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charts/chart18.xml" ContentType="application/vnd.openxmlformats-officedocument.drawingml.chart+xml"/>
  <Override PartName="/xl/drawings/drawing19.xml" ContentType="application/vnd.openxmlformats-officedocument.drawing+xml"/>
  <Override PartName="/xl/charts/chart19.xml" ContentType="application/vnd.openxmlformats-officedocument.drawingml.chart+xml"/>
  <Override PartName="/xl/drawings/drawing20.xml" ContentType="application/vnd.openxmlformats-officedocument.drawing+xml"/>
  <Override PartName="/xl/charts/chart20.xml" ContentType="application/vnd.openxmlformats-officedocument.drawingml.chart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charts/chart21.xml" ContentType="application/vnd.openxmlformats-officedocument.drawingml.chart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ef809def869d330d/Documentos/"/>
    </mc:Choice>
  </mc:AlternateContent>
  <xr:revisionPtr revIDLastSave="239" documentId="8_{9DFADAEA-CA5C-427D-B205-A292FC48F1FC}" xr6:coauthVersionLast="47" xr6:coauthVersionMax="47" xr10:uidLastSave="{F8C696DE-F8BB-41FE-B56B-3090F6509081}"/>
  <bookViews>
    <workbookView xWindow="-108" yWindow="-108" windowWidth="23256" windowHeight="12456" tabRatio="500" activeTab="2" xr2:uid="{00000000-000D-0000-FFFF-FFFF00000000}"/>
  </bookViews>
  <sheets>
    <sheet name="Painel" sheetId="1" r:id="rId1"/>
    <sheet name="Gráfico1" sheetId="2" r:id="rId2"/>
    <sheet name="Proc-G" sheetId="3" r:id="rId3"/>
    <sheet name="Proc-D" sheetId="5" r:id="rId4"/>
    <sheet name="Proc-M" sheetId="6" r:id="rId5"/>
    <sheet name="P-Das1" sheetId="7" r:id="rId6"/>
    <sheet name="Clie-F" sheetId="8" r:id="rId7"/>
    <sheet name="Clie-A" sheetId="9" r:id="rId8"/>
    <sheet name="Clie-J" sheetId="10" r:id="rId9"/>
    <sheet name="C-Das1" sheetId="11" r:id="rId10"/>
    <sheet name="C-Das2" sheetId="12" r:id="rId11"/>
    <sheet name="Audie" sheetId="13" r:id="rId12"/>
    <sheet name="A-Das1" sheetId="14" r:id="rId13"/>
    <sheet name="Atend" sheetId="15" r:id="rId14"/>
    <sheet name="At-Das" sheetId="16" r:id="rId15"/>
    <sheet name="Fina-R" sheetId="17" r:id="rId16"/>
    <sheet name="Fina-D" sheetId="18" r:id="rId17"/>
    <sheet name="F-Resu" sheetId="19" r:id="rId18"/>
    <sheet name="F-DasR" sheetId="20" r:id="rId19"/>
    <sheet name="F-DasD" sheetId="21" r:id="rId20"/>
    <sheet name="Taref" sheetId="22" r:id="rId21"/>
    <sheet name="T-Das1" sheetId="23" r:id="rId22"/>
    <sheet name="Conf-G" sheetId="24" r:id="rId23"/>
    <sheet name="Conf-P" sheetId="25" r:id="rId24"/>
    <sheet name="Conf-C" sheetId="26" r:id="rId25"/>
    <sheet name="Conf-F" sheetId="27" r:id="rId26"/>
    <sheet name="Conf-T" sheetId="28" r:id="rId27"/>
    <sheet name="Instruções" sheetId="29" r:id="rId28"/>
  </sheets>
  <externalReferences>
    <externalReference r:id="rId29"/>
  </externalReferences>
  <definedNames>
    <definedName name="_xlnm._FilterDatabase" localSheetId="13" hidden="1">Atend!$C$4:$N$4</definedName>
    <definedName name="_xlnm._FilterDatabase" localSheetId="11" hidden="1">Audie!$C$6:$L$999</definedName>
    <definedName name="_xlnm._FilterDatabase" localSheetId="7" hidden="1">'Clie-A'!$C$6:$E$6</definedName>
    <definedName name="_xlnm._FilterDatabase" localSheetId="6" hidden="1">'Clie-F'!$D$4:$T$4</definedName>
    <definedName name="_xlnm._FilterDatabase" localSheetId="8" hidden="1">'Clie-J'!$C$4:$Q$4</definedName>
    <definedName name="_xlnm._FilterDatabase" localSheetId="16" hidden="1">'Fina-D'!$C$4:$I$304</definedName>
    <definedName name="_xlnm._FilterDatabase" localSheetId="15" hidden="1">'Fina-R'!$C$4:$L$2000</definedName>
    <definedName name="_xlnm._FilterDatabase" localSheetId="3" hidden="1">'Proc-D'!$B$26:$C$83</definedName>
    <definedName name="_xlnm._FilterDatabase" localSheetId="2" hidden="1">'Proc-G'!$B$6:$AE$1199</definedName>
    <definedName name="_xlnm._FilterDatabase" localSheetId="4" hidden="1">'Proc-M'!$C$4:$E$3060</definedName>
    <definedName name="_xlnm._FilterDatabase" localSheetId="20" hidden="1">Taref!$B$4:$J$2003</definedName>
    <definedName name="Formas" localSheetId="10">OFFSET('C-Das2'!$Y$6,0,0,SUM('C-Das2'!$AA$17-'C-Das2'!$AA$14),1)</definedName>
    <definedName name="Formas" localSheetId="7">OFFSET('[1]C-Das1'!$Y$6,0,0,SUM('[1]C-Das1'!$AA$18-'[1]C-Das1'!$AA$15),1)</definedName>
    <definedName name="Formas">OFFSET('C-Das1'!$Y$6,0,0,SUM('C-Das1'!$AA$18-'C-Das1'!$AA$15),1)</definedName>
    <definedName name="Segmento" localSheetId="7">OFFSET('[1]C-Das2'!$AB$6,0,0,SUM('[1]C-Das2'!$AD$7-'[1]C-Das2'!$AD$6),1)</definedName>
    <definedName name="Segmento">OFFSET('C-Das2'!$AB$6,0,0,SUM('C-Das2'!$AD$7-'C-Das2'!$AD$6),1)</definedName>
    <definedName name="SegmentoValor" localSheetId="7">OFFSET('[1]C-Das2'!$AC$6,0,0,COUNT('[1]C-Das2'!$AC$6:$AC$80),1)</definedName>
    <definedName name="SegmentoValor">OFFSET('C-Das2'!$AC$6,0,0,COUNT('C-Das2'!$AC$6:$AC$80),1)</definedName>
    <definedName name="ValorForma" localSheetId="10">OFFSET('C-Das2'!$Z$6,0,0,COUNT('C-Das2'!$Z$6:$Z$25),1)</definedName>
    <definedName name="ValorForma" localSheetId="7">OFFSET('[1]C-Das1'!$Z$6,0,0,COUNT('[1]C-Das1'!$Z$6:$Z$26),1)</definedName>
    <definedName name="ValorForma">OFFSET('C-Das1'!$Z$6,0,0,COUNT('C-Das1'!$Z$6:$Z$26),1)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7" i="29" l="1"/>
  <c r="C36" i="29"/>
  <c r="C35" i="29"/>
  <c r="C34" i="29"/>
  <c r="D34" i="29" s="1"/>
  <c r="C33" i="29"/>
  <c r="D33" i="29" s="1"/>
  <c r="H23" i="29"/>
  <c r="I23" i="29" s="1"/>
  <c r="H22" i="29"/>
  <c r="I22" i="29" s="1"/>
  <c r="H21" i="29"/>
  <c r="I21" i="29" s="1"/>
  <c r="H20" i="29"/>
  <c r="I20" i="29" s="1"/>
  <c r="H19" i="29"/>
  <c r="I19" i="29" s="1"/>
  <c r="H18" i="29"/>
  <c r="I18" i="29" s="1"/>
  <c r="H17" i="29"/>
  <c r="I17" i="29" s="1"/>
  <c r="H16" i="29"/>
  <c r="I16" i="29" s="1"/>
  <c r="H15" i="29"/>
  <c r="I15" i="29" s="1"/>
  <c r="H14" i="29"/>
  <c r="H13" i="29"/>
  <c r="H12" i="29"/>
  <c r="H11" i="29"/>
  <c r="N9" i="29"/>
  <c r="Q8" i="29"/>
  <c r="F8" i="29" s="1"/>
  <c r="N8" i="29"/>
  <c r="N7" i="29"/>
  <c r="N6" i="29"/>
  <c r="Q5" i="29"/>
  <c r="F5" i="29" s="1"/>
  <c r="N5" i="29"/>
  <c r="L4" i="29"/>
  <c r="C37" i="23"/>
  <c r="C36" i="23"/>
  <c r="C35" i="23"/>
  <c r="C34" i="23"/>
  <c r="D34" i="23" s="1"/>
  <c r="C33" i="23"/>
  <c r="D33" i="23" s="1"/>
  <c r="H23" i="23"/>
  <c r="I23" i="23" s="1"/>
  <c r="I22" i="23"/>
  <c r="H22" i="23"/>
  <c r="H21" i="23"/>
  <c r="I21" i="23" s="1"/>
  <c r="H20" i="23"/>
  <c r="I20" i="23" s="1"/>
  <c r="H19" i="23"/>
  <c r="I19" i="23" s="1"/>
  <c r="H18" i="23"/>
  <c r="I18" i="23" s="1"/>
  <c r="H17" i="23"/>
  <c r="I17" i="23" s="1"/>
  <c r="I16" i="23"/>
  <c r="H16" i="23"/>
  <c r="I15" i="23"/>
  <c r="H15" i="23"/>
  <c r="H14" i="23"/>
  <c r="I14" i="23" s="1"/>
  <c r="H13" i="23"/>
  <c r="I13" i="23" s="1"/>
  <c r="I12" i="23"/>
  <c r="H12" i="23"/>
  <c r="N9" i="23"/>
  <c r="M9" i="23"/>
  <c r="L9" i="23"/>
  <c r="K9" i="23"/>
  <c r="J9" i="23"/>
  <c r="I9" i="23"/>
  <c r="H9" i="23"/>
  <c r="G9" i="23"/>
  <c r="F9" i="23"/>
  <c r="E9" i="23"/>
  <c r="D9" i="23"/>
  <c r="C9" i="23"/>
  <c r="N8" i="23"/>
  <c r="N10" i="23" s="1"/>
  <c r="M8" i="23"/>
  <c r="M10" i="23" s="1"/>
  <c r="L8" i="23"/>
  <c r="L10" i="23" s="1"/>
  <c r="K8" i="23"/>
  <c r="K10" i="23" s="1"/>
  <c r="J8" i="23"/>
  <c r="J10" i="23" s="1"/>
  <c r="I8" i="23"/>
  <c r="I10" i="23" s="1"/>
  <c r="H8" i="23"/>
  <c r="H10" i="23" s="1"/>
  <c r="G8" i="23"/>
  <c r="G10" i="23" s="1"/>
  <c r="F8" i="23"/>
  <c r="F10" i="23" s="1"/>
  <c r="E8" i="23"/>
  <c r="E10" i="23" s="1"/>
  <c r="D8" i="23"/>
  <c r="D10" i="23" s="1"/>
  <c r="C8" i="23"/>
  <c r="C10" i="23" s="1"/>
  <c r="L6" i="23"/>
  <c r="N5" i="23"/>
  <c r="P13" i="23" s="1"/>
  <c r="L5" i="23"/>
  <c r="H3" i="22"/>
  <c r="C37" i="21"/>
  <c r="C36" i="21"/>
  <c r="C35" i="21"/>
  <c r="C34" i="21"/>
  <c r="D34" i="21" s="1"/>
  <c r="C33" i="21"/>
  <c r="D33" i="21" s="1"/>
  <c r="H23" i="21"/>
  <c r="I23" i="21" s="1"/>
  <c r="H22" i="21"/>
  <c r="I22" i="21" s="1"/>
  <c r="I21" i="21"/>
  <c r="H21" i="21"/>
  <c r="H20" i="21"/>
  <c r="I20" i="21" s="1"/>
  <c r="H19" i="21"/>
  <c r="I19" i="21" s="1"/>
  <c r="H18" i="21"/>
  <c r="I18" i="21" s="1"/>
  <c r="H17" i="21"/>
  <c r="I17" i="21" s="1"/>
  <c r="H16" i="21"/>
  <c r="I16" i="21" s="1"/>
  <c r="H15" i="21"/>
  <c r="I15" i="21" s="1"/>
  <c r="H14" i="21"/>
  <c r="I14" i="21" s="1"/>
  <c r="I13" i="21"/>
  <c r="H13" i="21"/>
  <c r="H12" i="21"/>
  <c r="I12" i="21" s="1"/>
  <c r="N9" i="21"/>
  <c r="M9" i="21"/>
  <c r="L9" i="21"/>
  <c r="K9" i="21"/>
  <c r="J9" i="21"/>
  <c r="I9" i="21"/>
  <c r="H9" i="21"/>
  <c r="G9" i="21"/>
  <c r="F9" i="21"/>
  <c r="E9" i="21"/>
  <c r="D9" i="21"/>
  <c r="C9" i="21"/>
  <c r="N8" i="21"/>
  <c r="N10" i="21" s="1"/>
  <c r="M8" i="21"/>
  <c r="M10" i="21" s="1"/>
  <c r="L8" i="21"/>
  <c r="L10" i="21" s="1"/>
  <c r="K8" i="21"/>
  <c r="K10" i="21" s="1"/>
  <c r="J8" i="21"/>
  <c r="J10" i="21" s="1"/>
  <c r="I8" i="21"/>
  <c r="I10" i="21" s="1"/>
  <c r="H8" i="21"/>
  <c r="H10" i="21" s="1"/>
  <c r="G8" i="21"/>
  <c r="G10" i="21" s="1"/>
  <c r="F8" i="21"/>
  <c r="F10" i="21" s="1"/>
  <c r="E8" i="21"/>
  <c r="E10" i="21" s="1"/>
  <c r="D8" i="21"/>
  <c r="D10" i="21" s="1"/>
  <c r="C8" i="21"/>
  <c r="C10" i="21" s="1"/>
  <c r="L6" i="21"/>
  <c r="N5" i="21"/>
  <c r="P14" i="21" s="1"/>
  <c r="L5" i="21"/>
  <c r="C37" i="20"/>
  <c r="C36" i="20"/>
  <c r="C35" i="20"/>
  <c r="D34" i="20"/>
  <c r="C34" i="20"/>
  <c r="C33" i="20"/>
  <c r="D33" i="20" s="1"/>
  <c r="I23" i="20"/>
  <c r="H23" i="20"/>
  <c r="H22" i="20"/>
  <c r="I22" i="20" s="1"/>
  <c r="H21" i="20"/>
  <c r="I21" i="20" s="1"/>
  <c r="H20" i="20"/>
  <c r="I20" i="20" s="1"/>
  <c r="I19" i="20"/>
  <c r="H19" i="20"/>
  <c r="H18" i="20"/>
  <c r="I18" i="20" s="1"/>
  <c r="I17" i="20"/>
  <c r="H17" i="20"/>
  <c r="H16" i="20"/>
  <c r="I16" i="20" s="1"/>
  <c r="H15" i="20"/>
  <c r="I15" i="20" s="1"/>
  <c r="H14" i="20"/>
  <c r="I14" i="20" s="1"/>
  <c r="I13" i="20"/>
  <c r="H13" i="20"/>
  <c r="H12" i="20"/>
  <c r="I12" i="20" s="1"/>
  <c r="N9" i="20"/>
  <c r="M9" i="20"/>
  <c r="L9" i="20"/>
  <c r="K9" i="20"/>
  <c r="J9" i="20"/>
  <c r="I9" i="20"/>
  <c r="H9" i="20"/>
  <c r="G9" i="20"/>
  <c r="F9" i="20"/>
  <c r="E9" i="20"/>
  <c r="D9" i="20"/>
  <c r="C9" i="20"/>
  <c r="N8" i="20"/>
  <c r="N10" i="20" s="1"/>
  <c r="M8" i="20"/>
  <c r="M10" i="20" s="1"/>
  <c r="L8" i="20"/>
  <c r="L10" i="20" s="1"/>
  <c r="K8" i="20"/>
  <c r="K10" i="20" s="1"/>
  <c r="J8" i="20"/>
  <c r="J10" i="20" s="1"/>
  <c r="I8" i="20"/>
  <c r="I10" i="20" s="1"/>
  <c r="H8" i="20"/>
  <c r="H10" i="20" s="1"/>
  <c r="G8" i="20"/>
  <c r="G10" i="20" s="1"/>
  <c r="F8" i="20"/>
  <c r="F10" i="20" s="1"/>
  <c r="E8" i="20"/>
  <c r="E10" i="20" s="1"/>
  <c r="D8" i="20"/>
  <c r="D10" i="20" s="1"/>
  <c r="C8" i="20"/>
  <c r="C10" i="20" s="1"/>
  <c r="L6" i="20"/>
  <c r="N5" i="20"/>
  <c r="P14" i="20" s="1"/>
  <c r="L5" i="20"/>
  <c r="C37" i="19"/>
  <c r="C36" i="19"/>
  <c r="C35" i="19"/>
  <c r="C34" i="19"/>
  <c r="D34" i="19" s="1"/>
  <c r="D33" i="19"/>
  <c r="C33" i="19"/>
  <c r="H23" i="19"/>
  <c r="I23" i="19" s="1"/>
  <c r="H22" i="19"/>
  <c r="I22" i="19" s="1"/>
  <c r="H21" i="19"/>
  <c r="I21" i="19" s="1"/>
  <c r="H20" i="19"/>
  <c r="I20" i="19" s="1"/>
  <c r="H19" i="19"/>
  <c r="I19" i="19" s="1"/>
  <c r="I18" i="19"/>
  <c r="H18" i="19"/>
  <c r="H17" i="19"/>
  <c r="I17" i="19" s="1"/>
  <c r="I16" i="19"/>
  <c r="H16" i="19"/>
  <c r="H15" i="19"/>
  <c r="I15" i="19" s="1"/>
  <c r="H14" i="19"/>
  <c r="I14" i="19" s="1"/>
  <c r="H13" i="19"/>
  <c r="I13" i="19" s="1"/>
  <c r="I12" i="19"/>
  <c r="H12" i="19"/>
  <c r="N9" i="19"/>
  <c r="M9" i="19"/>
  <c r="L9" i="19"/>
  <c r="K9" i="19"/>
  <c r="J9" i="19"/>
  <c r="I9" i="19"/>
  <c r="H9" i="19"/>
  <c r="G9" i="19"/>
  <c r="F9" i="19"/>
  <c r="E9" i="19"/>
  <c r="D9" i="19"/>
  <c r="C9" i="19"/>
  <c r="N8" i="19"/>
  <c r="N10" i="19" s="1"/>
  <c r="M8" i="19"/>
  <c r="M10" i="19" s="1"/>
  <c r="L8" i="19"/>
  <c r="L10" i="19" s="1"/>
  <c r="K8" i="19"/>
  <c r="K10" i="19" s="1"/>
  <c r="J8" i="19"/>
  <c r="J10" i="19" s="1"/>
  <c r="I8" i="19"/>
  <c r="I10" i="19" s="1"/>
  <c r="H8" i="19"/>
  <c r="H10" i="19" s="1"/>
  <c r="G8" i="19"/>
  <c r="G10" i="19" s="1"/>
  <c r="F8" i="19"/>
  <c r="F10" i="19" s="1"/>
  <c r="E8" i="19"/>
  <c r="E10" i="19" s="1"/>
  <c r="D8" i="19"/>
  <c r="D10" i="19" s="1"/>
  <c r="C8" i="19"/>
  <c r="C10" i="19" s="1"/>
  <c r="P6" i="19"/>
  <c r="L6" i="19"/>
  <c r="P5" i="19"/>
  <c r="N5" i="19"/>
  <c r="P13" i="19" s="1"/>
  <c r="L5" i="19"/>
  <c r="Q2000" i="18"/>
  <c r="Q1999" i="18"/>
  <c r="Q1998" i="18"/>
  <c r="Q1997" i="18"/>
  <c r="Q1996" i="18"/>
  <c r="Q1995" i="18"/>
  <c r="Q1994" i="18"/>
  <c r="Q1993" i="18"/>
  <c r="Q1992" i="18"/>
  <c r="Q1991" i="18"/>
  <c r="Q1990" i="18"/>
  <c r="Q1989" i="18"/>
  <c r="Q1988" i="18"/>
  <c r="Q1987" i="18"/>
  <c r="Q1986" i="18"/>
  <c r="Q1985" i="18"/>
  <c r="Q1984" i="18"/>
  <c r="Q1983" i="18"/>
  <c r="Q1982" i="18"/>
  <c r="Q1981" i="18"/>
  <c r="Q1980" i="18"/>
  <c r="Q1979" i="18"/>
  <c r="Q1978" i="18"/>
  <c r="Q1977" i="18"/>
  <c r="Q1976" i="18"/>
  <c r="Q1975" i="18"/>
  <c r="Q1974" i="18"/>
  <c r="Q1973" i="18"/>
  <c r="Q1972" i="18"/>
  <c r="Q1971" i="18"/>
  <c r="Q1970" i="18"/>
  <c r="Q1969" i="18"/>
  <c r="Q1968" i="18"/>
  <c r="Q1967" i="18"/>
  <c r="Q1966" i="18"/>
  <c r="Q1965" i="18"/>
  <c r="Q1964" i="18"/>
  <c r="Q1963" i="18"/>
  <c r="Q1962" i="18"/>
  <c r="Q1961" i="18"/>
  <c r="Q1960" i="18"/>
  <c r="Q1959" i="18"/>
  <c r="Q1958" i="18"/>
  <c r="Q1957" i="18"/>
  <c r="Q1956" i="18"/>
  <c r="Q1955" i="18"/>
  <c r="Q1954" i="18"/>
  <c r="Q1953" i="18"/>
  <c r="Q1952" i="18"/>
  <c r="Q1951" i="18"/>
  <c r="Q1950" i="18"/>
  <c r="Q1949" i="18"/>
  <c r="Q1948" i="18"/>
  <c r="Q1947" i="18"/>
  <c r="Q1946" i="18"/>
  <c r="Q1945" i="18"/>
  <c r="Q1944" i="18"/>
  <c r="Q1943" i="18"/>
  <c r="Q1942" i="18"/>
  <c r="Q1941" i="18"/>
  <c r="Q1940" i="18"/>
  <c r="Q1939" i="18"/>
  <c r="Q1938" i="18"/>
  <c r="Q1937" i="18"/>
  <c r="Q1936" i="18"/>
  <c r="Q1935" i="18"/>
  <c r="Q1934" i="18"/>
  <c r="Q1933" i="18"/>
  <c r="Q1932" i="18"/>
  <c r="Q1931" i="18"/>
  <c r="Q1930" i="18"/>
  <c r="Q1929" i="18"/>
  <c r="Q1928" i="18"/>
  <c r="Q1927" i="18"/>
  <c r="Q1926" i="18"/>
  <c r="Q1925" i="18"/>
  <c r="Q1924" i="18"/>
  <c r="Q1923" i="18"/>
  <c r="Q1922" i="18"/>
  <c r="Q1921" i="18"/>
  <c r="Q1920" i="18"/>
  <c r="Q1919" i="18"/>
  <c r="Q1918" i="18"/>
  <c r="Q1917" i="18"/>
  <c r="Q1916" i="18"/>
  <c r="Q1915" i="18"/>
  <c r="Q1914" i="18"/>
  <c r="Q1913" i="18"/>
  <c r="Q1912" i="18"/>
  <c r="Q1911" i="18"/>
  <c r="Q1910" i="18"/>
  <c r="Q1909" i="18"/>
  <c r="Q1908" i="18"/>
  <c r="Q1907" i="18"/>
  <c r="Q1906" i="18"/>
  <c r="Q1905" i="18"/>
  <c r="Q1904" i="18"/>
  <c r="Q1903" i="18"/>
  <c r="Q1902" i="18"/>
  <c r="Q1901" i="18"/>
  <c r="Q1900" i="18"/>
  <c r="Q1899" i="18"/>
  <c r="Q1898" i="18"/>
  <c r="Q1897" i="18"/>
  <c r="Q1896" i="18"/>
  <c r="Q1895" i="18"/>
  <c r="Q1894" i="18"/>
  <c r="Q1893" i="18"/>
  <c r="Q1892" i="18"/>
  <c r="Q1891" i="18"/>
  <c r="Q1890" i="18"/>
  <c r="Q1889" i="18"/>
  <c r="Q1888" i="18"/>
  <c r="Q1887" i="18"/>
  <c r="Q1886" i="18"/>
  <c r="Q1885" i="18"/>
  <c r="Q1884" i="18"/>
  <c r="Q1883" i="18"/>
  <c r="Q1882" i="18"/>
  <c r="Q1881" i="18"/>
  <c r="Q1880" i="18"/>
  <c r="Q1879" i="18"/>
  <c r="Q1878" i="18"/>
  <c r="Q1877" i="18"/>
  <c r="Q1876" i="18"/>
  <c r="Q1875" i="18"/>
  <c r="Q1874" i="18"/>
  <c r="Q1873" i="18"/>
  <c r="Q1872" i="18"/>
  <c r="Q1871" i="18"/>
  <c r="Q1870" i="18"/>
  <c r="Q1869" i="18"/>
  <c r="Q1868" i="18"/>
  <c r="Q1867" i="18"/>
  <c r="Q1866" i="18"/>
  <c r="Q1865" i="18"/>
  <c r="Q1864" i="18"/>
  <c r="Q1863" i="18"/>
  <c r="Q1862" i="18"/>
  <c r="Q1861" i="18"/>
  <c r="Q1860" i="18"/>
  <c r="Q1859" i="18"/>
  <c r="Q1858" i="18"/>
  <c r="Q1857" i="18"/>
  <c r="Q1856" i="18"/>
  <c r="Q1855" i="18"/>
  <c r="Q1854" i="18"/>
  <c r="Q1853" i="18"/>
  <c r="Q1852" i="18"/>
  <c r="Q1851" i="18"/>
  <c r="Q1850" i="18"/>
  <c r="Q1849" i="18"/>
  <c r="Q1848" i="18"/>
  <c r="Q1847" i="18"/>
  <c r="Q1846" i="18"/>
  <c r="Q1845" i="18"/>
  <c r="Q1844" i="18"/>
  <c r="Q1843" i="18"/>
  <c r="Q1842" i="18"/>
  <c r="Q1841" i="18"/>
  <c r="Q1840" i="18"/>
  <c r="Q1839" i="18"/>
  <c r="Q1838" i="18"/>
  <c r="Q1837" i="18"/>
  <c r="Q1836" i="18"/>
  <c r="Q1835" i="18"/>
  <c r="Q1834" i="18"/>
  <c r="Q1833" i="18"/>
  <c r="Q1832" i="18"/>
  <c r="Q1831" i="18"/>
  <c r="Q1830" i="18"/>
  <c r="Q1829" i="18"/>
  <c r="Q1828" i="18"/>
  <c r="Q1827" i="18"/>
  <c r="Q1826" i="18"/>
  <c r="Q1825" i="18"/>
  <c r="Q1824" i="18"/>
  <c r="Q1823" i="18"/>
  <c r="Q1822" i="18"/>
  <c r="Q1821" i="18"/>
  <c r="Q1820" i="18"/>
  <c r="Q1819" i="18"/>
  <c r="Q1818" i="18"/>
  <c r="Q1817" i="18"/>
  <c r="Q1816" i="18"/>
  <c r="Q1815" i="18"/>
  <c r="Q1814" i="18"/>
  <c r="Q1813" i="18"/>
  <c r="Q1812" i="18"/>
  <c r="Q1811" i="18"/>
  <c r="Q1810" i="18"/>
  <c r="Q1809" i="18"/>
  <c r="Q1808" i="18"/>
  <c r="Q1807" i="18"/>
  <c r="Q1806" i="18"/>
  <c r="Q1805" i="18"/>
  <c r="Q1804" i="18"/>
  <c r="Q1803" i="18"/>
  <c r="Q1802" i="18"/>
  <c r="Q1801" i="18"/>
  <c r="Q1800" i="18"/>
  <c r="Q1799" i="18"/>
  <c r="Q1798" i="18"/>
  <c r="Q1797" i="18"/>
  <c r="Q1796" i="18"/>
  <c r="Q1795" i="18"/>
  <c r="Q1794" i="18"/>
  <c r="Q1793" i="18"/>
  <c r="Q1792" i="18"/>
  <c r="Q1791" i="18"/>
  <c r="Q1790" i="18"/>
  <c r="Q1789" i="18"/>
  <c r="Q1788" i="18"/>
  <c r="Q1787" i="18"/>
  <c r="Q1786" i="18"/>
  <c r="Q1785" i="18"/>
  <c r="Q1784" i="18"/>
  <c r="Q1783" i="18"/>
  <c r="Q1782" i="18"/>
  <c r="Q1781" i="18"/>
  <c r="Q1780" i="18"/>
  <c r="Q1779" i="18"/>
  <c r="Q1778" i="18"/>
  <c r="Q1777" i="18"/>
  <c r="Q1776" i="18"/>
  <c r="Q1775" i="18"/>
  <c r="Q1774" i="18"/>
  <c r="Q1773" i="18"/>
  <c r="Q1772" i="18"/>
  <c r="Q1771" i="18"/>
  <c r="Q1770" i="18"/>
  <c r="Q1769" i="18"/>
  <c r="Q1768" i="18"/>
  <c r="Q1767" i="18"/>
  <c r="Q1766" i="18"/>
  <c r="Q1765" i="18"/>
  <c r="Q1764" i="18"/>
  <c r="Q1763" i="18"/>
  <c r="Q1762" i="18"/>
  <c r="Q1761" i="18"/>
  <c r="Q1760" i="18"/>
  <c r="Q1759" i="18"/>
  <c r="Q1758" i="18"/>
  <c r="Q1757" i="18"/>
  <c r="Q1756" i="18"/>
  <c r="Q1755" i="18"/>
  <c r="Q1754" i="18"/>
  <c r="Q1753" i="18"/>
  <c r="Q1752" i="18"/>
  <c r="Q1751" i="18"/>
  <c r="Q1750" i="18"/>
  <c r="Q1749" i="18"/>
  <c r="Q1748" i="18"/>
  <c r="Q1747" i="18"/>
  <c r="Q1746" i="18"/>
  <c r="Q1745" i="18"/>
  <c r="Q1744" i="18"/>
  <c r="Q1743" i="18"/>
  <c r="Q1742" i="18"/>
  <c r="Q1741" i="18"/>
  <c r="Q1740" i="18"/>
  <c r="Q1739" i="18"/>
  <c r="Q1738" i="18"/>
  <c r="Q1737" i="18"/>
  <c r="Q1736" i="18"/>
  <c r="Q1735" i="18"/>
  <c r="Q1734" i="18"/>
  <c r="Q1733" i="18"/>
  <c r="Q1732" i="18"/>
  <c r="Q1731" i="18"/>
  <c r="Q1730" i="18"/>
  <c r="Q1729" i="18"/>
  <c r="Q1728" i="18"/>
  <c r="Q1727" i="18"/>
  <c r="Q1726" i="18"/>
  <c r="Q1725" i="18"/>
  <c r="Q1724" i="18"/>
  <c r="Q1723" i="18"/>
  <c r="Q1722" i="18"/>
  <c r="Q1721" i="18"/>
  <c r="Q1720" i="18"/>
  <c r="Q1719" i="18"/>
  <c r="Q1718" i="18"/>
  <c r="Q1717" i="18"/>
  <c r="Q1716" i="18"/>
  <c r="Q1715" i="18"/>
  <c r="Q1714" i="18"/>
  <c r="Q1713" i="18"/>
  <c r="Q1712" i="18"/>
  <c r="Q1711" i="18"/>
  <c r="Q1710" i="18"/>
  <c r="Q1709" i="18"/>
  <c r="Q1708" i="18"/>
  <c r="Q1707" i="18"/>
  <c r="Q1706" i="18"/>
  <c r="Q1705" i="18"/>
  <c r="Q1704" i="18"/>
  <c r="Q1703" i="18"/>
  <c r="Q1702" i="18"/>
  <c r="Q1701" i="18"/>
  <c r="Q1700" i="18"/>
  <c r="Q1699" i="18"/>
  <c r="Q1698" i="18"/>
  <c r="Q1697" i="18"/>
  <c r="Q1696" i="18"/>
  <c r="Q1695" i="18"/>
  <c r="Q1694" i="18"/>
  <c r="Q1693" i="18"/>
  <c r="Q1692" i="18"/>
  <c r="Q1691" i="18"/>
  <c r="Q1690" i="18"/>
  <c r="Q1689" i="18"/>
  <c r="Q1688" i="18"/>
  <c r="Q1687" i="18"/>
  <c r="Q1686" i="18"/>
  <c r="Q1685" i="18"/>
  <c r="Q1684" i="18"/>
  <c r="Q1683" i="18"/>
  <c r="Q1682" i="18"/>
  <c r="Q1681" i="18"/>
  <c r="Q1680" i="18"/>
  <c r="Q1679" i="18"/>
  <c r="Q1678" i="18"/>
  <c r="Q1677" i="18"/>
  <c r="Q1676" i="18"/>
  <c r="Q1675" i="18"/>
  <c r="Q1674" i="18"/>
  <c r="Q1673" i="18"/>
  <c r="Q1672" i="18"/>
  <c r="Q1671" i="18"/>
  <c r="Q1670" i="18"/>
  <c r="Q1669" i="18"/>
  <c r="Q1668" i="18"/>
  <c r="Q1667" i="18"/>
  <c r="Q1666" i="18"/>
  <c r="Q1665" i="18"/>
  <c r="Q1664" i="18"/>
  <c r="Q1663" i="18"/>
  <c r="Q1662" i="18"/>
  <c r="Q1661" i="18"/>
  <c r="Q1660" i="18"/>
  <c r="Q1659" i="18"/>
  <c r="Q1658" i="18"/>
  <c r="Q1657" i="18"/>
  <c r="Q1656" i="18"/>
  <c r="Q1655" i="18"/>
  <c r="Q1654" i="18"/>
  <c r="Q1653" i="18"/>
  <c r="Q1652" i="18"/>
  <c r="Q1651" i="18"/>
  <c r="Q1650" i="18"/>
  <c r="Q1649" i="18"/>
  <c r="Q1648" i="18"/>
  <c r="Q1647" i="18"/>
  <c r="Q1646" i="18"/>
  <c r="Q1645" i="18"/>
  <c r="Q1644" i="18"/>
  <c r="Q1643" i="18"/>
  <c r="Q1642" i="18"/>
  <c r="Q1641" i="18"/>
  <c r="Q1640" i="18"/>
  <c r="Q1639" i="18"/>
  <c r="Q1638" i="18"/>
  <c r="Q1637" i="18"/>
  <c r="Q1636" i="18"/>
  <c r="Q1635" i="18"/>
  <c r="Q1634" i="18"/>
  <c r="Q1633" i="18"/>
  <c r="Q1632" i="18"/>
  <c r="Q1631" i="18"/>
  <c r="Q1630" i="18"/>
  <c r="Q1629" i="18"/>
  <c r="Q1628" i="18"/>
  <c r="Q1627" i="18"/>
  <c r="Q1626" i="18"/>
  <c r="Q1625" i="18"/>
  <c r="Q1624" i="18"/>
  <c r="Q1623" i="18"/>
  <c r="Q1622" i="18"/>
  <c r="Q1621" i="18"/>
  <c r="Q1620" i="18"/>
  <c r="Q1619" i="18"/>
  <c r="Q1618" i="18"/>
  <c r="Q1617" i="18"/>
  <c r="Q1616" i="18"/>
  <c r="Q1615" i="18"/>
  <c r="Q1614" i="18"/>
  <c r="Q1613" i="18"/>
  <c r="Q1612" i="18"/>
  <c r="Q1611" i="18"/>
  <c r="Q1610" i="18"/>
  <c r="Q1609" i="18"/>
  <c r="Q1608" i="18"/>
  <c r="Q1607" i="18"/>
  <c r="Q1606" i="18"/>
  <c r="Q1605" i="18"/>
  <c r="Q1604" i="18"/>
  <c r="Q1603" i="18"/>
  <c r="Q1602" i="18"/>
  <c r="Q1601" i="18"/>
  <c r="Q1600" i="18"/>
  <c r="Q1599" i="18"/>
  <c r="Q1598" i="18"/>
  <c r="Q1597" i="18"/>
  <c r="Q1596" i="18"/>
  <c r="Q1595" i="18"/>
  <c r="Q1594" i="18"/>
  <c r="Q1593" i="18"/>
  <c r="Q1592" i="18"/>
  <c r="Q1591" i="18"/>
  <c r="Q1590" i="18"/>
  <c r="Q1589" i="18"/>
  <c r="Q1588" i="18"/>
  <c r="Q1587" i="18"/>
  <c r="Q1586" i="18"/>
  <c r="Q1585" i="18"/>
  <c r="Q1584" i="18"/>
  <c r="Q1583" i="18"/>
  <c r="Q1582" i="18"/>
  <c r="Q1581" i="18"/>
  <c r="Q1580" i="18"/>
  <c r="Q1579" i="18"/>
  <c r="Q1578" i="18"/>
  <c r="Q1577" i="18"/>
  <c r="Q1576" i="18"/>
  <c r="Q1575" i="18"/>
  <c r="Q1574" i="18"/>
  <c r="Q1573" i="18"/>
  <c r="Q1572" i="18"/>
  <c r="Q1571" i="18"/>
  <c r="Q1570" i="18"/>
  <c r="Q1569" i="18"/>
  <c r="Q1568" i="18"/>
  <c r="Q1567" i="18"/>
  <c r="Q1566" i="18"/>
  <c r="Q1565" i="18"/>
  <c r="Q1564" i="18"/>
  <c r="Q1563" i="18"/>
  <c r="Q1562" i="18"/>
  <c r="Q1561" i="18"/>
  <c r="Q1560" i="18"/>
  <c r="Q1559" i="18"/>
  <c r="Q1558" i="18"/>
  <c r="Q1557" i="18"/>
  <c r="Q1556" i="18"/>
  <c r="Q1555" i="18"/>
  <c r="Q1554" i="18"/>
  <c r="Q1553" i="18"/>
  <c r="Q1552" i="18"/>
  <c r="Q1551" i="18"/>
  <c r="Q1550" i="18"/>
  <c r="Q1549" i="18"/>
  <c r="Q1548" i="18"/>
  <c r="Q1547" i="18"/>
  <c r="Q1546" i="18"/>
  <c r="Q1545" i="18"/>
  <c r="Q1544" i="18"/>
  <c r="Q1543" i="18"/>
  <c r="Q1542" i="18"/>
  <c r="Q1541" i="18"/>
  <c r="Q1540" i="18"/>
  <c r="Q1539" i="18"/>
  <c r="Q1538" i="18"/>
  <c r="Q1537" i="18"/>
  <c r="Q1536" i="18"/>
  <c r="Q1535" i="18"/>
  <c r="Q1534" i="18"/>
  <c r="Q1533" i="18"/>
  <c r="Q1532" i="18"/>
  <c r="Q1531" i="18"/>
  <c r="Q1530" i="18"/>
  <c r="Q1529" i="18"/>
  <c r="Q1528" i="18"/>
  <c r="Q1527" i="18"/>
  <c r="Q1526" i="18"/>
  <c r="Q1525" i="18"/>
  <c r="Q1524" i="18"/>
  <c r="Q1523" i="18"/>
  <c r="Q1522" i="18"/>
  <c r="Q1521" i="18"/>
  <c r="Q1520" i="18"/>
  <c r="Q1519" i="18"/>
  <c r="Q1518" i="18"/>
  <c r="Q1517" i="18"/>
  <c r="Q1516" i="18"/>
  <c r="Q1515" i="18"/>
  <c r="Q1514" i="18"/>
  <c r="Q1513" i="18"/>
  <c r="Q1512" i="18"/>
  <c r="Q1511" i="18"/>
  <c r="Q1510" i="18"/>
  <c r="Q1509" i="18"/>
  <c r="Q1508" i="18"/>
  <c r="Q1507" i="18"/>
  <c r="Q1506" i="18"/>
  <c r="Q1505" i="18"/>
  <c r="Q1504" i="18"/>
  <c r="Q1503" i="18"/>
  <c r="Q1502" i="18"/>
  <c r="Q1501" i="18"/>
  <c r="Q1500" i="18"/>
  <c r="Q1499" i="18"/>
  <c r="Q1498" i="18"/>
  <c r="Q1497" i="18"/>
  <c r="Q1496" i="18"/>
  <c r="Q1495" i="18"/>
  <c r="Q1494" i="18"/>
  <c r="Q1493" i="18"/>
  <c r="Q1492" i="18"/>
  <c r="Q1491" i="18"/>
  <c r="Q1490" i="18"/>
  <c r="Q1489" i="18"/>
  <c r="Q1488" i="18"/>
  <c r="Q1487" i="18"/>
  <c r="Q1486" i="18"/>
  <c r="Q1485" i="18"/>
  <c r="Q1484" i="18"/>
  <c r="Q1483" i="18"/>
  <c r="Q1482" i="18"/>
  <c r="Q1481" i="18"/>
  <c r="Q1480" i="18"/>
  <c r="Q1479" i="18"/>
  <c r="Q1478" i="18"/>
  <c r="Q1477" i="18"/>
  <c r="Q1476" i="18"/>
  <c r="Q1475" i="18"/>
  <c r="Q1474" i="18"/>
  <c r="Q1473" i="18"/>
  <c r="Q1472" i="18"/>
  <c r="Q1471" i="18"/>
  <c r="Q1470" i="18"/>
  <c r="Q1469" i="18"/>
  <c r="Q1468" i="18"/>
  <c r="Q1467" i="18"/>
  <c r="Q1466" i="18"/>
  <c r="Q1465" i="18"/>
  <c r="Q1464" i="18"/>
  <c r="Q1463" i="18"/>
  <c r="Q1462" i="18"/>
  <c r="Q1461" i="18"/>
  <c r="Q1460" i="18"/>
  <c r="Q1459" i="18"/>
  <c r="Q1458" i="18"/>
  <c r="Q1457" i="18"/>
  <c r="Q1456" i="18"/>
  <c r="Q1455" i="18"/>
  <c r="Q1454" i="18"/>
  <c r="Q1453" i="18"/>
  <c r="Q1452" i="18"/>
  <c r="Q1451" i="18"/>
  <c r="Q1450" i="18"/>
  <c r="Q1449" i="18"/>
  <c r="Q1448" i="18"/>
  <c r="Q1447" i="18"/>
  <c r="Q1446" i="18"/>
  <c r="Q1445" i="18"/>
  <c r="Q1444" i="18"/>
  <c r="Q1443" i="18"/>
  <c r="Q1442" i="18"/>
  <c r="Q1441" i="18"/>
  <c r="Q1440" i="18"/>
  <c r="Q1439" i="18"/>
  <c r="Q1438" i="18"/>
  <c r="Q1437" i="18"/>
  <c r="Q1436" i="18"/>
  <c r="Q1435" i="18"/>
  <c r="Q1434" i="18"/>
  <c r="Q1433" i="18"/>
  <c r="Q1432" i="18"/>
  <c r="Q1431" i="18"/>
  <c r="Q1430" i="18"/>
  <c r="Q1429" i="18"/>
  <c r="Q1428" i="18"/>
  <c r="Q1427" i="18"/>
  <c r="Q1426" i="18"/>
  <c r="Q1425" i="18"/>
  <c r="Q1424" i="18"/>
  <c r="Q1423" i="18"/>
  <c r="Q1422" i="18"/>
  <c r="Q1421" i="18"/>
  <c r="Q1420" i="18"/>
  <c r="Q1419" i="18"/>
  <c r="Q1418" i="18"/>
  <c r="Q1417" i="18"/>
  <c r="Q1416" i="18"/>
  <c r="Q1415" i="18"/>
  <c r="Q1414" i="18"/>
  <c r="Q1413" i="18"/>
  <c r="Q1412" i="18"/>
  <c r="Q1411" i="18"/>
  <c r="Q1410" i="18"/>
  <c r="Q1409" i="18"/>
  <c r="Q1408" i="18"/>
  <c r="Q1407" i="18"/>
  <c r="Q1406" i="18"/>
  <c r="Q1405" i="18"/>
  <c r="Q1404" i="18"/>
  <c r="Q1403" i="18"/>
  <c r="Q1402" i="18"/>
  <c r="Q1401" i="18"/>
  <c r="Q1400" i="18"/>
  <c r="Q1399" i="18"/>
  <c r="Q1398" i="18"/>
  <c r="Q1397" i="18"/>
  <c r="Q1396" i="18"/>
  <c r="Q1395" i="18"/>
  <c r="Q1394" i="18"/>
  <c r="Q1393" i="18"/>
  <c r="Q1392" i="18"/>
  <c r="Q1391" i="18"/>
  <c r="Q1390" i="18"/>
  <c r="Q1389" i="18"/>
  <c r="Q1388" i="18"/>
  <c r="Q1387" i="18"/>
  <c r="Q1386" i="18"/>
  <c r="Q1385" i="18"/>
  <c r="Q1384" i="18"/>
  <c r="Q1383" i="18"/>
  <c r="Q1382" i="18"/>
  <c r="Q1381" i="18"/>
  <c r="Q1380" i="18"/>
  <c r="Q1379" i="18"/>
  <c r="Q1378" i="18"/>
  <c r="Q1377" i="18"/>
  <c r="Q1376" i="18"/>
  <c r="Q1375" i="18"/>
  <c r="Q1374" i="18"/>
  <c r="Q1373" i="18"/>
  <c r="Q1372" i="18"/>
  <c r="Q1371" i="18"/>
  <c r="Q1370" i="18"/>
  <c r="Q1369" i="18"/>
  <c r="Q1368" i="18"/>
  <c r="Q1367" i="18"/>
  <c r="Q1366" i="18"/>
  <c r="Q1365" i="18"/>
  <c r="Q1364" i="18"/>
  <c r="Q1363" i="18"/>
  <c r="Q1362" i="18"/>
  <c r="Q1361" i="18"/>
  <c r="Q1360" i="18"/>
  <c r="Q1359" i="18"/>
  <c r="Q1358" i="18"/>
  <c r="Q1357" i="18"/>
  <c r="Q1356" i="18"/>
  <c r="Q1355" i="18"/>
  <c r="Q1354" i="18"/>
  <c r="Q1353" i="18"/>
  <c r="Q1352" i="18"/>
  <c r="Q1351" i="18"/>
  <c r="Q1350" i="18"/>
  <c r="Q1349" i="18"/>
  <c r="Q1348" i="18"/>
  <c r="Q1347" i="18"/>
  <c r="Q1346" i="18"/>
  <c r="Q1345" i="18"/>
  <c r="Q1344" i="18"/>
  <c r="Q1343" i="18"/>
  <c r="Q1342" i="18"/>
  <c r="Q1341" i="18"/>
  <c r="Q1340" i="18"/>
  <c r="Q1339" i="18"/>
  <c r="Q1338" i="18"/>
  <c r="Q1337" i="18"/>
  <c r="Q1336" i="18"/>
  <c r="Q1335" i="18"/>
  <c r="Q1334" i="18"/>
  <c r="Q1333" i="18"/>
  <c r="Q1332" i="18"/>
  <c r="Q1331" i="18"/>
  <c r="Q1330" i="18"/>
  <c r="Q1329" i="18"/>
  <c r="Q1328" i="18"/>
  <c r="Q1327" i="18"/>
  <c r="Q1326" i="18"/>
  <c r="Q1325" i="18"/>
  <c r="Q1324" i="18"/>
  <c r="Q1323" i="18"/>
  <c r="Q1322" i="18"/>
  <c r="Q1321" i="18"/>
  <c r="Q1320" i="18"/>
  <c r="Q1319" i="18"/>
  <c r="Q1318" i="18"/>
  <c r="Q1317" i="18"/>
  <c r="Q1316" i="18"/>
  <c r="Q1315" i="18"/>
  <c r="Q1314" i="18"/>
  <c r="Q1313" i="18"/>
  <c r="Q1312" i="18"/>
  <c r="Q1311" i="18"/>
  <c r="Q1310" i="18"/>
  <c r="Q1309" i="18"/>
  <c r="Q1308" i="18"/>
  <c r="Q1307" i="18"/>
  <c r="Q1306" i="18"/>
  <c r="Q1305" i="18"/>
  <c r="Q1304" i="18"/>
  <c r="Q1303" i="18"/>
  <c r="Q1302" i="18"/>
  <c r="Q1301" i="18"/>
  <c r="Q1300" i="18"/>
  <c r="Q1299" i="18"/>
  <c r="Q1298" i="18"/>
  <c r="Q1297" i="18"/>
  <c r="Q1296" i="18"/>
  <c r="Q1295" i="18"/>
  <c r="Q1294" i="18"/>
  <c r="Q1293" i="18"/>
  <c r="Q1292" i="18"/>
  <c r="Q1291" i="18"/>
  <c r="Q1290" i="18"/>
  <c r="Q1289" i="18"/>
  <c r="Q1288" i="18"/>
  <c r="Q1287" i="18"/>
  <c r="Q1286" i="18"/>
  <c r="Q1285" i="18"/>
  <c r="Q1284" i="18"/>
  <c r="Q1283" i="18"/>
  <c r="Q1282" i="18"/>
  <c r="Q1281" i="18"/>
  <c r="Q1280" i="18"/>
  <c r="Q1279" i="18"/>
  <c r="Q1278" i="18"/>
  <c r="Q1277" i="18"/>
  <c r="Q1276" i="18"/>
  <c r="Q1275" i="18"/>
  <c r="Q1274" i="18"/>
  <c r="Q1273" i="18"/>
  <c r="Q1272" i="18"/>
  <c r="Q1271" i="18"/>
  <c r="Q1270" i="18"/>
  <c r="Q1269" i="18"/>
  <c r="Q1268" i="18"/>
  <c r="Q1267" i="18"/>
  <c r="Q1266" i="18"/>
  <c r="Q1265" i="18"/>
  <c r="Q1264" i="18"/>
  <c r="Q1263" i="18"/>
  <c r="Q1262" i="18"/>
  <c r="Q1261" i="18"/>
  <c r="Q1260" i="18"/>
  <c r="Q1259" i="18"/>
  <c r="Q1258" i="18"/>
  <c r="Q1257" i="18"/>
  <c r="Q1256" i="18"/>
  <c r="Q1255" i="18"/>
  <c r="Q1254" i="18"/>
  <c r="Q1253" i="18"/>
  <c r="Q1252" i="18"/>
  <c r="Q1251" i="18"/>
  <c r="Q1250" i="18"/>
  <c r="Q1249" i="18"/>
  <c r="Q1248" i="18"/>
  <c r="Q1247" i="18"/>
  <c r="Q1246" i="18"/>
  <c r="Q1245" i="18"/>
  <c r="Q1244" i="18"/>
  <c r="Q1243" i="18"/>
  <c r="Q1242" i="18"/>
  <c r="Q1241" i="18"/>
  <c r="Q1240" i="18"/>
  <c r="Q1239" i="18"/>
  <c r="Q1238" i="18"/>
  <c r="Q1237" i="18"/>
  <c r="Q1236" i="18"/>
  <c r="Q1235" i="18"/>
  <c r="Q1234" i="18"/>
  <c r="Q1233" i="18"/>
  <c r="Q1232" i="18"/>
  <c r="Q1231" i="18"/>
  <c r="Q1230" i="18"/>
  <c r="Q1229" i="18"/>
  <c r="Q1228" i="18"/>
  <c r="Q1227" i="18"/>
  <c r="Q1226" i="18"/>
  <c r="Q1225" i="18"/>
  <c r="Q1224" i="18"/>
  <c r="Q1223" i="18"/>
  <c r="Q1222" i="18"/>
  <c r="Q1221" i="18"/>
  <c r="Q1220" i="18"/>
  <c r="Q1219" i="18"/>
  <c r="Q1218" i="18"/>
  <c r="Q1217" i="18"/>
  <c r="Q1216" i="18"/>
  <c r="Q1215" i="18"/>
  <c r="Q1214" i="18"/>
  <c r="Q1213" i="18"/>
  <c r="Q1212" i="18"/>
  <c r="Q1211" i="18"/>
  <c r="Q1210" i="18"/>
  <c r="Q1209" i="18"/>
  <c r="Q1208" i="18"/>
  <c r="Q1207" i="18"/>
  <c r="Q1206" i="18"/>
  <c r="Q1205" i="18"/>
  <c r="Q1204" i="18"/>
  <c r="Q1203" i="18"/>
  <c r="Q1202" i="18"/>
  <c r="Q1201" i="18"/>
  <c r="Q1200" i="18"/>
  <c r="Q1199" i="18"/>
  <c r="Q1198" i="18"/>
  <c r="Q1197" i="18"/>
  <c r="Q1196" i="18"/>
  <c r="Q1195" i="18"/>
  <c r="Q1194" i="18"/>
  <c r="Q1193" i="18"/>
  <c r="Q1192" i="18"/>
  <c r="Q1191" i="18"/>
  <c r="Q1190" i="18"/>
  <c r="Q1189" i="18"/>
  <c r="Q1188" i="18"/>
  <c r="Q1187" i="18"/>
  <c r="Q1186" i="18"/>
  <c r="Q1185" i="18"/>
  <c r="Q1184" i="18"/>
  <c r="Q1183" i="18"/>
  <c r="Q1182" i="18"/>
  <c r="Q1181" i="18"/>
  <c r="Q1180" i="18"/>
  <c r="Q1179" i="18"/>
  <c r="Q1178" i="18"/>
  <c r="Q1177" i="18"/>
  <c r="Q1176" i="18"/>
  <c r="Q1175" i="18"/>
  <c r="Q1174" i="18"/>
  <c r="Q1173" i="18"/>
  <c r="Q1172" i="18"/>
  <c r="Q1171" i="18"/>
  <c r="Q1170" i="18"/>
  <c r="Q1169" i="18"/>
  <c r="Q1168" i="18"/>
  <c r="Q1167" i="18"/>
  <c r="Q1166" i="18"/>
  <c r="Q1165" i="18"/>
  <c r="Q1164" i="18"/>
  <c r="Q1163" i="18"/>
  <c r="Q1162" i="18"/>
  <c r="Q1161" i="18"/>
  <c r="Q1160" i="18"/>
  <c r="Q1159" i="18"/>
  <c r="Q1158" i="18"/>
  <c r="Q1157" i="18"/>
  <c r="Q1156" i="18"/>
  <c r="Q1155" i="18"/>
  <c r="Q1154" i="18"/>
  <c r="Q1153" i="18"/>
  <c r="Q1152" i="18"/>
  <c r="Q1151" i="18"/>
  <c r="Q1150" i="18"/>
  <c r="Q1149" i="18"/>
  <c r="Q1148" i="18"/>
  <c r="Q1147" i="18"/>
  <c r="Q1146" i="18"/>
  <c r="Q1145" i="18"/>
  <c r="Q1144" i="18"/>
  <c r="Q1143" i="18"/>
  <c r="Q1142" i="18"/>
  <c r="Q1141" i="18"/>
  <c r="Q1140" i="18"/>
  <c r="Q1139" i="18"/>
  <c r="Q1138" i="18"/>
  <c r="Q1137" i="18"/>
  <c r="Q1136" i="18"/>
  <c r="Q1135" i="18"/>
  <c r="Q1134" i="18"/>
  <c r="Q1133" i="18"/>
  <c r="Q1132" i="18"/>
  <c r="Q1131" i="18"/>
  <c r="Q1130" i="18"/>
  <c r="Q1129" i="18"/>
  <c r="Q1128" i="18"/>
  <c r="Q1127" i="18"/>
  <c r="Q1126" i="18"/>
  <c r="Q1125" i="18"/>
  <c r="Q1124" i="18"/>
  <c r="Q1123" i="18"/>
  <c r="Q1122" i="18"/>
  <c r="Q1121" i="18"/>
  <c r="Q1120" i="18"/>
  <c r="Q1119" i="18"/>
  <c r="Q1118" i="18"/>
  <c r="Q1117" i="18"/>
  <c r="Q1116" i="18"/>
  <c r="Q1115" i="18"/>
  <c r="Q1114" i="18"/>
  <c r="Q1113" i="18"/>
  <c r="Q1112" i="18"/>
  <c r="Q1111" i="18"/>
  <c r="Q1110" i="18"/>
  <c r="Q1109" i="18"/>
  <c r="Q1108" i="18"/>
  <c r="Q1107" i="18"/>
  <c r="Q1106" i="18"/>
  <c r="Q1105" i="18"/>
  <c r="Q1104" i="18"/>
  <c r="Q1103" i="18"/>
  <c r="Q1102" i="18"/>
  <c r="Q1101" i="18"/>
  <c r="Q1100" i="18"/>
  <c r="Q1099" i="18"/>
  <c r="Q1098" i="18"/>
  <c r="Q1097" i="18"/>
  <c r="Q1096" i="18"/>
  <c r="Q1095" i="18"/>
  <c r="Q1094" i="18"/>
  <c r="Q1093" i="18"/>
  <c r="Q1092" i="18"/>
  <c r="Q1091" i="18"/>
  <c r="Q1090" i="18"/>
  <c r="Q1089" i="18"/>
  <c r="Q1088" i="18"/>
  <c r="Q1087" i="18"/>
  <c r="Q1086" i="18"/>
  <c r="Q1085" i="18"/>
  <c r="Q1084" i="18"/>
  <c r="Q1083" i="18"/>
  <c r="Q1082" i="18"/>
  <c r="Q1081" i="18"/>
  <c r="Q1080" i="18"/>
  <c r="Q1079" i="18"/>
  <c r="Q1078" i="18"/>
  <c r="Q1077" i="18"/>
  <c r="Q1076" i="18"/>
  <c r="Q1075" i="18"/>
  <c r="Q1074" i="18"/>
  <c r="Q1073" i="18"/>
  <c r="Q1072" i="18"/>
  <c r="Q1071" i="18"/>
  <c r="Q1070" i="18"/>
  <c r="Q1069" i="18"/>
  <c r="Q1068" i="18"/>
  <c r="Q1067" i="18"/>
  <c r="Q1066" i="18"/>
  <c r="Q1065" i="18"/>
  <c r="Q1064" i="18"/>
  <c r="Q1063" i="18"/>
  <c r="Q1062" i="18"/>
  <c r="Q1061" i="18"/>
  <c r="Q1060" i="18"/>
  <c r="Q1059" i="18"/>
  <c r="Q1058" i="18"/>
  <c r="Q1057" i="18"/>
  <c r="Q1056" i="18"/>
  <c r="Q1055" i="18"/>
  <c r="Q1054" i="18"/>
  <c r="Q1053" i="18"/>
  <c r="Q1052" i="18"/>
  <c r="Q1051" i="18"/>
  <c r="Q1050" i="18"/>
  <c r="Q1049" i="18"/>
  <c r="Q1048" i="18"/>
  <c r="Q1047" i="18"/>
  <c r="Q1046" i="18"/>
  <c r="Q1045" i="18"/>
  <c r="Q1044" i="18"/>
  <c r="Q1043" i="18"/>
  <c r="Q1042" i="18"/>
  <c r="Q1041" i="18"/>
  <c r="Q1040" i="18"/>
  <c r="Q1039" i="18"/>
  <c r="Q1038" i="18"/>
  <c r="Q1037" i="18"/>
  <c r="Q1036" i="18"/>
  <c r="Q1035" i="18"/>
  <c r="Q1034" i="18"/>
  <c r="Q1033" i="18"/>
  <c r="Q1032" i="18"/>
  <c r="Q1031" i="18"/>
  <c r="Q1030" i="18"/>
  <c r="Q1029" i="18"/>
  <c r="Q1028" i="18"/>
  <c r="Q1027" i="18"/>
  <c r="Q1026" i="18"/>
  <c r="Q1025" i="18"/>
  <c r="Q1024" i="18"/>
  <c r="Q1023" i="18"/>
  <c r="Q1022" i="18"/>
  <c r="Q1021" i="18"/>
  <c r="Q1020" i="18"/>
  <c r="Q1019" i="18"/>
  <c r="Q1018" i="18"/>
  <c r="Q1017" i="18"/>
  <c r="Q1016" i="18"/>
  <c r="Q1015" i="18"/>
  <c r="Q1014" i="18"/>
  <c r="Q1013" i="18"/>
  <c r="Q1012" i="18"/>
  <c r="Q1011" i="18"/>
  <c r="Q1010" i="18"/>
  <c r="Q1009" i="18"/>
  <c r="Q1008" i="18"/>
  <c r="Q1007" i="18"/>
  <c r="Q1006" i="18"/>
  <c r="Q1005" i="18"/>
  <c r="Q1004" i="18"/>
  <c r="Q1003" i="18"/>
  <c r="Q1002" i="18"/>
  <c r="Q1001" i="18"/>
  <c r="Q1000" i="18"/>
  <c r="Q999" i="18"/>
  <c r="Q998" i="18"/>
  <c r="Q997" i="18"/>
  <c r="Q996" i="18"/>
  <c r="Q995" i="18"/>
  <c r="Q994" i="18"/>
  <c r="Q993" i="18"/>
  <c r="Q992" i="18"/>
  <c r="Q991" i="18"/>
  <c r="Q990" i="18"/>
  <c r="Q989" i="18"/>
  <c r="Q988" i="18"/>
  <c r="Q987" i="18"/>
  <c r="Q986" i="18"/>
  <c r="Q985" i="18"/>
  <c r="Q984" i="18"/>
  <c r="Q983" i="18"/>
  <c r="Q982" i="18"/>
  <c r="Q981" i="18"/>
  <c r="Q980" i="18"/>
  <c r="Q979" i="18"/>
  <c r="Q978" i="18"/>
  <c r="Q977" i="18"/>
  <c r="Q976" i="18"/>
  <c r="Q975" i="18"/>
  <c r="Q974" i="18"/>
  <c r="Q973" i="18"/>
  <c r="Q972" i="18"/>
  <c r="Q971" i="18"/>
  <c r="Q970" i="18"/>
  <c r="Q969" i="18"/>
  <c r="Q968" i="18"/>
  <c r="Q967" i="18"/>
  <c r="Q966" i="18"/>
  <c r="Q965" i="18"/>
  <c r="Q964" i="18"/>
  <c r="Q963" i="18"/>
  <c r="Q962" i="18"/>
  <c r="Q961" i="18"/>
  <c r="Q960" i="18"/>
  <c r="Q959" i="18"/>
  <c r="Q958" i="18"/>
  <c r="Q957" i="18"/>
  <c r="Q956" i="18"/>
  <c r="Q955" i="18"/>
  <c r="Q954" i="18"/>
  <c r="Q953" i="18"/>
  <c r="Q952" i="18"/>
  <c r="Q951" i="18"/>
  <c r="Q950" i="18"/>
  <c r="Q949" i="18"/>
  <c r="Q948" i="18"/>
  <c r="Q947" i="18"/>
  <c r="Q946" i="18"/>
  <c r="Q945" i="18"/>
  <c r="Q944" i="18"/>
  <c r="Q943" i="18"/>
  <c r="Q942" i="18"/>
  <c r="Q941" i="18"/>
  <c r="Q940" i="18"/>
  <c r="Q939" i="18"/>
  <c r="Q938" i="18"/>
  <c r="Q937" i="18"/>
  <c r="Q936" i="18"/>
  <c r="Q935" i="18"/>
  <c r="Q934" i="18"/>
  <c r="Q933" i="18"/>
  <c r="Q932" i="18"/>
  <c r="Q931" i="18"/>
  <c r="Q930" i="18"/>
  <c r="Q929" i="18"/>
  <c r="Q928" i="18"/>
  <c r="Q927" i="18"/>
  <c r="Q926" i="18"/>
  <c r="Q925" i="18"/>
  <c r="Q924" i="18"/>
  <c r="Q923" i="18"/>
  <c r="Q922" i="18"/>
  <c r="Q921" i="18"/>
  <c r="Q920" i="18"/>
  <c r="Q919" i="18"/>
  <c r="Q918" i="18"/>
  <c r="Q917" i="18"/>
  <c r="Q916" i="18"/>
  <c r="Q915" i="18"/>
  <c r="Q914" i="18"/>
  <c r="Q913" i="18"/>
  <c r="Q912" i="18"/>
  <c r="Q911" i="18"/>
  <c r="Q910" i="18"/>
  <c r="Q909" i="18"/>
  <c r="Q908" i="18"/>
  <c r="Q907" i="18"/>
  <c r="Q906" i="18"/>
  <c r="Q905" i="18"/>
  <c r="Q904" i="18"/>
  <c r="Q903" i="18"/>
  <c r="Q902" i="18"/>
  <c r="Q901" i="18"/>
  <c r="Q900" i="18"/>
  <c r="Q899" i="18"/>
  <c r="Q898" i="18"/>
  <c r="Q897" i="18"/>
  <c r="Q896" i="18"/>
  <c r="Q895" i="18"/>
  <c r="Q894" i="18"/>
  <c r="Q893" i="18"/>
  <c r="Q892" i="18"/>
  <c r="Q891" i="18"/>
  <c r="Q890" i="18"/>
  <c r="Q889" i="18"/>
  <c r="Q888" i="18"/>
  <c r="Q887" i="18"/>
  <c r="Q886" i="18"/>
  <c r="Q885" i="18"/>
  <c r="Q884" i="18"/>
  <c r="Q883" i="18"/>
  <c r="Q882" i="18"/>
  <c r="Q881" i="18"/>
  <c r="Q880" i="18"/>
  <c r="Q879" i="18"/>
  <c r="Q878" i="18"/>
  <c r="Q877" i="18"/>
  <c r="Q876" i="18"/>
  <c r="Q875" i="18"/>
  <c r="Q874" i="18"/>
  <c r="Q873" i="18"/>
  <c r="Q872" i="18"/>
  <c r="Q871" i="18"/>
  <c r="Q870" i="18"/>
  <c r="Q869" i="18"/>
  <c r="Q868" i="18"/>
  <c r="Q867" i="18"/>
  <c r="Q866" i="18"/>
  <c r="Q865" i="18"/>
  <c r="Q864" i="18"/>
  <c r="Q863" i="18"/>
  <c r="Q862" i="18"/>
  <c r="Q861" i="18"/>
  <c r="Q860" i="18"/>
  <c r="Q859" i="18"/>
  <c r="Q858" i="18"/>
  <c r="Q857" i="18"/>
  <c r="Q856" i="18"/>
  <c r="Q855" i="18"/>
  <c r="Q854" i="18"/>
  <c r="Q853" i="18"/>
  <c r="Q852" i="18"/>
  <c r="Q851" i="18"/>
  <c r="Q850" i="18"/>
  <c r="Q849" i="18"/>
  <c r="Q848" i="18"/>
  <c r="Q847" i="18"/>
  <c r="Q846" i="18"/>
  <c r="Q845" i="18"/>
  <c r="Q844" i="18"/>
  <c r="Q843" i="18"/>
  <c r="Q842" i="18"/>
  <c r="Q841" i="18"/>
  <c r="Q840" i="18"/>
  <c r="Q839" i="18"/>
  <c r="Q838" i="18"/>
  <c r="Q837" i="18"/>
  <c r="Q836" i="18"/>
  <c r="Q835" i="18"/>
  <c r="Q834" i="18"/>
  <c r="Q833" i="18"/>
  <c r="Q832" i="18"/>
  <c r="Q831" i="18"/>
  <c r="Q830" i="18"/>
  <c r="Q829" i="18"/>
  <c r="Q828" i="18"/>
  <c r="Q827" i="18"/>
  <c r="Q826" i="18"/>
  <c r="Q825" i="18"/>
  <c r="Q824" i="18"/>
  <c r="Q823" i="18"/>
  <c r="Q822" i="18"/>
  <c r="Q821" i="18"/>
  <c r="Q820" i="18"/>
  <c r="Q819" i="18"/>
  <c r="Q818" i="18"/>
  <c r="Q817" i="18"/>
  <c r="Q816" i="18"/>
  <c r="Q815" i="18"/>
  <c r="Q814" i="18"/>
  <c r="Q813" i="18"/>
  <c r="Q812" i="18"/>
  <c r="Q811" i="18"/>
  <c r="Q810" i="18"/>
  <c r="Q809" i="18"/>
  <c r="Q808" i="18"/>
  <c r="Q807" i="18"/>
  <c r="Q806" i="18"/>
  <c r="Q805" i="18"/>
  <c r="Q804" i="18"/>
  <c r="Q803" i="18"/>
  <c r="Q802" i="18"/>
  <c r="Q801" i="18"/>
  <c r="Q800" i="18"/>
  <c r="Q799" i="18"/>
  <c r="Q798" i="18"/>
  <c r="Q797" i="18"/>
  <c r="Q796" i="18"/>
  <c r="Q795" i="18"/>
  <c r="Q794" i="18"/>
  <c r="Q793" i="18"/>
  <c r="Q792" i="18"/>
  <c r="Q791" i="18"/>
  <c r="Q790" i="18"/>
  <c r="Q789" i="18"/>
  <c r="Q788" i="18"/>
  <c r="Q787" i="18"/>
  <c r="Q786" i="18"/>
  <c r="Q785" i="18"/>
  <c r="Q784" i="18"/>
  <c r="Q783" i="18"/>
  <c r="Q782" i="18"/>
  <c r="Q781" i="18"/>
  <c r="Q780" i="18"/>
  <c r="Q779" i="18"/>
  <c r="Q778" i="18"/>
  <c r="Q777" i="18"/>
  <c r="Q776" i="18"/>
  <c r="Q775" i="18"/>
  <c r="Q774" i="18"/>
  <c r="Q773" i="18"/>
  <c r="Q772" i="18"/>
  <c r="Q771" i="18"/>
  <c r="Q770" i="18"/>
  <c r="Q769" i="18"/>
  <c r="Q768" i="18"/>
  <c r="Q767" i="18"/>
  <c r="Q766" i="18"/>
  <c r="Q765" i="18"/>
  <c r="Q764" i="18"/>
  <c r="Q763" i="18"/>
  <c r="Q762" i="18"/>
  <c r="Q761" i="18"/>
  <c r="Q760" i="18"/>
  <c r="Q759" i="18"/>
  <c r="Q758" i="18"/>
  <c r="Q757" i="18"/>
  <c r="Q756" i="18"/>
  <c r="Q755" i="18"/>
  <c r="Q754" i="18"/>
  <c r="Q753" i="18"/>
  <c r="Q752" i="18"/>
  <c r="Q751" i="18"/>
  <c r="Q750" i="18"/>
  <c r="Q749" i="18"/>
  <c r="Q748" i="18"/>
  <c r="Q747" i="18"/>
  <c r="Q746" i="18"/>
  <c r="Q745" i="18"/>
  <c r="Q744" i="18"/>
  <c r="Q743" i="18"/>
  <c r="Q742" i="18"/>
  <c r="Q741" i="18"/>
  <c r="Q740" i="18"/>
  <c r="Q739" i="18"/>
  <c r="Q738" i="18"/>
  <c r="Q737" i="18"/>
  <c r="Q736" i="18"/>
  <c r="Q735" i="18"/>
  <c r="Q734" i="18"/>
  <c r="Q733" i="18"/>
  <c r="Q732" i="18"/>
  <c r="Q731" i="18"/>
  <c r="Q730" i="18"/>
  <c r="Q729" i="18"/>
  <c r="Q728" i="18"/>
  <c r="Q727" i="18"/>
  <c r="Q726" i="18"/>
  <c r="Q725" i="18"/>
  <c r="Q724" i="18"/>
  <c r="Q723" i="18"/>
  <c r="Q722" i="18"/>
  <c r="Q721" i="18"/>
  <c r="Q720" i="18"/>
  <c r="Q719" i="18"/>
  <c r="Q718" i="18"/>
  <c r="Q717" i="18"/>
  <c r="Q716" i="18"/>
  <c r="Q715" i="18"/>
  <c r="Q714" i="18"/>
  <c r="Q713" i="18"/>
  <c r="Q712" i="18"/>
  <c r="Q711" i="18"/>
  <c r="Q710" i="18"/>
  <c r="Q709" i="18"/>
  <c r="Q708" i="18"/>
  <c r="Q707" i="18"/>
  <c r="Q706" i="18"/>
  <c r="Q705" i="18"/>
  <c r="Q704" i="18"/>
  <c r="Q703" i="18"/>
  <c r="Q702" i="18"/>
  <c r="Q701" i="18"/>
  <c r="Q700" i="18"/>
  <c r="Q699" i="18"/>
  <c r="Q698" i="18"/>
  <c r="Q697" i="18"/>
  <c r="Q696" i="18"/>
  <c r="Q695" i="18"/>
  <c r="Q694" i="18"/>
  <c r="Q693" i="18"/>
  <c r="Q692" i="18"/>
  <c r="Q691" i="18"/>
  <c r="Q690" i="18"/>
  <c r="Q689" i="18"/>
  <c r="Q688" i="18"/>
  <c r="Q687" i="18"/>
  <c r="Q686" i="18"/>
  <c r="Q685" i="18"/>
  <c r="Q684" i="18"/>
  <c r="Q683" i="18"/>
  <c r="Q682" i="18"/>
  <c r="Q681" i="18"/>
  <c r="Q680" i="18"/>
  <c r="Q679" i="18"/>
  <c r="Q678" i="18"/>
  <c r="Q677" i="18"/>
  <c r="Q676" i="18"/>
  <c r="Q675" i="18"/>
  <c r="Q674" i="18"/>
  <c r="Q673" i="18"/>
  <c r="Q672" i="18"/>
  <c r="Q671" i="18"/>
  <c r="Q670" i="18"/>
  <c r="Q669" i="18"/>
  <c r="Q668" i="18"/>
  <c r="Q667" i="18"/>
  <c r="Q666" i="18"/>
  <c r="Q665" i="18"/>
  <c r="Q664" i="18"/>
  <c r="Q663" i="18"/>
  <c r="Q662" i="18"/>
  <c r="Q661" i="18"/>
  <c r="Q660" i="18"/>
  <c r="Q659" i="18"/>
  <c r="Q658" i="18"/>
  <c r="Q657" i="18"/>
  <c r="Q656" i="18"/>
  <c r="Q655" i="18"/>
  <c r="Q654" i="18"/>
  <c r="Q653" i="18"/>
  <c r="Q652" i="18"/>
  <c r="Q651" i="18"/>
  <c r="Q650" i="18"/>
  <c r="Q649" i="18"/>
  <c r="Q648" i="18"/>
  <c r="Q647" i="18"/>
  <c r="Q646" i="18"/>
  <c r="Q645" i="18"/>
  <c r="Q644" i="18"/>
  <c r="Q643" i="18"/>
  <c r="Q642" i="18"/>
  <c r="Q641" i="18"/>
  <c r="Q640" i="18"/>
  <c r="Q639" i="18"/>
  <c r="Q638" i="18"/>
  <c r="Q637" i="18"/>
  <c r="Q636" i="18"/>
  <c r="Q635" i="18"/>
  <c r="Q634" i="18"/>
  <c r="Q633" i="18"/>
  <c r="Q632" i="18"/>
  <c r="Q631" i="18"/>
  <c r="Q630" i="18"/>
  <c r="Q629" i="18"/>
  <c r="Q628" i="18"/>
  <c r="Q627" i="18"/>
  <c r="Q626" i="18"/>
  <c r="Q625" i="18"/>
  <c r="Q624" i="18"/>
  <c r="Q623" i="18"/>
  <c r="Q622" i="18"/>
  <c r="Q621" i="18"/>
  <c r="Q620" i="18"/>
  <c r="Q619" i="18"/>
  <c r="Q618" i="18"/>
  <c r="Q617" i="18"/>
  <c r="Q616" i="18"/>
  <c r="Q615" i="18"/>
  <c r="Q614" i="18"/>
  <c r="Q613" i="18"/>
  <c r="Q612" i="18"/>
  <c r="Q611" i="18"/>
  <c r="Q610" i="18"/>
  <c r="Q609" i="18"/>
  <c r="Q608" i="18"/>
  <c r="Q607" i="18"/>
  <c r="Q606" i="18"/>
  <c r="Q605" i="18"/>
  <c r="Q604" i="18"/>
  <c r="Q603" i="18"/>
  <c r="Q602" i="18"/>
  <c r="Q601" i="18"/>
  <c r="Q600" i="18"/>
  <c r="Q599" i="18"/>
  <c r="Q598" i="18"/>
  <c r="Q597" i="18"/>
  <c r="Q596" i="18"/>
  <c r="Q595" i="18"/>
  <c r="Q594" i="18"/>
  <c r="Q593" i="18"/>
  <c r="Q592" i="18"/>
  <c r="Q591" i="18"/>
  <c r="Q590" i="18"/>
  <c r="Q589" i="18"/>
  <c r="Q588" i="18"/>
  <c r="Q587" i="18"/>
  <c r="Q586" i="18"/>
  <c r="Q585" i="18"/>
  <c r="Q584" i="18"/>
  <c r="Q583" i="18"/>
  <c r="Q582" i="18"/>
  <c r="Q581" i="18"/>
  <c r="Q580" i="18"/>
  <c r="Q579" i="18"/>
  <c r="Q578" i="18"/>
  <c r="Q577" i="18"/>
  <c r="Q576" i="18"/>
  <c r="Q575" i="18"/>
  <c r="Q574" i="18"/>
  <c r="Q573" i="18"/>
  <c r="Q572" i="18"/>
  <c r="Q571" i="18"/>
  <c r="Q570" i="18"/>
  <c r="Q569" i="18"/>
  <c r="Q568" i="18"/>
  <c r="Q567" i="18"/>
  <c r="Q566" i="18"/>
  <c r="Q565" i="18"/>
  <c r="Q564" i="18"/>
  <c r="Q563" i="18"/>
  <c r="Q562" i="18"/>
  <c r="Q561" i="18"/>
  <c r="Q560" i="18"/>
  <c r="Q559" i="18"/>
  <c r="Q558" i="18"/>
  <c r="Q557" i="18"/>
  <c r="Q556" i="18"/>
  <c r="Q555" i="18"/>
  <c r="Q554" i="18"/>
  <c r="Q553" i="18"/>
  <c r="Q552" i="18"/>
  <c r="Q551" i="18"/>
  <c r="Q550" i="18"/>
  <c r="Q549" i="18"/>
  <c r="Q548" i="18"/>
  <c r="Q547" i="18"/>
  <c r="Q546" i="18"/>
  <c r="Q545" i="18"/>
  <c r="Q544" i="18"/>
  <c r="Q543" i="18"/>
  <c r="Q542" i="18"/>
  <c r="Q541" i="18"/>
  <c r="Q540" i="18"/>
  <c r="Q539" i="18"/>
  <c r="Q538" i="18"/>
  <c r="Q537" i="18"/>
  <c r="Q536" i="18"/>
  <c r="Q535" i="18"/>
  <c r="Q534" i="18"/>
  <c r="Q533" i="18"/>
  <c r="Q532" i="18"/>
  <c r="Q531" i="18"/>
  <c r="Q530" i="18"/>
  <c r="Q529" i="18"/>
  <c r="Q528" i="18"/>
  <c r="Q527" i="18"/>
  <c r="Q526" i="18"/>
  <c r="Q525" i="18"/>
  <c r="Q524" i="18"/>
  <c r="Q523" i="18"/>
  <c r="Q522" i="18"/>
  <c r="Q521" i="18"/>
  <c r="Q520" i="18"/>
  <c r="Q519" i="18"/>
  <c r="Q518" i="18"/>
  <c r="Q517" i="18"/>
  <c r="Q516" i="18"/>
  <c r="Q515" i="18"/>
  <c r="Q514" i="18"/>
  <c r="Q513" i="18"/>
  <c r="Q512" i="18"/>
  <c r="Q511" i="18"/>
  <c r="Q510" i="18"/>
  <c r="Q509" i="18"/>
  <c r="Q508" i="18"/>
  <c r="Q507" i="18"/>
  <c r="Q506" i="18"/>
  <c r="Q505" i="18"/>
  <c r="Q504" i="18"/>
  <c r="Q503" i="18"/>
  <c r="Q502" i="18"/>
  <c r="Q501" i="18"/>
  <c r="Q500" i="18"/>
  <c r="Q499" i="18"/>
  <c r="Q498" i="18"/>
  <c r="Q497" i="18"/>
  <c r="Q496" i="18"/>
  <c r="Q495" i="18"/>
  <c r="Q494" i="18"/>
  <c r="Q493" i="18"/>
  <c r="Q492" i="18"/>
  <c r="Q491" i="18"/>
  <c r="Q490" i="18"/>
  <c r="Q489" i="18"/>
  <c r="Q488" i="18"/>
  <c r="Q487" i="18"/>
  <c r="Q486" i="18"/>
  <c r="Q485" i="18"/>
  <c r="Q484" i="18"/>
  <c r="Q483" i="18"/>
  <c r="Q482" i="18"/>
  <c r="Q481" i="18"/>
  <c r="Q480" i="18"/>
  <c r="Q479" i="18"/>
  <c r="Q478" i="18"/>
  <c r="Q477" i="18"/>
  <c r="Q476" i="18"/>
  <c r="Q475" i="18"/>
  <c r="Q474" i="18"/>
  <c r="Q473" i="18"/>
  <c r="Q472" i="18"/>
  <c r="Q471" i="18"/>
  <c r="Q470" i="18"/>
  <c r="Q469" i="18"/>
  <c r="Q468" i="18"/>
  <c r="Q467" i="18"/>
  <c r="Q466" i="18"/>
  <c r="Q465" i="18"/>
  <c r="Q464" i="18"/>
  <c r="Q463" i="18"/>
  <c r="Q462" i="18"/>
  <c r="Q461" i="18"/>
  <c r="Q460" i="18"/>
  <c r="Q459" i="18"/>
  <c r="Q458" i="18"/>
  <c r="Q457" i="18"/>
  <c r="Q456" i="18"/>
  <c r="Q455" i="18"/>
  <c r="Q454" i="18"/>
  <c r="Q453" i="18"/>
  <c r="Q452" i="18"/>
  <c r="Q451" i="18"/>
  <c r="Q450" i="18"/>
  <c r="Q449" i="18"/>
  <c r="Q448" i="18"/>
  <c r="Q447" i="18"/>
  <c r="Q446" i="18"/>
  <c r="Q445" i="18"/>
  <c r="Q444" i="18"/>
  <c r="Q443" i="18"/>
  <c r="Q442" i="18"/>
  <c r="Q441" i="18"/>
  <c r="Q440" i="18"/>
  <c r="Q439" i="18"/>
  <c r="Q438" i="18"/>
  <c r="Q437" i="18"/>
  <c r="Q436" i="18"/>
  <c r="Q435" i="18"/>
  <c r="Q434" i="18"/>
  <c r="Q433" i="18"/>
  <c r="Q432" i="18"/>
  <c r="Q431" i="18"/>
  <c r="Q430" i="18"/>
  <c r="Q429" i="18"/>
  <c r="Q428" i="18"/>
  <c r="Q427" i="18"/>
  <c r="Q426" i="18"/>
  <c r="Q425" i="18"/>
  <c r="Q424" i="18"/>
  <c r="Q423" i="18"/>
  <c r="Q422" i="18"/>
  <c r="Q421" i="18"/>
  <c r="Q420" i="18"/>
  <c r="Q419" i="18"/>
  <c r="Q418" i="18"/>
  <c r="Q417" i="18"/>
  <c r="Q416" i="18"/>
  <c r="Q415" i="18"/>
  <c r="Q414" i="18"/>
  <c r="Q413" i="18"/>
  <c r="Q412" i="18"/>
  <c r="Q411" i="18"/>
  <c r="Q410" i="18"/>
  <c r="Q409" i="18"/>
  <c r="Q408" i="18"/>
  <c r="Q407" i="18"/>
  <c r="Q406" i="18"/>
  <c r="Q405" i="18"/>
  <c r="Q404" i="18"/>
  <c r="Q403" i="18"/>
  <c r="Q402" i="18"/>
  <c r="Q401" i="18"/>
  <c r="Q400" i="18"/>
  <c r="Q399" i="18"/>
  <c r="Q398" i="18"/>
  <c r="Q397" i="18"/>
  <c r="Q396" i="18"/>
  <c r="Q395" i="18"/>
  <c r="Q394" i="18"/>
  <c r="Q393" i="18"/>
  <c r="Q392" i="18"/>
  <c r="Q391" i="18"/>
  <c r="Q390" i="18"/>
  <c r="Q389" i="18"/>
  <c r="Q388" i="18"/>
  <c r="Q387" i="18"/>
  <c r="Q386" i="18"/>
  <c r="Q385" i="18"/>
  <c r="Q384" i="18"/>
  <c r="Q383" i="18"/>
  <c r="Q382" i="18"/>
  <c r="Q381" i="18"/>
  <c r="Q380" i="18"/>
  <c r="Q379" i="18"/>
  <c r="Q378" i="18"/>
  <c r="Q377" i="18"/>
  <c r="Q376" i="18"/>
  <c r="Q375" i="18"/>
  <c r="Q374" i="18"/>
  <c r="Q373" i="18"/>
  <c r="Q372" i="18"/>
  <c r="Q371" i="18"/>
  <c r="Q370" i="18"/>
  <c r="Q369" i="18"/>
  <c r="Q368" i="18"/>
  <c r="Q367" i="18"/>
  <c r="Q366" i="18"/>
  <c r="Q365" i="18"/>
  <c r="Q364" i="18"/>
  <c r="Q363" i="18"/>
  <c r="Q362" i="18"/>
  <c r="Q361" i="18"/>
  <c r="Q360" i="18"/>
  <c r="Q359" i="18"/>
  <c r="Q358" i="18"/>
  <c r="Q357" i="18"/>
  <c r="Q356" i="18"/>
  <c r="Q355" i="18"/>
  <c r="Q354" i="18"/>
  <c r="Q353" i="18"/>
  <c r="Q352" i="18"/>
  <c r="Q351" i="18"/>
  <c r="Q350" i="18"/>
  <c r="Q349" i="18"/>
  <c r="Q348" i="18"/>
  <c r="Q347" i="18"/>
  <c r="Q346" i="18"/>
  <c r="Q345" i="18"/>
  <c r="Q344" i="18"/>
  <c r="Q343" i="18"/>
  <c r="Q342" i="18"/>
  <c r="Q341" i="18"/>
  <c r="Q340" i="18"/>
  <c r="Q339" i="18"/>
  <c r="Q338" i="18"/>
  <c r="Q337" i="18"/>
  <c r="Q336" i="18"/>
  <c r="Q335" i="18"/>
  <c r="Q334" i="18"/>
  <c r="Q333" i="18"/>
  <c r="Q332" i="18"/>
  <c r="Q331" i="18"/>
  <c r="Q330" i="18"/>
  <c r="Q329" i="18"/>
  <c r="Q328" i="18"/>
  <c r="Q327" i="18"/>
  <c r="Q326" i="18"/>
  <c r="Q325" i="18"/>
  <c r="Q324" i="18"/>
  <c r="Q323" i="18"/>
  <c r="Q322" i="18"/>
  <c r="Q321" i="18"/>
  <c r="Q320" i="18"/>
  <c r="Q319" i="18"/>
  <c r="Q318" i="18"/>
  <c r="Q317" i="18"/>
  <c r="Q316" i="18"/>
  <c r="Q315" i="18"/>
  <c r="Q314" i="18"/>
  <c r="Q313" i="18"/>
  <c r="Q312" i="18"/>
  <c r="Q311" i="18"/>
  <c r="Q310" i="18"/>
  <c r="Q309" i="18"/>
  <c r="Q308" i="18"/>
  <c r="Q307" i="18"/>
  <c r="Q306" i="18"/>
  <c r="Q305" i="18"/>
  <c r="Q304" i="18"/>
  <c r="Q303" i="18"/>
  <c r="Q302" i="18"/>
  <c r="Q301" i="18"/>
  <c r="Q300" i="18"/>
  <c r="Q299" i="18"/>
  <c r="Q298" i="18"/>
  <c r="Q297" i="18"/>
  <c r="Q296" i="18"/>
  <c r="Q295" i="18"/>
  <c r="Q294" i="18"/>
  <c r="Q293" i="18"/>
  <c r="Q292" i="18"/>
  <c r="Q291" i="18"/>
  <c r="Q290" i="18"/>
  <c r="Q289" i="18"/>
  <c r="Q288" i="18"/>
  <c r="Q287" i="18"/>
  <c r="Q286" i="18"/>
  <c r="Q285" i="18"/>
  <c r="Q284" i="18"/>
  <c r="Q283" i="18"/>
  <c r="Q282" i="18"/>
  <c r="Q281" i="18"/>
  <c r="Q280" i="18"/>
  <c r="Q279" i="18"/>
  <c r="Q278" i="18"/>
  <c r="Q277" i="18"/>
  <c r="Q276" i="18"/>
  <c r="Q275" i="18"/>
  <c r="Q274" i="18"/>
  <c r="Q273" i="18"/>
  <c r="Q272" i="18"/>
  <c r="Q271" i="18"/>
  <c r="Q270" i="18"/>
  <c r="Q269" i="18"/>
  <c r="Q268" i="18"/>
  <c r="Q267" i="18"/>
  <c r="Q266" i="18"/>
  <c r="Q265" i="18"/>
  <c r="Q264" i="18"/>
  <c r="Q263" i="18"/>
  <c r="Q262" i="18"/>
  <c r="Q261" i="18"/>
  <c r="Q260" i="18"/>
  <c r="Q259" i="18"/>
  <c r="Q258" i="18"/>
  <c r="Q257" i="18"/>
  <c r="Q256" i="18"/>
  <c r="Q255" i="18"/>
  <c r="Q254" i="18"/>
  <c r="Q253" i="18"/>
  <c r="Q252" i="18"/>
  <c r="Q251" i="18"/>
  <c r="Q250" i="18"/>
  <c r="Q249" i="18"/>
  <c r="Q248" i="18"/>
  <c r="Q247" i="18"/>
  <c r="Q246" i="18"/>
  <c r="Q245" i="18"/>
  <c r="Q244" i="18"/>
  <c r="Q243" i="18"/>
  <c r="Q242" i="18"/>
  <c r="Q241" i="18"/>
  <c r="Q240" i="18"/>
  <c r="Q239" i="18"/>
  <c r="Q238" i="18"/>
  <c r="Q237" i="18"/>
  <c r="Q236" i="18"/>
  <c r="Q235" i="18"/>
  <c r="Q234" i="18"/>
  <c r="Q233" i="18"/>
  <c r="Q232" i="18"/>
  <c r="Q231" i="18"/>
  <c r="Q230" i="18"/>
  <c r="Q229" i="18"/>
  <c r="Q228" i="18"/>
  <c r="Q227" i="18"/>
  <c r="Q226" i="18"/>
  <c r="Q225" i="18"/>
  <c r="Q224" i="18"/>
  <c r="Q223" i="18"/>
  <c r="Q222" i="18"/>
  <c r="Q221" i="18"/>
  <c r="Q220" i="18"/>
  <c r="Q219" i="18"/>
  <c r="Q218" i="18"/>
  <c r="Q217" i="18"/>
  <c r="Q216" i="18"/>
  <c r="Q215" i="18"/>
  <c r="Q214" i="18"/>
  <c r="Q213" i="18"/>
  <c r="Q212" i="18"/>
  <c r="Q211" i="18"/>
  <c r="Q210" i="18"/>
  <c r="Q209" i="18"/>
  <c r="Q208" i="18"/>
  <c r="Q207" i="18"/>
  <c r="Q206" i="18"/>
  <c r="Q205" i="18"/>
  <c r="Q204" i="18"/>
  <c r="Q203" i="18"/>
  <c r="Q202" i="18"/>
  <c r="Q201" i="18"/>
  <c r="Q200" i="18"/>
  <c r="Q199" i="18"/>
  <c r="Q198" i="18"/>
  <c r="Q197" i="18"/>
  <c r="Q196" i="18"/>
  <c r="Q195" i="18"/>
  <c r="Q194" i="18"/>
  <c r="Q193" i="18"/>
  <c r="Q192" i="18"/>
  <c r="Q191" i="18"/>
  <c r="Q190" i="18"/>
  <c r="Q189" i="18"/>
  <c r="Q188" i="18"/>
  <c r="Q187" i="18"/>
  <c r="Q186" i="18"/>
  <c r="Q185" i="18"/>
  <c r="Q184" i="18"/>
  <c r="Q183" i="18"/>
  <c r="Q182" i="18"/>
  <c r="Q181" i="18"/>
  <c r="Q180" i="18"/>
  <c r="Q179" i="18"/>
  <c r="Q178" i="18"/>
  <c r="Q177" i="18"/>
  <c r="Q176" i="18"/>
  <c r="Q175" i="18"/>
  <c r="Q174" i="18"/>
  <c r="Q173" i="18"/>
  <c r="Q172" i="18"/>
  <c r="Q171" i="18"/>
  <c r="Q170" i="18"/>
  <c r="Q169" i="18"/>
  <c r="Q168" i="18"/>
  <c r="Q167" i="18"/>
  <c r="Q166" i="18"/>
  <c r="Q165" i="18"/>
  <c r="Q164" i="18"/>
  <c r="Q163" i="18"/>
  <c r="Q162" i="18"/>
  <c r="Q161" i="18"/>
  <c r="Q160" i="18"/>
  <c r="Q159" i="18"/>
  <c r="Q158" i="18"/>
  <c r="Q157" i="18"/>
  <c r="Q156" i="18"/>
  <c r="Q155" i="18"/>
  <c r="Q154" i="18"/>
  <c r="Q153" i="18"/>
  <c r="Q152" i="18"/>
  <c r="Q151" i="18"/>
  <c r="Q150" i="18"/>
  <c r="Q149" i="18"/>
  <c r="Q148" i="18"/>
  <c r="Q147" i="18"/>
  <c r="Q146" i="18"/>
  <c r="Q145" i="18"/>
  <c r="Q144" i="18"/>
  <c r="Q143" i="18"/>
  <c r="Q142" i="18"/>
  <c r="Q141" i="18"/>
  <c r="Q140" i="18"/>
  <c r="Q139" i="18"/>
  <c r="Q138" i="18"/>
  <c r="Q137" i="18"/>
  <c r="Q136" i="18"/>
  <c r="Q135" i="18"/>
  <c r="Q134" i="18"/>
  <c r="Q133" i="18"/>
  <c r="Q132" i="18"/>
  <c r="Q131" i="18"/>
  <c r="Q130" i="18"/>
  <c r="Q129" i="18"/>
  <c r="Q128" i="18"/>
  <c r="Q127" i="18"/>
  <c r="Q126" i="18"/>
  <c r="Q125" i="18"/>
  <c r="Q124" i="18"/>
  <c r="Q123" i="18"/>
  <c r="Q122" i="18"/>
  <c r="Q121" i="18"/>
  <c r="Q120" i="18"/>
  <c r="Q119" i="18"/>
  <c r="Q118" i="18"/>
  <c r="Q117" i="18"/>
  <c r="Q116" i="18"/>
  <c r="Q115" i="18"/>
  <c r="Q114" i="18"/>
  <c r="Q113" i="18"/>
  <c r="Q112" i="18"/>
  <c r="Q111" i="18"/>
  <c r="Q110" i="18"/>
  <c r="Q109" i="18"/>
  <c r="Q108" i="18"/>
  <c r="Q107" i="18"/>
  <c r="Q106" i="18"/>
  <c r="Q105" i="18"/>
  <c r="Q104" i="18"/>
  <c r="Q103" i="18"/>
  <c r="Q102" i="18"/>
  <c r="Q101" i="18"/>
  <c r="Q100" i="18"/>
  <c r="Q99" i="18"/>
  <c r="Q98" i="18"/>
  <c r="Q97" i="18"/>
  <c r="Q96" i="18"/>
  <c r="Q95" i="18"/>
  <c r="Q94" i="18"/>
  <c r="Q93" i="18"/>
  <c r="Q92" i="18"/>
  <c r="Q91" i="18"/>
  <c r="Q90" i="18"/>
  <c r="Q89" i="18"/>
  <c r="Q88" i="18"/>
  <c r="Q87" i="18"/>
  <c r="Q86" i="18"/>
  <c r="Q85" i="18"/>
  <c r="Q84" i="18"/>
  <c r="Q83" i="18"/>
  <c r="Q82" i="18"/>
  <c r="Q81" i="18"/>
  <c r="Q80" i="18"/>
  <c r="Q79" i="18"/>
  <c r="Q78" i="18"/>
  <c r="Q77" i="18"/>
  <c r="Q76" i="18"/>
  <c r="Q75" i="18"/>
  <c r="Q74" i="18"/>
  <c r="Q73" i="18"/>
  <c r="Q72" i="18"/>
  <c r="Q71" i="18"/>
  <c r="Q70" i="18"/>
  <c r="Q69" i="18"/>
  <c r="Q68" i="18"/>
  <c r="Q67" i="18"/>
  <c r="Q66" i="18"/>
  <c r="Q65" i="18"/>
  <c r="Q64" i="18"/>
  <c r="Q63" i="18"/>
  <c r="Q62" i="18"/>
  <c r="Q61" i="18"/>
  <c r="Q60" i="18"/>
  <c r="Q59" i="18"/>
  <c r="Q58" i="18"/>
  <c r="Q57" i="18"/>
  <c r="Q56" i="18"/>
  <c r="Q55" i="18"/>
  <c r="Q54" i="18"/>
  <c r="Q53" i="18"/>
  <c r="Q52" i="18"/>
  <c r="Q51" i="18"/>
  <c r="Q50" i="18"/>
  <c r="Q49" i="18"/>
  <c r="Q48" i="18"/>
  <c r="Q47" i="18"/>
  <c r="Q46" i="18"/>
  <c r="Q45" i="18"/>
  <c r="Q44" i="18"/>
  <c r="Q43" i="18"/>
  <c r="Q42" i="18"/>
  <c r="Q41" i="18"/>
  <c r="Q40" i="18"/>
  <c r="Q39" i="18"/>
  <c r="Q38" i="18"/>
  <c r="Q37" i="18"/>
  <c r="Q36" i="18"/>
  <c r="Q35" i="18"/>
  <c r="Q34" i="18"/>
  <c r="Q33" i="18"/>
  <c r="Q32" i="18"/>
  <c r="Q31" i="18"/>
  <c r="Q30" i="18"/>
  <c r="Q29" i="18"/>
  <c r="Q28" i="18"/>
  <c r="Q27" i="18"/>
  <c r="Q26" i="18"/>
  <c r="Q25" i="18"/>
  <c r="Q24" i="18"/>
  <c r="Q23" i="18"/>
  <c r="Q22" i="18"/>
  <c r="Q21" i="18"/>
  <c r="Q20" i="18"/>
  <c r="Q19" i="18"/>
  <c r="Q18" i="18"/>
  <c r="Q17" i="18"/>
  <c r="Q16" i="18"/>
  <c r="Q15" i="18"/>
  <c r="Q14" i="18"/>
  <c r="Q13" i="18"/>
  <c r="Q12" i="18"/>
  <c r="Q11" i="18"/>
  <c r="Q10" i="18"/>
  <c r="Q9" i="18"/>
  <c r="Q8" i="18"/>
  <c r="Q7" i="18"/>
  <c r="Q6" i="18"/>
  <c r="Q5" i="18"/>
  <c r="T2000" i="17"/>
  <c r="T1999" i="17"/>
  <c r="T1998" i="17"/>
  <c r="T1997" i="17"/>
  <c r="T1996" i="17"/>
  <c r="T1995" i="17"/>
  <c r="T1994" i="17"/>
  <c r="T1993" i="17"/>
  <c r="T1992" i="17"/>
  <c r="T1991" i="17"/>
  <c r="T1990" i="17"/>
  <c r="T1989" i="17"/>
  <c r="T1988" i="17"/>
  <c r="T1987" i="17"/>
  <c r="T1986" i="17"/>
  <c r="T1985" i="17"/>
  <c r="T1984" i="17"/>
  <c r="T1983" i="17"/>
  <c r="T1982" i="17"/>
  <c r="T1981" i="17"/>
  <c r="T1980" i="17"/>
  <c r="T1979" i="17"/>
  <c r="T1978" i="17"/>
  <c r="T1977" i="17"/>
  <c r="T1976" i="17"/>
  <c r="T1975" i="17"/>
  <c r="T1974" i="17"/>
  <c r="T1973" i="17"/>
  <c r="T1972" i="17"/>
  <c r="T1971" i="17"/>
  <c r="T1970" i="17"/>
  <c r="T1969" i="17"/>
  <c r="T1968" i="17"/>
  <c r="T1967" i="17"/>
  <c r="T1966" i="17"/>
  <c r="T1965" i="17"/>
  <c r="T1964" i="17"/>
  <c r="T1963" i="17"/>
  <c r="T1962" i="17"/>
  <c r="T1961" i="17"/>
  <c r="T1960" i="17"/>
  <c r="T1959" i="17"/>
  <c r="T1958" i="17"/>
  <c r="T1957" i="17"/>
  <c r="T1956" i="17"/>
  <c r="T1955" i="17"/>
  <c r="T1954" i="17"/>
  <c r="T1953" i="17"/>
  <c r="T1952" i="17"/>
  <c r="T1951" i="17"/>
  <c r="T1950" i="17"/>
  <c r="T1949" i="17"/>
  <c r="T1948" i="17"/>
  <c r="T1947" i="17"/>
  <c r="T1946" i="17"/>
  <c r="T1945" i="17"/>
  <c r="T1944" i="17"/>
  <c r="T1943" i="17"/>
  <c r="T1942" i="17"/>
  <c r="T1941" i="17"/>
  <c r="T1940" i="17"/>
  <c r="T1939" i="17"/>
  <c r="T1938" i="17"/>
  <c r="T1937" i="17"/>
  <c r="T1936" i="17"/>
  <c r="T1935" i="17"/>
  <c r="T1934" i="17"/>
  <c r="T1933" i="17"/>
  <c r="T1932" i="17"/>
  <c r="T1931" i="17"/>
  <c r="T1930" i="17"/>
  <c r="T1929" i="17"/>
  <c r="T1928" i="17"/>
  <c r="T1927" i="17"/>
  <c r="T1926" i="17"/>
  <c r="T1925" i="17"/>
  <c r="T1924" i="17"/>
  <c r="T1923" i="17"/>
  <c r="T1922" i="17"/>
  <c r="T1921" i="17"/>
  <c r="T1920" i="17"/>
  <c r="T1919" i="17"/>
  <c r="T1918" i="17"/>
  <c r="T1917" i="17"/>
  <c r="T1916" i="17"/>
  <c r="T1915" i="17"/>
  <c r="T1914" i="17"/>
  <c r="T1913" i="17"/>
  <c r="T1912" i="17"/>
  <c r="T1911" i="17"/>
  <c r="T1910" i="17"/>
  <c r="T1909" i="17"/>
  <c r="T1908" i="17"/>
  <c r="T1907" i="17"/>
  <c r="T1906" i="17"/>
  <c r="T1905" i="17"/>
  <c r="T1904" i="17"/>
  <c r="T1903" i="17"/>
  <c r="T1902" i="17"/>
  <c r="T1901" i="17"/>
  <c r="T1900" i="17"/>
  <c r="T1899" i="17"/>
  <c r="T1898" i="17"/>
  <c r="T1897" i="17"/>
  <c r="T1896" i="17"/>
  <c r="T1895" i="17"/>
  <c r="T1894" i="17"/>
  <c r="T1893" i="17"/>
  <c r="T1892" i="17"/>
  <c r="T1891" i="17"/>
  <c r="T1890" i="17"/>
  <c r="T1889" i="17"/>
  <c r="T1888" i="17"/>
  <c r="T1887" i="17"/>
  <c r="T1886" i="17"/>
  <c r="T1885" i="17"/>
  <c r="T1884" i="17"/>
  <c r="T1883" i="17"/>
  <c r="T1882" i="17"/>
  <c r="T1881" i="17"/>
  <c r="T1880" i="17"/>
  <c r="T1879" i="17"/>
  <c r="T1878" i="17"/>
  <c r="T1877" i="17"/>
  <c r="T1876" i="17"/>
  <c r="T1875" i="17"/>
  <c r="T1874" i="17"/>
  <c r="T1873" i="17"/>
  <c r="T1872" i="17"/>
  <c r="T1871" i="17"/>
  <c r="T1870" i="17"/>
  <c r="T1869" i="17"/>
  <c r="T1868" i="17"/>
  <c r="T1867" i="17"/>
  <c r="T1866" i="17"/>
  <c r="T1865" i="17"/>
  <c r="T1864" i="17"/>
  <c r="T1863" i="17"/>
  <c r="T1862" i="17"/>
  <c r="T1861" i="17"/>
  <c r="T1860" i="17"/>
  <c r="T1859" i="17"/>
  <c r="T1858" i="17"/>
  <c r="T1857" i="17"/>
  <c r="T1856" i="17"/>
  <c r="T1855" i="17"/>
  <c r="T1854" i="17"/>
  <c r="T1853" i="17"/>
  <c r="T1852" i="17"/>
  <c r="T1851" i="17"/>
  <c r="T1850" i="17"/>
  <c r="T1849" i="17"/>
  <c r="T1848" i="17"/>
  <c r="T1847" i="17"/>
  <c r="T1846" i="17"/>
  <c r="T1845" i="17"/>
  <c r="T1844" i="17"/>
  <c r="T1843" i="17"/>
  <c r="T1842" i="17"/>
  <c r="T1841" i="17"/>
  <c r="T1840" i="17"/>
  <c r="T1839" i="17"/>
  <c r="T1838" i="17"/>
  <c r="T1837" i="17"/>
  <c r="T1836" i="17"/>
  <c r="T1835" i="17"/>
  <c r="T1834" i="17"/>
  <c r="T1833" i="17"/>
  <c r="T1832" i="17"/>
  <c r="T1831" i="17"/>
  <c r="T1830" i="17"/>
  <c r="T1829" i="17"/>
  <c r="T1828" i="17"/>
  <c r="T1827" i="17"/>
  <c r="T1826" i="17"/>
  <c r="T1825" i="17"/>
  <c r="T1824" i="17"/>
  <c r="T1823" i="17"/>
  <c r="T1822" i="17"/>
  <c r="T1821" i="17"/>
  <c r="T1820" i="17"/>
  <c r="T1819" i="17"/>
  <c r="T1818" i="17"/>
  <c r="T1817" i="17"/>
  <c r="T1816" i="17"/>
  <c r="T1815" i="17"/>
  <c r="T1814" i="17"/>
  <c r="T1813" i="17"/>
  <c r="T1812" i="17"/>
  <c r="T1811" i="17"/>
  <c r="T1810" i="17"/>
  <c r="T1809" i="17"/>
  <c r="T1808" i="17"/>
  <c r="T1807" i="17"/>
  <c r="T1806" i="17"/>
  <c r="T1805" i="17"/>
  <c r="T1804" i="17"/>
  <c r="T1803" i="17"/>
  <c r="T1802" i="17"/>
  <c r="T1801" i="17"/>
  <c r="T1800" i="17"/>
  <c r="T1799" i="17"/>
  <c r="T1798" i="17"/>
  <c r="T1797" i="17"/>
  <c r="T1796" i="17"/>
  <c r="T1795" i="17"/>
  <c r="T1794" i="17"/>
  <c r="T1793" i="17"/>
  <c r="T1792" i="17"/>
  <c r="T1791" i="17"/>
  <c r="T1790" i="17"/>
  <c r="T1789" i="17"/>
  <c r="T1788" i="17"/>
  <c r="T1787" i="17"/>
  <c r="T1786" i="17"/>
  <c r="T1785" i="17"/>
  <c r="T1784" i="17"/>
  <c r="T1783" i="17"/>
  <c r="T1782" i="17"/>
  <c r="T1781" i="17"/>
  <c r="T1780" i="17"/>
  <c r="T1779" i="17"/>
  <c r="T1778" i="17"/>
  <c r="T1777" i="17"/>
  <c r="T1776" i="17"/>
  <c r="T1775" i="17"/>
  <c r="T1774" i="17"/>
  <c r="T1773" i="17"/>
  <c r="T1772" i="17"/>
  <c r="T1771" i="17"/>
  <c r="T1770" i="17"/>
  <c r="T1769" i="17"/>
  <c r="T1768" i="17"/>
  <c r="T1767" i="17"/>
  <c r="T1766" i="17"/>
  <c r="T1765" i="17"/>
  <c r="T1764" i="17"/>
  <c r="T1763" i="17"/>
  <c r="T1762" i="17"/>
  <c r="T1761" i="17"/>
  <c r="T1760" i="17"/>
  <c r="T1759" i="17"/>
  <c r="T1758" i="17"/>
  <c r="T1757" i="17"/>
  <c r="T1756" i="17"/>
  <c r="T1755" i="17"/>
  <c r="T1754" i="17"/>
  <c r="T1753" i="17"/>
  <c r="T1752" i="17"/>
  <c r="T1751" i="17"/>
  <c r="T1750" i="17"/>
  <c r="T1749" i="17"/>
  <c r="T1748" i="17"/>
  <c r="T1747" i="17"/>
  <c r="T1746" i="17"/>
  <c r="T1745" i="17"/>
  <c r="T1744" i="17"/>
  <c r="T1743" i="17"/>
  <c r="T1742" i="17"/>
  <c r="T1741" i="17"/>
  <c r="T1740" i="17"/>
  <c r="T1739" i="17"/>
  <c r="T1738" i="17"/>
  <c r="T1737" i="17"/>
  <c r="T1736" i="17"/>
  <c r="T1735" i="17"/>
  <c r="T1734" i="17"/>
  <c r="T1733" i="17"/>
  <c r="T1732" i="17"/>
  <c r="T1731" i="17"/>
  <c r="T1730" i="17"/>
  <c r="T1729" i="17"/>
  <c r="T1728" i="17"/>
  <c r="T1727" i="17"/>
  <c r="T1726" i="17"/>
  <c r="T1725" i="17"/>
  <c r="T1724" i="17"/>
  <c r="T1723" i="17"/>
  <c r="T1722" i="17"/>
  <c r="T1721" i="17"/>
  <c r="T1720" i="17"/>
  <c r="T1719" i="17"/>
  <c r="T1718" i="17"/>
  <c r="T1717" i="17"/>
  <c r="T1716" i="17"/>
  <c r="T1715" i="17"/>
  <c r="T1714" i="17"/>
  <c r="T1713" i="17"/>
  <c r="T1712" i="17"/>
  <c r="T1711" i="17"/>
  <c r="T1710" i="17"/>
  <c r="T1709" i="17"/>
  <c r="T1708" i="17"/>
  <c r="T1707" i="17"/>
  <c r="T1706" i="17"/>
  <c r="T1705" i="17"/>
  <c r="T1704" i="17"/>
  <c r="T1703" i="17"/>
  <c r="T1702" i="17"/>
  <c r="T1701" i="17"/>
  <c r="T1700" i="17"/>
  <c r="T1699" i="17"/>
  <c r="T1698" i="17"/>
  <c r="T1697" i="17"/>
  <c r="T1696" i="17"/>
  <c r="T1695" i="17"/>
  <c r="T1694" i="17"/>
  <c r="T1693" i="17"/>
  <c r="T1692" i="17"/>
  <c r="T1691" i="17"/>
  <c r="T1690" i="17"/>
  <c r="T1689" i="17"/>
  <c r="T1688" i="17"/>
  <c r="T1687" i="17"/>
  <c r="T1686" i="17"/>
  <c r="T1685" i="17"/>
  <c r="T1684" i="17"/>
  <c r="T1683" i="17"/>
  <c r="T1682" i="17"/>
  <c r="T1681" i="17"/>
  <c r="T1680" i="17"/>
  <c r="T1679" i="17"/>
  <c r="T1678" i="17"/>
  <c r="T1677" i="17"/>
  <c r="T1676" i="17"/>
  <c r="T1675" i="17"/>
  <c r="T1674" i="17"/>
  <c r="T1673" i="17"/>
  <c r="T1672" i="17"/>
  <c r="T1671" i="17"/>
  <c r="T1670" i="17"/>
  <c r="T1669" i="17"/>
  <c r="T1668" i="17"/>
  <c r="T1667" i="17"/>
  <c r="T1666" i="17"/>
  <c r="T1665" i="17"/>
  <c r="T1664" i="17"/>
  <c r="T1663" i="17"/>
  <c r="T1662" i="17"/>
  <c r="T1661" i="17"/>
  <c r="T1660" i="17"/>
  <c r="T1659" i="17"/>
  <c r="T1658" i="17"/>
  <c r="T1657" i="17"/>
  <c r="T1656" i="17"/>
  <c r="T1655" i="17"/>
  <c r="T1654" i="17"/>
  <c r="T1653" i="17"/>
  <c r="T1652" i="17"/>
  <c r="T1651" i="17"/>
  <c r="T1650" i="17"/>
  <c r="T1649" i="17"/>
  <c r="T1648" i="17"/>
  <c r="T1647" i="17"/>
  <c r="T1646" i="17"/>
  <c r="T1645" i="17"/>
  <c r="T1644" i="17"/>
  <c r="T1643" i="17"/>
  <c r="T1642" i="17"/>
  <c r="T1641" i="17"/>
  <c r="T1640" i="17"/>
  <c r="T1639" i="17"/>
  <c r="T1638" i="17"/>
  <c r="T1637" i="17"/>
  <c r="T1636" i="17"/>
  <c r="T1635" i="17"/>
  <c r="T1634" i="17"/>
  <c r="T1633" i="17"/>
  <c r="T1632" i="17"/>
  <c r="T1631" i="17"/>
  <c r="T1630" i="17"/>
  <c r="T1629" i="17"/>
  <c r="T1628" i="17"/>
  <c r="T1627" i="17"/>
  <c r="T1626" i="17"/>
  <c r="T1625" i="17"/>
  <c r="T1624" i="17"/>
  <c r="T1623" i="17"/>
  <c r="T1622" i="17"/>
  <c r="T1621" i="17"/>
  <c r="T1620" i="17"/>
  <c r="T1619" i="17"/>
  <c r="T1618" i="17"/>
  <c r="T1617" i="17"/>
  <c r="T1616" i="17"/>
  <c r="T1615" i="17"/>
  <c r="T1614" i="17"/>
  <c r="T1613" i="17"/>
  <c r="T1612" i="17"/>
  <c r="T1611" i="17"/>
  <c r="T1610" i="17"/>
  <c r="T1609" i="17"/>
  <c r="T1608" i="17"/>
  <c r="T1607" i="17"/>
  <c r="T1606" i="17"/>
  <c r="T1605" i="17"/>
  <c r="T1604" i="17"/>
  <c r="T1603" i="17"/>
  <c r="T1602" i="17"/>
  <c r="T1601" i="17"/>
  <c r="T1600" i="17"/>
  <c r="T1599" i="17"/>
  <c r="T1598" i="17"/>
  <c r="T1597" i="17"/>
  <c r="T1596" i="17"/>
  <c r="T1595" i="17"/>
  <c r="T1594" i="17"/>
  <c r="T1593" i="17"/>
  <c r="T1592" i="17"/>
  <c r="T1591" i="17"/>
  <c r="T1590" i="17"/>
  <c r="T1589" i="17"/>
  <c r="T1588" i="17"/>
  <c r="T1587" i="17"/>
  <c r="T1586" i="17"/>
  <c r="T1585" i="17"/>
  <c r="T1584" i="17"/>
  <c r="T1583" i="17"/>
  <c r="T1582" i="17"/>
  <c r="T1581" i="17"/>
  <c r="T1580" i="17"/>
  <c r="T1579" i="17"/>
  <c r="T1578" i="17"/>
  <c r="T1577" i="17"/>
  <c r="T1576" i="17"/>
  <c r="T1575" i="17"/>
  <c r="T1574" i="17"/>
  <c r="T1573" i="17"/>
  <c r="T1572" i="17"/>
  <c r="T1571" i="17"/>
  <c r="T1570" i="17"/>
  <c r="T1569" i="17"/>
  <c r="T1568" i="17"/>
  <c r="T1567" i="17"/>
  <c r="T1566" i="17"/>
  <c r="T1565" i="17"/>
  <c r="T1564" i="17"/>
  <c r="T1563" i="17"/>
  <c r="T1562" i="17"/>
  <c r="T1561" i="17"/>
  <c r="T1560" i="17"/>
  <c r="T1559" i="17"/>
  <c r="T1558" i="17"/>
  <c r="T1557" i="17"/>
  <c r="T1556" i="17"/>
  <c r="T1555" i="17"/>
  <c r="T1554" i="17"/>
  <c r="T1553" i="17"/>
  <c r="T1552" i="17"/>
  <c r="T1551" i="17"/>
  <c r="T1550" i="17"/>
  <c r="T1549" i="17"/>
  <c r="T1548" i="17"/>
  <c r="T1547" i="17"/>
  <c r="T1546" i="17"/>
  <c r="T1545" i="17"/>
  <c r="T1544" i="17"/>
  <c r="T1543" i="17"/>
  <c r="T1542" i="17"/>
  <c r="T1541" i="17"/>
  <c r="T1540" i="17"/>
  <c r="T1539" i="17"/>
  <c r="T1538" i="17"/>
  <c r="T1537" i="17"/>
  <c r="T1536" i="17"/>
  <c r="T1535" i="17"/>
  <c r="T1534" i="17"/>
  <c r="T1533" i="17"/>
  <c r="T1532" i="17"/>
  <c r="T1531" i="17"/>
  <c r="T1530" i="17"/>
  <c r="T1529" i="17"/>
  <c r="T1528" i="17"/>
  <c r="T1527" i="17"/>
  <c r="T1526" i="17"/>
  <c r="T1525" i="17"/>
  <c r="T1524" i="17"/>
  <c r="T1523" i="17"/>
  <c r="T1522" i="17"/>
  <c r="T1521" i="17"/>
  <c r="T1520" i="17"/>
  <c r="T1519" i="17"/>
  <c r="T1518" i="17"/>
  <c r="T1517" i="17"/>
  <c r="T1516" i="17"/>
  <c r="T1515" i="17"/>
  <c r="T1514" i="17"/>
  <c r="T1513" i="17"/>
  <c r="T1512" i="17"/>
  <c r="T1511" i="17"/>
  <c r="T1510" i="17"/>
  <c r="T1509" i="17"/>
  <c r="T1508" i="17"/>
  <c r="T1507" i="17"/>
  <c r="T1506" i="17"/>
  <c r="T1505" i="17"/>
  <c r="T1504" i="17"/>
  <c r="T1503" i="17"/>
  <c r="T1502" i="17"/>
  <c r="T1501" i="17"/>
  <c r="T1500" i="17"/>
  <c r="T1499" i="17"/>
  <c r="T1498" i="17"/>
  <c r="T1497" i="17"/>
  <c r="T1496" i="17"/>
  <c r="T1495" i="17"/>
  <c r="T1494" i="17"/>
  <c r="T1493" i="17"/>
  <c r="T1492" i="17"/>
  <c r="T1491" i="17"/>
  <c r="T1490" i="17"/>
  <c r="T1489" i="17"/>
  <c r="T1488" i="17"/>
  <c r="T1487" i="17"/>
  <c r="T1486" i="17"/>
  <c r="T1485" i="17"/>
  <c r="T1484" i="17"/>
  <c r="T1483" i="17"/>
  <c r="T1482" i="17"/>
  <c r="T1481" i="17"/>
  <c r="T1480" i="17"/>
  <c r="T1479" i="17"/>
  <c r="T1478" i="17"/>
  <c r="T1477" i="17"/>
  <c r="T1476" i="17"/>
  <c r="T1475" i="17"/>
  <c r="T1474" i="17"/>
  <c r="T1473" i="17"/>
  <c r="T1472" i="17"/>
  <c r="T1471" i="17"/>
  <c r="T1470" i="17"/>
  <c r="T1469" i="17"/>
  <c r="T1468" i="17"/>
  <c r="T1467" i="17"/>
  <c r="T1466" i="17"/>
  <c r="T1465" i="17"/>
  <c r="T1464" i="17"/>
  <c r="T1463" i="17"/>
  <c r="T1462" i="17"/>
  <c r="T1461" i="17"/>
  <c r="T1460" i="17"/>
  <c r="T1459" i="17"/>
  <c r="T1458" i="17"/>
  <c r="T1457" i="17"/>
  <c r="T1456" i="17"/>
  <c r="T1455" i="17"/>
  <c r="T1454" i="17"/>
  <c r="T1453" i="17"/>
  <c r="T1452" i="17"/>
  <c r="T1451" i="17"/>
  <c r="T1450" i="17"/>
  <c r="T1449" i="17"/>
  <c r="T1448" i="17"/>
  <c r="T1447" i="17"/>
  <c r="T1446" i="17"/>
  <c r="T1445" i="17"/>
  <c r="T1444" i="17"/>
  <c r="T1443" i="17"/>
  <c r="T1442" i="17"/>
  <c r="T1441" i="17"/>
  <c r="T1440" i="17"/>
  <c r="T1439" i="17"/>
  <c r="T1438" i="17"/>
  <c r="T1437" i="17"/>
  <c r="T1436" i="17"/>
  <c r="T1435" i="17"/>
  <c r="T1434" i="17"/>
  <c r="T1433" i="17"/>
  <c r="T1432" i="17"/>
  <c r="T1431" i="17"/>
  <c r="T1430" i="17"/>
  <c r="T1429" i="17"/>
  <c r="T1428" i="17"/>
  <c r="T1427" i="17"/>
  <c r="T1426" i="17"/>
  <c r="T1425" i="17"/>
  <c r="T1424" i="17"/>
  <c r="T1423" i="17"/>
  <c r="T1422" i="17"/>
  <c r="T1421" i="17"/>
  <c r="T1420" i="17"/>
  <c r="T1419" i="17"/>
  <c r="T1418" i="17"/>
  <c r="T1417" i="17"/>
  <c r="T1416" i="17"/>
  <c r="T1415" i="17"/>
  <c r="T1414" i="17"/>
  <c r="T1413" i="17"/>
  <c r="T1412" i="17"/>
  <c r="T1411" i="17"/>
  <c r="T1410" i="17"/>
  <c r="T1409" i="17"/>
  <c r="T1408" i="17"/>
  <c r="T1407" i="17"/>
  <c r="T1406" i="17"/>
  <c r="T1405" i="17"/>
  <c r="T1404" i="17"/>
  <c r="T1403" i="17"/>
  <c r="T1402" i="17"/>
  <c r="T1401" i="17"/>
  <c r="T1400" i="17"/>
  <c r="T1399" i="17"/>
  <c r="T1398" i="17"/>
  <c r="T1397" i="17"/>
  <c r="T1396" i="17"/>
  <c r="T1395" i="17"/>
  <c r="T1394" i="17"/>
  <c r="T1393" i="17"/>
  <c r="T1392" i="17"/>
  <c r="T1391" i="17"/>
  <c r="T1390" i="17"/>
  <c r="T1389" i="17"/>
  <c r="T1388" i="17"/>
  <c r="T1387" i="17"/>
  <c r="T1386" i="17"/>
  <c r="T1385" i="17"/>
  <c r="T1384" i="17"/>
  <c r="T1383" i="17"/>
  <c r="T1382" i="17"/>
  <c r="T1381" i="17"/>
  <c r="T1380" i="17"/>
  <c r="T1379" i="17"/>
  <c r="T1378" i="17"/>
  <c r="T1377" i="17"/>
  <c r="T1376" i="17"/>
  <c r="T1375" i="17"/>
  <c r="T1374" i="17"/>
  <c r="T1373" i="17"/>
  <c r="T1372" i="17"/>
  <c r="T1371" i="17"/>
  <c r="T1370" i="17"/>
  <c r="T1369" i="17"/>
  <c r="T1368" i="17"/>
  <c r="T1367" i="17"/>
  <c r="T1366" i="17"/>
  <c r="T1365" i="17"/>
  <c r="T1364" i="17"/>
  <c r="T1363" i="17"/>
  <c r="T1362" i="17"/>
  <c r="T1361" i="17"/>
  <c r="T1360" i="17"/>
  <c r="T1359" i="17"/>
  <c r="T1358" i="17"/>
  <c r="T1357" i="17"/>
  <c r="T1356" i="17"/>
  <c r="T1355" i="17"/>
  <c r="T1354" i="17"/>
  <c r="T1353" i="17"/>
  <c r="T1352" i="17"/>
  <c r="T1351" i="17"/>
  <c r="T1350" i="17"/>
  <c r="T1349" i="17"/>
  <c r="T1348" i="17"/>
  <c r="T1347" i="17"/>
  <c r="T1346" i="17"/>
  <c r="T1345" i="17"/>
  <c r="T1344" i="17"/>
  <c r="T1343" i="17"/>
  <c r="T1342" i="17"/>
  <c r="T1341" i="17"/>
  <c r="T1340" i="17"/>
  <c r="T1339" i="17"/>
  <c r="T1338" i="17"/>
  <c r="T1337" i="17"/>
  <c r="T1336" i="17"/>
  <c r="T1335" i="17"/>
  <c r="T1334" i="17"/>
  <c r="T1333" i="17"/>
  <c r="T1332" i="17"/>
  <c r="T1331" i="17"/>
  <c r="T1330" i="17"/>
  <c r="T1329" i="17"/>
  <c r="T1328" i="17"/>
  <c r="T1327" i="17"/>
  <c r="T1326" i="17"/>
  <c r="T1325" i="17"/>
  <c r="T1324" i="17"/>
  <c r="T1323" i="17"/>
  <c r="T1322" i="17"/>
  <c r="T1321" i="17"/>
  <c r="T1320" i="17"/>
  <c r="T1319" i="17"/>
  <c r="T1318" i="17"/>
  <c r="T1317" i="17"/>
  <c r="T1316" i="17"/>
  <c r="T1315" i="17"/>
  <c r="T1314" i="17"/>
  <c r="T1313" i="17"/>
  <c r="T1312" i="17"/>
  <c r="T1311" i="17"/>
  <c r="T1310" i="17"/>
  <c r="T1309" i="17"/>
  <c r="T1308" i="17"/>
  <c r="T1307" i="17"/>
  <c r="T1306" i="17"/>
  <c r="T1305" i="17"/>
  <c r="T1304" i="17"/>
  <c r="T1303" i="17"/>
  <c r="T1302" i="17"/>
  <c r="T1301" i="17"/>
  <c r="T1300" i="17"/>
  <c r="T1299" i="17"/>
  <c r="T1298" i="17"/>
  <c r="T1297" i="17"/>
  <c r="T1296" i="17"/>
  <c r="T1295" i="17"/>
  <c r="T1294" i="17"/>
  <c r="T1293" i="17"/>
  <c r="T1292" i="17"/>
  <c r="T1291" i="17"/>
  <c r="T1290" i="17"/>
  <c r="T1289" i="17"/>
  <c r="T1288" i="17"/>
  <c r="T1287" i="17"/>
  <c r="T1286" i="17"/>
  <c r="T1285" i="17"/>
  <c r="T1284" i="17"/>
  <c r="T1283" i="17"/>
  <c r="T1282" i="17"/>
  <c r="T1281" i="17"/>
  <c r="T1280" i="17"/>
  <c r="T1279" i="17"/>
  <c r="T1278" i="17"/>
  <c r="T1277" i="17"/>
  <c r="T1276" i="17"/>
  <c r="T1275" i="17"/>
  <c r="T1274" i="17"/>
  <c r="T1273" i="17"/>
  <c r="T1272" i="17"/>
  <c r="T1271" i="17"/>
  <c r="T1270" i="17"/>
  <c r="T1269" i="17"/>
  <c r="T1268" i="17"/>
  <c r="T1267" i="17"/>
  <c r="T1266" i="17"/>
  <c r="T1265" i="17"/>
  <c r="T1264" i="17"/>
  <c r="T1263" i="17"/>
  <c r="T1262" i="17"/>
  <c r="T1261" i="17"/>
  <c r="T1260" i="17"/>
  <c r="T1259" i="17"/>
  <c r="T1258" i="17"/>
  <c r="T1257" i="17"/>
  <c r="T1256" i="17"/>
  <c r="T1255" i="17"/>
  <c r="T1254" i="17"/>
  <c r="T1253" i="17"/>
  <c r="T1252" i="17"/>
  <c r="T1251" i="17"/>
  <c r="T1250" i="17"/>
  <c r="T1249" i="17"/>
  <c r="T1248" i="17"/>
  <c r="T1247" i="17"/>
  <c r="T1246" i="17"/>
  <c r="T1245" i="17"/>
  <c r="T1244" i="17"/>
  <c r="T1243" i="17"/>
  <c r="T1242" i="17"/>
  <c r="T1241" i="17"/>
  <c r="T1240" i="17"/>
  <c r="T1239" i="17"/>
  <c r="T1238" i="17"/>
  <c r="T1237" i="17"/>
  <c r="T1236" i="17"/>
  <c r="T1235" i="17"/>
  <c r="T1234" i="17"/>
  <c r="T1233" i="17"/>
  <c r="T1232" i="17"/>
  <c r="T1231" i="17"/>
  <c r="T1230" i="17"/>
  <c r="T1229" i="17"/>
  <c r="T1228" i="17"/>
  <c r="T1227" i="17"/>
  <c r="T1226" i="17"/>
  <c r="T1225" i="17"/>
  <c r="T1224" i="17"/>
  <c r="T1223" i="17"/>
  <c r="T1222" i="17"/>
  <c r="T1221" i="17"/>
  <c r="T1220" i="17"/>
  <c r="T1219" i="17"/>
  <c r="T1218" i="17"/>
  <c r="T1217" i="17"/>
  <c r="T1216" i="17"/>
  <c r="T1215" i="17"/>
  <c r="T1214" i="17"/>
  <c r="T1213" i="17"/>
  <c r="T1212" i="17"/>
  <c r="T1211" i="17"/>
  <c r="T1210" i="17"/>
  <c r="T1209" i="17"/>
  <c r="T1208" i="17"/>
  <c r="T1207" i="17"/>
  <c r="T1206" i="17"/>
  <c r="T1205" i="17"/>
  <c r="T1204" i="17"/>
  <c r="T1203" i="17"/>
  <c r="T1202" i="17"/>
  <c r="T1201" i="17"/>
  <c r="T1200" i="17"/>
  <c r="T1199" i="17"/>
  <c r="T1198" i="17"/>
  <c r="T1197" i="17"/>
  <c r="T1196" i="17"/>
  <c r="T1195" i="17"/>
  <c r="T1194" i="17"/>
  <c r="T1193" i="17"/>
  <c r="T1192" i="17"/>
  <c r="T1191" i="17"/>
  <c r="T1190" i="17"/>
  <c r="T1189" i="17"/>
  <c r="T1188" i="17"/>
  <c r="T1187" i="17"/>
  <c r="T1186" i="17"/>
  <c r="T1185" i="17"/>
  <c r="T1184" i="17"/>
  <c r="T1183" i="17"/>
  <c r="T1182" i="17"/>
  <c r="T1181" i="17"/>
  <c r="T1180" i="17"/>
  <c r="T1179" i="17"/>
  <c r="T1178" i="17"/>
  <c r="T1177" i="17"/>
  <c r="T1176" i="17"/>
  <c r="T1175" i="17"/>
  <c r="T1174" i="17"/>
  <c r="T1173" i="17"/>
  <c r="T1172" i="17"/>
  <c r="T1171" i="17"/>
  <c r="T1170" i="17"/>
  <c r="T1169" i="17"/>
  <c r="T1168" i="17"/>
  <c r="T1167" i="17"/>
  <c r="T1166" i="17"/>
  <c r="T1165" i="17"/>
  <c r="T1164" i="17"/>
  <c r="T1163" i="17"/>
  <c r="T1162" i="17"/>
  <c r="T1161" i="17"/>
  <c r="T1160" i="17"/>
  <c r="T1159" i="17"/>
  <c r="T1158" i="17"/>
  <c r="T1157" i="17"/>
  <c r="T1156" i="17"/>
  <c r="T1155" i="17"/>
  <c r="T1154" i="17"/>
  <c r="T1153" i="17"/>
  <c r="T1152" i="17"/>
  <c r="T1151" i="17"/>
  <c r="T1150" i="17"/>
  <c r="T1149" i="17"/>
  <c r="T1148" i="17"/>
  <c r="T1147" i="17"/>
  <c r="T1146" i="17"/>
  <c r="T1145" i="17"/>
  <c r="T1144" i="17"/>
  <c r="T1143" i="17"/>
  <c r="T1142" i="17"/>
  <c r="T1141" i="17"/>
  <c r="T1140" i="17"/>
  <c r="T1139" i="17"/>
  <c r="T1138" i="17"/>
  <c r="T1137" i="17"/>
  <c r="T1136" i="17"/>
  <c r="T1135" i="17"/>
  <c r="T1134" i="17"/>
  <c r="T1133" i="17"/>
  <c r="T1132" i="17"/>
  <c r="T1131" i="17"/>
  <c r="T1130" i="17"/>
  <c r="T1129" i="17"/>
  <c r="T1128" i="17"/>
  <c r="T1127" i="17"/>
  <c r="T1126" i="17"/>
  <c r="T1125" i="17"/>
  <c r="T1124" i="17"/>
  <c r="T1123" i="17"/>
  <c r="T1122" i="17"/>
  <c r="T1121" i="17"/>
  <c r="T1120" i="17"/>
  <c r="T1119" i="17"/>
  <c r="T1118" i="17"/>
  <c r="T1117" i="17"/>
  <c r="T1116" i="17"/>
  <c r="T1115" i="17"/>
  <c r="T1114" i="17"/>
  <c r="T1113" i="17"/>
  <c r="T1112" i="17"/>
  <c r="T1111" i="17"/>
  <c r="T1110" i="17"/>
  <c r="T1109" i="17"/>
  <c r="T1108" i="17"/>
  <c r="T1107" i="17"/>
  <c r="T1106" i="17"/>
  <c r="T1105" i="17"/>
  <c r="T1104" i="17"/>
  <c r="T1103" i="17"/>
  <c r="T1102" i="17"/>
  <c r="T1101" i="17"/>
  <c r="T1100" i="17"/>
  <c r="T1099" i="17"/>
  <c r="T1098" i="17"/>
  <c r="T1097" i="17"/>
  <c r="T1096" i="17"/>
  <c r="T1095" i="17"/>
  <c r="T1094" i="17"/>
  <c r="T1093" i="17"/>
  <c r="T1092" i="17"/>
  <c r="T1091" i="17"/>
  <c r="T1090" i="17"/>
  <c r="T1089" i="17"/>
  <c r="T1088" i="17"/>
  <c r="T1087" i="17"/>
  <c r="T1086" i="17"/>
  <c r="T1085" i="17"/>
  <c r="T1084" i="17"/>
  <c r="T1083" i="17"/>
  <c r="T1082" i="17"/>
  <c r="T1081" i="17"/>
  <c r="T1080" i="17"/>
  <c r="T1079" i="17"/>
  <c r="T1078" i="17"/>
  <c r="T1077" i="17"/>
  <c r="T1076" i="17"/>
  <c r="T1075" i="17"/>
  <c r="T1074" i="17"/>
  <c r="T1073" i="17"/>
  <c r="T1072" i="17"/>
  <c r="T1071" i="17"/>
  <c r="T1070" i="17"/>
  <c r="T1069" i="17"/>
  <c r="T1068" i="17"/>
  <c r="T1067" i="17"/>
  <c r="T1066" i="17"/>
  <c r="T1065" i="17"/>
  <c r="T1064" i="17"/>
  <c r="T1063" i="17"/>
  <c r="T1062" i="17"/>
  <c r="T1061" i="17"/>
  <c r="T1060" i="17"/>
  <c r="T1059" i="17"/>
  <c r="T1058" i="17"/>
  <c r="T1057" i="17"/>
  <c r="T1056" i="17"/>
  <c r="T1055" i="17"/>
  <c r="T1054" i="17"/>
  <c r="T1053" i="17"/>
  <c r="T1052" i="17"/>
  <c r="T1051" i="17"/>
  <c r="T1050" i="17"/>
  <c r="T1049" i="17"/>
  <c r="T1048" i="17"/>
  <c r="T1047" i="17"/>
  <c r="T1046" i="17"/>
  <c r="T1045" i="17"/>
  <c r="T1044" i="17"/>
  <c r="T1043" i="17"/>
  <c r="T1042" i="17"/>
  <c r="T1041" i="17"/>
  <c r="T1040" i="17"/>
  <c r="T1039" i="17"/>
  <c r="T1038" i="17"/>
  <c r="T1037" i="17"/>
  <c r="T1036" i="17"/>
  <c r="T1035" i="17"/>
  <c r="T1034" i="17"/>
  <c r="T1033" i="17"/>
  <c r="T1032" i="17"/>
  <c r="T1031" i="17"/>
  <c r="T1030" i="17"/>
  <c r="T1029" i="17"/>
  <c r="T1028" i="17"/>
  <c r="T1027" i="17"/>
  <c r="T1026" i="17"/>
  <c r="T1025" i="17"/>
  <c r="T1024" i="17"/>
  <c r="T1023" i="17"/>
  <c r="T1022" i="17"/>
  <c r="T1021" i="17"/>
  <c r="T1020" i="17"/>
  <c r="T1019" i="17"/>
  <c r="T1018" i="17"/>
  <c r="T1017" i="17"/>
  <c r="T1016" i="17"/>
  <c r="T1015" i="17"/>
  <c r="T1014" i="17"/>
  <c r="T1013" i="17"/>
  <c r="T1012" i="17"/>
  <c r="T1011" i="17"/>
  <c r="T1010" i="17"/>
  <c r="T1009" i="17"/>
  <c r="T1008" i="17"/>
  <c r="T1007" i="17"/>
  <c r="T1006" i="17"/>
  <c r="T1005" i="17"/>
  <c r="T1004" i="17"/>
  <c r="T1003" i="17"/>
  <c r="T1002" i="17"/>
  <c r="T1001" i="17"/>
  <c r="T1000" i="17"/>
  <c r="T999" i="17"/>
  <c r="T998" i="17"/>
  <c r="T997" i="17"/>
  <c r="T996" i="17"/>
  <c r="T995" i="17"/>
  <c r="T994" i="17"/>
  <c r="T993" i="17"/>
  <c r="T992" i="17"/>
  <c r="T991" i="17"/>
  <c r="T990" i="17"/>
  <c r="T989" i="17"/>
  <c r="T988" i="17"/>
  <c r="T987" i="17"/>
  <c r="T986" i="17"/>
  <c r="T985" i="17"/>
  <c r="T984" i="17"/>
  <c r="T983" i="17"/>
  <c r="T982" i="17"/>
  <c r="T981" i="17"/>
  <c r="T980" i="17"/>
  <c r="T979" i="17"/>
  <c r="T978" i="17"/>
  <c r="T977" i="17"/>
  <c r="T976" i="17"/>
  <c r="T975" i="17"/>
  <c r="T974" i="17"/>
  <c r="T973" i="17"/>
  <c r="T972" i="17"/>
  <c r="T971" i="17"/>
  <c r="T970" i="17"/>
  <c r="T969" i="17"/>
  <c r="T968" i="17"/>
  <c r="T967" i="17"/>
  <c r="T966" i="17"/>
  <c r="T965" i="17"/>
  <c r="T964" i="17"/>
  <c r="T963" i="17"/>
  <c r="T962" i="17"/>
  <c r="T961" i="17"/>
  <c r="T960" i="17"/>
  <c r="T959" i="17"/>
  <c r="T958" i="17"/>
  <c r="T957" i="17"/>
  <c r="T956" i="17"/>
  <c r="T955" i="17"/>
  <c r="T954" i="17"/>
  <c r="T953" i="17"/>
  <c r="T952" i="17"/>
  <c r="T951" i="17"/>
  <c r="T950" i="17"/>
  <c r="T949" i="17"/>
  <c r="T948" i="17"/>
  <c r="T947" i="17"/>
  <c r="T946" i="17"/>
  <c r="T945" i="17"/>
  <c r="T944" i="17"/>
  <c r="T943" i="17"/>
  <c r="T942" i="17"/>
  <c r="T941" i="17"/>
  <c r="T940" i="17"/>
  <c r="T939" i="17"/>
  <c r="T938" i="17"/>
  <c r="T937" i="17"/>
  <c r="T936" i="17"/>
  <c r="T935" i="17"/>
  <c r="T934" i="17"/>
  <c r="T933" i="17"/>
  <c r="T932" i="17"/>
  <c r="T931" i="17"/>
  <c r="T930" i="17"/>
  <c r="T929" i="17"/>
  <c r="T928" i="17"/>
  <c r="T927" i="17"/>
  <c r="T926" i="17"/>
  <c r="T925" i="17"/>
  <c r="T924" i="17"/>
  <c r="T923" i="17"/>
  <c r="T922" i="17"/>
  <c r="T921" i="17"/>
  <c r="T920" i="17"/>
  <c r="T919" i="17"/>
  <c r="T918" i="17"/>
  <c r="T917" i="17"/>
  <c r="T916" i="17"/>
  <c r="T915" i="17"/>
  <c r="T914" i="17"/>
  <c r="T913" i="17"/>
  <c r="T912" i="17"/>
  <c r="T911" i="17"/>
  <c r="T910" i="17"/>
  <c r="T909" i="17"/>
  <c r="T908" i="17"/>
  <c r="T907" i="17"/>
  <c r="T906" i="17"/>
  <c r="T905" i="17"/>
  <c r="T904" i="17"/>
  <c r="T903" i="17"/>
  <c r="T902" i="17"/>
  <c r="T901" i="17"/>
  <c r="T900" i="17"/>
  <c r="T899" i="17"/>
  <c r="T898" i="17"/>
  <c r="T897" i="17"/>
  <c r="T896" i="17"/>
  <c r="T895" i="17"/>
  <c r="T894" i="17"/>
  <c r="T893" i="17"/>
  <c r="T892" i="17"/>
  <c r="T891" i="17"/>
  <c r="T890" i="17"/>
  <c r="T889" i="17"/>
  <c r="T888" i="17"/>
  <c r="T887" i="17"/>
  <c r="T886" i="17"/>
  <c r="T885" i="17"/>
  <c r="T884" i="17"/>
  <c r="T883" i="17"/>
  <c r="T882" i="17"/>
  <c r="T881" i="17"/>
  <c r="T880" i="17"/>
  <c r="T879" i="17"/>
  <c r="T878" i="17"/>
  <c r="T877" i="17"/>
  <c r="T876" i="17"/>
  <c r="T875" i="17"/>
  <c r="T874" i="17"/>
  <c r="T873" i="17"/>
  <c r="T872" i="17"/>
  <c r="T871" i="17"/>
  <c r="T870" i="17"/>
  <c r="T869" i="17"/>
  <c r="T868" i="17"/>
  <c r="T867" i="17"/>
  <c r="T866" i="17"/>
  <c r="T865" i="17"/>
  <c r="T864" i="17"/>
  <c r="T863" i="17"/>
  <c r="T862" i="17"/>
  <c r="T861" i="17"/>
  <c r="T860" i="17"/>
  <c r="T859" i="17"/>
  <c r="T858" i="17"/>
  <c r="T857" i="17"/>
  <c r="T856" i="17"/>
  <c r="T855" i="17"/>
  <c r="T854" i="17"/>
  <c r="T853" i="17"/>
  <c r="T852" i="17"/>
  <c r="T851" i="17"/>
  <c r="T850" i="17"/>
  <c r="T849" i="17"/>
  <c r="T848" i="17"/>
  <c r="T847" i="17"/>
  <c r="T846" i="17"/>
  <c r="T845" i="17"/>
  <c r="T844" i="17"/>
  <c r="T843" i="17"/>
  <c r="T842" i="17"/>
  <c r="T841" i="17"/>
  <c r="T840" i="17"/>
  <c r="T839" i="17"/>
  <c r="T838" i="17"/>
  <c r="T837" i="17"/>
  <c r="T836" i="17"/>
  <c r="T835" i="17"/>
  <c r="T834" i="17"/>
  <c r="T833" i="17"/>
  <c r="T832" i="17"/>
  <c r="T831" i="17"/>
  <c r="T830" i="17"/>
  <c r="T829" i="17"/>
  <c r="T828" i="17"/>
  <c r="T827" i="17"/>
  <c r="T826" i="17"/>
  <c r="T825" i="17"/>
  <c r="T824" i="17"/>
  <c r="T823" i="17"/>
  <c r="T822" i="17"/>
  <c r="T821" i="17"/>
  <c r="T820" i="17"/>
  <c r="T819" i="17"/>
  <c r="T818" i="17"/>
  <c r="T817" i="17"/>
  <c r="T816" i="17"/>
  <c r="T815" i="17"/>
  <c r="T814" i="17"/>
  <c r="T813" i="17"/>
  <c r="T812" i="17"/>
  <c r="T811" i="17"/>
  <c r="T810" i="17"/>
  <c r="T809" i="17"/>
  <c r="T808" i="17"/>
  <c r="T807" i="17"/>
  <c r="T806" i="17"/>
  <c r="T805" i="17"/>
  <c r="T804" i="17"/>
  <c r="T803" i="17"/>
  <c r="T802" i="17"/>
  <c r="T801" i="17"/>
  <c r="T800" i="17"/>
  <c r="T799" i="17"/>
  <c r="T798" i="17"/>
  <c r="T797" i="17"/>
  <c r="T796" i="17"/>
  <c r="T795" i="17"/>
  <c r="T794" i="17"/>
  <c r="T793" i="17"/>
  <c r="T792" i="17"/>
  <c r="T791" i="17"/>
  <c r="T790" i="17"/>
  <c r="T789" i="17"/>
  <c r="T788" i="17"/>
  <c r="T787" i="17"/>
  <c r="T786" i="17"/>
  <c r="T785" i="17"/>
  <c r="T784" i="17"/>
  <c r="T783" i="17"/>
  <c r="T782" i="17"/>
  <c r="T781" i="17"/>
  <c r="T780" i="17"/>
  <c r="T779" i="17"/>
  <c r="T778" i="17"/>
  <c r="T777" i="17"/>
  <c r="T776" i="17"/>
  <c r="T775" i="17"/>
  <c r="T774" i="17"/>
  <c r="T773" i="17"/>
  <c r="T772" i="17"/>
  <c r="T771" i="17"/>
  <c r="T770" i="17"/>
  <c r="T769" i="17"/>
  <c r="T768" i="17"/>
  <c r="T767" i="17"/>
  <c r="T766" i="17"/>
  <c r="T765" i="17"/>
  <c r="T764" i="17"/>
  <c r="T763" i="17"/>
  <c r="T762" i="17"/>
  <c r="T761" i="17"/>
  <c r="T760" i="17"/>
  <c r="T759" i="17"/>
  <c r="T758" i="17"/>
  <c r="T757" i="17"/>
  <c r="T756" i="17"/>
  <c r="T755" i="17"/>
  <c r="T754" i="17"/>
  <c r="T753" i="17"/>
  <c r="T752" i="17"/>
  <c r="T751" i="17"/>
  <c r="T750" i="17"/>
  <c r="T749" i="17"/>
  <c r="T748" i="17"/>
  <c r="T747" i="17"/>
  <c r="T746" i="17"/>
  <c r="T745" i="17"/>
  <c r="T744" i="17"/>
  <c r="T743" i="17"/>
  <c r="T742" i="17"/>
  <c r="T741" i="17"/>
  <c r="T740" i="17"/>
  <c r="T739" i="17"/>
  <c r="T738" i="17"/>
  <c r="T737" i="17"/>
  <c r="T736" i="17"/>
  <c r="T735" i="17"/>
  <c r="T734" i="17"/>
  <c r="T733" i="17"/>
  <c r="T732" i="17"/>
  <c r="T731" i="17"/>
  <c r="T730" i="17"/>
  <c r="T729" i="17"/>
  <c r="T728" i="17"/>
  <c r="T727" i="17"/>
  <c r="T726" i="17"/>
  <c r="T725" i="17"/>
  <c r="T724" i="17"/>
  <c r="T723" i="17"/>
  <c r="T722" i="17"/>
  <c r="T721" i="17"/>
  <c r="T720" i="17"/>
  <c r="T719" i="17"/>
  <c r="T718" i="17"/>
  <c r="T717" i="17"/>
  <c r="T716" i="17"/>
  <c r="T715" i="17"/>
  <c r="T714" i="17"/>
  <c r="T713" i="17"/>
  <c r="T712" i="17"/>
  <c r="T711" i="17"/>
  <c r="T710" i="17"/>
  <c r="T709" i="17"/>
  <c r="T708" i="17"/>
  <c r="T707" i="17"/>
  <c r="T706" i="17"/>
  <c r="T705" i="17"/>
  <c r="T704" i="17"/>
  <c r="T703" i="17"/>
  <c r="T702" i="17"/>
  <c r="T701" i="17"/>
  <c r="T700" i="17"/>
  <c r="T699" i="17"/>
  <c r="T698" i="17"/>
  <c r="T697" i="17"/>
  <c r="T696" i="17"/>
  <c r="T695" i="17"/>
  <c r="T694" i="17"/>
  <c r="T693" i="17"/>
  <c r="T692" i="17"/>
  <c r="T691" i="17"/>
  <c r="T690" i="17"/>
  <c r="T689" i="17"/>
  <c r="T688" i="17"/>
  <c r="T687" i="17"/>
  <c r="T686" i="17"/>
  <c r="T685" i="17"/>
  <c r="T684" i="17"/>
  <c r="T683" i="17"/>
  <c r="T682" i="17"/>
  <c r="T681" i="17"/>
  <c r="T680" i="17"/>
  <c r="T679" i="17"/>
  <c r="T678" i="17"/>
  <c r="T677" i="17"/>
  <c r="T676" i="17"/>
  <c r="T675" i="17"/>
  <c r="T674" i="17"/>
  <c r="T673" i="17"/>
  <c r="T672" i="17"/>
  <c r="T671" i="17"/>
  <c r="T670" i="17"/>
  <c r="T669" i="17"/>
  <c r="T668" i="17"/>
  <c r="T667" i="17"/>
  <c r="T666" i="17"/>
  <c r="T665" i="17"/>
  <c r="T664" i="17"/>
  <c r="T663" i="17"/>
  <c r="T662" i="17"/>
  <c r="T661" i="17"/>
  <c r="T660" i="17"/>
  <c r="T659" i="17"/>
  <c r="T658" i="17"/>
  <c r="T657" i="17"/>
  <c r="T656" i="17"/>
  <c r="T655" i="17"/>
  <c r="T654" i="17"/>
  <c r="T653" i="17"/>
  <c r="T652" i="17"/>
  <c r="T651" i="17"/>
  <c r="T650" i="17"/>
  <c r="T649" i="17"/>
  <c r="T648" i="17"/>
  <c r="T647" i="17"/>
  <c r="T646" i="17"/>
  <c r="T645" i="17"/>
  <c r="T644" i="17"/>
  <c r="T643" i="17"/>
  <c r="T642" i="17"/>
  <c r="T641" i="17"/>
  <c r="T640" i="17"/>
  <c r="T639" i="17"/>
  <c r="T638" i="17"/>
  <c r="T637" i="17"/>
  <c r="T636" i="17"/>
  <c r="T635" i="17"/>
  <c r="T634" i="17"/>
  <c r="T633" i="17"/>
  <c r="T632" i="17"/>
  <c r="T631" i="17"/>
  <c r="T630" i="17"/>
  <c r="T629" i="17"/>
  <c r="T628" i="17"/>
  <c r="T627" i="17"/>
  <c r="T626" i="17"/>
  <c r="T625" i="17"/>
  <c r="T624" i="17"/>
  <c r="T623" i="17"/>
  <c r="T622" i="17"/>
  <c r="T621" i="17"/>
  <c r="T620" i="17"/>
  <c r="T619" i="17"/>
  <c r="T618" i="17"/>
  <c r="T617" i="17"/>
  <c r="T616" i="17"/>
  <c r="T615" i="17"/>
  <c r="T614" i="17"/>
  <c r="T613" i="17"/>
  <c r="T612" i="17"/>
  <c r="T611" i="17"/>
  <c r="T610" i="17"/>
  <c r="T609" i="17"/>
  <c r="T608" i="17"/>
  <c r="T607" i="17"/>
  <c r="T606" i="17"/>
  <c r="T605" i="17"/>
  <c r="T604" i="17"/>
  <c r="T603" i="17"/>
  <c r="T602" i="17"/>
  <c r="T601" i="17"/>
  <c r="T600" i="17"/>
  <c r="T599" i="17"/>
  <c r="T598" i="17"/>
  <c r="T597" i="17"/>
  <c r="T596" i="17"/>
  <c r="T595" i="17"/>
  <c r="T594" i="17"/>
  <c r="T593" i="17"/>
  <c r="T592" i="17"/>
  <c r="T591" i="17"/>
  <c r="T590" i="17"/>
  <c r="T589" i="17"/>
  <c r="T588" i="17"/>
  <c r="T587" i="17"/>
  <c r="T586" i="17"/>
  <c r="T585" i="17"/>
  <c r="T584" i="17"/>
  <c r="T583" i="17"/>
  <c r="T582" i="17"/>
  <c r="T581" i="17"/>
  <c r="T580" i="17"/>
  <c r="T579" i="17"/>
  <c r="T578" i="17"/>
  <c r="T577" i="17"/>
  <c r="T576" i="17"/>
  <c r="T575" i="17"/>
  <c r="T574" i="17"/>
  <c r="T573" i="17"/>
  <c r="T572" i="17"/>
  <c r="T571" i="17"/>
  <c r="T570" i="17"/>
  <c r="T569" i="17"/>
  <c r="T568" i="17"/>
  <c r="T567" i="17"/>
  <c r="T566" i="17"/>
  <c r="T565" i="17"/>
  <c r="T564" i="17"/>
  <c r="T563" i="17"/>
  <c r="T562" i="17"/>
  <c r="T561" i="17"/>
  <c r="T560" i="17"/>
  <c r="T559" i="17"/>
  <c r="T558" i="17"/>
  <c r="T557" i="17"/>
  <c r="T556" i="17"/>
  <c r="T555" i="17"/>
  <c r="T554" i="17"/>
  <c r="T553" i="17"/>
  <c r="T552" i="17"/>
  <c r="T551" i="17"/>
  <c r="T550" i="17"/>
  <c r="T549" i="17"/>
  <c r="T548" i="17"/>
  <c r="T547" i="17"/>
  <c r="T546" i="17"/>
  <c r="T545" i="17"/>
  <c r="T544" i="17"/>
  <c r="T543" i="17"/>
  <c r="T542" i="17"/>
  <c r="T541" i="17"/>
  <c r="T540" i="17"/>
  <c r="T539" i="17"/>
  <c r="T538" i="17"/>
  <c r="T537" i="17"/>
  <c r="T536" i="17"/>
  <c r="T535" i="17"/>
  <c r="T534" i="17"/>
  <c r="T533" i="17"/>
  <c r="T532" i="17"/>
  <c r="T531" i="17"/>
  <c r="T530" i="17"/>
  <c r="T529" i="17"/>
  <c r="T528" i="17"/>
  <c r="T527" i="17"/>
  <c r="T526" i="17"/>
  <c r="T525" i="17"/>
  <c r="T524" i="17"/>
  <c r="T523" i="17"/>
  <c r="T522" i="17"/>
  <c r="T521" i="17"/>
  <c r="T520" i="17"/>
  <c r="T519" i="17"/>
  <c r="T518" i="17"/>
  <c r="T517" i="17"/>
  <c r="T516" i="17"/>
  <c r="T515" i="17"/>
  <c r="T514" i="17"/>
  <c r="T513" i="17"/>
  <c r="T512" i="17"/>
  <c r="T511" i="17"/>
  <c r="T510" i="17"/>
  <c r="T509" i="17"/>
  <c r="T508" i="17"/>
  <c r="T507" i="17"/>
  <c r="T506" i="17"/>
  <c r="T505" i="17"/>
  <c r="T504" i="17"/>
  <c r="T503" i="17"/>
  <c r="T502" i="17"/>
  <c r="T501" i="17"/>
  <c r="T500" i="17"/>
  <c r="T499" i="17"/>
  <c r="T498" i="17"/>
  <c r="T497" i="17"/>
  <c r="T496" i="17"/>
  <c r="T495" i="17"/>
  <c r="T494" i="17"/>
  <c r="T493" i="17"/>
  <c r="T492" i="17"/>
  <c r="T491" i="17"/>
  <c r="T490" i="17"/>
  <c r="T489" i="17"/>
  <c r="T488" i="17"/>
  <c r="T487" i="17"/>
  <c r="T486" i="17"/>
  <c r="T485" i="17"/>
  <c r="T484" i="17"/>
  <c r="T483" i="17"/>
  <c r="T482" i="17"/>
  <c r="T481" i="17"/>
  <c r="T480" i="17"/>
  <c r="T479" i="17"/>
  <c r="T478" i="17"/>
  <c r="T477" i="17"/>
  <c r="T476" i="17"/>
  <c r="T475" i="17"/>
  <c r="T474" i="17"/>
  <c r="T473" i="17"/>
  <c r="T472" i="17"/>
  <c r="T471" i="17"/>
  <c r="T470" i="17"/>
  <c r="T469" i="17"/>
  <c r="T468" i="17"/>
  <c r="T467" i="17"/>
  <c r="T466" i="17"/>
  <c r="T465" i="17"/>
  <c r="T464" i="17"/>
  <c r="T463" i="17"/>
  <c r="T462" i="17"/>
  <c r="T461" i="17"/>
  <c r="T460" i="17"/>
  <c r="T459" i="17"/>
  <c r="T458" i="17"/>
  <c r="T457" i="17"/>
  <c r="T456" i="17"/>
  <c r="T455" i="17"/>
  <c r="T454" i="17"/>
  <c r="T453" i="17"/>
  <c r="T452" i="17"/>
  <c r="T451" i="17"/>
  <c r="T450" i="17"/>
  <c r="T449" i="17"/>
  <c r="T448" i="17"/>
  <c r="T447" i="17"/>
  <c r="T446" i="17"/>
  <c r="T445" i="17"/>
  <c r="T444" i="17"/>
  <c r="T443" i="17"/>
  <c r="T442" i="17"/>
  <c r="T441" i="17"/>
  <c r="T440" i="17"/>
  <c r="T439" i="17"/>
  <c r="T438" i="17"/>
  <c r="T437" i="17"/>
  <c r="T436" i="17"/>
  <c r="T435" i="17"/>
  <c r="T434" i="17"/>
  <c r="T433" i="17"/>
  <c r="T432" i="17"/>
  <c r="T431" i="17"/>
  <c r="T430" i="17"/>
  <c r="T429" i="17"/>
  <c r="T428" i="17"/>
  <c r="T427" i="17"/>
  <c r="T426" i="17"/>
  <c r="T425" i="17"/>
  <c r="T424" i="17"/>
  <c r="T423" i="17"/>
  <c r="T422" i="17"/>
  <c r="T421" i="17"/>
  <c r="T420" i="17"/>
  <c r="T419" i="17"/>
  <c r="T418" i="17"/>
  <c r="T417" i="17"/>
  <c r="T416" i="17"/>
  <c r="T415" i="17"/>
  <c r="T414" i="17"/>
  <c r="T413" i="17"/>
  <c r="T412" i="17"/>
  <c r="T411" i="17"/>
  <c r="T410" i="17"/>
  <c r="T409" i="17"/>
  <c r="T408" i="17"/>
  <c r="T407" i="17"/>
  <c r="T406" i="17"/>
  <c r="T405" i="17"/>
  <c r="T404" i="17"/>
  <c r="T403" i="17"/>
  <c r="T402" i="17"/>
  <c r="T401" i="17"/>
  <c r="T400" i="17"/>
  <c r="T399" i="17"/>
  <c r="T398" i="17"/>
  <c r="T397" i="17"/>
  <c r="T396" i="17"/>
  <c r="T395" i="17"/>
  <c r="T394" i="17"/>
  <c r="T393" i="17"/>
  <c r="T392" i="17"/>
  <c r="T391" i="17"/>
  <c r="T390" i="17"/>
  <c r="T389" i="17"/>
  <c r="T388" i="17"/>
  <c r="T387" i="17"/>
  <c r="T386" i="17"/>
  <c r="T385" i="17"/>
  <c r="T384" i="17"/>
  <c r="T383" i="17"/>
  <c r="T382" i="17"/>
  <c r="T381" i="17"/>
  <c r="T380" i="17"/>
  <c r="T379" i="17"/>
  <c r="T378" i="17"/>
  <c r="T377" i="17"/>
  <c r="T376" i="17"/>
  <c r="T375" i="17"/>
  <c r="T374" i="17"/>
  <c r="T373" i="17"/>
  <c r="T372" i="17"/>
  <c r="T371" i="17"/>
  <c r="T370" i="17"/>
  <c r="T369" i="17"/>
  <c r="T368" i="17"/>
  <c r="T367" i="17"/>
  <c r="T366" i="17"/>
  <c r="T365" i="17"/>
  <c r="T364" i="17"/>
  <c r="T363" i="17"/>
  <c r="T362" i="17"/>
  <c r="T361" i="17"/>
  <c r="T360" i="17"/>
  <c r="T359" i="17"/>
  <c r="T358" i="17"/>
  <c r="T357" i="17"/>
  <c r="T356" i="17"/>
  <c r="T355" i="17"/>
  <c r="T354" i="17"/>
  <c r="T353" i="17"/>
  <c r="T352" i="17"/>
  <c r="T351" i="17"/>
  <c r="T350" i="17"/>
  <c r="T349" i="17"/>
  <c r="T348" i="17"/>
  <c r="T347" i="17"/>
  <c r="T346" i="17"/>
  <c r="T345" i="17"/>
  <c r="T344" i="17"/>
  <c r="T343" i="17"/>
  <c r="T342" i="17"/>
  <c r="T341" i="17"/>
  <c r="T340" i="17"/>
  <c r="T339" i="17"/>
  <c r="T338" i="17"/>
  <c r="T337" i="17"/>
  <c r="T336" i="17"/>
  <c r="T335" i="17"/>
  <c r="T334" i="17"/>
  <c r="T333" i="17"/>
  <c r="T332" i="17"/>
  <c r="T331" i="17"/>
  <c r="T330" i="17"/>
  <c r="T329" i="17"/>
  <c r="T328" i="17"/>
  <c r="T327" i="17"/>
  <c r="T326" i="17"/>
  <c r="T325" i="17"/>
  <c r="T324" i="17"/>
  <c r="T323" i="17"/>
  <c r="T322" i="17"/>
  <c r="T321" i="17"/>
  <c r="T320" i="17"/>
  <c r="T319" i="17"/>
  <c r="T318" i="17"/>
  <c r="T317" i="17"/>
  <c r="T316" i="17"/>
  <c r="T315" i="17"/>
  <c r="T314" i="17"/>
  <c r="T313" i="17"/>
  <c r="T312" i="17"/>
  <c r="T311" i="17"/>
  <c r="T310" i="17"/>
  <c r="T309" i="17"/>
  <c r="T308" i="17"/>
  <c r="T307" i="17"/>
  <c r="T306" i="17"/>
  <c r="T305" i="17"/>
  <c r="T304" i="17"/>
  <c r="T303" i="17"/>
  <c r="T302" i="17"/>
  <c r="T301" i="17"/>
  <c r="T300" i="17"/>
  <c r="T299" i="17"/>
  <c r="T298" i="17"/>
  <c r="T297" i="17"/>
  <c r="T296" i="17"/>
  <c r="T295" i="17"/>
  <c r="T294" i="17"/>
  <c r="T293" i="17"/>
  <c r="T292" i="17"/>
  <c r="T291" i="17"/>
  <c r="T290" i="17"/>
  <c r="T289" i="17"/>
  <c r="T288" i="17"/>
  <c r="T287" i="17"/>
  <c r="T286" i="17"/>
  <c r="T285" i="17"/>
  <c r="T284" i="17"/>
  <c r="T283" i="17"/>
  <c r="T282" i="17"/>
  <c r="T281" i="17"/>
  <c r="T280" i="17"/>
  <c r="T279" i="17"/>
  <c r="T278" i="17"/>
  <c r="T277" i="17"/>
  <c r="T276" i="17"/>
  <c r="T275" i="17"/>
  <c r="T274" i="17"/>
  <c r="T273" i="17"/>
  <c r="T272" i="17"/>
  <c r="T271" i="17"/>
  <c r="T270" i="17"/>
  <c r="T269" i="17"/>
  <c r="T268" i="17"/>
  <c r="T267" i="17"/>
  <c r="T266" i="17"/>
  <c r="T265" i="17"/>
  <c r="T264" i="17"/>
  <c r="T263" i="17"/>
  <c r="T262" i="17"/>
  <c r="T261" i="17"/>
  <c r="T260" i="17"/>
  <c r="T259" i="17"/>
  <c r="T258" i="17"/>
  <c r="T257" i="17"/>
  <c r="T256" i="17"/>
  <c r="T255" i="17"/>
  <c r="T254" i="17"/>
  <c r="T253" i="17"/>
  <c r="T252" i="17"/>
  <c r="T251" i="17"/>
  <c r="T250" i="17"/>
  <c r="T249" i="17"/>
  <c r="T248" i="17"/>
  <c r="T247" i="17"/>
  <c r="T246" i="17"/>
  <c r="T245" i="17"/>
  <c r="T244" i="17"/>
  <c r="T243" i="17"/>
  <c r="T242" i="17"/>
  <c r="T241" i="17"/>
  <c r="T240" i="17"/>
  <c r="T239" i="17"/>
  <c r="T238" i="17"/>
  <c r="T237" i="17"/>
  <c r="T236" i="17"/>
  <c r="T235" i="17"/>
  <c r="T234" i="17"/>
  <c r="T233" i="17"/>
  <c r="T232" i="17"/>
  <c r="T231" i="17"/>
  <c r="T230" i="17"/>
  <c r="T229" i="17"/>
  <c r="T228" i="17"/>
  <c r="T227" i="17"/>
  <c r="T226" i="17"/>
  <c r="T225" i="17"/>
  <c r="T224" i="17"/>
  <c r="T223" i="17"/>
  <c r="T222" i="17"/>
  <c r="T221" i="17"/>
  <c r="T220" i="17"/>
  <c r="T219" i="17"/>
  <c r="T218" i="17"/>
  <c r="T217" i="17"/>
  <c r="T216" i="17"/>
  <c r="T215" i="17"/>
  <c r="T214" i="17"/>
  <c r="T213" i="17"/>
  <c r="T212" i="17"/>
  <c r="T211" i="17"/>
  <c r="T210" i="17"/>
  <c r="T209" i="17"/>
  <c r="T208" i="17"/>
  <c r="T207" i="17"/>
  <c r="T206" i="17"/>
  <c r="T205" i="17"/>
  <c r="T204" i="17"/>
  <c r="T203" i="17"/>
  <c r="T202" i="17"/>
  <c r="T201" i="17"/>
  <c r="T200" i="17"/>
  <c r="T199" i="17"/>
  <c r="T198" i="17"/>
  <c r="T197" i="17"/>
  <c r="T196" i="17"/>
  <c r="T195" i="17"/>
  <c r="T194" i="17"/>
  <c r="T193" i="17"/>
  <c r="T192" i="17"/>
  <c r="T191" i="17"/>
  <c r="T190" i="17"/>
  <c r="T189" i="17"/>
  <c r="T188" i="17"/>
  <c r="T187" i="17"/>
  <c r="T186" i="17"/>
  <c r="T185" i="17"/>
  <c r="T184" i="17"/>
  <c r="T183" i="17"/>
  <c r="T182" i="17"/>
  <c r="T181" i="17"/>
  <c r="T180" i="17"/>
  <c r="T179" i="17"/>
  <c r="T178" i="17"/>
  <c r="T177" i="17"/>
  <c r="T176" i="17"/>
  <c r="T175" i="17"/>
  <c r="T174" i="17"/>
  <c r="T173" i="17"/>
  <c r="T172" i="17"/>
  <c r="T171" i="17"/>
  <c r="T170" i="17"/>
  <c r="T169" i="17"/>
  <c r="T168" i="17"/>
  <c r="T167" i="17"/>
  <c r="T166" i="17"/>
  <c r="T165" i="17"/>
  <c r="T164" i="17"/>
  <c r="T163" i="17"/>
  <c r="T162" i="17"/>
  <c r="T161" i="17"/>
  <c r="T160" i="17"/>
  <c r="T159" i="17"/>
  <c r="T158" i="17"/>
  <c r="T157" i="17"/>
  <c r="T156" i="17"/>
  <c r="T155" i="17"/>
  <c r="T154" i="17"/>
  <c r="T153" i="17"/>
  <c r="T152" i="17"/>
  <c r="T151" i="17"/>
  <c r="T150" i="17"/>
  <c r="T149" i="17"/>
  <c r="T148" i="17"/>
  <c r="T147" i="17"/>
  <c r="T146" i="17"/>
  <c r="T145" i="17"/>
  <c r="T144" i="17"/>
  <c r="T143" i="17"/>
  <c r="T142" i="17"/>
  <c r="T141" i="17"/>
  <c r="T140" i="17"/>
  <c r="T139" i="17"/>
  <c r="T138" i="17"/>
  <c r="T137" i="17"/>
  <c r="T136" i="17"/>
  <c r="T135" i="17"/>
  <c r="T134" i="17"/>
  <c r="T133" i="17"/>
  <c r="T132" i="17"/>
  <c r="T131" i="17"/>
  <c r="T130" i="17"/>
  <c r="T129" i="17"/>
  <c r="T128" i="17"/>
  <c r="T127" i="17"/>
  <c r="T126" i="17"/>
  <c r="T125" i="17"/>
  <c r="T124" i="17"/>
  <c r="T123" i="17"/>
  <c r="T122" i="17"/>
  <c r="T121" i="17"/>
  <c r="T120" i="17"/>
  <c r="T119" i="17"/>
  <c r="T118" i="17"/>
  <c r="T117" i="17"/>
  <c r="T116" i="17"/>
  <c r="T115" i="17"/>
  <c r="T114" i="17"/>
  <c r="T113" i="17"/>
  <c r="T112" i="17"/>
  <c r="T111" i="17"/>
  <c r="T110" i="17"/>
  <c r="T109" i="17"/>
  <c r="T108" i="17"/>
  <c r="T107" i="17"/>
  <c r="T106" i="17"/>
  <c r="T105" i="17"/>
  <c r="T104" i="17"/>
  <c r="T103" i="17"/>
  <c r="T102" i="17"/>
  <c r="T101" i="17"/>
  <c r="T100" i="17"/>
  <c r="T99" i="17"/>
  <c r="T98" i="17"/>
  <c r="T97" i="17"/>
  <c r="T96" i="17"/>
  <c r="T95" i="17"/>
  <c r="T94" i="17"/>
  <c r="T93" i="17"/>
  <c r="T92" i="17"/>
  <c r="T91" i="17"/>
  <c r="T90" i="17"/>
  <c r="T89" i="17"/>
  <c r="T88" i="17"/>
  <c r="T87" i="17"/>
  <c r="T86" i="17"/>
  <c r="T85" i="17"/>
  <c r="T84" i="17"/>
  <c r="T83" i="17"/>
  <c r="T82" i="17"/>
  <c r="T81" i="17"/>
  <c r="T80" i="17"/>
  <c r="T79" i="17"/>
  <c r="T78" i="17"/>
  <c r="T77" i="17"/>
  <c r="T76" i="17"/>
  <c r="T75" i="17"/>
  <c r="T74" i="17"/>
  <c r="T73" i="17"/>
  <c r="T72" i="17"/>
  <c r="T71" i="17"/>
  <c r="T70" i="17"/>
  <c r="T69" i="17"/>
  <c r="T68" i="17"/>
  <c r="T67" i="17"/>
  <c r="T66" i="17"/>
  <c r="T65" i="17"/>
  <c r="T64" i="17"/>
  <c r="T63" i="17"/>
  <c r="T62" i="17"/>
  <c r="T61" i="17"/>
  <c r="T60" i="17"/>
  <c r="T59" i="17"/>
  <c r="T58" i="17"/>
  <c r="T57" i="17"/>
  <c r="T56" i="17"/>
  <c r="T55" i="17"/>
  <c r="T54" i="17"/>
  <c r="T53" i="17"/>
  <c r="T52" i="17"/>
  <c r="T51" i="17"/>
  <c r="T50" i="17"/>
  <c r="T49" i="17"/>
  <c r="T48" i="17"/>
  <c r="T47" i="17"/>
  <c r="T46" i="17"/>
  <c r="T45" i="17"/>
  <c r="T44" i="17"/>
  <c r="T43" i="17"/>
  <c r="T42" i="17"/>
  <c r="T41" i="17"/>
  <c r="T40" i="17"/>
  <c r="T39" i="17"/>
  <c r="T38" i="17"/>
  <c r="T37" i="17"/>
  <c r="T36" i="17"/>
  <c r="T35" i="17"/>
  <c r="T34" i="17"/>
  <c r="T33" i="17"/>
  <c r="T32" i="17"/>
  <c r="T31" i="17"/>
  <c r="T30" i="17"/>
  <c r="T29" i="17"/>
  <c r="T28" i="17"/>
  <c r="T27" i="17"/>
  <c r="T26" i="17"/>
  <c r="T25" i="17"/>
  <c r="T24" i="17"/>
  <c r="T23" i="17"/>
  <c r="T22" i="17"/>
  <c r="T21" i="17"/>
  <c r="T20" i="17"/>
  <c r="T19" i="17"/>
  <c r="T18" i="17"/>
  <c r="T17" i="17"/>
  <c r="T16" i="17"/>
  <c r="T15" i="17"/>
  <c r="T14" i="17"/>
  <c r="T13" i="17"/>
  <c r="T12" i="17"/>
  <c r="T11" i="17"/>
  <c r="T10" i="17"/>
  <c r="T9" i="17"/>
  <c r="T8" i="17"/>
  <c r="T7" i="17"/>
  <c r="T6" i="17"/>
  <c r="T5" i="17"/>
  <c r="C37" i="16"/>
  <c r="C36" i="16"/>
  <c r="C35" i="16"/>
  <c r="C34" i="16"/>
  <c r="D34" i="16" s="1"/>
  <c r="C33" i="16"/>
  <c r="D33" i="16" s="1"/>
  <c r="H23" i="16"/>
  <c r="I23" i="16" s="1"/>
  <c r="H22" i="16"/>
  <c r="I22" i="16" s="1"/>
  <c r="H21" i="16"/>
  <c r="I21" i="16" s="1"/>
  <c r="I20" i="16"/>
  <c r="H20" i="16"/>
  <c r="H19" i="16"/>
  <c r="I19" i="16" s="1"/>
  <c r="I18" i="16"/>
  <c r="H18" i="16"/>
  <c r="H17" i="16"/>
  <c r="I17" i="16" s="1"/>
  <c r="H16" i="16"/>
  <c r="I16" i="16" s="1"/>
  <c r="P15" i="16"/>
  <c r="I15" i="16"/>
  <c r="H15" i="16"/>
  <c r="H14" i="16"/>
  <c r="I14" i="16" s="1"/>
  <c r="H13" i="16"/>
  <c r="I13" i="16" s="1"/>
  <c r="H12" i="16"/>
  <c r="I12" i="16" s="1"/>
  <c r="L10" i="16"/>
  <c r="L9" i="16"/>
  <c r="L8" i="16"/>
  <c r="L7" i="16"/>
  <c r="L6" i="16"/>
  <c r="N5" i="16"/>
  <c r="P11" i="16" s="1"/>
  <c r="L5" i="16"/>
  <c r="J3" i="15"/>
  <c r="I3" i="15" s="1"/>
  <c r="C37" i="14"/>
  <c r="C36" i="14"/>
  <c r="C35" i="14"/>
  <c r="C34" i="14"/>
  <c r="D34" i="14" s="1"/>
  <c r="C33" i="14"/>
  <c r="D33" i="14" s="1"/>
  <c r="H23" i="14"/>
  <c r="I23" i="14" s="1"/>
  <c r="H22" i="14"/>
  <c r="I22" i="14" s="1"/>
  <c r="H21" i="14"/>
  <c r="I21" i="14" s="1"/>
  <c r="H20" i="14"/>
  <c r="I20" i="14" s="1"/>
  <c r="H19" i="14"/>
  <c r="I19" i="14" s="1"/>
  <c r="H18" i="14"/>
  <c r="I18" i="14" s="1"/>
  <c r="H17" i="14"/>
  <c r="I17" i="14" s="1"/>
  <c r="H16" i="14"/>
  <c r="I16" i="14" s="1"/>
  <c r="H15" i="14"/>
  <c r="I15" i="14" s="1"/>
  <c r="I14" i="14"/>
  <c r="H14" i="14"/>
  <c r="H13" i="14"/>
  <c r="I13" i="14" s="1"/>
  <c r="H12" i="14"/>
  <c r="I12" i="14" s="1"/>
  <c r="I11" i="14"/>
  <c r="I10" i="14"/>
  <c r="I9" i="14"/>
  <c r="L8" i="14"/>
  <c r="I8" i="14"/>
  <c r="L7" i="14"/>
  <c r="I7" i="14"/>
  <c r="L6" i="14"/>
  <c r="I6" i="14"/>
  <c r="N5" i="14"/>
  <c r="P6" i="14" s="1"/>
  <c r="L5" i="14"/>
  <c r="F999" i="13"/>
  <c r="D999" i="13"/>
  <c r="F998" i="13"/>
  <c r="D998" i="13"/>
  <c r="F997" i="13"/>
  <c r="D997" i="13"/>
  <c r="F996" i="13"/>
  <c r="D996" i="13"/>
  <c r="F995" i="13"/>
  <c r="D995" i="13"/>
  <c r="F994" i="13"/>
  <c r="D994" i="13"/>
  <c r="F993" i="13"/>
  <c r="D993" i="13"/>
  <c r="F992" i="13"/>
  <c r="D992" i="13"/>
  <c r="F991" i="13"/>
  <c r="D991" i="13"/>
  <c r="F990" i="13"/>
  <c r="D990" i="13"/>
  <c r="F989" i="13"/>
  <c r="D989" i="13"/>
  <c r="F988" i="13"/>
  <c r="D988" i="13"/>
  <c r="F987" i="13"/>
  <c r="D987" i="13"/>
  <c r="F986" i="13"/>
  <c r="D986" i="13"/>
  <c r="F985" i="13"/>
  <c r="D985" i="13"/>
  <c r="F984" i="13"/>
  <c r="D984" i="13"/>
  <c r="F983" i="13"/>
  <c r="D983" i="13"/>
  <c r="F982" i="13"/>
  <c r="D982" i="13"/>
  <c r="F981" i="13"/>
  <c r="D981" i="13"/>
  <c r="F980" i="13"/>
  <c r="D980" i="13"/>
  <c r="F979" i="13"/>
  <c r="D979" i="13"/>
  <c r="F978" i="13"/>
  <c r="D978" i="13"/>
  <c r="F977" i="13"/>
  <c r="D977" i="13"/>
  <c r="F976" i="13"/>
  <c r="D976" i="13"/>
  <c r="F975" i="13"/>
  <c r="D975" i="13"/>
  <c r="F974" i="13"/>
  <c r="D974" i="13"/>
  <c r="F973" i="13"/>
  <c r="D973" i="13"/>
  <c r="F972" i="13"/>
  <c r="D972" i="13"/>
  <c r="F971" i="13"/>
  <c r="D971" i="13"/>
  <c r="F970" i="13"/>
  <c r="D970" i="13"/>
  <c r="F969" i="13"/>
  <c r="D969" i="13"/>
  <c r="F968" i="13"/>
  <c r="D968" i="13"/>
  <c r="F967" i="13"/>
  <c r="D967" i="13"/>
  <c r="F966" i="13"/>
  <c r="D966" i="13"/>
  <c r="F965" i="13"/>
  <c r="D965" i="13"/>
  <c r="F964" i="13"/>
  <c r="D964" i="13"/>
  <c r="F963" i="13"/>
  <c r="D963" i="13"/>
  <c r="F962" i="13"/>
  <c r="D962" i="13"/>
  <c r="F961" i="13"/>
  <c r="D961" i="13"/>
  <c r="F960" i="13"/>
  <c r="D960" i="13"/>
  <c r="F959" i="13"/>
  <c r="D959" i="13"/>
  <c r="F958" i="13"/>
  <c r="D958" i="13"/>
  <c r="F957" i="13"/>
  <c r="D957" i="13"/>
  <c r="F956" i="13"/>
  <c r="D956" i="13"/>
  <c r="F955" i="13"/>
  <c r="D955" i="13"/>
  <c r="F954" i="13"/>
  <c r="D954" i="13"/>
  <c r="F953" i="13"/>
  <c r="D953" i="13"/>
  <c r="F952" i="13"/>
  <c r="D952" i="13"/>
  <c r="F951" i="13"/>
  <c r="D951" i="13"/>
  <c r="F950" i="13"/>
  <c r="D950" i="13"/>
  <c r="F949" i="13"/>
  <c r="D949" i="13"/>
  <c r="F948" i="13"/>
  <c r="D948" i="13"/>
  <c r="F947" i="13"/>
  <c r="D947" i="13"/>
  <c r="F946" i="13"/>
  <c r="D946" i="13"/>
  <c r="F945" i="13"/>
  <c r="D945" i="13"/>
  <c r="F944" i="13"/>
  <c r="D944" i="13"/>
  <c r="F943" i="13"/>
  <c r="D943" i="13"/>
  <c r="F942" i="13"/>
  <c r="D942" i="13"/>
  <c r="F941" i="13"/>
  <c r="D941" i="13"/>
  <c r="F940" i="13"/>
  <c r="D940" i="13"/>
  <c r="F939" i="13"/>
  <c r="D939" i="13"/>
  <c r="F938" i="13"/>
  <c r="D938" i="13"/>
  <c r="F937" i="13"/>
  <c r="D937" i="13"/>
  <c r="F936" i="13"/>
  <c r="D936" i="13"/>
  <c r="F935" i="13"/>
  <c r="D935" i="13"/>
  <c r="F934" i="13"/>
  <c r="D934" i="13"/>
  <c r="F933" i="13"/>
  <c r="D933" i="13"/>
  <c r="F932" i="13"/>
  <c r="D932" i="13"/>
  <c r="F931" i="13"/>
  <c r="D931" i="13"/>
  <c r="F930" i="13"/>
  <c r="D930" i="13"/>
  <c r="F929" i="13"/>
  <c r="D929" i="13"/>
  <c r="F928" i="13"/>
  <c r="D928" i="13"/>
  <c r="F927" i="13"/>
  <c r="D927" i="13"/>
  <c r="F926" i="13"/>
  <c r="D926" i="13"/>
  <c r="F925" i="13"/>
  <c r="D925" i="13"/>
  <c r="F924" i="13"/>
  <c r="D924" i="13"/>
  <c r="F923" i="13"/>
  <c r="D923" i="13"/>
  <c r="F922" i="13"/>
  <c r="D922" i="13"/>
  <c r="F921" i="13"/>
  <c r="D921" i="13"/>
  <c r="F920" i="13"/>
  <c r="D920" i="13"/>
  <c r="F919" i="13"/>
  <c r="D919" i="13"/>
  <c r="F918" i="13"/>
  <c r="D918" i="13"/>
  <c r="F917" i="13"/>
  <c r="D917" i="13"/>
  <c r="F916" i="13"/>
  <c r="D916" i="13"/>
  <c r="F915" i="13"/>
  <c r="D915" i="13"/>
  <c r="F914" i="13"/>
  <c r="D914" i="13"/>
  <c r="F913" i="13"/>
  <c r="D913" i="13"/>
  <c r="F912" i="13"/>
  <c r="D912" i="13"/>
  <c r="F911" i="13"/>
  <c r="D911" i="13"/>
  <c r="F910" i="13"/>
  <c r="D910" i="13"/>
  <c r="F909" i="13"/>
  <c r="D909" i="13"/>
  <c r="F908" i="13"/>
  <c r="D908" i="13"/>
  <c r="F907" i="13"/>
  <c r="D907" i="13"/>
  <c r="F906" i="13"/>
  <c r="D906" i="13"/>
  <c r="F905" i="13"/>
  <c r="D905" i="13"/>
  <c r="F904" i="13"/>
  <c r="D904" i="13"/>
  <c r="F903" i="13"/>
  <c r="D903" i="13"/>
  <c r="F902" i="13"/>
  <c r="D902" i="13"/>
  <c r="F901" i="13"/>
  <c r="D901" i="13"/>
  <c r="F900" i="13"/>
  <c r="D900" i="13"/>
  <c r="F899" i="13"/>
  <c r="D899" i="13"/>
  <c r="F898" i="13"/>
  <c r="D898" i="13"/>
  <c r="F897" i="13"/>
  <c r="D897" i="13"/>
  <c r="F896" i="13"/>
  <c r="D896" i="13"/>
  <c r="F895" i="13"/>
  <c r="D895" i="13"/>
  <c r="F894" i="13"/>
  <c r="D894" i="13"/>
  <c r="F893" i="13"/>
  <c r="D893" i="13"/>
  <c r="F892" i="13"/>
  <c r="D892" i="13"/>
  <c r="F891" i="13"/>
  <c r="D891" i="13"/>
  <c r="F890" i="13"/>
  <c r="D890" i="13"/>
  <c r="F889" i="13"/>
  <c r="D889" i="13"/>
  <c r="F888" i="13"/>
  <c r="D888" i="13"/>
  <c r="F887" i="13"/>
  <c r="D887" i="13"/>
  <c r="F886" i="13"/>
  <c r="D886" i="13"/>
  <c r="F885" i="13"/>
  <c r="D885" i="13"/>
  <c r="F884" i="13"/>
  <c r="D884" i="13"/>
  <c r="F883" i="13"/>
  <c r="D883" i="13"/>
  <c r="F882" i="13"/>
  <c r="D882" i="13"/>
  <c r="F881" i="13"/>
  <c r="D881" i="13"/>
  <c r="F880" i="13"/>
  <c r="D880" i="13"/>
  <c r="F879" i="13"/>
  <c r="D879" i="13"/>
  <c r="F878" i="13"/>
  <c r="D878" i="13"/>
  <c r="F877" i="13"/>
  <c r="D877" i="13"/>
  <c r="F876" i="13"/>
  <c r="D876" i="13"/>
  <c r="F875" i="13"/>
  <c r="D875" i="13"/>
  <c r="F874" i="13"/>
  <c r="D874" i="13"/>
  <c r="F873" i="13"/>
  <c r="D873" i="13"/>
  <c r="F872" i="13"/>
  <c r="D872" i="13"/>
  <c r="F871" i="13"/>
  <c r="D871" i="13"/>
  <c r="F870" i="13"/>
  <c r="D870" i="13"/>
  <c r="F869" i="13"/>
  <c r="D869" i="13"/>
  <c r="F868" i="13"/>
  <c r="D868" i="13"/>
  <c r="F867" i="13"/>
  <c r="D867" i="13"/>
  <c r="F866" i="13"/>
  <c r="D866" i="13"/>
  <c r="F865" i="13"/>
  <c r="D865" i="13"/>
  <c r="F864" i="13"/>
  <c r="D864" i="13"/>
  <c r="F863" i="13"/>
  <c r="D863" i="13"/>
  <c r="F862" i="13"/>
  <c r="D862" i="13"/>
  <c r="F861" i="13"/>
  <c r="D861" i="13"/>
  <c r="F860" i="13"/>
  <c r="D860" i="13"/>
  <c r="F859" i="13"/>
  <c r="D859" i="13"/>
  <c r="F858" i="13"/>
  <c r="D858" i="13"/>
  <c r="F857" i="13"/>
  <c r="D857" i="13"/>
  <c r="F856" i="13"/>
  <c r="D856" i="13"/>
  <c r="F855" i="13"/>
  <c r="D855" i="13"/>
  <c r="F854" i="13"/>
  <c r="D854" i="13"/>
  <c r="F853" i="13"/>
  <c r="D853" i="13"/>
  <c r="F852" i="13"/>
  <c r="D852" i="13"/>
  <c r="F851" i="13"/>
  <c r="D851" i="13"/>
  <c r="F850" i="13"/>
  <c r="D850" i="13"/>
  <c r="F849" i="13"/>
  <c r="D849" i="13"/>
  <c r="F848" i="13"/>
  <c r="D848" i="13"/>
  <c r="F847" i="13"/>
  <c r="D847" i="13"/>
  <c r="F846" i="13"/>
  <c r="D846" i="13"/>
  <c r="F845" i="13"/>
  <c r="D845" i="13"/>
  <c r="F844" i="13"/>
  <c r="D844" i="13"/>
  <c r="F843" i="13"/>
  <c r="D843" i="13"/>
  <c r="F842" i="13"/>
  <c r="D842" i="13"/>
  <c r="F841" i="13"/>
  <c r="D841" i="13"/>
  <c r="F840" i="13"/>
  <c r="D840" i="13"/>
  <c r="F839" i="13"/>
  <c r="D839" i="13"/>
  <c r="F838" i="13"/>
  <c r="D838" i="13"/>
  <c r="F837" i="13"/>
  <c r="D837" i="13"/>
  <c r="F836" i="13"/>
  <c r="D836" i="13"/>
  <c r="F835" i="13"/>
  <c r="D835" i="13"/>
  <c r="F834" i="13"/>
  <c r="D834" i="13"/>
  <c r="F833" i="13"/>
  <c r="D833" i="13"/>
  <c r="F832" i="13"/>
  <c r="D832" i="13"/>
  <c r="F831" i="13"/>
  <c r="D831" i="13"/>
  <c r="F830" i="13"/>
  <c r="D830" i="13"/>
  <c r="F829" i="13"/>
  <c r="D829" i="13"/>
  <c r="F828" i="13"/>
  <c r="D828" i="13"/>
  <c r="F827" i="13"/>
  <c r="D827" i="13"/>
  <c r="F826" i="13"/>
  <c r="D826" i="13"/>
  <c r="F825" i="13"/>
  <c r="D825" i="13"/>
  <c r="F824" i="13"/>
  <c r="D824" i="13"/>
  <c r="F823" i="13"/>
  <c r="D823" i="13"/>
  <c r="F822" i="13"/>
  <c r="D822" i="13"/>
  <c r="F821" i="13"/>
  <c r="D821" i="13"/>
  <c r="F820" i="13"/>
  <c r="D820" i="13"/>
  <c r="F819" i="13"/>
  <c r="D819" i="13"/>
  <c r="F818" i="13"/>
  <c r="D818" i="13"/>
  <c r="F817" i="13"/>
  <c r="D817" i="13"/>
  <c r="F816" i="13"/>
  <c r="D816" i="13"/>
  <c r="F815" i="13"/>
  <c r="D815" i="13"/>
  <c r="F814" i="13"/>
  <c r="D814" i="13"/>
  <c r="F813" i="13"/>
  <c r="D813" i="13"/>
  <c r="F812" i="13"/>
  <c r="D812" i="13"/>
  <c r="F811" i="13"/>
  <c r="D811" i="13"/>
  <c r="F810" i="13"/>
  <c r="D810" i="13"/>
  <c r="F809" i="13"/>
  <c r="D809" i="13"/>
  <c r="F808" i="13"/>
  <c r="D808" i="13"/>
  <c r="F807" i="13"/>
  <c r="D807" i="13"/>
  <c r="F806" i="13"/>
  <c r="D806" i="13"/>
  <c r="F805" i="13"/>
  <c r="D805" i="13"/>
  <c r="F804" i="13"/>
  <c r="D804" i="13"/>
  <c r="F803" i="13"/>
  <c r="D803" i="13"/>
  <c r="F802" i="13"/>
  <c r="D802" i="13"/>
  <c r="F801" i="13"/>
  <c r="D801" i="13"/>
  <c r="F800" i="13"/>
  <c r="D800" i="13"/>
  <c r="F799" i="13"/>
  <c r="D799" i="13"/>
  <c r="F798" i="13"/>
  <c r="D798" i="13"/>
  <c r="F797" i="13"/>
  <c r="D797" i="13"/>
  <c r="F796" i="13"/>
  <c r="D796" i="13"/>
  <c r="F795" i="13"/>
  <c r="D795" i="13"/>
  <c r="F794" i="13"/>
  <c r="D794" i="13"/>
  <c r="F793" i="13"/>
  <c r="D793" i="13"/>
  <c r="F792" i="13"/>
  <c r="D792" i="13"/>
  <c r="F791" i="13"/>
  <c r="D791" i="13"/>
  <c r="F790" i="13"/>
  <c r="D790" i="13"/>
  <c r="F789" i="13"/>
  <c r="D789" i="13"/>
  <c r="F788" i="13"/>
  <c r="D788" i="13"/>
  <c r="F787" i="13"/>
  <c r="D787" i="13"/>
  <c r="F786" i="13"/>
  <c r="D786" i="13"/>
  <c r="F785" i="13"/>
  <c r="D785" i="13"/>
  <c r="F784" i="13"/>
  <c r="D784" i="13"/>
  <c r="F783" i="13"/>
  <c r="D783" i="13"/>
  <c r="F782" i="13"/>
  <c r="D782" i="13"/>
  <c r="F781" i="13"/>
  <c r="D781" i="13"/>
  <c r="F780" i="13"/>
  <c r="D780" i="13"/>
  <c r="F779" i="13"/>
  <c r="D779" i="13"/>
  <c r="F778" i="13"/>
  <c r="D778" i="13"/>
  <c r="F777" i="13"/>
  <c r="D777" i="13"/>
  <c r="F776" i="13"/>
  <c r="D776" i="13"/>
  <c r="F775" i="13"/>
  <c r="D775" i="13"/>
  <c r="F774" i="13"/>
  <c r="D774" i="13"/>
  <c r="F773" i="13"/>
  <c r="D773" i="13"/>
  <c r="F772" i="13"/>
  <c r="D772" i="13"/>
  <c r="F771" i="13"/>
  <c r="D771" i="13"/>
  <c r="F770" i="13"/>
  <c r="D770" i="13"/>
  <c r="F769" i="13"/>
  <c r="D769" i="13"/>
  <c r="F768" i="13"/>
  <c r="D768" i="13"/>
  <c r="F767" i="13"/>
  <c r="D767" i="13"/>
  <c r="F766" i="13"/>
  <c r="D766" i="13"/>
  <c r="F765" i="13"/>
  <c r="D765" i="13"/>
  <c r="F764" i="13"/>
  <c r="D764" i="13"/>
  <c r="F763" i="13"/>
  <c r="D763" i="13"/>
  <c r="F762" i="13"/>
  <c r="D762" i="13"/>
  <c r="F761" i="13"/>
  <c r="D761" i="13"/>
  <c r="F760" i="13"/>
  <c r="D760" i="13"/>
  <c r="F759" i="13"/>
  <c r="D759" i="13"/>
  <c r="F758" i="13"/>
  <c r="D758" i="13"/>
  <c r="F757" i="13"/>
  <c r="D757" i="13"/>
  <c r="F756" i="13"/>
  <c r="D756" i="13"/>
  <c r="F755" i="13"/>
  <c r="D755" i="13"/>
  <c r="F754" i="13"/>
  <c r="D754" i="13"/>
  <c r="F753" i="13"/>
  <c r="D753" i="13"/>
  <c r="F752" i="13"/>
  <c r="D752" i="13"/>
  <c r="F751" i="13"/>
  <c r="D751" i="13"/>
  <c r="F750" i="13"/>
  <c r="D750" i="13"/>
  <c r="F749" i="13"/>
  <c r="D749" i="13"/>
  <c r="F748" i="13"/>
  <c r="D748" i="13"/>
  <c r="F747" i="13"/>
  <c r="D747" i="13"/>
  <c r="F746" i="13"/>
  <c r="D746" i="13"/>
  <c r="F745" i="13"/>
  <c r="D745" i="13"/>
  <c r="F744" i="13"/>
  <c r="D744" i="13"/>
  <c r="F743" i="13"/>
  <c r="D743" i="13"/>
  <c r="F742" i="13"/>
  <c r="D742" i="13"/>
  <c r="F741" i="13"/>
  <c r="D741" i="13"/>
  <c r="F740" i="13"/>
  <c r="D740" i="13"/>
  <c r="F739" i="13"/>
  <c r="D739" i="13"/>
  <c r="F738" i="13"/>
  <c r="D738" i="13"/>
  <c r="F737" i="13"/>
  <c r="D737" i="13"/>
  <c r="F736" i="13"/>
  <c r="D736" i="13"/>
  <c r="F735" i="13"/>
  <c r="D735" i="13"/>
  <c r="F734" i="13"/>
  <c r="D734" i="13"/>
  <c r="F733" i="13"/>
  <c r="D733" i="13"/>
  <c r="F732" i="13"/>
  <c r="D732" i="13"/>
  <c r="F731" i="13"/>
  <c r="D731" i="13"/>
  <c r="F730" i="13"/>
  <c r="D730" i="13"/>
  <c r="F729" i="13"/>
  <c r="D729" i="13"/>
  <c r="F728" i="13"/>
  <c r="D728" i="13"/>
  <c r="F727" i="13"/>
  <c r="D727" i="13"/>
  <c r="F726" i="13"/>
  <c r="D726" i="13"/>
  <c r="F725" i="13"/>
  <c r="D725" i="13"/>
  <c r="F724" i="13"/>
  <c r="D724" i="13"/>
  <c r="F723" i="13"/>
  <c r="D723" i="13"/>
  <c r="F722" i="13"/>
  <c r="D722" i="13"/>
  <c r="F721" i="13"/>
  <c r="D721" i="13"/>
  <c r="F720" i="13"/>
  <c r="D720" i="13"/>
  <c r="F719" i="13"/>
  <c r="D719" i="13"/>
  <c r="F718" i="13"/>
  <c r="D718" i="13"/>
  <c r="F717" i="13"/>
  <c r="D717" i="13"/>
  <c r="F716" i="13"/>
  <c r="D716" i="13"/>
  <c r="F715" i="13"/>
  <c r="D715" i="13"/>
  <c r="F714" i="13"/>
  <c r="D714" i="13"/>
  <c r="F713" i="13"/>
  <c r="D713" i="13"/>
  <c r="F712" i="13"/>
  <c r="D712" i="13"/>
  <c r="F711" i="13"/>
  <c r="D711" i="13"/>
  <c r="F710" i="13"/>
  <c r="D710" i="13"/>
  <c r="F709" i="13"/>
  <c r="D709" i="13"/>
  <c r="F708" i="13"/>
  <c r="D708" i="13"/>
  <c r="F707" i="13"/>
  <c r="D707" i="13"/>
  <c r="F706" i="13"/>
  <c r="D706" i="13"/>
  <c r="F705" i="13"/>
  <c r="D705" i="13"/>
  <c r="F704" i="13"/>
  <c r="D704" i="13"/>
  <c r="F703" i="13"/>
  <c r="D703" i="13"/>
  <c r="F702" i="13"/>
  <c r="D702" i="13"/>
  <c r="F701" i="13"/>
  <c r="D701" i="13"/>
  <c r="F700" i="13"/>
  <c r="D700" i="13"/>
  <c r="F699" i="13"/>
  <c r="D699" i="13"/>
  <c r="F698" i="13"/>
  <c r="D698" i="13"/>
  <c r="F697" i="13"/>
  <c r="D697" i="13"/>
  <c r="F696" i="13"/>
  <c r="D696" i="13"/>
  <c r="F695" i="13"/>
  <c r="D695" i="13"/>
  <c r="F694" i="13"/>
  <c r="D694" i="13"/>
  <c r="F693" i="13"/>
  <c r="D693" i="13"/>
  <c r="F692" i="13"/>
  <c r="D692" i="13"/>
  <c r="F691" i="13"/>
  <c r="D691" i="13"/>
  <c r="F690" i="13"/>
  <c r="D690" i="13"/>
  <c r="F689" i="13"/>
  <c r="D689" i="13"/>
  <c r="F688" i="13"/>
  <c r="D688" i="13"/>
  <c r="F687" i="13"/>
  <c r="D687" i="13"/>
  <c r="F686" i="13"/>
  <c r="D686" i="13"/>
  <c r="F685" i="13"/>
  <c r="D685" i="13"/>
  <c r="F684" i="13"/>
  <c r="D684" i="13"/>
  <c r="F683" i="13"/>
  <c r="D683" i="13"/>
  <c r="F682" i="13"/>
  <c r="D682" i="13"/>
  <c r="F681" i="13"/>
  <c r="D681" i="13"/>
  <c r="F680" i="13"/>
  <c r="D680" i="13"/>
  <c r="F679" i="13"/>
  <c r="D679" i="13"/>
  <c r="F678" i="13"/>
  <c r="D678" i="13"/>
  <c r="F677" i="13"/>
  <c r="D677" i="13"/>
  <c r="F676" i="13"/>
  <c r="D676" i="13"/>
  <c r="F675" i="13"/>
  <c r="D675" i="13"/>
  <c r="F674" i="13"/>
  <c r="D674" i="13"/>
  <c r="F673" i="13"/>
  <c r="D673" i="13"/>
  <c r="F672" i="13"/>
  <c r="D672" i="13"/>
  <c r="F671" i="13"/>
  <c r="D671" i="13"/>
  <c r="F670" i="13"/>
  <c r="D670" i="13"/>
  <c r="F669" i="13"/>
  <c r="D669" i="13"/>
  <c r="F668" i="13"/>
  <c r="D668" i="13"/>
  <c r="F667" i="13"/>
  <c r="D667" i="13"/>
  <c r="F666" i="13"/>
  <c r="D666" i="13"/>
  <c r="F665" i="13"/>
  <c r="D665" i="13"/>
  <c r="F664" i="13"/>
  <c r="D664" i="13"/>
  <c r="F663" i="13"/>
  <c r="D663" i="13"/>
  <c r="F662" i="13"/>
  <c r="D662" i="13"/>
  <c r="F661" i="13"/>
  <c r="D661" i="13"/>
  <c r="F660" i="13"/>
  <c r="D660" i="13"/>
  <c r="F659" i="13"/>
  <c r="D659" i="13"/>
  <c r="F658" i="13"/>
  <c r="D658" i="13"/>
  <c r="F657" i="13"/>
  <c r="D657" i="13"/>
  <c r="F656" i="13"/>
  <c r="D656" i="13"/>
  <c r="F655" i="13"/>
  <c r="D655" i="13"/>
  <c r="F654" i="13"/>
  <c r="D654" i="13"/>
  <c r="F653" i="13"/>
  <c r="D653" i="13"/>
  <c r="F652" i="13"/>
  <c r="D652" i="13"/>
  <c r="F651" i="13"/>
  <c r="D651" i="13"/>
  <c r="F650" i="13"/>
  <c r="D650" i="13"/>
  <c r="F649" i="13"/>
  <c r="D649" i="13"/>
  <c r="F648" i="13"/>
  <c r="D648" i="13"/>
  <c r="F647" i="13"/>
  <c r="D647" i="13"/>
  <c r="F646" i="13"/>
  <c r="D646" i="13"/>
  <c r="F645" i="13"/>
  <c r="D645" i="13"/>
  <c r="F644" i="13"/>
  <c r="D644" i="13"/>
  <c r="F643" i="13"/>
  <c r="D643" i="13"/>
  <c r="F642" i="13"/>
  <c r="D642" i="13"/>
  <c r="F641" i="13"/>
  <c r="D641" i="13"/>
  <c r="F640" i="13"/>
  <c r="D640" i="13"/>
  <c r="F639" i="13"/>
  <c r="D639" i="13"/>
  <c r="F638" i="13"/>
  <c r="D638" i="13"/>
  <c r="F637" i="13"/>
  <c r="D637" i="13"/>
  <c r="F636" i="13"/>
  <c r="D636" i="13"/>
  <c r="F635" i="13"/>
  <c r="D635" i="13"/>
  <c r="F634" i="13"/>
  <c r="D634" i="13"/>
  <c r="F633" i="13"/>
  <c r="D633" i="13"/>
  <c r="F632" i="13"/>
  <c r="D632" i="13"/>
  <c r="F631" i="13"/>
  <c r="D631" i="13"/>
  <c r="F630" i="13"/>
  <c r="D630" i="13"/>
  <c r="F629" i="13"/>
  <c r="D629" i="13"/>
  <c r="F628" i="13"/>
  <c r="D628" i="13"/>
  <c r="F627" i="13"/>
  <c r="D627" i="13"/>
  <c r="F626" i="13"/>
  <c r="D626" i="13"/>
  <c r="F625" i="13"/>
  <c r="D625" i="13"/>
  <c r="F624" i="13"/>
  <c r="D624" i="13"/>
  <c r="F623" i="13"/>
  <c r="D623" i="13"/>
  <c r="F622" i="13"/>
  <c r="D622" i="13"/>
  <c r="F621" i="13"/>
  <c r="D621" i="13"/>
  <c r="F620" i="13"/>
  <c r="D620" i="13"/>
  <c r="F619" i="13"/>
  <c r="D619" i="13"/>
  <c r="F618" i="13"/>
  <c r="D618" i="13"/>
  <c r="F617" i="13"/>
  <c r="D617" i="13"/>
  <c r="F616" i="13"/>
  <c r="D616" i="13"/>
  <c r="F615" i="13"/>
  <c r="D615" i="13"/>
  <c r="F614" i="13"/>
  <c r="D614" i="13"/>
  <c r="F613" i="13"/>
  <c r="D613" i="13"/>
  <c r="F612" i="13"/>
  <c r="D612" i="13"/>
  <c r="F611" i="13"/>
  <c r="D611" i="13"/>
  <c r="F610" i="13"/>
  <c r="D610" i="13"/>
  <c r="F609" i="13"/>
  <c r="D609" i="13"/>
  <c r="F608" i="13"/>
  <c r="D608" i="13"/>
  <c r="F607" i="13"/>
  <c r="D607" i="13"/>
  <c r="F606" i="13"/>
  <c r="D606" i="13"/>
  <c r="F605" i="13"/>
  <c r="D605" i="13"/>
  <c r="F604" i="13"/>
  <c r="D604" i="13"/>
  <c r="F603" i="13"/>
  <c r="D603" i="13"/>
  <c r="F602" i="13"/>
  <c r="D602" i="13"/>
  <c r="F601" i="13"/>
  <c r="D601" i="13"/>
  <c r="F600" i="13"/>
  <c r="D600" i="13"/>
  <c r="F599" i="13"/>
  <c r="D599" i="13"/>
  <c r="F598" i="13"/>
  <c r="D598" i="13"/>
  <c r="F597" i="13"/>
  <c r="D597" i="13"/>
  <c r="F596" i="13"/>
  <c r="D596" i="13"/>
  <c r="F595" i="13"/>
  <c r="D595" i="13"/>
  <c r="F594" i="13"/>
  <c r="D594" i="13"/>
  <c r="F593" i="13"/>
  <c r="D593" i="13"/>
  <c r="F592" i="13"/>
  <c r="D592" i="13"/>
  <c r="F591" i="13"/>
  <c r="D591" i="13"/>
  <c r="F590" i="13"/>
  <c r="D590" i="13"/>
  <c r="F589" i="13"/>
  <c r="D589" i="13"/>
  <c r="F588" i="13"/>
  <c r="D588" i="13"/>
  <c r="F587" i="13"/>
  <c r="D587" i="13"/>
  <c r="F586" i="13"/>
  <c r="D586" i="13"/>
  <c r="F585" i="13"/>
  <c r="D585" i="13"/>
  <c r="F584" i="13"/>
  <c r="D584" i="13"/>
  <c r="F583" i="13"/>
  <c r="D583" i="13"/>
  <c r="F582" i="13"/>
  <c r="D582" i="13"/>
  <c r="F581" i="13"/>
  <c r="D581" i="13"/>
  <c r="F580" i="13"/>
  <c r="D580" i="13"/>
  <c r="F579" i="13"/>
  <c r="D579" i="13"/>
  <c r="F578" i="13"/>
  <c r="D578" i="13"/>
  <c r="F577" i="13"/>
  <c r="D577" i="13"/>
  <c r="F576" i="13"/>
  <c r="D576" i="13"/>
  <c r="F575" i="13"/>
  <c r="D575" i="13"/>
  <c r="F574" i="13"/>
  <c r="D574" i="13"/>
  <c r="F573" i="13"/>
  <c r="D573" i="13"/>
  <c r="F572" i="13"/>
  <c r="D572" i="13"/>
  <c r="F571" i="13"/>
  <c r="D571" i="13"/>
  <c r="F570" i="13"/>
  <c r="D570" i="13"/>
  <c r="F569" i="13"/>
  <c r="D569" i="13"/>
  <c r="F568" i="13"/>
  <c r="D568" i="13"/>
  <c r="F567" i="13"/>
  <c r="D567" i="13"/>
  <c r="F566" i="13"/>
  <c r="D566" i="13"/>
  <c r="F565" i="13"/>
  <c r="D565" i="13"/>
  <c r="F564" i="13"/>
  <c r="D564" i="13"/>
  <c r="F563" i="13"/>
  <c r="D563" i="13"/>
  <c r="F562" i="13"/>
  <c r="D562" i="13"/>
  <c r="F561" i="13"/>
  <c r="D561" i="13"/>
  <c r="F560" i="13"/>
  <c r="D560" i="13"/>
  <c r="F559" i="13"/>
  <c r="D559" i="13"/>
  <c r="F558" i="13"/>
  <c r="D558" i="13"/>
  <c r="F557" i="13"/>
  <c r="D557" i="13"/>
  <c r="F556" i="13"/>
  <c r="D556" i="13"/>
  <c r="F555" i="13"/>
  <c r="D555" i="13"/>
  <c r="F554" i="13"/>
  <c r="D554" i="13"/>
  <c r="F553" i="13"/>
  <c r="D553" i="13"/>
  <c r="F552" i="13"/>
  <c r="D552" i="13"/>
  <c r="F551" i="13"/>
  <c r="D551" i="13"/>
  <c r="F550" i="13"/>
  <c r="D550" i="13"/>
  <c r="F549" i="13"/>
  <c r="D549" i="13"/>
  <c r="F548" i="13"/>
  <c r="D548" i="13"/>
  <c r="F547" i="13"/>
  <c r="D547" i="13"/>
  <c r="F546" i="13"/>
  <c r="D546" i="13"/>
  <c r="F545" i="13"/>
  <c r="D545" i="13"/>
  <c r="F544" i="13"/>
  <c r="D544" i="13"/>
  <c r="F543" i="13"/>
  <c r="D543" i="13"/>
  <c r="F542" i="13"/>
  <c r="D542" i="13"/>
  <c r="F541" i="13"/>
  <c r="D541" i="13"/>
  <c r="F540" i="13"/>
  <c r="D540" i="13"/>
  <c r="F539" i="13"/>
  <c r="D539" i="13"/>
  <c r="F538" i="13"/>
  <c r="D538" i="13"/>
  <c r="F537" i="13"/>
  <c r="D537" i="13"/>
  <c r="F536" i="13"/>
  <c r="D536" i="13"/>
  <c r="F535" i="13"/>
  <c r="D535" i="13"/>
  <c r="F534" i="13"/>
  <c r="D534" i="13"/>
  <c r="F533" i="13"/>
  <c r="D533" i="13"/>
  <c r="F532" i="13"/>
  <c r="D532" i="13"/>
  <c r="F531" i="13"/>
  <c r="D531" i="13"/>
  <c r="F530" i="13"/>
  <c r="D530" i="13"/>
  <c r="F529" i="13"/>
  <c r="D529" i="13"/>
  <c r="F528" i="13"/>
  <c r="D528" i="13"/>
  <c r="F527" i="13"/>
  <c r="D527" i="13"/>
  <c r="F526" i="13"/>
  <c r="D526" i="13"/>
  <c r="F525" i="13"/>
  <c r="D525" i="13"/>
  <c r="F524" i="13"/>
  <c r="D524" i="13"/>
  <c r="F523" i="13"/>
  <c r="D523" i="13"/>
  <c r="F522" i="13"/>
  <c r="D522" i="13"/>
  <c r="F521" i="13"/>
  <c r="D521" i="13"/>
  <c r="F520" i="13"/>
  <c r="D520" i="13"/>
  <c r="F519" i="13"/>
  <c r="D519" i="13"/>
  <c r="F518" i="13"/>
  <c r="D518" i="13"/>
  <c r="F517" i="13"/>
  <c r="D517" i="13"/>
  <c r="F516" i="13"/>
  <c r="D516" i="13"/>
  <c r="F515" i="13"/>
  <c r="D515" i="13"/>
  <c r="F514" i="13"/>
  <c r="D514" i="13"/>
  <c r="F513" i="13"/>
  <c r="D513" i="13"/>
  <c r="F512" i="13"/>
  <c r="D512" i="13"/>
  <c r="F511" i="13"/>
  <c r="D511" i="13"/>
  <c r="F510" i="13"/>
  <c r="D510" i="13"/>
  <c r="F509" i="13"/>
  <c r="D509" i="13"/>
  <c r="F508" i="13"/>
  <c r="D508" i="13"/>
  <c r="F507" i="13"/>
  <c r="D507" i="13"/>
  <c r="F506" i="13"/>
  <c r="D506" i="13"/>
  <c r="F505" i="13"/>
  <c r="D505" i="13"/>
  <c r="F504" i="13"/>
  <c r="D504" i="13"/>
  <c r="F503" i="13"/>
  <c r="D503" i="13"/>
  <c r="F502" i="13"/>
  <c r="D502" i="13"/>
  <c r="F501" i="13"/>
  <c r="D501" i="13"/>
  <c r="F500" i="13"/>
  <c r="D500" i="13"/>
  <c r="F499" i="13"/>
  <c r="D499" i="13"/>
  <c r="F498" i="13"/>
  <c r="D498" i="13"/>
  <c r="F497" i="13"/>
  <c r="D497" i="13"/>
  <c r="F496" i="13"/>
  <c r="D496" i="13"/>
  <c r="F495" i="13"/>
  <c r="D495" i="13"/>
  <c r="F494" i="13"/>
  <c r="D494" i="13"/>
  <c r="F493" i="13"/>
  <c r="D493" i="13"/>
  <c r="F492" i="13"/>
  <c r="D492" i="13"/>
  <c r="F491" i="13"/>
  <c r="D491" i="13"/>
  <c r="F490" i="13"/>
  <c r="D490" i="13"/>
  <c r="F489" i="13"/>
  <c r="D489" i="13"/>
  <c r="F488" i="13"/>
  <c r="D488" i="13"/>
  <c r="F487" i="13"/>
  <c r="D487" i="13"/>
  <c r="F486" i="13"/>
  <c r="D486" i="13"/>
  <c r="F485" i="13"/>
  <c r="D485" i="13"/>
  <c r="F484" i="13"/>
  <c r="D484" i="13"/>
  <c r="F483" i="13"/>
  <c r="D483" i="13"/>
  <c r="F482" i="13"/>
  <c r="D482" i="13"/>
  <c r="F481" i="13"/>
  <c r="D481" i="13"/>
  <c r="F480" i="13"/>
  <c r="D480" i="13"/>
  <c r="F479" i="13"/>
  <c r="D479" i="13"/>
  <c r="F478" i="13"/>
  <c r="D478" i="13"/>
  <c r="F477" i="13"/>
  <c r="D477" i="13"/>
  <c r="F476" i="13"/>
  <c r="D476" i="13"/>
  <c r="F475" i="13"/>
  <c r="D475" i="13"/>
  <c r="F474" i="13"/>
  <c r="D474" i="13"/>
  <c r="F473" i="13"/>
  <c r="D473" i="13"/>
  <c r="F472" i="13"/>
  <c r="D472" i="13"/>
  <c r="F471" i="13"/>
  <c r="D471" i="13"/>
  <c r="F470" i="13"/>
  <c r="D470" i="13"/>
  <c r="F469" i="13"/>
  <c r="D469" i="13"/>
  <c r="F468" i="13"/>
  <c r="D468" i="13"/>
  <c r="F467" i="13"/>
  <c r="D467" i="13"/>
  <c r="F466" i="13"/>
  <c r="D466" i="13"/>
  <c r="F465" i="13"/>
  <c r="D465" i="13"/>
  <c r="F464" i="13"/>
  <c r="D464" i="13"/>
  <c r="F463" i="13"/>
  <c r="D463" i="13"/>
  <c r="F462" i="13"/>
  <c r="D462" i="13"/>
  <c r="F461" i="13"/>
  <c r="D461" i="13"/>
  <c r="F460" i="13"/>
  <c r="D460" i="13"/>
  <c r="F459" i="13"/>
  <c r="D459" i="13"/>
  <c r="F458" i="13"/>
  <c r="D458" i="13"/>
  <c r="F457" i="13"/>
  <c r="D457" i="13"/>
  <c r="F456" i="13"/>
  <c r="D456" i="13"/>
  <c r="F455" i="13"/>
  <c r="D455" i="13"/>
  <c r="F454" i="13"/>
  <c r="D454" i="13"/>
  <c r="F453" i="13"/>
  <c r="D453" i="13"/>
  <c r="F452" i="13"/>
  <c r="D452" i="13"/>
  <c r="F451" i="13"/>
  <c r="D451" i="13"/>
  <c r="F450" i="13"/>
  <c r="D450" i="13"/>
  <c r="F449" i="13"/>
  <c r="D449" i="13"/>
  <c r="F448" i="13"/>
  <c r="D448" i="13"/>
  <c r="F447" i="13"/>
  <c r="D447" i="13"/>
  <c r="F446" i="13"/>
  <c r="D446" i="13"/>
  <c r="F445" i="13"/>
  <c r="D445" i="13"/>
  <c r="F444" i="13"/>
  <c r="D444" i="13"/>
  <c r="F443" i="13"/>
  <c r="D443" i="13"/>
  <c r="F442" i="13"/>
  <c r="D442" i="13"/>
  <c r="F441" i="13"/>
  <c r="D441" i="13"/>
  <c r="F440" i="13"/>
  <c r="D440" i="13"/>
  <c r="F439" i="13"/>
  <c r="D439" i="13"/>
  <c r="F438" i="13"/>
  <c r="D438" i="13"/>
  <c r="F437" i="13"/>
  <c r="D437" i="13"/>
  <c r="F436" i="13"/>
  <c r="D436" i="13"/>
  <c r="F435" i="13"/>
  <c r="D435" i="13"/>
  <c r="F434" i="13"/>
  <c r="D434" i="13"/>
  <c r="F433" i="13"/>
  <c r="D433" i="13"/>
  <c r="F432" i="13"/>
  <c r="D432" i="13"/>
  <c r="F431" i="13"/>
  <c r="D431" i="13"/>
  <c r="F430" i="13"/>
  <c r="D430" i="13"/>
  <c r="F429" i="13"/>
  <c r="D429" i="13"/>
  <c r="F428" i="13"/>
  <c r="D428" i="13"/>
  <c r="F427" i="13"/>
  <c r="D427" i="13"/>
  <c r="F426" i="13"/>
  <c r="D426" i="13"/>
  <c r="F425" i="13"/>
  <c r="D425" i="13"/>
  <c r="F424" i="13"/>
  <c r="D424" i="13"/>
  <c r="F423" i="13"/>
  <c r="D423" i="13"/>
  <c r="F422" i="13"/>
  <c r="D422" i="13"/>
  <c r="F421" i="13"/>
  <c r="D421" i="13"/>
  <c r="F420" i="13"/>
  <c r="D420" i="13"/>
  <c r="F419" i="13"/>
  <c r="D419" i="13"/>
  <c r="F418" i="13"/>
  <c r="D418" i="13"/>
  <c r="F417" i="13"/>
  <c r="D417" i="13"/>
  <c r="F416" i="13"/>
  <c r="D416" i="13"/>
  <c r="F415" i="13"/>
  <c r="D415" i="13"/>
  <c r="F414" i="13"/>
  <c r="D414" i="13"/>
  <c r="F413" i="13"/>
  <c r="D413" i="13"/>
  <c r="F412" i="13"/>
  <c r="D412" i="13"/>
  <c r="F411" i="13"/>
  <c r="D411" i="13"/>
  <c r="F410" i="13"/>
  <c r="D410" i="13"/>
  <c r="F409" i="13"/>
  <c r="D409" i="13"/>
  <c r="F408" i="13"/>
  <c r="D408" i="13"/>
  <c r="F407" i="13"/>
  <c r="D407" i="13"/>
  <c r="F406" i="13"/>
  <c r="D406" i="13"/>
  <c r="F405" i="13"/>
  <c r="D405" i="13"/>
  <c r="F404" i="13"/>
  <c r="D404" i="13"/>
  <c r="F403" i="13"/>
  <c r="D403" i="13"/>
  <c r="F402" i="13"/>
  <c r="D402" i="13"/>
  <c r="F401" i="13"/>
  <c r="D401" i="13"/>
  <c r="F400" i="13"/>
  <c r="D400" i="13"/>
  <c r="F399" i="13"/>
  <c r="D399" i="13"/>
  <c r="F398" i="13"/>
  <c r="D398" i="13"/>
  <c r="F397" i="13"/>
  <c r="D397" i="13"/>
  <c r="F396" i="13"/>
  <c r="D396" i="13"/>
  <c r="F395" i="13"/>
  <c r="D395" i="13"/>
  <c r="F394" i="13"/>
  <c r="D394" i="13"/>
  <c r="F393" i="13"/>
  <c r="D393" i="13"/>
  <c r="F392" i="13"/>
  <c r="D392" i="13"/>
  <c r="F391" i="13"/>
  <c r="D391" i="13"/>
  <c r="F390" i="13"/>
  <c r="D390" i="13"/>
  <c r="F389" i="13"/>
  <c r="D389" i="13"/>
  <c r="F388" i="13"/>
  <c r="D388" i="13"/>
  <c r="F387" i="13"/>
  <c r="D387" i="13"/>
  <c r="F386" i="13"/>
  <c r="D386" i="13"/>
  <c r="F385" i="13"/>
  <c r="D385" i="13"/>
  <c r="F384" i="13"/>
  <c r="D384" i="13"/>
  <c r="F383" i="13"/>
  <c r="D383" i="13"/>
  <c r="F382" i="13"/>
  <c r="D382" i="13"/>
  <c r="F381" i="13"/>
  <c r="D381" i="13"/>
  <c r="F380" i="13"/>
  <c r="D380" i="13"/>
  <c r="F379" i="13"/>
  <c r="D379" i="13"/>
  <c r="F378" i="13"/>
  <c r="D378" i="13"/>
  <c r="F377" i="13"/>
  <c r="D377" i="13"/>
  <c r="F376" i="13"/>
  <c r="D376" i="13"/>
  <c r="F375" i="13"/>
  <c r="D375" i="13"/>
  <c r="F374" i="13"/>
  <c r="D374" i="13"/>
  <c r="F373" i="13"/>
  <c r="D373" i="13"/>
  <c r="F372" i="13"/>
  <c r="D372" i="13"/>
  <c r="F371" i="13"/>
  <c r="D371" i="13"/>
  <c r="F370" i="13"/>
  <c r="D370" i="13"/>
  <c r="F369" i="13"/>
  <c r="D369" i="13"/>
  <c r="F368" i="13"/>
  <c r="D368" i="13"/>
  <c r="F367" i="13"/>
  <c r="D367" i="13"/>
  <c r="F366" i="13"/>
  <c r="D366" i="13"/>
  <c r="F365" i="13"/>
  <c r="D365" i="13"/>
  <c r="F364" i="13"/>
  <c r="D364" i="13"/>
  <c r="F363" i="13"/>
  <c r="D363" i="13"/>
  <c r="F362" i="13"/>
  <c r="D362" i="13"/>
  <c r="F361" i="13"/>
  <c r="D361" i="13"/>
  <c r="F360" i="13"/>
  <c r="D360" i="13"/>
  <c r="F359" i="13"/>
  <c r="D359" i="13"/>
  <c r="F358" i="13"/>
  <c r="D358" i="13"/>
  <c r="F357" i="13"/>
  <c r="D357" i="13"/>
  <c r="F356" i="13"/>
  <c r="D356" i="13"/>
  <c r="F355" i="13"/>
  <c r="D355" i="13"/>
  <c r="F354" i="13"/>
  <c r="D354" i="13"/>
  <c r="F353" i="13"/>
  <c r="D353" i="13"/>
  <c r="F352" i="13"/>
  <c r="D352" i="13"/>
  <c r="F351" i="13"/>
  <c r="D351" i="13"/>
  <c r="F350" i="13"/>
  <c r="D350" i="13"/>
  <c r="F349" i="13"/>
  <c r="D349" i="13"/>
  <c r="F348" i="13"/>
  <c r="D348" i="13"/>
  <c r="F347" i="13"/>
  <c r="D347" i="13"/>
  <c r="F346" i="13"/>
  <c r="D346" i="13"/>
  <c r="F345" i="13"/>
  <c r="D345" i="13"/>
  <c r="F344" i="13"/>
  <c r="D344" i="13"/>
  <c r="F343" i="13"/>
  <c r="D343" i="13"/>
  <c r="F342" i="13"/>
  <c r="D342" i="13"/>
  <c r="F341" i="13"/>
  <c r="D341" i="13"/>
  <c r="F340" i="13"/>
  <c r="D340" i="13"/>
  <c r="F339" i="13"/>
  <c r="D339" i="13"/>
  <c r="F338" i="13"/>
  <c r="D338" i="13"/>
  <c r="F337" i="13"/>
  <c r="D337" i="13"/>
  <c r="F336" i="13"/>
  <c r="D336" i="13"/>
  <c r="F335" i="13"/>
  <c r="D335" i="13"/>
  <c r="F334" i="13"/>
  <c r="D334" i="13"/>
  <c r="F333" i="13"/>
  <c r="D333" i="13"/>
  <c r="F332" i="13"/>
  <c r="D332" i="13"/>
  <c r="F331" i="13"/>
  <c r="D331" i="13"/>
  <c r="F330" i="13"/>
  <c r="D330" i="13"/>
  <c r="F329" i="13"/>
  <c r="D329" i="13"/>
  <c r="F328" i="13"/>
  <c r="D328" i="13"/>
  <c r="F327" i="13"/>
  <c r="D327" i="13"/>
  <c r="F326" i="13"/>
  <c r="D326" i="13"/>
  <c r="F325" i="13"/>
  <c r="D325" i="13"/>
  <c r="F324" i="13"/>
  <c r="D324" i="13"/>
  <c r="F323" i="13"/>
  <c r="D323" i="13"/>
  <c r="F322" i="13"/>
  <c r="D322" i="13"/>
  <c r="F321" i="13"/>
  <c r="D321" i="13"/>
  <c r="F320" i="13"/>
  <c r="D320" i="13"/>
  <c r="F319" i="13"/>
  <c r="D319" i="13"/>
  <c r="F318" i="13"/>
  <c r="D318" i="13"/>
  <c r="F317" i="13"/>
  <c r="D317" i="13"/>
  <c r="F316" i="13"/>
  <c r="D316" i="13"/>
  <c r="F315" i="13"/>
  <c r="D315" i="13"/>
  <c r="F314" i="13"/>
  <c r="D314" i="13"/>
  <c r="F313" i="13"/>
  <c r="D313" i="13"/>
  <c r="F312" i="13"/>
  <c r="D312" i="13"/>
  <c r="F311" i="13"/>
  <c r="D311" i="13"/>
  <c r="F310" i="13"/>
  <c r="D310" i="13"/>
  <c r="F309" i="13"/>
  <c r="D309" i="13"/>
  <c r="F308" i="13"/>
  <c r="D308" i="13"/>
  <c r="F307" i="13"/>
  <c r="D307" i="13"/>
  <c r="F306" i="13"/>
  <c r="D306" i="13"/>
  <c r="F305" i="13"/>
  <c r="D305" i="13"/>
  <c r="F304" i="13"/>
  <c r="D304" i="13"/>
  <c r="F303" i="13"/>
  <c r="D303" i="13"/>
  <c r="F302" i="13"/>
  <c r="D302" i="13"/>
  <c r="F301" i="13"/>
  <c r="D301" i="13"/>
  <c r="F300" i="13"/>
  <c r="D300" i="13"/>
  <c r="F299" i="13"/>
  <c r="D299" i="13"/>
  <c r="F298" i="13"/>
  <c r="D298" i="13"/>
  <c r="F297" i="13"/>
  <c r="D297" i="13"/>
  <c r="F296" i="13"/>
  <c r="D296" i="13"/>
  <c r="F295" i="13"/>
  <c r="D295" i="13"/>
  <c r="F294" i="13"/>
  <c r="D294" i="13"/>
  <c r="F293" i="13"/>
  <c r="D293" i="13"/>
  <c r="F292" i="13"/>
  <c r="D292" i="13"/>
  <c r="F291" i="13"/>
  <c r="D291" i="13"/>
  <c r="F290" i="13"/>
  <c r="D290" i="13"/>
  <c r="F289" i="13"/>
  <c r="D289" i="13"/>
  <c r="F288" i="13"/>
  <c r="D288" i="13"/>
  <c r="F287" i="13"/>
  <c r="D287" i="13"/>
  <c r="F286" i="13"/>
  <c r="D286" i="13"/>
  <c r="F285" i="13"/>
  <c r="D285" i="13"/>
  <c r="F284" i="13"/>
  <c r="D284" i="13"/>
  <c r="F283" i="13"/>
  <c r="D283" i="13"/>
  <c r="F282" i="13"/>
  <c r="D282" i="13"/>
  <c r="F281" i="13"/>
  <c r="D281" i="13"/>
  <c r="F280" i="13"/>
  <c r="D280" i="13"/>
  <c r="F279" i="13"/>
  <c r="D279" i="13"/>
  <c r="F278" i="13"/>
  <c r="D278" i="13"/>
  <c r="F277" i="13"/>
  <c r="D277" i="13"/>
  <c r="F276" i="13"/>
  <c r="D276" i="13"/>
  <c r="F275" i="13"/>
  <c r="D275" i="13"/>
  <c r="F274" i="13"/>
  <c r="D274" i="13"/>
  <c r="F273" i="13"/>
  <c r="D273" i="13"/>
  <c r="F272" i="13"/>
  <c r="D272" i="13"/>
  <c r="F271" i="13"/>
  <c r="D271" i="13"/>
  <c r="F270" i="13"/>
  <c r="D270" i="13"/>
  <c r="F269" i="13"/>
  <c r="D269" i="13"/>
  <c r="F268" i="13"/>
  <c r="D268" i="13"/>
  <c r="F267" i="13"/>
  <c r="D267" i="13"/>
  <c r="F266" i="13"/>
  <c r="D266" i="13"/>
  <c r="F265" i="13"/>
  <c r="D265" i="13"/>
  <c r="F264" i="13"/>
  <c r="D264" i="13"/>
  <c r="F263" i="13"/>
  <c r="D263" i="13"/>
  <c r="F262" i="13"/>
  <c r="D262" i="13"/>
  <c r="F261" i="13"/>
  <c r="D261" i="13"/>
  <c r="F260" i="13"/>
  <c r="D260" i="13"/>
  <c r="F259" i="13"/>
  <c r="D259" i="13"/>
  <c r="F258" i="13"/>
  <c r="D258" i="13"/>
  <c r="F257" i="13"/>
  <c r="D257" i="13"/>
  <c r="F256" i="13"/>
  <c r="D256" i="13"/>
  <c r="F255" i="13"/>
  <c r="D255" i="13"/>
  <c r="F254" i="13"/>
  <c r="D254" i="13"/>
  <c r="F253" i="13"/>
  <c r="D253" i="13"/>
  <c r="F252" i="13"/>
  <c r="D252" i="13"/>
  <c r="F251" i="13"/>
  <c r="D251" i="13"/>
  <c r="F250" i="13"/>
  <c r="D250" i="13"/>
  <c r="F249" i="13"/>
  <c r="D249" i="13"/>
  <c r="F248" i="13"/>
  <c r="D248" i="13"/>
  <c r="F247" i="13"/>
  <c r="D247" i="13"/>
  <c r="F246" i="13"/>
  <c r="D246" i="13"/>
  <c r="F245" i="13"/>
  <c r="D245" i="13"/>
  <c r="F244" i="13"/>
  <c r="D244" i="13"/>
  <c r="F243" i="13"/>
  <c r="D243" i="13"/>
  <c r="F242" i="13"/>
  <c r="D242" i="13"/>
  <c r="F241" i="13"/>
  <c r="D241" i="13"/>
  <c r="F240" i="13"/>
  <c r="D240" i="13"/>
  <c r="F239" i="13"/>
  <c r="D239" i="13"/>
  <c r="F238" i="13"/>
  <c r="D238" i="13"/>
  <c r="F237" i="13"/>
  <c r="D237" i="13"/>
  <c r="F236" i="13"/>
  <c r="D236" i="13"/>
  <c r="F235" i="13"/>
  <c r="D235" i="13"/>
  <c r="F234" i="13"/>
  <c r="D234" i="13"/>
  <c r="F233" i="13"/>
  <c r="D233" i="13"/>
  <c r="F232" i="13"/>
  <c r="D232" i="13"/>
  <c r="F231" i="13"/>
  <c r="D231" i="13"/>
  <c r="F230" i="13"/>
  <c r="D230" i="13"/>
  <c r="F229" i="13"/>
  <c r="D229" i="13"/>
  <c r="F228" i="13"/>
  <c r="D228" i="13"/>
  <c r="F227" i="13"/>
  <c r="D227" i="13"/>
  <c r="F226" i="13"/>
  <c r="D226" i="13"/>
  <c r="F225" i="13"/>
  <c r="D225" i="13"/>
  <c r="F224" i="13"/>
  <c r="D224" i="13"/>
  <c r="F223" i="13"/>
  <c r="D223" i="13"/>
  <c r="F222" i="13"/>
  <c r="D222" i="13"/>
  <c r="F221" i="13"/>
  <c r="D221" i="13"/>
  <c r="F220" i="13"/>
  <c r="D220" i="13"/>
  <c r="F219" i="13"/>
  <c r="D219" i="13"/>
  <c r="F218" i="13"/>
  <c r="D218" i="13"/>
  <c r="F217" i="13"/>
  <c r="D217" i="13"/>
  <c r="F216" i="13"/>
  <c r="D216" i="13"/>
  <c r="F215" i="13"/>
  <c r="D215" i="13"/>
  <c r="F214" i="13"/>
  <c r="D214" i="13"/>
  <c r="F213" i="13"/>
  <c r="D213" i="13"/>
  <c r="F212" i="13"/>
  <c r="D212" i="13"/>
  <c r="F211" i="13"/>
  <c r="D211" i="13"/>
  <c r="F210" i="13"/>
  <c r="D210" i="13"/>
  <c r="F209" i="13"/>
  <c r="D209" i="13"/>
  <c r="F208" i="13"/>
  <c r="D208" i="13"/>
  <c r="F207" i="13"/>
  <c r="D207" i="13"/>
  <c r="F206" i="13"/>
  <c r="D206" i="13"/>
  <c r="F205" i="13"/>
  <c r="D205" i="13"/>
  <c r="F204" i="13"/>
  <c r="D204" i="13"/>
  <c r="F203" i="13"/>
  <c r="D203" i="13"/>
  <c r="F202" i="13"/>
  <c r="D202" i="13"/>
  <c r="F201" i="13"/>
  <c r="D201" i="13"/>
  <c r="F200" i="13"/>
  <c r="D200" i="13"/>
  <c r="F199" i="13"/>
  <c r="D199" i="13"/>
  <c r="F198" i="13"/>
  <c r="D198" i="13"/>
  <c r="F197" i="13"/>
  <c r="D197" i="13"/>
  <c r="F196" i="13"/>
  <c r="D196" i="13"/>
  <c r="F195" i="13"/>
  <c r="D195" i="13"/>
  <c r="F194" i="13"/>
  <c r="D194" i="13"/>
  <c r="F193" i="13"/>
  <c r="D193" i="13"/>
  <c r="F192" i="13"/>
  <c r="D192" i="13"/>
  <c r="F191" i="13"/>
  <c r="D191" i="13"/>
  <c r="F190" i="13"/>
  <c r="D190" i="13"/>
  <c r="F189" i="13"/>
  <c r="D189" i="13"/>
  <c r="F188" i="13"/>
  <c r="D188" i="13"/>
  <c r="F187" i="13"/>
  <c r="D187" i="13"/>
  <c r="F186" i="13"/>
  <c r="D186" i="13"/>
  <c r="F185" i="13"/>
  <c r="D185" i="13"/>
  <c r="F184" i="13"/>
  <c r="D184" i="13"/>
  <c r="F183" i="13"/>
  <c r="D183" i="13"/>
  <c r="F182" i="13"/>
  <c r="D182" i="13"/>
  <c r="F181" i="13"/>
  <c r="D181" i="13"/>
  <c r="F180" i="13"/>
  <c r="D180" i="13"/>
  <c r="F179" i="13"/>
  <c r="D179" i="13"/>
  <c r="F178" i="13"/>
  <c r="D178" i="13"/>
  <c r="F177" i="13"/>
  <c r="D177" i="13"/>
  <c r="F176" i="13"/>
  <c r="D176" i="13"/>
  <c r="F175" i="13"/>
  <c r="D175" i="13"/>
  <c r="F174" i="13"/>
  <c r="D174" i="13"/>
  <c r="F173" i="13"/>
  <c r="D173" i="13"/>
  <c r="F172" i="13"/>
  <c r="D172" i="13"/>
  <c r="F171" i="13"/>
  <c r="D171" i="13"/>
  <c r="F170" i="13"/>
  <c r="D170" i="13"/>
  <c r="F169" i="13"/>
  <c r="D169" i="13"/>
  <c r="F168" i="13"/>
  <c r="D168" i="13"/>
  <c r="F167" i="13"/>
  <c r="D167" i="13"/>
  <c r="F166" i="13"/>
  <c r="D166" i="13"/>
  <c r="F165" i="13"/>
  <c r="D165" i="13"/>
  <c r="F164" i="13"/>
  <c r="D164" i="13"/>
  <c r="F163" i="13"/>
  <c r="D163" i="13"/>
  <c r="F162" i="13"/>
  <c r="D162" i="13"/>
  <c r="F161" i="13"/>
  <c r="D161" i="13"/>
  <c r="F160" i="13"/>
  <c r="D160" i="13"/>
  <c r="F159" i="13"/>
  <c r="D159" i="13"/>
  <c r="F158" i="13"/>
  <c r="D158" i="13"/>
  <c r="F157" i="13"/>
  <c r="D157" i="13"/>
  <c r="F156" i="13"/>
  <c r="D156" i="13"/>
  <c r="F155" i="13"/>
  <c r="D155" i="13"/>
  <c r="F154" i="13"/>
  <c r="D154" i="13"/>
  <c r="F153" i="13"/>
  <c r="D153" i="13"/>
  <c r="F152" i="13"/>
  <c r="D152" i="13"/>
  <c r="F151" i="13"/>
  <c r="D151" i="13"/>
  <c r="F150" i="13"/>
  <c r="D150" i="13"/>
  <c r="F149" i="13"/>
  <c r="D149" i="13"/>
  <c r="F148" i="13"/>
  <c r="D148" i="13"/>
  <c r="F147" i="13"/>
  <c r="D147" i="13"/>
  <c r="F146" i="13"/>
  <c r="D146" i="13"/>
  <c r="F145" i="13"/>
  <c r="D145" i="13"/>
  <c r="F144" i="13"/>
  <c r="D144" i="13"/>
  <c r="F143" i="13"/>
  <c r="D143" i="13"/>
  <c r="F142" i="13"/>
  <c r="D142" i="13"/>
  <c r="F141" i="13"/>
  <c r="D141" i="13"/>
  <c r="F140" i="13"/>
  <c r="D140" i="13"/>
  <c r="F139" i="13"/>
  <c r="D139" i="13"/>
  <c r="F138" i="13"/>
  <c r="D138" i="13"/>
  <c r="F137" i="13"/>
  <c r="D137" i="13"/>
  <c r="F136" i="13"/>
  <c r="D136" i="13"/>
  <c r="F135" i="13"/>
  <c r="D135" i="13"/>
  <c r="F134" i="13"/>
  <c r="D134" i="13"/>
  <c r="F133" i="13"/>
  <c r="D133" i="13"/>
  <c r="F132" i="13"/>
  <c r="D132" i="13"/>
  <c r="F131" i="13"/>
  <c r="D131" i="13"/>
  <c r="F130" i="13"/>
  <c r="D130" i="13"/>
  <c r="F129" i="13"/>
  <c r="D129" i="13"/>
  <c r="F128" i="13"/>
  <c r="D128" i="13"/>
  <c r="F127" i="13"/>
  <c r="D127" i="13"/>
  <c r="F126" i="13"/>
  <c r="D126" i="13"/>
  <c r="F125" i="13"/>
  <c r="D125" i="13"/>
  <c r="F124" i="13"/>
  <c r="D124" i="13"/>
  <c r="F123" i="13"/>
  <c r="D123" i="13"/>
  <c r="F122" i="13"/>
  <c r="D122" i="13"/>
  <c r="F121" i="13"/>
  <c r="D121" i="13"/>
  <c r="F120" i="13"/>
  <c r="D120" i="13"/>
  <c r="F119" i="13"/>
  <c r="D119" i="13"/>
  <c r="F118" i="13"/>
  <c r="D118" i="13"/>
  <c r="F117" i="13"/>
  <c r="D117" i="13"/>
  <c r="F116" i="13"/>
  <c r="D116" i="13"/>
  <c r="F115" i="13"/>
  <c r="D115" i="13"/>
  <c r="F114" i="13"/>
  <c r="D114" i="13"/>
  <c r="F113" i="13"/>
  <c r="D113" i="13"/>
  <c r="F112" i="13"/>
  <c r="D112" i="13"/>
  <c r="F111" i="13"/>
  <c r="D111" i="13"/>
  <c r="F110" i="13"/>
  <c r="D110" i="13"/>
  <c r="F109" i="13"/>
  <c r="D109" i="13"/>
  <c r="F108" i="13"/>
  <c r="D108" i="13"/>
  <c r="F107" i="13"/>
  <c r="D107" i="13"/>
  <c r="F106" i="13"/>
  <c r="D106" i="13"/>
  <c r="F105" i="13"/>
  <c r="D105" i="13"/>
  <c r="F104" i="13"/>
  <c r="D104" i="13"/>
  <c r="F103" i="13"/>
  <c r="D103" i="13"/>
  <c r="F102" i="13"/>
  <c r="D102" i="13"/>
  <c r="F101" i="13"/>
  <c r="D101" i="13"/>
  <c r="F100" i="13"/>
  <c r="D100" i="13"/>
  <c r="F99" i="13"/>
  <c r="D99" i="13"/>
  <c r="F98" i="13"/>
  <c r="D98" i="13"/>
  <c r="F97" i="13"/>
  <c r="D97" i="13"/>
  <c r="F96" i="13"/>
  <c r="D96" i="13"/>
  <c r="F95" i="13"/>
  <c r="D95" i="13"/>
  <c r="F94" i="13"/>
  <c r="D94" i="13"/>
  <c r="F93" i="13"/>
  <c r="D93" i="13"/>
  <c r="F92" i="13"/>
  <c r="D92" i="13"/>
  <c r="F91" i="13"/>
  <c r="D91" i="13"/>
  <c r="F90" i="13"/>
  <c r="D90" i="13"/>
  <c r="F89" i="13"/>
  <c r="D89" i="13"/>
  <c r="F88" i="13"/>
  <c r="D88" i="13"/>
  <c r="F87" i="13"/>
  <c r="D87" i="13"/>
  <c r="F86" i="13"/>
  <c r="D86" i="13"/>
  <c r="F85" i="13"/>
  <c r="D85" i="13"/>
  <c r="F84" i="13"/>
  <c r="D84" i="13"/>
  <c r="F83" i="13"/>
  <c r="D83" i="13"/>
  <c r="F82" i="13"/>
  <c r="D82" i="13"/>
  <c r="F81" i="13"/>
  <c r="D81" i="13"/>
  <c r="F80" i="13"/>
  <c r="D80" i="13"/>
  <c r="F79" i="13"/>
  <c r="D79" i="13"/>
  <c r="F78" i="13"/>
  <c r="D78" i="13"/>
  <c r="F77" i="13"/>
  <c r="D77" i="13"/>
  <c r="F76" i="13"/>
  <c r="D76" i="13"/>
  <c r="F75" i="13"/>
  <c r="D75" i="13"/>
  <c r="F74" i="13"/>
  <c r="D74" i="13"/>
  <c r="F73" i="13"/>
  <c r="D73" i="13"/>
  <c r="F72" i="13"/>
  <c r="D72" i="13"/>
  <c r="F71" i="13"/>
  <c r="D71" i="13"/>
  <c r="F70" i="13"/>
  <c r="D70" i="13"/>
  <c r="F69" i="13"/>
  <c r="D69" i="13"/>
  <c r="F68" i="13"/>
  <c r="D68" i="13"/>
  <c r="F67" i="13"/>
  <c r="D67" i="13"/>
  <c r="F66" i="13"/>
  <c r="D66" i="13"/>
  <c r="F65" i="13"/>
  <c r="D65" i="13"/>
  <c r="F64" i="13"/>
  <c r="D64" i="13"/>
  <c r="F63" i="13"/>
  <c r="D63" i="13"/>
  <c r="F62" i="13"/>
  <c r="D62" i="13"/>
  <c r="F61" i="13"/>
  <c r="D61" i="13"/>
  <c r="F60" i="13"/>
  <c r="D60" i="13"/>
  <c r="F59" i="13"/>
  <c r="D59" i="13"/>
  <c r="F58" i="13"/>
  <c r="D58" i="13"/>
  <c r="F57" i="13"/>
  <c r="D57" i="13"/>
  <c r="F56" i="13"/>
  <c r="D56" i="13"/>
  <c r="F55" i="13"/>
  <c r="D55" i="13"/>
  <c r="F54" i="13"/>
  <c r="D54" i="13"/>
  <c r="F53" i="13"/>
  <c r="D53" i="13"/>
  <c r="F52" i="13"/>
  <c r="D52" i="13"/>
  <c r="F51" i="13"/>
  <c r="D51" i="13"/>
  <c r="F50" i="13"/>
  <c r="D50" i="13"/>
  <c r="F49" i="13"/>
  <c r="D49" i="13"/>
  <c r="F48" i="13"/>
  <c r="D48" i="13"/>
  <c r="F47" i="13"/>
  <c r="D47" i="13"/>
  <c r="F46" i="13"/>
  <c r="D46" i="13"/>
  <c r="F45" i="13"/>
  <c r="D45" i="13"/>
  <c r="F44" i="13"/>
  <c r="D44" i="13"/>
  <c r="F43" i="13"/>
  <c r="D43" i="13"/>
  <c r="F42" i="13"/>
  <c r="D42" i="13"/>
  <c r="F41" i="13"/>
  <c r="D41" i="13"/>
  <c r="F40" i="13"/>
  <c r="D40" i="13"/>
  <c r="F39" i="13"/>
  <c r="D39" i="13"/>
  <c r="F38" i="13"/>
  <c r="D38" i="13"/>
  <c r="F37" i="13"/>
  <c r="D37" i="13"/>
  <c r="F36" i="13"/>
  <c r="D36" i="13"/>
  <c r="F35" i="13"/>
  <c r="D35" i="13"/>
  <c r="F34" i="13"/>
  <c r="D34" i="13"/>
  <c r="F33" i="13"/>
  <c r="D33" i="13"/>
  <c r="F32" i="13"/>
  <c r="D32" i="13"/>
  <c r="F31" i="13"/>
  <c r="D31" i="13"/>
  <c r="F30" i="13"/>
  <c r="D30" i="13"/>
  <c r="F29" i="13"/>
  <c r="D29" i="13"/>
  <c r="F28" i="13"/>
  <c r="D28" i="13"/>
  <c r="F27" i="13"/>
  <c r="D27" i="13"/>
  <c r="F26" i="13"/>
  <c r="D26" i="13"/>
  <c r="F25" i="13"/>
  <c r="D25" i="13"/>
  <c r="F24" i="13"/>
  <c r="D24" i="13"/>
  <c r="F23" i="13"/>
  <c r="D23" i="13"/>
  <c r="F22" i="13"/>
  <c r="D22" i="13"/>
  <c r="F21" i="13"/>
  <c r="D21" i="13"/>
  <c r="F20" i="13"/>
  <c r="D20" i="13"/>
  <c r="F19" i="13"/>
  <c r="D19" i="13"/>
  <c r="F18" i="13"/>
  <c r="D18" i="13"/>
  <c r="F17" i="13"/>
  <c r="D17" i="13"/>
  <c r="F16" i="13"/>
  <c r="D16" i="13"/>
  <c r="F15" i="13"/>
  <c r="D15" i="13"/>
  <c r="F14" i="13"/>
  <c r="D14" i="13"/>
  <c r="F13" i="13"/>
  <c r="D13" i="13"/>
  <c r="F12" i="13"/>
  <c r="D12" i="13"/>
  <c r="F11" i="13"/>
  <c r="D11" i="13"/>
  <c r="F10" i="13"/>
  <c r="D10" i="13"/>
  <c r="F9" i="13"/>
  <c r="D9" i="13"/>
  <c r="F8" i="13"/>
  <c r="D8" i="13"/>
  <c r="F7" i="13"/>
  <c r="D7" i="13"/>
  <c r="I4" i="13"/>
  <c r="AB85" i="12"/>
  <c r="AB84" i="12"/>
  <c r="AB83" i="12"/>
  <c r="AB82" i="12"/>
  <c r="AB81" i="12"/>
  <c r="AB80" i="12"/>
  <c r="AC80" i="12" s="1"/>
  <c r="AC79" i="12"/>
  <c r="AB79" i="12"/>
  <c r="AB78" i="12"/>
  <c r="AC78" i="12" s="1"/>
  <c r="AB77" i="12"/>
  <c r="AC77" i="12" s="1"/>
  <c r="AB76" i="12"/>
  <c r="AC76" i="12" s="1"/>
  <c r="AB75" i="12"/>
  <c r="AC75" i="12" s="1"/>
  <c r="AB74" i="12"/>
  <c r="AC74" i="12" s="1"/>
  <c r="AB73" i="12"/>
  <c r="AC73" i="12" s="1"/>
  <c r="AB72" i="12"/>
  <c r="AC72" i="12" s="1"/>
  <c r="AB71" i="12"/>
  <c r="AC71" i="12" s="1"/>
  <c r="AB70" i="12"/>
  <c r="AC70" i="12" s="1"/>
  <c r="AB69" i="12"/>
  <c r="AC69" i="12" s="1"/>
  <c r="AB68" i="12"/>
  <c r="AC68" i="12" s="1"/>
  <c r="AC67" i="12"/>
  <c r="AB67" i="12"/>
  <c r="AB66" i="12"/>
  <c r="AC66" i="12" s="1"/>
  <c r="AB65" i="12"/>
  <c r="AC65" i="12" s="1"/>
  <c r="AB64" i="12"/>
  <c r="AC64" i="12" s="1"/>
  <c r="AC63" i="12"/>
  <c r="AB63" i="12"/>
  <c r="AB62" i="12"/>
  <c r="AC62" i="12" s="1"/>
  <c r="AB61" i="12"/>
  <c r="AC61" i="12" s="1"/>
  <c r="AB60" i="12"/>
  <c r="AC60" i="12" s="1"/>
  <c r="AB59" i="12"/>
  <c r="AC59" i="12" s="1"/>
  <c r="AB58" i="12"/>
  <c r="AC58" i="12" s="1"/>
  <c r="AB57" i="12"/>
  <c r="AC57" i="12" s="1"/>
  <c r="AB56" i="12"/>
  <c r="AC56" i="12" s="1"/>
  <c r="AB55" i="12"/>
  <c r="AC55" i="12" s="1"/>
  <c r="AB54" i="12"/>
  <c r="AC54" i="12" s="1"/>
  <c r="AB53" i="12"/>
  <c r="AC53" i="12" s="1"/>
  <c r="AB52" i="12"/>
  <c r="AC52" i="12" s="1"/>
  <c r="AC51" i="12"/>
  <c r="AB51" i="12"/>
  <c r="AB50" i="12"/>
  <c r="AC50" i="12" s="1"/>
  <c r="AB49" i="12"/>
  <c r="AC49" i="12" s="1"/>
  <c r="AB48" i="12"/>
  <c r="AC48" i="12" s="1"/>
  <c r="AC47" i="12"/>
  <c r="AB47" i="12"/>
  <c r="AB46" i="12"/>
  <c r="AC46" i="12" s="1"/>
  <c r="AB45" i="12"/>
  <c r="AC45" i="12" s="1"/>
  <c r="AB44" i="12"/>
  <c r="AC44" i="12" s="1"/>
  <c r="AB43" i="12"/>
  <c r="AC43" i="12" s="1"/>
  <c r="AB42" i="12"/>
  <c r="AC42" i="12" s="1"/>
  <c r="AB41" i="12"/>
  <c r="AC41" i="12" s="1"/>
  <c r="AB40" i="12"/>
  <c r="AC40" i="12" s="1"/>
  <c r="AB39" i="12"/>
  <c r="AC39" i="12" s="1"/>
  <c r="AB38" i="12"/>
  <c r="AC38" i="12" s="1"/>
  <c r="AB37" i="12"/>
  <c r="AC37" i="12" s="1"/>
  <c r="C37" i="12"/>
  <c r="AC36" i="12"/>
  <c r="AB36" i="12"/>
  <c r="C36" i="12"/>
  <c r="AB35" i="12"/>
  <c r="AC35" i="12" s="1"/>
  <c r="C35" i="12"/>
  <c r="AB34" i="12"/>
  <c r="AC34" i="12" s="1"/>
  <c r="C34" i="12"/>
  <c r="D34" i="12" s="1"/>
  <c r="AB33" i="12"/>
  <c r="AC33" i="12" s="1"/>
  <c r="X33" i="12"/>
  <c r="C33" i="12"/>
  <c r="D33" i="12" s="1"/>
  <c r="AB32" i="12"/>
  <c r="AC32" i="12" s="1"/>
  <c r="X32" i="12"/>
  <c r="AB31" i="12"/>
  <c r="AC31" i="12" s="1"/>
  <c r="Y31" i="12"/>
  <c r="Z31" i="12" s="1"/>
  <c r="X31" i="12"/>
  <c r="AB30" i="12"/>
  <c r="AC30" i="12" s="1"/>
  <c r="Y30" i="12"/>
  <c r="Z30" i="12" s="1"/>
  <c r="X30" i="12"/>
  <c r="AB29" i="12"/>
  <c r="AC29" i="12" s="1"/>
  <c r="Y29" i="12"/>
  <c r="Z29" i="12" s="1"/>
  <c r="X29" i="12"/>
  <c r="AB28" i="12"/>
  <c r="AC28" i="12" s="1"/>
  <c r="Y28" i="12"/>
  <c r="Z28" i="12" s="1"/>
  <c r="X28" i="12"/>
  <c r="AB27" i="12"/>
  <c r="AC27" i="12" s="1"/>
  <c r="Y27" i="12"/>
  <c r="Z27" i="12" s="1"/>
  <c r="X27" i="12"/>
  <c r="AB26" i="12"/>
  <c r="AC26" i="12" s="1"/>
  <c r="Z26" i="12"/>
  <c r="Y26" i="12"/>
  <c r="X26" i="12"/>
  <c r="AB25" i="12"/>
  <c r="AC25" i="12" s="1"/>
  <c r="Y25" i="12"/>
  <c r="Z25" i="12" s="1"/>
  <c r="X25" i="12"/>
  <c r="AB24" i="12"/>
  <c r="AC24" i="12" s="1"/>
  <c r="Y24" i="12"/>
  <c r="Z24" i="12" s="1"/>
  <c r="X24" i="12"/>
  <c r="AB23" i="12"/>
  <c r="AC23" i="12" s="1"/>
  <c r="Y23" i="12"/>
  <c r="Z23" i="12" s="1"/>
  <c r="X23" i="12"/>
  <c r="H23" i="12"/>
  <c r="I23" i="12" s="1"/>
  <c r="AB22" i="12"/>
  <c r="AC22" i="12" s="1"/>
  <c r="Y22" i="12"/>
  <c r="Z22" i="12" s="1"/>
  <c r="X22" i="12"/>
  <c r="H22" i="12"/>
  <c r="I22" i="12" s="1"/>
  <c r="AB21" i="12"/>
  <c r="AC21" i="12" s="1"/>
  <c r="Y21" i="12"/>
  <c r="Z21" i="12" s="1"/>
  <c r="X21" i="12"/>
  <c r="H21" i="12"/>
  <c r="I21" i="12" s="1"/>
  <c r="AB20" i="12"/>
  <c r="AC20" i="12" s="1"/>
  <c r="Y20" i="12"/>
  <c r="Z20" i="12" s="1"/>
  <c r="X20" i="12"/>
  <c r="I20" i="12"/>
  <c r="H20" i="12"/>
  <c r="AB19" i="12"/>
  <c r="AC19" i="12" s="1"/>
  <c r="Y19" i="12"/>
  <c r="Z19" i="12" s="1"/>
  <c r="X19" i="12"/>
  <c r="I19" i="12"/>
  <c r="AB18" i="12"/>
  <c r="AC18" i="12" s="1"/>
  <c r="Y18" i="12"/>
  <c r="Z18" i="12" s="1"/>
  <c r="X18" i="12"/>
  <c r="I18" i="12"/>
  <c r="AB17" i="12"/>
  <c r="AC17" i="12" s="1"/>
  <c r="AA17" i="12"/>
  <c r="Z17" i="12"/>
  <c r="Y17" i="12"/>
  <c r="X17" i="12"/>
  <c r="I17" i="12"/>
  <c r="AC16" i="12"/>
  <c r="AB16" i="12"/>
  <c r="Y16" i="12"/>
  <c r="Z16" i="12" s="1"/>
  <c r="X16" i="12"/>
  <c r="I16" i="12"/>
  <c r="AB15" i="12"/>
  <c r="AC15" i="12" s="1"/>
  <c r="Z15" i="12"/>
  <c r="Y15" i="12"/>
  <c r="X15" i="12"/>
  <c r="AB14" i="12"/>
  <c r="AC14" i="12" s="1"/>
  <c r="Z14" i="12"/>
  <c r="Y14" i="12"/>
  <c r="X14" i="12"/>
  <c r="AB13" i="12"/>
  <c r="AC13" i="12" s="1"/>
  <c r="Z13" i="12"/>
  <c r="Y13" i="12"/>
  <c r="X13" i="12"/>
  <c r="AB12" i="12"/>
  <c r="AC12" i="12" s="1"/>
  <c r="Z12" i="12"/>
  <c r="Y12" i="12"/>
  <c r="X12" i="12"/>
  <c r="AB11" i="12"/>
  <c r="AC11" i="12" s="1"/>
  <c r="Y11" i="12"/>
  <c r="Z11" i="12" s="1"/>
  <c r="X11" i="12"/>
  <c r="AB10" i="12"/>
  <c r="AC10" i="12" s="1"/>
  <c r="Y10" i="12"/>
  <c r="Z10" i="12" s="1"/>
  <c r="X10" i="12"/>
  <c r="AB9" i="12"/>
  <c r="Y9" i="12"/>
  <c r="Z9" i="12" s="1"/>
  <c r="X9" i="12"/>
  <c r="AB8" i="12"/>
  <c r="AC8" i="12" s="1"/>
  <c r="Y8" i="12"/>
  <c r="Z8" i="12" s="1"/>
  <c r="X8" i="12"/>
  <c r="AD7" i="12"/>
  <c r="AB7" i="12"/>
  <c r="AC7" i="12" s="1"/>
  <c r="Y7" i="12"/>
  <c r="Z7" i="12" s="1"/>
  <c r="X7" i="12"/>
  <c r="AC6" i="12"/>
  <c r="AB6" i="12"/>
  <c r="Y6" i="12"/>
  <c r="X6" i="12"/>
  <c r="V6" i="12"/>
  <c r="K3" i="1" s="1"/>
  <c r="V5" i="12"/>
  <c r="C38" i="11"/>
  <c r="C37" i="11"/>
  <c r="C36" i="11"/>
  <c r="C35" i="11"/>
  <c r="D35" i="11" s="1"/>
  <c r="C34" i="11"/>
  <c r="D34" i="11" s="1"/>
  <c r="X33" i="11"/>
  <c r="Y32" i="11"/>
  <c r="Z32" i="11" s="1"/>
  <c r="X32" i="11"/>
  <c r="Y31" i="11"/>
  <c r="Z31" i="11" s="1"/>
  <c r="X31" i="11"/>
  <c r="Z30" i="11"/>
  <c r="Y30" i="11"/>
  <c r="X30" i="11"/>
  <c r="Y29" i="11"/>
  <c r="Z29" i="11" s="1"/>
  <c r="X29" i="11"/>
  <c r="Y28" i="11"/>
  <c r="Z28" i="11" s="1"/>
  <c r="X28" i="11"/>
  <c r="Y27" i="11"/>
  <c r="Z27" i="11" s="1"/>
  <c r="X27" i="11"/>
  <c r="Y26" i="11"/>
  <c r="Z26" i="11" s="1"/>
  <c r="X26" i="11"/>
  <c r="Y25" i="11"/>
  <c r="Z25" i="11" s="1"/>
  <c r="X25" i="11"/>
  <c r="Y24" i="11"/>
  <c r="Z24" i="11" s="1"/>
  <c r="X24" i="11"/>
  <c r="H24" i="11"/>
  <c r="I24" i="11" s="1"/>
  <c r="Y23" i="11"/>
  <c r="Z23" i="11" s="1"/>
  <c r="X23" i="11"/>
  <c r="H23" i="11"/>
  <c r="I23" i="11" s="1"/>
  <c r="Y22" i="11"/>
  <c r="Z22" i="11" s="1"/>
  <c r="X22" i="11"/>
  <c r="H22" i="11"/>
  <c r="I22" i="11" s="1"/>
  <c r="Y21" i="11"/>
  <c r="Z21" i="11" s="1"/>
  <c r="X21" i="11"/>
  <c r="H21" i="11"/>
  <c r="I21" i="11" s="1"/>
  <c r="Y20" i="11"/>
  <c r="Z20" i="11" s="1"/>
  <c r="X20" i="11"/>
  <c r="I20" i="11"/>
  <c r="H20" i="11"/>
  <c r="Y19" i="11"/>
  <c r="Z19" i="11" s="1"/>
  <c r="X19" i="11"/>
  <c r="H19" i="11"/>
  <c r="I19" i="11" s="1"/>
  <c r="AA18" i="11"/>
  <c r="Z18" i="11"/>
  <c r="Y18" i="11"/>
  <c r="X18" i="11"/>
  <c r="H18" i="11"/>
  <c r="I18" i="11" s="1"/>
  <c r="Y17" i="11"/>
  <c r="Z17" i="11" s="1"/>
  <c r="X17" i="11"/>
  <c r="H17" i="11"/>
  <c r="I17" i="11" s="1"/>
  <c r="AC16" i="11"/>
  <c r="Y16" i="11"/>
  <c r="Z16" i="11" s="1"/>
  <c r="X16" i="11"/>
  <c r="Y15" i="11"/>
  <c r="Z15" i="11" s="1"/>
  <c r="X15" i="11"/>
  <c r="Z14" i="11"/>
  <c r="Y14" i="11"/>
  <c r="X14" i="11"/>
  <c r="Y13" i="11"/>
  <c r="Z13" i="11" s="1"/>
  <c r="X13" i="11"/>
  <c r="Y12" i="11"/>
  <c r="Z12" i="11" s="1"/>
  <c r="X12" i="11"/>
  <c r="C12" i="11"/>
  <c r="Y11" i="11"/>
  <c r="Z11" i="11" s="1"/>
  <c r="X11" i="11"/>
  <c r="C11" i="11"/>
  <c r="Y10" i="11"/>
  <c r="Z10" i="11" s="1"/>
  <c r="X10" i="11"/>
  <c r="C10" i="11"/>
  <c r="Y9" i="11"/>
  <c r="Z9" i="11" s="1"/>
  <c r="X9" i="11"/>
  <c r="Q9" i="11"/>
  <c r="C9" i="11"/>
  <c r="Y8" i="11"/>
  <c r="Z8" i="11" s="1"/>
  <c r="X8" i="11"/>
  <c r="Q8" i="11"/>
  <c r="R8" i="11" s="1"/>
  <c r="C8" i="11"/>
  <c r="Y7" i="11"/>
  <c r="Z7" i="11" s="1"/>
  <c r="X7" i="11"/>
  <c r="C7" i="11"/>
  <c r="Y6" i="11"/>
  <c r="X6" i="11"/>
  <c r="V6" i="11"/>
  <c r="V5" i="11"/>
  <c r="E6007" i="9"/>
  <c r="E6006" i="9"/>
  <c r="E6005" i="9"/>
  <c r="E6004" i="9"/>
  <c r="E6003" i="9"/>
  <c r="E6002" i="9"/>
  <c r="E6001" i="9"/>
  <c r="E6000" i="9"/>
  <c r="E5999" i="9"/>
  <c r="E5998" i="9"/>
  <c r="E5997" i="9"/>
  <c r="E5996" i="9"/>
  <c r="E5995" i="9"/>
  <c r="E5994" i="9"/>
  <c r="E5993" i="9"/>
  <c r="E5992" i="9"/>
  <c r="E5991" i="9"/>
  <c r="E5990" i="9"/>
  <c r="E5989" i="9"/>
  <c r="E5988" i="9"/>
  <c r="E5987" i="9"/>
  <c r="E5986" i="9"/>
  <c r="E5985" i="9"/>
  <c r="E5984" i="9"/>
  <c r="E5983" i="9"/>
  <c r="E5982" i="9"/>
  <c r="E5981" i="9"/>
  <c r="E5980" i="9"/>
  <c r="E5979" i="9"/>
  <c r="E5978" i="9"/>
  <c r="E5977" i="9"/>
  <c r="E5976" i="9"/>
  <c r="E5975" i="9"/>
  <c r="E5974" i="9"/>
  <c r="E5973" i="9"/>
  <c r="E5972" i="9"/>
  <c r="E5971" i="9"/>
  <c r="E5970" i="9"/>
  <c r="E5969" i="9"/>
  <c r="E5968" i="9"/>
  <c r="E5967" i="9"/>
  <c r="E5966" i="9"/>
  <c r="E5965" i="9"/>
  <c r="E5964" i="9"/>
  <c r="E5963" i="9"/>
  <c r="E5962" i="9"/>
  <c r="E5961" i="9"/>
  <c r="E5960" i="9"/>
  <c r="E5959" i="9"/>
  <c r="E5958" i="9"/>
  <c r="E5957" i="9"/>
  <c r="E5956" i="9"/>
  <c r="E5955" i="9"/>
  <c r="E5954" i="9"/>
  <c r="E5953" i="9"/>
  <c r="E5952" i="9"/>
  <c r="E5951" i="9"/>
  <c r="E5950" i="9"/>
  <c r="E5949" i="9"/>
  <c r="E5948" i="9"/>
  <c r="E5947" i="9"/>
  <c r="E5946" i="9"/>
  <c r="E5945" i="9"/>
  <c r="E5944" i="9"/>
  <c r="E5943" i="9"/>
  <c r="E5942" i="9"/>
  <c r="E5941" i="9"/>
  <c r="E5940" i="9"/>
  <c r="E5939" i="9"/>
  <c r="E5938" i="9"/>
  <c r="E5937" i="9"/>
  <c r="E5936" i="9"/>
  <c r="E5935" i="9"/>
  <c r="E5934" i="9"/>
  <c r="E5933" i="9"/>
  <c r="E5932" i="9"/>
  <c r="E5931" i="9"/>
  <c r="E5930" i="9"/>
  <c r="E5929" i="9"/>
  <c r="E5928" i="9"/>
  <c r="E5927" i="9"/>
  <c r="E5926" i="9"/>
  <c r="E5925" i="9"/>
  <c r="E5924" i="9"/>
  <c r="E5923" i="9"/>
  <c r="E5922" i="9"/>
  <c r="E5921" i="9"/>
  <c r="E5920" i="9"/>
  <c r="E5919" i="9"/>
  <c r="E5918" i="9"/>
  <c r="E5917" i="9"/>
  <c r="E5916" i="9"/>
  <c r="E5915" i="9"/>
  <c r="E5914" i="9"/>
  <c r="E5913" i="9"/>
  <c r="E5912" i="9"/>
  <c r="E5911" i="9"/>
  <c r="E5910" i="9"/>
  <c r="E5909" i="9"/>
  <c r="E5908" i="9"/>
  <c r="E5907" i="9"/>
  <c r="E5906" i="9"/>
  <c r="E5905" i="9"/>
  <c r="E5904" i="9"/>
  <c r="E5903" i="9"/>
  <c r="E5902" i="9"/>
  <c r="E5901" i="9"/>
  <c r="E5900" i="9"/>
  <c r="E5899" i="9"/>
  <c r="E5898" i="9"/>
  <c r="E5897" i="9"/>
  <c r="E5896" i="9"/>
  <c r="E5895" i="9"/>
  <c r="E5894" i="9"/>
  <c r="E5893" i="9"/>
  <c r="E5892" i="9"/>
  <c r="E5891" i="9"/>
  <c r="E5890" i="9"/>
  <c r="E5889" i="9"/>
  <c r="E5888" i="9"/>
  <c r="E5887" i="9"/>
  <c r="E5886" i="9"/>
  <c r="E5885" i="9"/>
  <c r="E5884" i="9"/>
  <c r="E5883" i="9"/>
  <c r="E5882" i="9"/>
  <c r="E5881" i="9"/>
  <c r="E5880" i="9"/>
  <c r="E5879" i="9"/>
  <c r="E5878" i="9"/>
  <c r="E5877" i="9"/>
  <c r="E5876" i="9"/>
  <c r="E5875" i="9"/>
  <c r="E5874" i="9"/>
  <c r="E5873" i="9"/>
  <c r="E5872" i="9"/>
  <c r="E5871" i="9"/>
  <c r="E5870" i="9"/>
  <c r="E5869" i="9"/>
  <c r="E5868" i="9"/>
  <c r="E5867" i="9"/>
  <c r="E5866" i="9"/>
  <c r="E5865" i="9"/>
  <c r="E5864" i="9"/>
  <c r="E5863" i="9"/>
  <c r="E5862" i="9"/>
  <c r="E5861" i="9"/>
  <c r="E5860" i="9"/>
  <c r="E5859" i="9"/>
  <c r="E5858" i="9"/>
  <c r="E5857" i="9"/>
  <c r="E5856" i="9"/>
  <c r="E5855" i="9"/>
  <c r="E5854" i="9"/>
  <c r="E5853" i="9"/>
  <c r="E5852" i="9"/>
  <c r="E5851" i="9"/>
  <c r="E5850" i="9"/>
  <c r="E5849" i="9"/>
  <c r="E5848" i="9"/>
  <c r="E5847" i="9"/>
  <c r="E5846" i="9"/>
  <c r="E5845" i="9"/>
  <c r="E5844" i="9"/>
  <c r="E5843" i="9"/>
  <c r="E5842" i="9"/>
  <c r="E5841" i="9"/>
  <c r="E5840" i="9"/>
  <c r="E5839" i="9"/>
  <c r="E5838" i="9"/>
  <c r="E5837" i="9"/>
  <c r="E5836" i="9"/>
  <c r="E5835" i="9"/>
  <c r="E5834" i="9"/>
  <c r="E5833" i="9"/>
  <c r="E5832" i="9"/>
  <c r="E5831" i="9"/>
  <c r="E5830" i="9"/>
  <c r="E5829" i="9"/>
  <c r="E5828" i="9"/>
  <c r="E5827" i="9"/>
  <c r="E5826" i="9"/>
  <c r="E5825" i="9"/>
  <c r="E5824" i="9"/>
  <c r="E5823" i="9"/>
  <c r="E5822" i="9"/>
  <c r="E5821" i="9"/>
  <c r="E5820" i="9"/>
  <c r="E5819" i="9"/>
  <c r="E5818" i="9"/>
  <c r="E5817" i="9"/>
  <c r="E5816" i="9"/>
  <c r="E5815" i="9"/>
  <c r="E5814" i="9"/>
  <c r="E5813" i="9"/>
  <c r="E5812" i="9"/>
  <c r="E5811" i="9"/>
  <c r="E5810" i="9"/>
  <c r="E5809" i="9"/>
  <c r="E5808" i="9"/>
  <c r="E5807" i="9"/>
  <c r="E5806" i="9"/>
  <c r="E5805" i="9"/>
  <c r="E5804" i="9"/>
  <c r="E5803" i="9"/>
  <c r="E5802" i="9"/>
  <c r="E5801" i="9"/>
  <c r="E5800" i="9"/>
  <c r="E5799" i="9"/>
  <c r="E5798" i="9"/>
  <c r="E5797" i="9"/>
  <c r="E5796" i="9"/>
  <c r="E5795" i="9"/>
  <c r="E5794" i="9"/>
  <c r="E5793" i="9"/>
  <c r="E5792" i="9"/>
  <c r="E5791" i="9"/>
  <c r="E5790" i="9"/>
  <c r="E5789" i="9"/>
  <c r="E5788" i="9"/>
  <c r="E5787" i="9"/>
  <c r="E5786" i="9"/>
  <c r="E5785" i="9"/>
  <c r="E5784" i="9"/>
  <c r="E5783" i="9"/>
  <c r="E5782" i="9"/>
  <c r="E5781" i="9"/>
  <c r="E5780" i="9"/>
  <c r="E5779" i="9"/>
  <c r="E5778" i="9"/>
  <c r="E5777" i="9"/>
  <c r="E5776" i="9"/>
  <c r="E5775" i="9"/>
  <c r="E5774" i="9"/>
  <c r="E5773" i="9"/>
  <c r="E5772" i="9"/>
  <c r="E5771" i="9"/>
  <c r="E5770" i="9"/>
  <c r="E5769" i="9"/>
  <c r="E5768" i="9"/>
  <c r="E5767" i="9"/>
  <c r="E5766" i="9"/>
  <c r="E5765" i="9"/>
  <c r="E5764" i="9"/>
  <c r="E5763" i="9"/>
  <c r="E5762" i="9"/>
  <c r="E5761" i="9"/>
  <c r="E5760" i="9"/>
  <c r="E5759" i="9"/>
  <c r="E5758" i="9"/>
  <c r="E5757" i="9"/>
  <c r="E5756" i="9"/>
  <c r="E5755" i="9"/>
  <c r="E5754" i="9"/>
  <c r="E5753" i="9"/>
  <c r="E5752" i="9"/>
  <c r="E5751" i="9"/>
  <c r="E5750" i="9"/>
  <c r="E5749" i="9"/>
  <c r="E5748" i="9"/>
  <c r="E5747" i="9"/>
  <c r="E5746" i="9"/>
  <c r="E5745" i="9"/>
  <c r="E5744" i="9"/>
  <c r="E5743" i="9"/>
  <c r="E5742" i="9"/>
  <c r="E5741" i="9"/>
  <c r="E5740" i="9"/>
  <c r="E5739" i="9"/>
  <c r="E5738" i="9"/>
  <c r="E5737" i="9"/>
  <c r="E5736" i="9"/>
  <c r="E5735" i="9"/>
  <c r="E5734" i="9"/>
  <c r="E5733" i="9"/>
  <c r="E5732" i="9"/>
  <c r="E5731" i="9"/>
  <c r="E5730" i="9"/>
  <c r="E5729" i="9"/>
  <c r="E5728" i="9"/>
  <c r="E5727" i="9"/>
  <c r="E5726" i="9"/>
  <c r="E5725" i="9"/>
  <c r="E5724" i="9"/>
  <c r="E5723" i="9"/>
  <c r="E5722" i="9"/>
  <c r="E5721" i="9"/>
  <c r="E5720" i="9"/>
  <c r="E5719" i="9"/>
  <c r="E5718" i="9"/>
  <c r="E5717" i="9"/>
  <c r="E5716" i="9"/>
  <c r="E5715" i="9"/>
  <c r="E5714" i="9"/>
  <c r="E5713" i="9"/>
  <c r="E5712" i="9"/>
  <c r="E5711" i="9"/>
  <c r="E5710" i="9"/>
  <c r="E5709" i="9"/>
  <c r="E5708" i="9"/>
  <c r="E5707" i="9"/>
  <c r="E5706" i="9"/>
  <c r="E5705" i="9"/>
  <c r="E5704" i="9"/>
  <c r="E5703" i="9"/>
  <c r="E5702" i="9"/>
  <c r="E5701" i="9"/>
  <c r="E5700" i="9"/>
  <c r="E5699" i="9"/>
  <c r="E5698" i="9"/>
  <c r="E5697" i="9"/>
  <c r="E5696" i="9"/>
  <c r="E5695" i="9"/>
  <c r="E5694" i="9"/>
  <c r="E5693" i="9"/>
  <c r="E5692" i="9"/>
  <c r="E5691" i="9"/>
  <c r="E5690" i="9"/>
  <c r="E5689" i="9"/>
  <c r="E5688" i="9"/>
  <c r="E5687" i="9"/>
  <c r="E5686" i="9"/>
  <c r="E5685" i="9"/>
  <c r="E5684" i="9"/>
  <c r="E5683" i="9"/>
  <c r="E5682" i="9"/>
  <c r="E5681" i="9"/>
  <c r="E5680" i="9"/>
  <c r="E5679" i="9"/>
  <c r="E5678" i="9"/>
  <c r="E5677" i="9"/>
  <c r="E5676" i="9"/>
  <c r="E5675" i="9"/>
  <c r="E5674" i="9"/>
  <c r="E5673" i="9"/>
  <c r="E5672" i="9"/>
  <c r="E5671" i="9"/>
  <c r="E5670" i="9"/>
  <c r="E5669" i="9"/>
  <c r="E5668" i="9"/>
  <c r="E5667" i="9"/>
  <c r="E5666" i="9"/>
  <c r="E5665" i="9"/>
  <c r="E5664" i="9"/>
  <c r="E5663" i="9"/>
  <c r="E5662" i="9"/>
  <c r="E5661" i="9"/>
  <c r="E5660" i="9"/>
  <c r="E5659" i="9"/>
  <c r="E5658" i="9"/>
  <c r="E5657" i="9"/>
  <c r="E5656" i="9"/>
  <c r="E5655" i="9"/>
  <c r="E5654" i="9"/>
  <c r="E5653" i="9"/>
  <c r="E5652" i="9"/>
  <c r="E5651" i="9"/>
  <c r="E5650" i="9"/>
  <c r="E5649" i="9"/>
  <c r="E5648" i="9"/>
  <c r="E5647" i="9"/>
  <c r="E5646" i="9"/>
  <c r="E5645" i="9"/>
  <c r="E5644" i="9"/>
  <c r="E5643" i="9"/>
  <c r="E5642" i="9"/>
  <c r="E5641" i="9"/>
  <c r="E5640" i="9"/>
  <c r="E5639" i="9"/>
  <c r="E5638" i="9"/>
  <c r="E5637" i="9"/>
  <c r="E5636" i="9"/>
  <c r="E5635" i="9"/>
  <c r="E5634" i="9"/>
  <c r="E5633" i="9"/>
  <c r="E5632" i="9"/>
  <c r="E5631" i="9"/>
  <c r="E5630" i="9"/>
  <c r="E5629" i="9"/>
  <c r="E5628" i="9"/>
  <c r="E5627" i="9"/>
  <c r="E5626" i="9"/>
  <c r="E5625" i="9"/>
  <c r="E5624" i="9"/>
  <c r="E5623" i="9"/>
  <c r="E5622" i="9"/>
  <c r="E5621" i="9"/>
  <c r="E5620" i="9"/>
  <c r="E5619" i="9"/>
  <c r="E5618" i="9"/>
  <c r="E5617" i="9"/>
  <c r="E5616" i="9"/>
  <c r="E5615" i="9"/>
  <c r="E5614" i="9"/>
  <c r="E5613" i="9"/>
  <c r="E5612" i="9"/>
  <c r="E5611" i="9"/>
  <c r="E5610" i="9"/>
  <c r="E5609" i="9"/>
  <c r="E5608" i="9"/>
  <c r="E5607" i="9"/>
  <c r="E5606" i="9"/>
  <c r="E5605" i="9"/>
  <c r="E5604" i="9"/>
  <c r="E5603" i="9"/>
  <c r="E5602" i="9"/>
  <c r="E5601" i="9"/>
  <c r="E5600" i="9"/>
  <c r="E5599" i="9"/>
  <c r="E5598" i="9"/>
  <c r="E5597" i="9"/>
  <c r="E5596" i="9"/>
  <c r="E5595" i="9"/>
  <c r="E5594" i="9"/>
  <c r="E5593" i="9"/>
  <c r="E5592" i="9"/>
  <c r="E5591" i="9"/>
  <c r="E5590" i="9"/>
  <c r="E5589" i="9"/>
  <c r="E5588" i="9"/>
  <c r="E5587" i="9"/>
  <c r="E5586" i="9"/>
  <c r="E5585" i="9"/>
  <c r="E5584" i="9"/>
  <c r="E5583" i="9"/>
  <c r="E5582" i="9"/>
  <c r="E5581" i="9"/>
  <c r="E5580" i="9"/>
  <c r="E5579" i="9"/>
  <c r="E5578" i="9"/>
  <c r="E5577" i="9"/>
  <c r="E5576" i="9"/>
  <c r="E5575" i="9"/>
  <c r="E5574" i="9"/>
  <c r="E5573" i="9"/>
  <c r="E5572" i="9"/>
  <c r="E5571" i="9"/>
  <c r="E5570" i="9"/>
  <c r="E5569" i="9"/>
  <c r="E5568" i="9"/>
  <c r="E5567" i="9"/>
  <c r="E5566" i="9"/>
  <c r="E5565" i="9"/>
  <c r="E5564" i="9"/>
  <c r="E5563" i="9"/>
  <c r="E5562" i="9"/>
  <c r="E5561" i="9"/>
  <c r="E5560" i="9"/>
  <c r="E5559" i="9"/>
  <c r="E5558" i="9"/>
  <c r="E5557" i="9"/>
  <c r="E5556" i="9"/>
  <c r="E5555" i="9"/>
  <c r="E5554" i="9"/>
  <c r="E5553" i="9"/>
  <c r="E5552" i="9"/>
  <c r="E5551" i="9"/>
  <c r="E5550" i="9"/>
  <c r="E5549" i="9"/>
  <c r="E5548" i="9"/>
  <c r="E5547" i="9"/>
  <c r="E5546" i="9"/>
  <c r="E5545" i="9"/>
  <c r="E5544" i="9"/>
  <c r="E5543" i="9"/>
  <c r="E5542" i="9"/>
  <c r="E5541" i="9"/>
  <c r="E5540" i="9"/>
  <c r="E5539" i="9"/>
  <c r="E5538" i="9"/>
  <c r="E5537" i="9"/>
  <c r="E5536" i="9"/>
  <c r="E5535" i="9"/>
  <c r="E5534" i="9"/>
  <c r="E5533" i="9"/>
  <c r="E5532" i="9"/>
  <c r="E5531" i="9"/>
  <c r="E5530" i="9"/>
  <c r="E5529" i="9"/>
  <c r="E5528" i="9"/>
  <c r="E5527" i="9"/>
  <c r="E5526" i="9"/>
  <c r="E5525" i="9"/>
  <c r="E5524" i="9"/>
  <c r="E5523" i="9"/>
  <c r="E5522" i="9"/>
  <c r="E5521" i="9"/>
  <c r="E5520" i="9"/>
  <c r="E5519" i="9"/>
  <c r="E5518" i="9"/>
  <c r="E5517" i="9"/>
  <c r="E5516" i="9"/>
  <c r="E5515" i="9"/>
  <c r="E5514" i="9"/>
  <c r="E5513" i="9"/>
  <c r="E5512" i="9"/>
  <c r="E5511" i="9"/>
  <c r="E5510" i="9"/>
  <c r="E5509" i="9"/>
  <c r="E5508" i="9"/>
  <c r="E5507" i="9"/>
  <c r="E5506" i="9"/>
  <c r="E5505" i="9"/>
  <c r="E5504" i="9"/>
  <c r="E5503" i="9"/>
  <c r="E5502" i="9"/>
  <c r="E5501" i="9"/>
  <c r="E5500" i="9"/>
  <c r="E5499" i="9"/>
  <c r="E5498" i="9"/>
  <c r="E5497" i="9"/>
  <c r="E5496" i="9"/>
  <c r="E5495" i="9"/>
  <c r="E5494" i="9"/>
  <c r="E5493" i="9"/>
  <c r="E5492" i="9"/>
  <c r="E5491" i="9"/>
  <c r="E5490" i="9"/>
  <c r="E5489" i="9"/>
  <c r="E5488" i="9"/>
  <c r="E5487" i="9"/>
  <c r="E5486" i="9"/>
  <c r="E5485" i="9"/>
  <c r="E5484" i="9"/>
  <c r="E5483" i="9"/>
  <c r="E5482" i="9"/>
  <c r="E5481" i="9"/>
  <c r="E5480" i="9"/>
  <c r="E5479" i="9"/>
  <c r="E5478" i="9"/>
  <c r="E5477" i="9"/>
  <c r="E5476" i="9"/>
  <c r="E5475" i="9"/>
  <c r="E5474" i="9"/>
  <c r="E5473" i="9"/>
  <c r="E5472" i="9"/>
  <c r="E5471" i="9"/>
  <c r="E5470" i="9"/>
  <c r="E5469" i="9"/>
  <c r="E5468" i="9"/>
  <c r="E5467" i="9"/>
  <c r="E5466" i="9"/>
  <c r="E5465" i="9"/>
  <c r="E5464" i="9"/>
  <c r="E5463" i="9"/>
  <c r="E5462" i="9"/>
  <c r="E5461" i="9"/>
  <c r="E5460" i="9"/>
  <c r="E5459" i="9"/>
  <c r="E5458" i="9"/>
  <c r="E5457" i="9"/>
  <c r="E5456" i="9"/>
  <c r="E5455" i="9"/>
  <c r="E5454" i="9"/>
  <c r="E5453" i="9"/>
  <c r="E5452" i="9"/>
  <c r="E5451" i="9"/>
  <c r="E5450" i="9"/>
  <c r="E5449" i="9"/>
  <c r="E5448" i="9"/>
  <c r="E5447" i="9"/>
  <c r="E5446" i="9"/>
  <c r="E5445" i="9"/>
  <c r="E5444" i="9"/>
  <c r="E5443" i="9"/>
  <c r="E5442" i="9"/>
  <c r="E5441" i="9"/>
  <c r="E5440" i="9"/>
  <c r="E5439" i="9"/>
  <c r="E5438" i="9"/>
  <c r="E5437" i="9"/>
  <c r="E5436" i="9"/>
  <c r="E5435" i="9"/>
  <c r="E5434" i="9"/>
  <c r="E5433" i="9"/>
  <c r="E5432" i="9"/>
  <c r="E5431" i="9"/>
  <c r="E5430" i="9"/>
  <c r="E5429" i="9"/>
  <c r="E5428" i="9"/>
  <c r="E5427" i="9"/>
  <c r="E5426" i="9"/>
  <c r="E5425" i="9"/>
  <c r="E5424" i="9"/>
  <c r="E5423" i="9"/>
  <c r="E5422" i="9"/>
  <c r="E5421" i="9"/>
  <c r="E5420" i="9"/>
  <c r="E5419" i="9"/>
  <c r="E5418" i="9"/>
  <c r="E5417" i="9"/>
  <c r="E5416" i="9"/>
  <c r="E5415" i="9"/>
  <c r="E5414" i="9"/>
  <c r="E5413" i="9"/>
  <c r="E5412" i="9"/>
  <c r="E5411" i="9"/>
  <c r="E5410" i="9"/>
  <c r="E5409" i="9"/>
  <c r="E5408" i="9"/>
  <c r="E5407" i="9"/>
  <c r="E5406" i="9"/>
  <c r="E5405" i="9"/>
  <c r="E5404" i="9"/>
  <c r="E5403" i="9"/>
  <c r="E5402" i="9"/>
  <c r="E5401" i="9"/>
  <c r="E5400" i="9"/>
  <c r="E5399" i="9"/>
  <c r="E5398" i="9"/>
  <c r="E5397" i="9"/>
  <c r="E5396" i="9"/>
  <c r="E5395" i="9"/>
  <c r="E5394" i="9"/>
  <c r="E5393" i="9"/>
  <c r="E5392" i="9"/>
  <c r="E5391" i="9"/>
  <c r="E5390" i="9"/>
  <c r="E5389" i="9"/>
  <c r="E5388" i="9"/>
  <c r="E5387" i="9"/>
  <c r="E5386" i="9"/>
  <c r="E5385" i="9"/>
  <c r="E5384" i="9"/>
  <c r="E5383" i="9"/>
  <c r="E5382" i="9"/>
  <c r="E5381" i="9"/>
  <c r="E5380" i="9"/>
  <c r="E5379" i="9"/>
  <c r="E5378" i="9"/>
  <c r="E5377" i="9"/>
  <c r="E5376" i="9"/>
  <c r="E5375" i="9"/>
  <c r="E5374" i="9"/>
  <c r="E5373" i="9"/>
  <c r="E5372" i="9"/>
  <c r="E5371" i="9"/>
  <c r="E5370" i="9"/>
  <c r="E5369" i="9"/>
  <c r="E5368" i="9"/>
  <c r="E5367" i="9"/>
  <c r="E5366" i="9"/>
  <c r="E5365" i="9"/>
  <c r="E5364" i="9"/>
  <c r="E5363" i="9"/>
  <c r="E5362" i="9"/>
  <c r="E5361" i="9"/>
  <c r="E5360" i="9"/>
  <c r="E5359" i="9"/>
  <c r="E5358" i="9"/>
  <c r="E5357" i="9"/>
  <c r="E5356" i="9"/>
  <c r="E5355" i="9"/>
  <c r="E5354" i="9"/>
  <c r="E5353" i="9"/>
  <c r="E5352" i="9"/>
  <c r="E5351" i="9"/>
  <c r="E5350" i="9"/>
  <c r="E5349" i="9"/>
  <c r="E5348" i="9"/>
  <c r="E5347" i="9"/>
  <c r="E5346" i="9"/>
  <c r="E5345" i="9"/>
  <c r="E5344" i="9"/>
  <c r="E5343" i="9"/>
  <c r="E5342" i="9"/>
  <c r="E5341" i="9"/>
  <c r="E5340" i="9"/>
  <c r="E5339" i="9"/>
  <c r="E5338" i="9"/>
  <c r="E5337" i="9"/>
  <c r="E5336" i="9"/>
  <c r="E5335" i="9"/>
  <c r="E5334" i="9"/>
  <c r="E5333" i="9"/>
  <c r="E5332" i="9"/>
  <c r="E5331" i="9"/>
  <c r="E5330" i="9"/>
  <c r="E5329" i="9"/>
  <c r="E5328" i="9"/>
  <c r="E5327" i="9"/>
  <c r="E5326" i="9"/>
  <c r="E5325" i="9"/>
  <c r="E5324" i="9"/>
  <c r="E5323" i="9"/>
  <c r="E5322" i="9"/>
  <c r="E5321" i="9"/>
  <c r="E5320" i="9"/>
  <c r="E5319" i="9"/>
  <c r="E5318" i="9"/>
  <c r="E5317" i="9"/>
  <c r="E5316" i="9"/>
  <c r="E5315" i="9"/>
  <c r="E5314" i="9"/>
  <c r="E5313" i="9"/>
  <c r="E5312" i="9"/>
  <c r="E5311" i="9"/>
  <c r="E5310" i="9"/>
  <c r="E5309" i="9"/>
  <c r="E5308" i="9"/>
  <c r="E5307" i="9"/>
  <c r="E5306" i="9"/>
  <c r="E5305" i="9"/>
  <c r="E5304" i="9"/>
  <c r="E5303" i="9"/>
  <c r="E5302" i="9"/>
  <c r="E5301" i="9"/>
  <c r="E5300" i="9"/>
  <c r="E5299" i="9"/>
  <c r="E5298" i="9"/>
  <c r="E5297" i="9"/>
  <c r="E5296" i="9"/>
  <c r="E5295" i="9"/>
  <c r="E5294" i="9"/>
  <c r="E5293" i="9"/>
  <c r="E5292" i="9"/>
  <c r="E5291" i="9"/>
  <c r="E5290" i="9"/>
  <c r="E5289" i="9"/>
  <c r="E5288" i="9"/>
  <c r="E5287" i="9"/>
  <c r="E5286" i="9"/>
  <c r="E5285" i="9"/>
  <c r="E5284" i="9"/>
  <c r="E5283" i="9"/>
  <c r="E5282" i="9"/>
  <c r="E5281" i="9"/>
  <c r="E5280" i="9"/>
  <c r="E5279" i="9"/>
  <c r="E5278" i="9"/>
  <c r="E5277" i="9"/>
  <c r="E5276" i="9"/>
  <c r="E5275" i="9"/>
  <c r="E5274" i="9"/>
  <c r="E5273" i="9"/>
  <c r="E5272" i="9"/>
  <c r="E5271" i="9"/>
  <c r="E5270" i="9"/>
  <c r="E5269" i="9"/>
  <c r="E5268" i="9"/>
  <c r="E5267" i="9"/>
  <c r="E5266" i="9"/>
  <c r="E5265" i="9"/>
  <c r="E5264" i="9"/>
  <c r="E5263" i="9"/>
  <c r="E5262" i="9"/>
  <c r="E5261" i="9"/>
  <c r="E5260" i="9"/>
  <c r="E5259" i="9"/>
  <c r="E5258" i="9"/>
  <c r="E5257" i="9"/>
  <c r="E5256" i="9"/>
  <c r="E5255" i="9"/>
  <c r="E5254" i="9"/>
  <c r="E5253" i="9"/>
  <c r="E5252" i="9"/>
  <c r="E5251" i="9"/>
  <c r="E5250" i="9"/>
  <c r="E5249" i="9"/>
  <c r="E5248" i="9"/>
  <c r="E5247" i="9"/>
  <c r="E5246" i="9"/>
  <c r="E5245" i="9"/>
  <c r="E5244" i="9"/>
  <c r="E5243" i="9"/>
  <c r="E5242" i="9"/>
  <c r="E5241" i="9"/>
  <c r="E5240" i="9"/>
  <c r="E5239" i="9"/>
  <c r="E5238" i="9"/>
  <c r="E5237" i="9"/>
  <c r="E5236" i="9"/>
  <c r="E5235" i="9"/>
  <c r="E5234" i="9"/>
  <c r="E5233" i="9"/>
  <c r="E5232" i="9"/>
  <c r="E5231" i="9"/>
  <c r="E5230" i="9"/>
  <c r="E5229" i="9"/>
  <c r="E5228" i="9"/>
  <c r="E5227" i="9"/>
  <c r="E5226" i="9"/>
  <c r="E5225" i="9"/>
  <c r="E5224" i="9"/>
  <c r="E5223" i="9"/>
  <c r="E5222" i="9"/>
  <c r="E5221" i="9"/>
  <c r="E5220" i="9"/>
  <c r="E5219" i="9"/>
  <c r="E5218" i="9"/>
  <c r="E5217" i="9"/>
  <c r="E5216" i="9"/>
  <c r="E5215" i="9"/>
  <c r="E5214" i="9"/>
  <c r="E5213" i="9"/>
  <c r="E5212" i="9"/>
  <c r="E5211" i="9"/>
  <c r="E5210" i="9"/>
  <c r="E5209" i="9"/>
  <c r="E5208" i="9"/>
  <c r="E5207" i="9"/>
  <c r="E5206" i="9"/>
  <c r="E5205" i="9"/>
  <c r="E5204" i="9"/>
  <c r="E5203" i="9"/>
  <c r="E5202" i="9"/>
  <c r="E5201" i="9"/>
  <c r="E5200" i="9"/>
  <c r="E5199" i="9"/>
  <c r="E5198" i="9"/>
  <c r="E5197" i="9"/>
  <c r="E5196" i="9"/>
  <c r="E5195" i="9"/>
  <c r="E5194" i="9"/>
  <c r="E5193" i="9"/>
  <c r="E5192" i="9"/>
  <c r="E5191" i="9"/>
  <c r="E5190" i="9"/>
  <c r="E5189" i="9"/>
  <c r="E5188" i="9"/>
  <c r="E5187" i="9"/>
  <c r="E5186" i="9"/>
  <c r="E5185" i="9"/>
  <c r="E5184" i="9"/>
  <c r="E5183" i="9"/>
  <c r="E5182" i="9"/>
  <c r="E5181" i="9"/>
  <c r="E5180" i="9"/>
  <c r="E5179" i="9"/>
  <c r="E5178" i="9"/>
  <c r="E5177" i="9"/>
  <c r="E5176" i="9"/>
  <c r="E5175" i="9"/>
  <c r="E5174" i="9"/>
  <c r="E5173" i="9"/>
  <c r="E5172" i="9"/>
  <c r="E5171" i="9"/>
  <c r="E5170" i="9"/>
  <c r="E5169" i="9"/>
  <c r="E5168" i="9"/>
  <c r="E5167" i="9"/>
  <c r="E5166" i="9"/>
  <c r="E5165" i="9"/>
  <c r="E5164" i="9"/>
  <c r="E5163" i="9"/>
  <c r="E5162" i="9"/>
  <c r="E5161" i="9"/>
  <c r="E5160" i="9"/>
  <c r="E5159" i="9"/>
  <c r="E5158" i="9"/>
  <c r="E5157" i="9"/>
  <c r="E5156" i="9"/>
  <c r="E5155" i="9"/>
  <c r="E5154" i="9"/>
  <c r="E5153" i="9"/>
  <c r="E5152" i="9"/>
  <c r="E5151" i="9"/>
  <c r="E5150" i="9"/>
  <c r="E5149" i="9"/>
  <c r="E5148" i="9"/>
  <c r="E5147" i="9"/>
  <c r="E5146" i="9"/>
  <c r="E5145" i="9"/>
  <c r="E5144" i="9"/>
  <c r="E5143" i="9"/>
  <c r="E5142" i="9"/>
  <c r="E5141" i="9"/>
  <c r="E5140" i="9"/>
  <c r="E5139" i="9"/>
  <c r="E5138" i="9"/>
  <c r="E5137" i="9"/>
  <c r="E5136" i="9"/>
  <c r="E5135" i="9"/>
  <c r="E5134" i="9"/>
  <c r="E5133" i="9"/>
  <c r="E5132" i="9"/>
  <c r="E5131" i="9"/>
  <c r="E5130" i="9"/>
  <c r="E5129" i="9"/>
  <c r="E5128" i="9"/>
  <c r="E5127" i="9"/>
  <c r="E5126" i="9"/>
  <c r="E5125" i="9"/>
  <c r="E5124" i="9"/>
  <c r="E5123" i="9"/>
  <c r="E5122" i="9"/>
  <c r="E5121" i="9"/>
  <c r="E5120" i="9"/>
  <c r="E5119" i="9"/>
  <c r="E5118" i="9"/>
  <c r="E5117" i="9"/>
  <c r="E5116" i="9"/>
  <c r="E5115" i="9"/>
  <c r="E5114" i="9"/>
  <c r="E5113" i="9"/>
  <c r="E5112" i="9"/>
  <c r="E5111" i="9"/>
  <c r="E5110" i="9"/>
  <c r="E5109" i="9"/>
  <c r="E5108" i="9"/>
  <c r="E5107" i="9"/>
  <c r="E5106" i="9"/>
  <c r="E5105" i="9"/>
  <c r="E5104" i="9"/>
  <c r="E5103" i="9"/>
  <c r="E5102" i="9"/>
  <c r="E5101" i="9"/>
  <c r="E5100" i="9"/>
  <c r="E5099" i="9"/>
  <c r="E5098" i="9"/>
  <c r="E5097" i="9"/>
  <c r="E5096" i="9"/>
  <c r="E5095" i="9"/>
  <c r="E5094" i="9"/>
  <c r="E5093" i="9"/>
  <c r="E5092" i="9"/>
  <c r="E5091" i="9"/>
  <c r="E5090" i="9"/>
  <c r="E5089" i="9"/>
  <c r="E5088" i="9"/>
  <c r="E5087" i="9"/>
  <c r="E5086" i="9"/>
  <c r="E5085" i="9"/>
  <c r="E5084" i="9"/>
  <c r="E5083" i="9"/>
  <c r="E5082" i="9"/>
  <c r="E5081" i="9"/>
  <c r="E5080" i="9"/>
  <c r="E5079" i="9"/>
  <c r="E5078" i="9"/>
  <c r="E5077" i="9"/>
  <c r="E5076" i="9"/>
  <c r="E5075" i="9"/>
  <c r="E5074" i="9"/>
  <c r="E5073" i="9"/>
  <c r="E5072" i="9"/>
  <c r="E5071" i="9"/>
  <c r="E5070" i="9"/>
  <c r="E5069" i="9"/>
  <c r="E5068" i="9"/>
  <c r="E5067" i="9"/>
  <c r="E5066" i="9"/>
  <c r="E5065" i="9"/>
  <c r="E5064" i="9"/>
  <c r="E5063" i="9"/>
  <c r="E5062" i="9"/>
  <c r="E5061" i="9"/>
  <c r="E5060" i="9"/>
  <c r="E5059" i="9"/>
  <c r="E5058" i="9"/>
  <c r="E5057" i="9"/>
  <c r="E5056" i="9"/>
  <c r="E5055" i="9"/>
  <c r="E5054" i="9"/>
  <c r="E5053" i="9"/>
  <c r="E5052" i="9"/>
  <c r="E5051" i="9"/>
  <c r="E5050" i="9"/>
  <c r="E5049" i="9"/>
  <c r="E5048" i="9"/>
  <c r="E5047" i="9"/>
  <c r="E5046" i="9"/>
  <c r="E5045" i="9"/>
  <c r="E5044" i="9"/>
  <c r="E5043" i="9"/>
  <c r="E5042" i="9"/>
  <c r="E5041" i="9"/>
  <c r="E5040" i="9"/>
  <c r="E5039" i="9"/>
  <c r="E5038" i="9"/>
  <c r="E5037" i="9"/>
  <c r="E5036" i="9"/>
  <c r="E5035" i="9"/>
  <c r="E5034" i="9"/>
  <c r="E5033" i="9"/>
  <c r="E5032" i="9"/>
  <c r="E5031" i="9"/>
  <c r="E5030" i="9"/>
  <c r="E5029" i="9"/>
  <c r="E5028" i="9"/>
  <c r="E5027" i="9"/>
  <c r="E5026" i="9"/>
  <c r="E5025" i="9"/>
  <c r="E5024" i="9"/>
  <c r="E5023" i="9"/>
  <c r="E5022" i="9"/>
  <c r="E5021" i="9"/>
  <c r="E5020" i="9"/>
  <c r="E5019" i="9"/>
  <c r="E5018" i="9"/>
  <c r="E5017" i="9"/>
  <c r="E5016" i="9"/>
  <c r="E5015" i="9"/>
  <c r="E5014" i="9"/>
  <c r="E5013" i="9"/>
  <c r="E5012" i="9"/>
  <c r="E5011" i="9"/>
  <c r="E5010" i="9"/>
  <c r="E5009" i="9"/>
  <c r="E5008" i="9"/>
  <c r="E5007" i="9"/>
  <c r="E5006" i="9"/>
  <c r="E5005" i="9"/>
  <c r="E5004" i="9"/>
  <c r="E5003" i="9"/>
  <c r="E5002" i="9"/>
  <c r="E5001" i="9"/>
  <c r="E5000" i="9"/>
  <c r="E4999" i="9"/>
  <c r="E4998" i="9"/>
  <c r="E4997" i="9"/>
  <c r="E4996" i="9"/>
  <c r="E4995" i="9"/>
  <c r="E4994" i="9"/>
  <c r="E4993" i="9"/>
  <c r="E4992" i="9"/>
  <c r="E4991" i="9"/>
  <c r="E4990" i="9"/>
  <c r="E4989" i="9"/>
  <c r="E4988" i="9"/>
  <c r="E4987" i="9"/>
  <c r="E4986" i="9"/>
  <c r="E4985" i="9"/>
  <c r="E4984" i="9"/>
  <c r="E4983" i="9"/>
  <c r="E4982" i="9"/>
  <c r="E4981" i="9"/>
  <c r="E4980" i="9"/>
  <c r="E4979" i="9"/>
  <c r="E4978" i="9"/>
  <c r="E4977" i="9"/>
  <c r="E4976" i="9"/>
  <c r="E4975" i="9"/>
  <c r="E4974" i="9"/>
  <c r="E4973" i="9"/>
  <c r="E4972" i="9"/>
  <c r="E4971" i="9"/>
  <c r="E4970" i="9"/>
  <c r="E4969" i="9"/>
  <c r="E4968" i="9"/>
  <c r="E4967" i="9"/>
  <c r="E4966" i="9"/>
  <c r="E4965" i="9"/>
  <c r="E4964" i="9"/>
  <c r="E4963" i="9"/>
  <c r="E4962" i="9"/>
  <c r="E4961" i="9"/>
  <c r="E4960" i="9"/>
  <c r="E4959" i="9"/>
  <c r="E4958" i="9"/>
  <c r="E4957" i="9"/>
  <c r="E4956" i="9"/>
  <c r="E4955" i="9"/>
  <c r="E4954" i="9"/>
  <c r="E4953" i="9"/>
  <c r="E4952" i="9"/>
  <c r="E4951" i="9"/>
  <c r="E4950" i="9"/>
  <c r="E4949" i="9"/>
  <c r="E4948" i="9"/>
  <c r="E4947" i="9"/>
  <c r="E4946" i="9"/>
  <c r="E4945" i="9"/>
  <c r="E4944" i="9"/>
  <c r="E4943" i="9"/>
  <c r="E4942" i="9"/>
  <c r="E4941" i="9"/>
  <c r="E4940" i="9"/>
  <c r="E4939" i="9"/>
  <c r="E4938" i="9"/>
  <c r="E4937" i="9"/>
  <c r="E4936" i="9"/>
  <c r="E4935" i="9"/>
  <c r="E4934" i="9"/>
  <c r="E4933" i="9"/>
  <c r="E4932" i="9"/>
  <c r="E4931" i="9"/>
  <c r="E4930" i="9"/>
  <c r="E4929" i="9"/>
  <c r="E4928" i="9"/>
  <c r="E4927" i="9"/>
  <c r="E4926" i="9"/>
  <c r="E4925" i="9"/>
  <c r="E4924" i="9"/>
  <c r="E4923" i="9"/>
  <c r="E4922" i="9"/>
  <c r="E4921" i="9"/>
  <c r="E4920" i="9"/>
  <c r="E4919" i="9"/>
  <c r="E4918" i="9"/>
  <c r="E4917" i="9"/>
  <c r="E4916" i="9"/>
  <c r="E4915" i="9"/>
  <c r="E4914" i="9"/>
  <c r="E4913" i="9"/>
  <c r="E4912" i="9"/>
  <c r="E4911" i="9"/>
  <c r="E4910" i="9"/>
  <c r="E4909" i="9"/>
  <c r="E4908" i="9"/>
  <c r="E4907" i="9"/>
  <c r="E4906" i="9"/>
  <c r="E4905" i="9"/>
  <c r="E4904" i="9"/>
  <c r="E4903" i="9"/>
  <c r="E4902" i="9"/>
  <c r="E4901" i="9"/>
  <c r="E4900" i="9"/>
  <c r="E4899" i="9"/>
  <c r="E4898" i="9"/>
  <c r="E4897" i="9"/>
  <c r="E4896" i="9"/>
  <c r="E4895" i="9"/>
  <c r="E4894" i="9"/>
  <c r="E4893" i="9"/>
  <c r="E4892" i="9"/>
  <c r="E4891" i="9"/>
  <c r="E4890" i="9"/>
  <c r="E4889" i="9"/>
  <c r="E4888" i="9"/>
  <c r="E4887" i="9"/>
  <c r="E4886" i="9"/>
  <c r="E4885" i="9"/>
  <c r="E4884" i="9"/>
  <c r="E4883" i="9"/>
  <c r="E4882" i="9"/>
  <c r="E4881" i="9"/>
  <c r="E4880" i="9"/>
  <c r="E4879" i="9"/>
  <c r="E4878" i="9"/>
  <c r="E4877" i="9"/>
  <c r="E4876" i="9"/>
  <c r="E4875" i="9"/>
  <c r="E4874" i="9"/>
  <c r="E4873" i="9"/>
  <c r="E4872" i="9"/>
  <c r="E4871" i="9"/>
  <c r="E4870" i="9"/>
  <c r="E4869" i="9"/>
  <c r="E4868" i="9"/>
  <c r="E4867" i="9"/>
  <c r="E4866" i="9"/>
  <c r="E4865" i="9"/>
  <c r="E4864" i="9"/>
  <c r="E4863" i="9"/>
  <c r="E4862" i="9"/>
  <c r="E4861" i="9"/>
  <c r="E4860" i="9"/>
  <c r="E4859" i="9"/>
  <c r="E4858" i="9"/>
  <c r="E4857" i="9"/>
  <c r="E4856" i="9"/>
  <c r="E4855" i="9"/>
  <c r="E4854" i="9"/>
  <c r="E4853" i="9"/>
  <c r="E4852" i="9"/>
  <c r="E4851" i="9"/>
  <c r="E4850" i="9"/>
  <c r="E4849" i="9"/>
  <c r="E4848" i="9"/>
  <c r="E4847" i="9"/>
  <c r="E4846" i="9"/>
  <c r="E4845" i="9"/>
  <c r="E4844" i="9"/>
  <c r="E4843" i="9"/>
  <c r="E4842" i="9"/>
  <c r="E4841" i="9"/>
  <c r="E4840" i="9"/>
  <c r="E4839" i="9"/>
  <c r="E4838" i="9"/>
  <c r="E4837" i="9"/>
  <c r="E4836" i="9"/>
  <c r="E4835" i="9"/>
  <c r="E4834" i="9"/>
  <c r="E4833" i="9"/>
  <c r="E4832" i="9"/>
  <c r="E4831" i="9"/>
  <c r="E4830" i="9"/>
  <c r="E4829" i="9"/>
  <c r="E4828" i="9"/>
  <c r="E4827" i="9"/>
  <c r="E4826" i="9"/>
  <c r="E4825" i="9"/>
  <c r="E4824" i="9"/>
  <c r="E4823" i="9"/>
  <c r="E4822" i="9"/>
  <c r="E4821" i="9"/>
  <c r="E4820" i="9"/>
  <c r="E4819" i="9"/>
  <c r="E4818" i="9"/>
  <c r="E4817" i="9"/>
  <c r="E4816" i="9"/>
  <c r="E4815" i="9"/>
  <c r="E4814" i="9"/>
  <c r="E4813" i="9"/>
  <c r="E4812" i="9"/>
  <c r="E4811" i="9"/>
  <c r="E4810" i="9"/>
  <c r="E4809" i="9"/>
  <c r="E4808" i="9"/>
  <c r="E4807" i="9"/>
  <c r="E4806" i="9"/>
  <c r="E4805" i="9"/>
  <c r="E4804" i="9"/>
  <c r="E4803" i="9"/>
  <c r="E4802" i="9"/>
  <c r="E4801" i="9"/>
  <c r="E4800" i="9"/>
  <c r="E4799" i="9"/>
  <c r="E4798" i="9"/>
  <c r="E4797" i="9"/>
  <c r="E4796" i="9"/>
  <c r="E4795" i="9"/>
  <c r="E4794" i="9"/>
  <c r="E4793" i="9"/>
  <c r="E4792" i="9"/>
  <c r="E4791" i="9"/>
  <c r="E4790" i="9"/>
  <c r="E4789" i="9"/>
  <c r="E4788" i="9"/>
  <c r="E4787" i="9"/>
  <c r="E4786" i="9"/>
  <c r="E4785" i="9"/>
  <c r="E4784" i="9"/>
  <c r="E4783" i="9"/>
  <c r="E4782" i="9"/>
  <c r="E4781" i="9"/>
  <c r="E4780" i="9"/>
  <c r="E4779" i="9"/>
  <c r="E4778" i="9"/>
  <c r="E4777" i="9"/>
  <c r="E4776" i="9"/>
  <c r="E4775" i="9"/>
  <c r="E4774" i="9"/>
  <c r="E4773" i="9"/>
  <c r="E4772" i="9"/>
  <c r="E4771" i="9"/>
  <c r="E4770" i="9"/>
  <c r="E4769" i="9"/>
  <c r="E4768" i="9"/>
  <c r="E4767" i="9"/>
  <c r="E4766" i="9"/>
  <c r="E4765" i="9"/>
  <c r="E4764" i="9"/>
  <c r="E4763" i="9"/>
  <c r="E4762" i="9"/>
  <c r="E4761" i="9"/>
  <c r="E4760" i="9"/>
  <c r="E4759" i="9"/>
  <c r="E4758" i="9"/>
  <c r="E4757" i="9"/>
  <c r="E4756" i="9"/>
  <c r="E4755" i="9"/>
  <c r="E4754" i="9"/>
  <c r="E4753" i="9"/>
  <c r="E4752" i="9"/>
  <c r="E4751" i="9"/>
  <c r="E4750" i="9"/>
  <c r="E4749" i="9"/>
  <c r="E4748" i="9"/>
  <c r="E4747" i="9"/>
  <c r="E4746" i="9"/>
  <c r="E4745" i="9"/>
  <c r="E4744" i="9"/>
  <c r="E4743" i="9"/>
  <c r="E4742" i="9"/>
  <c r="E4741" i="9"/>
  <c r="E4740" i="9"/>
  <c r="E4739" i="9"/>
  <c r="E4738" i="9"/>
  <c r="E4737" i="9"/>
  <c r="E4736" i="9"/>
  <c r="E4735" i="9"/>
  <c r="E4734" i="9"/>
  <c r="E4733" i="9"/>
  <c r="E4732" i="9"/>
  <c r="E4731" i="9"/>
  <c r="E4730" i="9"/>
  <c r="E4729" i="9"/>
  <c r="E4728" i="9"/>
  <c r="E4727" i="9"/>
  <c r="E4726" i="9"/>
  <c r="E4725" i="9"/>
  <c r="E4724" i="9"/>
  <c r="E4723" i="9"/>
  <c r="E4722" i="9"/>
  <c r="E4721" i="9"/>
  <c r="E4720" i="9"/>
  <c r="E4719" i="9"/>
  <c r="E4718" i="9"/>
  <c r="E4717" i="9"/>
  <c r="E4716" i="9"/>
  <c r="E4715" i="9"/>
  <c r="E4714" i="9"/>
  <c r="E4713" i="9"/>
  <c r="E4712" i="9"/>
  <c r="E4711" i="9"/>
  <c r="E4710" i="9"/>
  <c r="E4709" i="9"/>
  <c r="E4708" i="9"/>
  <c r="E4707" i="9"/>
  <c r="E4706" i="9"/>
  <c r="E4705" i="9"/>
  <c r="E4704" i="9"/>
  <c r="E4703" i="9"/>
  <c r="E4702" i="9"/>
  <c r="E4701" i="9"/>
  <c r="E4700" i="9"/>
  <c r="E4699" i="9"/>
  <c r="E4698" i="9"/>
  <c r="E4697" i="9"/>
  <c r="E4696" i="9"/>
  <c r="E4695" i="9"/>
  <c r="E4694" i="9"/>
  <c r="E4693" i="9"/>
  <c r="E4692" i="9"/>
  <c r="E4691" i="9"/>
  <c r="E4690" i="9"/>
  <c r="E4689" i="9"/>
  <c r="E4688" i="9"/>
  <c r="E4687" i="9"/>
  <c r="E4686" i="9"/>
  <c r="E4685" i="9"/>
  <c r="E4684" i="9"/>
  <c r="E4683" i="9"/>
  <c r="E4682" i="9"/>
  <c r="E4681" i="9"/>
  <c r="E4680" i="9"/>
  <c r="E4679" i="9"/>
  <c r="E4678" i="9"/>
  <c r="E4677" i="9"/>
  <c r="E4676" i="9"/>
  <c r="E4675" i="9"/>
  <c r="E4674" i="9"/>
  <c r="E4673" i="9"/>
  <c r="E4672" i="9"/>
  <c r="E4671" i="9"/>
  <c r="E4670" i="9"/>
  <c r="E4669" i="9"/>
  <c r="E4668" i="9"/>
  <c r="E4667" i="9"/>
  <c r="E4666" i="9"/>
  <c r="E4665" i="9"/>
  <c r="E4664" i="9"/>
  <c r="E4663" i="9"/>
  <c r="E4662" i="9"/>
  <c r="E4661" i="9"/>
  <c r="E4660" i="9"/>
  <c r="E4659" i="9"/>
  <c r="E4658" i="9"/>
  <c r="E4657" i="9"/>
  <c r="E4656" i="9"/>
  <c r="E4655" i="9"/>
  <c r="E4654" i="9"/>
  <c r="E4653" i="9"/>
  <c r="E4652" i="9"/>
  <c r="E4651" i="9"/>
  <c r="E4650" i="9"/>
  <c r="E4649" i="9"/>
  <c r="E4648" i="9"/>
  <c r="E4647" i="9"/>
  <c r="E4646" i="9"/>
  <c r="E4645" i="9"/>
  <c r="E4644" i="9"/>
  <c r="E4643" i="9"/>
  <c r="E4642" i="9"/>
  <c r="E4641" i="9"/>
  <c r="E4640" i="9"/>
  <c r="E4639" i="9"/>
  <c r="E4638" i="9"/>
  <c r="E4637" i="9"/>
  <c r="E4636" i="9"/>
  <c r="E4635" i="9"/>
  <c r="E4634" i="9"/>
  <c r="E4633" i="9"/>
  <c r="E4632" i="9"/>
  <c r="E4631" i="9"/>
  <c r="E4630" i="9"/>
  <c r="E4629" i="9"/>
  <c r="E4628" i="9"/>
  <c r="E4627" i="9"/>
  <c r="E4626" i="9"/>
  <c r="E4625" i="9"/>
  <c r="E4624" i="9"/>
  <c r="E4623" i="9"/>
  <c r="E4622" i="9"/>
  <c r="E4621" i="9"/>
  <c r="E4620" i="9"/>
  <c r="E4619" i="9"/>
  <c r="E4618" i="9"/>
  <c r="E4617" i="9"/>
  <c r="E4616" i="9"/>
  <c r="E4615" i="9"/>
  <c r="E4614" i="9"/>
  <c r="E4613" i="9"/>
  <c r="E4612" i="9"/>
  <c r="E4611" i="9"/>
  <c r="E4610" i="9"/>
  <c r="E4609" i="9"/>
  <c r="E4608" i="9"/>
  <c r="E4607" i="9"/>
  <c r="E4606" i="9"/>
  <c r="E4605" i="9"/>
  <c r="E4604" i="9"/>
  <c r="E4603" i="9"/>
  <c r="E4602" i="9"/>
  <c r="E4601" i="9"/>
  <c r="E4600" i="9"/>
  <c r="E4599" i="9"/>
  <c r="E4598" i="9"/>
  <c r="E4597" i="9"/>
  <c r="E4596" i="9"/>
  <c r="E4595" i="9"/>
  <c r="E4594" i="9"/>
  <c r="E4593" i="9"/>
  <c r="E4592" i="9"/>
  <c r="E4591" i="9"/>
  <c r="E4590" i="9"/>
  <c r="E4589" i="9"/>
  <c r="E4588" i="9"/>
  <c r="E4587" i="9"/>
  <c r="E4586" i="9"/>
  <c r="E4585" i="9"/>
  <c r="E4584" i="9"/>
  <c r="E4583" i="9"/>
  <c r="E4582" i="9"/>
  <c r="E4581" i="9"/>
  <c r="E4580" i="9"/>
  <c r="E4579" i="9"/>
  <c r="E4578" i="9"/>
  <c r="E4577" i="9"/>
  <c r="E4576" i="9"/>
  <c r="E4575" i="9"/>
  <c r="E4574" i="9"/>
  <c r="E4573" i="9"/>
  <c r="E4572" i="9"/>
  <c r="E4571" i="9"/>
  <c r="E4570" i="9"/>
  <c r="E4569" i="9"/>
  <c r="E4568" i="9"/>
  <c r="E4567" i="9"/>
  <c r="E4566" i="9"/>
  <c r="E4565" i="9"/>
  <c r="E4564" i="9"/>
  <c r="E4563" i="9"/>
  <c r="E4562" i="9"/>
  <c r="E4561" i="9"/>
  <c r="E4560" i="9"/>
  <c r="E4559" i="9"/>
  <c r="E4558" i="9"/>
  <c r="E4557" i="9"/>
  <c r="E4556" i="9"/>
  <c r="E4555" i="9"/>
  <c r="E4554" i="9"/>
  <c r="E4553" i="9"/>
  <c r="E4552" i="9"/>
  <c r="E4551" i="9"/>
  <c r="E4550" i="9"/>
  <c r="E4549" i="9"/>
  <c r="E4548" i="9"/>
  <c r="E4547" i="9"/>
  <c r="E4546" i="9"/>
  <c r="E4545" i="9"/>
  <c r="E4544" i="9"/>
  <c r="E4543" i="9"/>
  <c r="E4542" i="9"/>
  <c r="E4541" i="9"/>
  <c r="E4540" i="9"/>
  <c r="E4539" i="9"/>
  <c r="E4538" i="9"/>
  <c r="E4537" i="9"/>
  <c r="E4536" i="9"/>
  <c r="E4535" i="9"/>
  <c r="E4534" i="9"/>
  <c r="E4533" i="9"/>
  <c r="E4532" i="9"/>
  <c r="E4531" i="9"/>
  <c r="E4530" i="9"/>
  <c r="E4529" i="9"/>
  <c r="E4528" i="9"/>
  <c r="E4527" i="9"/>
  <c r="E4526" i="9"/>
  <c r="E4525" i="9"/>
  <c r="E4524" i="9"/>
  <c r="E4523" i="9"/>
  <c r="E4522" i="9"/>
  <c r="E4521" i="9"/>
  <c r="E4520" i="9"/>
  <c r="E4519" i="9"/>
  <c r="E4518" i="9"/>
  <c r="E4517" i="9"/>
  <c r="E4516" i="9"/>
  <c r="E4515" i="9"/>
  <c r="E4514" i="9"/>
  <c r="E4513" i="9"/>
  <c r="E4512" i="9"/>
  <c r="E4511" i="9"/>
  <c r="E4510" i="9"/>
  <c r="E4509" i="9"/>
  <c r="E4508" i="9"/>
  <c r="E4507" i="9"/>
  <c r="E4506" i="9"/>
  <c r="E4505" i="9"/>
  <c r="E4504" i="9"/>
  <c r="E4503" i="9"/>
  <c r="E4502" i="9"/>
  <c r="E4501" i="9"/>
  <c r="E4500" i="9"/>
  <c r="E4499" i="9"/>
  <c r="E4498" i="9"/>
  <c r="E4497" i="9"/>
  <c r="E4496" i="9"/>
  <c r="E4495" i="9"/>
  <c r="E4494" i="9"/>
  <c r="E4493" i="9"/>
  <c r="E4492" i="9"/>
  <c r="E4491" i="9"/>
  <c r="E4490" i="9"/>
  <c r="E4489" i="9"/>
  <c r="E4488" i="9"/>
  <c r="E4487" i="9"/>
  <c r="E4486" i="9"/>
  <c r="E4485" i="9"/>
  <c r="E4484" i="9"/>
  <c r="E4483" i="9"/>
  <c r="E4482" i="9"/>
  <c r="E4481" i="9"/>
  <c r="E4480" i="9"/>
  <c r="E4479" i="9"/>
  <c r="E4478" i="9"/>
  <c r="E4477" i="9"/>
  <c r="E4476" i="9"/>
  <c r="E4475" i="9"/>
  <c r="E4474" i="9"/>
  <c r="E4473" i="9"/>
  <c r="E4472" i="9"/>
  <c r="E4471" i="9"/>
  <c r="E4470" i="9"/>
  <c r="E4469" i="9"/>
  <c r="E4468" i="9"/>
  <c r="E4467" i="9"/>
  <c r="E4466" i="9"/>
  <c r="E4465" i="9"/>
  <c r="E4464" i="9"/>
  <c r="E4463" i="9"/>
  <c r="E4462" i="9"/>
  <c r="E4461" i="9"/>
  <c r="E4460" i="9"/>
  <c r="E4459" i="9"/>
  <c r="E4458" i="9"/>
  <c r="E4457" i="9"/>
  <c r="E4456" i="9"/>
  <c r="E4455" i="9"/>
  <c r="E4454" i="9"/>
  <c r="E4453" i="9"/>
  <c r="E4452" i="9"/>
  <c r="E4451" i="9"/>
  <c r="E4450" i="9"/>
  <c r="E4449" i="9"/>
  <c r="E4448" i="9"/>
  <c r="E4447" i="9"/>
  <c r="E4446" i="9"/>
  <c r="E4445" i="9"/>
  <c r="E4444" i="9"/>
  <c r="E4443" i="9"/>
  <c r="E4442" i="9"/>
  <c r="E4441" i="9"/>
  <c r="E4440" i="9"/>
  <c r="E4439" i="9"/>
  <c r="E4438" i="9"/>
  <c r="E4437" i="9"/>
  <c r="E4436" i="9"/>
  <c r="E4435" i="9"/>
  <c r="E4434" i="9"/>
  <c r="E4433" i="9"/>
  <c r="E4432" i="9"/>
  <c r="E4431" i="9"/>
  <c r="E4430" i="9"/>
  <c r="E4429" i="9"/>
  <c r="E4428" i="9"/>
  <c r="E4427" i="9"/>
  <c r="E4426" i="9"/>
  <c r="E4425" i="9"/>
  <c r="E4424" i="9"/>
  <c r="E4423" i="9"/>
  <c r="E4422" i="9"/>
  <c r="E4421" i="9"/>
  <c r="E4420" i="9"/>
  <c r="E4419" i="9"/>
  <c r="E4418" i="9"/>
  <c r="E4417" i="9"/>
  <c r="E4416" i="9"/>
  <c r="E4415" i="9"/>
  <c r="E4414" i="9"/>
  <c r="E4413" i="9"/>
  <c r="E4412" i="9"/>
  <c r="E4411" i="9"/>
  <c r="E4410" i="9"/>
  <c r="E4409" i="9"/>
  <c r="E4408" i="9"/>
  <c r="E4407" i="9"/>
  <c r="E4406" i="9"/>
  <c r="E4405" i="9"/>
  <c r="E4404" i="9"/>
  <c r="E4403" i="9"/>
  <c r="E4402" i="9"/>
  <c r="E4401" i="9"/>
  <c r="E4400" i="9"/>
  <c r="E4399" i="9"/>
  <c r="E4398" i="9"/>
  <c r="E4397" i="9"/>
  <c r="E4396" i="9"/>
  <c r="E4395" i="9"/>
  <c r="E4394" i="9"/>
  <c r="E4393" i="9"/>
  <c r="E4392" i="9"/>
  <c r="E4391" i="9"/>
  <c r="E4390" i="9"/>
  <c r="E4389" i="9"/>
  <c r="E4388" i="9"/>
  <c r="E4387" i="9"/>
  <c r="E4386" i="9"/>
  <c r="E4385" i="9"/>
  <c r="E4384" i="9"/>
  <c r="E4383" i="9"/>
  <c r="E4382" i="9"/>
  <c r="E4381" i="9"/>
  <c r="E4380" i="9"/>
  <c r="E4379" i="9"/>
  <c r="E4378" i="9"/>
  <c r="E4377" i="9"/>
  <c r="E4376" i="9"/>
  <c r="E4375" i="9"/>
  <c r="E4374" i="9"/>
  <c r="E4373" i="9"/>
  <c r="E4372" i="9"/>
  <c r="E4371" i="9"/>
  <c r="E4370" i="9"/>
  <c r="E4369" i="9"/>
  <c r="E4368" i="9"/>
  <c r="E4367" i="9"/>
  <c r="E4366" i="9"/>
  <c r="E4365" i="9"/>
  <c r="E4364" i="9"/>
  <c r="E4363" i="9"/>
  <c r="E4362" i="9"/>
  <c r="E4361" i="9"/>
  <c r="E4360" i="9"/>
  <c r="E4359" i="9"/>
  <c r="E4358" i="9"/>
  <c r="E4357" i="9"/>
  <c r="E4356" i="9"/>
  <c r="E4355" i="9"/>
  <c r="E4354" i="9"/>
  <c r="E4353" i="9"/>
  <c r="E4352" i="9"/>
  <c r="E4351" i="9"/>
  <c r="E4350" i="9"/>
  <c r="E4349" i="9"/>
  <c r="E4348" i="9"/>
  <c r="E4347" i="9"/>
  <c r="E4346" i="9"/>
  <c r="E4345" i="9"/>
  <c r="E4344" i="9"/>
  <c r="E4343" i="9"/>
  <c r="E4342" i="9"/>
  <c r="E4341" i="9"/>
  <c r="E4340" i="9"/>
  <c r="E4339" i="9"/>
  <c r="E4338" i="9"/>
  <c r="E4337" i="9"/>
  <c r="E4336" i="9"/>
  <c r="E4335" i="9"/>
  <c r="E4334" i="9"/>
  <c r="E4333" i="9"/>
  <c r="E4332" i="9"/>
  <c r="E4331" i="9"/>
  <c r="E4330" i="9"/>
  <c r="E4329" i="9"/>
  <c r="E4328" i="9"/>
  <c r="E4327" i="9"/>
  <c r="E4326" i="9"/>
  <c r="E4325" i="9"/>
  <c r="E4324" i="9"/>
  <c r="E4323" i="9"/>
  <c r="E4322" i="9"/>
  <c r="E4321" i="9"/>
  <c r="E4320" i="9"/>
  <c r="E4319" i="9"/>
  <c r="E4318" i="9"/>
  <c r="E4317" i="9"/>
  <c r="E4316" i="9"/>
  <c r="E4315" i="9"/>
  <c r="E4314" i="9"/>
  <c r="E4313" i="9"/>
  <c r="E4312" i="9"/>
  <c r="E4311" i="9"/>
  <c r="E4310" i="9"/>
  <c r="E4309" i="9"/>
  <c r="E4308" i="9"/>
  <c r="E4307" i="9"/>
  <c r="E4306" i="9"/>
  <c r="E4305" i="9"/>
  <c r="E4304" i="9"/>
  <c r="E4303" i="9"/>
  <c r="E4302" i="9"/>
  <c r="E4301" i="9"/>
  <c r="E4300" i="9"/>
  <c r="E4299" i="9"/>
  <c r="E4298" i="9"/>
  <c r="E4297" i="9"/>
  <c r="E4296" i="9"/>
  <c r="E4295" i="9"/>
  <c r="E4294" i="9"/>
  <c r="E4293" i="9"/>
  <c r="E4292" i="9"/>
  <c r="E4291" i="9"/>
  <c r="E4290" i="9"/>
  <c r="E4289" i="9"/>
  <c r="E4288" i="9"/>
  <c r="E4287" i="9"/>
  <c r="E4286" i="9"/>
  <c r="E4285" i="9"/>
  <c r="E4284" i="9"/>
  <c r="E4283" i="9"/>
  <c r="E4282" i="9"/>
  <c r="E4281" i="9"/>
  <c r="E4280" i="9"/>
  <c r="E4279" i="9"/>
  <c r="E4278" i="9"/>
  <c r="E4277" i="9"/>
  <c r="E4276" i="9"/>
  <c r="E4275" i="9"/>
  <c r="E4274" i="9"/>
  <c r="E4273" i="9"/>
  <c r="E4272" i="9"/>
  <c r="E4271" i="9"/>
  <c r="E4270" i="9"/>
  <c r="E4269" i="9"/>
  <c r="E4268" i="9"/>
  <c r="E4267" i="9"/>
  <c r="E4266" i="9"/>
  <c r="E4265" i="9"/>
  <c r="E4264" i="9"/>
  <c r="E4263" i="9"/>
  <c r="E4262" i="9"/>
  <c r="E4261" i="9"/>
  <c r="E4260" i="9"/>
  <c r="E4259" i="9"/>
  <c r="E4258" i="9"/>
  <c r="E4257" i="9"/>
  <c r="E4256" i="9"/>
  <c r="E4255" i="9"/>
  <c r="E4254" i="9"/>
  <c r="E4253" i="9"/>
  <c r="E4252" i="9"/>
  <c r="E4251" i="9"/>
  <c r="E4250" i="9"/>
  <c r="E4249" i="9"/>
  <c r="E4248" i="9"/>
  <c r="E4247" i="9"/>
  <c r="E4246" i="9"/>
  <c r="E4245" i="9"/>
  <c r="E4244" i="9"/>
  <c r="E4243" i="9"/>
  <c r="E4242" i="9"/>
  <c r="E4241" i="9"/>
  <c r="E4240" i="9"/>
  <c r="E4239" i="9"/>
  <c r="E4238" i="9"/>
  <c r="E4237" i="9"/>
  <c r="E4236" i="9"/>
  <c r="E4235" i="9"/>
  <c r="E4234" i="9"/>
  <c r="E4233" i="9"/>
  <c r="E4232" i="9"/>
  <c r="E4231" i="9"/>
  <c r="E4230" i="9"/>
  <c r="E4229" i="9"/>
  <c r="E4228" i="9"/>
  <c r="E4227" i="9"/>
  <c r="E4226" i="9"/>
  <c r="E4225" i="9"/>
  <c r="E4224" i="9"/>
  <c r="E4223" i="9"/>
  <c r="E4222" i="9"/>
  <c r="E4221" i="9"/>
  <c r="E4220" i="9"/>
  <c r="E4219" i="9"/>
  <c r="E4218" i="9"/>
  <c r="E4217" i="9"/>
  <c r="E4216" i="9"/>
  <c r="E4215" i="9"/>
  <c r="E4214" i="9"/>
  <c r="E4213" i="9"/>
  <c r="E4212" i="9"/>
  <c r="E4211" i="9"/>
  <c r="E4210" i="9"/>
  <c r="E4209" i="9"/>
  <c r="E4208" i="9"/>
  <c r="E4207" i="9"/>
  <c r="E4206" i="9"/>
  <c r="E4205" i="9"/>
  <c r="E4204" i="9"/>
  <c r="E4203" i="9"/>
  <c r="E4202" i="9"/>
  <c r="E4201" i="9"/>
  <c r="E4200" i="9"/>
  <c r="E4199" i="9"/>
  <c r="E4198" i="9"/>
  <c r="E4197" i="9"/>
  <c r="E4196" i="9"/>
  <c r="E4195" i="9"/>
  <c r="E4194" i="9"/>
  <c r="E4193" i="9"/>
  <c r="E4192" i="9"/>
  <c r="E4191" i="9"/>
  <c r="E4190" i="9"/>
  <c r="E4189" i="9"/>
  <c r="E4188" i="9"/>
  <c r="E4187" i="9"/>
  <c r="E4186" i="9"/>
  <c r="E4185" i="9"/>
  <c r="E4184" i="9"/>
  <c r="E4183" i="9"/>
  <c r="E4182" i="9"/>
  <c r="E4181" i="9"/>
  <c r="E4180" i="9"/>
  <c r="E4179" i="9"/>
  <c r="E4178" i="9"/>
  <c r="E4177" i="9"/>
  <c r="E4176" i="9"/>
  <c r="E4175" i="9"/>
  <c r="E4174" i="9"/>
  <c r="E4173" i="9"/>
  <c r="E4172" i="9"/>
  <c r="E4171" i="9"/>
  <c r="E4170" i="9"/>
  <c r="E4169" i="9"/>
  <c r="E4168" i="9"/>
  <c r="E4167" i="9"/>
  <c r="E4166" i="9"/>
  <c r="E4165" i="9"/>
  <c r="E4164" i="9"/>
  <c r="E4163" i="9"/>
  <c r="E4162" i="9"/>
  <c r="E4161" i="9"/>
  <c r="E4160" i="9"/>
  <c r="E4159" i="9"/>
  <c r="E4158" i="9"/>
  <c r="E4157" i="9"/>
  <c r="E4156" i="9"/>
  <c r="E4155" i="9"/>
  <c r="E4154" i="9"/>
  <c r="E4153" i="9"/>
  <c r="E4152" i="9"/>
  <c r="E4151" i="9"/>
  <c r="E4150" i="9"/>
  <c r="E4149" i="9"/>
  <c r="E4148" i="9"/>
  <c r="E4147" i="9"/>
  <c r="E4146" i="9"/>
  <c r="E4145" i="9"/>
  <c r="E4144" i="9"/>
  <c r="E4143" i="9"/>
  <c r="E4142" i="9"/>
  <c r="E4141" i="9"/>
  <c r="E4140" i="9"/>
  <c r="E4139" i="9"/>
  <c r="E4138" i="9"/>
  <c r="E4137" i="9"/>
  <c r="E4136" i="9"/>
  <c r="E4135" i="9"/>
  <c r="E4134" i="9"/>
  <c r="E4133" i="9"/>
  <c r="E4132" i="9"/>
  <c r="E4131" i="9"/>
  <c r="E4130" i="9"/>
  <c r="E4129" i="9"/>
  <c r="E4128" i="9"/>
  <c r="E4127" i="9"/>
  <c r="E4126" i="9"/>
  <c r="E4125" i="9"/>
  <c r="E4124" i="9"/>
  <c r="E4123" i="9"/>
  <c r="E4122" i="9"/>
  <c r="E4121" i="9"/>
  <c r="E4120" i="9"/>
  <c r="E4119" i="9"/>
  <c r="E4118" i="9"/>
  <c r="E4117" i="9"/>
  <c r="E4116" i="9"/>
  <c r="E4115" i="9"/>
  <c r="E4114" i="9"/>
  <c r="E4113" i="9"/>
  <c r="E4112" i="9"/>
  <c r="E4111" i="9"/>
  <c r="E4110" i="9"/>
  <c r="E4109" i="9"/>
  <c r="E4108" i="9"/>
  <c r="E4107" i="9"/>
  <c r="E4106" i="9"/>
  <c r="E4105" i="9"/>
  <c r="E4104" i="9"/>
  <c r="E4103" i="9"/>
  <c r="E4102" i="9"/>
  <c r="E4101" i="9"/>
  <c r="E4100" i="9"/>
  <c r="E4099" i="9"/>
  <c r="E4098" i="9"/>
  <c r="E4097" i="9"/>
  <c r="E4096" i="9"/>
  <c r="E4095" i="9"/>
  <c r="E4094" i="9"/>
  <c r="E4093" i="9"/>
  <c r="E4092" i="9"/>
  <c r="E4091" i="9"/>
  <c r="E4090" i="9"/>
  <c r="E4089" i="9"/>
  <c r="E4088" i="9"/>
  <c r="E4087" i="9"/>
  <c r="E4086" i="9"/>
  <c r="E4085" i="9"/>
  <c r="E4084" i="9"/>
  <c r="E4083" i="9"/>
  <c r="E4082" i="9"/>
  <c r="E4081" i="9"/>
  <c r="E4080" i="9"/>
  <c r="E4079" i="9"/>
  <c r="E4078" i="9"/>
  <c r="E4077" i="9"/>
  <c r="E4076" i="9"/>
  <c r="E4075" i="9"/>
  <c r="E4074" i="9"/>
  <c r="E4073" i="9"/>
  <c r="E4072" i="9"/>
  <c r="E4071" i="9"/>
  <c r="E4070" i="9"/>
  <c r="E4069" i="9"/>
  <c r="E4068" i="9"/>
  <c r="E4067" i="9"/>
  <c r="E4066" i="9"/>
  <c r="E4065" i="9"/>
  <c r="E4064" i="9"/>
  <c r="E4063" i="9"/>
  <c r="E4062" i="9"/>
  <c r="E4061" i="9"/>
  <c r="E4060" i="9"/>
  <c r="E4059" i="9"/>
  <c r="E4058" i="9"/>
  <c r="E4057" i="9"/>
  <c r="E4056" i="9"/>
  <c r="E4055" i="9"/>
  <c r="E4054" i="9"/>
  <c r="E4053" i="9"/>
  <c r="E4052" i="9"/>
  <c r="E4051" i="9"/>
  <c r="E4050" i="9"/>
  <c r="E4049" i="9"/>
  <c r="E4048" i="9"/>
  <c r="E4047" i="9"/>
  <c r="E4046" i="9"/>
  <c r="E4045" i="9"/>
  <c r="E4044" i="9"/>
  <c r="E4043" i="9"/>
  <c r="E4042" i="9"/>
  <c r="E4041" i="9"/>
  <c r="E4040" i="9"/>
  <c r="E4039" i="9"/>
  <c r="E4038" i="9"/>
  <c r="E4037" i="9"/>
  <c r="E4036" i="9"/>
  <c r="E4035" i="9"/>
  <c r="E4034" i="9"/>
  <c r="E4033" i="9"/>
  <c r="E4032" i="9"/>
  <c r="E4031" i="9"/>
  <c r="E4030" i="9"/>
  <c r="E4029" i="9"/>
  <c r="E4028" i="9"/>
  <c r="E4027" i="9"/>
  <c r="E4026" i="9"/>
  <c r="E4025" i="9"/>
  <c r="E4024" i="9"/>
  <c r="E4023" i="9"/>
  <c r="E4022" i="9"/>
  <c r="E4021" i="9"/>
  <c r="E4020" i="9"/>
  <c r="E4019" i="9"/>
  <c r="E4018" i="9"/>
  <c r="E4017" i="9"/>
  <c r="E4016" i="9"/>
  <c r="E4015" i="9"/>
  <c r="E4014" i="9"/>
  <c r="E4013" i="9"/>
  <c r="E4012" i="9"/>
  <c r="E4011" i="9"/>
  <c r="E4010" i="9"/>
  <c r="E4009" i="9"/>
  <c r="E4008" i="9"/>
  <c r="E4007" i="9"/>
  <c r="E4006" i="9"/>
  <c r="E4005" i="9"/>
  <c r="E4004" i="9"/>
  <c r="E4003" i="9"/>
  <c r="E4002" i="9"/>
  <c r="E4001" i="9"/>
  <c r="E4000" i="9"/>
  <c r="E3999" i="9"/>
  <c r="E3998" i="9"/>
  <c r="E3997" i="9"/>
  <c r="E3996" i="9"/>
  <c r="E3995" i="9"/>
  <c r="E3994" i="9"/>
  <c r="E3993" i="9"/>
  <c r="E3992" i="9"/>
  <c r="E3991" i="9"/>
  <c r="E3990" i="9"/>
  <c r="E3989" i="9"/>
  <c r="E3988" i="9"/>
  <c r="E3987" i="9"/>
  <c r="E3986" i="9"/>
  <c r="E3985" i="9"/>
  <c r="E3984" i="9"/>
  <c r="E3983" i="9"/>
  <c r="E3982" i="9"/>
  <c r="E3981" i="9"/>
  <c r="E3980" i="9"/>
  <c r="E3979" i="9"/>
  <c r="E3978" i="9"/>
  <c r="E3977" i="9"/>
  <c r="E3976" i="9"/>
  <c r="E3975" i="9"/>
  <c r="E3974" i="9"/>
  <c r="E3973" i="9"/>
  <c r="E3972" i="9"/>
  <c r="E3971" i="9"/>
  <c r="E3970" i="9"/>
  <c r="E3969" i="9"/>
  <c r="E3968" i="9"/>
  <c r="E3967" i="9"/>
  <c r="I4" i="9"/>
  <c r="U6005" i="8"/>
  <c r="H6005" i="8"/>
  <c r="B6005" i="8"/>
  <c r="U6004" i="8"/>
  <c r="H6004" i="8"/>
  <c r="B6004" i="8"/>
  <c r="U6003" i="8"/>
  <c r="H6003" i="8"/>
  <c r="B6003" i="8"/>
  <c r="U6002" i="8"/>
  <c r="H6002" i="8"/>
  <c r="B6002" i="8"/>
  <c r="U6001" i="8"/>
  <c r="H6001" i="8"/>
  <c r="B6001" i="8"/>
  <c r="U6000" i="8"/>
  <c r="H6000" i="8"/>
  <c r="B6000" i="8"/>
  <c r="U5999" i="8"/>
  <c r="H5999" i="8"/>
  <c r="B5999" i="8"/>
  <c r="U5998" i="8"/>
  <c r="H5998" i="8"/>
  <c r="B5998" i="8"/>
  <c r="U5997" i="8"/>
  <c r="H5997" i="8"/>
  <c r="B5997" i="8"/>
  <c r="U5996" i="8"/>
  <c r="H5996" i="8"/>
  <c r="B5996" i="8"/>
  <c r="U5995" i="8"/>
  <c r="H5995" i="8"/>
  <c r="B5995" i="8"/>
  <c r="U5994" i="8"/>
  <c r="H5994" i="8"/>
  <c r="B5994" i="8"/>
  <c r="U5993" i="8"/>
  <c r="H5993" i="8"/>
  <c r="B5993" i="8"/>
  <c r="U5992" i="8"/>
  <c r="H5992" i="8"/>
  <c r="B5992" i="8"/>
  <c r="U5991" i="8"/>
  <c r="H5991" i="8"/>
  <c r="B5991" i="8"/>
  <c r="U5990" i="8"/>
  <c r="H5990" i="8"/>
  <c r="B5990" i="8"/>
  <c r="U5989" i="8"/>
  <c r="H5989" i="8"/>
  <c r="B5989" i="8"/>
  <c r="U5988" i="8"/>
  <c r="H5988" i="8"/>
  <c r="B5988" i="8"/>
  <c r="U5987" i="8"/>
  <c r="H5987" i="8"/>
  <c r="B5987" i="8"/>
  <c r="U5986" i="8"/>
  <c r="H5986" i="8"/>
  <c r="B5986" i="8"/>
  <c r="U5985" i="8"/>
  <c r="H5985" i="8"/>
  <c r="B5985" i="8"/>
  <c r="U5984" i="8"/>
  <c r="H5984" i="8"/>
  <c r="B5984" i="8"/>
  <c r="U5983" i="8"/>
  <c r="H5983" i="8"/>
  <c r="B5983" i="8"/>
  <c r="U5982" i="8"/>
  <c r="H5982" i="8"/>
  <c r="B5982" i="8"/>
  <c r="U5981" i="8"/>
  <c r="H5981" i="8"/>
  <c r="B5981" i="8"/>
  <c r="U5980" i="8"/>
  <c r="H5980" i="8"/>
  <c r="B5980" i="8"/>
  <c r="U5979" i="8"/>
  <c r="H5979" i="8"/>
  <c r="B5979" i="8"/>
  <c r="U5978" i="8"/>
  <c r="H5978" i="8"/>
  <c r="B5978" i="8"/>
  <c r="U5977" i="8"/>
  <c r="H5977" i="8"/>
  <c r="B5977" i="8"/>
  <c r="U5976" i="8"/>
  <c r="H5976" i="8"/>
  <c r="B5976" i="8"/>
  <c r="U5975" i="8"/>
  <c r="H5975" i="8"/>
  <c r="B5975" i="8"/>
  <c r="U5974" i="8"/>
  <c r="H5974" i="8"/>
  <c r="B5974" i="8"/>
  <c r="U5973" i="8"/>
  <c r="H5973" i="8"/>
  <c r="B5973" i="8"/>
  <c r="U5972" i="8"/>
  <c r="H5972" i="8"/>
  <c r="B5972" i="8"/>
  <c r="U5971" i="8"/>
  <c r="H5971" i="8"/>
  <c r="B5971" i="8"/>
  <c r="U5970" i="8"/>
  <c r="H5970" i="8"/>
  <c r="B5970" i="8"/>
  <c r="U5969" i="8"/>
  <c r="H5969" i="8"/>
  <c r="B5969" i="8"/>
  <c r="U5968" i="8"/>
  <c r="H5968" i="8"/>
  <c r="B5968" i="8"/>
  <c r="U5967" i="8"/>
  <c r="H5967" i="8"/>
  <c r="B5967" i="8"/>
  <c r="U5966" i="8"/>
  <c r="H5966" i="8"/>
  <c r="B5966" i="8"/>
  <c r="U5965" i="8"/>
  <c r="H5965" i="8"/>
  <c r="B5965" i="8"/>
  <c r="U5964" i="8"/>
  <c r="H5964" i="8"/>
  <c r="B5964" i="8"/>
  <c r="U5963" i="8"/>
  <c r="H5963" i="8"/>
  <c r="B5963" i="8"/>
  <c r="U5962" i="8"/>
  <c r="H5962" i="8"/>
  <c r="B5962" i="8"/>
  <c r="U5961" i="8"/>
  <c r="H5961" i="8"/>
  <c r="B5961" i="8"/>
  <c r="U5960" i="8"/>
  <c r="H5960" i="8"/>
  <c r="B5960" i="8"/>
  <c r="U5959" i="8"/>
  <c r="H5959" i="8"/>
  <c r="B5959" i="8"/>
  <c r="U5958" i="8"/>
  <c r="H5958" i="8"/>
  <c r="B5958" i="8"/>
  <c r="U5957" i="8"/>
  <c r="H5957" i="8"/>
  <c r="B5957" i="8"/>
  <c r="U5956" i="8"/>
  <c r="H5956" i="8"/>
  <c r="B5956" i="8"/>
  <c r="U5955" i="8"/>
  <c r="H5955" i="8"/>
  <c r="B5955" i="8"/>
  <c r="U5954" i="8"/>
  <c r="H5954" i="8"/>
  <c r="B5954" i="8"/>
  <c r="U5953" i="8"/>
  <c r="H5953" i="8"/>
  <c r="B5953" i="8"/>
  <c r="U5952" i="8"/>
  <c r="H5952" i="8"/>
  <c r="B5952" i="8"/>
  <c r="U5951" i="8"/>
  <c r="H5951" i="8"/>
  <c r="B5951" i="8"/>
  <c r="U5950" i="8"/>
  <c r="H5950" i="8"/>
  <c r="B5950" i="8"/>
  <c r="U5949" i="8"/>
  <c r="H5949" i="8"/>
  <c r="B5949" i="8"/>
  <c r="U5948" i="8"/>
  <c r="H5948" i="8"/>
  <c r="B5948" i="8"/>
  <c r="U5947" i="8"/>
  <c r="H5947" i="8"/>
  <c r="B5947" i="8"/>
  <c r="U5946" i="8"/>
  <c r="H5946" i="8"/>
  <c r="B5946" i="8"/>
  <c r="U5945" i="8"/>
  <c r="H5945" i="8"/>
  <c r="B5945" i="8"/>
  <c r="U5944" i="8"/>
  <c r="H5944" i="8"/>
  <c r="B5944" i="8"/>
  <c r="U5943" i="8"/>
  <c r="H5943" i="8"/>
  <c r="B5943" i="8"/>
  <c r="U5942" i="8"/>
  <c r="H5942" i="8"/>
  <c r="B5942" i="8"/>
  <c r="U5941" i="8"/>
  <c r="H5941" i="8"/>
  <c r="B5941" i="8"/>
  <c r="U5940" i="8"/>
  <c r="H5940" i="8"/>
  <c r="B5940" i="8"/>
  <c r="U5939" i="8"/>
  <c r="H5939" i="8"/>
  <c r="B5939" i="8"/>
  <c r="U5938" i="8"/>
  <c r="H5938" i="8"/>
  <c r="B5938" i="8"/>
  <c r="U5937" i="8"/>
  <c r="H5937" i="8"/>
  <c r="B5937" i="8"/>
  <c r="U5936" i="8"/>
  <c r="H5936" i="8"/>
  <c r="B5936" i="8"/>
  <c r="U5935" i="8"/>
  <c r="H5935" i="8"/>
  <c r="B5935" i="8"/>
  <c r="U5934" i="8"/>
  <c r="H5934" i="8"/>
  <c r="B5934" i="8"/>
  <c r="U5933" i="8"/>
  <c r="H5933" i="8"/>
  <c r="B5933" i="8"/>
  <c r="U5932" i="8"/>
  <c r="H5932" i="8"/>
  <c r="B5932" i="8"/>
  <c r="U5931" i="8"/>
  <c r="H5931" i="8"/>
  <c r="B5931" i="8"/>
  <c r="U5930" i="8"/>
  <c r="H5930" i="8"/>
  <c r="B5930" i="8"/>
  <c r="U5929" i="8"/>
  <c r="H5929" i="8"/>
  <c r="B5929" i="8"/>
  <c r="U5928" i="8"/>
  <c r="H5928" i="8"/>
  <c r="B5928" i="8"/>
  <c r="U5927" i="8"/>
  <c r="H5927" i="8"/>
  <c r="B5927" i="8"/>
  <c r="U5926" i="8"/>
  <c r="H5926" i="8"/>
  <c r="B5926" i="8"/>
  <c r="U5925" i="8"/>
  <c r="H5925" i="8"/>
  <c r="B5925" i="8"/>
  <c r="U5924" i="8"/>
  <c r="H5924" i="8"/>
  <c r="B5924" i="8"/>
  <c r="U5923" i="8"/>
  <c r="H5923" i="8"/>
  <c r="B5923" i="8"/>
  <c r="U5922" i="8"/>
  <c r="H5922" i="8"/>
  <c r="B5922" i="8"/>
  <c r="U5921" i="8"/>
  <c r="H5921" i="8"/>
  <c r="B5921" i="8"/>
  <c r="U5920" i="8"/>
  <c r="H5920" i="8"/>
  <c r="B5920" i="8"/>
  <c r="U5919" i="8"/>
  <c r="H5919" i="8"/>
  <c r="B5919" i="8"/>
  <c r="U5918" i="8"/>
  <c r="H5918" i="8"/>
  <c r="B5918" i="8"/>
  <c r="U5917" i="8"/>
  <c r="H5917" i="8"/>
  <c r="B5917" i="8"/>
  <c r="U5916" i="8"/>
  <c r="H5916" i="8"/>
  <c r="B5916" i="8"/>
  <c r="U5915" i="8"/>
  <c r="H5915" i="8"/>
  <c r="B5915" i="8"/>
  <c r="U5914" i="8"/>
  <c r="H5914" i="8"/>
  <c r="B5914" i="8"/>
  <c r="U5913" i="8"/>
  <c r="H5913" i="8"/>
  <c r="B5913" i="8"/>
  <c r="U5912" i="8"/>
  <c r="H5912" i="8"/>
  <c r="B5912" i="8"/>
  <c r="U5911" i="8"/>
  <c r="H5911" i="8"/>
  <c r="B5911" i="8"/>
  <c r="U5910" i="8"/>
  <c r="H5910" i="8"/>
  <c r="B5910" i="8"/>
  <c r="U5909" i="8"/>
  <c r="H5909" i="8"/>
  <c r="B5909" i="8"/>
  <c r="U5908" i="8"/>
  <c r="H5908" i="8"/>
  <c r="B5908" i="8"/>
  <c r="U5907" i="8"/>
  <c r="H5907" i="8"/>
  <c r="B5907" i="8"/>
  <c r="U5906" i="8"/>
  <c r="H5906" i="8"/>
  <c r="B5906" i="8"/>
  <c r="U5905" i="8"/>
  <c r="H5905" i="8"/>
  <c r="B5905" i="8"/>
  <c r="U5904" i="8"/>
  <c r="H5904" i="8"/>
  <c r="B5904" i="8"/>
  <c r="U5903" i="8"/>
  <c r="H5903" i="8"/>
  <c r="B5903" i="8"/>
  <c r="U5902" i="8"/>
  <c r="H5902" i="8"/>
  <c r="B5902" i="8"/>
  <c r="U5901" i="8"/>
  <c r="H5901" i="8"/>
  <c r="B5901" i="8"/>
  <c r="U5900" i="8"/>
  <c r="H5900" i="8"/>
  <c r="B5900" i="8"/>
  <c r="U5899" i="8"/>
  <c r="H5899" i="8"/>
  <c r="B5899" i="8"/>
  <c r="U5898" i="8"/>
  <c r="H5898" i="8"/>
  <c r="B5898" i="8"/>
  <c r="U5897" i="8"/>
  <c r="H5897" i="8"/>
  <c r="B5897" i="8"/>
  <c r="U5896" i="8"/>
  <c r="H5896" i="8"/>
  <c r="B5896" i="8"/>
  <c r="U5895" i="8"/>
  <c r="H5895" i="8"/>
  <c r="B5895" i="8"/>
  <c r="U5894" i="8"/>
  <c r="H5894" i="8"/>
  <c r="B5894" i="8"/>
  <c r="U5893" i="8"/>
  <c r="H5893" i="8"/>
  <c r="B5893" i="8"/>
  <c r="U5892" i="8"/>
  <c r="H5892" i="8"/>
  <c r="B5892" i="8"/>
  <c r="U5891" i="8"/>
  <c r="H5891" i="8"/>
  <c r="B5891" i="8"/>
  <c r="U5890" i="8"/>
  <c r="H5890" i="8"/>
  <c r="B5890" i="8"/>
  <c r="U5889" i="8"/>
  <c r="H5889" i="8"/>
  <c r="B5889" i="8"/>
  <c r="U5888" i="8"/>
  <c r="H5888" i="8"/>
  <c r="B5888" i="8"/>
  <c r="U5887" i="8"/>
  <c r="H5887" i="8"/>
  <c r="B5887" i="8"/>
  <c r="U5886" i="8"/>
  <c r="H5886" i="8"/>
  <c r="B5886" i="8"/>
  <c r="U5885" i="8"/>
  <c r="H5885" i="8"/>
  <c r="B5885" i="8"/>
  <c r="U5884" i="8"/>
  <c r="H5884" i="8"/>
  <c r="B5884" i="8"/>
  <c r="U5883" i="8"/>
  <c r="H5883" i="8"/>
  <c r="B5883" i="8"/>
  <c r="U5882" i="8"/>
  <c r="H5882" i="8"/>
  <c r="B5882" i="8"/>
  <c r="U5881" i="8"/>
  <c r="H5881" i="8"/>
  <c r="B5881" i="8"/>
  <c r="U5880" i="8"/>
  <c r="H5880" i="8"/>
  <c r="B5880" i="8"/>
  <c r="U5879" i="8"/>
  <c r="H5879" i="8"/>
  <c r="B5879" i="8"/>
  <c r="U5878" i="8"/>
  <c r="H5878" i="8"/>
  <c r="B5878" i="8"/>
  <c r="U5877" i="8"/>
  <c r="H5877" i="8"/>
  <c r="B5877" i="8"/>
  <c r="U5876" i="8"/>
  <c r="H5876" i="8"/>
  <c r="B5876" i="8"/>
  <c r="U5875" i="8"/>
  <c r="H5875" i="8"/>
  <c r="B5875" i="8"/>
  <c r="U5874" i="8"/>
  <c r="H5874" i="8"/>
  <c r="B5874" i="8"/>
  <c r="U5873" i="8"/>
  <c r="H5873" i="8"/>
  <c r="B5873" i="8"/>
  <c r="U5872" i="8"/>
  <c r="H5872" i="8"/>
  <c r="B5872" i="8"/>
  <c r="U5871" i="8"/>
  <c r="H5871" i="8"/>
  <c r="B5871" i="8"/>
  <c r="U5870" i="8"/>
  <c r="H5870" i="8"/>
  <c r="B5870" i="8"/>
  <c r="U5869" i="8"/>
  <c r="H5869" i="8"/>
  <c r="B5869" i="8"/>
  <c r="U5868" i="8"/>
  <c r="H5868" i="8"/>
  <c r="B5868" i="8"/>
  <c r="U5867" i="8"/>
  <c r="H5867" i="8"/>
  <c r="B5867" i="8"/>
  <c r="U5866" i="8"/>
  <c r="H5866" i="8"/>
  <c r="B5866" i="8"/>
  <c r="U5865" i="8"/>
  <c r="H5865" i="8"/>
  <c r="B5865" i="8"/>
  <c r="U5864" i="8"/>
  <c r="H5864" i="8"/>
  <c r="B5864" i="8"/>
  <c r="U5863" i="8"/>
  <c r="H5863" i="8"/>
  <c r="B5863" i="8"/>
  <c r="U5862" i="8"/>
  <c r="H5862" i="8"/>
  <c r="B5862" i="8"/>
  <c r="U5861" i="8"/>
  <c r="H5861" i="8"/>
  <c r="B5861" i="8"/>
  <c r="U5860" i="8"/>
  <c r="H5860" i="8"/>
  <c r="B5860" i="8"/>
  <c r="U5859" i="8"/>
  <c r="H5859" i="8"/>
  <c r="B5859" i="8"/>
  <c r="U5858" i="8"/>
  <c r="H5858" i="8"/>
  <c r="B5858" i="8"/>
  <c r="U5857" i="8"/>
  <c r="H5857" i="8"/>
  <c r="B5857" i="8"/>
  <c r="U5856" i="8"/>
  <c r="H5856" i="8"/>
  <c r="B5856" i="8"/>
  <c r="U5855" i="8"/>
  <c r="H5855" i="8"/>
  <c r="B5855" i="8"/>
  <c r="U5854" i="8"/>
  <c r="H5854" i="8"/>
  <c r="B5854" i="8"/>
  <c r="U5853" i="8"/>
  <c r="H5853" i="8"/>
  <c r="B5853" i="8"/>
  <c r="U5852" i="8"/>
  <c r="H5852" i="8"/>
  <c r="B5852" i="8"/>
  <c r="U5851" i="8"/>
  <c r="H5851" i="8"/>
  <c r="B5851" i="8"/>
  <c r="U5850" i="8"/>
  <c r="H5850" i="8"/>
  <c r="B5850" i="8"/>
  <c r="U5849" i="8"/>
  <c r="H5849" i="8"/>
  <c r="B5849" i="8"/>
  <c r="U5848" i="8"/>
  <c r="H5848" i="8"/>
  <c r="B5848" i="8"/>
  <c r="U5847" i="8"/>
  <c r="H5847" i="8"/>
  <c r="B5847" i="8"/>
  <c r="U5846" i="8"/>
  <c r="H5846" i="8"/>
  <c r="B5846" i="8"/>
  <c r="U5845" i="8"/>
  <c r="H5845" i="8"/>
  <c r="B5845" i="8"/>
  <c r="U5844" i="8"/>
  <c r="H5844" i="8"/>
  <c r="B5844" i="8"/>
  <c r="U5843" i="8"/>
  <c r="H5843" i="8"/>
  <c r="B5843" i="8"/>
  <c r="U5842" i="8"/>
  <c r="H5842" i="8"/>
  <c r="B5842" i="8"/>
  <c r="U5841" i="8"/>
  <c r="H5841" i="8"/>
  <c r="B5841" i="8"/>
  <c r="U5840" i="8"/>
  <c r="H5840" i="8"/>
  <c r="B5840" i="8"/>
  <c r="U5839" i="8"/>
  <c r="H5839" i="8"/>
  <c r="B5839" i="8"/>
  <c r="U5838" i="8"/>
  <c r="H5838" i="8"/>
  <c r="B5838" i="8"/>
  <c r="U5837" i="8"/>
  <c r="H5837" i="8"/>
  <c r="B5837" i="8"/>
  <c r="U5836" i="8"/>
  <c r="H5836" i="8"/>
  <c r="B5836" i="8"/>
  <c r="U5835" i="8"/>
  <c r="H5835" i="8"/>
  <c r="B5835" i="8"/>
  <c r="U5834" i="8"/>
  <c r="H5834" i="8"/>
  <c r="B5834" i="8"/>
  <c r="U5833" i="8"/>
  <c r="H5833" i="8"/>
  <c r="B5833" i="8"/>
  <c r="U5832" i="8"/>
  <c r="H5832" i="8"/>
  <c r="B5832" i="8"/>
  <c r="U5831" i="8"/>
  <c r="H5831" i="8"/>
  <c r="B5831" i="8"/>
  <c r="U5830" i="8"/>
  <c r="H5830" i="8"/>
  <c r="B5830" i="8"/>
  <c r="U5829" i="8"/>
  <c r="H5829" i="8"/>
  <c r="B5829" i="8"/>
  <c r="U5828" i="8"/>
  <c r="H5828" i="8"/>
  <c r="B5828" i="8"/>
  <c r="U5827" i="8"/>
  <c r="H5827" i="8"/>
  <c r="B5827" i="8"/>
  <c r="U5826" i="8"/>
  <c r="H5826" i="8"/>
  <c r="B5826" i="8"/>
  <c r="U5825" i="8"/>
  <c r="H5825" i="8"/>
  <c r="B5825" i="8"/>
  <c r="U5824" i="8"/>
  <c r="H5824" i="8"/>
  <c r="B5824" i="8"/>
  <c r="U5823" i="8"/>
  <c r="H5823" i="8"/>
  <c r="B5823" i="8"/>
  <c r="U5822" i="8"/>
  <c r="H5822" i="8"/>
  <c r="B5822" i="8"/>
  <c r="U5821" i="8"/>
  <c r="H5821" i="8"/>
  <c r="B5821" i="8"/>
  <c r="U5820" i="8"/>
  <c r="H5820" i="8"/>
  <c r="B5820" i="8"/>
  <c r="U5819" i="8"/>
  <c r="H5819" i="8"/>
  <c r="B5819" i="8"/>
  <c r="U5818" i="8"/>
  <c r="H5818" i="8"/>
  <c r="B5818" i="8"/>
  <c r="U5817" i="8"/>
  <c r="H5817" i="8"/>
  <c r="B5817" i="8"/>
  <c r="U5816" i="8"/>
  <c r="H5816" i="8"/>
  <c r="B5816" i="8"/>
  <c r="U5815" i="8"/>
  <c r="H5815" i="8"/>
  <c r="B5815" i="8"/>
  <c r="U5814" i="8"/>
  <c r="H5814" i="8"/>
  <c r="B5814" i="8"/>
  <c r="U5813" i="8"/>
  <c r="H5813" i="8"/>
  <c r="B5813" i="8"/>
  <c r="U5812" i="8"/>
  <c r="H5812" i="8"/>
  <c r="B5812" i="8"/>
  <c r="U5811" i="8"/>
  <c r="H5811" i="8"/>
  <c r="B5811" i="8"/>
  <c r="U5810" i="8"/>
  <c r="H5810" i="8"/>
  <c r="B5810" i="8"/>
  <c r="U5809" i="8"/>
  <c r="H5809" i="8"/>
  <c r="B5809" i="8"/>
  <c r="U5808" i="8"/>
  <c r="H5808" i="8"/>
  <c r="B5808" i="8"/>
  <c r="U5807" i="8"/>
  <c r="H5807" i="8"/>
  <c r="B5807" i="8"/>
  <c r="U5806" i="8"/>
  <c r="H5806" i="8"/>
  <c r="B5806" i="8"/>
  <c r="U5805" i="8"/>
  <c r="H5805" i="8"/>
  <c r="B5805" i="8"/>
  <c r="U5804" i="8"/>
  <c r="H5804" i="8"/>
  <c r="B5804" i="8"/>
  <c r="U5803" i="8"/>
  <c r="H5803" i="8"/>
  <c r="B5803" i="8"/>
  <c r="U5802" i="8"/>
  <c r="H5802" i="8"/>
  <c r="B5802" i="8"/>
  <c r="U5801" i="8"/>
  <c r="H5801" i="8"/>
  <c r="B5801" i="8"/>
  <c r="U5800" i="8"/>
  <c r="H5800" i="8"/>
  <c r="B5800" i="8"/>
  <c r="U5799" i="8"/>
  <c r="H5799" i="8"/>
  <c r="B5799" i="8"/>
  <c r="U5798" i="8"/>
  <c r="H5798" i="8"/>
  <c r="B5798" i="8"/>
  <c r="U5797" i="8"/>
  <c r="H5797" i="8"/>
  <c r="B5797" i="8"/>
  <c r="U5796" i="8"/>
  <c r="H5796" i="8"/>
  <c r="B5796" i="8"/>
  <c r="U5795" i="8"/>
  <c r="H5795" i="8"/>
  <c r="B5795" i="8"/>
  <c r="U5794" i="8"/>
  <c r="H5794" i="8"/>
  <c r="B5794" i="8"/>
  <c r="U5793" i="8"/>
  <c r="H5793" i="8"/>
  <c r="B5793" i="8"/>
  <c r="U5792" i="8"/>
  <c r="H5792" i="8"/>
  <c r="B5792" i="8"/>
  <c r="U5791" i="8"/>
  <c r="H5791" i="8"/>
  <c r="B5791" i="8"/>
  <c r="U5790" i="8"/>
  <c r="H5790" i="8"/>
  <c r="B5790" i="8"/>
  <c r="U5789" i="8"/>
  <c r="H5789" i="8"/>
  <c r="B5789" i="8"/>
  <c r="U5788" i="8"/>
  <c r="H5788" i="8"/>
  <c r="B5788" i="8"/>
  <c r="U5787" i="8"/>
  <c r="H5787" i="8"/>
  <c r="B5787" i="8"/>
  <c r="U5786" i="8"/>
  <c r="H5786" i="8"/>
  <c r="B5786" i="8"/>
  <c r="U5785" i="8"/>
  <c r="H5785" i="8"/>
  <c r="B5785" i="8"/>
  <c r="U5784" i="8"/>
  <c r="H5784" i="8"/>
  <c r="B5784" i="8"/>
  <c r="U5783" i="8"/>
  <c r="H5783" i="8"/>
  <c r="B5783" i="8"/>
  <c r="U5782" i="8"/>
  <c r="H5782" i="8"/>
  <c r="B5782" i="8"/>
  <c r="U5781" i="8"/>
  <c r="H5781" i="8"/>
  <c r="B5781" i="8"/>
  <c r="U5780" i="8"/>
  <c r="H5780" i="8"/>
  <c r="B5780" i="8"/>
  <c r="U5779" i="8"/>
  <c r="H5779" i="8"/>
  <c r="B5779" i="8"/>
  <c r="U5778" i="8"/>
  <c r="H5778" i="8"/>
  <c r="B5778" i="8"/>
  <c r="U5777" i="8"/>
  <c r="H5777" i="8"/>
  <c r="B5777" i="8"/>
  <c r="U5776" i="8"/>
  <c r="H5776" i="8"/>
  <c r="B5776" i="8"/>
  <c r="U5775" i="8"/>
  <c r="H5775" i="8"/>
  <c r="B5775" i="8"/>
  <c r="U5774" i="8"/>
  <c r="H5774" i="8"/>
  <c r="B5774" i="8"/>
  <c r="U5773" i="8"/>
  <c r="H5773" i="8"/>
  <c r="B5773" i="8"/>
  <c r="U5772" i="8"/>
  <c r="H5772" i="8"/>
  <c r="B5772" i="8"/>
  <c r="U5771" i="8"/>
  <c r="H5771" i="8"/>
  <c r="B5771" i="8"/>
  <c r="U5770" i="8"/>
  <c r="H5770" i="8"/>
  <c r="B5770" i="8"/>
  <c r="U5769" i="8"/>
  <c r="H5769" i="8"/>
  <c r="B5769" i="8"/>
  <c r="U5768" i="8"/>
  <c r="H5768" i="8"/>
  <c r="B5768" i="8"/>
  <c r="U5767" i="8"/>
  <c r="H5767" i="8"/>
  <c r="B5767" i="8"/>
  <c r="U5766" i="8"/>
  <c r="H5766" i="8"/>
  <c r="B5766" i="8"/>
  <c r="U5765" i="8"/>
  <c r="H5765" i="8"/>
  <c r="B5765" i="8"/>
  <c r="U5764" i="8"/>
  <c r="H5764" i="8"/>
  <c r="B5764" i="8"/>
  <c r="U5763" i="8"/>
  <c r="H5763" i="8"/>
  <c r="B5763" i="8"/>
  <c r="U5762" i="8"/>
  <c r="H5762" i="8"/>
  <c r="B5762" i="8"/>
  <c r="U5761" i="8"/>
  <c r="H5761" i="8"/>
  <c r="B5761" i="8"/>
  <c r="U5760" i="8"/>
  <c r="H5760" i="8"/>
  <c r="B5760" i="8"/>
  <c r="U5759" i="8"/>
  <c r="H5759" i="8"/>
  <c r="B5759" i="8"/>
  <c r="U5758" i="8"/>
  <c r="H5758" i="8"/>
  <c r="B5758" i="8"/>
  <c r="U5757" i="8"/>
  <c r="H5757" i="8"/>
  <c r="B5757" i="8"/>
  <c r="U5756" i="8"/>
  <c r="H5756" i="8"/>
  <c r="B5756" i="8"/>
  <c r="U5755" i="8"/>
  <c r="H5755" i="8"/>
  <c r="B5755" i="8"/>
  <c r="U5754" i="8"/>
  <c r="H5754" i="8"/>
  <c r="B5754" i="8"/>
  <c r="U5753" i="8"/>
  <c r="H5753" i="8"/>
  <c r="B5753" i="8"/>
  <c r="U5752" i="8"/>
  <c r="H5752" i="8"/>
  <c r="B5752" i="8"/>
  <c r="U5751" i="8"/>
  <c r="H5751" i="8"/>
  <c r="B5751" i="8"/>
  <c r="U5750" i="8"/>
  <c r="H5750" i="8"/>
  <c r="B5750" i="8"/>
  <c r="U5749" i="8"/>
  <c r="H5749" i="8"/>
  <c r="B5749" i="8"/>
  <c r="U5748" i="8"/>
  <c r="H5748" i="8"/>
  <c r="B5748" i="8"/>
  <c r="U5747" i="8"/>
  <c r="H5747" i="8"/>
  <c r="B5747" i="8"/>
  <c r="U5746" i="8"/>
  <c r="H5746" i="8"/>
  <c r="B5746" i="8"/>
  <c r="U5745" i="8"/>
  <c r="H5745" i="8"/>
  <c r="B5745" i="8"/>
  <c r="U5744" i="8"/>
  <c r="H5744" i="8"/>
  <c r="B5744" i="8"/>
  <c r="U5743" i="8"/>
  <c r="H5743" i="8"/>
  <c r="B5743" i="8"/>
  <c r="U5742" i="8"/>
  <c r="H5742" i="8"/>
  <c r="B5742" i="8"/>
  <c r="U5741" i="8"/>
  <c r="H5741" i="8"/>
  <c r="B5741" i="8"/>
  <c r="U5740" i="8"/>
  <c r="H5740" i="8"/>
  <c r="B5740" i="8"/>
  <c r="U5739" i="8"/>
  <c r="H5739" i="8"/>
  <c r="B5739" i="8"/>
  <c r="U5738" i="8"/>
  <c r="H5738" i="8"/>
  <c r="B5738" i="8"/>
  <c r="U5737" i="8"/>
  <c r="H5737" i="8"/>
  <c r="B5737" i="8"/>
  <c r="U5736" i="8"/>
  <c r="H5736" i="8"/>
  <c r="B5736" i="8"/>
  <c r="U5735" i="8"/>
  <c r="H5735" i="8"/>
  <c r="B5735" i="8"/>
  <c r="U5734" i="8"/>
  <c r="H5734" i="8"/>
  <c r="B5734" i="8"/>
  <c r="U5733" i="8"/>
  <c r="H5733" i="8"/>
  <c r="B5733" i="8"/>
  <c r="U5732" i="8"/>
  <c r="H5732" i="8"/>
  <c r="B5732" i="8"/>
  <c r="U5731" i="8"/>
  <c r="H5731" i="8"/>
  <c r="B5731" i="8"/>
  <c r="U5730" i="8"/>
  <c r="H5730" i="8"/>
  <c r="B5730" i="8"/>
  <c r="U5729" i="8"/>
  <c r="H5729" i="8"/>
  <c r="B5729" i="8"/>
  <c r="U5728" i="8"/>
  <c r="H5728" i="8"/>
  <c r="B5728" i="8"/>
  <c r="U5727" i="8"/>
  <c r="H5727" i="8"/>
  <c r="B5727" i="8"/>
  <c r="U5726" i="8"/>
  <c r="H5726" i="8"/>
  <c r="B5726" i="8"/>
  <c r="U5725" i="8"/>
  <c r="H5725" i="8"/>
  <c r="B5725" i="8"/>
  <c r="U5724" i="8"/>
  <c r="H5724" i="8"/>
  <c r="B5724" i="8"/>
  <c r="U5723" i="8"/>
  <c r="H5723" i="8"/>
  <c r="B5723" i="8"/>
  <c r="U5722" i="8"/>
  <c r="H5722" i="8"/>
  <c r="B5722" i="8"/>
  <c r="U5721" i="8"/>
  <c r="H5721" i="8"/>
  <c r="B5721" i="8"/>
  <c r="U5720" i="8"/>
  <c r="H5720" i="8"/>
  <c r="B5720" i="8"/>
  <c r="U5719" i="8"/>
  <c r="H5719" i="8"/>
  <c r="B5719" i="8"/>
  <c r="U5718" i="8"/>
  <c r="H5718" i="8"/>
  <c r="B5718" i="8"/>
  <c r="U5717" i="8"/>
  <c r="H5717" i="8"/>
  <c r="B5717" i="8"/>
  <c r="U5716" i="8"/>
  <c r="H5716" i="8"/>
  <c r="B5716" i="8"/>
  <c r="U5715" i="8"/>
  <c r="H5715" i="8"/>
  <c r="B5715" i="8"/>
  <c r="U5714" i="8"/>
  <c r="H5714" i="8"/>
  <c r="B5714" i="8"/>
  <c r="U5713" i="8"/>
  <c r="H5713" i="8"/>
  <c r="B5713" i="8"/>
  <c r="U5712" i="8"/>
  <c r="H5712" i="8"/>
  <c r="B5712" i="8"/>
  <c r="U5711" i="8"/>
  <c r="H5711" i="8"/>
  <c r="B5711" i="8"/>
  <c r="U5710" i="8"/>
  <c r="H5710" i="8"/>
  <c r="B5710" i="8"/>
  <c r="U5709" i="8"/>
  <c r="H5709" i="8"/>
  <c r="B5709" i="8"/>
  <c r="U5708" i="8"/>
  <c r="H5708" i="8"/>
  <c r="B5708" i="8"/>
  <c r="U5707" i="8"/>
  <c r="H5707" i="8"/>
  <c r="B5707" i="8"/>
  <c r="U5706" i="8"/>
  <c r="H5706" i="8"/>
  <c r="B5706" i="8"/>
  <c r="U5705" i="8"/>
  <c r="H5705" i="8"/>
  <c r="B5705" i="8"/>
  <c r="U5704" i="8"/>
  <c r="H5704" i="8"/>
  <c r="B5704" i="8"/>
  <c r="U5703" i="8"/>
  <c r="H5703" i="8"/>
  <c r="B5703" i="8"/>
  <c r="U5702" i="8"/>
  <c r="H5702" i="8"/>
  <c r="B5702" i="8"/>
  <c r="U5701" i="8"/>
  <c r="H5701" i="8"/>
  <c r="B5701" i="8"/>
  <c r="U5700" i="8"/>
  <c r="H5700" i="8"/>
  <c r="B5700" i="8"/>
  <c r="U5699" i="8"/>
  <c r="H5699" i="8"/>
  <c r="B5699" i="8"/>
  <c r="U5698" i="8"/>
  <c r="H5698" i="8"/>
  <c r="B5698" i="8"/>
  <c r="U5697" i="8"/>
  <c r="H5697" i="8"/>
  <c r="B5697" i="8"/>
  <c r="U5696" i="8"/>
  <c r="H5696" i="8"/>
  <c r="B5696" i="8"/>
  <c r="U5695" i="8"/>
  <c r="H5695" i="8"/>
  <c r="B5695" i="8"/>
  <c r="U5694" i="8"/>
  <c r="H5694" i="8"/>
  <c r="B5694" i="8"/>
  <c r="U5693" i="8"/>
  <c r="H5693" i="8"/>
  <c r="B5693" i="8"/>
  <c r="U5692" i="8"/>
  <c r="H5692" i="8"/>
  <c r="B5692" i="8"/>
  <c r="U5691" i="8"/>
  <c r="H5691" i="8"/>
  <c r="B5691" i="8"/>
  <c r="U5690" i="8"/>
  <c r="H5690" i="8"/>
  <c r="B5690" i="8"/>
  <c r="U5689" i="8"/>
  <c r="H5689" i="8"/>
  <c r="B5689" i="8"/>
  <c r="U5688" i="8"/>
  <c r="H5688" i="8"/>
  <c r="B5688" i="8"/>
  <c r="U5687" i="8"/>
  <c r="H5687" i="8"/>
  <c r="B5687" i="8"/>
  <c r="U5686" i="8"/>
  <c r="H5686" i="8"/>
  <c r="B5686" i="8"/>
  <c r="U5685" i="8"/>
  <c r="H5685" i="8"/>
  <c r="B5685" i="8"/>
  <c r="U5684" i="8"/>
  <c r="H5684" i="8"/>
  <c r="B5684" i="8"/>
  <c r="U5683" i="8"/>
  <c r="H5683" i="8"/>
  <c r="B5683" i="8"/>
  <c r="U5682" i="8"/>
  <c r="H5682" i="8"/>
  <c r="B5682" i="8"/>
  <c r="U5681" i="8"/>
  <c r="H5681" i="8"/>
  <c r="B5681" i="8"/>
  <c r="U5680" i="8"/>
  <c r="H5680" i="8"/>
  <c r="B5680" i="8"/>
  <c r="U5679" i="8"/>
  <c r="H5679" i="8"/>
  <c r="B5679" i="8"/>
  <c r="U5678" i="8"/>
  <c r="H5678" i="8"/>
  <c r="B5678" i="8"/>
  <c r="U5677" i="8"/>
  <c r="H5677" i="8"/>
  <c r="B5677" i="8"/>
  <c r="U5676" i="8"/>
  <c r="H5676" i="8"/>
  <c r="B5676" i="8"/>
  <c r="U5675" i="8"/>
  <c r="H5675" i="8"/>
  <c r="B5675" i="8"/>
  <c r="U5674" i="8"/>
  <c r="H5674" i="8"/>
  <c r="B5674" i="8"/>
  <c r="U5673" i="8"/>
  <c r="H5673" i="8"/>
  <c r="B5673" i="8"/>
  <c r="U5672" i="8"/>
  <c r="H5672" i="8"/>
  <c r="B5672" i="8"/>
  <c r="U5671" i="8"/>
  <c r="H5671" i="8"/>
  <c r="B5671" i="8"/>
  <c r="U5670" i="8"/>
  <c r="H5670" i="8"/>
  <c r="B5670" i="8"/>
  <c r="U5669" i="8"/>
  <c r="H5669" i="8"/>
  <c r="B5669" i="8"/>
  <c r="U5668" i="8"/>
  <c r="H5668" i="8"/>
  <c r="B5668" i="8"/>
  <c r="U5667" i="8"/>
  <c r="H5667" i="8"/>
  <c r="B5667" i="8"/>
  <c r="U5666" i="8"/>
  <c r="H5666" i="8"/>
  <c r="B5666" i="8"/>
  <c r="U5665" i="8"/>
  <c r="H5665" i="8"/>
  <c r="B5665" i="8"/>
  <c r="U5664" i="8"/>
  <c r="H5664" i="8"/>
  <c r="B5664" i="8"/>
  <c r="U5663" i="8"/>
  <c r="H5663" i="8"/>
  <c r="B5663" i="8"/>
  <c r="U5662" i="8"/>
  <c r="H5662" i="8"/>
  <c r="B5662" i="8"/>
  <c r="U5661" i="8"/>
  <c r="H5661" i="8"/>
  <c r="B5661" i="8"/>
  <c r="U5660" i="8"/>
  <c r="H5660" i="8"/>
  <c r="B5660" i="8"/>
  <c r="U5659" i="8"/>
  <c r="H5659" i="8"/>
  <c r="B5659" i="8"/>
  <c r="U5658" i="8"/>
  <c r="H5658" i="8"/>
  <c r="B5658" i="8"/>
  <c r="U5657" i="8"/>
  <c r="H5657" i="8"/>
  <c r="B5657" i="8"/>
  <c r="U5656" i="8"/>
  <c r="H5656" i="8"/>
  <c r="B5656" i="8"/>
  <c r="U5655" i="8"/>
  <c r="H5655" i="8"/>
  <c r="B5655" i="8"/>
  <c r="U5654" i="8"/>
  <c r="H5654" i="8"/>
  <c r="B5654" i="8"/>
  <c r="U5653" i="8"/>
  <c r="H5653" i="8"/>
  <c r="B5653" i="8"/>
  <c r="U5652" i="8"/>
  <c r="H5652" i="8"/>
  <c r="B5652" i="8"/>
  <c r="U5651" i="8"/>
  <c r="H5651" i="8"/>
  <c r="B5651" i="8"/>
  <c r="U5650" i="8"/>
  <c r="H5650" i="8"/>
  <c r="B5650" i="8"/>
  <c r="U5649" i="8"/>
  <c r="H5649" i="8"/>
  <c r="B5649" i="8"/>
  <c r="U5648" i="8"/>
  <c r="H5648" i="8"/>
  <c r="B5648" i="8"/>
  <c r="U5647" i="8"/>
  <c r="H5647" i="8"/>
  <c r="B5647" i="8"/>
  <c r="U5646" i="8"/>
  <c r="H5646" i="8"/>
  <c r="B5646" i="8"/>
  <c r="U5645" i="8"/>
  <c r="H5645" i="8"/>
  <c r="B5645" i="8"/>
  <c r="U5644" i="8"/>
  <c r="H5644" i="8"/>
  <c r="B5644" i="8"/>
  <c r="U5643" i="8"/>
  <c r="H5643" i="8"/>
  <c r="B5643" i="8"/>
  <c r="U5642" i="8"/>
  <c r="H5642" i="8"/>
  <c r="B5642" i="8"/>
  <c r="U5641" i="8"/>
  <c r="H5641" i="8"/>
  <c r="B5641" i="8"/>
  <c r="U5640" i="8"/>
  <c r="H5640" i="8"/>
  <c r="B5640" i="8"/>
  <c r="U5639" i="8"/>
  <c r="H5639" i="8"/>
  <c r="B5639" i="8"/>
  <c r="U5638" i="8"/>
  <c r="H5638" i="8"/>
  <c r="B5638" i="8"/>
  <c r="U5637" i="8"/>
  <c r="H5637" i="8"/>
  <c r="B5637" i="8"/>
  <c r="U5636" i="8"/>
  <c r="H5636" i="8"/>
  <c r="B5636" i="8"/>
  <c r="U5635" i="8"/>
  <c r="H5635" i="8"/>
  <c r="B5635" i="8"/>
  <c r="U5634" i="8"/>
  <c r="H5634" i="8"/>
  <c r="B5634" i="8"/>
  <c r="U5633" i="8"/>
  <c r="H5633" i="8"/>
  <c r="B5633" i="8"/>
  <c r="U5632" i="8"/>
  <c r="H5632" i="8"/>
  <c r="B5632" i="8"/>
  <c r="U5631" i="8"/>
  <c r="H5631" i="8"/>
  <c r="B5631" i="8"/>
  <c r="U5630" i="8"/>
  <c r="H5630" i="8"/>
  <c r="B5630" i="8"/>
  <c r="U5629" i="8"/>
  <c r="H5629" i="8"/>
  <c r="B5629" i="8"/>
  <c r="U5628" i="8"/>
  <c r="H5628" i="8"/>
  <c r="B5628" i="8"/>
  <c r="U5627" i="8"/>
  <c r="H5627" i="8"/>
  <c r="B5627" i="8"/>
  <c r="U5626" i="8"/>
  <c r="H5626" i="8"/>
  <c r="B5626" i="8"/>
  <c r="U5625" i="8"/>
  <c r="H5625" i="8"/>
  <c r="B5625" i="8"/>
  <c r="U5624" i="8"/>
  <c r="H5624" i="8"/>
  <c r="B5624" i="8"/>
  <c r="U5623" i="8"/>
  <c r="H5623" i="8"/>
  <c r="B5623" i="8"/>
  <c r="U5622" i="8"/>
  <c r="H5622" i="8"/>
  <c r="B5622" i="8"/>
  <c r="U5621" i="8"/>
  <c r="H5621" i="8"/>
  <c r="B5621" i="8"/>
  <c r="U5620" i="8"/>
  <c r="H5620" i="8"/>
  <c r="B5620" i="8"/>
  <c r="U5619" i="8"/>
  <c r="H5619" i="8"/>
  <c r="B5619" i="8"/>
  <c r="U5618" i="8"/>
  <c r="H5618" i="8"/>
  <c r="B5618" i="8"/>
  <c r="U5617" i="8"/>
  <c r="H5617" i="8"/>
  <c r="B5617" i="8"/>
  <c r="U5616" i="8"/>
  <c r="H5616" i="8"/>
  <c r="B5616" i="8"/>
  <c r="U5615" i="8"/>
  <c r="H5615" i="8"/>
  <c r="B5615" i="8"/>
  <c r="U5614" i="8"/>
  <c r="H5614" i="8"/>
  <c r="B5614" i="8"/>
  <c r="U5613" i="8"/>
  <c r="H5613" i="8"/>
  <c r="B5613" i="8"/>
  <c r="U5612" i="8"/>
  <c r="H5612" i="8"/>
  <c r="B5612" i="8"/>
  <c r="U5611" i="8"/>
  <c r="H5611" i="8"/>
  <c r="B5611" i="8"/>
  <c r="U5610" i="8"/>
  <c r="H5610" i="8"/>
  <c r="B5610" i="8"/>
  <c r="U5609" i="8"/>
  <c r="H5609" i="8"/>
  <c r="B5609" i="8"/>
  <c r="U5608" i="8"/>
  <c r="H5608" i="8"/>
  <c r="B5608" i="8"/>
  <c r="U5607" i="8"/>
  <c r="H5607" i="8"/>
  <c r="B5607" i="8"/>
  <c r="U5606" i="8"/>
  <c r="H5606" i="8"/>
  <c r="B5606" i="8"/>
  <c r="U5605" i="8"/>
  <c r="H5605" i="8"/>
  <c r="B5605" i="8"/>
  <c r="U5604" i="8"/>
  <c r="H5604" i="8"/>
  <c r="B5604" i="8"/>
  <c r="U5603" i="8"/>
  <c r="H5603" i="8"/>
  <c r="B5603" i="8"/>
  <c r="U5602" i="8"/>
  <c r="H5602" i="8"/>
  <c r="B5602" i="8"/>
  <c r="U5601" i="8"/>
  <c r="H5601" i="8"/>
  <c r="B5601" i="8"/>
  <c r="U5600" i="8"/>
  <c r="H5600" i="8"/>
  <c r="B5600" i="8"/>
  <c r="U5599" i="8"/>
  <c r="H5599" i="8"/>
  <c r="B5599" i="8"/>
  <c r="U5598" i="8"/>
  <c r="H5598" i="8"/>
  <c r="B5598" i="8"/>
  <c r="U5597" i="8"/>
  <c r="H5597" i="8"/>
  <c r="B5597" i="8"/>
  <c r="U5596" i="8"/>
  <c r="H5596" i="8"/>
  <c r="B5596" i="8"/>
  <c r="U5595" i="8"/>
  <c r="H5595" i="8"/>
  <c r="B5595" i="8"/>
  <c r="U5594" i="8"/>
  <c r="H5594" i="8"/>
  <c r="B5594" i="8"/>
  <c r="U5593" i="8"/>
  <c r="H5593" i="8"/>
  <c r="B5593" i="8"/>
  <c r="U5592" i="8"/>
  <c r="H5592" i="8"/>
  <c r="B5592" i="8"/>
  <c r="U5591" i="8"/>
  <c r="H5591" i="8"/>
  <c r="B5591" i="8"/>
  <c r="U5590" i="8"/>
  <c r="H5590" i="8"/>
  <c r="B5590" i="8"/>
  <c r="U5589" i="8"/>
  <c r="H5589" i="8"/>
  <c r="B5589" i="8"/>
  <c r="U5588" i="8"/>
  <c r="H5588" i="8"/>
  <c r="B5588" i="8"/>
  <c r="U5587" i="8"/>
  <c r="H5587" i="8"/>
  <c r="B5587" i="8"/>
  <c r="U5586" i="8"/>
  <c r="H5586" i="8"/>
  <c r="B5586" i="8"/>
  <c r="U5585" i="8"/>
  <c r="H5585" i="8"/>
  <c r="B5585" i="8"/>
  <c r="U5584" i="8"/>
  <c r="H5584" i="8"/>
  <c r="B5584" i="8"/>
  <c r="U5583" i="8"/>
  <c r="H5583" i="8"/>
  <c r="B5583" i="8"/>
  <c r="U5582" i="8"/>
  <c r="H5582" i="8"/>
  <c r="B5582" i="8"/>
  <c r="U5581" i="8"/>
  <c r="H5581" i="8"/>
  <c r="B5581" i="8"/>
  <c r="U5580" i="8"/>
  <c r="H5580" i="8"/>
  <c r="B5580" i="8"/>
  <c r="U5579" i="8"/>
  <c r="H5579" i="8"/>
  <c r="B5579" i="8"/>
  <c r="U5578" i="8"/>
  <c r="H5578" i="8"/>
  <c r="B5578" i="8"/>
  <c r="U5577" i="8"/>
  <c r="H5577" i="8"/>
  <c r="B5577" i="8"/>
  <c r="U5576" i="8"/>
  <c r="H5576" i="8"/>
  <c r="B5576" i="8"/>
  <c r="U5575" i="8"/>
  <c r="H5575" i="8"/>
  <c r="B5575" i="8"/>
  <c r="U5574" i="8"/>
  <c r="H5574" i="8"/>
  <c r="B5574" i="8"/>
  <c r="U5573" i="8"/>
  <c r="H5573" i="8"/>
  <c r="B5573" i="8"/>
  <c r="U5572" i="8"/>
  <c r="H5572" i="8"/>
  <c r="B5572" i="8"/>
  <c r="U5571" i="8"/>
  <c r="H5571" i="8"/>
  <c r="B5571" i="8"/>
  <c r="U5570" i="8"/>
  <c r="H5570" i="8"/>
  <c r="B5570" i="8"/>
  <c r="U5569" i="8"/>
  <c r="H5569" i="8"/>
  <c r="B5569" i="8"/>
  <c r="U5568" i="8"/>
  <c r="H5568" i="8"/>
  <c r="B5568" i="8"/>
  <c r="U5567" i="8"/>
  <c r="H5567" i="8"/>
  <c r="B5567" i="8"/>
  <c r="U5566" i="8"/>
  <c r="H5566" i="8"/>
  <c r="B5566" i="8"/>
  <c r="U5565" i="8"/>
  <c r="H5565" i="8"/>
  <c r="B5565" i="8"/>
  <c r="U5564" i="8"/>
  <c r="H5564" i="8"/>
  <c r="B5564" i="8"/>
  <c r="U5563" i="8"/>
  <c r="H5563" i="8"/>
  <c r="B5563" i="8"/>
  <c r="U5562" i="8"/>
  <c r="H5562" i="8"/>
  <c r="B5562" i="8"/>
  <c r="U5561" i="8"/>
  <c r="H5561" i="8"/>
  <c r="B5561" i="8"/>
  <c r="U5560" i="8"/>
  <c r="H5560" i="8"/>
  <c r="B5560" i="8"/>
  <c r="U5559" i="8"/>
  <c r="H5559" i="8"/>
  <c r="B5559" i="8"/>
  <c r="U5558" i="8"/>
  <c r="H5558" i="8"/>
  <c r="B5558" i="8"/>
  <c r="U5557" i="8"/>
  <c r="H5557" i="8"/>
  <c r="B5557" i="8"/>
  <c r="U5556" i="8"/>
  <c r="H5556" i="8"/>
  <c r="B5556" i="8"/>
  <c r="U5555" i="8"/>
  <c r="H5555" i="8"/>
  <c r="B5555" i="8"/>
  <c r="U5554" i="8"/>
  <c r="H5554" i="8"/>
  <c r="B5554" i="8"/>
  <c r="U5553" i="8"/>
  <c r="H5553" i="8"/>
  <c r="B5553" i="8"/>
  <c r="U5552" i="8"/>
  <c r="H5552" i="8"/>
  <c r="B5552" i="8"/>
  <c r="U5551" i="8"/>
  <c r="H5551" i="8"/>
  <c r="B5551" i="8"/>
  <c r="U5550" i="8"/>
  <c r="H5550" i="8"/>
  <c r="B5550" i="8"/>
  <c r="U5549" i="8"/>
  <c r="H5549" i="8"/>
  <c r="B5549" i="8"/>
  <c r="U5548" i="8"/>
  <c r="H5548" i="8"/>
  <c r="B5548" i="8"/>
  <c r="U5547" i="8"/>
  <c r="H5547" i="8"/>
  <c r="B5547" i="8"/>
  <c r="U5546" i="8"/>
  <c r="H5546" i="8"/>
  <c r="B5546" i="8"/>
  <c r="U5545" i="8"/>
  <c r="H5545" i="8"/>
  <c r="B5545" i="8"/>
  <c r="U5544" i="8"/>
  <c r="H5544" i="8"/>
  <c r="B5544" i="8"/>
  <c r="U5543" i="8"/>
  <c r="H5543" i="8"/>
  <c r="B5543" i="8"/>
  <c r="U5542" i="8"/>
  <c r="H5542" i="8"/>
  <c r="B5542" i="8"/>
  <c r="U5541" i="8"/>
  <c r="H5541" i="8"/>
  <c r="B5541" i="8"/>
  <c r="U5540" i="8"/>
  <c r="H5540" i="8"/>
  <c r="B5540" i="8"/>
  <c r="U5539" i="8"/>
  <c r="H5539" i="8"/>
  <c r="B5539" i="8"/>
  <c r="U5538" i="8"/>
  <c r="H5538" i="8"/>
  <c r="B5538" i="8"/>
  <c r="U5537" i="8"/>
  <c r="H5537" i="8"/>
  <c r="B5537" i="8"/>
  <c r="U5536" i="8"/>
  <c r="H5536" i="8"/>
  <c r="B5536" i="8"/>
  <c r="U5535" i="8"/>
  <c r="H5535" i="8"/>
  <c r="B5535" i="8"/>
  <c r="U5534" i="8"/>
  <c r="H5534" i="8"/>
  <c r="B5534" i="8"/>
  <c r="U5533" i="8"/>
  <c r="H5533" i="8"/>
  <c r="B5533" i="8"/>
  <c r="U5532" i="8"/>
  <c r="H5532" i="8"/>
  <c r="B5532" i="8"/>
  <c r="U5531" i="8"/>
  <c r="H5531" i="8"/>
  <c r="B5531" i="8"/>
  <c r="U5530" i="8"/>
  <c r="H5530" i="8"/>
  <c r="B5530" i="8"/>
  <c r="U5529" i="8"/>
  <c r="H5529" i="8"/>
  <c r="B5529" i="8"/>
  <c r="U5528" i="8"/>
  <c r="H5528" i="8"/>
  <c r="B5528" i="8"/>
  <c r="U5527" i="8"/>
  <c r="H5527" i="8"/>
  <c r="B5527" i="8"/>
  <c r="U5526" i="8"/>
  <c r="H5526" i="8"/>
  <c r="B5526" i="8"/>
  <c r="U5525" i="8"/>
  <c r="H5525" i="8"/>
  <c r="B5525" i="8"/>
  <c r="U5524" i="8"/>
  <c r="H5524" i="8"/>
  <c r="B5524" i="8"/>
  <c r="U5523" i="8"/>
  <c r="H5523" i="8"/>
  <c r="B5523" i="8"/>
  <c r="U5522" i="8"/>
  <c r="H5522" i="8"/>
  <c r="B5522" i="8"/>
  <c r="U5521" i="8"/>
  <c r="H5521" i="8"/>
  <c r="B5521" i="8"/>
  <c r="U5520" i="8"/>
  <c r="H5520" i="8"/>
  <c r="B5520" i="8"/>
  <c r="U5519" i="8"/>
  <c r="H5519" i="8"/>
  <c r="B5519" i="8"/>
  <c r="U5518" i="8"/>
  <c r="H5518" i="8"/>
  <c r="B5518" i="8"/>
  <c r="U5517" i="8"/>
  <c r="H5517" i="8"/>
  <c r="B5517" i="8"/>
  <c r="U5516" i="8"/>
  <c r="H5516" i="8"/>
  <c r="B5516" i="8"/>
  <c r="U5515" i="8"/>
  <c r="H5515" i="8"/>
  <c r="B5515" i="8"/>
  <c r="U5514" i="8"/>
  <c r="H5514" i="8"/>
  <c r="B5514" i="8"/>
  <c r="U5513" i="8"/>
  <c r="H5513" i="8"/>
  <c r="B5513" i="8"/>
  <c r="U5512" i="8"/>
  <c r="H5512" i="8"/>
  <c r="B5512" i="8"/>
  <c r="U5511" i="8"/>
  <c r="H5511" i="8"/>
  <c r="B5511" i="8"/>
  <c r="U5510" i="8"/>
  <c r="H5510" i="8"/>
  <c r="B5510" i="8"/>
  <c r="U5509" i="8"/>
  <c r="H5509" i="8"/>
  <c r="B5509" i="8"/>
  <c r="U5508" i="8"/>
  <c r="H5508" i="8"/>
  <c r="B5508" i="8"/>
  <c r="U5507" i="8"/>
  <c r="H5507" i="8"/>
  <c r="B5507" i="8"/>
  <c r="U5506" i="8"/>
  <c r="H5506" i="8"/>
  <c r="B5506" i="8"/>
  <c r="U5505" i="8"/>
  <c r="H5505" i="8"/>
  <c r="B5505" i="8"/>
  <c r="U5504" i="8"/>
  <c r="H5504" i="8"/>
  <c r="B5504" i="8"/>
  <c r="U5503" i="8"/>
  <c r="H5503" i="8"/>
  <c r="B5503" i="8"/>
  <c r="U5502" i="8"/>
  <c r="H5502" i="8"/>
  <c r="B5502" i="8"/>
  <c r="U5501" i="8"/>
  <c r="H5501" i="8"/>
  <c r="B5501" i="8"/>
  <c r="U5500" i="8"/>
  <c r="H5500" i="8"/>
  <c r="B5500" i="8"/>
  <c r="U5499" i="8"/>
  <c r="H5499" i="8"/>
  <c r="B5499" i="8"/>
  <c r="U5498" i="8"/>
  <c r="H5498" i="8"/>
  <c r="B5498" i="8"/>
  <c r="U5497" i="8"/>
  <c r="H5497" i="8"/>
  <c r="B5497" i="8"/>
  <c r="U5496" i="8"/>
  <c r="H5496" i="8"/>
  <c r="B5496" i="8"/>
  <c r="U5495" i="8"/>
  <c r="H5495" i="8"/>
  <c r="B5495" i="8"/>
  <c r="U5494" i="8"/>
  <c r="H5494" i="8"/>
  <c r="B5494" i="8"/>
  <c r="U5493" i="8"/>
  <c r="H5493" i="8"/>
  <c r="B5493" i="8"/>
  <c r="U5492" i="8"/>
  <c r="H5492" i="8"/>
  <c r="B5492" i="8"/>
  <c r="U5491" i="8"/>
  <c r="H5491" i="8"/>
  <c r="B5491" i="8"/>
  <c r="U5490" i="8"/>
  <c r="H5490" i="8"/>
  <c r="B5490" i="8"/>
  <c r="U5489" i="8"/>
  <c r="H5489" i="8"/>
  <c r="B5489" i="8"/>
  <c r="U5488" i="8"/>
  <c r="H5488" i="8"/>
  <c r="B5488" i="8"/>
  <c r="U5487" i="8"/>
  <c r="H5487" i="8"/>
  <c r="B5487" i="8"/>
  <c r="U5486" i="8"/>
  <c r="H5486" i="8"/>
  <c r="B5486" i="8"/>
  <c r="U5485" i="8"/>
  <c r="H5485" i="8"/>
  <c r="B5485" i="8"/>
  <c r="U5484" i="8"/>
  <c r="H5484" i="8"/>
  <c r="B5484" i="8"/>
  <c r="U5483" i="8"/>
  <c r="H5483" i="8"/>
  <c r="B5483" i="8"/>
  <c r="U5482" i="8"/>
  <c r="H5482" i="8"/>
  <c r="B5482" i="8"/>
  <c r="U5481" i="8"/>
  <c r="H5481" i="8"/>
  <c r="B5481" i="8"/>
  <c r="U5480" i="8"/>
  <c r="H5480" i="8"/>
  <c r="B5480" i="8"/>
  <c r="U5479" i="8"/>
  <c r="H5479" i="8"/>
  <c r="B5479" i="8"/>
  <c r="U5478" i="8"/>
  <c r="H5478" i="8"/>
  <c r="B5478" i="8"/>
  <c r="U5477" i="8"/>
  <c r="H5477" i="8"/>
  <c r="B5477" i="8"/>
  <c r="U5476" i="8"/>
  <c r="H5476" i="8"/>
  <c r="B5476" i="8"/>
  <c r="U5475" i="8"/>
  <c r="H5475" i="8"/>
  <c r="B5475" i="8"/>
  <c r="U5474" i="8"/>
  <c r="H5474" i="8"/>
  <c r="B5474" i="8"/>
  <c r="U5473" i="8"/>
  <c r="H5473" i="8"/>
  <c r="B5473" i="8"/>
  <c r="U5472" i="8"/>
  <c r="H5472" i="8"/>
  <c r="B5472" i="8"/>
  <c r="U5471" i="8"/>
  <c r="H5471" i="8"/>
  <c r="B5471" i="8"/>
  <c r="U5470" i="8"/>
  <c r="H5470" i="8"/>
  <c r="B5470" i="8"/>
  <c r="U5469" i="8"/>
  <c r="H5469" i="8"/>
  <c r="B5469" i="8"/>
  <c r="U5468" i="8"/>
  <c r="H5468" i="8"/>
  <c r="B5468" i="8"/>
  <c r="U5467" i="8"/>
  <c r="H5467" i="8"/>
  <c r="B5467" i="8"/>
  <c r="U5466" i="8"/>
  <c r="H5466" i="8"/>
  <c r="B5466" i="8"/>
  <c r="U5465" i="8"/>
  <c r="H5465" i="8"/>
  <c r="B5465" i="8"/>
  <c r="U5464" i="8"/>
  <c r="H5464" i="8"/>
  <c r="B5464" i="8"/>
  <c r="U5463" i="8"/>
  <c r="H5463" i="8"/>
  <c r="B5463" i="8"/>
  <c r="U5462" i="8"/>
  <c r="H5462" i="8"/>
  <c r="B5462" i="8"/>
  <c r="U5461" i="8"/>
  <c r="H5461" i="8"/>
  <c r="B5461" i="8"/>
  <c r="U5460" i="8"/>
  <c r="H5460" i="8"/>
  <c r="B5460" i="8"/>
  <c r="U5459" i="8"/>
  <c r="H5459" i="8"/>
  <c r="B5459" i="8"/>
  <c r="U5458" i="8"/>
  <c r="H5458" i="8"/>
  <c r="B5458" i="8"/>
  <c r="U5457" i="8"/>
  <c r="H5457" i="8"/>
  <c r="B5457" i="8"/>
  <c r="U5456" i="8"/>
  <c r="H5456" i="8"/>
  <c r="B5456" i="8"/>
  <c r="U5455" i="8"/>
  <c r="H5455" i="8"/>
  <c r="B5455" i="8"/>
  <c r="U5454" i="8"/>
  <c r="H5454" i="8"/>
  <c r="B5454" i="8"/>
  <c r="U5453" i="8"/>
  <c r="H5453" i="8"/>
  <c r="B5453" i="8"/>
  <c r="U5452" i="8"/>
  <c r="H5452" i="8"/>
  <c r="B5452" i="8"/>
  <c r="U5451" i="8"/>
  <c r="H5451" i="8"/>
  <c r="B5451" i="8"/>
  <c r="U5450" i="8"/>
  <c r="H5450" i="8"/>
  <c r="B5450" i="8"/>
  <c r="U5449" i="8"/>
  <c r="H5449" i="8"/>
  <c r="B5449" i="8"/>
  <c r="U5448" i="8"/>
  <c r="H5448" i="8"/>
  <c r="B5448" i="8"/>
  <c r="U5447" i="8"/>
  <c r="H5447" i="8"/>
  <c r="B5447" i="8"/>
  <c r="U5446" i="8"/>
  <c r="H5446" i="8"/>
  <c r="B5446" i="8"/>
  <c r="U5445" i="8"/>
  <c r="H5445" i="8"/>
  <c r="B5445" i="8"/>
  <c r="U5444" i="8"/>
  <c r="H5444" i="8"/>
  <c r="B5444" i="8"/>
  <c r="U5443" i="8"/>
  <c r="H5443" i="8"/>
  <c r="B5443" i="8"/>
  <c r="U5442" i="8"/>
  <c r="H5442" i="8"/>
  <c r="B5442" i="8"/>
  <c r="U5441" i="8"/>
  <c r="H5441" i="8"/>
  <c r="B5441" i="8"/>
  <c r="U5440" i="8"/>
  <c r="H5440" i="8"/>
  <c r="B5440" i="8"/>
  <c r="U5439" i="8"/>
  <c r="H5439" i="8"/>
  <c r="B5439" i="8"/>
  <c r="U5438" i="8"/>
  <c r="H5438" i="8"/>
  <c r="B5438" i="8"/>
  <c r="U5437" i="8"/>
  <c r="H5437" i="8"/>
  <c r="B5437" i="8"/>
  <c r="U5436" i="8"/>
  <c r="H5436" i="8"/>
  <c r="B5436" i="8"/>
  <c r="U5435" i="8"/>
  <c r="H5435" i="8"/>
  <c r="B5435" i="8"/>
  <c r="U5434" i="8"/>
  <c r="H5434" i="8"/>
  <c r="B5434" i="8"/>
  <c r="U5433" i="8"/>
  <c r="H5433" i="8"/>
  <c r="B5433" i="8"/>
  <c r="U5432" i="8"/>
  <c r="H5432" i="8"/>
  <c r="B5432" i="8"/>
  <c r="U5431" i="8"/>
  <c r="H5431" i="8"/>
  <c r="B5431" i="8"/>
  <c r="U5430" i="8"/>
  <c r="H5430" i="8"/>
  <c r="B5430" i="8"/>
  <c r="U5429" i="8"/>
  <c r="H5429" i="8"/>
  <c r="B5429" i="8"/>
  <c r="U5428" i="8"/>
  <c r="H5428" i="8"/>
  <c r="B5428" i="8"/>
  <c r="U5427" i="8"/>
  <c r="H5427" i="8"/>
  <c r="B5427" i="8"/>
  <c r="U5426" i="8"/>
  <c r="H5426" i="8"/>
  <c r="B5426" i="8"/>
  <c r="U5425" i="8"/>
  <c r="H5425" i="8"/>
  <c r="B5425" i="8"/>
  <c r="U5424" i="8"/>
  <c r="H5424" i="8"/>
  <c r="B5424" i="8"/>
  <c r="U5423" i="8"/>
  <c r="H5423" i="8"/>
  <c r="B5423" i="8"/>
  <c r="U5422" i="8"/>
  <c r="H5422" i="8"/>
  <c r="B5422" i="8"/>
  <c r="U5421" i="8"/>
  <c r="H5421" i="8"/>
  <c r="B5421" i="8"/>
  <c r="U5420" i="8"/>
  <c r="H5420" i="8"/>
  <c r="B5420" i="8"/>
  <c r="U5419" i="8"/>
  <c r="H5419" i="8"/>
  <c r="B5419" i="8"/>
  <c r="U5418" i="8"/>
  <c r="H5418" i="8"/>
  <c r="B5418" i="8"/>
  <c r="U5417" i="8"/>
  <c r="H5417" i="8"/>
  <c r="B5417" i="8"/>
  <c r="U5416" i="8"/>
  <c r="H5416" i="8"/>
  <c r="B5416" i="8"/>
  <c r="U5415" i="8"/>
  <c r="H5415" i="8"/>
  <c r="B5415" i="8"/>
  <c r="U5414" i="8"/>
  <c r="H5414" i="8"/>
  <c r="B5414" i="8"/>
  <c r="U5413" i="8"/>
  <c r="H5413" i="8"/>
  <c r="B5413" i="8"/>
  <c r="U5412" i="8"/>
  <c r="H5412" i="8"/>
  <c r="B5412" i="8"/>
  <c r="U5411" i="8"/>
  <c r="H5411" i="8"/>
  <c r="B5411" i="8"/>
  <c r="U5410" i="8"/>
  <c r="H5410" i="8"/>
  <c r="B5410" i="8"/>
  <c r="U5409" i="8"/>
  <c r="H5409" i="8"/>
  <c r="B5409" i="8"/>
  <c r="U5408" i="8"/>
  <c r="H5408" i="8"/>
  <c r="B5408" i="8"/>
  <c r="U5407" i="8"/>
  <c r="H5407" i="8"/>
  <c r="B5407" i="8"/>
  <c r="U5406" i="8"/>
  <c r="H5406" i="8"/>
  <c r="B5406" i="8"/>
  <c r="U5405" i="8"/>
  <c r="H5405" i="8"/>
  <c r="B5405" i="8"/>
  <c r="U5404" i="8"/>
  <c r="H5404" i="8"/>
  <c r="B5404" i="8"/>
  <c r="U5403" i="8"/>
  <c r="H5403" i="8"/>
  <c r="B5403" i="8"/>
  <c r="U5402" i="8"/>
  <c r="H5402" i="8"/>
  <c r="B5402" i="8"/>
  <c r="U5401" i="8"/>
  <c r="H5401" i="8"/>
  <c r="B5401" i="8"/>
  <c r="U5400" i="8"/>
  <c r="H5400" i="8"/>
  <c r="B5400" i="8"/>
  <c r="U5399" i="8"/>
  <c r="H5399" i="8"/>
  <c r="B5399" i="8"/>
  <c r="U5398" i="8"/>
  <c r="H5398" i="8"/>
  <c r="B5398" i="8"/>
  <c r="U5397" i="8"/>
  <c r="H5397" i="8"/>
  <c r="B5397" i="8"/>
  <c r="U5396" i="8"/>
  <c r="H5396" i="8"/>
  <c r="B5396" i="8"/>
  <c r="U5395" i="8"/>
  <c r="H5395" i="8"/>
  <c r="B5395" i="8"/>
  <c r="U5394" i="8"/>
  <c r="H5394" i="8"/>
  <c r="B5394" i="8"/>
  <c r="U5393" i="8"/>
  <c r="H5393" i="8"/>
  <c r="B5393" i="8"/>
  <c r="U5392" i="8"/>
  <c r="H5392" i="8"/>
  <c r="B5392" i="8"/>
  <c r="U5391" i="8"/>
  <c r="H5391" i="8"/>
  <c r="B5391" i="8"/>
  <c r="U5390" i="8"/>
  <c r="H5390" i="8"/>
  <c r="B5390" i="8"/>
  <c r="U5389" i="8"/>
  <c r="H5389" i="8"/>
  <c r="B5389" i="8"/>
  <c r="U5388" i="8"/>
  <c r="H5388" i="8"/>
  <c r="B5388" i="8"/>
  <c r="U5387" i="8"/>
  <c r="H5387" i="8"/>
  <c r="B5387" i="8"/>
  <c r="U5386" i="8"/>
  <c r="H5386" i="8"/>
  <c r="B5386" i="8"/>
  <c r="U5385" i="8"/>
  <c r="H5385" i="8"/>
  <c r="B5385" i="8"/>
  <c r="U5384" i="8"/>
  <c r="H5384" i="8"/>
  <c r="B5384" i="8"/>
  <c r="U5383" i="8"/>
  <c r="H5383" i="8"/>
  <c r="B5383" i="8"/>
  <c r="U5382" i="8"/>
  <c r="H5382" i="8"/>
  <c r="B5382" i="8"/>
  <c r="U5381" i="8"/>
  <c r="H5381" i="8"/>
  <c r="B5381" i="8"/>
  <c r="U5380" i="8"/>
  <c r="H5380" i="8"/>
  <c r="B5380" i="8"/>
  <c r="U5379" i="8"/>
  <c r="H5379" i="8"/>
  <c r="B5379" i="8"/>
  <c r="U5378" i="8"/>
  <c r="H5378" i="8"/>
  <c r="B5378" i="8"/>
  <c r="U5377" i="8"/>
  <c r="H5377" i="8"/>
  <c r="B5377" i="8"/>
  <c r="U5376" i="8"/>
  <c r="H5376" i="8"/>
  <c r="B5376" i="8"/>
  <c r="U5375" i="8"/>
  <c r="H5375" i="8"/>
  <c r="B5375" i="8"/>
  <c r="U5374" i="8"/>
  <c r="H5374" i="8"/>
  <c r="B5374" i="8"/>
  <c r="U5373" i="8"/>
  <c r="H5373" i="8"/>
  <c r="B5373" i="8"/>
  <c r="U5372" i="8"/>
  <c r="H5372" i="8"/>
  <c r="B5372" i="8"/>
  <c r="U5371" i="8"/>
  <c r="H5371" i="8"/>
  <c r="B5371" i="8"/>
  <c r="U5370" i="8"/>
  <c r="H5370" i="8"/>
  <c r="B5370" i="8"/>
  <c r="U5369" i="8"/>
  <c r="H5369" i="8"/>
  <c r="B5369" i="8"/>
  <c r="U5368" i="8"/>
  <c r="H5368" i="8"/>
  <c r="B5368" i="8"/>
  <c r="U5367" i="8"/>
  <c r="H5367" i="8"/>
  <c r="B5367" i="8"/>
  <c r="U5366" i="8"/>
  <c r="H5366" i="8"/>
  <c r="B5366" i="8"/>
  <c r="U5365" i="8"/>
  <c r="H5365" i="8"/>
  <c r="B5365" i="8"/>
  <c r="U5364" i="8"/>
  <c r="H5364" i="8"/>
  <c r="B5364" i="8"/>
  <c r="U5363" i="8"/>
  <c r="H5363" i="8"/>
  <c r="B5363" i="8"/>
  <c r="U5362" i="8"/>
  <c r="H5362" i="8"/>
  <c r="B5362" i="8"/>
  <c r="U5361" i="8"/>
  <c r="H5361" i="8"/>
  <c r="B5361" i="8"/>
  <c r="U5360" i="8"/>
  <c r="H5360" i="8"/>
  <c r="B5360" i="8"/>
  <c r="U5359" i="8"/>
  <c r="H5359" i="8"/>
  <c r="B5359" i="8"/>
  <c r="U5358" i="8"/>
  <c r="H5358" i="8"/>
  <c r="B5358" i="8"/>
  <c r="U5357" i="8"/>
  <c r="H5357" i="8"/>
  <c r="B5357" i="8"/>
  <c r="U5356" i="8"/>
  <c r="H5356" i="8"/>
  <c r="B5356" i="8"/>
  <c r="U5355" i="8"/>
  <c r="H5355" i="8"/>
  <c r="B5355" i="8"/>
  <c r="U5354" i="8"/>
  <c r="H5354" i="8"/>
  <c r="B5354" i="8"/>
  <c r="U5353" i="8"/>
  <c r="H5353" i="8"/>
  <c r="B5353" i="8"/>
  <c r="U5352" i="8"/>
  <c r="H5352" i="8"/>
  <c r="B5352" i="8"/>
  <c r="U5351" i="8"/>
  <c r="H5351" i="8"/>
  <c r="B5351" i="8"/>
  <c r="U5350" i="8"/>
  <c r="H5350" i="8"/>
  <c r="B5350" i="8"/>
  <c r="U5349" i="8"/>
  <c r="H5349" i="8"/>
  <c r="B5349" i="8"/>
  <c r="U5348" i="8"/>
  <c r="H5348" i="8"/>
  <c r="B5348" i="8"/>
  <c r="U5347" i="8"/>
  <c r="H5347" i="8"/>
  <c r="B5347" i="8"/>
  <c r="U5346" i="8"/>
  <c r="H5346" i="8"/>
  <c r="B5346" i="8"/>
  <c r="U5345" i="8"/>
  <c r="H5345" i="8"/>
  <c r="B5345" i="8"/>
  <c r="U5344" i="8"/>
  <c r="H5344" i="8"/>
  <c r="B5344" i="8"/>
  <c r="U5343" i="8"/>
  <c r="H5343" i="8"/>
  <c r="B5343" i="8"/>
  <c r="U5342" i="8"/>
  <c r="H5342" i="8"/>
  <c r="B5342" i="8"/>
  <c r="U5341" i="8"/>
  <c r="H5341" i="8"/>
  <c r="B5341" i="8"/>
  <c r="U5340" i="8"/>
  <c r="H5340" i="8"/>
  <c r="B5340" i="8"/>
  <c r="U5339" i="8"/>
  <c r="H5339" i="8"/>
  <c r="B5339" i="8"/>
  <c r="U5338" i="8"/>
  <c r="H5338" i="8"/>
  <c r="B5338" i="8"/>
  <c r="U5337" i="8"/>
  <c r="H5337" i="8"/>
  <c r="B5337" i="8"/>
  <c r="U5336" i="8"/>
  <c r="H5336" i="8"/>
  <c r="B5336" i="8"/>
  <c r="U5335" i="8"/>
  <c r="H5335" i="8"/>
  <c r="B5335" i="8"/>
  <c r="U5334" i="8"/>
  <c r="H5334" i="8"/>
  <c r="B5334" i="8"/>
  <c r="U5333" i="8"/>
  <c r="H5333" i="8"/>
  <c r="B5333" i="8"/>
  <c r="U5332" i="8"/>
  <c r="H5332" i="8"/>
  <c r="B5332" i="8"/>
  <c r="U5331" i="8"/>
  <c r="H5331" i="8"/>
  <c r="B5331" i="8"/>
  <c r="U5330" i="8"/>
  <c r="H5330" i="8"/>
  <c r="B5330" i="8"/>
  <c r="U5329" i="8"/>
  <c r="H5329" i="8"/>
  <c r="B5329" i="8"/>
  <c r="U5328" i="8"/>
  <c r="H5328" i="8"/>
  <c r="B5328" i="8"/>
  <c r="U5327" i="8"/>
  <c r="H5327" i="8"/>
  <c r="B5327" i="8"/>
  <c r="U5326" i="8"/>
  <c r="H5326" i="8"/>
  <c r="B5326" i="8"/>
  <c r="U5325" i="8"/>
  <c r="H5325" i="8"/>
  <c r="B5325" i="8"/>
  <c r="U5324" i="8"/>
  <c r="H5324" i="8"/>
  <c r="B5324" i="8"/>
  <c r="U5323" i="8"/>
  <c r="H5323" i="8"/>
  <c r="B5323" i="8"/>
  <c r="U5322" i="8"/>
  <c r="H5322" i="8"/>
  <c r="B5322" i="8"/>
  <c r="U5321" i="8"/>
  <c r="H5321" i="8"/>
  <c r="B5321" i="8"/>
  <c r="U5320" i="8"/>
  <c r="H5320" i="8"/>
  <c r="B5320" i="8"/>
  <c r="U5319" i="8"/>
  <c r="H5319" i="8"/>
  <c r="B5319" i="8"/>
  <c r="U5318" i="8"/>
  <c r="H5318" i="8"/>
  <c r="B5318" i="8"/>
  <c r="U5317" i="8"/>
  <c r="H5317" i="8"/>
  <c r="B5317" i="8"/>
  <c r="U5316" i="8"/>
  <c r="H5316" i="8"/>
  <c r="B5316" i="8"/>
  <c r="U5315" i="8"/>
  <c r="H5315" i="8"/>
  <c r="B5315" i="8"/>
  <c r="U5314" i="8"/>
  <c r="H5314" i="8"/>
  <c r="B5314" i="8"/>
  <c r="U5313" i="8"/>
  <c r="H5313" i="8"/>
  <c r="B5313" i="8"/>
  <c r="U5312" i="8"/>
  <c r="H5312" i="8"/>
  <c r="B5312" i="8"/>
  <c r="U5311" i="8"/>
  <c r="H5311" i="8"/>
  <c r="B5311" i="8"/>
  <c r="U5310" i="8"/>
  <c r="H5310" i="8"/>
  <c r="B5310" i="8"/>
  <c r="U5309" i="8"/>
  <c r="H5309" i="8"/>
  <c r="B5309" i="8"/>
  <c r="U5308" i="8"/>
  <c r="H5308" i="8"/>
  <c r="B5308" i="8"/>
  <c r="U5307" i="8"/>
  <c r="H5307" i="8"/>
  <c r="B5307" i="8"/>
  <c r="U5306" i="8"/>
  <c r="H5306" i="8"/>
  <c r="B5306" i="8"/>
  <c r="U5305" i="8"/>
  <c r="H5305" i="8"/>
  <c r="B5305" i="8"/>
  <c r="U5304" i="8"/>
  <c r="H5304" i="8"/>
  <c r="B5304" i="8"/>
  <c r="U5303" i="8"/>
  <c r="H5303" i="8"/>
  <c r="B5303" i="8"/>
  <c r="U5302" i="8"/>
  <c r="H5302" i="8"/>
  <c r="B5302" i="8"/>
  <c r="U5301" i="8"/>
  <c r="H5301" i="8"/>
  <c r="B5301" i="8"/>
  <c r="U5300" i="8"/>
  <c r="H5300" i="8"/>
  <c r="B5300" i="8"/>
  <c r="U5299" i="8"/>
  <c r="H5299" i="8"/>
  <c r="B5299" i="8"/>
  <c r="U5298" i="8"/>
  <c r="H5298" i="8"/>
  <c r="B5298" i="8"/>
  <c r="U5297" i="8"/>
  <c r="H5297" i="8"/>
  <c r="B5297" i="8"/>
  <c r="U5296" i="8"/>
  <c r="H5296" i="8"/>
  <c r="B5296" i="8"/>
  <c r="U5295" i="8"/>
  <c r="H5295" i="8"/>
  <c r="B5295" i="8"/>
  <c r="U5294" i="8"/>
  <c r="H5294" i="8"/>
  <c r="B5294" i="8"/>
  <c r="U5293" i="8"/>
  <c r="H5293" i="8"/>
  <c r="B5293" i="8"/>
  <c r="U5292" i="8"/>
  <c r="H5292" i="8"/>
  <c r="B5292" i="8"/>
  <c r="U5291" i="8"/>
  <c r="H5291" i="8"/>
  <c r="B5291" i="8"/>
  <c r="U5290" i="8"/>
  <c r="H5290" i="8"/>
  <c r="B5290" i="8"/>
  <c r="U5289" i="8"/>
  <c r="H5289" i="8"/>
  <c r="B5289" i="8"/>
  <c r="U5288" i="8"/>
  <c r="H5288" i="8"/>
  <c r="B5288" i="8"/>
  <c r="U5287" i="8"/>
  <c r="H5287" i="8"/>
  <c r="B5287" i="8"/>
  <c r="U5286" i="8"/>
  <c r="H5286" i="8"/>
  <c r="B5286" i="8"/>
  <c r="U5285" i="8"/>
  <c r="H5285" i="8"/>
  <c r="B5285" i="8"/>
  <c r="U5284" i="8"/>
  <c r="H5284" i="8"/>
  <c r="B5284" i="8"/>
  <c r="U5283" i="8"/>
  <c r="H5283" i="8"/>
  <c r="B5283" i="8"/>
  <c r="U5282" i="8"/>
  <c r="H5282" i="8"/>
  <c r="B5282" i="8"/>
  <c r="U5281" i="8"/>
  <c r="H5281" i="8"/>
  <c r="B5281" i="8"/>
  <c r="U5280" i="8"/>
  <c r="H5280" i="8"/>
  <c r="B5280" i="8"/>
  <c r="U5279" i="8"/>
  <c r="H5279" i="8"/>
  <c r="B5279" i="8"/>
  <c r="U5278" i="8"/>
  <c r="H5278" i="8"/>
  <c r="B5278" i="8"/>
  <c r="U5277" i="8"/>
  <c r="H5277" i="8"/>
  <c r="B5277" i="8"/>
  <c r="U5276" i="8"/>
  <c r="H5276" i="8"/>
  <c r="B5276" i="8"/>
  <c r="U5275" i="8"/>
  <c r="H5275" i="8"/>
  <c r="B5275" i="8"/>
  <c r="U5274" i="8"/>
  <c r="H5274" i="8"/>
  <c r="B5274" i="8"/>
  <c r="U5273" i="8"/>
  <c r="H5273" i="8"/>
  <c r="B5273" i="8"/>
  <c r="U5272" i="8"/>
  <c r="H5272" i="8"/>
  <c r="B5272" i="8"/>
  <c r="U5271" i="8"/>
  <c r="H5271" i="8"/>
  <c r="B5271" i="8"/>
  <c r="U5270" i="8"/>
  <c r="H5270" i="8"/>
  <c r="B5270" i="8"/>
  <c r="U5269" i="8"/>
  <c r="H5269" i="8"/>
  <c r="B5269" i="8"/>
  <c r="U5268" i="8"/>
  <c r="H5268" i="8"/>
  <c r="B5268" i="8"/>
  <c r="U5267" i="8"/>
  <c r="H5267" i="8"/>
  <c r="B5267" i="8"/>
  <c r="U5266" i="8"/>
  <c r="H5266" i="8"/>
  <c r="B5266" i="8"/>
  <c r="U5265" i="8"/>
  <c r="H5265" i="8"/>
  <c r="B5265" i="8"/>
  <c r="U5264" i="8"/>
  <c r="H5264" i="8"/>
  <c r="B5264" i="8"/>
  <c r="U5263" i="8"/>
  <c r="H5263" i="8"/>
  <c r="B5263" i="8"/>
  <c r="U5262" i="8"/>
  <c r="H5262" i="8"/>
  <c r="B5262" i="8"/>
  <c r="U5261" i="8"/>
  <c r="H5261" i="8"/>
  <c r="B5261" i="8"/>
  <c r="U5260" i="8"/>
  <c r="H5260" i="8"/>
  <c r="B5260" i="8"/>
  <c r="U5259" i="8"/>
  <c r="H5259" i="8"/>
  <c r="B5259" i="8"/>
  <c r="U5258" i="8"/>
  <c r="H5258" i="8"/>
  <c r="B5258" i="8"/>
  <c r="U5257" i="8"/>
  <c r="H5257" i="8"/>
  <c r="B5257" i="8"/>
  <c r="U5256" i="8"/>
  <c r="H5256" i="8"/>
  <c r="B5256" i="8"/>
  <c r="U5255" i="8"/>
  <c r="H5255" i="8"/>
  <c r="B5255" i="8"/>
  <c r="U5254" i="8"/>
  <c r="H5254" i="8"/>
  <c r="B5254" i="8"/>
  <c r="U5253" i="8"/>
  <c r="H5253" i="8"/>
  <c r="B5253" i="8"/>
  <c r="U5252" i="8"/>
  <c r="H5252" i="8"/>
  <c r="B5252" i="8"/>
  <c r="U5251" i="8"/>
  <c r="H5251" i="8"/>
  <c r="B5251" i="8"/>
  <c r="U5250" i="8"/>
  <c r="H5250" i="8"/>
  <c r="B5250" i="8"/>
  <c r="U5249" i="8"/>
  <c r="H5249" i="8"/>
  <c r="B5249" i="8"/>
  <c r="U5248" i="8"/>
  <c r="H5248" i="8"/>
  <c r="B5248" i="8"/>
  <c r="U5247" i="8"/>
  <c r="H5247" i="8"/>
  <c r="B5247" i="8"/>
  <c r="U5246" i="8"/>
  <c r="H5246" i="8"/>
  <c r="B5246" i="8"/>
  <c r="U5245" i="8"/>
  <c r="H5245" i="8"/>
  <c r="B5245" i="8"/>
  <c r="U5244" i="8"/>
  <c r="H5244" i="8"/>
  <c r="B5244" i="8"/>
  <c r="U5243" i="8"/>
  <c r="H5243" i="8"/>
  <c r="B5243" i="8"/>
  <c r="U5242" i="8"/>
  <c r="H5242" i="8"/>
  <c r="B5242" i="8"/>
  <c r="U5241" i="8"/>
  <c r="H5241" i="8"/>
  <c r="B5241" i="8"/>
  <c r="U5240" i="8"/>
  <c r="H5240" i="8"/>
  <c r="B5240" i="8"/>
  <c r="U5239" i="8"/>
  <c r="H5239" i="8"/>
  <c r="B5239" i="8"/>
  <c r="U5238" i="8"/>
  <c r="H5238" i="8"/>
  <c r="B5238" i="8"/>
  <c r="U5237" i="8"/>
  <c r="H5237" i="8"/>
  <c r="B5237" i="8"/>
  <c r="U5236" i="8"/>
  <c r="H5236" i="8"/>
  <c r="B5236" i="8"/>
  <c r="U5235" i="8"/>
  <c r="H5235" i="8"/>
  <c r="B5235" i="8"/>
  <c r="U5234" i="8"/>
  <c r="H5234" i="8"/>
  <c r="B5234" i="8"/>
  <c r="U5233" i="8"/>
  <c r="H5233" i="8"/>
  <c r="B5233" i="8"/>
  <c r="U5232" i="8"/>
  <c r="H5232" i="8"/>
  <c r="B5232" i="8"/>
  <c r="U5231" i="8"/>
  <c r="H5231" i="8"/>
  <c r="B5231" i="8"/>
  <c r="U5230" i="8"/>
  <c r="H5230" i="8"/>
  <c r="B5230" i="8"/>
  <c r="U5229" i="8"/>
  <c r="H5229" i="8"/>
  <c r="B5229" i="8"/>
  <c r="U5228" i="8"/>
  <c r="H5228" i="8"/>
  <c r="B5228" i="8"/>
  <c r="U5227" i="8"/>
  <c r="H5227" i="8"/>
  <c r="B5227" i="8"/>
  <c r="U5226" i="8"/>
  <c r="H5226" i="8"/>
  <c r="B5226" i="8"/>
  <c r="U5225" i="8"/>
  <c r="H5225" i="8"/>
  <c r="B5225" i="8"/>
  <c r="U5224" i="8"/>
  <c r="H5224" i="8"/>
  <c r="B5224" i="8"/>
  <c r="U5223" i="8"/>
  <c r="H5223" i="8"/>
  <c r="B5223" i="8"/>
  <c r="U5222" i="8"/>
  <c r="H5222" i="8"/>
  <c r="B5222" i="8"/>
  <c r="U5221" i="8"/>
  <c r="H5221" i="8"/>
  <c r="B5221" i="8"/>
  <c r="U5220" i="8"/>
  <c r="H5220" i="8"/>
  <c r="B5220" i="8"/>
  <c r="U5219" i="8"/>
  <c r="H5219" i="8"/>
  <c r="B5219" i="8"/>
  <c r="U5218" i="8"/>
  <c r="H5218" i="8"/>
  <c r="B5218" i="8"/>
  <c r="U5217" i="8"/>
  <c r="H5217" i="8"/>
  <c r="B5217" i="8"/>
  <c r="U5216" i="8"/>
  <c r="H5216" i="8"/>
  <c r="B5216" i="8"/>
  <c r="U5215" i="8"/>
  <c r="H5215" i="8"/>
  <c r="B5215" i="8"/>
  <c r="U5214" i="8"/>
  <c r="H5214" i="8"/>
  <c r="B5214" i="8"/>
  <c r="U5213" i="8"/>
  <c r="H5213" i="8"/>
  <c r="B5213" i="8"/>
  <c r="U5212" i="8"/>
  <c r="H5212" i="8"/>
  <c r="B5212" i="8"/>
  <c r="U5211" i="8"/>
  <c r="H5211" i="8"/>
  <c r="B5211" i="8"/>
  <c r="U5210" i="8"/>
  <c r="H5210" i="8"/>
  <c r="B5210" i="8"/>
  <c r="U5209" i="8"/>
  <c r="H5209" i="8"/>
  <c r="B5209" i="8"/>
  <c r="U5208" i="8"/>
  <c r="H5208" i="8"/>
  <c r="B5208" i="8"/>
  <c r="U5207" i="8"/>
  <c r="H5207" i="8"/>
  <c r="B5207" i="8"/>
  <c r="U5206" i="8"/>
  <c r="H5206" i="8"/>
  <c r="B5206" i="8"/>
  <c r="U5205" i="8"/>
  <c r="H5205" i="8"/>
  <c r="B5205" i="8"/>
  <c r="U5204" i="8"/>
  <c r="H5204" i="8"/>
  <c r="B5204" i="8"/>
  <c r="U5203" i="8"/>
  <c r="H5203" i="8"/>
  <c r="B5203" i="8"/>
  <c r="U5202" i="8"/>
  <c r="H5202" i="8"/>
  <c r="B5202" i="8"/>
  <c r="U5201" i="8"/>
  <c r="H5201" i="8"/>
  <c r="B5201" i="8"/>
  <c r="U5200" i="8"/>
  <c r="H5200" i="8"/>
  <c r="B5200" i="8"/>
  <c r="U5199" i="8"/>
  <c r="H5199" i="8"/>
  <c r="B5199" i="8"/>
  <c r="U5198" i="8"/>
  <c r="H5198" i="8"/>
  <c r="B5198" i="8"/>
  <c r="U5197" i="8"/>
  <c r="H5197" i="8"/>
  <c r="B5197" i="8"/>
  <c r="U5196" i="8"/>
  <c r="H5196" i="8"/>
  <c r="B5196" i="8"/>
  <c r="U5195" i="8"/>
  <c r="H5195" i="8"/>
  <c r="B5195" i="8"/>
  <c r="U5194" i="8"/>
  <c r="H5194" i="8"/>
  <c r="B5194" i="8"/>
  <c r="U5193" i="8"/>
  <c r="H5193" i="8"/>
  <c r="B5193" i="8"/>
  <c r="U5192" i="8"/>
  <c r="H5192" i="8"/>
  <c r="B5192" i="8"/>
  <c r="U5191" i="8"/>
  <c r="H5191" i="8"/>
  <c r="B5191" i="8"/>
  <c r="U5190" i="8"/>
  <c r="H5190" i="8"/>
  <c r="B5190" i="8"/>
  <c r="U5189" i="8"/>
  <c r="H5189" i="8"/>
  <c r="B5189" i="8"/>
  <c r="U5188" i="8"/>
  <c r="H5188" i="8"/>
  <c r="B5188" i="8"/>
  <c r="U5187" i="8"/>
  <c r="H5187" i="8"/>
  <c r="B5187" i="8"/>
  <c r="U5186" i="8"/>
  <c r="H5186" i="8"/>
  <c r="B5186" i="8"/>
  <c r="U5185" i="8"/>
  <c r="H5185" i="8"/>
  <c r="B5185" i="8"/>
  <c r="U5184" i="8"/>
  <c r="H5184" i="8"/>
  <c r="B5184" i="8"/>
  <c r="U5183" i="8"/>
  <c r="H5183" i="8"/>
  <c r="B5183" i="8"/>
  <c r="U5182" i="8"/>
  <c r="H5182" i="8"/>
  <c r="B5182" i="8"/>
  <c r="U5181" i="8"/>
  <c r="H5181" i="8"/>
  <c r="B5181" i="8"/>
  <c r="U5180" i="8"/>
  <c r="H5180" i="8"/>
  <c r="B5180" i="8"/>
  <c r="U5179" i="8"/>
  <c r="H5179" i="8"/>
  <c r="B5179" i="8"/>
  <c r="U5178" i="8"/>
  <c r="H5178" i="8"/>
  <c r="B5178" i="8"/>
  <c r="U5177" i="8"/>
  <c r="H5177" i="8"/>
  <c r="B5177" i="8"/>
  <c r="U5176" i="8"/>
  <c r="H5176" i="8"/>
  <c r="B5176" i="8"/>
  <c r="U5175" i="8"/>
  <c r="H5175" i="8"/>
  <c r="B5175" i="8"/>
  <c r="U5174" i="8"/>
  <c r="H5174" i="8"/>
  <c r="B5174" i="8"/>
  <c r="U5173" i="8"/>
  <c r="H5173" i="8"/>
  <c r="B5173" i="8"/>
  <c r="U5172" i="8"/>
  <c r="H5172" i="8"/>
  <c r="B5172" i="8"/>
  <c r="U5171" i="8"/>
  <c r="H5171" i="8"/>
  <c r="B5171" i="8"/>
  <c r="U5170" i="8"/>
  <c r="H5170" i="8"/>
  <c r="B5170" i="8"/>
  <c r="U5169" i="8"/>
  <c r="H5169" i="8"/>
  <c r="B5169" i="8"/>
  <c r="U5168" i="8"/>
  <c r="H5168" i="8"/>
  <c r="B5168" i="8"/>
  <c r="U5167" i="8"/>
  <c r="H5167" i="8"/>
  <c r="B5167" i="8"/>
  <c r="U5166" i="8"/>
  <c r="H5166" i="8"/>
  <c r="B5166" i="8"/>
  <c r="U5165" i="8"/>
  <c r="H5165" i="8"/>
  <c r="B5165" i="8"/>
  <c r="U5164" i="8"/>
  <c r="H5164" i="8"/>
  <c r="B5164" i="8"/>
  <c r="U5163" i="8"/>
  <c r="H5163" i="8"/>
  <c r="B5163" i="8"/>
  <c r="U5162" i="8"/>
  <c r="H5162" i="8"/>
  <c r="B5162" i="8"/>
  <c r="U5161" i="8"/>
  <c r="H5161" i="8"/>
  <c r="B5161" i="8"/>
  <c r="U5160" i="8"/>
  <c r="H5160" i="8"/>
  <c r="B5160" i="8"/>
  <c r="U5159" i="8"/>
  <c r="H5159" i="8"/>
  <c r="B5159" i="8"/>
  <c r="U5158" i="8"/>
  <c r="H5158" i="8"/>
  <c r="B5158" i="8"/>
  <c r="U5157" i="8"/>
  <c r="H5157" i="8"/>
  <c r="B5157" i="8"/>
  <c r="U5156" i="8"/>
  <c r="H5156" i="8"/>
  <c r="B5156" i="8"/>
  <c r="U5155" i="8"/>
  <c r="H5155" i="8"/>
  <c r="B5155" i="8"/>
  <c r="U5154" i="8"/>
  <c r="H5154" i="8"/>
  <c r="B5154" i="8"/>
  <c r="U5153" i="8"/>
  <c r="H5153" i="8"/>
  <c r="B5153" i="8"/>
  <c r="U5152" i="8"/>
  <c r="H5152" i="8"/>
  <c r="B5152" i="8"/>
  <c r="U5151" i="8"/>
  <c r="H5151" i="8"/>
  <c r="B5151" i="8"/>
  <c r="U5150" i="8"/>
  <c r="H5150" i="8"/>
  <c r="B5150" i="8"/>
  <c r="U5149" i="8"/>
  <c r="H5149" i="8"/>
  <c r="B5149" i="8"/>
  <c r="U5148" i="8"/>
  <c r="H5148" i="8"/>
  <c r="B5148" i="8"/>
  <c r="U5147" i="8"/>
  <c r="H5147" i="8"/>
  <c r="B5147" i="8"/>
  <c r="U5146" i="8"/>
  <c r="H5146" i="8"/>
  <c r="B5146" i="8"/>
  <c r="U5145" i="8"/>
  <c r="H5145" i="8"/>
  <c r="B5145" i="8"/>
  <c r="U5144" i="8"/>
  <c r="H5144" i="8"/>
  <c r="B5144" i="8"/>
  <c r="U5143" i="8"/>
  <c r="H5143" i="8"/>
  <c r="B5143" i="8"/>
  <c r="U5142" i="8"/>
  <c r="H5142" i="8"/>
  <c r="B5142" i="8"/>
  <c r="U5141" i="8"/>
  <c r="H5141" i="8"/>
  <c r="B5141" i="8"/>
  <c r="U5140" i="8"/>
  <c r="H5140" i="8"/>
  <c r="B5140" i="8"/>
  <c r="U5139" i="8"/>
  <c r="H5139" i="8"/>
  <c r="B5139" i="8"/>
  <c r="U5138" i="8"/>
  <c r="H5138" i="8"/>
  <c r="B5138" i="8"/>
  <c r="U5137" i="8"/>
  <c r="H5137" i="8"/>
  <c r="B5137" i="8"/>
  <c r="U5136" i="8"/>
  <c r="H5136" i="8"/>
  <c r="B5136" i="8"/>
  <c r="U5135" i="8"/>
  <c r="H5135" i="8"/>
  <c r="B5135" i="8"/>
  <c r="U5134" i="8"/>
  <c r="H5134" i="8"/>
  <c r="B5134" i="8"/>
  <c r="U5133" i="8"/>
  <c r="H5133" i="8"/>
  <c r="B5133" i="8"/>
  <c r="U5132" i="8"/>
  <c r="H5132" i="8"/>
  <c r="B5132" i="8"/>
  <c r="U5131" i="8"/>
  <c r="H5131" i="8"/>
  <c r="B5131" i="8"/>
  <c r="U5130" i="8"/>
  <c r="H5130" i="8"/>
  <c r="B5130" i="8"/>
  <c r="U5129" i="8"/>
  <c r="H5129" i="8"/>
  <c r="B5129" i="8"/>
  <c r="U5128" i="8"/>
  <c r="H5128" i="8"/>
  <c r="B5128" i="8"/>
  <c r="U5127" i="8"/>
  <c r="H5127" i="8"/>
  <c r="B5127" i="8"/>
  <c r="U5126" i="8"/>
  <c r="H5126" i="8"/>
  <c r="B5126" i="8"/>
  <c r="U5125" i="8"/>
  <c r="H5125" i="8"/>
  <c r="B5125" i="8"/>
  <c r="U5124" i="8"/>
  <c r="H5124" i="8"/>
  <c r="B5124" i="8"/>
  <c r="U5123" i="8"/>
  <c r="H5123" i="8"/>
  <c r="B5123" i="8"/>
  <c r="U5122" i="8"/>
  <c r="H5122" i="8"/>
  <c r="B5122" i="8"/>
  <c r="U5121" i="8"/>
  <c r="H5121" i="8"/>
  <c r="B5121" i="8"/>
  <c r="U5120" i="8"/>
  <c r="H5120" i="8"/>
  <c r="B5120" i="8"/>
  <c r="U5119" i="8"/>
  <c r="H5119" i="8"/>
  <c r="B5119" i="8"/>
  <c r="U5118" i="8"/>
  <c r="H5118" i="8"/>
  <c r="B5118" i="8"/>
  <c r="U5117" i="8"/>
  <c r="H5117" i="8"/>
  <c r="B5117" i="8"/>
  <c r="U5116" i="8"/>
  <c r="H5116" i="8"/>
  <c r="B5116" i="8"/>
  <c r="U5115" i="8"/>
  <c r="H5115" i="8"/>
  <c r="B5115" i="8"/>
  <c r="U5114" i="8"/>
  <c r="H5114" i="8"/>
  <c r="B5114" i="8"/>
  <c r="U5113" i="8"/>
  <c r="H5113" i="8"/>
  <c r="B5113" i="8"/>
  <c r="U5112" i="8"/>
  <c r="H5112" i="8"/>
  <c r="B5112" i="8"/>
  <c r="U5111" i="8"/>
  <c r="H5111" i="8"/>
  <c r="B5111" i="8"/>
  <c r="U5110" i="8"/>
  <c r="H5110" i="8"/>
  <c r="B5110" i="8"/>
  <c r="U5109" i="8"/>
  <c r="H5109" i="8"/>
  <c r="B5109" i="8"/>
  <c r="U5108" i="8"/>
  <c r="H5108" i="8"/>
  <c r="B5108" i="8"/>
  <c r="U5107" i="8"/>
  <c r="H5107" i="8"/>
  <c r="B5107" i="8"/>
  <c r="U5106" i="8"/>
  <c r="H5106" i="8"/>
  <c r="B5106" i="8"/>
  <c r="U5105" i="8"/>
  <c r="H5105" i="8"/>
  <c r="B5105" i="8"/>
  <c r="U5104" i="8"/>
  <c r="H5104" i="8"/>
  <c r="B5104" i="8"/>
  <c r="U5103" i="8"/>
  <c r="H5103" i="8"/>
  <c r="B5103" i="8"/>
  <c r="U5102" i="8"/>
  <c r="H5102" i="8"/>
  <c r="B5102" i="8"/>
  <c r="U5101" i="8"/>
  <c r="H5101" i="8"/>
  <c r="B5101" i="8"/>
  <c r="U5100" i="8"/>
  <c r="H5100" i="8"/>
  <c r="B5100" i="8"/>
  <c r="U5099" i="8"/>
  <c r="H5099" i="8"/>
  <c r="B5099" i="8"/>
  <c r="U5098" i="8"/>
  <c r="H5098" i="8"/>
  <c r="B5098" i="8"/>
  <c r="U5097" i="8"/>
  <c r="H5097" i="8"/>
  <c r="B5097" i="8"/>
  <c r="U5096" i="8"/>
  <c r="H5096" i="8"/>
  <c r="B5096" i="8"/>
  <c r="U5095" i="8"/>
  <c r="H5095" i="8"/>
  <c r="B5095" i="8"/>
  <c r="U5094" i="8"/>
  <c r="H5094" i="8"/>
  <c r="B5094" i="8"/>
  <c r="U5093" i="8"/>
  <c r="H5093" i="8"/>
  <c r="B5093" i="8"/>
  <c r="U5092" i="8"/>
  <c r="H5092" i="8"/>
  <c r="B5092" i="8"/>
  <c r="U5091" i="8"/>
  <c r="H5091" i="8"/>
  <c r="B5091" i="8"/>
  <c r="U5090" i="8"/>
  <c r="H5090" i="8"/>
  <c r="B5090" i="8"/>
  <c r="U5089" i="8"/>
  <c r="H5089" i="8"/>
  <c r="B5089" i="8"/>
  <c r="U5088" i="8"/>
  <c r="H5088" i="8"/>
  <c r="B5088" i="8"/>
  <c r="U5087" i="8"/>
  <c r="H5087" i="8"/>
  <c r="B5087" i="8"/>
  <c r="U5086" i="8"/>
  <c r="H5086" i="8"/>
  <c r="B5086" i="8"/>
  <c r="U5085" i="8"/>
  <c r="H5085" i="8"/>
  <c r="B5085" i="8"/>
  <c r="U5084" i="8"/>
  <c r="H5084" i="8"/>
  <c r="B5084" i="8"/>
  <c r="U5083" i="8"/>
  <c r="H5083" i="8"/>
  <c r="B5083" i="8"/>
  <c r="U5082" i="8"/>
  <c r="H5082" i="8"/>
  <c r="B5082" i="8"/>
  <c r="U5081" i="8"/>
  <c r="H5081" i="8"/>
  <c r="B5081" i="8"/>
  <c r="U5080" i="8"/>
  <c r="H5080" i="8"/>
  <c r="B5080" i="8"/>
  <c r="U5079" i="8"/>
  <c r="H5079" i="8"/>
  <c r="B5079" i="8"/>
  <c r="U5078" i="8"/>
  <c r="H5078" i="8"/>
  <c r="B5078" i="8"/>
  <c r="U5077" i="8"/>
  <c r="H5077" i="8"/>
  <c r="B5077" i="8"/>
  <c r="U5076" i="8"/>
  <c r="H5076" i="8"/>
  <c r="B5076" i="8"/>
  <c r="U5075" i="8"/>
  <c r="H5075" i="8"/>
  <c r="B5075" i="8"/>
  <c r="U5074" i="8"/>
  <c r="H5074" i="8"/>
  <c r="B5074" i="8"/>
  <c r="U5073" i="8"/>
  <c r="H5073" i="8"/>
  <c r="B5073" i="8"/>
  <c r="U5072" i="8"/>
  <c r="H5072" i="8"/>
  <c r="B5072" i="8"/>
  <c r="U5071" i="8"/>
  <c r="H5071" i="8"/>
  <c r="B5071" i="8"/>
  <c r="U5070" i="8"/>
  <c r="H5070" i="8"/>
  <c r="B5070" i="8"/>
  <c r="U5069" i="8"/>
  <c r="H5069" i="8"/>
  <c r="B5069" i="8"/>
  <c r="U5068" i="8"/>
  <c r="H5068" i="8"/>
  <c r="B5068" i="8"/>
  <c r="U5067" i="8"/>
  <c r="H5067" i="8"/>
  <c r="B5067" i="8"/>
  <c r="U5066" i="8"/>
  <c r="H5066" i="8"/>
  <c r="B5066" i="8"/>
  <c r="U5065" i="8"/>
  <c r="H5065" i="8"/>
  <c r="B5065" i="8"/>
  <c r="U5064" i="8"/>
  <c r="H5064" i="8"/>
  <c r="B5064" i="8"/>
  <c r="U5063" i="8"/>
  <c r="H5063" i="8"/>
  <c r="B5063" i="8"/>
  <c r="U5062" i="8"/>
  <c r="H5062" i="8"/>
  <c r="B5062" i="8"/>
  <c r="U5061" i="8"/>
  <c r="H5061" i="8"/>
  <c r="B5061" i="8"/>
  <c r="U5060" i="8"/>
  <c r="H5060" i="8"/>
  <c r="B5060" i="8"/>
  <c r="U5059" i="8"/>
  <c r="H5059" i="8"/>
  <c r="B5059" i="8"/>
  <c r="U5058" i="8"/>
  <c r="H5058" i="8"/>
  <c r="B5058" i="8"/>
  <c r="U5057" i="8"/>
  <c r="H5057" i="8"/>
  <c r="B5057" i="8"/>
  <c r="U5056" i="8"/>
  <c r="H5056" i="8"/>
  <c r="B5056" i="8"/>
  <c r="U5055" i="8"/>
  <c r="H5055" i="8"/>
  <c r="B5055" i="8"/>
  <c r="U5054" i="8"/>
  <c r="H5054" i="8"/>
  <c r="B5054" i="8"/>
  <c r="U5053" i="8"/>
  <c r="H5053" i="8"/>
  <c r="B5053" i="8"/>
  <c r="U5052" i="8"/>
  <c r="H5052" i="8"/>
  <c r="B5052" i="8"/>
  <c r="U5051" i="8"/>
  <c r="H5051" i="8"/>
  <c r="B5051" i="8"/>
  <c r="U5050" i="8"/>
  <c r="H5050" i="8"/>
  <c r="B5050" i="8"/>
  <c r="U5049" i="8"/>
  <c r="H5049" i="8"/>
  <c r="B5049" i="8"/>
  <c r="U5048" i="8"/>
  <c r="H5048" i="8"/>
  <c r="B5048" i="8"/>
  <c r="U5047" i="8"/>
  <c r="H5047" i="8"/>
  <c r="B5047" i="8"/>
  <c r="U5046" i="8"/>
  <c r="H5046" i="8"/>
  <c r="B5046" i="8"/>
  <c r="U5045" i="8"/>
  <c r="H5045" i="8"/>
  <c r="B5045" i="8"/>
  <c r="U5044" i="8"/>
  <c r="H5044" i="8"/>
  <c r="B5044" i="8"/>
  <c r="U5043" i="8"/>
  <c r="H5043" i="8"/>
  <c r="B5043" i="8"/>
  <c r="U5042" i="8"/>
  <c r="H5042" i="8"/>
  <c r="B5042" i="8"/>
  <c r="U5041" i="8"/>
  <c r="H5041" i="8"/>
  <c r="B5041" i="8"/>
  <c r="U5040" i="8"/>
  <c r="H5040" i="8"/>
  <c r="B5040" i="8"/>
  <c r="U5039" i="8"/>
  <c r="H5039" i="8"/>
  <c r="B5039" i="8"/>
  <c r="U5038" i="8"/>
  <c r="H5038" i="8"/>
  <c r="B5038" i="8"/>
  <c r="U5037" i="8"/>
  <c r="H5037" i="8"/>
  <c r="B5037" i="8"/>
  <c r="U5036" i="8"/>
  <c r="H5036" i="8"/>
  <c r="B5036" i="8"/>
  <c r="U5035" i="8"/>
  <c r="H5035" i="8"/>
  <c r="B5035" i="8"/>
  <c r="U5034" i="8"/>
  <c r="H5034" i="8"/>
  <c r="B5034" i="8"/>
  <c r="U5033" i="8"/>
  <c r="H5033" i="8"/>
  <c r="B5033" i="8"/>
  <c r="U5032" i="8"/>
  <c r="H5032" i="8"/>
  <c r="B5032" i="8"/>
  <c r="U5031" i="8"/>
  <c r="H5031" i="8"/>
  <c r="B5031" i="8"/>
  <c r="U5030" i="8"/>
  <c r="H5030" i="8"/>
  <c r="B5030" i="8"/>
  <c r="U5029" i="8"/>
  <c r="H5029" i="8"/>
  <c r="B5029" i="8"/>
  <c r="U5028" i="8"/>
  <c r="H5028" i="8"/>
  <c r="B5028" i="8"/>
  <c r="U5027" i="8"/>
  <c r="H5027" i="8"/>
  <c r="B5027" i="8"/>
  <c r="U5026" i="8"/>
  <c r="H5026" i="8"/>
  <c r="B5026" i="8"/>
  <c r="U5025" i="8"/>
  <c r="H5025" i="8"/>
  <c r="B5025" i="8"/>
  <c r="U5024" i="8"/>
  <c r="H5024" i="8"/>
  <c r="B5024" i="8"/>
  <c r="U5023" i="8"/>
  <c r="H5023" i="8"/>
  <c r="B5023" i="8"/>
  <c r="U5022" i="8"/>
  <c r="H5022" i="8"/>
  <c r="B5022" i="8"/>
  <c r="U5021" i="8"/>
  <c r="H5021" i="8"/>
  <c r="B5021" i="8"/>
  <c r="U5020" i="8"/>
  <c r="H5020" i="8"/>
  <c r="B5020" i="8"/>
  <c r="U5019" i="8"/>
  <c r="H5019" i="8"/>
  <c r="B5019" i="8"/>
  <c r="U5018" i="8"/>
  <c r="H5018" i="8"/>
  <c r="B5018" i="8"/>
  <c r="U5017" i="8"/>
  <c r="H5017" i="8"/>
  <c r="B5017" i="8"/>
  <c r="U5016" i="8"/>
  <c r="H5016" i="8"/>
  <c r="B5016" i="8"/>
  <c r="U5015" i="8"/>
  <c r="H5015" i="8"/>
  <c r="B5015" i="8"/>
  <c r="U5014" i="8"/>
  <c r="H5014" i="8"/>
  <c r="B5014" i="8"/>
  <c r="U5013" i="8"/>
  <c r="H5013" i="8"/>
  <c r="B5013" i="8"/>
  <c r="U5012" i="8"/>
  <c r="H5012" i="8"/>
  <c r="B5012" i="8"/>
  <c r="U5011" i="8"/>
  <c r="H5011" i="8"/>
  <c r="B5011" i="8"/>
  <c r="U5010" i="8"/>
  <c r="H5010" i="8"/>
  <c r="B5010" i="8"/>
  <c r="U5009" i="8"/>
  <c r="H5009" i="8"/>
  <c r="B5009" i="8"/>
  <c r="U5008" i="8"/>
  <c r="H5008" i="8"/>
  <c r="B5008" i="8"/>
  <c r="U5007" i="8"/>
  <c r="H5007" i="8"/>
  <c r="B5007" i="8"/>
  <c r="U5006" i="8"/>
  <c r="H5006" i="8"/>
  <c r="B5006" i="8"/>
  <c r="U5005" i="8"/>
  <c r="H5005" i="8"/>
  <c r="B5005" i="8"/>
  <c r="U5004" i="8"/>
  <c r="H5004" i="8"/>
  <c r="B5004" i="8"/>
  <c r="U5003" i="8"/>
  <c r="H5003" i="8"/>
  <c r="B5003" i="8"/>
  <c r="U5002" i="8"/>
  <c r="H5002" i="8"/>
  <c r="B5002" i="8"/>
  <c r="U5001" i="8"/>
  <c r="H5001" i="8"/>
  <c r="B5001" i="8"/>
  <c r="U5000" i="8"/>
  <c r="H5000" i="8"/>
  <c r="B5000" i="8"/>
  <c r="U4999" i="8"/>
  <c r="H4999" i="8"/>
  <c r="B4999" i="8"/>
  <c r="U4998" i="8"/>
  <c r="H4998" i="8"/>
  <c r="B4998" i="8"/>
  <c r="U4997" i="8"/>
  <c r="H4997" i="8"/>
  <c r="B4997" i="8"/>
  <c r="U4996" i="8"/>
  <c r="H4996" i="8"/>
  <c r="B4996" i="8"/>
  <c r="U4995" i="8"/>
  <c r="H4995" i="8"/>
  <c r="B4995" i="8"/>
  <c r="U4994" i="8"/>
  <c r="H4994" i="8"/>
  <c r="B4994" i="8"/>
  <c r="U4993" i="8"/>
  <c r="H4993" i="8"/>
  <c r="B4993" i="8"/>
  <c r="U4992" i="8"/>
  <c r="H4992" i="8"/>
  <c r="B4992" i="8"/>
  <c r="U4991" i="8"/>
  <c r="H4991" i="8"/>
  <c r="B4991" i="8"/>
  <c r="U4990" i="8"/>
  <c r="H4990" i="8"/>
  <c r="B4990" i="8"/>
  <c r="U4989" i="8"/>
  <c r="H4989" i="8"/>
  <c r="B4989" i="8"/>
  <c r="U4988" i="8"/>
  <c r="H4988" i="8"/>
  <c r="B4988" i="8"/>
  <c r="U4987" i="8"/>
  <c r="H4987" i="8"/>
  <c r="B4987" i="8"/>
  <c r="U4986" i="8"/>
  <c r="H4986" i="8"/>
  <c r="B4986" i="8"/>
  <c r="U4985" i="8"/>
  <c r="H4985" i="8"/>
  <c r="B4985" i="8"/>
  <c r="U4984" i="8"/>
  <c r="H4984" i="8"/>
  <c r="B4984" i="8"/>
  <c r="U4983" i="8"/>
  <c r="H4983" i="8"/>
  <c r="B4983" i="8"/>
  <c r="U4982" i="8"/>
  <c r="H4982" i="8"/>
  <c r="B4982" i="8"/>
  <c r="U4981" i="8"/>
  <c r="H4981" i="8"/>
  <c r="B4981" i="8"/>
  <c r="U4980" i="8"/>
  <c r="H4980" i="8"/>
  <c r="B4980" i="8"/>
  <c r="U4979" i="8"/>
  <c r="H4979" i="8"/>
  <c r="B4979" i="8"/>
  <c r="U4978" i="8"/>
  <c r="H4978" i="8"/>
  <c r="B4978" i="8"/>
  <c r="U4977" i="8"/>
  <c r="H4977" i="8"/>
  <c r="B4977" i="8"/>
  <c r="U4976" i="8"/>
  <c r="H4976" i="8"/>
  <c r="B4976" i="8"/>
  <c r="U4975" i="8"/>
  <c r="H4975" i="8"/>
  <c r="B4975" i="8"/>
  <c r="U4974" i="8"/>
  <c r="H4974" i="8"/>
  <c r="B4974" i="8"/>
  <c r="U4973" i="8"/>
  <c r="H4973" i="8"/>
  <c r="B4973" i="8"/>
  <c r="U4972" i="8"/>
  <c r="H4972" i="8"/>
  <c r="B4972" i="8"/>
  <c r="U4971" i="8"/>
  <c r="H4971" i="8"/>
  <c r="B4971" i="8"/>
  <c r="U4970" i="8"/>
  <c r="H4970" i="8"/>
  <c r="B4970" i="8"/>
  <c r="U4969" i="8"/>
  <c r="H4969" i="8"/>
  <c r="B4969" i="8"/>
  <c r="U4968" i="8"/>
  <c r="H4968" i="8"/>
  <c r="B4968" i="8"/>
  <c r="U4967" i="8"/>
  <c r="H4967" i="8"/>
  <c r="B4967" i="8"/>
  <c r="U4966" i="8"/>
  <c r="H4966" i="8"/>
  <c r="B4966" i="8"/>
  <c r="U4965" i="8"/>
  <c r="H4965" i="8"/>
  <c r="B4965" i="8"/>
  <c r="U4964" i="8"/>
  <c r="H4964" i="8"/>
  <c r="B4964" i="8"/>
  <c r="U4963" i="8"/>
  <c r="H4963" i="8"/>
  <c r="B4963" i="8"/>
  <c r="U4962" i="8"/>
  <c r="H4962" i="8"/>
  <c r="B4962" i="8"/>
  <c r="U4961" i="8"/>
  <c r="H4961" i="8"/>
  <c r="B4961" i="8"/>
  <c r="U4960" i="8"/>
  <c r="H4960" i="8"/>
  <c r="B4960" i="8"/>
  <c r="U4959" i="8"/>
  <c r="H4959" i="8"/>
  <c r="B4959" i="8"/>
  <c r="U4958" i="8"/>
  <c r="H4958" i="8"/>
  <c r="B4958" i="8"/>
  <c r="U4957" i="8"/>
  <c r="H4957" i="8"/>
  <c r="B4957" i="8"/>
  <c r="U4956" i="8"/>
  <c r="H4956" i="8"/>
  <c r="B4956" i="8"/>
  <c r="U4955" i="8"/>
  <c r="H4955" i="8"/>
  <c r="B4955" i="8"/>
  <c r="U4954" i="8"/>
  <c r="H4954" i="8"/>
  <c r="B4954" i="8"/>
  <c r="U4953" i="8"/>
  <c r="H4953" i="8"/>
  <c r="B4953" i="8"/>
  <c r="U4952" i="8"/>
  <c r="H4952" i="8"/>
  <c r="B4952" i="8"/>
  <c r="U4951" i="8"/>
  <c r="H4951" i="8"/>
  <c r="B4951" i="8"/>
  <c r="U4950" i="8"/>
  <c r="H4950" i="8"/>
  <c r="B4950" i="8"/>
  <c r="U4949" i="8"/>
  <c r="H4949" i="8"/>
  <c r="B4949" i="8"/>
  <c r="U4948" i="8"/>
  <c r="H4948" i="8"/>
  <c r="B4948" i="8"/>
  <c r="U4947" i="8"/>
  <c r="H4947" i="8"/>
  <c r="B4947" i="8"/>
  <c r="U4946" i="8"/>
  <c r="H4946" i="8"/>
  <c r="B4946" i="8"/>
  <c r="U4945" i="8"/>
  <c r="H4945" i="8"/>
  <c r="B4945" i="8"/>
  <c r="U4944" i="8"/>
  <c r="H4944" i="8"/>
  <c r="B4944" i="8"/>
  <c r="U4943" i="8"/>
  <c r="H4943" i="8"/>
  <c r="B4943" i="8"/>
  <c r="U4942" i="8"/>
  <c r="H4942" i="8"/>
  <c r="B4942" i="8"/>
  <c r="U4941" i="8"/>
  <c r="H4941" i="8"/>
  <c r="B4941" i="8"/>
  <c r="U4940" i="8"/>
  <c r="H4940" i="8"/>
  <c r="B4940" i="8"/>
  <c r="U4939" i="8"/>
  <c r="H4939" i="8"/>
  <c r="B4939" i="8"/>
  <c r="U4938" i="8"/>
  <c r="H4938" i="8"/>
  <c r="B4938" i="8"/>
  <c r="U4937" i="8"/>
  <c r="H4937" i="8"/>
  <c r="B4937" i="8"/>
  <c r="U4936" i="8"/>
  <c r="H4936" i="8"/>
  <c r="B4936" i="8"/>
  <c r="U4935" i="8"/>
  <c r="H4935" i="8"/>
  <c r="B4935" i="8"/>
  <c r="U4934" i="8"/>
  <c r="H4934" i="8"/>
  <c r="B4934" i="8"/>
  <c r="U4933" i="8"/>
  <c r="H4933" i="8"/>
  <c r="B4933" i="8"/>
  <c r="U4932" i="8"/>
  <c r="H4932" i="8"/>
  <c r="B4932" i="8"/>
  <c r="U4931" i="8"/>
  <c r="H4931" i="8"/>
  <c r="B4931" i="8"/>
  <c r="U4930" i="8"/>
  <c r="H4930" i="8"/>
  <c r="B4930" i="8"/>
  <c r="U4929" i="8"/>
  <c r="H4929" i="8"/>
  <c r="B4929" i="8"/>
  <c r="U4928" i="8"/>
  <c r="H4928" i="8"/>
  <c r="B4928" i="8"/>
  <c r="U4927" i="8"/>
  <c r="H4927" i="8"/>
  <c r="B4927" i="8"/>
  <c r="U4926" i="8"/>
  <c r="H4926" i="8"/>
  <c r="B4926" i="8"/>
  <c r="U4925" i="8"/>
  <c r="H4925" i="8"/>
  <c r="B4925" i="8"/>
  <c r="U4924" i="8"/>
  <c r="H4924" i="8"/>
  <c r="B4924" i="8"/>
  <c r="U4923" i="8"/>
  <c r="H4923" i="8"/>
  <c r="B4923" i="8"/>
  <c r="U4922" i="8"/>
  <c r="H4922" i="8"/>
  <c r="B4922" i="8"/>
  <c r="U4921" i="8"/>
  <c r="H4921" i="8"/>
  <c r="B4921" i="8"/>
  <c r="U4920" i="8"/>
  <c r="H4920" i="8"/>
  <c r="B4920" i="8"/>
  <c r="U4919" i="8"/>
  <c r="H4919" i="8"/>
  <c r="B4919" i="8"/>
  <c r="U4918" i="8"/>
  <c r="H4918" i="8"/>
  <c r="B4918" i="8"/>
  <c r="U4917" i="8"/>
  <c r="H4917" i="8"/>
  <c r="B4917" i="8"/>
  <c r="U4916" i="8"/>
  <c r="H4916" i="8"/>
  <c r="B4916" i="8"/>
  <c r="U4915" i="8"/>
  <c r="H4915" i="8"/>
  <c r="B4915" i="8"/>
  <c r="U4914" i="8"/>
  <c r="H4914" i="8"/>
  <c r="B4914" i="8"/>
  <c r="U4913" i="8"/>
  <c r="H4913" i="8"/>
  <c r="B4913" i="8"/>
  <c r="U4912" i="8"/>
  <c r="H4912" i="8"/>
  <c r="B4912" i="8"/>
  <c r="U4911" i="8"/>
  <c r="H4911" i="8"/>
  <c r="B4911" i="8"/>
  <c r="U4910" i="8"/>
  <c r="H4910" i="8"/>
  <c r="B4910" i="8"/>
  <c r="U4909" i="8"/>
  <c r="H4909" i="8"/>
  <c r="B4909" i="8"/>
  <c r="U4908" i="8"/>
  <c r="H4908" i="8"/>
  <c r="B4908" i="8"/>
  <c r="U4907" i="8"/>
  <c r="H4907" i="8"/>
  <c r="B4907" i="8"/>
  <c r="U4906" i="8"/>
  <c r="H4906" i="8"/>
  <c r="B4906" i="8"/>
  <c r="U4905" i="8"/>
  <c r="H4905" i="8"/>
  <c r="B4905" i="8"/>
  <c r="U4904" i="8"/>
  <c r="H4904" i="8"/>
  <c r="B4904" i="8"/>
  <c r="U4903" i="8"/>
  <c r="H4903" i="8"/>
  <c r="B4903" i="8"/>
  <c r="U4902" i="8"/>
  <c r="H4902" i="8"/>
  <c r="B4902" i="8"/>
  <c r="U4901" i="8"/>
  <c r="H4901" i="8"/>
  <c r="B4901" i="8"/>
  <c r="U4900" i="8"/>
  <c r="H4900" i="8"/>
  <c r="B4900" i="8"/>
  <c r="U4899" i="8"/>
  <c r="H4899" i="8"/>
  <c r="B4899" i="8"/>
  <c r="U4898" i="8"/>
  <c r="H4898" i="8"/>
  <c r="B4898" i="8"/>
  <c r="U4897" i="8"/>
  <c r="H4897" i="8"/>
  <c r="B4897" i="8"/>
  <c r="U4896" i="8"/>
  <c r="H4896" i="8"/>
  <c r="B4896" i="8"/>
  <c r="U4895" i="8"/>
  <c r="H4895" i="8"/>
  <c r="B4895" i="8"/>
  <c r="U4894" i="8"/>
  <c r="H4894" i="8"/>
  <c r="B4894" i="8"/>
  <c r="U4893" i="8"/>
  <c r="H4893" i="8"/>
  <c r="B4893" i="8"/>
  <c r="U4892" i="8"/>
  <c r="H4892" i="8"/>
  <c r="B4892" i="8"/>
  <c r="U4891" i="8"/>
  <c r="H4891" i="8"/>
  <c r="B4891" i="8"/>
  <c r="U4890" i="8"/>
  <c r="H4890" i="8"/>
  <c r="B4890" i="8"/>
  <c r="U4889" i="8"/>
  <c r="H4889" i="8"/>
  <c r="B4889" i="8"/>
  <c r="U4888" i="8"/>
  <c r="H4888" i="8"/>
  <c r="B4888" i="8"/>
  <c r="U4887" i="8"/>
  <c r="H4887" i="8"/>
  <c r="B4887" i="8"/>
  <c r="U4886" i="8"/>
  <c r="H4886" i="8"/>
  <c r="B4886" i="8"/>
  <c r="U4885" i="8"/>
  <c r="H4885" i="8"/>
  <c r="B4885" i="8"/>
  <c r="U4884" i="8"/>
  <c r="H4884" i="8"/>
  <c r="B4884" i="8"/>
  <c r="U4883" i="8"/>
  <c r="H4883" i="8"/>
  <c r="B4883" i="8"/>
  <c r="U4882" i="8"/>
  <c r="H4882" i="8"/>
  <c r="B4882" i="8"/>
  <c r="U4881" i="8"/>
  <c r="H4881" i="8"/>
  <c r="B4881" i="8"/>
  <c r="U4880" i="8"/>
  <c r="H4880" i="8"/>
  <c r="B4880" i="8"/>
  <c r="U4879" i="8"/>
  <c r="H4879" i="8"/>
  <c r="B4879" i="8"/>
  <c r="U4878" i="8"/>
  <c r="H4878" i="8"/>
  <c r="B4878" i="8"/>
  <c r="U4877" i="8"/>
  <c r="H4877" i="8"/>
  <c r="B4877" i="8"/>
  <c r="U4876" i="8"/>
  <c r="H4876" i="8"/>
  <c r="B4876" i="8"/>
  <c r="U4875" i="8"/>
  <c r="H4875" i="8"/>
  <c r="B4875" i="8"/>
  <c r="U4874" i="8"/>
  <c r="H4874" i="8"/>
  <c r="B4874" i="8"/>
  <c r="U4873" i="8"/>
  <c r="H4873" i="8"/>
  <c r="B4873" i="8"/>
  <c r="U4872" i="8"/>
  <c r="H4872" i="8"/>
  <c r="B4872" i="8"/>
  <c r="U4871" i="8"/>
  <c r="H4871" i="8"/>
  <c r="B4871" i="8"/>
  <c r="U4870" i="8"/>
  <c r="H4870" i="8"/>
  <c r="B4870" i="8"/>
  <c r="U4869" i="8"/>
  <c r="H4869" i="8"/>
  <c r="B4869" i="8"/>
  <c r="U4868" i="8"/>
  <c r="H4868" i="8"/>
  <c r="B4868" i="8"/>
  <c r="U4867" i="8"/>
  <c r="H4867" i="8"/>
  <c r="B4867" i="8"/>
  <c r="U4866" i="8"/>
  <c r="H4866" i="8"/>
  <c r="B4866" i="8"/>
  <c r="U4865" i="8"/>
  <c r="H4865" i="8"/>
  <c r="B4865" i="8"/>
  <c r="U4864" i="8"/>
  <c r="H4864" i="8"/>
  <c r="B4864" i="8"/>
  <c r="U4863" i="8"/>
  <c r="H4863" i="8"/>
  <c r="B4863" i="8"/>
  <c r="U4862" i="8"/>
  <c r="H4862" i="8"/>
  <c r="B4862" i="8"/>
  <c r="U4861" i="8"/>
  <c r="H4861" i="8"/>
  <c r="B4861" i="8"/>
  <c r="U4860" i="8"/>
  <c r="H4860" i="8"/>
  <c r="B4860" i="8"/>
  <c r="U4859" i="8"/>
  <c r="H4859" i="8"/>
  <c r="B4859" i="8"/>
  <c r="U4858" i="8"/>
  <c r="H4858" i="8"/>
  <c r="B4858" i="8"/>
  <c r="U4857" i="8"/>
  <c r="H4857" i="8"/>
  <c r="B4857" i="8"/>
  <c r="U4856" i="8"/>
  <c r="H4856" i="8"/>
  <c r="B4856" i="8"/>
  <c r="U4855" i="8"/>
  <c r="H4855" i="8"/>
  <c r="B4855" i="8"/>
  <c r="U4854" i="8"/>
  <c r="H4854" i="8"/>
  <c r="B4854" i="8"/>
  <c r="U4853" i="8"/>
  <c r="H4853" i="8"/>
  <c r="B4853" i="8"/>
  <c r="U4852" i="8"/>
  <c r="H4852" i="8"/>
  <c r="B4852" i="8"/>
  <c r="U4851" i="8"/>
  <c r="H4851" i="8"/>
  <c r="B4851" i="8"/>
  <c r="U4850" i="8"/>
  <c r="H4850" i="8"/>
  <c r="B4850" i="8"/>
  <c r="U4849" i="8"/>
  <c r="H4849" i="8"/>
  <c r="B4849" i="8"/>
  <c r="U4848" i="8"/>
  <c r="H4848" i="8"/>
  <c r="B4848" i="8"/>
  <c r="U4847" i="8"/>
  <c r="H4847" i="8"/>
  <c r="B4847" i="8"/>
  <c r="U4846" i="8"/>
  <c r="H4846" i="8"/>
  <c r="B4846" i="8"/>
  <c r="U4845" i="8"/>
  <c r="H4845" i="8"/>
  <c r="B4845" i="8"/>
  <c r="U4844" i="8"/>
  <c r="H4844" i="8"/>
  <c r="B4844" i="8"/>
  <c r="U4843" i="8"/>
  <c r="H4843" i="8"/>
  <c r="B4843" i="8"/>
  <c r="U4842" i="8"/>
  <c r="H4842" i="8"/>
  <c r="B4842" i="8"/>
  <c r="U4841" i="8"/>
  <c r="H4841" i="8"/>
  <c r="B4841" i="8"/>
  <c r="U4840" i="8"/>
  <c r="H4840" i="8"/>
  <c r="B4840" i="8"/>
  <c r="U4839" i="8"/>
  <c r="H4839" i="8"/>
  <c r="B4839" i="8"/>
  <c r="U4838" i="8"/>
  <c r="H4838" i="8"/>
  <c r="B4838" i="8"/>
  <c r="U4837" i="8"/>
  <c r="H4837" i="8"/>
  <c r="B4837" i="8"/>
  <c r="U4836" i="8"/>
  <c r="H4836" i="8"/>
  <c r="B4836" i="8"/>
  <c r="U4835" i="8"/>
  <c r="H4835" i="8"/>
  <c r="B4835" i="8"/>
  <c r="U4834" i="8"/>
  <c r="H4834" i="8"/>
  <c r="B4834" i="8"/>
  <c r="U4833" i="8"/>
  <c r="H4833" i="8"/>
  <c r="B4833" i="8"/>
  <c r="U4832" i="8"/>
  <c r="H4832" i="8"/>
  <c r="B4832" i="8"/>
  <c r="U4831" i="8"/>
  <c r="H4831" i="8"/>
  <c r="B4831" i="8"/>
  <c r="U4830" i="8"/>
  <c r="H4830" i="8"/>
  <c r="B4830" i="8"/>
  <c r="U4829" i="8"/>
  <c r="H4829" i="8"/>
  <c r="B4829" i="8"/>
  <c r="U4828" i="8"/>
  <c r="H4828" i="8"/>
  <c r="B4828" i="8"/>
  <c r="U4827" i="8"/>
  <c r="H4827" i="8"/>
  <c r="B4827" i="8"/>
  <c r="U4826" i="8"/>
  <c r="H4826" i="8"/>
  <c r="B4826" i="8"/>
  <c r="U4825" i="8"/>
  <c r="H4825" i="8"/>
  <c r="B4825" i="8"/>
  <c r="U4824" i="8"/>
  <c r="H4824" i="8"/>
  <c r="B4824" i="8"/>
  <c r="U4823" i="8"/>
  <c r="H4823" i="8"/>
  <c r="B4823" i="8"/>
  <c r="U4822" i="8"/>
  <c r="H4822" i="8"/>
  <c r="B4822" i="8"/>
  <c r="U4821" i="8"/>
  <c r="H4821" i="8"/>
  <c r="B4821" i="8"/>
  <c r="U4820" i="8"/>
  <c r="H4820" i="8"/>
  <c r="B4820" i="8"/>
  <c r="U4819" i="8"/>
  <c r="H4819" i="8"/>
  <c r="B4819" i="8"/>
  <c r="U4818" i="8"/>
  <c r="H4818" i="8"/>
  <c r="B4818" i="8"/>
  <c r="U4817" i="8"/>
  <c r="H4817" i="8"/>
  <c r="B4817" i="8"/>
  <c r="U4816" i="8"/>
  <c r="H4816" i="8"/>
  <c r="B4816" i="8"/>
  <c r="U4815" i="8"/>
  <c r="H4815" i="8"/>
  <c r="B4815" i="8"/>
  <c r="U4814" i="8"/>
  <c r="H4814" i="8"/>
  <c r="B4814" i="8"/>
  <c r="U4813" i="8"/>
  <c r="H4813" i="8"/>
  <c r="B4813" i="8"/>
  <c r="U4812" i="8"/>
  <c r="H4812" i="8"/>
  <c r="B4812" i="8"/>
  <c r="U4811" i="8"/>
  <c r="H4811" i="8"/>
  <c r="B4811" i="8"/>
  <c r="U4810" i="8"/>
  <c r="H4810" i="8"/>
  <c r="B4810" i="8"/>
  <c r="U4809" i="8"/>
  <c r="H4809" i="8"/>
  <c r="B4809" i="8"/>
  <c r="U4808" i="8"/>
  <c r="H4808" i="8"/>
  <c r="B4808" i="8"/>
  <c r="U4807" i="8"/>
  <c r="H4807" i="8"/>
  <c r="B4807" i="8"/>
  <c r="U4806" i="8"/>
  <c r="H4806" i="8"/>
  <c r="B4806" i="8"/>
  <c r="U4805" i="8"/>
  <c r="H4805" i="8"/>
  <c r="B4805" i="8"/>
  <c r="U4804" i="8"/>
  <c r="H4804" i="8"/>
  <c r="B4804" i="8"/>
  <c r="U4803" i="8"/>
  <c r="H4803" i="8"/>
  <c r="B4803" i="8"/>
  <c r="U4802" i="8"/>
  <c r="H4802" i="8"/>
  <c r="B4802" i="8"/>
  <c r="U4801" i="8"/>
  <c r="H4801" i="8"/>
  <c r="B4801" i="8"/>
  <c r="U4800" i="8"/>
  <c r="H4800" i="8"/>
  <c r="B4800" i="8"/>
  <c r="U4799" i="8"/>
  <c r="H4799" i="8"/>
  <c r="B4799" i="8"/>
  <c r="U4798" i="8"/>
  <c r="H4798" i="8"/>
  <c r="B4798" i="8"/>
  <c r="U4797" i="8"/>
  <c r="H4797" i="8"/>
  <c r="B4797" i="8"/>
  <c r="U4796" i="8"/>
  <c r="H4796" i="8"/>
  <c r="B4796" i="8"/>
  <c r="U4795" i="8"/>
  <c r="H4795" i="8"/>
  <c r="B4795" i="8"/>
  <c r="U4794" i="8"/>
  <c r="H4794" i="8"/>
  <c r="B4794" i="8"/>
  <c r="U4793" i="8"/>
  <c r="H4793" i="8"/>
  <c r="B4793" i="8"/>
  <c r="U4792" i="8"/>
  <c r="H4792" i="8"/>
  <c r="B4792" i="8"/>
  <c r="U4791" i="8"/>
  <c r="H4791" i="8"/>
  <c r="B4791" i="8"/>
  <c r="U4790" i="8"/>
  <c r="H4790" i="8"/>
  <c r="B4790" i="8"/>
  <c r="U4789" i="8"/>
  <c r="H4789" i="8"/>
  <c r="B4789" i="8"/>
  <c r="U4788" i="8"/>
  <c r="H4788" i="8"/>
  <c r="B4788" i="8"/>
  <c r="U4787" i="8"/>
  <c r="H4787" i="8"/>
  <c r="B4787" i="8"/>
  <c r="U4786" i="8"/>
  <c r="H4786" i="8"/>
  <c r="B4786" i="8"/>
  <c r="U4785" i="8"/>
  <c r="H4785" i="8"/>
  <c r="B4785" i="8"/>
  <c r="U4784" i="8"/>
  <c r="H4784" i="8"/>
  <c r="B4784" i="8"/>
  <c r="U4783" i="8"/>
  <c r="H4783" i="8"/>
  <c r="B4783" i="8"/>
  <c r="U4782" i="8"/>
  <c r="H4782" i="8"/>
  <c r="B4782" i="8"/>
  <c r="U4781" i="8"/>
  <c r="H4781" i="8"/>
  <c r="B4781" i="8"/>
  <c r="U4780" i="8"/>
  <c r="H4780" i="8"/>
  <c r="B4780" i="8"/>
  <c r="U4779" i="8"/>
  <c r="H4779" i="8"/>
  <c r="B4779" i="8"/>
  <c r="U4778" i="8"/>
  <c r="H4778" i="8"/>
  <c r="B4778" i="8"/>
  <c r="U4777" i="8"/>
  <c r="H4777" i="8"/>
  <c r="B4777" i="8"/>
  <c r="U4776" i="8"/>
  <c r="H4776" i="8"/>
  <c r="B4776" i="8"/>
  <c r="U4775" i="8"/>
  <c r="H4775" i="8"/>
  <c r="B4775" i="8"/>
  <c r="U4774" i="8"/>
  <c r="H4774" i="8"/>
  <c r="B4774" i="8"/>
  <c r="U4773" i="8"/>
  <c r="H4773" i="8"/>
  <c r="B4773" i="8"/>
  <c r="U4772" i="8"/>
  <c r="H4772" i="8"/>
  <c r="B4772" i="8"/>
  <c r="U4771" i="8"/>
  <c r="H4771" i="8"/>
  <c r="B4771" i="8"/>
  <c r="U4770" i="8"/>
  <c r="H4770" i="8"/>
  <c r="B4770" i="8"/>
  <c r="U4769" i="8"/>
  <c r="H4769" i="8"/>
  <c r="B4769" i="8"/>
  <c r="U4768" i="8"/>
  <c r="H4768" i="8"/>
  <c r="B4768" i="8"/>
  <c r="U4767" i="8"/>
  <c r="H4767" i="8"/>
  <c r="B4767" i="8"/>
  <c r="U4766" i="8"/>
  <c r="H4766" i="8"/>
  <c r="B4766" i="8"/>
  <c r="U4765" i="8"/>
  <c r="H4765" i="8"/>
  <c r="B4765" i="8"/>
  <c r="U4764" i="8"/>
  <c r="H4764" i="8"/>
  <c r="B4764" i="8"/>
  <c r="U4763" i="8"/>
  <c r="H4763" i="8"/>
  <c r="B4763" i="8"/>
  <c r="U4762" i="8"/>
  <c r="H4762" i="8"/>
  <c r="B4762" i="8"/>
  <c r="U4761" i="8"/>
  <c r="H4761" i="8"/>
  <c r="B4761" i="8"/>
  <c r="U4760" i="8"/>
  <c r="H4760" i="8"/>
  <c r="B4760" i="8"/>
  <c r="U4759" i="8"/>
  <c r="H4759" i="8"/>
  <c r="B4759" i="8"/>
  <c r="U4758" i="8"/>
  <c r="H4758" i="8"/>
  <c r="B4758" i="8"/>
  <c r="U4757" i="8"/>
  <c r="H4757" i="8"/>
  <c r="B4757" i="8"/>
  <c r="U4756" i="8"/>
  <c r="H4756" i="8"/>
  <c r="B4756" i="8"/>
  <c r="U4755" i="8"/>
  <c r="H4755" i="8"/>
  <c r="B4755" i="8"/>
  <c r="U4754" i="8"/>
  <c r="H4754" i="8"/>
  <c r="B4754" i="8"/>
  <c r="U4753" i="8"/>
  <c r="H4753" i="8"/>
  <c r="B4753" i="8"/>
  <c r="U4752" i="8"/>
  <c r="H4752" i="8"/>
  <c r="B4752" i="8"/>
  <c r="U4751" i="8"/>
  <c r="H4751" i="8"/>
  <c r="B4751" i="8"/>
  <c r="U4750" i="8"/>
  <c r="H4750" i="8"/>
  <c r="B4750" i="8"/>
  <c r="U4749" i="8"/>
  <c r="H4749" i="8"/>
  <c r="B4749" i="8"/>
  <c r="U4748" i="8"/>
  <c r="H4748" i="8"/>
  <c r="B4748" i="8"/>
  <c r="U4747" i="8"/>
  <c r="H4747" i="8"/>
  <c r="B4747" i="8"/>
  <c r="U4746" i="8"/>
  <c r="H4746" i="8"/>
  <c r="B4746" i="8"/>
  <c r="U4745" i="8"/>
  <c r="H4745" i="8"/>
  <c r="B4745" i="8"/>
  <c r="U4744" i="8"/>
  <c r="H4744" i="8"/>
  <c r="B4744" i="8"/>
  <c r="U4743" i="8"/>
  <c r="H4743" i="8"/>
  <c r="B4743" i="8"/>
  <c r="U4742" i="8"/>
  <c r="H4742" i="8"/>
  <c r="B4742" i="8"/>
  <c r="U4741" i="8"/>
  <c r="H4741" i="8"/>
  <c r="B4741" i="8"/>
  <c r="U4740" i="8"/>
  <c r="H4740" i="8"/>
  <c r="B4740" i="8"/>
  <c r="U4739" i="8"/>
  <c r="H4739" i="8"/>
  <c r="B4739" i="8"/>
  <c r="U4738" i="8"/>
  <c r="H4738" i="8"/>
  <c r="B4738" i="8"/>
  <c r="U4737" i="8"/>
  <c r="H4737" i="8"/>
  <c r="B4737" i="8"/>
  <c r="U4736" i="8"/>
  <c r="H4736" i="8"/>
  <c r="B4736" i="8"/>
  <c r="U4735" i="8"/>
  <c r="H4735" i="8"/>
  <c r="B4735" i="8"/>
  <c r="U4734" i="8"/>
  <c r="H4734" i="8"/>
  <c r="B4734" i="8"/>
  <c r="U4733" i="8"/>
  <c r="H4733" i="8"/>
  <c r="B4733" i="8"/>
  <c r="U4732" i="8"/>
  <c r="H4732" i="8"/>
  <c r="B4732" i="8"/>
  <c r="U4731" i="8"/>
  <c r="H4731" i="8"/>
  <c r="B4731" i="8"/>
  <c r="U4730" i="8"/>
  <c r="H4730" i="8"/>
  <c r="B4730" i="8"/>
  <c r="U4729" i="8"/>
  <c r="H4729" i="8"/>
  <c r="B4729" i="8"/>
  <c r="U4728" i="8"/>
  <c r="H4728" i="8"/>
  <c r="B4728" i="8"/>
  <c r="U4727" i="8"/>
  <c r="H4727" i="8"/>
  <c r="B4727" i="8"/>
  <c r="U4726" i="8"/>
  <c r="H4726" i="8"/>
  <c r="B4726" i="8"/>
  <c r="U4725" i="8"/>
  <c r="H4725" i="8"/>
  <c r="B4725" i="8"/>
  <c r="U4724" i="8"/>
  <c r="H4724" i="8"/>
  <c r="B4724" i="8"/>
  <c r="U4723" i="8"/>
  <c r="H4723" i="8"/>
  <c r="B4723" i="8"/>
  <c r="U4722" i="8"/>
  <c r="H4722" i="8"/>
  <c r="B4722" i="8"/>
  <c r="U4721" i="8"/>
  <c r="H4721" i="8"/>
  <c r="B4721" i="8"/>
  <c r="U4720" i="8"/>
  <c r="H4720" i="8"/>
  <c r="B4720" i="8"/>
  <c r="U4719" i="8"/>
  <c r="H4719" i="8"/>
  <c r="B4719" i="8"/>
  <c r="U4718" i="8"/>
  <c r="H4718" i="8"/>
  <c r="B4718" i="8"/>
  <c r="U4717" i="8"/>
  <c r="H4717" i="8"/>
  <c r="B4717" i="8"/>
  <c r="U4716" i="8"/>
  <c r="H4716" i="8"/>
  <c r="B4716" i="8"/>
  <c r="U4715" i="8"/>
  <c r="H4715" i="8"/>
  <c r="B4715" i="8"/>
  <c r="U4714" i="8"/>
  <c r="H4714" i="8"/>
  <c r="B4714" i="8"/>
  <c r="U4713" i="8"/>
  <c r="H4713" i="8"/>
  <c r="B4713" i="8"/>
  <c r="U4712" i="8"/>
  <c r="H4712" i="8"/>
  <c r="B4712" i="8"/>
  <c r="U4711" i="8"/>
  <c r="H4711" i="8"/>
  <c r="B4711" i="8"/>
  <c r="U4710" i="8"/>
  <c r="H4710" i="8"/>
  <c r="B4710" i="8"/>
  <c r="U4709" i="8"/>
  <c r="H4709" i="8"/>
  <c r="B4709" i="8"/>
  <c r="U4708" i="8"/>
  <c r="H4708" i="8"/>
  <c r="B4708" i="8"/>
  <c r="U4707" i="8"/>
  <c r="H4707" i="8"/>
  <c r="B4707" i="8"/>
  <c r="U4706" i="8"/>
  <c r="H4706" i="8"/>
  <c r="B4706" i="8"/>
  <c r="U4705" i="8"/>
  <c r="H4705" i="8"/>
  <c r="B4705" i="8"/>
  <c r="U4704" i="8"/>
  <c r="H4704" i="8"/>
  <c r="B4704" i="8"/>
  <c r="U4703" i="8"/>
  <c r="H4703" i="8"/>
  <c r="B4703" i="8"/>
  <c r="U4702" i="8"/>
  <c r="H4702" i="8"/>
  <c r="B4702" i="8"/>
  <c r="U4701" i="8"/>
  <c r="H4701" i="8"/>
  <c r="B4701" i="8"/>
  <c r="U4700" i="8"/>
  <c r="H4700" i="8"/>
  <c r="B4700" i="8"/>
  <c r="U4699" i="8"/>
  <c r="H4699" i="8"/>
  <c r="B4699" i="8"/>
  <c r="U4698" i="8"/>
  <c r="H4698" i="8"/>
  <c r="B4698" i="8"/>
  <c r="U4697" i="8"/>
  <c r="H4697" i="8"/>
  <c r="B4697" i="8"/>
  <c r="U4696" i="8"/>
  <c r="H4696" i="8"/>
  <c r="B4696" i="8"/>
  <c r="U4695" i="8"/>
  <c r="H4695" i="8"/>
  <c r="B4695" i="8"/>
  <c r="U4694" i="8"/>
  <c r="H4694" i="8"/>
  <c r="B4694" i="8"/>
  <c r="U4693" i="8"/>
  <c r="H4693" i="8"/>
  <c r="B4693" i="8"/>
  <c r="U4692" i="8"/>
  <c r="H4692" i="8"/>
  <c r="B4692" i="8"/>
  <c r="U4691" i="8"/>
  <c r="H4691" i="8"/>
  <c r="B4691" i="8"/>
  <c r="U4690" i="8"/>
  <c r="H4690" i="8"/>
  <c r="B4690" i="8"/>
  <c r="U4689" i="8"/>
  <c r="H4689" i="8"/>
  <c r="B4689" i="8"/>
  <c r="U4688" i="8"/>
  <c r="H4688" i="8"/>
  <c r="B4688" i="8"/>
  <c r="U4687" i="8"/>
  <c r="H4687" i="8"/>
  <c r="B4687" i="8"/>
  <c r="U4686" i="8"/>
  <c r="H4686" i="8"/>
  <c r="B4686" i="8"/>
  <c r="U4685" i="8"/>
  <c r="H4685" i="8"/>
  <c r="B4685" i="8"/>
  <c r="U4684" i="8"/>
  <c r="H4684" i="8"/>
  <c r="B4684" i="8"/>
  <c r="U4683" i="8"/>
  <c r="H4683" i="8"/>
  <c r="B4683" i="8"/>
  <c r="U4682" i="8"/>
  <c r="H4682" i="8"/>
  <c r="B4682" i="8"/>
  <c r="U4681" i="8"/>
  <c r="H4681" i="8"/>
  <c r="B4681" i="8"/>
  <c r="U4680" i="8"/>
  <c r="H4680" i="8"/>
  <c r="B4680" i="8"/>
  <c r="U4679" i="8"/>
  <c r="H4679" i="8"/>
  <c r="B4679" i="8"/>
  <c r="U4678" i="8"/>
  <c r="H4678" i="8"/>
  <c r="B4678" i="8"/>
  <c r="U4677" i="8"/>
  <c r="H4677" i="8"/>
  <c r="B4677" i="8"/>
  <c r="U4676" i="8"/>
  <c r="H4676" i="8"/>
  <c r="B4676" i="8"/>
  <c r="U4675" i="8"/>
  <c r="H4675" i="8"/>
  <c r="B4675" i="8"/>
  <c r="U4674" i="8"/>
  <c r="H4674" i="8"/>
  <c r="B4674" i="8"/>
  <c r="U4673" i="8"/>
  <c r="H4673" i="8"/>
  <c r="B4673" i="8"/>
  <c r="U4672" i="8"/>
  <c r="H4672" i="8"/>
  <c r="B4672" i="8"/>
  <c r="U4671" i="8"/>
  <c r="H4671" i="8"/>
  <c r="B4671" i="8"/>
  <c r="U4670" i="8"/>
  <c r="H4670" i="8"/>
  <c r="B4670" i="8"/>
  <c r="U4669" i="8"/>
  <c r="H4669" i="8"/>
  <c r="B4669" i="8"/>
  <c r="U4668" i="8"/>
  <c r="H4668" i="8"/>
  <c r="B4668" i="8"/>
  <c r="U4667" i="8"/>
  <c r="H4667" i="8"/>
  <c r="B4667" i="8"/>
  <c r="U4666" i="8"/>
  <c r="H4666" i="8"/>
  <c r="B4666" i="8"/>
  <c r="U4665" i="8"/>
  <c r="H4665" i="8"/>
  <c r="B4665" i="8"/>
  <c r="U4664" i="8"/>
  <c r="H4664" i="8"/>
  <c r="B4664" i="8"/>
  <c r="U4663" i="8"/>
  <c r="H4663" i="8"/>
  <c r="B4663" i="8"/>
  <c r="U4662" i="8"/>
  <c r="H4662" i="8"/>
  <c r="B4662" i="8"/>
  <c r="U4661" i="8"/>
  <c r="H4661" i="8"/>
  <c r="B4661" i="8"/>
  <c r="U4660" i="8"/>
  <c r="H4660" i="8"/>
  <c r="B4660" i="8"/>
  <c r="U4659" i="8"/>
  <c r="H4659" i="8"/>
  <c r="B4659" i="8"/>
  <c r="U4658" i="8"/>
  <c r="H4658" i="8"/>
  <c r="B4658" i="8"/>
  <c r="U4657" i="8"/>
  <c r="H4657" i="8"/>
  <c r="B4657" i="8"/>
  <c r="U4656" i="8"/>
  <c r="H4656" i="8"/>
  <c r="B4656" i="8"/>
  <c r="U4655" i="8"/>
  <c r="H4655" i="8"/>
  <c r="B4655" i="8"/>
  <c r="U4654" i="8"/>
  <c r="H4654" i="8"/>
  <c r="B4654" i="8"/>
  <c r="U4653" i="8"/>
  <c r="H4653" i="8"/>
  <c r="B4653" i="8"/>
  <c r="U4652" i="8"/>
  <c r="H4652" i="8"/>
  <c r="B4652" i="8"/>
  <c r="U4651" i="8"/>
  <c r="H4651" i="8"/>
  <c r="B4651" i="8"/>
  <c r="U4650" i="8"/>
  <c r="H4650" i="8"/>
  <c r="B4650" i="8"/>
  <c r="U4649" i="8"/>
  <c r="H4649" i="8"/>
  <c r="B4649" i="8"/>
  <c r="U4648" i="8"/>
  <c r="H4648" i="8"/>
  <c r="B4648" i="8"/>
  <c r="U4647" i="8"/>
  <c r="H4647" i="8"/>
  <c r="B4647" i="8"/>
  <c r="U4646" i="8"/>
  <c r="H4646" i="8"/>
  <c r="B4646" i="8"/>
  <c r="U4645" i="8"/>
  <c r="H4645" i="8"/>
  <c r="B4645" i="8"/>
  <c r="U4644" i="8"/>
  <c r="H4644" i="8"/>
  <c r="B4644" i="8"/>
  <c r="U4643" i="8"/>
  <c r="H4643" i="8"/>
  <c r="B4643" i="8"/>
  <c r="U4642" i="8"/>
  <c r="H4642" i="8"/>
  <c r="B4642" i="8"/>
  <c r="U4641" i="8"/>
  <c r="H4641" i="8"/>
  <c r="B4641" i="8"/>
  <c r="U4640" i="8"/>
  <c r="H4640" i="8"/>
  <c r="B4640" i="8"/>
  <c r="U4639" i="8"/>
  <c r="H4639" i="8"/>
  <c r="B4639" i="8"/>
  <c r="U4638" i="8"/>
  <c r="H4638" i="8"/>
  <c r="B4638" i="8"/>
  <c r="U4637" i="8"/>
  <c r="H4637" i="8"/>
  <c r="B4637" i="8"/>
  <c r="U4636" i="8"/>
  <c r="H4636" i="8"/>
  <c r="B4636" i="8"/>
  <c r="U4635" i="8"/>
  <c r="H4635" i="8"/>
  <c r="B4635" i="8"/>
  <c r="U4634" i="8"/>
  <c r="H4634" i="8"/>
  <c r="B4634" i="8"/>
  <c r="U4633" i="8"/>
  <c r="H4633" i="8"/>
  <c r="B4633" i="8"/>
  <c r="U4632" i="8"/>
  <c r="H4632" i="8"/>
  <c r="B4632" i="8"/>
  <c r="U4631" i="8"/>
  <c r="H4631" i="8"/>
  <c r="B4631" i="8"/>
  <c r="U4630" i="8"/>
  <c r="H4630" i="8"/>
  <c r="B4630" i="8"/>
  <c r="U4629" i="8"/>
  <c r="H4629" i="8"/>
  <c r="B4629" i="8"/>
  <c r="U4628" i="8"/>
  <c r="H4628" i="8"/>
  <c r="B4628" i="8"/>
  <c r="U4627" i="8"/>
  <c r="H4627" i="8"/>
  <c r="B4627" i="8"/>
  <c r="U4626" i="8"/>
  <c r="H4626" i="8"/>
  <c r="B4626" i="8"/>
  <c r="U4625" i="8"/>
  <c r="H4625" i="8"/>
  <c r="B4625" i="8"/>
  <c r="U4624" i="8"/>
  <c r="H4624" i="8"/>
  <c r="B4624" i="8"/>
  <c r="U4623" i="8"/>
  <c r="H4623" i="8"/>
  <c r="B4623" i="8"/>
  <c r="U4622" i="8"/>
  <c r="H4622" i="8"/>
  <c r="B4622" i="8"/>
  <c r="U4621" i="8"/>
  <c r="H4621" i="8"/>
  <c r="B4621" i="8"/>
  <c r="U4620" i="8"/>
  <c r="H4620" i="8"/>
  <c r="B4620" i="8"/>
  <c r="U4619" i="8"/>
  <c r="H4619" i="8"/>
  <c r="B4619" i="8"/>
  <c r="U4618" i="8"/>
  <c r="H4618" i="8"/>
  <c r="B4618" i="8"/>
  <c r="U4617" i="8"/>
  <c r="H4617" i="8"/>
  <c r="B4617" i="8"/>
  <c r="U4616" i="8"/>
  <c r="H4616" i="8"/>
  <c r="B4616" i="8"/>
  <c r="U4615" i="8"/>
  <c r="H4615" i="8"/>
  <c r="B4615" i="8"/>
  <c r="U4614" i="8"/>
  <c r="H4614" i="8"/>
  <c r="B4614" i="8"/>
  <c r="U4613" i="8"/>
  <c r="H4613" i="8"/>
  <c r="B4613" i="8"/>
  <c r="U4612" i="8"/>
  <c r="H4612" i="8"/>
  <c r="B4612" i="8"/>
  <c r="U4611" i="8"/>
  <c r="H4611" i="8"/>
  <c r="B4611" i="8"/>
  <c r="U4610" i="8"/>
  <c r="H4610" i="8"/>
  <c r="B4610" i="8"/>
  <c r="U4609" i="8"/>
  <c r="H4609" i="8"/>
  <c r="B4609" i="8"/>
  <c r="U4608" i="8"/>
  <c r="H4608" i="8"/>
  <c r="B4608" i="8"/>
  <c r="U4607" i="8"/>
  <c r="H4607" i="8"/>
  <c r="B4607" i="8"/>
  <c r="U4606" i="8"/>
  <c r="H4606" i="8"/>
  <c r="B4606" i="8"/>
  <c r="U4605" i="8"/>
  <c r="H4605" i="8"/>
  <c r="B4605" i="8"/>
  <c r="U4604" i="8"/>
  <c r="H4604" i="8"/>
  <c r="B4604" i="8"/>
  <c r="U4603" i="8"/>
  <c r="H4603" i="8"/>
  <c r="B4603" i="8"/>
  <c r="U4602" i="8"/>
  <c r="H4602" i="8"/>
  <c r="B4602" i="8"/>
  <c r="U4601" i="8"/>
  <c r="H4601" i="8"/>
  <c r="B4601" i="8"/>
  <c r="U4600" i="8"/>
  <c r="H4600" i="8"/>
  <c r="B4600" i="8"/>
  <c r="U4599" i="8"/>
  <c r="H4599" i="8"/>
  <c r="B4599" i="8"/>
  <c r="U4598" i="8"/>
  <c r="H4598" i="8"/>
  <c r="B4598" i="8"/>
  <c r="U4597" i="8"/>
  <c r="H4597" i="8"/>
  <c r="B4597" i="8"/>
  <c r="U4596" i="8"/>
  <c r="H4596" i="8"/>
  <c r="B4596" i="8"/>
  <c r="U4595" i="8"/>
  <c r="H4595" i="8"/>
  <c r="B4595" i="8"/>
  <c r="U4594" i="8"/>
  <c r="H4594" i="8"/>
  <c r="B4594" i="8"/>
  <c r="U4593" i="8"/>
  <c r="H4593" i="8"/>
  <c r="B4593" i="8"/>
  <c r="U4592" i="8"/>
  <c r="H4592" i="8"/>
  <c r="B4592" i="8"/>
  <c r="U4591" i="8"/>
  <c r="H4591" i="8"/>
  <c r="B4591" i="8"/>
  <c r="U4590" i="8"/>
  <c r="H4590" i="8"/>
  <c r="B4590" i="8"/>
  <c r="U4589" i="8"/>
  <c r="H4589" i="8"/>
  <c r="B4589" i="8"/>
  <c r="U4588" i="8"/>
  <c r="H4588" i="8"/>
  <c r="B4588" i="8"/>
  <c r="U4587" i="8"/>
  <c r="H4587" i="8"/>
  <c r="B4587" i="8"/>
  <c r="U4586" i="8"/>
  <c r="H4586" i="8"/>
  <c r="B4586" i="8"/>
  <c r="U4585" i="8"/>
  <c r="H4585" i="8"/>
  <c r="B4585" i="8"/>
  <c r="U4584" i="8"/>
  <c r="H4584" i="8"/>
  <c r="B4584" i="8"/>
  <c r="U4583" i="8"/>
  <c r="H4583" i="8"/>
  <c r="B4583" i="8"/>
  <c r="U4582" i="8"/>
  <c r="H4582" i="8"/>
  <c r="B4582" i="8"/>
  <c r="U4581" i="8"/>
  <c r="H4581" i="8"/>
  <c r="B4581" i="8"/>
  <c r="U4580" i="8"/>
  <c r="H4580" i="8"/>
  <c r="B4580" i="8"/>
  <c r="U4579" i="8"/>
  <c r="H4579" i="8"/>
  <c r="B4579" i="8"/>
  <c r="U4578" i="8"/>
  <c r="H4578" i="8"/>
  <c r="B4578" i="8"/>
  <c r="U4577" i="8"/>
  <c r="H4577" i="8"/>
  <c r="B4577" i="8"/>
  <c r="U4576" i="8"/>
  <c r="H4576" i="8"/>
  <c r="B4576" i="8"/>
  <c r="U4575" i="8"/>
  <c r="H4575" i="8"/>
  <c r="B4575" i="8"/>
  <c r="U4574" i="8"/>
  <c r="H4574" i="8"/>
  <c r="B4574" i="8"/>
  <c r="U4573" i="8"/>
  <c r="H4573" i="8"/>
  <c r="B4573" i="8"/>
  <c r="U4572" i="8"/>
  <c r="H4572" i="8"/>
  <c r="B4572" i="8"/>
  <c r="U4571" i="8"/>
  <c r="H4571" i="8"/>
  <c r="B4571" i="8"/>
  <c r="U4570" i="8"/>
  <c r="H4570" i="8"/>
  <c r="B4570" i="8"/>
  <c r="U4569" i="8"/>
  <c r="H4569" i="8"/>
  <c r="B4569" i="8"/>
  <c r="U4568" i="8"/>
  <c r="H4568" i="8"/>
  <c r="B4568" i="8"/>
  <c r="U4567" i="8"/>
  <c r="H4567" i="8"/>
  <c r="B4567" i="8"/>
  <c r="U4566" i="8"/>
  <c r="H4566" i="8"/>
  <c r="B4566" i="8"/>
  <c r="U4565" i="8"/>
  <c r="H4565" i="8"/>
  <c r="B4565" i="8"/>
  <c r="U4564" i="8"/>
  <c r="H4564" i="8"/>
  <c r="B4564" i="8"/>
  <c r="U4563" i="8"/>
  <c r="H4563" i="8"/>
  <c r="B4563" i="8"/>
  <c r="U4562" i="8"/>
  <c r="H4562" i="8"/>
  <c r="B4562" i="8"/>
  <c r="U4561" i="8"/>
  <c r="H4561" i="8"/>
  <c r="B4561" i="8"/>
  <c r="U4560" i="8"/>
  <c r="H4560" i="8"/>
  <c r="B4560" i="8"/>
  <c r="U4559" i="8"/>
  <c r="H4559" i="8"/>
  <c r="B4559" i="8"/>
  <c r="U4558" i="8"/>
  <c r="H4558" i="8"/>
  <c r="B4558" i="8"/>
  <c r="U4557" i="8"/>
  <c r="H4557" i="8"/>
  <c r="B4557" i="8"/>
  <c r="U4556" i="8"/>
  <c r="H4556" i="8"/>
  <c r="B4556" i="8"/>
  <c r="U4555" i="8"/>
  <c r="H4555" i="8"/>
  <c r="B4555" i="8"/>
  <c r="U4554" i="8"/>
  <c r="H4554" i="8"/>
  <c r="B4554" i="8"/>
  <c r="U4553" i="8"/>
  <c r="H4553" i="8"/>
  <c r="B4553" i="8"/>
  <c r="U4552" i="8"/>
  <c r="H4552" i="8"/>
  <c r="B4552" i="8"/>
  <c r="U4551" i="8"/>
  <c r="H4551" i="8"/>
  <c r="B4551" i="8"/>
  <c r="U4550" i="8"/>
  <c r="H4550" i="8"/>
  <c r="B4550" i="8"/>
  <c r="U4549" i="8"/>
  <c r="H4549" i="8"/>
  <c r="B4549" i="8"/>
  <c r="U4548" i="8"/>
  <c r="H4548" i="8"/>
  <c r="B4548" i="8"/>
  <c r="U4547" i="8"/>
  <c r="H4547" i="8"/>
  <c r="B4547" i="8"/>
  <c r="U4546" i="8"/>
  <c r="H4546" i="8"/>
  <c r="B4546" i="8"/>
  <c r="U4545" i="8"/>
  <c r="H4545" i="8"/>
  <c r="B4545" i="8"/>
  <c r="U4544" i="8"/>
  <c r="H4544" i="8"/>
  <c r="B4544" i="8"/>
  <c r="U4543" i="8"/>
  <c r="H4543" i="8"/>
  <c r="B4543" i="8"/>
  <c r="U4542" i="8"/>
  <c r="H4542" i="8"/>
  <c r="B4542" i="8"/>
  <c r="U4541" i="8"/>
  <c r="H4541" i="8"/>
  <c r="B4541" i="8"/>
  <c r="U4540" i="8"/>
  <c r="H4540" i="8"/>
  <c r="B4540" i="8"/>
  <c r="U4539" i="8"/>
  <c r="H4539" i="8"/>
  <c r="B4539" i="8"/>
  <c r="U4538" i="8"/>
  <c r="H4538" i="8"/>
  <c r="B4538" i="8"/>
  <c r="U4537" i="8"/>
  <c r="H4537" i="8"/>
  <c r="B4537" i="8"/>
  <c r="U4536" i="8"/>
  <c r="H4536" i="8"/>
  <c r="B4536" i="8"/>
  <c r="U4535" i="8"/>
  <c r="H4535" i="8"/>
  <c r="B4535" i="8"/>
  <c r="U4534" i="8"/>
  <c r="H4534" i="8"/>
  <c r="B4534" i="8"/>
  <c r="U4533" i="8"/>
  <c r="H4533" i="8"/>
  <c r="B4533" i="8"/>
  <c r="U4532" i="8"/>
  <c r="H4532" i="8"/>
  <c r="B4532" i="8"/>
  <c r="U4531" i="8"/>
  <c r="H4531" i="8"/>
  <c r="B4531" i="8"/>
  <c r="U4530" i="8"/>
  <c r="H4530" i="8"/>
  <c r="B4530" i="8"/>
  <c r="U4529" i="8"/>
  <c r="H4529" i="8"/>
  <c r="B4529" i="8"/>
  <c r="U4528" i="8"/>
  <c r="H4528" i="8"/>
  <c r="B4528" i="8"/>
  <c r="U4527" i="8"/>
  <c r="H4527" i="8"/>
  <c r="B4527" i="8"/>
  <c r="U4526" i="8"/>
  <c r="H4526" i="8"/>
  <c r="B4526" i="8"/>
  <c r="U4525" i="8"/>
  <c r="H4525" i="8"/>
  <c r="B4525" i="8"/>
  <c r="U4524" i="8"/>
  <c r="H4524" i="8"/>
  <c r="B4524" i="8"/>
  <c r="U4523" i="8"/>
  <c r="H4523" i="8"/>
  <c r="B4523" i="8"/>
  <c r="U4522" i="8"/>
  <c r="H4522" i="8"/>
  <c r="B4522" i="8"/>
  <c r="U4521" i="8"/>
  <c r="H4521" i="8"/>
  <c r="B4521" i="8"/>
  <c r="U4520" i="8"/>
  <c r="H4520" i="8"/>
  <c r="B4520" i="8"/>
  <c r="U4519" i="8"/>
  <c r="H4519" i="8"/>
  <c r="B4519" i="8"/>
  <c r="U4518" i="8"/>
  <c r="H4518" i="8"/>
  <c r="B4518" i="8"/>
  <c r="U4517" i="8"/>
  <c r="H4517" i="8"/>
  <c r="B4517" i="8"/>
  <c r="U4516" i="8"/>
  <c r="H4516" i="8"/>
  <c r="B4516" i="8"/>
  <c r="U4515" i="8"/>
  <c r="H4515" i="8"/>
  <c r="B4515" i="8"/>
  <c r="U4514" i="8"/>
  <c r="H4514" i="8"/>
  <c r="B4514" i="8"/>
  <c r="U4513" i="8"/>
  <c r="H4513" i="8"/>
  <c r="B4513" i="8"/>
  <c r="U4512" i="8"/>
  <c r="H4512" i="8"/>
  <c r="B4512" i="8"/>
  <c r="U4511" i="8"/>
  <c r="H4511" i="8"/>
  <c r="B4511" i="8"/>
  <c r="U4510" i="8"/>
  <c r="H4510" i="8"/>
  <c r="B4510" i="8"/>
  <c r="U4509" i="8"/>
  <c r="H4509" i="8"/>
  <c r="B4509" i="8"/>
  <c r="U4508" i="8"/>
  <c r="H4508" i="8"/>
  <c r="B4508" i="8"/>
  <c r="U4507" i="8"/>
  <c r="H4507" i="8"/>
  <c r="B4507" i="8"/>
  <c r="U4506" i="8"/>
  <c r="H4506" i="8"/>
  <c r="B4506" i="8"/>
  <c r="U4505" i="8"/>
  <c r="H4505" i="8"/>
  <c r="B4505" i="8"/>
  <c r="U4504" i="8"/>
  <c r="H4504" i="8"/>
  <c r="B4504" i="8"/>
  <c r="U4503" i="8"/>
  <c r="H4503" i="8"/>
  <c r="B4503" i="8"/>
  <c r="U4502" i="8"/>
  <c r="H4502" i="8"/>
  <c r="B4502" i="8"/>
  <c r="U4501" i="8"/>
  <c r="H4501" i="8"/>
  <c r="B4501" i="8"/>
  <c r="U4500" i="8"/>
  <c r="H4500" i="8"/>
  <c r="B4500" i="8"/>
  <c r="U4499" i="8"/>
  <c r="H4499" i="8"/>
  <c r="B4499" i="8"/>
  <c r="U4498" i="8"/>
  <c r="H4498" i="8"/>
  <c r="B4498" i="8"/>
  <c r="U4497" i="8"/>
  <c r="H4497" i="8"/>
  <c r="B4497" i="8"/>
  <c r="U4496" i="8"/>
  <c r="H4496" i="8"/>
  <c r="B4496" i="8"/>
  <c r="U4495" i="8"/>
  <c r="H4495" i="8"/>
  <c r="B4495" i="8"/>
  <c r="U4494" i="8"/>
  <c r="H4494" i="8"/>
  <c r="B4494" i="8"/>
  <c r="U4493" i="8"/>
  <c r="H4493" i="8"/>
  <c r="B4493" i="8"/>
  <c r="U4492" i="8"/>
  <c r="H4492" i="8"/>
  <c r="B4492" i="8"/>
  <c r="U4491" i="8"/>
  <c r="H4491" i="8"/>
  <c r="B4491" i="8"/>
  <c r="U4490" i="8"/>
  <c r="H4490" i="8"/>
  <c r="B4490" i="8"/>
  <c r="U4489" i="8"/>
  <c r="H4489" i="8"/>
  <c r="B4489" i="8"/>
  <c r="U4488" i="8"/>
  <c r="H4488" i="8"/>
  <c r="B4488" i="8"/>
  <c r="U4487" i="8"/>
  <c r="H4487" i="8"/>
  <c r="B4487" i="8"/>
  <c r="U4486" i="8"/>
  <c r="H4486" i="8"/>
  <c r="B4486" i="8"/>
  <c r="U4485" i="8"/>
  <c r="H4485" i="8"/>
  <c r="B4485" i="8"/>
  <c r="U4484" i="8"/>
  <c r="H4484" i="8"/>
  <c r="B4484" i="8"/>
  <c r="U4483" i="8"/>
  <c r="H4483" i="8"/>
  <c r="B4483" i="8"/>
  <c r="U4482" i="8"/>
  <c r="H4482" i="8"/>
  <c r="B4482" i="8"/>
  <c r="U4481" i="8"/>
  <c r="H4481" i="8"/>
  <c r="B4481" i="8"/>
  <c r="U4480" i="8"/>
  <c r="H4480" i="8"/>
  <c r="B4480" i="8"/>
  <c r="U4479" i="8"/>
  <c r="H4479" i="8"/>
  <c r="B4479" i="8"/>
  <c r="U4478" i="8"/>
  <c r="H4478" i="8"/>
  <c r="B4478" i="8"/>
  <c r="U4477" i="8"/>
  <c r="H4477" i="8"/>
  <c r="B4477" i="8"/>
  <c r="U4476" i="8"/>
  <c r="H4476" i="8"/>
  <c r="B4476" i="8"/>
  <c r="U4475" i="8"/>
  <c r="H4475" i="8"/>
  <c r="B4475" i="8"/>
  <c r="U4474" i="8"/>
  <c r="H4474" i="8"/>
  <c r="B4474" i="8"/>
  <c r="U4473" i="8"/>
  <c r="H4473" i="8"/>
  <c r="B4473" i="8"/>
  <c r="U4472" i="8"/>
  <c r="H4472" i="8"/>
  <c r="B4472" i="8"/>
  <c r="U4471" i="8"/>
  <c r="H4471" i="8"/>
  <c r="B4471" i="8"/>
  <c r="U4470" i="8"/>
  <c r="H4470" i="8"/>
  <c r="B4470" i="8"/>
  <c r="U4469" i="8"/>
  <c r="H4469" i="8"/>
  <c r="B4469" i="8"/>
  <c r="U4468" i="8"/>
  <c r="H4468" i="8"/>
  <c r="B4468" i="8"/>
  <c r="U4467" i="8"/>
  <c r="H4467" i="8"/>
  <c r="B4467" i="8"/>
  <c r="U4466" i="8"/>
  <c r="H4466" i="8"/>
  <c r="B4466" i="8"/>
  <c r="U4465" i="8"/>
  <c r="H4465" i="8"/>
  <c r="B4465" i="8"/>
  <c r="U4464" i="8"/>
  <c r="H4464" i="8"/>
  <c r="B4464" i="8"/>
  <c r="U4463" i="8"/>
  <c r="H4463" i="8"/>
  <c r="B4463" i="8"/>
  <c r="U4462" i="8"/>
  <c r="H4462" i="8"/>
  <c r="B4462" i="8"/>
  <c r="U4461" i="8"/>
  <c r="H4461" i="8"/>
  <c r="B4461" i="8"/>
  <c r="U4460" i="8"/>
  <c r="H4460" i="8"/>
  <c r="B4460" i="8"/>
  <c r="U4459" i="8"/>
  <c r="H4459" i="8"/>
  <c r="B4459" i="8"/>
  <c r="U4458" i="8"/>
  <c r="H4458" i="8"/>
  <c r="B4458" i="8"/>
  <c r="U4457" i="8"/>
  <c r="H4457" i="8"/>
  <c r="B4457" i="8"/>
  <c r="U4456" i="8"/>
  <c r="H4456" i="8"/>
  <c r="B4456" i="8"/>
  <c r="U4455" i="8"/>
  <c r="H4455" i="8"/>
  <c r="B4455" i="8"/>
  <c r="U4454" i="8"/>
  <c r="H4454" i="8"/>
  <c r="B4454" i="8"/>
  <c r="U4453" i="8"/>
  <c r="H4453" i="8"/>
  <c r="B4453" i="8"/>
  <c r="U4452" i="8"/>
  <c r="H4452" i="8"/>
  <c r="B4452" i="8"/>
  <c r="U4451" i="8"/>
  <c r="H4451" i="8"/>
  <c r="B4451" i="8"/>
  <c r="U4450" i="8"/>
  <c r="H4450" i="8"/>
  <c r="B4450" i="8"/>
  <c r="U4449" i="8"/>
  <c r="H4449" i="8"/>
  <c r="B4449" i="8"/>
  <c r="U4448" i="8"/>
  <c r="H4448" i="8"/>
  <c r="B4448" i="8"/>
  <c r="U4447" i="8"/>
  <c r="H4447" i="8"/>
  <c r="B4447" i="8"/>
  <c r="U4446" i="8"/>
  <c r="H4446" i="8"/>
  <c r="B4446" i="8"/>
  <c r="U4445" i="8"/>
  <c r="H4445" i="8"/>
  <c r="B4445" i="8"/>
  <c r="U4444" i="8"/>
  <c r="H4444" i="8"/>
  <c r="B4444" i="8"/>
  <c r="U4443" i="8"/>
  <c r="H4443" i="8"/>
  <c r="B4443" i="8"/>
  <c r="U4442" i="8"/>
  <c r="H4442" i="8"/>
  <c r="B4442" i="8"/>
  <c r="U4441" i="8"/>
  <c r="H4441" i="8"/>
  <c r="B4441" i="8"/>
  <c r="U4440" i="8"/>
  <c r="H4440" i="8"/>
  <c r="B4440" i="8"/>
  <c r="U4439" i="8"/>
  <c r="H4439" i="8"/>
  <c r="B4439" i="8"/>
  <c r="U4438" i="8"/>
  <c r="H4438" i="8"/>
  <c r="B4438" i="8"/>
  <c r="U4437" i="8"/>
  <c r="H4437" i="8"/>
  <c r="B4437" i="8"/>
  <c r="U4436" i="8"/>
  <c r="H4436" i="8"/>
  <c r="B4436" i="8"/>
  <c r="U4435" i="8"/>
  <c r="H4435" i="8"/>
  <c r="B4435" i="8"/>
  <c r="U4434" i="8"/>
  <c r="H4434" i="8"/>
  <c r="B4434" i="8"/>
  <c r="U4433" i="8"/>
  <c r="H4433" i="8"/>
  <c r="B4433" i="8"/>
  <c r="U4432" i="8"/>
  <c r="H4432" i="8"/>
  <c r="B4432" i="8"/>
  <c r="U4431" i="8"/>
  <c r="H4431" i="8"/>
  <c r="B4431" i="8"/>
  <c r="U4430" i="8"/>
  <c r="H4430" i="8"/>
  <c r="B4430" i="8"/>
  <c r="U4429" i="8"/>
  <c r="H4429" i="8"/>
  <c r="B4429" i="8"/>
  <c r="U4428" i="8"/>
  <c r="H4428" i="8"/>
  <c r="B4428" i="8"/>
  <c r="U4427" i="8"/>
  <c r="H4427" i="8"/>
  <c r="B4427" i="8"/>
  <c r="U4426" i="8"/>
  <c r="H4426" i="8"/>
  <c r="B4426" i="8"/>
  <c r="U4425" i="8"/>
  <c r="H4425" i="8"/>
  <c r="B4425" i="8"/>
  <c r="U4424" i="8"/>
  <c r="H4424" i="8"/>
  <c r="B4424" i="8"/>
  <c r="U4423" i="8"/>
  <c r="H4423" i="8"/>
  <c r="B4423" i="8"/>
  <c r="U4422" i="8"/>
  <c r="H4422" i="8"/>
  <c r="B4422" i="8"/>
  <c r="U4421" i="8"/>
  <c r="H4421" i="8"/>
  <c r="B4421" i="8"/>
  <c r="U4420" i="8"/>
  <c r="H4420" i="8"/>
  <c r="B4420" i="8"/>
  <c r="U4419" i="8"/>
  <c r="H4419" i="8"/>
  <c r="B4419" i="8"/>
  <c r="U4418" i="8"/>
  <c r="H4418" i="8"/>
  <c r="B4418" i="8"/>
  <c r="U4417" i="8"/>
  <c r="H4417" i="8"/>
  <c r="B4417" i="8"/>
  <c r="U4416" i="8"/>
  <c r="H4416" i="8"/>
  <c r="B4416" i="8"/>
  <c r="U4415" i="8"/>
  <c r="H4415" i="8"/>
  <c r="B4415" i="8"/>
  <c r="U4414" i="8"/>
  <c r="H4414" i="8"/>
  <c r="B4414" i="8"/>
  <c r="U4413" i="8"/>
  <c r="H4413" i="8"/>
  <c r="B4413" i="8"/>
  <c r="U4412" i="8"/>
  <c r="H4412" i="8"/>
  <c r="B4412" i="8"/>
  <c r="U4411" i="8"/>
  <c r="H4411" i="8"/>
  <c r="B4411" i="8"/>
  <c r="U4410" i="8"/>
  <c r="H4410" i="8"/>
  <c r="B4410" i="8"/>
  <c r="U4409" i="8"/>
  <c r="H4409" i="8"/>
  <c r="B4409" i="8"/>
  <c r="U4408" i="8"/>
  <c r="H4408" i="8"/>
  <c r="B4408" i="8"/>
  <c r="U4407" i="8"/>
  <c r="H4407" i="8"/>
  <c r="B4407" i="8"/>
  <c r="U4406" i="8"/>
  <c r="H4406" i="8"/>
  <c r="B4406" i="8"/>
  <c r="U4405" i="8"/>
  <c r="H4405" i="8"/>
  <c r="B4405" i="8"/>
  <c r="U4404" i="8"/>
  <c r="H4404" i="8"/>
  <c r="B4404" i="8"/>
  <c r="U4403" i="8"/>
  <c r="H4403" i="8"/>
  <c r="B4403" i="8"/>
  <c r="U4402" i="8"/>
  <c r="H4402" i="8"/>
  <c r="B4402" i="8"/>
  <c r="U4401" i="8"/>
  <c r="H4401" i="8"/>
  <c r="B4401" i="8"/>
  <c r="U4400" i="8"/>
  <c r="H4400" i="8"/>
  <c r="B4400" i="8"/>
  <c r="U4399" i="8"/>
  <c r="H4399" i="8"/>
  <c r="B4399" i="8"/>
  <c r="U4398" i="8"/>
  <c r="H4398" i="8"/>
  <c r="B4398" i="8"/>
  <c r="U4397" i="8"/>
  <c r="H4397" i="8"/>
  <c r="B4397" i="8"/>
  <c r="U4396" i="8"/>
  <c r="H4396" i="8"/>
  <c r="B4396" i="8"/>
  <c r="U4395" i="8"/>
  <c r="H4395" i="8"/>
  <c r="B4395" i="8"/>
  <c r="U4394" i="8"/>
  <c r="H4394" i="8"/>
  <c r="B4394" i="8"/>
  <c r="U4393" i="8"/>
  <c r="H4393" i="8"/>
  <c r="B4393" i="8"/>
  <c r="U4392" i="8"/>
  <c r="H4392" i="8"/>
  <c r="B4392" i="8"/>
  <c r="U4391" i="8"/>
  <c r="H4391" i="8"/>
  <c r="B4391" i="8"/>
  <c r="U4390" i="8"/>
  <c r="H4390" i="8"/>
  <c r="B4390" i="8"/>
  <c r="U4389" i="8"/>
  <c r="H4389" i="8"/>
  <c r="B4389" i="8"/>
  <c r="U4388" i="8"/>
  <c r="H4388" i="8"/>
  <c r="B4388" i="8"/>
  <c r="U4387" i="8"/>
  <c r="H4387" i="8"/>
  <c r="B4387" i="8"/>
  <c r="U4386" i="8"/>
  <c r="H4386" i="8"/>
  <c r="B4386" i="8"/>
  <c r="U4385" i="8"/>
  <c r="H4385" i="8"/>
  <c r="B4385" i="8"/>
  <c r="U4384" i="8"/>
  <c r="H4384" i="8"/>
  <c r="B4384" i="8"/>
  <c r="U4383" i="8"/>
  <c r="H4383" i="8"/>
  <c r="B4383" i="8"/>
  <c r="U4382" i="8"/>
  <c r="H4382" i="8"/>
  <c r="B4382" i="8"/>
  <c r="U4381" i="8"/>
  <c r="H4381" i="8"/>
  <c r="B4381" i="8"/>
  <c r="U4380" i="8"/>
  <c r="H4380" i="8"/>
  <c r="B4380" i="8"/>
  <c r="U4379" i="8"/>
  <c r="H4379" i="8"/>
  <c r="B4379" i="8"/>
  <c r="U4378" i="8"/>
  <c r="H4378" i="8"/>
  <c r="B4378" i="8"/>
  <c r="U4377" i="8"/>
  <c r="H4377" i="8"/>
  <c r="B4377" i="8"/>
  <c r="U4376" i="8"/>
  <c r="H4376" i="8"/>
  <c r="B4376" i="8"/>
  <c r="U4375" i="8"/>
  <c r="H4375" i="8"/>
  <c r="B4375" i="8"/>
  <c r="U4374" i="8"/>
  <c r="H4374" i="8"/>
  <c r="B4374" i="8"/>
  <c r="U4373" i="8"/>
  <c r="H4373" i="8"/>
  <c r="B4373" i="8"/>
  <c r="U4372" i="8"/>
  <c r="H4372" i="8"/>
  <c r="B4372" i="8"/>
  <c r="U4371" i="8"/>
  <c r="H4371" i="8"/>
  <c r="B4371" i="8"/>
  <c r="U4370" i="8"/>
  <c r="H4370" i="8"/>
  <c r="B4370" i="8"/>
  <c r="U4369" i="8"/>
  <c r="H4369" i="8"/>
  <c r="B4369" i="8"/>
  <c r="U4368" i="8"/>
  <c r="H4368" i="8"/>
  <c r="B4368" i="8"/>
  <c r="U4367" i="8"/>
  <c r="H4367" i="8"/>
  <c r="B4367" i="8"/>
  <c r="U4366" i="8"/>
  <c r="H4366" i="8"/>
  <c r="B4366" i="8"/>
  <c r="U4365" i="8"/>
  <c r="H4365" i="8"/>
  <c r="B4365" i="8"/>
  <c r="U4364" i="8"/>
  <c r="H4364" i="8"/>
  <c r="B4364" i="8"/>
  <c r="U4363" i="8"/>
  <c r="H4363" i="8"/>
  <c r="B4363" i="8"/>
  <c r="U4362" i="8"/>
  <c r="H4362" i="8"/>
  <c r="B4362" i="8"/>
  <c r="U4361" i="8"/>
  <c r="H4361" i="8"/>
  <c r="B4361" i="8"/>
  <c r="U4360" i="8"/>
  <c r="H4360" i="8"/>
  <c r="B4360" i="8"/>
  <c r="U4359" i="8"/>
  <c r="H4359" i="8"/>
  <c r="B4359" i="8"/>
  <c r="U4358" i="8"/>
  <c r="H4358" i="8"/>
  <c r="B4358" i="8"/>
  <c r="U4357" i="8"/>
  <c r="H4357" i="8"/>
  <c r="B4357" i="8"/>
  <c r="U4356" i="8"/>
  <c r="H4356" i="8"/>
  <c r="B4356" i="8"/>
  <c r="U4355" i="8"/>
  <c r="H4355" i="8"/>
  <c r="B4355" i="8"/>
  <c r="U4354" i="8"/>
  <c r="H4354" i="8"/>
  <c r="B4354" i="8"/>
  <c r="U4353" i="8"/>
  <c r="H4353" i="8"/>
  <c r="B4353" i="8"/>
  <c r="U4352" i="8"/>
  <c r="H4352" i="8"/>
  <c r="B4352" i="8"/>
  <c r="U4351" i="8"/>
  <c r="H4351" i="8"/>
  <c r="B4351" i="8"/>
  <c r="U4350" i="8"/>
  <c r="H4350" i="8"/>
  <c r="B4350" i="8"/>
  <c r="U4349" i="8"/>
  <c r="H4349" i="8"/>
  <c r="B4349" i="8"/>
  <c r="U4348" i="8"/>
  <c r="H4348" i="8"/>
  <c r="B4348" i="8"/>
  <c r="U4347" i="8"/>
  <c r="H4347" i="8"/>
  <c r="B4347" i="8"/>
  <c r="U4346" i="8"/>
  <c r="H4346" i="8"/>
  <c r="B4346" i="8"/>
  <c r="U4345" i="8"/>
  <c r="H4345" i="8"/>
  <c r="B4345" i="8"/>
  <c r="U4344" i="8"/>
  <c r="H4344" i="8"/>
  <c r="B4344" i="8"/>
  <c r="U4343" i="8"/>
  <c r="H4343" i="8"/>
  <c r="B4343" i="8"/>
  <c r="U4342" i="8"/>
  <c r="H4342" i="8"/>
  <c r="B4342" i="8"/>
  <c r="U4341" i="8"/>
  <c r="H4341" i="8"/>
  <c r="B4341" i="8"/>
  <c r="U4340" i="8"/>
  <c r="H4340" i="8"/>
  <c r="B4340" i="8"/>
  <c r="U4339" i="8"/>
  <c r="H4339" i="8"/>
  <c r="B4339" i="8"/>
  <c r="U4338" i="8"/>
  <c r="H4338" i="8"/>
  <c r="B4338" i="8"/>
  <c r="U4337" i="8"/>
  <c r="H4337" i="8"/>
  <c r="B4337" i="8"/>
  <c r="U4336" i="8"/>
  <c r="H4336" i="8"/>
  <c r="B4336" i="8"/>
  <c r="U4335" i="8"/>
  <c r="H4335" i="8"/>
  <c r="B4335" i="8"/>
  <c r="U4334" i="8"/>
  <c r="H4334" i="8"/>
  <c r="B4334" i="8"/>
  <c r="U4333" i="8"/>
  <c r="H4333" i="8"/>
  <c r="B4333" i="8"/>
  <c r="U4332" i="8"/>
  <c r="H4332" i="8"/>
  <c r="B4332" i="8"/>
  <c r="U4331" i="8"/>
  <c r="H4331" i="8"/>
  <c r="B4331" i="8"/>
  <c r="U4330" i="8"/>
  <c r="H4330" i="8"/>
  <c r="B4330" i="8"/>
  <c r="U4329" i="8"/>
  <c r="H4329" i="8"/>
  <c r="B4329" i="8"/>
  <c r="U4328" i="8"/>
  <c r="H4328" i="8"/>
  <c r="B4328" i="8"/>
  <c r="U4327" i="8"/>
  <c r="H4327" i="8"/>
  <c r="B4327" i="8"/>
  <c r="U4326" i="8"/>
  <c r="H4326" i="8"/>
  <c r="B4326" i="8"/>
  <c r="U4325" i="8"/>
  <c r="H4325" i="8"/>
  <c r="B4325" i="8"/>
  <c r="U4324" i="8"/>
  <c r="H4324" i="8"/>
  <c r="B4324" i="8"/>
  <c r="U4323" i="8"/>
  <c r="H4323" i="8"/>
  <c r="B4323" i="8"/>
  <c r="U4322" i="8"/>
  <c r="H4322" i="8"/>
  <c r="B4322" i="8"/>
  <c r="U4321" i="8"/>
  <c r="H4321" i="8"/>
  <c r="B4321" i="8"/>
  <c r="U4320" i="8"/>
  <c r="H4320" i="8"/>
  <c r="B4320" i="8"/>
  <c r="U4319" i="8"/>
  <c r="H4319" i="8"/>
  <c r="B4319" i="8"/>
  <c r="U4318" i="8"/>
  <c r="H4318" i="8"/>
  <c r="B4318" i="8"/>
  <c r="U4317" i="8"/>
  <c r="H4317" i="8"/>
  <c r="B4317" i="8"/>
  <c r="U4316" i="8"/>
  <c r="H4316" i="8"/>
  <c r="B4316" i="8"/>
  <c r="U4315" i="8"/>
  <c r="H4315" i="8"/>
  <c r="B4315" i="8"/>
  <c r="U4314" i="8"/>
  <c r="H4314" i="8"/>
  <c r="B4314" i="8"/>
  <c r="U4313" i="8"/>
  <c r="H4313" i="8"/>
  <c r="B4313" i="8"/>
  <c r="U4312" i="8"/>
  <c r="H4312" i="8"/>
  <c r="B4312" i="8"/>
  <c r="U4311" i="8"/>
  <c r="H4311" i="8"/>
  <c r="B4311" i="8"/>
  <c r="U4310" i="8"/>
  <c r="H4310" i="8"/>
  <c r="B4310" i="8"/>
  <c r="U4309" i="8"/>
  <c r="H4309" i="8"/>
  <c r="B4309" i="8"/>
  <c r="U4308" i="8"/>
  <c r="H4308" i="8"/>
  <c r="B4308" i="8"/>
  <c r="U4307" i="8"/>
  <c r="H4307" i="8"/>
  <c r="B4307" i="8"/>
  <c r="U4306" i="8"/>
  <c r="H4306" i="8"/>
  <c r="B4306" i="8"/>
  <c r="U4305" i="8"/>
  <c r="H4305" i="8"/>
  <c r="B4305" i="8"/>
  <c r="U4304" i="8"/>
  <c r="H4304" i="8"/>
  <c r="B4304" i="8"/>
  <c r="U4303" i="8"/>
  <c r="H4303" i="8"/>
  <c r="B4303" i="8"/>
  <c r="U4302" i="8"/>
  <c r="H4302" i="8"/>
  <c r="B4302" i="8"/>
  <c r="U4301" i="8"/>
  <c r="H4301" i="8"/>
  <c r="B4301" i="8"/>
  <c r="U4300" i="8"/>
  <c r="H4300" i="8"/>
  <c r="B4300" i="8"/>
  <c r="U4299" i="8"/>
  <c r="H4299" i="8"/>
  <c r="B4299" i="8"/>
  <c r="U4298" i="8"/>
  <c r="H4298" i="8"/>
  <c r="B4298" i="8"/>
  <c r="U4297" i="8"/>
  <c r="H4297" i="8"/>
  <c r="B4297" i="8"/>
  <c r="U4296" i="8"/>
  <c r="H4296" i="8"/>
  <c r="B4296" i="8"/>
  <c r="U4295" i="8"/>
  <c r="H4295" i="8"/>
  <c r="B4295" i="8"/>
  <c r="U4294" i="8"/>
  <c r="H4294" i="8"/>
  <c r="B4294" i="8"/>
  <c r="U4293" i="8"/>
  <c r="H4293" i="8"/>
  <c r="B4293" i="8"/>
  <c r="U4292" i="8"/>
  <c r="H4292" i="8"/>
  <c r="B4292" i="8"/>
  <c r="U4291" i="8"/>
  <c r="H4291" i="8"/>
  <c r="B4291" i="8"/>
  <c r="U4290" i="8"/>
  <c r="H4290" i="8"/>
  <c r="B4290" i="8"/>
  <c r="U4289" i="8"/>
  <c r="H4289" i="8"/>
  <c r="B4289" i="8"/>
  <c r="U4288" i="8"/>
  <c r="H4288" i="8"/>
  <c r="B4288" i="8"/>
  <c r="U4287" i="8"/>
  <c r="H4287" i="8"/>
  <c r="B4287" i="8"/>
  <c r="U4286" i="8"/>
  <c r="H4286" i="8"/>
  <c r="B4286" i="8"/>
  <c r="U4285" i="8"/>
  <c r="H4285" i="8"/>
  <c r="B4285" i="8"/>
  <c r="U4284" i="8"/>
  <c r="H4284" i="8"/>
  <c r="B4284" i="8"/>
  <c r="U4283" i="8"/>
  <c r="H4283" i="8"/>
  <c r="B4283" i="8"/>
  <c r="U4282" i="8"/>
  <c r="H4282" i="8"/>
  <c r="B4282" i="8"/>
  <c r="U4281" i="8"/>
  <c r="H4281" i="8"/>
  <c r="B4281" i="8"/>
  <c r="U4280" i="8"/>
  <c r="H4280" i="8"/>
  <c r="B4280" i="8"/>
  <c r="U4279" i="8"/>
  <c r="H4279" i="8"/>
  <c r="B4279" i="8"/>
  <c r="U4278" i="8"/>
  <c r="H4278" i="8"/>
  <c r="B4278" i="8"/>
  <c r="U4277" i="8"/>
  <c r="H4277" i="8"/>
  <c r="B4277" i="8"/>
  <c r="U4276" i="8"/>
  <c r="H4276" i="8"/>
  <c r="B4276" i="8"/>
  <c r="U4275" i="8"/>
  <c r="H4275" i="8"/>
  <c r="B4275" i="8"/>
  <c r="U4274" i="8"/>
  <c r="H4274" i="8"/>
  <c r="B4274" i="8"/>
  <c r="U4273" i="8"/>
  <c r="H4273" i="8"/>
  <c r="B4273" i="8"/>
  <c r="U4272" i="8"/>
  <c r="H4272" i="8"/>
  <c r="B4272" i="8"/>
  <c r="U4271" i="8"/>
  <c r="H4271" i="8"/>
  <c r="B4271" i="8"/>
  <c r="U4270" i="8"/>
  <c r="H4270" i="8"/>
  <c r="B4270" i="8"/>
  <c r="U4269" i="8"/>
  <c r="H4269" i="8"/>
  <c r="B4269" i="8"/>
  <c r="U4268" i="8"/>
  <c r="H4268" i="8"/>
  <c r="B4268" i="8"/>
  <c r="U4267" i="8"/>
  <c r="H4267" i="8"/>
  <c r="B4267" i="8"/>
  <c r="U4266" i="8"/>
  <c r="H4266" i="8"/>
  <c r="B4266" i="8"/>
  <c r="U4265" i="8"/>
  <c r="H4265" i="8"/>
  <c r="B4265" i="8"/>
  <c r="U4264" i="8"/>
  <c r="H4264" i="8"/>
  <c r="B4264" i="8"/>
  <c r="U4263" i="8"/>
  <c r="H4263" i="8"/>
  <c r="B4263" i="8"/>
  <c r="U4262" i="8"/>
  <c r="H4262" i="8"/>
  <c r="B4262" i="8"/>
  <c r="U4261" i="8"/>
  <c r="H4261" i="8"/>
  <c r="B4261" i="8"/>
  <c r="U4260" i="8"/>
  <c r="H4260" i="8"/>
  <c r="B4260" i="8"/>
  <c r="U4259" i="8"/>
  <c r="H4259" i="8"/>
  <c r="B4259" i="8"/>
  <c r="U4258" i="8"/>
  <c r="H4258" i="8"/>
  <c r="B4258" i="8"/>
  <c r="U4257" i="8"/>
  <c r="H4257" i="8"/>
  <c r="B4257" i="8"/>
  <c r="U4256" i="8"/>
  <c r="H4256" i="8"/>
  <c r="B4256" i="8"/>
  <c r="U4255" i="8"/>
  <c r="H4255" i="8"/>
  <c r="B4255" i="8"/>
  <c r="U4254" i="8"/>
  <c r="H4254" i="8"/>
  <c r="B4254" i="8"/>
  <c r="U4253" i="8"/>
  <c r="H4253" i="8"/>
  <c r="B4253" i="8"/>
  <c r="U4252" i="8"/>
  <c r="H4252" i="8"/>
  <c r="B4252" i="8"/>
  <c r="U4251" i="8"/>
  <c r="H4251" i="8"/>
  <c r="B4251" i="8"/>
  <c r="U4250" i="8"/>
  <c r="H4250" i="8"/>
  <c r="B4250" i="8"/>
  <c r="U4249" i="8"/>
  <c r="H4249" i="8"/>
  <c r="B4249" i="8"/>
  <c r="U4248" i="8"/>
  <c r="H4248" i="8"/>
  <c r="B4248" i="8"/>
  <c r="U4247" i="8"/>
  <c r="H4247" i="8"/>
  <c r="B4247" i="8"/>
  <c r="U4246" i="8"/>
  <c r="H4246" i="8"/>
  <c r="B4246" i="8"/>
  <c r="U4245" i="8"/>
  <c r="H4245" i="8"/>
  <c r="B4245" i="8"/>
  <c r="U4244" i="8"/>
  <c r="H4244" i="8"/>
  <c r="B4244" i="8"/>
  <c r="U4243" i="8"/>
  <c r="H4243" i="8"/>
  <c r="B4243" i="8"/>
  <c r="U4242" i="8"/>
  <c r="H4242" i="8"/>
  <c r="B4242" i="8"/>
  <c r="U4241" i="8"/>
  <c r="H4241" i="8"/>
  <c r="B4241" i="8"/>
  <c r="U4240" i="8"/>
  <c r="H4240" i="8"/>
  <c r="B4240" i="8"/>
  <c r="U4239" i="8"/>
  <c r="H4239" i="8"/>
  <c r="B4239" i="8"/>
  <c r="U4238" i="8"/>
  <c r="H4238" i="8"/>
  <c r="B4238" i="8"/>
  <c r="U4237" i="8"/>
  <c r="H4237" i="8"/>
  <c r="B4237" i="8"/>
  <c r="U4236" i="8"/>
  <c r="H4236" i="8"/>
  <c r="B4236" i="8"/>
  <c r="U4235" i="8"/>
  <c r="H4235" i="8"/>
  <c r="B4235" i="8"/>
  <c r="U4234" i="8"/>
  <c r="H4234" i="8"/>
  <c r="B4234" i="8"/>
  <c r="U4233" i="8"/>
  <c r="H4233" i="8"/>
  <c r="B4233" i="8"/>
  <c r="U4232" i="8"/>
  <c r="H4232" i="8"/>
  <c r="B4232" i="8"/>
  <c r="U4231" i="8"/>
  <c r="H4231" i="8"/>
  <c r="B4231" i="8"/>
  <c r="U4230" i="8"/>
  <c r="H4230" i="8"/>
  <c r="B4230" i="8"/>
  <c r="U4229" i="8"/>
  <c r="H4229" i="8"/>
  <c r="B4229" i="8"/>
  <c r="U4228" i="8"/>
  <c r="H4228" i="8"/>
  <c r="B4228" i="8"/>
  <c r="U4227" i="8"/>
  <c r="H4227" i="8"/>
  <c r="B4227" i="8"/>
  <c r="U4226" i="8"/>
  <c r="H4226" i="8"/>
  <c r="B4226" i="8"/>
  <c r="U4225" i="8"/>
  <c r="H4225" i="8"/>
  <c r="B4225" i="8"/>
  <c r="U4224" i="8"/>
  <c r="H4224" i="8"/>
  <c r="B4224" i="8"/>
  <c r="U4223" i="8"/>
  <c r="H4223" i="8"/>
  <c r="B4223" i="8"/>
  <c r="U4222" i="8"/>
  <c r="H4222" i="8"/>
  <c r="B4222" i="8"/>
  <c r="U4221" i="8"/>
  <c r="H4221" i="8"/>
  <c r="B4221" i="8"/>
  <c r="U4220" i="8"/>
  <c r="H4220" i="8"/>
  <c r="B4220" i="8"/>
  <c r="U4219" i="8"/>
  <c r="H4219" i="8"/>
  <c r="B4219" i="8"/>
  <c r="U4218" i="8"/>
  <c r="H4218" i="8"/>
  <c r="B4218" i="8"/>
  <c r="U4217" i="8"/>
  <c r="H4217" i="8"/>
  <c r="B4217" i="8"/>
  <c r="U4216" i="8"/>
  <c r="H4216" i="8"/>
  <c r="B4216" i="8"/>
  <c r="U4215" i="8"/>
  <c r="H4215" i="8"/>
  <c r="B4215" i="8"/>
  <c r="U4214" i="8"/>
  <c r="H4214" i="8"/>
  <c r="B4214" i="8"/>
  <c r="U4213" i="8"/>
  <c r="H4213" i="8"/>
  <c r="B4213" i="8"/>
  <c r="U4212" i="8"/>
  <c r="H4212" i="8"/>
  <c r="B4212" i="8"/>
  <c r="U4211" i="8"/>
  <c r="H4211" i="8"/>
  <c r="B4211" i="8"/>
  <c r="U4210" i="8"/>
  <c r="H4210" i="8"/>
  <c r="B4210" i="8"/>
  <c r="U4209" i="8"/>
  <c r="H4209" i="8"/>
  <c r="B4209" i="8"/>
  <c r="U4208" i="8"/>
  <c r="H4208" i="8"/>
  <c r="B4208" i="8"/>
  <c r="U4207" i="8"/>
  <c r="H4207" i="8"/>
  <c r="B4207" i="8"/>
  <c r="U4206" i="8"/>
  <c r="H4206" i="8"/>
  <c r="B4206" i="8"/>
  <c r="U4205" i="8"/>
  <c r="H4205" i="8"/>
  <c r="B4205" i="8"/>
  <c r="U4204" i="8"/>
  <c r="H4204" i="8"/>
  <c r="B4204" i="8"/>
  <c r="U4203" i="8"/>
  <c r="H4203" i="8"/>
  <c r="B4203" i="8"/>
  <c r="U4202" i="8"/>
  <c r="H4202" i="8"/>
  <c r="B4202" i="8"/>
  <c r="U4201" i="8"/>
  <c r="H4201" i="8"/>
  <c r="B4201" i="8"/>
  <c r="U4200" i="8"/>
  <c r="H4200" i="8"/>
  <c r="B4200" i="8"/>
  <c r="U4199" i="8"/>
  <c r="H4199" i="8"/>
  <c r="B4199" i="8"/>
  <c r="U4198" i="8"/>
  <c r="H4198" i="8"/>
  <c r="B4198" i="8"/>
  <c r="U4197" i="8"/>
  <c r="H4197" i="8"/>
  <c r="B4197" i="8"/>
  <c r="U4196" i="8"/>
  <c r="H4196" i="8"/>
  <c r="B4196" i="8"/>
  <c r="U4195" i="8"/>
  <c r="H4195" i="8"/>
  <c r="B4195" i="8"/>
  <c r="U4194" i="8"/>
  <c r="H4194" i="8"/>
  <c r="B4194" i="8"/>
  <c r="U4193" i="8"/>
  <c r="H4193" i="8"/>
  <c r="B4193" i="8"/>
  <c r="U4192" i="8"/>
  <c r="H4192" i="8"/>
  <c r="B4192" i="8"/>
  <c r="U4191" i="8"/>
  <c r="H4191" i="8"/>
  <c r="B4191" i="8"/>
  <c r="U4190" i="8"/>
  <c r="H4190" i="8"/>
  <c r="B4190" i="8"/>
  <c r="U4189" i="8"/>
  <c r="H4189" i="8"/>
  <c r="B4189" i="8"/>
  <c r="U4188" i="8"/>
  <c r="H4188" i="8"/>
  <c r="B4188" i="8"/>
  <c r="U4187" i="8"/>
  <c r="H4187" i="8"/>
  <c r="B4187" i="8"/>
  <c r="U4186" i="8"/>
  <c r="H4186" i="8"/>
  <c r="B4186" i="8"/>
  <c r="U4185" i="8"/>
  <c r="H4185" i="8"/>
  <c r="B4185" i="8"/>
  <c r="U4184" i="8"/>
  <c r="H4184" i="8"/>
  <c r="B4184" i="8"/>
  <c r="U4183" i="8"/>
  <c r="H4183" i="8"/>
  <c r="B4183" i="8"/>
  <c r="U4182" i="8"/>
  <c r="H4182" i="8"/>
  <c r="B4182" i="8"/>
  <c r="U4181" i="8"/>
  <c r="H4181" i="8"/>
  <c r="B4181" i="8"/>
  <c r="U4180" i="8"/>
  <c r="H4180" i="8"/>
  <c r="B4180" i="8"/>
  <c r="U4179" i="8"/>
  <c r="H4179" i="8"/>
  <c r="B4179" i="8"/>
  <c r="U4178" i="8"/>
  <c r="H4178" i="8"/>
  <c r="B4178" i="8"/>
  <c r="U4177" i="8"/>
  <c r="H4177" i="8"/>
  <c r="B4177" i="8"/>
  <c r="U4176" i="8"/>
  <c r="H4176" i="8"/>
  <c r="B4176" i="8"/>
  <c r="U4175" i="8"/>
  <c r="H4175" i="8"/>
  <c r="B4175" i="8"/>
  <c r="U4174" i="8"/>
  <c r="H4174" i="8"/>
  <c r="B4174" i="8"/>
  <c r="U4173" i="8"/>
  <c r="H4173" i="8"/>
  <c r="B4173" i="8"/>
  <c r="U4172" i="8"/>
  <c r="H4172" i="8"/>
  <c r="B4172" i="8"/>
  <c r="U4171" i="8"/>
  <c r="H4171" i="8"/>
  <c r="B4171" i="8"/>
  <c r="U4170" i="8"/>
  <c r="H4170" i="8"/>
  <c r="B4170" i="8"/>
  <c r="U4169" i="8"/>
  <c r="H4169" i="8"/>
  <c r="B4169" i="8"/>
  <c r="U4168" i="8"/>
  <c r="H4168" i="8"/>
  <c r="B4168" i="8"/>
  <c r="U4167" i="8"/>
  <c r="H4167" i="8"/>
  <c r="B4167" i="8"/>
  <c r="U4166" i="8"/>
  <c r="H4166" i="8"/>
  <c r="B4166" i="8"/>
  <c r="U4165" i="8"/>
  <c r="H4165" i="8"/>
  <c r="B4165" i="8"/>
  <c r="U4164" i="8"/>
  <c r="H4164" i="8"/>
  <c r="B4164" i="8"/>
  <c r="U4163" i="8"/>
  <c r="H4163" i="8"/>
  <c r="B4163" i="8"/>
  <c r="U4162" i="8"/>
  <c r="H4162" i="8"/>
  <c r="B4162" i="8"/>
  <c r="U4161" i="8"/>
  <c r="H4161" i="8"/>
  <c r="B4161" i="8"/>
  <c r="U4160" i="8"/>
  <c r="H4160" i="8"/>
  <c r="B4160" i="8"/>
  <c r="U4159" i="8"/>
  <c r="H4159" i="8"/>
  <c r="B4159" i="8"/>
  <c r="U4158" i="8"/>
  <c r="H4158" i="8"/>
  <c r="B4158" i="8"/>
  <c r="U4157" i="8"/>
  <c r="H4157" i="8"/>
  <c r="B4157" i="8"/>
  <c r="U4156" i="8"/>
  <c r="H4156" i="8"/>
  <c r="B4156" i="8"/>
  <c r="U4155" i="8"/>
  <c r="H4155" i="8"/>
  <c r="B4155" i="8"/>
  <c r="U4154" i="8"/>
  <c r="H4154" i="8"/>
  <c r="B4154" i="8"/>
  <c r="U4153" i="8"/>
  <c r="H4153" i="8"/>
  <c r="B4153" i="8"/>
  <c r="U4152" i="8"/>
  <c r="H4152" i="8"/>
  <c r="B4152" i="8"/>
  <c r="U4151" i="8"/>
  <c r="H4151" i="8"/>
  <c r="B4151" i="8"/>
  <c r="U4150" i="8"/>
  <c r="H4150" i="8"/>
  <c r="B4150" i="8"/>
  <c r="U4149" i="8"/>
  <c r="H4149" i="8"/>
  <c r="B4149" i="8"/>
  <c r="U4148" i="8"/>
  <c r="H4148" i="8"/>
  <c r="B4148" i="8"/>
  <c r="U4147" i="8"/>
  <c r="H4147" i="8"/>
  <c r="B4147" i="8"/>
  <c r="U4146" i="8"/>
  <c r="H4146" i="8"/>
  <c r="B4146" i="8"/>
  <c r="U4145" i="8"/>
  <c r="H4145" i="8"/>
  <c r="B4145" i="8"/>
  <c r="U4144" i="8"/>
  <c r="H4144" i="8"/>
  <c r="B4144" i="8"/>
  <c r="U4143" i="8"/>
  <c r="H4143" i="8"/>
  <c r="B4143" i="8"/>
  <c r="U4142" i="8"/>
  <c r="H4142" i="8"/>
  <c r="B4142" i="8"/>
  <c r="U4141" i="8"/>
  <c r="H4141" i="8"/>
  <c r="B4141" i="8"/>
  <c r="U4140" i="8"/>
  <c r="H4140" i="8"/>
  <c r="B4140" i="8"/>
  <c r="U4139" i="8"/>
  <c r="H4139" i="8"/>
  <c r="B4139" i="8"/>
  <c r="U4138" i="8"/>
  <c r="H4138" i="8"/>
  <c r="B4138" i="8"/>
  <c r="U4137" i="8"/>
  <c r="H4137" i="8"/>
  <c r="B4137" i="8"/>
  <c r="U4136" i="8"/>
  <c r="H4136" i="8"/>
  <c r="B4136" i="8"/>
  <c r="U4135" i="8"/>
  <c r="H4135" i="8"/>
  <c r="B4135" i="8"/>
  <c r="U4134" i="8"/>
  <c r="H4134" i="8"/>
  <c r="B4134" i="8"/>
  <c r="U4133" i="8"/>
  <c r="H4133" i="8"/>
  <c r="B4133" i="8"/>
  <c r="U4132" i="8"/>
  <c r="H4132" i="8"/>
  <c r="B4132" i="8"/>
  <c r="U4131" i="8"/>
  <c r="H4131" i="8"/>
  <c r="B4131" i="8"/>
  <c r="U4130" i="8"/>
  <c r="H4130" i="8"/>
  <c r="B4130" i="8"/>
  <c r="U4129" i="8"/>
  <c r="H4129" i="8"/>
  <c r="B4129" i="8"/>
  <c r="U4128" i="8"/>
  <c r="H4128" i="8"/>
  <c r="B4128" i="8"/>
  <c r="U4127" i="8"/>
  <c r="H4127" i="8"/>
  <c r="B4127" i="8"/>
  <c r="U4126" i="8"/>
  <c r="H4126" i="8"/>
  <c r="B4126" i="8"/>
  <c r="U4125" i="8"/>
  <c r="H4125" i="8"/>
  <c r="B4125" i="8"/>
  <c r="U4124" i="8"/>
  <c r="H4124" i="8"/>
  <c r="B4124" i="8"/>
  <c r="U4123" i="8"/>
  <c r="H4123" i="8"/>
  <c r="B4123" i="8"/>
  <c r="U4122" i="8"/>
  <c r="H4122" i="8"/>
  <c r="B4122" i="8"/>
  <c r="U4121" i="8"/>
  <c r="H4121" i="8"/>
  <c r="B4121" i="8"/>
  <c r="U4120" i="8"/>
  <c r="H4120" i="8"/>
  <c r="B4120" i="8"/>
  <c r="U4119" i="8"/>
  <c r="H4119" i="8"/>
  <c r="B4119" i="8"/>
  <c r="U4118" i="8"/>
  <c r="H4118" i="8"/>
  <c r="B4118" i="8"/>
  <c r="U4117" i="8"/>
  <c r="H4117" i="8"/>
  <c r="B4117" i="8"/>
  <c r="U4116" i="8"/>
  <c r="H4116" i="8"/>
  <c r="B4116" i="8"/>
  <c r="U4115" i="8"/>
  <c r="H4115" i="8"/>
  <c r="B4115" i="8"/>
  <c r="U4114" i="8"/>
  <c r="H4114" i="8"/>
  <c r="B4114" i="8"/>
  <c r="U4113" i="8"/>
  <c r="H4113" i="8"/>
  <c r="B4113" i="8"/>
  <c r="U4112" i="8"/>
  <c r="H4112" i="8"/>
  <c r="B4112" i="8"/>
  <c r="U4111" i="8"/>
  <c r="H4111" i="8"/>
  <c r="B4111" i="8"/>
  <c r="U4110" i="8"/>
  <c r="H4110" i="8"/>
  <c r="B4110" i="8"/>
  <c r="U4109" i="8"/>
  <c r="H4109" i="8"/>
  <c r="B4109" i="8"/>
  <c r="U4108" i="8"/>
  <c r="H4108" i="8"/>
  <c r="B4108" i="8"/>
  <c r="U4107" i="8"/>
  <c r="H4107" i="8"/>
  <c r="B4107" i="8"/>
  <c r="U4106" i="8"/>
  <c r="H4106" i="8"/>
  <c r="B4106" i="8"/>
  <c r="U4105" i="8"/>
  <c r="H4105" i="8"/>
  <c r="B4105" i="8"/>
  <c r="U4104" i="8"/>
  <c r="H4104" i="8"/>
  <c r="B4104" i="8"/>
  <c r="U4103" i="8"/>
  <c r="H4103" i="8"/>
  <c r="B4103" i="8"/>
  <c r="U4102" i="8"/>
  <c r="H4102" i="8"/>
  <c r="B4102" i="8"/>
  <c r="U4101" i="8"/>
  <c r="H4101" i="8"/>
  <c r="B4101" i="8"/>
  <c r="U4100" i="8"/>
  <c r="H4100" i="8"/>
  <c r="B4100" i="8"/>
  <c r="U4099" i="8"/>
  <c r="H4099" i="8"/>
  <c r="B4099" i="8"/>
  <c r="U4098" i="8"/>
  <c r="H4098" i="8"/>
  <c r="B4098" i="8"/>
  <c r="U4097" i="8"/>
  <c r="H4097" i="8"/>
  <c r="B4097" i="8"/>
  <c r="U4096" i="8"/>
  <c r="H4096" i="8"/>
  <c r="B4096" i="8"/>
  <c r="U4095" i="8"/>
  <c r="H4095" i="8"/>
  <c r="B4095" i="8"/>
  <c r="U4094" i="8"/>
  <c r="H4094" i="8"/>
  <c r="B4094" i="8"/>
  <c r="U4093" i="8"/>
  <c r="H4093" i="8"/>
  <c r="B4093" i="8"/>
  <c r="U4092" i="8"/>
  <c r="H4092" i="8"/>
  <c r="B4092" i="8"/>
  <c r="U4091" i="8"/>
  <c r="H4091" i="8"/>
  <c r="B4091" i="8"/>
  <c r="U4090" i="8"/>
  <c r="H4090" i="8"/>
  <c r="B4090" i="8"/>
  <c r="U4089" i="8"/>
  <c r="H4089" i="8"/>
  <c r="B4089" i="8"/>
  <c r="U4088" i="8"/>
  <c r="H4088" i="8"/>
  <c r="B4088" i="8"/>
  <c r="U4087" i="8"/>
  <c r="H4087" i="8"/>
  <c r="B4087" i="8"/>
  <c r="U4086" i="8"/>
  <c r="H4086" i="8"/>
  <c r="B4086" i="8"/>
  <c r="U4085" i="8"/>
  <c r="H4085" i="8"/>
  <c r="B4085" i="8"/>
  <c r="U4084" i="8"/>
  <c r="H4084" i="8"/>
  <c r="B4084" i="8"/>
  <c r="U4083" i="8"/>
  <c r="H4083" i="8"/>
  <c r="B4083" i="8"/>
  <c r="U4082" i="8"/>
  <c r="H4082" i="8"/>
  <c r="B4082" i="8"/>
  <c r="U4081" i="8"/>
  <c r="H4081" i="8"/>
  <c r="B4081" i="8"/>
  <c r="U4080" i="8"/>
  <c r="H4080" i="8"/>
  <c r="B4080" i="8"/>
  <c r="U4079" i="8"/>
  <c r="H4079" i="8"/>
  <c r="B4079" i="8"/>
  <c r="U4078" i="8"/>
  <c r="H4078" i="8"/>
  <c r="B4078" i="8"/>
  <c r="U4077" i="8"/>
  <c r="H4077" i="8"/>
  <c r="B4077" i="8"/>
  <c r="U4076" i="8"/>
  <c r="H4076" i="8"/>
  <c r="B4076" i="8"/>
  <c r="U4075" i="8"/>
  <c r="H4075" i="8"/>
  <c r="B4075" i="8"/>
  <c r="U4074" i="8"/>
  <c r="H4074" i="8"/>
  <c r="B4074" i="8"/>
  <c r="U4073" i="8"/>
  <c r="H4073" i="8"/>
  <c r="B4073" i="8"/>
  <c r="U4072" i="8"/>
  <c r="H4072" i="8"/>
  <c r="B4072" i="8"/>
  <c r="U4071" i="8"/>
  <c r="H4071" i="8"/>
  <c r="B4071" i="8"/>
  <c r="U4070" i="8"/>
  <c r="H4070" i="8"/>
  <c r="B4070" i="8"/>
  <c r="U4069" i="8"/>
  <c r="H4069" i="8"/>
  <c r="B4069" i="8"/>
  <c r="U4068" i="8"/>
  <c r="H4068" i="8"/>
  <c r="B4068" i="8"/>
  <c r="U4067" i="8"/>
  <c r="H4067" i="8"/>
  <c r="B4067" i="8"/>
  <c r="U4066" i="8"/>
  <c r="H4066" i="8"/>
  <c r="B4066" i="8"/>
  <c r="U4065" i="8"/>
  <c r="H4065" i="8"/>
  <c r="B4065" i="8"/>
  <c r="U4064" i="8"/>
  <c r="H4064" i="8"/>
  <c r="B4064" i="8"/>
  <c r="U4063" i="8"/>
  <c r="H4063" i="8"/>
  <c r="B4063" i="8"/>
  <c r="U4062" i="8"/>
  <c r="H4062" i="8"/>
  <c r="B4062" i="8"/>
  <c r="U4061" i="8"/>
  <c r="H4061" i="8"/>
  <c r="B4061" i="8"/>
  <c r="U4060" i="8"/>
  <c r="H4060" i="8"/>
  <c r="B4060" i="8"/>
  <c r="U4059" i="8"/>
  <c r="H4059" i="8"/>
  <c r="B4059" i="8"/>
  <c r="U4058" i="8"/>
  <c r="H4058" i="8"/>
  <c r="B4058" i="8"/>
  <c r="U4057" i="8"/>
  <c r="H4057" i="8"/>
  <c r="B4057" i="8"/>
  <c r="U4056" i="8"/>
  <c r="H4056" i="8"/>
  <c r="B4056" i="8"/>
  <c r="U4055" i="8"/>
  <c r="H4055" i="8"/>
  <c r="B4055" i="8"/>
  <c r="U4054" i="8"/>
  <c r="H4054" i="8"/>
  <c r="B4054" i="8"/>
  <c r="U4053" i="8"/>
  <c r="H4053" i="8"/>
  <c r="B4053" i="8"/>
  <c r="U4052" i="8"/>
  <c r="H4052" i="8"/>
  <c r="B4052" i="8"/>
  <c r="U4051" i="8"/>
  <c r="H4051" i="8"/>
  <c r="B4051" i="8"/>
  <c r="U4050" i="8"/>
  <c r="H4050" i="8"/>
  <c r="B4050" i="8"/>
  <c r="U4049" i="8"/>
  <c r="H4049" i="8"/>
  <c r="B4049" i="8"/>
  <c r="U4048" i="8"/>
  <c r="H4048" i="8"/>
  <c r="B4048" i="8"/>
  <c r="U4047" i="8"/>
  <c r="H4047" i="8"/>
  <c r="B4047" i="8"/>
  <c r="U4046" i="8"/>
  <c r="H4046" i="8"/>
  <c r="B4046" i="8"/>
  <c r="U4045" i="8"/>
  <c r="H4045" i="8"/>
  <c r="B4045" i="8"/>
  <c r="U4044" i="8"/>
  <c r="H4044" i="8"/>
  <c r="B4044" i="8"/>
  <c r="U4043" i="8"/>
  <c r="H4043" i="8"/>
  <c r="B4043" i="8"/>
  <c r="U4042" i="8"/>
  <c r="H4042" i="8"/>
  <c r="B4042" i="8"/>
  <c r="U4041" i="8"/>
  <c r="H4041" i="8"/>
  <c r="B4041" i="8"/>
  <c r="U4040" i="8"/>
  <c r="H4040" i="8"/>
  <c r="B4040" i="8"/>
  <c r="U4039" i="8"/>
  <c r="H4039" i="8"/>
  <c r="B4039" i="8"/>
  <c r="U4038" i="8"/>
  <c r="H4038" i="8"/>
  <c r="B4038" i="8"/>
  <c r="U4037" i="8"/>
  <c r="H4037" i="8"/>
  <c r="B4037" i="8"/>
  <c r="U4036" i="8"/>
  <c r="H4036" i="8"/>
  <c r="B4036" i="8"/>
  <c r="U4035" i="8"/>
  <c r="H4035" i="8"/>
  <c r="B4035" i="8"/>
  <c r="U4034" i="8"/>
  <c r="H4034" i="8"/>
  <c r="B4034" i="8"/>
  <c r="U4033" i="8"/>
  <c r="H4033" i="8"/>
  <c r="B4033" i="8"/>
  <c r="U4032" i="8"/>
  <c r="H4032" i="8"/>
  <c r="B4032" i="8"/>
  <c r="U4031" i="8"/>
  <c r="H4031" i="8"/>
  <c r="B4031" i="8"/>
  <c r="U4030" i="8"/>
  <c r="H4030" i="8"/>
  <c r="B4030" i="8"/>
  <c r="U4029" i="8"/>
  <c r="H4029" i="8"/>
  <c r="B4029" i="8"/>
  <c r="U4028" i="8"/>
  <c r="H4028" i="8"/>
  <c r="B4028" i="8"/>
  <c r="U4027" i="8"/>
  <c r="H4027" i="8"/>
  <c r="B4027" i="8"/>
  <c r="U4026" i="8"/>
  <c r="H4026" i="8"/>
  <c r="B4026" i="8"/>
  <c r="U4025" i="8"/>
  <c r="H4025" i="8"/>
  <c r="B4025" i="8"/>
  <c r="U4024" i="8"/>
  <c r="H4024" i="8"/>
  <c r="B4024" i="8"/>
  <c r="U4023" i="8"/>
  <c r="H4023" i="8"/>
  <c r="B4023" i="8"/>
  <c r="U4022" i="8"/>
  <c r="H4022" i="8"/>
  <c r="B4022" i="8"/>
  <c r="U4021" i="8"/>
  <c r="H4021" i="8"/>
  <c r="B4021" i="8"/>
  <c r="U4020" i="8"/>
  <c r="H4020" i="8"/>
  <c r="B4020" i="8"/>
  <c r="U4019" i="8"/>
  <c r="H4019" i="8"/>
  <c r="B4019" i="8"/>
  <c r="U4018" i="8"/>
  <c r="H4018" i="8"/>
  <c r="B4018" i="8"/>
  <c r="U4017" i="8"/>
  <c r="H4017" i="8"/>
  <c r="B4017" i="8"/>
  <c r="U4016" i="8"/>
  <c r="H4016" i="8"/>
  <c r="B4016" i="8"/>
  <c r="U4015" i="8"/>
  <c r="H4015" i="8"/>
  <c r="B4015" i="8"/>
  <c r="U4014" i="8"/>
  <c r="H4014" i="8"/>
  <c r="B4014" i="8"/>
  <c r="U4013" i="8"/>
  <c r="H4013" i="8"/>
  <c r="B4013" i="8"/>
  <c r="U4012" i="8"/>
  <c r="H4012" i="8"/>
  <c r="B4012" i="8"/>
  <c r="U4011" i="8"/>
  <c r="H4011" i="8"/>
  <c r="B4011" i="8"/>
  <c r="U4010" i="8"/>
  <c r="H4010" i="8"/>
  <c r="B4010" i="8"/>
  <c r="U4009" i="8"/>
  <c r="H4009" i="8"/>
  <c r="B4009" i="8"/>
  <c r="U4008" i="8"/>
  <c r="H4008" i="8"/>
  <c r="B4008" i="8"/>
  <c r="U4007" i="8"/>
  <c r="H4007" i="8"/>
  <c r="B4007" i="8"/>
  <c r="U4006" i="8"/>
  <c r="H4006" i="8"/>
  <c r="B4006" i="8"/>
  <c r="U4005" i="8"/>
  <c r="H4005" i="8"/>
  <c r="B4005" i="8"/>
  <c r="U4004" i="8"/>
  <c r="H4004" i="8"/>
  <c r="B4004" i="8"/>
  <c r="U4003" i="8"/>
  <c r="H4003" i="8"/>
  <c r="B4003" i="8"/>
  <c r="U4002" i="8"/>
  <c r="H4002" i="8"/>
  <c r="B4002" i="8"/>
  <c r="U4001" i="8"/>
  <c r="H4001" i="8"/>
  <c r="B4001" i="8"/>
  <c r="U4000" i="8"/>
  <c r="H4000" i="8"/>
  <c r="B4000" i="8"/>
  <c r="U3999" i="8"/>
  <c r="H3999" i="8"/>
  <c r="B3999" i="8"/>
  <c r="U3998" i="8"/>
  <c r="H3998" i="8"/>
  <c r="B3998" i="8"/>
  <c r="U3997" i="8"/>
  <c r="H3997" i="8"/>
  <c r="B3997" i="8"/>
  <c r="U3996" i="8"/>
  <c r="H3996" i="8"/>
  <c r="B3996" i="8"/>
  <c r="U3995" i="8"/>
  <c r="H3995" i="8"/>
  <c r="B3995" i="8"/>
  <c r="U3994" i="8"/>
  <c r="H3994" i="8"/>
  <c r="B3994" i="8"/>
  <c r="U3993" i="8"/>
  <c r="H3993" i="8"/>
  <c r="B3993" i="8"/>
  <c r="U3992" i="8"/>
  <c r="H3992" i="8"/>
  <c r="B3992" i="8"/>
  <c r="U3991" i="8"/>
  <c r="H3991" i="8"/>
  <c r="B3991" i="8"/>
  <c r="U3990" i="8"/>
  <c r="H3990" i="8"/>
  <c r="B3990" i="8"/>
  <c r="U3989" i="8"/>
  <c r="H3989" i="8"/>
  <c r="B3989" i="8"/>
  <c r="U3988" i="8"/>
  <c r="H3988" i="8"/>
  <c r="B3988" i="8"/>
  <c r="U3987" i="8"/>
  <c r="H3987" i="8"/>
  <c r="B3987" i="8"/>
  <c r="U3986" i="8"/>
  <c r="H3986" i="8"/>
  <c r="B3986" i="8"/>
  <c r="U3985" i="8"/>
  <c r="H3985" i="8"/>
  <c r="B3985" i="8"/>
  <c r="U3984" i="8"/>
  <c r="H3984" i="8"/>
  <c r="B3984" i="8"/>
  <c r="U3983" i="8"/>
  <c r="H3983" i="8"/>
  <c r="B3983" i="8"/>
  <c r="U3982" i="8"/>
  <c r="H3982" i="8"/>
  <c r="B3982" i="8"/>
  <c r="U3981" i="8"/>
  <c r="H3981" i="8"/>
  <c r="B3981" i="8"/>
  <c r="U3980" i="8"/>
  <c r="H3980" i="8"/>
  <c r="B3980" i="8"/>
  <c r="U3979" i="8"/>
  <c r="H3979" i="8"/>
  <c r="B3979" i="8"/>
  <c r="U3978" i="8"/>
  <c r="H3978" i="8"/>
  <c r="B3978" i="8"/>
  <c r="U3977" i="8"/>
  <c r="H3977" i="8"/>
  <c r="B3977" i="8"/>
  <c r="U3976" i="8"/>
  <c r="H3976" i="8"/>
  <c r="B3976" i="8"/>
  <c r="U3975" i="8"/>
  <c r="H3975" i="8"/>
  <c r="B3975" i="8"/>
  <c r="U3974" i="8"/>
  <c r="H3974" i="8"/>
  <c r="B3974" i="8"/>
  <c r="U3973" i="8"/>
  <c r="H3973" i="8"/>
  <c r="B3973" i="8"/>
  <c r="U3972" i="8"/>
  <c r="H3972" i="8"/>
  <c r="B3972" i="8"/>
  <c r="U3971" i="8"/>
  <c r="H3971" i="8"/>
  <c r="B3971" i="8"/>
  <c r="U3970" i="8"/>
  <c r="H3970" i="8"/>
  <c r="B3970" i="8"/>
  <c r="U3969" i="8"/>
  <c r="H3969" i="8"/>
  <c r="B3969" i="8"/>
  <c r="U3968" i="8"/>
  <c r="H3968" i="8"/>
  <c r="B3968" i="8"/>
  <c r="U3967" i="8"/>
  <c r="H3967" i="8"/>
  <c r="B3967" i="8"/>
  <c r="U3966" i="8"/>
  <c r="H3966" i="8"/>
  <c r="B3966" i="8"/>
  <c r="U3965" i="8"/>
  <c r="H3965" i="8"/>
  <c r="B3965" i="8"/>
  <c r="U3964" i="8"/>
  <c r="H3964" i="8"/>
  <c r="B3964" i="8"/>
  <c r="U3963" i="8"/>
  <c r="H3963" i="8"/>
  <c r="B3963" i="8"/>
  <c r="U3962" i="8"/>
  <c r="H3962" i="8"/>
  <c r="B3962" i="8"/>
  <c r="U3961" i="8"/>
  <c r="H3961" i="8"/>
  <c r="B3961" i="8"/>
  <c r="U3960" i="8"/>
  <c r="H3960" i="8"/>
  <c r="B3960" i="8"/>
  <c r="U3959" i="8"/>
  <c r="H3959" i="8"/>
  <c r="B3959" i="8"/>
  <c r="U3958" i="8"/>
  <c r="H3958" i="8"/>
  <c r="B3958" i="8"/>
  <c r="U3957" i="8"/>
  <c r="H3957" i="8"/>
  <c r="B3957" i="8"/>
  <c r="U3956" i="8"/>
  <c r="H3956" i="8"/>
  <c r="B3956" i="8"/>
  <c r="U3955" i="8"/>
  <c r="H3955" i="8"/>
  <c r="B3955" i="8"/>
  <c r="U3954" i="8"/>
  <c r="H3954" i="8"/>
  <c r="B3954" i="8"/>
  <c r="U3953" i="8"/>
  <c r="H3953" i="8"/>
  <c r="B3953" i="8"/>
  <c r="U3952" i="8"/>
  <c r="H3952" i="8"/>
  <c r="B3952" i="8"/>
  <c r="U3951" i="8"/>
  <c r="H3951" i="8"/>
  <c r="B3951" i="8"/>
  <c r="U3950" i="8"/>
  <c r="H3950" i="8"/>
  <c r="B3950" i="8"/>
  <c r="U3949" i="8"/>
  <c r="H3949" i="8"/>
  <c r="B3949" i="8"/>
  <c r="U3948" i="8"/>
  <c r="H3948" i="8"/>
  <c r="B3948" i="8"/>
  <c r="U3947" i="8"/>
  <c r="H3947" i="8"/>
  <c r="B3947" i="8"/>
  <c r="U3946" i="8"/>
  <c r="H3946" i="8"/>
  <c r="B3946" i="8"/>
  <c r="U3945" i="8"/>
  <c r="H3945" i="8"/>
  <c r="B3945" i="8"/>
  <c r="U3944" i="8"/>
  <c r="H3944" i="8"/>
  <c r="B3944" i="8"/>
  <c r="U3943" i="8"/>
  <c r="H3943" i="8"/>
  <c r="B3943" i="8"/>
  <c r="U3942" i="8"/>
  <c r="H3942" i="8"/>
  <c r="B3942" i="8"/>
  <c r="U3941" i="8"/>
  <c r="H3941" i="8"/>
  <c r="B3941" i="8"/>
  <c r="U3940" i="8"/>
  <c r="H3940" i="8"/>
  <c r="B3940" i="8"/>
  <c r="U3939" i="8"/>
  <c r="H3939" i="8"/>
  <c r="B3939" i="8"/>
  <c r="U3938" i="8"/>
  <c r="H3938" i="8"/>
  <c r="B3938" i="8"/>
  <c r="U3937" i="8"/>
  <c r="H3937" i="8"/>
  <c r="B3937" i="8"/>
  <c r="U3936" i="8"/>
  <c r="H3936" i="8"/>
  <c r="B3936" i="8"/>
  <c r="U3935" i="8"/>
  <c r="H3935" i="8"/>
  <c r="B3935" i="8"/>
  <c r="U3934" i="8"/>
  <c r="H3934" i="8"/>
  <c r="B3934" i="8"/>
  <c r="U3933" i="8"/>
  <c r="H3933" i="8"/>
  <c r="B3933" i="8"/>
  <c r="U3932" i="8"/>
  <c r="H3932" i="8"/>
  <c r="B3932" i="8"/>
  <c r="U3931" i="8"/>
  <c r="H3931" i="8"/>
  <c r="B3931" i="8"/>
  <c r="U3930" i="8"/>
  <c r="H3930" i="8"/>
  <c r="B3930" i="8"/>
  <c r="U3929" i="8"/>
  <c r="H3929" i="8"/>
  <c r="B3929" i="8"/>
  <c r="U3928" i="8"/>
  <c r="H3928" i="8"/>
  <c r="B3928" i="8"/>
  <c r="U3927" i="8"/>
  <c r="H3927" i="8"/>
  <c r="B3927" i="8"/>
  <c r="U3926" i="8"/>
  <c r="H3926" i="8"/>
  <c r="B3926" i="8"/>
  <c r="U3925" i="8"/>
  <c r="H3925" i="8"/>
  <c r="B3925" i="8"/>
  <c r="U3924" i="8"/>
  <c r="H3924" i="8"/>
  <c r="B3924" i="8"/>
  <c r="U3923" i="8"/>
  <c r="H3923" i="8"/>
  <c r="B3923" i="8"/>
  <c r="U3922" i="8"/>
  <c r="H3922" i="8"/>
  <c r="B3922" i="8"/>
  <c r="U3921" i="8"/>
  <c r="H3921" i="8"/>
  <c r="B3921" i="8"/>
  <c r="U3920" i="8"/>
  <c r="H3920" i="8"/>
  <c r="B3920" i="8"/>
  <c r="U3919" i="8"/>
  <c r="H3919" i="8"/>
  <c r="B3919" i="8"/>
  <c r="U3918" i="8"/>
  <c r="H3918" i="8"/>
  <c r="B3918" i="8"/>
  <c r="U3917" i="8"/>
  <c r="H3917" i="8"/>
  <c r="B3917" i="8"/>
  <c r="U3916" i="8"/>
  <c r="H3916" i="8"/>
  <c r="B3916" i="8"/>
  <c r="U3915" i="8"/>
  <c r="H3915" i="8"/>
  <c r="B3915" i="8"/>
  <c r="U3914" i="8"/>
  <c r="H3914" i="8"/>
  <c r="B3914" i="8"/>
  <c r="U3913" i="8"/>
  <c r="H3913" i="8"/>
  <c r="B3913" i="8"/>
  <c r="U3912" i="8"/>
  <c r="H3912" i="8"/>
  <c r="B3912" i="8"/>
  <c r="U3911" i="8"/>
  <c r="H3911" i="8"/>
  <c r="B3911" i="8"/>
  <c r="U3910" i="8"/>
  <c r="H3910" i="8"/>
  <c r="B3910" i="8"/>
  <c r="U3909" i="8"/>
  <c r="H3909" i="8"/>
  <c r="B3909" i="8"/>
  <c r="U3908" i="8"/>
  <c r="H3908" i="8"/>
  <c r="B3908" i="8"/>
  <c r="U3907" i="8"/>
  <c r="H3907" i="8"/>
  <c r="B3907" i="8"/>
  <c r="U3906" i="8"/>
  <c r="H3906" i="8"/>
  <c r="B3906" i="8"/>
  <c r="U3905" i="8"/>
  <c r="H3905" i="8"/>
  <c r="B3905" i="8"/>
  <c r="U3904" i="8"/>
  <c r="H3904" i="8"/>
  <c r="B3904" i="8"/>
  <c r="U3903" i="8"/>
  <c r="H3903" i="8"/>
  <c r="B3903" i="8"/>
  <c r="U3902" i="8"/>
  <c r="H3902" i="8"/>
  <c r="B3902" i="8"/>
  <c r="U3901" i="8"/>
  <c r="H3901" i="8"/>
  <c r="B3901" i="8"/>
  <c r="U3900" i="8"/>
  <c r="H3900" i="8"/>
  <c r="B3900" i="8"/>
  <c r="U3899" i="8"/>
  <c r="H3899" i="8"/>
  <c r="B3899" i="8"/>
  <c r="U3898" i="8"/>
  <c r="H3898" i="8"/>
  <c r="B3898" i="8"/>
  <c r="U3897" i="8"/>
  <c r="H3897" i="8"/>
  <c r="B3897" i="8"/>
  <c r="U3896" i="8"/>
  <c r="H3896" i="8"/>
  <c r="B3896" i="8"/>
  <c r="U3895" i="8"/>
  <c r="H3895" i="8"/>
  <c r="B3895" i="8"/>
  <c r="U3894" i="8"/>
  <c r="H3894" i="8"/>
  <c r="B3894" i="8"/>
  <c r="U3893" i="8"/>
  <c r="H3893" i="8"/>
  <c r="B3893" i="8"/>
  <c r="U3892" i="8"/>
  <c r="H3892" i="8"/>
  <c r="B3892" i="8"/>
  <c r="U3891" i="8"/>
  <c r="H3891" i="8"/>
  <c r="B3891" i="8"/>
  <c r="U3890" i="8"/>
  <c r="H3890" i="8"/>
  <c r="B3890" i="8"/>
  <c r="U3889" i="8"/>
  <c r="H3889" i="8"/>
  <c r="B3889" i="8"/>
  <c r="U3888" i="8"/>
  <c r="H3888" i="8"/>
  <c r="B3888" i="8"/>
  <c r="U3887" i="8"/>
  <c r="H3887" i="8"/>
  <c r="B3887" i="8"/>
  <c r="U3886" i="8"/>
  <c r="H3886" i="8"/>
  <c r="B3886" i="8"/>
  <c r="U3885" i="8"/>
  <c r="H3885" i="8"/>
  <c r="B3885" i="8"/>
  <c r="U3884" i="8"/>
  <c r="H3884" i="8"/>
  <c r="B3884" i="8"/>
  <c r="U3883" i="8"/>
  <c r="H3883" i="8"/>
  <c r="B3883" i="8"/>
  <c r="U3882" i="8"/>
  <c r="H3882" i="8"/>
  <c r="B3882" i="8"/>
  <c r="U3881" i="8"/>
  <c r="H3881" i="8"/>
  <c r="B3881" i="8"/>
  <c r="U3880" i="8"/>
  <c r="H3880" i="8"/>
  <c r="B3880" i="8"/>
  <c r="U3879" i="8"/>
  <c r="H3879" i="8"/>
  <c r="B3879" i="8"/>
  <c r="U3878" i="8"/>
  <c r="H3878" i="8"/>
  <c r="B3878" i="8"/>
  <c r="U3877" i="8"/>
  <c r="H3877" i="8"/>
  <c r="B3877" i="8"/>
  <c r="U3876" i="8"/>
  <c r="H3876" i="8"/>
  <c r="B3876" i="8"/>
  <c r="U3875" i="8"/>
  <c r="H3875" i="8"/>
  <c r="B3875" i="8"/>
  <c r="U3874" i="8"/>
  <c r="H3874" i="8"/>
  <c r="B3874" i="8"/>
  <c r="U3873" i="8"/>
  <c r="H3873" i="8"/>
  <c r="B3873" i="8"/>
  <c r="U3872" i="8"/>
  <c r="H3872" i="8"/>
  <c r="B3872" i="8"/>
  <c r="U3871" i="8"/>
  <c r="H3871" i="8"/>
  <c r="B3871" i="8"/>
  <c r="U3870" i="8"/>
  <c r="H3870" i="8"/>
  <c r="B3870" i="8"/>
  <c r="U3869" i="8"/>
  <c r="H3869" i="8"/>
  <c r="B3869" i="8"/>
  <c r="U3868" i="8"/>
  <c r="H3868" i="8"/>
  <c r="B3868" i="8"/>
  <c r="U3867" i="8"/>
  <c r="H3867" i="8"/>
  <c r="B3867" i="8"/>
  <c r="U3866" i="8"/>
  <c r="H3866" i="8"/>
  <c r="B3866" i="8"/>
  <c r="U3865" i="8"/>
  <c r="H3865" i="8"/>
  <c r="B3865" i="8"/>
  <c r="U3864" i="8"/>
  <c r="H3864" i="8"/>
  <c r="B3864" i="8"/>
  <c r="U3863" i="8"/>
  <c r="H3863" i="8"/>
  <c r="B3863" i="8"/>
  <c r="U3862" i="8"/>
  <c r="H3862" i="8"/>
  <c r="B3862" i="8"/>
  <c r="U3861" i="8"/>
  <c r="H3861" i="8"/>
  <c r="B3861" i="8"/>
  <c r="U3860" i="8"/>
  <c r="H3860" i="8"/>
  <c r="B3860" i="8"/>
  <c r="U3859" i="8"/>
  <c r="H3859" i="8"/>
  <c r="B3859" i="8"/>
  <c r="U3858" i="8"/>
  <c r="H3858" i="8"/>
  <c r="B3858" i="8"/>
  <c r="U3857" i="8"/>
  <c r="H3857" i="8"/>
  <c r="B3857" i="8"/>
  <c r="U3856" i="8"/>
  <c r="H3856" i="8"/>
  <c r="B3856" i="8"/>
  <c r="U3855" i="8"/>
  <c r="H3855" i="8"/>
  <c r="B3855" i="8"/>
  <c r="U3854" i="8"/>
  <c r="H3854" i="8"/>
  <c r="B3854" i="8"/>
  <c r="U3853" i="8"/>
  <c r="H3853" i="8"/>
  <c r="B3853" i="8"/>
  <c r="U3852" i="8"/>
  <c r="H3852" i="8"/>
  <c r="B3852" i="8"/>
  <c r="U3851" i="8"/>
  <c r="H3851" i="8"/>
  <c r="B3851" i="8"/>
  <c r="U3850" i="8"/>
  <c r="H3850" i="8"/>
  <c r="B3850" i="8"/>
  <c r="U3849" i="8"/>
  <c r="H3849" i="8"/>
  <c r="B3849" i="8"/>
  <c r="U3848" i="8"/>
  <c r="H3848" i="8"/>
  <c r="B3848" i="8"/>
  <c r="U3847" i="8"/>
  <c r="H3847" i="8"/>
  <c r="B3847" i="8"/>
  <c r="U3846" i="8"/>
  <c r="H3846" i="8"/>
  <c r="B3846" i="8"/>
  <c r="U3845" i="8"/>
  <c r="H3845" i="8"/>
  <c r="B3845" i="8"/>
  <c r="U3844" i="8"/>
  <c r="H3844" i="8"/>
  <c r="B3844" i="8"/>
  <c r="U3843" i="8"/>
  <c r="H3843" i="8"/>
  <c r="B3843" i="8"/>
  <c r="U3842" i="8"/>
  <c r="H3842" i="8"/>
  <c r="B3842" i="8"/>
  <c r="U3841" i="8"/>
  <c r="H3841" i="8"/>
  <c r="B3841" i="8"/>
  <c r="U3840" i="8"/>
  <c r="H3840" i="8"/>
  <c r="B3840" i="8"/>
  <c r="U3839" i="8"/>
  <c r="H3839" i="8"/>
  <c r="B3839" i="8"/>
  <c r="U3838" i="8"/>
  <c r="H3838" i="8"/>
  <c r="B3838" i="8"/>
  <c r="U3837" i="8"/>
  <c r="H3837" i="8"/>
  <c r="B3837" i="8"/>
  <c r="U3836" i="8"/>
  <c r="H3836" i="8"/>
  <c r="B3836" i="8"/>
  <c r="U3835" i="8"/>
  <c r="H3835" i="8"/>
  <c r="B3835" i="8"/>
  <c r="U3834" i="8"/>
  <c r="H3834" i="8"/>
  <c r="B3834" i="8"/>
  <c r="U3833" i="8"/>
  <c r="H3833" i="8"/>
  <c r="B3833" i="8"/>
  <c r="U3832" i="8"/>
  <c r="H3832" i="8"/>
  <c r="B3832" i="8"/>
  <c r="U3831" i="8"/>
  <c r="H3831" i="8"/>
  <c r="B3831" i="8"/>
  <c r="U3830" i="8"/>
  <c r="H3830" i="8"/>
  <c r="B3830" i="8"/>
  <c r="U3829" i="8"/>
  <c r="H3829" i="8"/>
  <c r="B3829" i="8"/>
  <c r="U3828" i="8"/>
  <c r="H3828" i="8"/>
  <c r="B3828" i="8"/>
  <c r="U3827" i="8"/>
  <c r="H3827" i="8"/>
  <c r="B3827" i="8"/>
  <c r="U3826" i="8"/>
  <c r="H3826" i="8"/>
  <c r="B3826" i="8"/>
  <c r="U3825" i="8"/>
  <c r="H3825" i="8"/>
  <c r="B3825" i="8"/>
  <c r="U3824" i="8"/>
  <c r="H3824" i="8"/>
  <c r="B3824" i="8"/>
  <c r="U3823" i="8"/>
  <c r="H3823" i="8"/>
  <c r="B3823" i="8"/>
  <c r="U3822" i="8"/>
  <c r="H3822" i="8"/>
  <c r="B3822" i="8"/>
  <c r="U3821" i="8"/>
  <c r="H3821" i="8"/>
  <c r="B3821" i="8"/>
  <c r="U3820" i="8"/>
  <c r="H3820" i="8"/>
  <c r="B3820" i="8"/>
  <c r="U3819" i="8"/>
  <c r="H3819" i="8"/>
  <c r="B3819" i="8"/>
  <c r="U3818" i="8"/>
  <c r="H3818" i="8"/>
  <c r="B3818" i="8"/>
  <c r="U3817" i="8"/>
  <c r="H3817" i="8"/>
  <c r="B3817" i="8"/>
  <c r="U3816" i="8"/>
  <c r="H3816" i="8"/>
  <c r="B3816" i="8"/>
  <c r="U3815" i="8"/>
  <c r="H3815" i="8"/>
  <c r="B3815" i="8"/>
  <c r="U3814" i="8"/>
  <c r="H3814" i="8"/>
  <c r="B3814" i="8"/>
  <c r="U3813" i="8"/>
  <c r="H3813" i="8"/>
  <c r="B3813" i="8"/>
  <c r="U3812" i="8"/>
  <c r="H3812" i="8"/>
  <c r="B3812" i="8"/>
  <c r="U3811" i="8"/>
  <c r="H3811" i="8"/>
  <c r="B3811" i="8"/>
  <c r="U3810" i="8"/>
  <c r="H3810" i="8"/>
  <c r="B3810" i="8"/>
  <c r="U3809" i="8"/>
  <c r="H3809" i="8"/>
  <c r="B3809" i="8"/>
  <c r="U3808" i="8"/>
  <c r="H3808" i="8"/>
  <c r="B3808" i="8"/>
  <c r="U3807" i="8"/>
  <c r="H3807" i="8"/>
  <c r="B3807" i="8"/>
  <c r="U3806" i="8"/>
  <c r="H3806" i="8"/>
  <c r="B3806" i="8"/>
  <c r="U3805" i="8"/>
  <c r="H3805" i="8"/>
  <c r="B3805" i="8"/>
  <c r="U3804" i="8"/>
  <c r="H3804" i="8"/>
  <c r="B3804" i="8"/>
  <c r="U3803" i="8"/>
  <c r="H3803" i="8"/>
  <c r="B3803" i="8"/>
  <c r="U3802" i="8"/>
  <c r="H3802" i="8"/>
  <c r="B3802" i="8"/>
  <c r="U3801" i="8"/>
  <c r="H3801" i="8"/>
  <c r="B3801" i="8"/>
  <c r="U3800" i="8"/>
  <c r="H3800" i="8"/>
  <c r="B3800" i="8"/>
  <c r="U3799" i="8"/>
  <c r="H3799" i="8"/>
  <c r="B3799" i="8"/>
  <c r="U3798" i="8"/>
  <c r="H3798" i="8"/>
  <c r="B3798" i="8"/>
  <c r="U3797" i="8"/>
  <c r="H3797" i="8"/>
  <c r="B3797" i="8"/>
  <c r="U3796" i="8"/>
  <c r="H3796" i="8"/>
  <c r="B3796" i="8"/>
  <c r="U3795" i="8"/>
  <c r="H3795" i="8"/>
  <c r="B3795" i="8"/>
  <c r="U3794" i="8"/>
  <c r="H3794" i="8"/>
  <c r="B3794" i="8"/>
  <c r="U3793" i="8"/>
  <c r="H3793" i="8"/>
  <c r="B3793" i="8"/>
  <c r="U3792" i="8"/>
  <c r="H3792" i="8"/>
  <c r="B3792" i="8"/>
  <c r="U3791" i="8"/>
  <c r="H3791" i="8"/>
  <c r="B3791" i="8"/>
  <c r="U3790" i="8"/>
  <c r="H3790" i="8"/>
  <c r="B3790" i="8"/>
  <c r="U3789" i="8"/>
  <c r="H3789" i="8"/>
  <c r="B3789" i="8"/>
  <c r="U3788" i="8"/>
  <c r="H3788" i="8"/>
  <c r="B3788" i="8"/>
  <c r="U3787" i="8"/>
  <c r="H3787" i="8"/>
  <c r="B3787" i="8"/>
  <c r="U3786" i="8"/>
  <c r="H3786" i="8"/>
  <c r="B3786" i="8"/>
  <c r="U3785" i="8"/>
  <c r="H3785" i="8"/>
  <c r="B3785" i="8"/>
  <c r="U3784" i="8"/>
  <c r="H3784" i="8"/>
  <c r="B3784" i="8"/>
  <c r="U3783" i="8"/>
  <c r="H3783" i="8"/>
  <c r="B3783" i="8"/>
  <c r="U3782" i="8"/>
  <c r="H3782" i="8"/>
  <c r="B3782" i="8"/>
  <c r="U3781" i="8"/>
  <c r="H3781" i="8"/>
  <c r="B3781" i="8"/>
  <c r="U3780" i="8"/>
  <c r="H3780" i="8"/>
  <c r="B3780" i="8"/>
  <c r="U3779" i="8"/>
  <c r="H3779" i="8"/>
  <c r="B3779" i="8"/>
  <c r="U3778" i="8"/>
  <c r="H3778" i="8"/>
  <c r="B3778" i="8"/>
  <c r="U3777" i="8"/>
  <c r="H3777" i="8"/>
  <c r="B3777" i="8"/>
  <c r="U3776" i="8"/>
  <c r="H3776" i="8"/>
  <c r="B3776" i="8"/>
  <c r="U3775" i="8"/>
  <c r="H3775" i="8"/>
  <c r="B3775" i="8"/>
  <c r="U3774" i="8"/>
  <c r="H3774" i="8"/>
  <c r="B3774" i="8"/>
  <c r="U3773" i="8"/>
  <c r="H3773" i="8"/>
  <c r="B3773" i="8"/>
  <c r="U3772" i="8"/>
  <c r="H3772" i="8"/>
  <c r="B3772" i="8"/>
  <c r="U3771" i="8"/>
  <c r="H3771" i="8"/>
  <c r="B3771" i="8"/>
  <c r="U3770" i="8"/>
  <c r="H3770" i="8"/>
  <c r="B3770" i="8"/>
  <c r="U3769" i="8"/>
  <c r="H3769" i="8"/>
  <c r="B3769" i="8"/>
  <c r="U3768" i="8"/>
  <c r="H3768" i="8"/>
  <c r="B3768" i="8"/>
  <c r="U3767" i="8"/>
  <c r="H3767" i="8"/>
  <c r="B3767" i="8"/>
  <c r="U3766" i="8"/>
  <c r="H3766" i="8"/>
  <c r="B3766" i="8"/>
  <c r="U3765" i="8"/>
  <c r="H3765" i="8"/>
  <c r="B3765" i="8"/>
  <c r="U3764" i="8"/>
  <c r="H3764" i="8"/>
  <c r="B3764" i="8"/>
  <c r="U3763" i="8"/>
  <c r="H3763" i="8"/>
  <c r="B3763" i="8"/>
  <c r="U3762" i="8"/>
  <c r="H3762" i="8"/>
  <c r="B3762" i="8"/>
  <c r="U3761" i="8"/>
  <c r="H3761" i="8"/>
  <c r="B3761" i="8"/>
  <c r="U3760" i="8"/>
  <c r="H3760" i="8"/>
  <c r="B3760" i="8"/>
  <c r="U3759" i="8"/>
  <c r="H3759" i="8"/>
  <c r="B3759" i="8"/>
  <c r="U3758" i="8"/>
  <c r="H3758" i="8"/>
  <c r="B3758" i="8"/>
  <c r="U3757" i="8"/>
  <c r="H3757" i="8"/>
  <c r="B3757" i="8"/>
  <c r="U3756" i="8"/>
  <c r="H3756" i="8"/>
  <c r="B3756" i="8"/>
  <c r="U3755" i="8"/>
  <c r="H3755" i="8"/>
  <c r="B3755" i="8"/>
  <c r="U3754" i="8"/>
  <c r="H3754" i="8"/>
  <c r="B3754" i="8"/>
  <c r="U3753" i="8"/>
  <c r="H3753" i="8"/>
  <c r="B3753" i="8"/>
  <c r="U3752" i="8"/>
  <c r="H3752" i="8"/>
  <c r="B3752" i="8"/>
  <c r="U3751" i="8"/>
  <c r="H3751" i="8"/>
  <c r="B3751" i="8"/>
  <c r="U3750" i="8"/>
  <c r="H3750" i="8"/>
  <c r="B3750" i="8"/>
  <c r="U3749" i="8"/>
  <c r="H3749" i="8"/>
  <c r="B3749" i="8"/>
  <c r="U3748" i="8"/>
  <c r="H3748" i="8"/>
  <c r="B3748" i="8"/>
  <c r="U3747" i="8"/>
  <c r="H3747" i="8"/>
  <c r="B3747" i="8"/>
  <c r="U3746" i="8"/>
  <c r="H3746" i="8"/>
  <c r="B3746" i="8"/>
  <c r="U3745" i="8"/>
  <c r="H3745" i="8"/>
  <c r="B3745" i="8"/>
  <c r="U3744" i="8"/>
  <c r="H3744" i="8"/>
  <c r="B3744" i="8"/>
  <c r="U3743" i="8"/>
  <c r="H3743" i="8"/>
  <c r="B3743" i="8"/>
  <c r="U3742" i="8"/>
  <c r="H3742" i="8"/>
  <c r="B3742" i="8"/>
  <c r="U3741" i="8"/>
  <c r="H3741" i="8"/>
  <c r="B3741" i="8"/>
  <c r="U3740" i="8"/>
  <c r="H3740" i="8"/>
  <c r="B3740" i="8"/>
  <c r="U3739" i="8"/>
  <c r="H3739" i="8"/>
  <c r="B3739" i="8"/>
  <c r="U3738" i="8"/>
  <c r="H3738" i="8"/>
  <c r="B3738" i="8"/>
  <c r="U3737" i="8"/>
  <c r="H3737" i="8"/>
  <c r="B3737" i="8"/>
  <c r="U3736" i="8"/>
  <c r="H3736" i="8"/>
  <c r="B3736" i="8"/>
  <c r="U3735" i="8"/>
  <c r="H3735" i="8"/>
  <c r="B3735" i="8"/>
  <c r="U3734" i="8"/>
  <c r="H3734" i="8"/>
  <c r="B3734" i="8"/>
  <c r="U3733" i="8"/>
  <c r="H3733" i="8"/>
  <c r="B3733" i="8"/>
  <c r="U3732" i="8"/>
  <c r="H3732" i="8"/>
  <c r="B3732" i="8"/>
  <c r="U3731" i="8"/>
  <c r="H3731" i="8"/>
  <c r="B3731" i="8"/>
  <c r="U3730" i="8"/>
  <c r="H3730" i="8"/>
  <c r="B3730" i="8"/>
  <c r="U3729" i="8"/>
  <c r="H3729" i="8"/>
  <c r="B3729" i="8"/>
  <c r="U3728" i="8"/>
  <c r="H3728" i="8"/>
  <c r="B3728" i="8"/>
  <c r="U3727" i="8"/>
  <c r="H3727" i="8"/>
  <c r="B3727" i="8"/>
  <c r="U3726" i="8"/>
  <c r="H3726" i="8"/>
  <c r="B3726" i="8"/>
  <c r="U3725" i="8"/>
  <c r="H3725" i="8"/>
  <c r="B3725" i="8"/>
  <c r="U3724" i="8"/>
  <c r="H3724" i="8"/>
  <c r="B3724" i="8"/>
  <c r="U3723" i="8"/>
  <c r="H3723" i="8"/>
  <c r="B3723" i="8"/>
  <c r="U3722" i="8"/>
  <c r="H3722" i="8"/>
  <c r="B3722" i="8"/>
  <c r="U3721" i="8"/>
  <c r="H3721" i="8"/>
  <c r="B3721" i="8"/>
  <c r="U3720" i="8"/>
  <c r="H3720" i="8"/>
  <c r="B3720" i="8"/>
  <c r="U3719" i="8"/>
  <c r="H3719" i="8"/>
  <c r="B3719" i="8"/>
  <c r="U3718" i="8"/>
  <c r="H3718" i="8"/>
  <c r="B3718" i="8"/>
  <c r="U3717" i="8"/>
  <c r="H3717" i="8"/>
  <c r="B3717" i="8"/>
  <c r="U3716" i="8"/>
  <c r="H3716" i="8"/>
  <c r="B3716" i="8"/>
  <c r="U3715" i="8"/>
  <c r="H3715" i="8"/>
  <c r="B3715" i="8"/>
  <c r="U3714" i="8"/>
  <c r="H3714" i="8"/>
  <c r="B3714" i="8"/>
  <c r="U3713" i="8"/>
  <c r="H3713" i="8"/>
  <c r="B3713" i="8"/>
  <c r="U3712" i="8"/>
  <c r="H3712" i="8"/>
  <c r="B3712" i="8"/>
  <c r="U3711" i="8"/>
  <c r="H3711" i="8"/>
  <c r="B3711" i="8"/>
  <c r="U3710" i="8"/>
  <c r="H3710" i="8"/>
  <c r="B3710" i="8"/>
  <c r="U3709" i="8"/>
  <c r="H3709" i="8"/>
  <c r="B3709" i="8"/>
  <c r="U3708" i="8"/>
  <c r="H3708" i="8"/>
  <c r="B3708" i="8"/>
  <c r="U3707" i="8"/>
  <c r="H3707" i="8"/>
  <c r="B3707" i="8"/>
  <c r="U3706" i="8"/>
  <c r="H3706" i="8"/>
  <c r="B3706" i="8"/>
  <c r="U3705" i="8"/>
  <c r="H3705" i="8"/>
  <c r="B3705" i="8"/>
  <c r="U3704" i="8"/>
  <c r="H3704" i="8"/>
  <c r="B3704" i="8"/>
  <c r="U3703" i="8"/>
  <c r="H3703" i="8"/>
  <c r="B3703" i="8"/>
  <c r="U3702" i="8"/>
  <c r="H3702" i="8"/>
  <c r="B3702" i="8"/>
  <c r="U3701" i="8"/>
  <c r="H3701" i="8"/>
  <c r="B3701" i="8"/>
  <c r="U3700" i="8"/>
  <c r="H3700" i="8"/>
  <c r="B3700" i="8"/>
  <c r="U3699" i="8"/>
  <c r="H3699" i="8"/>
  <c r="B3699" i="8"/>
  <c r="U3698" i="8"/>
  <c r="H3698" i="8"/>
  <c r="B3698" i="8"/>
  <c r="U3697" i="8"/>
  <c r="H3697" i="8"/>
  <c r="B3697" i="8"/>
  <c r="U3696" i="8"/>
  <c r="H3696" i="8"/>
  <c r="B3696" i="8"/>
  <c r="U3695" i="8"/>
  <c r="H3695" i="8"/>
  <c r="B3695" i="8"/>
  <c r="U3694" i="8"/>
  <c r="H3694" i="8"/>
  <c r="B3694" i="8"/>
  <c r="U3693" i="8"/>
  <c r="H3693" i="8"/>
  <c r="B3693" i="8"/>
  <c r="U3692" i="8"/>
  <c r="H3692" i="8"/>
  <c r="B3692" i="8"/>
  <c r="U3691" i="8"/>
  <c r="H3691" i="8"/>
  <c r="B3691" i="8"/>
  <c r="U3690" i="8"/>
  <c r="H3690" i="8"/>
  <c r="B3690" i="8"/>
  <c r="U3689" i="8"/>
  <c r="H3689" i="8"/>
  <c r="B3689" i="8"/>
  <c r="U3688" i="8"/>
  <c r="H3688" i="8"/>
  <c r="B3688" i="8"/>
  <c r="U3687" i="8"/>
  <c r="H3687" i="8"/>
  <c r="B3687" i="8"/>
  <c r="U3686" i="8"/>
  <c r="H3686" i="8"/>
  <c r="B3686" i="8"/>
  <c r="U3685" i="8"/>
  <c r="H3685" i="8"/>
  <c r="B3685" i="8"/>
  <c r="U3684" i="8"/>
  <c r="H3684" i="8"/>
  <c r="B3684" i="8"/>
  <c r="U3683" i="8"/>
  <c r="H3683" i="8"/>
  <c r="B3683" i="8"/>
  <c r="U3682" i="8"/>
  <c r="H3682" i="8"/>
  <c r="B3682" i="8"/>
  <c r="U3681" i="8"/>
  <c r="H3681" i="8"/>
  <c r="B3681" i="8"/>
  <c r="U3680" i="8"/>
  <c r="H3680" i="8"/>
  <c r="B3680" i="8"/>
  <c r="U3679" i="8"/>
  <c r="H3679" i="8"/>
  <c r="B3679" i="8"/>
  <c r="U3678" i="8"/>
  <c r="H3678" i="8"/>
  <c r="B3678" i="8"/>
  <c r="U3677" i="8"/>
  <c r="H3677" i="8"/>
  <c r="B3677" i="8"/>
  <c r="U3676" i="8"/>
  <c r="H3676" i="8"/>
  <c r="B3676" i="8"/>
  <c r="U3675" i="8"/>
  <c r="H3675" i="8"/>
  <c r="B3675" i="8"/>
  <c r="U3674" i="8"/>
  <c r="H3674" i="8"/>
  <c r="B3674" i="8"/>
  <c r="U3673" i="8"/>
  <c r="H3673" i="8"/>
  <c r="B3673" i="8"/>
  <c r="U3672" i="8"/>
  <c r="H3672" i="8"/>
  <c r="B3672" i="8"/>
  <c r="U3671" i="8"/>
  <c r="H3671" i="8"/>
  <c r="B3671" i="8"/>
  <c r="U3670" i="8"/>
  <c r="H3670" i="8"/>
  <c r="B3670" i="8"/>
  <c r="U3669" i="8"/>
  <c r="H3669" i="8"/>
  <c r="B3669" i="8"/>
  <c r="U3668" i="8"/>
  <c r="H3668" i="8"/>
  <c r="B3668" i="8"/>
  <c r="U3667" i="8"/>
  <c r="H3667" i="8"/>
  <c r="B3667" i="8"/>
  <c r="U3666" i="8"/>
  <c r="H3666" i="8"/>
  <c r="B3666" i="8"/>
  <c r="U3665" i="8"/>
  <c r="H3665" i="8"/>
  <c r="B3665" i="8"/>
  <c r="U3664" i="8"/>
  <c r="H3664" i="8"/>
  <c r="B3664" i="8"/>
  <c r="U3663" i="8"/>
  <c r="H3663" i="8"/>
  <c r="B3663" i="8"/>
  <c r="U3662" i="8"/>
  <c r="H3662" i="8"/>
  <c r="B3662" i="8"/>
  <c r="U3661" i="8"/>
  <c r="H3661" i="8"/>
  <c r="B3661" i="8"/>
  <c r="U3660" i="8"/>
  <c r="H3660" i="8"/>
  <c r="B3660" i="8"/>
  <c r="U3659" i="8"/>
  <c r="H3659" i="8"/>
  <c r="B3659" i="8"/>
  <c r="U3658" i="8"/>
  <c r="H3658" i="8"/>
  <c r="B3658" i="8"/>
  <c r="U3657" i="8"/>
  <c r="H3657" i="8"/>
  <c r="B3657" i="8"/>
  <c r="U3656" i="8"/>
  <c r="H3656" i="8"/>
  <c r="B3656" i="8"/>
  <c r="U3655" i="8"/>
  <c r="H3655" i="8"/>
  <c r="B3655" i="8"/>
  <c r="U3654" i="8"/>
  <c r="H3654" i="8"/>
  <c r="B3654" i="8"/>
  <c r="U3653" i="8"/>
  <c r="H3653" i="8"/>
  <c r="B3653" i="8"/>
  <c r="U3652" i="8"/>
  <c r="H3652" i="8"/>
  <c r="B3652" i="8"/>
  <c r="U3651" i="8"/>
  <c r="H3651" i="8"/>
  <c r="B3651" i="8"/>
  <c r="U3650" i="8"/>
  <c r="H3650" i="8"/>
  <c r="B3650" i="8"/>
  <c r="U3649" i="8"/>
  <c r="H3649" i="8"/>
  <c r="B3649" i="8"/>
  <c r="U3648" i="8"/>
  <c r="H3648" i="8"/>
  <c r="B3648" i="8"/>
  <c r="U3647" i="8"/>
  <c r="H3647" i="8"/>
  <c r="B3647" i="8"/>
  <c r="U3646" i="8"/>
  <c r="H3646" i="8"/>
  <c r="B3646" i="8"/>
  <c r="U3645" i="8"/>
  <c r="H3645" i="8"/>
  <c r="B3645" i="8"/>
  <c r="U3644" i="8"/>
  <c r="H3644" i="8"/>
  <c r="B3644" i="8"/>
  <c r="U3643" i="8"/>
  <c r="H3643" i="8"/>
  <c r="B3643" i="8"/>
  <c r="U3642" i="8"/>
  <c r="H3642" i="8"/>
  <c r="B3642" i="8"/>
  <c r="U3641" i="8"/>
  <c r="H3641" i="8"/>
  <c r="B3641" i="8"/>
  <c r="U3640" i="8"/>
  <c r="H3640" i="8"/>
  <c r="B3640" i="8"/>
  <c r="U3639" i="8"/>
  <c r="H3639" i="8"/>
  <c r="B3639" i="8"/>
  <c r="U3638" i="8"/>
  <c r="H3638" i="8"/>
  <c r="B3638" i="8"/>
  <c r="U3637" i="8"/>
  <c r="H3637" i="8"/>
  <c r="B3637" i="8"/>
  <c r="U3636" i="8"/>
  <c r="H3636" i="8"/>
  <c r="B3636" i="8"/>
  <c r="U3635" i="8"/>
  <c r="H3635" i="8"/>
  <c r="B3635" i="8"/>
  <c r="U3634" i="8"/>
  <c r="H3634" i="8"/>
  <c r="B3634" i="8"/>
  <c r="U3633" i="8"/>
  <c r="H3633" i="8"/>
  <c r="B3633" i="8"/>
  <c r="U3632" i="8"/>
  <c r="H3632" i="8"/>
  <c r="B3632" i="8"/>
  <c r="U3631" i="8"/>
  <c r="H3631" i="8"/>
  <c r="B3631" i="8"/>
  <c r="U3630" i="8"/>
  <c r="H3630" i="8"/>
  <c r="B3630" i="8"/>
  <c r="U3629" i="8"/>
  <c r="H3629" i="8"/>
  <c r="B3629" i="8"/>
  <c r="U3628" i="8"/>
  <c r="H3628" i="8"/>
  <c r="B3628" i="8"/>
  <c r="U3627" i="8"/>
  <c r="H3627" i="8"/>
  <c r="B3627" i="8"/>
  <c r="U3626" i="8"/>
  <c r="H3626" i="8"/>
  <c r="B3626" i="8"/>
  <c r="U3625" i="8"/>
  <c r="H3625" i="8"/>
  <c r="B3625" i="8"/>
  <c r="U3624" i="8"/>
  <c r="H3624" i="8"/>
  <c r="B3624" i="8"/>
  <c r="U3623" i="8"/>
  <c r="H3623" i="8"/>
  <c r="B3623" i="8"/>
  <c r="U3622" i="8"/>
  <c r="H3622" i="8"/>
  <c r="B3622" i="8"/>
  <c r="U3621" i="8"/>
  <c r="H3621" i="8"/>
  <c r="B3621" i="8"/>
  <c r="U3620" i="8"/>
  <c r="H3620" i="8"/>
  <c r="B3620" i="8"/>
  <c r="U3619" i="8"/>
  <c r="H3619" i="8"/>
  <c r="B3619" i="8"/>
  <c r="U3618" i="8"/>
  <c r="H3618" i="8"/>
  <c r="B3618" i="8"/>
  <c r="U3617" i="8"/>
  <c r="H3617" i="8"/>
  <c r="B3617" i="8"/>
  <c r="U3616" i="8"/>
  <c r="H3616" i="8"/>
  <c r="B3616" i="8"/>
  <c r="U3615" i="8"/>
  <c r="H3615" i="8"/>
  <c r="B3615" i="8"/>
  <c r="U3614" i="8"/>
  <c r="H3614" i="8"/>
  <c r="B3614" i="8"/>
  <c r="U3613" i="8"/>
  <c r="H3613" i="8"/>
  <c r="B3613" i="8"/>
  <c r="U3612" i="8"/>
  <c r="H3612" i="8"/>
  <c r="B3612" i="8"/>
  <c r="U3611" i="8"/>
  <c r="H3611" i="8"/>
  <c r="B3611" i="8"/>
  <c r="U3610" i="8"/>
  <c r="H3610" i="8"/>
  <c r="B3610" i="8"/>
  <c r="U3609" i="8"/>
  <c r="H3609" i="8"/>
  <c r="B3609" i="8"/>
  <c r="U3608" i="8"/>
  <c r="H3608" i="8"/>
  <c r="B3608" i="8"/>
  <c r="U3607" i="8"/>
  <c r="H3607" i="8"/>
  <c r="B3607" i="8"/>
  <c r="U3606" i="8"/>
  <c r="H3606" i="8"/>
  <c r="B3606" i="8"/>
  <c r="U3605" i="8"/>
  <c r="H3605" i="8"/>
  <c r="B3605" i="8"/>
  <c r="U3604" i="8"/>
  <c r="H3604" i="8"/>
  <c r="B3604" i="8"/>
  <c r="U3603" i="8"/>
  <c r="H3603" i="8"/>
  <c r="B3603" i="8"/>
  <c r="U3602" i="8"/>
  <c r="H3602" i="8"/>
  <c r="B3602" i="8"/>
  <c r="U3601" i="8"/>
  <c r="H3601" i="8"/>
  <c r="B3601" i="8"/>
  <c r="U3600" i="8"/>
  <c r="H3600" i="8"/>
  <c r="B3600" i="8"/>
  <c r="U3599" i="8"/>
  <c r="H3599" i="8"/>
  <c r="B3599" i="8"/>
  <c r="U3598" i="8"/>
  <c r="H3598" i="8"/>
  <c r="B3598" i="8"/>
  <c r="U3597" i="8"/>
  <c r="H3597" i="8"/>
  <c r="B3597" i="8"/>
  <c r="U3596" i="8"/>
  <c r="H3596" i="8"/>
  <c r="B3596" i="8"/>
  <c r="U3595" i="8"/>
  <c r="H3595" i="8"/>
  <c r="B3595" i="8"/>
  <c r="U3594" i="8"/>
  <c r="H3594" i="8"/>
  <c r="B3594" i="8"/>
  <c r="U3593" i="8"/>
  <c r="H3593" i="8"/>
  <c r="B3593" i="8"/>
  <c r="U3592" i="8"/>
  <c r="H3592" i="8"/>
  <c r="B3592" i="8"/>
  <c r="U3591" i="8"/>
  <c r="H3591" i="8"/>
  <c r="B3591" i="8"/>
  <c r="U3590" i="8"/>
  <c r="H3590" i="8"/>
  <c r="B3590" i="8"/>
  <c r="U3589" i="8"/>
  <c r="H3589" i="8"/>
  <c r="B3589" i="8"/>
  <c r="U3588" i="8"/>
  <c r="H3588" i="8"/>
  <c r="B3588" i="8"/>
  <c r="U3587" i="8"/>
  <c r="H3587" i="8"/>
  <c r="B3587" i="8"/>
  <c r="U3586" i="8"/>
  <c r="H3586" i="8"/>
  <c r="B3586" i="8"/>
  <c r="U3585" i="8"/>
  <c r="H3585" i="8"/>
  <c r="B3585" i="8"/>
  <c r="U3584" i="8"/>
  <c r="H3584" i="8"/>
  <c r="B3584" i="8"/>
  <c r="U3583" i="8"/>
  <c r="H3583" i="8"/>
  <c r="B3583" i="8"/>
  <c r="U3582" i="8"/>
  <c r="H3582" i="8"/>
  <c r="B3582" i="8"/>
  <c r="U3581" i="8"/>
  <c r="H3581" i="8"/>
  <c r="B3581" i="8"/>
  <c r="U3580" i="8"/>
  <c r="H3580" i="8"/>
  <c r="B3580" i="8"/>
  <c r="U3579" i="8"/>
  <c r="H3579" i="8"/>
  <c r="B3579" i="8"/>
  <c r="U3578" i="8"/>
  <c r="H3578" i="8"/>
  <c r="B3578" i="8"/>
  <c r="U3577" i="8"/>
  <c r="H3577" i="8"/>
  <c r="B3577" i="8"/>
  <c r="U3576" i="8"/>
  <c r="H3576" i="8"/>
  <c r="B3576" i="8"/>
  <c r="U3575" i="8"/>
  <c r="H3575" i="8"/>
  <c r="B3575" i="8"/>
  <c r="U3574" i="8"/>
  <c r="H3574" i="8"/>
  <c r="B3574" i="8"/>
  <c r="U3573" i="8"/>
  <c r="H3573" i="8"/>
  <c r="B3573" i="8"/>
  <c r="U3572" i="8"/>
  <c r="H3572" i="8"/>
  <c r="B3572" i="8"/>
  <c r="U3571" i="8"/>
  <c r="H3571" i="8"/>
  <c r="B3571" i="8"/>
  <c r="U3570" i="8"/>
  <c r="H3570" i="8"/>
  <c r="B3570" i="8"/>
  <c r="U3569" i="8"/>
  <c r="H3569" i="8"/>
  <c r="B3569" i="8"/>
  <c r="U3568" i="8"/>
  <c r="H3568" i="8"/>
  <c r="B3568" i="8"/>
  <c r="U3567" i="8"/>
  <c r="H3567" i="8"/>
  <c r="B3567" i="8"/>
  <c r="U3566" i="8"/>
  <c r="H3566" i="8"/>
  <c r="B3566" i="8"/>
  <c r="U3565" i="8"/>
  <c r="H3565" i="8"/>
  <c r="B3565" i="8"/>
  <c r="U3564" i="8"/>
  <c r="H3564" i="8"/>
  <c r="B3564" i="8"/>
  <c r="U3563" i="8"/>
  <c r="H3563" i="8"/>
  <c r="B3563" i="8"/>
  <c r="U3562" i="8"/>
  <c r="H3562" i="8"/>
  <c r="B3562" i="8"/>
  <c r="U3561" i="8"/>
  <c r="H3561" i="8"/>
  <c r="B3561" i="8"/>
  <c r="U3560" i="8"/>
  <c r="H3560" i="8"/>
  <c r="B3560" i="8"/>
  <c r="U3559" i="8"/>
  <c r="H3559" i="8"/>
  <c r="B3559" i="8"/>
  <c r="U3558" i="8"/>
  <c r="H3558" i="8"/>
  <c r="B3558" i="8"/>
  <c r="U3557" i="8"/>
  <c r="H3557" i="8"/>
  <c r="B3557" i="8"/>
  <c r="U3556" i="8"/>
  <c r="H3556" i="8"/>
  <c r="B3556" i="8"/>
  <c r="U3555" i="8"/>
  <c r="H3555" i="8"/>
  <c r="B3555" i="8"/>
  <c r="U3554" i="8"/>
  <c r="H3554" i="8"/>
  <c r="B3554" i="8"/>
  <c r="U3553" i="8"/>
  <c r="H3553" i="8"/>
  <c r="B3553" i="8"/>
  <c r="U3552" i="8"/>
  <c r="H3552" i="8"/>
  <c r="B3552" i="8"/>
  <c r="U3551" i="8"/>
  <c r="H3551" i="8"/>
  <c r="B3551" i="8"/>
  <c r="U3550" i="8"/>
  <c r="H3550" i="8"/>
  <c r="B3550" i="8"/>
  <c r="U3549" i="8"/>
  <c r="H3549" i="8"/>
  <c r="B3549" i="8"/>
  <c r="U3548" i="8"/>
  <c r="H3548" i="8"/>
  <c r="B3548" i="8"/>
  <c r="U3547" i="8"/>
  <c r="H3547" i="8"/>
  <c r="B3547" i="8"/>
  <c r="U3546" i="8"/>
  <c r="H3546" i="8"/>
  <c r="B3546" i="8"/>
  <c r="U3545" i="8"/>
  <c r="H3545" i="8"/>
  <c r="B3545" i="8"/>
  <c r="U3544" i="8"/>
  <c r="H3544" i="8"/>
  <c r="B3544" i="8"/>
  <c r="U3543" i="8"/>
  <c r="H3543" i="8"/>
  <c r="B3543" i="8"/>
  <c r="U3542" i="8"/>
  <c r="H3542" i="8"/>
  <c r="B3542" i="8"/>
  <c r="U3541" i="8"/>
  <c r="H3541" i="8"/>
  <c r="B3541" i="8"/>
  <c r="U3540" i="8"/>
  <c r="H3540" i="8"/>
  <c r="B3540" i="8"/>
  <c r="U3539" i="8"/>
  <c r="H3539" i="8"/>
  <c r="B3539" i="8"/>
  <c r="U3538" i="8"/>
  <c r="H3538" i="8"/>
  <c r="B3538" i="8"/>
  <c r="U3537" i="8"/>
  <c r="H3537" i="8"/>
  <c r="B3537" i="8"/>
  <c r="U3536" i="8"/>
  <c r="H3536" i="8"/>
  <c r="B3536" i="8"/>
  <c r="U3535" i="8"/>
  <c r="H3535" i="8"/>
  <c r="B3535" i="8"/>
  <c r="U3534" i="8"/>
  <c r="H3534" i="8"/>
  <c r="B3534" i="8"/>
  <c r="U3533" i="8"/>
  <c r="H3533" i="8"/>
  <c r="B3533" i="8"/>
  <c r="U3532" i="8"/>
  <c r="H3532" i="8"/>
  <c r="B3532" i="8"/>
  <c r="U3531" i="8"/>
  <c r="H3531" i="8"/>
  <c r="B3531" i="8"/>
  <c r="U3530" i="8"/>
  <c r="H3530" i="8"/>
  <c r="B3530" i="8"/>
  <c r="U3529" i="8"/>
  <c r="H3529" i="8"/>
  <c r="B3529" i="8"/>
  <c r="U3528" i="8"/>
  <c r="H3528" i="8"/>
  <c r="B3528" i="8"/>
  <c r="U3527" i="8"/>
  <c r="H3527" i="8"/>
  <c r="B3527" i="8"/>
  <c r="U3526" i="8"/>
  <c r="H3526" i="8"/>
  <c r="B3526" i="8"/>
  <c r="U3525" i="8"/>
  <c r="H3525" i="8"/>
  <c r="B3525" i="8"/>
  <c r="U3524" i="8"/>
  <c r="H3524" i="8"/>
  <c r="B3524" i="8"/>
  <c r="U3523" i="8"/>
  <c r="H3523" i="8"/>
  <c r="B3523" i="8"/>
  <c r="U3522" i="8"/>
  <c r="H3522" i="8"/>
  <c r="B3522" i="8"/>
  <c r="U3521" i="8"/>
  <c r="H3521" i="8"/>
  <c r="B3521" i="8"/>
  <c r="U3520" i="8"/>
  <c r="H3520" i="8"/>
  <c r="B3520" i="8"/>
  <c r="U3519" i="8"/>
  <c r="H3519" i="8"/>
  <c r="B3519" i="8"/>
  <c r="U3518" i="8"/>
  <c r="H3518" i="8"/>
  <c r="B3518" i="8"/>
  <c r="U3517" i="8"/>
  <c r="H3517" i="8"/>
  <c r="B3517" i="8"/>
  <c r="U3516" i="8"/>
  <c r="H3516" i="8"/>
  <c r="B3516" i="8"/>
  <c r="U3515" i="8"/>
  <c r="H3515" i="8"/>
  <c r="B3515" i="8"/>
  <c r="U3514" i="8"/>
  <c r="H3514" i="8"/>
  <c r="B3514" i="8"/>
  <c r="U3513" i="8"/>
  <c r="H3513" i="8"/>
  <c r="B3513" i="8"/>
  <c r="U3512" i="8"/>
  <c r="H3512" i="8"/>
  <c r="B3512" i="8"/>
  <c r="U3511" i="8"/>
  <c r="H3511" i="8"/>
  <c r="B3511" i="8"/>
  <c r="U3510" i="8"/>
  <c r="H3510" i="8"/>
  <c r="B3510" i="8"/>
  <c r="U3509" i="8"/>
  <c r="H3509" i="8"/>
  <c r="B3509" i="8"/>
  <c r="U3508" i="8"/>
  <c r="H3508" i="8"/>
  <c r="B3508" i="8"/>
  <c r="U3507" i="8"/>
  <c r="H3507" i="8"/>
  <c r="B3507" i="8"/>
  <c r="U3506" i="8"/>
  <c r="H3506" i="8"/>
  <c r="B3506" i="8"/>
  <c r="U3505" i="8"/>
  <c r="H3505" i="8"/>
  <c r="B3505" i="8"/>
  <c r="U3504" i="8"/>
  <c r="H3504" i="8"/>
  <c r="B3504" i="8"/>
  <c r="U3503" i="8"/>
  <c r="H3503" i="8"/>
  <c r="B3503" i="8"/>
  <c r="U3502" i="8"/>
  <c r="H3502" i="8"/>
  <c r="B3502" i="8"/>
  <c r="U3501" i="8"/>
  <c r="H3501" i="8"/>
  <c r="B3501" i="8"/>
  <c r="U3500" i="8"/>
  <c r="H3500" i="8"/>
  <c r="B3500" i="8"/>
  <c r="U3499" i="8"/>
  <c r="H3499" i="8"/>
  <c r="B3499" i="8"/>
  <c r="U3498" i="8"/>
  <c r="H3498" i="8"/>
  <c r="B3498" i="8"/>
  <c r="U3497" i="8"/>
  <c r="H3497" i="8"/>
  <c r="B3497" i="8"/>
  <c r="U3496" i="8"/>
  <c r="H3496" i="8"/>
  <c r="B3496" i="8"/>
  <c r="U3495" i="8"/>
  <c r="H3495" i="8"/>
  <c r="B3495" i="8"/>
  <c r="U3494" i="8"/>
  <c r="H3494" i="8"/>
  <c r="B3494" i="8"/>
  <c r="U3493" i="8"/>
  <c r="H3493" i="8"/>
  <c r="B3493" i="8"/>
  <c r="U3492" i="8"/>
  <c r="H3492" i="8"/>
  <c r="B3492" i="8"/>
  <c r="U3491" i="8"/>
  <c r="H3491" i="8"/>
  <c r="B3491" i="8"/>
  <c r="U3490" i="8"/>
  <c r="H3490" i="8"/>
  <c r="B3490" i="8"/>
  <c r="U3489" i="8"/>
  <c r="H3489" i="8"/>
  <c r="B3489" i="8"/>
  <c r="U3488" i="8"/>
  <c r="H3488" i="8"/>
  <c r="B3488" i="8"/>
  <c r="U3487" i="8"/>
  <c r="H3487" i="8"/>
  <c r="B3487" i="8"/>
  <c r="U3486" i="8"/>
  <c r="H3486" i="8"/>
  <c r="B3486" i="8"/>
  <c r="U3485" i="8"/>
  <c r="H3485" i="8"/>
  <c r="B3485" i="8"/>
  <c r="U3484" i="8"/>
  <c r="H3484" i="8"/>
  <c r="B3484" i="8"/>
  <c r="U3483" i="8"/>
  <c r="H3483" i="8"/>
  <c r="B3483" i="8"/>
  <c r="U3482" i="8"/>
  <c r="H3482" i="8"/>
  <c r="B3482" i="8"/>
  <c r="U3481" i="8"/>
  <c r="H3481" i="8"/>
  <c r="B3481" i="8"/>
  <c r="U3480" i="8"/>
  <c r="H3480" i="8"/>
  <c r="B3480" i="8"/>
  <c r="U3479" i="8"/>
  <c r="H3479" i="8"/>
  <c r="B3479" i="8"/>
  <c r="U3478" i="8"/>
  <c r="H3478" i="8"/>
  <c r="B3478" i="8"/>
  <c r="U3477" i="8"/>
  <c r="H3477" i="8"/>
  <c r="B3477" i="8"/>
  <c r="U3476" i="8"/>
  <c r="H3476" i="8"/>
  <c r="B3476" i="8"/>
  <c r="U3475" i="8"/>
  <c r="H3475" i="8"/>
  <c r="B3475" i="8"/>
  <c r="U3474" i="8"/>
  <c r="H3474" i="8"/>
  <c r="B3474" i="8"/>
  <c r="U3473" i="8"/>
  <c r="H3473" i="8"/>
  <c r="B3473" i="8"/>
  <c r="U3472" i="8"/>
  <c r="H3472" i="8"/>
  <c r="B3472" i="8"/>
  <c r="U3471" i="8"/>
  <c r="H3471" i="8"/>
  <c r="B3471" i="8"/>
  <c r="U3470" i="8"/>
  <c r="H3470" i="8"/>
  <c r="B3470" i="8"/>
  <c r="U3469" i="8"/>
  <c r="H3469" i="8"/>
  <c r="B3469" i="8"/>
  <c r="U3468" i="8"/>
  <c r="H3468" i="8"/>
  <c r="B3468" i="8"/>
  <c r="U3467" i="8"/>
  <c r="H3467" i="8"/>
  <c r="B3467" i="8"/>
  <c r="U3466" i="8"/>
  <c r="H3466" i="8"/>
  <c r="B3466" i="8"/>
  <c r="U3465" i="8"/>
  <c r="H3465" i="8"/>
  <c r="B3465" i="8"/>
  <c r="U3464" i="8"/>
  <c r="H3464" i="8"/>
  <c r="B3464" i="8"/>
  <c r="U3463" i="8"/>
  <c r="H3463" i="8"/>
  <c r="B3463" i="8"/>
  <c r="U3462" i="8"/>
  <c r="H3462" i="8"/>
  <c r="B3462" i="8"/>
  <c r="U3461" i="8"/>
  <c r="H3461" i="8"/>
  <c r="B3461" i="8"/>
  <c r="U3460" i="8"/>
  <c r="H3460" i="8"/>
  <c r="B3460" i="8"/>
  <c r="U3459" i="8"/>
  <c r="H3459" i="8"/>
  <c r="B3459" i="8"/>
  <c r="U3458" i="8"/>
  <c r="H3458" i="8"/>
  <c r="B3458" i="8"/>
  <c r="U3457" i="8"/>
  <c r="H3457" i="8"/>
  <c r="B3457" i="8"/>
  <c r="U3456" i="8"/>
  <c r="H3456" i="8"/>
  <c r="B3456" i="8"/>
  <c r="U3455" i="8"/>
  <c r="H3455" i="8"/>
  <c r="B3455" i="8"/>
  <c r="U3454" i="8"/>
  <c r="H3454" i="8"/>
  <c r="B3454" i="8"/>
  <c r="U3453" i="8"/>
  <c r="H3453" i="8"/>
  <c r="B3453" i="8"/>
  <c r="U3452" i="8"/>
  <c r="H3452" i="8"/>
  <c r="B3452" i="8"/>
  <c r="U3451" i="8"/>
  <c r="H3451" i="8"/>
  <c r="B3451" i="8"/>
  <c r="U3450" i="8"/>
  <c r="H3450" i="8"/>
  <c r="B3450" i="8"/>
  <c r="U3449" i="8"/>
  <c r="H3449" i="8"/>
  <c r="B3449" i="8"/>
  <c r="U3448" i="8"/>
  <c r="H3448" i="8"/>
  <c r="B3448" i="8"/>
  <c r="U3447" i="8"/>
  <c r="H3447" i="8"/>
  <c r="B3447" i="8"/>
  <c r="U3446" i="8"/>
  <c r="H3446" i="8"/>
  <c r="B3446" i="8"/>
  <c r="U3445" i="8"/>
  <c r="H3445" i="8"/>
  <c r="B3445" i="8"/>
  <c r="U3444" i="8"/>
  <c r="H3444" i="8"/>
  <c r="B3444" i="8"/>
  <c r="U3443" i="8"/>
  <c r="H3443" i="8"/>
  <c r="B3443" i="8"/>
  <c r="U3442" i="8"/>
  <c r="H3442" i="8"/>
  <c r="B3442" i="8"/>
  <c r="U3441" i="8"/>
  <c r="H3441" i="8"/>
  <c r="B3441" i="8"/>
  <c r="U3440" i="8"/>
  <c r="H3440" i="8"/>
  <c r="B3440" i="8"/>
  <c r="U3439" i="8"/>
  <c r="H3439" i="8"/>
  <c r="B3439" i="8"/>
  <c r="U3438" i="8"/>
  <c r="H3438" i="8"/>
  <c r="B3438" i="8"/>
  <c r="U3437" i="8"/>
  <c r="H3437" i="8"/>
  <c r="B3437" i="8"/>
  <c r="U3436" i="8"/>
  <c r="H3436" i="8"/>
  <c r="B3436" i="8"/>
  <c r="U3435" i="8"/>
  <c r="H3435" i="8"/>
  <c r="B3435" i="8"/>
  <c r="U3434" i="8"/>
  <c r="H3434" i="8"/>
  <c r="B3434" i="8"/>
  <c r="U3433" i="8"/>
  <c r="H3433" i="8"/>
  <c r="B3433" i="8"/>
  <c r="U3432" i="8"/>
  <c r="H3432" i="8"/>
  <c r="B3432" i="8"/>
  <c r="U3431" i="8"/>
  <c r="H3431" i="8"/>
  <c r="B3431" i="8"/>
  <c r="U3430" i="8"/>
  <c r="H3430" i="8"/>
  <c r="B3430" i="8"/>
  <c r="U3429" i="8"/>
  <c r="H3429" i="8"/>
  <c r="B3429" i="8"/>
  <c r="U3428" i="8"/>
  <c r="H3428" i="8"/>
  <c r="B3428" i="8"/>
  <c r="U3427" i="8"/>
  <c r="H3427" i="8"/>
  <c r="B3427" i="8"/>
  <c r="U3426" i="8"/>
  <c r="H3426" i="8"/>
  <c r="B3426" i="8"/>
  <c r="U3425" i="8"/>
  <c r="H3425" i="8"/>
  <c r="B3425" i="8"/>
  <c r="U3424" i="8"/>
  <c r="H3424" i="8"/>
  <c r="B3424" i="8"/>
  <c r="U3423" i="8"/>
  <c r="H3423" i="8"/>
  <c r="B3423" i="8"/>
  <c r="U3422" i="8"/>
  <c r="H3422" i="8"/>
  <c r="B3422" i="8"/>
  <c r="U3421" i="8"/>
  <c r="H3421" i="8"/>
  <c r="B3421" i="8"/>
  <c r="U3420" i="8"/>
  <c r="H3420" i="8"/>
  <c r="B3420" i="8"/>
  <c r="U3419" i="8"/>
  <c r="H3419" i="8"/>
  <c r="B3419" i="8"/>
  <c r="U3418" i="8"/>
  <c r="H3418" i="8"/>
  <c r="B3418" i="8"/>
  <c r="U3417" i="8"/>
  <c r="H3417" i="8"/>
  <c r="B3417" i="8"/>
  <c r="U3416" i="8"/>
  <c r="H3416" i="8"/>
  <c r="B3416" i="8"/>
  <c r="U3415" i="8"/>
  <c r="H3415" i="8"/>
  <c r="B3415" i="8"/>
  <c r="U3414" i="8"/>
  <c r="H3414" i="8"/>
  <c r="B3414" i="8"/>
  <c r="U3413" i="8"/>
  <c r="H3413" i="8"/>
  <c r="B3413" i="8"/>
  <c r="U3412" i="8"/>
  <c r="H3412" i="8"/>
  <c r="B3412" i="8"/>
  <c r="U3411" i="8"/>
  <c r="H3411" i="8"/>
  <c r="B3411" i="8"/>
  <c r="U3410" i="8"/>
  <c r="H3410" i="8"/>
  <c r="B3410" i="8"/>
  <c r="U3409" i="8"/>
  <c r="H3409" i="8"/>
  <c r="B3409" i="8"/>
  <c r="U3408" i="8"/>
  <c r="H3408" i="8"/>
  <c r="B3408" i="8"/>
  <c r="U3407" i="8"/>
  <c r="H3407" i="8"/>
  <c r="B3407" i="8"/>
  <c r="U3406" i="8"/>
  <c r="H3406" i="8"/>
  <c r="B3406" i="8"/>
  <c r="U3405" i="8"/>
  <c r="H3405" i="8"/>
  <c r="B3405" i="8"/>
  <c r="U3404" i="8"/>
  <c r="H3404" i="8"/>
  <c r="B3404" i="8"/>
  <c r="U3403" i="8"/>
  <c r="H3403" i="8"/>
  <c r="B3403" i="8"/>
  <c r="U3402" i="8"/>
  <c r="H3402" i="8"/>
  <c r="B3402" i="8"/>
  <c r="U3401" i="8"/>
  <c r="H3401" i="8"/>
  <c r="B3401" i="8"/>
  <c r="U3400" i="8"/>
  <c r="H3400" i="8"/>
  <c r="B3400" i="8"/>
  <c r="U3399" i="8"/>
  <c r="H3399" i="8"/>
  <c r="B3399" i="8"/>
  <c r="U3398" i="8"/>
  <c r="H3398" i="8"/>
  <c r="B3398" i="8"/>
  <c r="U3397" i="8"/>
  <c r="H3397" i="8"/>
  <c r="B3397" i="8"/>
  <c r="U3396" i="8"/>
  <c r="H3396" i="8"/>
  <c r="B3396" i="8"/>
  <c r="U3395" i="8"/>
  <c r="H3395" i="8"/>
  <c r="B3395" i="8"/>
  <c r="U3394" i="8"/>
  <c r="H3394" i="8"/>
  <c r="B3394" i="8"/>
  <c r="U3393" i="8"/>
  <c r="H3393" i="8"/>
  <c r="B3393" i="8"/>
  <c r="U3392" i="8"/>
  <c r="H3392" i="8"/>
  <c r="B3392" i="8"/>
  <c r="U3391" i="8"/>
  <c r="H3391" i="8"/>
  <c r="B3391" i="8"/>
  <c r="U3390" i="8"/>
  <c r="H3390" i="8"/>
  <c r="B3390" i="8"/>
  <c r="U3389" i="8"/>
  <c r="H3389" i="8"/>
  <c r="B3389" i="8"/>
  <c r="U3388" i="8"/>
  <c r="H3388" i="8"/>
  <c r="B3388" i="8"/>
  <c r="U3387" i="8"/>
  <c r="H3387" i="8"/>
  <c r="B3387" i="8"/>
  <c r="U3386" i="8"/>
  <c r="H3386" i="8"/>
  <c r="B3386" i="8"/>
  <c r="U3385" i="8"/>
  <c r="H3385" i="8"/>
  <c r="B3385" i="8"/>
  <c r="U3384" i="8"/>
  <c r="H3384" i="8"/>
  <c r="B3384" i="8"/>
  <c r="U3383" i="8"/>
  <c r="H3383" i="8"/>
  <c r="B3383" i="8"/>
  <c r="U3382" i="8"/>
  <c r="H3382" i="8"/>
  <c r="B3382" i="8"/>
  <c r="U3381" i="8"/>
  <c r="H3381" i="8"/>
  <c r="B3381" i="8"/>
  <c r="U3380" i="8"/>
  <c r="H3380" i="8"/>
  <c r="B3380" i="8"/>
  <c r="U3379" i="8"/>
  <c r="H3379" i="8"/>
  <c r="B3379" i="8"/>
  <c r="U3378" i="8"/>
  <c r="H3378" i="8"/>
  <c r="B3378" i="8"/>
  <c r="U3377" i="8"/>
  <c r="H3377" i="8"/>
  <c r="B3377" i="8"/>
  <c r="U3376" i="8"/>
  <c r="H3376" i="8"/>
  <c r="B3376" i="8"/>
  <c r="U3375" i="8"/>
  <c r="H3375" i="8"/>
  <c r="B3375" i="8"/>
  <c r="U3374" i="8"/>
  <c r="H3374" i="8"/>
  <c r="B3374" i="8"/>
  <c r="U3373" i="8"/>
  <c r="H3373" i="8"/>
  <c r="B3373" i="8"/>
  <c r="U3372" i="8"/>
  <c r="H3372" i="8"/>
  <c r="B3372" i="8"/>
  <c r="U3371" i="8"/>
  <c r="H3371" i="8"/>
  <c r="B3371" i="8"/>
  <c r="U3370" i="8"/>
  <c r="H3370" i="8"/>
  <c r="B3370" i="8"/>
  <c r="U3369" i="8"/>
  <c r="H3369" i="8"/>
  <c r="B3369" i="8"/>
  <c r="U3368" i="8"/>
  <c r="H3368" i="8"/>
  <c r="B3368" i="8"/>
  <c r="U3367" i="8"/>
  <c r="H3367" i="8"/>
  <c r="B3367" i="8"/>
  <c r="U3366" i="8"/>
  <c r="H3366" i="8"/>
  <c r="B3366" i="8"/>
  <c r="U3365" i="8"/>
  <c r="H3365" i="8"/>
  <c r="B3365" i="8"/>
  <c r="U3364" i="8"/>
  <c r="H3364" i="8"/>
  <c r="B3364" i="8"/>
  <c r="U3363" i="8"/>
  <c r="H3363" i="8"/>
  <c r="B3363" i="8"/>
  <c r="U3362" i="8"/>
  <c r="H3362" i="8"/>
  <c r="B3362" i="8"/>
  <c r="U3361" i="8"/>
  <c r="H3361" i="8"/>
  <c r="B3361" i="8"/>
  <c r="U3360" i="8"/>
  <c r="H3360" i="8"/>
  <c r="B3360" i="8"/>
  <c r="U3359" i="8"/>
  <c r="H3359" i="8"/>
  <c r="B3359" i="8"/>
  <c r="U3358" i="8"/>
  <c r="H3358" i="8"/>
  <c r="B3358" i="8"/>
  <c r="U3357" i="8"/>
  <c r="H3357" i="8"/>
  <c r="B3357" i="8"/>
  <c r="U3356" i="8"/>
  <c r="H3356" i="8"/>
  <c r="B3356" i="8"/>
  <c r="U3355" i="8"/>
  <c r="H3355" i="8"/>
  <c r="B3355" i="8"/>
  <c r="U3354" i="8"/>
  <c r="H3354" i="8"/>
  <c r="B3354" i="8"/>
  <c r="U3353" i="8"/>
  <c r="H3353" i="8"/>
  <c r="B3353" i="8"/>
  <c r="U3352" i="8"/>
  <c r="H3352" i="8"/>
  <c r="B3352" i="8"/>
  <c r="U3351" i="8"/>
  <c r="H3351" i="8"/>
  <c r="B3351" i="8"/>
  <c r="U3350" i="8"/>
  <c r="H3350" i="8"/>
  <c r="B3350" i="8"/>
  <c r="U3349" i="8"/>
  <c r="H3349" i="8"/>
  <c r="B3349" i="8"/>
  <c r="U3348" i="8"/>
  <c r="H3348" i="8"/>
  <c r="B3348" i="8"/>
  <c r="U3347" i="8"/>
  <c r="H3347" i="8"/>
  <c r="B3347" i="8"/>
  <c r="U3346" i="8"/>
  <c r="H3346" i="8"/>
  <c r="B3346" i="8"/>
  <c r="U3345" i="8"/>
  <c r="H3345" i="8"/>
  <c r="B3345" i="8"/>
  <c r="U3344" i="8"/>
  <c r="H3344" i="8"/>
  <c r="B3344" i="8"/>
  <c r="U3343" i="8"/>
  <c r="H3343" i="8"/>
  <c r="B3343" i="8"/>
  <c r="U3342" i="8"/>
  <c r="H3342" i="8"/>
  <c r="B3342" i="8"/>
  <c r="U3341" i="8"/>
  <c r="H3341" i="8"/>
  <c r="B3341" i="8"/>
  <c r="U3340" i="8"/>
  <c r="H3340" i="8"/>
  <c r="B3340" i="8"/>
  <c r="U3339" i="8"/>
  <c r="H3339" i="8"/>
  <c r="B3339" i="8"/>
  <c r="U3338" i="8"/>
  <c r="H3338" i="8"/>
  <c r="B3338" i="8"/>
  <c r="U3337" i="8"/>
  <c r="H3337" i="8"/>
  <c r="B3337" i="8"/>
  <c r="U3336" i="8"/>
  <c r="H3336" i="8"/>
  <c r="B3336" i="8"/>
  <c r="U3335" i="8"/>
  <c r="H3335" i="8"/>
  <c r="B3335" i="8"/>
  <c r="U3334" i="8"/>
  <c r="H3334" i="8"/>
  <c r="B3334" i="8"/>
  <c r="U3333" i="8"/>
  <c r="H3333" i="8"/>
  <c r="B3333" i="8"/>
  <c r="U3332" i="8"/>
  <c r="H3332" i="8"/>
  <c r="B3332" i="8"/>
  <c r="U3331" i="8"/>
  <c r="H3331" i="8"/>
  <c r="B3331" i="8"/>
  <c r="U3330" i="8"/>
  <c r="H3330" i="8"/>
  <c r="B3330" i="8"/>
  <c r="U3329" i="8"/>
  <c r="H3329" i="8"/>
  <c r="B3329" i="8"/>
  <c r="U3328" i="8"/>
  <c r="H3328" i="8"/>
  <c r="B3328" i="8"/>
  <c r="U3327" i="8"/>
  <c r="H3327" i="8"/>
  <c r="B3327" i="8"/>
  <c r="U3326" i="8"/>
  <c r="H3326" i="8"/>
  <c r="B3326" i="8"/>
  <c r="U3325" i="8"/>
  <c r="H3325" i="8"/>
  <c r="B3325" i="8"/>
  <c r="U3324" i="8"/>
  <c r="H3324" i="8"/>
  <c r="B3324" i="8"/>
  <c r="U3323" i="8"/>
  <c r="H3323" i="8"/>
  <c r="B3323" i="8"/>
  <c r="U3322" i="8"/>
  <c r="H3322" i="8"/>
  <c r="B3322" i="8"/>
  <c r="U3321" i="8"/>
  <c r="H3321" i="8"/>
  <c r="B3321" i="8"/>
  <c r="U3320" i="8"/>
  <c r="H3320" i="8"/>
  <c r="B3320" i="8"/>
  <c r="U3319" i="8"/>
  <c r="H3319" i="8"/>
  <c r="B3319" i="8"/>
  <c r="U3318" i="8"/>
  <c r="H3318" i="8"/>
  <c r="B3318" i="8"/>
  <c r="U3317" i="8"/>
  <c r="H3317" i="8"/>
  <c r="B3317" i="8"/>
  <c r="U3316" i="8"/>
  <c r="H3316" i="8"/>
  <c r="B3316" i="8"/>
  <c r="U3315" i="8"/>
  <c r="H3315" i="8"/>
  <c r="B3315" i="8"/>
  <c r="U3314" i="8"/>
  <c r="H3314" i="8"/>
  <c r="B3314" i="8"/>
  <c r="U3313" i="8"/>
  <c r="H3313" i="8"/>
  <c r="B3313" i="8"/>
  <c r="U3312" i="8"/>
  <c r="H3312" i="8"/>
  <c r="B3312" i="8"/>
  <c r="U3311" i="8"/>
  <c r="H3311" i="8"/>
  <c r="B3311" i="8"/>
  <c r="U3310" i="8"/>
  <c r="H3310" i="8"/>
  <c r="B3310" i="8"/>
  <c r="U3309" i="8"/>
  <c r="H3309" i="8"/>
  <c r="B3309" i="8"/>
  <c r="U3308" i="8"/>
  <c r="H3308" i="8"/>
  <c r="B3308" i="8"/>
  <c r="U3307" i="8"/>
  <c r="H3307" i="8"/>
  <c r="B3307" i="8"/>
  <c r="U3306" i="8"/>
  <c r="H3306" i="8"/>
  <c r="B3306" i="8"/>
  <c r="U3305" i="8"/>
  <c r="H3305" i="8"/>
  <c r="B3305" i="8"/>
  <c r="U3304" i="8"/>
  <c r="H3304" i="8"/>
  <c r="B3304" i="8"/>
  <c r="U3303" i="8"/>
  <c r="H3303" i="8"/>
  <c r="B3303" i="8"/>
  <c r="U3302" i="8"/>
  <c r="H3302" i="8"/>
  <c r="B3302" i="8"/>
  <c r="U3301" i="8"/>
  <c r="H3301" i="8"/>
  <c r="B3301" i="8"/>
  <c r="U3300" i="8"/>
  <c r="H3300" i="8"/>
  <c r="B3300" i="8"/>
  <c r="U3299" i="8"/>
  <c r="H3299" i="8"/>
  <c r="B3299" i="8"/>
  <c r="U3298" i="8"/>
  <c r="H3298" i="8"/>
  <c r="B3298" i="8"/>
  <c r="U3297" i="8"/>
  <c r="H3297" i="8"/>
  <c r="B3297" i="8"/>
  <c r="U3296" i="8"/>
  <c r="H3296" i="8"/>
  <c r="B3296" i="8"/>
  <c r="U3295" i="8"/>
  <c r="H3295" i="8"/>
  <c r="B3295" i="8"/>
  <c r="U3294" i="8"/>
  <c r="H3294" i="8"/>
  <c r="B3294" i="8"/>
  <c r="U3293" i="8"/>
  <c r="H3293" i="8"/>
  <c r="B3293" i="8"/>
  <c r="U3292" i="8"/>
  <c r="H3292" i="8"/>
  <c r="B3292" i="8"/>
  <c r="U3291" i="8"/>
  <c r="H3291" i="8"/>
  <c r="B3291" i="8"/>
  <c r="U3290" i="8"/>
  <c r="H3290" i="8"/>
  <c r="B3290" i="8"/>
  <c r="U3289" i="8"/>
  <c r="H3289" i="8"/>
  <c r="B3289" i="8"/>
  <c r="U3288" i="8"/>
  <c r="H3288" i="8"/>
  <c r="B3288" i="8"/>
  <c r="U3287" i="8"/>
  <c r="H3287" i="8"/>
  <c r="B3287" i="8"/>
  <c r="U3286" i="8"/>
  <c r="H3286" i="8"/>
  <c r="B3286" i="8"/>
  <c r="U3285" i="8"/>
  <c r="H3285" i="8"/>
  <c r="B3285" i="8"/>
  <c r="U3284" i="8"/>
  <c r="H3284" i="8"/>
  <c r="B3284" i="8"/>
  <c r="U3283" i="8"/>
  <c r="H3283" i="8"/>
  <c r="B3283" i="8"/>
  <c r="U3282" i="8"/>
  <c r="H3282" i="8"/>
  <c r="B3282" i="8"/>
  <c r="U3281" i="8"/>
  <c r="H3281" i="8"/>
  <c r="B3281" i="8"/>
  <c r="U3280" i="8"/>
  <c r="H3280" i="8"/>
  <c r="B3280" i="8"/>
  <c r="U3279" i="8"/>
  <c r="H3279" i="8"/>
  <c r="B3279" i="8"/>
  <c r="U3278" i="8"/>
  <c r="H3278" i="8"/>
  <c r="B3278" i="8"/>
  <c r="U3277" i="8"/>
  <c r="H3277" i="8"/>
  <c r="B3277" i="8"/>
  <c r="U3276" i="8"/>
  <c r="H3276" i="8"/>
  <c r="B3276" i="8"/>
  <c r="U3275" i="8"/>
  <c r="H3275" i="8"/>
  <c r="B3275" i="8"/>
  <c r="U3274" i="8"/>
  <c r="H3274" i="8"/>
  <c r="B3274" i="8"/>
  <c r="U3273" i="8"/>
  <c r="H3273" i="8"/>
  <c r="B3273" i="8"/>
  <c r="U3272" i="8"/>
  <c r="H3272" i="8"/>
  <c r="B3272" i="8"/>
  <c r="U3271" i="8"/>
  <c r="H3271" i="8"/>
  <c r="B3271" i="8"/>
  <c r="U3270" i="8"/>
  <c r="H3270" i="8"/>
  <c r="B3270" i="8"/>
  <c r="U3269" i="8"/>
  <c r="H3269" i="8"/>
  <c r="B3269" i="8"/>
  <c r="U3268" i="8"/>
  <c r="H3268" i="8"/>
  <c r="B3268" i="8"/>
  <c r="U3267" i="8"/>
  <c r="H3267" i="8"/>
  <c r="B3267" i="8"/>
  <c r="U3266" i="8"/>
  <c r="H3266" i="8"/>
  <c r="B3266" i="8"/>
  <c r="U3265" i="8"/>
  <c r="H3265" i="8"/>
  <c r="B3265" i="8"/>
  <c r="U3264" i="8"/>
  <c r="H3264" i="8"/>
  <c r="B3264" i="8"/>
  <c r="U3263" i="8"/>
  <c r="H3263" i="8"/>
  <c r="B3263" i="8"/>
  <c r="U3262" i="8"/>
  <c r="H3262" i="8"/>
  <c r="B3262" i="8"/>
  <c r="U3261" i="8"/>
  <c r="H3261" i="8"/>
  <c r="B3261" i="8"/>
  <c r="U3260" i="8"/>
  <c r="H3260" i="8"/>
  <c r="B3260" i="8"/>
  <c r="U3259" i="8"/>
  <c r="H3259" i="8"/>
  <c r="B3259" i="8"/>
  <c r="U3258" i="8"/>
  <c r="H3258" i="8"/>
  <c r="B3258" i="8"/>
  <c r="U3257" i="8"/>
  <c r="H3257" i="8"/>
  <c r="B3257" i="8"/>
  <c r="U3256" i="8"/>
  <c r="H3256" i="8"/>
  <c r="B3256" i="8"/>
  <c r="U3255" i="8"/>
  <c r="H3255" i="8"/>
  <c r="B3255" i="8"/>
  <c r="U3254" i="8"/>
  <c r="H3254" i="8"/>
  <c r="B3254" i="8"/>
  <c r="U3253" i="8"/>
  <c r="H3253" i="8"/>
  <c r="B3253" i="8"/>
  <c r="U3252" i="8"/>
  <c r="H3252" i="8"/>
  <c r="B3252" i="8"/>
  <c r="U3251" i="8"/>
  <c r="H3251" i="8"/>
  <c r="B3251" i="8"/>
  <c r="U3250" i="8"/>
  <c r="H3250" i="8"/>
  <c r="B3250" i="8"/>
  <c r="U3249" i="8"/>
  <c r="H3249" i="8"/>
  <c r="B3249" i="8"/>
  <c r="U3248" i="8"/>
  <c r="H3248" i="8"/>
  <c r="B3248" i="8"/>
  <c r="U3247" i="8"/>
  <c r="H3247" i="8"/>
  <c r="B3247" i="8"/>
  <c r="U3246" i="8"/>
  <c r="H3246" i="8"/>
  <c r="B3246" i="8"/>
  <c r="U3245" i="8"/>
  <c r="H3245" i="8"/>
  <c r="B3245" i="8"/>
  <c r="U3244" i="8"/>
  <c r="H3244" i="8"/>
  <c r="B3244" i="8"/>
  <c r="U3243" i="8"/>
  <c r="H3243" i="8"/>
  <c r="B3243" i="8"/>
  <c r="U3242" i="8"/>
  <c r="H3242" i="8"/>
  <c r="B3242" i="8"/>
  <c r="U3241" i="8"/>
  <c r="H3241" i="8"/>
  <c r="B3241" i="8"/>
  <c r="U3240" i="8"/>
  <c r="H3240" i="8"/>
  <c r="B3240" i="8"/>
  <c r="U3239" i="8"/>
  <c r="H3239" i="8"/>
  <c r="B3239" i="8"/>
  <c r="U3238" i="8"/>
  <c r="H3238" i="8"/>
  <c r="B3238" i="8"/>
  <c r="U3237" i="8"/>
  <c r="H3237" i="8"/>
  <c r="B3237" i="8"/>
  <c r="U3236" i="8"/>
  <c r="H3236" i="8"/>
  <c r="B3236" i="8"/>
  <c r="U3235" i="8"/>
  <c r="H3235" i="8"/>
  <c r="B3235" i="8"/>
  <c r="U3234" i="8"/>
  <c r="H3234" i="8"/>
  <c r="B3234" i="8"/>
  <c r="U3233" i="8"/>
  <c r="H3233" i="8"/>
  <c r="B3233" i="8"/>
  <c r="U3232" i="8"/>
  <c r="H3232" i="8"/>
  <c r="B3232" i="8"/>
  <c r="U3231" i="8"/>
  <c r="H3231" i="8"/>
  <c r="B3231" i="8"/>
  <c r="U3230" i="8"/>
  <c r="H3230" i="8"/>
  <c r="B3230" i="8"/>
  <c r="U3229" i="8"/>
  <c r="H3229" i="8"/>
  <c r="B3229" i="8"/>
  <c r="U3228" i="8"/>
  <c r="H3228" i="8"/>
  <c r="B3228" i="8"/>
  <c r="U3227" i="8"/>
  <c r="H3227" i="8"/>
  <c r="B3227" i="8"/>
  <c r="U3226" i="8"/>
  <c r="H3226" i="8"/>
  <c r="B3226" i="8"/>
  <c r="U3225" i="8"/>
  <c r="H3225" i="8"/>
  <c r="B3225" i="8"/>
  <c r="U3224" i="8"/>
  <c r="H3224" i="8"/>
  <c r="B3224" i="8"/>
  <c r="U3223" i="8"/>
  <c r="H3223" i="8"/>
  <c r="B3223" i="8"/>
  <c r="U3222" i="8"/>
  <c r="H3222" i="8"/>
  <c r="B3222" i="8"/>
  <c r="U3221" i="8"/>
  <c r="H3221" i="8"/>
  <c r="B3221" i="8"/>
  <c r="U3220" i="8"/>
  <c r="H3220" i="8"/>
  <c r="B3220" i="8"/>
  <c r="U3219" i="8"/>
  <c r="H3219" i="8"/>
  <c r="B3219" i="8"/>
  <c r="U3218" i="8"/>
  <c r="H3218" i="8"/>
  <c r="B3218" i="8"/>
  <c r="U3217" i="8"/>
  <c r="H3217" i="8"/>
  <c r="B3217" i="8"/>
  <c r="U3216" i="8"/>
  <c r="H3216" i="8"/>
  <c r="B3216" i="8"/>
  <c r="U3215" i="8"/>
  <c r="H3215" i="8"/>
  <c r="B3215" i="8"/>
  <c r="U3214" i="8"/>
  <c r="H3214" i="8"/>
  <c r="B3214" i="8"/>
  <c r="U3213" i="8"/>
  <c r="H3213" i="8"/>
  <c r="B3213" i="8"/>
  <c r="U3212" i="8"/>
  <c r="H3212" i="8"/>
  <c r="B3212" i="8"/>
  <c r="U3211" i="8"/>
  <c r="H3211" i="8"/>
  <c r="B3211" i="8"/>
  <c r="U3210" i="8"/>
  <c r="H3210" i="8"/>
  <c r="B3210" i="8"/>
  <c r="U3209" i="8"/>
  <c r="H3209" i="8"/>
  <c r="B3209" i="8"/>
  <c r="U3208" i="8"/>
  <c r="H3208" i="8"/>
  <c r="B3208" i="8"/>
  <c r="U3207" i="8"/>
  <c r="H3207" i="8"/>
  <c r="B3207" i="8"/>
  <c r="U3206" i="8"/>
  <c r="H3206" i="8"/>
  <c r="B3206" i="8"/>
  <c r="U3205" i="8"/>
  <c r="H3205" i="8"/>
  <c r="B3205" i="8"/>
  <c r="U3204" i="8"/>
  <c r="H3204" i="8"/>
  <c r="B3204" i="8"/>
  <c r="U3203" i="8"/>
  <c r="H3203" i="8"/>
  <c r="B3203" i="8"/>
  <c r="U3202" i="8"/>
  <c r="H3202" i="8"/>
  <c r="B3202" i="8"/>
  <c r="U3201" i="8"/>
  <c r="H3201" i="8"/>
  <c r="B3201" i="8"/>
  <c r="U3200" i="8"/>
  <c r="H3200" i="8"/>
  <c r="B3200" i="8"/>
  <c r="U3199" i="8"/>
  <c r="H3199" i="8"/>
  <c r="B3199" i="8"/>
  <c r="U3198" i="8"/>
  <c r="H3198" i="8"/>
  <c r="B3198" i="8"/>
  <c r="U3197" i="8"/>
  <c r="H3197" i="8"/>
  <c r="B3197" i="8"/>
  <c r="U3196" i="8"/>
  <c r="H3196" i="8"/>
  <c r="B3196" i="8"/>
  <c r="U3195" i="8"/>
  <c r="H3195" i="8"/>
  <c r="B3195" i="8"/>
  <c r="U3194" i="8"/>
  <c r="H3194" i="8"/>
  <c r="B3194" i="8"/>
  <c r="U3193" i="8"/>
  <c r="H3193" i="8"/>
  <c r="B3193" i="8"/>
  <c r="U3192" i="8"/>
  <c r="H3192" i="8"/>
  <c r="B3192" i="8"/>
  <c r="U3191" i="8"/>
  <c r="H3191" i="8"/>
  <c r="B3191" i="8"/>
  <c r="U3190" i="8"/>
  <c r="H3190" i="8"/>
  <c r="B3190" i="8"/>
  <c r="U3189" i="8"/>
  <c r="H3189" i="8"/>
  <c r="B3189" i="8"/>
  <c r="U3188" i="8"/>
  <c r="H3188" i="8"/>
  <c r="B3188" i="8"/>
  <c r="U3187" i="8"/>
  <c r="H3187" i="8"/>
  <c r="B3187" i="8"/>
  <c r="U3186" i="8"/>
  <c r="H3186" i="8"/>
  <c r="B3186" i="8"/>
  <c r="U3185" i="8"/>
  <c r="H3185" i="8"/>
  <c r="B3185" i="8"/>
  <c r="U3184" i="8"/>
  <c r="H3184" i="8"/>
  <c r="B3184" i="8"/>
  <c r="U3183" i="8"/>
  <c r="H3183" i="8"/>
  <c r="B3183" i="8"/>
  <c r="U3182" i="8"/>
  <c r="H3182" i="8"/>
  <c r="B3182" i="8"/>
  <c r="U3181" i="8"/>
  <c r="H3181" i="8"/>
  <c r="B3181" i="8"/>
  <c r="U3180" i="8"/>
  <c r="H3180" i="8"/>
  <c r="B3180" i="8"/>
  <c r="U3179" i="8"/>
  <c r="H3179" i="8"/>
  <c r="B3179" i="8"/>
  <c r="U3178" i="8"/>
  <c r="H3178" i="8"/>
  <c r="B3178" i="8"/>
  <c r="U3177" i="8"/>
  <c r="H3177" i="8"/>
  <c r="B3177" i="8"/>
  <c r="U3176" i="8"/>
  <c r="H3176" i="8"/>
  <c r="B3176" i="8"/>
  <c r="U3175" i="8"/>
  <c r="H3175" i="8"/>
  <c r="B3175" i="8"/>
  <c r="U3174" i="8"/>
  <c r="H3174" i="8"/>
  <c r="B3174" i="8"/>
  <c r="U3173" i="8"/>
  <c r="H3173" i="8"/>
  <c r="B3173" i="8"/>
  <c r="U3172" i="8"/>
  <c r="H3172" i="8"/>
  <c r="B3172" i="8"/>
  <c r="U3171" i="8"/>
  <c r="H3171" i="8"/>
  <c r="B3171" i="8"/>
  <c r="U3170" i="8"/>
  <c r="H3170" i="8"/>
  <c r="B3170" i="8"/>
  <c r="U3169" i="8"/>
  <c r="H3169" i="8"/>
  <c r="B3169" i="8"/>
  <c r="U3168" i="8"/>
  <c r="H3168" i="8"/>
  <c r="B3168" i="8"/>
  <c r="U3167" i="8"/>
  <c r="H3167" i="8"/>
  <c r="B3167" i="8"/>
  <c r="U3166" i="8"/>
  <c r="H3166" i="8"/>
  <c r="B3166" i="8"/>
  <c r="U3165" i="8"/>
  <c r="H3165" i="8"/>
  <c r="B3165" i="8"/>
  <c r="U3164" i="8"/>
  <c r="H3164" i="8"/>
  <c r="B3164" i="8"/>
  <c r="U3163" i="8"/>
  <c r="H3163" i="8"/>
  <c r="B3163" i="8"/>
  <c r="U3162" i="8"/>
  <c r="H3162" i="8"/>
  <c r="B3162" i="8"/>
  <c r="U3161" i="8"/>
  <c r="H3161" i="8"/>
  <c r="B3161" i="8"/>
  <c r="U3160" i="8"/>
  <c r="H3160" i="8"/>
  <c r="B3160" i="8"/>
  <c r="U3159" i="8"/>
  <c r="H3159" i="8"/>
  <c r="B3159" i="8"/>
  <c r="U3158" i="8"/>
  <c r="H3158" i="8"/>
  <c r="B3158" i="8"/>
  <c r="U3157" i="8"/>
  <c r="H3157" i="8"/>
  <c r="B3157" i="8"/>
  <c r="U3156" i="8"/>
  <c r="H3156" i="8"/>
  <c r="B3156" i="8"/>
  <c r="U3155" i="8"/>
  <c r="H3155" i="8"/>
  <c r="B3155" i="8"/>
  <c r="U3154" i="8"/>
  <c r="H3154" i="8"/>
  <c r="B3154" i="8"/>
  <c r="U3153" i="8"/>
  <c r="H3153" i="8"/>
  <c r="B3153" i="8"/>
  <c r="U3152" i="8"/>
  <c r="H3152" i="8"/>
  <c r="B3152" i="8"/>
  <c r="U3151" i="8"/>
  <c r="H3151" i="8"/>
  <c r="B3151" i="8"/>
  <c r="U3150" i="8"/>
  <c r="H3150" i="8"/>
  <c r="B3150" i="8"/>
  <c r="U3149" i="8"/>
  <c r="H3149" i="8"/>
  <c r="B3149" i="8"/>
  <c r="U3148" i="8"/>
  <c r="H3148" i="8"/>
  <c r="B3148" i="8"/>
  <c r="U3147" i="8"/>
  <c r="H3147" i="8"/>
  <c r="B3147" i="8"/>
  <c r="U3146" i="8"/>
  <c r="H3146" i="8"/>
  <c r="B3146" i="8"/>
  <c r="U3145" i="8"/>
  <c r="H3145" i="8"/>
  <c r="B3145" i="8"/>
  <c r="U3144" i="8"/>
  <c r="H3144" i="8"/>
  <c r="B3144" i="8"/>
  <c r="U3143" i="8"/>
  <c r="H3143" i="8"/>
  <c r="B3143" i="8"/>
  <c r="U3142" i="8"/>
  <c r="H3142" i="8"/>
  <c r="B3142" i="8"/>
  <c r="U3141" i="8"/>
  <c r="H3141" i="8"/>
  <c r="B3141" i="8"/>
  <c r="U3140" i="8"/>
  <c r="H3140" i="8"/>
  <c r="B3140" i="8"/>
  <c r="U3139" i="8"/>
  <c r="H3139" i="8"/>
  <c r="B3139" i="8"/>
  <c r="U3138" i="8"/>
  <c r="H3138" i="8"/>
  <c r="B3138" i="8"/>
  <c r="U3137" i="8"/>
  <c r="H3137" i="8"/>
  <c r="B3137" i="8"/>
  <c r="U3136" i="8"/>
  <c r="H3136" i="8"/>
  <c r="B3136" i="8"/>
  <c r="U3135" i="8"/>
  <c r="H3135" i="8"/>
  <c r="B3135" i="8"/>
  <c r="U3134" i="8"/>
  <c r="H3134" i="8"/>
  <c r="B3134" i="8"/>
  <c r="U3133" i="8"/>
  <c r="H3133" i="8"/>
  <c r="B3133" i="8"/>
  <c r="U3132" i="8"/>
  <c r="H3132" i="8"/>
  <c r="B3132" i="8"/>
  <c r="U3131" i="8"/>
  <c r="H3131" i="8"/>
  <c r="B3131" i="8"/>
  <c r="U3130" i="8"/>
  <c r="H3130" i="8"/>
  <c r="B3130" i="8"/>
  <c r="U3129" i="8"/>
  <c r="H3129" i="8"/>
  <c r="B3129" i="8"/>
  <c r="U3128" i="8"/>
  <c r="H3128" i="8"/>
  <c r="B3128" i="8"/>
  <c r="U3127" i="8"/>
  <c r="H3127" i="8"/>
  <c r="B3127" i="8"/>
  <c r="U3126" i="8"/>
  <c r="H3126" i="8"/>
  <c r="B3126" i="8"/>
  <c r="U3125" i="8"/>
  <c r="H3125" i="8"/>
  <c r="B3125" i="8"/>
  <c r="U3124" i="8"/>
  <c r="H3124" i="8"/>
  <c r="B3124" i="8"/>
  <c r="U3123" i="8"/>
  <c r="H3123" i="8"/>
  <c r="B3123" i="8"/>
  <c r="U3122" i="8"/>
  <c r="H3122" i="8"/>
  <c r="B3122" i="8"/>
  <c r="U3121" i="8"/>
  <c r="H3121" i="8"/>
  <c r="B3121" i="8"/>
  <c r="U3120" i="8"/>
  <c r="H3120" i="8"/>
  <c r="B3120" i="8"/>
  <c r="U3119" i="8"/>
  <c r="H3119" i="8"/>
  <c r="B3119" i="8"/>
  <c r="U3118" i="8"/>
  <c r="H3118" i="8"/>
  <c r="B3118" i="8"/>
  <c r="U3117" i="8"/>
  <c r="H3117" i="8"/>
  <c r="B3117" i="8"/>
  <c r="U3116" i="8"/>
  <c r="H3116" i="8"/>
  <c r="B3116" i="8"/>
  <c r="U3115" i="8"/>
  <c r="H3115" i="8"/>
  <c r="B3115" i="8"/>
  <c r="U3114" i="8"/>
  <c r="H3114" i="8"/>
  <c r="B3114" i="8"/>
  <c r="U3113" i="8"/>
  <c r="H3113" i="8"/>
  <c r="B3113" i="8"/>
  <c r="U3112" i="8"/>
  <c r="H3112" i="8"/>
  <c r="B3112" i="8"/>
  <c r="U3111" i="8"/>
  <c r="H3111" i="8"/>
  <c r="B3111" i="8"/>
  <c r="U3110" i="8"/>
  <c r="H3110" i="8"/>
  <c r="B3110" i="8"/>
  <c r="U3109" i="8"/>
  <c r="H3109" i="8"/>
  <c r="B3109" i="8"/>
  <c r="U3108" i="8"/>
  <c r="H3108" i="8"/>
  <c r="B3108" i="8"/>
  <c r="U3107" i="8"/>
  <c r="H3107" i="8"/>
  <c r="B3107" i="8"/>
  <c r="U3106" i="8"/>
  <c r="H3106" i="8"/>
  <c r="B3106" i="8"/>
  <c r="U3105" i="8"/>
  <c r="H3105" i="8"/>
  <c r="B3105" i="8"/>
  <c r="U3104" i="8"/>
  <c r="H3104" i="8"/>
  <c r="B3104" i="8"/>
  <c r="U3103" i="8"/>
  <c r="H3103" i="8"/>
  <c r="B3103" i="8"/>
  <c r="U3102" i="8"/>
  <c r="H3102" i="8"/>
  <c r="B3102" i="8"/>
  <c r="U3101" i="8"/>
  <c r="H3101" i="8"/>
  <c r="B3101" i="8"/>
  <c r="U3100" i="8"/>
  <c r="H3100" i="8"/>
  <c r="B3100" i="8"/>
  <c r="U3099" i="8"/>
  <c r="H3099" i="8"/>
  <c r="B3099" i="8"/>
  <c r="U3098" i="8"/>
  <c r="H3098" i="8"/>
  <c r="B3098" i="8"/>
  <c r="U3097" i="8"/>
  <c r="H3097" i="8"/>
  <c r="B3097" i="8"/>
  <c r="U3096" i="8"/>
  <c r="H3096" i="8"/>
  <c r="B3096" i="8"/>
  <c r="U3095" i="8"/>
  <c r="H3095" i="8"/>
  <c r="B3095" i="8"/>
  <c r="U3094" i="8"/>
  <c r="H3094" i="8"/>
  <c r="B3094" i="8"/>
  <c r="U3093" i="8"/>
  <c r="H3093" i="8"/>
  <c r="B3093" i="8"/>
  <c r="U3092" i="8"/>
  <c r="H3092" i="8"/>
  <c r="B3092" i="8"/>
  <c r="U3091" i="8"/>
  <c r="H3091" i="8"/>
  <c r="B3091" i="8"/>
  <c r="U3090" i="8"/>
  <c r="H3090" i="8"/>
  <c r="B3090" i="8"/>
  <c r="U3089" i="8"/>
  <c r="H3089" i="8"/>
  <c r="B3089" i="8"/>
  <c r="U3088" i="8"/>
  <c r="H3088" i="8"/>
  <c r="B3088" i="8"/>
  <c r="U3087" i="8"/>
  <c r="H3087" i="8"/>
  <c r="B3087" i="8"/>
  <c r="U3086" i="8"/>
  <c r="H3086" i="8"/>
  <c r="B3086" i="8"/>
  <c r="U3085" i="8"/>
  <c r="H3085" i="8"/>
  <c r="B3085" i="8"/>
  <c r="U3084" i="8"/>
  <c r="H3084" i="8"/>
  <c r="B3084" i="8"/>
  <c r="U3083" i="8"/>
  <c r="H3083" i="8"/>
  <c r="B3083" i="8"/>
  <c r="U3082" i="8"/>
  <c r="H3082" i="8"/>
  <c r="B3082" i="8"/>
  <c r="U3081" i="8"/>
  <c r="H3081" i="8"/>
  <c r="B3081" i="8"/>
  <c r="U3080" i="8"/>
  <c r="H3080" i="8"/>
  <c r="B3080" i="8"/>
  <c r="U3079" i="8"/>
  <c r="H3079" i="8"/>
  <c r="B3079" i="8"/>
  <c r="U3078" i="8"/>
  <c r="H3078" i="8"/>
  <c r="B3078" i="8"/>
  <c r="U3077" i="8"/>
  <c r="H3077" i="8"/>
  <c r="B3077" i="8"/>
  <c r="U3076" i="8"/>
  <c r="H3076" i="8"/>
  <c r="B3076" i="8"/>
  <c r="U3075" i="8"/>
  <c r="H3075" i="8"/>
  <c r="B3075" i="8"/>
  <c r="U3074" i="8"/>
  <c r="H3074" i="8"/>
  <c r="B3074" i="8"/>
  <c r="U3073" i="8"/>
  <c r="H3073" i="8"/>
  <c r="B3073" i="8"/>
  <c r="U3072" i="8"/>
  <c r="H3072" i="8"/>
  <c r="B3072" i="8"/>
  <c r="U3071" i="8"/>
  <c r="H3071" i="8"/>
  <c r="B3071" i="8"/>
  <c r="U3070" i="8"/>
  <c r="H3070" i="8"/>
  <c r="B3070" i="8"/>
  <c r="U3069" i="8"/>
  <c r="H3069" i="8"/>
  <c r="B3069" i="8"/>
  <c r="U3068" i="8"/>
  <c r="H3068" i="8"/>
  <c r="B3068" i="8"/>
  <c r="U3067" i="8"/>
  <c r="H3067" i="8"/>
  <c r="B3067" i="8"/>
  <c r="U3066" i="8"/>
  <c r="H3066" i="8"/>
  <c r="B3066" i="8"/>
  <c r="U3065" i="8"/>
  <c r="H3065" i="8"/>
  <c r="B3065" i="8"/>
  <c r="U3064" i="8"/>
  <c r="H3064" i="8"/>
  <c r="B3064" i="8"/>
  <c r="U3063" i="8"/>
  <c r="H3063" i="8"/>
  <c r="B3063" i="8"/>
  <c r="U3062" i="8"/>
  <c r="H3062" i="8"/>
  <c r="B3062" i="8"/>
  <c r="U3061" i="8"/>
  <c r="H3061" i="8"/>
  <c r="B3061" i="8"/>
  <c r="U3060" i="8"/>
  <c r="H3060" i="8"/>
  <c r="B3060" i="8"/>
  <c r="U3059" i="8"/>
  <c r="H3059" i="8"/>
  <c r="B3059" i="8"/>
  <c r="U3058" i="8"/>
  <c r="H3058" i="8"/>
  <c r="B3058" i="8"/>
  <c r="U3057" i="8"/>
  <c r="H3057" i="8"/>
  <c r="B3057" i="8"/>
  <c r="U3056" i="8"/>
  <c r="H3056" i="8"/>
  <c r="B3056" i="8"/>
  <c r="U3055" i="8"/>
  <c r="H3055" i="8"/>
  <c r="B3055" i="8"/>
  <c r="U3054" i="8"/>
  <c r="H3054" i="8"/>
  <c r="B3054" i="8"/>
  <c r="U3053" i="8"/>
  <c r="H3053" i="8"/>
  <c r="B3053" i="8"/>
  <c r="U3052" i="8"/>
  <c r="H3052" i="8"/>
  <c r="B3052" i="8"/>
  <c r="U3051" i="8"/>
  <c r="H3051" i="8"/>
  <c r="B3051" i="8"/>
  <c r="U3050" i="8"/>
  <c r="H3050" i="8"/>
  <c r="B3050" i="8"/>
  <c r="U3049" i="8"/>
  <c r="H3049" i="8"/>
  <c r="B3049" i="8"/>
  <c r="U3048" i="8"/>
  <c r="H3048" i="8"/>
  <c r="B3048" i="8"/>
  <c r="U3047" i="8"/>
  <c r="H3047" i="8"/>
  <c r="B3047" i="8"/>
  <c r="U3046" i="8"/>
  <c r="H3046" i="8"/>
  <c r="B3046" i="8"/>
  <c r="U3045" i="8"/>
  <c r="H3045" i="8"/>
  <c r="B3045" i="8"/>
  <c r="U3044" i="8"/>
  <c r="H3044" i="8"/>
  <c r="B3044" i="8"/>
  <c r="U3043" i="8"/>
  <c r="H3043" i="8"/>
  <c r="B3043" i="8"/>
  <c r="U3042" i="8"/>
  <c r="H3042" i="8"/>
  <c r="B3042" i="8"/>
  <c r="U3041" i="8"/>
  <c r="H3041" i="8"/>
  <c r="B3041" i="8"/>
  <c r="U3040" i="8"/>
  <c r="H3040" i="8"/>
  <c r="B3040" i="8"/>
  <c r="U3039" i="8"/>
  <c r="H3039" i="8"/>
  <c r="B3039" i="8"/>
  <c r="U3038" i="8"/>
  <c r="H3038" i="8"/>
  <c r="B3038" i="8"/>
  <c r="U3037" i="8"/>
  <c r="H3037" i="8"/>
  <c r="B3037" i="8"/>
  <c r="U3036" i="8"/>
  <c r="H3036" i="8"/>
  <c r="B3036" i="8"/>
  <c r="U3035" i="8"/>
  <c r="H3035" i="8"/>
  <c r="B3035" i="8"/>
  <c r="U3034" i="8"/>
  <c r="H3034" i="8"/>
  <c r="B3034" i="8"/>
  <c r="U3033" i="8"/>
  <c r="H3033" i="8"/>
  <c r="B3033" i="8"/>
  <c r="U3032" i="8"/>
  <c r="H3032" i="8"/>
  <c r="B3032" i="8"/>
  <c r="U3031" i="8"/>
  <c r="H3031" i="8"/>
  <c r="B3031" i="8"/>
  <c r="U3030" i="8"/>
  <c r="H3030" i="8"/>
  <c r="B3030" i="8"/>
  <c r="U3029" i="8"/>
  <c r="H3029" i="8"/>
  <c r="B3029" i="8"/>
  <c r="U3028" i="8"/>
  <c r="H3028" i="8"/>
  <c r="B3028" i="8"/>
  <c r="U3027" i="8"/>
  <c r="H3027" i="8"/>
  <c r="B3027" i="8"/>
  <c r="U3026" i="8"/>
  <c r="H3026" i="8"/>
  <c r="B3026" i="8"/>
  <c r="U3025" i="8"/>
  <c r="H3025" i="8"/>
  <c r="B3025" i="8"/>
  <c r="U3024" i="8"/>
  <c r="H3024" i="8"/>
  <c r="B3024" i="8"/>
  <c r="U3023" i="8"/>
  <c r="H3023" i="8"/>
  <c r="B3023" i="8"/>
  <c r="U3022" i="8"/>
  <c r="H3022" i="8"/>
  <c r="B3022" i="8"/>
  <c r="U3021" i="8"/>
  <c r="H3021" i="8"/>
  <c r="B3021" i="8"/>
  <c r="U3020" i="8"/>
  <c r="H3020" i="8"/>
  <c r="B3020" i="8"/>
  <c r="U3019" i="8"/>
  <c r="H3019" i="8"/>
  <c r="B3019" i="8"/>
  <c r="U3018" i="8"/>
  <c r="H3018" i="8"/>
  <c r="B3018" i="8"/>
  <c r="U3017" i="8"/>
  <c r="H3017" i="8"/>
  <c r="B3017" i="8"/>
  <c r="U3016" i="8"/>
  <c r="H3016" i="8"/>
  <c r="B3016" i="8"/>
  <c r="U3015" i="8"/>
  <c r="H3015" i="8"/>
  <c r="B3015" i="8"/>
  <c r="U3014" i="8"/>
  <c r="H3014" i="8"/>
  <c r="B3014" i="8"/>
  <c r="U3013" i="8"/>
  <c r="H3013" i="8"/>
  <c r="B3013" i="8"/>
  <c r="U3012" i="8"/>
  <c r="H3012" i="8"/>
  <c r="B3012" i="8"/>
  <c r="U3011" i="8"/>
  <c r="H3011" i="8"/>
  <c r="B3011" i="8"/>
  <c r="U3010" i="8"/>
  <c r="H3010" i="8"/>
  <c r="B3010" i="8"/>
  <c r="U3009" i="8"/>
  <c r="H3009" i="8"/>
  <c r="B3009" i="8"/>
  <c r="U3008" i="8"/>
  <c r="H3008" i="8"/>
  <c r="B3008" i="8"/>
  <c r="U3007" i="8"/>
  <c r="H3007" i="8"/>
  <c r="B3007" i="8"/>
  <c r="U3006" i="8"/>
  <c r="H3006" i="8"/>
  <c r="B3006" i="8"/>
  <c r="U3005" i="8"/>
  <c r="H3005" i="8"/>
  <c r="B3005" i="8"/>
  <c r="U3004" i="8"/>
  <c r="H3004" i="8"/>
  <c r="B3004" i="8"/>
  <c r="U3003" i="8"/>
  <c r="H3003" i="8"/>
  <c r="B3003" i="8"/>
  <c r="U3002" i="8"/>
  <c r="H3002" i="8"/>
  <c r="B3002" i="8"/>
  <c r="U3001" i="8"/>
  <c r="H3001" i="8"/>
  <c r="B3001" i="8"/>
  <c r="U3000" i="8"/>
  <c r="H3000" i="8"/>
  <c r="B3000" i="8"/>
  <c r="U2999" i="8"/>
  <c r="H2999" i="8"/>
  <c r="B2999" i="8"/>
  <c r="U2998" i="8"/>
  <c r="H2998" i="8"/>
  <c r="B2998" i="8"/>
  <c r="U2997" i="8"/>
  <c r="H2997" i="8"/>
  <c r="B2997" i="8"/>
  <c r="U2996" i="8"/>
  <c r="H2996" i="8"/>
  <c r="B2996" i="8"/>
  <c r="U2995" i="8"/>
  <c r="H2995" i="8"/>
  <c r="B2995" i="8"/>
  <c r="U2994" i="8"/>
  <c r="H2994" i="8"/>
  <c r="B2994" i="8"/>
  <c r="U2993" i="8"/>
  <c r="H2993" i="8"/>
  <c r="B2993" i="8"/>
  <c r="U2992" i="8"/>
  <c r="H2992" i="8"/>
  <c r="B2992" i="8"/>
  <c r="U2991" i="8"/>
  <c r="H2991" i="8"/>
  <c r="B2991" i="8"/>
  <c r="U2990" i="8"/>
  <c r="H2990" i="8"/>
  <c r="B2990" i="8"/>
  <c r="U2989" i="8"/>
  <c r="H2989" i="8"/>
  <c r="B2989" i="8"/>
  <c r="U2988" i="8"/>
  <c r="H2988" i="8"/>
  <c r="B2988" i="8"/>
  <c r="U2987" i="8"/>
  <c r="H2987" i="8"/>
  <c r="B2987" i="8"/>
  <c r="U2986" i="8"/>
  <c r="H2986" i="8"/>
  <c r="B2986" i="8"/>
  <c r="U2985" i="8"/>
  <c r="H2985" i="8"/>
  <c r="B2985" i="8"/>
  <c r="U2984" i="8"/>
  <c r="H2984" i="8"/>
  <c r="B2984" i="8"/>
  <c r="U2983" i="8"/>
  <c r="H2983" i="8"/>
  <c r="B2983" i="8"/>
  <c r="U2982" i="8"/>
  <c r="H2982" i="8"/>
  <c r="B2982" i="8"/>
  <c r="U2981" i="8"/>
  <c r="H2981" i="8"/>
  <c r="B2981" i="8"/>
  <c r="U2980" i="8"/>
  <c r="H2980" i="8"/>
  <c r="B2980" i="8"/>
  <c r="U2979" i="8"/>
  <c r="H2979" i="8"/>
  <c r="B2979" i="8"/>
  <c r="U2978" i="8"/>
  <c r="H2978" i="8"/>
  <c r="B2978" i="8"/>
  <c r="U2977" i="8"/>
  <c r="H2977" i="8"/>
  <c r="B2977" i="8"/>
  <c r="U2976" i="8"/>
  <c r="H2976" i="8"/>
  <c r="B2976" i="8"/>
  <c r="U2975" i="8"/>
  <c r="H2975" i="8"/>
  <c r="B2975" i="8"/>
  <c r="U2974" i="8"/>
  <c r="H2974" i="8"/>
  <c r="B2974" i="8"/>
  <c r="U2973" i="8"/>
  <c r="H2973" i="8"/>
  <c r="B2973" i="8"/>
  <c r="U2972" i="8"/>
  <c r="H2972" i="8"/>
  <c r="B2972" i="8"/>
  <c r="U2971" i="8"/>
  <c r="H2971" i="8"/>
  <c r="B2971" i="8"/>
  <c r="U2970" i="8"/>
  <c r="H2970" i="8"/>
  <c r="B2970" i="8"/>
  <c r="U2969" i="8"/>
  <c r="H2969" i="8"/>
  <c r="B2969" i="8"/>
  <c r="U2968" i="8"/>
  <c r="H2968" i="8"/>
  <c r="B2968" i="8"/>
  <c r="U2967" i="8"/>
  <c r="H2967" i="8"/>
  <c r="B2967" i="8"/>
  <c r="U2966" i="8"/>
  <c r="H2966" i="8"/>
  <c r="B2966" i="8"/>
  <c r="U2965" i="8"/>
  <c r="H2965" i="8"/>
  <c r="B2965" i="8"/>
  <c r="U2964" i="8"/>
  <c r="H2964" i="8"/>
  <c r="B2964" i="8"/>
  <c r="U2963" i="8"/>
  <c r="H2963" i="8"/>
  <c r="B2963" i="8"/>
  <c r="U2962" i="8"/>
  <c r="H2962" i="8"/>
  <c r="B2962" i="8"/>
  <c r="U2961" i="8"/>
  <c r="H2961" i="8"/>
  <c r="B2961" i="8"/>
  <c r="U2960" i="8"/>
  <c r="H2960" i="8"/>
  <c r="B2960" i="8"/>
  <c r="U2959" i="8"/>
  <c r="H2959" i="8"/>
  <c r="B2959" i="8"/>
  <c r="U2958" i="8"/>
  <c r="H2958" i="8"/>
  <c r="B2958" i="8"/>
  <c r="U2957" i="8"/>
  <c r="H2957" i="8"/>
  <c r="B2957" i="8"/>
  <c r="U2956" i="8"/>
  <c r="H2956" i="8"/>
  <c r="B2956" i="8"/>
  <c r="U2955" i="8"/>
  <c r="H2955" i="8"/>
  <c r="B2955" i="8"/>
  <c r="U2954" i="8"/>
  <c r="H2954" i="8"/>
  <c r="B2954" i="8"/>
  <c r="U2953" i="8"/>
  <c r="H2953" i="8"/>
  <c r="B2953" i="8"/>
  <c r="U2952" i="8"/>
  <c r="H2952" i="8"/>
  <c r="B2952" i="8"/>
  <c r="U2951" i="8"/>
  <c r="H2951" i="8"/>
  <c r="B2951" i="8"/>
  <c r="U2950" i="8"/>
  <c r="H2950" i="8"/>
  <c r="B2950" i="8"/>
  <c r="U2949" i="8"/>
  <c r="H2949" i="8"/>
  <c r="B2949" i="8"/>
  <c r="U2948" i="8"/>
  <c r="H2948" i="8"/>
  <c r="B2948" i="8"/>
  <c r="U2947" i="8"/>
  <c r="H2947" i="8"/>
  <c r="B2947" i="8"/>
  <c r="U2946" i="8"/>
  <c r="H2946" i="8"/>
  <c r="B2946" i="8"/>
  <c r="U2945" i="8"/>
  <c r="H2945" i="8"/>
  <c r="B2945" i="8"/>
  <c r="U2944" i="8"/>
  <c r="H2944" i="8"/>
  <c r="B2944" i="8"/>
  <c r="U2943" i="8"/>
  <c r="H2943" i="8"/>
  <c r="B2943" i="8"/>
  <c r="U2942" i="8"/>
  <c r="H2942" i="8"/>
  <c r="B2942" i="8"/>
  <c r="U2941" i="8"/>
  <c r="H2941" i="8"/>
  <c r="B2941" i="8"/>
  <c r="U2940" i="8"/>
  <c r="H2940" i="8"/>
  <c r="B2940" i="8"/>
  <c r="U2939" i="8"/>
  <c r="H2939" i="8"/>
  <c r="B2939" i="8"/>
  <c r="U2938" i="8"/>
  <c r="H2938" i="8"/>
  <c r="B2938" i="8"/>
  <c r="U2937" i="8"/>
  <c r="H2937" i="8"/>
  <c r="B2937" i="8"/>
  <c r="U2936" i="8"/>
  <c r="H2936" i="8"/>
  <c r="B2936" i="8"/>
  <c r="U2935" i="8"/>
  <c r="H2935" i="8"/>
  <c r="B2935" i="8"/>
  <c r="U2934" i="8"/>
  <c r="H2934" i="8"/>
  <c r="B2934" i="8"/>
  <c r="U2933" i="8"/>
  <c r="H2933" i="8"/>
  <c r="B2933" i="8"/>
  <c r="U2932" i="8"/>
  <c r="H2932" i="8"/>
  <c r="B2932" i="8"/>
  <c r="U2931" i="8"/>
  <c r="H2931" i="8"/>
  <c r="B2931" i="8"/>
  <c r="U2930" i="8"/>
  <c r="H2930" i="8"/>
  <c r="B2930" i="8"/>
  <c r="U2929" i="8"/>
  <c r="H2929" i="8"/>
  <c r="B2929" i="8"/>
  <c r="U2928" i="8"/>
  <c r="H2928" i="8"/>
  <c r="B2928" i="8"/>
  <c r="U2927" i="8"/>
  <c r="H2927" i="8"/>
  <c r="B2927" i="8"/>
  <c r="U2926" i="8"/>
  <c r="H2926" i="8"/>
  <c r="B2926" i="8"/>
  <c r="U2925" i="8"/>
  <c r="H2925" i="8"/>
  <c r="B2925" i="8"/>
  <c r="U2924" i="8"/>
  <c r="H2924" i="8"/>
  <c r="B2924" i="8"/>
  <c r="U2923" i="8"/>
  <c r="H2923" i="8"/>
  <c r="B2923" i="8"/>
  <c r="U2922" i="8"/>
  <c r="H2922" i="8"/>
  <c r="B2922" i="8"/>
  <c r="U2921" i="8"/>
  <c r="H2921" i="8"/>
  <c r="B2921" i="8"/>
  <c r="U2920" i="8"/>
  <c r="H2920" i="8"/>
  <c r="B2920" i="8"/>
  <c r="U2919" i="8"/>
  <c r="H2919" i="8"/>
  <c r="B2919" i="8"/>
  <c r="U2918" i="8"/>
  <c r="H2918" i="8"/>
  <c r="B2918" i="8"/>
  <c r="U2917" i="8"/>
  <c r="H2917" i="8"/>
  <c r="B2917" i="8"/>
  <c r="U2916" i="8"/>
  <c r="H2916" i="8"/>
  <c r="B2916" i="8"/>
  <c r="U2915" i="8"/>
  <c r="H2915" i="8"/>
  <c r="B2915" i="8"/>
  <c r="U2914" i="8"/>
  <c r="H2914" i="8"/>
  <c r="B2914" i="8"/>
  <c r="U2913" i="8"/>
  <c r="H2913" i="8"/>
  <c r="B2913" i="8"/>
  <c r="U2912" i="8"/>
  <c r="H2912" i="8"/>
  <c r="B2912" i="8"/>
  <c r="U2911" i="8"/>
  <c r="H2911" i="8"/>
  <c r="B2911" i="8"/>
  <c r="U2910" i="8"/>
  <c r="H2910" i="8"/>
  <c r="B2910" i="8"/>
  <c r="U2909" i="8"/>
  <c r="H2909" i="8"/>
  <c r="B2909" i="8"/>
  <c r="U2908" i="8"/>
  <c r="H2908" i="8"/>
  <c r="B2908" i="8"/>
  <c r="U2907" i="8"/>
  <c r="H2907" i="8"/>
  <c r="B2907" i="8"/>
  <c r="U2906" i="8"/>
  <c r="H2906" i="8"/>
  <c r="B2906" i="8"/>
  <c r="U2905" i="8"/>
  <c r="H2905" i="8"/>
  <c r="B2905" i="8"/>
  <c r="U2904" i="8"/>
  <c r="H2904" i="8"/>
  <c r="B2904" i="8"/>
  <c r="U2903" i="8"/>
  <c r="H2903" i="8"/>
  <c r="B2903" i="8"/>
  <c r="U2902" i="8"/>
  <c r="H2902" i="8"/>
  <c r="B2902" i="8"/>
  <c r="U2901" i="8"/>
  <c r="H2901" i="8"/>
  <c r="B2901" i="8"/>
  <c r="U2900" i="8"/>
  <c r="H2900" i="8"/>
  <c r="B2900" i="8"/>
  <c r="U2899" i="8"/>
  <c r="H2899" i="8"/>
  <c r="B2899" i="8"/>
  <c r="U2898" i="8"/>
  <c r="H2898" i="8"/>
  <c r="B2898" i="8"/>
  <c r="U2897" i="8"/>
  <c r="H2897" i="8"/>
  <c r="B2897" i="8"/>
  <c r="U2896" i="8"/>
  <c r="H2896" i="8"/>
  <c r="B2896" i="8"/>
  <c r="U2895" i="8"/>
  <c r="H2895" i="8"/>
  <c r="B2895" i="8"/>
  <c r="U2894" i="8"/>
  <c r="H2894" i="8"/>
  <c r="B2894" i="8"/>
  <c r="U2893" i="8"/>
  <c r="H2893" i="8"/>
  <c r="B2893" i="8"/>
  <c r="U2892" i="8"/>
  <c r="H2892" i="8"/>
  <c r="B2892" i="8"/>
  <c r="U2891" i="8"/>
  <c r="H2891" i="8"/>
  <c r="B2891" i="8"/>
  <c r="U2890" i="8"/>
  <c r="H2890" i="8"/>
  <c r="B2890" i="8"/>
  <c r="U2889" i="8"/>
  <c r="H2889" i="8"/>
  <c r="B2889" i="8"/>
  <c r="U2888" i="8"/>
  <c r="H2888" i="8"/>
  <c r="B2888" i="8"/>
  <c r="U2887" i="8"/>
  <c r="H2887" i="8"/>
  <c r="B2887" i="8"/>
  <c r="U2886" i="8"/>
  <c r="H2886" i="8"/>
  <c r="B2886" i="8"/>
  <c r="U2885" i="8"/>
  <c r="H2885" i="8"/>
  <c r="B2885" i="8"/>
  <c r="U2884" i="8"/>
  <c r="H2884" i="8"/>
  <c r="B2884" i="8"/>
  <c r="U2883" i="8"/>
  <c r="H2883" i="8"/>
  <c r="B2883" i="8"/>
  <c r="U2882" i="8"/>
  <c r="H2882" i="8"/>
  <c r="B2882" i="8"/>
  <c r="U2881" i="8"/>
  <c r="H2881" i="8"/>
  <c r="B2881" i="8"/>
  <c r="U2880" i="8"/>
  <c r="H2880" i="8"/>
  <c r="B2880" i="8"/>
  <c r="U2879" i="8"/>
  <c r="H2879" i="8"/>
  <c r="B2879" i="8"/>
  <c r="U2878" i="8"/>
  <c r="H2878" i="8"/>
  <c r="B2878" i="8"/>
  <c r="U2877" i="8"/>
  <c r="H2877" i="8"/>
  <c r="B2877" i="8"/>
  <c r="U2876" i="8"/>
  <c r="H2876" i="8"/>
  <c r="B2876" i="8"/>
  <c r="U2875" i="8"/>
  <c r="H2875" i="8"/>
  <c r="B2875" i="8"/>
  <c r="U2874" i="8"/>
  <c r="H2874" i="8"/>
  <c r="B2874" i="8"/>
  <c r="U2873" i="8"/>
  <c r="H2873" i="8"/>
  <c r="B2873" i="8"/>
  <c r="U2872" i="8"/>
  <c r="H2872" i="8"/>
  <c r="B2872" i="8"/>
  <c r="U2871" i="8"/>
  <c r="H2871" i="8"/>
  <c r="B2871" i="8"/>
  <c r="U2870" i="8"/>
  <c r="H2870" i="8"/>
  <c r="B2870" i="8"/>
  <c r="U2869" i="8"/>
  <c r="H2869" i="8"/>
  <c r="B2869" i="8"/>
  <c r="U2868" i="8"/>
  <c r="H2868" i="8"/>
  <c r="B2868" i="8"/>
  <c r="U2867" i="8"/>
  <c r="H2867" i="8"/>
  <c r="B2867" i="8"/>
  <c r="U2866" i="8"/>
  <c r="H2866" i="8"/>
  <c r="B2866" i="8"/>
  <c r="U2865" i="8"/>
  <c r="H2865" i="8"/>
  <c r="B2865" i="8"/>
  <c r="U2864" i="8"/>
  <c r="H2864" i="8"/>
  <c r="B2864" i="8"/>
  <c r="U2863" i="8"/>
  <c r="H2863" i="8"/>
  <c r="B2863" i="8"/>
  <c r="U2862" i="8"/>
  <c r="H2862" i="8"/>
  <c r="B2862" i="8"/>
  <c r="U2861" i="8"/>
  <c r="H2861" i="8"/>
  <c r="B2861" i="8"/>
  <c r="U2860" i="8"/>
  <c r="H2860" i="8"/>
  <c r="B2860" i="8"/>
  <c r="U2859" i="8"/>
  <c r="H2859" i="8"/>
  <c r="B2859" i="8"/>
  <c r="U2858" i="8"/>
  <c r="H2858" i="8"/>
  <c r="B2858" i="8"/>
  <c r="U2857" i="8"/>
  <c r="H2857" i="8"/>
  <c r="B2857" i="8"/>
  <c r="U2856" i="8"/>
  <c r="H2856" i="8"/>
  <c r="B2856" i="8"/>
  <c r="U2855" i="8"/>
  <c r="H2855" i="8"/>
  <c r="B2855" i="8"/>
  <c r="U2854" i="8"/>
  <c r="H2854" i="8"/>
  <c r="B2854" i="8"/>
  <c r="U2853" i="8"/>
  <c r="H2853" i="8"/>
  <c r="B2853" i="8"/>
  <c r="U2852" i="8"/>
  <c r="H2852" i="8"/>
  <c r="B2852" i="8"/>
  <c r="U2851" i="8"/>
  <c r="H2851" i="8"/>
  <c r="B2851" i="8"/>
  <c r="U2850" i="8"/>
  <c r="H2850" i="8"/>
  <c r="B2850" i="8"/>
  <c r="U2849" i="8"/>
  <c r="H2849" i="8"/>
  <c r="B2849" i="8"/>
  <c r="U2848" i="8"/>
  <c r="H2848" i="8"/>
  <c r="B2848" i="8"/>
  <c r="U2847" i="8"/>
  <c r="H2847" i="8"/>
  <c r="B2847" i="8"/>
  <c r="U2846" i="8"/>
  <c r="H2846" i="8"/>
  <c r="B2846" i="8"/>
  <c r="U2845" i="8"/>
  <c r="H2845" i="8"/>
  <c r="B2845" i="8"/>
  <c r="U2844" i="8"/>
  <c r="H2844" i="8"/>
  <c r="B2844" i="8"/>
  <c r="U2843" i="8"/>
  <c r="H2843" i="8"/>
  <c r="B2843" i="8"/>
  <c r="U2842" i="8"/>
  <c r="H2842" i="8"/>
  <c r="B2842" i="8"/>
  <c r="U2841" i="8"/>
  <c r="H2841" i="8"/>
  <c r="B2841" i="8"/>
  <c r="U2840" i="8"/>
  <c r="H2840" i="8"/>
  <c r="B2840" i="8"/>
  <c r="U2839" i="8"/>
  <c r="H2839" i="8"/>
  <c r="B2839" i="8"/>
  <c r="U2838" i="8"/>
  <c r="H2838" i="8"/>
  <c r="B2838" i="8"/>
  <c r="U2837" i="8"/>
  <c r="H2837" i="8"/>
  <c r="B2837" i="8"/>
  <c r="U2836" i="8"/>
  <c r="H2836" i="8"/>
  <c r="B2836" i="8"/>
  <c r="U2835" i="8"/>
  <c r="H2835" i="8"/>
  <c r="B2835" i="8"/>
  <c r="U2834" i="8"/>
  <c r="H2834" i="8"/>
  <c r="B2834" i="8"/>
  <c r="U2833" i="8"/>
  <c r="H2833" i="8"/>
  <c r="B2833" i="8"/>
  <c r="U2832" i="8"/>
  <c r="H2832" i="8"/>
  <c r="B2832" i="8"/>
  <c r="U2831" i="8"/>
  <c r="H2831" i="8"/>
  <c r="B2831" i="8"/>
  <c r="U2830" i="8"/>
  <c r="H2830" i="8"/>
  <c r="B2830" i="8"/>
  <c r="U2829" i="8"/>
  <c r="H2829" i="8"/>
  <c r="B2829" i="8"/>
  <c r="U2828" i="8"/>
  <c r="H2828" i="8"/>
  <c r="B2828" i="8"/>
  <c r="U2827" i="8"/>
  <c r="H2827" i="8"/>
  <c r="B2827" i="8"/>
  <c r="U2826" i="8"/>
  <c r="H2826" i="8"/>
  <c r="B2826" i="8"/>
  <c r="U2825" i="8"/>
  <c r="H2825" i="8"/>
  <c r="B2825" i="8"/>
  <c r="U2824" i="8"/>
  <c r="H2824" i="8"/>
  <c r="B2824" i="8"/>
  <c r="U2823" i="8"/>
  <c r="H2823" i="8"/>
  <c r="B2823" i="8"/>
  <c r="U2822" i="8"/>
  <c r="H2822" i="8"/>
  <c r="B2822" i="8"/>
  <c r="U2821" i="8"/>
  <c r="H2821" i="8"/>
  <c r="B2821" i="8"/>
  <c r="U2820" i="8"/>
  <c r="H2820" i="8"/>
  <c r="B2820" i="8"/>
  <c r="U2819" i="8"/>
  <c r="H2819" i="8"/>
  <c r="B2819" i="8"/>
  <c r="U2818" i="8"/>
  <c r="H2818" i="8"/>
  <c r="B2818" i="8"/>
  <c r="U2817" i="8"/>
  <c r="H2817" i="8"/>
  <c r="B2817" i="8"/>
  <c r="U2816" i="8"/>
  <c r="H2816" i="8"/>
  <c r="B2816" i="8"/>
  <c r="U2815" i="8"/>
  <c r="H2815" i="8"/>
  <c r="B2815" i="8"/>
  <c r="U2814" i="8"/>
  <c r="H2814" i="8"/>
  <c r="B2814" i="8"/>
  <c r="U2813" i="8"/>
  <c r="H2813" i="8"/>
  <c r="B2813" i="8"/>
  <c r="U2812" i="8"/>
  <c r="H2812" i="8"/>
  <c r="B2812" i="8"/>
  <c r="U2811" i="8"/>
  <c r="H2811" i="8"/>
  <c r="B2811" i="8"/>
  <c r="U2810" i="8"/>
  <c r="H2810" i="8"/>
  <c r="B2810" i="8"/>
  <c r="U2809" i="8"/>
  <c r="H2809" i="8"/>
  <c r="B2809" i="8"/>
  <c r="U2808" i="8"/>
  <c r="H2808" i="8"/>
  <c r="B2808" i="8"/>
  <c r="U2807" i="8"/>
  <c r="H2807" i="8"/>
  <c r="B2807" i="8"/>
  <c r="U2806" i="8"/>
  <c r="H2806" i="8"/>
  <c r="B2806" i="8"/>
  <c r="U2805" i="8"/>
  <c r="H2805" i="8"/>
  <c r="B2805" i="8"/>
  <c r="U2804" i="8"/>
  <c r="H2804" i="8"/>
  <c r="B2804" i="8"/>
  <c r="U2803" i="8"/>
  <c r="H2803" i="8"/>
  <c r="B2803" i="8"/>
  <c r="U2802" i="8"/>
  <c r="H2802" i="8"/>
  <c r="B2802" i="8"/>
  <c r="U2801" i="8"/>
  <c r="H2801" i="8"/>
  <c r="B2801" i="8"/>
  <c r="U2800" i="8"/>
  <c r="H2800" i="8"/>
  <c r="B2800" i="8"/>
  <c r="U2799" i="8"/>
  <c r="H2799" i="8"/>
  <c r="B2799" i="8"/>
  <c r="U2798" i="8"/>
  <c r="H2798" i="8"/>
  <c r="B2798" i="8"/>
  <c r="U2797" i="8"/>
  <c r="H2797" i="8"/>
  <c r="B2797" i="8"/>
  <c r="U2796" i="8"/>
  <c r="H2796" i="8"/>
  <c r="B2796" i="8"/>
  <c r="U2795" i="8"/>
  <c r="H2795" i="8"/>
  <c r="B2795" i="8"/>
  <c r="U2794" i="8"/>
  <c r="H2794" i="8"/>
  <c r="B2794" i="8"/>
  <c r="U2793" i="8"/>
  <c r="H2793" i="8"/>
  <c r="B2793" i="8"/>
  <c r="U2792" i="8"/>
  <c r="H2792" i="8"/>
  <c r="B2792" i="8"/>
  <c r="U2791" i="8"/>
  <c r="H2791" i="8"/>
  <c r="B2791" i="8"/>
  <c r="U2790" i="8"/>
  <c r="H2790" i="8"/>
  <c r="B2790" i="8"/>
  <c r="U2789" i="8"/>
  <c r="H2789" i="8"/>
  <c r="B2789" i="8"/>
  <c r="U2788" i="8"/>
  <c r="H2788" i="8"/>
  <c r="B2788" i="8"/>
  <c r="U2787" i="8"/>
  <c r="H2787" i="8"/>
  <c r="B2787" i="8"/>
  <c r="U2786" i="8"/>
  <c r="H2786" i="8"/>
  <c r="B2786" i="8"/>
  <c r="U2785" i="8"/>
  <c r="H2785" i="8"/>
  <c r="B2785" i="8"/>
  <c r="U2784" i="8"/>
  <c r="H2784" i="8"/>
  <c r="B2784" i="8"/>
  <c r="U2783" i="8"/>
  <c r="H2783" i="8"/>
  <c r="B2783" i="8"/>
  <c r="U2782" i="8"/>
  <c r="H2782" i="8"/>
  <c r="B2782" i="8"/>
  <c r="U2781" i="8"/>
  <c r="H2781" i="8"/>
  <c r="B2781" i="8"/>
  <c r="U2780" i="8"/>
  <c r="H2780" i="8"/>
  <c r="B2780" i="8"/>
  <c r="U2779" i="8"/>
  <c r="H2779" i="8"/>
  <c r="B2779" i="8"/>
  <c r="U2778" i="8"/>
  <c r="H2778" i="8"/>
  <c r="B2778" i="8"/>
  <c r="U2777" i="8"/>
  <c r="H2777" i="8"/>
  <c r="B2777" i="8"/>
  <c r="U2776" i="8"/>
  <c r="H2776" i="8"/>
  <c r="B2776" i="8"/>
  <c r="U2775" i="8"/>
  <c r="H2775" i="8"/>
  <c r="B2775" i="8"/>
  <c r="U2774" i="8"/>
  <c r="H2774" i="8"/>
  <c r="B2774" i="8"/>
  <c r="U2773" i="8"/>
  <c r="H2773" i="8"/>
  <c r="B2773" i="8"/>
  <c r="U2772" i="8"/>
  <c r="H2772" i="8"/>
  <c r="B2772" i="8"/>
  <c r="U2771" i="8"/>
  <c r="H2771" i="8"/>
  <c r="B2771" i="8"/>
  <c r="U2770" i="8"/>
  <c r="H2770" i="8"/>
  <c r="B2770" i="8"/>
  <c r="U2769" i="8"/>
  <c r="H2769" i="8"/>
  <c r="B2769" i="8"/>
  <c r="U2768" i="8"/>
  <c r="H2768" i="8"/>
  <c r="B2768" i="8"/>
  <c r="U2767" i="8"/>
  <c r="H2767" i="8"/>
  <c r="B2767" i="8"/>
  <c r="U2766" i="8"/>
  <c r="H2766" i="8"/>
  <c r="B2766" i="8"/>
  <c r="U2765" i="8"/>
  <c r="H2765" i="8"/>
  <c r="B2765" i="8"/>
  <c r="U2764" i="8"/>
  <c r="H2764" i="8"/>
  <c r="B2764" i="8"/>
  <c r="U2763" i="8"/>
  <c r="H2763" i="8"/>
  <c r="B2763" i="8"/>
  <c r="U2762" i="8"/>
  <c r="H2762" i="8"/>
  <c r="B2762" i="8"/>
  <c r="U2761" i="8"/>
  <c r="H2761" i="8"/>
  <c r="B2761" i="8"/>
  <c r="U2760" i="8"/>
  <c r="H2760" i="8"/>
  <c r="B2760" i="8"/>
  <c r="U2759" i="8"/>
  <c r="H2759" i="8"/>
  <c r="B2759" i="8"/>
  <c r="U2758" i="8"/>
  <c r="H2758" i="8"/>
  <c r="B2758" i="8"/>
  <c r="U2757" i="8"/>
  <c r="H2757" i="8"/>
  <c r="B2757" i="8"/>
  <c r="U2756" i="8"/>
  <c r="H2756" i="8"/>
  <c r="B2756" i="8"/>
  <c r="U2755" i="8"/>
  <c r="H2755" i="8"/>
  <c r="B2755" i="8"/>
  <c r="U2754" i="8"/>
  <c r="H2754" i="8"/>
  <c r="B2754" i="8"/>
  <c r="U2753" i="8"/>
  <c r="H2753" i="8"/>
  <c r="B2753" i="8"/>
  <c r="U2752" i="8"/>
  <c r="H2752" i="8"/>
  <c r="B2752" i="8"/>
  <c r="U2751" i="8"/>
  <c r="H2751" i="8"/>
  <c r="B2751" i="8"/>
  <c r="U2750" i="8"/>
  <c r="H2750" i="8"/>
  <c r="B2750" i="8"/>
  <c r="U2749" i="8"/>
  <c r="H2749" i="8"/>
  <c r="B2749" i="8"/>
  <c r="U2748" i="8"/>
  <c r="H2748" i="8"/>
  <c r="B2748" i="8"/>
  <c r="U2747" i="8"/>
  <c r="H2747" i="8"/>
  <c r="B2747" i="8"/>
  <c r="U2746" i="8"/>
  <c r="H2746" i="8"/>
  <c r="B2746" i="8"/>
  <c r="U2745" i="8"/>
  <c r="H2745" i="8"/>
  <c r="B2745" i="8"/>
  <c r="U2744" i="8"/>
  <c r="H2744" i="8"/>
  <c r="B2744" i="8"/>
  <c r="U2743" i="8"/>
  <c r="H2743" i="8"/>
  <c r="B2743" i="8"/>
  <c r="U2742" i="8"/>
  <c r="H2742" i="8"/>
  <c r="B2742" i="8"/>
  <c r="U2741" i="8"/>
  <c r="H2741" i="8"/>
  <c r="B2741" i="8"/>
  <c r="U2740" i="8"/>
  <c r="H2740" i="8"/>
  <c r="B2740" i="8"/>
  <c r="U2739" i="8"/>
  <c r="H2739" i="8"/>
  <c r="B2739" i="8"/>
  <c r="U2738" i="8"/>
  <c r="H2738" i="8"/>
  <c r="B2738" i="8"/>
  <c r="U2737" i="8"/>
  <c r="H2737" i="8"/>
  <c r="B2737" i="8"/>
  <c r="U2736" i="8"/>
  <c r="H2736" i="8"/>
  <c r="B2736" i="8"/>
  <c r="U2735" i="8"/>
  <c r="H2735" i="8"/>
  <c r="B2735" i="8"/>
  <c r="U2734" i="8"/>
  <c r="H2734" i="8"/>
  <c r="B2734" i="8"/>
  <c r="U2733" i="8"/>
  <c r="H2733" i="8"/>
  <c r="B2733" i="8"/>
  <c r="U2732" i="8"/>
  <c r="H2732" i="8"/>
  <c r="B2732" i="8"/>
  <c r="U2731" i="8"/>
  <c r="H2731" i="8"/>
  <c r="B2731" i="8"/>
  <c r="U2730" i="8"/>
  <c r="H2730" i="8"/>
  <c r="B2730" i="8"/>
  <c r="U2729" i="8"/>
  <c r="H2729" i="8"/>
  <c r="B2729" i="8"/>
  <c r="U2728" i="8"/>
  <c r="H2728" i="8"/>
  <c r="B2728" i="8"/>
  <c r="U2727" i="8"/>
  <c r="H2727" i="8"/>
  <c r="B2727" i="8"/>
  <c r="U2726" i="8"/>
  <c r="H2726" i="8"/>
  <c r="B2726" i="8"/>
  <c r="U2725" i="8"/>
  <c r="H2725" i="8"/>
  <c r="B2725" i="8"/>
  <c r="U2724" i="8"/>
  <c r="H2724" i="8"/>
  <c r="B2724" i="8"/>
  <c r="U2723" i="8"/>
  <c r="H2723" i="8"/>
  <c r="B2723" i="8"/>
  <c r="U2722" i="8"/>
  <c r="H2722" i="8"/>
  <c r="B2722" i="8"/>
  <c r="U2721" i="8"/>
  <c r="H2721" i="8"/>
  <c r="B2721" i="8"/>
  <c r="U2720" i="8"/>
  <c r="H2720" i="8"/>
  <c r="B2720" i="8"/>
  <c r="U2719" i="8"/>
  <c r="H2719" i="8"/>
  <c r="B2719" i="8"/>
  <c r="U2718" i="8"/>
  <c r="H2718" i="8"/>
  <c r="B2718" i="8"/>
  <c r="U2717" i="8"/>
  <c r="H2717" i="8"/>
  <c r="B2717" i="8"/>
  <c r="U2716" i="8"/>
  <c r="H2716" i="8"/>
  <c r="B2716" i="8"/>
  <c r="U2715" i="8"/>
  <c r="H2715" i="8"/>
  <c r="B2715" i="8"/>
  <c r="U2714" i="8"/>
  <c r="H2714" i="8"/>
  <c r="B2714" i="8"/>
  <c r="U2713" i="8"/>
  <c r="H2713" i="8"/>
  <c r="B2713" i="8"/>
  <c r="U2712" i="8"/>
  <c r="H2712" i="8"/>
  <c r="B2712" i="8"/>
  <c r="U2711" i="8"/>
  <c r="H2711" i="8"/>
  <c r="B2711" i="8"/>
  <c r="U2710" i="8"/>
  <c r="H2710" i="8"/>
  <c r="B2710" i="8"/>
  <c r="U2709" i="8"/>
  <c r="H2709" i="8"/>
  <c r="B2709" i="8"/>
  <c r="U2708" i="8"/>
  <c r="H2708" i="8"/>
  <c r="B2708" i="8"/>
  <c r="U2707" i="8"/>
  <c r="H2707" i="8"/>
  <c r="B2707" i="8"/>
  <c r="U2706" i="8"/>
  <c r="H2706" i="8"/>
  <c r="B2706" i="8"/>
  <c r="U2705" i="8"/>
  <c r="H2705" i="8"/>
  <c r="B2705" i="8"/>
  <c r="U2704" i="8"/>
  <c r="H2704" i="8"/>
  <c r="B2704" i="8"/>
  <c r="U2703" i="8"/>
  <c r="H2703" i="8"/>
  <c r="B2703" i="8"/>
  <c r="U2702" i="8"/>
  <c r="H2702" i="8"/>
  <c r="B2702" i="8"/>
  <c r="U2701" i="8"/>
  <c r="H2701" i="8"/>
  <c r="B2701" i="8"/>
  <c r="U2700" i="8"/>
  <c r="H2700" i="8"/>
  <c r="B2700" i="8"/>
  <c r="U2699" i="8"/>
  <c r="H2699" i="8"/>
  <c r="B2699" i="8"/>
  <c r="U2698" i="8"/>
  <c r="H2698" i="8"/>
  <c r="B2698" i="8"/>
  <c r="U2697" i="8"/>
  <c r="H2697" i="8"/>
  <c r="B2697" i="8"/>
  <c r="U2696" i="8"/>
  <c r="H2696" i="8"/>
  <c r="B2696" i="8"/>
  <c r="U2695" i="8"/>
  <c r="H2695" i="8"/>
  <c r="B2695" i="8"/>
  <c r="U2694" i="8"/>
  <c r="H2694" i="8"/>
  <c r="B2694" i="8"/>
  <c r="U2693" i="8"/>
  <c r="H2693" i="8"/>
  <c r="B2693" i="8"/>
  <c r="U2692" i="8"/>
  <c r="H2692" i="8"/>
  <c r="B2692" i="8"/>
  <c r="U2691" i="8"/>
  <c r="H2691" i="8"/>
  <c r="B2691" i="8"/>
  <c r="U2690" i="8"/>
  <c r="H2690" i="8"/>
  <c r="B2690" i="8"/>
  <c r="U2689" i="8"/>
  <c r="H2689" i="8"/>
  <c r="B2689" i="8"/>
  <c r="U2688" i="8"/>
  <c r="H2688" i="8"/>
  <c r="B2688" i="8"/>
  <c r="U2687" i="8"/>
  <c r="H2687" i="8"/>
  <c r="B2687" i="8"/>
  <c r="U2686" i="8"/>
  <c r="H2686" i="8"/>
  <c r="B2686" i="8"/>
  <c r="U2685" i="8"/>
  <c r="H2685" i="8"/>
  <c r="B2685" i="8"/>
  <c r="U2684" i="8"/>
  <c r="H2684" i="8"/>
  <c r="B2684" i="8"/>
  <c r="U2683" i="8"/>
  <c r="H2683" i="8"/>
  <c r="B2683" i="8"/>
  <c r="U2682" i="8"/>
  <c r="H2682" i="8"/>
  <c r="B2682" i="8"/>
  <c r="U2681" i="8"/>
  <c r="H2681" i="8"/>
  <c r="B2681" i="8"/>
  <c r="U2680" i="8"/>
  <c r="H2680" i="8"/>
  <c r="B2680" i="8"/>
  <c r="U2679" i="8"/>
  <c r="H2679" i="8"/>
  <c r="B2679" i="8"/>
  <c r="U2678" i="8"/>
  <c r="H2678" i="8"/>
  <c r="B2678" i="8"/>
  <c r="U2677" i="8"/>
  <c r="H2677" i="8"/>
  <c r="B2677" i="8"/>
  <c r="U2676" i="8"/>
  <c r="H2676" i="8"/>
  <c r="B2676" i="8"/>
  <c r="U2675" i="8"/>
  <c r="H2675" i="8"/>
  <c r="B2675" i="8"/>
  <c r="U2674" i="8"/>
  <c r="H2674" i="8"/>
  <c r="B2674" i="8"/>
  <c r="U2673" i="8"/>
  <c r="H2673" i="8"/>
  <c r="B2673" i="8"/>
  <c r="U2672" i="8"/>
  <c r="H2672" i="8"/>
  <c r="B2672" i="8"/>
  <c r="U2671" i="8"/>
  <c r="H2671" i="8"/>
  <c r="B2671" i="8"/>
  <c r="U2670" i="8"/>
  <c r="H2670" i="8"/>
  <c r="B2670" i="8"/>
  <c r="U2669" i="8"/>
  <c r="H2669" i="8"/>
  <c r="B2669" i="8"/>
  <c r="U2668" i="8"/>
  <c r="H2668" i="8"/>
  <c r="B2668" i="8"/>
  <c r="U2667" i="8"/>
  <c r="H2667" i="8"/>
  <c r="B2667" i="8"/>
  <c r="U2666" i="8"/>
  <c r="H2666" i="8"/>
  <c r="B2666" i="8"/>
  <c r="U2665" i="8"/>
  <c r="H2665" i="8"/>
  <c r="B2665" i="8"/>
  <c r="U2664" i="8"/>
  <c r="H2664" i="8"/>
  <c r="B2664" i="8"/>
  <c r="U2663" i="8"/>
  <c r="H2663" i="8"/>
  <c r="B2663" i="8"/>
  <c r="U2662" i="8"/>
  <c r="H2662" i="8"/>
  <c r="B2662" i="8"/>
  <c r="U2661" i="8"/>
  <c r="H2661" i="8"/>
  <c r="B2661" i="8"/>
  <c r="U2660" i="8"/>
  <c r="H2660" i="8"/>
  <c r="B2660" i="8"/>
  <c r="U2659" i="8"/>
  <c r="H2659" i="8"/>
  <c r="B2659" i="8"/>
  <c r="U2658" i="8"/>
  <c r="H2658" i="8"/>
  <c r="B2658" i="8"/>
  <c r="U2657" i="8"/>
  <c r="H2657" i="8"/>
  <c r="B2657" i="8"/>
  <c r="U2656" i="8"/>
  <c r="H2656" i="8"/>
  <c r="B2656" i="8"/>
  <c r="U2655" i="8"/>
  <c r="H2655" i="8"/>
  <c r="B2655" i="8"/>
  <c r="U2654" i="8"/>
  <c r="H2654" i="8"/>
  <c r="B2654" i="8"/>
  <c r="U2653" i="8"/>
  <c r="H2653" i="8"/>
  <c r="B2653" i="8"/>
  <c r="U2652" i="8"/>
  <c r="H2652" i="8"/>
  <c r="B2652" i="8"/>
  <c r="U2651" i="8"/>
  <c r="H2651" i="8"/>
  <c r="B2651" i="8"/>
  <c r="U2650" i="8"/>
  <c r="H2650" i="8"/>
  <c r="B2650" i="8"/>
  <c r="U2649" i="8"/>
  <c r="H2649" i="8"/>
  <c r="B2649" i="8"/>
  <c r="U2648" i="8"/>
  <c r="H2648" i="8"/>
  <c r="B2648" i="8"/>
  <c r="U2647" i="8"/>
  <c r="H2647" i="8"/>
  <c r="B2647" i="8"/>
  <c r="U2646" i="8"/>
  <c r="H2646" i="8"/>
  <c r="B2646" i="8"/>
  <c r="U2645" i="8"/>
  <c r="H2645" i="8"/>
  <c r="B2645" i="8"/>
  <c r="U2644" i="8"/>
  <c r="H2644" i="8"/>
  <c r="B2644" i="8"/>
  <c r="U2643" i="8"/>
  <c r="H2643" i="8"/>
  <c r="B2643" i="8"/>
  <c r="U2642" i="8"/>
  <c r="H2642" i="8"/>
  <c r="B2642" i="8"/>
  <c r="U2641" i="8"/>
  <c r="H2641" i="8"/>
  <c r="B2641" i="8"/>
  <c r="U2640" i="8"/>
  <c r="H2640" i="8"/>
  <c r="B2640" i="8"/>
  <c r="U2639" i="8"/>
  <c r="H2639" i="8"/>
  <c r="B2639" i="8"/>
  <c r="U2638" i="8"/>
  <c r="H2638" i="8"/>
  <c r="B2638" i="8"/>
  <c r="U2637" i="8"/>
  <c r="H2637" i="8"/>
  <c r="B2637" i="8"/>
  <c r="U2636" i="8"/>
  <c r="H2636" i="8"/>
  <c r="B2636" i="8"/>
  <c r="U2635" i="8"/>
  <c r="H2635" i="8"/>
  <c r="B2635" i="8"/>
  <c r="U2634" i="8"/>
  <c r="H2634" i="8"/>
  <c r="B2634" i="8"/>
  <c r="U2633" i="8"/>
  <c r="H2633" i="8"/>
  <c r="B2633" i="8"/>
  <c r="U2632" i="8"/>
  <c r="H2632" i="8"/>
  <c r="B2632" i="8"/>
  <c r="U2631" i="8"/>
  <c r="H2631" i="8"/>
  <c r="B2631" i="8"/>
  <c r="U2630" i="8"/>
  <c r="H2630" i="8"/>
  <c r="B2630" i="8"/>
  <c r="U2629" i="8"/>
  <c r="H2629" i="8"/>
  <c r="B2629" i="8"/>
  <c r="U2628" i="8"/>
  <c r="H2628" i="8"/>
  <c r="B2628" i="8"/>
  <c r="U2627" i="8"/>
  <c r="H2627" i="8"/>
  <c r="B2627" i="8"/>
  <c r="U2626" i="8"/>
  <c r="H2626" i="8"/>
  <c r="B2626" i="8"/>
  <c r="U2625" i="8"/>
  <c r="H2625" i="8"/>
  <c r="B2625" i="8"/>
  <c r="U2624" i="8"/>
  <c r="H2624" i="8"/>
  <c r="B2624" i="8"/>
  <c r="U2623" i="8"/>
  <c r="H2623" i="8"/>
  <c r="B2623" i="8"/>
  <c r="U2622" i="8"/>
  <c r="H2622" i="8"/>
  <c r="B2622" i="8"/>
  <c r="U2621" i="8"/>
  <c r="H2621" i="8"/>
  <c r="B2621" i="8"/>
  <c r="U2620" i="8"/>
  <c r="H2620" i="8"/>
  <c r="B2620" i="8"/>
  <c r="U2619" i="8"/>
  <c r="H2619" i="8"/>
  <c r="B2619" i="8"/>
  <c r="U2618" i="8"/>
  <c r="H2618" i="8"/>
  <c r="B2618" i="8"/>
  <c r="U2617" i="8"/>
  <c r="H2617" i="8"/>
  <c r="B2617" i="8"/>
  <c r="U2616" i="8"/>
  <c r="H2616" i="8"/>
  <c r="B2616" i="8"/>
  <c r="U2615" i="8"/>
  <c r="H2615" i="8"/>
  <c r="B2615" i="8"/>
  <c r="U2614" i="8"/>
  <c r="H2614" i="8"/>
  <c r="B2614" i="8"/>
  <c r="U2613" i="8"/>
  <c r="H2613" i="8"/>
  <c r="B2613" i="8"/>
  <c r="U2612" i="8"/>
  <c r="H2612" i="8"/>
  <c r="B2612" i="8"/>
  <c r="U2611" i="8"/>
  <c r="H2611" i="8"/>
  <c r="B2611" i="8"/>
  <c r="U2610" i="8"/>
  <c r="H2610" i="8"/>
  <c r="B2610" i="8"/>
  <c r="U2609" i="8"/>
  <c r="H2609" i="8"/>
  <c r="B2609" i="8"/>
  <c r="U2608" i="8"/>
  <c r="H2608" i="8"/>
  <c r="B2608" i="8"/>
  <c r="U2607" i="8"/>
  <c r="H2607" i="8"/>
  <c r="B2607" i="8"/>
  <c r="U2606" i="8"/>
  <c r="H2606" i="8"/>
  <c r="B2606" i="8"/>
  <c r="U2605" i="8"/>
  <c r="H2605" i="8"/>
  <c r="B2605" i="8"/>
  <c r="U2604" i="8"/>
  <c r="H2604" i="8"/>
  <c r="B2604" i="8"/>
  <c r="U2603" i="8"/>
  <c r="H2603" i="8"/>
  <c r="B2603" i="8"/>
  <c r="U2602" i="8"/>
  <c r="H2602" i="8"/>
  <c r="B2602" i="8"/>
  <c r="U2601" i="8"/>
  <c r="H2601" i="8"/>
  <c r="B2601" i="8"/>
  <c r="U2600" i="8"/>
  <c r="H2600" i="8"/>
  <c r="B2600" i="8"/>
  <c r="U2599" i="8"/>
  <c r="H2599" i="8"/>
  <c r="B2599" i="8"/>
  <c r="U2598" i="8"/>
  <c r="H2598" i="8"/>
  <c r="B2598" i="8"/>
  <c r="U2597" i="8"/>
  <c r="H2597" i="8"/>
  <c r="B2597" i="8"/>
  <c r="U2596" i="8"/>
  <c r="H2596" i="8"/>
  <c r="B2596" i="8"/>
  <c r="U2595" i="8"/>
  <c r="H2595" i="8"/>
  <c r="B2595" i="8"/>
  <c r="U2594" i="8"/>
  <c r="H2594" i="8"/>
  <c r="B2594" i="8"/>
  <c r="U2593" i="8"/>
  <c r="H2593" i="8"/>
  <c r="B2593" i="8"/>
  <c r="U2592" i="8"/>
  <c r="H2592" i="8"/>
  <c r="B2592" i="8"/>
  <c r="U2591" i="8"/>
  <c r="H2591" i="8"/>
  <c r="B2591" i="8"/>
  <c r="U2590" i="8"/>
  <c r="H2590" i="8"/>
  <c r="B2590" i="8"/>
  <c r="U2589" i="8"/>
  <c r="H2589" i="8"/>
  <c r="B2589" i="8"/>
  <c r="U2588" i="8"/>
  <c r="H2588" i="8"/>
  <c r="B2588" i="8"/>
  <c r="U2587" i="8"/>
  <c r="H2587" i="8"/>
  <c r="B2587" i="8"/>
  <c r="U2586" i="8"/>
  <c r="H2586" i="8"/>
  <c r="B2586" i="8"/>
  <c r="U2585" i="8"/>
  <c r="H2585" i="8"/>
  <c r="B2585" i="8"/>
  <c r="U2584" i="8"/>
  <c r="H2584" i="8"/>
  <c r="B2584" i="8"/>
  <c r="U2583" i="8"/>
  <c r="H2583" i="8"/>
  <c r="B2583" i="8"/>
  <c r="U2582" i="8"/>
  <c r="H2582" i="8"/>
  <c r="B2582" i="8"/>
  <c r="U2581" i="8"/>
  <c r="H2581" i="8"/>
  <c r="B2581" i="8"/>
  <c r="U2580" i="8"/>
  <c r="H2580" i="8"/>
  <c r="B2580" i="8"/>
  <c r="U2579" i="8"/>
  <c r="H2579" i="8"/>
  <c r="B2579" i="8"/>
  <c r="U2578" i="8"/>
  <c r="H2578" i="8"/>
  <c r="B2578" i="8"/>
  <c r="U2577" i="8"/>
  <c r="H2577" i="8"/>
  <c r="B2577" i="8"/>
  <c r="U2576" i="8"/>
  <c r="H2576" i="8"/>
  <c r="B2576" i="8"/>
  <c r="U2575" i="8"/>
  <c r="H2575" i="8"/>
  <c r="B2575" i="8"/>
  <c r="U2574" i="8"/>
  <c r="H2574" i="8"/>
  <c r="B2574" i="8"/>
  <c r="U2573" i="8"/>
  <c r="H2573" i="8"/>
  <c r="B2573" i="8"/>
  <c r="U2572" i="8"/>
  <c r="H2572" i="8"/>
  <c r="B2572" i="8"/>
  <c r="U2571" i="8"/>
  <c r="H2571" i="8"/>
  <c r="B2571" i="8"/>
  <c r="U2570" i="8"/>
  <c r="H2570" i="8"/>
  <c r="B2570" i="8"/>
  <c r="U2569" i="8"/>
  <c r="H2569" i="8"/>
  <c r="B2569" i="8"/>
  <c r="U2568" i="8"/>
  <c r="H2568" i="8"/>
  <c r="B2568" i="8"/>
  <c r="U2567" i="8"/>
  <c r="H2567" i="8"/>
  <c r="B2567" i="8"/>
  <c r="U2566" i="8"/>
  <c r="H2566" i="8"/>
  <c r="B2566" i="8"/>
  <c r="U2565" i="8"/>
  <c r="H2565" i="8"/>
  <c r="B2565" i="8"/>
  <c r="U2564" i="8"/>
  <c r="H2564" i="8"/>
  <c r="B2564" i="8"/>
  <c r="U2563" i="8"/>
  <c r="H2563" i="8"/>
  <c r="B2563" i="8"/>
  <c r="U2562" i="8"/>
  <c r="H2562" i="8"/>
  <c r="B2562" i="8"/>
  <c r="U2561" i="8"/>
  <c r="H2561" i="8"/>
  <c r="B2561" i="8"/>
  <c r="U2560" i="8"/>
  <c r="H2560" i="8"/>
  <c r="B2560" i="8"/>
  <c r="U2559" i="8"/>
  <c r="H2559" i="8"/>
  <c r="B2559" i="8"/>
  <c r="U2558" i="8"/>
  <c r="H2558" i="8"/>
  <c r="B2558" i="8"/>
  <c r="U2557" i="8"/>
  <c r="H2557" i="8"/>
  <c r="B2557" i="8"/>
  <c r="U2556" i="8"/>
  <c r="H2556" i="8"/>
  <c r="B2556" i="8"/>
  <c r="U2555" i="8"/>
  <c r="H2555" i="8"/>
  <c r="B2555" i="8"/>
  <c r="U2554" i="8"/>
  <c r="H2554" i="8"/>
  <c r="B2554" i="8"/>
  <c r="U2553" i="8"/>
  <c r="H2553" i="8"/>
  <c r="B2553" i="8"/>
  <c r="U2552" i="8"/>
  <c r="H2552" i="8"/>
  <c r="B2552" i="8"/>
  <c r="U2551" i="8"/>
  <c r="H2551" i="8"/>
  <c r="B2551" i="8"/>
  <c r="U2550" i="8"/>
  <c r="H2550" i="8"/>
  <c r="B2550" i="8"/>
  <c r="U2549" i="8"/>
  <c r="H2549" i="8"/>
  <c r="B2549" i="8"/>
  <c r="U2548" i="8"/>
  <c r="H2548" i="8"/>
  <c r="B2548" i="8"/>
  <c r="U2547" i="8"/>
  <c r="H2547" i="8"/>
  <c r="B2547" i="8"/>
  <c r="U2546" i="8"/>
  <c r="H2546" i="8"/>
  <c r="B2546" i="8"/>
  <c r="U2545" i="8"/>
  <c r="H2545" i="8"/>
  <c r="B2545" i="8"/>
  <c r="U2544" i="8"/>
  <c r="H2544" i="8"/>
  <c r="B2544" i="8"/>
  <c r="U2543" i="8"/>
  <c r="H2543" i="8"/>
  <c r="B2543" i="8"/>
  <c r="U2542" i="8"/>
  <c r="H2542" i="8"/>
  <c r="B2542" i="8"/>
  <c r="U2541" i="8"/>
  <c r="H2541" i="8"/>
  <c r="B2541" i="8"/>
  <c r="U2540" i="8"/>
  <c r="H2540" i="8"/>
  <c r="B2540" i="8"/>
  <c r="U2539" i="8"/>
  <c r="H2539" i="8"/>
  <c r="B2539" i="8"/>
  <c r="U2538" i="8"/>
  <c r="H2538" i="8"/>
  <c r="B2538" i="8"/>
  <c r="U2537" i="8"/>
  <c r="H2537" i="8"/>
  <c r="B2537" i="8"/>
  <c r="U2536" i="8"/>
  <c r="H2536" i="8"/>
  <c r="B2536" i="8"/>
  <c r="U2535" i="8"/>
  <c r="H2535" i="8"/>
  <c r="B2535" i="8"/>
  <c r="U2534" i="8"/>
  <c r="H2534" i="8"/>
  <c r="B2534" i="8"/>
  <c r="U2533" i="8"/>
  <c r="H2533" i="8"/>
  <c r="B2533" i="8"/>
  <c r="U2532" i="8"/>
  <c r="H2532" i="8"/>
  <c r="B2532" i="8"/>
  <c r="U2531" i="8"/>
  <c r="H2531" i="8"/>
  <c r="B2531" i="8"/>
  <c r="U2530" i="8"/>
  <c r="H2530" i="8"/>
  <c r="B2530" i="8"/>
  <c r="U2529" i="8"/>
  <c r="H2529" i="8"/>
  <c r="B2529" i="8"/>
  <c r="U2528" i="8"/>
  <c r="H2528" i="8"/>
  <c r="B2528" i="8"/>
  <c r="U2527" i="8"/>
  <c r="H2527" i="8"/>
  <c r="B2527" i="8"/>
  <c r="U2526" i="8"/>
  <c r="H2526" i="8"/>
  <c r="B2526" i="8"/>
  <c r="U2525" i="8"/>
  <c r="H2525" i="8"/>
  <c r="B2525" i="8"/>
  <c r="U2524" i="8"/>
  <c r="H2524" i="8"/>
  <c r="B2524" i="8"/>
  <c r="U2523" i="8"/>
  <c r="H2523" i="8"/>
  <c r="B2523" i="8"/>
  <c r="U2522" i="8"/>
  <c r="H2522" i="8"/>
  <c r="B2522" i="8"/>
  <c r="U2521" i="8"/>
  <c r="H2521" i="8"/>
  <c r="B2521" i="8"/>
  <c r="U2520" i="8"/>
  <c r="H2520" i="8"/>
  <c r="B2520" i="8"/>
  <c r="U2519" i="8"/>
  <c r="H2519" i="8"/>
  <c r="B2519" i="8"/>
  <c r="U2518" i="8"/>
  <c r="H2518" i="8"/>
  <c r="B2518" i="8"/>
  <c r="U2517" i="8"/>
  <c r="H2517" i="8"/>
  <c r="B2517" i="8"/>
  <c r="U2516" i="8"/>
  <c r="H2516" i="8"/>
  <c r="B2516" i="8"/>
  <c r="U2515" i="8"/>
  <c r="H2515" i="8"/>
  <c r="B2515" i="8"/>
  <c r="U2514" i="8"/>
  <c r="H2514" i="8"/>
  <c r="B2514" i="8"/>
  <c r="U2513" i="8"/>
  <c r="H2513" i="8"/>
  <c r="B2513" i="8"/>
  <c r="U2512" i="8"/>
  <c r="H2512" i="8"/>
  <c r="B2512" i="8"/>
  <c r="U2511" i="8"/>
  <c r="H2511" i="8"/>
  <c r="B2511" i="8"/>
  <c r="U2510" i="8"/>
  <c r="H2510" i="8"/>
  <c r="B2510" i="8"/>
  <c r="U2509" i="8"/>
  <c r="H2509" i="8"/>
  <c r="B2509" i="8"/>
  <c r="U2508" i="8"/>
  <c r="H2508" i="8"/>
  <c r="B2508" i="8"/>
  <c r="U2507" i="8"/>
  <c r="H2507" i="8"/>
  <c r="B2507" i="8"/>
  <c r="U2506" i="8"/>
  <c r="H2506" i="8"/>
  <c r="B2506" i="8"/>
  <c r="U2505" i="8"/>
  <c r="H2505" i="8"/>
  <c r="B2505" i="8"/>
  <c r="U2504" i="8"/>
  <c r="H2504" i="8"/>
  <c r="B2504" i="8"/>
  <c r="U2503" i="8"/>
  <c r="H2503" i="8"/>
  <c r="B2503" i="8"/>
  <c r="U2502" i="8"/>
  <c r="H2502" i="8"/>
  <c r="B2502" i="8"/>
  <c r="U2501" i="8"/>
  <c r="H2501" i="8"/>
  <c r="B2501" i="8"/>
  <c r="U2500" i="8"/>
  <c r="H2500" i="8"/>
  <c r="B2500" i="8"/>
  <c r="U2499" i="8"/>
  <c r="H2499" i="8"/>
  <c r="B2499" i="8"/>
  <c r="U2498" i="8"/>
  <c r="H2498" i="8"/>
  <c r="B2498" i="8"/>
  <c r="U2497" i="8"/>
  <c r="H2497" i="8"/>
  <c r="B2497" i="8"/>
  <c r="U2496" i="8"/>
  <c r="H2496" i="8"/>
  <c r="B2496" i="8"/>
  <c r="U2495" i="8"/>
  <c r="H2495" i="8"/>
  <c r="B2495" i="8"/>
  <c r="U2494" i="8"/>
  <c r="H2494" i="8"/>
  <c r="B2494" i="8"/>
  <c r="U2493" i="8"/>
  <c r="H2493" i="8"/>
  <c r="B2493" i="8"/>
  <c r="U2492" i="8"/>
  <c r="H2492" i="8"/>
  <c r="B2492" i="8"/>
  <c r="U2491" i="8"/>
  <c r="H2491" i="8"/>
  <c r="B2491" i="8"/>
  <c r="U2490" i="8"/>
  <c r="H2490" i="8"/>
  <c r="B2490" i="8"/>
  <c r="U2489" i="8"/>
  <c r="H2489" i="8"/>
  <c r="B2489" i="8"/>
  <c r="U2488" i="8"/>
  <c r="H2488" i="8"/>
  <c r="B2488" i="8"/>
  <c r="U2487" i="8"/>
  <c r="H2487" i="8"/>
  <c r="B2487" i="8"/>
  <c r="U2486" i="8"/>
  <c r="H2486" i="8"/>
  <c r="B2486" i="8"/>
  <c r="U2485" i="8"/>
  <c r="H2485" i="8"/>
  <c r="B2485" i="8"/>
  <c r="U2484" i="8"/>
  <c r="H2484" i="8"/>
  <c r="B2484" i="8"/>
  <c r="U2483" i="8"/>
  <c r="H2483" i="8"/>
  <c r="B2483" i="8"/>
  <c r="U2482" i="8"/>
  <c r="H2482" i="8"/>
  <c r="B2482" i="8"/>
  <c r="U2481" i="8"/>
  <c r="H2481" i="8"/>
  <c r="B2481" i="8"/>
  <c r="U2480" i="8"/>
  <c r="H2480" i="8"/>
  <c r="B2480" i="8"/>
  <c r="U2479" i="8"/>
  <c r="H2479" i="8"/>
  <c r="B2479" i="8"/>
  <c r="U2478" i="8"/>
  <c r="H2478" i="8"/>
  <c r="B2478" i="8"/>
  <c r="U2477" i="8"/>
  <c r="H2477" i="8"/>
  <c r="B2477" i="8"/>
  <c r="U2476" i="8"/>
  <c r="H2476" i="8"/>
  <c r="B2476" i="8"/>
  <c r="U2475" i="8"/>
  <c r="H2475" i="8"/>
  <c r="B2475" i="8"/>
  <c r="U2474" i="8"/>
  <c r="H2474" i="8"/>
  <c r="B2474" i="8"/>
  <c r="U2473" i="8"/>
  <c r="H2473" i="8"/>
  <c r="B2473" i="8"/>
  <c r="U2472" i="8"/>
  <c r="H2472" i="8"/>
  <c r="B2472" i="8"/>
  <c r="U2471" i="8"/>
  <c r="H2471" i="8"/>
  <c r="B2471" i="8"/>
  <c r="U2470" i="8"/>
  <c r="H2470" i="8"/>
  <c r="B2470" i="8"/>
  <c r="U2469" i="8"/>
  <c r="H2469" i="8"/>
  <c r="B2469" i="8"/>
  <c r="U2468" i="8"/>
  <c r="H2468" i="8"/>
  <c r="B2468" i="8"/>
  <c r="U2467" i="8"/>
  <c r="H2467" i="8"/>
  <c r="B2467" i="8"/>
  <c r="U2466" i="8"/>
  <c r="H2466" i="8"/>
  <c r="B2466" i="8"/>
  <c r="U2465" i="8"/>
  <c r="H2465" i="8"/>
  <c r="B2465" i="8"/>
  <c r="U2464" i="8"/>
  <c r="H2464" i="8"/>
  <c r="B2464" i="8"/>
  <c r="U2463" i="8"/>
  <c r="H2463" i="8"/>
  <c r="B2463" i="8"/>
  <c r="U2462" i="8"/>
  <c r="H2462" i="8"/>
  <c r="B2462" i="8"/>
  <c r="U2461" i="8"/>
  <c r="H2461" i="8"/>
  <c r="B2461" i="8"/>
  <c r="U2460" i="8"/>
  <c r="H2460" i="8"/>
  <c r="B2460" i="8"/>
  <c r="U2459" i="8"/>
  <c r="H2459" i="8"/>
  <c r="B2459" i="8"/>
  <c r="U2458" i="8"/>
  <c r="H2458" i="8"/>
  <c r="B2458" i="8"/>
  <c r="U2457" i="8"/>
  <c r="H2457" i="8"/>
  <c r="B2457" i="8"/>
  <c r="U2456" i="8"/>
  <c r="H2456" i="8"/>
  <c r="B2456" i="8"/>
  <c r="U2455" i="8"/>
  <c r="H2455" i="8"/>
  <c r="B2455" i="8"/>
  <c r="U2454" i="8"/>
  <c r="H2454" i="8"/>
  <c r="B2454" i="8"/>
  <c r="U2453" i="8"/>
  <c r="H2453" i="8"/>
  <c r="B2453" i="8"/>
  <c r="U2452" i="8"/>
  <c r="H2452" i="8"/>
  <c r="B2452" i="8"/>
  <c r="U2451" i="8"/>
  <c r="H2451" i="8"/>
  <c r="B2451" i="8"/>
  <c r="U2450" i="8"/>
  <c r="H2450" i="8"/>
  <c r="B2450" i="8"/>
  <c r="U2449" i="8"/>
  <c r="H2449" i="8"/>
  <c r="B2449" i="8"/>
  <c r="U2448" i="8"/>
  <c r="H2448" i="8"/>
  <c r="B2448" i="8"/>
  <c r="U2447" i="8"/>
  <c r="H2447" i="8"/>
  <c r="B2447" i="8"/>
  <c r="U2446" i="8"/>
  <c r="H2446" i="8"/>
  <c r="B2446" i="8"/>
  <c r="U2445" i="8"/>
  <c r="H2445" i="8"/>
  <c r="B2445" i="8"/>
  <c r="U2444" i="8"/>
  <c r="H2444" i="8"/>
  <c r="B2444" i="8"/>
  <c r="U2443" i="8"/>
  <c r="H2443" i="8"/>
  <c r="B2443" i="8"/>
  <c r="U2442" i="8"/>
  <c r="H2442" i="8"/>
  <c r="B2442" i="8"/>
  <c r="U2441" i="8"/>
  <c r="H2441" i="8"/>
  <c r="B2441" i="8"/>
  <c r="U2440" i="8"/>
  <c r="H2440" i="8"/>
  <c r="B2440" i="8"/>
  <c r="U2439" i="8"/>
  <c r="H2439" i="8"/>
  <c r="B2439" i="8"/>
  <c r="U2438" i="8"/>
  <c r="H2438" i="8"/>
  <c r="B2438" i="8"/>
  <c r="U2437" i="8"/>
  <c r="H2437" i="8"/>
  <c r="B2437" i="8"/>
  <c r="U2436" i="8"/>
  <c r="H2436" i="8"/>
  <c r="B2436" i="8"/>
  <c r="U2435" i="8"/>
  <c r="H2435" i="8"/>
  <c r="B2435" i="8"/>
  <c r="U2434" i="8"/>
  <c r="H2434" i="8"/>
  <c r="B2434" i="8"/>
  <c r="U2433" i="8"/>
  <c r="H2433" i="8"/>
  <c r="B2433" i="8"/>
  <c r="U2432" i="8"/>
  <c r="H2432" i="8"/>
  <c r="B2432" i="8"/>
  <c r="U2431" i="8"/>
  <c r="H2431" i="8"/>
  <c r="B2431" i="8"/>
  <c r="U2430" i="8"/>
  <c r="H2430" i="8"/>
  <c r="B2430" i="8"/>
  <c r="U2429" i="8"/>
  <c r="H2429" i="8"/>
  <c r="B2429" i="8"/>
  <c r="U2428" i="8"/>
  <c r="H2428" i="8"/>
  <c r="B2428" i="8"/>
  <c r="U2427" i="8"/>
  <c r="H2427" i="8"/>
  <c r="B2427" i="8"/>
  <c r="U2426" i="8"/>
  <c r="H2426" i="8"/>
  <c r="B2426" i="8"/>
  <c r="U2425" i="8"/>
  <c r="H2425" i="8"/>
  <c r="B2425" i="8"/>
  <c r="U2424" i="8"/>
  <c r="H2424" i="8"/>
  <c r="B2424" i="8"/>
  <c r="U2423" i="8"/>
  <c r="H2423" i="8"/>
  <c r="B2423" i="8"/>
  <c r="U2422" i="8"/>
  <c r="H2422" i="8"/>
  <c r="B2422" i="8"/>
  <c r="U2421" i="8"/>
  <c r="H2421" i="8"/>
  <c r="B2421" i="8"/>
  <c r="U2420" i="8"/>
  <c r="H2420" i="8"/>
  <c r="B2420" i="8"/>
  <c r="U2419" i="8"/>
  <c r="H2419" i="8"/>
  <c r="B2419" i="8"/>
  <c r="U2418" i="8"/>
  <c r="H2418" i="8"/>
  <c r="B2418" i="8"/>
  <c r="U2417" i="8"/>
  <c r="H2417" i="8"/>
  <c r="B2417" i="8"/>
  <c r="U2416" i="8"/>
  <c r="H2416" i="8"/>
  <c r="B2416" i="8"/>
  <c r="U2415" i="8"/>
  <c r="H2415" i="8"/>
  <c r="B2415" i="8"/>
  <c r="U2414" i="8"/>
  <c r="H2414" i="8"/>
  <c r="B2414" i="8"/>
  <c r="U2413" i="8"/>
  <c r="H2413" i="8"/>
  <c r="B2413" i="8"/>
  <c r="U2412" i="8"/>
  <c r="H2412" i="8"/>
  <c r="B2412" i="8"/>
  <c r="U2411" i="8"/>
  <c r="H2411" i="8"/>
  <c r="B2411" i="8"/>
  <c r="U2410" i="8"/>
  <c r="H2410" i="8"/>
  <c r="B2410" i="8"/>
  <c r="U2409" i="8"/>
  <c r="H2409" i="8"/>
  <c r="B2409" i="8"/>
  <c r="U2408" i="8"/>
  <c r="H2408" i="8"/>
  <c r="B2408" i="8"/>
  <c r="U2407" i="8"/>
  <c r="H2407" i="8"/>
  <c r="B2407" i="8"/>
  <c r="U2406" i="8"/>
  <c r="H2406" i="8"/>
  <c r="B2406" i="8"/>
  <c r="U2405" i="8"/>
  <c r="H2405" i="8"/>
  <c r="B2405" i="8"/>
  <c r="U2404" i="8"/>
  <c r="H2404" i="8"/>
  <c r="B2404" i="8"/>
  <c r="U2403" i="8"/>
  <c r="H2403" i="8"/>
  <c r="B2403" i="8"/>
  <c r="U2402" i="8"/>
  <c r="H2402" i="8"/>
  <c r="B2402" i="8"/>
  <c r="U2401" i="8"/>
  <c r="H2401" i="8"/>
  <c r="B2401" i="8"/>
  <c r="U2400" i="8"/>
  <c r="H2400" i="8"/>
  <c r="B2400" i="8"/>
  <c r="U2399" i="8"/>
  <c r="H2399" i="8"/>
  <c r="B2399" i="8"/>
  <c r="U2398" i="8"/>
  <c r="H2398" i="8"/>
  <c r="B2398" i="8"/>
  <c r="U2397" i="8"/>
  <c r="H2397" i="8"/>
  <c r="B2397" i="8"/>
  <c r="U2396" i="8"/>
  <c r="H2396" i="8"/>
  <c r="B2396" i="8"/>
  <c r="U2395" i="8"/>
  <c r="H2395" i="8"/>
  <c r="B2395" i="8"/>
  <c r="U2394" i="8"/>
  <c r="H2394" i="8"/>
  <c r="B2394" i="8"/>
  <c r="U2393" i="8"/>
  <c r="H2393" i="8"/>
  <c r="B2393" i="8"/>
  <c r="U2392" i="8"/>
  <c r="H2392" i="8"/>
  <c r="B2392" i="8"/>
  <c r="U2391" i="8"/>
  <c r="H2391" i="8"/>
  <c r="B2391" i="8"/>
  <c r="U2390" i="8"/>
  <c r="H2390" i="8"/>
  <c r="B2390" i="8"/>
  <c r="U2389" i="8"/>
  <c r="H2389" i="8"/>
  <c r="B2389" i="8"/>
  <c r="U2388" i="8"/>
  <c r="H2388" i="8"/>
  <c r="B2388" i="8"/>
  <c r="U2387" i="8"/>
  <c r="H2387" i="8"/>
  <c r="B2387" i="8"/>
  <c r="U2386" i="8"/>
  <c r="H2386" i="8"/>
  <c r="B2386" i="8"/>
  <c r="U2385" i="8"/>
  <c r="H2385" i="8"/>
  <c r="B2385" i="8"/>
  <c r="U2384" i="8"/>
  <c r="H2384" i="8"/>
  <c r="B2384" i="8"/>
  <c r="U2383" i="8"/>
  <c r="H2383" i="8"/>
  <c r="B2383" i="8"/>
  <c r="U2382" i="8"/>
  <c r="H2382" i="8"/>
  <c r="B2382" i="8"/>
  <c r="U2381" i="8"/>
  <c r="H2381" i="8"/>
  <c r="B2381" i="8"/>
  <c r="U2380" i="8"/>
  <c r="H2380" i="8"/>
  <c r="B2380" i="8"/>
  <c r="U2379" i="8"/>
  <c r="H2379" i="8"/>
  <c r="B2379" i="8"/>
  <c r="U2378" i="8"/>
  <c r="H2378" i="8"/>
  <c r="B2378" i="8"/>
  <c r="U2377" i="8"/>
  <c r="H2377" i="8"/>
  <c r="B2377" i="8"/>
  <c r="U2376" i="8"/>
  <c r="H2376" i="8"/>
  <c r="B2376" i="8"/>
  <c r="U2375" i="8"/>
  <c r="H2375" i="8"/>
  <c r="B2375" i="8"/>
  <c r="U2374" i="8"/>
  <c r="H2374" i="8"/>
  <c r="B2374" i="8"/>
  <c r="U2373" i="8"/>
  <c r="H2373" i="8"/>
  <c r="B2373" i="8"/>
  <c r="U2372" i="8"/>
  <c r="H2372" i="8"/>
  <c r="B2372" i="8"/>
  <c r="U2371" i="8"/>
  <c r="H2371" i="8"/>
  <c r="B2371" i="8"/>
  <c r="U2370" i="8"/>
  <c r="H2370" i="8"/>
  <c r="B2370" i="8"/>
  <c r="U2369" i="8"/>
  <c r="H2369" i="8"/>
  <c r="B2369" i="8"/>
  <c r="U2368" i="8"/>
  <c r="H2368" i="8"/>
  <c r="B2368" i="8"/>
  <c r="U2367" i="8"/>
  <c r="H2367" i="8"/>
  <c r="B2367" i="8"/>
  <c r="U2366" i="8"/>
  <c r="H2366" i="8"/>
  <c r="B2366" i="8"/>
  <c r="U2365" i="8"/>
  <c r="H2365" i="8"/>
  <c r="B2365" i="8"/>
  <c r="U2364" i="8"/>
  <c r="H2364" i="8"/>
  <c r="B2364" i="8"/>
  <c r="U2363" i="8"/>
  <c r="H2363" i="8"/>
  <c r="B2363" i="8"/>
  <c r="U2362" i="8"/>
  <c r="H2362" i="8"/>
  <c r="B2362" i="8"/>
  <c r="U2361" i="8"/>
  <c r="H2361" i="8"/>
  <c r="B2361" i="8"/>
  <c r="U2360" i="8"/>
  <c r="H2360" i="8"/>
  <c r="B2360" i="8"/>
  <c r="U2359" i="8"/>
  <c r="H2359" i="8"/>
  <c r="B2359" i="8"/>
  <c r="U2358" i="8"/>
  <c r="H2358" i="8"/>
  <c r="B2358" i="8"/>
  <c r="U2357" i="8"/>
  <c r="H2357" i="8"/>
  <c r="B2357" i="8"/>
  <c r="U2356" i="8"/>
  <c r="H2356" i="8"/>
  <c r="B2356" i="8"/>
  <c r="U2355" i="8"/>
  <c r="H2355" i="8"/>
  <c r="B2355" i="8"/>
  <c r="U2354" i="8"/>
  <c r="H2354" i="8"/>
  <c r="B2354" i="8"/>
  <c r="U2353" i="8"/>
  <c r="H2353" i="8"/>
  <c r="B2353" i="8"/>
  <c r="U2352" i="8"/>
  <c r="H2352" i="8"/>
  <c r="B2352" i="8"/>
  <c r="U2351" i="8"/>
  <c r="H2351" i="8"/>
  <c r="B2351" i="8"/>
  <c r="U2350" i="8"/>
  <c r="H2350" i="8"/>
  <c r="B2350" i="8"/>
  <c r="U2349" i="8"/>
  <c r="H2349" i="8"/>
  <c r="B2349" i="8"/>
  <c r="U2348" i="8"/>
  <c r="H2348" i="8"/>
  <c r="B2348" i="8"/>
  <c r="U2347" i="8"/>
  <c r="H2347" i="8"/>
  <c r="B2347" i="8"/>
  <c r="U2346" i="8"/>
  <c r="H2346" i="8"/>
  <c r="B2346" i="8"/>
  <c r="U2345" i="8"/>
  <c r="H2345" i="8"/>
  <c r="B2345" i="8"/>
  <c r="U2344" i="8"/>
  <c r="H2344" i="8"/>
  <c r="B2344" i="8"/>
  <c r="U2343" i="8"/>
  <c r="H2343" i="8"/>
  <c r="B2343" i="8"/>
  <c r="U2342" i="8"/>
  <c r="H2342" i="8"/>
  <c r="B2342" i="8"/>
  <c r="U2341" i="8"/>
  <c r="H2341" i="8"/>
  <c r="B2341" i="8"/>
  <c r="U2340" i="8"/>
  <c r="H2340" i="8"/>
  <c r="B2340" i="8"/>
  <c r="U2339" i="8"/>
  <c r="H2339" i="8"/>
  <c r="B2339" i="8"/>
  <c r="U2338" i="8"/>
  <c r="H2338" i="8"/>
  <c r="B2338" i="8"/>
  <c r="U2337" i="8"/>
  <c r="H2337" i="8"/>
  <c r="B2337" i="8"/>
  <c r="U2336" i="8"/>
  <c r="H2336" i="8"/>
  <c r="B2336" i="8"/>
  <c r="U2335" i="8"/>
  <c r="H2335" i="8"/>
  <c r="B2335" i="8"/>
  <c r="U2334" i="8"/>
  <c r="H2334" i="8"/>
  <c r="B2334" i="8"/>
  <c r="U2333" i="8"/>
  <c r="H2333" i="8"/>
  <c r="B2333" i="8"/>
  <c r="U2332" i="8"/>
  <c r="H2332" i="8"/>
  <c r="B2332" i="8"/>
  <c r="U2331" i="8"/>
  <c r="H2331" i="8"/>
  <c r="B2331" i="8"/>
  <c r="U2330" i="8"/>
  <c r="H2330" i="8"/>
  <c r="B2330" i="8"/>
  <c r="U2329" i="8"/>
  <c r="H2329" i="8"/>
  <c r="B2329" i="8"/>
  <c r="U2328" i="8"/>
  <c r="H2328" i="8"/>
  <c r="B2328" i="8"/>
  <c r="U2327" i="8"/>
  <c r="H2327" i="8"/>
  <c r="B2327" i="8"/>
  <c r="U2326" i="8"/>
  <c r="H2326" i="8"/>
  <c r="B2326" i="8"/>
  <c r="U2325" i="8"/>
  <c r="H2325" i="8"/>
  <c r="B2325" i="8"/>
  <c r="U2324" i="8"/>
  <c r="H2324" i="8"/>
  <c r="B2324" i="8"/>
  <c r="U2323" i="8"/>
  <c r="H2323" i="8"/>
  <c r="B2323" i="8"/>
  <c r="U2322" i="8"/>
  <c r="H2322" i="8"/>
  <c r="B2322" i="8"/>
  <c r="U2321" i="8"/>
  <c r="H2321" i="8"/>
  <c r="B2321" i="8"/>
  <c r="U2320" i="8"/>
  <c r="H2320" i="8"/>
  <c r="B2320" i="8"/>
  <c r="U2319" i="8"/>
  <c r="H2319" i="8"/>
  <c r="B2319" i="8"/>
  <c r="U2318" i="8"/>
  <c r="H2318" i="8"/>
  <c r="B2318" i="8"/>
  <c r="U2317" i="8"/>
  <c r="H2317" i="8"/>
  <c r="B2317" i="8"/>
  <c r="U2316" i="8"/>
  <c r="H2316" i="8"/>
  <c r="B2316" i="8"/>
  <c r="U2315" i="8"/>
  <c r="H2315" i="8"/>
  <c r="B2315" i="8"/>
  <c r="U2314" i="8"/>
  <c r="H2314" i="8"/>
  <c r="B2314" i="8"/>
  <c r="U2313" i="8"/>
  <c r="H2313" i="8"/>
  <c r="B2313" i="8"/>
  <c r="U2312" i="8"/>
  <c r="H2312" i="8"/>
  <c r="B2312" i="8"/>
  <c r="U2311" i="8"/>
  <c r="H2311" i="8"/>
  <c r="B2311" i="8"/>
  <c r="U2310" i="8"/>
  <c r="H2310" i="8"/>
  <c r="B2310" i="8"/>
  <c r="U2309" i="8"/>
  <c r="H2309" i="8"/>
  <c r="B2309" i="8"/>
  <c r="U2308" i="8"/>
  <c r="H2308" i="8"/>
  <c r="B2308" i="8"/>
  <c r="U2307" i="8"/>
  <c r="H2307" i="8"/>
  <c r="B2307" i="8"/>
  <c r="U2306" i="8"/>
  <c r="H2306" i="8"/>
  <c r="B2306" i="8"/>
  <c r="U2305" i="8"/>
  <c r="H2305" i="8"/>
  <c r="B2305" i="8"/>
  <c r="U2304" i="8"/>
  <c r="H2304" i="8"/>
  <c r="B2304" i="8"/>
  <c r="U2303" i="8"/>
  <c r="H2303" i="8"/>
  <c r="B2303" i="8"/>
  <c r="U2302" i="8"/>
  <c r="H2302" i="8"/>
  <c r="B2302" i="8"/>
  <c r="U2301" i="8"/>
  <c r="H2301" i="8"/>
  <c r="B2301" i="8"/>
  <c r="U2300" i="8"/>
  <c r="H2300" i="8"/>
  <c r="B2300" i="8"/>
  <c r="U2299" i="8"/>
  <c r="H2299" i="8"/>
  <c r="B2299" i="8"/>
  <c r="U2298" i="8"/>
  <c r="H2298" i="8"/>
  <c r="B2298" i="8"/>
  <c r="U2297" i="8"/>
  <c r="H2297" i="8"/>
  <c r="B2297" i="8"/>
  <c r="U2296" i="8"/>
  <c r="H2296" i="8"/>
  <c r="B2296" i="8"/>
  <c r="U2295" i="8"/>
  <c r="H2295" i="8"/>
  <c r="B2295" i="8"/>
  <c r="U2294" i="8"/>
  <c r="H2294" i="8"/>
  <c r="B2294" i="8"/>
  <c r="U2293" i="8"/>
  <c r="H2293" i="8"/>
  <c r="B2293" i="8"/>
  <c r="U2292" i="8"/>
  <c r="H2292" i="8"/>
  <c r="B2292" i="8"/>
  <c r="U2291" i="8"/>
  <c r="H2291" i="8"/>
  <c r="B2291" i="8"/>
  <c r="U2290" i="8"/>
  <c r="H2290" i="8"/>
  <c r="B2290" i="8"/>
  <c r="U2289" i="8"/>
  <c r="H2289" i="8"/>
  <c r="B2289" i="8"/>
  <c r="U2288" i="8"/>
  <c r="H2288" i="8"/>
  <c r="B2288" i="8"/>
  <c r="U2287" i="8"/>
  <c r="H2287" i="8"/>
  <c r="B2287" i="8"/>
  <c r="U2286" i="8"/>
  <c r="H2286" i="8"/>
  <c r="B2286" i="8"/>
  <c r="U2285" i="8"/>
  <c r="H2285" i="8"/>
  <c r="B2285" i="8"/>
  <c r="U2284" i="8"/>
  <c r="H2284" i="8"/>
  <c r="B2284" i="8"/>
  <c r="U2283" i="8"/>
  <c r="H2283" i="8"/>
  <c r="B2283" i="8"/>
  <c r="U2282" i="8"/>
  <c r="H2282" i="8"/>
  <c r="B2282" i="8"/>
  <c r="U2281" i="8"/>
  <c r="H2281" i="8"/>
  <c r="B2281" i="8"/>
  <c r="U2280" i="8"/>
  <c r="H2280" i="8"/>
  <c r="B2280" i="8"/>
  <c r="U2279" i="8"/>
  <c r="H2279" i="8"/>
  <c r="B2279" i="8"/>
  <c r="U2278" i="8"/>
  <c r="H2278" i="8"/>
  <c r="B2278" i="8"/>
  <c r="U2277" i="8"/>
  <c r="H2277" i="8"/>
  <c r="B2277" i="8"/>
  <c r="U2276" i="8"/>
  <c r="H2276" i="8"/>
  <c r="B2276" i="8"/>
  <c r="U2275" i="8"/>
  <c r="H2275" i="8"/>
  <c r="B2275" i="8"/>
  <c r="U2274" i="8"/>
  <c r="H2274" i="8"/>
  <c r="B2274" i="8"/>
  <c r="U2273" i="8"/>
  <c r="H2273" i="8"/>
  <c r="B2273" i="8"/>
  <c r="U2272" i="8"/>
  <c r="H2272" i="8"/>
  <c r="B2272" i="8"/>
  <c r="U2271" i="8"/>
  <c r="H2271" i="8"/>
  <c r="B2271" i="8"/>
  <c r="U2270" i="8"/>
  <c r="H2270" i="8"/>
  <c r="B2270" i="8"/>
  <c r="U2269" i="8"/>
  <c r="H2269" i="8"/>
  <c r="B2269" i="8"/>
  <c r="U2268" i="8"/>
  <c r="H2268" i="8"/>
  <c r="B2268" i="8"/>
  <c r="U2267" i="8"/>
  <c r="H2267" i="8"/>
  <c r="B2267" i="8"/>
  <c r="U2266" i="8"/>
  <c r="H2266" i="8"/>
  <c r="B2266" i="8"/>
  <c r="U2265" i="8"/>
  <c r="H2265" i="8"/>
  <c r="B2265" i="8"/>
  <c r="U2264" i="8"/>
  <c r="H2264" i="8"/>
  <c r="B2264" i="8"/>
  <c r="U2263" i="8"/>
  <c r="H2263" i="8"/>
  <c r="B2263" i="8"/>
  <c r="U2262" i="8"/>
  <c r="H2262" i="8"/>
  <c r="B2262" i="8"/>
  <c r="U2261" i="8"/>
  <c r="H2261" i="8"/>
  <c r="B2261" i="8"/>
  <c r="U2260" i="8"/>
  <c r="H2260" i="8"/>
  <c r="B2260" i="8"/>
  <c r="U2259" i="8"/>
  <c r="H2259" i="8"/>
  <c r="B2259" i="8"/>
  <c r="U2258" i="8"/>
  <c r="H2258" i="8"/>
  <c r="B2258" i="8"/>
  <c r="U2257" i="8"/>
  <c r="H2257" i="8"/>
  <c r="B2257" i="8"/>
  <c r="U2256" i="8"/>
  <c r="H2256" i="8"/>
  <c r="B2256" i="8"/>
  <c r="U2255" i="8"/>
  <c r="H2255" i="8"/>
  <c r="B2255" i="8"/>
  <c r="U2254" i="8"/>
  <c r="H2254" i="8"/>
  <c r="B2254" i="8"/>
  <c r="U2253" i="8"/>
  <c r="H2253" i="8"/>
  <c r="B2253" i="8"/>
  <c r="U2252" i="8"/>
  <c r="H2252" i="8"/>
  <c r="B2252" i="8"/>
  <c r="U2251" i="8"/>
  <c r="H2251" i="8"/>
  <c r="B2251" i="8"/>
  <c r="U2250" i="8"/>
  <c r="H2250" i="8"/>
  <c r="B2250" i="8"/>
  <c r="U2249" i="8"/>
  <c r="H2249" i="8"/>
  <c r="B2249" i="8"/>
  <c r="U2248" i="8"/>
  <c r="H2248" i="8"/>
  <c r="B2248" i="8"/>
  <c r="U2247" i="8"/>
  <c r="H2247" i="8"/>
  <c r="B2247" i="8"/>
  <c r="U2246" i="8"/>
  <c r="H2246" i="8"/>
  <c r="B2246" i="8"/>
  <c r="U2245" i="8"/>
  <c r="H2245" i="8"/>
  <c r="B2245" i="8"/>
  <c r="U2244" i="8"/>
  <c r="H2244" i="8"/>
  <c r="B2244" i="8"/>
  <c r="U2243" i="8"/>
  <c r="H2243" i="8"/>
  <c r="B2243" i="8"/>
  <c r="U2242" i="8"/>
  <c r="H2242" i="8"/>
  <c r="B2242" i="8"/>
  <c r="U2241" i="8"/>
  <c r="H2241" i="8"/>
  <c r="B2241" i="8"/>
  <c r="U2240" i="8"/>
  <c r="H2240" i="8"/>
  <c r="B2240" i="8"/>
  <c r="U2239" i="8"/>
  <c r="H2239" i="8"/>
  <c r="B2239" i="8"/>
  <c r="U2238" i="8"/>
  <c r="H2238" i="8"/>
  <c r="B2238" i="8"/>
  <c r="U2237" i="8"/>
  <c r="H2237" i="8"/>
  <c r="B2237" i="8"/>
  <c r="U2236" i="8"/>
  <c r="H2236" i="8"/>
  <c r="B2236" i="8"/>
  <c r="U2235" i="8"/>
  <c r="H2235" i="8"/>
  <c r="B2235" i="8"/>
  <c r="U2234" i="8"/>
  <c r="H2234" i="8"/>
  <c r="B2234" i="8"/>
  <c r="U2233" i="8"/>
  <c r="H2233" i="8"/>
  <c r="B2233" i="8"/>
  <c r="U2232" i="8"/>
  <c r="H2232" i="8"/>
  <c r="B2232" i="8"/>
  <c r="U2231" i="8"/>
  <c r="H2231" i="8"/>
  <c r="B2231" i="8"/>
  <c r="U2230" i="8"/>
  <c r="H2230" i="8"/>
  <c r="B2230" i="8"/>
  <c r="U2229" i="8"/>
  <c r="H2229" i="8"/>
  <c r="B2229" i="8"/>
  <c r="U2228" i="8"/>
  <c r="H2228" i="8"/>
  <c r="B2228" i="8"/>
  <c r="U2227" i="8"/>
  <c r="H2227" i="8"/>
  <c r="B2227" i="8"/>
  <c r="U2226" i="8"/>
  <c r="H2226" i="8"/>
  <c r="B2226" i="8"/>
  <c r="U2225" i="8"/>
  <c r="H2225" i="8"/>
  <c r="B2225" i="8"/>
  <c r="U2224" i="8"/>
  <c r="H2224" i="8"/>
  <c r="B2224" i="8"/>
  <c r="U2223" i="8"/>
  <c r="H2223" i="8"/>
  <c r="B2223" i="8"/>
  <c r="U2222" i="8"/>
  <c r="H2222" i="8"/>
  <c r="B2222" i="8"/>
  <c r="U2221" i="8"/>
  <c r="H2221" i="8"/>
  <c r="B2221" i="8"/>
  <c r="U2220" i="8"/>
  <c r="H2220" i="8"/>
  <c r="B2220" i="8"/>
  <c r="U2219" i="8"/>
  <c r="H2219" i="8"/>
  <c r="B2219" i="8"/>
  <c r="U2218" i="8"/>
  <c r="H2218" i="8"/>
  <c r="B2218" i="8"/>
  <c r="U2217" i="8"/>
  <c r="H2217" i="8"/>
  <c r="B2217" i="8"/>
  <c r="U2216" i="8"/>
  <c r="H2216" i="8"/>
  <c r="B2216" i="8"/>
  <c r="U2215" i="8"/>
  <c r="H2215" i="8"/>
  <c r="B2215" i="8"/>
  <c r="U2214" i="8"/>
  <c r="H2214" i="8"/>
  <c r="B2214" i="8"/>
  <c r="U2213" i="8"/>
  <c r="H2213" i="8"/>
  <c r="B2213" i="8"/>
  <c r="U2212" i="8"/>
  <c r="H2212" i="8"/>
  <c r="B2212" i="8"/>
  <c r="U2211" i="8"/>
  <c r="H2211" i="8"/>
  <c r="B2211" i="8"/>
  <c r="U2210" i="8"/>
  <c r="H2210" i="8"/>
  <c r="B2210" i="8"/>
  <c r="U2209" i="8"/>
  <c r="H2209" i="8"/>
  <c r="B2209" i="8"/>
  <c r="U2208" i="8"/>
  <c r="H2208" i="8"/>
  <c r="B2208" i="8"/>
  <c r="U2207" i="8"/>
  <c r="H2207" i="8"/>
  <c r="B2207" i="8"/>
  <c r="U2206" i="8"/>
  <c r="H2206" i="8"/>
  <c r="B2206" i="8"/>
  <c r="U2205" i="8"/>
  <c r="H2205" i="8"/>
  <c r="B2205" i="8"/>
  <c r="U2204" i="8"/>
  <c r="H2204" i="8"/>
  <c r="B2204" i="8"/>
  <c r="U2203" i="8"/>
  <c r="H2203" i="8"/>
  <c r="B2203" i="8"/>
  <c r="U2202" i="8"/>
  <c r="H2202" i="8"/>
  <c r="B2202" i="8"/>
  <c r="U2201" i="8"/>
  <c r="H2201" i="8"/>
  <c r="B2201" i="8"/>
  <c r="U2200" i="8"/>
  <c r="H2200" i="8"/>
  <c r="B2200" i="8"/>
  <c r="U2199" i="8"/>
  <c r="H2199" i="8"/>
  <c r="B2199" i="8"/>
  <c r="U2198" i="8"/>
  <c r="H2198" i="8"/>
  <c r="B2198" i="8"/>
  <c r="U2197" i="8"/>
  <c r="H2197" i="8"/>
  <c r="B2197" i="8"/>
  <c r="U2196" i="8"/>
  <c r="H2196" i="8"/>
  <c r="B2196" i="8"/>
  <c r="U2195" i="8"/>
  <c r="H2195" i="8"/>
  <c r="B2195" i="8"/>
  <c r="U2194" i="8"/>
  <c r="H2194" i="8"/>
  <c r="B2194" i="8"/>
  <c r="U2193" i="8"/>
  <c r="H2193" i="8"/>
  <c r="B2193" i="8"/>
  <c r="U2192" i="8"/>
  <c r="H2192" i="8"/>
  <c r="B2192" i="8"/>
  <c r="U2191" i="8"/>
  <c r="H2191" i="8"/>
  <c r="B2191" i="8"/>
  <c r="U2190" i="8"/>
  <c r="H2190" i="8"/>
  <c r="B2190" i="8"/>
  <c r="U2189" i="8"/>
  <c r="H2189" i="8"/>
  <c r="B2189" i="8"/>
  <c r="U2188" i="8"/>
  <c r="H2188" i="8"/>
  <c r="B2188" i="8"/>
  <c r="U2187" i="8"/>
  <c r="H2187" i="8"/>
  <c r="B2187" i="8"/>
  <c r="U2186" i="8"/>
  <c r="H2186" i="8"/>
  <c r="B2186" i="8"/>
  <c r="U2185" i="8"/>
  <c r="H2185" i="8"/>
  <c r="B2185" i="8"/>
  <c r="U2184" i="8"/>
  <c r="H2184" i="8"/>
  <c r="B2184" i="8"/>
  <c r="U2183" i="8"/>
  <c r="H2183" i="8"/>
  <c r="B2183" i="8"/>
  <c r="U2182" i="8"/>
  <c r="H2182" i="8"/>
  <c r="B2182" i="8"/>
  <c r="U2181" i="8"/>
  <c r="H2181" i="8"/>
  <c r="B2181" i="8"/>
  <c r="U2180" i="8"/>
  <c r="H2180" i="8"/>
  <c r="B2180" i="8"/>
  <c r="U2179" i="8"/>
  <c r="H2179" i="8"/>
  <c r="B2179" i="8"/>
  <c r="U2178" i="8"/>
  <c r="H2178" i="8"/>
  <c r="B2178" i="8"/>
  <c r="U2177" i="8"/>
  <c r="H2177" i="8"/>
  <c r="B2177" i="8"/>
  <c r="U2176" i="8"/>
  <c r="H2176" i="8"/>
  <c r="B2176" i="8"/>
  <c r="U2175" i="8"/>
  <c r="H2175" i="8"/>
  <c r="B2175" i="8"/>
  <c r="U2174" i="8"/>
  <c r="H2174" i="8"/>
  <c r="B2174" i="8"/>
  <c r="U2173" i="8"/>
  <c r="H2173" i="8"/>
  <c r="B2173" i="8"/>
  <c r="U2172" i="8"/>
  <c r="H2172" i="8"/>
  <c r="B2172" i="8"/>
  <c r="U2171" i="8"/>
  <c r="H2171" i="8"/>
  <c r="B2171" i="8"/>
  <c r="U2170" i="8"/>
  <c r="H2170" i="8"/>
  <c r="B2170" i="8"/>
  <c r="U2169" i="8"/>
  <c r="H2169" i="8"/>
  <c r="B2169" i="8"/>
  <c r="U2168" i="8"/>
  <c r="H2168" i="8"/>
  <c r="B2168" i="8"/>
  <c r="U2167" i="8"/>
  <c r="H2167" i="8"/>
  <c r="B2167" i="8"/>
  <c r="U2166" i="8"/>
  <c r="H2166" i="8"/>
  <c r="B2166" i="8"/>
  <c r="U2165" i="8"/>
  <c r="H2165" i="8"/>
  <c r="B2165" i="8"/>
  <c r="U2164" i="8"/>
  <c r="H2164" i="8"/>
  <c r="B2164" i="8"/>
  <c r="U2163" i="8"/>
  <c r="H2163" i="8"/>
  <c r="B2163" i="8"/>
  <c r="U2162" i="8"/>
  <c r="H2162" i="8"/>
  <c r="B2162" i="8"/>
  <c r="U2161" i="8"/>
  <c r="H2161" i="8"/>
  <c r="B2161" i="8"/>
  <c r="U2160" i="8"/>
  <c r="H2160" i="8"/>
  <c r="B2160" i="8"/>
  <c r="U2159" i="8"/>
  <c r="H2159" i="8"/>
  <c r="B2159" i="8"/>
  <c r="U2158" i="8"/>
  <c r="H2158" i="8"/>
  <c r="B2158" i="8"/>
  <c r="U2157" i="8"/>
  <c r="H2157" i="8"/>
  <c r="B2157" i="8"/>
  <c r="U2156" i="8"/>
  <c r="H2156" i="8"/>
  <c r="B2156" i="8"/>
  <c r="U2155" i="8"/>
  <c r="H2155" i="8"/>
  <c r="B2155" i="8"/>
  <c r="U2154" i="8"/>
  <c r="H2154" i="8"/>
  <c r="B2154" i="8"/>
  <c r="U2153" i="8"/>
  <c r="H2153" i="8"/>
  <c r="B2153" i="8"/>
  <c r="U2152" i="8"/>
  <c r="H2152" i="8"/>
  <c r="B2152" i="8"/>
  <c r="U2151" i="8"/>
  <c r="H2151" i="8"/>
  <c r="B2151" i="8"/>
  <c r="U2150" i="8"/>
  <c r="H2150" i="8"/>
  <c r="B2150" i="8"/>
  <c r="U2149" i="8"/>
  <c r="H2149" i="8"/>
  <c r="B2149" i="8"/>
  <c r="U2148" i="8"/>
  <c r="H2148" i="8"/>
  <c r="B2148" i="8"/>
  <c r="U2147" i="8"/>
  <c r="H2147" i="8"/>
  <c r="B2147" i="8"/>
  <c r="U2146" i="8"/>
  <c r="H2146" i="8"/>
  <c r="B2146" i="8"/>
  <c r="U2145" i="8"/>
  <c r="H2145" i="8"/>
  <c r="B2145" i="8"/>
  <c r="U2144" i="8"/>
  <c r="H2144" i="8"/>
  <c r="B2144" i="8"/>
  <c r="U2143" i="8"/>
  <c r="H2143" i="8"/>
  <c r="B2143" i="8"/>
  <c r="U2142" i="8"/>
  <c r="H2142" i="8"/>
  <c r="B2142" i="8"/>
  <c r="U2141" i="8"/>
  <c r="H2141" i="8"/>
  <c r="B2141" i="8"/>
  <c r="U2140" i="8"/>
  <c r="H2140" i="8"/>
  <c r="B2140" i="8"/>
  <c r="U2139" i="8"/>
  <c r="H2139" i="8"/>
  <c r="B2139" i="8"/>
  <c r="U2138" i="8"/>
  <c r="H2138" i="8"/>
  <c r="B2138" i="8"/>
  <c r="U2137" i="8"/>
  <c r="H2137" i="8"/>
  <c r="B2137" i="8"/>
  <c r="U2136" i="8"/>
  <c r="H2136" i="8"/>
  <c r="B2136" i="8"/>
  <c r="U2135" i="8"/>
  <c r="H2135" i="8"/>
  <c r="B2135" i="8"/>
  <c r="U2134" i="8"/>
  <c r="H2134" i="8"/>
  <c r="B2134" i="8"/>
  <c r="U2133" i="8"/>
  <c r="H2133" i="8"/>
  <c r="B2133" i="8"/>
  <c r="U2132" i="8"/>
  <c r="H2132" i="8"/>
  <c r="B2132" i="8"/>
  <c r="U2131" i="8"/>
  <c r="H2131" i="8"/>
  <c r="B2131" i="8"/>
  <c r="U2130" i="8"/>
  <c r="H2130" i="8"/>
  <c r="B2130" i="8"/>
  <c r="U2129" i="8"/>
  <c r="H2129" i="8"/>
  <c r="B2129" i="8"/>
  <c r="U2128" i="8"/>
  <c r="H2128" i="8"/>
  <c r="B2128" i="8"/>
  <c r="U2127" i="8"/>
  <c r="H2127" i="8"/>
  <c r="B2127" i="8"/>
  <c r="U2126" i="8"/>
  <c r="H2126" i="8"/>
  <c r="B2126" i="8"/>
  <c r="U2125" i="8"/>
  <c r="H2125" i="8"/>
  <c r="B2125" i="8"/>
  <c r="U2124" i="8"/>
  <c r="H2124" i="8"/>
  <c r="B2124" i="8"/>
  <c r="U2123" i="8"/>
  <c r="H2123" i="8"/>
  <c r="B2123" i="8"/>
  <c r="U2122" i="8"/>
  <c r="H2122" i="8"/>
  <c r="B2122" i="8"/>
  <c r="U2121" i="8"/>
  <c r="H2121" i="8"/>
  <c r="B2121" i="8"/>
  <c r="U2120" i="8"/>
  <c r="H2120" i="8"/>
  <c r="B2120" i="8"/>
  <c r="U2119" i="8"/>
  <c r="H2119" i="8"/>
  <c r="B2119" i="8"/>
  <c r="U2118" i="8"/>
  <c r="H2118" i="8"/>
  <c r="B2118" i="8"/>
  <c r="U2117" i="8"/>
  <c r="H2117" i="8"/>
  <c r="B2117" i="8"/>
  <c r="U2116" i="8"/>
  <c r="H2116" i="8"/>
  <c r="B2116" i="8"/>
  <c r="U2115" i="8"/>
  <c r="H2115" i="8"/>
  <c r="B2115" i="8"/>
  <c r="U2114" i="8"/>
  <c r="H2114" i="8"/>
  <c r="B2114" i="8"/>
  <c r="U2113" i="8"/>
  <c r="H2113" i="8"/>
  <c r="B2113" i="8"/>
  <c r="U2112" i="8"/>
  <c r="H2112" i="8"/>
  <c r="B2112" i="8"/>
  <c r="U2111" i="8"/>
  <c r="H2111" i="8"/>
  <c r="B2111" i="8"/>
  <c r="U2110" i="8"/>
  <c r="H2110" i="8"/>
  <c r="B2110" i="8"/>
  <c r="U2109" i="8"/>
  <c r="H2109" i="8"/>
  <c r="B2109" i="8"/>
  <c r="U2108" i="8"/>
  <c r="H2108" i="8"/>
  <c r="B2108" i="8"/>
  <c r="U2107" i="8"/>
  <c r="H2107" i="8"/>
  <c r="B2107" i="8"/>
  <c r="U2106" i="8"/>
  <c r="H2106" i="8"/>
  <c r="B2106" i="8"/>
  <c r="U2105" i="8"/>
  <c r="H2105" i="8"/>
  <c r="B2105" i="8"/>
  <c r="U2104" i="8"/>
  <c r="H2104" i="8"/>
  <c r="B2104" i="8"/>
  <c r="U2103" i="8"/>
  <c r="H2103" i="8"/>
  <c r="B2103" i="8"/>
  <c r="U2102" i="8"/>
  <c r="H2102" i="8"/>
  <c r="B2102" i="8"/>
  <c r="U2101" i="8"/>
  <c r="H2101" i="8"/>
  <c r="B2101" i="8"/>
  <c r="U2100" i="8"/>
  <c r="H2100" i="8"/>
  <c r="B2100" i="8"/>
  <c r="U2099" i="8"/>
  <c r="H2099" i="8"/>
  <c r="B2099" i="8"/>
  <c r="U2098" i="8"/>
  <c r="H2098" i="8"/>
  <c r="B2098" i="8"/>
  <c r="U2097" i="8"/>
  <c r="H2097" i="8"/>
  <c r="B2097" i="8"/>
  <c r="U2096" i="8"/>
  <c r="H2096" i="8"/>
  <c r="B2096" i="8"/>
  <c r="U2095" i="8"/>
  <c r="H2095" i="8"/>
  <c r="B2095" i="8"/>
  <c r="U2094" i="8"/>
  <c r="H2094" i="8"/>
  <c r="B2094" i="8"/>
  <c r="U2093" i="8"/>
  <c r="H2093" i="8"/>
  <c r="B2093" i="8"/>
  <c r="U2092" i="8"/>
  <c r="H2092" i="8"/>
  <c r="B2092" i="8"/>
  <c r="U2091" i="8"/>
  <c r="H2091" i="8"/>
  <c r="B2091" i="8"/>
  <c r="U2090" i="8"/>
  <c r="H2090" i="8"/>
  <c r="B2090" i="8"/>
  <c r="U2089" i="8"/>
  <c r="H2089" i="8"/>
  <c r="B2089" i="8"/>
  <c r="U2088" i="8"/>
  <c r="H2088" i="8"/>
  <c r="B2088" i="8"/>
  <c r="U2087" i="8"/>
  <c r="H2087" i="8"/>
  <c r="B2087" i="8"/>
  <c r="U2086" i="8"/>
  <c r="H2086" i="8"/>
  <c r="B2086" i="8"/>
  <c r="U2085" i="8"/>
  <c r="H2085" i="8"/>
  <c r="B2085" i="8"/>
  <c r="U2084" i="8"/>
  <c r="H2084" i="8"/>
  <c r="B2084" i="8"/>
  <c r="U2083" i="8"/>
  <c r="H2083" i="8"/>
  <c r="B2083" i="8"/>
  <c r="U2082" i="8"/>
  <c r="H2082" i="8"/>
  <c r="B2082" i="8"/>
  <c r="U2081" i="8"/>
  <c r="H2081" i="8"/>
  <c r="B2081" i="8"/>
  <c r="U2080" i="8"/>
  <c r="H2080" i="8"/>
  <c r="B2080" i="8"/>
  <c r="U2079" i="8"/>
  <c r="H2079" i="8"/>
  <c r="B2079" i="8"/>
  <c r="U2078" i="8"/>
  <c r="H2078" i="8"/>
  <c r="B2078" i="8"/>
  <c r="U2077" i="8"/>
  <c r="H2077" i="8"/>
  <c r="B2077" i="8"/>
  <c r="U2076" i="8"/>
  <c r="H2076" i="8"/>
  <c r="B2076" i="8"/>
  <c r="U2075" i="8"/>
  <c r="H2075" i="8"/>
  <c r="B2075" i="8"/>
  <c r="U2074" i="8"/>
  <c r="H2074" i="8"/>
  <c r="B2074" i="8"/>
  <c r="U2073" i="8"/>
  <c r="H2073" i="8"/>
  <c r="B2073" i="8"/>
  <c r="U2072" i="8"/>
  <c r="H2072" i="8"/>
  <c r="B2072" i="8"/>
  <c r="U2071" i="8"/>
  <c r="H2071" i="8"/>
  <c r="B2071" i="8"/>
  <c r="U2070" i="8"/>
  <c r="H2070" i="8"/>
  <c r="B2070" i="8"/>
  <c r="U2069" i="8"/>
  <c r="H2069" i="8"/>
  <c r="B2069" i="8"/>
  <c r="U2068" i="8"/>
  <c r="H2068" i="8"/>
  <c r="B2068" i="8"/>
  <c r="U2067" i="8"/>
  <c r="H2067" i="8"/>
  <c r="B2067" i="8"/>
  <c r="U2066" i="8"/>
  <c r="H2066" i="8"/>
  <c r="B2066" i="8"/>
  <c r="U2065" i="8"/>
  <c r="H2065" i="8"/>
  <c r="B2065" i="8"/>
  <c r="U2064" i="8"/>
  <c r="H2064" i="8"/>
  <c r="B2064" i="8"/>
  <c r="U2063" i="8"/>
  <c r="H2063" i="8"/>
  <c r="B2063" i="8"/>
  <c r="U2062" i="8"/>
  <c r="H2062" i="8"/>
  <c r="B2062" i="8"/>
  <c r="U2061" i="8"/>
  <c r="H2061" i="8"/>
  <c r="B2061" i="8"/>
  <c r="U2060" i="8"/>
  <c r="H2060" i="8"/>
  <c r="B2060" i="8"/>
  <c r="U2059" i="8"/>
  <c r="H2059" i="8"/>
  <c r="B2059" i="8"/>
  <c r="U2058" i="8"/>
  <c r="H2058" i="8"/>
  <c r="B2058" i="8"/>
  <c r="U2057" i="8"/>
  <c r="H2057" i="8"/>
  <c r="B2057" i="8"/>
  <c r="U2056" i="8"/>
  <c r="H2056" i="8"/>
  <c r="B2056" i="8"/>
  <c r="U2055" i="8"/>
  <c r="H2055" i="8"/>
  <c r="B2055" i="8"/>
  <c r="U2054" i="8"/>
  <c r="H2054" i="8"/>
  <c r="B2054" i="8"/>
  <c r="U2053" i="8"/>
  <c r="H2053" i="8"/>
  <c r="B2053" i="8"/>
  <c r="U2052" i="8"/>
  <c r="H2052" i="8"/>
  <c r="B2052" i="8"/>
  <c r="U2051" i="8"/>
  <c r="H2051" i="8"/>
  <c r="B2051" i="8"/>
  <c r="U2050" i="8"/>
  <c r="H2050" i="8"/>
  <c r="B2050" i="8"/>
  <c r="U2049" i="8"/>
  <c r="H2049" i="8"/>
  <c r="B2049" i="8"/>
  <c r="U2048" i="8"/>
  <c r="H2048" i="8"/>
  <c r="B2048" i="8"/>
  <c r="U2047" i="8"/>
  <c r="H2047" i="8"/>
  <c r="B2047" i="8"/>
  <c r="U2046" i="8"/>
  <c r="H2046" i="8"/>
  <c r="B2046" i="8"/>
  <c r="U2045" i="8"/>
  <c r="H2045" i="8"/>
  <c r="B2045" i="8"/>
  <c r="U2044" i="8"/>
  <c r="H2044" i="8"/>
  <c r="B2044" i="8"/>
  <c r="U2043" i="8"/>
  <c r="H2043" i="8"/>
  <c r="B2043" i="8"/>
  <c r="U2042" i="8"/>
  <c r="H2042" i="8"/>
  <c r="B2042" i="8"/>
  <c r="U2041" i="8"/>
  <c r="H2041" i="8"/>
  <c r="B2041" i="8"/>
  <c r="U2040" i="8"/>
  <c r="H2040" i="8"/>
  <c r="B2040" i="8"/>
  <c r="U2039" i="8"/>
  <c r="H2039" i="8"/>
  <c r="B2039" i="8"/>
  <c r="U2038" i="8"/>
  <c r="H2038" i="8"/>
  <c r="B2038" i="8"/>
  <c r="U2037" i="8"/>
  <c r="H2037" i="8"/>
  <c r="B2037" i="8"/>
  <c r="U2036" i="8"/>
  <c r="H2036" i="8"/>
  <c r="B2036" i="8"/>
  <c r="U2035" i="8"/>
  <c r="H2035" i="8"/>
  <c r="B2035" i="8"/>
  <c r="U2034" i="8"/>
  <c r="H2034" i="8"/>
  <c r="B2034" i="8"/>
  <c r="U2033" i="8"/>
  <c r="H2033" i="8"/>
  <c r="B2033" i="8"/>
  <c r="U2032" i="8"/>
  <c r="H2032" i="8"/>
  <c r="B2032" i="8"/>
  <c r="U2031" i="8"/>
  <c r="H2031" i="8"/>
  <c r="B2031" i="8"/>
  <c r="U2030" i="8"/>
  <c r="H2030" i="8"/>
  <c r="B2030" i="8"/>
  <c r="U2029" i="8"/>
  <c r="H2029" i="8"/>
  <c r="B2029" i="8"/>
  <c r="U2028" i="8"/>
  <c r="H2028" i="8"/>
  <c r="B2028" i="8"/>
  <c r="U2027" i="8"/>
  <c r="H2027" i="8"/>
  <c r="B2027" i="8"/>
  <c r="U2026" i="8"/>
  <c r="H2026" i="8"/>
  <c r="B2026" i="8"/>
  <c r="U2025" i="8"/>
  <c r="H2025" i="8"/>
  <c r="B2025" i="8"/>
  <c r="U2024" i="8"/>
  <c r="H2024" i="8"/>
  <c r="B2024" i="8"/>
  <c r="U2023" i="8"/>
  <c r="H2023" i="8"/>
  <c r="B2023" i="8"/>
  <c r="U2022" i="8"/>
  <c r="H2022" i="8"/>
  <c r="B2022" i="8"/>
  <c r="U2021" i="8"/>
  <c r="H2021" i="8"/>
  <c r="B2021" i="8"/>
  <c r="U2020" i="8"/>
  <c r="H2020" i="8"/>
  <c r="B2020" i="8"/>
  <c r="U2019" i="8"/>
  <c r="H2019" i="8"/>
  <c r="B2019" i="8"/>
  <c r="U2018" i="8"/>
  <c r="H2018" i="8"/>
  <c r="B2018" i="8"/>
  <c r="U2017" i="8"/>
  <c r="H2017" i="8"/>
  <c r="B2017" i="8"/>
  <c r="U2016" i="8"/>
  <c r="H2016" i="8"/>
  <c r="B2016" i="8"/>
  <c r="U2015" i="8"/>
  <c r="H2015" i="8"/>
  <c r="B2015" i="8"/>
  <c r="U2014" i="8"/>
  <c r="H2014" i="8"/>
  <c r="B2014" i="8"/>
  <c r="U2013" i="8"/>
  <c r="H2013" i="8"/>
  <c r="B2013" i="8"/>
  <c r="U2012" i="8"/>
  <c r="H2012" i="8"/>
  <c r="B2012" i="8"/>
  <c r="U2011" i="8"/>
  <c r="H2011" i="8"/>
  <c r="B2011" i="8"/>
  <c r="U2010" i="8"/>
  <c r="H2010" i="8"/>
  <c r="B2010" i="8"/>
  <c r="U2009" i="8"/>
  <c r="H2009" i="8"/>
  <c r="B2009" i="8"/>
  <c r="U2008" i="8"/>
  <c r="H2008" i="8"/>
  <c r="B2008" i="8"/>
  <c r="U2007" i="8"/>
  <c r="H2007" i="8"/>
  <c r="B2007" i="8"/>
  <c r="U2006" i="8"/>
  <c r="H2006" i="8"/>
  <c r="B2006" i="8"/>
  <c r="U2005" i="8"/>
  <c r="H2005" i="8"/>
  <c r="B2005" i="8"/>
  <c r="U2004" i="8"/>
  <c r="H2004" i="8"/>
  <c r="B2004" i="8"/>
  <c r="U2003" i="8"/>
  <c r="H2003" i="8"/>
  <c r="B2003" i="8"/>
  <c r="U2002" i="8"/>
  <c r="H2002" i="8"/>
  <c r="B2002" i="8"/>
  <c r="U2001" i="8"/>
  <c r="H2001" i="8"/>
  <c r="B2001" i="8"/>
  <c r="U2000" i="8"/>
  <c r="H2000" i="8"/>
  <c r="B2000" i="8"/>
  <c r="U1999" i="8"/>
  <c r="H1999" i="8"/>
  <c r="B1999" i="8"/>
  <c r="U1998" i="8"/>
  <c r="H1998" i="8"/>
  <c r="B1998" i="8"/>
  <c r="U1997" i="8"/>
  <c r="H1997" i="8"/>
  <c r="B1997" i="8"/>
  <c r="U1996" i="8"/>
  <c r="H1996" i="8"/>
  <c r="B1996" i="8"/>
  <c r="U1995" i="8"/>
  <c r="H1995" i="8"/>
  <c r="B1995" i="8"/>
  <c r="U1994" i="8"/>
  <c r="H1994" i="8"/>
  <c r="B1994" i="8"/>
  <c r="U1993" i="8"/>
  <c r="H1993" i="8"/>
  <c r="B1993" i="8"/>
  <c r="U1992" i="8"/>
  <c r="H1992" i="8"/>
  <c r="B1992" i="8"/>
  <c r="U1991" i="8"/>
  <c r="H1991" i="8"/>
  <c r="B1991" i="8"/>
  <c r="U1990" i="8"/>
  <c r="H1990" i="8"/>
  <c r="B1990" i="8"/>
  <c r="U1989" i="8"/>
  <c r="H1989" i="8"/>
  <c r="B1989" i="8"/>
  <c r="U1988" i="8"/>
  <c r="H1988" i="8"/>
  <c r="B1988" i="8"/>
  <c r="U1987" i="8"/>
  <c r="H1987" i="8"/>
  <c r="B1987" i="8"/>
  <c r="U1986" i="8"/>
  <c r="H1986" i="8"/>
  <c r="B1986" i="8"/>
  <c r="U1985" i="8"/>
  <c r="H1985" i="8"/>
  <c r="B1985" i="8"/>
  <c r="U1984" i="8"/>
  <c r="H1984" i="8"/>
  <c r="B1984" i="8"/>
  <c r="U1983" i="8"/>
  <c r="H1983" i="8"/>
  <c r="B1983" i="8"/>
  <c r="U1982" i="8"/>
  <c r="H1982" i="8"/>
  <c r="B1982" i="8"/>
  <c r="U1981" i="8"/>
  <c r="H1981" i="8"/>
  <c r="B1981" i="8"/>
  <c r="U1980" i="8"/>
  <c r="H1980" i="8"/>
  <c r="B1980" i="8"/>
  <c r="U1979" i="8"/>
  <c r="H1979" i="8"/>
  <c r="B1979" i="8"/>
  <c r="U1978" i="8"/>
  <c r="H1978" i="8"/>
  <c r="B1978" i="8"/>
  <c r="U1977" i="8"/>
  <c r="H1977" i="8"/>
  <c r="B1977" i="8"/>
  <c r="U1976" i="8"/>
  <c r="H1976" i="8"/>
  <c r="B1976" i="8"/>
  <c r="U1975" i="8"/>
  <c r="H1975" i="8"/>
  <c r="B1975" i="8"/>
  <c r="U1974" i="8"/>
  <c r="H1974" i="8"/>
  <c r="B1974" i="8"/>
  <c r="U1973" i="8"/>
  <c r="H1973" i="8"/>
  <c r="B1973" i="8"/>
  <c r="U1972" i="8"/>
  <c r="H1972" i="8"/>
  <c r="B1972" i="8"/>
  <c r="U1971" i="8"/>
  <c r="H1971" i="8"/>
  <c r="B1971" i="8"/>
  <c r="U1970" i="8"/>
  <c r="H1970" i="8"/>
  <c r="B1970" i="8"/>
  <c r="U1969" i="8"/>
  <c r="H1969" i="8"/>
  <c r="B1969" i="8"/>
  <c r="U1968" i="8"/>
  <c r="H1968" i="8"/>
  <c r="B1968" i="8"/>
  <c r="U1967" i="8"/>
  <c r="H1967" i="8"/>
  <c r="B1967" i="8"/>
  <c r="U1966" i="8"/>
  <c r="H1966" i="8"/>
  <c r="B1966" i="8"/>
  <c r="U1965" i="8"/>
  <c r="H1965" i="8"/>
  <c r="B1965" i="8"/>
  <c r="U1964" i="8"/>
  <c r="H1964" i="8"/>
  <c r="B1964" i="8"/>
  <c r="U1963" i="8"/>
  <c r="H1963" i="8"/>
  <c r="B1963" i="8"/>
  <c r="U1962" i="8"/>
  <c r="H1962" i="8"/>
  <c r="B1962" i="8"/>
  <c r="U1961" i="8"/>
  <c r="H1961" i="8"/>
  <c r="B1961" i="8"/>
  <c r="U1960" i="8"/>
  <c r="H1960" i="8"/>
  <c r="B1960" i="8"/>
  <c r="U1959" i="8"/>
  <c r="H1959" i="8"/>
  <c r="B1959" i="8"/>
  <c r="U1958" i="8"/>
  <c r="H1958" i="8"/>
  <c r="B1958" i="8"/>
  <c r="U1957" i="8"/>
  <c r="H1957" i="8"/>
  <c r="B1957" i="8"/>
  <c r="U1956" i="8"/>
  <c r="H1956" i="8"/>
  <c r="B1956" i="8"/>
  <c r="U1955" i="8"/>
  <c r="H1955" i="8"/>
  <c r="B1955" i="8"/>
  <c r="U1954" i="8"/>
  <c r="H1954" i="8"/>
  <c r="B1954" i="8"/>
  <c r="U1953" i="8"/>
  <c r="H1953" i="8"/>
  <c r="B1953" i="8"/>
  <c r="U1952" i="8"/>
  <c r="H1952" i="8"/>
  <c r="B1952" i="8"/>
  <c r="U1951" i="8"/>
  <c r="H1951" i="8"/>
  <c r="B1951" i="8"/>
  <c r="U1950" i="8"/>
  <c r="H1950" i="8"/>
  <c r="B1950" i="8"/>
  <c r="U1949" i="8"/>
  <c r="H1949" i="8"/>
  <c r="B1949" i="8"/>
  <c r="U1948" i="8"/>
  <c r="H1948" i="8"/>
  <c r="B1948" i="8"/>
  <c r="U1947" i="8"/>
  <c r="H1947" i="8"/>
  <c r="B1947" i="8"/>
  <c r="U1946" i="8"/>
  <c r="H1946" i="8"/>
  <c r="B1946" i="8"/>
  <c r="U1945" i="8"/>
  <c r="H1945" i="8"/>
  <c r="B1945" i="8"/>
  <c r="U1944" i="8"/>
  <c r="H1944" i="8"/>
  <c r="B1944" i="8"/>
  <c r="U1943" i="8"/>
  <c r="H1943" i="8"/>
  <c r="B1943" i="8"/>
  <c r="U1942" i="8"/>
  <c r="H1942" i="8"/>
  <c r="B1942" i="8"/>
  <c r="U1941" i="8"/>
  <c r="H1941" i="8"/>
  <c r="B1941" i="8"/>
  <c r="U1940" i="8"/>
  <c r="H1940" i="8"/>
  <c r="B1940" i="8"/>
  <c r="U1939" i="8"/>
  <c r="H1939" i="8"/>
  <c r="B1939" i="8"/>
  <c r="U1938" i="8"/>
  <c r="H1938" i="8"/>
  <c r="B1938" i="8"/>
  <c r="U1937" i="8"/>
  <c r="H1937" i="8"/>
  <c r="B1937" i="8"/>
  <c r="U1936" i="8"/>
  <c r="H1936" i="8"/>
  <c r="B1936" i="8"/>
  <c r="U1935" i="8"/>
  <c r="H1935" i="8"/>
  <c r="B1935" i="8"/>
  <c r="U1934" i="8"/>
  <c r="H1934" i="8"/>
  <c r="B1934" i="8"/>
  <c r="U1933" i="8"/>
  <c r="H1933" i="8"/>
  <c r="B1933" i="8"/>
  <c r="U1932" i="8"/>
  <c r="H1932" i="8"/>
  <c r="B1932" i="8"/>
  <c r="U1931" i="8"/>
  <c r="H1931" i="8"/>
  <c r="B1931" i="8"/>
  <c r="U1930" i="8"/>
  <c r="H1930" i="8"/>
  <c r="B1930" i="8"/>
  <c r="U1929" i="8"/>
  <c r="H1929" i="8"/>
  <c r="B1929" i="8"/>
  <c r="U1928" i="8"/>
  <c r="H1928" i="8"/>
  <c r="B1928" i="8"/>
  <c r="U1927" i="8"/>
  <c r="H1927" i="8"/>
  <c r="B1927" i="8"/>
  <c r="U1926" i="8"/>
  <c r="H1926" i="8"/>
  <c r="B1926" i="8"/>
  <c r="U1925" i="8"/>
  <c r="H1925" i="8"/>
  <c r="B1925" i="8"/>
  <c r="U1924" i="8"/>
  <c r="H1924" i="8"/>
  <c r="B1924" i="8"/>
  <c r="U1923" i="8"/>
  <c r="H1923" i="8"/>
  <c r="B1923" i="8"/>
  <c r="U1922" i="8"/>
  <c r="H1922" i="8"/>
  <c r="B1922" i="8"/>
  <c r="U1921" i="8"/>
  <c r="H1921" i="8"/>
  <c r="B1921" i="8"/>
  <c r="U1920" i="8"/>
  <c r="H1920" i="8"/>
  <c r="B1920" i="8"/>
  <c r="U1919" i="8"/>
  <c r="H1919" i="8"/>
  <c r="B1919" i="8"/>
  <c r="U1918" i="8"/>
  <c r="H1918" i="8"/>
  <c r="B1918" i="8"/>
  <c r="U1917" i="8"/>
  <c r="H1917" i="8"/>
  <c r="B1917" i="8"/>
  <c r="U1916" i="8"/>
  <c r="H1916" i="8"/>
  <c r="B1916" i="8"/>
  <c r="U1915" i="8"/>
  <c r="H1915" i="8"/>
  <c r="B1915" i="8"/>
  <c r="U1914" i="8"/>
  <c r="H1914" i="8"/>
  <c r="B1914" i="8"/>
  <c r="U1913" i="8"/>
  <c r="H1913" i="8"/>
  <c r="B1913" i="8"/>
  <c r="U1912" i="8"/>
  <c r="H1912" i="8"/>
  <c r="B1912" i="8"/>
  <c r="U1911" i="8"/>
  <c r="H1911" i="8"/>
  <c r="B1911" i="8"/>
  <c r="U1910" i="8"/>
  <c r="H1910" i="8"/>
  <c r="B1910" i="8"/>
  <c r="U1909" i="8"/>
  <c r="H1909" i="8"/>
  <c r="B1909" i="8"/>
  <c r="U1908" i="8"/>
  <c r="H1908" i="8"/>
  <c r="B1908" i="8"/>
  <c r="U1907" i="8"/>
  <c r="H1907" i="8"/>
  <c r="B1907" i="8"/>
  <c r="U1906" i="8"/>
  <c r="H1906" i="8"/>
  <c r="B1906" i="8"/>
  <c r="U1905" i="8"/>
  <c r="H1905" i="8"/>
  <c r="B1905" i="8"/>
  <c r="U1904" i="8"/>
  <c r="H1904" i="8"/>
  <c r="B1904" i="8"/>
  <c r="U1903" i="8"/>
  <c r="H1903" i="8"/>
  <c r="B1903" i="8"/>
  <c r="U1902" i="8"/>
  <c r="H1902" i="8"/>
  <c r="B1902" i="8"/>
  <c r="U1901" i="8"/>
  <c r="H1901" i="8"/>
  <c r="B1901" i="8"/>
  <c r="U1900" i="8"/>
  <c r="H1900" i="8"/>
  <c r="B1900" i="8"/>
  <c r="U1899" i="8"/>
  <c r="H1899" i="8"/>
  <c r="B1899" i="8"/>
  <c r="U1898" i="8"/>
  <c r="H1898" i="8"/>
  <c r="B1898" i="8"/>
  <c r="U1897" i="8"/>
  <c r="H1897" i="8"/>
  <c r="B1897" i="8"/>
  <c r="U1896" i="8"/>
  <c r="H1896" i="8"/>
  <c r="B1896" i="8"/>
  <c r="U1895" i="8"/>
  <c r="H1895" i="8"/>
  <c r="B1895" i="8"/>
  <c r="U1894" i="8"/>
  <c r="H1894" i="8"/>
  <c r="B1894" i="8"/>
  <c r="U1893" i="8"/>
  <c r="H1893" i="8"/>
  <c r="B1893" i="8"/>
  <c r="U1892" i="8"/>
  <c r="H1892" i="8"/>
  <c r="B1892" i="8"/>
  <c r="U1891" i="8"/>
  <c r="H1891" i="8"/>
  <c r="B1891" i="8"/>
  <c r="U1890" i="8"/>
  <c r="H1890" i="8"/>
  <c r="B1890" i="8"/>
  <c r="U1889" i="8"/>
  <c r="H1889" i="8"/>
  <c r="B1889" i="8"/>
  <c r="U1888" i="8"/>
  <c r="H1888" i="8"/>
  <c r="B1888" i="8"/>
  <c r="U1887" i="8"/>
  <c r="H1887" i="8"/>
  <c r="B1887" i="8"/>
  <c r="U1886" i="8"/>
  <c r="H1886" i="8"/>
  <c r="B1886" i="8"/>
  <c r="U1885" i="8"/>
  <c r="H1885" i="8"/>
  <c r="B1885" i="8"/>
  <c r="U1884" i="8"/>
  <c r="H1884" i="8"/>
  <c r="B1884" i="8"/>
  <c r="U1883" i="8"/>
  <c r="H1883" i="8"/>
  <c r="B1883" i="8"/>
  <c r="U1882" i="8"/>
  <c r="H1882" i="8"/>
  <c r="B1882" i="8"/>
  <c r="U1881" i="8"/>
  <c r="H1881" i="8"/>
  <c r="B1881" i="8"/>
  <c r="U1880" i="8"/>
  <c r="H1880" i="8"/>
  <c r="B1880" i="8"/>
  <c r="U1879" i="8"/>
  <c r="H1879" i="8"/>
  <c r="B1879" i="8"/>
  <c r="U1878" i="8"/>
  <c r="H1878" i="8"/>
  <c r="B1878" i="8"/>
  <c r="U1877" i="8"/>
  <c r="H1877" i="8"/>
  <c r="B1877" i="8"/>
  <c r="U1876" i="8"/>
  <c r="H1876" i="8"/>
  <c r="B1876" i="8"/>
  <c r="U1875" i="8"/>
  <c r="H1875" i="8"/>
  <c r="B1875" i="8"/>
  <c r="U1874" i="8"/>
  <c r="H1874" i="8"/>
  <c r="B1874" i="8"/>
  <c r="U1873" i="8"/>
  <c r="H1873" i="8"/>
  <c r="B1873" i="8"/>
  <c r="U1872" i="8"/>
  <c r="H1872" i="8"/>
  <c r="B1872" i="8"/>
  <c r="U1871" i="8"/>
  <c r="H1871" i="8"/>
  <c r="B1871" i="8"/>
  <c r="U1870" i="8"/>
  <c r="H1870" i="8"/>
  <c r="B1870" i="8"/>
  <c r="U1869" i="8"/>
  <c r="H1869" i="8"/>
  <c r="B1869" i="8"/>
  <c r="U1868" i="8"/>
  <c r="H1868" i="8"/>
  <c r="B1868" i="8"/>
  <c r="U1867" i="8"/>
  <c r="H1867" i="8"/>
  <c r="B1867" i="8"/>
  <c r="U1866" i="8"/>
  <c r="H1866" i="8"/>
  <c r="B1866" i="8"/>
  <c r="U1865" i="8"/>
  <c r="H1865" i="8"/>
  <c r="B1865" i="8"/>
  <c r="U1864" i="8"/>
  <c r="H1864" i="8"/>
  <c r="B1864" i="8"/>
  <c r="U1863" i="8"/>
  <c r="H1863" i="8"/>
  <c r="B1863" i="8"/>
  <c r="U1862" i="8"/>
  <c r="H1862" i="8"/>
  <c r="B1862" i="8"/>
  <c r="U1861" i="8"/>
  <c r="H1861" i="8"/>
  <c r="B1861" i="8"/>
  <c r="U1860" i="8"/>
  <c r="H1860" i="8"/>
  <c r="B1860" i="8"/>
  <c r="U1859" i="8"/>
  <c r="H1859" i="8"/>
  <c r="B1859" i="8"/>
  <c r="U1858" i="8"/>
  <c r="H1858" i="8"/>
  <c r="B1858" i="8"/>
  <c r="U1857" i="8"/>
  <c r="H1857" i="8"/>
  <c r="B1857" i="8"/>
  <c r="U1856" i="8"/>
  <c r="H1856" i="8"/>
  <c r="B1856" i="8"/>
  <c r="U1855" i="8"/>
  <c r="H1855" i="8"/>
  <c r="B1855" i="8"/>
  <c r="U1854" i="8"/>
  <c r="H1854" i="8"/>
  <c r="B1854" i="8"/>
  <c r="U1853" i="8"/>
  <c r="H1853" i="8"/>
  <c r="B1853" i="8"/>
  <c r="U1852" i="8"/>
  <c r="H1852" i="8"/>
  <c r="B1852" i="8"/>
  <c r="U1851" i="8"/>
  <c r="H1851" i="8"/>
  <c r="B1851" i="8"/>
  <c r="U1850" i="8"/>
  <c r="H1850" i="8"/>
  <c r="B1850" i="8"/>
  <c r="U1849" i="8"/>
  <c r="H1849" i="8"/>
  <c r="B1849" i="8"/>
  <c r="U1848" i="8"/>
  <c r="H1848" i="8"/>
  <c r="B1848" i="8"/>
  <c r="U1847" i="8"/>
  <c r="H1847" i="8"/>
  <c r="B1847" i="8"/>
  <c r="U1846" i="8"/>
  <c r="H1846" i="8"/>
  <c r="B1846" i="8"/>
  <c r="U1845" i="8"/>
  <c r="H1845" i="8"/>
  <c r="B1845" i="8"/>
  <c r="U1844" i="8"/>
  <c r="H1844" i="8"/>
  <c r="B1844" i="8"/>
  <c r="U1843" i="8"/>
  <c r="H1843" i="8"/>
  <c r="B1843" i="8"/>
  <c r="U1842" i="8"/>
  <c r="H1842" i="8"/>
  <c r="B1842" i="8"/>
  <c r="U1841" i="8"/>
  <c r="H1841" i="8"/>
  <c r="B1841" i="8"/>
  <c r="U1840" i="8"/>
  <c r="H1840" i="8"/>
  <c r="B1840" i="8"/>
  <c r="U1839" i="8"/>
  <c r="H1839" i="8"/>
  <c r="B1839" i="8"/>
  <c r="U1838" i="8"/>
  <c r="H1838" i="8"/>
  <c r="B1838" i="8"/>
  <c r="U1837" i="8"/>
  <c r="H1837" i="8"/>
  <c r="B1837" i="8"/>
  <c r="U1836" i="8"/>
  <c r="H1836" i="8"/>
  <c r="B1836" i="8"/>
  <c r="U1835" i="8"/>
  <c r="H1835" i="8"/>
  <c r="B1835" i="8"/>
  <c r="U1834" i="8"/>
  <c r="H1834" i="8"/>
  <c r="B1834" i="8"/>
  <c r="U1833" i="8"/>
  <c r="H1833" i="8"/>
  <c r="B1833" i="8"/>
  <c r="U1832" i="8"/>
  <c r="H1832" i="8"/>
  <c r="B1832" i="8"/>
  <c r="U1831" i="8"/>
  <c r="H1831" i="8"/>
  <c r="B1831" i="8"/>
  <c r="U1830" i="8"/>
  <c r="H1830" i="8"/>
  <c r="B1830" i="8"/>
  <c r="U1829" i="8"/>
  <c r="H1829" i="8"/>
  <c r="B1829" i="8"/>
  <c r="U1828" i="8"/>
  <c r="H1828" i="8"/>
  <c r="B1828" i="8"/>
  <c r="U1827" i="8"/>
  <c r="H1827" i="8"/>
  <c r="B1827" i="8"/>
  <c r="U1826" i="8"/>
  <c r="H1826" i="8"/>
  <c r="B1826" i="8"/>
  <c r="U1825" i="8"/>
  <c r="H1825" i="8"/>
  <c r="B1825" i="8"/>
  <c r="U1824" i="8"/>
  <c r="H1824" i="8"/>
  <c r="B1824" i="8"/>
  <c r="U1823" i="8"/>
  <c r="H1823" i="8"/>
  <c r="B1823" i="8"/>
  <c r="U1822" i="8"/>
  <c r="H1822" i="8"/>
  <c r="B1822" i="8"/>
  <c r="U1821" i="8"/>
  <c r="H1821" i="8"/>
  <c r="B1821" i="8"/>
  <c r="U1820" i="8"/>
  <c r="H1820" i="8"/>
  <c r="B1820" i="8"/>
  <c r="U1819" i="8"/>
  <c r="H1819" i="8"/>
  <c r="B1819" i="8"/>
  <c r="U1818" i="8"/>
  <c r="H1818" i="8"/>
  <c r="B1818" i="8"/>
  <c r="U1817" i="8"/>
  <c r="H1817" i="8"/>
  <c r="B1817" i="8"/>
  <c r="U1816" i="8"/>
  <c r="H1816" i="8"/>
  <c r="B1816" i="8"/>
  <c r="U1815" i="8"/>
  <c r="H1815" i="8"/>
  <c r="B1815" i="8"/>
  <c r="U1814" i="8"/>
  <c r="H1814" i="8"/>
  <c r="B1814" i="8"/>
  <c r="U1813" i="8"/>
  <c r="H1813" i="8"/>
  <c r="B1813" i="8"/>
  <c r="U1812" i="8"/>
  <c r="H1812" i="8"/>
  <c r="B1812" i="8"/>
  <c r="U1811" i="8"/>
  <c r="H1811" i="8"/>
  <c r="B1811" i="8"/>
  <c r="U1810" i="8"/>
  <c r="H1810" i="8"/>
  <c r="B1810" i="8"/>
  <c r="U1809" i="8"/>
  <c r="H1809" i="8"/>
  <c r="B1809" i="8"/>
  <c r="U1808" i="8"/>
  <c r="H1808" i="8"/>
  <c r="B1808" i="8"/>
  <c r="U1807" i="8"/>
  <c r="H1807" i="8"/>
  <c r="B1807" i="8"/>
  <c r="U1806" i="8"/>
  <c r="H1806" i="8"/>
  <c r="B1806" i="8"/>
  <c r="U1805" i="8"/>
  <c r="H1805" i="8"/>
  <c r="B1805" i="8"/>
  <c r="U1804" i="8"/>
  <c r="H1804" i="8"/>
  <c r="B1804" i="8"/>
  <c r="U1803" i="8"/>
  <c r="H1803" i="8"/>
  <c r="B1803" i="8"/>
  <c r="U1802" i="8"/>
  <c r="H1802" i="8"/>
  <c r="B1802" i="8"/>
  <c r="U1801" i="8"/>
  <c r="H1801" i="8"/>
  <c r="B1801" i="8"/>
  <c r="U1800" i="8"/>
  <c r="H1800" i="8"/>
  <c r="B1800" i="8"/>
  <c r="U1799" i="8"/>
  <c r="H1799" i="8"/>
  <c r="B1799" i="8"/>
  <c r="U1798" i="8"/>
  <c r="H1798" i="8"/>
  <c r="B1798" i="8"/>
  <c r="U1797" i="8"/>
  <c r="H1797" i="8"/>
  <c r="B1797" i="8"/>
  <c r="U1796" i="8"/>
  <c r="H1796" i="8"/>
  <c r="B1796" i="8"/>
  <c r="U1795" i="8"/>
  <c r="H1795" i="8"/>
  <c r="B1795" i="8"/>
  <c r="U1794" i="8"/>
  <c r="H1794" i="8"/>
  <c r="B1794" i="8"/>
  <c r="U1793" i="8"/>
  <c r="H1793" i="8"/>
  <c r="B1793" i="8"/>
  <c r="U1792" i="8"/>
  <c r="H1792" i="8"/>
  <c r="B1792" i="8"/>
  <c r="U1791" i="8"/>
  <c r="H1791" i="8"/>
  <c r="B1791" i="8"/>
  <c r="U1790" i="8"/>
  <c r="H1790" i="8"/>
  <c r="B1790" i="8"/>
  <c r="U1789" i="8"/>
  <c r="H1789" i="8"/>
  <c r="B1789" i="8"/>
  <c r="U1788" i="8"/>
  <c r="H1788" i="8"/>
  <c r="B1788" i="8"/>
  <c r="U1787" i="8"/>
  <c r="H1787" i="8"/>
  <c r="B1787" i="8"/>
  <c r="U1786" i="8"/>
  <c r="H1786" i="8"/>
  <c r="B1786" i="8"/>
  <c r="U1785" i="8"/>
  <c r="H1785" i="8"/>
  <c r="B1785" i="8"/>
  <c r="U1784" i="8"/>
  <c r="H1784" i="8"/>
  <c r="B1784" i="8"/>
  <c r="U1783" i="8"/>
  <c r="H1783" i="8"/>
  <c r="B1783" i="8"/>
  <c r="U1782" i="8"/>
  <c r="H1782" i="8"/>
  <c r="B1782" i="8"/>
  <c r="U1781" i="8"/>
  <c r="H1781" i="8"/>
  <c r="B1781" i="8"/>
  <c r="U1780" i="8"/>
  <c r="H1780" i="8"/>
  <c r="B1780" i="8"/>
  <c r="U1779" i="8"/>
  <c r="H1779" i="8"/>
  <c r="B1779" i="8"/>
  <c r="U1778" i="8"/>
  <c r="H1778" i="8"/>
  <c r="B1778" i="8"/>
  <c r="U1777" i="8"/>
  <c r="H1777" i="8"/>
  <c r="B1777" i="8"/>
  <c r="U1776" i="8"/>
  <c r="H1776" i="8"/>
  <c r="B1776" i="8"/>
  <c r="U1775" i="8"/>
  <c r="H1775" i="8"/>
  <c r="B1775" i="8"/>
  <c r="U1774" i="8"/>
  <c r="H1774" i="8"/>
  <c r="B1774" i="8"/>
  <c r="U1773" i="8"/>
  <c r="H1773" i="8"/>
  <c r="B1773" i="8"/>
  <c r="U1772" i="8"/>
  <c r="H1772" i="8"/>
  <c r="B1772" i="8"/>
  <c r="U1771" i="8"/>
  <c r="H1771" i="8"/>
  <c r="B1771" i="8"/>
  <c r="U1770" i="8"/>
  <c r="H1770" i="8"/>
  <c r="B1770" i="8"/>
  <c r="U1769" i="8"/>
  <c r="H1769" i="8"/>
  <c r="B1769" i="8"/>
  <c r="U1768" i="8"/>
  <c r="H1768" i="8"/>
  <c r="B1768" i="8"/>
  <c r="U1767" i="8"/>
  <c r="H1767" i="8"/>
  <c r="B1767" i="8"/>
  <c r="U1766" i="8"/>
  <c r="H1766" i="8"/>
  <c r="B1766" i="8"/>
  <c r="U1765" i="8"/>
  <c r="H1765" i="8"/>
  <c r="B1765" i="8"/>
  <c r="U1764" i="8"/>
  <c r="H1764" i="8"/>
  <c r="B1764" i="8"/>
  <c r="U1763" i="8"/>
  <c r="H1763" i="8"/>
  <c r="B1763" i="8"/>
  <c r="U1762" i="8"/>
  <c r="H1762" i="8"/>
  <c r="B1762" i="8"/>
  <c r="U1761" i="8"/>
  <c r="H1761" i="8"/>
  <c r="B1761" i="8"/>
  <c r="U1760" i="8"/>
  <c r="H1760" i="8"/>
  <c r="B1760" i="8"/>
  <c r="U1759" i="8"/>
  <c r="H1759" i="8"/>
  <c r="B1759" i="8"/>
  <c r="U1758" i="8"/>
  <c r="H1758" i="8"/>
  <c r="B1758" i="8"/>
  <c r="U1757" i="8"/>
  <c r="H1757" i="8"/>
  <c r="B1757" i="8"/>
  <c r="U1756" i="8"/>
  <c r="H1756" i="8"/>
  <c r="B1756" i="8"/>
  <c r="U1755" i="8"/>
  <c r="H1755" i="8"/>
  <c r="B1755" i="8"/>
  <c r="U1754" i="8"/>
  <c r="H1754" i="8"/>
  <c r="B1754" i="8"/>
  <c r="U1753" i="8"/>
  <c r="H1753" i="8"/>
  <c r="B1753" i="8"/>
  <c r="U1752" i="8"/>
  <c r="H1752" i="8"/>
  <c r="B1752" i="8"/>
  <c r="U1751" i="8"/>
  <c r="H1751" i="8"/>
  <c r="B1751" i="8"/>
  <c r="U1750" i="8"/>
  <c r="H1750" i="8"/>
  <c r="B1750" i="8"/>
  <c r="U1749" i="8"/>
  <c r="H1749" i="8"/>
  <c r="B1749" i="8"/>
  <c r="U1748" i="8"/>
  <c r="H1748" i="8"/>
  <c r="B1748" i="8"/>
  <c r="U1747" i="8"/>
  <c r="H1747" i="8"/>
  <c r="B1747" i="8"/>
  <c r="U1746" i="8"/>
  <c r="H1746" i="8"/>
  <c r="B1746" i="8"/>
  <c r="U1745" i="8"/>
  <c r="H1745" i="8"/>
  <c r="B1745" i="8"/>
  <c r="U1744" i="8"/>
  <c r="H1744" i="8"/>
  <c r="B1744" i="8"/>
  <c r="U1743" i="8"/>
  <c r="H1743" i="8"/>
  <c r="B1743" i="8"/>
  <c r="U1742" i="8"/>
  <c r="H1742" i="8"/>
  <c r="B1742" i="8"/>
  <c r="U1741" i="8"/>
  <c r="H1741" i="8"/>
  <c r="B1741" i="8"/>
  <c r="U1740" i="8"/>
  <c r="H1740" i="8"/>
  <c r="B1740" i="8"/>
  <c r="U1739" i="8"/>
  <c r="H1739" i="8"/>
  <c r="B1739" i="8"/>
  <c r="U1738" i="8"/>
  <c r="H1738" i="8"/>
  <c r="B1738" i="8"/>
  <c r="U1737" i="8"/>
  <c r="H1737" i="8"/>
  <c r="B1737" i="8"/>
  <c r="U1736" i="8"/>
  <c r="H1736" i="8"/>
  <c r="B1736" i="8"/>
  <c r="U1735" i="8"/>
  <c r="H1735" i="8"/>
  <c r="B1735" i="8"/>
  <c r="U1734" i="8"/>
  <c r="H1734" i="8"/>
  <c r="B1734" i="8"/>
  <c r="U1733" i="8"/>
  <c r="H1733" i="8"/>
  <c r="B1733" i="8"/>
  <c r="U1732" i="8"/>
  <c r="H1732" i="8"/>
  <c r="B1732" i="8"/>
  <c r="U1731" i="8"/>
  <c r="H1731" i="8"/>
  <c r="B1731" i="8"/>
  <c r="U1730" i="8"/>
  <c r="H1730" i="8"/>
  <c r="B1730" i="8"/>
  <c r="U1729" i="8"/>
  <c r="H1729" i="8"/>
  <c r="B1729" i="8"/>
  <c r="U1728" i="8"/>
  <c r="H1728" i="8"/>
  <c r="B1728" i="8"/>
  <c r="U1727" i="8"/>
  <c r="H1727" i="8"/>
  <c r="B1727" i="8"/>
  <c r="U1726" i="8"/>
  <c r="H1726" i="8"/>
  <c r="B1726" i="8"/>
  <c r="U1725" i="8"/>
  <c r="H1725" i="8"/>
  <c r="B1725" i="8"/>
  <c r="U1724" i="8"/>
  <c r="H1724" i="8"/>
  <c r="B1724" i="8"/>
  <c r="U1723" i="8"/>
  <c r="H1723" i="8"/>
  <c r="B1723" i="8"/>
  <c r="U1722" i="8"/>
  <c r="H1722" i="8"/>
  <c r="B1722" i="8"/>
  <c r="U1721" i="8"/>
  <c r="H1721" i="8"/>
  <c r="B1721" i="8"/>
  <c r="U1720" i="8"/>
  <c r="H1720" i="8"/>
  <c r="B1720" i="8"/>
  <c r="U1719" i="8"/>
  <c r="H1719" i="8"/>
  <c r="B1719" i="8"/>
  <c r="U1718" i="8"/>
  <c r="H1718" i="8"/>
  <c r="B1718" i="8"/>
  <c r="U1717" i="8"/>
  <c r="H1717" i="8"/>
  <c r="B1717" i="8"/>
  <c r="U1716" i="8"/>
  <c r="H1716" i="8"/>
  <c r="B1716" i="8"/>
  <c r="U1715" i="8"/>
  <c r="H1715" i="8"/>
  <c r="B1715" i="8"/>
  <c r="U1714" i="8"/>
  <c r="H1714" i="8"/>
  <c r="B1714" i="8"/>
  <c r="U1713" i="8"/>
  <c r="H1713" i="8"/>
  <c r="B1713" i="8"/>
  <c r="U1712" i="8"/>
  <c r="H1712" i="8"/>
  <c r="B1712" i="8"/>
  <c r="U1711" i="8"/>
  <c r="H1711" i="8"/>
  <c r="B1711" i="8"/>
  <c r="U1710" i="8"/>
  <c r="H1710" i="8"/>
  <c r="B1710" i="8"/>
  <c r="U1709" i="8"/>
  <c r="H1709" i="8"/>
  <c r="B1709" i="8"/>
  <c r="U1708" i="8"/>
  <c r="H1708" i="8"/>
  <c r="B1708" i="8"/>
  <c r="U1707" i="8"/>
  <c r="H1707" i="8"/>
  <c r="B1707" i="8"/>
  <c r="U1706" i="8"/>
  <c r="H1706" i="8"/>
  <c r="B1706" i="8"/>
  <c r="U1705" i="8"/>
  <c r="H1705" i="8"/>
  <c r="B1705" i="8"/>
  <c r="U1704" i="8"/>
  <c r="H1704" i="8"/>
  <c r="B1704" i="8"/>
  <c r="U1703" i="8"/>
  <c r="H1703" i="8"/>
  <c r="B1703" i="8"/>
  <c r="U1702" i="8"/>
  <c r="H1702" i="8"/>
  <c r="B1702" i="8"/>
  <c r="U1701" i="8"/>
  <c r="H1701" i="8"/>
  <c r="B1701" i="8"/>
  <c r="U1700" i="8"/>
  <c r="H1700" i="8"/>
  <c r="B1700" i="8"/>
  <c r="U1699" i="8"/>
  <c r="H1699" i="8"/>
  <c r="B1699" i="8"/>
  <c r="U1698" i="8"/>
  <c r="H1698" i="8"/>
  <c r="B1698" i="8"/>
  <c r="U1697" i="8"/>
  <c r="H1697" i="8"/>
  <c r="B1697" i="8"/>
  <c r="U1696" i="8"/>
  <c r="H1696" i="8"/>
  <c r="B1696" i="8"/>
  <c r="U1695" i="8"/>
  <c r="H1695" i="8"/>
  <c r="B1695" i="8"/>
  <c r="U1694" i="8"/>
  <c r="H1694" i="8"/>
  <c r="B1694" i="8"/>
  <c r="U1693" i="8"/>
  <c r="H1693" i="8"/>
  <c r="B1693" i="8"/>
  <c r="U1692" i="8"/>
  <c r="H1692" i="8"/>
  <c r="B1692" i="8"/>
  <c r="U1691" i="8"/>
  <c r="H1691" i="8"/>
  <c r="B1691" i="8"/>
  <c r="U1690" i="8"/>
  <c r="H1690" i="8"/>
  <c r="B1690" i="8"/>
  <c r="U1689" i="8"/>
  <c r="H1689" i="8"/>
  <c r="B1689" i="8"/>
  <c r="U1688" i="8"/>
  <c r="H1688" i="8"/>
  <c r="B1688" i="8"/>
  <c r="U1687" i="8"/>
  <c r="H1687" i="8"/>
  <c r="B1687" i="8"/>
  <c r="U1686" i="8"/>
  <c r="H1686" i="8"/>
  <c r="B1686" i="8"/>
  <c r="U1685" i="8"/>
  <c r="H1685" i="8"/>
  <c r="B1685" i="8"/>
  <c r="U1684" i="8"/>
  <c r="H1684" i="8"/>
  <c r="B1684" i="8"/>
  <c r="U1683" i="8"/>
  <c r="H1683" i="8"/>
  <c r="B1683" i="8"/>
  <c r="U1682" i="8"/>
  <c r="H1682" i="8"/>
  <c r="B1682" i="8"/>
  <c r="U1681" i="8"/>
  <c r="H1681" i="8"/>
  <c r="B1681" i="8"/>
  <c r="U1680" i="8"/>
  <c r="H1680" i="8"/>
  <c r="B1680" i="8"/>
  <c r="U1679" i="8"/>
  <c r="H1679" i="8"/>
  <c r="B1679" i="8"/>
  <c r="U1678" i="8"/>
  <c r="H1678" i="8"/>
  <c r="B1678" i="8"/>
  <c r="U1677" i="8"/>
  <c r="H1677" i="8"/>
  <c r="B1677" i="8"/>
  <c r="U1676" i="8"/>
  <c r="H1676" i="8"/>
  <c r="B1676" i="8"/>
  <c r="U1675" i="8"/>
  <c r="H1675" i="8"/>
  <c r="B1675" i="8"/>
  <c r="U1674" i="8"/>
  <c r="H1674" i="8"/>
  <c r="B1674" i="8"/>
  <c r="U1673" i="8"/>
  <c r="H1673" i="8"/>
  <c r="B1673" i="8"/>
  <c r="U1672" i="8"/>
  <c r="H1672" i="8"/>
  <c r="B1672" i="8"/>
  <c r="U1671" i="8"/>
  <c r="H1671" i="8"/>
  <c r="B1671" i="8"/>
  <c r="U1670" i="8"/>
  <c r="H1670" i="8"/>
  <c r="B1670" i="8"/>
  <c r="U1669" i="8"/>
  <c r="H1669" i="8"/>
  <c r="B1669" i="8"/>
  <c r="U1668" i="8"/>
  <c r="H1668" i="8"/>
  <c r="B1668" i="8"/>
  <c r="U1667" i="8"/>
  <c r="H1667" i="8"/>
  <c r="B1667" i="8"/>
  <c r="U1666" i="8"/>
  <c r="H1666" i="8"/>
  <c r="B1666" i="8"/>
  <c r="U1665" i="8"/>
  <c r="H1665" i="8"/>
  <c r="B1665" i="8"/>
  <c r="U1664" i="8"/>
  <c r="H1664" i="8"/>
  <c r="B1664" i="8"/>
  <c r="U1663" i="8"/>
  <c r="H1663" i="8"/>
  <c r="B1663" i="8"/>
  <c r="U1662" i="8"/>
  <c r="H1662" i="8"/>
  <c r="B1662" i="8"/>
  <c r="U1661" i="8"/>
  <c r="H1661" i="8"/>
  <c r="B1661" i="8"/>
  <c r="U1660" i="8"/>
  <c r="H1660" i="8"/>
  <c r="B1660" i="8"/>
  <c r="U1659" i="8"/>
  <c r="H1659" i="8"/>
  <c r="B1659" i="8"/>
  <c r="U1658" i="8"/>
  <c r="H1658" i="8"/>
  <c r="B1658" i="8"/>
  <c r="U1657" i="8"/>
  <c r="H1657" i="8"/>
  <c r="B1657" i="8"/>
  <c r="U1656" i="8"/>
  <c r="H1656" i="8"/>
  <c r="B1656" i="8"/>
  <c r="U1655" i="8"/>
  <c r="H1655" i="8"/>
  <c r="B1655" i="8"/>
  <c r="U1654" i="8"/>
  <c r="H1654" i="8"/>
  <c r="B1654" i="8"/>
  <c r="U1653" i="8"/>
  <c r="H1653" i="8"/>
  <c r="B1653" i="8"/>
  <c r="U1652" i="8"/>
  <c r="H1652" i="8"/>
  <c r="B1652" i="8"/>
  <c r="U1651" i="8"/>
  <c r="H1651" i="8"/>
  <c r="B1651" i="8"/>
  <c r="U1650" i="8"/>
  <c r="H1650" i="8"/>
  <c r="B1650" i="8"/>
  <c r="U1649" i="8"/>
  <c r="H1649" i="8"/>
  <c r="B1649" i="8"/>
  <c r="U1648" i="8"/>
  <c r="H1648" i="8"/>
  <c r="B1648" i="8"/>
  <c r="U1647" i="8"/>
  <c r="H1647" i="8"/>
  <c r="B1647" i="8"/>
  <c r="U1646" i="8"/>
  <c r="H1646" i="8"/>
  <c r="B1646" i="8"/>
  <c r="U1645" i="8"/>
  <c r="H1645" i="8"/>
  <c r="B1645" i="8"/>
  <c r="U1644" i="8"/>
  <c r="H1644" i="8"/>
  <c r="B1644" i="8"/>
  <c r="U1643" i="8"/>
  <c r="H1643" i="8"/>
  <c r="B1643" i="8"/>
  <c r="U1642" i="8"/>
  <c r="H1642" i="8"/>
  <c r="B1642" i="8"/>
  <c r="U1641" i="8"/>
  <c r="H1641" i="8"/>
  <c r="B1641" i="8"/>
  <c r="U1640" i="8"/>
  <c r="H1640" i="8"/>
  <c r="B1640" i="8"/>
  <c r="U1639" i="8"/>
  <c r="H1639" i="8"/>
  <c r="B1639" i="8"/>
  <c r="U1638" i="8"/>
  <c r="H1638" i="8"/>
  <c r="B1638" i="8"/>
  <c r="U1637" i="8"/>
  <c r="H1637" i="8"/>
  <c r="B1637" i="8"/>
  <c r="U1636" i="8"/>
  <c r="H1636" i="8"/>
  <c r="B1636" i="8"/>
  <c r="U1635" i="8"/>
  <c r="H1635" i="8"/>
  <c r="B1635" i="8"/>
  <c r="U1634" i="8"/>
  <c r="H1634" i="8"/>
  <c r="B1634" i="8"/>
  <c r="U1633" i="8"/>
  <c r="H1633" i="8"/>
  <c r="B1633" i="8"/>
  <c r="U1632" i="8"/>
  <c r="H1632" i="8"/>
  <c r="B1632" i="8"/>
  <c r="U1631" i="8"/>
  <c r="H1631" i="8"/>
  <c r="B1631" i="8"/>
  <c r="U1630" i="8"/>
  <c r="H1630" i="8"/>
  <c r="B1630" i="8"/>
  <c r="U1629" i="8"/>
  <c r="H1629" i="8"/>
  <c r="B1629" i="8"/>
  <c r="U1628" i="8"/>
  <c r="H1628" i="8"/>
  <c r="B1628" i="8"/>
  <c r="U1627" i="8"/>
  <c r="H1627" i="8"/>
  <c r="B1627" i="8"/>
  <c r="U1626" i="8"/>
  <c r="H1626" i="8"/>
  <c r="B1626" i="8"/>
  <c r="U1625" i="8"/>
  <c r="H1625" i="8"/>
  <c r="B1625" i="8"/>
  <c r="U1624" i="8"/>
  <c r="H1624" i="8"/>
  <c r="B1624" i="8"/>
  <c r="U1623" i="8"/>
  <c r="H1623" i="8"/>
  <c r="B1623" i="8"/>
  <c r="U1622" i="8"/>
  <c r="H1622" i="8"/>
  <c r="B1622" i="8"/>
  <c r="U1621" i="8"/>
  <c r="H1621" i="8"/>
  <c r="B1621" i="8"/>
  <c r="U1620" i="8"/>
  <c r="H1620" i="8"/>
  <c r="B1620" i="8"/>
  <c r="U1619" i="8"/>
  <c r="H1619" i="8"/>
  <c r="B1619" i="8"/>
  <c r="U1618" i="8"/>
  <c r="H1618" i="8"/>
  <c r="B1618" i="8"/>
  <c r="U1617" i="8"/>
  <c r="H1617" i="8"/>
  <c r="B1617" i="8"/>
  <c r="U1616" i="8"/>
  <c r="H1616" i="8"/>
  <c r="B1616" i="8"/>
  <c r="U1615" i="8"/>
  <c r="H1615" i="8"/>
  <c r="B1615" i="8"/>
  <c r="U1614" i="8"/>
  <c r="H1614" i="8"/>
  <c r="B1614" i="8"/>
  <c r="U1613" i="8"/>
  <c r="H1613" i="8"/>
  <c r="B1613" i="8"/>
  <c r="U1612" i="8"/>
  <c r="H1612" i="8"/>
  <c r="B1612" i="8"/>
  <c r="U1611" i="8"/>
  <c r="H1611" i="8"/>
  <c r="B1611" i="8"/>
  <c r="U1610" i="8"/>
  <c r="H1610" i="8"/>
  <c r="B1610" i="8"/>
  <c r="U1609" i="8"/>
  <c r="H1609" i="8"/>
  <c r="B1609" i="8"/>
  <c r="U1608" i="8"/>
  <c r="H1608" i="8"/>
  <c r="B1608" i="8"/>
  <c r="U1607" i="8"/>
  <c r="H1607" i="8"/>
  <c r="B1607" i="8"/>
  <c r="U1606" i="8"/>
  <c r="H1606" i="8"/>
  <c r="B1606" i="8"/>
  <c r="U1605" i="8"/>
  <c r="H1605" i="8"/>
  <c r="B1605" i="8"/>
  <c r="U1604" i="8"/>
  <c r="H1604" i="8"/>
  <c r="B1604" i="8"/>
  <c r="U1603" i="8"/>
  <c r="H1603" i="8"/>
  <c r="B1603" i="8"/>
  <c r="U1602" i="8"/>
  <c r="H1602" i="8"/>
  <c r="B1602" i="8"/>
  <c r="U1601" i="8"/>
  <c r="H1601" i="8"/>
  <c r="B1601" i="8"/>
  <c r="U1600" i="8"/>
  <c r="H1600" i="8"/>
  <c r="B1600" i="8"/>
  <c r="U1599" i="8"/>
  <c r="H1599" i="8"/>
  <c r="B1599" i="8"/>
  <c r="U1598" i="8"/>
  <c r="H1598" i="8"/>
  <c r="B1598" i="8"/>
  <c r="U1597" i="8"/>
  <c r="H1597" i="8"/>
  <c r="B1597" i="8"/>
  <c r="U1596" i="8"/>
  <c r="H1596" i="8"/>
  <c r="B1596" i="8"/>
  <c r="U1595" i="8"/>
  <c r="H1595" i="8"/>
  <c r="B1595" i="8"/>
  <c r="U1594" i="8"/>
  <c r="H1594" i="8"/>
  <c r="B1594" i="8"/>
  <c r="U1593" i="8"/>
  <c r="H1593" i="8"/>
  <c r="B1593" i="8"/>
  <c r="U1592" i="8"/>
  <c r="H1592" i="8"/>
  <c r="B1592" i="8"/>
  <c r="U1591" i="8"/>
  <c r="H1591" i="8"/>
  <c r="B1591" i="8"/>
  <c r="U1590" i="8"/>
  <c r="H1590" i="8"/>
  <c r="B1590" i="8"/>
  <c r="U1589" i="8"/>
  <c r="H1589" i="8"/>
  <c r="B1589" i="8"/>
  <c r="U1588" i="8"/>
  <c r="H1588" i="8"/>
  <c r="B1588" i="8"/>
  <c r="U1587" i="8"/>
  <c r="H1587" i="8"/>
  <c r="B1587" i="8"/>
  <c r="U1586" i="8"/>
  <c r="H1586" i="8"/>
  <c r="B1586" i="8"/>
  <c r="U1585" i="8"/>
  <c r="H1585" i="8"/>
  <c r="B1585" i="8"/>
  <c r="U1584" i="8"/>
  <c r="H1584" i="8"/>
  <c r="B1584" i="8"/>
  <c r="U1583" i="8"/>
  <c r="H1583" i="8"/>
  <c r="B1583" i="8"/>
  <c r="U1582" i="8"/>
  <c r="H1582" i="8"/>
  <c r="B1582" i="8"/>
  <c r="U1581" i="8"/>
  <c r="H1581" i="8"/>
  <c r="B1581" i="8"/>
  <c r="U1580" i="8"/>
  <c r="H1580" i="8"/>
  <c r="B1580" i="8"/>
  <c r="U1579" i="8"/>
  <c r="H1579" i="8"/>
  <c r="B1579" i="8"/>
  <c r="U1578" i="8"/>
  <c r="H1578" i="8"/>
  <c r="B1578" i="8"/>
  <c r="U1577" i="8"/>
  <c r="H1577" i="8"/>
  <c r="B1577" i="8"/>
  <c r="U1576" i="8"/>
  <c r="H1576" i="8"/>
  <c r="B1576" i="8"/>
  <c r="U1575" i="8"/>
  <c r="H1575" i="8"/>
  <c r="B1575" i="8"/>
  <c r="U1574" i="8"/>
  <c r="H1574" i="8"/>
  <c r="B1574" i="8"/>
  <c r="U1573" i="8"/>
  <c r="H1573" i="8"/>
  <c r="B1573" i="8"/>
  <c r="U1572" i="8"/>
  <c r="H1572" i="8"/>
  <c r="B1572" i="8"/>
  <c r="U1571" i="8"/>
  <c r="H1571" i="8"/>
  <c r="B1571" i="8"/>
  <c r="U1570" i="8"/>
  <c r="H1570" i="8"/>
  <c r="B1570" i="8"/>
  <c r="U1569" i="8"/>
  <c r="H1569" i="8"/>
  <c r="B1569" i="8"/>
  <c r="U1568" i="8"/>
  <c r="H1568" i="8"/>
  <c r="B1568" i="8"/>
  <c r="U1567" i="8"/>
  <c r="H1567" i="8"/>
  <c r="B1567" i="8"/>
  <c r="U1566" i="8"/>
  <c r="H1566" i="8"/>
  <c r="B1566" i="8"/>
  <c r="U1565" i="8"/>
  <c r="H1565" i="8"/>
  <c r="B1565" i="8"/>
  <c r="U1564" i="8"/>
  <c r="H1564" i="8"/>
  <c r="B1564" i="8"/>
  <c r="U1563" i="8"/>
  <c r="H1563" i="8"/>
  <c r="B1563" i="8"/>
  <c r="U1562" i="8"/>
  <c r="H1562" i="8"/>
  <c r="B1562" i="8"/>
  <c r="U1561" i="8"/>
  <c r="H1561" i="8"/>
  <c r="B1561" i="8"/>
  <c r="U1560" i="8"/>
  <c r="H1560" i="8"/>
  <c r="B1560" i="8"/>
  <c r="U1559" i="8"/>
  <c r="H1559" i="8"/>
  <c r="B1559" i="8"/>
  <c r="U1558" i="8"/>
  <c r="H1558" i="8"/>
  <c r="B1558" i="8"/>
  <c r="U1557" i="8"/>
  <c r="H1557" i="8"/>
  <c r="B1557" i="8"/>
  <c r="U1556" i="8"/>
  <c r="H1556" i="8"/>
  <c r="B1556" i="8"/>
  <c r="U1555" i="8"/>
  <c r="H1555" i="8"/>
  <c r="B1555" i="8"/>
  <c r="U1554" i="8"/>
  <c r="H1554" i="8"/>
  <c r="B1554" i="8"/>
  <c r="U1553" i="8"/>
  <c r="H1553" i="8"/>
  <c r="B1553" i="8"/>
  <c r="U1552" i="8"/>
  <c r="H1552" i="8"/>
  <c r="B1552" i="8"/>
  <c r="U1551" i="8"/>
  <c r="H1551" i="8"/>
  <c r="B1551" i="8"/>
  <c r="U1550" i="8"/>
  <c r="H1550" i="8"/>
  <c r="B1550" i="8"/>
  <c r="U1549" i="8"/>
  <c r="H1549" i="8"/>
  <c r="B1549" i="8"/>
  <c r="U1548" i="8"/>
  <c r="H1548" i="8"/>
  <c r="B1548" i="8"/>
  <c r="U1547" i="8"/>
  <c r="H1547" i="8"/>
  <c r="B1547" i="8"/>
  <c r="U1546" i="8"/>
  <c r="H1546" i="8"/>
  <c r="B1546" i="8"/>
  <c r="U1545" i="8"/>
  <c r="H1545" i="8"/>
  <c r="B1545" i="8"/>
  <c r="U1544" i="8"/>
  <c r="H1544" i="8"/>
  <c r="B1544" i="8"/>
  <c r="U1543" i="8"/>
  <c r="H1543" i="8"/>
  <c r="B1543" i="8"/>
  <c r="U1542" i="8"/>
  <c r="H1542" i="8"/>
  <c r="B1542" i="8"/>
  <c r="U1541" i="8"/>
  <c r="H1541" i="8"/>
  <c r="B1541" i="8"/>
  <c r="U1540" i="8"/>
  <c r="H1540" i="8"/>
  <c r="B1540" i="8"/>
  <c r="U1539" i="8"/>
  <c r="H1539" i="8"/>
  <c r="B1539" i="8"/>
  <c r="U1538" i="8"/>
  <c r="H1538" i="8"/>
  <c r="B1538" i="8"/>
  <c r="U1537" i="8"/>
  <c r="H1537" i="8"/>
  <c r="B1537" i="8"/>
  <c r="U1536" i="8"/>
  <c r="H1536" i="8"/>
  <c r="B1536" i="8"/>
  <c r="U1535" i="8"/>
  <c r="H1535" i="8"/>
  <c r="B1535" i="8"/>
  <c r="U1534" i="8"/>
  <c r="H1534" i="8"/>
  <c r="B1534" i="8"/>
  <c r="U1533" i="8"/>
  <c r="H1533" i="8"/>
  <c r="B1533" i="8"/>
  <c r="U1532" i="8"/>
  <c r="H1532" i="8"/>
  <c r="B1532" i="8"/>
  <c r="U1531" i="8"/>
  <c r="H1531" i="8"/>
  <c r="B1531" i="8"/>
  <c r="U1530" i="8"/>
  <c r="H1530" i="8"/>
  <c r="B1530" i="8"/>
  <c r="U1529" i="8"/>
  <c r="H1529" i="8"/>
  <c r="B1529" i="8"/>
  <c r="U1528" i="8"/>
  <c r="H1528" i="8"/>
  <c r="B1528" i="8"/>
  <c r="U1527" i="8"/>
  <c r="H1527" i="8"/>
  <c r="B1527" i="8"/>
  <c r="U1526" i="8"/>
  <c r="H1526" i="8"/>
  <c r="B1526" i="8"/>
  <c r="U1525" i="8"/>
  <c r="H1525" i="8"/>
  <c r="B1525" i="8"/>
  <c r="U1524" i="8"/>
  <c r="H1524" i="8"/>
  <c r="B1524" i="8"/>
  <c r="U1523" i="8"/>
  <c r="H1523" i="8"/>
  <c r="B1523" i="8"/>
  <c r="U1522" i="8"/>
  <c r="H1522" i="8"/>
  <c r="B1522" i="8"/>
  <c r="U1521" i="8"/>
  <c r="H1521" i="8"/>
  <c r="B1521" i="8"/>
  <c r="U1520" i="8"/>
  <c r="H1520" i="8"/>
  <c r="B1520" i="8"/>
  <c r="U1519" i="8"/>
  <c r="H1519" i="8"/>
  <c r="B1519" i="8"/>
  <c r="U1518" i="8"/>
  <c r="H1518" i="8"/>
  <c r="B1518" i="8"/>
  <c r="U1517" i="8"/>
  <c r="H1517" i="8"/>
  <c r="B1517" i="8"/>
  <c r="U1516" i="8"/>
  <c r="H1516" i="8"/>
  <c r="B1516" i="8"/>
  <c r="U1515" i="8"/>
  <c r="H1515" i="8"/>
  <c r="B1515" i="8"/>
  <c r="U1514" i="8"/>
  <c r="H1514" i="8"/>
  <c r="B1514" i="8"/>
  <c r="U1513" i="8"/>
  <c r="H1513" i="8"/>
  <c r="B1513" i="8"/>
  <c r="U1512" i="8"/>
  <c r="H1512" i="8"/>
  <c r="B1512" i="8"/>
  <c r="U1511" i="8"/>
  <c r="H1511" i="8"/>
  <c r="B1511" i="8"/>
  <c r="U1510" i="8"/>
  <c r="H1510" i="8"/>
  <c r="B1510" i="8"/>
  <c r="U1509" i="8"/>
  <c r="H1509" i="8"/>
  <c r="B1509" i="8"/>
  <c r="U1508" i="8"/>
  <c r="H1508" i="8"/>
  <c r="B1508" i="8"/>
  <c r="U1507" i="8"/>
  <c r="H1507" i="8"/>
  <c r="B1507" i="8"/>
  <c r="U1506" i="8"/>
  <c r="H1506" i="8"/>
  <c r="B1506" i="8"/>
  <c r="U1505" i="8"/>
  <c r="H1505" i="8"/>
  <c r="B1505" i="8"/>
  <c r="U1504" i="8"/>
  <c r="H1504" i="8"/>
  <c r="B1504" i="8"/>
  <c r="U1503" i="8"/>
  <c r="H1503" i="8"/>
  <c r="B1503" i="8"/>
  <c r="U1502" i="8"/>
  <c r="H1502" i="8"/>
  <c r="B1502" i="8"/>
  <c r="U1501" i="8"/>
  <c r="H1501" i="8"/>
  <c r="B1501" i="8"/>
  <c r="U1500" i="8"/>
  <c r="H1500" i="8"/>
  <c r="B1500" i="8"/>
  <c r="U1499" i="8"/>
  <c r="H1499" i="8"/>
  <c r="B1499" i="8"/>
  <c r="U1498" i="8"/>
  <c r="H1498" i="8"/>
  <c r="B1498" i="8"/>
  <c r="U1497" i="8"/>
  <c r="H1497" i="8"/>
  <c r="B1497" i="8"/>
  <c r="U1496" i="8"/>
  <c r="H1496" i="8"/>
  <c r="B1496" i="8"/>
  <c r="U1495" i="8"/>
  <c r="H1495" i="8"/>
  <c r="B1495" i="8"/>
  <c r="U1494" i="8"/>
  <c r="H1494" i="8"/>
  <c r="B1494" i="8"/>
  <c r="U1493" i="8"/>
  <c r="H1493" i="8"/>
  <c r="B1493" i="8"/>
  <c r="U1492" i="8"/>
  <c r="H1492" i="8"/>
  <c r="B1492" i="8"/>
  <c r="U1491" i="8"/>
  <c r="H1491" i="8"/>
  <c r="B1491" i="8"/>
  <c r="U1490" i="8"/>
  <c r="H1490" i="8"/>
  <c r="B1490" i="8"/>
  <c r="U1489" i="8"/>
  <c r="H1489" i="8"/>
  <c r="B1489" i="8"/>
  <c r="U1488" i="8"/>
  <c r="H1488" i="8"/>
  <c r="B1488" i="8"/>
  <c r="U1487" i="8"/>
  <c r="H1487" i="8"/>
  <c r="B1487" i="8"/>
  <c r="U1486" i="8"/>
  <c r="H1486" i="8"/>
  <c r="B1486" i="8"/>
  <c r="U1485" i="8"/>
  <c r="H1485" i="8"/>
  <c r="B1485" i="8"/>
  <c r="U1484" i="8"/>
  <c r="H1484" i="8"/>
  <c r="B1484" i="8"/>
  <c r="U1483" i="8"/>
  <c r="H1483" i="8"/>
  <c r="B1483" i="8"/>
  <c r="U1482" i="8"/>
  <c r="H1482" i="8"/>
  <c r="B1482" i="8"/>
  <c r="U1481" i="8"/>
  <c r="H1481" i="8"/>
  <c r="B1481" i="8"/>
  <c r="U1480" i="8"/>
  <c r="H1480" i="8"/>
  <c r="B1480" i="8"/>
  <c r="U1479" i="8"/>
  <c r="H1479" i="8"/>
  <c r="B1479" i="8"/>
  <c r="U1478" i="8"/>
  <c r="H1478" i="8"/>
  <c r="B1478" i="8"/>
  <c r="U1477" i="8"/>
  <c r="H1477" i="8"/>
  <c r="B1477" i="8"/>
  <c r="U1476" i="8"/>
  <c r="H1476" i="8"/>
  <c r="B1476" i="8"/>
  <c r="U1475" i="8"/>
  <c r="H1475" i="8"/>
  <c r="B1475" i="8"/>
  <c r="U1474" i="8"/>
  <c r="H1474" i="8"/>
  <c r="B1474" i="8"/>
  <c r="U1473" i="8"/>
  <c r="H1473" i="8"/>
  <c r="B1473" i="8"/>
  <c r="U1472" i="8"/>
  <c r="H1472" i="8"/>
  <c r="B1472" i="8"/>
  <c r="U1471" i="8"/>
  <c r="H1471" i="8"/>
  <c r="B1471" i="8"/>
  <c r="U1470" i="8"/>
  <c r="H1470" i="8"/>
  <c r="B1470" i="8"/>
  <c r="U1469" i="8"/>
  <c r="H1469" i="8"/>
  <c r="B1469" i="8"/>
  <c r="U1468" i="8"/>
  <c r="H1468" i="8"/>
  <c r="B1468" i="8"/>
  <c r="U1467" i="8"/>
  <c r="H1467" i="8"/>
  <c r="B1467" i="8"/>
  <c r="U1466" i="8"/>
  <c r="H1466" i="8"/>
  <c r="B1466" i="8"/>
  <c r="U1465" i="8"/>
  <c r="H1465" i="8"/>
  <c r="B1465" i="8"/>
  <c r="U1464" i="8"/>
  <c r="H1464" i="8"/>
  <c r="B1464" i="8"/>
  <c r="U1463" i="8"/>
  <c r="H1463" i="8"/>
  <c r="B1463" i="8"/>
  <c r="U1462" i="8"/>
  <c r="H1462" i="8"/>
  <c r="B1462" i="8"/>
  <c r="U1461" i="8"/>
  <c r="H1461" i="8"/>
  <c r="B1461" i="8"/>
  <c r="U1460" i="8"/>
  <c r="H1460" i="8"/>
  <c r="B1460" i="8"/>
  <c r="U1459" i="8"/>
  <c r="H1459" i="8"/>
  <c r="B1459" i="8"/>
  <c r="U1458" i="8"/>
  <c r="H1458" i="8"/>
  <c r="B1458" i="8"/>
  <c r="U1457" i="8"/>
  <c r="H1457" i="8"/>
  <c r="B1457" i="8"/>
  <c r="U1456" i="8"/>
  <c r="H1456" i="8"/>
  <c r="B1456" i="8"/>
  <c r="U1455" i="8"/>
  <c r="H1455" i="8"/>
  <c r="B1455" i="8"/>
  <c r="U1454" i="8"/>
  <c r="H1454" i="8"/>
  <c r="B1454" i="8"/>
  <c r="U1453" i="8"/>
  <c r="H1453" i="8"/>
  <c r="B1453" i="8"/>
  <c r="U1452" i="8"/>
  <c r="H1452" i="8"/>
  <c r="B1452" i="8"/>
  <c r="U1451" i="8"/>
  <c r="H1451" i="8"/>
  <c r="B1451" i="8"/>
  <c r="U1450" i="8"/>
  <c r="H1450" i="8"/>
  <c r="B1450" i="8"/>
  <c r="U1449" i="8"/>
  <c r="H1449" i="8"/>
  <c r="B1449" i="8"/>
  <c r="U1448" i="8"/>
  <c r="H1448" i="8"/>
  <c r="B1448" i="8"/>
  <c r="U1447" i="8"/>
  <c r="H1447" i="8"/>
  <c r="B1447" i="8"/>
  <c r="U1446" i="8"/>
  <c r="H1446" i="8"/>
  <c r="B1446" i="8"/>
  <c r="U1445" i="8"/>
  <c r="H1445" i="8"/>
  <c r="B1445" i="8"/>
  <c r="U1444" i="8"/>
  <c r="H1444" i="8"/>
  <c r="B1444" i="8"/>
  <c r="U1443" i="8"/>
  <c r="H1443" i="8"/>
  <c r="B1443" i="8"/>
  <c r="U1442" i="8"/>
  <c r="H1442" i="8"/>
  <c r="B1442" i="8"/>
  <c r="U1441" i="8"/>
  <c r="H1441" i="8"/>
  <c r="B1441" i="8"/>
  <c r="U1440" i="8"/>
  <c r="H1440" i="8"/>
  <c r="B1440" i="8"/>
  <c r="U1439" i="8"/>
  <c r="H1439" i="8"/>
  <c r="B1439" i="8"/>
  <c r="U1438" i="8"/>
  <c r="H1438" i="8"/>
  <c r="B1438" i="8"/>
  <c r="U1437" i="8"/>
  <c r="H1437" i="8"/>
  <c r="B1437" i="8"/>
  <c r="U1436" i="8"/>
  <c r="H1436" i="8"/>
  <c r="B1436" i="8"/>
  <c r="U1435" i="8"/>
  <c r="H1435" i="8"/>
  <c r="B1435" i="8"/>
  <c r="U1434" i="8"/>
  <c r="H1434" i="8"/>
  <c r="B1434" i="8"/>
  <c r="U1433" i="8"/>
  <c r="H1433" i="8"/>
  <c r="B1433" i="8"/>
  <c r="U1432" i="8"/>
  <c r="H1432" i="8"/>
  <c r="B1432" i="8"/>
  <c r="U1431" i="8"/>
  <c r="H1431" i="8"/>
  <c r="B1431" i="8"/>
  <c r="U1430" i="8"/>
  <c r="H1430" i="8"/>
  <c r="B1430" i="8"/>
  <c r="U1429" i="8"/>
  <c r="H1429" i="8"/>
  <c r="B1429" i="8"/>
  <c r="U1428" i="8"/>
  <c r="H1428" i="8"/>
  <c r="B1428" i="8"/>
  <c r="U1427" i="8"/>
  <c r="H1427" i="8"/>
  <c r="B1427" i="8"/>
  <c r="U1426" i="8"/>
  <c r="H1426" i="8"/>
  <c r="B1426" i="8"/>
  <c r="U1425" i="8"/>
  <c r="H1425" i="8"/>
  <c r="B1425" i="8"/>
  <c r="U1424" i="8"/>
  <c r="H1424" i="8"/>
  <c r="B1424" i="8"/>
  <c r="U1423" i="8"/>
  <c r="H1423" i="8"/>
  <c r="B1423" i="8"/>
  <c r="U1422" i="8"/>
  <c r="H1422" i="8"/>
  <c r="B1422" i="8"/>
  <c r="U1421" i="8"/>
  <c r="H1421" i="8"/>
  <c r="B1421" i="8"/>
  <c r="U1420" i="8"/>
  <c r="H1420" i="8"/>
  <c r="B1420" i="8"/>
  <c r="U1419" i="8"/>
  <c r="H1419" i="8"/>
  <c r="B1419" i="8"/>
  <c r="U1418" i="8"/>
  <c r="H1418" i="8"/>
  <c r="B1418" i="8"/>
  <c r="U1417" i="8"/>
  <c r="H1417" i="8"/>
  <c r="B1417" i="8"/>
  <c r="U1416" i="8"/>
  <c r="H1416" i="8"/>
  <c r="B1416" i="8"/>
  <c r="U1415" i="8"/>
  <c r="H1415" i="8"/>
  <c r="B1415" i="8"/>
  <c r="U1414" i="8"/>
  <c r="H1414" i="8"/>
  <c r="B1414" i="8"/>
  <c r="U1413" i="8"/>
  <c r="H1413" i="8"/>
  <c r="B1413" i="8"/>
  <c r="U1412" i="8"/>
  <c r="H1412" i="8"/>
  <c r="B1412" i="8"/>
  <c r="U1411" i="8"/>
  <c r="H1411" i="8"/>
  <c r="B1411" i="8"/>
  <c r="U1410" i="8"/>
  <c r="H1410" i="8"/>
  <c r="B1410" i="8"/>
  <c r="U1409" i="8"/>
  <c r="H1409" i="8"/>
  <c r="B1409" i="8"/>
  <c r="U1408" i="8"/>
  <c r="H1408" i="8"/>
  <c r="B1408" i="8"/>
  <c r="U1407" i="8"/>
  <c r="H1407" i="8"/>
  <c r="B1407" i="8"/>
  <c r="U1406" i="8"/>
  <c r="H1406" i="8"/>
  <c r="B1406" i="8"/>
  <c r="U1405" i="8"/>
  <c r="H1405" i="8"/>
  <c r="B1405" i="8"/>
  <c r="U1404" i="8"/>
  <c r="H1404" i="8"/>
  <c r="B1404" i="8"/>
  <c r="U1403" i="8"/>
  <c r="H1403" i="8"/>
  <c r="B1403" i="8"/>
  <c r="U1402" i="8"/>
  <c r="H1402" i="8"/>
  <c r="B1402" i="8"/>
  <c r="U1401" i="8"/>
  <c r="H1401" i="8"/>
  <c r="B1401" i="8"/>
  <c r="U1400" i="8"/>
  <c r="H1400" i="8"/>
  <c r="B1400" i="8"/>
  <c r="U1399" i="8"/>
  <c r="H1399" i="8"/>
  <c r="B1399" i="8"/>
  <c r="U1398" i="8"/>
  <c r="H1398" i="8"/>
  <c r="B1398" i="8"/>
  <c r="U1397" i="8"/>
  <c r="H1397" i="8"/>
  <c r="B1397" i="8"/>
  <c r="U1396" i="8"/>
  <c r="H1396" i="8"/>
  <c r="B1396" i="8"/>
  <c r="U1395" i="8"/>
  <c r="H1395" i="8"/>
  <c r="B1395" i="8"/>
  <c r="U1394" i="8"/>
  <c r="H1394" i="8"/>
  <c r="B1394" i="8"/>
  <c r="U1393" i="8"/>
  <c r="H1393" i="8"/>
  <c r="B1393" i="8"/>
  <c r="U1392" i="8"/>
  <c r="H1392" i="8"/>
  <c r="B1392" i="8"/>
  <c r="U1391" i="8"/>
  <c r="H1391" i="8"/>
  <c r="B1391" i="8"/>
  <c r="U1390" i="8"/>
  <c r="H1390" i="8"/>
  <c r="B1390" i="8"/>
  <c r="U1389" i="8"/>
  <c r="H1389" i="8"/>
  <c r="B1389" i="8"/>
  <c r="U1388" i="8"/>
  <c r="H1388" i="8"/>
  <c r="B1388" i="8"/>
  <c r="U1387" i="8"/>
  <c r="H1387" i="8"/>
  <c r="B1387" i="8"/>
  <c r="U1386" i="8"/>
  <c r="H1386" i="8"/>
  <c r="B1386" i="8"/>
  <c r="U1385" i="8"/>
  <c r="H1385" i="8"/>
  <c r="B1385" i="8"/>
  <c r="U1384" i="8"/>
  <c r="H1384" i="8"/>
  <c r="B1384" i="8"/>
  <c r="U1383" i="8"/>
  <c r="H1383" i="8"/>
  <c r="B1383" i="8"/>
  <c r="U1382" i="8"/>
  <c r="H1382" i="8"/>
  <c r="B1382" i="8"/>
  <c r="U1381" i="8"/>
  <c r="H1381" i="8"/>
  <c r="B1381" i="8"/>
  <c r="U1380" i="8"/>
  <c r="H1380" i="8"/>
  <c r="B1380" i="8"/>
  <c r="U1379" i="8"/>
  <c r="H1379" i="8"/>
  <c r="B1379" i="8"/>
  <c r="U1378" i="8"/>
  <c r="H1378" i="8"/>
  <c r="B1378" i="8"/>
  <c r="U1377" i="8"/>
  <c r="H1377" i="8"/>
  <c r="B1377" i="8"/>
  <c r="U1376" i="8"/>
  <c r="H1376" i="8"/>
  <c r="B1376" i="8"/>
  <c r="U1375" i="8"/>
  <c r="H1375" i="8"/>
  <c r="B1375" i="8"/>
  <c r="U1374" i="8"/>
  <c r="H1374" i="8"/>
  <c r="B1374" i="8"/>
  <c r="U1373" i="8"/>
  <c r="H1373" i="8"/>
  <c r="B1373" i="8"/>
  <c r="U1372" i="8"/>
  <c r="H1372" i="8"/>
  <c r="B1372" i="8"/>
  <c r="U1371" i="8"/>
  <c r="H1371" i="8"/>
  <c r="B1371" i="8"/>
  <c r="U1370" i="8"/>
  <c r="H1370" i="8"/>
  <c r="B1370" i="8"/>
  <c r="U1369" i="8"/>
  <c r="H1369" i="8"/>
  <c r="B1369" i="8"/>
  <c r="U1368" i="8"/>
  <c r="H1368" i="8"/>
  <c r="B1368" i="8"/>
  <c r="U1367" i="8"/>
  <c r="H1367" i="8"/>
  <c r="B1367" i="8"/>
  <c r="U1366" i="8"/>
  <c r="H1366" i="8"/>
  <c r="B1366" i="8"/>
  <c r="U1365" i="8"/>
  <c r="H1365" i="8"/>
  <c r="B1365" i="8"/>
  <c r="U1364" i="8"/>
  <c r="H1364" i="8"/>
  <c r="B1364" i="8"/>
  <c r="U1363" i="8"/>
  <c r="H1363" i="8"/>
  <c r="B1363" i="8"/>
  <c r="U1362" i="8"/>
  <c r="H1362" i="8"/>
  <c r="B1362" i="8"/>
  <c r="U1361" i="8"/>
  <c r="H1361" i="8"/>
  <c r="B1361" i="8"/>
  <c r="U1360" i="8"/>
  <c r="H1360" i="8"/>
  <c r="B1360" i="8"/>
  <c r="U1359" i="8"/>
  <c r="H1359" i="8"/>
  <c r="B1359" i="8"/>
  <c r="U1358" i="8"/>
  <c r="H1358" i="8"/>
  <c r="B1358" i="8"/>
  <c r="U1357" i="8"/>
  <c r="H1357" i="8"/>
  <c r="B1357" i="8"/>
  <c r="U1356" i="8"/>
  <c r="H1356" i="8"/>
  <c r="B1356" i="8"/>
  <c r="U1355" i="8"/>
  <c r="H1355" i="8"/>
  <c r="B1355" i="8"/>
  <c r="U1354" i="8"/>
  <c r="H1354" i="8"/>
  <c r="B1354" i="8"/>
  <c r="U1353" i="8"/>
  <c r="H1353" i="8"/>
  <c r="B1353" i="8"/>
  <c r="U1352" i="8"/>
  <c r="H1352" i="8"/>
  <c r="B1352" i="8"/>
  <c r="U1351" i="8"/>
  <c r="H1351" i="8"/>
  <c r="B1351" i="8"/>
  <c r="U1350" i="8"/>
  <c r="H1350" i="8"/>
  <c r="B1350" i="8"/>
  <c r="U1349" i="8"/>
  <c r="H1349" i="8"/>
  <c r="B1349" i="8"/>
  <c r="U1348" i="8"/>
  <c r="H1348" i="8"/>
  <c r="B1348" i="8"/>
  <c r="U1347" i="8"/>
  <c r="H1347" i="8"/>
  <c r="B1347" i="8"/>
  <c r="U1346" i="8"/>
  <c r="H1346" i="8"/>
  <c r="B1346" i="8"/>
  <c r="U1345" i="8"/>
  <c r="H1345" i="8"/>
  <c r="B1345" i="8"/>
  <c r="U1344" i="8"/>
  <c r="H1344" i="8"/>
  <c r="B1344" i="8"/>
  <c r="U1343" i="8"/>
  <c r="H1343" i="8"/>
  <c r="B1343" i="8"/>
  <c r="U1342" i="8"/>
  <c r="H1342" i="8"/>
  <c r="B1342" i="8"/>
  <c r="U1341" i="8"/>
  <c r="H1341" i="8"/>
  <c r="B1341" i="8"/>
  <c r="U1340" i="8"/>
  <c r="H1340" i="8"/>
  <c r="B1340" i="8"/>
  <c r="U1339" i="8"/>
  <c r="H1339" i="8"/>
  <c r="B1339" i="8"/>
  <c r="U1338" i="8"/>
  <c r="H1338" i="8"/>
  <c r="B1338" i="8"/>
  <c r="U1337" i="8"/>
  <c r="H1337" i="8"/>
  <c r="B1337" i="8"/>
  <c r="U1336" i="8"/>
  <c r="H1336" i="8"/>
  <c r="B1336" i="8"/>
  <c r="U1335" i="8"/>
  <c r="H1335" i="8"/>
  <c r="B1335" i="8"/>
  <c r="U1334" i="8"/>
  <c r="H1334" i="8"/>
  <c r="B1334" i="8"/>
  <c r="U1333" i="8"/>
  <c r="H1333" i="8"/>
  <c r="B1333" i="8"/>
  <c r="U1332" i="8"/>
  <c r="H1332" i="8"/>
  <c r="B1332" i="8"/>
  <c r="U1331" i="8"/>
  <c r="H1331" i="8"/>
  <c r="B1331" i="8"/>
  <c r="U1330" i="8"/>
  <c r="H1330" i="8"/>
  <c r="B1330" i="8"/>
  <c r="U1329" i="8"/>
  <c r="H1329" i="8"/>
  <c r="B1329" i="8"/>
  <c r="U1328" i="8"/>
  <c r="H1328" i="8"/>
  <c r="B1328" i="8"/>
  <c r="U1327" i="8"/>
  <c r="H1327" i="8"/>
  <c r="B1327" i="8"/>
  <c r="U1326" i="8"/>
  <c r="H1326" i="8"/>
  <c r="B1326" i="8"/>
  <c r="U1325" i="8"/>
  <c r="H1325" i="8"/>
  <c r="B1325" i="8"/>
  <c r="U1324" i="8"/>
  <c r="H1324" i="8"/>
  <c r="B1324" i="8"/>
  <c r="U1323" i="8"/>
  <c r="H1323" i="8"/>
  <c r="B1323" i="8"/>
  <c r="U1322" i="8"/>
  <c r="H1322" i="8"/>
  <c r="B1322" i="8"/>
  <c r="U1321" i="8"/>
  <c r="H1321" i="8"/>
  <c r="B1321" i="8"/>
  <c r="U1320" i="8"/>
  <c r="H1320" i="8"/>
  <c r="B1320" i="8"/>
  <c r="U1319" i="8"/>
  <c r="H1319" i="8"/>
  <c r="B1319" i="8"/>
  <c r="U1318" i="8"/>
  <c r="H1318" i="8"/>
  <c r="B1318" i="8"/>
  <c r="U1317" i="8"/>
  <c r="H1317" i="8"/>
  <c r="B1317" i="8"/>
  <c r="U1316" i="8"/>
  <c r="H1316" i="8"/>
  <c r="B1316" i="8"/>
  <c r="U1315" i="8"/>
  <c r="H1315" i="8"/>
  <c r="B1315" i="8"/>
  <c r="U1314" i="8"/>
  <c r="H1314" i="8"/>
  <c r="B1314" i="8"/>
  <c r="U1313" i="8"/>
  <c r="H1313" i="8"/>
  <c r="B1313" i="8"/>
  <c r="U1312" i="8"/>
  <c r="H1312" i="8"/>
  <c r="B1312" i="8"/>
  <c r="U1311" i="8"/>
  <c r="H1311" i="8"/>
  <c r="B1311" i="8"/>
  <c r="U1310" i="8"/>
  <c r="H1310" i="8"/>
  <c r="B1310" i="8"/>
  <c r="U1309" i="8"/>
  <c r="H1309" i="8"/>
  <c r="B1309" i="8"/>
  <c r="U1308" i="8"/>
  <c r="H1308" i="8"/>
  <c r="B1308" i="8"/>
  <c r="U1307" i="8"/>
  <c r="H1307" i="8"/>
  <c r="B1307" i="8"/>
  <c r="U1306" i="8"/>
  <c r="H1306" i="8"/>
  <c r="B1306" i="8"/>
  <c r="U1305" i="8"/>
  <c r="H1305" i="8"/>
  <c r="B1305" i="8"/>
  <c r="U1304" i="8"/>
  <c r="H1304" i="8"/>
  <c r="B1304" i="8"/>
  <c r="U1303" i="8"/>
  <c r="H1303" i="8"/>
  <c r="B1303" i="8"/>
  <c r="U1302" i="8"/>
  <c r="H1302" i="8"/>
  <c r="B1302" i="8"/>
  <c r="U1301" i="8"/>
  <c r="H1301" i="8"/>
  <c r="B1301" i="8"/>
  <c r="U1300" i="8"/>
  <c r="H1300" i="8"/>
  <c r="B1300" i="8"/>
  <c r="U1299" i="8"/>
  <c r="H1299" i="8"/>
  <c r="B1299" i="8"/>
  <c r="U1298" i="8"/>
  <c r="H1298" i="8"/>
  <c r="B1298" i="8"/>
  <c r="U1297" i="8"/>
  <c r="H1297" i="8"/>
  <c r="B1297" i="8"/>
  <c r="U1296" i="8"/>
  <c r="H1296" i="8"/>
  <c r="B1296" i="8"/>
  <c r="U1295" i="8"/>
  <c r="H1295" i="8"/>
  <c r="B1295" i="8"/>
  <c r="U1294" i="8"/>
  <c r="H1294" i="8"/>
  <c r="B1294" i="8"/>
  <c r="U1293" i="8"/>
  <c r="H1293" i="8"/>
  <c r="B1293" i="8"/>
  <c r="U1292" i="8"/>
  <c r="H1292" i="8"/>
  <c r="B1292" i="8"/>
  <c r="U1291" i="8"/>
  <c r="H1291" i="8"/>
  <c r="B1291" i="8"/>
  <c r="U1290" i="8"/>
  <c r="H1290" i="8"/>
  <c r="B1290" i="8"/>
  <c r="U1289" i="8"/>
  <c r="H1289" i="8"/>
  <c r="B1289" i="8"/>
  <c r="U1288" i="8"/>
  <c r="H1288" i="8"/>
  <c r="B1288" i="8"/>
  <c r="U1287" i="8"/>
  <c r="H1287" i="8"/>
  <c r="B1287" i="8"/>
  <c r="U1286" i="8"/>
  <c r="H1286" i="8"/>
  <c r="B1286" i="8"/>
  <c r="U1285" i="8"/>
  <c r="H1285" i="8"/>
  <c r="B1285" i="8"/>
  <c r="U1284" i="8"/>
  <c r="H1284" i="8"/>
  <c r="B1284" i="8"/>
  <c r="U1283" i="8"/>
  <c r="H1283" i="8"/>
  <c r="B1283" i="8"/>
  <c r="U1282" i="8"/>
  <c r="H1282" i="8"/>
  <c r="B1282" i="8"/>
  <c r="U1281" i="8"/>
  <c r="H1281" i="8"/>
  <c r="B1281" i="8"/>
  <c r="U1280" i="8"/>
  <c r="H1280" i="8"/>
  <c r="B1280" i="8"/>
  <c r="U1279" i="8"/>
  <c r="H1279" i="8"/>
  <c r="B1279" i="8"/>
  <c r="U1278" i="8"/>
  <c r="H1278" i="8"/>
  <c r="B1278" i="8"/>
  <c r="U1277" i="8"/>
  <c r="H1277" i="8"/>
  <c r="B1277" i="8"/>
  <c r="U1276" i="8"/>
  <c r="H1276" i="8"/>
  <c r="B1276" i="8"/>
  <c r="U1275" i="8"/>
  <c r="H1275" i="8"/>
  <c r="B1275" i="8"/>
  <c r="U1274" i="8"/>
  <c r="H1274" i="8"/>
  <c r="B1274" i="8"/>
  <c r="U1273" i="8"/>
  <c r="H1273" i="8"/>
  <c r="B1273" i="8"/>
  <c r="U1272" i="8"/>
  <c r="H1272" i="8"/>
  <c r="B1272" i="8"/>
  <c r="U1271" i="8"/>
  <c r="H1271" i="8"/>
  <c r="B1271" i="8"/>
  <c r="U1270" i="8"/>
  <c r="H1270" i="8"/>
  <c r="B1270" i="8"/>
  <c r="U1269" i="8"/>
  <c r="H1269" i="8"/>
  <c r="B1269" i="8"/>
  <c r="U1268" i="8"/>
  <c r="H1268" i="8"/>
  <c r="B1268" i="8"/>
  <c r="U1267" i="8"/>
  <c r="H1267" i="8"/>
  <c r="B1267" i="8"/>
  <c r="U1266" i="8"/>
  <c r="H1266" i="8"/>
  <c r="B1266" i="8"/>
  <c r="U1265" i="8"/>
  <c r="H1265" i="8"/>
  <c r="B1265" i="8"/>
  <c r="U1264" i="8"/>
  <c r="H1264" i="8"/>
  <c r="B1264" i="8"/>
  <c r="U1263" i="8"/>
  <c r="H1263" i="8"/>
  <c r="B1263" i="8"/>
  <c r="U1262" i="8"/>
  <c r="H1262" i="8"/>
  <c r="B1262" i="8"/>
  <c r="U1261" i="8"/>
  <c r="H1261" i="8"/>
  <c r="B1261" i="8"/>
  <c r="U1260" i="8"/>
  <c r="H1260" i="8"/>
  <c r="B1260" i="8"/>
  <c r="U1259" i="8"/>
  <c r="H1259" i="8"/>
  <c r="B1259" i="8"/>
  <c r="U1258" i="8"/>
  <c r="H1258" i="8"/>
  <c r="B1258" i="8"/>
  <c r="U1257" i="8"/>
  <c r="H1257" i="8"/>
  <c r="B1257" i="8"/>
  <c r="U1256" i="8"/>
  <c r="H1256" i="8"/>
  <c r="B1256" i="8"/>
  <c r="U1255" i="8"/>
  <c r="H1255" i="8"/>
  <c r="B1255" i="8"/>
  <c r="U1254" i="8"/>
  <c r="H1254" i="8"/>
  <c r="B1254" i="8"/>
  <c r="U1253" i="8"/>
  <c r="H1253" i="8"/>
  <c r="B1253" i="8"/>
  <c r="U1252" i="8"/>
  <c r="H1252" i="8"/>
  <c r="B1252" i="8"/>
  <c r="U1251" i="8"/>
  <c r="H1251" i="8"/>
  <c r="B1251" i="8"/>
  <c r="U1250" i="8"/>
  <c r="H1250" i="8"/>
  <c r="B1250" i="8"/>
  <c r="U1249" i="8"/>
  <c r="H1249" i="8"/>
  <c r="B1249" i="8"/>
  <c r="U1248" i="8"/>
  <c r="H1248" i="8"/>
  <c r="B1248" i="8"/>
  <c r="U1247" i="8"/>
  <c r="H1247" i="8"/>
  <c r="B1247" i="8"/>
  <c r="U1246" i="8"/>
  <c r="H1246" i="8"/>
  <c r="B1246" i="8"/>
  <c r="U1245" i="8"/>
  <c r="H1245" i="8"/>
  <c r="B1245" i="8"/>
  <c r="U1244" i="8"/>
  <c r="H1244" i="8"/>
  <c r="B1244" i="8"/>
  <c r="U1243" i="8"/>
  <c r="H1243" i="8"/>
  <c r="B1243" i="8"/>
  <c r="U1242" i="8"/>
  <c r="H1242" i="8"/>
  <c r="B1242" i="8"/>
  <c r="U1241" i="8"/>
  <c r="H1241" i="8"/>
  <c r="B1241" i="8"/>
  <c r="U1240" i="8"/>
  <c r="H1240" i="8"/>
  <c r="B1240" i="8"/>
  <c r="U1239" i="8"/>
  <c r="H1239" i="8"/>
  <c r="B1239" i="8"/>
  <c r="U1238" i="8"/>
  <c r="H1238" i="8"/>
  <c r="B1238" i="8"/>
  <c r="U1237" i="8"/>
  <c r="H1237" i="8"/>
  <c r="B1237" i="8"/>
  <c r="U1236" i="8"/>
  <c r="H1236" i="8"/>
  <c r="B1236" i="8"/>
  <c r="U1235" i="8"/>
  <c r="H1235" i="8"/>
  <c r="B1235" i="8"/>
  <c r="U1234" i="8"/>
  <c r="H1234" i="8"/>
  <c r="B1234" i="8"/>
  <c r="U1233" i="8"/>
  <c r="H1233" i="8"/>
  <c r="B1233" i="8"/>
  <c r="U1232" i="8"/>
  <c r="H1232" i="8"/>
  <c r="B1232" i="8"/>
  <c r="U1231" i="8"/>
  <c r="H1231" i="8"/>
  <c r="B1231" i="8"/>
  <c r="U1230" i="8"/>
  <c r="H1230" i="8"/>
  <c r="B1230" i="8"/>
  <c r="U1229" i="8"/>
  <c r="H1229" i="8"/>
  <c r="B1229" i="8"/>
  <c r="U1228" i="8"/>
  <c r="H1228" i="8"/>
  <c r="B1228" i="8"/>
  <c r="U1227" i="8"/>
  <c r="H1227" i="8"/>
  <c r="B1227" i="8"/>
  <c r="U1226" i="8"/>
  <c r="H1226" i="8"/>
  <c r="B1226" i="8"/>
  <c r="U1225" i="8"/>
  <c r="H1225" i="8"/>
  <c r="B1225" i="8"/>
  <c r="U1224" i="8"/>
  <c r="H1224" i="8"/>
  <c r="B1224" i="8"/>
  <c r="U1223" i="8"/>
  <c r="H1223" i="8"/>
  <c r="B1223" i="8"/>
  <c r="U1222" i="8"/>
  <c r="H1222" i="8"/>
  <c r="B1222" i="8"/>
  <c r="U1221" i="8"/>
  <c r="H1221" i="8"/>
  <c r="B1221" i="8"/>
  <c r="U1220" i="8"/>
  <c r="H1220" i="8"/>
  <c r="B1220" i="8"/>
  <c r="U1219" i="8"/>
  <c r="H1219" i="8"/>
  <c r="B1219" i="8"/>
  <c r="U1218" i="8"/>
  <c r="H1218" i="8"/>
  <c r="B1218" i="8"/>
  <c r="U1217" i="8"/>
  <c r="H1217" i="8"/>
  <c r="B1217" i="8"/>
  <c r="U1216" i="8"/>
  <c r="H1216" i="8"/>
  <c r="B1216" i="8"/>
  <c r="U1215" i="8"/>
  <c r="H1215" i="8"/>
  <c r="B1215" i="8"/>
  <c r="U1214" i="8"/>
  <c r="H1214" i="8"/>
  <c r="B1214" i="8"/>
  <c r="U1213" i="8"/>
  <c r="H1213" i="8"/>
  <c r="B1213" i="8"/>
  <c r="U1212" i="8"/>
  <c r="H1212" i="8"/>
  <c r="B1212" i="8"/>
  <c r="U1211" i="8"/>
  <c r="H1211" i="8"/>
  <c r="B1211" i="8"/>
  <c r="U1210" i="8"/>
  <c r="H1210" i="8"/>
  <c r="B1210" i="8"/>
  <c r="U1209" i="8"/>
  <c r="H1209" i="8"/>
  <c r="B1209" i="8"/>
  <c r="U1208" i="8"/>
  <c r="H1208" i="8"/>
  <c r="B1208" i="8"/>
  <c r="U1207" i="8"/>
  <c r="H1207" i="8"/>
  <c r="B1207" i="8"/>
  <c r="U1206" i="8"/>
  <c r="H1206" i="8"/>
  <c r="B1206" i="8"/>
  <c r="U1205" i="8"/>
  <c r="H1205" i="8"/>
  <c r="B1205" i="8"/>
  <c r="U1204" i="8"/>
  <c r="H1204" i="8"/>
  <c r="B1204" i="8"/>
  <c r="U1203" i="8"/>
  <c r="H1203" i="8"/>
  <c r="B1203" i="8"/>
  <c r="U1202" i="8"/>
  <c r="H1202" i="8"/>
  <c r="B1202" i="8"/>
  <c r="U1201" i="8"/>
  <c r="H1201" i="8"/>
  <c r="B1201" i="8"/>
  <c r="U1200" i="8"/>
  <c r="H1200" i="8"/>
  <c r="B1200" i="8"/>
  <c r="U1199" i="8"/>
  <c r="H1199" i="8"/>
  <c r="B1199" i="8"/>
  <c r="U1198" i="8"/>
  <c r="H1198" i="8"/>
  <c r="B1198" i="8"/>
  <c r="U1197" i="8"/>
  <c r="H1197" i="8"/>
  <c r="B1197" i="8"/>
  <c r="U1196" i="8"/>
  <c r="H1196" i="8"/>
  <c r="B1196" i="8"/>
  <c r="U1195" i="8"/>
  <c r="H1195" i="8"/>
  <c r="B1195" i="8"/>
  <c r="U1194" i="8"/>
  <c r="H1194" i="8"/>
  <c r="B1194" i="8"/>
  <c r="U1193" i="8"/>
  <c r="H1193" i="8"/>
  <c r="B1193" i="8"/>
  <c r="U1192" i="8"/>
  <c r="H1192" i="8"/>
  <c r="B1192" i="8"/>
  <c r="U1191" i="8"/>
  <c r="H1191" i="8"/>
  <c r="B1191" i="8"/>
  <c r="U1190" i="8"/>
  <c r="H1190" i="8"/>
  <c r="B1190" i="8"/>
  <c r="U1189" i="8"/>
  <c r="H1189" i="8"/>
  <c r="B1189" i="8"/>
  <c r="U1188" i="8"/>
  <c r="H1188" i="8"/>
  <c r="B1188" i="8"/>
  <c r="U1187" i="8"/>
  <c r="H1187" i="8"/>
  <c r="B1187" i="8"/>
  <c r="U1186" i="8"/>
  <c r="H1186" i="8"/>
  <c r="B1186" i="8"/>
  <c r="U1185" i="8"/>
  <c r="H1185" i="8"/>
  <c r="B1185" i="8"/>
  <c r="U1184" i="8"/>
  <c r="H1184" i="8"/>
  <c r="B1184" i="8"/>
  <c r="U1183" i="8"/>
  <c r="H1183" i="8"/>
  <c r="B1183" i="8"/>
  <c r="U1182" i="8"/>
  <c r="H1182" i="8"/>
  <c r="B1182" i="8"/>
  <c r="U1181" i="8"/>
  <c r="H1181" i="8"/>
  <c r="B1181" i="8"/>
  <c r="U1180" i="8"/>
  <c r="H1180" i="8"/>
  <c r="B1180" i="8"/>
  <c r="U1179" i="8"/>
  <c r="H1179" i="8"/>
  <c r="B1179" i="8"/>
  <c r="U1178" i="8"/>
  <c r="H1178" i="8"/>
  <c r="B1178" i="8"/>
  <c r="U1177" i="8"/>
  <c r="H1177" i="8"/>
  <c r="B1177" i="8"/>
  <c r="U1176" i="8"/>
  <c r="H1176" i="8"/>
  <c r="B1176" i="8"/>
  <c r="U1175" i="8"/>
  <c r="H1175" i="8"/>
  <c r="B1175" i="8"/>
  <c r="U1174" i="8"/>
  <c r="H1174" i="8"/>
  <c r="B1174" i="8"/>
  <c r="U1173" i="8"/>
  <c r="H1173" i="8"/>
  <c r="B1173" i="8"/>
  <c r="U1172" i="8"/>
  <c r="H1172" i="8"/>
  <c r="B1172" i="8"/>
  <c r="U1171" i="8"/>
  <c r="H1171" i="8"/>
  <c r="B1171" i="8"/>
  <c r="U1170" i="8"/>
  <c r="H1170" i="8"/>
  <c r="B1170" i="8"/>
  <c r="U1169" i="8"/>
  <c r="H1169" i="8"/>
  <c r="B1169" i="8"/>
  <c r="U1168" i="8"/>
  <c r="H1168" i="8"/>
  <c r="B1168" i="8"/>
  <c r="U1167" i="8"/>
  <c r="H1167" i="8"/>
  <c r="B1167" i="8"/>
  <c r="U1166" i="8"/>
  <c r="H1166" i="8"/>
  <c r="B1166" i="8"/>
  <c r="U1165" i="8"/>
  <c r="H1165" i="8"/>
  <c r="B1165" i="8"/>
  <c r="U1164" i="8"/>
  <c r="H1164" i="8"/>
  <c r="B1164" i="8"/>
  <c r="U1163" i="8"/>
  <c r="H1163" i="8"/>
  <c r="B1163" i="8"/>
  <c r="U1162" i="8"/>
  <c r="H1162" i="8"/>
  <c r="B1162" i="8"/>
  <c r="U1161" i="8"/>
  <c r="H1161" i="8"/>
  <c r="B1161" i="8"/>
  <c r="U1160" i="8"/>
  <c r="H1160" i="8"/>
  <c r="B1160" i="8"/>
  <c r="U1159" i="8"/>
  <c r="H1159" i="8"/>
  <c r="B1159" i="8"/>
  <c r="U1158" i="8"/>
  <c r="H1158" i="8"/>
  <c r="B1158" i="8"/>
  <c r="U1157" i="8"/>
  <c r="H1157" i="8"/>
  <c r="B1157" i="8"/>
  <c r="U1156" i="8"/>
  <c r="H1156" i="8"/>
  <c r="B1156" i="8"/>
  <c r="U1155" i="8"/>
  <c r="H1155" i="8"/>
  <c r="B1155" i="8"/>
  <c r="U1154" i="8"/>
  <c r="H1154" i="8"/>
  <c r="B1154" i="8"/>
  <c r="U1153" i="8"/>
  <c r="H1153" i="8"/>
  <c r="B1153" i="8"/>
  <c r="U1152" i="8"/>
  <c r="H1152" i="8"/>
  <c r="B1152" i="8"/>
  <c r="U1151" i="8"/>
  <c r="H1151" i="8"/>
  <c r="B1151" i="8"/>
  <c r="U1150" i="8"/>
  <c r="H1150" i="8"/>
  <c r="B1150" i="8"/>
  <c r="U1149" i="8"/>
  <c r="H1149" i="8"/>
  <c r="B1149" i="8"/>
  <c r="U1148" i="8"/>
  <c r="H1148" i="8"/>
  <c r="B1148" i="8"/>
  <c r="U1147" i="8"/>
  <c r="H1147" i="8"/>
  <c r="B1147" i="8"/>
  <c r="U1146" i="8"/>
  <c r="H1146" i="8"/>
  <c r="B1146" i="8"/>
  <c r="U1145" i="8"/>
  <c r="H1145" i="8"/>
  <c r="B1145" i="8"/>
  <c r="U1144" i="8"/>
  <c r="H1144" i="8"/>
  <c r="B1144" i="8"/>
  <c r="U1143" i="8"/>
  <c r="H1143" i="8"/>
  <c r="B1143" i="8"/>
  <c r="U1142" i="8"/>
  <c r="H1142" i="8"/>
  <c r="B1142" i="8"/>
  <c r="U1141" i="8"/>
  <c r="H1141" i="8"/>
  <c r="B1141" i="8"/>
  <c r="U1140" i="8"/>
  <c r="H1140" i="8"/>
  <c r="B1140" i="8"/>
  <c r="U1139" i="8"/>
  <c r="H1139" i="8"/>
  <c r="B1139" i="8"/>
  <c r="U1138" i="8"/>
  <c r="H1138" i="8"/>
  <c r="B1138" i="8"/>
  <c r="U1137" i="8"/>
  <c r="H1137" i="8"/>
  <c r="B1137" i="8"/>
  <c r="U1136" i="8"/>
  <c r="H1136" i="8"/>
  <c r="B1136" i="8"/>
  <c r="U1135" i="8"/>
  <c r="H1135" i="8"/>
  <c r="B1135" i="8"/>
  <c r="U1134" i="8"/>
  <c r="H1134" i="8"/>
  <c r="B1134" i="8"/>
  <c r="U1133" i="8"/>
  <c r="H1133" i="8"/>
  <c r="B1133" i="8"/>
  <c r="U1132" i="8"/>
  <c r="H1132" i="8"/>
  <c r="B1132" i="8"/>
  <c r="U1131" i="8"/>
  <c r="H1131" i="8"/>
  <c r="B1131" i="8"/>
  <c r="U1130" i="8"/>
  <c r="H1130" i="8"/>
  <c r="B1130" i="8"/>
  <c r="U1129" i="8"/>
  <c r="H1129" i="8"/>
  <c r="B1129" i="8"/>
  <c r="U1128" i="8"/>
  <c r="H1128" i="8"/>
  <c r="B1128" i="8"/>
  <c r="U1127" i="8"/>
  <c r="H1127" i="8"/>
  <c r="B1127" i="8"/>
  <c r="U1126" i="8"/>
  <c r="H1126" i="8"/>
  <c r="B1126" i="8"/>
  <c r="U1125" i="8"/>
  <c r="H1125" i="8"/>
  <c r="B1125" i="8"/>
  <c r="U1124" i="8"/>
  <c r="H1124" i="8"/>
  <c r="B1124" i="8"/>
  <c r="U1123" i="8"/>
  <c r="H1123" i="8"/>
  <c r="B1123" i="8"/>
  <c r="U1122" i="8"/>
  <c r="H1122" i="8"/>
  <c r="B1122" i="8"/>
  <c r="U1121" i="8"/>
  <c r="H1121" i="8"/>
  <c r="B1121" i="8"/>
  <c r="U1120" i="8"/>
  <c r="H1120" i="8"/>
  <c r="B1120" i="8"/>
  <c r="U1119" i="8"/>
  <c r="H1119" i="8"/>
  <c r="B1119" i="8"/>
  <c r="U1118" i="8"/>
  <c r="H1118" i="8"/>
  <c r="B1118" i="8"/>
  <c r="U1117" i="8"/>
  <c r="H1117" i="8"/>
  <c r="B1117" i="8"/>
  <c r="U1116" i="8"/>
  <c r="H1116" i="8"/>
  <c r="B1116" i="8"/>
  <c r="U1115" i="8"/>
  <c r="H1115" i="8"/>
  <c r="B1115" i="8"/>
  <c r="U1114" i="8"/>
  <c r="H1114" i="8"/>
  <c r="B1114" i="8"/>
  <c r="U1113" i="8"/>
  <c r="H1113" i="8"/>
  <c r="B1113" i="8"/>
  <c r="U1112" i="8"/>
  <c r="H1112" i="8"/>
  <c r="B1112" i="8"/>
  <c r="U1111" i="8"/>
  <c r="H1111" i="8"/>
  <c r="B1111" i="8"/>
  <c r="U1110" i="8"/>
  <c r="H1110" i="8"/>
  <c r="B1110" i="8"/>
  <c r="U1109" i="8"/>
  <c r="H1109" i="8"/>
  <c r="B1109" i="8"/>
  <c r="U1108" i="8"/>
  <c r="H1108" i="8"/>
  <c r="B1108" i="8"/>
  <c r="U1107" i="8"/>
  <c r="H1107" i="8"/>
  <c r="B1107" i="8"/>
  <c r="U1106" i="8"/>
  <c r="H1106" i="8"/>
  <c r="B1106" i="8"/>
  <c r="U1105" i="8"/>
  <c r="H1105" i="8"/>
  <c r="B1105" i="8"/>
  <c r="U1104" i="8"/>
  <c r="H1104" i="8"/>
  <c r="B1104" i="8"/>
  <c r="U1103" i="8"/>
  <c r="H1103" i="8"/>
  <c r="B1103" i="8"/>
  <c r="U1102" i="8"/>
  <c r="H1102" i="8"/>
  <c r="B1102" i="8"/>
  <c r="U1101" i="8"/>
  <c r="H1101" i="8"/>
  <c r="B1101" i="8"/>
  <c r="U1100" i="8"/>
  <c r="H1100" i="8"/>
  <c r="B1100" i="8"/>
  <c r="U1099" i="8"/>
  <c r="H1099" i="8"/>
  <c r="B1099" i="8"/>
  <c r="U1098" i="8"/>
  <c r="H1098" i="8"/>
  <c r="B1098" i="8"/>
  <c r="U1097" i="8"/>
  <c r="H1097" i="8"/>
  <c r="B1097" i="8"/>
  <c r="U1096" i="8"/>
  <c r="H1096" i="8"/>
  <c r="B1096" i="8"/>
  <c r="U1095" i="8"/>
  <c r="H1095" i="8"/>
  <c r="B1095" i="8"/>
  <c r="U1094" i="8"/>
  <c r="H1094" i="8"/>
  <c r="B1094" i="8"/>
  <c r="U1093" i="8"/>
  <c r="H1093" i="8"/>
  <c r="B1093" i="8"/>
  <c r="U1092" i="8"/>
  <c r="H1092" i="8"/>
  <c r="B1092" i="8"/>
  <c r="U1091" i="8"/>
  <c r="H1091" i="8"/>
  <c r="B1091" i="8"/>
  <c r="U1090" i="8"/>
  <c r="H1090" i="8"/>
  <c r="B1090" i="8"/>
  <c r="U1089" i="8"/>
  <c r="H1089" i="8"/>
  <c r="B1089" i="8"/>
  <c r="U1088" i="8"/>
  <c r="H1088" i="8"/>
  <c r="B1088" i="8"/>
  <c r="U1087" i="8"/>
  <c r="H1087" i="8"/>
  <c r="B1087" i="8"/>
  <c r="U1086" i="8"/>
  <c r="H1086" i="8"/>
  <c r="B1086" i="8"/>
  <c r="U1085" i="8"/>
  <c r="H1085" i="8"/>
  <c r="B1085" i="8"/>
  <c r="U1084" i="8"/>
  <c r="H1084" i="8"/>
  <c r="B1084" i="8"/>
  <c r="U1083" i="8"/>
  <c r="H1083" i="8"/>
  <c r="B1083" i="8"/>
  <c r="U1082" i="8"/>
  <c r="H1082" i="8"/>
  <c r="B1082" i="8"/>
  <c r="U1081" i="8"/>
  <c r="H1081" i="8"/>
  <c r="B1081" i="8"/>
  <c r="U1080" i="8"/>
  <c r="H1080" i="8"/>
  <c r="B1080" i="8"/>
  <c r="U1079" i="8"/>
  <c r="H1079" i="8"/>
  <c r="B1079" i="8"/>
  <c r="U1078" i="8"/>
  <c r="H1078" i="8"/>
  <c r="B1078" i="8"/>
  <c r="U1077" i="8"/>
  <c r="H1077" i="8"/>
  <c r="B1077" i="8"/>
  <c r="U1076" i="8"/>
  <c r="H1076" i="8"/>
  <c r="B1076" i="8"/>
  <c r="U1075" i="8"/>
  <c r="H1075" i="8"/>
  <c r="B1075" i="8"/>
  <c r="U1074" i="8"/>
  <c r="H1074" i="8"/>
  <c r="B1074" i="8"/>
  <c r="U1073" i="8"/>
  <c r="H1073" i="8"/>
  <c r="B1073" i="8"/>
  <c r="U1072" i="8"/>
  <c r="H1072" i="8"/>
  <c r="B1072" i="8"/>
  <c r="U1071" i="8"/>
  <c r="H1071" i="8"/>
  <c r="B1071" i="8"/>
  <c r="U1070" i="8"/>
  <c r="H1070" i="8"/>
  <c r="B1070" i="8"/>
  <c r="U1069" i="8"/>
  <c r="H1069" i="8"/>
  <c r="B1069" i="8"/>
  <c r="U1068" i="8"/>
  <c r="H1068" i="8"/>
  <c r="B1068" i="8"/>
  <c r="U1067" i="8"/>
  <c r="H1067" i="8"/>
  <c r="B1067" i="8"/>
  <c r="U1066" i="8"/>
  <c r="H1066" i="8"/>
  <c r="B1066" i="8"/>
  <c r="U1065" i="8"/>
  <c r="H1065" i="8"/>
  <c r="B1065" i="8"/>
  <c r="U1064" i="8"/>
  <c r="H1064" i="8"/>
  <c r="B1064" i="8"/>
  <c r="U1063" i="8"/>
  <c r="H1063" i="8"/>
  <c r="B1063" i="8"/>
  <c r="U1062" i="8"/>
  <c r="H1062" i="8"/>
  <c r="B1062" i="8"/>
  <c r="U1061" i="8"/>
  <c r="H1061" i="8"/>
  <c r="B1061" i="8"/>
  <c r="U1060" i="8"/>
  <c r="H1060" i="8"/>
  <c r="B1060" i="8"/>
  <c r="U1059" i="8"/>
  <c r="H1059" i="8"/>
  <c r="B1059" i="8"/>
  <c r="U1058" i="8"/>
  <c r="H1058" i="8"/>
  <c r="B1058" i="8"/>
  <c r="U1057" i="8"/>
  <c r="H1057" i="8"/>
  <c r="B1057" i="8"/>
  <c r="U1056" i="8"/>
  <c r="H1056" i="8"/>
  <c r="B1056" i="8"/>
  <c r="U1055" i="8"/>
  <c r="H1055" i="8"/>
  <c r="B1055" i="8"/>
  <c r="U1054" i="8"/>
  <c r="H1054" i="8"/>
  <c r="B1054" i="8"/>
  <c r="U1053" i="8"/>
  <c r="H1053" i="8"/>
  <c r="B1053" i="8"/>
  <c r="U1052" i="8"/>
  <c r="H1052" i="8"/>
  <c r="B1052" i="8"/>
  <c r="U1051" i="8"/>
  <c r="H1051" i="8"/>
  <c r="B1051" i="8"/>
  <c r="U1050" i="8"/>
  <c r="H1050" i="8"/>
  <c r="B1050" i="8"/>
  <c r="U1049" i="8"/>
  <c r="H1049" i="8"/>
  <c r="B1049" i="8"/>
  <c r="U1048" i="8"/>
  <c r="H1048" i="8"/>
  <c r="B1048" i="8"/>
  <c r="U1047" i="8"/>
  <c r="H1047" i="8"/>
  <c r="B1047" i="8"/>
  <c r="U1046" i="8"/>
  <c r="H1046" i="8"/>
  <c r="B1046" i="8"/>
  <c r="U1045" i="8"/>
  <c r="H1045" i="8"/>
  <c r="B1045" i="8"/>
  <c r="U1044" i="8"/>
  <c r="H1044" i="8"/>
  <c r="B1044" i="8"/>
  <c r="U1043" i="8"/>
  <c r="H1043" i="8"/>
  <c r="B1043" i="8"/>
  <c r="U1042" i="8"/>
  <c r="H1042" i="8"/>
  <c r="B1042" i="8"/>
  <c r="U1041" i="8"/>
  <c r="H1041" i="8"/>
  <c r="B1041" i="8"/>
  <c r="U1040" i="8"/>
  <c r="H1040" i="8"/>
  <c r="B1040" i="8"/>
  <c r="U1039" i="8"/>
  <c r="H1039" i="8"/>
  <c r="B1039" i="8"/>
  <c r="U1038" i="8"/>
  <c r="H1038" i="8"/>
  <c r="B1038" i="8"/>
  <c r="U1037" i="8"/>
  <c r="H1037" i="8"/>
  <c r="B1037" i="8"/>
  <c r="U1036" i="8"/>
  <c r="H1036" i="8"/>
  <c r="B1036" i="8"/>
  <c r="U1035" i="8"/>
  <c r="H1035" i="8"/>
  <c r="B1035" i="8"/>
  <c r="U1034" i="8"/>
  <c r="H1034" i="8"/>
  <c r="B1034" i="8"/>
  <c r="U1033" i="8"/>
  <c r="H1033" i="8"/>
  <c r="B1033" i="8"/>
  <c r="U1032" i="8"/>
  <c r="H1032" i="8"/>
  <c r="B1032" i="8"/>
  <c r="U1031" i="8"/>
  <c r="H1031" i="8"/>
  <c r="B1031" i="8"/>
  <c r="U1030" i="8"/>
  <c r="H1030" i="8"/>
  <c r="B1030" i="8"/>
  <c r="U1029" i="8"/>
  <c r="H1029" i="8"/>
  <c r="B1029" i="8"/>
  <c r="U1028" i="8"/>
  <c r="H1028" i="8"/>
  <c r="B1028" i="8"/>
  <c r="U1027" i="8"/>
  <c r="H1027" i="8"/>
  <c r="B1027" i="8"/>
  <c r="U1026" i="8"/>
  <c r="H1026" i="8"/>
  <c r="B1026" i="8"/>
  <c r="U1025" i="8"/>
  <c r="H1025" i="8"/>
  <c r="B1025" i="8"/>
  <c r="U1024" i="8"/>
  <c r="H1024" i="8"/>
  <c r="B1024" i="8"/>
  <c r="U1023" i="8"/>
  <c r="H1023" i="8"/>
  <c r="B1023" i="8"/>
  <c r="U1022" i="8"/>
  <c r="H1022" i="8"/>
  <c r="B1022" i="8"/>
  <c r="U1021" i="8"/>
  <c r="H1021" i="8"/>
  <c r="B1021" i="8"/>
  <c r="U1020" i="8"/>
  <c r="H1020" i="8"/>
  <c r="B1020" i="8"/>
  <c r="U1019" i="8"/>
  <c r="H1019" i="8"/>
  <c r="B1019" i="8"/>
  <c r="U1018" i="8"/>
  <c r="H1018" i="8"/>
  <c r="B1018" i="8"/>
  <c r="U1017" i="8"/>
  <c r="H1017" i="8"/>
  <c r="B1017" i="8"/>
  <c r="U1016" i="8"/>
  <c r="H1016" i="8"/>
  <c r="B1016" i="8"/>
  <c r="U1015" i="8"/>
  <c r="H1015" i="8"/>
  <c r="B1015" i="8"/>
  <c r="U1014" i="8"/>
  <c r="H1014" i="8"/>
  <c r="B1014" i="8"/>
  <c r="U1013" i="8"/>
  <c r="H1013" i="8"/>
  <c r="B1013" i="8"/>
  <c r="U1012" i="8"/>
  <c r="H1012" i="8"/>
  <c r="B1012" i="8"/>
  <c r="U1011" i="8"/>
  <c r="H1011" i="8"/>
  <c r="B1011" i="8"/>
  <c r="U1010" i="8"/>
  <c r="H1010" i="8"/>
  <c r="B1010" i="8"/>
  <c r="U1009" i="8"/>
  <c r="H1009" i="8"/>
  <c r="B1009" i="8"/>
  <c r="U1008" i="8"/>
  <c r="H1008" i="8"/>
  <c r="B1008" i="8"/>
  <c r="U1007" i="8"/>
  <c r="H1007" i="8"/>
  <c r="B1007" i="8"/>
  <c r="U1006" i="8"/>
  <c r="H1006" i="8"/>
  <c r="B1006" i="8"/>
  <c r="U1005" i="8"/>
  <c r="H1005" i="8"/>
  <c r="B1005" i="8"/>
  <c r="U1004" i="8"/>
  <c r="H1004" i="8"/>
  <c r="B1004" i="8"/>
  <c r="U1003" i="8"/>
  <c r="H1003" i="8"/>
  <c r="B1003" i="8"/>
  <c r="U1002" i="8"/>
  <c r="H1002" i="8"/>
  <c r="B1002" i="8"/>
  <c r="U1001" i="8"/>
  <c r="H1001" i="8"/>
  <c r="B1001" i="8"/>
  <c r="U1000" i="8"/>
  <c r="H1000" i="8"/>
  <c r="B1000" i="8"/>
  <c r="U999" i="8"/>
  <c r="H999" i="8"/>
  <c r="B999" i="8"/>
  <c r="U998" i="8"/>
  <c r="H998" i="8"/>
  <c r="B998" i="8"/>
  <c r="U997" i="8"/>
  <c r="H997" i="8"/>
  <c r="B997" i="8"/>
  <c r="U996" i="8"/>
  <c r="H996" i="8"/>
  <c r="B996" i="8"/>
  <c r="U995" i="8"/>
  <c r="H995" i="8"/>
  <c r="B995" i="8"/>
  <c r="U994" i="8"/>
  <c r="H994" i="8"/>
  <c r="B994" i="8"/>
  <c r="U993" i="8"/>
  <c r="H993" i="8"/>
  <c r="B993" i="8"/>
  <c r="U992" i="8"/>
  <c r="H992" i="8"/>
  <c r="B992" i="8"/>
  <c r="U991" i="8"/>
  <c r="H991" i="8"/>
  <c r="B991" i="8"/>
  <c r="U990" i="8"/>
  <c r="H990" i="8"/>
  <c r="B990" i="8"/>
  <c r="U989" i="8"/>
  <c r="H989" i="8"/>
  <c r="B989" i="8"/>
  <c r="U988" i="8"/>
  <c r="H988" i="8"/>
  <c r="B988" i="8"/>
  <c r="U987" i="8"/>
  <c r="H987" i="8"/>
  <c r="B987" i="8"/>
  <c r="U986" i="8"/>
  <c r="H986" i="8"/>
  <c r="B986" i="8"/>
  <c r="U985" i="8"/>
  <c r="H985" i="8"/>
  <c r="B985" i="8"/>
  <c r="U984" i="8"/>
  <c r="H984" i="8"/>
  <c r="B984" i="8"/>
  <c r="U983" i="8"/>
  <c r="H983" i="8"/>
  <c r="B983" i="8"/>
  <c r="U982" i="8"/>
  <c r="H982" i="8"/>
  <c r="B982" i="8"/>
  <c r="U981" i="8"/>
  <c r="H981" i="8"/>
  <c r="B981" i="8"/>
  <c r="U980" i="8"/>
  <c r="H980" i="8"/>
  <c r="B980" i="8"/>
  <c r="U979" i="8"/>
  <c r="H979" i="8"/>
  <c r="B979" i="8"/>
  <c r="U978" i="8"/>
  <c r="H978" i="8"/>
  <c r="B978" i="8"/>
  <c r="U977" i="8"/>
  <c r="H977" i="8"/>
  <c r="B977" i="8"/>
  <c r="U976" i="8"/>
  <c r="H976" i="8"/>
  <c r="B976" i="8"/>
  <c r="U975" i="8"/>
  <c r="H975" i="8"/>
  <c r="B975" i="8"/>
  <c r="U974" i="8"/>
  <c r="H974" i="8"/>
  <c r="B974" i="8"/>
  <c r="U973" i="8"/>
  <c r="H973" i="8"/>
  <c r="B973" i="8"/>
  <c r="U972" i="8"/>
  <c r="H972" i="8"/>
  <c r="B972" i="8"/>
  <c r="U971" i="8"/>
  <c r="H971" i="8"/>
  <c r="B971" i="8"/>
  <c r="U970" i="8"/>
  <c r="H970" i="8"/>
  <c r="B970" i="8"/>
  <c r="U969" i="8"/>
  <c r="H969" i="8"/>
  <c r="B969" i="8"/>
  <c r="U968" i="8"/>
  <c r="H968" i="8"/>
  <c r="B968" i="8"/>
  <c r="U967" i="8"/>
  <c r="H967" i="8"/>
  <c r="B967" i="8"/>
  <c r="U966" i="8"/>
  <c r="H966" i="8"/>
  <c r="B966" i="8"/>
  <c r="U965" i="8"/>
  <c r="H965" i="8"/>
  <c r="B965" i="8"/>
  <c r="U964" i="8"/>
  <c r="H964" i="8"/>
  <c r="B964" i="8"/>
  <c r="U963" i="8"/>
  <c r="H963" i="8"/>
  <c r="B963" i="8"/>
  <c r="U962" i="8"/>
  <c r="H962" i="8"/>
  <c r="B962" i="8"/>
  <c r="U961" i="8"/>
  <c r="H961" i="8"/>
  <c r="B961" i="8"/>
  <c r="U960" i="8"/>
  <c r="H960" i="8"/>
  <c r="B960" i="8"/>
  <c r="U959" i="8"/>
  <c r="H959" i="8"/>
  <c r="B959" i="8"/>
  <c r="U958" i="8"/>
  <c r="H958" i="8"/>
  <c r="B958" i="8"/>
  <c r="U957" i="8"/>
  <c r="H957" i="8"/>
  <c r="B957" i="8"/>
  <c r="U956" i="8"/>
  <c r="H956" i="8"/>
  <c r="B956" i="8"/>
  <c r="U955" i="8"/>
  <c r="H955" i="8"/>
  <c r="B955" i="8"/>
  <c r="U954" i="8"/>
  <c r="H954" i="8"/>
  <c r="B954" i="8"/>
  <c r="U953" i="8"/>
  <c r="H953" i="8"/>
  <c r="B953" i="8"/>
  <c r="U952" i="8"/>
  <c r="H952" i="8"/>
  <c r="B952" i="8"/>
  <c r="U951" i="8"/>
  <c r="H951" i="8"/>
  <c r="B951" i="8"/>
  <c r="U950" i="8"/>
  <c r="H950" i="8"/>
  <c r="B950" i="8"/>
  <c r="U949" i="8"/>
  <c r="H949" i="8"/>
  <c r="B949" i="8"/>
  <c r="U948" i="8"/>
  <c r="H948" i="8"/>
  <c r="B948" i="8"/>
  <c r="U947" i="8"/>
  <c r="H947" i="8"/>
  <c r="B947" i="8"/>
  <c r="U946" i="8"/>
  <c r="H946" i="8"/>
  <c r="B946" i="8"/>
  <c r="U945" i="8"/>
  <c r="H945" i="8"/>
  <c r="B945" i="8"/>
  <c r="U944" i="8"/>
  <c r="H944" i="8"/>
  <c r="B944" i="8"/>
  <c r="U943" i="8"/>
  <c r="H943" i="8"/>
  <c r="B943" i="8"/>
  <c r="U942" i="8"/>
  <c r="H942" i="8"/>
  <c r="B942" i="8"/>
  <c r="U941" i="8"/>
  <c r="H941" i="8"/>
  <c r="B941" i="8"/>
  <c r="U940" i="8"/>
  <c r="H940" i="8"/>
  <c r="B940" i="8"/>
  <c r="U939" i="8"/>
  <c r="H939" i="8"/>
  <c r="B939" i="8"/>
  <c r="U938" i="8"/>
  <c r="H938" i="8"/>
  <c r="B938" i="8"/>
  <c r="U937" i="8"/>
  <c r="H937" i="8"/>
  <c r="B937" i="8"/>
  <c r="U936" i="8"/>
  <c r="H936" i="8"/>
  <c r="B936" i="8"/>
  <c r="U935" i="8"/>
  <c r="H935" i="8"/>
  <c r="B935" i="8"/>
  <c r="U934" i="8"/>
  <c r="H934" i="8"/>
  <c r="B934" i="8"/>
  <c r="U933" i="8"/>
  <c r="H933" i="8"/>
  <c r="B933" i="8"/>
  <c r="U932" i="8"/>
  <c r="H932" i="8"/>
  <c r="B932" i="8"/>
  <c r="U931" i="8"/>
  <c r="H931" i="8"/>
  <c r="B931" i="8"/>
  <c r="U930" i="8"/>
  <c r="H930" i="8"/>
  <c r="B930" i="8"/>
  <c r="U929" i="8"/>
  <c r="H929" i="8"/>
  <c r="B929" i="8"/>
  <c r="U928" i="8"/>
  <c r="H928" i="8"/>
  <c r="B928" i="8"/>
  <c r="U927" i="8"/>
  <c r="H927" i="8"/>
  <c r="B927" i="8"/>
  <c r="U926" i="8"/>
  <c r="H926" i="8"/>
  <c r="B926" i="8"/>
  <c r="U925" i="8"/>
  <c r="H925" i="8"/>
  <c r="B925" i="8"/>
  <c r="U924" i="8"/>
  <c r="H924" i="8"/>
  <c r="B924" i="8"/>
  <c r="U923" i="8"/>
  <c r="H923" i="8"/>
  <c r="B923" i="8"/>
  <c r="U922" i="8"/>
  <c r="H922" i="8"/>
  <c r="B922" i="8"/>
  <c r="U921" i="8"/>
  <c r="H921" i="8"/>
  <c r="B921" i="8"/>
  <c r="U920" i="8"/>
  <c r="H920" i="8"/>
  <c r="B920" i="8"/>
  <c r="U919" i="8"/>
  <c r="H919" i="8"/>
  <c r="B919" i="8"/>
  <c r="U918" i="8"/>
  <c r="H918" i="8"/>
  <c r="B918" i="8"/>
  <c r="U917" i="8"/>
  <c r="H917" i="8"/>
  <c r="B917" i="8"/>
  <c r="U916" i="8"/>
  <c r="H916" i="8"/>
  <c r="B916" i="8"/>
  <c r="U915" i="8"/>
  <c r="H915" i="8"/>
  <c r="B915" i="8"/>
  <c r="U914" i="8"/>
  <c r="H914" i="8"/>
  <c r="B914" i="8"/>
  <c r="U913" i="8"/>
  <c r="H913" i="8"/>
  <c r="B913" i="8"/>
  <c r="U912" i="8"/>
  <c r="H912" i="8"/>
  <c r="B912" i="8"/>
  <c r="U911" i="8"/>
  <c r="H911" i="8"/>
  <c r="B911" i="8"/>
  <c r="U910" i="8"/>
  <c r="H910" i="8"/>
  <c r="B910" i="8"/>
  <c r="U909" i="8"/>
  <c r="H909" i="8"/>
  <c r="B909" i="8"/>
  <c r="U908" i="8"/>
  <c r="H908" i="8"/>
  <c r="B908" i="8"/>
  <c r="U907" i="8"/>
  <c r="H907" i="8"/>
  <c r="B907" i="8"/>
  <c r="U906" i="8"/>
  <c r="H906" i="8"/>
  <c r="B906" i="8"/>
  <c r="U905" i="8"/>
  <c r="H905" i="8"/>
  <c r="B905" i="8"/>
  <c r="U904" i="8"/>
  <c r="H904" i="8"/>
  <c r="B904" i="8"/>
  <c r="U903" i="8"/>
  <c r="H903" i="8"/>
  <c r="B903" i="8"/>
  <c r="U902" i="8"/>
  <c r="H902" i="8"/>
  <c r="B902" i="8"/>
  <c r="U901" i="8"/>
  <c r="H901" i="8"/>
  <c r="B901" i="8"/>
  <c r="U900" i="8"/>
  <c r="H900" i="8"/>
  <c r="B900" i="8"/>
  <c r="U899" i="8"/>
  <c r="H899" i="8"/>
  <c r="B899" i="8"/>
  <c r="U898" i="8"/>
  <c r="H898" i="8"/>
  <c r="B898" i="8"/>
  <c r="U897" i="8"/>
  <c r="H897" i="8"/>
  <c r="B897" i="8"/>
  <c r="U896" i="8"/>
  <c r="H896" i="8"/>
  <c r="B896" i="8"/>
  <c r="U895" i="8"/>
  <c r="H895" i="8"/>
  <c r="B895" i="8"/>
  <c r="U894" i="8"/>
  <c r="H894" i="8"/>
  <c r="B894" i="8"/>
  <c r="U893" i="8"/>
  <c r="H893" i="8"/>
  <c r="B893" i="8"/>
  <c r="U892" i="8"/>
  <c r="H892" i="8"/>
  <c r="B892" i="8"/>
  <c r="U891" i="8"/>
  <c r="H891" i="8"/>
  <c r="B891" i="8"/>
  <c r="U890" i="8"/>
  <c r="H890" i="8"/>
  <c r="B890" i="8"/>
  <c r="U889" i="8"/>
  <c r="H889" i="8"/>
  <c r="B889" i="8"/>
  <c r="U888" i="8"/>
  <c r="H888" i="8"/>
  <c r="B888" i="8"/>
  <c r="U887" i="8"/>
  <c r="H887" i="8"/>
  <c r="B887" i="8"/>
  <c r="U886" i="8"/>
  <c r="H886" i="8"/>
  <c r="B886" i="8"/>
  <c r="U885" i="8"/>
  <c r="H885" i="8"/>
  <c r="B885" i="8"/>
  <c r="U884" i="8"/>
  <c r="H884" i="8"/>
  <c r="B884" i="8"/>
  <c r="U883" i="8"/>
  <c r="H883" i="8"/>
  <c r="B883" i="8"/>
  <c r="U882" i="8"/>
  <c r="H882" i="8"/>
  <c r="B882" i="8"/>
  <c r="U881" i="8"/>
  <c r="H881" i="8"/>
  <c r="B881" i="8"/>
  <c r="U880" i="8"/>
  <c r="H880" i="8"/>
  <c r="B880" i="8"/>
  <c r="U879" i="8"/>
  <c r="H879" i="8"/>
  <c r="B879" i="8"/>
  <c r="U878" i="8"/>
  <c r="H878" i="8"/>
  <c r="B878" i="8"/>
  <c r="U877" i="8"/>
  <c r="H877" i="8"/>
  <c r="B877" i="8"/>
  <c r="U876" i="8"/>
  <c r="H876" i="8"/>
  <c r="B876" i="8"/>
  <c r="U875" i="8"/>
  <c r="H875" i="8"/>
  <c r="B875" i="8"/>
  <c r="U874" i="8"/>
  <c r="H874" i="8"/>
  <c r="B874" i="8"/>
  <c r="U873" i="8"/>
  <c r="H873" i="8"/>
  <c r="B873" i="8"/>
  <c r="U872" i="8"/>
  <c r="H872" i="8"/>
  <c r="B872" i="8"/>
  <c r="U871" i="8"/>
  <c r="H871" i="8"/>
  <c r="B871" i="8"/>
  <c r="U870" i="8"/>
  <c r="H870" i="8"/>
  <c r="B870" i="8"/>
  <c r="U869" i="8"/>
  <c r="H869" i="8"/>
  <c r="B869" i="8"/>
  <c r="U868" i="8"/>
  <c r="H868" i="8"/>
  <c r="B868" i="8"/>
  <c r="U867" i="8"/>
  <c r="H867" i="8"/>
  <c r="B867" i="8"/>
  <c r="U866" i="8"/>
  <c r="H866" i="8"/>
  <c r="B866" i="8"/>
  <c r="U865" i="8"/>
  <c r="H865" i="8"/>
  <c r="B865" i="8"/>
  <c r="U864" i="8"/>
  <c r="H864" i="8"/>
  <c r="B864" i="8"/>
  <c r="U863" i="8"/>
  <c r="H863" i="8"/>
  <c r="B863" i="8"/>
  <c r="U862" i="8"/>
  <c r="H862" i="8"/>
  <c r="B862" i="8"/>
  <c r="U861" i="8"/>
  <c r="H861" i="8"/>
  <c r="B861" i="8"/>
  <c r="U860" i="8"/>
  <c r="H860" i="8"/>
  <c r="B860" i="8"/>
  <c r="U859" i="8"/>
  <c r="H859" i="8"/>
  <c r="B859" i="8"/>
  <c r="U858" i="8"/>
  <c r="H858" i="8"/>
  <c r="B858" i="8"/>
  <c r="U857" i="8"/>
  <c r="H857" i="8"/>
  <c r="B857" i="8"/>
  <c r="U856" i="8"/>
  <c r="H856" i="8"/>
  <c r="B856" i="8"/>
  <c r="U855" i="8"/>
  <c r="H855" i="8"/>
  <c r="B855" i="8"/>
  <c r="U854" i="8"/>
  <c r="H854" i="8"/>
  <c r="B854" i="8"/>
  <c r="U853" i="8"/>
  <c r="H853" i="8"/>
  <c r="B853" i="8"/>
  <c r="U852" i="8"/>
  <c r="H852" i="8"/>
  <c r="B852" i="8"/>
  <c r="U851" i="8"/>
  <c r="H851" i="8"/>
  <c r="B851" i="8"/>
  <c r="U850" i="8"/>
  <c r="H850" i="8"/>
  <c r="B850" i="8"/>
  <c r="U849" i="8"/>
  <c r="H849" i="8"/>
  <c r="B849" i="8"/>
  <c r="U848" i="8"/>
  <c r="H848" i="8"/>
  <c r="B848" i="8"/>
  <c r="U847" i="8"/>
  <c r="H847" i="8"/>
  <c r="B847" i="8"/>
  <c r="U846" i="8"/>
  <c r="H846" i="8"/>
  <c r="B846" i="8"/>
  <c r="U845" i="8"/>
  <c r="H845" i="8"/>
  <c r="B845" i="8"/>
  <c r="U844" i="8"/>
  <c r="H844" i="8"/>
  <c r="B844" i="8"/>
  <c r="U843" i="8"/>
  <c r="H843" i="8"/>
  <c r="B843" i="8"/>
  <c r="U842" i="8"/>
  <c r="H842" i="8"/>
  <c r="B842" i="8"/>
  <c r="U841" i="8"/>
  <c r="H841" i="8"/>
  <c r="B841" i="8"/>
  <c r="U840" i="8"/>
  <c r="H840" i="8"/>
  <c r="B840" i="8"/>
  <c r="U839" i="8"/>
  <c r="H839" i="8"/>
  <c r="B839" i="8"/>
  <c r="U838" i="8"/>
  <c r="H838" i="8"/>
  <c r="B838" i="8"/>
  <c r="U837" i="8"/>
  <c r="H837" i="8"/>
  <c r="B837" i="8"/>
  <c r="U836" i="8"/>
  <c r="H836" i="8"/>
  <c r="B836" i="8"/>
  <c r="U835" i="8"/>
  <c r="H835" i="8"/>
  <c r="B835" i="8"/>
  <c r="U834" i="8"/>
  <c r="H834" i="8"/>
  <c r="B834" i="8"/>
  <c r="U833" i="8"/>
  <c r="H833" i="8"/>
  <c r="B833" i="8"/>
  <c r="U832" i="8"/>
  <c r="H832" i="8"/>
  <c r="B832" i="8"/>
  <c r="U831" i="8"/>
  <c r="H831" i="8"/>
  <c r="B831" i="8"/>
  <c r="U830" i="8"/>
  <c r="H830" i="8"/>
  <c r="B830" i="8"/>
  <c r="U829" i="8"/>
  <c r="H829" i="8"/>
  <c r="B829" i="8"/>
  <c r="U828" i="8"/>
  <c r="H828" i="8"/>
  <c r="B828" i="8"/>
  <c r="U827" i="8"/>
  <c r="H827" i="8"/>
  <c r="B827" i="8"/>
  <c r="U826" i="8"/>
  <c r="H826" i="8"/>
  <c r="B826" i="8"/>
  <c r="U825" i="8"/>
  <c r="H825" i="8"/>
  <c r="B825" i="8"/>
  <c r="U824" i="8"/>
  <c r="H824" i="8"/>
  <c r="B824" i="8"/>
  <c r="U823" i="8"/>
  <c r="H823" i="8"/>
  <c r="B823" i="8"/>
  <c r="U822" i="8"/>
  <c r="H822" i="8"/>
  <c r="B822" i="8"/>
  <c r="U821" i="8"/>
  <c r="H821" i="8"/>
  <c r="B821" i="8"/>
  <c r="U820" i="8"/>
  <c r="H820" i="8"/>
  <c r="B820" i="8"/>
  <c r="U819" i="8"/>
  <c r="H819" i="8"/>
  <c r="B819" i="8"/>
  <c r="U818" i="8"/>
  <c r="H818" i="8"/>
  <c r="B818" i="8"/>
  <c r="U817" i="8"/>
  <c r="H817" i="8"/>
  <c r="B817" i="8"/>
  <c r="U816" i="8"/>
  <c r="H816" i="8"/>
  <c r="B816" i="8"/>
  <c r="U815" i="8"/>
  <c r="H815" i="8"/>
  <c r="B815" i="8"/>
  <c r="U814" i="8"/>
  <c r="H814" i="8"/>
  <c r="B814" i="8"/>
  <c r="U813" i="8"/>
  <c r="H813" i="8"/>
  <c r="B813" i="8"/>
  <c r="U812" i="8"/>
  <c r="H812" i="8"/>
  <c r="B812" i="8"/>
  <c r="U811" i="8"/>
  <c r="H811" i="8"/>
  <c r="B811" i="8"/>
  <c r="U810" i="8"/>
  <c r="H810" i="8"/>
  <c r="B810" i="8"/>
  <c r="U809" i="8"/>
  <c r="H809" i="8"/>
  <c r="B809" i="8"/>
  <c r="U808" i="8"/>
  <c r="H808" i="8"/>
  <c r="B808" i="8"/>
  <c r="U807" i="8"/>
  <c r="H807" i="8"/>
  <c r="B807" i="8"/>
  <c r="U806" i="8"/>
  <c r="H806" i="8"/>
  <c r="B806" i="8"/>
  <c r="U805" i="8"/>
  <c r="H805" i="8"/>
  <c r="B805" i="8"/>
  <c r="U804" i="8"/>
  <c r="H804" i="8"/>
  <c r="B804" i="8"/>
  <c r="U803" i="8"/>
  <c r="H803" i="8"/>
  <c r="B803" i="8"/>
  <c r="U802" i="8"/>
  <c r="H802" i="8"/>
  <c r="B802" i="8"/>
  <c r="U801" i="8"/>
  <c r="H801" i="8"/>
  <c r="B801" i="8"/>
  <c r="U800" i="8"/>
  <c r="H800" i="8"/>
  <c r="B800" i="8"/>
  <c r="U799" i="8"/>
  <c r="H799" i="8"/>
  <c r="B799" i="8"/>
  <c r="U798" i="8"/>
  <c r="H798" i="8"/>
  <c r="B798" i="8"/>
  <c r="U797" i="8"/>
  <c r="H797" i="8"/>
  <c r="B797" i="8"/>
  <c r="U796" i="8"/>
  <c r="H796" i="8"/>
  <c r="B796" i="8"/>
  <c r="U795" i="8"/>
  <c r="H795" i="8"/>
  <c r="B795" i="8"/>
  <c r="U794" i="8"/>
  <c r="H794" i="8"/>
  <c r="B794" i="8"/>
  <c r="U793" i="8"/>
  <c r="H793" i="8"/>
  <c r="B793" i="8"/>
  <c r="U792" i="8"/>
  <c r="H792" i="8"/>
  <c r="B792" i="8"/>
  <c r="U791" i="8"/>
  <c r="H791" i="8"/>
  <c r="B791" i="8"/>
  <c r="U790" i="8"/>
  <c r="H790" i="8"/>
  <c r="B790" i="8"/>
  <c r="U789" i="8"/>
  <c r="H789" i="8"/>
  <c r="B789" i="8"/>
  <c r="U788" i="8"/>
  <c r="H788" i="8"/>
  <c r="B788" i="8"/>
  <c r="U787" i="8"/>
  <c r="H787" i="8"/>
  <c r="B787" i="8"/>
  <c r="U786" i="8"/>
  <c r="H786" i="8"/>
  <c r="B786" i="8"/>
  <c r="U785" i="8"/>
  <c r="H785" i="8"/>
  <c r="B785" i="8"/>
  <c r="U784" i="8"/>
  <c r="H784" i="8"/>
  <c r="B784" i="8"/>
  <c r="U783" i="8"/>
  <c r="H783" i="8"/>
  <c r="B783" i="8"/>
  <c r="U782" i="8"/>
  <c r="H782" i="8"/>
  <c r="B782" i="8"/>
  <c r="U781" i="8"/>
  <c r="H781" i="8"/>
  <c r="B781" i="8"/>
  <c r="U780" i="8"/>
  <c r="H780" i="8"/>
  <c r="B780" i="8"/>
  <c r="U779" i="8"/>
  <c r="H779" i="8"/>
  <c r="B779" i="8"/>
  <c r="U778" i="8"/>
  <c r="H778" i="8"/>
  <c r="B778" i="8"/>
  <c r="U777" i="8"/>
  <c r="H777" i="8"/>
  <c r="B777" i="8"/>
  <c r="U776" i="8"/>
  <c r="H776" i="8"/>
  <c r="B776" i="8"/>
  <c r="U775" i="8"/>
  <c r="H775" i="8"/>
  <c r="B775" i="8"/>
  <c r="U774" i="8"/>
  <c r="H774" i="8"/>
  <c r="B774" i="8"/>
  <c r="U773" i="8"/>
  <c r="H773" i="8"/>
  <c r="B773" i="8"/>
  <c r="U772" i="8"/>
  <c r="H772" i="8"/>
  <c r="B772" i="8"/>
  <c r="U771" i="8"/>
  <c r="H771" i="8"/>
  <c r="B771" i="8"/>
  <c r="U770" i="8"/>
  <c r="H770" i="8"/>
  <c r="B770" i="8"/>
  <c r="U769" i="8"/>
  <c r="H769" i="8"/>
  <c r="B769" i="8"/>
  <c r="U768" i="8"/>
  <c r="H768" i="8"/>
  <c r="B768" i="8"/>
  <c r="U767" i="8"/>
  <c r="H767" i="8"/>
  <c r="B767" i="8"/>
  <c r="U766" i="8"/>
  <c r="H766" i="8"/>
  <c r="B766" i="8"/>
  <c r="U765" i="8"/>
  <c r="H765" i="8"/>
  <c r="B765" i="8"/>
  <c r="U764" i="8"/>
  <c r="H764" i="8"/>
  <c r="B764" i="8"/>
  <c r="U763" i="8"/>
  <c r="H763" i="8"/>
  <c r="B763" i="8"/>
  <c r="U762" i="8"/>
  <c r="H762" i="8"/>
  <c r="B762" i="8"/>
  <c r="U761" i="8"/>
  <c r="H761" i="8"/>
  <c r="B761" i="8"/>
  <c r="U760" i="8"/>
  <c r="H760" i="8"/>
  <c r="B760" i="8"/>
  <c r="U759" i="8"/>
  <c r="H759" i="8"/>
  <c r="B759" i="8"/>
  <c r="U758" i="8"/>
  <c r="H758" i="8"/>
  <c r="B758" i="8"/>
  <c r="U757" i="8"/>
  <c r="H757" i="8"/>
  <c r="B757" i="8"/>
  <c r="U756" i="8"/>
  <c r="H756" i="8"/>
  <c r="B756" i="8"/>
  <c r="U755" i="8"/>
  <c r="H755" i="8"/>
  <c r="B755" i="8"/>
  <c r="U754" i="8"/>
  <c r="H754" i="8"/>
  <c r="B754" i="8"/>
  <c r="U753" i="8"/>
  <c r="H753" i="8"/>
  <c r="B753" i="8"/>
  <c r="U752" i="8"/>
  <c r="H752" i="8"/>
  <c r="B752" i="8"/>
  <c r="U751" i="8"/>
  <c r="H751" i="8"/>
  <c r="B751" i="8"/>
  <c r="U750" i="8"/>
  <c r="H750" i="8"/>
  <c r="B750" i="8"/>
  <c r="U749" i="8"/>
  <c r="H749" i="8"/>
  <c r="B749" i="8"/>
  <c r="U748" i="8"/>
  <c r="H748" i="8"/>
  <c r="B748" i="8"/>
  <c r="U747" i="8"/>
  <c r="H747" i="8"/>
  <c r="B747" i="8"/>
  <c r="U746" i="8"/>
  <c r="H746" i="8"/>
  <c r="B746" i="8"/>
  <c r="U745" i="8"/>
  <c r="H745" i="8"/>
  <c r="B745" i="8"/>
  <c r="U744" i="8"/>
  <c r="H744" i="8"/>
  <c r="B744" i="8"/>
  <c r="U743" i="8"/>
  <c r="H743" i="8"/>
  <c r="B743" i="8"/>
  <c r="U742" i="8"/>
  <c r="H742" i="8"/>
  <c r="B742" i="8"/>
  <c r="U741" i="8"/>
  <c r="H741" i="8"/>
  <c r="B741" i="8"/>
  <c r="U740" i="8"/>
  <c r="H740" i="8"/>
  <c r="B740" i="8"/>
  <c r="U739" i="8"/>
  <c r="H739" i="8"/>
  <c r="B739" i="8"/>
  <c r="U738" i="8"/>
  <c r="H738" i="8"/>
  <c r="B738" i="8"/>
  <c r="U737" i="8"/>
  <c r="H737" i="8"/>
  <c r="B737" i="8"/>
  <c r="U736" i="8"/>
  <c r="H736" i="8"/>
  <c r="B736" i="8"/>
  <c r="U735" i="8"/>
  <c r="H735" i="8"/>
  <c r="B735" i="8"/>
  <c r="U734" i="8"/>
  <c r="H734" i="8"/>
  <c r="B734" i="8"/>
  <c r="U733" i="8"/>
  <c r="H733" i="8"/>
  <c r="B733" i="8"/>
  <c r="U732" i="8"/>
  <c r="H732" i="8"/>
  <c r="B732" i="8"/>
  <c r="U731" i="8"/>
  <c r="H731" i="8"/>
  <c r="B731" i="8"/>
  <c r="U730" i="8"/>
  <c r="H730" i="8"/>
  <c r="B730" i="8"/>
  <c r="U729" i="8"/>
  <c r="H729" i="8"/>
  <c r="B729" i="8"/>
  <c r="U728" i="8"/>
  <c r="H728" i="8"/>
  <c r="B728" i="8"/>
  <c r="U727" i="8"/>
  <c r="H727" i="8"/>
  <c r="B727" i="8"/>
  <c r="U726" i="8"/>
  <c r="H726" i="8"/>
  <c r="B726" i="8"/>
  <c r="U725" i="8"/>
  <c r="H725" i="8"/>
  <c r="B725" i="8"/>
  <c r="U724" i="8"/>
  <c r="H724" i="8"/>
  <c r="B724" i="8"/>
  <c r="U723" i="8"/>
  <c r="H723" i="8"/>
  <c r="B723" i="8"/>
  <c r="U722" i="8"/>
  <c r="H722" i="8"/>
  <c r="B722" i="8"/>
  <c r="U721" i="8"/>
  <c r="H721" i="8"/>
  <c r="B721" i="8"/>
  <c r="U720" i="8"/>
  <c r="H720" i="8"/>
  <c r="B720" i="8"/>
  <c r="U719" i="8"/>
  <c r="H719" i="8"/>
  <c r="B719" i="8"/>
  <c r="U718" i="8"/>
  <c r="H718" i="8"/>
  <c r="B718" i="8"/>
  <c r="U717" i="8"/>
  <c r="H717" i="8"/>
  <c r="B717" i="8"/>
  <c r="U716" i="8"/>
  <c r="H716" i="8"/>
  <c r="B716" i="8"/>
  <c r="U715" i="8"/>
  <c r="H715" i="8"/>
  <c r="B715" i="8"/>
  <c r="U714" i="8"/>
  <c r="H714" i="8"/>
  <c r="B714" i="8"/>
  <c r="U713" i="8"/>
  <c r="H713" i="8"/>
  <c r="B713" i="8"/>
  <c r="U712" i="8"/>
  <c r="H712" i="8"/>
  <c r="B712" i="8"/>
  <c r="U711" i="8"/>
  <c r="H711" i="8"/>
  <c r="B711" i="8"/>
  <c r="U710" i="8"/>
  <c r="H710" i="8"/>
  <c r="B710" i="8"/>
  <c r="U709" i="8"/>
  <c r="H709" i="8"/>
  <c r="B709" i="8"/>
  <c r="U708" i="8"/>
  <c r="H708" i="8"/>
  <c r="B708" i="8"/>
  <c r="U707" i="8"/>
  <c r="H707" i="8"/>
  <c r="B707" i="8"/>
  <c r="U706" i="8"/>
  <c r="H706" i="8"/>
  <c r="B706" i="8"/>
  <c r="U705" i="8"/>
  <c r="H705" i="8"/>
  <c r="B705" i="8"/>
  <c r="U704" i="8"/>
  <c r="H704" i="8"/>
  <c r="B704" i="8"/>
  <c r="U703" i="8"/>
  <c r="H703" i="8"/>
  <c r="B703" i="8"/>
  <c r="U702" i="8"/>
  <c r="H702" i="8"/>
  <c r="B702" i="8"/>
  <c r="U701" i="8"/>
  <c r="H701" i="8"/>
  <c r="B701" i="8"/>
  <c r="U700" i="8"/>
  <c r="H700" i="8"/>
  <c r="B700" i="8"/>
  <c r="U699" i="8"/>
  <c r="H699" i="8"/>
  <c r="B699" i="8"/>
  <c r="U698" i="8"/>
  <c r="H698" i="8"/>
  <c r="B698" i="8"/>
  <c r="U697" i="8"/>
  <c r="H697" i="8"/>
  <c r="B697" i="8"/>
  <c r="U696" i="8"/>
  <c r="H696" i="8"/>
  <c r="B696" i="8"/>
  <c r="U695" i="8"/>
  <c r="H695" i="8"/>
  <c r="B695" i="8"/>
  <c r="U694" i="8"/>
  <c r="H694" i="8"/>
  <c r="B694" i="8"/>
  <c r="U693" i="8"/>
  <c r="H693" i="8"/>
  <c r="B693" i="8"/>
  <c r="U692" i="8"/>
  <c r="H692" i="8"/>
  <c r="B692" i="8"/>
  <c r="U691" i="8"/>
  <c r="H691" i="8"/>
  <c r="B691" i="8"/>
  <c r="U690" i="8"/>
  <c r="H690" i="8"/>
  <c r="B690" i="8"/>
  <c r="U689" i="8"/>
  <c r="H689" i="8"/>
  <c r="B689" i="8"/>
  <c r="U688" i="8"/>
  <c r="H688" i="8"/>
  <c r="B688" i="8"/>
  <c r="U687" i="8"/>
  <c r="H687" i="8"/>
  <c r="B687" i="8"/>
  <c r="U686" i="8"/>
  <c r="H686" i="8"/>
  <c r="B686" i="8"/>
  <c r="U685" i="8"/>
  <c r="H685" i="8"/>
  <c r="B685" i="8"/>
  <c r="U684" i="8"/>
  <c r="H684" i="8"/>
  <c r="B684" i="8"/>
  <c r="U683" i="8"/>
  <c r="H683" i="8"/>
  <c r="B683" i="8"/>
  <c r="U682" i="8"/>
  <c r="H682" i="8"/>
  <c r="B682" i="8"/>
  <c r="U681" i="8"/>
  <c r="H681" i="8"/>
  <c r="B681" i="8"/>
  <c r="U680" i="8"/>
  <c r="H680" i="8"/>
  <c r="B680" i="8"/>
  <c r="U679" i="8"/>
  <c r="H679" i="8"/>
  <c r="B679" i="8"/>
  <c r="U678" i="8"/>
  <c r="H678" i="8"/>
  <c r="B678" i="8"/>
  <c r="U677" i="8"/>
  <c r="H677" i="8"/>
  <c r="B677" i="8"/>
  <c r="U676" i="8"/>
  <c r="H676" i="8"/>
  <c r="B676" i="8"/>
  <c r="U675" i="8"/>
  <c r="H675" i="8"/>
  <c r="B675" i="8"/>
  <c r="U674" i="8"/>
  <c r="H674" i="8"/>
  <c r="B674" i="8"/>
  <c r="U673" i="8"/>
  <c r="H673" i="8"/>
  <c r="B673" i="8"/>
  <c r="U672" i="8"/>
  <c r="H672" i="8"/>
  <c r="B672" i="8"/>
  <c r="U671" i="8"/>
  <c r="H671" i="8"/>
  <c r="B671" i="8"/>
  <c r="U670" i="8"/>
  <c r="H670" i="8"/>
  <c r="B670" i="8"/>
  <c r="U669" i="8"/>
  <c r="H669" i="8"/>
  <c r="B669" i="8"/>
  <c r="U668" i="8"/>
  <c r="H668" i="8"/>
  <c r="B668" i="8"/>
  <c r="U667" i="8"/>
  <c r="H667" i="8"/>
  <c r="B667" i="8"/>
  <c r="U666" i="8"/>
  <c r="H666" i="8"/>
  <c r="B666" i="8"/>
  <c r="U665" i="8"/>
  <c r="H665" i="8"/>
  <c r="B665" i="8"/>
  <c r="U664" i="8"/>
  <c r="H664" i="8"/>
  <c r="B664" i="8"/>
  <c r="U663" i="8"/>
  <c r="H663" i="8"/>
  <c r="B663" i="8"/>
  <c r="U662" i="8"/>
  <c r="H662" i="8"/>
  <c r="B662" i="8"/>
  <c r="U661" i="8"/>
  <c r="H661" i="8"/>
  <c r="B661" i="8"/>
  <c r="U660" i="8"/>
  <c r="H660" i="8"/>
  <c r="B660" i="8"/>
  <c r="U659" i="8"/>
  <c r="H659" i="8"/>
  <c r="B659" i="8"/>
  <c r="U658" i="8"/>
  <c r="H658" i="8"/>
  <c r="B658" i="8"/>
  <c r="U657" i="8"/>
  <c r="H657" i="8"/>
  <c r="B657" i="8"/>
  <c r="U656" i="8"/>
  <c r="H656" i="8"/>
  <c r="B656" i="8"/>
  <c r="U655" i="8"/>
  <c r="H655" i="8"/>
  <c r="B655" i="8"/>
  <c r="U654" i="8"/>
  <c r="H654" i="8"/>
  <c r="B654" i="8"/>
  <c r="U653" i="8"/>
  <c r="H653" i="8"/>
  <c r="B653" i="8"/>
  <c r="U652" i="8"/>
  <c r="H652" i="8"/>
  <c r="B652" i="8"/>
  <c r="U651" i="8"/>
  <c r="H651" i="8"/>
  <c r="B651" i="8"/>
  <c r="U650" i="8"/>
  <c r="H650" i="8"/>
  <c r="B650" i="8"/>
  <c r="U649" i="8"/>
  <c r="H649" i="8"/>
  <c r="B649" i="8"/>
  <c r="U648" i="8"/>
  <c r="H648" i="8"/>
  <c r="B648" i="8"/>
  <c r="U647" i="8"/>
  <c r="H647" i="8"/>
  <c r="B647" i="8"/>
  <c r="U646" i="8"/>
  <c r="H646" i="8"/>
  <c r="B646" i="8"/>
  <c r="U645" i="8"/>
  <c r="H645" i="8"/>
  <c r="B645" i="8"/>
  <c r="U644" i="8"/>
  <c r="H644" i="8"/>
  <c r="B644" i="8"/>
  <c r="U643" i="8"/>
  <c r="H643" i="8"/>
  <c r="B643" i="8"/>
  <c r="U642" i="8"/>
  <c r="H642" i="8"/>
  <c r="B642" i="8"/>
  <c r="U641" i="8"/>
  <c r="H641" i="8"/>
  <c r="B641" i="8"/>
  <c r="U640" i="8"/>
  <c r="H640" i="8"/>
  <c r="B640" i="8"/>
  <c r="U639" i="8"/>
  <c r="H639" i="8"/>
  <c r="B639" i="8"/>
  <c r="U638" i="8"/>
  <c r="H638" i="8"/>
  <c r="B638" i="8"/>
  <c r="U637" i="8"/>
  <c r="H637" i="8"/>
  <c r="B637" i="8"/>
  <c r="U636" i="8"/>
  <c r="H636" i="8"/>
  <c r="B636" i="8"/>
  <c r="U635" i="8"/>
  <c r="H635" i="8"/>
  <c r="B635" i="8"/>
  <c r="U634" i="8"/>
  <c r="H634" i="8"/>
  <c r="B634" i="8"/>
  <c r="U633" i="8"/>
  <c r="H633" i="8"/>
  <c r="B633" i="8"/>
  <c r="U632" i="8"/>
  <c r="H632" i="8"/>
  <c r="B632" i="8"/>
  <c r="U631" i="8"/>
  <c r="H631" i="8"/>
  <c r="B631" i="8"/>
  <c r="U630" i="8"/>
  <c r="H630" i="8"/>
  <c r="B630" i="8"/>
  <c r="U629" i="8"/>
  <c r="H629" i="8"/>
  <c r="B629" i="8"/>
  <c r="U628" i="8"/>
  <c r="H628" i="8"/>
  <c r="B628" i="8"/>
  <c r="U627" i="8"/>
  <c r="H627" i="8"/>
  <c r="B627" i="8"/>
  <c r="U626" i="8"/>
  <c r="H626" i="8"/>
  <c r="B626" i="8"/>
  <c r="U625" i="8"/>
  <c r="H625" i="8"/>
  <c r="B625" i="8"/>
  <c r="U624" i="8"/>
  <c r="H624" i="8"/>
  <c r="B624" i="8"/>
  <c r="U623" i="8"/>
  <c r="H623" i="8"/>
  <c r="B623" i="8"/>
  <c r="U622" i="8"/>
  <c r="H622" i="8"/>
  <c r="B622" i="8"/>
  <c r="U621" i="8"/>
  <c r="H621" i="8"/>
  <c r="B621" i="8"/>
  <c r="U620" i="8"/>
  <c r="H620" i="8"/>
  <c r="B620" i="8"/>
  <c r="U619" i="8"/>
  <c r="H619" i="8"/>
  <c r="B619" i="8"/>
  <c r="U618" i="8"/>
  <c r="H618" i="8"/>
  <c r="B618" i="8"/>
  <c r="U617" i="8"/>
  <c r="H617" i="8"/>
  <c r="B617" i="8"/>
  <c r="U616" i="8"/>
  <c r="H616" i="8"/>
  <c r="B616" i="8"/>
  <c r="U615" i="8"/>
  <c r="H615" i="8"/>
  <c r="B615" i="8"/>
  <c r="U614" i="8"/>
  <c r="H614" i="8"/>
  <c r="B614" i="8"/>
  <c r="U613" i="8"/>
  <c r="H613" i="8"/>
  <c r="B613" i="8"/>
  <c r="U612" i="8"/>
  <c r="H612" i="8"/>
  <c r="B612" i="8"/>
  <c r="U611" i="8"/>
  <c r="H611" i="8"/>
  <c r="B611" i="8"/>
  <c r="U610" i="8"/>
  <c r="H610" i="8"/>
  <c r="B610" i="8"/>
  <c r="U609" i="8"/>
  <c r="H609" i="8"/>
  <c r="B609" i="8"/>
  <c r="U608" i="8"/>
  <c r="H608" i="8"/>
  <c r="B608" i="8"/>
  <c r="U607" i="8"/>
  <c r="H607" i="8"/>
  <c r="B607" i="8"/>
  <c r="U606" i="8"/>
  <c r="H606" i="8"/>
  <c r="B606" i="8"/>
  <c r="U605" i="8"/>
  <c r="H605" i="8"/>
  <c r="B605" i="8"/>
  <c r="U604" i="8"/>
  <c r="H604" i="8"/>
  <c r="B604" i="8"/>
  <c r="U603" i="8"/>
  <c r="H603" i="8"/>
  <c r="B603" i="8"/>
  <c r="U602" i="8"/>
  <c r="H602" i="8"/>
  <c r="B602" i="8"/>
  <c r="U601" i="8"/>
  <c r="H601" i="8"/>
  <c r="B601" i="8"/>
  <c r="U600" i="8"/>
  <c r="H600" i="8"/>
  <c r="B600" i="8"/>
  <c r="U599" i="8"/>
  <c r="H599" i="8"/>
  <c r="B599" i="8"/>
  <c r="U598" i="8"/>
  <c r="H598" i="8"/>
  <c r="B598" i="8"/>
  <c r="U597" i="8"/>
  <c r="H597" i="8"/>
  <c r="B597" i="8"/>
  <c r="U596" i="8"/>
  <c r="H596" i="8"/>
  <c r="B596" i="8"/>
  <c r="U595" i="8"/>
  <c r="H595" i="8"/>
  <c r="B595" i="8"/>
  <c r="U594" i="8"/>
  <c r="H594" i="8"/>
  <c r="B594" i="8"/>
  <c r="U593" i="8"/>
  <c r="H593" i="8"/>
  <c r="B593" i="8"/>
  <c r="U592" i="8"/>
  <c r="H592" i="8"/>
  <c r="B592" i="8"/>
  <c r="U591" i="8"/>
  <c r="H591" i="8"/>
  <c r="B591" i="8"/>
  <c r="U590" i="8"/>
  <c r="H590" i="8"/>
  <c r="B590" i="8"/>
  <c r="U589" i="8"/>
  <c r="H589" i="8"/>
  <c r="B589" i="8"/>
  <c r="U588" i="8"/>
  <c r="H588" i="8"/>
  <c r="B588" i="8"/>
  <c r="U587" i="8"/>
  <c r="H587" i="8"/>
  <c r="B587" i="8"/>
  <c r="U586" i="8"/>
  <c r="H586" i="8"/>
  <c r="B586" i="8"/>
  <c r="U585" i="8"/>
  <c r="H585" i="8"/>
  <c r="B585" i="8"/>
  <c r="U584" i="8"/>
  <c r="H584" i="8"/>
  <c r="B584" i="8"/>
  <c r="U583" i="8"/>
  <c r="H583" i="8"/>
  <c r="B583" i="8"/>
  <c r="U582" i="8"/>
  <c r="H582" i="8"/>
  <c r="B582" i="8"/>
  <c r="U581" i="8"/>
  <c r="H581" i="8"/>
  <c r="B581" i="8"/>
  <c r="U580" i="8"/>
  <c r="H580" i="8"/>
  <c r="B580" i="8"/>
  <c r="U579" i="8"/>
  <c r="H579" i="8"/>
  <c r="B579" i="8"/>
  <c r="U578" i="8"/>
  <c r="H578" i="8"/>
  <c r="B578" i="8"/>
  <c r="U577" i="8"/>
  <c r="H577" i="8"/>
  <c r="B577" i="8"/>
  <c r="U576" i="8"/>
  <c r="H576" i="8"/>
  <c r="B576" i="8"/>
  <c r="U575" i="8"/>
  <c r="H575" i="8"/>
  <c r="B575" i="8"/>
  <c r="U574" i="8"/>
  <c r="H574" i="8"/>
  <c r="B574" i="8"/>
  <c r="U573" i="8"/>
  <c r="H573" i="8"/>
  <c r="B573" i="8"/>
  <c r="U572" i="8"/>
  <c r="H572" i="8"/>
  <c r="B572" i="8"/>
  <c r="U571" i="8"/>
  <c r="H571" i="8"/>
  <c r="B571" i="8"/>
  <c r="U570" i="8"/>
  <c r="H570" i="8"/>
  <c r="B570" i="8"/>
  <c r="U569" i="8"/>
  <c r="H569" i="8"/>
  <c r="B569" i="8"/>
  <c r="U568" i="8"/>
  <c r="H568" i="8"/>
  <c r="B568" i="8"/>
  <c r="U567" i="8"/>
  <c r="H567" i="8"/>
  <c r="B567" i="8"/>
  <c r="U566" i="8"/>
  <c r="H566" i="8"/>
  <c r="B566" i="8"/>
  <c r="U565" i="8"/>
  <c r="H565" i="8"/>
  <c r="B565" i="8"/>
  <c r="U564" i="8"/>
  <c r="H564" i="8"/>
  <c r="B564" i="8"/>
  <c r="U563" i="8"/>
  <c r="H563" i="8"/>
  <c r="B563" i="8"/>
  <c r="U562" i="8"/>
  <c r="H562" i="8"/>
  <c r="B562" i="8"/>
  <c r="U561" i="8"/>
  <c r="H561" i="8"/>
  <c r="B561" i="8"/>
  <c r="U560" i="8"/>
  <c r="H560" i="8"/>
  <c r="B560" i="8"/>
  <c r="U559" i="8"/>
  <c r="H559" i="8"/>
  <c r="B559" i="8"/>
  <c r="U558" i="8"/>
  <c r="H558" i="8"/>
  <c r="B558" i="8"/>
  <c r="U557" i="8"/>
  <c r="H557" i="8"/>
  <c r="B557" i="8"/>
  <c r="U556" i="8"/>
  <c r="H556" i="8"/>
  <c r="B556" i="8"/>
  <c r="U555" i="8"/>
  <c r="H555" i="8"/>
  <c r="B555" i="8"/>
  <c r="U554" i="8"/>
  <c r="H554" i="8"/>
  <c r="B554" i="8"/>
  <c r="U553" i="8"/>
  <c r="H553" i="8"/>
  <c r="B553" i="8"/>
  <c r="U552" i="8"/>
  <c r="H552" i="8"/>
  <c r="B552" i="8"/>
  <c r="U551" i="8"/>
  <c r="H551" i="8"/>
  <c r="B551" i="8"/>
  <c r="U550" i="8"/>
  <c r="H550" i="8"/>
  <c r="B550" i="8"/>
  <c r="U549" i="8"/>
  <c r="H549" i="8"/>
  <c r="B549" i="8"/>
  <c r="U548" i="8"/>
  <c r="H548" i="8"/>
  <c r="B548" i="8"/>
  <c r="U547" i="8"/>
  <c r="H547" i="8"/>
  <c r="B547" i="8"/>
  <c r="U546" i="8"/>
  <c r="H546" i="8"/>
  <c r="B546" i="8"/>
  <c r="U545" i="8"/>
  <c r="H545" i="8"/>
  <c r="B545" i="8"/>
  <c r="U544" i="8"/>
  <c r="H544" i="8"/>
  <c r="B544" i="8"/>
  <c r="U543" i="8"/>
  <c r="H543" i="8"/>
  <c r="B543" i="8"/>
  <c r="U542" i="8"/>
  <c r="H542" i="8"/>
  <c r="B542" i="8"/>
  <c r="U541" i="8"/>
  <c r="H541" i="8"/>
  <c r="B541" i="8"/>
  <c r="U540" i="8"/>
  <c r="H540" i="8"/>
  <c r="B540" i="8"/>
  <c r="U539" i="8"/>
  <c r="H539" i="8"/>
  <c r="B539" i="8"/>
  <c r="U538" i="8"/>
  <c r="H538" i="8"/>
  <c r="B538" i="8"/>
  <c r="U537" i="8"/>
  <c r="H537" i="8"/>
  <c r="B537" i="8"/>
  <c r="U536" i="8"/>
  <c r="H536" i="8"/>
  <c r="B536" i="8"/>
  <c r="U535" i="8"/>
  <c r="H535" i="8"/>
  <c r="B535" i="8"/>
  <c r="U534" i="8"/>
  <c r="H534" i="8"/>
  <c r="B534" i="8"/>
  <c r="U533" i="8"/>
  <c r="H533" i="8"/>
  <c r="B533" i="8"/>
  <c r="U532" i="8"/>
  <c r="H532" i="8"/>
  <c r="B532" i="8"/>
  <c r="U531" i="8"/>
  <c r="H531" i="8"/>
  <c r="B531" i="8"/>
  <c r="U530" i="8"/>
  <c r="H530" i="8"/>
  <c r="B530" i="8"/>
  <c r="U529" i="8"/>
  <c r="H529" i="8"/>
  <c r="B529" i="8"/>
  <c r="U528" i="8"/>
  <c r="H528" i="8"/>
  <c r="B528" i="8"/>
  <c r="U527" i="8"/>
  <c r="H527" i="8"/>
  <c r="B527" i="8"/>
  <c r="U526" i="8"/>
  <c r="H526" i="8"/>
  <c r="B526" i="8"/>
  <c r="U525" i="8"/>
  <c r="H525" i="8"/>
  <c r="B525" i="8"/>
  <c r="U524" i="8"/>
  <c r="H524" i="8"/>
  <c r="B524" i="8"/>
  <c r="U523" i="8"/>
  <c r="H523" i="8"/>
  <c r="B523" i="8"/>
  <c r="U522" i="8"/>
  <c r="H522" i="8"/>
  <c r="B522" i="8"/>
  <c r="U521" i="8"/>
  <c r="H521" i="8"/>
  <c r="B521" i="8"/>
  <c r="U520" i="8"/>
  <c r="H520" i="8"/>
  <c r="B520" i="8"/>
  <c r="U519" i="8"/>
  <c r="H519" i="8"/>
  <c r="B519" i="8"/>
  <c r="U518" i="8"/>
  <c r="H518" i="8"/>
  <c r="B518" i="8"/>
  <c r="U517" i="8"/>
  <c r="H517" i="8"/>
  <c r="B517" i="8"/>
  <c r="U516" i="8"/>
  <c r="H516" i="8"/>
  <c r="B516" i="8"/>
  <c r="U515" i="8"/>
  <c r="H515" i="8"/>
  <c r="B515" i="8"/>
  <c r="U514" i="8"/>
  <c r="H514" i="8"/>
  <c r="B514" i="8"/>
  <c r="U513" i="8"/>
  <c r="H513" i="8"/>
  <c r="B513" i="8"/>
  <c r="U512" i="8"/>
  <c r="H512" i="8"/>
  <c r="B512" i="8"/>
  <c r="U511" i="8"/>
  <c r="H511" i="8"/>
  <c r="B511" i="8"/>
  <c r="U510" i="8"/>
  <c r="H510" i="8"/>
  <c r="B510" i="8"/>
  <c r="U509" i="8"/>
  <c r="H509" i="8"/>
  <c r="B509" i="8"/>
  <c r="U508" i="8"/>
  <c r="H508" i="8"/>
  <c r="B508" i="8"/>
  <c r="U507" i="8"/>
  <c r="H507" i="8"/>
  <c r="B507" i="8"/>
  <c r="U506" i="8"/>
  <c r="H506" i="8"/>
  <c r="B506" i="8"/>
  <c r="U505" i="8"/>
  <c r="H505" i="8"/>
  <c r="B505" i="8"/>
  <c r="U504" i="8"/>
  <c r="H504" i="8"/>
  <c r="B504" i="8"/>
  <c r="U503" i="8"/>
  <c r="H503" i="8"/>
  <c r="B503" i="8"/>
  <c r="U502" i="8"/>
  <c r="H502" i="8"/>
  <c r="B502" i="8"/>
  <c r="U501" i="8"/>
  <c r="H501" i="8"/>
  <c r="B501" i="8"/>
  <c r="U500" i="8"/>
  <c r="H500" i="8"/>
  <c r="B500" i="8"/>
  <c r="U499" i="8"/>
  <c r="H499" i="8"/>
  <c r="B499" i="8"/>
  <c r="U498" i="8"/>
  <c r="H498" i="8"/>
  <c r="B498" i="8"/>
  <c r="U497" i="8"/>
  <c r="H497" i="8"/>
  <c r="B497" i="8"/>
  <c r="U496" i="8"/>
  <c r="H496" i="8"/>
  <c r="B496" i="8"/>
  <c r="U495" i="8"/>
  <c r="H495" i="8"/>
  <c r="B495" i="8"/>
  <c r="U494" i="8"/>
  <c r="H494" i="8"/>
  <c r="B494" i="8"/>
  <c r="U493" i="8"/>
  <c r="H493" i="8"/>
  <c r="B493" i="8"/>
  <c r="U492" i="8"/>
  <c r="H492" i="8"/>
  <c r="B492" i="8"/>
  <c r="U491" i="8"/>
  <c r="H491" i="8"/>
  <c r="B491" i="8"/>
  <c r="U490" i="8"/>
  <c r="H490" i="8"/>
  <c r="B490" i="8"/>
  <c r="U489" i="8"/>
  <c r="H489" i="8"/>
  <c r="B489" i="8"/>
  <c r="U488" i="8"/>
  <c r="H488" i="8"/>
  <c r="B488" i="8"/>
  <c r="U487" i="8"/>
  <c r="H487" i="8"/>
  <c r="B487" i="8"/>
  <c r="U486" i="8"/>
  <c r="H486" i="8"/>
  <c r="B486" i="8"/>
  <c r="U485" i="8"/>
  <c r="H485" i="8"/>
  <c r="B485" i="8"/>
  <c r="U484" i="8"/>
  <c r="H484" i="8"/>
  <c r="B484" i="8"/>
  <c r="U483" i="8"/>
  <c r="H483" i="8"/>
  <c r="B483" i="8"/>
  <c r="U482" i="8"/>
  <c r="H482" i="8"/>
  <c r="B482" i="8"/>
  <c r="U481" i="8"/>
  <c r="H481" i="8"/>
  <c r="B481" i="8"/>
  <c r="U480" i="8"/>
  <c r="H480" i="8"/>
  <c r="B480" i="8"/>
  <c r="U479" i="8"/>
  <c r="H479" i="8"/>
  <c r="B479" i="8"/>
  <c r="U478" i="8"/>
  <c r="H478" i="8"/>
  <c r="B478" i="8"/>
  <c r="U477" i="8"/>
  <c r="H477" i="8"/>
  <c r="B477" i="8"/>
  <c r="U476" i="8"/>
  <c r="H476" i="8"/>
  <c r="B476" i="8"/>
  <c r="U475" i="8"/>
  <c r="H475" i="8"/>
  <c r="B475" i="8"/>
  <c r="U474" i="8"/>
  <c r="H474" i="8"/>
  <c r="B474" i="8"/>
  <c r="U473" i="8"/>
  <c r="H473" i="8"/>
  <c r="B473" i="8"/>
  <c r="U472" i="8"/>
  <c r="H472" i="8"/>
  <c r="B472" i="8"/>
  <c r="U471" i="8"/>
  <c r="H471" i="8"/>
  <c r="B471" i="8"/>
  <c r="U470" i="8"/>
  <c r="H470" i="8"/>
  <c r="B470" i="8"/>
  <c r="U469" i="8"/>
  <c r="H469" i="8"/>
  <c r="B469" i="8"/>
  <c r="U468" i="8"/>
  <c r="H468" i="8"/>
  <c r="B468" i="8"/>
  <c r="U467" i="8"/>
  <c r="H467" i="8"/>
  <c r="B467" i="8"/>
  <c r="U466" i="8"/>
  <c r="H466" i="8"/>
  <c r="B466" i="8"/>
  <c r="U465" i="8"/>
  <c r="H465" i="8"/>
  <c r="B465" i="8"/>
  <c r="U464" i="8"/>
  <c r="H464" i="8"/>
  <c r="B464" i="8"/>
  <c r="U463" i="8"/>
  <c r="H463" i="8"/>
  <c r="B463" i="8"/>
  <c r="U462" i="8"/>
  <c r="H462" i="8"/>
  <c r="B462" i="8"/>
  <c r="U461" i="8"/>
  <c r="H461" i="8"/>
  <c r="B461" i="8"/>
  <c r="U460" i="8"/>
  <c r="H460" i="8"/>
  <c r="B460" i="8"/>
  <c r="U459" i="8"/>
  <c r="H459" i="8"/>
  <c r="B459" i="8"/>
  <c r="U458" i="8"/>
  <c r="H458" i="8"/>
  <c r="B458" i="8"/>
  <c r="U457" i="8"/>
  <c r="H457" i="8"/>
  <c r="B457" i="8"/>
  <c r="U456" i="8"/>
  <c r="H456" i="8"/>
  <c r="B456" i="8"/>
  <c r="U455" i="8"/>
  <c r="H455" i="8"/>
  <c r="B455" i="8"/>
  <c r="U454" i="8"/>
  <c r="H454" i="8"/>
  <c r="B454" i="8"/>
  <c r="U453" i="8"/>
  <c r="H453" i="8"/>
  <c r="B453" i="8"/>
  <c r="U452" i="8"/>
  <c r="H452" i="8"/>
  <c r="B452" i="8"/>
  <c r="U451" i="8"/>
  <c r="H451" i="8"/>
  <c r="B451" i="8"/>
  <c r="U450" i="8"/>
  <c r="H450" i="8"/>
  <c r="B450" i="8"/>
  <c r="U449" i="8"/>
  <c r="H449" i="8"/>
  <c r="B449" i="8"/>
  <c r="U448" i="8"/>
  <c r="H448" i="8"/>
  <c r="B448" i="8"/>
  <c r="U447" i="8"/>
  <c r="H447" i="8"/>
  <c r="B447" i="8"/>
  <c r="U446" i="8"/>
  <c r="H446" i="8"/>
  <c r="B446" i="8"/>
  <c r="U445" i="8"/>
  <c r="H445" i="8"/>
  <c r="B445" i="8"/>
  <c r="U444" i="8"/>
  <c r="H444" i="8"/>
  <c r="B444" i="8"/>
  <c r="U443" i="8"/>
  <c r="H443" i="8"/>
  <c r="B443" i="8"/>
  <c r="U442" i="8"/>
  <c r="H442" i="8"/>
  <c r="B442" i="8"/>
  <c r="U441" i="8"/>
  <c r="H441" i="8"/>
  <c r="B441" i="8"/>
  <c r="U440" i="8"/>
  <c r="H440" i="8"/>
  <c r="B440" i="8"/>
  <c r="U439" i="8"/>
  <c r="H439" i="8"/>
  <c r="B439" i="8"/>
  <c r="U438" i="8"/>
  <c r="H438" i="8"/>
  <c r="B438" i="8"/>
  <c r="U437" i="8"/>
  <c r="H437" i="8"/>
  <c r="B437" i="8"/>
  <c r="U436" i="8"/>
  <c r="H436" i="8"/>
  <c r="B436" i="8"/>
  <c r="U435" i="8"/>
  <c r="H435" i="8"/>
  <c r="B435" i="8"/>
  <c r="U434" i="8"/>
  <c r="H434" i="8"/>
  <c r="B434" i="8"/>
  <c r="U433" i="8"/>
  <c r="H433" i="8"/>
  <c r="B433" i="8"/>
  <c r="U432" i="8"/>
  <c r="H432" i="8"/>
  <c r="B432" i="8"/>
  <c r="U431" i="8"/>
  <c r="H431" i="8"/>
  <c r="B431" i="8"/>
  <c r="U430" i="8"/>
  <c r="H430" i="8"/>
  <c r="B430" i="8"/>
  <c r="U429" i="8"/>
  <c r="H429" i="8"/>
  <c r="B429" i="8"/>
  <c r="U428" i="8"/>
  <c r="H428" i="8"/>
  <c r="B428" i="8"/>
  <c r="U427" i="8"/>
  <c r="H427" i="8"/>
  <c r="B427" i="8"/>
  <c r="U426" i="8"/>
  <c r="H426" i="8"/>
  <c r="B426" i="8"/>
  <c r="U425" i="8"/>
  <c r="H425" i="8"/>
  <c r="B425" i="8"/>
  <c r="U424" i="8"/>
  <c r="H424" i="8"/>
  <c r="B424" i="8"/>
  <c r="U423" i="8"/>
  <c r="H423" i="8"/>
  <c r="B423" i="8"/>
  <c r="U422" i="8"/>
  <c r="H422" i="8"/>
  <c r="B422" i="8"/>
  <c r="U421" i="8"/>
  <c r="H421" i="8"/>
  <c r="B421" i="8"/>
  <c r="U420" i="8"/>
  <c r="H420" i="8"/>
  <c r="B420" i="8"/>
  <c r="U419" i="8"/>
  <c r="H419" i="8"/>
  <c r="B419" i="8"/>
  <c r="U418" i="8"/>
  <c r="H418" i="8"/>
  <c r="B418" i="8"/>
  <c r="U417" i="8"/>
  <c r="H417" i="8"/>
  <c r="B417" i="8"/>
  <c r="U416" i="8"/>
  <c r="H416" i="8"/>
  <c r="B416" i="8"/>
  <c r="U415" i="8"/>
  <c r="H415" i="8"/>
  <c r="B415" i="8"/>
  <c r="U414" i="8"/>
  <c r="H414" i="8"/>
  <c r="B414" i="8"/>
  <c r="U413" i="8"/>
  <c r="H413" i="8"/>
  <c r="B413" i="8"/>
  <c r="U412" i="8"/>
  <c r="H412" i="8"/>
  <c r="B412" i="8"/>
  <c r="U411" i="8"/>
  <c r="H411" i="8"/>
  <c r="B411" i="8"/>
  <c r="U410" i="8"/>
  <c r="H410" i="8"/>
  <c r="B410" i="8"/>
  <c r="U409" i="8"/>
  <c r="H409" i="8"/>
  <c r="B409" i="8"/>
  <c r="U408" i="8"/>
  <c r="H408" i="8"/>
  <c r="B408" i="8"/>
  <c r="U407" i="8"/>
  <c r="H407" i="8"/>
  <c r="B407" i="8"/>
  <c r="U406" i="8"/>
  <c r="H406" i="8"/>
  <c r="B406" i="8"/>
  <c r="U405" i="8"/>
  <c r="H405" i="8"/>
  <c r="B405" i="8"/>
  <c r="U404" i="8"/>
  <c r="H404" i="8"/>
  <c r="B404" i="8"/>
  <c r="U403" i="8"/>
  <c r="H403" i="8"/>
  <c r="B403" i="8"/>
  <c r="U402" i="8"/>
  <c r="H402" i="8"/>
  <c r="B402" i="8"/>
  <c r="U401" i="8"/>
  <c r="H401" i="8"/>
  <c r="B401" i="8"/>
  <c r="U400" i="8"/>
  <c r="H400" i="8"/>
  <c r="B400" i="8"/>
  <c r="U399" i="8"/>
  <c r="H399" i="8"/>
  <c r="B399" i="8"/>
  <c r="U398" i="8"/>
  <c r="H398" i="8"/>
  <c r="B398" i="8"/>
  <c r="U397" i="8"/>
  <c r="H397" i="8"/>
  <c r="B397" i="8"/>
  <c r="U396" i="8"/>
  <c r="H396" i="8"/>
  <c r="B396" i="8"/>
  <c r="U395" i="8"/>
  <c r="H395" i="8"/>
  <c r="B395" i="8"/>
  <c r="U394" i="8"/>
  <c r="H394" i="8"/>
  <c r="B394" i="8"/>
  <c r="U393" i="8"/>
  <c r="H393" i="8"/>
  <c r="B393" i="8"/>
  <c r="U392" i="8"/>
  <c r="H392" i="8"/>
  <c r="B392" i="8"/>
  <c r="U391" i="8"/>
  <c r="H391" i="8"/>
  <c r="B391" i="8"/>
  <c r="U390" i="8"/>
  <c r="H390" i="8"/>
  <c r="B390" i="8"/>
  <c r="U389" i="8"/>
  <c r="H389" i="8"/>
  <c r="B389" i="8"/>
  <c r="U388" i="8"/>
  <c r="H388" i="8"/>
  <c r="B388" i="8"/>
  <c r="U387" i="8"/>
  <c r="H387" i="8"/>
  <c r="B387" i="8"/>
  <c r="U386" i="8"/>
  <c r="H386" i="8"/>
  <c r="B386" i="8"/>
  <c r="U385" i="8"/>
  <c r="H385" i="8"/>
  <c r="B385" i="8"/>
  <c r="U384" i="8"/>
  <c r="H384" i="8"/>
  <c r="B384" i="8"/>
  <c r="U383" i="8"/>
  <c r="H383" i="8"/>
  <c r="B383" i="8"/>
  <c r="U382" i="8"/>
  <c r="H382" i="8"/>
  <c r="B382" i="8"/>
  <c r="U381" i="8"/>
  <c r="H381" i="8"/>
  <c r="B381" i="8"/>
  <c r="U380" i="8"/>
  <c r="H380" i="8"/>
  <c r="B380" i="8"/>
  <c r="U379" i="8"/>
  <c r="H379" i="8"/>
  <c r="B379" i="8"/>
  <c r="U378" i="8"/>
  <c r="H378" i="8"/>
  <c r="B378" i="8"/>
  <c r="U377" i="8"/>
  <c r="H377" i="8"/>
  <c r="B377" i="8"/>
  <c r="U376" i="8"/>
  <c r="H376" i="8"/>
  <c r="B376" i="8"/>
  <c r="U375" i="8"/>
  <c r="H375" i="8"/>
  <c r="B375" i="8"/>
  <c r="U374" i="8"/>
  <c r="H374" i="8"/>
  <c r="B374" i="8"/>
  <c r="U373" i="8"/>
  <c r="H373" i="8"/>
  <c r="B373" i="8"/>
  <c r="U372" i="8"/>
  <c r="H372" i="8"/>
  <c r="B372" i="8"/>
  <c r="U371" i="8"/>
  <c r="H371" i="8"/>
  <c r="B371" i="8"/>
  <c r="U370" i="8"/>
  <c r="H370" i="8"/>
  <c r="B370" i="8"/>
  <c r="U369" i="8"/>
  <c r="H369" i="8"/>
  <c r="B369" i="8"/>
  <c r="U368" i="8"/>
  <c r="H368" i="8"/>
  <c r="B368" i="8"/>
  <c r="U367" i="8"/>
  <c r="H367" i="8"/>
  <c r="B367" i="8"/>
  <c r="U366" i="8"/>
  <c r="H366" i="8"/>
  <c r="B366" i="8"/>
  <c r="U365" i="8"/>
  <c r="H365" i="8"/>
  <c r="B365" i="8"/>
  <c r="U364" i="8"/>
  <c r="H364" i="8"/>
  <c r="B364" i="8"/>
  <c r="U363" i="8"/>
  <c r="H363" i="8"/>
  <c r="B363" i="8"/>
  <c r="U362" i="8"/>
  <c r="H362" i="8"/>
  <c r="B362" i="8"/>
  <c r="U361" i="8"/>
  <c r="H361" i="8"/>
  <c r="B361" i="8"/>
  <c r="U360" i="8"/>
  <c r="H360" i="8"/>
  <c r="B360" i="8"/>
  <c r="U359" i="8"/>
  <c r="H359" i="8"/>
  <c r="B359" i="8"/>
  <c r="U358" i="8"/>
  <c r="H358" i="8"/>
  <c r="B358" i="8"/>
  <c r="U357" i="8"/>
  <c r="H357" i="8"/>
  <c r="B357" i="8"/>
  <c r="U356" i="8"/>
  <c r="H356" i="8"/>
  <c r="B356" i="8"/>
  <c r="U355" i="8"/>
  <c r="H355" i="8"/>
  <c r="B355" i="8"/>
  <c r="U354" i="8"/>
  <c r="H354" i="8"/>
  <c r="B354" i="8"/>
  <c r="U353" i="8"/>
  <c r="H353" i="8"/>
  <c r="B353" i="8"/>
  <c r="U352" i="8"/>
  <c r="H352" i="8"/>
  <c r="B352" i="8"/>
  <c r="U351" i="8"/>
  <c r="H351" i="8"/>
  <c r="B351" i="8"/>
  <c r="U350" i="8"/>
  <c r="H350" i="8"/>
  <c r="B350" i="8"/>
  <c r="U349" i="8"/>
  <c r="H349" i="8"/>
  <c r="B349" i="8"/>
  <c r="U348" i="8"/>
  <c r="H348" i="8"/>
  <c r="B348" i="8"/>
  <c r="U347" i="8"/>
  <c r="H347" i="8"/>
  <c r="B347" i="8"/>
  <c r="U346" i="8"/>
  <c r="H346" i="8"/>
  <c r="B346" i="8"/>
  <c r="U345" i="8"/>
  <c r="H345" i="8"/>
  <c r="B345" i="8"/>
  <c r="U344" i="8"/>
  <c r="H344" i="8"/>
  <c r="B344" i="8"/>
  <c r="U343" i="8"/>
  <c r="H343" i="8"/>
  <c r="B343" i="8"/>
  <c r="U342" i="8"/>
  <c r="H342" i="8"/>
  <c r="B342" i="8"/>
  <c r="U341" i="8"/>
  <c r="H341" i="8"/>
  <c r="B341" i="8"/>
  <c r="U340" i="8"/>
  <c r="H340" i="8"/>
  <c r="B340" i="8"/>
  <c r="U339" i="8"/>
  <c r="H339" i="8"/>
  <c r="B339" i="8"/>
  <c r="U338" i="8"/>
  <c r="H338" i="8"/>
  <c r="B338" i="8"/>
  <c r="U337" i="8"/>
  <c r="H337" i="8"/>
  <c r="B337" i="8"/>
  <c r="U336" i="8"/>
  <c r="H336" i="8"/>
  <c r="B336" i="8"/>
  <c r="U335" i="8"/>
  <c r="H335" i="8"/>
  <c r="B335" i="8"/>
  <c r="U334" i="8"/>
  <c r="H334" i="8"/>
  <c r="B334" i="8"/>
  <c r="U333" i="8"/>
  <c r="H333" i="8"/>
  <c r="B333" i="8"/>
  <c r="U332" i="8"/>
  <c r="H332" i="8"/>
  <c r="B332" i="8"/>
  <c r="U331" i="8"/>
  <c r="H331" i="8"/>
  <c r="B331" i="8"/>
  <c r="U330" i="8"/>
  <c r="H330" i="8"/>
  <c r="B330" i="8"/>
  <c r="U329" i="8"/>
  <c r="H329" i="8"/>
  <c r="B329" i="8"/>
  <c r="U328" i="8"/>
  <c r="H328" i="8"/>
  <c r="B328" i="8"/>
  <c r="U327" i="8"/>
  <c r="H327" i="8"/>
  <c r="B327" i="8"/>
  <c r="U326" i="8"/>
  <c r="H326" i="8"/>
  <c r="B326" i="8"/>
  <c r="U325" i="8"/>
  <c r="H325" i="8"/>
  <c r="B325" i="8"/>
  <c r="U324" i="8"/>
  <c r="H324" i="8"/>
  <c r="B324" i="8"/>
  <c r="U323" i="8"/>
  <c r="H323" i="8"/>
  <c r="B323" i="8"/>
  <c r="U322" i="8"/>
  <c r="H322" i="8"/>
  <c r="B322" i="8"/>
  <c r="U321" i="8"/>
  <c r="H321" i="8"/>
  <c r="B321" i="8"/>
  <c r="U320" i="8"/>
  <c r="H320" i="8"/>
  <c r="B320" i="8"/>
  <c r="U319" i="8"/>
  <c r="H319" i="8"/>
  <c r="B319" i="8"/>
  <c r="U318" i="8"/>
  <c r="H318" i="8"/>
  <c r="B318" i="8"/>
  <c r="U317" i="8"/>
  <c r="H317" i="8"/>
  <c r="B317" i="8"/>
  <c r="U316" i="8"/>
  <c r="H316" i="8"/>
  <c r="B316" i="8"/>
  <c r="U315" i="8"/>
  <c r="H315" i="8"/>
  <c r="B315" i="8"/>
  <c r="U314" i="8"/>
  <c r="H314" i="8"/>
  <c r="B314" i="8"/>
  <c r="U313" i="8"/>
  <c r="H313" i="8"/>
  <c r="B313" i="8"/>
  <c r="U312" i="8"/>
  <c r="H312" i="8"/>
  <c r="B312" i="8"/>
  <c r="U311" i="8"/>
  <c r="H311" i="8"/>
  <c r="B311" i="8"/>
  <c r="U310" i="8"/>
  <c r="H310" i="8"/>
  <c r="B310" i="8"/>
  <c r="U309" i="8"/>
  <c r="H309" i="8"/>
  <c r="B309" i="8"/>
  <c r="U308" i="8"/>
  <c r="H308" i="8"/>
  <c r="B308" i="8"/>
  <c r="U307" i="8"/>
  <c r="H307" i="8"/>
  <c r="B307" i="8"/>
  <c r="U306" i="8"/>
  <c r="H306" i="8"/>
  <c r="B306" i="8"/>
  <c r="U305" i="8"/>
  <c r="H305" i="8"/>
  <c r="B305" i="8"/>
  <c r="U304" i="8"/>
  <c r="H304" i="8"/>
  <c r="B304" i="8"/>
  <c r="U303" i="8"/>
  <c r="H303" i="8"/>
  <c r="B303" i="8"/>
  <c r="U302" i="8"/>
  <c r="H302" i="8"/>
  <c r="B302" i="8"/>
  <c r="U301" i="8"/>
  <c r="H301" i="8"/>
  <c r="B301" i="8"/>
  <c r="U300" i="8"/>
  <c r="H300" i="8"/>
  <c r="B300" i="8"/>
  <c r="U299" i="8"/>
  <c r="H299" i="8"/>
  <c r="B299" i="8"/>
  <c r="U298" i="8"/>
  <c r="H298" i="8"/>
  <c r="B298" i="8"/>
  <c r="U297" i="8"/>
  <c r="H297" i="8"/>
  <c r="B297" i="8"/>
  <c r="U296" i="8"/>
  <c r="H296" i="8"/>
  <c r="B296" i="8"/>
  <c r="U295" i="8"/>
  <c r="H295" i="8"/>
  <c r="B295" i="8"/>
  <c r="U294" i="8"/>
  <c r="H294" i="8"/>
  <c r="B294" i="8"/>
  <c r="U293" i="8"/>
  <c r="H293" i="8"/>
  <c r="B293" i="8"/>
  <c r="U292" i="8"/>
  <c r="H292" i="8"/>
  <c r="B292" i="8"/>
  <c r="U291" i="8"/>
  <c r="H291" i="8"/>
  <c r="B291" i="8"/>
  <c r="U290" i="8"/>
  <c r="H290" i="8"/>
  <c r="B290" i="8"/>
  <c r="U289" i="8"/>
  <c r="H289" i="8"/>
  <c r="B289" i="8"/>
  <c r="U288" i="8"/>
  <c r="H288" i="8"/>
  <c r="B288" i="8"/>
  <c r="U287" i="8"/>
  <c r="H287" i="8"/>
  <c r="B287" i="8"/>
  <c r="U286" i="8"/>
  <c r="H286" i="8"/>
  <c r="B286" i="8"/>
  <c r="U285" i="8"/>
  <c r="H285" i="8"/>
  <c r="B285" i="8"/>
  <c r="U284" i="8"/>
  <c r="H284" i="8"/>
  <c r="B284" i="8"/>
  <c r="U283" i="8"/>
  <c r="H283" i="8"/>
  <c r="B283" i="8"/>
  <c r="U282" i="8"/>
  <c r="H282" i="8"/>
  <c r="B282" i="8"/>
  <c r="U281" i="8"/>
  <c r="H281" i="8"/>
  <c r="B281" i="8"/>
  <c r="U280" i="8"/>
  <c r="H280" i="8"/>
  <c r="B280" i="8"/>
  <c r="U279" i="8"/>
  <c r="H279" i="8"/>
  <c r="B279" i="8"/>
  <c r="U278" i="8"/>
  <c r="H278" i="8"/>
  <c r="B278" i="8"/>
  <c r="U277" i="8"/>
  <c r="H277" i="8"/>
  <c r="B277" i="8"/>
  <c r="U276" i="8"/>
  <c r="H276" i="8"/>
  <c r="B276" i="8"/>
  <c r="U275" i="8"/>
  <c r="H275" i="8"/>
  <c r="B275" i="8"/>
  <c r="U274" i="8"/>
  <c r="H274" i="8"/>
  <c r="B274" i="8"/>
  <c r="U273" i="8"/>
  <c r="H273" i="8"/>
  <c r="B273" i="8"/>
  <c r="U272" i="8"/>
  <c r="H272" i="8"/>
  <c r="B272" i="8"/>
  <c r="U271" i="8"/>
  <c r="H271" i="8"/>
  <c r="B271" i="8"/>
  <c r="U270" i="8"/>
  <c r="H270" i="8"/>
  <c r="B270" i="8"/>
  <c r="U269" i="8"/>
  <c r="H269" i="8"/>
  <c r="B269" i="8"/>
  <c r="U268" i="8"/>
  <c r="H268" i="8"/>
  <c r="B268" i="8"/>
  <c r="U267" i="8"/>
  <c r="H267" i="8"/>
  <c r="B267" i="8"/>
  <c r="U266" i="8"/>
  <c r="H266" i="8"/>
  <c r="B266" i="8"/>
  <c r="U265" i="8"/>
  <c r="H265" i="8"/>
  <c r="B265" i="8"/>
  <c r="U264" i="8"/>
  <c r="H264" i="8"/>
  <c r="B264" i="8"/>
  <c r="U263" i="8"/>
  <c r="H263" i="8"/>
  <c r="B263" i="8"/>
  <c r="U262" i="8"/>
  <c r="H262" i="8"/>
  <c r="B262" i="8"/>
  <c r="U261" i="8"/>
  <c r="H261" i="8"/>
  <c r="B261" i="8"/>
  <c r="U260" i="8"/>
  <c r="H260" i="8"/>
  <c r="B260" i="8"/>
  <c r="U259" i="8"/>
  <c r="H259" i="8"/>
  <c r="B259" i="8"/>
  <c r="U258" i="8"/>
  <c r="H258" i="8"/>
  <c r="B258" i="8"/>
  <c r="U257" i="8"/>
  <c r="H257" i="8"/>
  <c r="B257" i="8"/>
  <c r="U256" i="8"/>
  <c r="H256" i="8"/>
  <c r="B256" i="8"/>
  <c r="U255" i="8"/>
  <c r="H255" i="8"/>
  <c r="B255" i="8"/>
  <c r="U254" i="8"/>
  <c r="H254" i="8"/>
  <c r="B254" i="8"/>
  <c r="U253" i="8"/>
  <c r="H253" i="8"/>
  <c r="B253" i="8"/>
  <c r="U252" i="8"/>
  <c r="H252" i="8"/>
  <c r="B252" i="8"/>
  <c r="U251" i="8"/>
  <c r="H251" i="8"/>
  <c r="B251" i="8"/>
  <c r="U250" i="8"/>
  <c r="H250" i="8"/>
  <c r="B250" i="8"/>
  <c r="U249" i="8"/>
  <c r="H249" i="8"/>
  <c r="B249" i="8"/>
  <c r="U248" i="8"/>
  <c r="H248" i="8"/>
  <c r="B248" i="8"/>
  <c r="U247" i="8"/>
  <c r="H247" i="8"/>
  <c r="B247" i="8"/>
  <c r="U246" i="8"/>
  <c r="H246" i="8"/>
  <c r="B246" i="8"/>
  <c r="U245" i="8"/>
  <c r="H245" i="8"/>
  <c r="B245" i="8"/>
  <c r="U244" i="8"/>
  <c r="H244" i="8"/>
  <c r="B244" i="8"/>
  <c r="U243" i="8"/>
  <c r="H243" i="8"/>
  <c r="B243" i="8"/>
  <c r="U242" i="8"/>
  <c r="H242" i="8"/>
  <c r="B242" i="8"/>
  <c r="U241" i="8"/>
  <c r="H241" i="8"/>
  <c r="B241" i="8"/>
  <c r="U240" i="8"/>
  <c r="H240" i="8"/>
  <c r="B240" i="8"/>
  <c r="U239" i="8"/>
  <c r="H239" i="8"/>
  <c r="B239" i="8"/>
  <c r="U238" i="8"/>
  <c r="H238" i="8"/>
  <c r="B238" i="8"/>
  <c r="U237" i="8"/>
  <c r="H237" i="8"/>
  <c r="B237" i="8"/>
  <c r="U236" i="8"/>
  <c r="H236" i="8"/>
  <c r="B236" i="8"/>
  <c r="U235" i="8"/>
  <c r="H235" i="8"/>
  <c r="B235" i="8"/>
  <c r="U234" i="8"/>
  <c r="H234" i="8"/>
  <c r="B234" i="8"/>
  <c r="U233" i="8"/>
  <c r="H233" i="8"/>
  <c r="B233" i="8"/>
  <c r="U232" i="8"/>
  <c r="H232" i="8"/>
  <c r="B232" i="8"/>
  <c r="U231" i="8"/>
  <c r="H231" i="8"/>
  <c r="B231" i="8"/>
  <c r="U230" i="8"/>
  <c r="H230" i="8"/>
  <c r="B230" i="8"/>
  <c r="U229" i="8"/>
  <c r="H229" i="8"/>
  <c r="B229" i="8"/>
  <c r="U228" i="8"/>
  <c r="H228" i="8"/>
  <c r="B228" i="8"/>
  <c r="U227" i="8"/>
  <c r="H227" i="8"/>
  <c r="B227" i="8"/>
  <c r="U226" i="8"/>
  <c r="H226" i="8"/>
  <c r="B226" i="8"/>
  <c r="U225" i="8"/>
  <c r="H225" i="8"/>
  <c r="B225" i="8"/>
  <c r="U224" i="8"/>
  <c r="H224" i="8"/>
  <c r="B224" i="8"/>
  <c r="U223" i="8"/>
  <c r="H223" i="8"/>
  <c r="B223" i="8"/>
  <c r="U222" i="8"/>
  <c r="H222" i="8"/>
  <c r="B222" i="8"/>
  <c r="U221" i="8"/>
  <c r="H221" i="8"/>
  <c r="B221" i="8"/>
  <c r="U220" i="8"/>
  <c r="H220" i="8"/>
  <c r="B220" i="8"/>
  <c r="U219" i="8"/>
  <c r="H219" i="8"/>
  <c r="B219" i="8"/>
  <c r="U218" i="8"/>
  <c r="H218" i="8"/>
  <c r="B218" i="8"/>
  <c r="U217" i="8"/>
  <c r="H217" i="8"/>
  <c r="B217" i="8"/>
  <c r="U216" i="8"/>
  <c r="H216" i="8"/>
  <c r="B216" i="8"/>
  <c r="U215" i="8"/>
  <c r="H215" i="8"/>
  <c r="B215" i="8"/>
  <c r="U214" i="8"/>
  <c r="H214" i="8"/>
  <c r="B214" i="8"/>
  <c r="U213" i="8"/>
  <c r="H213" i="8"/>
  <c r="B213" i="8"/>
  <c r="U212" i="8"/>
  <c r="H212" i="8"/>
  <c r="B212" i="8"/>
  <c r="U211" i="8"/>
  <c r="H211" i="8"/>
  <c r="B211" i="8"/>
  <c r="U210" i="8"/>
  <c r="H210" i="8"/>
  <c r="B210" i="8"/>
  <c r="U209" i="8"/>
  <c r="H209" i="8"/>
  <c r="B209" i="8"/>
  <c r="U208" i="8"/>
  <c r="H208" i="8"/>
  <c r="B208" i="8"/>
  <c r="U207" i="8"/>
  <c r="H207" i="8"/>
  <c r="B207" i="8"/>
  <c r="U206" i="8"/>
  <c r="H206" i="8"/>
  <c r="B206" i="8"/>
  <c r="U205" i="8"/>
  <c r="H205" i="8"/>
  <c r="B205" i="8"/>
  <c r="U204" i="8"/>
  <c r="H204" i="8"/>
  <c r="B204" i="8"/>
  <c r="U203" i="8"/>
  <c r="H203" i="8"/>
  <c r="B203" i="8"/>
  <c r="U202" i="8"/>
  <c r="H202" i="8"/>
  <c r="B202" i="8"/>
  <c r="U201" i="8"/>
  <c r="H201" i="8"/>
  <c r="B201" i="8"/>
  <c r="U200" i="8"/>
  <c r="H200" i="8"/>
  <c r="B200" i="8"/>
  <c r="U199" i="8"/>
  <c r="H199" i="8"/>
  <c r="B199" i="8"/>
  <c r="U198" i="8"/>
  <c r="H198" i="8"/>
  <c r="B198" i="8"/>
  <c r="U197" i="8"/>
  <c r="H197" i="8"/>
  <c r="B197" i="8"/>
  <c r="U196" i="8"/>
  <c r="H196" i="8"/>
  <c r="B196" i="8"/>
  <c r="U195" i="8"/>
  <c r="H195" i="8"/>
  <c r="B195" i="8"/>
  <c r="U194" i="8"/>
  <c r="H194" i="8"/>
  <c r="B194" i="8"/>
  <c r="U193" i="8"/>
  <c r="H193" i="8"/>
  <c r="B193" i="8"/>
  <c r="U192" i="8"/>
  <c r="H192" i="8"/>
  <c r="B192" i="8"/>
  <c r="U191" i="8"/>
  <c r="H191" i="8"/>
  <c r="B191" i="8"/>
  <c r="U190" i="8"/>
  <c r="H190" i="8"/>
  <c r="B190" i="8"/>
  <c r="U189" i="8"/>
  <c r="H189" i="8"/>
  <c r="B189" i="8"/>
  <c r="U188" i="8"/>
  <c r="H188" i="8"/>
  <c r="B188" i="8"/>
  <c r="U187" i="8"/>
  <c r="H187" i="8"/>
  <c r="B187" i="8"/>
  <c r="U186" i="8"/>
  <c r="H186" i="8"/>
  <c r="B186" i="8"/>
  <c r="U185" i="8"/>
  <c r="H185" i="8"/>
  <c r="B185" i="8"/>
  <c r="U184" i="8"/>
  <c r="H184" i="8"/>
  <c r="B184" i="8"/>
  <c r="U183" i="8"/>
  <c r="H183" i="8"/>
  <c r="B183" i="8"/>
  <c r="U182" i="8"/>
  <c r="H182" i="8"/>
  <c r="B182" i="8"/>
  <c r="U181" i="8"/>
  <c r="H181" i="8"/>
  <c r="B181" i="8"/>
  <c r="U180" i="8"/>
  <c r="H180" i="8"/>
  <c r="B180" i="8"/>
  <c r="U179" i="8"/>
  <c r="H179" i="8"/>
  <c r="B179" i="8"/>
  <c r="U178" i="8"/>
  <c r="H178" i="8"/>
  <c r="B178" i="8"/>
  <c r="U177" i="8"/>
  <c r="H177" i="8"/>
  <c r="B177" i="8"/>
  <c r="U176" i="8"/>
  <c r="H176" i="8"/>
  <c r="B176" i="8"/>
  <c r="U175" i="8"/>
  <c r="H175" i="8"/>
  <c r="B175" i="8"/>
  <c r="U174" i="8"/>
  <c r="H174" i="8"/>
  <c r="B174" i="8"/>
  <c r="U173" i="8"/>
  <c r="H173" i="8"/>
  <c r="B173" i="8"/>
  <c r="U172" i="8"/>
  <c r="H172" i="8"/>
  <c r="B172" i="8"/>
  <c r="U171" i="8"/>
  <c r="H171" i="8"/>
  <c r="B171" i="8"/>
  <c r="U170" i="8"/>
  <c r="H170" i="8"/>
  <c r="B170" i="8"/>
  <c r="U169" i="8"/>
  <c r="H169" i="8"/>
  <c r="B169" i="8"/>
  <c r="U168" i="8"/>
  <c r="H168" i="8"/>
  <c r="B168" i="8"/>
  <c r="U167" i="8"/>
  <c r="H167" i="8"/>
  <c r="B167" i="8"/>
  <c r="U166" i="8"/>
  <c r="H166" i="8"/>
  <c r="B166" i="8"/>
  <c r="U165" i="8"/>
  <c r="H165" i="8"/>
  <c r="B165" i="8"/>
  <c r="U164" i="8"/>
  <c r="H164" i="8"/>
  <c r="B164" i="8"/>
  <c r="U163" i="8"/>
  <c r="H163" i="8"/>
  <c r="B163" i="8"/>
  <c r="U162" i="8"/>
  <c r="H162" i="8"/>
  <c r="B162" i="8"/>
  <c r="U161" i="8"/>
  <c r="H161" i="8"/>
  <c r="B161" i="8"/>
  <c r="U160" i="8"/>
  <c r="H160" i="8"/>
  <c r="B160" i="8"/>
  <c r="U159" i="8"/>
  <c r="H159" i="8"/>
  <c r="B159" i="8"/>
  <c r="U158" i="8"/>
  <c r="H158" i="8"/>
  <c r="B158" i="8"/>
  <c r="U157" i="8"/>
  <c r="H157" i="8"/>
  <c r="B157" i="8"/>
  <c r="U156" i="8"/>
  <c r="H156" i="8"/>
  <c r="B156" i="8"/>
  <c r="U155" i="8"/>
  <c r="H155" i="8"/>
  <c r="B155" i="8"/>
  <c r="U154" i="8"/>
  <c r="H154" i="8"/>
  <c r="B154" i="8"/>
  <c r="U153" i="8"/>
  <c r="H153" i="8"/>
  <c r="B153" i="8"/>
  <c r="U152" i="8"/>
  <c r="H152" i="8"/>
  <c r="B152" i="8"/>
  <c r="U151" i="8"/>
  <c r="H151" i="8"/>
  <c r="B151" i="8"/>
  <c r="U150" i="8"/>
  <c r="H150" i="8"/>
  <c r="B150" i="8"/>
  <c r="U149" i="8"/>
  <c r="H149" i="8"/>
  <c r="B149" i="8"/>
  <c r="U148" i="8"/>
  <c r="H148" i="8"/>
  <c r="B148" i="8"/>
  <c r="U147" i="8"/>
  <c r="H147" i="8"/>
  <c r="B147" i="8"/>
  <c r="U146" i="8"/>
  <c r="H146" i="8"/>
  <c r="B146" i="8"/>
  <c r="U145" i="8"/>
  <c r="H145" i="8"/>
  <c r="B145" i="8"/>
  <c r="U144" i="8"/>
  <c r="H144" i="8"/>
  <c r="B144" i="8"/>
  <c r="U143" i="8"/>
  <c r="H143" i="8"/>
  <c r="B143" i="8"/>
  <c r="U142" i="8"/>
  <c r="H142" i="8"/>
  <c r="B142" i="8"/>
  <c r="U141" i="8"/>
  <c r="H141" i="8"/>
  <c r="B141" i="8"/>
  <c r="U140" i="8"/>
  <c r="H140" i="8"/>
  <c r="B140" i="8"/>
  <c r="U139" i="8"/>
  <c r="H139" i="8"/>
  <c r="B139" i="8"/>
  <c r="U138" i="8"/>
  <c r="H138" i="8"/>
  <c r="B138" i="8"/>
  <c r="U137" i="8"/>
  <c r="H137" i="8"/>
  <c r="B137" i="8"/>
  <c r="U136" i="8"/>
  <c r="H136" i="8"/>
  <c r="B136" i="8"/>
  <c r="U135" i="8"/>
  <c r="H135" i="8"/>
  <c r="B135" i="8"/>
  <c r="U134" i="8"/>
  <c r="H134" i="8"/>
  <c r="B134" i="8"/>
  <c r="U133" i="8"/>
  <c r="H133" i="8"/>
  <c r="B133" i="8"/>
  <c r="U132" i="8"/>
  <c r="H132" i="8"/>
  <c r="B132" i="8"/>
  <c r="U131" i="8"/>
  <c r="H131" i="8"/>
  <c r="B131" i="8"/>
  <c r="U130" i="8"/>
  <c r="H130" i="8"/>
  <c r="B130" i="8"/>
  <c r="U129" i="8"/>
  <c r="H129" i="8"/>
  <c r="B129" i="8"/>
  <c r="U128" i="8"/>
  <c r="H128" i="8"/>
  <c r="B128" i="8"/>
  <c r="U127" i="8"/>
  <c r="H127" i="8"/>
  <c r="B127" i="8"/>
  <c r="U126" i="8"/>
  <c r="H126" i="8"/>
  <c r="B126" i="8"/>
  <c r="U125" i="8"/>
  <c r="H125" i="8"/>
  <c r="B125" i="8"/>
  <c r="U124" i="8"/>
  <c r="H124" i="8"/>
  <c r="B124" i="8"/>
  <c r="U123" i="8"/>
  <c r="H123" i="8"/>
  <c r="B123" i="8"/>
  <c r="U122" i="8"/>
  <c r="H122" i="8"/>
  <c r="B122" i="8"/>
  <c r="U121" i="8"/>
  <c r="H121" i="8"/>
  <c r="B121" i="8"/>
  <c r="U120" i="8"/>
  <c r="H120" i="8"/>
  <c r="B120" i="8"/>
  <c r="U119" i="8"/>
  <c r="H119" i="8"/>
  <c r="B119" i="8"/>
  <c r="U118" i="8"/>
  <c r="H118" i="8"/>
  <c r="B118" i="8"/>
  <c r="U117" i="8"/>
  <c r="H117" i="8"/>
  <c r="B117" i="8"/>
  <c r="U116" i="8"/>
  <c r="H116" i="8"/>
  <c r="B116" i="8"/>
  <c r="U115" i="8"/>
  <c r="H115" i="8"/>
  <c r="B115" i="8"/>
  <c r="U114" i="8"/>
  <c r="H114" i="8"/>
  <c r="B114" i="8"/>
  <c r="U113" i="8"/>
  <c r="H113" i="8"/>
  <c r="B113" i="8"/>
  <c r="U112" i="8"/>
  <c r="H112" i="8"/>
  <c r="B112" i="8"/>
  <c r="U111" i="8"/>
  <c r="H111" i="8"/>
  <c r="B111" i="8"/>
  <c r="U110" i="8"/>
  <c r="H110" i="8"/>
  <c r="B110" i="8"/>
  <c r="U109" i="8"/>
  <c r="H109" i="8"/>
  <c r="B109" i="8"/>
  <c r="U108" i="8"/>
  <c r="H108" i="8"/>
  <c r="B108" i="8"/>
  <c r="U107" i="8"/>
  <c r="H107" i="8"/>
  <c r="B107" i="8"/>
  <c r="U106" i="8"/>
  <c r="H106" i="8"/>
  <c r="B106" i="8"/>
  <c r="U105" i="8"/>
  <c r="H105" i="8"/>
  <c r="B105" i="8"/>
  <c r="U104" i="8"/>
  <c r="H104" i="8"/>
  <c r="B104" i="8"/>
  <c r="U103" i="8"/>
  <c r="H103" i="8"/>
  <c r="B103" i="8"/>
  <c r="U102" i="8"/>
  <c r="H102" i="8"/>
  <c r="B102" i="8"/>
  <c r="U101" i="8"/>
  <c r="H101" i="8"/>
  <c r="B101" i="8"/>
  <c r="U100" i="8"/>
  <c r="H100" i="8"/>
  <c r="B100" i="8"/>
  <c r="U99" i="8"/>
  <c r="H99" i="8"/>
  <c r="B99" i="8"/>
  <c r="U98" i="8"/>
  <c r="H98" i="8"/>
  <c r="B98" i="8"/>
  <c r="U97" i="8"/>
  <c r="H97" i="8"/>
  <c r="B97" i="8"/>
  <c r="U96" i="8"/>
  <c r="H96" i="8"/>
  <c r="B96" i="8"/>
  <c r="U95" i="8"/>
  <c r="H95" i="8"/>
  <c r="B95" i="8"/>
  <c r="U94" i="8"/>
  <c r="H94" i="8"/>
  <c r="B94" i="8"/>
  <c r="U93" i="8"/>
  <c r="H93" i="8"/>
  <c r="B93" i="8"/>
  <c r="U92" i="8"/>
  <c r="H92" i="8"/>
  <c r="B92" i="8"/>
  <c r="U91" i="8"/>
  <c r="H91" i="8"/>
  <c r="B91" i="8"/>
  <c r="U90" i="8"/>
  <c r="H90" i="8"/>
  <c r="B90" i="8"/>
  <c r="U89" i="8"/>
  <c r="H89" i="8"/>
  <c r="B89" i="8"/>
  <c r="U88" i="8"/>
  <c r="H88" i="8"/>
  <c r="B88" i="8"/>
  <c r="U87" i="8"/>
  <c r="H87" i="8"/>
  <c r="B87" i="8"/>
  <c r="U86" i="8"/>
  <c r="H86" i="8"/>
  <c r="B86" i="8"/>
  <c r="U85" i="8"/>
  <c r="H85" i="8"/>
  <c r="B85" i="8"/>
  <c r="U84" i="8"/>
  <c r="H84" i="8"/>
  <c r="B84" i="8"/>
  <c r="U83" i="8"/>
  <c r="H83" i="8"/>
  <c r="B83" i="8"/>
  <c r="U82" i="8"/>
  <c r="H82" i="8"/>
  <c r="B82" i="8"/>
  <c r="U81" i="8"/>
  <c r="H81" i="8"/>
  <c r="B81" i="8"/>
  <c r="U80" i="8"/>
  <c r="H80" i="8"/>
  <c r="B80" i="8"/>
  <c r="U79" i="8"/>
  <c r="H79" i="8"/>
  <c r="B79" i="8"/>
  <c r="U78" i="8"/>
  <c r="H78" i="8"/>
  <c r="B78" i="8"/>
  <c r="U77" i="8"/>
  <c r="H77" i="8"/>
  <c r="B77" i="8"/>
  <c r="U76" i="8"/>
  <c r="H76" i="8"/>
  <c r="B76" i="8"/>
  <c r="U75" i="8"/>
  <c r="H75" i="8"/>
  <c r="B75" i="8"/>
  <c r="U74" i="8"/>
  <c r="H74" i="8"/>
  <c r="B74" i="8"/>
  <c r="U73" i="8"/>
  <c r="H73" i="8"/>
  <c r="B73" i="8"/>
  <c r="U72" i="8"/>
  <c r="H72" i="8"/>
  <c r="B72" i="8"/>
  <c r="U71" i="8"/>
  <c r="H71" i="8"/>
  <c r="B71" i="8"/>
  <c r="U70" i="8"/>
  <c r="H70" i="8"/>
  <c r="B70" i="8"/>
  <c r="U69" i="8"/>
  <c r="H69" i="8"/>
  <c r="B69" i="8"/>
  <c r="U68" i="8"/>
  <c r="H68" i="8"/>
  <c r="B68" i="8"/>
  <c r="U67" i="8"/>
  <c r="H67" i="8"/>
  <c r="B67" i="8"/>
  <c r="U66" i="8"/>
  <c r="H66" i="8"/>
  <c r="B66" i="8"/>
  <c r="U65" i="8"/>
  <c r="H65" i="8"/>
  <c r="B65" i="8"/>
  <c r="U64" i="8"/>
  <c r="H64" i="8"/>
  <c r="B64" i="8"/>
  <c r="U63" i="8"/>
  <c r="H63" i="8"/>
  <c r="B63" i="8"/>
  <c r="U62" i="8"/>
  <c r="H62" i="8"/>
  <c r="B62" i="8"/>
  <c r="U61" i="8"/>
  <c r="H61" i="8"/>
  <c r="B61" i="8"/>
  <c r="U60" i="8"/>
  <c r="H60" i="8"/>
  <c r="B60" i="8"/>
  <c r="U59" i="8"/>
  <c r="H59" i="8"/>
  <c r="B59" i="8"/>
  <c r="U58" i="8"/>
  <c r="H58" i="8"/>
  <c r="B58" i="8"/>
  <c r="U57" i="8"/>
  <c r="H57" i="8"/>
  <c r="B57" i="8"/>
  <c r="U56" i="8"/>
  <c r="H56" i="8"/>
  <c r="B56" i="8"/>
  <c r="U55" i="8"/>
  <c r="H55" i="8"/>
  <c r="B55" i="8"/>
  <c r="U54" i="8"/>
  <c r="H54" i="8"/>
  <c r="B54" i="8"/>
  <c r="U53" i="8"/>
  <c r="H53" i="8"/>
  <c r="B53" i="8"/>
  <c r="U52" i="8"/>
  <c r="H52" i="8"/>
  <c r="B52" i="8"/>
  <c r="U51" i="8"/>
  <c r="H51" i="8"/>
  <c r="B51" i="8"/>
  <c r="U50" i="8"/>
  <c r="H50" i="8"/>
  <c r="B50" i="8"/>
  <c r="U49" i="8"/>
  <c r="H49" i="8"/>
  <c r="B49" i="8"/>
  <c r="U48" i="8"/>
  <c r="H48" i="8"/>
  <c r="B48" i="8"/>
  <c r="U47" i="8"/>
  <c r="H47" i="8"/>
  <c r="B47" i="8"/>
  <c r="U46" i="8"/>
  <c r="H46" i="8"/>
  <c r="B46" i="8"/>
  <c r="U45" i="8"/>
  <c r="H45" i="8"/>
  <c r="B45" i="8"/>
  <c r="U44" i="8"/>
  <c r="H44" i="8"/>
  <c r="B44" i="8"/>
  <c r="U43" i="8"/>
  <c r="H43" i="8"/>
  <c r="B43" i="8"/>
  <c r="U42" i="8"/>
  <c r="H42" i="8"/>
  <c r="B42" i="8"/>
  <c r="U41" i="8"/>
  <c r="H41" i="8"/>
  <c r="B41" i="8"/>
  <c r="U40" i="8"/>
  <c r="H40" i="8"/>
  <c r="B40" i="8"/>
  <c r="U39" i="8"/>
  <c r="H39" i="8"/>
  <c r="B39" i="8"/>
  <c r="U38" i="8"/>
  <c r="H38" i="8"/>
  <c r="B38" i="8"/>
  <c r="U37" i="8"/>
  <c r="H37" i="8"/>
  <c r="B37" i="8"/>
  <c r="U36" i="8"/>
  <c r="H36" i="8"/>
  <c r="B36" i="8"/>
  <c r="U35" i="8"/>
  <c r="H35" i="8"/>
  <c r="B35" i="8"/>
  <c r="U34" i="8"/>
  <c r="H34" i="8"/>
  <c r="B34" i="8"/>
  <c r="U33" i="8"/>
  <c r="H33" i="8"/>
  <c r="B33" i="8"/>
  <c r="U32" i="8"/>
  <c r="H32" i="8"/>
  <c r="B32" i="8"/>
  <c r="U31" i="8"/>
  <c r="B31" i="8"/>
  <c r="U30" i="8"/>
  <c r="H30" i="8"/>
  <c r="B30" i="8"/>
  <c r="U29" i="8"/>
  <c r="H29" i="8"/>
  <c r="B29" i="8"/>
  <c r="U28" i="8"/>
  <c r="H28" i="8"/>
  <c r="B28" i="8"/>
  <c r="U27" i="8"/>
  <c r="H27" i="8"/>
  <c r="B27" i="8"/>
  <c r="U26" i="8"/>
  <c r="H26" i="8"/>
  <c r="B26" i="8"/>
  <c r="U25" i="8"/>
  <c r="H25" i="8"/>
  <c r="B25" i="8"/>
  <c r="U24" i="8"/>
  <c r="H24" i="8"/>
  <c r="B24" i="8"/>
  <c r="U23" i="8"/>
  <c r="H23" i="8"/>
  <c r="B23" i="8"/>
  <c r="U22" i="8"/>
  <c r="H22" i="8"/>
  <c r="B22" i="8"/>
  <c r="U21" i="8"/>
  <c r="H21" i="8"/>
  <c r="B21" i="8"/>
  <c r="U20" i="8"/>
  <c r="H20" i="8"/>
  <c r="B20" i="8"/>
  <c r="U19" i="8"/>
  <c r="H19" i="8"/>
  <c r="B19" i="8"/>
  <c r="U18" i="8"/>
  <c r="H18" i="8"/>
  <c r="B18" i="8"/>
  <c r="U17" i="8"/>
  <c r="H17" i="8"/>
  <c r="B17" i="8"/>
  <c r="U16" i="8"/>
  <c r="H16" i="8"/>
  <c r="B16" i="8"/>
  <c r="U15" i="8"/>
  <c r="H15" i="8"/>
  <c r="B15" i="8"/>
  <c r="U14" i="8"/>
  <c r="H14" i="8"/>
  <c r="B14" i="8"/>
  <c r="U13" i="8"/>
  <c r="H13" i="8"/>
  <c r="B13" i="8"/>
  <c r="U12" i="8"/>
  <c r="H12" i="8"/>
  <c r="B12" i="8"/>
  <c r="U11" i="8"/>
  <c r="H11" i="8"/>
  <c r="B11" i="8"/>
  <c r="U10" i="8"/>
  <c r="H10" i="8"/>
  <c r="B10" i="8"/>
  <c r="U9" i="8"/>
  <c r="H9" i="8"/>
  <c r="B9" i="8"/>
  <c r="U8" i="8"/>
  <c r="H8" i="8"/>
  <c r="B8" i="8"/>
  <c r="U7" i="8"/>
  <c r="H7" i="8"/>
  <c r="B7" i="8"/>
  <c r="A7" i="8" s="1"/>
  <c r="U6" i="8"/>
  <c r="H6" i="8"/>
  <c r="B6" i="8"/>
  <c r="U5" i="8"/>
  <c r="H5" i="8"/>
  <c r="B5" i="8"/>
  <c r="J3" i="8"/>
  <c r="C37" i="7"/>
  <c r="C36" i="7"/>
  <c r="C35" i="7"/>
  <c r="C34" i="7"/>
  <c r="D34" i="7" s="1"/>
  <c r="C33" i="7"/>
  <c r="D33" i="7" s="1"/>
  <c r="I23" i="7"/>
  <c r="H23" i="7"/>
  <c r="H22" i="7"/>
  <c r="I22" i="7" s="1"/>
  <c r="H21" i="7"/>
  <c r="I21" i="7" s="1"/>
  <c r="H20" i="7"/>
  <c r="I20" i="7" s="1"/>
  <c r="H19" i="7"/>
  <c r="I19" i="7" s="1"/>
  <c r="H18" i="7"/>
  <c r="I18" i="7" s="1"/>
  <c r="H17" i="7"/>
  <c r="I17" i="7" s="1"/>
  <c r="E17" i="7"/>
  <c r="H16" i="7"/>
  <c r="I16" i="7" s="1"/>
  <c r="E16" i="7"/>
  <c r="H15" i="7"/>
  <c r="I15" i="7" s="1"/>
  <c r="E15" i="7"/>
  <c r="I14" i="7"/>
  <c r="H14" i="7"/>
  <c r="E14" i="7"/>
  <c r="P13" i="7"/>
  <c r="H13" i="7"/>
  <c r="I13" i="7" s="1"/>
  <c r="E13" i="7"/>
  <c r="P12" i="7"/>
  <c r="H12" i="7"/>
  <c r="I12" i="7" s="1"/>
  <c r="H11" i="7"/>
  <c r="I11" i="7" s="1"/>
  <c r="H10" i="7"/>
  <c r="I10" i="7" s="1"/>
  <c r="O9" i="7"/>
  <c r="H9" i="7"/>
  <c r="I9" i="7" s="1"/>
  <c r="O8" i="7"/>
  <c r="H8" i="7"/>
  <c r="I8" i="7" s="1"/>
  <c r="H7" i="7"/>
  <c r="I7" i="7" s="1"/>
  <c r="O6" i="7"/>
  <c r="H6" i="7"/>
  <c r="I6" i="7" s="1"/>
  <c r="O5" i="7"/>
  <c r="A3060" i="6"/>
  <c r="A3059" i="6"/>
  <c r="A3058" i="6"/>
  <c r="A3057" i="6"/>
  <c r="A3056" i="6"/>
  <c r="A3055" i="6"/>
  <c r="A3054" i="6"/>
  <c r="A3053" i="6"/>
  <c r="A3052" i="6"/>
  <c r="A3051" i="6"/>
  <c r="A3050" i="6"/>
  <c r="A3049" i="6"/>
  <c r="A3048" i="6"/>
  <c r="A3047" i="6"/>
  <c r="A3046" i="6"/>
  <c r="A3045" i="6"/>
  <c r="A3044" i="6"/>
  <c r="A3043" i="6"/>
  <c r="A3042" i="6"/>
  <c r="A3041" i="6"/>
  <c r="A3040" i="6"/>
  <c r="A3039" i="6"/>
  <c r="A3038" i="6"/>
  <c r="A3037" i="6"/>
  <c r="A3036" i="6"/>
  <c r="A3035" i="6"/>
  <c r="A3034" i="6"/>
  <c r="A3033" i="6"/>
  <c r="A3032" i="6"/>
  <c r="A3031" i="6"/>
  <c r="A3030" i="6"/>
  <c r="A3029" i="6"/>
  <c r="A3028" i="6"/>
  <c r="A3027" i="6"/>
  <c r="A3026" i="6"/>
  <c r="A3025" i="6"/>
  <c r="A3024" i="6"/>
  <c r="A3023" i="6"/>
  <c r="A3022" i="6"/>
  <c r="A3021" i="6"/>
  <c r="A3020" i="6"/>
  <c r="A3019" i="6"/>
  <c r="A3018" i="6"/>
  <c r="A3017" i="6"/>
  <c r="A3016" i="6"/>
  <c r="A3015" i="6"/>
  <c r="A3014" i="6"/>
  <c r="A3013" i="6"/>
  <c r="A3012" i="6"/>
  <c r="A3011" i="6"/>
  <c r="A3010" i="6"/>
  <c r="A3009" i="6"/>
  <c r="A3008" i="6"/>
  <c r="A3007" i="6"/>
  <c r="A3006" i="6"/>
  <c r="A3005" i="6"/>
  <c r="A3004" i="6"/>
  <c r="A3003" i="6"/>
  <c r="A3002" i="6"/>
  <c r="A3001" i="6"/>
  <c r="A3000" i="6"/>
  <c r="A2999" i="6"/>
  <c r="A2998" i="6"/>
  <c r="A2997" i="6"/>
  <c r="A2996" i="6"/>
  <c r="A2995" i="6"/>
  <c r="A2994" i="6"/>
  <c r="A2993" i="6"/>
  <c r="A2992" i="6"/>
  <c r="A2991" i="6"/>
  <c r="A2990" i="6"/>
  <c r="A2989" i="6"/>
  <c r="A2988" i="6"/>
  <c r="A2987" i="6"/>
  <c r="A2986" i="6"/>
  <c r="A2985" i="6"/>
  <c r="A2984" i="6"/>
  <c r="A2983" i="6"/>
  <c r="A2982" i="6"/>
  <c r="A2981" i="6"/>
  <c r="A2980" i="6"/>
  <c r="A2979" i="6"/>
  <c r="A2978" i="6"/>
  <c r="A2977" i="6"/>
  <c r="A2976" i="6"/>
  <c r="A2975" i="6"/>
  <c r="A2974" i="6"/>
  <c r="A2973" i="6"/>
  <c r="A2972" i="6"/>
  <c r="A2971" i="6"/>
  <c r="A2970" i="6"/>
  <c r="A2969" i="6"/>
  <c r="A2968" i="6"/>
  <c r="A2967" i="6"/>
  <c r="A2966" i="6"/>
  <c r="A2965" i="6"/>
  <c r="A2964" i="6"/>
  <c r="A2963" i="6"/>
  <c r="A2962" i="6"/>
  <c r="A2961" i="6"/>
  <c r="A2960" i="6"/>
  <c r="A2959" i="6"/>
  <c r="A2958" i="6"/>
  <c r="A2957" i="6"/>
  <c r="A2956" i="6"/>
  <c r="A2955" i="6"/>
  <c r="A2954" i="6"/>
  <c r="A2953" i="6"/>
  <c r="A2952" i="6"/>
  <c r="A2951" i="6"/>
  <c r="A2950" i="6"/>
  <c r="A2949" i="6"/>
  <c r="A2948" i="6"/>
  <c r="A2947" i="6"/>
  <c r="A2946" i="6"/>
  <c r="A2945" i="6"/>
  <c r="A2944" i="6"/>
  <c r="A2943" i="6"/>
  <c r="A2942" i="6"/>
  <c r="A2941" i="6"/>
  <c r="A2940" i="6"/>
  <c r="A2939" i="6"/>
  <c r="A2938" i="6"/>
  <c r="A2937" i="6"/>
  <c r="A2936" i="6"/>
  <c r="A2935" i="6"/>
  <c r="A2934" i="6"/>
  <c r="A2933" i="6"/>
  <c r="A2932" i="6"/>
  <c r="A2931" i="6"/>
  <c r="A2930" i="6"/>
  <c r="A2929" i="6"/>
  <c r="A2928" i="6"/>
  <c r="A2927" i="6"/>
  <c r="A2926" i="6"/>
  <c r="A2925" i="6"/>
  <c r="A2924" i="6"/>
  <c r="A2923" i="6"/>
  <c r="A2922" i="6"/>
  <c r="A2921" i="6"/>
  <c r="A2920" i="6"/>
  <c r="A2919" i="6"/>
  <c r="A2918" i="6"/>
  <c r="A2917" i="6"/>
  <c r="A2916" i="6"/>
  <c r="A2915" i="6"/>
  <c r="A2914" i="6"/>
  <c r="A2913" i="6"/>
  <c r="A2912" i="6"/>
  <c r="A2911" i="6"/>
  <c r="A2910" i="6"/>
  <c r="A2909" i="6"/>
  <c r="A2908" i="6"/>
  <c r="A2907" i="6"/>
  <c r="A2906" i="6"/>
  <c r="A2905" i="6"/>
  <c r="A2904" i="6"/>
  <c r="A2903" i="6"/>
  <c r="A2902" i="6"/>
  <c r="A2901" i="6"/>
  <c r="A2900" i="6"/>
  <c r="A2899" i="6"/>
  <c r="A2898" i="6"/>
  <c r="A2897" i="6"/>
  <c r="A2896" i="6"/>
  <c r="A2895" i="6"/>
  <c r="A2894" i="6"/>
  <c r="A2893" i="6"/>
  <c r="A2892" i="6"/>
  <c r="A2891" i="6"/>
  <c r="A2890" i="6"/>
  <c r="A2889" i="6"/>
  <c r="A2888" i="6"/>
  <c r="A2887" i="6"/>
  <c r="A2886" i="6"/>
  <c r="A2885" i="6"/>
  <c r="A2884" i="6"/>
  <c r="A2883" i="6"/>
  <c r="A2882" i="6"/>
  <c r="A2881" i="6"/>
  <c r="A2880" i="6"/>
  <c r="A2879" i="6"/>
  <c r="A2878" i="6"/>
  <c r="A2877" i="6"/>
  <c r="A2876" i="6"/>
  <c r="A2875" i="6"/>
  <c r="A2874" i="6"/>
  <c r="A2873" i="6"/>
  <c r="A2872" i="6"/>
  <c r="A2871" i="6"/>
  <c r="A2870" i="6"/>
  <c r="A2869" i="6"/>
  <c r="A2868" i="6"/>
  <c r="A2867" i="6"/>
  <c r="A2866" i="6"/>
  <c r="A2865" i="6"/>
  <c r="A2864" i="6"/>
  <c r="A2863" i="6"/>
  <c r="A2862" i="6"/>
  <c r="A2861" i="6"/>
  <c r="A2860" i="6"/>
  <c r="A2859" i="6"/>
  <c r="A2858" i="6"/>
  <c r="A2857" i="6"/>
  <c r="A2856" i="6"/>
  <c r="A2855" i="6"/>
  <c r="A2854" i="6"/>
  <c r="A2853" i="6"/>
  <c r="A2852" i="6"/>
  <c r="A2851" i="6"/>
  <c r="A2850" i="6"/>
  <c r="A2849" i="6"/>
  <c r="A2848" i="6"/>
  <c r="A2847" i="6"/>
  <c r="A2846" i="6"/>
  <c r="A2845" i="6"/>
  <c r="A2844" i="6"/>
  <c r="A2843" i="6"/>
  <c r="A2842" i="6"/>
  <c r="A2841" i="6"/>
  <c r="A2840" i="6"/>
  <c r="A2839" i="6"/>
  <c r="A2838" i="6"/>
  <c r="A2837" i="6"/>
  <c r="A2836" i="6"/>
  <c r="A2835" i="6"/>
  <c r="A2834" i="6"/>
  <c r="A2833" i="6"/>
  <c r="A2832" i="6"/>
  <c r="A2831" i="6"/>
  <c r="A2830" i="6"/>
  <c r="A2829" i="6"/>
  <c r="A2828" i="6"/>
  <c r="A2827" i="6"/>
  <c r="A2826" i="6"/>
  <c r="A2825" i="6"/>
  <c r="A2824" i="6"/>
  <c r="A2823" i="6"/>
  <c r="A2822" i="6"/>
  <c r="A2821" i="6"/>
  <c r="A2820" i="6"/>
  <c r="A2819" i="6"/>
  <c r="A2818" i="6"/>
  <c r="A2817" i="6"/>
  <c r="A2816" i="6"/>
  <c r="A2815" i="6"/>
  <c r="A2814" i="6"/>
  <c r="A2813" i="6"/>
  <c r="A2812" i="6"/>
  <c r="A2811" i="6"/>
  <c r="A2810" i="6"/>
  <c r="A2809" i="6"/>
  <c r="A2808" i="6"/>
  <c r="A2807" i="6"/>
  <c r="A2806" i="6"/>
  <c r="A2805" i="6"/>
  <c r="A2804" i="6"/>
  <c r="A2803" i="6"/>
  <c r="A2802" i="6"/>
  <c r="A2801" i="6"/>
  <c r="A2800" i="6"/>
  <c r="A2799" i="6"/>
  <c r="A2798" i="6"/>
  <c r="A2797" i="6"/>
  <c r="A2796" i="6"/>
  <c r="A2795" i="6"/>
  <c r="A2794" i="6"/>
  <c r="A2793" i="6"/>
  <c r="A2792" i="6"/>
  <c r="A2791" i="6"/>
  <c r="A2790" i="6"/>
  <c r="A2789" i="6"/>
  <c r="A2788" i="6"/>
  <c r="A2787" i="6"/>
  <c r="A2786" i="6"/>
  <c r="A2785" i="6"/>
  <c r="A2784" i="6"/>
  <c r="A2783" i="6"/>
  <c r="A2782" i="6"/>
  <c r="A2781" i="6"/>
  <c r="A2780" i="6"/>
  <c r="A2779" i="6"/>
  <c r="A2778" i="6"/>
  <c r="A2777" i="6"/>
  <c r="A2776" i="6"/>
  <c r="A2775" i="6"/>
  <c r="A2774" i="6"/>
  <c r="A2773" i="6"/>
  <c r="A2772" i="6"/>
  <c r="A2771" i="6"/>
  <c r="A2770" i="6"/>
  <c r="A2769" i="6"/>
  <c r="A2768" i="6"/>
  <c r="A2767" i="6"/>
  <c r="A2766" i="6"/>
  <c r="A2765" i="6"/>
  <c r="A2764" i="6"/>
  <c r="A2763" i="6"/>
  <c r="A2762" i="6"/>
  <c r="A2761" i="6"/>
  <c r="A2760" i="6"/>
  <c r="A2759" i="6"/>
  <c r="A2758" i="6"/>
  <c r="A2757" i="6"/>
  <c r="A2756" i="6"/>
  <c r="A2755" i="6"/>
  <c r="A2754" i="6"/>
  <c r="A2753" i="6"/>
  <c r="A2752" i="6"/>
  <c r="A2751" i="6"/>
  <c r="A2750" i="6"/>
  <c r="A2749" i="6"/>
  <c r="A2748" i="6"/>
  <c r="A2747" i="6"/>
  <c r="A2746" i="6"/>
  <c r="A2745" i="6"/>
  <c r="A2744" i="6"/>
  <c r="A2743" i="6"/>
  <c r="A2742" i="6"/>
  <c r="A2741" i="6"/>
  <c r="A2740" i="6"/>
  <c r="A2739" i="6"/>
  <c r="A2738" i="6"/>
  <c r="A2737" i="6"/>
  <c r="A2736" i="6"/>
  <c r="A2735" i="6"/>
  <c r="A2734" i="6"/>
  <c r="A2733" i="6"/>
  <c r="A2732" i="6"/>
  <c r="A2731" i="6"/>
  <c r="A2730" i="6"/>
  <c r="A2729" i="6"/>
  <c r="A2728" i="6"/>
  <c r="A2727" i="6"/>
  <c r="A2726" i="6"/>
  <c r="A2725" i="6"/>
  <c r="A2724" i="6"/>
  <c r="A2723" i="6"/>
  <c r="A2722" i="6"/>
  <c r="A2721" i="6"/>
  <c r="A2720" i="6"/>
  <c r="A2719" i="6"/>
  <c r="A2718" i="6"/>
  <c r="A2717" i="6"/>
  <c r="A2716" i="6"/>
  <c r="A2715" i="6"/>
  <c r="A2714" i="6"/>
  <c r="A2713" i="6"/>
  <c r="A2712" i="6"/>
  <c r="A2711" i="6"/>
  <c r="A2710" i="6"/>
  <c r="A2709" i="6"/>
  <c r="A2708" i="6"/>
  <c r="A2707" i="6"/>
  <c r="A2706" i="6"/>
  <c r="A2705" i="6"/>
  <c r="A2704" i="6"/>
  <c r="A2703" i="6"/>
  <c r="A2702" i="6"/>
  <c r="A2701" i="6"/>
  <c r="A2700" i="6"/>
  <c r="A2699" i="6"/>
  <c r="A2698" i="6"/>
  <c r="A2697" i="6"/>
  <c r="A2696" i="6"/>
  <c r="A2695" i="6"/>
  <c r="A2694" i="6"/>
  <c r="A2693" i="6"/>
  <c r="A2692" i="6"/>
  <c r="A2691" i="6"/>
  <c r="A2690" i="6"/>
  <c r="A2689" i="6"/>
  <c r="A2688" i="6"/>
  <c r="A2687" i="6"/>
  <c r="A2686" i="6"/>
  <c r="A2685" i="6"/>
  <c r="A2684" i="6"/>
  <c r="A2683" i="6"/>
  <c r="A2682" i="6"/>
  <c r="A2681" i="6"/>
  <c r="A2680" i="6"/>
  <c r="A2679" i="6"/>
  <c r="A2678" i="6"/>
  <c r="A2677" i="6"/>
  <c r="A2676" i="6"/>
  <c r="A2675" i="6"/>
  <c r="A2674" i="6"/>
  <c r="A2673" i="6"/>
  <c r="A2672" i="6"/>
  <c r="A2671" i="6"/>
  <c r="A2670" i="6"/>
  <c r="A2669" i="6"/>
  <c r="A2668" i="6"/>
  <c r="A2667" i="6"/>
  <c r="A2666" i="6"/>
  <c r="A2665" i="6"/>
  <c r="A2664" i="6"/>
  <c r="A2663" i="6"/>
  <c r="A2662" i="6"/>
  <c r="A2661" i="6"/>
  <c r="A2660" i="6"/>
  <c r="A2659" i="6"/>
  <c r="A2658" i="6"/>
  <c r="A2657" i="6"/>
  <c r="A2656" i="6"/>
  <c r="A2655" i="6"/>
  <c r="A2654" i="6"/>
  <c r="A2653" i="6"/>
  <c r="A2652" i="6"/>
  <c r="A2651" i="6"/>
  <c r="A2650" i="6"/>
  <c r="A2649" i="6"/>
  <c r="A2648" i="6"/>
  <c r="A2647" i="6"/>
  <c r="A2646" i="6"/>
  <c r="A2645" i="6"/>
  <c r="A2644" i="6"/>
  <c r="A2643" i="6"/>
  <c r="A2642" i="6"/>
  <c r="A2641" i="6"/>
  <c r="A2640" i="6"/>
  <c r="A2639" i="6"/>
  <c r="A2638" i="6"/>
  <c r="A2637" i="6"/>
  <c r="A2636" i="6"/>
  <c r="A2635" i="6"/>
  <c r="A2634" i="6"/>
  <c r="A2633" i="6"/>
  <c r="A2632" i="6"/>
  <c r="A2631" i="6"/>
  <c r="A2630" i="6"/>
  <c r="A2629" i="6"/>
  <c r="A2628" i="6"/>
  <c r="A2627" i="6"/>
  <c r="A2626" i="6"/>
  <c r="A2625" i="6"/>
  <c r="A2624" i="6"/>
  <c r="A2623" i="6"/>
  <c r="A2622" i="6"/>
  <c r="A2621" i="6"/>
  <c r="A2620" i="6"/>
  <c r="A2619" i="6"/>
  <c r="A2618" i="6"/>
  <c r="A2617" i="6"/>
  <c r="A2616" i="6"/>
  <c r="A2615" i="6"/>
  <c r="A2614" i="6"/>
  <c r="A2613" i="6"/>
  <c r="A2612" i="6"/>
  <c r="A2611" i="6"/>
  <c r="A2610" i="6"/>
  <c r="A2609" i="6"/>
  <c r="A2608" i="6"/>
  <c r="A2607" i="6"/>
  <c r="A2606" i="6"/>
  <c r="A2605" i="6"/>
  <c r="A2604" i="6"/>
  <c r="A2603" i="6"/>
  <c r="A2602" i="6"/>
  <c r="A2601" i="6"/>
  <c r="A2600" i="6"/>
  <c r="A2599" i="6"/>
  <c r="A2598" i="6"/>
  <c r="A2597" i="6"/>
  <c r="A2596" i="6"/>
  <c r="A2595" i="6"/>
  <c r="A2594" i="6"/>
  <c r="A2593" i="6"/>
  <c r="A2592" i="6"/>
  <c r="A2591" i="6"/>
  <c r="A2590" i="6"/>
  <c r="A2589" i="6"/>
  <c r="A2588" i="6"/>
  <c r="A2587" i="6"/>
  <c r="A2586" i="6"/>
  <c r="A2585" i="6"/>
  <c r="A2584" i="6"/>
  <c r="A2583" i="6"/>
  <c r="A2582" i="6"/>
  <c r="A2581" i="6"/>
  <c r="A2580" i="6"/>
  <c r="A2579" i="6"/>
  <c r="A2578" i="6"/>
  <c r="A2577" i="6"/>
  <c r="A2576" i="6"/>
  <c r="A2575" i="6"/>
  <c r="A2574" i="6"/>
  <c r="A2573" i="6"/>
  <c r="A2572" i="6"/>
  <c r="A2571" i="6"/>
  <c r="A2570" i="6"/>
  <c r="A2569" i="6"/>
  <c r="A2568" i="6"/>
  <c r="A2567" i="6"/>
  <c r="A2566" i="6"/>
  <c r="A2565" i="6"/>
  <c r="A2564" i="6"/>
  <c r="A2563" i="6"/>
  <c r="A2562" i="6"/>
  <c r="A2561" i="6"/>
  <c r="A2560" i="6"/>
  <c r="A2559" i="6"/>
  <c r="A2558" i="6"/>
  <c r="A2557" i="6"/>
  <c r="A2556" i="6"/>
  <c r="A2555" i="6"/>
  <c r="A2554" i="6"/>
  <c r="A2553" i="6"/>
  <c r="A2552" i="6"/>
  <c r="A2551" i="6"/>
  <c r="A2550" i="6"/>
  <c r="A2549" i="6"/>
  <c r="A2548" i="6"/>
  <c r="A2547" i="6"/>
  <c r="A2546" i="6"/>
  <c r="A2545" i="6"/>
  <c r="A2544" i="6"/>
  <c r="A2543" i="6"/>
  <c r="A2542" i="6"/>
  <c r="A2541" i="6"/>
  <c r="A2540" i="6"/>
  <c r="A2539" i="6"/>
  <c r="A2538" i="6"/>
  <c r="A2537" i="6"/>
  <c r="A2536" i="6"/>
  <c r="A2535" i="6"/>
  <c r="A2534" i="6"/>
  <c r="A2533" i="6"/>
  <c r="A2532" i="6"/>
  <c r="A2531" i="6"/>
  <c r="A2530" i="6"/>
  <c r="A2529" i="6"/>
  <c r="A2528" i="6"/>
  <c r="A2527" i="6"/>
  <c r="A2526" i="6"/>
  <c r="A2525" i="6"/>
  <c r="A2524" i="6"/>
  <c r="A2523" i="6"/>
  <c r="A2522" i="6"/>
  <c r="A2521" i="6"/>
  <c r="A2520" i="6"/>
  <c r="A2519" i="6"/>
  <c r="A2518" i="6"/>
  <c r="A2517" i="6"/>
  <c r="A2516" i="6"/>
  <c r="A2515" i="6"/>
  <c r="A2514" i="6"/>
  <c r="A2513" i="6"/>
  <c r="A2512" i="6"/>
  <c r="A2511" i="6"/>
  <c r="A2510" i="6"/>
  <c r="A2509" i="6"/>
  <c r="A2508" i="6"/>
  <c r="A2507" i="6"/>
  <c r="A2506" i="6"/>
  <c r="A2505" i="6"/>
  <c r="A2504" i="6"/>
  <c r="A2503" i="6"/>
  <c r="A2502" i="6"/>
  <c r="A2501" i="6"/>
  <c r="A2500" i="6"/>
  <c r="A2499" i="6"/>
  <c r="A2498" i="6"/>
  <c r="A2497" i="6"/>
  <c r="A2496" i="6"/>
  <c r="A2495" i="6"/>
  <c r="A2494" i="6"/>
  <c r="A2493" i="6"/>
  <c r="A2492" i="6"/>
  <c r="A2491" i="6"/>
  <c r="A2490" i="6"/>
  <c r="A2489" i="6"/>
  <c r="A2488" i="6"/>
  <c r="A2487" i="6"/>
  <c r="A2486" i="6"/>
  <c r="A2485" i="6"/>
  <c r="A2484" i="6"/>
  <c r="A2483" i="6"/>
  <c r="A2482" i="6"/>
  <c r="A2481" i="6"/>
  <c r="A2480" i="6"/>
  <c r="A2479" i="6"/>
  <c r="A2478" i="6"/>
  <c r="A2477" i="6"/>
  <c r="A2476" i="6"/>
  <c r="A2475" i="6"/>
  <c r="A2474" i="6"/>
  <c r="A2473" i="6"/>
  <c r="A2472" i="6"/>
  <c r="A2471" i="6"/>
  <c r="A2470" i="6"/>
  <c r="A2469" i="6"/>
  <c r="A2468" i="6"/>
  <c r="A2467" i="6"/>
  <c r="A2466" i="6"/>
  <c r="A2465" i="6"/>
  <c r="A2464" i="6"/>
  <c r="A2463" i="6"/>
  <c r="A2462" i="6"/>
  <c r="A2461" i="6"/>
  <c r="A2460" i="6"/>
  <c r="A2459" i="6"/>
  <c r="A2458" i="6"/>
  <c r="A2457" i="6"/>
  <c r="A2456" i="6"/>
  <c r="A2455" i="6"/>
  <c r="A2454" i="6"/>
  <c r="A2453" i="6"/>
  <c r="A2452" i="6"/>
  <c r="A2451" i="6"/>
  <c r="A2450" i="6"/>
  <c r="A2449" i="6"/>
  <c r="A2448" i="6"/>
  <c r="A2447" i="6"/>
  <c r="A2446" i="6"/>
  <c r="A2445" i="6"/>
  <c r="A2444" i="6"/>
  <c r="A2443" i="6"/>
  <c r="A2442" i="6"/>
  <c r="A2441" i="6"/>
  <c r="A2440" i="6"/>
  <c r="A2439" i="6"/>
  <c r="A2438" i="6"/>
  <c r="A2437" i="6"/>
  <c r="A2436" i="6"/>
  <c r="A2435" i="6"/>
  <c r="A2434" i="6"/>
  <c r="A2433" i="6"/>
  <c r="A2432" i="6"/>
  <c r="A2431" i="6"/>
  <c r="A2430" i="6"/>
  <c r="A2429" i="6"/>
  <c r="A2428" i="6"/>
  <c r="A2427" i="6"/>
  <c r="A2426" i="6"/>
  <c r="A2425" i="6"/>
  <c r="A2424" i="6"/>
  <c r="A2423" i="6"/>
  <c r="A2422" i="6"/>
  <c r="A2421" i="6"/>
  <c r="A2420" i="6"/>
  <c r="A2419" i="6"/>
  <c r="A2418" i="6"/>
  <c r="A2417" i="6"/>
  <c r="A2416" i="6"/>
  <c r="A2415" i="6"/>
  <c r="A2414" i="6"/>
  <c r="A2413" i="6"/>
  <c r="A2412" i="6"/>
  <c r="A2411" i="6"/>
  <c r="A2410" i="6"/>
  <c r="A2409" i="6"/>
  <c r="A2408" i="6"/>
  <c r="A2407" i="6"/>
  <c r="A2406" i="6"/>
  <c r="A2405" i="6"/>
  <c r="A2404" i="6"/>
  <c r="A2403" i="6"/>
  <c r="A2402" i="6"/>
  <c r="A2401" i="6"/>
  <c r="A2400" i="6"/>
  <c r="A2399" i="6"/>
  <c r="A2398" i="6"/>
  <c r="A2397" i="6"/>
  <c r="A2396" i="6"/>
  <c r="A2395" i="6"/>
  <c r="A2394" i="6"/>
  <c r="A2393" i="6"/>
  <c r="A2392" i="6"/>
  <c r="A2391" i="6"/>
  <c r="A2390" i="6"/>
  <c r="A2389" i="6"/>
  <c r="A2388" i="6"/>
  <c r="A2387" i="6"/>
  <c r="A2386" i="6"/>
  <c r="A2385" i="6"/>
  <c r="A2384" i="6"/>
  <c r="A2383" i="6"/>
  <c r="A2382" i="6"/>
  <c r="A2381" i="6"/>
  <c r="A2380" i="6"/>
  <c r="A2379" i="6"/>
  <c r="A2378" i="6"/>
  <c r="A2377" i="6"/>
  <c r="A2376" i="6"/>
  <c r="A2375" i="6"/>
  <c r="A2374" i="6"/>
  <c r="A2373" i="6"/>
  <c r="A2372" i="6"/>
  <c r="A2371" i="6"/>
  <c r="A2370" i="6"/>
  <c r="A2369" i="6"/>
  <c r="A2368" i="6"/>
  <c r="A2367" i="6"/>
  <c r="A2366" i="6"/>
  <c r="A2365" i="6"/>
  <c r="A2364" i="6"/>
  <c r="A2363" i="6"/>
  <c r="A2362" i="6"/>
  <c r="A2361" i="6"/>
  <c r="A2360" i="6"/>
  <c r="A2359" i="6"/>
  <c r="A2358" i="6"/>
  <c r="A2357" i="6"/>
  <c r="A2356" i="6"/>
  <c r="A2355" i="6"/>
  <c r="A2354" i="6"/>
  <c r="A2353" i="6"/>
  <c r="A2352" i="6"/>
  <c r="A2351" i="6"/>
  <c r="A2350" i="6"/>
  <c r="A2349" i="6"/>
  <c r="A2348" i="6"/>
  <c r="A2347" i="6"/>
  <c r="A2346" i="6"/>
  <c r="A2345" i="6"/>
  <c r="A2344" i="6"/>
  <c r="A2343" i="6"/>
  <c r="A2342" i="6"/>
  <c r="A2341" i="6"/>
  <c r="A2340" i="6"/>
  <c r="A2339" i="6"/>
  <c r="A2338" i="6"/>
  <c r="A2337" i="6"/>
  <c r="A2336" i="6"/>
  <c r="A2335" i="6"/>
  <c r="A2334" i="6"/>
  <c r="A2333" i="6"/>
  <c r="A2332" i="6"/>
  <c r="A2331" i="6"/>
  <c r="A2330" i="6"/>
  <c r="A2329" i="6"/>
  <c r="A2328" i="6"/>
  <c r="A2327" i="6"/>
  <c r="A2326" i="6"/>
  <c r="A2325" i="6"/>
  <c r="A2324" i="6"/>
  <c r="A2323" i="6"/>
  <c r="A2322" i="6"/>
  <c r="A2321" i="6"/>
  <c r="A2320" i="6"/>
  <c r="A2319" i="6"/>
  <c r="A2318" i="6"/>
  <c r="A2317" i="6"/>
  <c r="A2316" i="6"/>
  <c r="A2315" i="6"/>
  <c r="A2314" i="6"/>
  <c r="A2313" i="6"/>
  <c r="A2312" i="6"/>
  <c r="A2311" i="6"/>
  <c r="A2310" i="6"/>
  <c r="A2309" i="6"/>
  <c r="A2308" i="6"/>
  <c r="A2307" i="6"/>
  <c r="A2306" i="6"/>
  <c r="A2305" i="6"/>
  <c r="A2304" i="6"/>
  <c r="A2303" i="6"/>
  <c r="A2302" i="6"/>
  <c r="A2301" i="6"/>
  <c r="A2300" i="6"/>
  <c r="A2299" i="6"/>
  <c r="A2298" i="6"/>
  <c r="A2297" i="6"/>
  <c r="A2296" i="6"/>
  <c r="A2295" i="6"/>
  <c r="A2294" i="6"/>
  <c r="A2293" i="6"/>
  <c r="A2292" i="6"/>
  <c r="A2291" i="6"/>
  <c r="A2290" i="6"/>
  <c r="A2289" i="6"/>
  <c r="A2288" i="6"/>
  <c r="A2287" i="6"/>
  <c r="A2286" i="6"/>
  <c r="A2285" i="6"/>
  <c r="A2284" i="6"/>
  <c r="A2283" i="6"/>
  <c r="A2282" i="6"/>
  <c r="A2281" i="6"/>
  <c r="A2280" i="6"/>
  <c r="A2279" i="6"/>
  <c r="A2278" i="6"/>
  <c r="A2277" i="6"/>
  <c r="A2276" i="6"/>
  <c r="A2275" i="6"/>
  <c r="A2274" i="6"/>
  <c r="A2273" i="6"/>
  <c r="A2272" i="6"/>
  <c r="A2271" i="6"/>
  <c r="A2270" i="6"/>
  <c r="A2269" i="6"/>
  <c r="A2268" i="6"/>
  <c r="A2267" i="6"/>
  <c r="A2266" i="6"/>
  <c r="A2265" i="6"/>
  <c r="A2264" i="6"/>
  <c r="A2263" i="6"/>
  <c r="A2262" i="6"/>
  <c r="A2261" i="6"/>
  <c r="A2260" i="6"/>
  <c r="A2259" i="6"/>
  <c r="A2258" i="6"/>
  <c r="A2257" i="6"/>
  <c r="A2256" i="6"/>
  <c r="A2255" i="6"/>
  <c r="A2254" i="6"/>
  <c r="A2253" i="6"/>
  <c r="A2252" i="6"/>
  <c r="A2251" i="6"/>
  <c r="A2250" i="6"/>
  <c r="A2249" i="6"/>
  <c r="A2248" i="6"/>
  <c r="A2247" i="6"/>
  <c r="A2246" i="6"/>
  <c r="A2245" i="6"/>
  <c r="A2244" i="6"/>
  <c r="A2243" i="6"/>
  <c r="A2242" i="6"/>
  <c r="A2241" i="6"/>
  <c r="A2240" i="6"/>
  <c r="A2239" i="6"/>
  <c r="A2238" i="6"/>
  <c r="A2237" i="6"/>
  <c r="A2236" i="6"/>
  <c r="A2235" i="6"/>
  <c r="A2234" i="6"/>
  <c r="A2233" i="6"/>
  <c r="A2232" i="6"/>
  <c r="A2231" i="6"/>
  <c r="A2230" i="6"/>
  <c r="A2229" i="6"/>
  <c r="A2228" i="6"/>
  <c r="A2227" i="6"/>
  <c r="A2226" i="6"/>
  <c r="A2225" i="6"/>
  <c r="A2224" i="6"/>
  <c r="A2223" i="6"/>
  <c r="A2222" i="6"/>
  <c r="A2221" i="6"/>
  <c r="A2220" i="6"/>
  <c r="A2219" i="6"/>
  <c r="A2218" i="6"/>
  <c r="A2217" i="6"/>
  <c r="A2216" i="6"/>
  <c r="A2215" i="6"/>
  <c r="A2214" i="6"/>
  <c r="A2213" i="6"/>
  <c r="A2212" i="6"/>
  <c r="A2211" i="6"/>
  <c r="A2210" i="6"/>
  <c r="A2209" i="6"/>
  <c r="A2208" i="6"/>
  <c r="A2207" i="6"/>
  <c r="A2206" i="6"/>
  <c r="A2205" i="6"/>
  <c r="A2204" i="6"/>
  <c r="A2203" i="6"/>
  <c r="A2202" i="6"/>
  <c r="A2201" i="6"/>
  <c r="A2200" i="6"/>
  <c r="A2199" i="6"/>
  <c r="A2198" i="6"/>
  <c r="A2197" i="6"/>
  <c r="A2196" i="6"/>
  <c r="A2195" i="6"/>
  <c r="A2194" i="6"/>
  <c r="A2193" i="6"/>
  <c r="A2192" i="6"/>
  <c r="A2191" i="6"/>
  <c r="A2190" i="6"/>
  <c r="A2189" i="6"/>
  <c r="A2188" i="6"/>
  <c r="A2187" i="6"/>
  <c r="A2186" i="6"/>
  <c r="A2185" i="6"/>
  <c r="A2184" i="6"/>
  <c r="A2183" i="6"/>
  <c r="A2182" i="6"/>
  <c r="A2181" i="6"/>
  <c r="A2180" i="6"/>
  <c r="A2179" i="6"/>
  <c r="A2178" i="6"/>
  <c r="A2177" i="6"/>
  <c r="A2176" i="6"/>
  <c r="A2175" i="6"/>
  <c r="A2174" i="6"/>
  <c r="A2173" i="6"/>
  <c r="A2172" i="6"/>
  <c r="A2171" i="6"/>
  <c r="A2170" i="6"/>
  <c r="A2169" i="6"/>
  <c r="A2168" i="6"/>
  <c r="A2167" i="6"/>
  <c r="A2166" i="6"/>
  <c r="A2165" i="6"/>
  <c r="A2164" i="6"/>
  <c r="A2163" i="6"/>
  <c r="A2162" i="6"/>
  <c r="A2161" i="6"/>
  <c r="A2160" i="6"/>
  <c r="A2159" i="6"/>
  <c r="A2158" i="6"/>
  <c r="A2157" i="6"/>
  <c r="A2156" i="6"/>
  <c r="A2155" i="6"/>
  <c r="A2154" i="6"/>
  <c r="A2153" i="6"/>
  <c r="A2152" i="6"/>
  <c r="A2151" i="6"/>
  <c r="A2150" i="6"/>
  <c r="A2149" i="6"/>
  <c r="A2148" i="6"/>
  <c r="A2147" i="6"/>
  <c r="A2146" i="6"/>
  <c r="A2145" i="6"/>
  <c r="A2144" i="6"/>
  <c r="A2143" i="6"/>
  <c r="A2142" i="6"/>
  <c r="A2141" i="6"/>
  <c r="A2140" i="6"/>
  <c r="A2139" i="6"/>
  <c r="A2138" i="6"/>
  <c r="A2137" i="6"/>
  <c r="A2136" i="6"/>
  <c r="A2135" i="6"/>
  <c r="A2134" i="6"/>
  <c r="A2133" i="6"/>
  <c r="A2132" i="6"/>
  <c r="A2131" i="6"/>
  <c r="A2130" i="6"/>
  <c r="A2129" i="6"/>
  <c r="A2128" i="6"/>
  <c r="A2127" i="6"/>
  <c r="A2126" i="6"/>
  <c r="A2125" i="6"/>
  <c r="A2124" i="6"/>
  <c r="A2123" i="6"/>
  <c r="A2122" i="6"/>
  <c r="A2121" i="6"/>
  <c r="A2120" i="6"/>
  <c r="A2119" i="6"/>
  <c r="A2118" i="6"/>
  <c r="A2117" i="6"/>
  <c r="A2116" i="6"/>
  <c r="A2115" i="6"/>
  <c r="A2114" i="6"/>
  <c r="A2113" i="6"/>
  <c r="A2112" i="6"/>
  <c r="A2111" i="6"/>
  <c r="A2110" i="6"/>
  <c r="A2109" i="6"/>
  <c r="A2108" i="6"/>
  <c r="A2107" i="6"/>
  <c r="A2106" i="6"/>
  <c r="A2105" i="6"/>
  <c r="A2104" i="6"/>
  <c r="A2103" i="6"/>
  <c r="A2102" i="6"/>
  <c r="A2101" i="6"/>
  <c r="A2100" i="6"/>
  <c r="A2099" i="6"/>
  <c r="A2098" i="6"/>
  <c r="A2097" i="6"/>
  <c r="A2096" i="6"/>
  <c r="A2095" i="6"/>
  <c r="A2094" i="6"/>
  <c r="A2093" i="6"/>
  <c r="A2092" i="6"/>
  <c r="A2091" i="6"/>
  <c r="A2090" i="6"/>
  <c r="A2089" i="6"/>
  <c r="A2088" i="6"/>
  <c r="A2087" i="6"/>
  <c r="A2086" i="6"/>
  <c r="A2085" i="6"/>
  <c r="A2084" i="6"/>
  <c r="A2083" i="6"/>
  <c r="A2082" i="6"/>
  <c r="A2081" i="6"/>
  <c r="A2080" i="6"/>
  <c r="A2079" i="6"/>
  <c r="A2078" i="6"/>
  <c r="A2077" i="6"/>
  <c r="A2076" i="6"/>
  <c r="A2075" i="6"/>
  <c r="A2074" i="6"/>
  <c r="A2073" i="6"/>
  <c r="A2072" i="6"/>
  <c r="A2071" i="6"/>
  <c r="A2070" i="6"/>
  <c r="A2069" i="6"/>
  <c r="A2068" i="6"/>
  <c r="A2067" i="6"/>
  <c r="A2066" i="6"/>
  <c r="A2065" i="6"/>
  <c r="A2064" i="6"/>
  <c r="A2063" i="6"/>
  <c r="A2062" i="6"/>
  <c r="A2061" i="6"/>
  <c r="A2060" i="6"/>
  <c r="A2059" i="6"/>
  <c r="A2058" i="6"/>
  <c r="A2057" i="6"/>
  <c r="A2056" i="6"/>
  <c r="A2055" i="6"/>
  <c r="A2054" i="6"/>
  <c r="A2053" i="6"/>
  <c r="A2052" i="6"/>
  <c r="A2051" i="6"/>
  <c r="A2050" i="6"/>
  <c r="A2049" i="6"/>
  <c r="A2048" i="6"/>
  <c r="A2047" i="6"/>
  <c r="A2046" i="6"/>
  <c r="A2045" i="6"/>
  <c r="A2044" i="6"/>
  <c r="A2043" i="6"/>
  <c r="A2042" i="6"/>
  <c r="A2041" i="6"/>
  <c r="A2040" i="6"/>
  <c r="A2039" i="6"/>
  <c r="A2038" i="6"/>
  <c r="A2037" i="6"/>
  <c r="A2036" i="6"/>
  <c r="A2035" i="6"/>
  <c r="A2034" i="6"/>
  <c r="A2033" i="6"/>
  <c r="A2032" i="6"/>
  <c r="A2031" i="6"/>
  <c r="A2030" i="6"/>
  <c r="A2029" i="6"/>
  <c r="A2028" i="6"/>
  <c r="A2027" i="6"/>
  <c r="A2026" i="6"/>
  <c r="A2025" i="6"/>
  <c r="A2024" i="6"/>
  <c r="A2023" i="6"/>
  <c r="A2022" i="6"/>
  <c r="A2021" i="6"/>
  <c r="A2020" i="6"/>
  <c r="A2019" i="6"/>
  <c r="A2018" i="6"/>
  <c r="A2017" i="6"/>
  <c r="A2016" i="6"/>
  <c r="A2015" i="6"/>
  <c r="A2014" i="6"/>
  <c r="A2013" i="6"/>
  <c r="A2012" i="6"/>
  <c r="A2011" i="6"/>
  <c r="A2010" i="6"/>
  <c r="A2009" i="6"/>
  <c r="A2008" i="6"/>
  <c r="A2007" i="6"/>
  <c r="A2006" i="6"/>
  <c r="A2005" i="6"/>
  <c r="A2004" i="6"/>
  <c r="A2003" i="6"/>
  <c r="A2002" i="6"/>
  <c r="A2001" i="6"/>
  <c r="A2000" i="6"/>
  <c r="A1999" i="6"/>
  <c r="A1998" i="6"/>
  <c r="A1997" i="6"/>
  <c r="A1996" i="6"/>
  <c r="A1995" i="6"/>
  <c r="A1994" i="6"/>
  <c r="A1993" i="6"/>
  <c r="A1992" i="6"/>
  <c r="A1991" i="6"/>
  <c r="A1990" i="6"/>
  <c r="A1989" i="6"/>
  <c r="A1988" i="6"/>
  <c r="A1987" i="6"/>
  <c r="A1986" i="6"/>
  <c r="A1985" i="6"/>
  <c r="A1984" i="6"/>
  <c r="A1983" i="6"/>
  <c r="A1982" i="6"/>
  <c r="A1981" i="6"/>
  <c r="A1980" i="6"/>
  <c r="A1979" i="6"/>
  <c r="A1978" i="6"/>
  <c r="A1977" i="6"/>
  <c r="A1976" i="6"/>
  <c r="A1975" i="6"/>
  <c r="A1974" i="6"/>
  <c r="A1973" i="6"/>
  <c r="A1972" i="6"/>
  <c r="A1971" i="6"/>
  <c r="A1970" i="6"/>
  <c r="A1969" i="6"/>
  <c r="A1968" i="6"/>
  <c r="A1967" i="6"/>
  <c r="A1966" i="6"/>
  <c r="A1965" i="6"/>
  <c r="A1964" i="6"/>
  <c r="A1963" i="6"/>
  <c r="A1962" i="6"/>
  <c r="A1961" i="6"/>
  <c r="A1960" i="6"/>
  <c r="A1959" i="6"/>
  <c r="A1958" i="6"/>
  <c r="A1957" i="6"/>
  <c r="A1956" i="6"/>
  <c r="A1955" i="6"/>
  <c r="A1954" i="6"/>
  <c r="A1953" i="6"/>
  <c r="A1952" i="6"/>
  <c r="A1951" i="6"/>
  <c r="A1950" i="6"/>
  <c r="A1949" i="6"/>
  <c r="A1948" i="6"/>
  <c r="A1947" i="6"/>
  <c r="A1946" i="6"/>
  <c r="A1945" i="6"/>
  <c r="A1944" i="6"/>
  <c r="A1943" i="6"/>
  <c r="A1942" i="6"/>
  <c r="A1941" i="6"/>
  <c r="A1940" i="6"/>
  <c r="A1939" i="6"/>
  <c r="A1938" i="6"/>
  <c r="A1937" i="6"/>
  <c r="A1936" i="6"/>
  <c r="A1935" i="6"/>
  <c r="A1934" i="6"/>
  <c r="A1933" i="6"/>
  <c r="A1932" i="6"/>
  <c r="A1931" i="6"/>
  <c r="A1930" i="6"/>
  <c r="A1929" i="6"/>
  <c r="A1928" i="6"/>
  <c r="A1927" i="6"/>
  <c r="A1926" i="6"/>
  <c r="A1925" i="6"/>
  <c r="A1924" i="6"/>
  <c r="A1923" i="6"/>
  <c r="A1922" i="6"/>
  <c r="A1921" i="6"/>
  <c r="A1920" i="6"/>
  <c r="A1919" i="6"/>
  <c r="A1918" i="6"/>
  <c r="A1917" i="6"/>
  <c r="A1916" i="6"/>
  <c r="A1915" i="6"/>
  <c r="A1914" i="6"/>
  <c r="A1913" i="6"/>
  <c r="A1912" i="6"/>
  <c r="A1911" i="6"/>
  <c r="A1910" i="6"/>
  <c r="A1909" i="6"/>
  <c r="A1908" i="6"/>
  <c r="A1907" i="6"/>
  <c r="A1906" i="6"/>
  <c r="A1905" i="6"/>
  <c r="A1904" i="6"/>
  <c r="A1903" i="6"/>
  <c r="A1902" i="6"/>
  <c r="A1901" i="6"/>
  <c r="A1900" i="6"/>
  <c r="A1899" i="6"/>
  <c r="A1898" i="6"/>
  <c r="A1897" i="6"/>
  <c r="A1896" i="6"/>
  <c r="A1895" i="6"/>
  <c r="A1894" i="6"/>
  <c r="A1893" i="6"/>
  <c r="A1892" i="6"/>
  <c r="A1891" i="6"/>
  <c r="A1890" i="6"/>
  <c r="A1889" i="6"/>
  <c r="A1888" i="6"/>
  <c r="A1887" i="6"/>
  <c r="A1886" i="6"/>
  <c r="A1885" i="6"/>
  <c r="A1884" i="6"/>
  <c r="A1883" i="6"/>
  <c r="A1882" i="6"/>
  <c r="A1881" i="6"/>
  <c r="A1880" i="6"/>
  <c r="A1879" i="6"/>
  <c r="A1878" i="6"/>
  <c r="A1877" i="6"/>
  <c r="A1876" i="6"/>
  <c r="A1875" i="6"/>
  <c r="A1874" i="6"/>
  <c r="A1873" i="6"/>
  <c r="A1872" i="6"/>
  <c r="A1871" i="6"/>
  <c r="A1870" i="6"/>
  <c r="A1869" i="6"/>
  <c r="A1868" i="6"/>
  <c r="A1867" i="6"/>
  <c r="A1866" i="6"/>
  <c r="A1865" i="6"/>
  <c r="A1864" i="6"/>
  <c r="A1863" i="6"/>
  <c r="A1862" i="6"/>
  <c r="A1861" i="6"/>
  <c r="A1860" i="6"/>
  <c r="A1859" i="6"/>
  <c r="A1858" i="6"/>
  <c r="A1857" i="6"/>
  <c r="A1856" i="6"/>
  <c r="A1855" i="6"/>
  <c r="A1854" i="6"/>
  <c r="A1853" i="6"/>
  <c r="A1852" i="6"/>
  <c r="A1851" i="6"/>
  <c r="A1850" i="6"/>
  <c r="A1849" i="6"/>
  <c r="A1848" i="6"/>
  <c r="A1847" i="6"/>
  <c r="A1846" i="6"/>
  <c r="A1845" i="6"/>
  <c r="A1844" i="6"/>
  <c r="A1843" i="6"/>
  <c r="A1842" i="6"/>
  <c r="A1841" i="6"/>
  <c r="A1840" i="6"/>
  <c r="A1839" i="6"/>
  <c r="A1838" i="6"/>
  <c r="A1837" i="6"/>
  <c r="A1836" i="6"/>
  <c r="A1835" i="6"/>
  <c r="A1834" i="6"/>
  <c r="A1833" i="6"/>
  <c r="A1832" i="6"/>
  <c r="A1831" i="6"/>
  <c r="A1830" i="6"/>
  <c r="A1829" i="6"/>
  <c r="A1828" i="6"/>
  <c r="A1827" i="6"/>
  <c r="A1826" i="6"/>
  <c r="A1825" i="6"/>
  <c r="A1824" i="6"/>
  <c r="A1823" i="6"/>
  <c r="A1822" i="6"/>
  <c r="A1821" i="6"/>
  <c r="A1820" i="6"/>
  <c r="A1819" i="6"/>
  <c r="A1818" i="6"/>
  <c r="A1817" i="6"/>
  <c r="A1816" i="6"/>
  <c r="A1815" i="6"/>
  <c r="A1814" i="6"/>
  <c r="A1813" i="6"/>
  <c r="A1812" i="6"/>
  <c r="A1811" i="6"/>
  <c r="A1810" i="6"/>
  <c r="A1809" i="6"/>
  <c r="A1808" i="6"/>
  <c r="A1807" i="6"/>
  <c r="A1806" i="6"/>
  <c r="A1805" i="6"/>
  <c r="A1804" i="6"/>
  <c r="A1803" i="6"/>
  <c r="A1802" i="6"/>
  <c r="A1801" i="6"/>
  <c r="A1800" i="6"/>
  <c r="A1799" i="6"/>
  <c r="A1798" i="6"/>
  <c r="A1797" i="6"/>
  <c r="A1796" i="6"/>
  <c r="A1795" i="6"/>
  <c r="A1794" i="6"/>
  <c r="A1793" i="6"/>
  <c r="A1792" i="6"/>
  <c r="A1791" i="6"/>
  <c r="A1790" i="6"/>
  <c r="A1789" i="6"/>
  <c r="A1788" i="6"/>
  <c r="A1787" i="6"/>
  <c r="A1786" i="6"/>
  <c r="A1785" i="6"/>
  <c r="A1784" i="6"/>
  <c r="A1783" i="6"/>
  <c r="A1782" i="6"/>
  <c r="A1781" i="6"/>
  <c r="A1780" i="6"/>
  <c r="A1779" i="6"/>
  <c r="A1778" i="6"/>
  <c r="A1777" i="6"/>
  <c r="A1776" i="6"/>
  <c r="A1775" i="6"/>
  <c r="A1774" i="6"/>
  <c r="A1773" i="6"/>
  <c r="A1772" i="6"/>
  <c r="A1771" i="6"/>
  <c r="A1770" i="6"/>
  <c r="A1769" i="6"/>
  <c r="A1768" i="6"/>
  <c r="A1767" i="6"/>
  <c r="A1766" i="6"/>
  <c r="A1765" i="6"/>
  <c r="A1764" i="6"/>
  <c r="A1763" i="6"/>
  <c r="A1762" i="6"/>
  <c r="A1761" i="6"/>
  <c r="A1760" i="6"/>
  <c r="A1759" i="6"/>
  <c r="A1758" i="6"/>
  <c r="A1757" i="6"/>
  <c r="A1756" i="6"/>
  <c r="A1755" i="6"/>
  <c r="A1754" i="6"/>
  <c r="A1753" i="6"/>
  <c r="A1752" i="6"/>
  <c r="A1751" i="6"/>
  <c r="A1750" i="6"/>
  <c r="A1749" i="6"/>
  <c r="A1748" i="6"/>
  <c r="A1747" i="6"/>
  <c r="A1746" i="6"/>
  <c r="A1745" i="6"/>
  <c r="A1744" i="6"/>
  <c r="A1743" i="6"/>
  <c r="A1742" i="6"/>
  <c r="A1741" i="6"/>
  <c r="A1740" i="6"/>
  <c r="A1739" i="6"/>
  <c r="A1738" i="6"/>
  <c r="A1737" i="6"/>
  <c r="A1736" i="6"/>
  <c r="A1735" i="6"/>
  <c r="A1734" i="6"/>
  <c r="A1733" i="6"/>
  <c r="A1732" i="6"/>
  <c r="A1731" i="6"/>
  <c r="A1730" i="6"/>
  <c r="A1729" i="6"/>
  <c r="A1728" i="6"/>
  <c r="A1727" i="6"/>
  <c r="A1726" i="6"/>
  <c r="A1725" i="6"/>
  <c r="A1724" i="6"/>
  <c r="A1723" i="6"/>
  <c r="A1722" i="6"/>
  <c r="A1721" i="6"/>
  <c r="A1720" i="6"/>
  <c r="A1719" i="6"/>
  <c r="A1718" i="6"/>
  <c r="A1717" i="6"/>
  <c r="A1716" i="6"/>
  <c r="A1715" i="6"/>
  <c r="A1714" i="6"/>
  <c r="A1713" i="6"/>
  <c r="A1712" i="6"/>
  <c r="A1711" i="6"/>
  <c r="A1710" i="6"/>
  <c r="A1709" i="6"/>
  <c r="A1708" i="6"/>
  <c r="A1707" i="6"/>
  <c r="A1706" i="6"/>
  <c r="A1705" i="6"/>
  <c r="A1704" i="6"/>
  <c r="A1703" i="6"/>
  <c r="A1702" i="6"/>
  <c r="A1701" i="6"/>
  <c r="A1700" i="6"/>
  <c r="A1699" i="6"/>
  <c r="A1698" i="6"/>
  <c r="A1697" i="6"/>
  <c r="A1696" i="6"/>
  <c r="A1695" i="6"/>
  <c r="A1694" i="6"/>
  <c r="A1693" i="6"/>
  <c r="A1692" i="6"/>
  <c r="A1691" i="6"/>
  <c r="A1690" i="6"/>
  <c r="A1689" i="6"/>
  <c r="A1688" i="6"/>
  <c r="A1687" i="6"/>
  <c r="A1686" i="6"/>
  <c r="A1685" i="6"/>
  <c r="A1684" i="6"/>
  <c r="A1683" i="6"/>
  <c r="A1682" i="6"/>
  <c r="A1681" i="6"/>
  <c r="A1680" i="6"/>
  <c r="A1679" i="6"/>
  <c r="A1678" i="6"/>
  <c r="A1677" i="6"/>
  <c r="A1676" i="6"/>
  <c r="A1675" i="6"/>
  <c r="A1674" i="6"/>
  <c r="A1673" i="6"/>
  <c r="A1672" i="6"/>
  <c r="A1671" i="6"/>
  <c r="A1670" i="6"/>
  <c r="A1669" i="6"/>
  <c r="A1668" i="6"/>
  <c r="A1667" i="6"/>
  <c r="A1666" i="6"/>
  <c r="A1665" i="6"/>
  <c r="A1664" i="6"/>
  <c r="A1663" i="6"/>
  <c r="A1662" i="6"/>
  <c r="A1661" i="6"/>
  <c r="A1660" i="6"/>
  <c r="A1659" i="6"/>
  <c r="A1658" i="6"/>
  <c r="A1657" i="6"/>
  <c r="A1656" i="6"/>
  <c r="A1655" i="6"/>
  <c r="A1654" i="6"/>
  <c r="A1653" i="6"/>
  <c r="A1652" i="6"/>
  <c r="A1651" i="6"/>
  <c r="A1650" i="6"/>
  <c r="A1649" i="6"/>
  <c r="A1648" i="6"/>
  <c r="A1647" i="6"/>
  <c r="A1646" i="6"/>
  <c r="A1645" i="6"/>
  <c r="A1644" i="6"/>
  <c r="A1643" i="6"/>
  <c r="A1642" i="6"/>
  <c r="A1641" i="6"/>
  <c r="A1640" i="6"/>
  <c r="A1639" i="6"/>
  <c r="A1638" i="6"/>
  <c r="A1637" i="6"/>
  <c r="A1636" i="6"/>
  <c r="A1635" i="6"/>
  <c r="A1634" i="6"/>
  <c r="A1633" i="6"/>
  <c r="A1632" i="6"/>
  <c r="A1631" i="6"/>
  <c r="A1630" i="6"/>
  <c r="A1629" i="6"/>
  <c r="A1628" i="6"/>
  <c r="A1627" i="6"/>
  <c r="A1626" i="6"/>
  <c r="A1625" i="6"/>
  <c r="A1624" i="6"/>
  <c r="A1623" i="6"/>
  <c r="A1622" i="6"/>
  <c r="A1621" i="6"/>
  <c r="A1620" i="6"/>
  <c r="A1619" i="6"/>
  <c r="A1618" i="6"/>
  <c r="A1617" i="6"/>
  <c r="A1616" i="6"/>
  <c r="A1615" i="6"/>
  <c r="A1614" i="6"/>
  <c r="A1613" i="6"/>
  <c r="A1612" i="6"/>
  <c r="A1611" i="6"/>
  <c r="A1610" i="6"/>
  <c r="A1609" i="6"/>
  <c r="A1608" i="6"/>
  <c r="A1607" i="6"/>
  <c r="A1606" i="6"/>
  <c r="A1605" i="6"/>
  <c r="A1604" i="6"/>
  <c r="A1603" i="6"/>
  <c r="A1602" i="6"/>
  <c r="A1601" i="6"/>
  <c r="A1600" i="6"/>
  <c r="A1599" i="6"/>
  <c r="A1598" i="6"/>
  <c r="A1597" i="6"/>
  <c r="A1596" i="6"/>
  <c r="A1595" i="6"/>
  <c r="A1594" i="6"/>
  <c r="A1593" i="6"/>
  <c r="A1592" i="6"/>
  <c r="A1591" i="6"/>
  <c r="A1590" i="6"/>
  <c r="A1589" i="6"/>
  <c r="A1588" i="6"/>
  <c r="A1587" i="6"/>
  <c r="A1586" i="6"/>
  <c r="A1585" i="6"/>
  <c r="A1584" i="6"/>
  <c r="A1583" i="6"/>
  <c r="A1582" i="6"/>
  <c r="A1581" i="6"/>
  <c r="A1580" i="6"/>
  <c r="A1579" i="6"/>
  <c r="A1578" i="6"/>
  <c r="A1577" i="6"/>
  <c r="A1576" i="6"/>
  <c r="A1575" i="6"/>
  <c r="A1574" i="6"/>
  <c r="A1573" i="6"/>
  <c r="A1572" i="6"/>
  <c r="A1571" i="6"/>
  <c r="A1570" i="6"/>
  <c r="A1569" i="6"/>
  <c r="A1568" i="6"/>
  <c r="A1567" i="6"/>
  <c r="A1566" i="6"/>
  <c r="A1565" i="6"/>
  <c r="A1564" i="6"/>
  <c r="A1563" i="6"/>
  <c r="A1562" i="6"/>
  <c r="A1561" i="6"/>
  <c r="A1560" i="6"/>
  <c r="A1559" i="6"/>
  <c r="A1558" i="6"/>
  <c r="A1557" i="6"/>
  <c r="A1556" i="6"/>
  <c r="A1555" i="6"/>
  <c r="A1554" i="6"/>
  <c r="A1553" i="6"/>
  <c r="A1552" i="6"/>
  <c r="A1551" i="6"/>
  <c r="A1550" i="6"/>
  <c r="A1549" i="6"/>
  <c r="A1548" i="6"/>
  <c r="A1547" i="6"/>
  <c r="A1546" i="6"/>
  <c r="A1545" i="6"/>
  <c r="A1544" i="6"/>
  <c r="A1543" i="6"/>
  <c r="A1542" i="6"/>
  <c r="A1541" i="6"/>
  <c r="A1540" i="6"/>
  <c r="A1539" i="6"/>
  <c r="A1538" i="6"/>
  <c r="A1537" i="6"/>
  <c r="A1536" i="6"/>
  <c r="A1535" i="6"/>
  <c r="A1534" i="6"/>
  <c r="A1533" i="6"/>
  <c r="A1532" i="6"/>
  <c r="A1531" i="6"/>
  <c r="A1530" i="6"/>
  <c r="A1529" i="6"/>
  <c r="A1528" i="6"/>
  <c r="A1527" i="6"/>
  <c r="A1526" i="6"/>
  <c r="A1525" i="6"/>
  <c r="A1524" i="6"/>
  <c r="A1523" i="6"/>
  <c r="A1522" i="6"/>
  <c r="A1521" i="6"/>
  <c r="A1520" i="6"/>
  <c r="A1519" i="6"/>
  <c r="A1518" i="6"/>
  <c r="A1517" i="6"/>
  <c r="A1516" i="6"/>
  <c r="A1515" i="6"/>
  <c r="A1514" i="6"/>
  <c r="A1513" i="6"/>
  <c r="A1512" i="6"/>
  <c r="A1511" i="6"/>
  <c r="A1510" i="6"/>
  <c r="A1509" i="6"/>
  <c r="A1508" i="6"/>
  <c r="A1507" i="6"/>
  <c r="A1506" i="6"/>
  <c r="A1505" i="6"/>
  <c r="A1504" i="6"/>
  <c r="A1503" i="6"/>
  <c r="A1502" i="6"/>
  <c r="A1501" i="6"/>
  <c r="A1500" i="6"/>
  <c r="A1499" i="6"/>
  <c r="A1498" i="6"/>
  <c r="A1497" i="6"/>
  <c r="A1496" i="6"/>
  <c r="A1495" i="6"/>
  <c r="A1494" i="6"/>
  <c r="A1493" i="6"/>
  <c r="A1492" i="6"/>
  <c r="A1491" i="6"/>
  <c r="A1490" i="6"/>
  <c r="A1489" i="6"/>
  <c r="A1488" i="6"/>
  <c r="A1487" i="6"/>
  <c r="A1486" i="6"/>
  <c r="A1485" i="6"/>
  <c r="A1484" i="6"/>
  <c r="A1483" i="6"/>
  <c r="A1482" i="6"/>
  <c r="A1481" i="6"/>
  <c r="A1480" i="6"/>
  <c r="A1479" i="6"/>
  <c r="A1478" i="6"/>
  <c r="A1477" i="6"/>
  <c r="A1476" i="6"/>
  <c r="A1475" i="6"/>
  <c r="A1474" i="6"/>
  <c r="A1473" i="6"/>
  <c r="A1472" i="6"/>
  <c r="A1471" i="6"/>
  <c r="A1470" i="6"/>
  <c r="A1469" i="6"/>
  <c r="A1468" i="6"/>
  <c r="A1467" i="6"/>
  <c r="A1466" i="6"/>
  <c r="A1465" i="6"/>
  <c r="A1464" i="6"/>
  <c r="A1463" i="6"/>
  <c r="A1462" i="6"/>
  <c r="A1461" i="6"/>
  <c r="A1460" i="6"/>
  <c r="A1459" i="6"/>
  <c r="A1458" i="6"/>
  <c r="A1457" i="6"/>
  <c r="A1456" i="6"/>
  <c r="A1455" i="6"/>
  <c r="A1454" i="6"/>
  <c r="A1453" i="6"/>
  <c r="A1452" i="6"/>
  <c r="A1451" i="6"/>
  <c r="A1450" i="6"/>
  <c r="A1449" i="6"/>
  <c r="A1448" i="6"/>
  <c r="A1447" i="6"/>
  <c r="A1446" i="6"/>
  <c r="A1445" i="6"/>
  <c r="A1444" i="6"/>
  <c r="A1443" i="6"/>
  <c r="A1442" i="6"/>
  <c r="A1441" i="6"/>
  <c r="A1440" i="6"/>
  <c r="A1439" i="6"/>
  <c r="A1438" i="6"/>
  <c r="A1437" i="6"/>
  <c r="A1436" i="6"/>
  <c r="A1435" i="6"/>
  <c r="A1434" i="6"/>
  <c r="A1433" i="6"/>
  <c r="A1432" i="6"/>
  <c r="A1431" i="6"/>
  <c r="A1430" i="6"/>
  <c r="A1429" i="6"/>
  <c r="A1428" i="6"/>
  <c r="A1427" i="6"/>
  <c r="A1426" i="6"/>
  <c r="A1425" i="6"/>
  <c r="A1424" i="6"/>
  <c r="A1423" i="6"/>
  <c r="A1422" i="6"/>
  <c r="A1421" i="6"/>
  <c r="A1420" i="6"/>
  <c r="A1419" i="6"/>
  <c r="A1418" i="6"/>
  <c r="A1417" i="6"/>
  <c r="A1416" i="6"/>
  <c r="A1415" i="6"/>
  <c r="A1414" i="6"/>
  <c r="A1413" i="6"/>
  <c r="A1412" i="6"/>
  <c r="A1411" i="6"/>
  <c r="A1410" i="6"/>
  <c r="A1409" i="6"/>
  <c r="A1408" i="6"/>
  <c r="A1407" i="6"/>
  <c r="A1406" i="6"/>
  <c r="A1405" i="6"/>
  <c r="A1404" i="6"/>
  <c r="A1403" i="6"/>
  <c r="A1402" i="6"/>
  <c r="A1401" i="6"/>
  <c r="A1400" i="6"/>
  <c r="A1399" i="6"/>
  <c r="A1398" i="6"/>
  <c r="A1397" i="6"/>
  <c r="A1396" i="6"/>
  <c r="A1395" i="6"/>
  <c r="A1394" i="6"/>
  <c r="A1393" i="6"/>
  <c r="A1392" i="6"/>
  <c r="A1391" i="6"/>
  <c r="A1390" i="6"/>
  <c r="A1389" i="6"/>
  <c r="A1388" i="6"/>
  <c r="A1387" i="6"/>
  <c r="A1386" i="6"/>
  <c r="A1385" i="6"/>
  <c r="A1384" i="6"/>
  <c r="A1383" i="6"/>
  <c r="A1382" i="6"/>
  <c r="A1381" i="6"/>
  <c r="A1380" i="6"/>
  <c r="A1379" i="6"/>
  <c r="A1378" i="6"/>
  <c r="A1377" i="6"/>
  <c r="A1376" i="6"/>
  <c r="A1375" i="6"/>
  <c r="A1374" i="6"/>
  <c r="A1373" i="6"/>
  <c r="A1372" i="6"/>
  <c r="A1371" i="6"/>
  <c r="A1370" i="6"/>
  <c r="A1369" i="6"/>
  <c r="A1368" i="6"/>
  <c r="A1367" i="6"/>
  <c r="A1366" i="6"/>
  <c r="A1365" i="6"/>
  <c r="A1364" i="6"/>
  <c r="A1363" i="6"/>
  <c r="A1362" i="6"/>
  <c r="A1361" i="6"/>
  <c r="A1360" i="6"/>
  <c r="A1359" i="6"/>
  <c r="A1358" i="6"/>
  <c r="A1357" i="6"/>
  <c r="A1356" i="6"/>
  <c r="A1355" i="6"/>
  <c r="A1354" i="6"/>
  <c r="A1353" i="6"/>
  <c r="A1352" i="6"/>
  <c r="A1351" i="6"/>
  <c r="A1350" i="6"/>
  <c r="A1349" i="6"/>
  <c r="A1348" i="6"/>
  <c r="A1347" i="6"/>
  <c r="A1346" i="6"/>
  <c r="A1345" i="6"/>
  <c r="A1344" i="6"/>
  <c r="A1343" i="6"/>
  <c r="A1342" i="6"/>
  <c r="A1341" i="6"/>
  <c r="A1340" i="6"/>
  <c r="A1339" i="6"/>
  <c r="A1338" i="6"/>
  <c r="A1337" i="6"/>
  <c r="A1336" i="6"/>
  <c r="A1335" i="6"/>
  <c r="A1334" i="6"/>
  <c r="A1333" i="6"/>
  <c r="A1332" i="6"/>
  <c r="A1331" i="6"/>
  <c r="A1330" i="6"/>
  <c r="A1329" i="6"/>
  <c r="A1328" i="6"/>
  <c r="A1327" i="6"/>
  <c r="A1326" i="6"/>
  <c r="A1325" i="6"/>
  <c r="A1324" i="6"/>
  <c r="A1323" i="6"/>
  <c r="A1322" i="6"/>
  <c r="A1321" i="6"/>
  <c r="A1320" i="6"/>
  <c r="A1319" i="6"/>
  <c r="A1318" i="6"/>
  <c r="A1317" i="6"/>
  <c r="A1316" i="6"/>
  <c r="A1315" i="6"/>
  <c r="A1314" i="6"/>
  <c r="A1313" i="6"/>
  <c r="A1312" i="6"/>
  <c r="A1311" i="6"/>
  <c r="A1310" i="6"/>
  <c r="A1309" i="6"/>
  <c r="A1308" i="6"/>
  <c r="A1307" i="6"/>
  <c r="A1306" i="6"/>
  <c r="A1305" i="6"/>
  <c r="A1304" i="6"/>
  <c r="A1303" i="6"/>
  <c r="A1302" i="6"/>
  <c r="A1301" i="6"/>
  <c r="A1300" i="6"/>
  <c r="A1299" i="6"/>
  <c r="A1298" i="6"/>
  <c r="A1297" i="6"/>
  <c r="A1296" i="6"/>
  <c r="A1295" i="6"/>
  <c r="A1294" i="6"/>
  <c r="A1293" i="6"/>
  <c r="A1292" i="6"/>
  <c r="A1291" i="6"/>
  <c r="A1290" i="6"/>
  <c r="A1289" i="6"/>
  <c r="A1288" i="6"/>
  <c r="A1287" i="6"/>
  <c r="A1286" i="6"/>
  <c r="A1285" i="6"/>
  <c r="A1284" i="6"/>
  <c r="A1283" i="6"/>
  <c r="A1282" i="6"/>
  <c r="A1281" i="6"/>
  <c r="A1280" i="6"/>
  <c r="A1279" i="6"/>
  <c r="A1278" i="6"/>
  <c r="A1277" i="6"/>
  <c r="A1276" i="6"/>
  <c r="A1275" i="6"/>
  <c r="A1274" i="6"/>
  <c r="A1273" i="6"/>
  <c r="A1272" i="6"/>
  <c r="A1271" i="6"/>
  <c r="A1270" i="6"/>
  <c r="A1269" i="6"/>
  <c r="A1268" i="6"/>
  <c r="A1267" i="6"/>
  <c r="A1266" i="6"/>
  <c r="A1265" i="6"/>
  <c r="A1264" i="6"/>
  <c r="A1263" i="6"/>
  <c r="A1262" i="6"/>
  <c r="A1261" i="6"/>
  <c r="A1260" i="6"/>
  <c r="A1259" i="6"/>
  <c r="A1258" i="6"/>
  <c r="A1257" i="6"/>
  <c r="A1256" i="6"/>
  <c r="A1255" i="6"/>
  <c r="A1254" i="6"/>
  <c r="A1253" i="6"/>
  <c r="A1252" i="6"/>
  <c r="A1251" i="6"/>
  <c r="A1250" i="6"/>
  <c r="A1249" i="6"/>
  <c r="A1248" i="6"/>
  <c r="A1247" i="6"/>
  <c r="A1246" i="6"/>
  <c r="A1245" i="6"/>
  <c r="A1244" i="6"/>
  <c r="A1243" i="6"/>
  <c r="A1242" i="6"/>
  <c r="A1241" i="6"/>
  <c r="A1240" i="6"/>
  <c r="A1239" i="6"/>
  <c r="A1238" i="6"/>
  <c r="A1237" i="6"/>
  <c r="A1236" i="6"/>
  <c r="A1235" i="6"/>
  <c r="A1234" i="6"/>
  <c r="A1233" i="6"/>
  <c r="A1232" i="6"/>
  <c r="A1231" i="6"/>
  <c r="A1230" i="6"/>
  <c r="A1229" i="6"/>
  <c r="A1228" i="6"/>
  <c r="A1227" i="6"/>
  <c r="A1226" i="6"/>
  <c r="A1225" i="6"/>
  <c r="A1224" i="6"/>
  <c r="A1223" i="6"/>
  <c r="A1222" i="6"/>
  <c r="A1221" i="6"/>
  <c r="A1220" i="6"/>
  <c r="A1219" i="6"/>
  <c r="A1218" i="6"/>
  <c r="A1217" i="6"/>
  <c r="A1216" i="6"/>
  <c r="A1215" i="6"/>
  <c r="A1214" i="6"/>
  <c r="A1213" i="6"/>
  <c r="A1212" i="6"/>
  <c r="A1211" i="6"/>
  <c r="A1210" i="6"/>
  <c r="A1209" i="6"/>
  <c r="A1208" i="6"/>
  <c r="A1207" i="6"/>
  <c r="A1206" i="6"/>
  <c r="A1205" i="6"/>
  <c r="A1204" i="6"/>
  <c r="A1203" i="6"/>
  <c r="A1202" i="6"/>
  <c r="A1201" i="6"/>
  <c r="A1200" i="6"/>
  <c r="A1199" i="6"/>
  <c r="A1198" i="6"/>
  <c r="A1197" i="6"/>
  <c r="A1196" i="6"/>
  <c r="A1195" i="6"/>
  <c r="A1194" i="6"/>
  <c r="A1193" i="6"/>
  <c r="A1192" i="6"/>
  <c r="A1191" i="6"/>
  <c r="A1190" i="6"/>
  <c r="A1189" i="6"/>
  <c r="A1188" i="6"/>
  <c r="A1187" i="6"/>
  <c r="A1186" i="6"/>
  <c r="A1185" i="6"/>
  <c r="A1184" i="6"/>
  <c r="A1183" i="6"/>
  <c r="A1182" i="6"/>
  <c r="A1181" i="6"/>
  <c r="A1180" i="6"/>
  <c r="A1179" i="6"/>
  <c r="A1178" i="6"/>
  <c r="A1177" i="6"/>
  <c r="A1176" i="6"/>
  <c r="A1175" i="6"/>
  <c r="A1174" i="6"/>
  <c r="A1173" i="6"/>
  <c r="A1172" i="6"/>
  <c r="A1171" i="6"/>
  <c r="A1170" i="6"/>
  <c r="A1169" i="6"/>
  <c r="A1168" i="6"/>
  <c r="A1167" i="6"/>
  <c r="A1166" i="6"/>
  <c r="A1165" i="6"/>
  <c r="A1164" i="6"/>
  <c r="A1163" i="6"/>
  <c r="A1162" i="6"/>
  <c r="A1161" i="6"/>
  <c r="A1160" i="6"/>
  <c r="A1159" i="6"/>
  <c r="A1158" i="6"/>
  <c r="A1157" i="6"/>
  <c r="A1156" i="6"/>
  <c r="A1155" i="6"/>
  <c r="A1154" i="6"/>
  <c r="A1153" i="6"/>
  <c r="A1152" i="6"/>
  <c r="A1151" i="6"/>
  <c r="A1150" i="6"/>
  <c r="A1149" i="6"/>
  <c r="A1148" i="6"/>
  <c r="A1147" i="6"/>
  <c r="A1146" i="6"/>
  <c r="A1145" i="6"/>
  <c r="A1144" i="6"/>
  <c r="A1143" i="6"/>
  <c r="A1142" i="6"/>
  <c r="A1141" i="6"/>
  <c r="A1140" i="6"/>
  <c r="A1139" i="6"/>
  <c r="A1138" i="6"/>
  <c r="A1137" i="6"/>
  <c r="A1136" i="6"/>
  <c r="A1135" i="6"/>
  <c r="A1134" i="6"/>
  <c r="A1133" i="6"/>
  <c r="A1132" i="6"/>
  <c r="A1131" i="6"/>
  <c r="A1130" i="6"/>
  <c r="A1129" i="6"/>
  <c r="A1128" i="6"/>
  <c r="A1127" i="6"/>
  <c r="A1126" i="6"/>
  <c r="A1125" i="6"/>
  <c r="A1124" i="6"/>
  <c r="A1123" i="6"/>
  <c r="A1122" i="6"/>
  <c r="A1121" i="6"/>
  <c r="A1120" i="6"/>
  <c r="A1119" i="6"/>
  <c r="A1118" i="6"/>
  <c r="A1117" i="6"/>
  <c r="A1116" i="6"/>
  <c r="A1115" i="6"/>
  <c r="A1114" i="6"/>
  <c r="A1113" i="6"/>
  <c r="A1112" i="6"/>
  <c r="A1111" i="6"/>
  <c r="A1110" i="6"/>
  <c r="A1109" i="6"/>
  <c r="A1108" i="6"/>
  <c r="A1107" i="6"/>
  <c r="A1106" i="6"/>
  <c r="A1105" i="6"/>
  <c r="A1104" i="6"/>
  <c r="A1103" i="6"/>
  <c r="A1102" i="6"/>
  <c r="A1101" i="6"/>
  <c r="A1100" i="6"/>
  <c r="A1099" i="6"/>
  <c r="A1098" i="6"/>
  <c r="A1097" i="6"/>
  <c r="A1096" i="6"/>
  <c r="A1095" i="6"/>
  <c r="A1094" i="6"/>
  <c r="A1093" i="6"/>
  <c r="A1092" i="6"/>
  <c r="A1091" i="6"/>
  <c r="A1090" i="6"/>
  <c r="A1089" i="6"/>
  <c r="A1088" i="6"/>
  <c r="A1087" i="6"/>
  <c r="A1086" i="6"/>
  <c r="A1085" i="6"/>
  <c r="A1084" i="6"/>
  <c r="A1083" i="6"/>
  <c r="A1082" i="6"/>
  <c r="A1081" i="6"/>
  <c r="A1080" i="6"/>
  <c r="A1079" i="6"/>
  <c r="A1078" i="6"/>
  <c r="A1077" i="6"/>
  <c r="A1076" i="6"/>
  <c r="A1075" i="6"/>
  <c r="A1074" i="6"/>
  <c r="A1073" i="6"/>
  <c r="A1072" i="6"/>
  <c r="A1071" i="6"/>
  <c r="A1070" i="6"/>
  <c r="A1069" i="6"/>
  <c r="A1068" i="6"/>
  <c r="A1067" i="6"/>
  <c r="A1066" i="6"/>
  <c r="A1065" i="6"/>
  <c r="A1064" i="6"/>
  <c r="A1063" i="6"/>
  <c r="A1062" i="6"/>
  <c r="A1061" i="6"/>
  <c r="A1060" i="6"/>
  <c r="A1059" i="6"/>
  <c r="A1058" i="6"/>
  <c r="A1057" i="6"/>
  <c r="A1056" i="6"/>
  <c r="A1055" i="6"/>
  <c r="A1054" i="6"/>
  <c r="A1053" i="6"/>
  <c r="A1052" i="6"/>
  <c r="A1051" i="6"/>
  <c r="A1050" i="6"/>
  <c r="A1049" i="6"/>
  <c r="A1048" i="6"/>
  <c r="A1047" i="6"/>
  <c r="A1046" i="6"/>
  <c r="A1045" i="6"/>
  <c r="A1044" i="6"/>
  <c r="A1043" i="6"/>
  <c r="A1042" i="6"/>
  <c r="A1041" i="6"/>
  <c r="A1040" i="6"/>
  <c r="A1039" i="6"/>
  <c r="A1038" i="6"/>
  <c r="A1037" i="6"/>
  <c r="A1036" i="6"/>
  <c r="A1035" i="6"/>
  <c r="A1034" i="6"/>
  <c r="A1033" i="6"/>
  <c r="A1032" i="6"/>
  <c r="A1031" i="6"/>
  <c r="A1030" i="6"/>
  <c r="A1029" i="6"/>
  <c r="A1028" i="6"/>
  <c r="A1027" i="6"/>
  <c r="A1026" i="6"/>
  <c r="A1025" i="6"/>
  <c r="A1024" i="6"/>
  <c r="A1023" i="6"/>
  <c r="A1022" i="6"/>
  <c r="A1021" i="6"/>
  <c r="A1020" i="6"/>
  <c r="A1019" i="6"/>
  <c r="A1018" i="6"/>
  <c r="A1017" i="6"/>
  <c r="A1016" i="6"/>
  <c r="A1015" i="6"/>
  <c r="A1014" i="6"/>
  <c r="A1013" i="6"/>
  <c r="A1012" i="6"/>
  <c r="A1011" i="6"/>
  <c r="A1010" i="6"/>
  <c r="A1009" i="6"/>
  <c r="A1008" i="6"/>
  <c r="A1007" i="6"/>
  <c r="A1006" i="6"/>
  <c r="A1005" i="6"/>
  <c r="A1004" i="6"/>
  <c r="A1003" i="6"/>
  <c r="A1002" i="6"/>
  <c r="A1001" i="6"/>
  <c r="A1000" i="6"/>
  <c r="A999" i="6"/>
  <c r="A998" i="6"/>
  <c r="A997" i="6"/>
  <c r="A996" i="6"/>
  <c r="A995" i="6"/>
  <c r="A994" i="6"/>
  <c r="A993" i="6"/>
  <c r="A992" i="6"/>
  <c r="A991" i="6"/>
  <c r="A990" i="6"/>
  <c r="A989" i="6"/>
  <c r="A988" i="6"/>
  <c r="A987" i="6"/>
  <c r="A986" i="6"/>
  <c r="A985" i="6"/>
  <c r="A984" i="6"/>
  <c r="A983" i="6"/>
  <c r="A982" i="6"/>
  <c r="A981" i="6"/>
  <c r="A980" i="6"/>
  <c r="A979" i="6"/>
  <c r="A978" i="6"/>
  <c r="A977" i="6"/>
  <c r="A976" i="6"/>
  <c r="A975" i="6"/>
  <c r="A974" i="6"/>
  <c r="A973" i="6"/>
  <c r="A972" i="6"/>
  <c r="A971" i="6"/>
  <c r="A970" i="6"/>
  <c r="A969" i="6"/>
  <c r="A968" i="6"/>
  <c r="A967" i="6"/>
  <c r="A966" i="6"/>
  <c r="A965" i="6"/>
  <c r="A964" i="6"/>
  <c r="A963" i="6"/>
  <c r="A962" i="6"/>
  <c r="A961" i="6"/>
  <c r="A960" i="6"/>
  <c r="A959" i="6"/>
  <c r="A958" i="6"/>
  <c r="A957" i="6"/>
  <c r="A956" i="6"/>
  <c r="A955" i="6"/>
  <c r="A954" i="6"/>
  <c r="A953" i="6"/>
  <c r="A952" i="6"/>
  <c r="A951" i="6"/>
  <c r="A950" i="6"/>
  <c r="A949" i="6"/>
  <c r="A948" i="6"/>
  <c r="A947" i="6"/>
  <c r="A946" i="6"/>
  <c r="A945" i="6"/>
  <c r="A944" i="6"/>
  <c r="A943" i="6"/>
  <c r="A942" i="6"/>
  <c r="A941" i="6"/>
  <c r="A940" i="6"/>
  <c r="A939" i="6"/>
  <c r="A938" i="6"/>
  <c r="A937" i="6"/>
  <c r="A936" i="6"/>
  <c r="A935" i="6"/>
  <c r="A934" i="6"/>
  <c r="A933" i="6"/>
  <c r="A932" i="6"/>
  <c r="A931" i="6"/>
  <c r="A930" i="6"/>
  <c r="A929" i="6"/>
  <c r="A928" i="6"/>
  <c r="A927" i="6"/>
  <c r="A926" i="6"/>
  <c r="A925" i="6"/>
  <c r="A924" i="6"/>
  <c r="A923" i="6"/>
  <c r="A922" i="6"/>
  <c r="A921" i="6"/>
  <c r="A920" i="6"/>
  <c r="A919" i="6"/>
  <c r="A918" i="6"/>
  <c r="A917" i="6"/>
  <c r="A916" i="6"/>
  <c r="A915" i="6"/>
  <c r="A914" i="6"/>
  <c r="A913" i="6"/>
  <c r="A912" i="6"/>
  <c r="A911" i="6"/>
  <c r="A910" i="6"/>
  <c r="A909" i="6"/>
  <c r="A908" i="6"/>
  <c r="A907" i="6"/>
  <c r="A906" i="6"/>
  <c r="A905" i="6"/>
  <c r="A904" i="6"/>
  <c r="A903" i="6"/>
  <c r="A902" i="6"/>
  <c r="A901" i="6"/>
  <c r="A900" i="6"/>
  <c r="A899" i="6"/>
  <c r="A898" i="6"/>
  <c r="A897" i="6"/>
  <c r="A896" i="6"/>
  <c r="A895" i="6"/>
  <c r="A894" i="6"/>
  <c r="A893" i="6"/>
  <c r="A892" i="6"/>
  <c r="A891" i="6"/>
  <c r="A890" i="6"/>
  <c r="A889" i="6"/>
  <c r="A888" i="6"/>
  <c r="A887" i="6"/>
  <c r="A886" i="6"/>
  <c r="A885" i="6"/>
  <c r="A884" i="6"/>
  <c r="A883" i="6"/>
  <c r="A882" i="6"/>
  <c r="A881" i="6"/>
  <c r="A880" i="6"/>
  <c r="A879" i="6"/>
  <c r="A878" i="6"/>
  <c r="A877" i="6"/>
  <c r="A876" i="6"/>
  <c r="A875" i="6"/>
  <c r="A874" i="6"/>
  <c r="A873" i="6"/>
  <c r="A872" i="6"/>
  <c r="A871" i="6"/>
  <c r="A870" i="6"/>
  <c r="A869" i="6"/>
  <c r="A868" i="6"/>
  <c r="A867" i="6"/>
  <c r="A866" i="6"/>
  <c r="A865" i="6"/>
  <c r="A864" i="6"/>
  <c r="A863" i="6"/>
  <c r="A862" i="6"/>
  <c r="A861" i="6"/>
  <c r="A860" i="6"/>
  <c r="A859" i="6"/>
  <c r="A858" i="6"/>
  <c r="A857" i="6"/>
  <c r="A856" i="6"/>
  <c r="A855" i="6"/>
  <c r="A854" i="6"/>
  <c r="A853" i="6"/>
  <c r="A852" i="6"/>
  <c r="A851" i="6"/>
  <c r="A850" i="6"/>
  <c r="A849" i="6"/>
  <c r="A848" i="6"/>
  <c r="A847" i="6"/>
  <c r="A846" i="6"/>
  <c r="A845" i="6"/>
  <c r="A844" i="6"/>
  <c r="A843" i="6"/>
  <c r="A842" i="6"/>
  <c r="A841" i="6"/>
  <c r="A840" i="6"/>
  <c r="A839" i="6"/>
  <c r="A838" i="6"/>
  <c r="A837" i="6"/>
  <c r="A836" i="6"/>
  <c r="A835" i="6"/>
  <c r="A834" i="6"/>
  <c r="A833" i="6"/>
  <c r="A832" i="6"/>
  <c r="A831" i="6"/>
  <c r="A830" i="6"/>
  <c r="A829" i="6"/>
  <c r="A828" i="6"/>
  <c r="A827" i="6"/>
  <c r="A826" i="6"/>
  <c r="A825" i="6"/>
  <c r="A824" i="6"/>
  <c r="A823" i="6"/>
  <c r="A822" i="6"/>
  <c r="A821" i="6"/>
  <c r="A820" i="6"/>
  <c r="A819" i="6"/>
  <c r="A818" i="6"/>
  <c r="A817" i="6"/>
  <c r="A816" i="6"/>
  <c r="A815" i="6"/>
  <c r="A814" i="6"/>
  <c r="A813" i="6"/>
  <c r="A812" i="6"/>
  <c r="A811" i="6"/>
  <c r="A810" i="6"/>
  <c r="A809" i="6"/>
  <c r="A808" i="6"/>
  <c r="A807" i="6"/>
  <c r="A806" i="6"/>
  <c r="A805" i="6"/>
  <c r="A804" i="6"/>
  <c r="A803" i="6"/>
  <c r="A802" i="6"/>
  <c r="A801" i="6"/>
  <c r="A800" i="6"/>
  <c r="A799" i="6"/>
  <c r="A798" i="6"/>
  <c r="A797" i="6"/>
  <c r="A796" i="6"/>
  <c r="A795" i="6"/>
  <c r="A794" i="6"/>
  <c r="A793" i="6"/>
  <c r="A792" i="6"/>
  <c r="A791" i="6"/>
  <c r="A790" i="6"/>
  <c r="A789" i="6"/>
  <c r="A788" i="6"/>
  <c r="A787" i="6"/>
  <c r="A786" i="6"/>
  <c r="A785" i="6"/>
  <c r="A784" i="6"/>
  <c r="A783" i="6"/>
  <c r="A782" i="6"/>
  <c r="A781" i="6"/>
  <c r="A780" i="6"/>
  <c r="A779" i="6"/>
  <c r="A778" i="6"/>
  <c r="A777" i="6"/>
  <c r="A776" i="6"/>
  <c r="A775" i="6"/>
  <c r="A774" i="6"/>
  <c r="A773" i="6"/>
  <c r="A772" i="6"/>
  <c r="A771" i="6"/>
  <c r="A770" i="6"/>
  <c r="A769" i="6"/>
  <c r="A768" i="6"/>
  <c r="A767" i="6"/>
  <c r="A766" i="6"/>
  <c r="A765" i="6"/>
  <c r="A764" i="6"/>
  <c r="A763" i="6"/>
  <c r="A762" i="6"/>
  <c r="A761" i="6"/>
  <c r="A760" i="6"/>
  <c r="A759" i="6"/>
  <c r="A758" i="6"/>
  <c r="A757" i="6"/>
  <c r="A756" i="6"/>
  <c r="A755" i="6"/>
  <c r="A754" i="6"/>
  <c r="A753" i="6"/>
  <c r="A752" i="6"/>
  <c r="A751" i="6"/>
  <c r="A750" i="6"/>
  <c r="A749" i="6"/>
  <c r="A748" i="6"/>
  <c r="A747" i="6"/>
  <c r="A746" i="6"/>
  <c r="A745" i="6"/>
  <c r="A744" i="6"/>
  <c r="A743" i="6"/>
  <c r="A742" i="6"/>
  <c r="A741" i="6"/>
  <c r="A740" i="6"/>
  <c r="A739" i="6"/>
  <c r="A738" i="6"/>
  <c r="A737" i="6"/>
  <c r="A736" i="6"/>
  <c r="A735" i="6"/>
  <c r="A734" i="6"/>
  <c r="A733" i="6"/>
  <c r="A732" i="6"/>
  <c r="A731" i="6"/>
  <c r="A730" i="6"/>
  <c r="A729" i="6"/>
  <c r="A728" i="6"/>
  <c r="A727" i="6"/>
  <c r="A726" i="6"/>
  <c r="A725" i="6"/>
  <c r="A724" i="6"/>
  <c r="A723" i="6"/>
  <c r="A722" i="6"/>
  <c r="A721" i="6"/>
  <c r="A720" i="6"/>
  <c r="A719" i="6"/>
  <c r="A718" i="6"/>
  <c r="A717" i="6"/>
  <c r="A716" i="6"/>
  <c r="A715" i="6"/>
  <c r="A714" i="6"/>
  <c r="A713" i="6"/>
  <c r="A712" i="6"/>
  <c r="A711" i="6"/>
  <c r="A710" i="6"/>
  <c r="A709" i="6"/>
  <c r="A708" i="6"/>
  <c r="A707" i="6"/>
  <c r="A706" i="6"/>
  <c r="A705" i="6"/>
  <c r="A704" i="6"/>
  <c r="A703" i="6"/>
  <c r="A702" i="6"/>
  <c r="A701" i="6"/>
  <c r="A700" i="6"/>
  <c r="A699" i="6"/>
  <c r="A698" i="6"/>
  <c r="A697" i="6"/>
  <c r="A696" i="6"/>
  <c r="A695" i="6"/>
  <c r="A694" i="6"/>
  <c r="A693" i="6"/>
  <c r="A692" i="6"/>
  <c r="A691" i="6"/>
  <c r="A690" i="6"/>
  <c r="A689" i="6"/>
  <c r="A688" i="6"/>
  <c r="A687" i="6"/>
  <c r="A686" i="6"/>
  <c r="A685" i="6"/>
  <c r="A684" i="6"/>
  <c r="A683" i="6"/>
  <c r="A682" i="6"/>
  <c r="A681" i="6"/>
  <c r="A680" i="6"/>
  <c r="A679" i="6"/>
  <c r="A678" i="6"/>
  <c r="A677" i="6"/>
  <c r="A676" i="6"/>
  <c r="A675" i="6"/>
  <c r="A674" i="6"/>
  <c r="A673" i="6"/>
  <c r="A672" i="6"/>
  <c r="A671" i="6"/>
  <c r="A670" i="6"/>
  <c r="A669" i="6"/>
  <c r="A668" i="6"/>
  <c r="A667" i="6"/>
  <c r="A666" i="6"/>
  <c r="A665" i="6"/>
  <c r="A664" i="6"/>
  <c r="A663" i="6"/>
  <c r="A662" i="6"/>
  <c r="A661" i="6"/>
  <c r="A660" i="6"/>
  <c r="A659" i="6"/>
  <c r="A658" i="6"/>
  <c r="A657" i="6"/>
  <c r="A656" i="6"/>
  <c r="A655" i="6"/>
  <c r="A654" i="6"/>
  <c r="A653" i="6"/>
  <c r="A652" i="6"/>
  <c r="A651" i="6"/>
  <c r="A650" i="6"/>
  <c r="A649" i="6"/>
  <c r="A648" i="6"/>
  <c r="A647" i="6"/>
  <c r="A646" i="6"/>
  <c r="A645" i="6"/>
  <c r="A644" i="6"/>
  <c r="A643" i="6"/>
  <c r="A642" i="6"/>
  <c r="A641" i="6"/>
  <c r="A640" i="6"/>
  <c r="A639" i="6"/>
  <c r="A638" i="6"/>
  <c r="A637" i="6"/>
  <c r="A636" i="6"/>
  <c r="A635" i="6"/>
  <c r="A634" i="6"/>
  <c r="A633" i="6"/>
  <c r="A632" i="6"/>
  <c r="A631" i="6"/>
  <c r="A630" i="6"/>
  <c r="A629" i="6"/>
  <c r="A628" i="6"/>
  <c r="A627" i="6"/>
  <c r="A626" i="6"/>
  <c r="A625" i="6"/>
  <c r="A624" i="6"/>
  <c r="A623" i="6"/>
  <c r="A622" i="6"/>
  <c r="A621" i="6"/>
  <c r="A620" i="6"/>
  <c r="A619" i="6"/>
  <c r="A618" i="6"/>
  <c r="A617" i="6"/>
  <c r="A616" i="6"/>
  <c r="A615" i="6"/>
  <c r="A614" i="6"/>
  <c r="A613" i="6"/>
  <c r="A612" i="6"/>
  <c r="A611" i="6"/>
  <c r="A610" i="6"/>
  <c r="A609" i="6"/>
  <c r="A608" i="6"/>
  <c r="A607" i="6"/>
  <c r="A606" i="6"/>
  <c r="A605" i="6"/>
  <c r="A604" i="6"/>
  <c r="A603" i="6"/>
  <c r="A602" i="6"/>
  <c r="A601" i="6"/>
  <c r="A600" i="6"/>
  <c r="A599" i="6"/>
  <c r="A598" i="6"/>
  <c r="A597" i="6"/>
  <c r="A596" i="6"/>
  <c r="A595" i="6"/>
  <c r="A594" i="6"/>
  <c r="A593" i="6"/>
  <c r="A592" i="6"/>
  <c r="A591" i="6"/>
  <c r="A590" i="6"/>
  <c r="A589" i="6"/>
  <c r="A588" i="6"/>
  <c r="A587" i="6"/>
  <c r="A586" i="6"/>
  <c r="A585" i="6"/>
  <c r="A584" i="6"/>
  <c r="A583" i="6"/>
  <c r="A582" i="6"/>
  <c r="A581" i="6"/>
  <c r="A580" i="6"/>
  <c r="A579" i="6"/>
  <c r="A578" i="6"/>
  <c r="A577" i="6"/>
  <c r="A576" i="6"/>
  <c r="A575" i="6"/>
  <c r="A574" i="6"/>
  <c r="A573" i="6"/>
  <c r="A572" i="6"/>
  <c r="A571" i="6"/>
  <c r="A570" i="6"/>
  <c r="A569" i="6"/>
  <c r="A568" i="6"/>
  <c r="A567" i="6"/>
  <c r="A566" i="6"/>
  <c r="A565" i="6"/>
  <c r="A564" i="6"/>
  <c r="A563" i="6"/>
  <c r="A562" i="6"/>
  <c r="A561" i="6"/>
  <c r="A560" i="6"/>
  <c r="A559" i="6"/>
  <c r="A558" i="6"/>
  <c r="A557" i="6"/>
  <c r="A556" i="6"/>
  <c r="A555" i="6"/>
  <c r="A554" i="6"/>
  <c r="A553" i="6"/>
  <c r="A552" i="6"/>
  <c r="A551" i="6"/>
  <c r="A550" i="6"/>
  <c r="A549" i="6"/>
  <c r="A548" i="6"/>
  <c r="A547" i="6"/>
  <c r="A546" i="6"/>
  <c r="A545" i="6"/>
  <c r="A544" i="6"/>
  <c r="A543" i="6"/>
  <c r="A542" i="6"/>
  <c r="A541" i="6"/>
  <c r="A540" i="6"/>
  <c r="A539" i="6"/>
  <c r="A538" i="6"/>
  <c r="A537" i="6"/>
  <c r="A536" i="6"/>
  <c r="A535" i="6"/>
  <c r="A534" i="6"/>
  <c r="A533" i="6"/>
  <c r="A532" i="6"/>
  <c r="A531" i="6"/>
  <c r="A530" i="6"/>
  <c r="A529" i="6"/>
  <c r="A528" i="6"/>
  <c r="A527" i="6"/>
  <c r="A526" i="6"/>
  <c r="A525" i="6"/>
  <c r="A524" i="6"/>
  <c r="A523" i="6"/>
  <c r="A522" i="6"/>
  <c r="A521" i="6"/>
  <c r="A520" i="6"/>
  <c r="A519" i="6"/>
  <c r="A518" i="6"/>
  <c r="A517" i="6"/>
  <c r="A516" i="6"/>
  <c r="A515" i="6"/>
  <c r="A514" i="6"/>
  <c r="A513" i="6"/>
  <c r="A512" i="6"/>
  <c r="A511" i="6"/>
  <c r="A510" i="6"/>
  <c r="A509" i="6"/>
  <c r="A508" i="6"/>
  <c r="A507" i="6"/>
  <c r="A506" i="6"/>
  <c r="A505" i="6"/>
  <c r="A504" i="6"/>
  <c r="A503" i="6"/>
  <c r="A502" i="6"/>
  <c r="A501" i="6"/>
  <c r="A500" i="6"/>
  <c r="A499" i="6"/>
  <c r="A498" i="6"/>
  <c r="A497" i="6"/>
  <c r="A496" i="6"/>
  <c r="A495" i="6"/>
  <c r="A494" i="6"/>
  <c r="A493" i="6"/>
  <c r="A492" i="6"/>
  <c r="A491" i="6"/>
  <c r="A490" i="6"/>
  <c r="A489" i="6"/>
  <c r="A488" i="6"/>
  <c r="A487" i="6"/>
  <c r="A486" i="6"/>
  <c r="A485" i="6"/>
  <c r="A484" i="6"/>
  <c r="A483" i="6"/>
  <c r="A482" i="6"/>
  <c r="A481" i="6"/>
  <c r="A480" i="6"/>
  <c r="A479" i="6"/>
  <c r="A478" i="6"/>
  <c r="A477" i="6"/>
  <c r="A476" i="6"/>
  <c r="A475" i="6"/>
  <c r="A474" i="6"/>
  <c r="A473" i="6"/>
  <c r="A472" i="6"/>
  <c r="A471" i="6"/>
  <c r="A470" i="6"/>
  <c r="A469" i="6"/>
  <c r="A468" i="6"/>
  <c r="A467" i="6"/>
  <c r="A466" i="6"/>
  <c r="A465" i="6"/>
  <c r="A464" i="6"/>
  <c r="A463" i="6"/>
  <c r="A462" i="6"/>
  <c r="A461" i="6"/>
  <c r="A460" i="6"/>
  <c r="A459" i="6"/>
  <c r="A458" i="6"/>
  <c r="A457" i="6"/>
  <c r="A456" i="6"/>
  <c r="A455" i="6"/>
  <c r="A454" i="6"/>
  <c r="A453" i="6"/>
  <c r="A452" i="6"/>
  <c r="A451" i="6"/>
  <c r="A450" i="6"/>
  <c r="A449" i="6"/>
  <c r="A448" i="6"/>
  <c r="A447" i="6"/>
  <c r="A446" i="6"/>
  <c r="A445" i="6"/>
  <c r="A444" i="6"/>
  <c r="A443" i="6"/>
  <c r="A442" i="6"/>
  <c r="A441" i="6"/>
  <c r="A440" i="6"/>
  <c r="A439" i="6"/>
  <c r="A438" i="6"/>
  <c r="A437" i="6"/>
  <c r="A436" i="6"/>
  <c r="A435" i="6"/>
  <c r="A434" i="6"/>
  <c r="A433" i="6"/>
  <c r="A432" i="6"/>
  <c r="A431" i="6"/>
  <c r="A430" i="6"/>
  <c r="A429" i="6"/>
  <c r="A428" i="6"/>
  <c r="A427" i="6"/>
  <c r="A426" i="6"/>
  <c r="A425" i="6"/>
  <c r="A424" i="6"/>
  <c r="A423" i="6"/>
  <c r="A422" i="6"/>
  <c r="A421" i="6"/>
  <c r="A420" i="6"/>
  <c r="A419" i="6"/>
  <c r="A418" i="6"/>
  <c r="A417" i="6"/>
  <c r="A416" i="6"/>
  <c r="A415" i="6"/>
  <c r="A414" i="6"/>
  <c r="A413" i="6"/>
  <c r="A412" i="6"/>
  <c r="A411" i="6"/>
  <c r="A410" i="6"/>
  <c r="A409" i="6"/>
  <c r="A408" i="6"/>
  <c r="A407" i="6"/>
  <c r="A406" i="6"/>
  <c r="A405" i="6"/>
  <c r="A404" i="6"/>
  <c r="A403" i="6"/>
  <c r="A402" i="6"/>
  <c r="A401" i="6"/>
  <c r="A400" i="6"/>
  <c r="A399" i="6"/>
  <c r="A398" i="6"/>
  <c r="A397" i="6"/>
  <c r="A396" i="6"/>
  <c r="A395" i="6"/>
  <c r="A394" i="6"/>
  <c r="A393" i="6"/>
  <c r="A392" i="6"/>
  <c r="A391" i="6"/>
  <c r="A390" i="6"/>
  <c r="A389" i="6"/>
  <c r="A388" i="6"/>
  <c r="A387" i="6"/>
  <c r="A386" i="6"/>
  <c r="A385" i="6"/>
  <c r="A384" i="6"/>
  <c r="A383" i="6"/>
  <c r="A382" i="6"/>
  <c r="A381" i="6"/>
  <c r="A380" i="6"/>
  <c r="A379" i="6"/>
  <c r="C74" i="5" s="1"/>
  <c r="A378" i="6"/>
  <c r="A377" i="6"/>
  <c r="A376" i="6"/>
  <c r="A375" i="6"/>
  <c r="A374" i="6"/>
  <c r="A373" i="6"/>
  <c r="A372" i="6"/>
  <c r="A371" i="6"/>
  <c r="A370" i="6"/>
  <c r="A369" i="6"/>
  <c r="A368" i="6"/>
  <c r="A367" i="6"/>
  <c r="A366" i="6"/>
  <c r="A365" i="6"/>
  <c r="A364" i="6"/>
  <c r="A363" i="6"/>
  <c r="A362" i="6"/>
  <c r="A361" i="6"/>
  <c r="A360" i="6"/>
  <c r="A359" i="6"/>
  <c r="A358" i="6"/>
  <c r="A357" i="6"/>
  <c r="A356" i="6"/>
  <c r="A355" i="6"/>
  <c r="A354" i="6"/>
  <c r="A353" i="6"/>
  <c r="A352" i="6"/>
  <c r="A351" i="6"/>
  <c r="A350" i="6"/>
  <c r="A349" i="6"/>
  <c r="A348" i="6"/>
  <c r="A347" i="6"/>
  <c r="A346" i="6"/>
  <c r="A345" i="6"/>
  <c r="A344" i="6"/>
  <c r="A343" i="6"/>
  <c r="A342" i="6"/>
  <c r="A341" i="6"/>
  <c r="A340" i="6"/>
  <c r="A339" i="6"/>
  <c r="A338" i="6"/>
  <c r="A337" i="6"/>
  <c r="A336" i="6"/>
  <c r="A335" i="6"/>
  <c r="A334" i="6"/>
  <c r="A333" i="6"/>
  <c r="A332" i="6"/>
  <c r="A331" i="6"/>
  <c r="A330" i="6"/>
  <c r="A329" i="6"/>
  <c r="A328" i="6"/>
  <c r="A327" i="6"/>
  <c r="A326" i="6"/>
  <c r="A325" i="6"/>
  <c r="A324" i="6"/>
  <c r="A323" i="6"/>
  <c r="A322" i="6"/>
  <c r="A321" i="6"/>
  <c r="A320" i="6"/>
  <c r="A319" i="6"/>
  <c r="A318" i="6"/>
  <c r="A317" i="6"/>
  <c r="A316" i="6"/>
  <c r="A315" i="6"/>
  <c r="A314" i="6"/>
  <c r="A313" i="6"/>
  <c r="A312" i="6"/>
  <c r="A311" i="6"/>
  <c r="A310" i="6"/>
  <c r="A309" i="6"/>
  <c r="A308" i="6"/>
  <c r="A307" i="6"/>
  <c r="A306" i="6"/>
  <c r="A305" i="6"/>
  <c r="A304" i="6"/>
  <c r="A303" i="6"/>
  <c r="A302" i="6"/>
  <c r="A301" i="6"/>
  <c r="A300" i="6"/>
  <c r="A299" i="6"/>
  <c r="A298" i="6"/>
  <c r="A297" i="6"/>
  <c r="A296" i="6"/>
  <c r="A295" i="6"/>
  <c r="A294" i="6"/>
  <c r="A293" i="6"/>
  <c r="A292" i="6"/>
  <c r="A291" i="6"/>
  <c r="A290" i="6"/>
  <c r="A289" i="6"/>
  <c r="A288" i="6"/>
  <c r="A287" i="6"/>
  <c r="A286" i="6"/>
  <c r="A285" i="6"/>
  <c r="A284" i="6"/>
  <c r="A283" i="6"/>
  <c r="A282" i="6"/>
  <c r="A281" i="6"/>
  <c r="A280" i="6"/>
  <c r="A279" i="6"/>
  <c r="A278" i="6"/>
  <c r="A277" i="6"/>
  <c r="A276" i="6"/>
  <c r="A275" i="6"/>
  <c r="A274" i="6"/>
  <c r="A273" i="6"/>
  <c r="A272" i="6"/>
  <c r="A271" i="6"/>
  <c r="A270" i="6"/>
  <c r="A269" i="6"/>
  <c r="A268" i="6"/>
  <c r="A267" i="6"/>
  <c r="A266" i="6"/>
  <c r="A265" i="6"/>
  <c r="A264" i="6"/>
  <c r="A263" i="6"/>
  <c r="A262" i="6"/>
  <c r="A261" i="6"/>
  <c r="A260" i="6"/>
  <c r="A259" i="6"/>
  <c r="A258" i="6"/>
  <c r="A257" i="6"/>
  <c r="A256" i="6"/>
  <c r="A255" i="6"/>
  <c r="A254" i="6"/>
  <c r="A253" i="6"/>
  <c r="A252" i="6"/>
  <c r="A251" i="6"/>
  <c r="A250" i="6"/>
  <c r="A249" i="6"/>
  <c r="A248" i="6"/>
  <c r="A247" i="6"/>
  <c r="A246" i="6"/>
  <c r="A245" i="6"/>
  <c r="A244" i="6"/>
  <c r="A243" i="6"/>
  <c r="A242" i="6"/>
  <c r="A241" i="6"/>
  <c r="A240" i="6"/>
  <c r="A239" i="6"/>
  <c r="A238" i="6"/>
  <c r="A237" i="6"/>
  <c r="A236" i="6"/>
  <c r="A235" i="6"/>
  <c r="A234" i="6"/>
  <c r="A233" i="6"/>
  <c r="A232" i="6"/>
  <c r="A231" i="6"/>
  <c r="A230" i="6"/>
  <c r="A229" i="6"/>
  <c r="A228" i="6"/>
  <c r="A227" i="6"/>
  <c r="A226" i="6"/>
  <c r="A225" i="6"/>
  <c r="A224" i="6"/>
  <c r="A223" i="6"/>
  <c r="A222" i="6"/>
  <c r="A221" i="6"/>
  <c r="A220" i="6"/>
  <c r="A219" i="6"/>
  <c r="A218" i="6"/>
  <c r="A217" i="6"/>
  <c r="A216" i="6"/>
  <c r="A215" i="6"/>
  <c r="A214" i="6"/>
  <c r="A213" i="6"/>
  <c r="A212" i="6"/>
  <c r="A211" i="6"/>
  <c r="A210" i="6"/>
  <c r="A209" i="6"/>
  <c r="A208" i="6"/>
  <c r="A207" i="6"/>
  <c r="A206" i="6"/>
  <c r="A205" i="6"/>
  <c r="A204" i="6"/>
  <c r="A203" i="6"/>
  <c r="A202" i="6"/>
  <c r="A201" i="6"/>
  <c r="A200" i="6"/>
  <c r="A199" i="6"/>
  <c r="A198" i="6"/>
  <c r="A197" i="6"/>
  <c r="A196" i="6"/>
  <c r="A195" i="6"/>
  <c r="A194" i="6"/>
  <c r="A193" i="6"/>
  <c r="A192" i="6"/>
  <c r="A191" i="6"/>
  <c r="A190" i="6"/>
  <c r="A189" i="6"/>
  <c r="A188" i="6"/>
  <c r="A187" i="6"/>
  <c r="A186" i="6"/>
  <c r="A185" i="6"/>
  <c r="A184" i="6"/>
  <c r="A183" i="6"/>
  <c r="A182" i="6"/>
  <c r="A181" i="6"/>
  <c r="A180" i="6"/>
  <c r="A179" i="6"/>
  <c r="A178" i="6"/>
  <c r="A177" i="6"/>
  <c r="A176" i="6"/>
  <c r="A175" i="6"/>
  <c r="A174" i="6"/>
  <c r="A173" i="6"/>
  <c r="A172" i="6"/>
  <c r="A171" i="6"/>
  <c r="A170" i="6"/>
  <c r="A169" i="6"/>
  <c r="A168" i="6"/>
  <c r="A167" i="6"/>
  <c r="A166" i="6"/>
  <c r="A165" i="6"/>
  <c r="A164" i="6"/>
  <c r="A163" i="6"/>
  <c r="A162" i="6"/>
  <c r="A161" i="6"/>
  <c r="A160" i="6"/>
  <c r="A159" i="6"/>
  <c r="A158" i="6"/>
  <c r="A157" i="6"/>
  <c r="A156" i="6"/>
  <c r="A155" i="6"/>
  <c r="A154" i="6"/>
  <c r="A153" i="6"/>
  <c r="A152" i="6"/>
  <c r="A151" i="6"/>
  <c r="A150" i="6"/>
  <c r="A149" i="6"/>
  <c r="A148" i="6"/>
  <c r="A147" i="6"/>
  <c r="A146" i="6"/>
  <c r="A145" i="6"/>
  <c r="A144" i="6"/>
  <c r="A143" i="6"/>
  <c r="A142" i="6"/>
  <c r="A141" i="6"/>
  <c r="A140" i="6"/>
  <c r="A139" i="6"/>
  <c r="A138" i="6"/>
  <c r="A137" i="6"/>
  <c r="A136" i="6"/>
  <c r="A135" i="6"/>
  <c r="A134" i="6"/>
  <c r="A133" i="6"/>
  <c r="A132" i="6"/>
  <c r="A131" i="6"/>
  <c r="A130" i="6"/>
  <c r="A129" i="6"/>
  <c r="A128" i="6"/>
  <c r="A127" i="6"/>
  <c r="A126" i="6"/>
  <c r="A125" i="6"/>
  <c r="A124" i="6"/>
  <c r="A123" i="6"/>
  <c r="A122" i="6"/>
  <c r="A121" i="6"/>
  <c r="A120" i="6"/>
  <c r="A119" i="6"/>
  <c r="A118" i="6"/>
  <c r="A117" i="6"/>
  <c r="A116" i="6"/>
  <c r="A115" i="6"/>
  <c r="A114" i="6"/>
  <c r="A113" i="6"/>
  <c r="A112" i="6"/>
  <c r="A111" i="6"/>
  <c r="A110" i="6"/>
  <c r="A109" i="6"/>
  <c r="A108" i="6"/>
  <c r="A107" i="6"/>
  <c r="A106" i="6"/>
  <c r="A105" i="6"/>
  <c r="A104" i="6"/>
  <c r="A103" i="6"/>
  <c r="A102" i="6"/>
  <c r="A101" i="6"/>
  <c r="A100" i="6"/>
  <c r="A99" i="6"/>
  <c r="A98" i="6"/>
  <c r="A97" i="6"/>
  <c r="A96" i="6"/>
  <c r="A95" i="6"/>
  <c r="A94" i="6"/>
  <c r="A93" i="6"/>
  <c r="A92" i="6"/>
  <c r="A91" i="6"/>
  <c r="A90" i="6"/>
  <c r="A89" i="6"/>
  <c r="A88" i="6"/>
  <c r="A87" i="6"/>
  <c r="A86" i="6"/>
  <c r="A85" i="6"/>
  <c r="A84" i="6"/>
  <c r="A83" i="6"/>
  <c r="A82" i="6"/>
  <c r="A81" i="6"/>
  <c r="A80" i="6"/>
  <c r="A79" i="6"/>
  <c r="A78" i="6"/>
  <c r="A77" i="6"/>
  <c r="A76" i="6"/>
  <c r="A75" i="6"/>
  <c r="A74" i="6"/>
  <c r="A73" i="6"/>
  <c r="A72" i="6"/>
  <c r="A71" i="6"/>
  <c r="A70" i="6"/>
  <c r="A69" i="6"/>
  <c r="A68" i="6"/>
  <c r="A67" i="6"/>
  <c r="A66" i="6"/>
  <c r="A65" i="6"/>
  <c r="A64" i="6"/>
  <c r="A63" i="6"/>
  <c r="A62" i="6"/>
  <c r="A61" i="6"/>
  <c r="A60" i="6"/>
  <c r="A59" i="6"/>
  <c r="A58" i="6"/>
  <c r="A57" i="6"/>
  <c r="A56" i="6"/>
  <c r="A55" i="6"/>
  <c r="A54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C82" i="5" s="1"/>
  <c r="A6" i="6"/>
  <c r="C58" i="5" s="1"/>
  <c r="A5" i="6"/>
  <c r="C45" i="5"/>
  <c r="B45" i="5"/>
  <c r="AJ1199" i="3"/>
  <c r="AI1199" i="3"/>
  <c r="AG1199" i="3"/>
  <c r="AF1199" i="3"/>
  <c r="AB1199" i="3"/>
  <c r="S1199" i="3"/>
  <c r="AJ1198" i="3"/>
  <c r="AI1198" i="3"/>
  <c r="AG1198" i="3"/>
  <c r="AF1198" i="3"/>
  <c r="AB1198" i="3"/>
  <c r="S1198" i="3"/>
  <c r="AJ1197" i="3"/>
  <c r="AI1197" i="3"/>
  <c r="AG1197" i="3"/>
  <c r="AF1197" i="3"/>
  <c r="AB1197" i="3"/>
  <c r="S1197" i="3"/>
  <c r="AJ1196" i="3"/>
  <c r="AI1196" i="3"/>
  <c r="AJ1195" i="3"/>
  <c r="AI1195" i="3"/>
  <c r="AG1195" i="3"/>
  <c r="AF1195" i="3"/>
  <c r="AB1195" i="3"/>
  <c r="S1195" i="3"/>
  <c r="AJ1194" i="3"/>
  <c r="AI1194" i="3"/>
  <c r="AG1194" i="3"/>
  <c r="AF1194" i="3"/>
  <c r="AB1194" i="3"/>
  <c r="S1194" i="3"/>
  <c r="AJ1193" i="3"/>
  <c r="AI1193" i="3"/>
  <c r="AG1193" i="3"/>
  <c r="AF1193" i="3"/>
  <c r="AB1193" i="3"/>
  <c r="S1193" i="3"/>
  <c r="AJ1192" i="3"/>
  <c r="AI1192" i="3"/>
  <c r="AG1192" i="3"/>
  <c r="AF1192" i="3"/>
  <c r="AB1192" i="3"/>
  <c r="S1192" i="3"/>
  <c r="AJ1191" i="3"/>
  <c r="AI1191" i="3"/>
  <c r="AG1191" i="3"/>
  <c r="AF1191" i="3"/>
  <c r="AB1191" i="3"/>
  <c r="S1191" i="3"/>
  <c r="AJ1190" i="3"/>
  <c r="AI1190" i="3"/>
  <c r="AG1190" i="3"/>
  <c r="AF1190" i="3"/>
  <c r="AB1190" i="3"/>
  <c r="S1190" i="3"/>
  <c r="AJ1189" i="3"/>
  <c r="AI1189" i="3"/>
  <c r="AG1189" i="3"/>
  <c r="AF1189" i="3"/>
  <c r="AB1189" i="3"/>
  <c r="S1189" i="3"/>
  <c r="AJ1188" i="3"/>
  <c r="AI1188" i="3"/>
  <c r="AG1188" i="3"/>
  <c r="AF1188" i="3"/>
  <c r="AB1188" i="3"/>
  <c r="S1188" i="3"/>
  <c r="AJ1187" i="3"/>
  <c r="AI1187" i="3"/>
  <c r="AG1187" i="3"/>
  <c r="AF1187" i="3"/>
  <c r="AB1187" i="3"/>
  <c r="S1187" i="3"/>
  <c r="AJ1186" i="3"/>
  <c r="AI1186" i="3"/>
  <c r="AG1186" i="3"/>
  <c r="AF1186" i="3"/>
  <c r="AB1186" i="3"/>
  <c r="S1186" i="3"/>
  <c r="AJ1185" i="3"/>
  <c r="AI1185" i="3"/>
  <c r="AG1185" i="3"/>
  <c r="AF1185" i="3"/>
  <c r="AB1185" i="3"/>
  <c r="S1185" i="3"/>
  <c r="AJ1184" i="3"/>
  <c r="AI1184" i="3"/>
  <c r="AG1184" i="3"/>
  <c r="AF1184" i="3"/>
  <c r="AB1184" i="3"/>
  <c r="S1184" i="3"/>
  <c r="AJ1183" i="3"/>
  <c r="AI1183" i="3"/>
  <c r="AG1183" i="3"/>
  <c r="AF1183" i="3"/>
  <c r="AB1183" i="3"/>
  <c r="S1183" i="3"/>
  <c r="AJ1182" i="3"/>
  <c r="AI1182" i="3"/>
  <c r="AG1182" i="3"/>
  <c r="AF1182" i="3"/>
  <c r="AB1182" i="3"/>
  <c r="S1182" i="3"/>
  <c r="AJ1181" i="3"/>
  <c r="AI1181" i="3"/>
  <c r="AG1181" i="3"/>
  <c r="AF1181" i="3"/>
  <c r="AB1181" i="3"/>
  <c r="S1181" i="3"/>
  <c r="AJ1180" i="3"/>
  <c r="AI1180" i="3"/>
  <c r="AG1180" i="3"/>
  <c r="AF1180" i="3"/>
  <c r="AB1180" i="3"/>
  <c r="S1180" i="3"/>
  <c r="AJ1179" i="3"/>
  <c r="AI1179" i="3"/>
  <c r="AG1179" i="3"/>
  <c r="AF1179" i="3"/>
  <c r="AB1179" i="3"/>
  <c r="S1179" i="3"/>
  <c r="AJ1178" i="3"/>
  <c r="AI1178" i="3"/>
  <c r="AG1178" i="3"/>
  <c r="AF1178" i="3"/>
  <c r="AB1178" i="3"/>
  <c r="S1178" i="3"/>
  <c r="AJ1177" i="3"/>
  <c r="AI1177" i="3"/>
  <c r="AG1177" i="3"/>
  <c r="AF1177" i="3"/>
  <c r="AB1177" i="3"/>
  <c r="S1177" i="3"/>
  <c r="AJ1176" i="3"/>
  <c r="AI1176" i="3"/>
  <c r="AG1176" i="3"/>
  <c r="AF1176" i="3"/>
  <c r="AB1176" i="3"/>
  <c r="S1176" i="3"/>
  <c r="AJ1175" i="3"/>
  <c r="AI1175" i="3"/>
  <c r="AG1175" i="3"/>
  <c r="AF1175" i="3"/>
  <c r="AB1175" i="3"/>
  <c r="S1175" i="3"/>
  <c r="AJ1174" i="3"/>
  <c r="AI1174" i="3"/>
  <c r="AG1174" i="3"/>
  <c r="AF1174" i="3"/>
  <c r="AB1174" i="3"/>
  <c r="S1174" i="3"/>
  <c r="AJ1173" i="3"/>
  <c r="AI1173" i="3"/>
  <c r="AG1173" i="3"/>
  <c r="AF1173" i="3"/>
  <c r="AB1173" i="3"/>
  <c r="S1173" i="3"/>
  <c r="AJ1172" i="3"/>
  <c r="AI1172" i="3"/>
  <c r="AG1172" i="3"/>
  <c r="AF1172" i="3"/>
  <c r="AB1172" i="3"/>
  <c r="S1172" i="3"/>
  <c r="AJ1171" i="3"/>
  <c r="AI1171" i="3"/>
  <c r="AG1171" i="3"/>
  <c r="AF1171" i="3"/>
  <c r="AB1171" i="3"/>
  <c r="S1171" i="3"/>
  <c r="AJ1170" i="3"/>
  <c r="AI1170" i="3"/>
  <c r="AG1170" i="3"/>
  <c r="AF1170" i="3"/>
  <c r="AB1170" i="3"/>
  <c r="S1170" i="3"/>
  <c r="AJ1169" i="3"/>
  <c r="AI1169" i="3"/>
  <c r="AG1169" i="3"/>
  <c r="AF1169" i="3"/>
  <c r="AB1169" i="3"/>
  <c r="S1169" i="3"/>
  <c r="AJ1168" i="3"/>
  <c r="AI1168" i="3"/>
  <c r="AG1168" i="3"/>
  <c r="AF1168" i="3"/>
  <c r="AB1168" i="3"/>
  <c r="S1168" i="3"/>
  <c r="AJ1167" i="3"/>
  <c r="AI1167" i="3"/>
  <c r="AG1167" i="3"/>
  <c r="AF1167" i="3"/>
  <c r="AB1167" i="3"/>
  <c r="S1167" i="3"/>
  <c r="AJ1166" i="3"/>
  <c r="AI1166" i="3"/>
  <c r="AG1166" i="3"/>
  <c r="AF1166" i="3"/>
  <c r="AB1166" i="3"/>
  <c r="S1166" i="3"/>
  <c r="AJ1165" i="3"/>
  <c r="AI1165" i="3"/>
  <c r="AG1165" i="3"/>
  <c r="AF1165" i="3"/>
  <c r="AB1165" i="3"/>
  <c r="S1165" i="3"/>
  <c r="AJ1164" i="3"/>
  <c r="AI1164" i="3"/>
  <c r="AG1164" i="3"/>
  <c r="AF1164" i="3"/>
  <c r="AB1164" i="3"/>
  <c r="S1164" i="3"/>
  <c r="AJ1163" i="3"/>
  <c r="AI1163" i="3"/>
  <c r="AG1163" i="3"/>
  <c r="AF1163" i="3"/>
  <c r="AB1163" i="3"/>
  <c r="S1163" i="3"/>
  <c r="AJ1162" i="3"/>
  <c r="AI1162" i="3"/>
  <c r="AG1162" i="3"/>
  <c r="AF1162" i="3"/>
  <c r="AB1162" i="3"/>
  <c r="S1162" i="3"/>
  <c r="AJ1161" i="3"/>
  <c r="AI1161" i="3"/>
  <c r="AG1161" i="3"/>
  <c r="AF1161" i="3"/>
  <c r="AB1161" i="3"/>
  <c r="S1161" i="3"/>
  <c r="AJ1160" i="3"/>
  <c r="AI1160" i="3"/>
  <c r="AG1160" i="3"/>
  <c r="AF1160" i="3"/>
  <c r="AB1160" i="3"/>
  <c r="S1160" i="3"/>
  <c r="AJ1159" i="3"/>
  <c r="AI1159" i="3"/>
  <c r="AG1159" i="3"/>
  <c r="AF1159" i="3"/>
  <c r="AB1159" i="3"/>
  <c r="S1159" i="3"/>
  <c r="AJ1158" i="3"/>
  <c r="AI1158" i="3"/>
  <c r="AG1158" i="3"/>
  <c r="AF1158" i="3"/>
  <c r="AB1158" i="3"/>
  <c r="S1158" i="3"/>
  <c r="AJ1157" i="3"/>
  <c r="AI1157" i="3"/>
  <c r="AG1157" i="3"/>
  <c r="AF1157" i="3"/>
  <c r="AB1157" i="3"/>
  <c r="S1157" i="3"/>
  <c r="AJ1156" i="3"/>
  <c r="AI1156" i="3"/>
  <c r="AG1156" i="3"/>
  <c r="AF1156" i="3"/>
  <c r="AB1156" i="3"/>
  <c r="S1156" i="3"/>
  <c r="AJ1155" i="3"/>
  <c r="AI1155" i="3"/>
  <c r="AG1155" i="3"/>
  <c r="AF1155" i="3"/>
  <c r="AB1155" i="3"/>
  <c r="S1155" i="3"/>
  <c r="AJ1154" i="3"/>
  <c r="AI1154" i="3"/>
  <c r="AG1154" i="3"/>
  <c r="AF1154" i="3"/>
  <c r="AB1154" i="3"/>
  <c r="S1154" i="3"/>
  <c r="AJ1153" i="3"/>
  <c r="AI1153" i="3"/>
  <c r="AG1153" i="3"/>
  <c r="AF1153" i="3"/>
  <c r="AB1153" i="3"/>
  <c r="S1153" i="3"/>
  <c r="AJ1152" i="3"/>
  <c r="AI1152" i="3"/>
  <c r="AG1152" i="3"/>
  <c r="AF1152" i="3"/>
  <c r="AB1152" i="3"/>
  <c r="S1152" i="3"/>
  <c r="AJ1151" i="3"/>
  <c r="AI1151" i="3"/>
  <c r="AG1151" i="3"/>
  <c r="AF1151" i="3"/>
  <c r="AB1151" i="3"/>
  <c r="S1151" i="3"/>
  <c r="AJ1150" i="3"/>
  <c r="AI1150" i="3"/>
  <c r="AG1150" i="3"/>
  <c r="AF1150" i="3"/>
  <c r="AB1150" i="3"/>
  <c r="S1150" i="3"/>
  <c r="AJ1149" i="3"/>
  <c r="AI1149" i="3"/>
  <c r="AG1149" i="3"/>
  <c r="AF1149" i="3"/>
  <c r="AB1149" i="3"/>
  <c r="S1149" i="3"/>
  <c r="AJ1148" i="3"/>
  <c r="AI1148" i="3"/>
  <c r="AG1148" i="3"/>
  <c r="AF1148" i="3"/>
  <c r="AB1148" i="3"/>
  <c r="S1148" i="3"/>
  <c r="AJ1147" i="3"/>
  <c r="AI1147" i="3"/>
  <c r="AG1147" i="3"/>
  <c r="AF1147" i="3"/>
  <c r="AB1147" i="3"/>
  <c r="S1147" i="3"/>
  <c r="AJ1146" i="3"/>
  <c r="AI1146" i="3"/>
  <c r="AG1146" i="3"/>
  <c r="AF1146" i="3"/>
  <c r="AB1146" i="3"/>
  <c r="S1146" i="3"/>
  <c r="AJ1145" i="3"/>
  <c r="AI1145" i="3"/>
  <c r="AG1145" i="3"/>
  <c r="AF1145" i="3"/>
  <c r="AB1145" i="3"/>
  <c r="S1145" i="3"/>
  <c r="AJ1144" i="3"/>
  <c r="AI1144" i="3"/>
  <c r="AG1144" i="3"/>
  <c r="AF1144" i="3"/>
  <c r="AB1144" i="3"/>
  <c r="S1144" i="3"/>
  <c r="AJ1143" i="3"/>
  <c r="AI1143" i="3"/>
  <c r="AG1143" i="3"/>
  <c r="AF1143" i="3"/>
  <c r="AB1143" i="3"/>
  <c r="S1143" i="3"/>
  <c r="AJ1142" i="3"/>
  <c r="AI1142" i="3"/>
  <c r="AG1142" i="3"/>
  <c r="AF1142" i="3"/>
  <c r="AB1142" i="3"/>
  <c r="S1142" i="3"/>
  <c r="AJ1141" i="3"/>
  <c r="AI1141" i="3"/>
  <c r="AG1141" i="3"/>
  <c r="AF1141" i="3"/>
  <c r="AB1141" i="3"/>
  <c r="S1141" i="3"/>
  <c r="AJ1140" i="3"/>
  <c r="AI1140" i="3"/>
  <c r="AG1140" i="3"/>
  <c r="AF1140" i="3"/>
  <c r="AB1140" i="3"/>
  <c r="S1140" i="3"/>
  <c r="AJ1139" i="3"/>
  <c r="AI1139" i="3"/>
  <c r="AG1139" i="3"/>
  <c r="AF1139" i="3"/>
  <c r="AB1139" i="3"/>
  <c r="S1139" i="3"/>
  <c r="AJ1138" i="3"/>
  <c r="AI1138" i="3"/>
  <c r="AG1138" i="3"/>
  <c r="AF1138" i="3"/>
  <c r="AB1138" i="3"/>
  <c r="S1138" i="3"/>
  <c r="AJ1137" i="3"/>
  <c r="AI1137" i="3"/>
  <c r="AG1137" i="3"/>
  <c r="AF1137" i="3"/>
  <c r="AB1137" i="3"/>
  <c r="S1137" i="3"/>
  <c r="AJ1136" i="3"/>
  <c r="AI1136" i="3"/>
  <c r="AG1136" i="3"/>
  <c r="AF1136" i="3"/>
  <c r="AB1136" i="3"/>
  <c r="S1136" i="3"/>
  <c r="AJ1135" i="3"/>
  <c r="AI1135" i="3"/>
  <c r="AG1135" i="3"/>
  <c r="AF1135" i="3"/>
  <c r="AB1135" i="3"/>
  <c r="S1135" i="3"/>
  <c r="AJ1134" i="3"/>
  <c r="AI1134" i="3"/>
  <c r="AG1134" i="3"/>
  <c r="AF1134" i="3"/>
  <c r="AB1134" i="3"/>
  <c r="S1134" i="3"/>
  <c r="AJ1133" i="3"/>
  <c r="AI1133" i="3"/>
  <c r="AG1133" i="3"/>
  <c r="AF1133" i="3"/>
  <c r="AB1133" i="3"/>
  <c r="S1133" i="3"/>
  <c r="AJ1132" i="3"/>
  <c r="AI1132" i="3"/>
  <c r="AG1132" i="3"/>
  <c r="AF1132" i="3"/>
  <c r="AB1132" i="3"/>
  <c r="S1132" i="3"/>
  <c r="AJ1131" i="3"/>
  <c r="AI1131" i="3"/>
  <c r="AG1131" i="3"/>
  <c r="AF1131" i="3"/>
  <c r="AB1131" i="3"/>
  <c r="S1131" i="3"/>
  <c r="AJ1130" i="3"/>
  <c r="AI1130" i="3"/>
  <c r="AG1130" i="3"/>
  <c r="AF1130" i="3"/>
  <c r="AB1130" i="3"/>
  <c r="S1130" i="3"/>
  <c r="AJ1129" i="3"/>
  <c r="AI1129" i="3"/>
  <c r="AG1129" i="3"/>
  <c r="AF1129" i="3"/>
  <c r="AB1129" i="3"/>
  <c r="S1129" i="3"/>
  <c r="AJ1128" i="3"/>
  <c r="AI1128" i="3"/>
  <c r="AG1128" i="3"/>
  <c r="AF1128" i="3"/>
  <c r="AB1128" i="3"/>
  <c r="S1128" i="3"/>
  <c r="AJ1127" i="3"/>
  <c r="AI1127" i="3"/>
  <c r="AG1127" i="3"/>
  <c r="AF1127" i="3"/>
  <c r="AB1127" i="3"/>
  <c r="S1127" i="3"/>
  <c r="AJ1126" i="3"/>
  <c r="AI1126" i="3"/>
  <c r="AG1126" i="3"/>
  <c r="AF1126" i="3"/>
  <c r="AB1126" i="3"/>
  <c r="S1126" i="3"/>
  <c r="AJ1125" i="3"/>
  <c r="AI1125" i="3"/>
  <c r="AG1125" i="3"/>
  <c r="AF1125" i="3"/>
  <c r="AB1125" i="3"/>
  <c r="S1125" i="3"/>
  <c r="AJ1124" i="3"/>
  <c r="AI1124" i="3"/>
  <c r="AG1124" i="3"/>
  <c r="AF1124" i="3"/>
  <c r="AB1124" i="3"/>
  <c r="S1124" i="3"/>
  <c r="AJ1123" i="3"/>
  <c r="AI1123" i="3"/>
  <c r="AG1123" i="3"/>
  <c r="AF1123" i="3"/>
  <c r="AB1123" i="3"/>
  <c r="S1123" i="3"/>
  <c r="AJ1122" i="3"/>
  <c r="AI1122" i="3"/>
  <c r="AG1122" i="3"/>
  <c r="AF1122" i="3"/>
  <c r="AB1122" i="3"/>
  <c r="S1122" i="3"/>
  <c r="AJ1121" i="3"/>
  <c r="AI1121" i="3"/>
  <c r="AG1121" i="3"/>
  <c r="AF1121" i="3"/>
  <c r="AB1121" i="3"/>
  <c r="S1121" i="3"/>
  <c r="AJ1120" i="3"/>
  <c r="AI1120" i="3"/>
  <c r="AG1120" i="3"/>
  <c r="AF1120" i="3"/>
  <c r="AB1120" i="3"/>
  <c r="S1120" i="3"/>
  <c r="AJ1119" i="3"/>
  <c r="AI1119" i="3"/>
  <c r="AG1119" i="3"/>
  <c r="AF1119" i="3"/>
  <c r="AB1119" i="3"/>
  <c r="S1119" i="3"/>
  <c r="AJ1118" i="3"/>
  <c r="AI1118" i="3"/>
  <c r="AG1118" i="3"/>
  <c r="AF1118" i="3"/>
  <c r="AB1118" i="3"/>
  <c r="S1118" i="3"/>
  <c r="AJ1117" i="3"/>
  <c r="AI1117" i="3"/>
  <c r="AG1117" i="3"/>
  <c r="AF1117" i="3"/>
  <c r="AB1117" i="3"/>
  <c r="S1117" i="3"/>
  <c r="AJ1116" i="3"/>
  <c r="AI1116" i="3"/>
  <c r="AG1116" i="3"/>
  <c r="AF1116" i="3"/>
  <c r="AB1116" i="3"/>
  <c r="S1116" i="3"/>
  <c r="AJ1115" i="3"/>
  <c r="AI1115" i="3"/>
  <c r="AG1115" i="3"/>
  <c r="AF1115" i="3"/>
  <c r="AB1115" i="3"/>
  <c r="S1115" i="3"/>
  <c r="AJ1114" i="3"/>
  <c r="AI1114" i="3"/>
  <c r="AG1114" i="3"/>
  <c r="AF1114" i="3"/>
  <c r="AB1114" i="3"/>
  <c r="S1114" i="3"/>
  <c r="AJ1113" i="3"/>
  <c r="AI1113" i="3"/>
  <c r="AG1113" i="3"/>
  <c r="AF1113" i="3"/>
  <c r="AB1113" i="3"/>
  <c r="S1113" i="3"/>
  <c r="AJ1112" i="3"/>
  <c r="AI1112" i="3"/>
  <c r="AG1112" i="3"/>
  <c r="AF1112" i="3"/>
  <c r="AB1112" i="3"/>
  <c r="S1112" i="3"/>
  <c r="AJ1111" i="3"/>
  <c r="AI1111" i="3"/>
  <c r="AG1111" i="3"/>
  <c r="AF1111" i="3"/>
  <c r="AB1111" i="3"/>
  <c r="S1111" i="3"/>
  <c r="AJ1110" i="3"/>
  <c r="AI1110" i="3"/>
  <c r="AG1110" i="3"/>
  <c r="AF1110" i="3"/>
  <c r="AB1110" i="3"/>
  <c r="S1110" i="3"/>
  <c r="AJ1109" i="3"/>
  <c r="AI1109" i="3"/>
  <c r="AG1109" i="3"/>
  <c r="AF1109" i="3"/>
  <c r="AB1109" i="3"/>
  <c r="S1109" i="3"/>
  <c r="AJ1108" i="3"/>
  <c r="AI1108" i="3"/>
  <c r="AG1108" i="3"/>
  <c r="AF1108" i="3"/>
  <c r="AB1108" i="3"/>
  <c r="S1108" i="3"/>
  <c r="AJ1107" i="3"/>
  <c r="AI1107" i="3"/>
  <c r="AG1107" i="3"/>
  <c r="AF1107" i="3"/>
  <c r="AB1107" i="3"/>
  <c r="S1107" i="3"/>
  <c r="AJ1106" i="3"/>
  <c r="AI1106" i="3"/>
  <c r="AG1106" i="3"/>
  <c r="AF1106" i="3"/>
  <c r="AB1106" i="3"/>
  <c r="S1106" i="3"/>
  <c r="AJ1105" i="3"/>
  <c r="AI1105" i="3"/>
  <c r="AG1105" i="3"/>
  <c r="AF1105" i="3"/>
  <c r="AB1105" i="3"/>
  <c r="S1105" i="3"/>
  <c r="AJ1104" i="3"/>
  <c r="AI1104" i="3"/>
  <c r="AG1104" i="3"/>
  <c r="AF1104" i="3"/>
  <c r="AB1104" i="3"/>
  <c r="S1104" i="3"/>
  <c r="AJ1103" i="3"/>
  <c r="AI1103" i="3"/>
  <c r="AG1103" i="3"/>
  <c r="AF1103" i="3"/>
  <c r="AB1103" i="3"/>
  <c r="S1103" i="3"/>
  <c r="AJ1102" i="3"/>
  <c r="AI1102" i="3"/>
  <c r="AG1102" i="3"/>
  <c r="AF1102" i="3"/>
  <c r="AB1102" i="3"/>
  <c r="S1102" i="3"/>
  <c r="AJ1101" i="3"/>
  <c r="AI1101" i="3"/>
  <c r="AG1101" i="3"/>
  <c r="AF1101" i="3"/>
  <c r="AB1101" i="3"/>
  <c r="S1101" i="3"/>
  <c r="AJ1100" i="3"/>
  <c r="AI1100" i="3"/>
  <c r="AG1100" i="3"/>
  <c r="AF1100" i="3"/>
  <c r="AB1100" i="3"/>
  <c r="S1100" i="3"/>
  <c r="AJ1099" i="3"/>
  <c r="AI1099" i="3"/>
  <c r="AG1099" i="3"/>
  <c r="AF1099" i="3"/>
  <c r="AB1099" i="3"/>
  <c r="S1099" i="3"/>
  <c r="AJ1098" i="3"/>
  <c r="AI1098" i="3"/>
  <c r="AG1098" i="3"/>
  <c r="AF1098" i="3"/>
  <c r="AB1098" i="3"/>
  <c r="S1098" i="3"/>
  <c r="AJ1097" i="3"/>
  <c r="AI1097" i="3"/>
  <c r="AG1097" i="3"/>
  <c r="AF1097" i="3"/>
  <c r="AB1097" i="3"/>
  <c r="S1097" i="3"/>
  <c r="AJ1096" i="3"/>
  <c r="AI1096" i="3"/>
  <c r="AG1096" i="3"/>
  <c r="AF1096" i="3"/>
  <c r="AB1096" i="3"/>
  <c r="S1096" i="3"/>
  <c r="AJ1095" i="3"/>
  <c r="AI1095" i="3"/>
  <c r="AG1095" i="3"/>
  <c r="AF1095" i="3"/>
  <c r="AB1095" i="3"/>
  <c r="S1095" i="3"/>
  <c r="AJ1094" i="3"/>
  <c r="AI1094" i="3"/>
  <c r="AG1094" i="3"/>
  <c r="AF1094" i="3"/>
  <c r="AB1094" i="3"/>
  <c r="S1094" i="3"/>
  <c r="AJ1093" i="3"/>
  <c r="AI1093" i="3"/>
  <c r="AG1093" i="3"/>
  <c r="AF1093" i="3"/>
  <c r="AB1093" i="3"/>
  <c r="S1093" i="3"/>
  <c r="AJ1092" i="3"/>
  <c r="AI1092" i="3"/>
  <c r="AG1092" i="3"/>
  <c r="AF1092" i="3"/>
  <c r="AB1092" i="3"/>
  <c r="S1092" i="3"/>
  <c r="AJ1091" i="3"/>
  <c r="AI1091" i="3"/>
  <c r="AG1091" i="3"/>
  <c r="AF1091" i="3"/>
  <c r="AB1091" i="3"/>
  <c r="S1091" i="3"/>
  <c r="AJ1090" i="3"/>
  <c r="AI1090" i="3"/>
  <c r="AG1090" i="3"/>
  <c r="AF1090" i="3"/>
  <c r="AB1090" i="3"/>
  <c r="S1090" i="3"/>
  <c r="AJ1089" i="3"/>
  <c r="AI1089" i="3"/>
  <c r="AG1089" i="3"/>
  <c r="AF1089" i="3"/>
  <c r="AB1089" i="3"/>
  <c r="S1089" i="3"/>
  <c r="AJ1088" i="3"/>
  <c r="AI1088" i="3"/>
  <c r="AG1088" i="3"/>
  <c r="AF1088" i="3"/>
  <c r="AB1088" i="3"/>
  <c r="S1088" i="3"/>
  <c r="AJ1087" i="3"/>
  <c r="AI1087" i="3"/>
  <c r="AG1087" i="3"/>
  <c r="AF1087" i="3"/>
  <c r="AB1087" i="3"/>
  <c r="S1087" i="3"/>
  <c r="AJ1086" i="3"/>
  <c r="AI1086" i="3"/>
  <c r="AG1086" i="3"/>
  <c r="AF1086" i="3"/>
  <c r="AB1086" i="3"/>
  <c r="S1086" i="3"/>
  <c r="AJ1085" i="3"/>
  <c r="AI1085" i="3"/>
  <c r="AG1085" i="3"/>
  <c r="AF1085" i="3"/>
  <c r="AB1085" i="3"/>
  <c r="S1085" i="3"/>
  <c r="AJ1084" i="3"/>
  <c r="AI1084" i="3"/>
  <c r="AG1084" i="3"/>
  <c r="AF1084" i="3"/>
  <c r="AB1084" i="3"/>
  <c r="S1084" i="3"/>
  <c r="AJ1083" i="3"/>
  <c r="AI1083" i="3"/>
  <c r="AG1083" i="3"/>
  <c r="AF1083" i="3"/>
  <c r="AB1083" i="3"/>
  <c r="S1083" i="3"/>
  <c r="AJ1082" i="3"/>
  <c r="AI1082" i="3"/>
  <c r="AG1082" i="3"/>
  <c r="AF1082" i="3"/>
  <c r="AB1082" i="3"/>
  <c r="S1082" i="3"/>
  <c r="AJ1081" i="3"/>
  <c r="AI1081" i="3"/>
  <c r="AG1081" i="3"/>
  <c r="AF1081" i="3"/>
  <c r="AB1081" i="3"/>
  <c r="S1081" i="3"/>
  <c r="AJ1080" i="3"/>
  <c r="AI1080" i="3"/>
  <c r="AG1080" i="3"/>
  <c r="AF1080" i="3"/>
  <c r="AB1080" i="3"/>
  <c r="S1080" i="3"/>
  <c r="AJ1079" i="3"/>
  <c r="AI1079" i="3"/>
  <c r="AG1079" i="3"/>
  <c r="AF1079" i="3"/>
  <c r="AB1079" i="3"/>
  <c r="S1079" i="3"/>
  <c r="AJ1078" i="3"/>
  <c r="AI1078" i="3"/>
  <c r="AG1078" i="3"/>
  <c r="AF1078" i="3"/>
  <c r="AB1078" i="3"/>
  <c r="S1078" i="3"/>
  <c r="AJ1077" i="3"/>
  <c r="AI1077" i="3"/>
  <c r="AG1077" i="3"/>
  <c r="AF1077" i="3"/>
  <c r="AB1077" i="3"/>
  <c r="S1077" i="3"/>
  <c r="AJ1076" i="3"/>
  <c r="AI1076" i="3"/>
  <c r="AG1076" i="3"/>
  <c r="AF1076" i="3"/>
  <c r="AB1076" i="3"/>
  <c r="S1076" i="3"/>
  <c r="AJ1075" i="3"/>
  <c r="AI1075" i="3"/>
  <c r="AG1075" i="3"/>
  <c r="AF1075" i="3"/>
  <c r="AB1075" i="3"/>
  <c r="S1075" i="3"/>
  <c r="AJ1074" i="3"/>
  <c r="AI1074" i="3"/>
  <c r="AG1074" i="3"/>
  <c r="AF1074" i="3"/>
  <c r="AB1074" i="3"/>
  <c r="S1074" i="3"/>
  <c r="AJ1073" i="3"/>
  <c r="AI1073" i="3"/>
  <c r="AG1073" i="3"/>
  <c r="AF1073" i="3"/>
  <c r="AB1073" i="3"/>
  <c r="S1073" i="3"/>
  <c r="AJ1072" i="3"/>
  <c r="AI1072" i="3"/>
  <c r="AG1072" i="3"/>
  <c r="AF1072" i="3"/>
  <c r="AB1072" i="3"/>
  <c r="S1072" i="3"/>
  <c r="AJ1071" i="3"/>
  <c r="AI1071" i="3"/>
  <c r="AG1071" i="3"/>
  <c r="AF1071" i="3"/>
  <c r="AB1071" i="3"/>
  <c r="S1071" i="3"/>
  <c r="AJ1070" i="3"/>
  <c r="AI1070" i="3"/>
  <c r="AG1070" i="3"/>
  <c r="AF1070" i="3"/>
  <c r="AB1070" i="3"/>
  <c r="S1070" i="3"/>
  <c r="AJ1069" i="3"/>
  <c r="AI1069" i="3"/>
  <c r="AG1069" i="3"/>
  <c r="AF1069" i="3"/>
  <c r="AB1069" i="3"/>
  <c r="S1069" i="3"/>
  <c r="AJ1068" i="3"/>
  <c r="AI1068" i="3"/>
  <c r="AG1068" i="3"/>
  <c r="AF1068" i="3"/>
  <c r="AB1068" i="3"/>
  <c r="S1068" i="3"/>
  <c r="AJ1067" i="3"/>
  <c r="AI1067" i="3"/>
  <c r="AG1067" i="3"/>
  <c r="AF1067" i="3"/>
  <c r="AB1067" i="3"/>
  <c r="S1067" i="3"/>
  <c r="AJ1066" i="3"/>
  <c r="AI1066" i="3"/>
  <c r="AG1066" i="3"/>
  <c r="AF1066" i="3"/>
  <c r="AB1066" i="3"/>
  <c r="S1066" i="3"/>
  <c r="AJ1065" i="3"/>
  <c r="AI1065" i="3"/>
  <c r="AG1065" i="3"/>
  <c r="AF1065" i="3"/>
  <c r="AB1065" i="3"/>
  <c r="S1065" i="3"/>
  <c r="AJ1064" i="3"/>
  <c r="AI1064" i="3"/>
  <c r="AG1064" i="3"/>
  <c r="AF1064" i="3"/>
  <c r="AB1064" i="3"/>
  <c r="S1064" i="3"/>
  <c r="AJ1063" i="3"/>
  <c r="AI1063" i="3"/>
  <c r="AG1063" i="3"/>
  <c r="AF1063" i="3"/>
  <c r="AB1063" i="3"/>
  <c r="S1063" i="3"/>
  <c r="AJ1062" i="3"/>
  <c r="AI1062" i="3"/>
  <c r="AG1062" i="3"/>
  <c r="AF1062" i="3"/>
  <c r="AB1062" i="3"/>
  <c r="S1062" i="3"/>
  <c r="AJ1061" i="3"/>
  <c r="AI1061" i="3"/>
  <c r="AG1061" i="3"/>
  <c r="AF1061" i="3"/>
  <c r="AB1061" i="3"/>
  <c r="S1061" i="3"/>
  <c r="AJ1060" i="3"/>
  <c r="AI1060" i="3"/>
  <c r="AG1060" i="3"/>
  <c r="AF1060" i="3"/>
  <c r="AB1060" i="3"/>
  <c r="S1060" i="3"/>
  <c r="AJ1059" i="3"/>
  <c r="AI1059" i="3"/>
  <c r="AG1059" i="3"/>
  <c r="AF1059" i="3"/>
  <c r="AB1059" i="3"/>
  <c r="S1059" i="3"/>
  <c r="AJ1058" i="3"/>
  <c r="AI1058" i="3"/>
  <c r="AG1058" i="3"/>
  <c r="AF1058" i="3"/>
  <c r="AB1058" i="3"/>
  <c r="S1058" i="3"/>
  <c r="AJ1057" i="3"/>
  <c r="AI1057" i="3"/>
  <c r="AG1057" i="3"/>
  <c r="AF1057" i="3"/>
  <c r="AB1057" i="3"/>
  <c r="S1057" i="3"/>
  <c r="AJ1056" i="3"/>
  <c r="AI1056" i="3"/>
  <c r="AG1056" i="3"/>
  <c r="AF1056" i="3"/>
  <c r="AB1056" i="3"/>
  <c r="S1056" i="3"/>
  <c r="AJ1055" i="3"/>
  <c r="AI1055" i="3"/>
  <c r="AG1055" i="3"/>
  <c r="AF1055" i="3"/>
  <c r="AB1055" i="3"/>
  <c r="S1055" i="3"/>
  <c r="AJ1054" i="3"/>
  <c r="AI1054" i="3"/>
  <c r="AG1054" i="3"/>
  <c r="AF1054" i="3"/>
  <c r="AB1054" i="3"/>
  <c r="S1054" i="3"/>
  <c r="AJ1053" i="3"/>
  <c r="AI1053" i="3"/>
  <c r="AG1053" i="3"/>
  <c r="AF1053" i="3"/>
  <c r="AB1053" i="3"/>
  <c r="S1053" i="3"/>
  <c r="AJ1052" i="3"/>
  <c r="AI1052" i="3"/>
  <c r="AG1052" i="3"/>
  <c r="AF1052" i="3"/>
  <c r="AB1052" i="3"/>
  <c r="S1052" i="3"/>
  <c r="AJ1051" i="3"/>
  <c r="AI1051" i="3"/>
  <c r="AG1051" i="3"/>
  <c r="AF1051" i="3"/>
  <c r="AB1051" i="3"/>
  <c r="S1051" i="3"/>
  <c r="AJ1050" i="3"/>
  <c r="AI1050" i="3"/>
  <c r="AG1050" i="3"/>
  <c r="AF1050" i="3"/>
  <c r="AB1050" i="3"/>
  <c r="S1050" i="3"/>
  <c r="AJ1049" i="3"/>
  <c r="AI1049" i="3"/>
  <c r="AG1049" i="3"/>
  <c r="AF1049" i="3"/>
  <c r="AB1049" i="3"/>
  <c r="S1049" i="3"/>
  <c r="AJ1048" i="3"/>
  <c r="AI1048" i="3"/>
  <c r="AG1048" i="3"/>
  <c r="AF1048" i="3"/>
  <c r="AB1048" i="3"/>
  <c r="S1048" i="3"/>
  <c r="AJ1047" i="3"/>
  <c r="AI1047" i="3"/>
  <c r="AG1047" i="3"/>
  <c r="AF1047" i="3"/>
  <c r="AB1047" i="3"/>
  <c r="S1047" i="3"/>
  <c r="AJ1046" i="3"/>
  <c r="AI1046" i="3"/>
  <c r="AG1046" i="3"/>
  <c r="AF1046" i="3"/>
  <c r="AB1046" i="3"/>
  <c r="S1046" i="3"/>
  <c r="AJ1045" i="3"/>
  <c r="AI1045" i="3"/>
  <c r="AG1045" i="3"/>
  <c r="AF1045" i="3"/>
  <c r="AB1045" i="3"/>
  <c r="S1045" i="3"/>
  <c r="AJ1044" i="3"/>
  <c r="AI1044" i="3"/>
  <c r="AG1044" i="3"/>
  <c r="AF1044" i="3"/>
  <c r="AB1044" i="3"/>
  <c r="S1044" i="3"/>
  <c r="AJ1043" i="3"/>
  <c r="AI1043" i="3"/>
  <c r="AG1043" i="3"/>
  <c r="AF1043" i="3"/>
  <c r="AB1043" i="3"/>
  <c r="S1043" i="3"/>
  <c r="AJ1042" i="3"/>
  <c r="AI1042" i="3"/>
  <c r="AG1042" i="3"/>
  <c r="AF1042" i="3"/>
  <c r="AB1042" i="3"/>
  <c r="S1042" i="3"/>
  <c r="AJ1041" i="3"/>
  <c r="AI1041" i="3"/>
  <c r="AG1041" i="3"/>
  <c r="AF1041" i="3"/>
  <c r="AB1041" i="3"/>
  <c r="S1041" i="3"/>
  <c r="AJ1040" i="3"/>
  <c r="AI1040" i="3"/>
  <c r="AG1040" i="3"/>
  <c r="AF1040" i="3"/>
  <c r="AB1040" i="3"/>
  <c r="S1040" i="3"/>
  <c r="AJ1039" i="3"/>
  <c r="AI1039" i="3"/>
  <c r="AG1039" i="3"/>
  <c r="AF1039" i="3"/>
  <c r="AB1039" i="3"/>
  <c r="S1039" i="3"/>
  <c r="AJ1038" i="3"/>
  <c r="AI1038" i="3"/>
  <c r="AG1038" i="3"/>
  <c r="AF1038" i="3"/>
  <c r="AB1038" i="3"/>
  <c r="S1038" i="3"/>
  <c r="AJ1037" i="3"/>
  <c r="AI1037" i="3"/>
  <c r="AG1037" i="3"/>
  <c r="AF1037" i="3"/>
  <c r="AB1037" i="3"/>
  <c r="S1037" i="3"/>
  <c r="AJ1036" i="3"/>
  <c r="AI1036" i="3"/>
  <c r="AG1036" i="3"/>
  <c r="AF1036" i="3"/>
  <c r="AB1036" i="3"/>
  <c r="S1036" i="3"/>
  <c r="AJ1035" i="3"/>
  <c r="AI1035" i="3"/>
  <c r="AG1035" i="3"/>
  <c r="AF1035" i="3"/>
  <c r="AB1035" i="3"/>
  <c r="S1035" i="3"/>
  <c r="AJ1034" i="3"/>
  <c r="AI1034" i="3"/>
  <c r="AG1034" i="3"/>
  <c r="AF1034" i="3"/>
  <c r="AB1034" i="3"/>
  <c r="S1034" i="3"/>
  <c r="AJ1033" i="3"/>
  <c r="AI1033" i="3"/>
  <c r="AG1033" i="3"/>
  <c r="AF1033" i="3"/>
  <c r="AB1033" i="3"/>
  <c r="S1033" i="3"/>
  <c r="AJ1032" i="3"/>
  <c r="AI1032" i="3"/>
  <c r="AG1032" i="3"/>
  <c r="AF1032" i="3"/>
  <c r="AB1032" i="3"/>
  <c r="S1032" i="3"/>
  <c r="AJ1031" i="3"/>
  <c r="AI1031" i="3"/>
  <c r="AG1031" i="3"/>
  <c r="AF1031" i="3"/>
  <c r="AB1031" i="3"/>
  <c r="S1031" i="3"/>
  <c r="AJ1030" i="3"/>
  <c r="AI1030" i="3"/>
  <c r="AG1030" i="3"/>
  <c r="AF1030" i="3"/>
  <c r="AB1030" i="3"/>
  <c r="S1030" i="3"/>
  <c r="AJ1029" i="3"/>
  <c r="AI1029" i="3"/>
  <c r="AG1029" i="3"/>
  <c r="AF1029" i="3"/>
  <c r="AB1029" i="3"/>
  <c r="S1029" i="3"/>
  <c r="AJ1028" i="3"/>
  <c r="AI1028" i="3"/>
  <c r="AG1028" i="3"/>
  <c r="AF1028" i="3"/>
  <c r="AB1028" i="3"/>
  <c r="S1028" i="3"/>
  <c r="AJ1027" i="3"/>
  <c r="AI1027" i="3"/>
  <c r="AG1027" i="3"/>
  <c r="AF1027" i="3"/>
  <c r="AB1027" i="3"/>
  <c r="S1027" i="3"/>
  <c r="AJ1026" i="3"/>
  <c r="AI1026" i="3"/>
  <c r="AG1026" i="3"/>
  <c r="AF1026" i="3"/>
  <c r="AB1026" i="3"/>
  <c r="S1026" i="3"/>
  <c r="AJ1025" i="3"/>
  <c r="AI1025" i="3"/>
  <c r="AG1025" i="3"/>
  <c r="AF1025" i="3"/>
  <c r="AB1025" i="3"/>
  <c r="S1025" i="3"/>
  <c r="AJ1024" i="3"/>
  <c r="AI1024" i="3"/>
  <c r="AG1024" i="3"/>
  <c r="AF1024" i="3"/>
  <c r="AB1024" i="3"/>
  <c r="S1024" i="3"/>
  <c r="AJ1023" i="3"/>
  <c r="AI1023" i="3"/>
  <c r="AG1023" i="3"/>
  <c r="AF1023" i="3"/>
  <c r="AB1023" i="3"/>
  <c r="S1023" i="3"/>
  <c r="AJ1022" i="3"/>
  <c r="AI1022" i="3"/>
  <c r="AG1022" i="3"/>
  <c r="AF1022" i="3"/>
  <c r="AB1022" i="3"/>
  <c r="S1022" i="3"/>
  <c r="AJ1021" i="3"/>
  <c r="AI1021" i="3"/>
  <c r="AG1021" i="3"/>
  <c r="AF1021" i="3"/>
  <c r="AB1021" i="3"/>
  <c r="S1021" i="3"/>
  <c r="AJ1020" i="3"/>
  <c r="AI1020" i="3"/>
  <c r="AG1020" i="3"/>
  <c r="AF1020" i="3"/>
  <c r="AB1020" i="3"/>
  <c r="S1020" i="3"/>
  <c r="AJ1019" i="3"/>
  <c r="AI1019" i="3"/>
  <c r="AG1019" i="3"/>
  <c r="AF1019" i="3"/>
  <c r="AB1019" i="3"/>
  <c r="S1019" i="3"/>
  <c r="AJ1018" i="3"/>
  <c r="AI1018" i="3"/>
  <c r="AG1018" i="3"/>
  <c r="AF1018" i="3"/>
  <c r="AB1018" i="3"/>
  <c r="S1018" i="3"/>
  <c r="AJ1017" i="3"/>
  <c r="AI1017" i="3"/>
  <c r="AG1017" i="3"/>
  <c r="AF1017" i="3"/>
  <c r="AB1017" i="3"/>
  <c r="S1017" i="3"/>
  <c r="AJ1016" i="3"/>
  <c r="AI1016" i="3"/>
  <c r="AG1016" i="3"/>
  <c r="AF1016" i="3"/>
  <c r="AB1016" i="3"/>
  <c r="S1016" i="3"/>
  <c r="AJ1015" i="3"/>
  <c r="AI1015" i="3"/>
  <c r="AG1015" i="3"/>
  <c r="AF1015" i="3"/>
  <c r="AB1015" i="3"/>
  <c r="S1015" i="3"/>
  <c r="AJ1014" i="3"/>
  <c r="AI1014" i="3"/>
  <c r="AG1014" i="3"/>
  <c r="AF1014" i="3"/>
  <c r="AB1014" i="3"/>
  <c r="S1014" i="3"/>
  <c r="AJ1013" i="3"/>
  <c r="AI1013" i="3"/>
  <c r="AG1013" i="3"/>
  <c r="AF1013" i="3"/>
  <c r="AB1013" i="3"/>
  <c r="S1013" i="3"/>
  <c r="AJ1012" i="3"/>
  <c r="AI1012" i="3"/>
  <c r="AG1012" i="3"/>
  <c r="AF1012" i="3"/>
  <c r="AB1012" i="3"/>
  <c r="S1012" i="3"/>
  <c r="AJ1011" i="3"/>
  <c r="AI1011" i="3"/>
  <c r="AG1011" i="3"/>
  <c r="AF1011" i="3"/>
  <c r="AB1011" i="3"/>
  <c r="S1011" i="3"/>
  <c r="AJ1010" i="3"/>
  <c r="AI1010" i="3"/>
  <c r="AG1010" i="3"/>
  <c r="AF1010" i="3"/>
  <c r="AB1010" i="3"/>
  <c r="S1010" i="3"/>
  <c r="AJ1009" i="3"/>
  <c r="AI1009" i="3"/>
  <c r="AG1009" i="3"/>
  <c r="AF1009" i="3"/>
  <c r="AB1009" i="3"/>
  <c r="S1009" i="3"/>
  <c r="AJ1008" i="3"/>
  <c r="AI1008" i="3"/>
  <c r="AG1008" i="3"/>
  <c r="AF1008" i="3"/>
  <c r="AB1008" i="3"/>
  <c r="S1008" i="3"/>
  <c r="AJ1007" i="3"/>
  <c r="AI1007" i="3"/>
  <c r="AG1007" i="3"/>
  <c r="AF1007" i="3"/>
  <c r="AB1007" i="3"/>
  <c r="S1007" i="3"/>
  <c r="AJ1006" i="3"/>
  <c r="AI1006" i="3"/>
  <c r="AG1006" i="3"/>
  <c r="AF1006" i="3"/>
  <c r="AB1006" i="3"/>
  <c r="S1006" i="3"/>
  <c r="AJ1005" i="3"/>
  <c r="AI1005" i="3"/>
  <c r="AG1005" i="3"/>
  <c r="AF1005" i="3"/>
  <c r="AB1005" i="3"/>
  <c r="S1005" i="3"/>
  <c r="AJ1004" i="3"/>
  <c r="AI1004" i="3"/>
  <c r="AG1004" i="3"/>
  <c r="AF1004" i="3"/>
  <c r="AB1004" i="3"/>
  <c r="S1004" i="3"/>
  <c r="AJ1003" i="3"/>
  <c r="AI1003" i="3"/>
  <c r="AG1003" i="3"/>
  <c r="AF1003" i="3"/>
  <c r="AB1003" i="3"/>
  <c r="S1003" i="3"/>
  <c r="AJ1002" i="3"/>
  <c r="AI1002" i="3"/>
  <c r="AG1002" i="3"/>
  <c r="AF1002" i="3"/>
  <c r="AB1002" i="3"/>
  <c r="S1002" i="3"/>
  <c r="AJ1001" i="3"/>
  <c r="AI1001" i="3"/>
  <c r="AG1001" i="3"/>
  <c r="AF1001" i="3"/>
  <c r="AB1001" i="3"/>
  <c r="S1001" i="3"/>
  <c r="AJ1000" i="3"/>
  <c r="AI1000" i="3"/>
  <c r="AG1000" i="3"/>
  <c r="AF1000" i="3"/>
  <c r="AB1000" i="3"/>
  <c r="S1000" i="3"/>
  <c r="AJ999" i="3"/>
  <c r="AI999" i="3"/>
  <c r="AG999" i="3"/>
  <c r="AF999" i="3"/>
  <c r="AB999" i="3"/>
  <c r="S999" i="3"/>
  <c r="AJ998" i="3"/>
  <c r="AI998" i="3"/>
  <c r="AG998" i="3"/>
  <c r="AF998" i="3"/>
  <c r="AB998" i="3"/>
  <c r="S998" i="3"/>
  <c r="AJ997" i="3"/>
  <c r="AI997" i="3"/>
  <c r="AG997" i="3"/>
  <c r="AF997" i="3"/>
  <c r="AB997" i="3"/>
  <c r="S997" i="3"/>
  <c r="AJ996" i="3"/>
  <c r="AI996" i="3"/>
  <c r="AG996" i="3"/>
  <c r="AF996" i="3"/>
  <c r="AB996" i="3"/>
  <c r="S996" i="3"/>
  <c r="AJ995" i="3"/>
  <c r="AI995" i="3"/>
  <c r="AG995" i="3"/>
  <c r="AF995" i="3"/>
  <c r="AB995" i="3"/>
  <c r="S995" i="3"/>
  <c r="AJ994" i="3"/>
  <c r="AI994" i="3"/>
  <c r="AG994" i="3"/>
  <c r="AF994" i="3"/>
  <c r="AB994" i="3"/>
  <c r="S994" i="3"/>
  <c r="AJ993" i="3"/>
  <c r="AI993" i="3"/>
  <c r="AG993" i="3"/>
  <c r="AF993" i="3"/>
  <c r="AB993" i="3"/>
  <c r="S993" i="3"/>
  <c r="AJ992" i="3"/>
  <c r="AI992" i="3"/>
  <c r="AG992" i="3"/>
  <c r="AF992" i="3"/>
  <c r="AB992" i="3"/>
  <c r="S992" i="3"/>
  <c r="AJ991" i="3"/>
  <c r="AI991" i="3"/>
  <c r="AG991" i="3"/>
  <c r="AF991" i="3"/>
  <c r="AB991" i="3"/>
  <c r="S991" i="3"/>
  <c r="AJ990" i="3"/>
  <c r="AI990" i="3"/>
  <c r="AG990" i="3"/>
  <c r="AF990" i="3"/>
  <c r="AB990" i="3"/>
  <c r="S990" i="3"/>
  <c r="AJ989" i="3"/>
  <c r="AI989" i="3"/>
  <c r="AG989" i="3"/>
  <c r="AF989" i="3"/>
  <c r="AB989" i="3"/>
  <c r="S989" i="3"/>
  <c r="AJ988" i="3"/>
  <c r="AI988" i="3"/>
  <c r="AG988" i="3"/>
  <c r="AF988" i="3"/>
  <c r="AB988" i="3"/>
  <c r="S988" i="3"/>
  <c r="AJ987" i="3"/>
  <c r="AI987" i="3"/>
  <c r="AG987" i="3"/>
  <c r="AF987" i="3"/>
  <c r="AB987" i="3"/>
  <c r="S987" i="3"/>
  <c r="AJ986" i="3"/>
  <c r="AI986" i="3"/>
  <c r="AG986" i="3"/>
  <c r="AF986" i="3"/>
  <c r="AB986" i="3"/>
  <c r="S986" i="3"/>
  <c r="AJ985" i="3"/>
  <c r="AI985" i="3"/>
  <c r="AG985" i="3"/>
  <c r="AF985" i="3"/>
  <c r="AB985" i="3"/>
  <c r="S985" i="3"/>
  <c r="AJ984" i="3"/>
  <c r="AI984" i="3"/>
  <c r="AG984" i="3"/>
  <c r="AF984" i="3"/>
  <c r="AB984" i="3"/>
  <c r="S984" i="3"/>
  <c r="AJ983" i="3"/>
  <c r="AI983" i="3"/>
  <c r="AG983" i="3"/>
  <c r="AF983" i="3"/>
  <c r="AB983" i="3"/>
  <c r="S983" i="3"/>
  <c r="AJ982" i="3"/>
  <c r="AI982" i="3"/>
  <c r="AG982" i="3"/>
  <c r="AF982" i="3"/>
  <c r="AB982" i="3"/>
  <c r="S982" i="3"/>
  <c r="AJ981" i="3"/>
  <c r="AI981" i="3"/>
  <c r="AG981" i="3"/>
  <c r="AF981" i="3"/>
  <c r="AB981" i="3"/>
  <c r="S981" i="3"/>
  <c r="AJ980" i="3"/>
  <c r="AI980" i="3"/>
  <c r="AG980" i="3"/>
  <c r="AF980" i="3"/>
  <c r="AB980" i="3"/>
  <c r="S980" i="3"/>
  <c r="AJ979" i="3"/>
  <c r="AI979" i="3"/>
  <c r="AG979" i="3"/>
  <c r="AF979" i="3"/>
  <c r="AB979" i="3"/>
  <c r="S979" i="3"/>
  <c r="AJ978" i="3"/>
  <c r="AI978" i="3"/>
  <c r="AG978" i="3"/>
  <c r="AF978" i="3"/>
  <c r="AB978" i="3"/>
  <c r="S978" i="3"/>
  <c r="AJ977" i="3"/>
  <c r="AI977" i="3"/>
  <c r="AG977" i="3"/>
  <c r="AF977" i="3"/>
  <c r="AB977" i="3"/>
  <c r="S977" i="3"/>
  <c r="AJ976" i="3"/>
  <c r="AI976" i="3"/>
  <c r="AG976" i="3"/>
  <c r="AF976" i="3"/>
  <c r="AB976" i="3"/>
  <c r="S976" i="3"/>
  <c r="AJ975" i="3"/>
  <c r="AI975" i="3"/>
  <c r="AG975" i="3"/>
  <c r="AF975" i="3"/>
  <c r="AB975" i="3"/>
  <c r="S975" i="3"/>
  <c r="AJ974" i="3"/>
  <c r="AI974" i="3"/>
  <c r="AG974" i="3"/>
  <c r="AF974" i="3"/>
  <c r="AB974" i="3"/>
  <c r="S974" i="3"/>
  <c r="AJ973" i="3"/>
  <c r="AI973" i="3"/>
  <c r="AG973" i="3"/>
  <c r="AF973" i="3"/>
  <c r="AB973" i="3"/>
  <c r="S973" i="3"/>
  <c r="AJ972" i="3"/>
  <c r="AI972" i="3"/>
  <c r="AG972" i="3"/>
  <c r="AF972" i="3"/>
  <c r="AB972" i="3"/>
  <c r="S972" i="3"/>
  <c r="AJ971" i="3"/>
  <c r="AI971" i="3"/>
  <c r="AG971" i="3"/>
  <c r="AF971" i="3"/>
  <c r="AB971" i="3"/>
  <c r="S971" i="3"/>
  <c r="AJ970" i="3"/>
  <c r="AI970" i="3"/>
  <c r="AG970" i="3"/>
  <c r="AF970" i="3"/>
  <c r="AB970" i="3"/>
  <c r="S970" i="3"/>
  <c r="AJ969" i="3"/>
  <c r="AI969" i="3"/>
  <c r="AG969" i="3"/>
  <c r="AF969" i="3"/>
  <c r="AB969" i="3"/>
  <c r="S969" i="3"/>
  <c r="AJ968" i="3"/>
  <c r="AI968" i="3"/>
  <c r="AG968" i="3"/>
  <c r="AF968" i="3"/>
  <c r="AB968" i="3"/>
  <c r="S968" i="3"/>
  <c r="AJ967" i="3"/>
  <c r="AI967" i="3"/>
  <c r="AG967" i="3"/>
  <c r="AF967" i="3"/>
  <c r="AB967" i="3"/>
  <c r="S967" i="3"/>
  <c r="AJ966" i="3"/>
  <c r="AI966" i="3"/>
  <c r="AG966" i="3"/>
  <c r="AF966" i="3"/>
  <c r="AB966" i="3"/>
  <c r="S966" i="3"/>
  <c r="AJ965" i="3"/>
  <c r="AI965" i="3"/>
  <c r="AG965" i="3"/>
  <c r="AF965" i="3"/>
  <c r="AB965" i="3"/>
  <c r="S965" i="3"/>
  <c r="AJ964" i="3"/>
  <c r="AI964" i="3"/>
  <c r="AG964" i="3"/>
  <c r="AF964" i="3"/>
  <c r="AB964" i="3"/>
  <c r="S964" i="3"/>
  <c r="AJ963" i="3"/>
  <c r="AI963" i="3"/>
  <c r="AG963" i="3"/>
  <c r="AF963" i="3"/>
  <c r="AB963" i="3"/>
  <c r="S963" i="3"/>
  <c r="AJ962" i="3"/>
  <c r="AI962" i="3"/>
  <c r="AG962" i="3"/>
  <c r="AF962" i="3"/>
  <c r="AB962" i="3"/>
  <c r="S962" i="3"/>
  <c r="AJ961" i="3"/>
  <c r="AI961" i="3"/>
  <c r="AG961" i="3"/>
  <c r="AF961" i="3"/>
  <c r="AB961" i="3"/>
  <c r="S961" i="3"/>
  <c r="AJ960" i="3"/>
  <c r="AI960" i="3"/>
  <c r="AG960" i="3"/>
  <c r="AF960" i="3"/>
  <c r="AB960" i="3"/>
  <c r="S960" i="3"/>
  <c r="AJ959" i="3"/>
  <c r="AI959" i="3"/>
  <c r="AG959" i="3"/>
  <c r="AF959" i="3"/>
  <c r="AB959" i="3"/>
  <c r="S959" i="3"/>
  <c r="AJ958" i="3"/>
  <c r="AI958" i="3"/>
  <c r="AG958" i="3"/>
  <c r="AF958" i="3"/>
  <c r="AB958" i="3"/>
  <c r="S958" i="3"/>
  <c r="AJ957" i="3"/>
  <c r="AI957" i="3"/>
  <c r="AG957" i="3"/>
  <c r="AF957" i="3"/>
  <c r="AB957" i="3"/>
  <c r="S957" i="3"/>
  <c r="AJ956" i="3"/>
  <c r="AI956" i="3"/>
  <c r="AG956" i="3"/>
  <c r="AF956" i="3"/>
  <c r="AB956" i="3"/>
  <c r="S956" i="3"/>
  <c r="AJ955" i="3"/>
  <c r="AI955" i="3"/>
  <c r="AG955" i="3"/>
  <c r="AF955" i="3"/>
  <c r="AB955" i="3"/>
  <c r="S955" i="3"/>
  <c r="AJ954" i="3"/>
  <c r="AI954" i="3"/>
  <c r="AG954" i="3"/>
  <c r="AF954" i="3"/>
  <c r="AB954" i="3"/>
  <c r="S954" i="3"/>
  <c r="AJ953" i="3"/>
  <c r="AI953" i="3"/>
  <c r="AG953" i="3"/>
  <c r="AF953" i="3"/>
  <c r="AB953" i="3"/>
  <c r="S953" i="3"/>
  <c r="AJ952" i="3"/>
  <c r="AI952" i="3"/>
  <c r="AG952" i="3"/>
  <c r="AF952" i="3"/>
  <c r="AB952" i="3"/>
  <c r="S952" i="3"/>
  <c r="AJ951" i="3"/>
  <c r="AI951" i="3"/>
  <c r="AG951" i="3"/>
  <c r="AF951" i="3"/>
  <c r="AB951" i="3"/>
  <c r="S951" i="3"/>
  <c r="AJ950" i="3"/>
  <c r="AI950" i="3"/>
  <c r="AG950" i="3"/>
  <c r="AF950" i="3"/>
  <c r="AB950" i="3"/>
  <c r="S950" i="3"/>
  <c r="AJ949" i="3"/>
  <c r="AI949" i="3"/>
  <c r="AG949" i="3"/>
  <c r="AF949" i="3"/>
  <c r="AB949" i="3"/>
  <c r="S949" i="3"/>
  <c r="AJ948" i="3"/>
  <c r="AI948" i="3"/>
  <c r="AG948" i="3"/>
  <c r="AF948" i="3"/>
  <c r="AB948" i="3"/>
  <c r="S948" i="3"/>
  <c r="AJ947" i="3"/>
  <c r="AI947" i="3"/>
  <c r="AG947" i="3"/>
  <c r="AF947" i="3"/>
  <c r="AB947" i="3"/>
  <c r="S947" i="3"/>
  <c r="AJ946" i="3"/>
  <c r="AI946" i="3"/>
  <c r="AG946" i="3"/>
  <c r="AF946" i="3"/>
  <c r="AB946" i="3"/>
  <c r="S946" i="3"/>
  <c r="AJ945" i="3"/>
  <c r="AI945" i="3"/>
  <c r="AG945" i="3"/>
  <c r="AF945" i="3"/>
  <c r="AB945" i="3"/>
  <c r="S945" i="3"/>
  <c r="AJ944" i="3"/>
  <c r="AI944" i="3"/>
  <c r="AG944" i="3"/>
  <c r="AF944" i="3"/>
  <c r="AB944" i="3"/>
  <c r="S944" i="3"/>
  <c r="AJ943" i="3"/>
  <c r="AI943" i="3"/>
  <c r="AG943" i="3"/>
  <c r="AF943" i="3"/>
  <c r="AB943" i="3"/>
  <c r="S943" i="3"/>
  <c r="AJ942" i="3"/>
  <c r="AI942" i="3"/>
  <c r="AG942" i="3"/>
  <c r="AF942" i="3"/>
  <c r="AB942" i="3"/>
  <c r="S942" i="3"/>
  <c r="AJ941" i="3"/>
  <c r="AI941" i="3"/>
  <c r="AG941" i="3"/>
  <c r="AF941" i="3"/>
  <c r="AB941" i="3"/>
  <c r="S941" i="3"/>
  <c r="AJ940" i="3"/>
  <c r="AI940" i="3"/>
  <c r="AG940" i="3"/>
  <c r="AF940" i="3"/>
  <c r="AB940" i="3"/>
  <c r="S940" i="3"/>
  <c r="AJ939" i="3"/>
  <c r="AI939" i="3"/>
  <c r="AG939" i="3"/>
  <c r="AF939" i="3"/>
  <c r="AB939" i="3"/>
  <c r="S939" i="3"/>
  <c r="AJ938" i="3"/>
  <c r="AI938" i="3"/>
  <c r="AG938" i="3"/>
  <c r="AF938" i="3"/>
  <c r="AB938" i="3"/>
  <c r="S938" i="3"/>
  <c r="AJ937" i="3"/>
  <c r="AI937" i="3"/>
  <c r="AG937" i="3"/>
  <c r="AF937" i="3"/>
  <c r="AB937" i="3"/>
  <c r="S937" i="3"/>
  <c r="AJ936" i="3"/>
  <c r="AI936" i="3"/>
  <c r="AG936" i="3"/>
  <c r="AF936" i="3"/>
  <c r="AB936" i="3"/>
  <c r="S936" i="3"/>
  <c r="AJ935" i="3"/>
  <c r="AI935" i="3"/>
  <c r="AG935" i="3"/>
  <c r="AF935" i="3"/>
  <c r="AB935" i="3"/>
  <c r="S935" i="3"/>
  <c r="AJ934" i="3"/>
  <c r="AI934" i="3"/>
  <c r="AG934" i="3"/>
  <c r="AF934" i="3"/>
  <c r="AB934" i="3"/>
  <c r="S934" i="3"/>
  <c r="AJ933" i="3"/>
  <c r="AI933" i="3"/>
  <c r="AG933" i="3"/>
  <c r="AF933" i="3"/>
  <c r="AB933" i="3"/>
  <c r="S933" i="3"/>
  <c r="AJ932" i="3"/>
  <c r="AI932" i="3"/>
  <c r="AG932" i="3"/>
  <c r="AF932" i="3"/>
  <c r="AB932" i="3"/>
  <c r="S932" i="3"/>
  <c r="AJ931" i="3"/>
  <c r="AI931" i="3"/>
  <c r="AG931" i="3"/>
  <c r="AF931" i="3"/>
  <c r="AB931" i="3"/>
  <c r="S931" i="3"/>
  <c r="AJ930" i="3"/>
  <c r="AI930" i="3"/>
  <c r="AG930" i="3"/>
  <c r="AF930" i="3"/>
  <c r="AB930" i="3"/>
  <c r="S930" i="3"/>
  <c r="AJ929" i="3"/>
  <c r="AI929" i="3"/>
  <c r="AG929" i="3"/>
  <c r="AF929" i="3"/>
  <c r="AB929" i="3"/>
  <c r="S929" i="3"/>
  <c r="AJ928" i="3"/>
  <c r="AI928" i="3"/>
  <c r="AG928" i="3"/>
  <c r="AF928" i="3"/>
  <c r="AB928" i="3"/>
  <c r="S928" i="3"/>
  <c r="AJ927" i="3"/>
  <c r="AI927" i="3"/>
  <c r="AG927" i="3"/>
  <c r="AF927" i="3"/>
  <c r="AB927" i="3"/>
  <c r="S927" i="3"/>
  <c r="AJ926" i="3"/>
  <c r="AI926" i="3"/>
  <c r="AG926" i="3"/>
  <c r="AF926" i="3"/>
  <c r="AB926" i="3"/>
  <c r="S926" i="3"/>
  <c r="AJ925" i="3"/>
  <c r="AI925" i="3"/>
  <c r="AG925" i="3"/>
  <c r="AF925" i="3"/>
  <c r="AB925" i="3"/>
  <c r="S925" i="3"/>
  <c r="AJ924" i="3"/>
  <c r="AI924" i="3"/>
  <c r="AG924" i="3"/>
  <c r="AF924" i="3"/>
  <c r="AB924" i="3"/>
  <c r="S924" i="3"/>
  <c r="AJ923" i="3"/>
  <c r="AI923" i="3"/>
  <c r="AG923" i="3"/>
  <c r="AF923" i="3"/>
  <c r="AB923" i="3"/>
  <c r="S923" i="3"/>
  <c r="AJ922" i="3"/>
  <c r="AI922" i="3"/>
  <c r="AG922" i="3"/>
  <c r="AF922" i="3"/>
  <c r="AB922" i="3"/>
  <c r="S922" i="3"/>
  <c r="AJ921" i="3"/>
  <c r="AI921" i="3"/>
  <c r="AG921" i="3"/>
  <c r="AF921" i="3"/>
  <c r="AB921" i="3"/>
  <c r="S921" i="3"/>
  <c r="AJ920" i="3"/>
  <c r="AI920" i="3"/>
  <c r="AG920" i="3"/>
  <c r="AF920" i="3"/>
  <c r="AB920" i="3"/>
  <c r="S920" i="3"/>
  <c r="AJ919" i="3"/>
  <c r="AI919" i="3"/>
  <c r="AG919" i="3"/>
  <c r="AF919" i="3"/>
  <c r="AB919" i="3"/>
  <c r="S919" i="3"/>
  <c r="AJ918" i="3"/>
  <c r="AI918" i="3"/>
  <c r="AG918" i="3"/>
  <c r="AF918" i="3"/>
  <c r="AB918" i="3"/>
  <c r="S918" i="3"/>
  <c r="AJ917" i="3"/>
  <c r="AI917" i="3"/>
  <c r="AG917" i="3"/>
  <c r="AF917" i="3"/>
  <c r="AB917" i="3"/>
  <c r="S917" i="3"/>
  <c r="AJ916" i="3"/>
  <c r="AI916" i="3"/>
  <c r="AG916" i="3"/>
  <c r="AF916" i="3"/>
  <c r="AB916" i="3"/>
  <c r="S916" i="3"/>
  <c r="AJ915" i="3"/>
  <c r="AI915" i="3"/>
  <c r="AG915" i="3"/>
  <c r="AF915" i="3"/>
  <c r="AB915" i="3"/>
  <c r="S915" i="3"/>
  <c r="AJ914" i="3"/>
  <c r="AI914" i="3"/>
  <c r="AG914" i="3"/>
  <c r="AF914" i="3"/>
  <c r="AB914" i="3"/>
  <c r="S914" i="3"/>
  <c r="AJ913" i="3"/>
  <c r="AI913" i="3"/>
  <c r="AG913" i="3"/>
  <c r="AF913" i="3"/>
  <c r="AB913" i="3"/>
  <c r="S913" i="3"/>
  <c r="AJ912" i="3"/>
  <c r="AI912" i="3"/>
  <c r="AG912" i="3"/>
  <c r="AF912" i="3"/>
  <c r="AB912" i="3"/>
  <c r="S912" i="3"/>
  <c r="AJ911" i="3"/>
  <c r="AI911" i="3"/>
  <c r="AG911" i="3"/>
  <c r="AF911" i="3"/>
  <c r="AB911" i="3"/>
  <c r="S911" i="3"/>
  <c r="AJ910" i="3"/>
  <c r="AI910" i="3"/>
  <c r="AG910" i="3"/>
  <c r="AF910" i="3"/>
  <c r="AB910" i="3"/>
  <c r="S910" i="3"/>
  <c r="AJ909" i="3"/>
  <c r="AI909" i="3"/>
  <c r="AG909" i="3"/>
  <c r="AF909" i="3"/>
  <c r="AB909" i="3"/>
  <c r="S909" i="3"/>
  <c r="AJ908" i="3"/>
  <c r="AI908" i="3"/>
  <c r="AG908" i="3"/>
  <c r="AF908" i="3"/>
  <c r="AB908" i="3"/>
  <c r="S908" i="3"/>
  <c r="AJ907" i="3"/>
  <c r="AI907" i="3"/>
  <c r="AG907" i="3"/>
  <c r="AF907" i="3"/>
  <c r="AB907" i="3"/>
  <c r="S907" i="3"/>
  <c r="AJ906" i="3"/>
  <c r="AI906" i="3"/>
  <c r="AG906" i="3"/>
  <c r="AF906" i="3"/>
  <c r="AB906" i="3"/>
  <c r="S906" i="3"/>
  <c r="AJ905" i="3"/>
  <c r="AI905" i="3"/>
  <c r="AG905" i="3"/>
  <c r="AF905" i="3"/>
  <c r="AB905" i="3"/>
  <c r="S905" i="3"/>
  <c r="AJ904" i="3"/>
  <c r="AI904" i="3"/>
  <c r="AG904" i="3"/>
  <c r="AF904" i="3"/>
  <c r="AB904" i="3"/>
  <c r="S904" i="3"/>
  <c r="AJ903" i="3"/>
  <c r="AI903" i="3"/>
  <c r="AG903" i="3"/>
  <c r="AF903" i="3"/>
  <c r="AB903" i="3"/>
  <c r="S903" i="3"/>
  <c r="AJ902" i="3"/>
  <c r="AI902" i="3"/>
  <c r="AG902" i="3"/>
  <c r="AF902" i="3"/>
  <c r="AB902" i="3"/>
  <c r="S902" i="3"/>
  <c r="AJ901" i="3"/>
  <c r="AI901" i="3"/>
  <c r="AG901" i="3"/>
  <c r="AF901" i="3"/>
  <c r="AB901" i="3"/>
  <c r="S901" i="3"/>
  <c r="AJ900" i="3"/>
  <c r="AI900" i="3"/>
  <c r="AG900" i="3"/>
  <c r="AF900" i="3"/>
  <c r="AB900" i="3"/>
  <c r="S900" i="3"/>
  <c r="AJ899" i="3"/>
  <c r="AI899" i="3"/>
  <c r="AG899" i="3"/>
  <c r="AF899" i="3"/>
  <c r="AB899" i="3"/>
  <c r="S899" i="3"/>
  <c r="AJ898" i="3"/>
  <c r="AI898" i="3"/>
  <c r="AG898" i="3"/>
  <c r="AF898" i="3"/>
  <c r="AB898" i="3"/>
  <c r="S898" i="3"/>
  <c r="AJ897" i="3"/>
  <c r="AI897" i="3"/>
  <c r="AG897" i="3"/>
  <c r="AF897" i="3"/>
  <c r="AB897" i="3"/>
  <c r="S897" i="3"/>
  <c r="AJ896" i="3"/>
  <c r="AI896" i="3"/>
  <c r="AG896" i="3"/>
  <c r="AF896" i="3"/>
  <c r="AB896" i="3"/>
  <c r="S896" i="3"/>
  <c r="AJ895" i="3"/>
  <c r="AI895" i="3"/>
  <c r="AG895" i="3"/>
  <c r="AF895" i="3"/>
  <c r="AB895" i="3"/>
  <c r="S895" i="3"/>
  <c r="AJ894" i="3"/>
  <c r="AI894" i="3"/>
  <c r="AG894" i="3"/>
  <c r="AF894" i="3"/>
  <c r="AB894" i="3"/>
  <c r="S894" i="3"/>
  <c r="AJ893" i="3"/>
  <c r="AI893" i="3"/>
  <c r="AG893" i="3"/>
  <c r="AF893" i="3"/>
  <c r="AB893" i="3"/>
  <c r="S893" i="3"/>
  <c r="AJ892" i="3"/>
  <c r="AI892" i="3"/>
  <c r="AG892" i="3"/>
  <c r="AF892" i="3"/>
  <c r="AB892" i="3"/>
  <c r="S892" i="3"/>
  <c r="AJ891" i="3"/>
  <c r="AI891" i="3"/>
  <c r="AG891" i="3"/>
  <c r="AF891" i="3"/>
  <c r="AB891" i="3"/>
  <c r="S891" i="3"/>
  <c r="AJ890" i="3"/>
  <c r="AI890" i="3"/>
  <c r="AG890" i="3"/>
  <c r="AF890" i="3"/>
  <c r="AB890" i="3"/>
  <c r="S890" i="3"/>
  <c r="AJ889" i="3"/>
  <c r="AI889" i="3"/>
  <c r="AG889" i="3"/>
  <c r="AF889" i="3"/>
  <c r="AB889" i="3"/>
  <c r="S889" i="3"/>
  <c r="AJ888" i="3"/>
  <c r="AI888" i="3"/>
  <c r="AG888" i="3"/>
  <c r="AF888" i="3"/>
  <c r="AB888" i="3"/>
  <c r="S888" i="3"/>
  <c r="AJ887" i="3"/>
  <c r="AI887" i="3"/>
  <c r="AG887" i="3"/>
  <c r="AF887" i="3"/>
  <c r="AB887" i="3"/>
  <c r="S887" i="3"/>
  <c r="AJ886" i="3"/>
  <c r="AI886" i="3"/>
  <c r="AG886" i="3"/>
  <c r="AF886" i="3"/>
  <c r="AB886" i="3"/>
  <c r="S886" i="3"/>
  <c r="AJ885" i="3"/>
  <c r="AI885" i="3"/>
  <c r="AG885" i="3"/>
  <c r="AF885" i="3"/>
  <c r="AB885" i="3"/>
  <c r="S885" i="3"/>
  <c r="AJ884" i="3"/>
  <c r="AI884" i="3"/>
  <c r="AG884" i="3"/>
  <c r="AF884" i="3"/>
  <c r="AB884" i="3"/>
  <c r="S884" i="3"/>
  <c r="AJ883" i="3"/>
  <c r="AI883" i="3"/>
  <c r="AG883" i="3"/>
  <c r="AF883" i="3"/>
  <c r="AB883" i="3"/>
  <c r="S883" i="3"/>
  <c r="AJ882" i="3"/>
  <c r="AI882" i="3"/>
  <c r="AG882" i="3"/>
  <c r="AF882" i="3"/>
  <c r="AB882" i="3"/>
  <c r="S882" i="3"/>
  <c r="AJ881" i="3"/>
  <c r="AI881" i="3"/>
  <c r="AG881" i="3"/>
  <c r="AF881" i="3"/>
  <c r="AB881" i="3"/>
  <c r="S881" i="3"/>
  <c r="AJ880" i="3"/>
  <c r="AI880" i="3"/>
  <c r="AG880" i="3"/>
  <c r="AF880" i="3"/>
  <c r="AB880" i="3"/>
  <c r="S880" i="3"/>
  <c r="AJ879" i="3"/>
  <c r="AI879" i="3"/>
  <c r="AG879" i="3"/>
  <c r="AF879" i="3"/>
  <c r="AB879" i="3"/>
  <c r="S879" i="3"/>
  <c r="AJ878" i="3"/>
  <c r="AI878" i="3"/>
  <c r="AG878" i="3"/>
  <c r="AF878" i="3"/>
  <c r="AB878" i="3"/>
  <c r="S878" i="3"/>
  <c r="AJ877" i="3"/>
  <c r="AI877" i="3"/>
  <c r="AG877" i="3"/>
  <c r="AF877" i="3"/>
  <c r="AB877" i="3"/>
  <c r="S877" i="3"/>
  <c r="AJ876" i="3"/>
  <c r="AI876" i="3"/>
  <c r="AG876" i="3"/>
  <c r="AF876" i="3"/>
  <c r="AB876" i="3"/>
  <c r="S876" i="3"/>
  <c r="AJ875" i="3"/>
  <c r="AI875" i="3"/>
  <c r="AG875" i="3"/>
  <c r="AF875" i="3"/>
  <c r="AB875" i="3"/>
  <c r="S875" i="3"/>
  <c r="AJ874" i="3"/>
  <c r="AI874" i="3"/>
  <c r="AG874" i="3"/>
  <c r="AF874" i="3"/>
  <c r="AB874" i="3"/>
  <c r="S874" i="3"/>
  <c r="AJ873" i="3"/>
  <c r="AI873" i="3"/>
  <c r="AG873" i="3"/>
  <c r="AF873" i="3"/>
  <c r="AB873" i="3"/>
  <c r="S873" i="3"/>
  <c r="AJ872" i="3"/>
  <c r="AI872" i="3"/>
  <c r="AG872" i="3"/>
  <c r="AF872" i="3"/>
  <c r="AB872" i="3"/>
  <c r="S872" i="3"/>
  <c r="AJ871" i="3"/>
  <c r="AI871" i="3"/>
  <c r="AG871" i="3"/>
  <c r="AF871" i="3"/>
  <c r="AB871" i="3"/>
  <c r="S871" i="3"/>
  <c r="AJ870" i="3"/>
  <c r="AI870" i="3"/>
  <c r="AG870" i="3"/>
  <c r="AF870" i="3"/>
  <c r="AB870" i="3"/>
  <c r="S870" i="3"/>
  <c r="AJ869" i="3"/>
  <c r="AI869" i="3"/>
  <c r="AG869" i="3"/>
  <c r="AF869" i="3"/>
  <c r="AB869" i="3"/>
  <c r="S869" i="3"/>
  <c r="AJ868" i="3"/>
  <c r="AI868" i="3"/>
  <c r="AG868" i="3"/>
  <c r="AF868" i="3"/>
  <c r="AB868" i="3"/>
  <c r="S868" i="3"/>
  <c r="AJ867" i="3"/>
  <c r="AI867" i="3"/>
  <c r="AG867" i="3"/>
  <c r="AF867" i="3"/>
  <c r="AB867" i="3"/>
  <c r="S867" i="3"/>
  <c r="AJ866" i="3"/>
  <c r="AI866" i="3"/>
  <c r="AG866" i="3"/>
  <c r="AF866" i="3"/>
  <c r="AB866" i="3"/>
  <c r="S866" i="3"/>
  <c r="AJ865" i="3"/>
  <c r="AI865" i="3"/>
  <c r="AG865" i="3"/>
  <c r="AF865" i="3"/>
  <c r="AB865" i="3"/>
  <c r="S865" i="3"/>
  <c r="AJ864" i="3"/>
  <c r="AI864" i="3"/>
  <c r="AG864" i="3"/>
  <c r="AF864" i="3"/>
  <c r="AB864" i="3"/>
  <c r="S864" i="3"/>
  <c r="AJ863" i="3"/>
  <c r="AI863" i="3"/>
  <c r="AG863" i="3"/>
  <c r="AF863" i="3"/>
  <c r="AB863" i="3"/>
  <c r="S863" i="3"/>
  <c r="AJ862" i="3"/>
  <c r="AI862" i="3"/>
  <c r="AG862" i="3"/>
  <c r="AF862" i="3"/>
  <c r="AB862" i="3"/>
  <c r="S862" i="3"/>
  <c r="AJ861" i="3"/>
  <c r="AI861" i="3"/>
  <c r="AG861" i="3"/>
  <c r="AF861" i="3"/>
  <c r="AB861" i="3"/>
  <c r="S861" i="3"/>
  <c r="AJ860" i="3"/>
  <c r="AI860" i="3"/>
  <c r="AG860" i="3"/>
  <c r="AF860" i="3"/>
  <c r="AB860" i="3"/>
  <c r="S860" i="3"/>
  <c r="AJ859" i="3"/>
  <c r="AI859" i="3"/>
  <c r="AG859" i="3"/>
  <c r="AF859" i="3"/>
  <c r="AB859" i="3"/>
  <c r="S859" i="3"/>
  <c r="AJ858" i="3"/>
  <c r="AI858" i="3"/>
  <c r="AG858" i="3"/>
  <c r="AF858" i="3"/>
  <c r="AB858" i="3"/>
  <c r="S858" i="3"/>
  <c r="AJ857" i="3"/>
  <c r="AI857" i="3"/>
  <c r="AG857" i="3"/>
  <c r="AF857" i="3"/>
  <c r="AB857" i="3"/>
  <c r="S857" i="3"/>
  <c r="AJ856" i="3"/>
  <c r="AI856" i="3"/>
  <c r="AG856" i="3"/>
  <c r="AF856" i="3"/>
  <c r="AB856" i="3"/>
  <c r="S856" i="3"/>
  <c r="AJ855" i="3"/>
  <c r="AI855" i="3"/>
  <c r="AG855" i="3"/>
  <c r="AF855" i="3"/>
  <c r="AB855" i="3"/>
  <c r="S855" i="3"/>
  <c r="AJ854" i="3"/>
  <c r="AI854" i="3"/>
  <c r="AG854" i="3"/>
  <c r="AF854" i="3"/>
  <c r="AB854" i="3"/>
  <c r="S854" i="3"/>
  <c r="AJ853" i="3"/>
  <c r="AI853" i="3"/>
  <c r="AG853" i="3"/>
  <c r="AF853" i="3"/>
  <c r="AB853" i="3"/>
  <c r="S853" i="3"/>
  <c r="AJ852" i="3"/>
  <c r="AI852" i="3"/>
  <c r="AG852" i="3"/>
  <c r="AF852" i="3"/>
  <c r="AB852" i="3"/>
  <c r="S852" i="3"/>
  <c r="AJ851" i="3"/>
  <c r="AI851" i="3"/>
  <c r="AG851" i="3"/>
  <c r="AF851" i="3"/>
  <c r="AB851" i="3"/>
  <c r="S851" i="3"/>
  <c r="AJ850" i="3"/>
  <c r="AI850" i="3"/>
  <c r="AG850" i="3"/>
  <c r="AF850" i="3"/>
  <c r="AB850" i="3"/>
  <c r="S850" i="3"/>
  <c r="AJ849" i="3"/>
  <c r="AI849" i="3"/>
  <c r="AG849" i="3"/>
  <c r="AF849" i="3"/>
  <c r="AB849" i="3"/>
  <c r="S849" i="3"/>
  <c r="AJ848" i="3"/>
  <c r="AI848" i="3"/>
  <c r="AG848" i="3"/>
  <c r="AF848" i="3"/>
  <c r="AB848" i="3"/>
  <c r="S848" i="3"/>
  <c r="AJ847" i="3"/>
  <c r="AI847" i="3"/>
  <c r="AG847" i="3"/>
  <c r="AF847" i="3"/>
  <c r="AB847" i="3"/>
  <c r="S847" i="3"/>
  <c r="AJ846" i="3"/>
  <c r="AI846" i="3"/>
  <c r="AG846" i="3"/>
  <c r="AF846" i="3"/>
  <c r="AB846" i="3"/>
  <c r="S846" i="3"/>
  <c r="AJ845" i="3"/>
  <c r="AI845" i="3"/>
  <c r="AG845" i="3"/>
  <c r="AF845" i="3"/>
  <c r="AB845" i="3"/>
  <c r="S845" i="3"/>
  <c r="AJ844" i="3"/>
  <c r="AI844" i="3"/>
  <c r="AG844" i="3"/>
  <c r="AF844" i="3"/>
  <c r="AB844" i="3"/>
  <c r="S844" i="3"/>
  <c r="AJ843" i="3"/>
  <c r="AI843" i="3"/>
  <c r="AG843" i="3"/>
  <c r="AF843" i="3"/>
  <c r="AB843" i="3"/>
  <c r="S843" i="3"/>
  <c r="AJ842" i="3"/>
  <c r="AI842" i="3"/>
  <c r="AG842" i="3"/>
  <c r="AF842" i="3"/>
  <c r="AB842" i="3"/>
  <c r="S842" i="3"/>
  <c r="AJ841" i="3"/>
  <c r="AI841" i="3"/>
  <c r="AG841" i="3"/>
  <c r="AF841" i="3"/>
  <c r="AB841" i="3"/>
  <c r="S841" i="3"/>
  <c r="AJ840" i="3"/>
  <c r="AI840" i="3"/>
  <c r="AG840" i="3"/>
  <c r="AF840" i="3"/>
  <c r="AB840" i="3"/>
  <c r="S840" i="3"/>
  <c r="AJ839" i="3"/>
  <c r="AI839" i="3"/>
  <c r="AG839" i="3"/>
  <c r="AF839" i="3"/>
  <c r="AB839" i="3"/>
  <c r="S839" i="3"/>
  <c r="AJ838" i="3"/>
  <c r="AI838" i="3"/>
  <c r="AG838" i="3"/>
  <c r="AF838" i="3"/>
  <c r="AB838" i="3"/>
  <c r="S838" i="3"/>
  <c r="AJ837" i="3"/>
  <c r="AI837" i="3"/>
  <c r="AG837" i="3"/>
  <c r="AF837" i="3"/>
  <c r="AB837" i="3"/>
  <c r="S837" i="3"/>
  <c r="AJ836" i="3"/>
  <c r="AI836" i="3"/>
  <c r="AG836" i="3"/>
  <c r="AF836" i="3"/>
  <c r="AB836" i="3"/>
  <c r="S836" i="3"/>
  <c r="AJ835" i="3"/>
  <c r="AI835" i="3"/>
  <c r="AG835" i="3"/>
  <c r="AF835" i="3"/>
  <c r="AB835" i="3"/>
  <c r="S835" i="3"/>
  <c r="AJ834" i="3"/>
  <c r="AI834" i="3"/>
  <c r="AG834" i="3"/>
  <c r="AF834" i="3"/>
  <c r="AB834" i="3"/>
  <c r="S834" i="3"/>
  <c r="AJ833" i="3"/>
  <c r="AI833" i="3"/>
  <c r="AG833" i="3"/>
  <c r="AF833" i="3"/>
  <c r="AB833" i="3"/>
  <c r="S833" i="3"/>
  <c r="AJ832" i="3"/>
  <c r="AI832" i="3"/>
  <c r="AG832" i="3"/>
  <c r="AF832" i="3"/>
  <c r="AB832" i="3"/>
  <c r="S832" i="3"/>
  <c r="AJ831" i="3"/>
  <c r="AI831" i="3"/>
  <c r="AG831" i="3"/>
  <c r="AF831" i="3"/>
  <c r="AB831" i="3"/>
  <c r="S831" i="3"/>
  <c r="AJ830" i="3"/>
  <c r="AI830" i="3"/>
  <c r="AG830" i="3"/>
  <c r="AF830" i="3"/>
  <c r="AB830" i="3"/>
  <c r="S830" i="3"/>
  <c r="AJ829" i="3"/>
  <c r="AI829" i="3"/>
  <c r="AG829" i="3"/>
  <c r="AF829" i="3"/>
  <c r="AB829" i="3"/>
  <c r="S829" i="3"/>
  <c r="AJ828" i="3"/>
  <c r="AI828" i="3"/>
  <c r="AG828" i="3"/>
  <c r="AF828" i="3"/>
  <c r="AB828" i="3"/>
  <c r="S828" i="3"/>
  <c r="AJ827" i="3"/>
  <c r="AI827" i="3"/>
  <c r="AG827" i="3"/>
  <c r="AF827" i="3"/>
  <c r="AB827" i="3"/>
  <c r="S827" i="3"/>
  <c r="AJ826" i="3"/>
  <c r="AI826" i="3"/>
  <c r="AG826" i="3"/>
  <c r="AF826" i="3"/>
  <c r="AB826" i="3"/>
  <c r="S826" i="3"/>
  <c r="AJ825" i="3"/>
  <c r="AI825" i="3"/>
  <c r="AG825" i="3"/>
  <c r="AF825" i="3"/>
  <c r="AB825" i="3"/>
  <c r="S825" i="3"/>
  <c r="AJ824" i="3"/>
  <c r="AI824" i="3"/>
  <c r="AG824" i="3"/>
  <c r="AF824" i="3"/>
  <c r="AB824" i="3"/>
  <c r="S824" i="3"/>
  <c r="AJ823" i="3"/>
  <c r="AI823" i="3"/>
  <c r="AG823" i="3"/>
  <c r="AF823" i="3"/>
  <c r="AB823" i="3"/>
  <c r="S823" i="3"/>
  <c r="AJ822" i="3"/>
  <c r="AI822" i="3"/>
  <c r="AG822" i="3"/>
  <c r="AF822" i="3"/>
  <c r="AB822" i="3"/>
  <c r="S822" i="3"/>
  <c r="AJ821" i="3"/>
  <c r="AI821" i="3"/>
  <c r="AG821" i="3"/>
  <c r="AF821" i="3"/>
  <c r="AB821" i="3"/>
  <c r="S821" i="3"/>
  <c r="AJ820" i="3"/>
  <c r="AI820" i="3"/>
  <c r="AG820" i="3"/>
  <c r="AF820" i="3"/>
  <c r="AB820" i="3"/>
  <c r="S820" i="3"/>
  <c r="AJ819" i="3"/>
  <c r="AI819" i="3"/>
  <c r="AG819" i="3"/>
  <c r="AF819" i="3"/>
  <c r="AB819" i="3"/>
  <c r="S819" i="3"/>
  <c r="AJ818" i="3"/>
  <c r="AI818" i="3"/>
  <c r="AG818" i="3"/>
  <c r="AF818" i="3"/>
  <c r="AB818" i="3"/>
  <c r="S818" i="3"/>
  <c r="AJ817" i="3"/>
  <c r="AI817" i="3"/>
  <c r="AG817" i="3"/>
  <c r="AF817" i="3"/>
  <c r="AB817" i="3"/>
  <c r="S817" i="3"/>
  <c r="AJ816" i="3"/>
  <c r="AI816" i="3"/>
  <c r="AG816" i="3"/>
  <c r="AF816" i="3"/>
  <c r="AB816" i="3"/>
  <c r="S816" i="3"/>
  <c r="AJ815" i="3"/>
  <c r="AI815" i="3"/>
  <c r="AG815" i="3"/>
  <c r="AF815" i="3"/>
  <c r="AB815" i="3"/>
  <c r="S815" i="3"/>
  <c r="AJ814" i="3"/>
  <c r="AI814" i="3"/>
  <c r="AG814" i="3"/>
  <c r="AF814" i="3"/>
  <c r="AB814" i="3"/>
  <c r="S814" i="3"/>
  <c r="AJ813" i="3"/>
  <c r="AI813" i="3"/>
  <c r="AG813" i="3"/>
  <c r="AF813" i="3"/>
  <c r="AB813" i="3"/>
  <c r="S813" i="3"/>
  <c r="AJ812" i="3"/>
  <c r="AI812" i="3"/>
  <c r="AG812" i="3"/>
  <c r="AF812" i="3"/>
  <c r="AB812" i="3"/>
  <c r="S812" i="3"/>
  <c r="AJ811" i="3"/>
  <c r="AI811" i="3"/>
  <c r="AG811" i="3"/>
  <c r="AF811" i="3"/>
  <c r="AB811" i="3"/>
  <c r="S811" i="3"/>
  <c r="AJ810" i="3"/>
  <c r="AI810" i="3"/>
  <c r="AG810" i="3"/>
  <c r="AF810" i="3"/>
  <c r="AB810" i="3"/>
  <c r="S810" i="3"/>
  <c r="AJ809" i="3"/>
  <c r="AI809" i="3"/>
  <c r="AG809" i="3"/>
  <c r="AF809" i="3"/>
  <c r="AB809" i="3"/>
  <c r="S809" i="3"/>
  <c r="AJ808" i="3"/>
  <c r="AI808" i="3"/>
  <c r="AG808" i="3"/>
  <c r="AF808" i="3"/>
  <c r="AB808" i="3"/>
  <c r="S808" i="3"/>
  <c r="AJ807" i="3"/>
  <c r="AI807" i="3"/>
  <c r="AG807" i="3"/>
  <c r="AF807" i="3"/>
  <c r="AB807" i="3"/>
  <c r="S807" i="3"/>
  <c r="AJ806" i="3"/>
  <c r="AI806" i="3"/>
  <c r="AG806" i="3"/>
  <c r="AF806" i="3"/>
  <c r="AB806" i="3"/>
  <c r="S806" i="3"/>
  <c r="AJ805" i="3"/>
  <c r="AI805" i="3"/>
  <c r="AG805" i="3"/>
  <c r="AF805" i="3"/>
  <c r="AB805" i="3"/>
  <c r="S805" i="3"/>
  <c r="AJ804" i="3"/>
  <c r="AI804" i="3"/>
  <c r="AG804" i="3"/>
  <c r="AF804" i="3"/>
  <c r="AB804" i="3"/>
  <c r="S804" i="3"/>
  <c r="AJ803" i="3"/>
  <c r="AI803" i="3"/>
  <c r="AG803" i="3"/>
  <c r="AF803" i="3"/>
  <c r="AB803" i="3"/>
  <c r="S803" i="3"/>
  <c r="AJ802" i="3"/>
  <c r="AI802" i="3"/>
  <c r="AG802" i="3"/>
  <c r="AF802" i="3"/>
  <c r="AB802" i="3"/>
  <c r="S802" i="3"/>
  <c r="AJ801" i="3"/>
  <c r="AI801" i="3"/>
  <c r="AG801" i="3"/>
  <c r="AF801" i="3"/>
  <c r="AB801" i="3"/>
  <c r="S801" i="3"/>
  <c r="AJ800" i="3"/>
  <c r="AI800" i="3"/>
  <c r="AG800" i="3"/>
  <c r="AF800" i="3"/>
  <c r="AB800" i="3"/>
  <c r="S800" i="3"/>
  <c r="AJ799" i="3"/>
  <c r="AI799" i="3"/>
  <c r="AG799" i="3"/>
  <c r="AF799" i="3"/>
  <c r="AB799" i="3"/>
  <c r="S799" i="3"/>
  <c r="AJ798" i="3"/>
  <c r="AI798" i="3"/>
  <c r="AG798" i="3"/>
  <c r="AF798" i="3"/>
  <c r="AB798" i="3"/>
  <c r="S798" i="3"/>
  <c r="AJ797" i="3"/>
  <c r="AI797" i="3"/>
  <c r="AG797" i="3"/>
  <c r="AF797" i="3"/>
  <c r="AB797" i="3"/>
  <c r="S797" i="3"/>
  <c r="AJ796" i="3"/>
  <c r="AI796" i="3"/>
  <c r="AG796" i="3"/>
  <c r="AF796" i="3"/>
  <c r="AB796" i="3"/>
  <c r="S796" i="3"/>
  <c r="AJ795" i="3"/>
  <c r="AI795" i="3"/>
  <c r="AG795" i="3"/>
  <c r="AF795" i="3"/>
  <c r="AB795" i="3"/>
  <c r="S795" i="3"/>
  <c r="AJ794" i="3"/>
  <c r="AI794" i="3"/>
  <c r="AG794" i="3"/>
  <c r="AF794" i="3"/>
  <c r="AB794" i="3"/>
  <c r="S794" i="3"/>
  <c r="AJ793" i="3"/>
  <c r="AI793" i="3"/>
  <c r="AG793" i="3"/>
  <c r="AF793" i="3"/>
  <c r="AB793" i="3"/>
  <c r="S793" i="3"/>
  <c r="AJ792" i="3"/>
  <c r="AI792" i="3"/>
  <c r="AG792" i="3"/>
  <c r="AF792" i="3"/>
  <c r="AB792" i="3"/>
  <c r="S792" i="3"/>
  <c r="AJ791" i="3"/>
  <c r="AI791" i="3"/>
  <c r="AG791" i="3"/>
  <c r="AF791" i="3"/>
  <c r="AB791" i="3"/>
  <c r="S791" i="3"/>
  <c r="AJ790" i="3"/>
  <c r="AI790" i="3"/>
  <c r="AG790" i="3"/>
  <c r="AF790" i="3"/>
  <c r="AB790" i="3"/>
  <c r="S790" i="3"/>
  <c r="AJ789" i="3"/>
  <c r="AI789" i="3"/>
  <c r="AG789" i="3"/>
  <c r="AF789" i="3"/>
  <c r="AB789" i="3"/>
  <c r="S789" i="3"/>
  <c r="AJ788" i="3"/>
  <c r="AI788" i="3"/>
  <c r="AG788" i="3"/>
  <c r="AF788" i="3"/>
  <c r="AB788" i="3"/>
  <c r="S788" i="3"/>
  <c r="AJ787" i="3"/>
  <c r="AI787" i="3"/>
  <c r="AG787" i="3"/>
  <c r="AF787" i="3"/>
  <c r="AB787" i="3"/>
  <c r="S787" i="3"/>
  <c r="AJ786" i="3"/>
  <c r="AI786" i="3"/>
  <c r="AG786" i="3"/>
  <c r="AF786" i="3"/>
  <c r="AB786" i="3"/>
  <c r="S786" i="3"/>
  <c r="AJ785" i="3"/>
  <c r="AI785" i="3"/>
  <c r="AG785" i="3"/>
  <c r="AF785" i="3"/>
  <c r="AB785" i="3"/>
  <c r="S785" i="3"/>
  <c r="AJ784" i="3"/>
  <c r="AI784" i="3"/>
  <c r="AG784" i="3"/>
  <c r="AF784" i="3"/>
  <c r="AB784" i="3"/>
  <c r="S784" i="3"/>
  <c r="AJ783" i="3"/>
  <c r="AI783" i="3"/>
  <c r="AG783" i="3"/>
  <c r="AF783" i="3"/>
  <c r="AB783" i="3"/>
  <c r="S783" i="3"/>
  <c r="AJ782" i="3"/>
  <c r="AI782" i="3"/>
  <c r="AG782" i="3"/>
  <c r="AF782" i="3"/>
  <c r="AB782" i="3"/>
  <c r="S782" i="3"/>
  <c r="AJ781" i="3"/>
  <c r="AI781" i="3"/>
  <c r="AG781" i="3"/>
  <c r="AF781" i="3"/>
  <c r="AB781" i="3"/>
  <c r="S781" i="3"/>
  <c r="AJ780" i="3"/>
  <c r="AI780" i="3"/>
  <c r="AG780" i="3"/>
  <c r="AF780" i="3"/>
  <c r="AB780" i="3"/>
  <c r="S780" i="3"/>
  <c r="AJ779" i="3"/>
  <c r="AI779" i="3"/>
  <c r="AG779" i="3"/>
  <c r="AF779" i="3"/>
  <c r="AB779" i="3"/>
  <c r="S779" i="3"/>
  <c r="AJ778" i="3"/>
  <c r="AI778" i="3"/>
  <c r="AG778" i="3"/>
  <c r="AF778" i="3"/>
  <c r="AB778" i="3"/>
  <c r="S778" i="3"/>
  <c r="AJ777" i="3"/>
  <c r="AI777" i="3"/>
  <c r="AG777" i="3"/>
  <c r="AF777" i="3"/>
  <c r="AB777" i="3"/>
  <c r="S777" i="3"/>
  <c r="AJ776" i="3"/>
  <c r="AI776" i="3"/>
  <c r="AG776" i="3"/>
  <c r="AF776" i="3"/>
  <c r="AB776" i="3"/>
  <c r="S776" i="3"/>
  <c r="AJ775" i="3"/>
  <c r="AI775" i="3"/>
  <c r="AG775" i="3"/>
  <c r="AF775" i="3"/>
  <c r="AB775" i="3"/>
  <c r="S775" i="3"/>
  <c r="AJ774" i="3"/>
  <c r="AI774" i="3"/>
  <c r="AG774" i="3"/>
  <c r="AF774" i="3"/>
  <c r="AB774" i="3"/>
  <c r="S774" i="3"/>
  <c r="AJ773" i="3"/>
  <c r="AI773" i="3"/>
  <c r="AG773" i="3"/>
  <c r="AF773" i="3"/>
  <c r="AB773" i="3"/>
  <c r="S773" i="3"/>
  <c r="AJ772" i="3"/>
  <c r="AI772" i="3"/>
  <c r="AG772" i="3"/>
  <c r="AF772" i="3"/>
  <c r="AB772" i="3"/>
  <c r="S772" i="3"/>
  <c r="AJ771" i="3"/>
  <c r="AI771" i="3"/>
  <c r="AG771" i="3"/>
  <c r="AF771" i="3"/>
  <c r="AB771" i="3"/>
  <c r="S771" i="3"/>
  <c r="AJ770" i="3"/>
  <c r="AI770" i="3"/>
  <c r="AG770" i="3"/>
  <c r="AF770" i="3"/>
  <c r="AB770" i="3"/>
  <c r="S770" i="3"/>
  <c r="AJ769" i="3"/>
  <c r="AI769" i="3"/>
  <c r="AG769" i="3"/>
  <c r="AF769" i="3"/>
  <c r="AB769" i="3"/>
  <c r="S769" i="3"/>
  <c r="AJ768" i="3"/>
  <c r="AI768" i="3"/>
  <c r="AG768" i="3"/>
  <c r="AF768" i="3"/>
  <c r="AB768" i="3"/>
  <c r="S768" i="3"/>
  <c r="AJ767" i="3"/>
  <c r="AI767" i="3"/>
  <c r="AG767" i="3"/>
  <c r="AF767" i="3"/>
  <c r="AB767" i="3"/>
  <c r="S767" i="3"/>
  <c r="AJ766" i="3"/>
  <c r="AI766" i="3"/>
  <c r="AG766" i="3"/>
  <c r="AF766" i="3"/>
  <c r="AB766" i="3"/>
  <c r="S766" i="3"/>
  <c r="AJ765" i="3"/>
  <c r="AI765" i="3"/>
  <c r="AG765" i="3"/>
  <c r="AF765" i="3"/>
  <c r="AB765" i="3"/>
  <c r="S765" i="3"/>
  <c r="AJ764" i="3"/>
  <c r="AI764" i="3"/>
  <c r="AG764" i="3"/>
  <c r="AF764" i="3"/>
  <c r="AB764" i="3"/>
  <c r="S764" i="3"/>
  <c r="AJ763" i="3"/>
  <c r="AI763" i="3"/>
  <c r="AG763" i="3"/>
  <c r="AF763" i="3"/>
  <c r="AB763" i="3"/>
  <c r="S763" i="3"/>
  <c r="AJ762" i="3"/>
  <c r="AI762" i="3"/>
  <c r="AG762" i="3"/>
  <c r="AF762" i="3"/>
  <c r="AB762" i="3"/>
  <c r="S762" i="3"/>
  <c r="AJ761" i="3"/>
  <c r="AI761" i="3"/>
  <c r="AG761" i="3"/>
  <c r="AF761" i="3"/>
  <c r="AB761" i="3"/>
  <c r="S761" i="3"/>
  <c r="AJ760" i="3"/>
  <c r="AI760" i="3"/>
  <c r="AG760" i="3"/>
  <c r="AF760" i="3"/>
  <c r="AB760" i="3"/>
  <c r="S760" i="3"/>
  <c r="AJ759" i="3"/>
  <c r="AI759" i="3"/>
  <c r="AG759" i="3"/>
  <c r="AF759" i="3"/>
  <c r="AB759" i="3"/>
  <c r="S759" i="3"/>
  <c r="AJ758" i="3"/>
  <c r="AI758" i="3"/>
  <c r="AG758" i="3"/>
  <c r="AF758" i="3"/>
  <c r="AB758" i="3"/>
  <c r="S758" i="3"/>
  <c r="AJ757" i="3"/>
  <c r="AI757" i="3"/>
  <c r="AG757" i="3"/>
  <c r="AF757" i="3"/>
  <c r="AB757" i="3"/>
  <c r="S757" i="3"/>
  <c r="AJ756" i="3"/>
  <c r="AI756" i="3"/>
  <c r="AG756" i="3"/>
  <c r="AF756" i="3"/>
  <c r="AB756" i="3"/>
  <c r="S756" i="3"/>
  <c r="AJ755" i="3"/>
  <c r="AI755" i="3"/>
  <c r="AG755" i="3"/>
  <c r="AF755" i="3"/>
  <c r="AB755" i="3"/>
  <c r="S755" i="3"/>
  <c r="AJ754" i="3"/>
  <c r="AI754" i="3"/>
  <c r="AG754" i="3"/>
  <c r="AF754" i="3"/>
  <c r="AB754" i="3"/>
  <c r="S754" i="3"/>
  <c r="AJ753" i="3"/>
  <c r="AI753" i="3"/>
  <c r="AG753" i="3"/>
  <c r="AF753" i="3"/>
  <c r="AB753" i="3"/>
  <c r="S753" i="3"/>
  <c r="AJ752" i="3"/>
  <c r="AI752" i="3"/>
  <c r="AG752" i="3"/>
  <c r="AF752" i="3"/>
  <c r="AB752" i="3"/>
  <c r="S752" i="3"/>
  <c r="AJ751" i="3"/>
  <c r="AI751" i="3"/>
  <c r="AG751" i="3"/>
  <c r="AF751" i="3"/>
  <c r="AB751" i="3"/>
  <c r="S751" i="3"/>
  <c r="AJ750" i="3"/>
  <c r="AI750" i="3"/>
  <c r="AG750" i="3"/>
  <c r="AF750" i="3"/>
  <c r="AB750" i="3"/>
  <c r="S750" i="3"/>
  <c r="AJ749" i="3"/>
  <c r="AI749" i="3"/>
  <c r="AG749" i="3"/>
  <c r="AF749" i="3"/>
  <c r="AB749" i="3"/>
  <c r="S749" i="3"/>
  <c r="AJ748" i="3"/>
  <c r="AI748" i="3"/>
  <c r="AG748" i="3"/>
  <c r="AF748" i="3"/>
  <c r="AB748" i="3"/>
  <c r="S748" i="3"/>
  <c r="AJ747" i="3"/>
  <c r="AI747" i="3"/>
  <c r="AG747" i="3"/>
  <c r="AF747" i="3"/>
  <c r="AB747" i="3"/>
  <c r="S747" i="3"/>
  <c r="AJ746" i="3"/>
  <c r="AI746" i="3"/>
  <c r="AG746" i="3"/>
  <c r="AF746" i="3"/>
  <c r="AB746" i="3"/>
  <c r="S746" i="3"/>
  <c r="AJ745" i="3"/>
  <c r="AI745" i="3"/>
  <c r="AG745" i="3"/>
  <c r="AF745" i="3"/>
  <c r="AB745" i="3"/>
  <c r="S745" i="3"/>
  <c r="AJ744" i="3"/>
  <c r="AI744" i="3"/>
  <c r="AG744" i="3"/>
  <c r="AF744" i="3"/>
  <c r="AB744" i="3"/>
  <c r="S744" i="3"/>
  <c r="AJ743" i="3"/>
  <c r="AI743" i="3"/>
  <c r="AG743" i="3"/>
  <c r="AF743" i="3"/>
  <c r="AB743" i="3"/>
  <c r="S743" i="3"/>
  <c r="AJ742" i="3"/>
  <c r="AI742" i="3"/>
  <c r="AG742" i="3"/>
  <c r="AF742" i="3"/>
  <c r="AB742" i="3"/>
  <c r="S742" i="3"/>
  <c r="AJ741" i="3"/>
  <c r="AI741" i="3"/>
  <c r="AG741" i="3"/>
  <c r="AF741" i="3"/>
  <c r="AB741" i="3"/>
  <c r="S741" i="3"/>
  <c r="AJ740" i="3"/>
  <c r="AI740" i="3"/>
  <c r="AG740" i="3"/>
  <c r="AF740" i="3"/>
  <c r="AB740" i="3"/>
  <c r="S740" i="3"/>
  <c r="AJ739" i="3"/>
  <c r="AI739" i="3"/>
  <c r="AG739" i="3"/>
  <c r="AF739" i="3"/>
  <c r="AB739" i="3"/>
  <c r="S739" i="3"/>
  <c r="AJ738" i="3"/>
  <c r="AI738" i="3"/>
  <c r="AG738" i="3"/>
  <c r="AF738" i="3"/>
  <c r="AB738" i="3"/>
  <c r="S738" i="3"/>
  <c r="AJ737" i="3"/>
  <c r="AI737" i="3"/>
  <c r="AG737" i="3"/>
  <c r="AF737" i="3"/>
  <c r="AB737" i="3"/>
  <c r="S737" i="3"/>
  <c r="AJ736" i="3"/>
  <c r="AI736" i="3"/>
  <c r="AG736" i="3"/>
  <c r="AF736" i="3"/>
  <c r="AB736" i="3"/>
  <c r="S736" i="3"/>
  <c r="AJ735" i="3"/>
  <c r="AI735" i="3"/>
  <c r="AG735" i="3"/>
  <c r="AF735" i="3"/>
  <c r="AB735" i="3"/>
  <c r="S735" i="3"/>
  <c r="AJ734" i="3"/>
  <c r="AI734" i="3"/>
  <c r="AG734" i="3"/>
  <c r="AF734" i="3"/>
  <c r="AB734" i="3"/>
  <c r="S734" i="3"/>
  <c r="AJ733" i="3"/>
  <c r="AI733" i="3"/>
  <c r="AG733" i="3"/>
  <c r="AF733" i="3"/>
  <c r="AB733" i="3"/>
  <c r="S733" i="3"/>
  <c r="AJ732" i="3"/>
  <c r="AI732" i="3"/>
  <c r="AG732" i="3"/>
  <c r="AF732" i="3"/>
  <c r="AB732" i="3"/>
  <c r="S732" i="3"/>
  <c r="AJ731" i="3"/>
  <c r="AI731" i="3"/>
  <c r="AG731" i="3"/>
  <c r="AF731" i="3"/>
  <c r="AB731" i="3"/>
  <c r="S731" i="3"/>
  <c r="AJ730" i="3"/>
  <c r="AI730" i="3"/>
  <c r="AG730" i="3"/>
  <c r="AF730" i="3"/>
  <c r="AB730" i="3"/>
  <c r="S730" i="3"/>
  <c r="AJ729" i="3"/>
  <c r="AI729" i="3"/>
  <c r="AG729" i="3"/>
  <c r="AF729" i="3"/>
  <c r="AB729" i="3"/>
  <c r="S729" i="3"/>
  <c r="AJ728" i="3"/>
  <c r="AI728" i="3"/>
  <c r="AG728" i="3"/>
  <c r="AF728" i="3"/>
  <c r="AB728" i="3"/>
  <c r="S728" i="3"/>
  <c r="AJ727" i="3"/>
  <c r="AI727" i="3"/>
  <c r="AG727" i="3"/>
  <c r="AF727" i="3"/>
  <c r="AB727" i="3"/>
  <c r="S727" i="3"/>
  <c r="AJ726" i="3"/>
  <c r="AI726" i="3"/>
  <c r="AG726" i="3"/>
  <c r="AF726" i="3"/>
  <c r="AB726" i="3"/>
  <c r="S726" i="3"/>
  <c r="AJ725" i="3"/>
  <c r="AI725" i="3"/>
  <c r="AG725" i="3"/>
  <c r="AF725" i="3"/>
  <c r="AB725" i="3"/>
  <c r="S725" i="3"/>
  <c r="AJ724" i="3"/>
  <c r="AI724" i="3"/>
  <c r="AG724" i="3"/>
  <c r="AF724" i="3"/>
  <c r="AB724" i="3"/>
  <c r="S724" i="3"/>
  <c r="AJ723" i="3"/>
  <c r="AI723" i="3"/>
  <c r="AG723" i="3"/>
  <c r="AF723" i="3"/>
  <c r="AB723" i="3"/>
  <c r="S723" i="3"/>
  <c r="AJ722" i="3"/>
  <c r="AI722" i="3"/>
  <c r="AG722" i="3"/>
  <c r="AF722" i="3"/>
  <c r="AB722" i="3"/>
  <c r="S722" i="3"/>
  <c r="AJ721" i="3"/>
  <c r="AI721" i="3"/>
  <c r="AG721" i="3"/>
  <c r="AF721" i="3"/>
  <c r="AB721" i="3"/>
  <c r="S721" i="3"/>
  <c r="AJ720" i="3"/>
  <c r="AI720" i="3"/>
  <c r="AG720" i="3"/>
  <c r="AF720" i="3"/>
  <c r="AB720" i="3"/>
  <c r="S720" i="3"/>
  <c r="AJ719" i="3"/>
  <c r="AI719" i="3"/>
  <c r="AG719" i="3"/>
  <c r="AF719" i="3"/>
  <c r="AB719" i="3"/>
  <c r="S719" i="3"/>
  <c r="AJ718" i="3"/>
  <c r="AI718" i="3"/>
  <c r="AG718" i="3"/>
  <c r="AF718" i="3"/>
  <c r="AB718" i="3"/>
  <c r="S718" i="3"/>
  <c r="AJ717" i="3"/>
  <c r="AI717" i="3"/>
  <c r="AG717" i="3"/>
  <c r="AF717" i="3"/>
  <c r="AB717" i="3"/>
  <c r="S717" i="3"/>
  <c r="AJ716" i="3"/>
  <c r="AI716" i="3"/>
  <c r="AG716" i="3"/>
  <c r="AF716" i="3"/>
  <c r="AB716" i="3"/>
  <c r="S716" i="3"/>
  <c r="AJ715" i="3"/>
  <c r="AI715" i="3"/>
  <c r="AG715" i="3"/>
  <c r="AF715" i="3"/>
  <c r="AB715" i="3"/>
  <c r="S715" i="3"/>
  <c r="AJ714" i="3"/>
  <c r="AI714" i="3"/>
  <c r="AG714" i="3"/>
  <c r="AF714" i="3"/>
  <c r="AB714" i="3"/>
  <c r="S714" i="3"/>
  <c r="AJ713" i="3"/>
  <c r="AI713" i="3"/>
  <c r="AG713" i="3"/>
  <c r="AF713" i="3"/>
  <c r="AB713" i="3"/>
  <c r="S713" i="3"/>
  <c r="AJ712" i="3"/>
  <c r="AI712" i="3"/>
  <c r="AG712" i="3"/>
  <c r="AF712" i="3"/>
  <c r="AB712" i="3"/>
  <c r="S712" i="3"/>
  <c r="AJ711" i="3"/>
  <c r="AI711" i="3"/>
  <c r="AG711" i="3"/>
  <c r="AF711" i="3"/>
  <c r="AB711" i="3"/>
  <c r="S711" i="3"/>
  <c r="AJ710" i="3"/>
  <c r="AI710" i="3"/>
  <c r="AG710" i="3"/>
  <c r="AF710" i="3"/>
  <c r="AB710" i="3"/>
  <c r="S710" i="3"/>
  <c r="AJ709" i="3"/>
  <c r="AI709" i="3"/>
  <c r="AG709" i="3"/>
  <c r="AF709" i="3"/>
  <c r="AB709" i="3"/>
  <c r="S709" i="3"/>
  <c r="AJ708" i="3"/>
  <c r="AI708" i="3"/>
  <c r="AG708" i="3"/>
  <c r="AF708" i="3"/>
  <c r="AB708" i="3"/>
  <c r="S708" i="3"/>
  <c r="AJ707" i="3"/>
  <c r="AI707" i="3"/>
  <c r="AG707" i="3"/>
  <c r="AF707" i="3"/>
  <c r="AB707" i="3"/>
  <c r="S707" i="3"/>
  <c r="AJ706" i="3"/>
  <c r="AI706" i="3"/>
  <c r="AG706" i="3"/>
  <c r="AF706" i="3"/>
  <c r="AB706" i="3"/>
  <c r="S706" i="3"/>
  <c r="AJ705" i="3"/>
  <c r="AI705" i="3"/>
  <c r="AG705" i="3"/>
  <c r="AF705" i="3"/>
  <c r="AB705" i="3"/>
  <c r="S705" i="3"/>
  <c r="AJ704" i="3"/>
  <c r="AI704" i="3"/>
  <c r="AG704" i="3"/>
  <c r="AF704" i="3"/>
  <c r="AB704" i="3"/>
  <c r="S704" i="3"/>
  <c r="AJ703" i="3"/>
  <c r="AI703" i="3"/>
  <c r="AG703" i="3"/>
  <c r="AF703" i="3"/>
  <c r="AB703" i="3"/>
  <c r="S703" i="3"/>
  <c r="AJ702" i="3"/>
  <c r="AI702" i="3"/>
  <c r="AG702" i="3"/>
  <c r="AF702" i="3"/>
  <c r="AB702" i="3"/>
  <c r="S702" i="3"/>
  <c r="AJ701" i="3"/>
  <c r="AI701" i="3"/>
  <c r="AG701" i="3"/>
  <c r="AF701" i="3"/>
  <c r="AB701" i="3"/>
  <c r="S701" i="3"/>
  <c r="AJ700" i="3"/>
  <c r="AI700" i="3"/>
  <c r="AG700" i="3"/>
  <c r="AF700" i="3"/>
  <c r="AB700" i="3"/>
  <c r="S700" i="3"/>
  <c r="AJ699" i="3"/>
  <c r="AI699" i="3"/>
  <c r="AG699" i="3"/>
  <c r="AF699" i="3"/>
  <c r="AB699" i="3"/>
  <c r="S699" i="3"/>
  <c r="AJ698" i="3"/>
  <c r="AI698" i="3"/>
  <c r="AG698" i="3"/>
  <c r="AF698" i="3"/>
  <c r="AB698" i="3"/>
  <c r="S698" i="3"/>
  <c r="AJ697" i="3"/>
  <c r="AI697" i="3"/>
  <c r="AG697" i="3"/>
  <c r="AF697" i="3"/>
  <c r="AB697" i="3"/>
  <c r="S697" i="3"/>
  <c r="AJ696" i="3"/>
  <c r="AI696" i="3"/>
  <c r="AG696" i="3"/>
  <c r="AF696" i="3"/>
  <c r="AB696" i="3"/>
  <c r="S696" i="3"/>
  <c r="AJ695" i="3"/>
  <c r="AI695" i="3"/>
  <c r="AG695" i="3"/>
  <c r="AF695" i="3"/>
  <c r="AB695" i="3"/>
  <c r="S695" i="3"/>
  <c r="AJ694" i="3"/>
  <c r="AI694" i="3"/>
  <c r="AG694" i="3"/>
  <c r="AF694" i="3"/>
  <c r="AB694" i="3"/>
  <c r="S694" i="3"/>
  <c r="AJ693" i="3"/>
  <c r="AI693" i="3"/>
  <c r="AG693" i="3"/>
  <c r="AF693" i="3"/>
  <c r="AB693" i="3"/>
  <c r="S693" i="3"/>
  <c r="AJ692" i="3"/>
  <c r="AI692" i="3"/>
  <c r="AG692" i="3"/>
  <c r="AF692" i="3"/>
  <c r="AB692" i="3"/>
  <c r="S692" i="3"/>
  <c r="AJ691" i="3"/>
  <c r="AI691" i="3"/>
  <c r="AG691" i="3"/>
  <c r="AF691" i="3"/>
  <c r="AB691" i="3"/>
  <c r="S691" i="3"/>
  <c r="AJ690" i="3"/>
  <c r="AI690" i="3"/>
  <c r="AG690" i="3"/>
  <c r="AF690" i="3"/>
  <c r="AB690" i="3"/>
  <c r="S690" i="3"/>
  <c r="AJ689" i="3"/>
  <c r="AI689" i="3"/>
  <c r="AG689" i="3"/>
  <c r="AF689" i="3"/>
  <c r="AB689" i="3"/>
  <c r="S689" i="3"/>
  <c r="AJ688" i="3"/>
  <c r="AI688" i="3"/>
  <c r="AG688" i="3"/>
  <c r="AF688" i="3"/>
  <c r="AB688" i="3"/>
  <c r="S688" i="3"/>
  <c r="AJ687" i="3"/>
  <c r="AI687" i="3"/>
  <c r="AG687" i="3"/>
  <c r="AF687" i="3"/>
  <c r="AB687" i="3"/>
  <c r="S687" i="3"/>
  <c r="AJ686" i="3"/>
  <c r="AI686" i="3"/>
  <c r="AG686" i="3"/>
  <c r="AF686" i="3"/>
  <c r="AB686" i="3"/>
  <c r="S686" i="3"/>
  <c r="AJ685" i="3"/>
  <c r="AI685" i="3"/>
  <c r="AG685" i="3"/>
  <c r="AF685" i="3"/>
  <c r="AB685" i="3"/>
  <c r="S685" i="3"/>
  <c r="AJ684" i="3"/>
  <c r="AI684" i="3"/>
  <c r="AG684" i="3"/>
  <c r="AF684" i="3"/>
  <c r="AB684" i="3"/>
  <c r="S684" i="3"/>
  <c r="AJ683" i="3"/>
  <c r="AI683" i="3"/>
  <c r="AG683" i="3"/>
  <c r="AF683" i="3"/>
  <c r="AB683" i="3"/>
  <c r="S683" i="3"/>
  <c r="AJ682" i="3"/>
  <c r="AI682" i="3"/>
  <c r="AG682" i="3"/>
  <c r="AF682" i="3"/>
  <c r="AB682" i="3"/>
  <c r="S682" i="3"/>
  <c r="AJ681" i="3"/>
  <c r="AI681" i="3"/>
  <c r="AG681" i="3"/>
  <c r="AF681" i="3"/>
  <c r="AB681" i="3"/>
  <c r="S681" i="3"/>
  <c r="AJ680" i="3"/>
  <c r="AI680" i="3"/>
  <c r="AG680" i="3"/>
  <c r="AF680" i="3"/>
  <c r="AB680" i="3"/>
  <c r="S680" i="3"/>
  <c r="AJ679" i="3"/>
  <c r="AI679" i="3"/>
  <c r="AG679" i="3"/>
  <c r="AF679" i="3"/>
  <c r="AB679" i="3"/>
  <c r="S679" i="3"/>
  <c r="AJ678" i="3"/>
  <c r="AI678" i="3"/>
  <c r="AG678" i="3"/>
  <c r="AF678" i="3"/>
  <c r="AB678" i="3"/>
  <c r="S678" i="3"/>
  <c r="AJ677" i="3"/>
  <c r="AI677" i="3"/>
  <c r="AG677" i="3"/>
  <c r="AF677" i="3"/>
  <c r="AB677" i="3"/>
  <c r="S677" i="3"/>
  <c r="AJ676" i="3"/>
  <c r="AI676" i="3"/>
  <c r="AG676" i="3"/>
  <c r="AF676" i="3"/>
  <c r="AB676" i="3"/>
  <c r="S676" i="3"/>
  <c r="AJ675" i="3"/>
  <c r="AI675" i="3"/>
  <c r="AG675" i="3"/>
  <c r="AF675" i="3"/>
  <c r="AB675" i="3"/>
  <c r="S675" i="3"/>
  <c r="AJ674" i="3"/>
  <c r="AI674" i="3"/>
  <c r="AG674" i="3"/>
  <c r="AF674" i="3"/>
  <c r="AB674" i="3"/>
  <c r="S674" i="3"/>
  <c r="AJ673" i="3"/>
  <c r="AI673" i="3"/>
  <c r="AG673" i="3"/>
  <c r="AF673" i="3"/>
  <c r="AB673" i="3"/>
  <c r="S673" i="3"/>
  <c r="AJ672" i="3"/>
  <c r="AI672" i="3"/>
  <c r="AG672" i="3"/>
  <c r="AF672" i="3"/>
  <c r="AB672" i="3"/>
  <c r="S672" i="3"/>
  <c r="AJ671" i="3"/>
  <c r="AI671" i="3"/>
  <c r="AG671" i="3"/>
  <c r="AF671" i="3"/>
  <c r="AB671" i="3"/>
  <c r="S671" i="3"/>
  <c r="AJ670" i="3"/>
  <c r="AI670" i="3"/>
  <c r="AG670" i="3"/>
  <c r="AF670" i="3"/>
  <c r="AB670" i="3"/>
  <c r="S670" i="3"/>
  <c r="AJ669" i="3"/>
  <c r="AI669" i="3"/>
  <c r="AG669" i="3"/>
  <c r="AF669" i="3"/>
  <c r="AB669" i="3"/>
  <c r="S669" i="3"/>
  <c r="AJ668" i="3"/>
  <c r="AI668" i="3"/>
  <c r="AG668" i="3"/>
  <c r="AF668" i="3"/>
  <c r="AB668" i="3"/>
  <c r="S668" i="3"/>
  <c r="AJ667" i="3"/>
  <c r="AI667" i="3"/>
  <c r="AG667" i="3"/>
  <c r="AF667" i="3"/>
  <c r="AB667" i="3"/>
  <c r="S667" i="3"/>
  <c r="AJ666" i="3"/>
  <c r="AI666" i="3"/>
  <c r="AG666" i="3"/>
  <c r="AF666" i="3"/>
  <c r="AB666" i="3"/>
  <c r="S666" i="3"/>
  <c r="AJ665" i="3"/>
  <c r="AI665" i="3"/>
  <c r="AG665" i="3"/>
  <c r="AF665" i="3"/>
  <c r="AB665" i="3"/>
  <c r="S665" i="3"/>
  <c r="AJ664" i="3"/>
  <c r="AI664" i="3"/>
  <c r="AG664" i="3"/>
  <c r="AF664" i="3"/>
  <c r="AB664" i="3"/>
  <c r="S664" i="3"/>
  <c r="AJ663" i="3"/>
  <c r="AI663" i="3"/>
  <c r="AG663" i="3"/>
  <c r="AF663" i="3"/>
  <c r="AB663" i="3"/>
  <c r="S663" i="3"/>
  <c r="AJ662" i="3"/>
  <c r="AI662" i="3"/>
  <c r="AG662" i="3"/>
  <c r="AF662" i="3"/>
  <c r="AB662" i="3"/>
  <c r="S662" i="3"/>
  <c r="AJ661" i="3"/>
  <c r="AI661" i="3"/>
  <c r="AG661" i="3"/>
  <c r="AF661" i="3"/>
  <c r="AB661" i="3"/>
  <c r="S661" i="3"/>
  <c r="AJ660" i="3"/>
  <c r="AI660" i="3"/>
  <c r="AG660" i="3"/>
  <c r="AF660" i="3"/>
  <c r="AB660" i="3"/>
  <c r="S660" i="3"/>
  <c r="AJ659" i="3"/>
  <c r="AI659" i="3"/>
  <c r="AG659" i="3"/>
  <c r="AF659" i="3"/>
  <c r="AB659" i="3"/>
  <c r="S659" i="3"/>
  <c r="AJ658" i="3"/>
  <c r="AI658" i="3"/>
  <c r="AG658" i="3"/>
  <c r="AF658" i="3"/>
  <c r="AB658" i="3"/>
  <c r="S658" i="3"/>
  <c r="AJ657" i="3"/>
  <c r="AI657" i="3"/>
  <c r="AG657" i="3"/>
  <c r="AF657" i="3"/>
  <c r="AB657" i="3"/>
  <c r="S657" i="3"/>
  <c r="AJ656" i="3"/>
  <c r="AI656" i="3"/>
  <c r="AG656" i="3"/>
  <c r="AF656" i="3"/>
  <c r="AB656" i="3"/>
  <c r="S656" i="3"/>
  <c r="AJ655" i="3"/>
  <c r="AI655" i="3"/>
  <c r="AG655" i="3"/>
  <c r="AF655" i="3"/>
  <c r="AB655" i="3"/>
  <c r="S655" i="3"/>
  <c r="AJ654" i="3"/>
  <c r="AI654" i="3"/>
  <c r="AG654" i="3"/>
  <c r="AF654" i="3"/>
  <c r="AB654" i="3"/>
  <c r="S654" i="3"/>
  <c r="AJ653" i="3"/>
  <c r="AI653" i="3"/>
  <c r="AG653" i="3"/>
  <c r="AF653" i="3"/>
  <c r="AB653" i="3"/>
  <c r="S653" i="3"/>
  <c r="AJ652" i="3"/>
  <c r="AI652" i="3"/>
  <c r="AG652" i="3"/>
  <c r="AF652" i="3"/>
  <c r="AB652" i="3"/>
  <c r="S652" i="3"/>
  <c r="AJ651" i="3"/>
  <c r="AI651" i="3"/>
  <c r="AG651" i="3"/>
  <c r="AF651" i="3"/>
  <c r="AB651" i="3"/>
  <c r="S651" i="3"/>
  <c r="AJ650" i="3"/>
  <c r="AI650" i="3"/>
  <c r="AG650" i="3"/>
  <c r="AF650" i="3"/>
  <c r="AB650" i="3"/>
  <c r="S650" i="3"/>
  <c r="AJ649" i="3"/>
  <c r="AI649" i="3"/>
  <c r="AG649" i="3"/>
  <c r="AF649" i="3"/>
  <c r="AB649" i="3"/>
  <c r="S649" i="3"/>
  <c r="AJ648" i="3"/>
  <c r="AI648" i="3"/>
  <c r="AG648" i="3"/>
  <c r="AF648" i="3"/>
  <c r="AB648" i="3"/>
  <c r="S648" i="3"/>
  <c r="AJ647" i="3"/>
  <c r="AI647" i="3"/>
  <c r="AG647" i="3"/>
  <c r="AF647" i="3"/>
  <c r="AB647" i="3"/>
  <c r="S647" i="3"/>
  <c r="AJ646" i="3"/>
  <c r="AI646" i="3"/>
  <c r="AG646" i="3"/>
  <c r="AF646" i="3"/>
  <c r="AB646" i="3"/>
  <c r="S646" i="3"/>
  <c r="AJ645" i="3"/>
  <c r="AI645" i="3"/>
  <c r="AG645" i="3"/>
  <c r="AF645" i="3"/>
  <c r="AB645" i="3"/>
  <c r="S645" i="3"/>
  <c r="AJ644" i="3"/>
  <c r="AI644" i="3"/>
  <c r="AG644" i="3"/>
  <c r="AF644" i="3"/>
  <c r="AB644" i="3"/>
  <c r="S644" i="3"/>
  <c r="AJ643" i="3"/>
  <c r="AI643" i="3"/>
  <c r="AG643" i="3"/>
  <c r="AF643" i="3"/>
  <c r="AB643" i="3"/>
  <c r="S643" i="3"/>
  <c r="AJ642" i="3"/>
  <c r="AI642" i="3"/>
  <c r="AG642" i="3"/>
  <c r="AF642" i="3"/>
  <c r="AB642" i="3"/>
  <c r="S642" i="3"/>
  <c r="AJ641" i="3"/>
  <c r="AI641" i="3"/>
  <c r="AG641" i="3"/>
  <c r="AF641" i="3"/>
  <c r="AB641" i="3"/>
  <c r="S641" i="3"/>
  <c r="AJ640" i="3"/>
  <c r="AI640" i="3"/>
  <c r="AG640" i="3"/>
  <c r="AF640" i="3"/>
  <c r="AB640" i="3"/>
  <c r="S640" i="3"/>
  <c r="AJ639" i="3"/>
  <c r="AI639" i="3"/>
  <c r="AG639" i="3"/>
  <c r="AF639" i="3"/>
  <c r="AB639" i="3"/>
  <c r="S639" i="3"/>
  <c r="AJ638" i="3"/>
  <c r="AI638" i="3"/>
  <c r="AG638" i="3"/>
  <c r="AF638" i="3"/>
  <c r="AB638" i="3"/>
  <c r="S638" i="3"/>
  <c r="AJ637" i="3"/>
  <c r="AI637" i="3"/>
  <c r="AG637" i="3"/>
  <c r="AF637" i="3"/>
  <c r="AB637" i="3"/>
  <c r="S637" i="3"/>
  <c r="AJ636" i="3"/>
  <c r="AI636" i="3"/>
  <c r="AG636" i="3"/>
  <c r="AF636" i="3"/>
  <c r="AB636" i="3"/>
  <c r="S636" i="3"/>
  <c r="AJ635" i="3"/>
  <c r="AI635" i="3"/>
  <c r="AG635" i="3"/>
  <c r="AF635" i="3"/>
  <c r="AB635" i="3"/>
  <c r="S635" i="3"/>
  <c r="AJ634" i="3"/>
  <c r="AI634" i="3"/>
  <c r="AG634" i="3"/>
  <c r="AF634" i="3"/>
  <c r="AB634" i="3"/>
  <c r="S634" i="3"/>
  <c r="AJ633" i="3"/>
  <c r="AI633" i="3"/>
  <c r="AG633" i="3"/>
  <c r="AF633" i="3"/>
  <c r="AB633" i="3"/>
  <c r="S633" i="3"/>
  <c r="AJ632" i="3"/>
  <c r="AI632" i="3"/>
  <c r="AG632" i="3"/>
  <c r="AF632" i="3"/>
  <c r="AB632" i="3"/>
  <c r="S632" i="3"/>
  <c r="AJ631" i="3"/>
  <c r="AI631" i="3"/>
  <c r="AG631" i="3"/>
  <c r="AF631" i="3"/>
  <c r="AB631" i="3"/>
  <c r="S631" i="3"/>
  <c r="AJ630" i="3"/>
  <c r="AI630" i="3"/>
  <c r="AG630" i="3"/>
  <c r="AF630" i="3"/>
  <c r="AB630" i="3"/>
  <c r="S630" i="3"/>
  <c r="AJ629" i="3"/>
  <c r="AI629" i="3"/>
  <c r="AG629" i="3"/>
  <c r="AF629" i="3"/>
  <c r="AB629" i="3"/>
  <c r="S629" i="3"/>
  <c r="AJ628" i="3"/>
  <c r="AI628" i="3"/>
  <c r="AG628" i="3"/>
  <c r="AF628" i="3"/>
  <c r="AB628" i="3"/>
  <c r="S628" i="3"/>
  <c r="AJ627" i="3"/>
  <c r="AI627" i="3"/>
  <c r="AG627" i="3"/>
  <c r="AF627" i="3"/>
  <c r="AB627" i="3"/>
  <c r="S627" i="3"/>
  <c r="AJ626" i="3"/>
  <c r="AI626" i="3"/>
  <c r="AG626" i="3"/>
  <c r="AF626" i="3"/>
  <c r="AB626" i="3"/>
  <c r="S626" i="3"/>
  <c r="AJ625" i="3"/>
  <c r="AI625" i="3"/>
  <c r="AG625" i="3"/>
  <c r="AF625" i="3"/>
  <c r="AB625" i="3"/>
  <c r="S625" i="3"/>
  <c r="AJ624" i="3"/>
  <c r="AI624" i="3"/>
  <c r="AG624" i="3"/>
  <c r="AF624" i="3"/>
  <c r="AB624" i="3"/>
  <c r="S624" i="3"/>
  <c r="AJ623" i="3"/>
  <c r="AI623" i="3"/>
  <c r="AG623" i="3"/>
  <c r="AF623" i="3"/>
  <c r="AB623" i="3"/>
  <c r="S623" i="3"/>
  <c r="AJ622" i="3"/>
  <c r="AI622" i="3"/>
  <c r="AG622" i="3"/>
  <c r="AF622" i="3"/>
  <c r="AB622" i="3"/>
  <c r="S622" i="3"/>
  <c r="AJ621" i="3"/>
  <c r="AI621" i="3"/>
  <c r="AG621" i="3"/>
  <c r="AF621" i="3"/>
  <c r="AB621" i="3"/>
  <c r="S621" i="3"/>
  <c r="AJ620" i="3"/>
  <c r="AI620" i="3"/>
  <c r="AG620" i="3"/>
  <c r="AF620" i="3"/>
  <c r="AB620" i="3"/>
  <c r="S620" i="3"/>
  <c r="AJ619" i="3"/>
  <c r="AI619" i="3"/>
  <c r="AG619" i="3"/>
  <c r="AF619" i="3"/>
  <c r="AB619" i="3"/>
  <c r="S619" i="3"/>
  <c r="AJ618" i="3"/>
  <c r="AI618" i="3"/>
  <c r="AG618" i="3"/>
  <c r="AF618" i="3"/>
  <c r="AB618" i="3"/>
  <c r="S618" i="3"/>
  <c r="AJ617" i="3"/>
  <c r="AI617" i="3"/>
  <c r="AG617" i="3"/>
  <c r="AF617" i="3"/>
  <c r="AB617" i="3"/>
  <c r="S617" i="3"/>
  <c r="AJ616" i="3"/>
  <c r="AI616" i="3"/>
  <c r="AG616" i="3"/>
  <c r="AF616" i="3"/>
  <c r="AB616" i="3"/>
  <c r="S616" i="3"/>
  <c r="AJ615" i="3"/>
  <c r="AI615" i="3"/>
  <c r="AG615" i="3"/>
  <c r="AF615" i="3"/>
  <c r="AB615" i="3"/>
  <c r="S615" i="3"/>
  <c r="AJ614" i="3"/>
  <c r="AI614" i="3"/>
  <c r="AG614" i="3"/>
  <c r="AF614" i="3"/>
  <c r="AB614" i="3"/>
  <c r="S614" i="3"/>
  <c r="AJ613" i="3"/>
  <c r="AI613" i="3"/>
  <c r="AG613" i="3"/>
  <c r="AF613" i="3"/>
  <c r="AB613" i="3"/>
  <c r="S613" i="3"/>
  <c r="AJ612" i="3"/>
  <c r="AI612" i="3"/>
  <c r="AG612" i="3"/>
  <c r="AF612" i="3"/>
  <c r="AB612" i="3"/>
  <c r="S612" i="3"/>
  <c r="AJ611" i="3"/>
  <c r="AI611" i="3"/>
  <c r="AG611" i="3"/>
  <c r="AF611" i="3"/>
  <c r="AB611" i="3"/>
  <c r="S611" i="3"/>
  <c r="AJ610" i="3"/>
  <c r="AI610" i="3"/>
  <c r="AG610" i="3"/>
  <c r="AF610" i="3"/>
  <c r="AB610" i="3"/>
  <c r="S610" i="3"/>
  <c r="AJ609" i="3"/>
  <c r="AI609" i="3"/>
  <c r="AG609" i="3"/>
  <c r="AF609" i="3"/>
  <c r="AB609" i="3"/>
  <c r="S609" i="3"/>
  <c r="AJ608" i="3"/>
  <c r="AI608" i="3"/>
  <c r="AG608" i="3"/>
  <c r="AF608" i="3"/>
  <c r="AB608" i="3"/>
  <c r="S608" i="3"/>
  <c r="AJ607" i="3"/>
  <c r="AI607" i="3"/>
  <c r="AG607" i="3"/>
  <c r="AF607" i="3"/>
  <c r="AB607" i="3"/>
  <c r="S607" i="3"/>
  <c r="AJ606" i="3"/>
  <c r="AI606" i="3"/>
  <c r="AG606" i="3"/>
  <c r="AF606" i="3"/>
  <c r="AB606" i="3"/>
  <c r="S606" i="3"/>
  <c r="AJ605" i="3"/>
  <c r="AI605" i="3"/>
  <c r="AG605" i="3"/>
  <c r="AF605" i="3"/>
  <c r="AB605" i="3"/>
  <c r="S605" i="3"/>
  <c r="AJ604" i="3"/>
  <c r="AI604" i="3"/>
  <c r="AG604" i="3"/>
  <c r="AF604" i="3"/>
  <c r="AB604" i="3"/>
  <c r="S604" i="3"/>
  <c r="AJ603" i="3"/>
  <c r="AI603" i="3"/>
  <c r="AG603" i="3"/>
  <c r="AF603" i="3"/>
  <c r="AB603" i="3"/>
  <c r="S603" i="3"/>
  <c r="AJ602" i="3"/>
  <c r="AI602" i="3"/>
  <c r="AG602" i="3"/>
  <c r="AF602" i="3"/>
  <c r="AB602" i="3"/>
  <c r="S602" i="3"/>
  <c r="AJ601" i="3"/>
  <c r="AI601" i="3"/>
  <c r="AG601" i="3"/>
  <c r="AF601" i="3"/>
  <c r="AB601" i="3"/>
  <c r="S601" i="3"/>
  <c r="AJ600" i="3"/>
  <c r="AI600" i="3"/>
  <c r="AG600" i="3"/>
  <c r="AF600" i="3"/>
  <c r="AB600" i="3"/>
  <c r="S600" i="3"/>
  <c r="AJ599" i="3"/>
  <c r="AI599" i="3"/>
  <c r="AG599" i="3"/>
  <c r="AF599" i="3"/>
  <c r="AB599" i="3"/>
  <c r="S599" i="3"/>
  <c r="AJ598" i="3"/>
  <c r="AI598" i="3"/>
  <c r="AG598" i="3"/>
  <c r="AF598" i="3"/>
  <c r="AB598" i="3"/>
  <c r="S598" i="3"/>
  <c r="AJ597" i="3"/>
  <c r="AI597" i="3"/>
  <c r="AG597" i="3"/>
  <c r="AF597" i="3"/>
  <c r="AB597" i="3"/>
  <c r="S597" i="3"/>
  <c r="AJ596" i="3"/>
  <c r="AI596" i="3"/>
  <c r="AG596" i="3"/>
  <c r="AF596" i="3"/>
  <c r="AB596" i="3"/>
  <c r="S596" i="3"/>
  <c r="AJ595" i="3"/>
  <c r="AI595" i="3"/>
  <c r="AG595" i="3"/>
  <c r="AF595" i="3"/>
  <c r="AB595" i="3"/>
  <c r="S595" i="3"/>
  <c r="AJ594" i="3"/>
  <c r="AI594" i="3"/>
  <c r="AG594" i="3"/>
  <c r="AF594" i="3"/>
  <c r="AB594" i="3"/>
  <c r="S594" i="3"/>
  <c r="AJ593" i="3"/>
  <c r="AI593" i="3"/>
  <c r="AG593" i="3"/>
  <c r="AF593" i="3"/>
  <c r="AB593" i="3"/>
  <c r="S593" i="3"/>
  <c r="AJ592" i="3"/>
  <c r="AI592" i="3"/>
  <c r="AG592" i="3"/>
  <c r="AF592" i="3"/>
  <c r="AB592" i="3"/>
  <c r="S592" i="3"/>
  <c r="AJ591" i="3"/>
  <c r="AI591" i="3"/>
  <c r="AG591" i="3"/>
  <c r="AF591" i="3"/>
  <c r="AB591" i="3"/>
  <c r="S591" i="3"/>
  <c r="AJ590" i="3"/>
  <c r="AI590" i="3"/>
  <c r="AG590" i="3"/>
  <c r="AF590" i="3"/>
  <c r="AB590" i="3"/>
  <c r="S590" i="3"/>
  <c r="AJ589" i="3"/>
  <c r="AI589" i="3"/>
  <c r="AG589" i="3"/>
  <c r="AF589" i="3"/>
  <c r="AB589" i="3"/>
  <c r="S589" i="3"/>
  <c r="AJ588" i="3"/>
  <c r="AI588" i="3"/>
  <c r="AG588" i="3"/>
  <c r="AF588" i="3"/>
  <c r="AB588" i="3"/>
  <c r="S588" i="3"/>
  <c r="AJ587" i="3"/>
  <c r="AI587" i="3"/>
  <c r="AG587" i="3"/>
  <c r="AF587" i="3"/>
  <c r="AB587" i="3"/>
  <c r="S587" i="3"/>
  <c r="AJ586" i="3"/>
  <c r="AI586" i="3"/>
  <c r="AG586" i="3"/>
  <c r="AF586" i="3"/>
  <c r="AB586" i="3"/>
  <c r="S586" i="3"/>
  <c r="AJ585" i="3"/>
  <c r="AI585" i="3"/>
  <c r="AG585" i="3"/>
  <c r="AF585" i="3"/>
  <c r="AB585" i="3"/>
  <c r="S585" i="3"/>
  <c r="AJ584" i="3"/>
  <c r="AI584" i="3"/>
  <c r="AG584" i="3"/>
  <c r="AF584" i="3"/>
  <c r="AB584" i="3"/>
  <c r="S584" i="3"/>
  <c r="AJ583" i="3"/>
  <c r="AI583" i="3"/>
  <c r="AG583" i="3"/>
  <c r="AF583" i="3"/>
  <c r="AB583" i="3"/>
  <c r="S583" i="3"/>
  <c r="AJ582" i="3"/>
  <c r="AI582" i="3"/>
  <c r="AG582" i="3"/>
  <c r="AF582" i="3"/>
  <c r="AB582" i="3"/>
  <c r="S582" i="3"/>
  <c r="AJ581" i="3"/>
  <c r="AI581" i="3"/>
  <c r="AG581" i="3"/>
  <c r="AF581" i="3"/>
  <c r="AB581" i="3"/>
  <c r="S581" i="3"/>
  <c r="AJ580" i="3"/>
  <c r="AI580" i="3"/>
  <c r="AG580" i="3"/>
  <c r="AF580" i="3"/>
  <c r="AB580" i="3"/>
  <c r="S580" i="3"/>
  <c r="AJ579" i="3"/>
  <c r="AI579" i="3"/>
  <c r="AG579" i="3"/>
  <c r="AF579" i="3"/>
  <c r="AB579" i="3"/>
  <c r="S579" i="3"/>
  <c r="AJ578" i="3"/>
  <c r="AI578" i="3"/>
  <c r="AG578" i="3"/>
  <c r="AF578" i="3"/>
  <c r="AB578" i="3"/>
  <c r="S578" i="3"/>
  <c r="AJ577" i="3"/>
  <c r="AI577" i="3"/>
  <c r="AG577" i="3"/>
  <c r="AF577" i="3"/>
  <c r="AB577" i="3"/>
  <c r="S577" i="3"/>
  <c r="AJ576" i="3"/>
  <c r="AI576" i="3"/>
  <c r="AG576" i="3"/>
  <c r="AF576" i="3"/>
  <c r="AB576" i="3"/>
  <c r="S576" i="3"/>
  <c r="AJ575" i="3"/>
  <c r="AI575" i="3"/>
  <c r="AG575" i="3"/>
  <c r="AF575" i="3"/>
  <c r="AB575" i="3"/>
  <c r="S575" i="3"/>
  <c r="AJ574" i="3"/>
  <c r="AI574" i="3"/>
  <c r="AG574" i="3"/>
  <c r="AF574" i="3"/>
  <c r="AB574" i="3"/>
  <c r="S574" i="3"/>
  <c r="AJ573" i="3"/>
  <c r="AI573" i="3"/>
  <c r="AG573" i="3"/>
  <c r="AF573" i="3"/>
  <c r="AB573" i="3"/>
  <c r="S573" i="3"/>
  <c r="AJ572" i="3"/>
  <c r="AI572" i="3"/>
  <c r="AG572" i="3"/>
  <c r="AF572" i="3"/>
  <c r="AB572" i="3"/>
  <c r="S572" i="3"/>
  <c r="AJ571" i="3"/>
  <c r="AI571" i="3"/>
  <c r="AG571" i="3"/>
  <c r="AF571" i="3"/>
  <c r="AB571" i="3"/>
  <c r="S571" i="3"/>
  <c r="AJ570" i="3"/>
  <c r="AI570" i="3"/>
  <c r="AG570" i="3"/>
  <c r="AF570" i="3"/>
  <c r="AB570" i="3"/>
  <c r="S570" i="3"/>
  <c r="AJ569" i="3"/>
  <c r="AI569" i="3"/>
  <c r="AG569" i="3"/>
  <c r="AF569" i="3"/>
  <c r="AB569" i="3"/>
  <c r="S569" i="3"/>
  <c r="AJ568" i="3"/>
  <c r="AI568" i="3"/>
  <c r="AG568" i="3"/>
  <c r="AF568" i="3"/>
  <c r="AB568" i="3"/>
  <c r="S568" i="3"/>
  <c r="AJ567" i="3"/>
  <c r="AI567" i="3"/>
  <c r="AG567" i="3"/>
  <c r="AF567" i="3"/>
  <c r="AB567" i="3"/>
  <c r="S567" i="3"/>
  <c r="AJ566" i="3"/>
  <c r="AI566" i="3"/>
  <c r="AG566" i="3"/>
  <c r="AF566" i="3"/>
  <c r="AB566" i="3"/>
  <c r="S566" i="3"/>
  <c r="AJ565" i="3"/>
  <c r="AI565" i="3"/>
  <c r="AG565" i="3"/>
  <c r="AF565" i="3"/>
  <c r="AB565" i="3"/>
  <c r="S565" i="3"/>
  <c r="AJ564" i="3"/>
  <c r="AI564" i="3"/>
  <c r="AG564" i="3"/>
  <c r="AF564" i="3"/>
  <c r="AB564" i="3"/>
  <c r="S564" i="3"/>
  <c r="AJ563" i="3"/>
  <c r="AI563" i="3"/>
  <c r="AG563" i="3"/>
  <c r="AF563" i="3"/>
  <c r="AB563" i="3"/>
  <c r="S563" i="3"/>
  <c r="AJ562" i="3"/>
  <c r="AI562" i="3"/>
  <c r="AG562" i="3"/>
  <c r="AF562" i="3"/>
  <c r="AB562" i="3"/>
  <c r="S562" i="3"/>
  <c r="AJ561" i="3"/>
  <c r="AI561" i="3"/>
  <c r="AG561" i="3"/>
  <c r="AF561" i="3"/>
  <c r="AB561" i="3"/>
  <c r="S561" i="3"/>
  <c r="AJ560" i="3"/>
  <c r="AI560" i="3"/>
  <c r="AG560" i="3"/>
  <c r="AF560" i="3"/>
  <c r="AB560" i="3"/>
  <c r="S560" i="3"/>
  <c r="AJ559" i="3"/>
  <c r="AI559" i="3"/>
  <c r="AG559" i="3"/>
  <c r="AF559" i="3"/>
  <c r="AB559" i="3"/>
  <c r="S559" i="3"/>
  <c r="AJ558" i="3"/>
  <c r="AI558" i="3"/>
  <c r="AG558" i="3"/>
  <c r="AF558" i="3"/>
  <c r="AB558" i="3"/>
  <c r="S558" i="3"/>
  <c r="AJ557" i="3"/>
  <c r="AI557" i="3"/>
  <c r="AG557" i="3"/>
  <c r="AF557" i="3"/>
  <c r="AB557" i="3"/>
  <c r="S557" i="3"/>
  <c r="AJ556" i="3"/>
  <c r="AI556" i="3"/>
  <c r="AG556" i="3"/>
  <c r="AF556" i="3"/>
  <c r="AB556" i="3"/>
  <c r="S556" i="3"/>
  <c r="AJ555" i="3"/>
  <c r="AI555" i="3"/>
  <c r="AG555" i="3"/>
  <c r="AF555" i="3"/>
  <c r="AB555" i="3"/>
  <c r="S555" i="3"/>
  <c r="AJ554" i="3"/>
  <c r="AI554" i="3"/>
  <c r="AG554" i="3"/>
  <c r="AF554" i="3"/>
  <c r="AB554" i="3"/>
  <c r="S554" i="3"/>
  <c r="AJ553" i="3"/>
  <c r="AI553" i="3"/>
  <c r="AG553" i="3"/>
  <c r="AF553" i="3"/>
  <c r="AB553" i="3"/>
  <c r="S553" i="3"/>
  <c r="AJ552" i="3"/>
  <c r="AI552" i="3"/>
  <c r="AG552" i="3"/>
  <c r="AF552" i="3"/>
  <c r="AB552" i="3"/>
  <c r="S552" i="3"/>
  <c r="AJ551" i="3"/>
  <c r="AI551" i="3"/>
  <c r="AG551" i="3"/>
  <c r="AF551" i="3"/>
  <c r="AB551" i="3"/>
  <c r="S551" i="3"/>
  <c r="AJ550" i="3"/>
  <c r="AI550" i="3"/>
  <c r="AG550" i="3"/>
  <c r="AF550" i="3"/>
  <c r="AB550" i="3"/>
  <c r="S550" i="3"/>
  <c r="AJ549" i="3"/>
  <c r="AI549" i="3"/>
  <c r="AG549" i="3"/>
  <c r="AF549" i="3"/>
  <c r="AB549" i="3"/>
  <c r="S549" i="3"/>
  <c r="AJ548" i="3"/>
  <c r="AI548" i="3"/>
  <c r="AG548" i="3"/>
  <c r="AF548" i="3"/>
  <c r="AB548" i="3"/>
  <c r="S548" i="3"/>
  <c r="AJ547" i="3"/>
  <c r="AI547" i="3"/>
  <c r="AG547" i="3"/>
  <c r="AF547" i="3"/>
  <c r="AB547" i="3"/>
  <c r="S547" i="3"/>
  <c r="AJ546" i="3"/>
  <c r="AI546" i="3"/>
  <c r="AG546" i="3"/>
  <c r="AF546" i="3"/>
  <c r="AB546" i="3"/>
  <c r="S546" i="3"/>
  <c r="AJ545" i="3"/>
  <c r="AI545" i="3"/>
  <c r="AG545" i="3"/>
  <c r="AF545" i="3"/>
  <c r="AB545" i="3"/>
  <c r="S545" i="3"/>
  <c r="AJ544" i="3"/>
  <c r="AI544" i="3"/>
  <c r="AG544" i="3"/>
  <c r="AF544" i="3"/>
  <c r="AB544" i="3"/>
  <c r="S544" i="3"/>
  <c r="AJ543" i="3"/>
  <c r="AI543" i="3"/>
  <c r="AG543" i="3"/>
  <c r="AF543" i="3"/>
  <c r="AB543" i="3"/>
  <c r="S543" i="3"/>
  <c r="AJ542" i="3"/>
  <c r="AI542" i="3"/>
  <c r="AG542" i="3"/>
  <c r="AF542" i="3"/>
  <c r="AB542" i="3"/>
  <c r="S542" i="3"/>
  <c r="AJ541" i="3"/>
  <c r="AI541" i="3"/>
  <c r="AG541" i="3"/>
  <c r="AF541" i="3"/>
  <c r="AB541" i="3"/>
  <c r="S541" i="3"/>
  <c r="AJ540" i="3"/>
  <c r="AI540" i="3"/>
  <c r="AG540" i="3"/>
  <c r="AF540" i="3"/>
  <c r="AB540" i="3"/>
  <c r="S540" i="3"/>
  <c r="AJ539" i="3"/>
  <c r="AI539" i="3"/>
  <c r="AG539" i="3"/>
  <c r="AF539" i="3"/>
  <c r="AB539" i="3"/>
  <c r="S539" i="3"/>
  <c r="AJ538" i="3"/>
  <c r="AI538" i="3"/>
  <c r="AG538" i="3"/>
  <c r="AF538" i="3"/>
  <c r="AB538" i="3"/>
  <c r="S538" i="3"/>
  <c r="AJ537" i="3"/>
  <c r="AI537" i="3"/>
  <c r="AG537" i="3"/>
  <c r="AF537" i="3"/>
  <c r="AB537" i="3"/>
  <c r="S537" i="3"/>
  <c r="AJ536" i="3"/>
  <c r="AI536" i="3"/>
  <c r="AG536" i="3"/>
  <c r="AF536" i="3"/>
  <c r="AB536" i="3"/>
  <c r="S536" i="3"/>
  <c r="AJ535" i="3"/>
  <c r="AI535" i="3"/>
  <c r="AG535" i="3"/>
  <c r="AF535" i="3"/>
  <c r="AB535" i="3"/>
  <c r="S535" i="3"/>
  <c r="AJ534" i="3"/>
  <c r="AI534" i="3"/>
  <c r="AG534" i="3"/>
  <c r="AF534" i="3"/>
  <c r="AB534" i="3"/>
  <c r="S534" i="3"/>
  <c r="AJ533" i="3"/>
  <c r="AI533" i="3"/>
  <c r="AG533" i="3"/>
  <c r="AF533" i="3"/>
  <c r="AB533" i="3"/>
  <c r="S533" i="3"/>
  <c r="AJ532" i="3"/>
  <c r="AI532" i="3"/>
  <c r="AG532" i="3"/>
  <c r="AF532" i="3"/>
  <c r="AB532" i="3"/>
  <c r="S532" i="3"/>
  <c r="AJ531" i="3"/>
  <c r="AI531" i="3"/>
  <c r="AG531" i="3"/>
  <c r="AF531" i="3"/>
  <c r="AB531" i="3"/>
  <c r="S531" i="3"/>
  <c r="AJ530" i="3"/>
  <c r="AI530" i="3"/>
  <c r="AG530" i="3"/>
  <c r="AF530" i="3"/>
  <c r="AB530" i="3"/>
  <c r="S530" i="3"/>
  <c r="AJ529" i="3"/>
  <c r="AI529" i="3"/>
  <c r="AG529" i="3"/>
  <c r="AF529" i="3"/>
  <c r="AB529" i="3"/>
  <c r="S529" i="3"/>
  <c r="AJ528" i="3"/>
  <c r="AI528" i="3"/>
  <c r="AG528" i="3"/>
  <c r="AF528" i="3"/>
  <c r="AB528" i="3"/>
  <c r="S528" i="3"/>
  <c r="AJ527" i="3"/>
  <c r="AI527" i="3"/>
  <c r="AG527" i="3"/>
  <c r="AF527" i="3"/>
  <c r="AB527" i="3"/>
  <c r="S527" i="3"/>
  <c r="AJ526" i="3"/>
  <c r="AI526" i="3"/>
  <c r="AG526" i="3"/>
  <c r="AF526" i="3"/>
  <c r="AB526" i="3"/>
  <c r="S526" i="3"/>
  <c r="AJ525" i="3"/>
  <c r="AI525" i="3"/>
  <c r="AG525" i="3"/>
  <c r="AF525" i="3"/>
  <c r="AB525" i="3"/>
  <c r="S525" i="3"/>
  <c r="AJ524" i="3"/>
  <c r="AI524" i="3"/>
  <c r="AG524" i="3"/>
  <c r="AF524" i="3"/>
  <c r="AB524" i="3"/>
  <c r="S524" i="3"/>
  <c r="AJ523" i="3"/>
  <c r="AI523" i="3"/>
  <c r="AG523" i="3"/>
  <c r="AF523" i="3"/>
  <c r="AB523" i="3"/>
  <c r="S523" i="3"/>
  <c r="AJ522" i="3"/>
  <c r="AI522" i="3"/>
  <c r="AG522" i="3"/>
  <c r="AF522" i="3"/>
  <c r="AB522" i="3"/>
  <c r="S522" i="3"/>
  <c r="AJ521" i="3"/>
  <c r="AI521" i="3"/>
  <c r="AG521" i="3"/>
  <c r="AF521" i="3"/>
  <c r="AB521" i="3"/>
  <c r="S521" i="3"/>
  <c r="AJ520" i="3"/>
  <c r="AI520" i="3"/>
  <c r="AG520" i="3"/>
  <c r="AF520" i="3"/>
  <c r="AB520" i="3"/>
  <c r="S520" i="3"/>
  <c r="AJ519" i="3"/>
  <c r="AI519" i="3"/>
  <c r="AG519" i="3"/>
  <c r="AF519" i="3"/>
  <c r="AB519" i="3"/>
  <c r="S519" i="3"/>
  <c r="AJ518" i="3"/>
  <c r="AI518" i="3"/>
  <c r="AG518" i="3"/>
  <c r="AF518" i="3"/>
  <c r="AB518" i="3"/>
  <c r="S518" i="3"/>
  <c r="AJ517" i="3"/>
  <c r="AI517" i="3"/>
  <c r="AG517" i="3"/>
  <c r="AF517" i="3"/>
  <c r="AB517" i="3"/>
  <c r="S517" i="3"/>
  <c r="AJ516" i="3"/>
  <c r="AI516" i="3"/>
  <c r="AG516" i="3"/>
  <c r="AF516" i="3"/>
  <c r="AB516" i="3"/>
  <c r="S516" i="3"/>
  <c r="AJ515" i="3"/>
  <c r="AI515" i="3"/>
  <c r="AG515" i="3"/>
  <c r="AF515" i="3"/>
  <c r="AB515" i="3"/>
  <c r="S515" i="3"/>
  <c r="AJ514" i="3"/>
  <c r="AI514" i="3"/>
  <c r="AG514" i="3"/>
  <c r="AF514" i="3"/>
  <c r="AB514" i="3"/>
  <c r="S514" i="3"/>
  <c r="AJ513" i="3"/>
  <c r="AI513" i="3"/>
  <c r="AG513" i="3"/>
  <c r="AF513" i="3"/>
  <c r="AB513" i="3"/>
  <c r="S513" i="3"/>
  <c r="AJ512" i="3"/>
  <c r="AI512" i="3"/>
  <c r="AG512" i="3"/>
  <c r="AF512" i="3"/>
  <c r="AB512" i="3"/>
  <c r="S512" i="3"/>
  <c r="AJ511" i="3"/>
  <c r="AI511" i="3"/>
  <c r="AG511" i="3"/>
  <c r="AF511" i="3"/>
  <c r="AB511" i="3"/>
  <c r="S511" i="3"/>
  <c r="AJ510" i="3"/>
  <c r="AI510" i="3"/>
  <c r="AG510" i="3"/>
  <c r="AF510" i="3"/>
  <c r="AB510" i="3"/>
  <c r="S510" i="3"/>
  <c r="AJ509" i="3"/>
  <c r="AI509" i="3"/>
  <c r="AG509" i="3"/>
  <c r="AF509" i="3"/>
  <c r="AB509" i="3"/>
  <c r="S509" i="3"/>
  <c r="AJ508" i="3"/>
  <c r="AI508" i="3"/>
  <c r="AG508" i="3"/>
  <c r="AF508" i="3"/>
  <c r="AB508" i="3"/>
  <c r="S508" i="3"/>
  <c r="AJ507" i="3"/>
  <c r="AI507" i="3"/>
  <c r="AG507" i="3"/>
  <c r="AF507" i="3"/>
  <c r="AB507" i="3"/>
  <c r="S507" i="3"/>
  <c r="AJ506" i="3"/>
  <c r="AI506" i="3"/>
  <c r="AG506" i="3"/>
  <c r="AF506" i="3"/>
  <c r="AB506" i="3"/>
  <c r="S506" i="3"/>
  <c r="AJ505" i="3"/>
  <c r="AI505" i="3"/>
  <c r="AG505" i="3"/>
  <c r="AF505" i="3"/>
  <c r="AB505" i="3"/>
  <c r="S505" i="3"/>
  <c r="AJ504" i="3"/>
  <c r="AI504" i="3"/>
  <c r="AG504" i="3"/>
  <c r="AF504" i="3"/>
  <c r="AB504" i="3"/>
  <c r="S504" i="3"/>
  <c r="AJ503" i="3"/>
  <c r="AI503" i="3"/>
  <c r="AG503" i="3"/>
  <c r="AF503" i="3"/>
  <c r="AB503" i="3"/>
  <c r="S503" i="3"/>
  <c r="AJ502" i="3"/>
  <c r="AI502" i="3"/>
  <c r="AG502" i="3"/>
  <c r="AF502" i="3"/>
  <c r="AB502" i="3"/>
  <c r="S502" i="3"/>
  <c r="AJ501" i="3"/>
  <c r="AI501" i="3"/>
  <c r="AG501" i="3"/>
  <c r="AF501" i="3"/>
  <c r="AB501" i="3"/>
  <c r="S501" i="3"/>
  <c r="AJ500" i="3"/>
  <c r="AI500" i="3"/>
  <c r="AG500" i="3"/>
  <c r="AF500" i="3"/>
  <c r="AB500" i="3"/>
  <c r="S500" i="3"/>
  <c r="AJ499" i="3"/>
  <c r="AI499" i="3"/>
  <c r="AG499" i="3"/>
  <c r="AF499" i="3"/>
  <c r="AB499" i="3"/>
  <c r="S499" i="3"/>
  <c r="AJ498" i="3"/>
  <c r="AI498" i="3"/>
  <c r="AG498" i="3"/>
  <c r="AF498" i="3"/>
  <c r="AB498" i="3"/>
  <c r="S498" i="3"/>
  <c r="AJ497" i="3"/>
  <c r="AI497" i="3"/>
  <c r="AG497" i="3"/>
  <c r="AF497" i="3"/>
  <c r="AB497" i="3"/>
  <c r="S497" i="3"/>
  <c r="AJ496" i="3"/>
  <c r="AI496" i="3"/>
  <c r="AG496" i="3"/>
  <c r="AF496" i="3"/>
  <c r="AB496" i="3"/>
  <c r="S496" i="3"/>
  <c r="AJ495" i="3"/>
  <c r="AI495" i="3"/>
  <c r="AG495" i="3"/>
  <c r="AF495" i="3"/>
  <c r="AB495" i="3"/>
  <c r="S495" i="3"/>
  <c r="AJ494" i="3"/>
  <c r="AI494" i="3"/>
  <c r="AG494" i="3"/>
  <c r="AF494" i="3"/>
  <c r="AB494" i="3"/>
  <c r="S494" i="3"/>
  <c r="AJ493" i="3"/>
  <c r="AI493" i="3"/>
  <c r="AG493" i="3"/>
  <c r="AF493" i="3"/>
  <c r="AB493" i="3"/>
  <c r="S493" i="3"/>
  <c r="AJ492" i="3"/>
  <c r="AI492" i="3"/>
  <c r="AG492" i="3"/>
  <c r="AF492" i="3"/>
  <c r="AB492" i="3"/>
  <c r="S492" i="3"/>
  <c r="AJ491" i="3"/>
  <c r="AI491" i="3"/>
  <c r="AG491" i="3"/>
  <c r="AF491" i="3"/>
  <c r="AB491" i="3"/>
  <c r="S491" i="3"/>
  <c r="AJ490" i="3"/>
  <c r="AI490" i="3"/>
  <c r="AG490" i="3"/>
  <c r="AF490" i="3"/>
  <c r="AB490" i="3"/>
  <c r="S490" i="3"/>
  <c r="AJ489" i="3"/>
  <c r="AI489" i="3"/>
  <c r="AG489" i="3"/>
  <c r="AF489" i="3"/>
  <c r="AB489" i="3"/>
  <c r="S489" i="3"/>
  <c r="AJ488" i="3"/>
  <c r="AI488" i="3"/>
  <c r="AG488" i="3"/>
  <c r="AF488" i="3"/>
  <c r="AB488" i="3"/>
  <c r="S488" i="3"/>
  <c r="AJ487" i="3"/>
  <c r="AI487" i="3"/>
  <c r="AG487" i="3"/>
  <c r="AF487" i="3"/>
  <c r="AB487" i="3"/>
  <c r="S487" i="3"/>
  <c r="AJ486" i="3"/>
  <c r="AI486" i="3"/>
  <c r="AG486" i="3"/>
  <c r="AF486" i="3"/>
  <c r="AB486" i="3"/>
  <c r="S486" i="3"/>
  <c r="AJ485" i="3"/>
  <c r="AI485" i="3"/>
  <c r="AG485" i="3"/>
  <c r="AF485" i="3"/>
  <c r="AB485" i="3"/>
  <c r="S485" i="3"/>
  <c r="AJ484" i="3"/>
  <c r="AI484" i="3"/>
  <c r="AG484" i="3"/>
  <c r="AF484" i="3"/>
  <c r="AB484" i="3"/>
  <c r="S484" i="3"/>
  <c r="AJ483" i="3"/>
  <c r="AI483" i="3"/>
  <c r="AG483" i="3"/>
  <c r="AF483" i="3"/>
  <c r="AB483" i="3"/>
  <c r="S483" i="3"/>
  <c r="AJ482" i="3"/>
  <c r="AI482" i="3"/>
  <c r="AG482" i="3"/>
  <c r="AF482" i="3"/>
  <c r="AB482" i="3"/>
  <c r="S482" i="3"/>
  <c r="AJ481" i="3"/>
  <c r="AI481" i="3"/>
  <c r="AG481" i="3"/>
  <c r="AF481" i="3"/>
  <c r="AB481" i="3"/>
  <c r="S481" i="3"/>
  <c r="AJ480" i="3"/>
  <c r="AI480" i="3"/>
  <c r="AG480" i="3"/>
  <c r="AF480" i="3"/>
  <c r="AB480" i="3"/>
  <c r="S480" i="3"/>
  <c r="AJ479" i="3"/>
  <c r="AI479" i="3"/>
  <c r="AG479" i="3"/>
  <c r="AF479" i="3"/>
  <c r="AB479" i="3"/>
  <c r="S479" i="3"/>
  <c r="AJ478" i="3"/>
  <c r="AI478" i="3"/>
  <c r="AG478" i="3"/>
  <c r="AF478" i="3"/>
  <c r="AB478" i="3"/>
  <c r="S478" i="3"/>
  <c r="AJ477" i="3"/>
  <c r="AI477" i="3"/>
  <c r="AG477" i="3"/>
  <c r="AF477" i="3"/>
  <c r="AB477" i="3"/>
  <c r="S477" i="3"/>
  <c r="AJ476" i="3"/>
  <c r="AI476" i="3"/>
  <c r="AG476" i="3"/>
  <c r="AF476" i="3"/>
  <c r="AB476" i="3"/>
  <c r="S476" i="3"/>
  <c r="AJ475" i="3"/>
  <c r="AI475" i="3"/>
  <c r="AG475" i="3"/>
  <c r="AF475" i="3"/>
  <c r="AB475" i="3"/>
  <c r="S475" i="3"/>
  <c r="AJ474" i="3"/>
  <c r="AI474" i="3"/>
  <c r="AG474" i="3"/>
  <c r="AF474" i="3"/>
  <c r="AB474" i="3"/>
  <c r="S474" i="3"/>
  <c r="AJ473" i="3"/>
  <c r="AI473" i="3"/>
  <c r="AG473" i="3"/>
  <c r="AF473" i="3"/>
  <c r="AB473" i="3"/>
  <c r="S473" i="3"/>
  <c r="AJ472" i="3"/>
  <c r="AI472" i="3"/>
  <c r="AG472" i="3"/>
  <c r="AF472" i="3"/>
  <c r="AB472" i="3"/>
  <c r="S472" i="3"/>
  <c r="AJ471" i="3"/>
  <c r="AI471" i="3"/>
  <c r="AG471" i="3"/>
  <c r="AF471" i="3"/>
  <c r="AB471" i="3"/>
  <c r="S471" i="3"/>
  <c r="AJ470" i="3"/>
  <c r="AI470" i="3"/>
  <c r="AG470" i="3"/>
  <c r="AF470" i="3"/>
  <c r="AB470" i="3"/>
  <c r="S470" i="3"/>
  <c r="AJ469" i="3"/>
  <c r="AI469" i="3"/>
  <c r="AG469" i="3"/>
  <c r="AF469" i="3"/>
  <c r="AB469" i="3"/>
  <c r="S469" i="3"/>
  <c r="AJ468" i="3"/>
  <c r="AI468" i="3"/>
  <c r="AG468" i="3"/>
  <c r="AF468" i="3"/>
  <c r="AB468" i="3"/>
  <c r="S468" i="3"/>
  <c r="AJ467" i="3"/>
  <c r="AI467" i="3"/>
  <c r="AG467" i="3"/>
  <c r="AF467" i="3"/>
  <c r="AB467" i="3"/>
  <c r="S467" i="3"/>
  <c r="AJ466" i="3"/>
  <c r="AI466" i="3"/>
  <c r="AG466" i="3"/>
  <c r="AF466" i="3"/>
  <c r="AB466" i="3"/>
  <c r="S466" i="3"/>
  <c r="AJ465" i="3"/>
  <c r="AI465" i="3"/>
  <c r="AG465" i="3"/>
  <c r="AF465" i="3"/>
  <c r="AB465" i="3"/>
  <c r="S465" i="3"/>
  <c r="AJ464" i="3"/>
  <c r="AI464" i="3"/>
  <c r="AG464" i="3"/>
  <c r="AF464" i="3"/>
  <c r="AB464" i="3"/>
  <c r="S464" i="3"/>
  <c r="AJ463" i="3"/>
  <c r="AI463" i="3"/>
  <c r="AG463" i="3"/>
  <c r="AF463" i="3"/>
  <c r="AB463" i="3"/>
  <c r="S463" i="3"/>
  <c r="AJ462" i="3"/>
  <c r="AI462" i="3"/>
  <c r="AG462" i="3"/>
  <c r="AF462" i="3"/>
  <c r="AB462" i="3"/>
  <c r="S462" i="3"/>
  <c r="AJ461" i="3"/>
  <c r="AI461" i="3"/>
  <c r="AG461" i="3"/>
  <c r="AF461" i="3"/>
  <c r="AB461" i="3"/>
  <c r="S461" i="3"/>
  <c r="AJ460" i="3"/>
  <c r="AI460" i="3"/>
  <c r="AG460" i="3"/>
  <c r="AF460" i="3"/>
  <c r="AB460" i="3"/>
  <c r="S460" i="3"/>
  <c r="AJ459" i="3"/>
  <c r="AI459" i="3"/>
  <c r="AG459" i="3"/>
  <c r="AF459" i="3"/>
  <c r="AB459" i="3"/>
  <c r="S459" i="3"/>
  <c r="AJ458" i="3"/>
  <c r="AI458" i="3"/>
  <c r="AG458" i="3"/>
  <c r="AF458" i="3"/>
  <c r="AB458" i="3"/>
  <c r="S458" i="3"/>
  <c r="AJ457" i="3"/>
  <c r="AI457" i="3"/>
  <c r="AG457" i="3"/>
  <c r="AF457" i="3"/>
  <c r="AB457" i="3"/>
  <c r="S457" i="3"/>
  <c r="AJ456" i="3"/>
  <c r="AI456" i="3"/>
  <c r="AG456" i="3"/>
  <c r="AF456" i="3"/>
  <c r="AB456" i="3"/>
  <c r="S456" i="3"/>
  <c r="AJ455" i="3"/>
  <c r="AI455" i="3"/>
  <c r="AG455" i="3"/>
  <c r="AF455" i="3"/>
  <c r="AB455" i="3"/>
  <c r="S455" i="3"/>
  <c r="AJ454" i="3"/>
  <c r="AI454" i="3"/>
  <c r="AG454" i="3"/>
  <c r="AF454" i="3"/>
  <c r="AB454" i="3"/>
  <c r="S454" i="3"/>
  <c r="AJ453" i="3"/>
  <c r="AI453" i="3"/>
  <c r="AG453" i="3"/>
  <c r="AF453" i="3"/>
  <c r="AB453" i="3"/>
  <c r="S453" i="3"/>
  <c r="AJ452" i="3"/>
  <c r="AI452" i="3"/>
  <c r="AG452" i="3"/>
  <c r="AF452" i="3"/>
  <c r="AB452" i="3"/>
  <c r="S452" i="3"/>
  <c r="AJ451" i="3"/>
  <c r="AI451" i="3"/>
  <c r="AG451" i="3"/>
  <c r="AF451" i="3"/>
  <c r="AB451" i="3"/>
  <c r="S451" i="3"/>
  <c r="AJ450" i="3"/>
  <c r="AI450" i="3"/>
  <c r="AG450" i="3"/>
  <c r="AF450" i="3"/>
  <c r="AB450" i="3"/>
  <c r="S450" i="3"/>
  <c r="AJ449" i="3"/>
  <c r="AI449" i="3"/>
  <c r="AG449" i="3"/>
  <c r="AF449" i="3"/>
  <c r="AB449" i="3"/>
  <c r="S449" i="3"/>
  <c r="AJ448" i="3"/>
  <c r="AI448" i="3"/>
  <c r="AG448" i="3"/>
  <c r="AF448" i="3"/>
  <c r="AB448" i="3"/>
  <c r="S448" i="3"/>
  <c r="AJ447" i="3"/>
  <c r="AI447" i="3"/>
  <c r="AG447" i="3"/>
  <c r="AF447" i="3"/>
  <c r="AB447" i="3"/>
  <c r="S447" i="3"/>
  <c r="AJ446" i="3"/>
  <c r="AI446" i="3"/>
  <c r="AG446" i="3"/>
  <c r="AF446" i="3"/>
  <c r="AB446" i="3"/>
  <c r="S446" i="3"/>
  <c r="AJ445" i="3"/>
  <c r="AI445" i="3"/>
  <c r="AG445" i="3"/>
  <c r="AF445" i="3"/>
  <c r="AB445" i="3"/>
  <c r="S445" i="3"/>
  <c r="AJ444" i="3"/>
  <c r="AI444" i="3"/>
  <c r="AG444" i="3"/>
  <c r="AF444" i="3"/>
  <c r="AB444" i="3"/>
  <c r="S444" i="3"/>
  <c r="AJ443" i="3"/>
  <c r="AI443" i="3"/>
  <c r="AG443" i="3"/>
  <c r="AF443" i="3"/>
  <c r="AB443" i="3"/>
  <c r="S443" i="3"/>
  <c r="AJ442" i="3"/>
  <c r="AI442" i="3"/>
  <c r="AG442" i="3"/>
  <c r="AF442" i="3"/>
  <c r="AB442" i="3"/>
  <c r="S442" i="3"/>
  <c r="AJ441" i="3"/>
  <c r="AI441" i="3"/>
  <c r="AG441" i="3"/>
  <c r="AF441" i="3"/>
  <c r="AB441" i="3"/>
  <c r="S441" i="3"/>
  <c r="AJ440" i="3"/>
  <c r="AI440" i="3"/>
  <c r="AG440" i="3"/>
  <c r="AF440" i="3"/>
  <c r="AB440" i="3"/>
  <c r="S440" i="3"/>
  <c r="AJ439" i="3"/>
  <c r="AI439" i="3"/>
  <c r="AG439" i="3"/>
  <c r="AF439" i="3"/>
  <c r="AB439" i="3"/>
  <c r="S439" i="3"/>
  <c r="AJ438" i="3"/>
  <c r="AI438" i="3"/>
  <c r="AG438" i="3"/>
  <c r="AF438" i="3"/>
  <c r="AB438" i="3"/>
  <c r="S438" i="3"/>
  <c r="AJ437" i="3"/>
  <c r="AI437" i="3"/>
  <c r="AG437" i="3"/>
  <c r="AF437" i="3"/>
  <c r="AB437" i="3"/>
  <c r="S437" i="3"/>
  <c r="AJ436" i="3"/>
  <c r="AI436" i="3"/>
  <c r="AG436" i="3"/>
  <c r="AF436" i="3"/>
  <c r="AB436" i="3"/>
  <c r="S436" i="3"/>
  <c r="AJ435" i="3"/>
  <c r="AI435" i="3"/>
  <c r="AG435" i="3"/>
  <c r="AF435" i="3"/>
  <c r="AB435" i="3"/>
  <c r="S435" i="3"/>
  <c r="AJ434" i="3"/>
  <c r="AI434" i="3"/>
  <c r="AG434" i="3"/>
  <c r="AF434" i="3"/>
  <c r="AB434" i="3"/>
  <c r="S434" i="3"/>
  <c r="AJ433" i="3"/>
  <c r="AI433" i="3"/>
  <c r="AG433" i="3"/>
  <c r="AF433" i="3"/>
  <c r="AB433" i="3"/>
  <c r="S433" i="3"/>
  <c r="AJ432" i="3"/>
  <c r="AI432" i="3"/>
  <c r="AG432" i="3"/>
  <c r="AF432" i="3"/>
  <c r="AB432" i="3"/>
  <c r="S432" i="3"/>
  <c r="AJ431" i="3"/>
  <c r="AI431" i="3"/>
  <c r="AG431" i="3"/>
  <c r="AF431" i="3"/>
  <c r="AB431" i="3"/>
  <c r="S431" i="3"/>
  <c r="AJ430" i="3"/>
  <c r="AI430" i="3"/>
  <c r="AG430" i="3"/>
  <c r="AF430" i="3"/>
  <c r="AB430" i="3"/>
  <c r="S430" i="3"/>
  <c r="AJ429" i="3"/>
  <c r="AI429" i="3"/>
  <c r="AG429" i="3"/>
  <c r="AF429" i="3"/>
  <c r="AB429" i="3"/>
  <c r="S429" i="3"/>
  <c r="AJ428" i="3"/>
  <c r="AI428" i="3"/>
  <c r="AG428" i="3"/>
  <c r="AF428" i="3"/>
  <c r="AB428" i="3"/>
  <c r="S428" i="3"/>
  <c r="AJ427" i="3"/>
  <c r="AI427" i="3"/>
  <c r="AG427" i="3"/>
  <c r="AF427" i="3"/>
  <c r="AB427" i="3"/>
  <c r="S427" i="3"/>
  <c r="AJ426" i="3"/>
  <c r="AI426" i="3"/>
  <c r="AG426" i="3"/>
  <c r="AF426" i="3"/>
  <c r="AB426" i="3"/>
  <c r="S426" i="3"/>
  <c r="AJ425" i="3"/>
  <c r="AI425" i="3"/>
  <c r="AG425" i="3"/>
  <c r="AF425" i="3"/>
  <c r="AB425" i="3"/>
  <c r="S425" i="3"/>
  <c r="AJ424" i="3"/>
  <c r="AI424" i="3"/>
  <c r="AG424" i="3"/>
  <c r="AF424" i="3"/>
  <c r="AB424" i="3"/>
  <c r="S424" i="3"/>
  <c r="AJ423" i="3"/>
  <c r="AI423" i="3"/>
  <c r="AG423" i="3"/>
  <c r="AF423" i="3"/>
  <c r="AB423" i="3"/>
  <c r="S423" i="3"/>
  <c r="AJ422" i="3"/>
  <c r="AI422" i="3"/>
  <c r="AG422" i="3"/>
  <c r="AF422" i="3"/>
  <c r="AB422" i="3"/>
  <c r="S422" i="3"/>
  <c r="AJ421" i="3"/>
  <c r="AI421" i="3"/>
  <c r="AG421" i="3"/>
  <c r="AF421" i="3"/>
  <c r="AB421" i="3"/>
  <c r="S421" i="3"/>
  <c r="AJ420" i="3"/>
  <c r="AI420" i="3"/>
  <c r="AG420" i="3"/>
  <c r="AF420" i="3"/>
  <c r="AB420" i="3"/>
  <c r="S420" i="3"/>
  <c r="AJ419" i="3"/>
  <c r="AI419" i="3"/>
  <c r="AG419" i="3"/>
  <c r="AF419" i="3"/>
  <c r="AB419" i="3"/>
  <c r="S419" i="3"/>
  <c r="AJ418" i="3"/>
  <c r="AI418" i="3"/>
  <c r="AG418" i="3"/>
  <c r="AF418" i="3"/>
  <c r="AB418" i="3"/>
  <c r="S418" i="3"/>
  <c r="AJ417" i="3"/>
  <c r="AI417" i="3"/>
  <c r="AG417" i="3"/>
  <c r="AF417" i="3"/>
  <c r="AB417" i="3"/>
  <c r="S417" i="3"/>
  <c r="AJ416" i="3"/>
  <c r="AI416" i="3"/>
  <c r="AG416" i="3"/>
  <c r="AF416" i="3"/>
  <c r="AB416" i="3"/>
  <c r="S416" i="3"/>
  <c r="AJ415" i="3"/>
  <c r="AI415" i="3"/>
  <c r="AG415" i="3"/>
  <c r="AF415" i="3"/>
  <c r="AB415" i="3"/>
  <c r="S415" i="3"/>
  <c r="AJ414" i="3"/>
  <c r="AI414" i="3"/>
  <c r="AG414" i="3"/>
  <c r="AF414" i="3"/>
  <c r="AB414" i="3"/>
  <c r="S414" i="3"/>
  <c r="AJ413" i="3"/>
  <c r="AI413" i="3"/>
  <c r="AG413" i="3"/>
  <c r="AF413" i="3"/>
  <c r="AB413" i="3"/>
  <c r="S413" i="3"/>
  <c r="AJ412" i="3"/>
  <c r="AI412" i="3"/>
  <c r="AG412" i="3"/>
  <c r="AF412" i="3"/>
  <c r="AB412" i="3"/>
  <c r="S412" i="3"/>
  <c r="AJ411" i="3"/>
  <c r="AI411" i="3"/>
  <c r="AG411" i="3"/>
  <c r="AF411" i="3"/>
  <c r="AB411" i="3"/>
  <c r="S411" i="3"/>
  <c r="AJ410" i="3"/>
  <c r="AI410" i="3"/>
  <c r="AG410" i="3"/>
  <c r="AF410" i="3"/>
  <c r="AB410" i="3"/>
  <c r="S410" i="3"/>
  <c r="AJ409" i="3"/>
  <c r="AI409" i="3"/>
  <c r="AG409" i="3"/>
  <c r="AF409" i="3"/>
  <c r="AB409" i="3"/>
  <c r="S409" i="3"/>
  <c r="AJ408" i="3"/>
  <c r="AI408" i="3"/>
  <c r="AG408" i="3"/>
  <c r="AF408" i="3"/>
  <c r="AB408" i="3"/>
  <c r="S408" i="3"/>
  <c r="AJ407" i="3"/>
  <c r="AI407" i="3"/>
  <c r="AG407" i="3"/>
  <c r="AF407" i="3"/>
  <c r="AB407" i="3"/>
  <c r="S407" i="3"/>
  <c r="AJ406" i="3"/>
  <c r="AI406" i="3"/>
  <c r="AG406" i="3"/>
  <c r="AF406" i="3"/>
  <c r="AB406" i="3"/>
  <c r="S406" i="3"/>
  <c r="AJ405" i="3"/>
  <c r="AI405" i="3"/>
  <c r="AG405" i="3"/>
  <c r="AF405" i="3"/>
  <c r="AB405" i="3"/>
  <c r="S405" i="3"/>
  <c r="AJ404" i="3"/>
  <c r="AI404" i="3"/>
  <c r="AG404" i="3"/>
  <c r="AF404" i="3"/>
  <c r="AB404" i="3"/>
  <c r="S404" i="3"/>
  <c r="AJ403" i="3"/>
  <c r="AI403" i="3"/>
  <c r="AG403" i="3"/>
  <c r="AF403" i="3"/>
  <c r="AB403" i="3"/>
  <c r="S403" i="3"/>
  <c r="AJ402" i="3"/>
  <c r="AI402" i="3"/>
  <c r="AG402" i="3"/>
  <c r="AF402" i="3"/>
  <c r="AB402" i="3"/>
  <c r="S402" i="3"/>
  <c r="AJ401" i="3"/>
  <c r="AI401" i="3"/>
  <c r="AG401" i="3"/>
  <c r="AF401" i="3"/>
  <c r="AB401" i="3"/>
  <c r="S401" i="3"/>
  <c r="AJ400" i="3"/>
  <c r="AI400" i="3"/>
  <c r="AG400" i="3"/>
  <c r="AF400" i="3"/>
  <c r="AB400" i="3"/>
  <c r="S400" i="3"/>
  <c r="AJ399" i="3"/>
  <c r="AI399" i="3"/>
  <c r="AG399" i="3"/>
  <c r="AF399" i="3"/>
  <c r="AB399" i="3"/>
  <c r="S399" i="3"/>
  <c r="AJ398" i="3"/>
  <c r="AI398" i="3"/>
  <c r="AG398" i="3"/>
  <c r="AF398" i="3"/>
  <c r="AB398" i="3"/>
  <c r="S398" i="3"/>
  <c r="AJ397" i="3"/>
  <c r="AI397" i="3"/>
  <c r="AG397" i="3"/>
  <c r="AF397" i="3"/>
  <c r="AB397" i="3"/>
  <c r="S397" i="3"/>
  <c r="AJ396" i="3"/>
  <c r="AI396" i="3"/>
  <c r="AG396" i="3"/>
  <c r="AF396" i="3"/>
  <c r="AB396" i="3"/>
  <c r="S396" i="3"/>
  <c r="AJ395" i="3"/>
  <c r="AI395" i="3"/>
  <c r="AG395" i="3"/>
  <c r="AF395" i="3"/>
  <c r="AB395" i="3"/>
  <c r="S395" i="3"/>
  <c r="AJ394" i="3"/>
  <c r="AI394" i="3"/>
  <c r="AG394" i="3"/>
  <c r="AF394" i="3"/>
  <c r="AB394" i="3"/>
  <c r="S394" i="3"/>
  <c r="AJ393" i="3"/>
  <c r="AI393" i="3"/>
  <c r="AG393" i="3"/>
  <c r="AF393" i="3"/>
  <c r="AB393" i="3"/>
  <c r="S393" i="3"/>
  <c r="AJ392" i="3"/>
  <c r="AI392" i="3"/>
  <c r="AG392" i="3"/>
  <c r="AF392" i="3"/>
  <c r="AB392" i="3"/>
  <c r="S392" i="3"/>
  <c r="AJ391" i="3"/>
  <c r="AI391" i="3"/>
  <c r="AG391" i="3"/>
  <c r="AF391" i="3"/>
  <c r="AB391" i="3"/>
  <c r="S391" i="3"/>
  <c r="AJ390" i="3"/>
  <c r="AI390" i="3"/>
  <c r="AG390" i="3"/>
  <c r="AF390" i="3"/>
  <c r="AB390" i="3"/>
  <c r="S390" i="3"/>
  <c r="AJ389" i="3"/>
  <c r="AI389" i="3"/>
  <c r="AG389" i="3"/>
  <c r="AF389" i="3"/>
  <c r="AB389" i="3"/>
  <c r="S389" i="3"/>
  <c r="AJ388" i="3"/>
  <c r="AI388" i="3"/>
  <c r="AG388" i="3"/>
  <c r="AF388" i="3"/>
  <c r="AB388" i="3"/>
  <c r="S388" i="3"/>
  <c r="AJ387" i="3"/>
  <c r="AI387" i="3"/>
  <c r="AG387" i="3"/>
  <c r="AF387" i="3"/>
  <c r="AB387" i="3"/>
  <c r="S387" i="3"/>
  <c r="AJ386" i="3"/>
  <c r="AI386" i="3"/>
  <c r="AG386" i="3"/>
  <c r="AF386" i="3"/>
  <c r="AB386" i="3"/>
  <c r="S386" i="3"/>
  <c r="AJ385" i="3"/>
  <c r="AI385" i="3"/>
  <c r="AG385" i="3"/>
  <c r="AF385" i="3"/>
  <c r="AB385" i="3"/>
  <c r="S385" i="3"/>
  <c r="AJ384" i="3"/>
  <c r="AI384" i="3"/>
  <c r="AG384" i="3"/>
  <c r="AF384" i="3"/>
  <c r="AB384" i="3"/>
  <c r="S384" i="3"/>
  <c r="AJ383" i="3"/>
  <c r="AI383" i="3"/>
  <c r="AG383" i="3"/>
  <c r="AF383" i="3"/>
  <c r="AB383" i="3"/>
  <c r="S383" i="3"/>
  <c r="AJ382" i="3"/>
  <c r="AI382" i="3"/>
  <c r="AG382" i="3"/>
  <c r="AF382" i="3"/>
  <c r="AB382" i="3"/>
  <c r="S382" i="3"/>
  <c r="AJ381" i="3"/>
  <c r="AI381" i="3"/>
  <c r="AG381" i="3"/>
  <c r="AF381" i="3"/>
  <c r="AB381" i="3"/>
  <c r="S381" i="3"/>
  <c r="AJ380" i="3"/>
  <c r="AI380" i="3"/>
  <c r="AG380" i="3"/>
  <c r="AF380" i="3"/>
  <c r="AB380" i="3"/>
  <c r="S380" i="3"/>
  <c r="AJ379" i="3"/>
  <c r="AI379" i="3"/>
  <c r="AG379" i="3"/>
  <c r="AF379" i="3"/>
  <c r="AB379" i="3"/>
  <c r="S379" i="3"/>
  <c r="AJ378" i="3"/>
  <c r="AI378" i="3"/>
  <c r="AG378" i="3"/>
  <c r="AF378" i="3"/>
  <c r="AB378" i="3"/>
  <c r="S378" i="3"/>
  <c r="AJ377" i="3"/>
  <c r="AI377" i="3"/>
  <c r="AG377" i="3"/>
  <c r="AF377" i="3"/>
  <c r="AB377" i="3"/>
  <c r="S377" i="3"/>
  <c r="AJ376" i="3"/>
  <c r="AI376" i="3"/>
  <c r="AG376" i="3"/>
  <c r="AF376" i="3"/>
  <c r="AB376" i="3"/>
  <c r="S376" i="3"/>
  <c r="AJ375" i="3"/>
  <c r="AI375" i="3"/>
  <c r="AG375" i="3"/>
  <c r="AF375" i="3"/>
  <c r="AB375" i="3"/>
  <c r="S375" i="3"/>
  <c r="AJ374" i="3"/>
  <c r="AI374" i="3"/>
  <c r="AG374" i="3"/>
  <c r="AF374" i="3"/>
  <c r="AB374" i="3"/>
  <c r="S374" i="3"/>
  <c r="AJ373" i="3"/>
  <c r="AI373" i="3"/>
  <c r="AG373" i="3"/>
  <c r="AF373" i="3"/>
  <c r="AB373" i="3"/>
  <c r="S373" i="3"/>
  <c r="AJ372" i="3"/>
  <c r="AI372" i="3"/>
  <c r="AG372" i="3"/>
  <c r="AF372" i="3"/>
  <c r="AB372" i="3"/>
  <c r="S372" i="3"/>
  <c r="AJ371" i="3"/>
  <c r="AI371" i="3"/>
  <c r="AG371" i="3"/>
  <c r="AF371" i="3"/>
  <c r="AB371" i="3"/>
  <c r="S371" i="3"/>
  <c r="AJ370" i="3"/>
  <c r="AI370" i="3"/>
  <c r="AG370" i="3"/>
  <c r="AF370" i="3"/>
  <c r="AB370" i="3"/>
  <c r="S370" i="3"/>
  <c r="AJ369" i="3"/>
  <c r="AI369" i="3"/>
  <c r="AG369" i="3"/>
  <c r="AF369" i="3"/>
  <c r="AB369" i="3"/>
  <c r="S369" i="3"/>
  <c r="AJ368" i="3"/>
  <c r="AI368" i="3"/>
  <c r="AG368" i="3"/>
  <c r="AF368" i="3"/>
  <c r="AB368" i="3"/>
  <c r="S368" i="3"/>
  <c r="AJ367" i="3"/>
  <c r="AI367" i="3"/>
  <c r="AG367" i="3"/>
  <c r="AF367" i="3"/>
  <c r="AB367" i="3"/>
  <c r="S367" i="3"/>
  <c r="AJ366" i="3"/>
  <c r="AI366" i="3"/>
  <c r="AG366" i="3"/>
  <c r="AF366" i="3"/>
  <c r="AB366" i="3"/>
  <c r="S366" i="3"/>
  <c r="AJ365" i="3"/>
  <c r="AI365" i="3"/>
  <c r="AG365" i="3"/>
  <c r="AF365" i="3"/>
  <c r="AB365" i="3"/>
  <c r="S365" i="3"/>
  <c r="AJ364" i="3"/>
  <c r="AI364" i="3"/>
  <c r="AG364" i="3"/>
  <c r="AF364" i="3"/>
  <c r="AB364" i="3"/>
  <c r="S364" i="3"/>
  <c r="AJ363" i="3"/>
  <c r="AI363" i="3"/>
  <c r="AG363" i="3"/>
  <c r="AF363" i="3"/>
  <c r="AB363" i="3"/>
  <c r="S363" i="3"/>
  <c r="AJ362" i="3"/>
  <c r="AI362" i="3"/>
  <c r="AG362" i="3"/>
  <c r="AF362" i="3"/>
  <c r="AB362" i="3"/>
  <c r="S362" i="3"/>
  <c r="AJ361" i="3"/>
  <c r="AI361" i="3"/>
  <c r="AG361" i="3"/>
  <c r="AF361" i="3"/>
  <c r="AB361" i="3"/>
  <c r="S361" i="3"/>
  <c r="AJ360" i="3"/>
  <c r="AI360" i="3"/>
  <c r="AG360" i="3"/>
  <c r="AF360" i="3"/>
  <c r="AB360" i="3"/>
  <c r="S360" i="3"/>
  <c r="AJ359" i="3"/>
  <c r="AI359" i="3"/>
  <c r="AG359" i="3"/>
  <c r="AF359" i="3"/>
  <c r="AB359" i="3"/>
  <c r="S359" i="3"/>
  <c r="AJ358" i="3"/>
  <c r="AI358" i="3"/>
  <c r="AG358" i="3"/>
  <c r="AF358" i="3"/>
  <c r="AB358" i="3"/>
  <c r="S358" i="3"/>
  <c r="AJ357" i="3"/>
  <c r="AI357" i="3"/>
  <c r="AG357" i="3"/>
  <c r="AF357" i="3"/>
  <c r="AB357" i="3"/>
  <c r="S357" i="3"/>
  <c r="AJ356" i="3"/>
  <c r="AI356" i="3"/>
  <c r="AG356" i="3"/>
  <c r="AF356" i="3"/>
  <c r="AB356" i="3"/>
  <c r="S356" i="3"/>
  <c r="AJ355" i="3"/>
  <c r="AI355" i="3"/>
  <c r="AG355" i="3"/>
  <c r="AF355" i="3"/>
  <c r="AB355" i="3"/>
  <c r="S355" i="3"/>
  <c r="AJ354" i="3"/>
  <c r="AI354" i="3"/>
  <c r="AG354" i="3"/>
  <c r="AF354" i="3"/>
  <c r="AB354" i="3"/>
  <c r="S354" i="3"/>
  <c r="AJ353" i="3"/>
  <c r="AI353" i="3"/>
  <c r="AG353" i="3"/>
  <c r="AF353" i="3"/>
  <c r="AB353" i="3"/>
  <c r="S353" i="3"/>
  <c r="AJ352" i="3"/>
  <c r="AI352" i="3"/>
  <c r="AG352" i="3"/>
  <c r="AF352" i="3"/>
  <c r="AB352" i="3"/>
  <c r="S352" i="3"/>
  <c r="AJ351" i="3"/>
  <c r="AI351" i="3"/>
  <c r="AG351" i="3"/>
  <c r="AF351" i="3"/>
  <c r="AB351" i="3"/>
  <c r="S351" i="3"/>
  <c r="AJ350" i="3"/>
  <c r="AI350" i="3"/>
  <c r="AG350" i="3"/>
  <c r="AF350" i="3"/>
  <c r="AB350" i="3"/>
  <c r="S350" i="3"/>
  <c r="AJ349" i="3"/>
  <c r="AI349" i="3"/>
  <c r="AG349" i="3"/>
  <c r="AF349" i="3"/>
  <c r="AB349" i="3"/>
  <c r="S349" i="3"/>
  <c r="AJ348" i="3"/>
  <c r="AI348" i="3"/>
  <c r="AG348" i="3"/>
  <c r="AF348" i="3"/>
  <c r="AB348" i="3"/>
  <c r="S348" i="3"/>
  <c r="AJ347" i="3"/>
  <c r="AI347" i="3"/>
  <c r="AG347" i="3"/>
  <c r="AF347" i="3"/>
  <c r="AB347" i="3"/>
  <c r="S347" i="3"/>
  <c r="AJ346" i="3"/>
  <c r="AI346" i="3"/>
  <c r="AG346" i="3"/>
  <c r="AF346" i="3"/>
  <c r="AB346" i="3"/>
  <c r="S346" i="3"/>
  <c r="AJ345" i="3"/>
  <c r="AI345" i="3"/>
  <c r="AG345" i="3"/>
  <c r="AF345" i="3"/>
  <c r="AB345" i="3"/>
  <c r="S345" i="3"/>
  <c r="AJ344" i="3"/>
  <c r="AI344" i="3"/>
  <c r="AG344" i="3"/>
  <c r="AF344" i="3"/>
  <c r="AB344" i="3"/>
  <c r="S344" i="3"/>
  <c r="AJ343" i="3"/>
  <c r="AI343" i="3"/>
  <c r="AG343" i="3"/>
  <c r="AF343" i="3"/>
  <c r="AB343" i="3"/>
  <c r="S343" i="3"/>
  <c r="AJ342" i="3"/>
  <c r="AI342" i="3"/>
  <c r="AG342" i="3"/>
  <c r="AF342" i="3"/>
  <c r="AB342" i="3"/>
  <c r="S342" i="3"/>
  <c r="AJ341" i="3"/>
  <c r="AI341" i="3"/>
  <c r="AG341" i="3"/>
  <c r="AF341" i="3"/>
  <c r="AB341" i="3"/>
  <c r="S341" i="3"/>
  <c r="AJ340" i="3"/>
  <c r="AI340" i="3"/>
  <c r="AG340" i="3"/>
  <c r="AF340" i="3"/>
  <c r="AB340" i="3"/>
  <c r="S340" i="3"/>
  <c r="AJ339" i="3"/>
  <c r="AI339" i="3"/>
  <c r="AG339" i="3"/>
  <c r="AF339" i="3"/>
  <c r="AB339" i="3"/>
  <c r="S339" i="3"/>
  <c r="AJ338" i="3"/>
  <c r="AI338" i="3"/>
  <c r="AG338" i="3"/>
  <c r="AF338" i="3"/>
  <c r="AB338" i="3"/>
  <c r="S338" i="3"/>
  <c r="AJ337" i="3"/>
  <c r="AI337" i="3"/>
  <c r="AG337" i="3"/>
  <c r="AF337" i="3"/>
  <c r="AB337" i="3"/>
  <c r="S337" i="3"/>
  <c r="AJ336" i="3"/>
  <c r="AI336" i="3"/>
  <c r="AG336" i="3"/>
  <c r="AF336" i="3"/>
  <c r="AB336" i="3"/>
  <c r="S336" i="3"/>
  <c r="AJ335" i="3"/>
  <c r="AI335" i="3"/>
  <c r="AG335" i="3"/>
  <c r="AF335" i="3"/>
  <c r="AB335" i="3"/>
  <c r="S335" i="3"/>
  <c r="AJ334" i="3"/>
  <c r="AI334" i="3"/>
  <c r="AG334" i="3"/>
  <c r="AF334" i="3"/>
  <c r="AB334" i="3"/>
  <c r="S334" i="3"/>
  <c r="AJ333" i="3"/>
  <c r="AI333" i="3"/>
  <c r="AG333" i="3"/>
  <c r="AF333" i="3"/>
  <c r="AB333" i="3"/>
  <c r="S333" i="3"/>
  <c r="AJ332" i="3"/>
  <c r="AI332" i="3"/>
  <c r="AG332" i="3"/>
  <c r="AF332" i="3"/>
  <c r="AB332" i="3"/>
  <c r="S332" i="3"/>
  <c r="AJ331" i="3"/>
  <c r="AI331" i="3"/>
  <c r="AG331" i="3"/>
  <c r="AF331" i="3"/>
  <c r="AB331" i="3"/>
  <c r="S331" i="3"/>
  <c r="AJ330" i="3"/>
  <c r="AI330" i="3"/>
  <c r="AG330" i="3"/>
  <c r="AF330" i="3"/>
  <c r="AB330" i="3"/>
  <c r="S330" i="3"/>
  <c r="AJ329" i="3"/>
  <c r="AI329" i="3"/>
  <c r="AG329" i="3"/>
  <c r="AF329" i="3"/>
  <c r="AB329" i="3"/>
  <c r="S329" i="3"/>
  <c r="AJ328" i="3"/>
  <c r="AI328" i="3"/>
  <c r="AG328" i="3"/>
  <c r="AF328" i="3"/>
  <c r="AB328" i="3"/>
  <c r="S328" i="3"/>
  <c r="AJ327" i="3"/>
  <c r="AI327" i="3"/>
  <c r="AG327" i="3"/>
  <c r="AF327" i="3"/>
  <c r="AB327" i="3"/>
  <c r="S327" i="3"/>
  <c r="AJ326" i="3"/>
  <c r="AI326" i="3"/>
  <c r="AG326" i="3"/>
  <c r="AF326" i="3"/>
  <c r="AB326" i="3"/>
  <c r="S326" i="3"/>
  <c r="AJ325" i="3"/>
  <c r="AI325" i="3"/>
  <c r="AG325" i="3"/>
  <c r="AF325" i="3"/>
  <c r="AB325" i="3"/>
  <c r="S325" i="3"/>
  <c r="AJ324" i="3"/>
  <c r="AI324" i="3"/>
  <c r="AG324" i="3"/>
  <c r="AF324" i="3"/>
  <c r="AB324" i="3"/>
  <c r="S324" i="3"/>
  <c r="AJ323" i="3"/>
  <c r="AI323" i="3"/>
  <c r="AG323" i="3"/>
  <c r="AF323" i="3"/>
  <c r="AB323" i="3"/>
  <c r="S323" i="3"/>
  <c r="AJ322" i="3"/>
  <c r="AI322" i="3"/>
  <c r="AG322" i="3"/>
  <c r="AF322" i="3"/>
  <c r="AB322" i="3"/>
  <c r="S322" i="3"/>
  <c r="AJ321" i="3"/>
  <c r="AI321" i="3"/>
  <c r="AG321" i="3"/>
  <c r="AF321" i="3"/>
  <c r="AB321" i="3"/>
  <c r="S321" i="3"/>
  <c r="AJ320" i="3"/>
  <c r="AI320" i="3"/>
  <c r="AG320" i="3"/>
  <c r="AF320" i="3"/>
  <c r="AB320" i="3"/>
  <c r="S320" i="3"/>
  <c r="AJ319" i="3"/>
  <c r="AI319" i="3"/>
  <c r="AG319" i="3"/>
  <c r="AF319" i="3"/>
  <c r="AB319" i="3"/>
  <c r="S319" i="3"/>
  <c r="AJ318" i="3"/>
  <c r="AI318" i="3"/>
  <c r="AG318" i="3"/>
  <c r="AF318" i="3"/>
  <c r="AB318" i="3"/>
  <c r="S318" i="3"/>
  <c r="AJ317" i="3"/>
  <c r="AI317" i="3"/>
  <c r="AG317" i="3"/>
  <c r="AF317" i="3"/>
  <c r="AB317" i="3"/>
  <c r="S317" i="3"/>
  <c r="AJ316" i="3"/>
  <c r="AI316" i="3"/>
  <c r="AG316" i="3"/>
  <c r="AF316" i="3"/>
  <c r="AB316" i="3"/>
  <c r="S316" i="3"/>
  <c r="AJ315" i="3"/>
  <c r="AI315" i="3"/>
  <c r="AG315" i="3"/>
  <c r="AF315" i="3"/>
  <c r="AB315" i="3"/>
  <c r="S315" i="3"/>
  <c r="AJ314" i="3"/>
  <c r="AI314" i="3"/>
  <c r="AG314" i="3"/>
  <c r="AF314" i="3"/>
  <c r="AB314" i="3"/>
  <c r="S314" i="3"/>
  <c r="AJ313" i="3"/>
  <c r="AI313" i="3"/>
  <c r="AG313" i="3"/>
  <c r="AF313" i="3"/>
  <c r="AB313" i="3"/>
  <c r="S313" i="3"/>
  <c r="AJ312" i="3"/>
  <c r="AI312" i="3"/>
  <c r="AG312" i="3"/>
  <c r="AF312" i="3"/>
  <c r="AB312" i="3"/>
  <c r="S312" i="3"/>
  <c r="AJ311" i="3"/>
  <c r="AI311" i="3"/>
  <c r="AG311" i="3"/>
  <c r="AF311" i="3"/>
  <c r="AB311" i="3"/>
  <c r="S311" i="3"/>
  <c r="AJ310" i="3"/>
  <c r="AI310" i="3"/>
  <c r="AG310" i="3"/>
  <c r="AF310" i="3"/>
  <c r="AB310" i="3"/>
  <c r="S310" i="3"/>
  <c r="AJ309" i="3"/>
  <c r="AI309" i="3"/>
  <c r="AG309" i="3"/>
  <c r="AF309" i="3"/>
  <c r="AB309" i="3"/>
  <c r="S309" i="3"/>
  <c r="AJ308" i="3"/>
  <c r="AI308" i="3"/>
  <c r="AG308" i="3"/>
  <c r="AF308" i="3"/>
  <c r="AB308" i="3"/>
  <c r="S308" i="3"/>
  <c r="AJ307" i="3"/>
  <c r="AI307" i="3"/>
  <c r="AG307" i="3"/>
  <c r="AF307" i="3"/>
  <c r="AB307" i="3"/>
  <c r="S307" i="3"/>
  <c r="AJ306" i="3"/>
  <c r="AI306" i="3"/>
  <c r="AG306" i="3"/>
  <c r="AF306" i="3"/>
  <c r="AB306" i="3"/>
  <c r="S306" i="3"/>
  <c r="AJ305" i="3"/>
  <c r="AI305" i="3"/>
  <c r="AG305" i="3"/>
  <c r="AF305" i="3"/>
  <c r="AB305" i="3"/>
  <c r="S305" i="3"/>
  <c r="AJ304" i="3"/>
  <c r="AI304" i="3"/>
  <c r="AG304" i="3"/>
  <c r="AF304" i="3"/>
  <c r="AB304" i="3"/>
  <c r="S304" i="3"/>
  <c r="AJ303" i="3"/>
  <c r="AI303" i="3"/>
  <c r="AG303" i="3"/>
  <c r="AF303" i="3"/>
  <c r="AB303" i="3"/>
  <c r="S303" i="3"/>
  <c r="AJ302" i="3"/>
  <c r="AI302" i="3"/>
  <c r="AG302" i="3"/>
  <c r="AF302" i="3"/>
  <c r="AB302" i="3"/>
  <c r="S302" i="3"/>
  <c r="AJ301" i="3"/>
  <c r="AI301" i="3"/>
  <c r="AG301" i="3"/>
  <c r="AF301" i="3"/>
  <c r="AB301" i="3"/>
  <c r="S301" i="3"/>
  <c r="AJ300" i="3"/>
  <c r="AI300" i="3"/>
  <c r="AG300" i="3"/>
  <c r="AF300" i="3"/>
  <c r="AB300" i="3"/>
  <c r="S300" i="3"/>
  <c r="AJ299" i="3"/>
  <c r="AI299" i="3"/>
  <c r="AG299" i="3"/>
  <c r="AF299" i="3"/>
  <c r="AB299" i="3"/>
  <c r="S299" i="3"/>
  <c r="AJ298" i="3"/>
  <c r="AI298" i="3"/>
  <c r="AG298" i="3"/>
  <c r="AF298" i="3"/>
  <c r="AB298" i="3"/>
  <c r="S298" i="3"/>
  <c r="AJ297" i="3"/>
  <c r="AI297" i="3"/>
  <c r="AG297" i="3"/>
  <c r="AF297" i="3"/>
  <c r="AB297" i="3"/>
  <c r="S297" i="3"/>
  <c r="AJ296" i="3"/>
  <c r="AI296" i="3"/>
  <c r="AG296" i="3"/>
  <c r="AF296" i="3"/>
  <c r="AB296" i="3"/>
  <c r="S296" i="3"/>
  <c r="AJ295" i="3"/>
  <c r="AI295" i="3"/>
  <c r="AG295" i="3"/>
  <c r="AF295" i="3"/>
  <c r="AB295" i="3"/>
  <c r="S295" i="3"/>
  <c r="AJ294" i="3"/>
  <c r="AI294" i="3"/>
  <c r="AG294" i="3"/>
  <c r="AF294" i="3"/>
  <c r="AB294" i="3"/>
  <c r="S294" i="3"/>
  <c r="AJ293" i="3"/>
  <c r="AI293" i="3"/>
  <c r="AG293" i="3"/>
  <c r="AF293" i="3"/>
  <c r="AB293" i="3"/>
  <c r="S293" i="3"/>
  <c r="AJ292" i="3"/>
  <c r="AI292" i="3"/>
  <c r="AG292" i="3"/>
  <c r="AF292" i="3"/>
  <c r="AB292" i="3"/>
  <c r="S292" i="3"/>
  <c r="AJ291" i="3"/>
  <c r="AI291" i="3"/>
  <c r="AG291" i="3"/>
  <c r="AF291" i="3"/>
  <c r="AB291" i="3"/>
  <c r="S291" i="3"/>
  <c r="AJ290" i="3"/>
  <c r="AI290" i="3"/>
  <c r="AG290" i="3"/>
  <c r="AF290" i="3"/>
  <c r="AB290" i="3"/>
  <c r="S290" i="3"/>
  <c r="AJ289" i="3"/>
  <c r="AI289" i="3"/>
  <c r="AG289" i="3"/>
  <c r="AF289" i="3"/>
  <c r="AB289" i="3"/>
  <c r="S289" i="3"/>
  <c r="AJ288" i="3"/>
  <c r="AI288" i="3"/>
  <c r="AG288" i="3"/>
  <c r="AF288" i="3"/>
  <c r="AB288" i="3"/>
  <c r="S288" i="3"/>
  <c r="AJ287" i="3"/>
  <c r="AI287" i="3"/>
  <c r="AG287" i="3"/>
  <c r="AF287" i="3"/>
  <c r="AB287" i="3"/>
  <c r="S287" i="3"/>
  <c r="AJ286" i="3"/>
  <c r="AI286" i="3"/>
  <c r="AG286" i="3"/>
  <c r="AF286" i="3"/>
  <c r="AB286" i="3"/>
  <c r="S286" i="3"/>
  <c r="AJ285" i="3"/>
  <c r="AI285" i="3"/>
  <c r="AG285" i="3"/>
  <c r="AF285" i="3"/>
  <c r="AB285" i="3"/>
  <c r="S285" i="3"/>
  <c r="AJ284" i="3"/>
  <c r="AI284" i="3"/>
  <c r="AG284" i="3"/>
  <c r="AF284" i="3"/>
  <c r="AB284" i="3"/>
  <c r="S284" i="3"/>
  <c r="AJ283" i="3"/>
  <c r="AI283" i="3"/>
  <c r="AG283" i="3"/>
  <c r="AF283" i="3"/>
  <c r="AB283" i="3"/>
  <c r="S283" i="3"/>
  <c r="AJ282" i="3"/>
  <c r="AI282" i="3"/>
  <c r="AG282" i="3"/>
  <c r="AF282" i="3"/>
  <c r="AB282" i="3"/>
  <c r="S282" i="3"/>
  <c r="AJ281" i="3"/>
  <c r="AI281" i="3"/>
  <c r="AG281" i="3"/>
  <c r="AF281" i="3"/>
  <c r="AB281" i="3"/>
  <c r="S281" i="3"/>
  <c r="AJ280" i="3"/>
  <c r="AI280" i="3"/>
  <c r="AG280" i="3"/>
  <c r="AF280" i="3"/>
  <c r="AB280" i="3"/>
  <c r="S280" i="3"/>
  <c r="AJ279" i="3"/>
  <c r="AI279" i="3"/>
  <c r="AG279" i="3"/>
  <c r="AF279" i="3"/>
  <c r="AB279" i="3"/>
  <c r="S279" i="3"/>
  <c r="AJ278" i="3"/>
  <c r="AI278" i="3"/>
  <c r="AG278" i="3"/>
  <c r="AF278" i="3"/>
  <c r="AB278" i="3"/>
  <c r="S278" i="3"/>
  <c r="AJ277" i="3"/>
  <c r="AI277" i="3"/>
  <c r="AG277" i="3"/>
  <c r="AF277" i="3"/>
  <c r="AB277" i="3"/>
  <c r="S277" i="3"/>
  <c r="AJ276" i="3"/>
  <c r="AI276" i="3"/>
  <c r="AG276" i="3"/>
  <c r="AF276" i="3"/>
  <c r="AB276" i="3"/>
  <c r="S276" i="3"/>
  <c r="AJ275" i="3"/>
  <c r="AI275" i="3"/>
  <c r="AG275" i="3"/>
  <c r="AF275" i="3"/>
  <c r="AB275" i="3"/>
  <c r="S275" i="3"/>
  <c r="AJ274" i="3"/>
  <c r="AI274" i="3"/>
  <c r="AG274" i="3"/>
  <c r="AF274" i="3"/>
  <c r="AB274" i="3"/>
  <c r="S274" i="3"/>
  <c r="AJ273" i="3"/>
  <c r="AI273" i="3"/>
  <c r="AG273" i="3"/>
  <c r="AF273" i="3"/>
  <c r="AB273" i="3"/>
  <c r="S273" i="3"/>
  <c r="AJ272" i="3"/>
  <c r="AI272" i="3"/>
  <c r="AG272" i="3"/>
  <c r="AF272" i="3"/>
  <c r="AB272" i="3"/>
  <c r="S272" i="3"/>
  <c r="AJ271" i="3"/>
  <c r="AI271" i="3"/>
  <c r="AG271" i="3"/>
  <c r="AF271" i="3"/>
  <c r="AB271" i="3"/>
  <c r="S271" i="3"/>
  <c r="AJ270" i="3"/>
  <c r="AI270" i="3"/>
  <c r="AG270" i="3"/>
  <c r="AF270" i="3"/>
  <c r="AB270" i="3"/>
  <c r="S270" i="3"/>
  <c r="AJ269" i="3"/>
  <c r="AI269" i="3"/>
  <c r="AG269" i="3"/>
  <c r="AF269" i="3"/>
  <c r="AB269" i="3"/>
  <c r="S269" i="3"/>
  <c r="AJ268" i="3"/>
  <c r="AI268" i="3"/>
  <c r="AG268" i="3"/>
  <c r="AF268" i="3"/>
  <c r="AB268" i="3"/>
  <c r="S268" i="3"/>
  <c r="AJ267" i="3"/>
  <c r="AI267" i="3"/>
  <c r="AG267" i="3"/>
  <c r="AF267" i="3"/>
  <c r="AB267" i="3"/>
  <c r="S267" i="3"/>
  <c r="AJ266" i="3"/>
  <c r="AI266" i="3"/>
  <c r="AG266" i="3"/>
  <c r="AF266" i="3"/>
  <c r="AB266" i="3"/>
  <c r="S266" i="3"/>
  <c r="AJ265" i="3"/>
  <c r="AI265" i="3"/>
  <c r="AG265" i="3"/>
  <c r="AF265" i="3"/>
  <c r="AB265" i="3"/>
  <c r="S265" i="3"/>
  <c r="AJ264" i="3"/>
  <c r="AI264" i="3"/>
  <c r="AG264" i="3"/>
  <c r="AF264" i="3"/>
  <c r="AB264" i="3"/>
  <c r="S264" i="3"/>
  <c r="AJ263" i="3"/>
  <c r="AI263" i="3"/>
  <c r="AG263" i="3"/>
  <c r="AF263" i="3"/>
  <c r="AB263" i="3"/>
  <c r="S263" i="3"/>
  <c r="AJ262" i="3"/>
  <c r="AI262" i="3"/>
  <c r="AG262" i="3"/>
  <c r="AF262" i="3"/>
  <c r="AB262" i="3"/>
  <c r="S262" i="3"/>
  <c r="AJ261" i="3"/>
  <c r="AI261" i="3"/>
  <c r="AG261" i="3"/>
  <c r="AF261" i="3"/>
  <c r="AB261" i="3"/>
  <c r="S261" i="3"/>
  <c r="AJ260" i="3"/>
  <c r="AI260" i="3"/>
  <c r="AG260" i="3"/>
  <c r="AF260" i="3"/>
  <c r="AB260" i="3"/>
  <c r="S260" i="3"/>
  <c r="AJ259" i="3"/>
  <c r="AI259" i="3"/>
  <c r="AG259" i="3"/>
  <c r="AF259" i="3"/>
  <c r="AB259" i="3"/>
  <c r="S259" i="3"/>
  <c r="AJ258" i="3"/>
  <c r="AI258" i="3"/>
  <c r="AG258" i="3"/>
  <c r="AF258" i="3"/>
  <c r="AB258" i="3"/>
  <c r="S258" i="3"/>
  <c r="AJ257" i="3"/>
  <c r="AI257" i="3"/>
  <c r="AG257" i="3"/>
  <c r="AF257" i="3"/>
  <c r="AB257" i="3"/>
  <c r="S257" i="3"/>
  <c r="AJ256" i="3"/>
  <c r="AI256" i="3"/>
  <c r="AG256" i="3"/>
  <c r="AF256" i="3"/>
  <c r="AB256" i="3"/>
  <c r="S256" i="3"/>
  <c r="AJ255" i="3"/>
  <c r="AI255" i="3"/>
  <c r="AG255" i="3"/>
  <c r="AF255" i="3"/>
  <c r="AB255" i="3"/>
  <c r="S255" i="3"/>
  <c r="AJ254" i="3"/>
  <c r="AI254" i="3"/>
  <c r="AG254" i="3"/>
  <c r="AF254" i="3"/>
  <c r="AB254" i="3"/>
  <c r="S254" i="3"/>
  <c r="AJ253" i="3"/>
  <c r="AI253" i="3"/>
  <c r="AG253" i="3"/>
  <c r="AF253" i="3"/>
  <c r="AB253" i="3"/>
  <c r="S253" i="3"/>
  <c r="AJ252" i="3"/>
  <c r="AI252" i="3"/>
  <c r="AG252" i="3"/>
  <c r="AF252" i="3"/>
  <c r="AB252" i="3"/>
  <c r="S252" i="3"/>
  <c r="AJ251" i="3"/>
  <c r="AI251" i="3"/>
  <c r="AG251" i="3"/>
  <c r="AF251" i="3"/>
  <c r="AB251" i="3"/>
  <c r="S251" i="3"/>
  <c r="AJ250" i="3"/>
  <c r="AI250" i="3"/>
  <c r="AG250" i="3"/>
  <c r="AF250" i="3"/>
  <c r="AB250" i="3"/>
  <c r="S250" i="3"/>
  <c r="AJ249" i="3"/>
  <c r="AI249" i="3"/>
  <c r="AG249" i="3"/>
  <c r="AF249" i="3"/>
  <c r="AB249" i="3"/>
  <c r="S249" i="3"/>
  <c r="AJ248" i="3"/>
  <c r="AI248" i="3"/>
  <c r="AG248" i="3"/>
  <c r="AF248" i="3"/>
  <c r="AB248" i="3"/>
  <c r="S248" i="3"/>
  <c r="AJ247" i="3"/>
  <c r="AI247" i="3"/>
  <c r="AG247" i="3"/>
  <c r="AF247" i="3"/>
  <c r="AB247" i="3"/>
  <c r="S247" i="3"/>
  <c r="AJ246" i="3"/>
  <c r="AI246" i="3"/>
  <c r="AG246" i="3"/>
  <c r="AF246" i="3"/>
  <c r="AB246" i="3"/>
  <c r="S246" i="3"/>
  <c r="AJ245" i="3"/>
  <c r="AI245" i="3"/>
  <c r="AG245" i="3"/>
  <c r="AF245" i="3"/>
  <c r="AB245" i="3"/>
  <c r="S245" i="3"/>
  <c r="AJ244" i="3"/>
  <c r="AI244" i="3"/>
  <c r="AG244" i="3"/>
  <c r="AF244" i="3"/>
  <c r="AB244" i="3"/>
  <c r="S244" i="3"/>
  <c r="AJ243" i="3"/>
  <c r="AI243" i="3"/>
  <c r="AG243" i="3"/>
  <c r="AF243" i="3"/>
  <c r="AB243" i="3"/>
  <c r="S243" i="3"/>
  <c r="AJ242" i="3"/>
  <c r="AI242" i="3"/>
  <c r="AG242" i="3"/>
  <c r="AF242" i="3"/>
  <c r="AB242" i="3"/>
  <c r="S242" i="3"/>
  <c r="AJ241" i="3"/>
  <c r="AI241" i="3"/>
  <c r="AG241" i="3"/>
  <c r="AF241" i="3"/>
  <c r="AB241" i="3"/>
  <c r="S241" i="3"/>
  <c r="AJ240" i="3"/>
  <c r="AI240" i="3"/>
  <c r="AG240" i="3"/>
  <c r="AF240" i="3"/>
  <c r="AB240" i="3"/>
  <c r="S240" i="3"/>
  <c r="AJ239" i="3"/>
  <c r="AI239" i="3"/>
  <c r="AG239" i="3"/>
  <c r="AF239" i="3"/>
  <c r="AB239" i="3"/>
  <c r="S239" i="3"/>
  <c r="AJ238" i="3"/>
  <c r="AI238" i="3"/>
  <c r="AG238" i="3"/>
  <c r="AF238" i="3"/>
  <c r="AB238" i="3"/>
  <c r="S238" i="3"/>
  <c r="AJ237" i="3"/>
  <c r="AI237" i="3"/>
  <c r="AG237" i="3"/>
  <c r="AF237" i="3"/>
  <c r="AB237" i="3"/>
  <c r="S237" i="3"/>
  <c r="AJ236" i="3"/>
  <c r="AI236" i="3"/>
  <c r="AG236" i="3"/>
  <c r="AF236" i="3"/>
  <c r="AB236" i="3"/>
  <c r="S236" i="3"/>
  <c r="AJ235" i="3"/>
  <c r="AI235" i="3"/>
  <c r="AG235" i="3"/>
  <c r="AF235" i="3"/>
  <c r="AB235" i="3"/>
  <c r="S235" i="3"/>
  <c r="AJ234" i="3"/>
  <c r="AI234" i="3"/>
  <c r="AG234" i="3"/>
  <c r="AF234" i="3"/>
  <c r="AB234" i="3"/>
  <c r="S234" i="3"/>
  <c r="AJ233" i="3"/>
  <c r="AI233" i="3"/>
  <c r="AG233" i="3"/>
  <c r="AF233" i="3"/>
  <c r="AB233" i="3"/>
  <c r="S233" i="3"/>
  <c r="AJ232" i="3"/>
  <c r="AI232" i="3"/>
  <c r="AG232" i="3"/>
  <c r="AF232" i="3"/>
  <c r="AB232" i="3"/>
  <c r="S232" i="3"/>
  <c r="AJ231" i="3"/>
  <c r="AI231" i="3"/>
  <c r="AG231" i="3"/>
  <c r="AF231" i="3"/>
  <c r="AB231" i="3"/>
  <c r="S231" i="3"/>
  <c r="AJ230" i="3"/>
  <c r="AI230" i="3"/>
  <c r="AG230" i="3"/>
  <c r="AF230" i="3"/>
  <c r="AB230" i="3"/>
  <c r="S230" i="3"/>
  <c r="AJ229" i="3"/>
  <c r="AI229" i="3"/>
  <c r="AG229" i="3"/>
  <c r="AF229" i="3"/>
  <c r="AB229" i="3"/>
  <c r="S229" i="3"/>
  <c r="AJ228" i="3"/>
  <c r="AI228" i="3"/>
  <c r="AG228" i="3"/>
  <c r="AF228" i="3"/>
  <c r="AB228" i="3"/>
  <c r="S228" i="3"/>
  <c r="AJ227" i="3"/>
  <c r="AI227" i="3"/>
  <c r="AG227" i="3"/>
  <c r="AF227" i="3"/>
  <c r="AB227" i="3"/>
  <c r="S227" i="3"/>
  <c r="AJ226" i="3"/>
  <c r="AI226" i="3"/>
  <c r="AG226" i="3"/>
  <c r="AF226" i="3"/>
  <c r="AB226" i="3"/>
  <c r="S226" i="3"/>
  <c r="AJ225" i="3"/>
  <c r="AI225" i="3"/>
  <c r="AG225" i="3"/>
  <c r="AF225" i="3"/>
  <c r="AB225" i="3"/>
  <c r="S225" i="3"/>
  <c r="AJ224" i="3"/>
  <c r="AI224" i="3"/>
  <c r="AG224" i="3"/>
  <c r="AF224" i="3"/>
  <c r="AB224" i="3"/>
  <c r="S224" i="3"/>
  <c r="AJ223" i="3"/>
  <c r="AI223" i="3"/>
  <c r="AG223" i="3"/>
  <c r="AF223" i="3"/>
  <c r="AB223" i="3"/>
  <c r="S223" i="3"/>
  <c r="AJ222" i="3"/>
  <c r="AI222" i="3"/>
  <c r="AG222" i="3"/>
  <c r="AF222" i="3"/>
  <c r="AB222" i="3"/>
  <c r="S222" i="3"/>
  <c r="AJ221" i="3"/>
  <c r="AI221" i="3"/>
  <c r="AG221" i="3"/>
  <c r="AF221" i="3"/>
  <c r="AB221" i="3"/>
  <c r="S221" i="3"/>
  <c r="AJ220" i="3"/>
  <c r="AI220" i="3"/>
  <c r="AG220" i="3"/>
  <c r="AF220" i="3"/>
  <c r="AB220" i="3"/>
  <c r="S220" i="3"/>
  <c r="AJ219" i="3"/>
  <c r="AI219" i="3"/>
  <c r="AG219" i="3"/>
  <c r="AF219" i="3"/>
  <c r="AB219" i="3"/>
  <c r="S219" i="3"/>
  <c r="AJ218" i="3"/>
  <c r="AI218" i="3"/>
  <c r="AG218" i="3"/>
  <c r="AF218" i="3"/>
  <c r="AB218" i="3"/>
  <c r="S218" i="3"/>
  <c r="AJ217" i="3"/>
  <c r="AI217" i="3"/>
  <c r="AG217" i="3"/>
  <c r="AF217" i="3"/>
  <c r="AB217" i="3"/>
  <c r="S217" i="3"/>
  <c r="AJ216" i="3"/>
  <c r="AI216" i="3"/>
  <c r="AG216" i="3"/>
  <c r="AF216" i="3"/>
  <c r="AB216" i="3"/>
  <c r="S216" i="3"/>
  <c r="AJ215" i="3"/>
  <c r="AI215" i="3"/>
  <c r="AG215" i="3"/>
  <c r="AF215" i="3"/>
  <c r="AB215" i="3"/>
  <c r="S215" i="3"/>
  <c r="AJ214" i="3"/>
  <c r="AI214" i="3"/>
  <c r="AG214" i="3"/>
  <c r="AF214" i="3"/>
  <c r="AB214" i="3"/>
  <c r="S214" i="3"/>
  <c r="AJ213" i="3"/>
  <c r="AI213" i="3"/>
  <c r="AG213" i="3"/>
  <c r="AF213" i="3"/>
  <c r="AB213" i="3"/>
  <c r="S213" i="3"/>
  <c r="AJ212" i="3"/>
  <c r="AI212" i="3"/>
  <c r="AG212" i="3"/>
  <c r="AF212" i="3"/>
  <c r="AB212" i="3"/>
  <c r="S212" i="3"/>
  <c r="AJ211" i="3"/>
  <c r="AI211" i="3"/>
  <c r="AG211" i="3"/>
  <c r="AF211" i="3"/>
  <c r="AB211" i="3"/>
  <c r="S211" i="3"/>
  <c r="AJ210" i="3"/>
  <c r="AI210" i="3"/>
  <c r="AG210" i="3"/>
  <c r="AF210" i="3"/>
  <c r="AB210" i="3"/>
  <c r="S210" i="3"/>
  <c r="AJ209" i="3"/>
  <c r="AI209" i="3"/>
  <c r="AG209" i="3"/>
  <c r="AF209" i="3"/>
  <c r="AB209" i="3"/>
  <c r="S209" i="3"/>
  <c r="AJ208" i="3"/>
  <c r="AI208" i="3"/>
  <c r="AG208" i="3"/>
  <c r="AF208" i="3"/>
  <c r="AB208" i="3"/>
  <c r="S208" i="3"/>
  <c r="AJ207" i="3"/>
  <c r="AI207" i="3"/>
  <c r="AG207" i="3"/>
  <c r="AF207" i="3"/>
  <c r="AB207" i="3"/>
  <c r="S207" i="3"/>
  <c r="AJ206" i="3"/>
  <c r="AI206" i="3"/>
  <c r="AG206" i="3"/>
  <c r="AF206" i="3"/>
  <c r="AB206" i="3"/>
  <c r="S206" i="3"/>
  <c r="AJ205" i="3"/>
  <c r="AI205" i="3"/>
  <c r="AG205" i="3"/>
  <c r="AF205" i="3"/>
  <c r="AB205" i="3"/>
  <c r="S205" i="3"/>
  <c r="AJ204" i="3"/>
  <c r="AI204" i="3"/>
  <c r="AG204" i="3"/>
  <c r="AF204" i="3"/>
  <c r="AB204" i="3"/>
  <c r="S204" i="3"/>
  <c r="AJ203" i="3"/>
  <c r="AI203" i="3"/>
  <c r="AG203" i="3"/>
  <c r="AF203" i="3"/>
  <c r="AB203" i="3"/>
  <c r="S203" i="3"/>
  <c r="AJ202" i="3"/>
  <c r="AI202" i="3"/>
  <c r="AG202" i="3"/>
  <c r="AF202" i="3"/>
  <c r="AB202" i="3"/>
  <c r="S202" i="3"/>
  <c r="AJ201" i="3"/>
  <c r="AI201" i="3"/>
  <c r="AG201" i="3"/>
  <c r="AF201" i="3"/>
  <c r="AB201" i="3"/>
  <c r="S201" i="3"/>
  <c r="AJ200" i="3"/>
  <c r="AI200" i="3"/>
  <c r="AG200" i="3"/>
  <c r="AF200" i="3"/>
  <c r="AB200" i="3"/>
  <c r="S200" i="3"/>
  <c r="AJ199" i="3"/>
  <c r="AI199" i="3"/>
  <c r="AG199" i="3"/>
  <c r="AF199" i="3"/>
  <c r="AB199" i="3"/>
  <c r="S199" i="3"/>
  <c r="AJ198" i="3"/>
  <c r="AI198" i="3"/>
  <c r="AG198" i="3"/>
  <c r="AF198" i="3"/>
  <c r="AB198" i="3"/>
  <c r="S198" i="3"/>
  <c r="AJ197" i="3"/>
  <c r="AI197" i="3"/>
  <c r="AG197" i="3"/>
  <c r="AF197" i="3"/>
  <c r="AB197" i="3"/>
  <c r="S197" i="3"/>
  <c r="AJ196" i="3"/>
  <c r="AI196" i="3"/>
  <c r="AG196" i="3"/>
  <c r="AF196" i="3"/>
  <c r="AB196" i="3"/>
  <c r="S196" i="3"/>
  <c r="AJ195" i="3"/>
  <c r="AI195" i="3"/>
  <c r="AG195" i="3"/>
  <c r="AF195" i="3"/>
  <c r="AB195" i="3"/>
  <c r="S195" i="3"/>
  <c r="AJ194" i="3"/>
  <c r="AI194" i="3"/>
  <c r="AG194" i="3"/>
  <c r="AF194" i="3"/>
  <c r="AB194" i="3"/>
  <c r="S194" i="3"/>
  <c r="AJ193" i="3"/>
  <c r="AI193" i="3"/>
  <c r="AG193" i="3"/>
  <c r="AF193" i="3"/>
  <c r="AB193" i="3"/>
  <c r="S193" i="3"/>
  <c r="AJ192" i="3"/>
  <c r="AI192" i="3"/>
  <c r="AG192" i="3"/>
  <c r="AF192" i="3"/>
  <c r="AB192" i="3"/>
  <c r="S192" i="3"/>
  <c r="AJ191" i="3"/>
  <c r="AI191" i="3"/>
  <c r="AG191" i="3"/>
  <c r="AF191" i="3"/>
  <c r="AB191" i="3"/>
  <c r="S191" i="3"/>
  <c r="AJ190" i="3"/>
  <c r="AI190" i="3"/>
  <c r="AG190" i="3"/>
  <c r="AF190" i="3"/>
  <c r="AB190" i="3"/>
  <c r="S190" i="3"/>
  <c r="AJ189" i="3"/>
  <c r="AI189" i="3"/>
  <c r="AG189" i="3"/>
  <c r="AF189" i="3"/>
  <c r="AB189" i="3"/>
  <c r="S189" i="3"/>
  <c r="AJ188" i="3"/>
  <c r="AI188" i="3"/>
  <c r="AG188" i="3"/>
  <c r="AF188" i="3"/>
  <c r="AB188" i="3"/>
  <c r="S188" i="3"/>
  <c r="AJ187" i="3"/>
  <c r="AI187" i="3"/>
  <c r="AG187" i="3"/>
  <c r="AF187" i="3"/>
  <c r="AB187" i="3"/>
  <c r="S187" i="3"/>
  <c r="AJ186" i="3"/>
  <c r="AI186" i="3"/>
  <c r="AG186" i="3"/>
  <c r="AF186" i="3"/>
  <c r="AB186" i="3"/>
  <c r="S186" i="3"/>
  <c r="AJ185" i="3"/>
  <c r="AI185" i="3"/>
  <c r="AG185" i="3"/>
  <c r="AF185" i="3"/>
  <c r="AB185" i="3"/>
  <c r="S185" i="3"/>
  <c r="AJ184" i="3"/>
  <c r="AI184" i="3"/>
  <c r="AG184" i="3"/>
  <c r="AF184" i="3"/>
  <c r="AB184" i="3"/>
  <c r="S184" i="3"/>
  <c r="AJ183" i="3"/>
  <c r="AI183" i="3"/>
  <c r="AG183" i="3"/>
  <c r="AF183" i="3"/>
  <c r="AB183" i="3"/>
  <c r="S183" i="3"/>
  <c r="AJ182" i="3"/>
  <c r="AI182" i="3"/>
  <c r="AG182" i="3"/>
  <c r="AF182" i="3"/>
  <c r="AB182" i="3"/>
  <c r="S182" i="3"/>
  <c r="AJ181" i="3"/>
  <c r="AI181" i="3"/>
  <c r="AG181" i="3"/>
  <c r="AF181" i="3"/>
  <c r="AB181" i="3"/>
  <c r="S181" i="3"/>
  <c r="AJ180" i="3"/>
  <c r="AI180" i="3"/>
  <c r="AG180" i="3"/>
  <c r="AF180" i="3"/>
  <c r="AB180" i="3"/>
  <c r="S180" i="3"/>
  <c r="AJ179" i="3"/>
  <c r="AI179" i="3"/>
  <c r="AG179" i="3"/>
  <c r="AF179" i="3"/>
  <c r="AB179" i="3"/>
  <c r="S179" i="3"/>
  <c r="AJ178" i="3"/>
  <c r="AI178" i="3"/>
  <c r="AG178" i="3"/>
  <c r="AF178" i="3"/>
  <c r="AB178" i="3"/>
  <c r="S178" i="3"/>
  <c r="AJ177" i="3"/>
  <c r="AI177" i="3"/>
  <c r="AG177" i="3"/>
  <c r="AF177" i="3"/>
  <c r="AB177" i="3"/>
  <c r="S177" i="3"/>
  <c r="AJ176" i="3"/>
  <c r="AI176" i="3"/>
  <c r="AG176" i="3"/>
  <c r="AF176" i="3"/>
  <c r="AB176" i="3"/>
  <c r="S176" i="3"/>
  <c r="AJ175" i="3"/>
  <c r="AI175" i="3"/>
  <c r="AG175" i="3"/>
  <c r="AF175" i="3"/>
  <c r="AB175" i="3"/>
  <c r="S175" i="3"/>
  <c r="AJ174" i="3"/>
  <c r="AI174" i="3"/>
  <c r="AG174" i="3"/>
  <c r="AF174" i="3"/>
  <c r="AB174" i="3"/>
  <c r="S174" i="3"/>
  <c r="AJ173" i="3"/>
  <c r="AI173" i="3"/>
  <c r="AG173" i="3"/>
  <c r="AF173" i="3"/>
  <c r="AB173" i="3"/>
  <c r="S173" i="3"/>
  <c r="AJ172" i="3"/>
  <c r="AI172" i="3"/>
  <c r="AG172" i="3"/>
  <c r="AF172" i="3"/>
  <c r="AB172" i="3"/>
  <c r="S172" i="3"/>
  <c r="AJ171" i="3"/>
  <c r="AI171" i="3"/>
  <c r="AG171" i="3"/>
  <c r="AF171" i="3"/>
  <c r="AB171" i="3"/>
  <c r="S171" i="3"/>
  <c r="AJ170" i="3"/>
  <c r="AI170" i="3"/>
  <c r="AG170" i="3"/>
  <c r="AF170" i="3"/>
  <c r="AB170" i="3"/>
  <c r="S170" i="3"/>
  <c r="AJ169" i="3"/>
  <c r="AI169" i="3"/>
  <c r="AG169" i="3"/>
  <c r="AF169" i="3"/>
  <c r="AB169" i="3"/>
  <c r="S169" i="3"/>
  <c r="AJ168" i="3"/>
  <c r="AI168" i="3"/>
  <c r="AG168" i="3"/>
  <c r="AF168" i="3"/>
  <c r="AB168" i="3"/>
  <c r="S168" i="3"/>
  <c r="AJ167" i="3"/>
  <c r="AI167" i="3"/>
  <c r="AG167" i="3"/>
  <c r="AF167" i="3"/>
  <c r="AB167" i="3"/>
  <c r="S167" i="3"/>
  <c r="AJ166" i="3"/>
  <c r="AI166" i="3"/>
  <c r="AG166" i="3"/>
  <c r="AF166" i="3"/>
  <c r="AB166" i="3"/>
  <c r="S166" i="3"/>
  <c r="AJ165" i="3"/>
  <c r="AI165" i="3"/>
  <c r="AG165" i="3"/>
  <c r="AF165" i="3"/>
  <c r="AB165" i="3"/>
  <c r="S165" i="3"/>
  <c r="AJ164" i="3"/>
  <c r="AI164" i="3"/>
  <c r="AG164" i="3"/>
  <c r="AF164" i="3"/>
  <c r="AB164" i="3"/>
  <c r="S164" i="3"/>
  <c r="AJ163" i="3"/>
  <c r="AI163" i="3"/>
  <c r="AG163" i="3"/>
  <c r="AF163" i="3"/>
  <c r="AB163" i="3"/>
  <c r="S163" i="3"/>
  <c r="AJ162" i="3"/>
  <c r="AI162" i="3"/>
  <c r="AG162" i="3"/>
  <c r="AF162" i="3"/>
  <c r="AB162" i="3"/>
  <c r="S162" i="3"/>
  <c r="AJ161" i="3"/>
  <c r="AI161" i="3"/>
  <c r="AG161" i="3"/>
  <c r="AF161" i="3"/>
  <c r="AB161" i="3"/>
  <c r="S161" i="3"/>
  <c r="AJ160" i="3"/>
  <c r="AI160" i="3"/>
  <c r="AG160" i="3"/>
  <c r="AF160" i="3"/>
  <c r="AB160" i="3"/>
  <c r="S160" i="3"/>
  <c r="AJ159" i="3"/>
  <c r="AI159" i="3"/>
  <c r="AG159" i="3"/>
  <c r="AF159" i="3"/>
  <c r="AB159" i="3"/>
  <c r="S159" i="3"/>
  <c r="AJ158" i="3"/>
  <c r="AI158" i="3"/>
  <c r="AG158" i="3"/>
  <c r="AF158" i="3"/>
  <c r="AB158" i="3"/>
  <c r="S158" i="3"/>
  <c r="AJ157" i="3"/>
  <c r="AI157" i="3"/>
  <c r="AG157" i="3"/>
  <c r="AF157" i="3"/>
  <c r="AB157" i="3"/>
  <c r="S157" i="3"/>
  <c r="AJ156" i="3"/>
  <c r="AI156" i="3"/>
  <c r="AG156" i="3"/>
  <c r="AF156" i="3"/>
  <c r="AB156" i="3"/>
  <c r="S156" i="3"/>
  <c r="AJ155" i="3"/>
  <c r="AI155" i="3"/>
  <c r="AG155" i="3"/>
  <c r="AF155" i="3"/>
  <c r="AB155" i="3"/>
  <c r="S155" i="3"/>
  <c r="AJ154" i="3"/>
  <c r="AI154" i="3"/>
  <c r="AG154" i="3"/>
  <c r="AF154" i="3"/>
  <c r="AB154" i="3"/>
  <c r="S154" i="3"/>
  <c r="AJ153" i="3"/>
  <c r="AI153" i="3"/>
  <c r="AG153" i="3"/>
  <c r="AF153" i="3"/>
  <c r="AB153" i="3"/>
  <c r="S153" i="3"/>
  <c r="AJ152" i="3"/>
  <c r="AI152" i="3"/>
  <c r="AG152" i="3"/>
  <c r="AF152" i="3"/>
  <c r="AB152" i="3"/>
  <c r="S152" i="3"/>
  <c r="AJ151" i="3"/>
  <c r="AI151" i="3"/>
  <c r="AG151" i="3"/>
  <c r="AF151" i="3"/>
  <c r="AB151" i="3"/>
  <c r="S151" i="3"/>
  <c r="AJ150" i="3"/>
  <c r="AI150" i="3"/>
  <c r="AG150" i="3"/>
  <c r="AF150" i="3"/>
  <c r="AB150" i="3"/>
  <c r="S150" i="3"/>
  <c r="AJ149" i="3"/>
  <c r="AI149" i="3"/>
  <c r="AG149" i="3"/>
  <c r="AF149" i="3"/>
  <c r="AB149" i="3"/>
  <c r="S149" i="3"/>
  <c r="AJ148" i="3"/>
  <c r="AI148" i="3"/>
  <c r="AG148" i="3"/>
  <c r="AF148" i="3"/>
  <c r="AB148" i="3"/>
  <c r="S148" i="3"/>
  <c r="AJ147" i="3"/>
  <c r="AI147" i="3"/>
  <c r="AG147" i="3"/>
  <c r="AF147" i="3"/>
  <c r="AB147" i="3"/>
  <c r="S147" i="3"/>
  <c r="AJ146" i="3"/>
  <c r="AI146" i="3"/>
  <c r="AG146" i="3"/>
  <c r="AF146" i="3"/>
  <c r="AB146" i="3"/>
  <c r="S146" i="3"/>
  <c r="AJ145" i="3"/>
  <c r="AI145" i="3"/>
  <c r="AG145" i="3"/>
  <c r="AF145" i="3"/>
  <c r="AB145" i="3"/>
  <c r="S145" i="3"/>
  <c r="AJ144" i="3"/>
  <c r="AI144" i="3"/>
  <c r="AG144" i="3"/>
  <c r="AF144" i="3"/>
  <c r="AB144" i="3"/>
  <c r="S144" i="3"/>
  <c r="AJ143" i="3"/>
  <c r="AI143" i="3"/>
  <c r="AG143" i="3"/>
  <c r="AF143" i="3"/>
  <c r="AB143" i="3"/>
  <c r="S143" i="3"/>
  <c r="AJ142" i="3"/>
  <c r="AI142" i="3"/>
  <c r="AG142" i="3"/>
  <c r="AF142" i="3"/>
  <c r="AB142" i="3"/>
  <c r="S142" i="3"/>
  <c r="AJ141" i="3"/>
  <c r="AI141" i="3"/>
  <c r="AG141" i="3"/>
  <c r="AF141" i="3"/>
  <c r="AB141" i="3"/>
  <c r="S141" i="3"/>
  <c r="AJ140" i="3"/>
  <c r="AI140" i="3"/>
  <c r="AG140" i="3"/>
  <c r="AF140" i="3"/>
  <c r="AB140" i="3"/>
  <c r="S140" i="3"/>
  <c r="AJ139" i="3"/>
  <c r="AI139" i="3"/>
  <c r="AG139" i="3"/>
  <c r="AF139" i="3"/>
  <c r="AB139" i="3"/>
  <c r="S139" i="3"/>
  <c r="AJ138" i="3"/>
  <c r="AI138" i="3"/>
  <c r="AG138" i="3"/>
  <c r="AF138" i="3"/>
  <c r="AB138" i="3"/>
  <c r="S138" i="3"/>
  <c r="AJ137" i="3"/>
  <c r="AI137" i="3"/>
  <c r="AG137" i="3"/>
  <c r="AF137" i="3"/>
  <c r="AB137" i="3"/>
  <c r="S137" i="3"/>
  <c r="AJ136" i="3"/>
  <c r="AI136" i="3"/>
  <c r="AG136" i="3"/>
  <c r="AF136" i="3"/>
  <c r="AB136" i="3"/>
  <c r="S136" i="3"/>
  <c r="AJ135" i="3"/>
  <c r="AI135" i="3"/>
  <c r="AG135" i="3"/>
  <c r="AF135" i="3"/>
  <c r="AB135" i="3"/>
  <c r="S135" i="3"/>
  <c r="AJ134" i="3"/>
  <c r="AI134" i="3"/>
  <c r="AG134" i="3"/>
  <c r="AF134" i="3"/>
  <c r="AB134" i="3"/>
  <c r="S134" i="3"/>
  <c r="AJ133" i="3"/>
  <c r="AI133" i="3"/>
  <c r="AG133" i="3"/>
  <c r="AF133" i="3"/>
  <c r="AB133" i="3"/>
  <c r="S133" i="3"/>
  <c r="AJ132" i="3"/>
  <c r="AI132" i="3"/>
  <c r="AG132" i="3"/>
  <c r="AF132" i="3"/>
  <c r="AB132" i="3"/>
  <c r="O132" i="3"/>
  <c r="S132" i="3" s="1"/>
  <c r="AJ131" i="3"/>
  <c r="AI131" i="3"/>
  <c r="AG131" i="3"/>
  <c r="AF131" i="3"/>
  <c r="AB131" i="3"/>
  <c r="S131" i="3"/>
  <c r="AJ130" i="3"/>
  <c r="AI130" i="3"/>
  <c r="AG130" i="3"/>
  <c r="AF130" i="3"/>
  <c r="AB130" i="3"/>
  <c r="S130" i="3"/>
  <c r="AJ129" i="3"/>
  <c r="AI129" i="3"/>
  <c r="AG129" i="3"/>
  <c r="AF129" i="3"/>
  <c r="AB129" i="3"/>
  <c r="O129" i="3"/>
  <c r="S129" i="3" s="1"/>
  <c r="AJ128" i="3"/>
  <c r="AI128" i="3"/>
  <c r="AG128" i="3"/>
  <c r="AF128" i="3"/>
  <c r="AB128" i="3"/>
  <c r="S128" i="3"/>
  <c r="AJ127" i="3"/>
  <c r="AI127" i="3"/>
  <c r="AG127" i="3"/>
  <c r="AF127" i="3"/>
  <c r="AB127" i="3"/>
  <c r="S127" i="3"/>
  <c r="AJ126" i="3"/>
  <c r="AI126" i="3"/>
  <c r="AG126" i="3"/>
  <c r="AF126" i="3"/>
  <c r="AB126" i="3"/>
  <c r="S126" i="3"/>
  <c r="AJ125" i="3"/>
  <c r="AI125" i="3"/>
  <c r="AG125" i="3"/>
  <c r="AF125" i="3"/>
  <c r="AB125" i="3"/>
  <c r="S125" i="3"/>
  <c r="AJ124" i="3"/>
  <c r="AI124" i="3"/>
  <c r="AG124" i="3"/>
  <c r="AF124" i="3"/>
  <c r="AB124" i="3"/>
  <c r="S124" i="3"/>
  <c r="AJ123" i="3"/>
  <c r="AI123" i="3"/>
  <c r="AG123" i="3"/>
  <c r="AF123" i="3"/>
  <c r="AB123" i="3"/>
  <c r="S123" i="3"/>
  <c r="AJ122" i="3"/>
  <c r="AI122" i="3"/>
  <c r="AG122" i="3"/>
  <c r="AF122" i="3"/>
  <c r="AB122" i="3"/>
  <c r="S122" i="3"/>
  <c r="AJ121" i="3"/>
  <c r="AI121" i="3"/>
  <c r="AG121" i="3"/>
  <c r="AF121" i="3"/>
  <c r="AB121" i="3"/>
  <c r="S121" i="3"/>
  <c r="AJ120" i="3"/>
  <c r="AI120" i="3"/>
  <c r="AG120" i="3"/>
  <c r="AF120" i="3"/>
  <c r="AB120" i="3"/>
  <c r="S120" i="3"/>
  <c r="AJ119" i="3"/>
  <c r="AI119" i="3"/>
  <c r="AG119" i="3"/>
  <c r="AF119" i="3"/>
  <c r="AB119" i="3"/>
  <c r="S119" i="3"/>
  <c r="AJ118" i="3"/>
  <c r="AI118" i="3"/>
  <c r="AG118" i="3"/>
  <c r="AF118" i="3"/>
  <c r="AB118" i="3"/>
  <c r="S118" i="3"/>
  <c r="AJ117" i="3"/>
  <c r="AI117" i="3"/>
  <c r="AG117" i="3"/>
  <c r="AF117" i="3"/>
  <c r="AB117" i="3"/>
  <c r="S117" i="3"/>
  <c r="AJ116" i="3"/>
  <c r="AI116" i="3"/>
  <c r="AG116" i="3"/>
  <c r="AF116" i="3"/>
  <c r="AB116" i="3"/>
  <c r="S116" i="3"/>
  <c r="AJ115" i="3"/>
  <c r="AI115" i="3"/>
  <c r="AG115" i="3"/>
  <c r="AF115" i="3"/>
  <c r="AB115" i="3"/>
  <c r="S115" i="3"/>
  <c r="AJ114" i="3"/>
  <c r="AI114" i="3"/>
  <c r="AG114" i="3"/>
  <c r="AF114" i="3"/>
  <c r="AB114" i="3"/>
  <c r="O114" i="3"/>
  <c r="S114" i="3" s="1"/>
  <c r="AJ113" i="3"/>
  <c r="AI113" i="3"/>
  <c r="AG113" i="3"/>
  <c r="AF113" i="3"/>
  <c r="AB113" i="3"/>
  <c r="S113" i="3"/>
  <c r="AJ112" i="3"/>
  <c r="AI112" i="3"/>
  <c r="AG112" i="3"/>
  <c r="AF112" i="3"/>
  <c r="AB112" i="3"/>
  <c r="S112" i="3"/>
  <c r="AJ111" i="3"/>
  <c r="AI111" i="3"/>
  <c r="AG111" i="3"/>
  <c r="AF111" i="3"/>
  <c r="AB111" i="3"/>
  <c r="S111" i="3"/>
  <c r="AJ110" i="3"/>
  <c r="AI110" i="3"/>
  <c r="AG110" i="3"/>
  <c r="AF110" i="3"/>
  <c r="AB110" i="3"/>
  <c r="S110" i="3"/>
  <c r="AJ109" i="3"/>
  <c r="AI109" i="3"/>
  <c r="AG109" i="3"/>
  <c r="AF109" i="3"/>
  <c r="AB109" i="3"/>
  <c r="S109" i="3"/>
  <c r="AJ108" i="3"/>
  <c r="AI108" i="3"/>
  <c r="AG108" i="3"/>
  <c r="AF108" i="3"/>
  <c r="AB108" i="3"/>
  <c r="S108" i="3"/>
  <c r="AJ107" i="3"/>
  <c r="AI107" i="3"/>
  <c r="AG107" i="3"/>
  <c r="AF107" i="3"/>
  <c r="AB107" i="3"/>
  <c r="S107" i="3"/>
  <c r="AJ106" i="3"/>
  <c r="AI106" i="3"/>
  <c r="AG106" i="3"/>
  <c r="AF106" i="3"/>
  <c r="AB106" i="3"/>
  <c r="S106" i="3"/>
  <c r="AJ105" i="3"/>
  <c r="AI105" i="3"/>
  <c r="AG105" i="3"/>
  <c r="AF105" i="3"/>
  <c r="AB105" i="3"/>
  <c r="S105" i="3"/>
  <c r="AJ104" i="3"/>
  <c r="AI104" i="3"/>
  <c r="AG104" i="3"/>
  <c r="AF104" i="3"/>
  <c r="AB104" i="3"/>
  <c r="S104" i="3"/>
  <c r="AJ103" i="3"/>
  <c r="AI103" i="3"/>
  <c r="AG103" i="3"/>
  <c r="AF103" i="3"/>
  <c r="AB103" i="3"/>
  <c r="S103" i="3"/>
  <c r="AJ102" i="3"/>
  <c r="AI102" i="3"/>
  <c r="AG102" i="3"/>
  <c r="AF102" i="3"/>
  <c r="AB102" i="3"/>
  <c r="S102" i="3"/>
  <c r="AJ101" i="3"/>
  <c r="AI101" i="3"/>
  <c r="AG101" i="3"/>
  <c r="AF101" i="3"/>
  <c r="AB101" i="3"/>
  <c r="S101" i="3"/>
  <c r="AJ100" i="3"/>
  <c r="AI100" i="3"/>
  <c r="AG100" i="3"/>
  <c r="AF100" i="3"/>
  <c r="AB100" i="3"/>
  <c r="S100" i="3"/>
  <c r="AJ99" i="3"/>
  <c r="AI99" i="3"/>
  <c r="AG99" i="3"/>
  <c r="AF99" i="3"/>
  <c r="AB99" i="3"/>
  <c r="S99" i="3"/>
  <c r="AJ98" i="3"/>
  <c r="AI98" i="3"/>
  <c r="AG98" i="3"/>
  <c r="AF98" i="3"/>
  <c r="AB98" i="3"/>
  <c r="S98" i="3"/>
  <c r="AJ97" i="3"/>
  <c r="AI97" i="3"/>
  <c r="AG97" i="3"/>
  <c r="AF97" i="3"/>
  <c r="AB97" i="3"/>
  <c r="S97" i="3"/>
  <c r="AJ96" i="3"/>
  <c r="AI96" i="3"/>
  <c r="AG96" i="3"/>
  <c r="AF96" i="3"/>
  <c r="AB96" i="3"/>
  <c r="S96" i="3"/>
  <c r="AJ95" i="3"/>
  <c r="AI95" i="3"/>
  <c r="AG95" i="3"/>
  <c r="AF95" i="3"/>
  <c r="AB95" i="3"/>
  <c r="S95" i="3"/>
  <c r="AJ94" i="3"/>
  <c r="AI94" i="3"/>
  <c r="AG94" i="3"/>
  <c r="AF94" i="3"/>
  <c r="AB94" i="3"/>
  <c r="S94" i="3"/>
  <c r="AJ93" i="3"/>
  <c r="AI93" i="3"/>
  <c r="AG93" i="3"/>
  <c r="AF93" i="3"/>
  <c r="AB93" i="3"/>
  <c r="S93" i="3"/>
  <c r="AJ92" i="3"/>
  <c r="AI92" i="3"/>
  <c r="AG92" i="3"/>
  <c r="AF92" i="3"/>
  <c r="AB92" i="3"/>
  <c r="S92" i="3"/>
  <c r="AJ91" i="3"/>
  <c r="AI91" i="3"/>
  <c r="AG91" i="3"/>
  <c r="AF91" i="3"/>
  <c r="AB91" i="3"/>
  <c r="S91" i="3"/>
  <c r="AJ90" i="3"/>
  <c r="AI90" i="3"/>
  <c r="AG90" i="3"/>
  <c r="AF90" i="3"/>
  <c r="AB90" i="3"/>
  <c r="S90" i="3"/>
  <c r="AJ89" i="3"/>
  <c r="AI89" i="3"/>
  <c r="AG89" i="3"/>
  <c r="AF89" i="3"/>
  <c r="AB89" i="3"/>
  <c r="S89" i="3"/>
  <c r="AJ88" i="3"/>
  <c r="AI88" i="3"/>
  <c r="AG88" i="3"/>
  <c r="AF88" i="3"/>
  <c r="AB88" i="3"/>
  <c r="S88" i="3"/>
  <c r="AJ87" i="3"/>
  <c r="AI87" i="3"/>
  <c r="AG87" i="3"/>
  <c r="AF87" i="3"/>
  <c r="AB87" i="3"/>
  <c r="S87" i="3"/>
  <c r="AJ86" i="3"/>
  <c r="AI86" i="3"/>
  <c r="AG86" i="3"/>
  <c r="AF86" i="3"/>
  <c r="AB86" i="3"/>
  <c r="S86" i="3"/>
  <c r="AJ85" i="3"/>
  <c r="AI85" i="3"/>
  <c r="AG85" i="3"/>
  <c r="AF85" i="3"/>
  <c r="AB85" i="3"/>
  <c r="S85" i="3"/>
  <c r="AJ84" i="3"/>
  <c r="AI84" i="3"/>
  <c r="AG84" i="3"/>
  <c r="AF84" i="3"/>
  <c r="AB84" i="3"/>
  <c r="S84" i="3"/>
  <c r="AJ83" i="3"/>
  <c r="AI83" i="3"/>
  <c r="AG83" i="3"/>
  <c r="AF83" i="3"/>
  <c r="AB83" i="3"/>
  <c r="S83" i="3"/>
  <c r="AJ82" i="3"/>
  <c r="AI82" i="3"/>
  <c r="AG82" i="3"/>
  <c r="AF82" i="3"/>
  <c r="AB82" i="3"/>
  <c r="S82" i="3"/>
  <c r="AJ81" i="3"/>
  <c r="AI81" i="3"/>
  <c r="AG81" i="3"/>
  <c r="AF81" i="3"/>
  <c r="AB81" i="3"/>
  <c r="S81" i="3"/>
  <c r="AJ80" i="3"/>
  <c r="AI80" i="3"/>
  <c r="AG80" i="3"/>
  <c r="AF80" i="3"/>
  <c r="AB80" i="3"/>
  <c r="S80" i="3"/>
  <c r="AJ79" i="3"/>
  <c r="AI79" i="3"/>
  <c r="AG79" i="3"/>
  <c r="AF79" i="3"/>
  <c r="AB79" i="3"/>
  <c r="S79" i="3"/>
  <c r="AJ78" i="3"/>
  <c r="AI78" i="3"/>
  <c r="AG78" i="3"/>
  <c r="AF78" i="3"/>
  <c r="AB78" i="3"/>
  <c r="S78" i="3"/>
  <c r="AJ77" i="3"/>
  <c r="AI77" i="3"/>
  <c r="AG77" i="3"/>
  <c r="AF77" i="3"/>
  <c r="AB77" i="3"/>
  <c r="S77" i="3"/>
  <c r="AJ76" i="3"/>
  <c r="AI76" i="3"/>
  <c r="AG76" i="3"/>
  <c r="AF76" i="3"/>
  <c r="AB76" i="3"/>
  <c r="T76" i="3"/>
  <c r="S76" i="3"/>
  <c r="AJ75" i="3"/>
  <c r="AI75" i="3"/>
  <c r="AG75" i="3"/>
  <c r="AF75" i="3"/>
  <c r="AB75" i="3"/>
  <c r="S75" i="3"/>
  <c r="AJ74" i="3"/>
  <c r="AI74" i="3"/>
  <c r="AG74" i="3"/>
  <c r="AF74" i="3"/>
  <c r="AB74" i="3"/>
  <c r="S74" i="3"/>
  <c r="AJ73" i="3"/>
  <c r="AI73" i="3"/>
  <c r="AG73" i="3"/>
  <c r="AF73" i="3"/>
  <c r="AB73" i="3"/>
  <c r="S73" i="3"/>
  <c r="AJ72" i="3"/>
  <c r="AI72" i="3"/>
  <c r="AG72" i="3"/>
  <c r="AF72" i="3"/>
  <c r="AB72" i="3"/>
  <c r="S72" i="3"/>
  <c r="AJ71" i="3"/>
  <c r="AI71" i="3"/>
  <c r="AG71" i="3"/>
  <c r="AF71" i="3"/>
  <c r="AB71" i="3"/>
  <c r="S71" i="3"/>
  <c r="AJ70" i="3"/>
  <c r="AI70" i="3"/>
  <c r="AG70" i="3"/>
  <c r="AF70" i="3"/>
  <c r="AB70" i="3"/>
  <c r="S70" i="3"/>
  <c r="AJ69" i="3"/>
  <c r="AI69" i="3"/>
  <c r="AG69" i="3"/>
  <c r="AF69" i="3"/>
  <c r="AB69" i="3"/>
  <c r="S69" i="3"/>
  <c r="AJ68" i="3"/>
  <c r="AI68" i="3"/>
  <c r="AG68" i="3"/>
  <c r="AF68" i="3"/>
  <c r="AB68" i="3"/>
  <c r="S68" i="3"/>
  <c r="AJ67" i="3"/>
  <c r="AI67" i="3"/>
  <c r="AG67" i="3"/>
  <c r="AF67" i="3"/>
  <c r="AB67" i="3"/>
  <c r="S67" i="3"/>
  <c r="AJ66" i="3"/>
  <c r="AI66" i="3"/>
  <c r="AG66" i="3"/>
  <c r="AF66" i="3"/>
  <c r="AB66" i="3"/>
  <c r="S66" i="3"/>
  <c r="AJ65" i="3"/>
  <c r="AI65" i="3"/>
  <c r="AG65" i="3"/>
  <c r="AF65" i="3"/>
  <c r="AB65" i="3"/>
  <c r="S65" i="3"/>
  <c r="AJ64" i="3"/>
  <c r="AI64" i="3"/>
  <c r="AG64" i="3"/>
  <c r="AF64" i="3"/>
  <c r="AB64" i="3"/>
  <c r="S64" i="3"/>
  <c r="AJ63" i="3"/>
  <c r="AI63" i="3"/>
  <c r="AG63" i="3"/>
  <c r="AF63" i="3"/>
  <c r="AB63" i="3"/>
  <c r="S63" i="3"/>
  <c r="AJ62" i="3"/>
  <c r="AI62" i="3"/>
  <c r="AG62" i="3"/>
  <c r="AF62" i="3"/>
  <c r="AB62" i="3"/>
  <c r="S62" i="3"/>
  <c r="AJ61" i="3"/>
  <c r="AI61" i="3"/>
  <c r="AG61" i="3"/>
  <c r="AF61" i="3"/>
  <c r="AB61" i="3"/>
  <c r="S61" i="3"/>
  <c r="AJ60" i="3"/>
  <c r="AI60" i="3"/>
  <c r="AG60" i="3"/>
  <c r="AF60" i="3"/>
  <c r="AB60" i="3"/>
  <c r="S60" i="3"/>
  <c r="AJ59" i="3"/>
  <c r="AI59" i="3"/>
  <c r="AG59" i="3"/>
  <c r="AF59" i="3"/>
  <c r="AB59" i="3"/>
  <c r="S59" i="3"/>
  <c r="AJ58" i="3"/>
  <c r="AI58" i="3"/>
  <c r="AG58" i="3"/>
  <c r="AF58" i="3"/>
  <c r="AB58" i="3"/>
  <c r="S58" i="3"/>
  <c r="AJ57" i="3"/>
  <c r="AI57" i="3"/>
  <c r="AG57" i="3"/>
  <c r="AF57" i="3"/>
  <c r="AB57" i="3"/>
  <c r="S57" i="3"/>
  <c r="AJ56" i="3"/>
  <c r="AI56" i="3"/>
  <c r="AG56" i="3"/>
  <c r="AF56" i="3"/>
  <c r="AB56" i="3"/>
  <c r="S56" i="3"/>
  <c r="AJ55" i="3"/>
  <c r="AI55" i="3"/>
  <c r="AG55" i="3"/>
  <c r="AF55" i="3"/>
  <c r="AB55" i="3"/>
  <c r="S55" i="3"/>
  <c r="AJ54" i="3"/>
  <c r="AI54" i="3"/>
  <c r="AG54" i="3"/>
  <c r="AF54" i="3"/>
  <c r="AB54" i="3"/>
  <c r="S54" i="3"/>
  <c r="AJ53" i="3"/>
  <c r="AI53" i="3"/>
  <c r="AG53" i="3"/>
  <c r="AF53" i="3"/>
  <c r="AB53" i="3"/>
  <c r="S53" i="3"/>
  <c r="AJ52" i="3"/>
  <c r="AI52" i="3"/>
  <c r="AG52" i="3"/>
  <c r="AF52" i="3"/>
  <c r="AB52" i="3"/>
  <c r="S52" i="3"/>
  <c r="AJ51" i="3"/>
  <c r="AI51" i="3"/>
  <c r="AG51" i="3"/>
  <c r="AF51" i="3"/>
  <c r="AB51" i="3"/>
  <c r="S51" i="3"/>
  <c r="AJ50" i="3"/>
  <c r="AI50" i="3"/>
  <c r="AG50" i="3"/>
  <c r="AF50" i="3"/>
  <c r="AB50" i="3"/>
  <c r="S50" i="3"/>
  <c r="AJ49" i="3"/>
  <c r="AI49" i="3"/>
  <c r="AG49" i="3"/>
  <c r="AF49" i="3"/>
  <c r="AB49" i="3"/>
  <c r="S49" i="3"/>
  <c r="AJ48" i="3"/>
  <c r="AI48" i="3"/>
  <c r="AG48" i="3"/>
  <c r="AF48" i="3"/>
  <c r="AB48" i="3"/>
  <c r="S48" i="3"/>
  <c r="AJ47" i="3"/>
  <c r="AI47" i="3"/>
  <c r="AG47" i="3"/>
  <c r="AF47" i="3"/>
  <c r="AB47" i="3"/>
  <c r="S47" i="3"/>
  <c r="AJ46" i="3"/>
  <c r="AI46" i="3"/>
  <c r="AG46" i="3"/>
  <c r="AF46" i="3"/>
  <c r="AB46" i="3"/>
  <c r="S46" i="3"/>
  <c r="AJ45" i="3"/>
  <c r="AI45" i="3"/>
  <c r="AG45" i="3"/>
  <c r="AF45" i="3"/>
  <c r="AB45" i="3"/>
  <c r="S45" i="3"/>
  <c r="AJ44" i="3"/>
  <c r="AI44" i="3"/>
  <c r="AG44" i="3"/>
  <c r="AF44" i="3"/>
  <c r="AB44" i="3"/>
  <c r="S44" i="3"/>
  <c r="AJ43" i="3"/>
  <c r="AI43" i="3"/>
  <c r="AG43" i="3"/>
  <c r="AF43" i="3"/>
  <c r="AB43" i="3"/>
  <c r="S43" i="3"/>
  <c r="AJ42" i="3"/>
  <c r="AI42" i="3"/>
  <c r="AG42" i="3"/>
  <c r="AF42" i="3"/>
  <c r="AB42" i="3"/>
  <c r="S42" i="3"/>
  <c r="AJ41" i="3"/>
  <c r="AI41" i="3"/>
  <c r="AG41" i="3"/>
  <c r="AF41" i="3"/>
  <c r="AB41" i="3"/>
  <c r="S41" i="3"/>
  <c r="AJ40" i="3"/>
  <c r="AI40" i="3"/>
  <c r="AG40" i="3"/>
  <c r="AF40" i="3"/>
  <c r="AB40" i="3"/>
  <c r="S40" i="3"/>
  <c r="AJ39" i="3"/>
  <c r="AI39" i="3"/>
  <c r="AG39" i="3"/>
  <c r="AF39" i="3"/>
  <c r="AB39" i="3"/>
  <c r="S39" i="3"/>
  <c r="AJ38" i="3"/>
  <c r="AI38" i="3"/>
  <c r="AG38" i="3"/>
  <c r="AF38" i="3"/>
  <c r="AB38" i="3"/>
  <c r="S38" i="3"/>
  <c r="AJ37" i="3"/>
  <c r="AI37" i="3"/>
  <c r="AG37" i="3"/>
  <c r="AF37" i="3"/>
  <c r="AB37" i="3"/>
  <c r="S37" i="3"/>
  <c r="AJ36" i="3"/>
  <c r="AI36" i="3"/>
  <c r="AG36" i="3"/>
  <c r="AF36" i="3"/>
  <c r="AB36" i="3"/>
  <c r="S36" i="3"/>
  <c r="AJ35" i="3"/>
  <c r="AI35" i="3"/>
  <c r="AG35" i="3"/>
  <c r="AF35" i="3"/>
  <c r="AB35" i="3"/>
  <c r="S35" i="3"/>
  <c r="AJ34" i="3"/>
  <c r="AI34" i="3"/>
  <c r="AG34" i="3"/>
  <c r="AF34" i="3"/>
  <c r="AB34" i="3"/>
  <c r="S34" i="3"/>
  <c r="AJ33" i="3"/>
  <c r="AI33" i="3"/>
  <c r="AG33" i="3"/>
  <c r="AF33" i="3"/>
  <c r="AB33" i="3"/>
  <c r="S33" i="3"/>
  <c r="AJ32" i="3"/>
  <c r="AI32" i="3"/>
  <c r="AG32" i="3"/>
  <c r="AF32" i="3"/>
  <c r="AB32" i="3"/>
  <c r="S32" i="3"/>
  <c r="AJ31" i="3"/>
  <c r="AI31" i="3"/>
  <c r="AG31" i="3"/>
  <c r="AF31" i="3"/>
  <c r="AB31" i="3"/>
  <c r="S31" i="3"/>
  <c r="AJ30" i="3"/>
  <c r="AI30" i="3"/>
  <c r="AG30" i="3"/>
  <c r="AF30" i="3"/>
  <c r="AB30" i="3"/>
  <c r="S30" i="3"/>
  <c r="AJ29" i="3"/>
  <c r="AI29" i="3"/>
  <c r="AG29" i="3"/>
  <c r="AF29" i="3"/>
  <c r="AB29" i="3"/>
  <c r="S29" i="3"/>
  <c r="AJ28" i="3"/>
  <c r="AI28" i="3"/>
  <c r="AG28" i="3"/>
  <c r="AF28" i="3"/>
  <c r="AB28" i="3"/>
  <c r="S28" i="3"/>
  <c r="AJ27" i="3"/>
  <c r="AI27" i="3"/>
  <c r="AG27" i="3"/>
  <c r="AF27" i="3"/>
  <c r="AB27" i="3"/>
  <c r="S27" i="3"/>
  <c r="AJ26" i="3"/>
  <c r="AI26" i="3"/>
  <c r="AG26" i="3"/>
  <c r="AF26" i="3"/>
  <c r="AB26" i="3"/>
  <c r="S26" i="3"/>
  <c r="AJ25" i="3"/>
  <c r="AI25" i="3"/>
  <c r="AG25" i="3"/>
  <c r="AF25" i="3"/>
  <c r="AB25" i="3"/>
  <c r="S25" i="3"/>
  <c r="AJ24" i="3"/>
  <c r="AI24" i="3"/>
  <c r="AG24" i="3"/>
  <c r="AF24" i="3"/>
  <c r="AB24" i="3"/>
  <c r="S24" i="3"/>
  <c r="AJ23" i="3"/>
  <c r="AI23" i="3"/>
  <c r="AG23" i="3"/>
  <c r="AF23" i="3"/>
  <c r="AB23" i="3"/>
  <c r="S23" i="3"/>
  <c r="AJ22" i="3"/>
  <c r="AI22" i="3"/>
  <c r="AG22" i="3"/>
  <c r="AF22" i="3"/>
  <c r="AB22" i="3"/>
  <c r="S22" i="3"/>
  <c r="AJ21" i="3"/>
  <c r="AI21" i="3"/>
  <c r="AG21" i="3"/>
  <c r="AF21" i="3"/>
  <c r="AB21" i="3"/>
  <c r="S21" i="3"/>
  <c r="AJ20" i="3"/>
  <c r="AI20" i="3"/>
  <c r="AG20" i="3"/>
  <c r="AF20" i="3"/>
  <c r="AB20" i="3"/>
  <c r="S20" i="3"/>
  <c r="AJ19" i="3"/>
  <c r="AI19" i="3"/>
  <c r="AG19" i="3"/>
  <c r="AF19" i="3"/>
  <c r="AB19" i="3"/>
  <c r="S19" i="3"/>
  <c r="AJ18" i="3"/>
  <c r="AI18" i="3"/>
  <c r="AG18" i="3"/>
  <c r="AF18" i="3"/>
  <c r="AB18" i="3"/>
  <c r="S18" i="3"/>
  <c r="AJ17" i="3"/>
  <c r="AI17" i="3"/>
  <c r="AG17" i="3"/>
  <c r="AF17" i="3"/>
  <c r="AB17" i="3"/>
  <c r="S17" i="3"/>
  <c r="AJ16" i="3"/>
  <c r="AI16" i="3"/>
  <c r="AG16" i="3"/>
  <c r="AF16" i="3"/>
  <c r="AB16" i="3"/>
  <c r="S16" i="3"/>
  <c r="AJ15" i="3"/>
  <c r="AI15" i="3"/>
  <c r="AG15" i="3"/>
  <c r="AF15" i="3"/>
  <c r="AB15" i="3"/>
  <c r="S15" i="3"/>
  <c r="AJ14" i="3"/>
  <c r="AI14" i="3"/>
  <c r="AG14" i="3"/>
  <c r="AF14" i="3"/>
  <c r="AB14" i="3"/>
  <c r="S14" i="3"/>
  <c r="AJ13" i="3"/>
  <c r="AI13" i="3"/>
  <c r="AG13" i="3"/>
  <c r="AF13" i="3"/>
  <c r="AB13" i="3"/>
  <c r="S13" i="3"/>
  <c r="AJ12" i="3"/>
  <c r="AI12" i="3"/>
  <c r="AG12" i="3"/>
  <c r="AF12" i="3"/>
  <c r="AB12" i="3"/>
  <c r="S12" i="3"/>
  <c r="AJ11" i="3"/>
  <c r="AI11" i="3"/>
  <c r="AG11" i="3"/>
  <c r="AF11" i="3"/>
  <c r="AB11" i="3"/>
  <c r="S11" i="3"/>
  <c r="AJ10" i="3"/>
  <c r="AI10" i="3"/>
  <c r="AG10" i="3"/>
  <c r="AF10" i="3"/>
  <c r="AB10" i="3"/>
  <c r="S10" i="3"/>
  <c r="AJ9" i="3"/>
  <c r="AI9" i="3"/>
  <c r="AG9" i="3"/>
  <c r="AF9" i="3"/>
  <c r="AB9" i="3"/>
  <c r="S9" i="3"/>
  <c r="AJ8" i="3"/>
  <c r="AI8" i="3"/>
  <c r="AG8" i="3"/>
  <c r="AF8" i="3"/>
  <c r="AB8" i="3"/>
  <c r="S8" i="3"/>
  <c r="AJ7" i="3"/>
  <c r="AI7" i="3"/>
  <c r="AG7" i="3"/>
  <c r="AF7" i="3"/>
  <c r="AB7" i="3"/>
  <c r="S7" i="3"/>
  <c r="J4" i="3"/>
  <c r="C37" i="1"/>
  <c r="C36" i="1"/>
  <c r="C35" i="1"/>
  <c r="C34" i="1"/>
  <c r="D34" i="1" s="1"/>
  <c r="C33" i="1"/>
  <c r="D33" i="1" s="1"/>
  <c r="I23" i="1"/>
  <c r="I22" i="1"/>
  <c r="I21" i="1"/>
  <c r="I20" i="1"/>
  <c r="I19" i="1"/>
  <c r="I18" i="1"/>
  <c r="I17" i="1"/>
  <c r="I16" i="1"/>
  <c r="I15" i="1"/>
  <c r="N9" i="1"/>
  <c r="Q8" i="1"/>
  <c r="R8" i="1" s="1"/>
  <c r="N8" i="1"/>
  <c r="N7" i="1"/>
  <c r="N6" i="1"/>
  <c r="K6" i="1"/>
  <c r="Q5" i="1"/>
  <c r="R5" i="1" s="1"/>
  <c r="N5" i="1"/>
  <c r="K5" i="1"/>
  <c r="L4" i="1"/>
  <c r="C66" i="5" l="1"/>
  <c r="V7" i="11"/>
  <c r="D9" i="11"/>
  <c r="P5" i="20"/>
  <c r="C30" i="5"/>
  <c r="C76" i="5"/>
  <c r="C50" i="5"/>
  <c r="C38" i="5"/>
  <c r="C80" i="5"/>
  <c r="C19" i="1"/>
  <c r="F15" i="7"/>
  <c r="C28" i="5"/>
  <c r="C36" i="5"/>
  <c r="C44" i="5"/>
  <c r="C48" i="5"/>
  <c r="C56" i="5"/>
  <c r="C64" i="5"/>
  <c r="C72" i="5"/>
  <c r="A11" i="8"/>
  <c r="A15" i="8"/>
  <c r="A19" i="8"/>
  <c r="C83" i="5"/>
  <c r="C32" i="5"/>
  <c r="C40" i="5"/>
  <c r="C52" i="5"/>
  <c r="C60" i="5"/>
  <c r="C68" i="5"/>
  <c r="C34" i="5"/>
  <c r="C42" i="5"/>
  <c r="C46" i="5"/>
  <c r="C54" i="5"/>
  <c r="C62" i="5"/>
  <c r="C70" i="5"/>
  <c r="C78" i="5"/>
  <c r="B82" i="5"/>
  <c r="A5" i="8"/>
  <c r="A647" i="8"/>
  <c r="A646" i="8"/>
  <c r="A645" i="8"/>
  <c r="A644" i="8"/>
  <c r="A643" i="8"/>
  <c r="A642" i="8"/>
  <c r="A641" i="8"/>
  <c r="A640" i="8"/>
  <c r="A639" i="8"/>
  <c r="A638" i="8"/>
  <c r="A637" i="8"/>
  <c r="A636" i="8"/>
  <c r="A635" i="8"/>
  <c r="A634" i="8"/>
  <c r="A633" i="8"/>
  <c r="A632" i="8"/>
  <c r="A631" i="8"/>
  <c r="A630" i="8"/>
  <c r="A629" i="8"/>
  <c r="A628" i="8"/>
  <c r="A627" i="8"/>
  <c r="A626" i="8"/>
  <c r="A625" i="8"/>
  <c r="A624" i="8"/>
  <c r="A623" i="8"/>
  <c r="A622" i="8"/>
  <c r="A621" i="8"/>
  <c r="A620" i="8"/>
  <c r="A619" i="8"/>
  <c r="A618" i="8"/>
  <c r="A617" i="8"/>
  <c r="A616" i="8"/>
  <c r="A615" i="8"/>
  <c r="A614" i="8"/>
  <c r="A613" i="8"/>
  <c r="A612" i="8"/>
  <c r="A611" i="8"/>
  <c r="A610" i="8"/>
  <c r="A609" i="8"/>
  <c r="A608" i="8"/>
  <c r="A607" i="8"/>
  <c r="A606" i="8"/>
  <c r="A605" i="8"/>
  <c r="A604" i="8"/>
  <c r="A603" i="8"/>
  <c r="A602" i="8"/>
  <c r="A601" i="8"/>
  <c r="A600" i="8"/>
  <c r="A599" i="8"/>
  <c r="A598" i="8"/>
  <c r="A597" i="8"/>
  <c r="A596" i="8"/>
  <c r="A595" i="8"/>
  <c r="A594" i="8"/>
  <c r="A593" i="8"/>
  <c r="A592" i="8"/>
  <c r="A591" i="8"/>
  <c r="A590" i="8"/>
  <c r="A589" i="8"/>
  <c r="A588" i="8"/>
  <c r="A587" i="8"/>
  <c r="A586" i="8"/>
  <c r="A585" i="8"/>
  <c r="A584" i="8"/>
  <c r="A583" i="8"/>
  <c r="A582" i="8"/>
  <c r="A581" i="8"/>
  <c r="A580" i="8"/>
  <c r="A579" i="8"/>
  <c r="A578" i="8"/>
  <c r="A577" i="8"/>
  <c r="A576" i="8"/>
  <c r="A575" i="8"/>
  <c r="A574" i="8"/>
  <c r="A573" i="8"/>
  <c r="A572" i="8"/>
  <c r="A571" i="8"/>
  <c r="A570" i="8"/>
  <c r="A569" i="8"/>
  <c r="A568" i="8"/>
  <c r="A567" i="8"/>
  <c r="A566" i="8"/>
  <c r="A565" i="8"/>
  <c r="A564" i="8"/>
  <c r="A563" i="8"/>
  <c r="A562" i="8"/>
  <c r="A561" i="8"/>
  <c r="A560" i="8"/>
  <c r="A559" i="8"/>
  <c r="A558" i="8"/>
  <c r="A557" i="8"/>
  <c r="A556" i="8"/>
  <c r="A555" i="8"/>
  <c r="A554" i="8"/>
  <c r="A553" i="8"/>
  <c r="A552" i="8"/>
  <c r="A551" i="8"/>
  <c r="A550" i="8"/>
  <c r="A549" i="8"/>
  <c r="A548" i="8"/>
  <c r="A547" i="8"/>
  <c r="A546" i="8"/>
  <c r="A545" i="8"/>
  <c r="A544" i="8"/>
  <c r="A543" i="8"/>
  <c r="A542" i="8"/>
  <c r="A541" i="8"/>
  <c r="A540" i="8"/>
  <c r="A539" i="8"/>
  <c r="A538" i="8"/>
  <c r="A537" i="8"/>
  <c r="A536" i="8"/>
  <c r="A535" i="8"/>
  <c r="A534" i="8"/>
  <c r="A533" i="8"/>
  <c r="A532" i="8"/>
  <c r="A531" i="8"/>
  <c r="A530" i="8"/>
  <c r="A529" i="8"/>
  <c r="A528" i="8"/>
  <c r="A527" i="8"/>
  <c r="A526" i="8"/>
  <c r="A525" i="8"/>
  <c r="A524" i="8"/>
  <c r="A523" i="8"/>
  <c r="A522" i="8"/>
  <c r="A521" i="8"/>
  <c r="A520" i="8"/>
  <c r="A519" i="8"/>
  <c r="A518" i="8"/>
  <c r="A517" i="8"/>
  <c r="A516" i="8"/>
  <c r="A515" i="8"/>
  <c r="A514" i="8"/>
  <c r="A513" i="8"/>
  <c r="A512" i="8"/>
  <c r="A511" i="8"/>
  <c r="A510" i="8"/>
  <c r="A509" i="8"/>
  <c r="A508" i="8"/>
  <c r="A507" i="8"/>
  <c r="A506" i="8"/>
  <c r="A505" i="8"/>
  <c r="A504" i="8"/>
  <c r="A503" i="8"/>
  <c r="A502" i="8"/>
  <c r="A501" i="8"/>
  <c r="A500" i="8"/>
  <c r="A499" i="8"/>
  <c r="A498" i="8"/>
  <c r="A497" i="8"/>
  <c r="A496" i="8"/>
  <c r="A495" i="8"/>
  <c r="A494" i="8"/>
  <c r="A493" i="8"/>
  <c r="A492" i="8"/>
  <c r="A491" i="8"/>
  <c r="A490" i="8"/>
  <c r="A489" i="8"/>
  <c r="A488" i="8"/>
  <c r="A487" i="8"/>
  <c r="A486" i="8"/>
  <c r="A485" i="8"/>
  <c r="A484" i="8"/>
  <c r="A483" i="8"/>
  <c r="A482" i="8"/>
  <c r="A481" i="8"/>
  <c r="A480" i="8"/>
  <c r="A479" i="8"/>
  <c r="A478" i="8"/>
  <c r="A477" i="8"/>
  <c r="A476" i="8"/>
  <c r="A475" i="8"/>
  <c r="A474" i="8"/>
  <c r="A473" i="8"/>
  <c r="A472" i="8"/>
  <c r="A471" i="8"/>
  <c r="A470" i="8"/>
  <c r="A469" i="8"/>
  <c r="A468" i="8"/>
  <c r="A467" i="8"/>
  <c r="A466" i="8"/>
  <c r="A465" i="8"/>
  <c r="A464" i="8"/>
  <c r="A463" i="8"/>
  <c r="A462" i="8"/>
  <c r="A461" i="8"/>
  <c r="A460" i="8"/>
  <c r="A459" i="8"/>
  <c r="A458" i="8"/>
  <c r="A457" i="8"/>
  <c r="A456" i="8"/>
  <c r="A455" i="8"/>
  <c r="A454" i="8"/>
  <c r="A453" i="8"/>
  <c r="A452" i="8"/>
  <c r="A451" i="8"/>
  <c r="A450" i="8"/>
  <c r="A449" i="8"/>
  <c r="A448" i="8"/>
  <c r="A447" i="8"/>
  <c r="A446" i="8"/>
  <c r="A445" i="8"/>
  <c r="A444" i="8"/>
  <c r="A443" i="8"/>
  <c r="A442" i="8"/>
  <c r="A441" i="8"/>
  <c r="A440" i="8"/>
  <c r="A439" i="8"/>
  <c r="A438" i="8"/>
  <c r="A437" i="8"/>
  <c r="A436" i="8"/>
  <c r="A435" i="8"/>
  <c r="A434" i="8"/>
  <c r="A433" i="8"/>
  <c r="A432" i="8"/>
  <c r="A431" i="8"/>
  <c r="A430" i="8"/>
  <c r="A429" i="8"/>
  <c r="A428" i="8"/>
  <c r="A427" i="8"/>
  <c r="A426" i="8"/>
  <c r="A425" i="8"/>
  <c r="A424" i="8"/>
  <c r="A423" i="8"/>
  <c r="A422" i="8"/>
  <c r="A421" i="8"/>
  <c r="A420" i="8"/>
  <c r="A419" i="8"/>
  <c r="A418" i="8"/>
  <c r="A417" i="8"/>
  <c r="A416" i="8"/>
  <c r="A415" i="8"/>
  <c r="A414" i="8"/>
  <c r="A413" i="8"/>
  <c r="A412" i="8"/>
  <c r="A411" i="8"/>
  <c r="A410" i="8"/>
  <c r="A409" i="8"/>
  <c r="A408" i="8"/>
  <c r="A407" i="8"/>
  <c r="A406" i="8"/>
  <c r="A405" i="8"/>
  <c r="A404" i="8"/>
  <c r="A403" i="8"/>
  <c r="A402" i="8"/>
  <c r="A401" i="8"/>
  <c r="A400" i="8"/>
  <c r="A399" i="8"/>
  <c r="A398" i="8"/>
  <c r="A397" i="8"/>
  <c r="A396" i="8"/>
  <c r="A395" i="8"/>
  <c r="A394" i="8"/>
  <c r="A393" i="8"/>
  <c r="A392" i="8"/>
  <c r="A391" i="8"/>
  <c r="A390" i="8"/>
  <c r="A389" i="8"/>
  <c r="A388" i="8"/>
  <c r="A387" i="8"/>
  <c r="A386" i="8"/>
  <c r="A385" i="8"/>
  <c r="A384" i="8"/>
  <c r="A383" i="8"/>
  <c r="A382" i="8"/>
  <c r="A381" i="8"/>
  <c r="A380" i="8"/>
  <c r="A379" i="8"/>
  <c r="A378" i="8"/>
  <c r="A377" i="8"/>
  <c r="A376" i="8"/>
  <c r="A375" i="8"/>
  <c r="A374" i="8"/>
  <c r="A373" i="8"/>
  <c r="A372" i="8"/>
  <c r="A371" i="8"/>
  <c r="A370" i="8"/>
  <c r="A369" i="8"/>
  <c r="A368" i="8"/>
  <c r="A367" i="8"/>
  <c r="A366" i="8"/>
  <c r="A365" i="8"/>
  <c r="A364" i="8"/>
  <c r="A363" i="8"/>
  <c r="A362" i="8"/>
  <c r="A361" i="8"/>
  <c r="A360" i="8"/>
  <c r="A359" i="8"/>
  <c r="A358" i="8"/>
  <c r="A357" i="8"/>
  <c r="A356" i="8"/>
  <c r="A355" i="8"/>
  <c r="A354" i="8"/>
  <c r="A353" i="8"/>
  <c r="A352" i="8"/>
  <c r="A351" i="8"/>
  <c r="A350" i="8"/>
  <c r="A349" i="8"/>
  <c r="A348" i="8"/>
  <c r="A347" i="8"/>
  <c r="A346" i="8"/>
  <c r="A345" i="8"/>
  <c r="A344" i="8"/>
  <c r="A343" i="8"/>
  <c r="A342" i="8"/>
  <c r="A341" i="8"/>
  <c r="A340" i="8"/>
  <c r="A339" i="8"/>
  <c r="A338" i="8"/>
  <c r="A337" i="8"/>
  <c r="A336" i="8"/>
  <c r="A335" i="8"/>
  <c r="A334" i="8"/>
  <c r="A333" i="8"/>
  <c r="A332" i="8"/>
  <c r="A331" i="8"/>
  <c r="A330" i="8"/>
  <c r="A329" i="8"/>
  <c r="A328" i="8"/>
  <c r="A327" i="8"/>
  <c r="A326" i="8"/>
  <c r="A325" i="8"/>
  <c r="A324" i="8"/>
  <c r="A323" i="8"/>
  <c r="A322" i="8"/>
  <c r="A321" i="8"/>
  <c r="A320" i="8"/>
  <c r="A319" i="8"/>
  <c r="A318" i="8"/>
  <c r="A317" i="8"/>
  <c r="A316" i="8"/>
  <c r="A315" i="8"/>
  <c r="A314" i="8"/>
  <c r="A313" i="8"/>
  <c r="A312" i="8"/>
  <c r="A311" i="8"/>
  <c r="A310" i="8"/>
  <c r="A309" i="8"/>
  <c r="A308" i="8"/>
  <c r="A307" i="8"/>
  <c r="A306" i="8"/>
  <c r="A305" i="8"/>
  <c r="A304" i="8"/>
  <c r="A303" i="8"/>
  <c r="A302" i="8"/>
  <c r="A301" i="8"/>
  <c r="A300" i="8"/>
  <c r="A299" i="8"/>
  <c r="A298" i="8"/>
  <c r="A297" i="8"/>
  <c r="A296" i="8"/>
  <c r="A295" i="8"/>
  <c r="A294" i="8"/>
  <c r="A293" i="8"/>
  <c r="A292" i="8"/>
  <c r="A291" i="8"/>
  <c r="A290" i="8"/>
  <c r="A289" i="8"/>
  <c r="A288" i="8"/>
  <c r="A287" i="8"/>
  <c r="A286" i="8"/>
  <c r="A285" i="8"/>
  <c r="A284" i="8"/>
  <c r="A283" i="8"/>
  <c r="A282" i="8"/>
  <c r="A281" i="8"/>
  <c r="A280" i="8"/>
  <c r="A279" i="8"/>
  <c r="A278" i="8"/>
  <c r="A277" i="8"/>
  <c r="A276" i="8"/>
  <c r="A275" i="8"/>
  <c r="A274" i="8"/>
  <c r="A273" i="8"/>
  <c r="A272" i="8"/>
  <c r="A271" i="8"/>
  <c r="A270" i="8"/>
  <c r="A269" i="8"/>
  <c r="A268" i="8"/>
  <c r="A267" i="8"/>
  <c r="A266" i="8"/>
  <c r="A265" i="8"/>
  <c r="A264" i="8"/>
  <c r="A263" i="8"/>
  <c r="A262" i="8"/>
  <c r="A261" i="8"/>
  <c r="A260" i="8"/>
  <c r="A259" i="8"/>
  <c r="A258" i="8"/>
  <c r="A257" i="8"/>
  <c r="A256" i="8"/>
  <c r="A255" i="8"/>
  <c r="A254" i="8"/>
  <c r="A253" i="8"/>
  <c r="A252" i="8"/>
  <c r="A251" i="8"/>
  <c r="A250" i="8"/>
  <c r="A249" i="8"/>
  <c r="A248" i="8"/>
  <c r="A247" i="8"/>
  <c r="A246" i="8"/>
  <c r="A245" i="8"/>
  <c r="A244" i="8"/>
  <c r="A243" i="8"/>
  <c r="A242" i="8"/>
  <c r="A241" i="8"/>
  <c r="A240" i="8"/>
  <c r="A239" i="8"/>
  <c r="A238" i="8"/>
  <c r="A237" i="8"/>
  <c r="A236" i="8"/>
  <c r="A235" i="8"/>
  <c r="A234" i="8"/>
  <c r="A233" i="8"/>
  <c r="A232" i="8"/>
  <c r="A231" i="8"/>
  <c r="A230" i="8"/>
  <c r="A229" i="8"/>
  <c r="A228" i="8"/>
  <c r="A227" i="8"/>
  <c r="A226" i="8"/>
  <c r="A225" i="8"/>
  <c r="A224" i="8"/>
  <c r="A223" i="8"/>
  <c r="A222" i="8"/>
  <c r="A221" i="8"/>
  <c r="A220" i="8"/>
  <c r="A219" i="8"/>
  <c r="A218" i="8"/>
  <c r="A217" i="8"/>
  <c r="A216" i="8"/>
  <c r="A215" i="8"/>
  <c r="A214" i="8"/>
  <c r="A213" i="8"/>
  <c r="A212" i="8"/>
  <c r="A211" i="8"/>
  <c r="A210" i="8"/>
  <c r="A209" i="8"/>
  <c r="A208" i="8"/>
  <c r="A207" i="8"/>
  <c r="A206" i="8"/>
  <c r="A205" i="8"/>
  <c r="A204" i="8"/>
  <c r="A203" i="8"/>
  <c r="A202" i="8"/>
  <c r="A201" i="8"/>
  <c r="A200" i="8"/>
  <c r="A199" i="8"/>
  <c r="A198" i="8"/>
  <c r="A197" i="8"/>
  <c r="A196" i="8"/>
  <c r="A195" i="8"/>
  <c r="A194" i="8"/>
  <c r="A193" i="8"/>
  <c r="A192" i="8"/>
  <c r="A191" i="8"/>
  <c r="A190" i="8"/>
  <c r="A189" i="8"/>
  <c r="A188" i="8"/>
  <c r="A187" i="8"/>
  <c r="A186" i="8"/>
  <c r="A185" i="8"/>
  <c r="A184" i="8"/>
  <c r="A183" i="8"/>
  <c r="A182" i="8"/>
  <c r="A181" i="8"/>
  <c r="A180" i="8"/>
  <c r="A179" i="8"/>
  <c r="A178" i="8"/>
  <c r="A177" i="8"/>
  <c r="A176" i="8"/>
  <c r="A175" i="8"/>
  <c r="A174" i="8"/>
  <c r="A173" i="8"/>
  <c r="A172" i="8"/>
  <c r="A171" i="8"/>
  <c r="A170" i="8"/>
  <c r="A169" i="8"/>
  <c r="A168" i="8"/>
  <c r="A167" i="8"/>
  <c r="A166" i="8"/>
  <c r="A165" i="8"/>
  <c r="A164" i="8"/>
  <c r="A163" i="8"/>
  <c r="A162" i="8"/>
  <c r="A161" i="8"/>
  <c r="A160" i="8"/>
  <c r="A159" i="8"/>
  <c r="A158" i="8"/>
  <c r="A157" i="8"/>
  <c r="A156" i="8"/>
  <c r="A155" i="8"/>
  <c r="A154" i="8"/>
  <c r="A153" i="8"/>
  <c r="A152" i="8"/>
  <c r="A151" i="8"/>
  <c r="A150" i="8"/>
  <c r="A149" i="8"/>
  <c r="A148" i="8"/>
  <c r="A147" i="8"/>
  <c r="A146" i="8"/>
  <c r="A145" i="8"/>
  <c r="A9" i="8"/>
  <c r="A13" i="8"/>
  <c r="A17" i="8"/>
  <c r="A21" i="8"/>
  <c r="A25" i="8"/>
  <c r="A29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23" i="8"/>
  <c r="A27" i="8"/>
  <c r="A31" i="8"/>
  <c r="I3" i="8"/>
  <c r="G3" i="8" s="1"/>
  <c r="A6" i="8"/>
  <c r="A10" i="8"/>
  <c r="A14" i="8"/>
  <c r="A18" i="8"/>
  <c r="A22" i="8"/>
  <c r="A26" i="8"/>
  <c r="A30" i="8"/>
  <c r="O9" i="19"/>
  <c r="P10" i="19"/>
  <c r="O10" i="21"/>
  <c r="O9" i="21"/>
  <c r="P9" i="14"/>
  <c r="P6" i="23"/>
  <c r="P16" i="23"/>
  <c r="A8" i="8"/>
  <c r="F9" i="9" s="1"/>
  <c r="A12" i="8"/>
  <c r="A16" i="8"/>
  <c r="A20" i="8"/>
  <c r="A24" i="8"/>
  <c r="A28" i="8"/>
  <c r="R9" i="11"/>
  <c r="P15" i="14"/>
  <c r="P16" i="19"/>
  <c r="P8" i="23"/>
  <c r="P12" i="23"/>
  <c r="P8" i="19"/>
  <c r="P12" i="19"/>
  <c r="O9" i="20"/>
  <c r="P13" i="20"/>
  <c r="P5" i="23"/>
  <c r="O9" i="23"/>
  <c r="P10" i="23"/>
  <c r="Q9" i="1"/>
  <c r="R9" i="1" s="1"/>
  <c r="F14" i="7"/>
  <c r="F13" i="7"/>
  <c r="F17" i="7"/>
  <c r="F16" i="7"/>
  <c r="P5" i="7"/>
  <c r="H4" i="13"/>
  <c r="O11" i="7"/>
  <c r="P11" i="7" s="1"/>
  <c r="D18" i="5"/>
  <c r="C18" i="5" s="1"/>
  <c r="O10" i="7"/>
  <c r="D10" i="5"/>
  <c r="C10" i="5" s="1"/>
  <c r="F8" i="1"/>
  <c r="I4" i="3"/>
  <c r="Q6" i="1"/>
  <c r="R6" i="1" s="1"/>
  <c r="Q9" i="29"/>
  <c r="F9" i="29" s="1"/>
  <c r="G8" i="9"/>
  <c r="E10" i="5"/>
  <c r="D21" i="5"/>
  <c r="C21" i="5" s="1"/>
  <c r="C19" i="11"/>
  <c r="C18" i="11"/>
  <c r="C20" i="11"/>
  <c r="C16" i="11"/>
  <c r="C17" i="11"/>
  <c r="C15" i="11"/>
  <c r="D5" i="5"/>
  <c r="C5" i="5" s="1"/>
  <c r="D12" i="5"/>
  <c r="C12" i="5" s="1"/>
  <c r="D23" i="5"/>
  <c r="C23" i="5" s="1"/>
  <c r="E20" i="5"/>
  <c r="B31" i="5"/>
  <c r="B37" i="5"/>
  <c r="B53" i="5"/>
  <c r="B61" i="5"/>
  <c r="B67" i="5"/>
  <c r="B73" i="5"/>
  <c r="B79" i="5"/>
  <c r="A648" i="8"/>
  <c r="A649" i="8"/>
  <c r="A650" i="8"/>
  <c r="A651" i="8"/>
  <c r="A652" i="8"/>
  <c r="A653" i="8"/>
  <c r="A654" i="8"/>
  <c r="A655" i="8"/>
  <c r="A656" i="8"/>
  <c r="A657" i="8"/>
  <c r="A658" i="8"/>
  <c r="A659" i="8"/>
  <c r="A660" i="8"/>
  <c r="A661" i="8"/>
  <c r="A662" i="8"/>
  <c r="A663" i="8"/>
  <c r="A664" i="8"/>
  <c r="A665" i="8"/>
  <c r="A666" i="8"/>
  <c r="A667" i="8"/>
  <c r="A668" i="8"/>
  <c r="A669" i="8"/>
  <c r="A670" i="8"/>
  <c r="A671" i="8"/>
  <c r="A672" i="8"/>
  <c r="A673" i="8"/>
  <c r="A674" i="8"/>
  <c r="A675" i="8"/>
  <c r="A676" i="8"/>
  <c r="A677" i="8"/>
  <c r="A678" i="8"/>
  <c r="A679" i="8"/>
  <c r="A680" i="8"/>
  <c r="A681" i="8"/>
  <c r="A682" i="8"/>
  <c r="A683" i="8"/>
  <c r="A684" i="8"/>
  <c r="A685" i="8"/>
  <c r="A686" i="8"/>
  <c r="A687" i="8"/>
  <c r="A688" i="8"/>
  <c r="A689" i="8"/>
  <c r="A690" i="8"/>
  <c r="A691" i="8"/>
  <c r="A692" i="8"/>
  <c r="A693" i="8"/>
  <c r="A694" i="8"/>
  <c r="A695" i="8"/>
  <c r="A696" i="8"/>
  <c r="A697" i="8"/>
  <c r="A698" i="8"/>
  <c r="A699" i="8"/>
  <c r="A700" i="8"/>
  <c r="A701" i="8"/>
  <c r="A702" i="8"/>
  <c r="A703" i="8"/>
  <c r="A704" i="8"/>
  <c r="A705" i="8"/>
  <c r="A706" i="8"/>
  <c r="A707" i="8"/>
  <c r="A708" i="8"/>
  <c r="A709" i="8"/>
  <c r="A710" i="8"/>
  <c r="A711" i="8"/>
  <c r="A712" i="8"/>
  <c r="A713" i="8"/>
  <c r="A714" i="8"/>
  <c r="A715" i="8"/>
  <c r="A716" i="8"/>
  <c r="A717" i="8"/>
  <c r="A718" i="8"/>
  <c r="A719" i="8"/>
  <c r="A720" i="8"/>
  <c r="A721" i="8"/>
  <c r="A722" i="8"/>
  <c r="A723" i="8"/>
  <c r="A724" i="8"/>
  <c r="A725" i="8"/>
  <c r="A726" i="8"/>
  <c r="A727" i="8"/>
  <c r="A728" i="8"/>
  <c r="A729" i="8"/>
  <c r="A730" i="8"/>
  <c r="A731" i="8"/>
  <c r="A732" i="8"/>
  <c r="A733" i="8"/>
  <c r="A734" i="8"/>
  <c r="A735" i="8"/>
  <c r="A736" i="8"/>
  <c r="A737" i="8"/>
  <c r="A738" i="8"/>
  <c r="A739" i="8"/>
  <c r="A740" i="8"/>
  <c r="A741" i="8"/>
  <c r="A742" i="8"/>
  <c r="A743" i="8"/>
  <c r="A744" i="8"/>
  <c r="A745" i="8"/>
  <c r="A746" i="8"/>
  <c r="A747" i="8"/>
  <c r="A748" i="8"/>
  <c r="A749" i="8"/>
  <c r="A750" i="8"/>
  <c r="A751" i="8"/>
  <c r="A752" i="8"/>
  <c r="A753" i="8"/>
  <c r="A754" i="8"/>
  <c r="A755" i="8"/>
  <c r="A756" i="8"/>
  <c r="A757" i="8"/>
  <c r="A758" i="8"/>
  <c r="A759" i="8"/>
  <c r="A760" i="8"/>
  <c r="A761" i="8"/>
  <c r="A762" i="8"/>
  <c r="A763" i="8"/>
  <c r="A764" i="8"/>
  <c r="A765" i="8"/>
  <c r="A766" i="8"/>
  <c r="A767" i="8"/>
  <c r="A768" i="8"/>
  <c r="A769" i="8"/>
  <c r="A770" i="8"/>
  <c r="A771" i="8"/>
  <c r="A772" i="8"/>
  <c r="A773" i="8"/>
  <c r="A774" i="8"/>
  <c r="A775" i="8"/>
  <c r="A776" i="8"/>
  <c r="A777" i="8"/>
  <c r="A778" i="8"/>
  <c r="A779" i="8"/>
  <c r="A780" i="8"/>
  <c r="A781" i="8"/>
  <c r="A782" i="8"/>
  <c r="A783" i="8"/>
  <c r="A784" i="8"/>
  <c r="A785" i="8"/>
  <c r="A786" i="8"/>
  <c r="A787" i="8"/>
  <c r="A788" i="8"/>
  <c r="A789" i="8"/>
  <c r="A790" i="8"/>
  <c r="A791" i="8"/>
  <c r="A792" i="8"/>
  <c r="A793" i="8"/>
  <c r="A794" i="8"/>
  <c r="A795" i="8"/>
  <c r="A796" i="8"/>
  <c r="A797" i="8"/>
  <c r="A798" i="8"/>
  <c r="A799" i="8"/>
  <c r="A800" i="8"/>
  <c r="A801" i="8"/>
  <c r="A802" i="8"/>
  <c r="A803" i="8"/>
  <c r="A804" i="8"/>
  <c r="A805" i="8"/>
  <c r="A806" i="8"/>
  <c r="A807" i="8"/>
  <c r="A808" i="8"/>
  <c r="A809" i="8"/>
  <c r="A810" i="8"/>
  <c r="A811" i="8"/>
  <c r="A812" i="8"/>
  <c r="A813" i="8"/>
  <c r="A814" i="8"/>
  <c r="A815" i="8"/>
  <c r="A816" i="8"/>
  <c r="A817" i="8"/>
  <c r="A818" i="8"/>
  <c r="A819" i="8"/>
  <c r="A820" i="8"/>
  <c r="A821" i="8"/>
  <c r="A822" i="8"/>
  <c r="A823" i="8"/>
  <c r="A824" i="8"/>
  <c r="A825" i="8"/>
  <c r="A826" i="8"/>
  <c r="A827" i="8"/>
  <c r="A828" i="8"/>
  <c r="A829" i="8"/>
  <c r="A830" i="8"/>
  <c r="A831" i="8"/>
  <c r="A832" i="8"/>
  <c r="A833" i="8"/>
  <c r="A834" i="8"/>
  <c r="A835" i="8"/>
  <c r="A836" i="8"/>
  <c r="A837" i="8"/>
  <c r="A838" i="8"/>
  <c r="A839" i="8"/>
  <c r="A840" i="8"/>
  <c r="A841" i="8"/>
  <c r="A842" i="8"/>
  <c r="A843" i="8"/>
  <c r="A844" i="8"/>
  <c r="A845" i="8"/>
  <c r="A846" i="8"/>
  <c r="A847" i="8"/>
  <c r="A848" i="8"/>
  <c r="A849" i="8"/>
  <c r="A850" i="8"/>
  <c r="A851" i="8"/>
  <c r="A852" i="8"/>
  <c r="A853" i="8"/>
  <c r="A854" i="8"/>
  <c r="A855" i="8"/>
  <c r="A856" i="8"/>
  <c r="A857" i="8"/>
  <c r="A858" i="8"/>
  <c r="A859" i="8"/>
  <c r="A860" i="8"/>
  <c r="A861" i="8"/>
  <c r="A862" i="8"/>
  <c r="A863" i="8"/>
  <c r="A864" i="8"/>
  <c r="A865" i="8"/>
  <c r="A866" i="8"/>
  <c r="A867" i="8"/>
  <c r="A868" i="8"/>
  <c r="A869" i="8"/>
  <c r="A870" i="8"/>
  <c r="A871" i="8"/>
  <c r="A872" i="8"/>
  <c r="A873" i="8"/>
  <c r="A874" i="8"/>
  <c r="A875" i="8"/>
  <c r="A876" i="8"/>
  <c r="A877" i="8"/>
  <c r="A878" i="8"/>
  <c r="A879" i="8"/>
  <c r="A880" i="8"/>
  <c r="A881" i="8"/>
  <c r="A882" i="8"/>
  <c r="A883" i="8"/>
  <c r="A884" i="8"/>
  <c r="A885" i="8"/>
  <c r="A886" i="8"/>
  <c r="A887" i="8"/>
  <c r="A888" i="8"/>
  <c r="A889" i="8"/>
  <c r="A890" i="8"/>
  <c r="A891" i="8"/>
  <c r="A892" i="8"/>
  <c r="A893" i="8"/>
  <c r="A894" i="8"/>
  <c r="A895" i="8"/>
  <c r="A896" i="8"/>
  <c r="A897" i="8"/>
  <c r="A898" i="8"/>
  <c r="A899" i="8"/>
  <c r="A900" i="8"/>
  <c r="A901" i="8"/>
  <c r="A902" i="8"/>
  <c r="A903" i="8"/>
  <c r="A904" i="8"/>
  <c r="A905" i="8"/>
  <c r="A906" i="8"/>
  <c r="A907" i="8"/>
  <c r="A908" i="8"/>
  <c r="A909" i="8"/>
  <c r="A910" i="8"/>
  <c r="A911" i="8"/>
  <c r="A912" i="8"/>
  <c r="A913" i="8"/>
  <c r="A914" i="8"/>
  <c r="A915" i="8"/>
  <c r="A916" i="8"/>
  <c r="A917" i="8"/>
  <c r="A918" i="8"/>
  <c r="A919" i="8"/>
  <c r="A920" i="8"/>
  <c r="A921" i="8"/>
  <c r="A922" i="8"/>
  <c r="A923" i="8"/>
  <c r="A924" i="8"/>
  <c r="A925" i="8"/>
  <c r="A926" i="8"/>
  <c r="A927" i="8"/>
  <c r="A928" i="8"/>
  <c r="A929" i="8"/>
  <c r="A930" i="8"/>
  <c r="A931" i="8"/>
  <c r="A932" i="8"/>
  <c r="A933" i="8"/>
  <c r="A934" i="8"/>
  <c r="A935" i="8"/>
  <c r="A936" i="8"/>
  <c r="A937" i="8"/>
  <c r="A938" i="8"/>
  <c r="A939" i="8"/>
  <c r="A940" i="8"/>
  <c r="A941" i="8"/>
  <c r="A942" i="8"/>
  <c r="A943" i="8"/>
  <c r="A944" i="8"/>
  <c r="A945" i="8"/>
  <c r="A946" i="8"/>
  <c r="A947" i="8"/>
  <c r="A948" i="8"/>
  <c r="A949" i="8"/>
  <c r="A950" i="8"/>
  <c r="A951" i="8"/>
  <c r="A952" i="8"/>
  <c r="A953" i="8"/>
  <c r="A954" i="8"/>
  <c r="A955" i="8"/>
  <c r="A956" i="8"/>
  <c r="A957" i="8"/>
  <c r="A958" i="8"/>
  <c r="A959" i="8"/>
  <c r="A960" i="8"/>
  <c r="A961" i="8"/>
  <c r="A962" i="8"/>
  <c r="A963" i="8"/>
  <c r="A964" i="8"/>
  <c r="A965" i="8"/>
  <c r="A966" i="8"/>
  <c r="A967" i="8"/>
  <c r="A968" i="8"/>
  <c r="A969" i="8"/>
  <c r="A970" i="8"/>
  <c r="A971" i="8"/>
  <c r="A972" i="8"/>
  <c r="A973" i="8"/>
  <c r="A974" i="8"/>
  <c r="A975" i="8"/>
  <c r="A976" i="8"/>
  <c r="A977" i="8"/>
  <c r="A978" i="8"/>
  <c r="A979" i="8"/>
  <c r="A980" i="8"/>
  <c r="A981" i="8"/>
  <c r="A982" i="8"/>
  <c r="A983" i="8"/>
  <c r="A984" i="8"/>
  <c r="A985" i="8"/>
  <c r="A986" i="8"/>
  <c r="A987" i="8"/>
  <c r="A988" i="8"/>
  <c r="A989" i="8"/>
  <c r="A990" i="8"/>
  <c r="A991" i="8"/>
  <c r="A992" i="8"/>
  <c r="A993" i="8"/>
  <c r="A994" i="8"/>
  <c r="A995" i="8"/>
  <c r="A996" i="8"/>
  <c r="A997" i="8"/>
  <c r="A998" i="8"/>
  <c r="A999" i="8"/>
  <c r="A1000" i="8"/>
  <c r="A1001" i="8"/>
  <c r="A1002" i="8"/>
  <c r="A1003" i="8"/>
  <c r="A1004" i="8"/>
  <c r="A1005" i="8"/>
  <c r="A1006" i="8"/>
  <c r="A1007" i="8"/>
  <c r="A1008" i="8"/>
  <c r="A1009" i="8"/>
  <c r="A1010" i="8"/>
  <c r="A1011" i="8"/>
  <c r="A1012" i="8"/>
  <c r="A1013" i="8"/>
  <c r="A1014" i="8"/>
  <c r="A1015" i="8"/>
  <c r="A1016" i="8"/>
  <c r="A1017" i="8"/>
  <c r="A1018" i="8"/>
  <c r="A1019" i="8"/>
  <c r="A1020" i="8"/>
  <c r="A1021" i="8"/>
  <c r="A1022" i="8"/>
  <c r="A1023" i="8"/>
  <c r="A1024" i="8"/>
  <c r="A1025" i="8"/>
  <c r="A1026" i="8"/>
  <c r="A1027" i="8"/>
  <c r="A1028" i="8"/>
  <c r="A1029" i="8"/>
  <c r="A1030" i="8"/>
  <c r="A1031" i="8"/>
  <c r="A1032" i="8"/>
  <c r="A1033" i="8"/>
  <c r="A1034" i="8"/>
  <c r="A1035" i="8"/>
  <c r="A1036" i="8"/>
  <c r="A1037" i="8"/>
  <c r="A1038" i="8"/>
  <c r="A1039" i="8"/>
  <c r="A1040" i="8"/>
  <c r="A1041" i="8"/>
  <c r="A1042" i="8"/>
  <c r="A1043" i="8"/>
  <c r="A1044" i="8"/>
  <c r="A1045" i="8"/>
  <c r="A1046" i="8"/>
  <c r="A1047" i="8"/>
  <c r="A1048" i="8"/>
  <c r="A1049" i="8"/>
  <c r="A1050" i="8"/>
  <c r="A1051" i="8"/>
  <c r="A1052" i="8"/>
  <c r="A1053" i="8"/>
  <c r="A1054" i="8"/>
  <c r="A1055" i="8"/>
  <c r="A1056" i="8"/>
  <c r="A1057" i="8"/>
  <c r="A1058" i="8"/>
  <c r="A1059" i="8"/>
  <c r="A1060" i="8"/>
  <c r="A1061" i="8"/>
  <c r="A1062" i="8"/>
  <c r="A1063" i="8"/>
  <c r="A1064" i="8"/>
  <c r="A1065" i="8"/>
  <c r="A1066" i="8"/>
  <c r="A1067" i="8"/>
  <c r="A1068" i="8"/>
  <c r="A1069" i="8"/>
  <c r="A1070" i="8"/>
  <c r="A1071" i="8"/>
  <c r="A1072" i="8"/>
  <c r="A1073" i="8"/>
  <c r="A1074" i="8"/>
  <c r="A1075" i="8"/>
  <c r="A1076" i="8"/>
  <c r="A1077" i="8"/>
  <c r="A1078" i="8"/>
  <c r="A1079" i="8"/>
  <c r="A1080" i="8"/>
  <c r="A1081" i="8"/>
  <c r="A1082" i="8"/>
  <c r="A1083" i="8"/>
  <c r="A1084" i="8"/>
  <c r="A1085" i="8"/>
  <c r="A1086" i="8"/>
  <c r="A1087" i="8"/>
  <c r="A1088" i="8"/>
  <c r="A1089" i="8"/>
  <c r="A1090" i="8"/>
  <c r="A1091" i="8"/>
  <c r="A1092" i="8"/>
  <c r="A1093" i="8"/>
  <c r="A1094" i="8"/>
  <c r="A1095" i="8"/>
  <c r="A1096" i="8"/>
  <c r="A1097" i="8"/>
  <c r="A1098" i="8"/>
  <c r="A1099" i="8"/>
  <c r="A1100" i="8"/>
  <c r="A1101" i="8"/>
  <c r="A1102" i="8"/>
  <c r="A1103" i="8"/>
  <c r="A1104" i="8"/>
  <c r="A1105" i="8"/>
  <c r="A1106" i="8"/>
  <c r="A1107" i="8"/>
  <c r="A1108" i="8"/>
  <c r="A1109" i="8"/>
  <c r="A1110" i="8"/>
  <c r="A1111" i="8"/>
  <c r="A1112" i="8"/>
  <c r="A1113" i="8"/>
  <c r="A1114" i="8"/>
  <c r="A1115" i="8"/>
  <c r="A1116" i="8"/>
  <c r="A1117" i="8"/>
  <c r="A1118" i="8"/>
  <c r="A1119" i="8"/>
  <c r="A1120" i="8"/>
  <c r="A1121" i="8"/>
  <c r="A1122" i="8"/>
  <c r="A1123" i="8"/>
  <c r="A1124" i="8"/>
  <c r="A1125" i="8"/>
  <c r="A1126" i="8"/>
  <c r="A1127" i="8"/>
  <c r="A1128" i="8"/>
  <c r="A1129" i="8"/>
  <c r="A1130" i="8"/>
  <c r="A1131" i="8"/>
  <c r="A1132" i="8"/>
  <c r="A1133" i="8"/>
  <c r="A1134" i="8"/>
  <c r="A1135" i="8"/>
  <c r="A1136" i="8"/>
  <c r="A1137" i="8"/>
  <c r="A1138" i="8"/>
  <c r="A1139" i="8"/>
  <c r="A1140" i="8"/>
  <c r="A1141" i="8"/>
  <c r="A1142" i="8"/>
  <c r="A1143" i="8"/>
  <c r="A1144" i="8"/>
  <c r="A1145" i="8"/>
  <c r="A1146" i="8"/>
  <c r="A1147" i="8"/>
  <c r="A1148" i="8"/>
  <c r="A1149" i="8"/>
  <c r="A1150" i="8"/>
  <c r="A1151" i="8"/>
  <c r="A1152" i="8"/>
  <c r="A1153" i="8"/>
  <c r="A1154" i="8"/>
  <c r="A1155" i="8"/>
  <c r="A1156" i="8"/>
  <c r="A1157" i="8"/>
  <c r="A1158" i="8"/>
  <c r="A1159" i="8"/>
  <c r="A1160" i="8"/>
  <c r="A1161" i="8"/>
  <c r="A1162" i="8"/>
  <c r="A1163" i="8"/>
  <c r="A1164" i="8"/>
  <c r="A1165" i="8"/>
  <c r="A1166" i="8"/>
  <c r="A1167" i="8"/>
  <c r="A1168" i="8"/>
  <c r="A1169" i="8"/>
  <c r="A1170" i="8"/>
  <c r="A1171" i="8"/>
  <c r="A1172" i="8"/>
  <c r="A1173" i="8"/>
  <c r="A1174" i="8"/>
  <c r="A1175" i="8"/>
  <c r="A1176" i="8"/>
  <c r="A1177" i="8"/>
  <c r="A1178" i="8"/>
  <c r="A1179" i="8"/>
  <c r="A1180" i="8"/>
  <c r="A1181" i="8"/>
  <c r="A1182" i="8"/>
  <c r="A1183" i="8"/>
  <c r="A1184" i="8"/>
  <c r="A1185" i="8"/>
  <c r="A1186" i="8"/>
  <c r="A1187" i="8"/>
  <c r="A1188" i="8"/>
  <c r="A1189" i="8"/>
  <c r="A1190" i="8"/>
  <c r="A1191" i="8"/>
  <c r="A1192" i="8"/>
  <c r="A1193" i="8"/>
  <c r="A1194" i="8"/>
  <c r="A1195" i="8"/>
  <c r="A1196" i="8"/>
  <c r="A1197" i="8"/>
  <c r="A1198" i="8"/>
  <c r="A1199" i="8"/>
  <c r="A1200" i="8"/>
  <c r="A1201" i="8"/>
  <c r="A1202" i="8"/>
  <c r="A1203" i="8"/>
  <c r="A1204" i="8"/>
  <c r="A1205" i="8"/>
  <c r="A1206" i="8"/>
  <c r="A1207" i="8"/>
  <c r="A1208" i="8"/>
  <c r="A1209" i="8"/>
  <c r="A1210" i="8"/>
  <c r="A1211" i="8"/>
  <c r="A1212" i="8"/>
  <c r="A1213" i="8"/>
  <c r="A1214" i="8"/>
  <c r="A1215" i="8"/>
  <c r="A1216" i="8"/>
  <c r="A1217" i="8"/>
  <c r="A1218" i="8"/>
  <c r="A1219" i="8"/>
  <c r="A1220" i="8"/>
  <c r="A1221" i="8"/>
  <c r="A1222" i="8"/>
  <c r="A1223" i="8"/>
  <c r="A1224" i="8"/>
  <c r="A1225" i="8"/>
  <c r="A1226" i="8"/>
  <c r="A1227" i="8"/>
  <c r="A1228" i="8"/>
  <c r="A1229" i="8"/>
  <c r="A1230" i="8"/>
  <c r="A1231" i="8"/>
  <c r="A1232" i="8"/>
  <c r="A1233" i="8"/>
  <c r="A1234" i="8"/>
  <c r="A1235" i="8"/>
  <c r="A1236" i="8"/>
  <c r="A1237" i="8"/>
  <c r="A1238" i="8"/>
  <c r="A1239" i="8"/>
  <c r="A1240" i="8"/>
  <c r="A1241" i="8"/>
  <c r="A1242" i="8"/>
  <c r="A1243" i="8"/>
  <c r="A1244" i="8"/>
  <c r="A1245" i="8"/>
  <c r="A1246" i="8"/>
  <c r="A1247" i="8"/>
  <c r="A1248" i="8"/>
  <c r="A1249" i="8"/>
  <c r="A1250" i="8"/>
  <c r="A1251" i="8"/>
  <c r="A1252" i="8"/>
  <c r="A1253" i="8"/>
  <c r="A1254" i="8"/>
  <c r="A1255" i="8"/>
  <c r="A1256" i="8"/>
  <c r="A1257" i="8"/>
  <c r="A1258" i="8"/>
  <c r="A1259" i="8"/>
  <c r="A1260" i="8"/>
  <c r="A1261" i="8"/>
  <c r="A1262" i="8"/>
  <c r="A1263" i="8"/>
  <c r="A1264" i="8"/>
  <c r="A1265" i="8"/>
  <c r="A1266" i="8"/>
  <c r="A1267" i="8"/>
  <c r="A1268" i="8"/>
  <c r="A1269" i="8"/>
  <c r="A1270" i="8"/>
  <c r="A1271" i="8"/>
  <c r="A1272" i="8"/>
  <c r="A1273" i="8"/>
  <c r="A1274" i="8"/>
  <c r="A1275" i="8"/>
  <c r="A1276" i="8"/>
  <c r="A1277" i="8"/>
  <c r="A1278" i="8"/>
  <c r="A1279" i="8"/>
  <c r="A1280" i="8"/>
  <c r="A1281" i="8"/>
  <c r="A1282" i="8"/>
  <c r="A1283" i="8"/>
  <c r="A1284" i="8"/>
  <c r="A1285" i="8"/>
  <c r="A1286" i="8"/>
  <c r="A1287" i="8"/>
  <c r="A1288" i="8"/>
  <c r="A1289" i="8"/>
  <c r="A1290" i="8"/>
  <c r="A1291" i="8"/>
  <c r="A1292" i="8"/>
  <c r="A1293" i="8"/>
  <c r="A1294" i="8"/>
  <c r="A1295" i="8"/>
  <c r="A1296" i="8"/>
  <c r="A1297" i="8"/>
  <c r="A1298" i="8"/>
  <c r="A1299" i="8"/>
  <c r="A1300" i="8"/>
  <c r="A1301" i="8"/>
  <c r="A1302" i="8"/>
  <c r="A1303" i="8"/>
  <c r="A1304" i="8"/>
  <c r="A1305" i="8"/>
  <c r="A1306" i="8"/>
  <c r="A1307" i="8"/>
  <c r="A1308" i="8"/>
  <c r="A1309" i="8"/>
  <c r="A1310" i="8"/>
  <c r="A1311" i="8"/>
  <c r="A1312" i="8"/>
  <c r="A1313" i="8"/>
  <c r="A1314" i="8"/>
  <c r="A1315" i="8"/>
  <c r="A1316" i="8"/>
  <c r="A1317" i="8"/>
  <c r="A1318" i="8"/>
  <c r="A1319" i="8"/>
  <c r="A1320" i="8"/>
  <c r="A1321" i="8"/>
  <c r="A1322" i="8"/>
  <c r="A1323" i="8"/>
  <c r="A1324" i="8"/>
  <c r="A1325" i="8"/>
  <c r="A1326" i="8"/>
  <c r="A1327" i="8"/>
  <c r="A1328" i="8"/>
  <c r="A1329" i="8"/>
  <c r="A1330" i="8"/>
  <c r="A1331" i="8"/>
  <c r="A1332" i="8"/>
  <c r="A1333" i="8"/>
  <c r="A1334" i="8"/>
  <c r="A1335" i="8"/>
  <c r="A1336" i="8"/>
  <c r="A1337" i="8"/>
  <c r="A1338" i="8"/>
  <c r="A1339" i="8"/>
  <c r="A1340" i="8"/>
  <c r="A1341" i="8"/>
  <c r="A1342" i="8"/>
  <c r="A1343" i="8"/>
  <c r="A1344" i="8"/>
  <c r="A1345" i="8"/>
  <c r="A1346" i="8"/>
  <c r="A1347" i="8"/>
  <c r="A1348" i="8"/>
  <c r="A1349" i="8"/>
  <c r="A1350" i="8"/>
  <c r="A1351" i="8"/>
  <c r="A1352" i="8"/>
  <c r="A1353" i="8"/>
  <c r="A1354" i="8"/>
  <c r="A1355" i="8"/>
  <c r="A1356" i="8"/>
  <c r="A1357" i="8"/>
  <c r="A1358" i="8"/>
  <c r="A1359" i="8"/>
  <c r="A1360" i="8"/>
  <c r="A1361" i="8"/>
  <c r="A1362" i="8"/>
  <c r="A1363" i="8"/>
  <c r="A1364" i="8"/>
  <c r="A1365" i="8"/>
  <c r="A1366" i="8"/>
  <c r="A1367" i="8"/>
  <c r="A1368" i="8"/>
  <c r="A1369" i="8"/>
  <c r="A1370" i="8"/>
  <c r="A1371" i="8"/>
  <c r="A1372" i="8"/>
  <c r="A1373" i="8"/>
  <c r="A1374" i="8"/>
  <c r="A1375" i="8"/>
  <c r="A1376" i="8"/>
  <c r="A1377" i="8"/>
  <c r="A1378" i="8"/>
  <c r="A1379" i="8"/>
  <c r="A1380" i="8"/>
  <c r="A1381" i="8"/>
  <c r="A1382" i="8"/>
  <c r="A1383" i="8"/>
  <c r="A1384" i="8"/>
  <c r="A1385" i="8"/>
  <c r="A1386" i="8"/>
  <c r="A1387" i="8"/>
  <c r="A1388" i="8"/>
  <c r="A1389" i="8"/>
  <c r="A1390" i="8"/>
  <c r="A1391" i="8"/>
  <c r="A1392" i="8"/>
  <c r="A1393" i="8"/>
  <c r="A1394" i="8"/>
  <c r="A1395" i="8"/>
  <c r="A1396" i="8"/>
  <c r="A1397" i="8"/>
  <c r="A1398" i="8"/>
  <c r="A1399" i="8"/>
  <c r="A1400" i="8"/>
  <c r="A1401" i="8"/>
  <c r="A1402" i="8"/>
  <c r="A1403" i="8"/>
  <c r="A1404" i="8"/>
  <c r="A1405" i="8"/>
  <c r="A1406" i="8"/>
  <c r="A1407" i="8"/>
  <c r="A1408" i="8"/>
  <c r="A1409" i="8"/>
  <c r="A1410" i="8"/>
  <c r="A1411" i="8"/>
  <c r="A1412" i="8"/>
  <c r="A1413" i="8"/>
  <c r="A1414" i="8"/>
  <c r="A1415" i="8"/>
  <c r="A1416" i="8"/>
  <c r="A1417" i="8"/>
  <c r="A1418" i="8"/>
  <c r="A1419" i="8"/>
  <c r="A1420" i="8"/>
  <c r="A1421" i="8"/>
  <c r="A1422" i="8"/>
  <c r="A1423" i="8"/>
  <c r="A1424" i="8"/>
  <c r="A1425" i="8"/>
  <c r="A1426" i="8"/>
  <c r="A1427" i="8"/>
  <c r="A1428" i="8"/>
  <c r="A1429" i="8"/>
  <c r="A1430" i="8"/>
  <c r="A1431" i="8"/>
  <c r="A1432" i="8"/>
  <c r="A1433" i="8"/>
  <c r="A1434" i="8"/>
  <c r="A1435" i="8"/>
  <c r="A1436" i="8"/>
  <c r="A1437" i="8"/>
  <c r="A1438" i="8"/>
  <c r="A1439" i="8"/>
  <c r="A1440" i="8"/>
  <c r="A1441" i="8"/>
  <c r="A1442" i="8"/>
  <c r="A1443" i="8"/>
  <c r="A1444" i="8"/>
  <c r="A1445" i="8"/>
  <c r="A1446" i="8"/>
  <c r="A1447" i="8"/>
  <c r="A1448" i="8"/>
  <c r="A1449" i="8"/>
  <c r="A1450" i="8"/>
  <c r="A1451" i="8"/>
  <c r="A1452" i="8"/>
  <c r="A1453" i="8"/>
  <c r="A1454" i="8"/>
  <c r="A1455" i="8"/>
  <c r="A1456" i="8"/>
  <c r="A1457" i="8"/>
  <c r="A1458" i="8"/>
  <c r="A1459" i="8"/>
  <c r="A1460" i="8"/>
  <c r="A1461" i="8"/>
  <c r="A1462" i="8"/>
  <c r="A1463" i="8"/>
  <c r="A1464" i="8"/>
  <c r="A1465" i="8"/>
  <c r="A1466" i="8"/>
  <c r="A1467" i="8"/>
  <c r="A1468" i="8"/>
  <c r="A1469" i="8"/>
  <c r="A1470" i="8"/>
  <c r="A1471" i="8"/>
  <c r="A1472" i="8"/>
  <c r="A1473" i="8"/>
  <c r="A1474" i="8"/>
  <c r="A1475" i="8"/>
  <c r="A1476" i="8"/>
  <c r="A1477" i="8"/>
  <c r="A1478" i="8"/>
  <c r="A1479" i="8"/>
  <c r="A1480" i="8"/>
  <c r="A1481" i="8"/>
  <c r="A1482" i="8"/>
  <c r="A1483" i="8"/>
  <c r="A1484" i="8"/>
  <c r="A1485" i="8"/>
  <c r="A1486" i="8"/>
  <c r="A1487" i="8"/>
  <c r="A1488" i="8"/>
  <c r="A1489" i="8"/>
  <c r="A1490" i="8"/>
  <c r="A1491" i="8"/>
  <c r="A1492" i="8"/>
  <c r="A1493" i="8"/>
  <c r="A1494" i="8"/>
  <c r="A1495" i="8"/>
  <c r="A1496" i="8"/>
  <c r="A1497" i="8"/>
  <c r="A1498" i="8"/>
  <c r="A1499" i="8"/>
  <c r="A1500" i="8"/>
  <c r="A1501" i="8"/>
  <c r="A1502" i="8"/>
  <c r="A1503" i="8"/>
  <c r="A1504" i="8"/>
  <c r="A1505" i="8"/>
  <c r="A1506" i="8"/>
  <c r="A1507" i="8"/>
  <c r="A1508" i="8"/>
  <c r="A1509" i="8"/>
  <c r="A1510" i="8"/>
  <c r="A1511" i="8"/>
  <c r="A1512" i="8"/>
  <c r="A1513" i="8"/>
  <c r="A1514" i="8"/>
  <c r="A1515" i="8"/>
  <c r="A1516" i="8"/>
  <c r="A1517" i="8"/>
  <c r="A1518" i="8"/>
  <c r="A1519" i="8"/>
  <c r="A1520" i="8"/>
  <c r="A1521" i="8"/>
  <c r="A1522" i="8"/>
  <c r="A1523" i="8"/>
  <c r="A1524" i="8"/>
  <c r="A1525" i="8"/>
  <c r="A1526" i="8"/>
  <c r="A1527" i="8"/>
  <c r="A1528" i="8"/>
  <c r="A1529" i="8"/>
  <c r="A1530" i="8"/>
  <c r="A1531" i="8"/>
  <c r="A1532" i="8"/>
  <c r="A1533" i="8"/>
  <c r="A1534" i="8"/>
  <c r="A1535" i="8"/>
  <c r="A1536" i="8"/>
  <c r="A1537" i="8"/>
  <c r="A1538" i="8"/>
  <c r="A1539" i="8"/>
  <c r="A1540" i="8"/>
  <c r="A1541" i="8"/>
  <c r="A1542" i="8"/>
  <c r="A1543" i="8"/>
  <c r="A1544" i="8"/>
  <c r="A1545" i="8"/>
  <c r="A1546" i="8"/>
  <c r="A1547" i="8"/>
  <c r="A1548" i="8"/>
  <c r="A1549" i="8"/>
  <c r="A1550" i="8"/>
  <c r="A1551" i="8"/>
  <c r="A1552" i="8"/>
  <c r="A1553" i="8"/>
  <c r="A1554" i="8"/>
  <c r="A1555" i="8"/>
  <c r="A1556" i="8"/>
  <c r="A1557" i="8"/>
  <c r="A1558" i="8"/>
  <c r="A1559" i="8"/>
  <c r="A1560" i="8"/>
  <c r="A1561" i="8"/>
  <c r="A1562" i="8"/>
  <c r="A1563" i="8"/>
  <c r="A1564" i="8"/>
  <c r="A1565" i="8"/>
  <c r="A1566" i="8"/>
  <c r="A1567" i="8"/>
  <c r="A1568" i="8"/>
  <c r="A1569" i="8"/>
  <c r="A1570" i="8"/>
  <c r="A1571" i="8"/>
  <c r="A1572" i="8"/>
  <c r="A1573" i="8"/>
  <c r="A1574" i="8"/>
  <c r="A1575" i="8"/>
  <c r="A1576" i="8"/>
  <c r="A1577" i="8"/>
  <c r="A1578" i="8"/>
  <c r="A1579" i="8"/>
  <c r="A1580" i="8"/>
  <c r="A1581" i="8"/>
  <c r="A1582" i="8"/>
  <c r="A1583" i="8"/>
  <c r="A1584" i="8"/>
  <c r="A1585" i="8"/>
  <c r="A1586" i="8"/>
  <c r="A1587" i="8"/>
  <c r="A1588" i="8"/>
  <c r="A1589" i="8"/>
  <c r="A1590" i="8"/>
  <c r="A1591" i="8"/>
  <c r="A1592" i="8"/>
  <c r="A1593" i="8"/>
  <c r="A1594" i="8"/>
  <c r="A1595" i="8"/>
  <c r="A1596" i="8"/>
  <c r="A1597" i="8"/>
  <c r="A1598" i="8"/>
  <c r="A1599" i="8"/>
  <c r="A1600" i="8"/>
  <c r="A1601" i="8"/>
  <c r="A1602" i="8"/>
  <c r="A1603" i="8"/>
  <c r="A1604" i="8"/>
  <c r="A1605" i="8"/>
  <c r="A1606" i="8"/>
  <c r="A1607" i="8"/>
  <c r="A1608" i="8"/>
  <c r="A1609" i="8"/>
  <c r="A1610" i="8"/>
  <c r="A1611" i="8"/>
  <c r="A1612" i="8"/>
  <c r="A1613" i="8"/>
  <c r="A1614" i="8"/>
  <c r="A1615" i="8"/>
  <c r="A1616" i="8"/>
  <c r="A1617" i="8"/>
  <c r="A1618" i="8"/>
  <c r="A1619" i="8"/>
  <c r="A1620" i="8"/>
  <c r="A1621" i="8"/>
  <c r="A1622" i="8"/>
  <c r="A1623" i="8"/>
  <c r="A1624" i="8"/>
  <c r="A1625" i="8"/>
  <c r="A1626" i="8"/>
  <c r="A1627" i="8"/>
  <c r="A1628" i="8"/>
  <c r="A1629" i="8"/>
  <c r="A1630" i="8"/>
  <c r="A1631" i="8"/>
  <c r="A1632" i="8"/>
  <c r="A1633" i="8"/>
  <c r="A1634" i="8"/>
  <c r="A1635" i="8"/>
  <c r="A1636" i="8"/>
  <c r="A1637" i="8"/>
  <c r="A1638" i="8"/>
  <c r="A1639" i="8"/>
  <c r="A1640" i="8"/>
  <c r="A1641" i="8"/>
  <c r="A1642" i="8"/>
  <c r="A1643" i="8"/>
  <c r="A1644" i="8"/>
  <c r="A1645" i="8"/>
  <c r="A1646" i="8"/>
  <c r="A1647" i="8"/>
  <c r="A1648" i="8"/>
  <c r="A1649" i="8"/>
  <c r="A1650" i="8"/>
  <c r="A1651" i="8"/>
  <c r="A1652" i="8"/>
  <c r="A1653" i="8"/>
  <c r="A1654" i="8"/>
  <c r="A1655" i="8"/>
  <c r="A1656" i="8"/>
  <c r="A1657" i="8"/>
  <c r="A1658" i="8"/>
  <c r="A1659" i="8"/>
  <c r="A1660" i="8"/>
  <c r="A1661" i="8"/>
  <c r="A1662" i="8"/>
  <c r="A1663" i="8"/>
  <c r="A1664" i="8"/>
  <c r="A1665" i="8"/>
  <c r="A1666" i="8"/>
  <c r="A1667" i="8"/>
  <c r="A1668" i="8"/>
  <c r="A1669" i="8"/>
  <c r="A1670" i="8"/>
  <c r="A1671" i="8"/>
  <c r="A1672" i="8"/>
  <c r="A1673" i="8"/>
  <c r="A1674" i="8"/>
  <c r="A1675" i="8"/>
  <c r="A1676" i="8"/>
  <c r="A1677" i="8"/>
  <c r="A1678" i="8"/>
  <c r="A1679" i="8"/>
  <c r="A1680" i="8"/>
  <c r="A1681" i="8"/>
  <c r="A1682" i="8"/>
  <c r="A1683" i="8"/>
  <c r="A1684" i="8"/>
  <c r="A1685" i="8"/>
  <c r="A1686" i="8"/>
  <c r="A1687" i="8"/>
  <c r="A1688" i="8"/>
  <c r="A1689" i="8"/>
  <c r="A1690" i="8"/>
  <c r="A1691" i="8"/>
  <c r="A1692" i="8"/>
  <c r="A1693" i="8"/>
  <c r="A1694" i="8"/>
  <c r="A1695" i="8"/>
  <c r="A1696" i="8"/>
  <c r="A1697" i="8"/>
  <c r="A1698" i="8"/>
  <c r="A1699" i="8"/>
  <c r="A1700" i="8"/>
  <c r="A1701" i="8"/>
  <c r="A1702" i="8"/>
  <c r="A1703" i="8"/>
  <c r="A1704" i="8"/>
  <c r="A1705" i="8"/>
  <c r="A1706" i="8"/>
  <c r="A1707" i="8"/>
  <c r="A1708" i="8"/>
  <c r="A1709" i="8"/>
  <c r="A1710" i="8"/>
  <c r="A1711" i="8"/>
  <c r="A1712" i="8"/>
  <c r="A1713" i="8"/>
  <c r="A1714" i="8"/>
  <c r="A1715" i="8"/>
  <c r="A1716" i="8"/>
  <c r="A1717" i="8"/>
  <c r="A1718" i="8"/>
  <c r="A1719" i="8"/>
  <c r="A1720" i="8"/>
  <c r="A1721" i="8"/>
  <c r="A1722" i="8"/>
  <c r="A1723" i="8"/>
  <c r="A1724" i="8"/>
  <c r="A1725" i="8"/>
  <c r="A1726" i="8"/>
  <c r="A1727" i="8"/>
  <c r="A1728" i="8"/>
  <c r="A1729" i="8"/>
  <c r="A1730" i="8"/>
  <c r="A1731" i="8"/>
  <c r="A1732" i="8"/>
  <c r="A1733" i="8"/>
  <c r="A1734" i="8"/>
  <c r="A1735" i="8"/>
  <c r="A1736" i="8"/>
  <c r="A1737" i="8"/>
  <c r="A1738" i="8"/>
  <c r="A1739" i="8"/>
  <c r="A1740" i="8"/>
  <c r="A1741" i="8"/>
  <c r="A1742" i="8"/>
  <c r="A1743" i="8"/>
  <c r="A1744" i="8"/>
  <c r="A1745" i="8"/>
  <c r="A1746" i="8"/>
  <c r="A1747" i="8"/>
  <c r="A1748" i="8"/>
  <c r="A1749" i="8"/>
  <c r="A1750" i="8"/>
  <c r="A1751" i="8"/>
  <c r="A1752" i="8"/>
  <c r="A1753" i="8"/>
  <c r="A1754" i="8"/>
  <c r="A1755" i="8"/>
  <c r="A1756" i="8"/>
  <c r="A1757" i="8"/>
  <c r="A1758" i="8"/>
  <c r="A1759" i="8"/>
  <c r="A1760" i="8"/>
  <c r="A1761" i="8"/>
  <c r="A1762" i="8"/>
  <c r="A1763" i="8"/>
  <c r="A1764" i="8"/>
  <c r="A1765" i="8"/>
  <c r="A1766" i="8"/>
  <c r="A1767" i="8"/>
  <c r="A1768" i="8"/>
  <c r="A1769" i="8"/>
  <c r="A1770" i="8"/>
  <c r="A1771" i="8"/>
  <c r="A1772" i="8"/>
  <c r="A1773" i="8"/>
  <c r="A1774" i="8"/>
  <c r="A1775" i="8"/>
  <c r="A1776" i="8"/>
  <c r="A1777" i="8"/>
  <c r="A1778" i="8"/>
  <c r="A1779" i="8"/>
  <c r="A1780" i="8"/>
  <c r="A1781" i="8"/>
  <c r="A1782" i="8"/>
  <c r="A1783" i="8"/>
  <c r="A1784" i="8"/>
  <c r="A1785" i="8"/>
  <c r="A1786" i="8"/>
  <c r="A1787" i="8"/>
  <c r="A1788" i="8"/>
  <c r="A1789" i="8"/>
  <c r="A1790" i="8"/>
  <c r="A1791" i="8"/>
  <c r="A1792" i="8"/>
  <c r="A1793" i="8"/>
  <c r="A1794" i="8"/>
  <c r="A1795" i="8"/>
  <c r="A1796" i="8"/>
  <c r="A1797" i="8"/>
  <c r="A1798" i="8"/>
  <c r="A1799" i="8"/>
  <c r="A1800" i="8"/>
  <c r="A1801" i="8"/>
  <c r="A1802" i="8"/>
  <c r="A1803" i="8"/>
  <c r="A1804" i="8"/>
  <c r="A1805" i="8"/>
  <c r="A1806" i="8"/>
  <c r="A1807" i="8"/>
  <c r="A1808" i="8"/>
  <c r="A1809" i="8"/>
  <c r="A1810" i="8"/>
  <c r="A1811" i="8"/>
  <c r="A1812" i="8"/>
  <c r="A1813" i="8"/>
  <c r="A1814" i="8"/>
  <c r="A1815" i="8"/>
  <c r="A1816" i="8"/>
  <c r="A1817" i="8"/>
  <c r="A1818" i="8"/>
  <c r="A1819" i="8"/>
  <c r="A1820" i="8"/>
  <c r="A1821" i="8"/>
  <c r="A1822" i="8"/>
  <c r="A1823" i="8"/>
  <c r="A1824" i="8"/>
  <c r="A1825" i="8"/>
  <c r="A1826" i="8"/>
  <c r="A1827" i="8"/>
  <c r="A1828" i="8"/>
  <c r="A1829" i="8"/>
  <c r="A1830" i="8"/>
  <c r="A1831" i="8"/>
  <c r="A1832" i="8"/>
  <c r="A1833" i="8"/>
  <c r="A1834" i="8"/>
  <c r="A1835" i="8"/>
  <c r="A1836" i="8"/>
  <c r="A1837" i="8"/>
  <c r="A1838" i="8"/>
  <c r="A1839" i="8"/>
  <c r="A1840" i="8"/>
  <c r="A1841" i="8"/>
  <c r="A1842" i="8"/>
  <c r="A1843" i="8"/>
  <c r="A1844" i="8"/>
  <c r="A1845" i="8"/>
  <c r="A1846" i="8"/>
  <c r="A1847" i="8"/>
  <c r="A1848" i="8"/>
  <c r="A1849" i="8"/>
  <c r="A1850" i="8"/>
  <c r="A1851" i="8"/>
  <c r="A1852" i="8"/>
  <c r="A1853" i="8"/>
  <c r="A1854" i="8"/>
  <c r="A1855" i="8"/>
  <c r="A1856" i="8"/>
  <c r="A1857" i="8"/>
  <c r="A1858" i="8"/>
  <c r="A1859" i="8"/>
  <c r="A1860" i="8"/>
  <c r="A1861" i="8"/>
  <c r="A1862" i="8"/>
  <c r="A1863" i="8"/>
  <c r="A1864" i="8"/>
  <c r="A1865" i="8"/>
  <c r="A1866" i="8"/>
  <c r="A1867" i="8"/>
  <c r="A1868" i="8"/>
  <c r="A1869" i="8"/>
  <c r="A1870" i="8"/>
  <c r="A1871" i="8"/>
  <c r="A1872" i="8"/>
  <c r="A1873" i="8"/>
  <c r="A1874" i="8"/>
  <c r="A1875" i="8"/>
  <c r="A1876" i="8"/>
  <c r="A1877" i="8"/>
  <c r="A1878" i="8"/>
  <c r="A1879" i="8"/>
  <c r="A1880" i="8"/>
  <c r="A1881" i="8"/>
  <c r="A1882" i="8"/>
  <c r="A1883" i="8"/>
  <c r="A1884" i="8"/>
  <c r="A1885" i="8"/>
  <c r="A1886" i="8"/>
  <c r="A1887" i="8"/>
  <c r="A1888" i="8"/>
  <c r="A1889" i="8"/>
  <c r="A1890" i="8"/>
  <c r="A1891" i="8"/>
  <c r="A1892" i="8"/>
  <c r="A1893" i="8"/>
  <c r="A1894" i="8"/>
  <c r="A1895" i="8"/>
  <c r="A1896" i="8"/>
  <c r="A1897" i="8"/>
  <c r="A1898" i="8"/>
  <c r="A1899" i="8"/>
  <c r="A1900" i="8"/>
  <c r="A1901" i="8"/>
  <c r="A1902" i="8"/>
  <c r="A1903" i="8"/>
  <c r="A1904" i="8"/>
  <c r="A1905" i="8"/>
  <c r="A1906" i="8"/>
  <c r="A1907" i="8"/>
  <c r="A1908" i="8"/>
  <c r="A1909" i="8"/>
  <c r="A1910" i="8"/>
  <c r="A1911" i="8"/>
  <c r="A1912" i="8"/>
  <c r="A1913" i="8"/>
  <c r="A1914" i="8"/>
  <c r="A1915" i="8"/>
  <c r="A1916" i="8"/>
  <c r="A1917" i="8"/>
  <c r="A1918" i="8"/>
  <c r="A1919" i="8"/>
  <c r="A1920" i="8"/>
  <c r="A1921" i="8"/>
  <c r="A1922" i="8"/>
  <c r="A1923" i="8"/>
  <c r="A1924" i="8"/>
  <c r="A1925" i="8"/>
  <c r="A1926" i="8"/>
  <c r="A1927" i="8"/>
  <c r="A1928" i="8"/>
  <c r="A1929" i="8"/>
  <c r="A1930" i="8"/>
  <c r="A1931" i="8"/>
  <c r="A1932" i="8"/>
  <c r="A1933" i="8"/>
  <c r="A1934" i="8"/>
  <c r="A1935" i="8"/>
  <c r="A1936" i="8"/>
  <c r="A1937" i="8"/>
  <c r="A1938" i="8"/>
  <c r="A1939" i="8"/>
  <c r="A1940" i="8"/>
  <c r="A1941" i="8"/>
  <c r="A1942" i="8"/>
  <c r="A1943" i="8"/>
  <c r="A1944" i="8"/>
  <c r="A1945" i="8"/>
  <c r="A1946" i="8"/>
  <c r="A1947" i="8"/>
  <c r="A1948" i="8"/>
  <c r="A1949" i="8"/>
  <c r="A1950" i="8"/>
  <c r="A1951" i="8"/>
  <c r="A1952" i="8"/>
  <c r="A1953" i="8"/>
  <c r="A1954" i="8"/>
  <c r="A1955" i="8"/>
  <c r="A1956" i="8"/>
  <c r="A1957" i="8"/>
  <c r="A1958" i="8"/>
  <c r="A1959" i="8"/>
  <c r="A1960" i="8"/>
  <c r="A1961" i="8"/>
  <c r="A1962" i="8"/>
  <c r="A1963" i="8"/>
  <c r="A1964" i="8"/>
  <c r="A1965" i="8"/>
  <c r="A1966" i="8"/>
  <c r="A1967" i="8"/>
  <c r="A1968" i="8"/>
  <c r="A1969" i="8"/>
  <c r="A1970" i="8"/>
  <c r="A1971" i="8"/>
  <c r="A1972" i="8"/>
  <c r="A1973" i="8"/>
  <c r="A1974" i="8"/>
  <c r="A1975" i="8"/>
  <c r="A1976" i="8"/>
  <c r="A1977" i="8"/>
  <c r="A1978" i="8"/>
  <c r="A1979" i="8"/>
  <c r="A1980" i="8"/>
  <c r="A1981" i="8"/>
  <c r="A1982" i="8"/>
  <c r="A1983" i="8"/>
  <c r="A1984" i="8"/>
  <c r="A1985" i="8"/>
  <c r="A1986" i="8"/>
  <c r="A1987" i="8"/>
  <c r="A1988" i="8"/>
  <c r="A1989" i="8"/>
  <c r="A1990" i="8"/>
  <c r="A1991" i="8"/>
  <c r="A1992" i="8"/>
  <c r="A1993" i="8"/>
  <c r="A1994" i="8"/>
  <c r="A1995" i="8"/>
  <c r="A1996" i="8"/>
  <c r="A1997" i="8"/>
  <c r="A1998" i="8"/>
  <c r="A1999" i="8"/>
  <c r="A2000" i="8"/>
  <c r="A2001" i="8"/>
  <c r="A2002" i="8"/>
  <c r="A2003" i="8"/>
  <c r="A2004" i="8"/>
  <c r="A2005" i="8"/>
  <c r="A2006" i="8"/>
  <c r="A2007" i="8"/>
  <c r="A2008" i="8"/>
  <c r="A2009" i="8"/>
  <c r="A2010" i="8"/>
  <c r="A2011" i="8"/>
  <c r="A2012" i="8"/>
  <c r="A2013" i="8"/>
  <c r="A2014" i="8"/>
  <c r="A2015" i="8"/>
  <c r="A2016" i="8"/>
  <c r="A2017" i="8"/>
  <c r="A2018" i="8"/>
  <c r="A2019" i="8"/>
  <c r="A2020" i="8"/>
  <c r="A2021" i="8"/>
  <c r="A2022" i="8"/>
  <c r="A2023" i="8"/>
  <c r="A2024" i="8"/>
  <c r="A2025" i="8"/>
  <c r="A2026" i="8"/>
  <c r="A2027" i="8"/>
  <c r="A2028" i="8"/>
  <c r="A2029" i="8"/>
  <c r="A2030" i="8"/>
  <c r="A2031" i="8"/>
  <c r="A2032" i="8"/>
  <c r="A2033" i="8"/>
  <c r="A2034" i="8"/>
  <c r="A2035" i="8"/>
  <c r="A2036" i="8"/>
  <c r="A2037" i="8"/>
  <c r="A2038" i="8"/>
  <c r="A2039" i="8"/>
  <c r="A2040" i="8"/>
  <c r="A2041" i="8"/>
  <c r="A2042" i="8"/>
  <c r="A2043" i="8"/>
  <c r="A2044" i="8"/>
  <c r="A2045" i="8"/>
  <c r="A2046" i="8"/>
  <c r="A2047" i="8"/>
  <c r="A2048" i="8"/>
  <c r="A2049" i="8"/>
  <c r="A2050" i="8"/>
  <c r="A2051" i="8"/>
  <c r="A2052" i="8"/>
  <c r="A2053" i="8"/>
  <c r="A2054" i="8"/>
  <c r="A2055" i="8"/>
  <c r="A2056" i="8"/>
  <c r="A2057" i="8"/>
  <c r="A2058" i="8"/>
  <c r="A2059" i="8"/>
  <c r="A2060" i="8"/>
  <c r="A2061" i="8"/>
  <c r="A2062" i="8"/>
  <c r="A2063" i="8"/>
  <c r="A2064" i="8"/>
  <c r="A2065" i="8"/>
  <c r="A2066" i="8"/>
  <c r="A2067" i="8"/>
  <c r="A2068" i="8"/>
  <c r="A2069" i="8"/>
  <c r="A2070" i="8"/>
  <c r="A2071" i="8"/>
  <c r="A2072" i="8"/>
  <c r="A2073" i="8"/>
  <c r="A2074" i="8"/>
  <c r="A2075" i="8"/>
  <c r="A2076" i="8"/>
  <c r="A2077" i="8"/>
  <c r="A2078" i="8"/>
  <c r="A2079" i="8"/>
  <c r="A2080" i="8"/>
  <c r="A2081" i="8"/>
  <c r="A2082" i="8"/>
  <c r="A2083" i="8"/>
  <c r="A2084" i="8"/>
  <c r="A2085" i="8"/>
  <c r="A2086" i="8"/>
  <c r="A2087" i="8"/>
  <c r="A2088" i="8"/>
  <c r="A2089" i="8"/>
  <c r="A2090" i="8"/>
  <c r="A2091" i="8"/>
  <c r="A2092" i="8"/>
  <c r="A2093" i="8"/>
  <c r="A2094" i="8"/>
  <c r="A2095" i="8"/>
  <c r="A2096" i="8"/>
  <c r="A2097" i="8"/>
  <c r="A2098" i="8"/>
  <c r="A2099" i="8"/>
  <c r="A2100" i="8"/>
  <c r="A2101" i="8"/>
  <c r="A2102" i="8"/>
  <c r="A2103" i="8"/>
  <c r="A2104" i="8"/>
  <c r="A2105" i="8"/>
  <c r="A2106" i="8"/>
  <c r="A2107" i="8"/>
  <c r="A2108" i="8"/>
  <c r="A2109" i="8"/>
  <c r="A2110" i="8"/>
  <c r="A2111" i="8"/>
  <c r="A2112" i="8"/>
  <c r="A2113" i="8"/>
  <c r="A2114" i="8"/>
  <c r="A2115" i="8"/>
  <c r="A2116" i="8"/>
  <c r="A2117" i="8"/>
  <c r="A2118" i="8"/>
  <c r="A2119" i="8"/>
  <c r="A2120" i="8"/>
  <c r="A2121" i="8"/>
  <c r="A2122" i="8"/>
  <c r="A2123" i="8"/>
  <c r="A2124" i="8"/>
  <c r="A2125" i="8"/>
  <c r="A2126" i="8"/>
  <c r="A2127" i="8"/>
  <c r="A2128" i="8"/>
  <c r="A2129" i="8"/>
  <c r="A2130" i="8"/>
  <c r="A2131" i="8"/>
  <c r="A2132" i="8"/>
  <c r="A2133" i="8"/>
  <c r="A2134" i="8"/>
  <c r="A2135" i="8"/>
  <c r="A2136" i="8"/>
  <c r="A2137" i="8"/>
  <c r="A2138" i="8"/>
  <c r="A2139" i="8"/>
  <c r="A2140" i="8"/>
  <c r="A2141" i="8"/>
  <c r="A2142" i="8"/>
  <c r="A2143" i="8"/>
  <c r="A2144" i="8"/>
  <c r="A2145" i="8"/>
  <c r="A2146" i="8"/>
  <c r="A2147" i="8"/>
  <c r="A2148" i="8"/>
  <c r="A2149" i="8"/>
  <c r="A2150" i="8"/>
  <c r="A2151" i="8"/>
  <c r="A2152" i="8"/>
  <c r="A2153" i="8"/>
  <c r="A2154" i="8"/>
  <c r="A2155" i="8"/>
  <c r="A2156" i="8"/>
  <c r="A2157" i="8"/>
  <c r="A2158" i="8"/>
  <c r="A2159" i="8"/>
  <c r="A2160" i="8"/>
  <c r="A2161" i="8"/>
  <c r="A2162" i="8"/>
  <c r="A2163" i="8"/>
  <c r="A2164" i="8"/>
  <c r="A2165" i="8"/>
  <c r="A2166" i="8"/>
  <c r="A2167" i="8"/>
  <c r="A2168" i="8"/>
  <c r="A2169" i="8"/>
  <c r="A2170" i="8"/>
  <c r="A2171" i="8"/>
  <c r="A2172" i="8"/>
  <c r="A2173" i="8"/>
  <c r="A2174" i="8"/>
  <c r="A2175" i="8"/>
  <c r="A2176" i="8"/>
  <c r="A2177" i="8"/>
  <c r="A2178" i="8"/>
  <c r="A2179" i="8"/>
  <c r="A2180" i="8"/>
  <c r="A2181" i="8"/>
  <c r="A2182" i="8"/>
  <c r="A2183" i="8"/>
  <c r="A2184" i="8"/>
  <c r="A2185" i="8"/>
  <c r="A2186" i="8"/>
  <c r="A2187" i="8"/>
  <c r="A2188" i="8"/>
  <c r="A2189" i="8"/>
  <c r="A2190" i="8"/>
  <c r="A2191" i="8"/>
  <c r="A2192" i="8"/>
  <c r="A2193" i="8"/>
  <c r="A2194" i="8"/>
  <c r="A2195" i="8"/>
  <c r="A2196" i="8"/>
  <c r="A2197" i="8"/>
  <c r="A2198" i="8"/>
  <c r="A2199" i="8"/>
  <c r="A2200" i="8"/>
  <c r="A2201" i="8"/>
  <c r="A2202" i="8"/>
  <c r="A2203" i="8"/>
  <c r="A2204" i="8"/>
  <c r="A2205" i="8"/>
  <c r="A2206" i="8"/>
  <c r="A2207" i="8"/>
  <c r="A2208" i="8"/>
  <c r="A2209" i="8"/>
  <c r="A2210" i="8"/>
  <c r="A2211" i="8"/>
  <c r="A2212" i="8"/>
  <c r="A2213" i="8"/>
  <c r="A2214" i="8"/>
  <c r="A2215" i="8"/>
  <c r="A2216" i="8"/>
  <c r="A2217" i="8"/>
  <c r="A2218" i="8"/>
  <c r="A2219" i="8"/>
  <c r="A2220" i="8"/>
  <c r="A2221" i="8"/>
  <c r="A2222" i="8"/>
  <c r="A2223" i="8"/>
  <c r="A2224" i="8"/>
  <c r="A2225" i="8"/>
  <c r="A2226" i="8"/>
  <c r="A2227" i="8"/>
  <c r="A2228" i="8"/>
  <c r="A2229" i="8"/>
  <c r="A2230" i="8"/>
  <c r="A2231" i="8"/>
  <c r="A2232" i="8"/>
  <c r="A2233" i="8"/>
  <c r="A2234" i="8"/>
  <c r="A2235" i="8"/>
  <c r="A2236" i="8"/>
  <c r="A2237" i="8"/>
  <c r="A2238" i="8"/>
  <c r="A2239" i="8"/>
  <c r="A2240" i="8"/>
  <c r="A2241" i="8"/>
  <c r="A2242" i="8"/>
  <c r="A2243" i="8"/>
  <c r="A2244" i="8"/>
  <c r="A2245" i="8"/>
  <c r="A2246" i="8"/>
  <c r="A2247" i="8"/>
  <c r="A2248" i="8"/>
  <c r="A2249" i="8"/>
  <c r="A2250" i="8"/>
  <c r="A2251" i="8"/>
  <c r="A2252" i="8"/>
  <c r="A2253" i="8"/>
  <c r="A2254" i="8"/>
  <c r="A2255" i="8"/>
  <c r="A2256" i="8"/>
  <c r="A2257" i="8"/>
  <c r="A2258" i="8"/>
  <c r="A2259" i="8"/>
  <c r="A2260" i="8"/>
  <c r="A2261" i="8"/>
  <c r="A2262" i="8"/>
  <c r="A2263" i="8"/>
  <c r="A2264" i="8"/>
  <c r="A2265" i="8"/>
  <c r="A2266" i="8"/>
  <c r="A2267" i="8"/>
  <c r="A2268" i="8"/>
  <c r="A2269" i="8"/>
  <c r="A2270" i="8"/>
  <c r="A2271" i="8"/>
  <c r="A2272" i="8"/>
  <c r="A2273" i="8"/>
  <c r="A2274" i="8"/>
  <c r="A2275" i="8"/>
  <c r="A2276" i="8"/>
  <c r="A2277" i="8"/>
  <c r="A2278" i="8"/>
  <c r="A2279" i="8"/>
  <c r="A2280" i="8"/>
  <c r="A2281" i="8"/>
  <c r="A2282" i="8"/>
  <c r="A2283" i="8"/>
  <c r="A2284" i="8"/>
  <c r="A2285" i="8"/>
  <c r="A2286" i="8"/>
  <c r="A2287" i="8"/>
  <c r="A2288" i="8"/>
  <c r="A2289" i="8"/>
  <c r="A2290" i="8"/>
  <c r="A2291" i="8"/>
  <c r="A2292" i="8"/>
  <c r="A2293" i="8"/>
  <c r="A2294" i="8"/>
  <c r="A2295" i="8"/>
  <c r="A2296" i="8"/>
  <c r="A2297" i="8"/>
  <c r="A2298" i="8"/>
  <c r="A2299" i="8"/>
  <c r="A2300" i="8"/>
  <c r="A2301" i="8"/>
  <c r="A2302" i="8"/>
  <c r="A2303" i="8"/>
  <c r="A2304" i="8"/>
  <c r="A2305" i="8"/>
  <c r="A2306" i="8"/>
  <c r="A2307" i="8"/>
  <c r="A2308" i="8"/>
  <c r="A2309" i="8"/>
  <c r="A2310" i="8"/>
  <c r="A2311" i="8"/>
  <c r="A2312" i="8"/>
  <c r="A2313" i="8"/>
  <c r="A2314" i="8"/>
  <c r="A2315" i="8"/>
  <c r="A2316" i="8"/>
  <c r="A2317" i="8"/>
  <c r="A2318" i="8"/>
  <c r="A2319" i="8"/>
  <c r="A2320" i="8"/>
  <c r="A2321" i="8"/>
  <c r="A2322" i="8"/>
  <c r="A2323" i="8"/>
  <c r="A2324" i="8"/>
  <c r="A2325" i="8"/>
  <c r="A2326" i="8"/>
  <c r="A2327" i="8"/>
  <c r="A2328" i="8"/>
  <c r="A2329" i="8"/>
  <c r="A2330" i="8"/>
  <c r="A2331" i="8"/>
  <c r="A2332" i="8"/>
  <c r="A2333" i="8"/>
  <c r="A2334" i="8"/>
  <c r="A2335" i="8"/>
  <c r="A2336" i="8"/>
  <c r="A2337" i="8"/>
  <c r="A2338" i="8"/>
  <c r="A2339" i="8"/>
  <c r="A2340" i="8"/>
  <c r="A2341" i="8"/>
  <c r="A2342" i="8"/>
  <c r="A2343" i="8"/>
  <c r="A2344" i="8"/>
  <c r="A2345" i="8"/>
  <c r="A2346" i="8"/>
  <c r="A2347" i="8"/>
  <c r="A2348" i="8"/>
  <c r="A2349" i="8"/>
  <c r="D16" i="5"/>
  <c r="C16" i="5" s="1"/>
  <c r="D20" i="5"/>
  <c r="C20" i="5" s="1"/>
  <c r="D7" i="5"/>
  <c r="C7" i="5" s="1"/>
  <c r="B27" i="5"/>
  <c r="B33" i="5"/>
  <c r="B39" i="5"/>
  <c r="B43" i="5"/>
  <c r="B49" i="5"/>
  <c r="B55" i="5"/>
  <c r="B59" i="5"/>
  <c r="B65" i="5"/>
  <c r="B71" i="5"/>
  <c r="B75" i="5"/>
  <c r="B83" i="5"/>
  <c r="F5" i="1"/>
  <c r="D6" i="5"/>
  <c r="C6" i="5" s="1"/>
  <c r="D11" i="5"/>
  <c r="C11" i="5" s="1"/>
  <c r="D13" i="5"/>
  <c r="C13" i="5" s="1"/>
  <c r="D15" i="5"/>
  <c r="C15" i="5" s="1"/>
  <c r="D17" i="5"/>
  <c r="C17" i="5" s="1"/>
  <c r="D19" i="5"/>
  <c r="C19" i="5" s="1"/>
  <c r="F20" i="5"/>
  <c r="D22" i="5"/>
  <c r="C22" i="5" s="1"/>
  <c r="C27" i="5"/>
  <c r="C29" i="5"/>
  <c r="C31" i="5"/>
  <c r="C33" i="5"/>
  <c r="C35" i="5"/>
  <c r="C37" i="5"/>
  <c r="C39" i="5"/>
  <c r="C41" i="5"/>
  <c r="C43" i="5"/>
  <c r="C47" i="5"/>
  <c r="C49" i="5"/>
  <c r="C51" i="5"/>
  <c r="C53" i="5"/>
  <c r="C55" i="5"/>
  <c r="C57" i="5"/>
  <c r="C59" i="5"/>
  <c r="C61" i="5"/>
  <c r="C63" i="5"/>
  <c r="C65" i="5"/>
  <c r="C67" i="5"/>
  <c r="C69" i="5"/>
  <c r="C71" i="5"/>
  <c r="C73" i="5"/>
  <c r="C75" i="5"/>
  <c r="C77" i="5"/>
  <c r="C79" i="5"/>
  <c r="C81" i="5"/>
  <c r="O7" i="7"/>
  <c r="D14" i="5"/>
  <c r="C14" i="5" s="1"/>
  <c r="D9" i="5"/>
  <c r="C9" i="5" s="1"/>
  <c r="B29" i="5"/>
  <c r="B35" i="5"/>
  <c r="B41" i="5"/>
  <c r="B47" i="5"/>
  <c r="B51" i="5"/>
  <c r="B57" i="5"/>
  <c r="B63" i="5"/>
  <c r="B69" i="5"/>
  <c r="B77" i="5"/>
  <c r="B81" i="5"/>
  <c r="Q6" i="29"/>
  <c r="E6" i="5"/>
  <c r="D8" i="5"/>
  <c r="C8" i="5" s="1"/>
  <c r="B28" i="5"/>
  <c r="B30" i="5"/>
  <c r="B32" i="5"/>
  <c r="B34" i="5"/>
  <c r="B36" i="5"/>
  <c r="B38" i="5"/>
  <c r="B40" i="5"/>
  <c r="B42" i="5"/>
  <c r="B44" i="5"/>
  <c r="B46" i="5"/>
  <c r="B48" i="5"/>
  <c r="B50" i="5"/>
  <c r="B52" i="5"/>
  <c r="B54" i="5"/>
  <c r="B56" i="5"/>
  <c r="B58" i="5"/>
  <c r="B60" i="5"/>
  <c r="B62" i="5"/>
  <c r="B64" i="5"/>
  <c r="B66" i="5"/>
  <c r="B68" i="5"/>
  <c r="B70" i="5"/>
  <c r="B72" i="5"/>
  <c r="B74" i="5"/>
  <c r="B76" i="5"/>
  <c r="B78" i="5"/>
  <c r="B80" i="5"/>
  <c r="A6005" i="8"/>
  <c r="A6004" i="8"/>
  <c r="A6003" i="8"/>
  <c r="A6002" i="8"/>
  <c r="A6001" i="8"/>
  <c r="A6000" i="8"/>
  <c r="A5999" i="8"/>
  <c r="A5998" i="8"/>
  <c r="A5997" i="8"/>
  <c r="A5996" i="8"/>
  <c r="A5995" i="8"/>
  <c r="A5994" i="8"/>
  <c r="A5993" i="8"/>
  <c r="A5992" i="8"/>
  <c r="A5991" i="8"/>
  <c r="A5990" i="8"/>
  <c r="A5989" i="8"/>
  <c r="A5988" i="8"/>
  <c r="A5987" i="8"/>
  <c r="A5986" i="8"/>
  <c r="A5985" i="8"/>
  <c r="A5984" i="8"/>
  <c r="A5983" i="8"/>
  <c r="A5982" i="8"/>
  <c r="A5981" i="8"/>
  <c r="A5980" i="8"/>
  <c r="A5979" i="8"/>
  <c r="A5978" i="8"/>
  <c r="A5977" i="8"/>
  <c r="A5976" i="8"/>
  <c r="A5975" i="8"/>
  <c r="A5974" i="8"/>
  <c r="A5973" i="8"/>
  <c r="A5972" i="8"/>
  <c r="A5971" i="8"/>
  <c r="A5970" i="8"/>
  <c r="A5969" i="8"/>
  <c r="A5968" i="8"/>
  <c r="A5967" i="8"/>
  <c r="A5966" i="8"/>
  <c r="A5965" i="8"/>
  <c r="A5964" i="8"/>
  <c r="A5963" i="8"/>
  <c r="A5962" i="8"/>
  <c r="A5961" i="8"/>
  <c r="A5960" i="8"/>
  <c r="A5959" i="8"/>
  <c r="A5958" i="8"/>
  <c r="A5957" i="8"/>
  <c r="A5956" i="8"/>
  <c r="A5955" i="8"/>
  <c r="A5954" i="8"/>
  <c r="A5953" i="8"/>
  <c r="A5952" i="8"/>
  <c r="A5951" i="8"/>
  <c r="A5950" i="8"/>
  <c r="A5949" i="8"/>
  <c r="A5948" i="8"/>
  <c r="A5947" i="8"/>
  <c r="A5946" i="8"/>
  <c r="A5945" i="8"/>
  <c r="A5944" i="8"/>
  <c r="A5943" i="8"/>
  <c r="A5942" i="8"/>
  <c r="A5941" i="8"/>
  <c r="A5940" i="8"/>
  <c r="A5939" i="8"/>
  <c r="A5938" i="8"/>
  <c r="A5937" i="8"/>
  <c r="A5936" i="8"/>
  <c r="A5935" i="8"/>
  <c r="A5934" i="8"/>
  <c r="A5933" i="8"/>
  <c r="A5932" i="8"/>
  <c r="A5931" i="8"/>
  <c r="A5930" i="8"/>
  <c r="A5929" i="8"/>
  <c r="A5928" i="8"/>
  <c r="A5927" i="8"/>
  <c r="A5926" i="8"/>
  <c r="A5925" i="8"/>
  <c r="A5924" i="8"/>
  <c r="A5923" i="8"/>
  <c r="A5922" i="8"/>
  <c r="A5921" i="8"/>
  <c r="A5920" i="8"/>
  <c r="A5919" i="8"/>
  <c r="A5918" i="8"/>
  <c r="A5917" i="8"/>
  <c r="A5916" i="8"/>
  <c r="A5915" i="8"/>
  <c r="A5914" i="8"/>
  <c r="A5913" i="8"/>
  <c r="A5912" i="8"/>
  <c r="A5911" i="8"/>
  <c r="A5910" i="8"/>
  <c r="A5909" i="8"/>
  <c r="A5908" i="8"/>
  <c r="A5907" i="8"/>
  <c r="A5906" i="8"/>
  <c r="A5905" i="8"/>
  <c r="A5904" i="8"/>
  <c r="A5903" i="8"/>
  <c r="A5902" i="8"/>
  <c r="A5901" i="8"/>
  <c r="A5900" i="8"/>
  <c r="A5899" i="8"/>
  <c r="A5898" i="8"/>
  <c r="A5897" i="8"/>
  <c r="A5896" i="8"/>
  <c r="A5895" i="8"/>
  <c r="A5894" i="8"/>
  <c r="A5893" i="8"/>
  <c r="A5892" i="8"/>
  <c r="A5891" i="8"/>
  <c r="A5890" i="8"/>
  <c r="A5889" i="8"/>
  <c r="A5888" i="8"/>
  <c r="A5887" i="8"/>
  <c r="A5886" i="8"/>
  <c r="A5885" i="8"/>
  <c r="A5884" i="8"/>
  <c r="A5883" i="8"/>
  <c r="A5882" i="8"/>
  <c r="A5881" i="8"/>
  <c r="A5880" i="8"/>
  <c r="A5879" i="8"/>
  <c r="A5878" i="8"/>
  <c r="A5877" i="8"/>
  <c r="A5876" i="8"/>
  <c r="A5875" i="8"/>
  <c r="A5874" i="8"/>
  <c r="A5873" i="8"/>
  <c r="A5872" i="8"/>
  <c r="A5871" i="8"/>
  <c r="A5870" i="8"/>
  <c r="A5869" i="8"/>
  <c r="A5868" i="8"/>
  <c r="A5867" i="8"/>
  <c r="A5866" i="8"/>
  <c r="A5865" i="8"/>
  <c r="A5864" i="8"/>
  <c r="A5863" i="8"/>
  <c r="A5862" i="8"/>
  <c r="A5861" i="8"/>
  <c r="A5860" i="8"/>
  <c r="A5859" i="8"/>
  <c r="A5858" i="8"/>
  <c r="A5857" i="8"/>
  <c r="A5856" i="8"/>
  <c r="A5855" i="8"/>
  <c r="A5854" i="8"/>
  <c r="A5853" i="8"/>
  <c r="A5852" i="8"/>
  <c r="A5851" i="8"/>
  <c r="A5850" i="8"/>
  <c r="A5849" i="8"/>
  <c r="A5848" i="8"/>
  <c r="A5847" i="8"/>
  <c r="A5846" i="8"/>
  <c r="A5845" i="8"/>
  <c r="A5844" i="8"/>
  <c r="A5843" i="8"/>
  <c r="A5842" i="8"/>
  <c r="A5841" i="8"/>
  <c r="A5840" i="8"/>
  <c r="A5839" i="8"/>
  <c r="A5838" i="8"/>
  <c r="A5837" i="8"/>
  <c r="A5836" i="8"/>
  <c r="A5835" i="8"/>
  <c r="A5834" i="8"/>
  <c r="A5833" i="8"/>
  <c r="A5832" i="8"/>
  <c r="A5831" i="8"/>
  <c r="A5830" i="8"/>
  <c r="A5829" i="8"/>
  <c r="A5828" i="8"/>
  <c r="A5827" i="8"/>
  <c r="A5826" i="8"/>
  <c r="A5825" i="8"/>
  <c r="A5824" i="8"/>
  <c r="A5823" i="8"/>
  <c r="A5822" i="8"/>
  <c r="A5821" i="8"/>
  <c r="A5820" i="8"/>
  <c r="A5819" i="8"/>
  <c r="A5818" i="8"/>
  <c r="A5817" i="8"/>
  <c r="A5816" i="8"/>
  <c r="A5815" i="8"/>
  <c r="A5814" i="8"/>
  <c r="A5813" i="8"/>
  <c r="A5812" i="8"/>
  <c r="A5811" i="8"/>
  <c r="A5810" i="8"/>
  <c r="A5809" i="8"/>
  <c r="A5808" i="8"/>
  <c r="A5807" i="8"/>
  <c r="A5806" i="8"/>
  <c r="A5805" i="8"/>
  <c r="A5804" i="8"/>
  <c r="A5803" i="8"/>
  <c r="A5802" i="8"/>
  <c r="A5801" i="8"/>
  <c r="A5800" i="8"/>
  <c r="A5799" i="8"/>
  <c r="A5798" i="8"/>
  <c r="A5797" i="8"/>
  <c r="A5796" i="8"/>
  <c r="A5795" i="8"/>
  <c r="A5794" i="8"/>
  <c r="A5793" i="8"/>
  <c r="A5792" i="8"/>
  <c r="A5791" i="8"/>
  <c r="A5790" i="8"/>
  <c r="A5789" i="8"/>
  <c r="A5788" i="8"/>
  <c r="A5787" i="8"/>
  <c r="A5786" i="8"/>
  <c r="A5785" i="8"/>
  <c r="A5784" i="8"/>
  <c r="A5783" i="8"/>
  <c r="A5782" i="8"/>
  <c r="A5781" i="8"/>
  <c r="A5780" i="8"/>
  <c r="A5779" i="8"/>
  <c r="A5778" i="8"/>
  <c r="A5777" i="8"/>
  <c r="A5776" i="8"/>
  <c r="A5775" i="8"/>
  <c r="A5774" i="8"/>
  <c r="A5773" i="8"/>
  <c r="A5772" i="8"/>
  <c r="A5771" i="8"/>
  <c r="A5770" i="8"/>
  <c r="A5769" i="8"/>
  <c r="A5768" i="8"/>
  <c r="A5767" i="8"/>
  <c r="A5766" i="8"/>
  <c r="A5765" i="8"/>
  <c r="A5764" i="8"/>
  <c r="A5763" i="8"/>
  <c r="A5762" i="8"/>
  <c r="A5761" i="8"/>
  <c r="A5760" i="8"/>
  <c r="A5759" i="8"/>
  <c r="A5758" i="8"/>
  <c r="A5757" i="8"/>
  <c r="A5756" i="8"/>
  <c r="A5755" i="8"/>
  <c r="A5754" i="8"/>
  <c r="A5753" i="8"/>
  <c r="A5752" i="8"/>
  <c r="A5751" i="8"/>
  <c r="A5750" i="8"/>
  <c r="A5749" i="8"/>
  <c r="A5748" i="8"/>
  <c r="A5747" i="8"/>
  <c r="A5746" i="8"/>
  <c r="A5745" i="8"/>
  <c r="A5744" i="8"/>
  <c r="A5743" i="8"/>
  <c r="A5742" i="8"/>
  <c r="A5741" i="8"/>
  <c r="A5740" i="8"/>
  <c r="A5739" i="8"/>
  <c r="A5738" i="8"/>
  <c r="A5737" i="8"/>
  <c r="A5736" i="8"/>
  <c r="A5735" i="8"/>
  <c r="A5734" i="8"/>
  <c r="A5733" i="8"/>
  <c r="A5732" i="8"/>
  <c r="A5731" i="8"/>
  <c r="A5730" i="8"/>
  <c r="A5729" i="8"/>
  <c r="A5728" i="8"/>
  <c r="A5727" i="8"/>
  <c r="A5726" i="8"/>
  <c r="A5725" i="8"/>
  <c r="A5724" i="8"/>
  <c r="A5723" i="8"/>
  <c r="A5722" i="8"/>
  <c r="A5721" i="8"/>
  <c r="A5720" i="8"/>
  <c r="A5719" i="8"/>
  <c r="A5718" i="8"/>
  <c r="A5717" i="8"/>
  <c r="A5716" i="8"/>
  <c r="A5715" i="8"/>
  <c r="A5714" i="8"/>
  <c r="A5713" i="8"/>
  <c r="A5712" i="8"/>
  <c r="A5711" i="8"/>
  <c r="A5710" i="8"/>
  <c r="A5709" i="8"/>
  <c r="A5708" i="8"/>
  <c r="A5707" i="8"/>
  <c r="A5706" i="8"/>
  <c r="A5705" i="8"/>
  <c r="A5704" i="8"/>
  <c r="A5703" i="8"/>
  <c r="A5702" i="8"/>
  <c r="A5701" i="8"/>
  <c r="A5700" i="8"/>
  <c r="A5699" i="8"/>
  <c r="A5698" i="8"/>
  <c r="A5697" i="8"/>
  <c r="A5696" i="8"/>
  <c r="A5695" i="8"/>
  <c r="A5694" i="8"/>
  <c r="A5693" i="8"/>
  <c r="A5692" i="8"/>
  <c r="A5691" i="8"/>
  <c r="A5690" i="8"/>
  <c r="A5689" i="8"/>
  <c r="A5688" i="8"/>
  <c r="A5687" i="8"/>
  <c r="A5686" i="8"/>
  <c r="A5685" i="8"/>
  <c r="A5684" i="8"/>
  <c r="A5683" i="8"/>
  <c r="A5682" i="8"/>
  <c r="A5681" i="8"/>
  <c r="A5680" i="8"/>
  <c r="A5679" i="8"/>
  <c r="A5678" i="8"/>
  <c r="A5677" i="8"/>
  <c r="A5676" i="8"/>
  <c r="A5675" i="8"/>
  <c r="A5674" i="8"/>
  <c r="A5673" i="8"/>
  <c r="A5672" i="8"/>
  <c r="A5671" i="8"/>
  <c r="A5670" i="8"/>
  <c r="A5669" i="8"/>
  <c r="A5668" i="8"/>
  <c r="A5667" i="8"/>
  <c r="A5666" i="8"/>
  <c r="A5665" i="8"/>
  <c r="A5664" i="8"/>
  <c r="A5663" i="8"/>
  <c r="A5662" i="8"/>
  <c r="A5661" i="8"/>
  <c r="A5660" i="8"/>
  <c r="A5659" i="8"/>
  <c r="A5658" i="8"/>
  <c r="A5657" i="8"/>
  <c r="A5656" i="8"/>
  <c r="A5655" i="8"/>
  <c r="A5654" i="8"/>
  <c r="A5653" i="8"/>
  <c r="A5652" i="8"/>
  <c r="A5651" i="8"/>
  <c r="A5650" i="8"/>
  <c r="A5649" i="8"/>
  <c r="A5648" i="8"/>
  <c r="A5647" i="8"/>
  <c r="A5646" i="8"/>
  <c r="A5645" i="8"/>
  <c r="A5644" i="8"/>
  <c r="A5643" i="8"/>
  <c r="A5642" i="8"/>
  <c r="A5641" i="8"/>
  <c r="A5640" i="8"/>
  <c r="A5639" i="8"/>
  <c r="A5638" i="8"/>
  <c r="A5637" i="8"/>
  <c r="A5636" i="8"/>
  <c r="A5635" i="8"/>
  <c r="A5634" i="8"/>
  <c r="A5633" i="8"/>
  <c r="A5632" i="8"/>
  <c r="A5631" i="8"/>
  <c r="A5630" i="8"/>
  <c r="A5629" i="8"/>
  <c r="A5628" i="8"/>
  <c r="A5627" i="8"/>
  <c r="A5626" i="8"/>
  <c r="A5625" i="8"/>
  <c r="A5624" i="8"/>
  <c r="A5623" i="8"/>
  <c r="A5622" i="8"/>
  <c r="A5621" i="8"/>
  <c r="A5620" i="8"/>
  <c r="A5619" i="8"/>
  <c r="A5618" i="8"/>
  <c r="A5617" i="8"/>
  <c r="A5616" i="8"/>
  <c r="A5615" i="8"/>
  <c r="A5614" i="8"/>
  <c r="A5613" i="8"/>
  <c r="A5612" i="8"/>
  <c r="A5611" i="8"/>
  <c r="A5610" i="8"/>
  <c r="A5609" i="8"/>
  <c r="A5608" i="8"/>
  <c r="A5607" i="8"/>
  <c r="A5606" i="8"/>
  <c r="A5605" i="8"/>
  <c r="A5604" i="8"/>
  <c r="A5603" i="8"/>
  <c r="A5602" i="8"/>
  <c r="A5601" i="8"/>
  <c r="A5600" i="8"/>
  <c r="A5599" i="8"/>
  <c r="A5598" i="8"/>
  <c r="A5597" i="8"/>
  <c r="A5596" i="8"/>
  <c r="A5595" i="8"/>
  <c r="A5594" i="8"/>
  <c r="A5593" i="8"/>
  <c r="A5592" i="8"/>
  <c r="A5591" i="8"/>
  <c r="A5590" i="8"/>
  <c r="A5589" i="8"/>
  <c r="A5588" i="8"/>
  <c r="A5587" i="8"/>
  <c r="A5586" i="8"/>
  <c r="A5585" i="8"/>
  <c r="A5584" i="8"/>
  <c r="A5583" i="8"/>
  <c r="A5582" i="8"/>
  <c r="A5581" i="8"/>
  <c r="A5580" i="8"/>
  <c r="A5579" i="8"/>
  <c r="A5578" i="8"/>
  <c r="A5577" i="8"/>
  <c r="A5576" i="8"/>
  <c r="A5575" i="8"/>
  <c r="A5574" i="8"/>
  <c r="A5573" i="8"/>
  <c r="A5572" i="8"/>
  <c r="A5571" i="8"/>
  <c r="A5570" i="8"/>
  <c r="A5569" i="8"/>
  <c r="A5568" i="8"/>
  <c r="A5567" i="8"/>
  <c r="A5566" i="8"/>
  <c r="A5565" i="8"/>
  <c r="A5564" i="8"/>
  <c r="A5563" i="8"/>
  <c r="A5562" i="8"/>
  <c r="A5561" i="8"/>
  <c r="A5560" i="8"/>
  <c r="A5559" i="8"/>
  <c r="A5558" i="8"/>
  <c r="A5557" i="8"/>
  <c r="A5556" i="8"/>
  <c r="A5555" i="8"/>
  <c r="A5554" i="8"/>
  <c r="A5553" i="8"/>
  <c r="A5552" i="8"/>
  <c r="A5551" i="8"/>
  <c r="A5550" i="8"/>
  <c r="A5549" i="8"/>
  <c r="A5548" i="8"/>
  <c r="A5547" i="8"/>
  <c r="A5546" i="8"/>
  <c r="A5545" i="8"/>
  <c r="A5544" i="8"/>
  <c r="A5543" i="8"/>
  <c r="A5542" i="8"/>
  <c r="A5541" i="8"/>
  <c r="A5540" i="8"/>
  <c r="A5539" i="8"/>
  <c r="A5538" i="8"/>
  <c r="A5537" i="8"/>
  <c r="A5536" i="8"/>
  <c r="A5535" i="8"/>
  <c r="A5534" i="8"/>
  <c r="A5533" i="8"/>
  <c r="A5532" i="8"/>
  <c r="A5531" i="8"/>
  <c r="A5530" i="8"/>
  <c r="A5529" i="8"/>
  <c r="A5528" i="8"/>
  <c r="A5527" i="8"/>
  <c r="A5526" i="8"/>
  <c r="A5525" i="8"/>
  <c r="A5524" i="8"/>
  <c r="A5523" i="8"/>
  <c r="A5522" i="8"/>
  <c r="A5521" i="8"/>
  <c r="A5520" i="8"/>
  <c r="A5519" i="8"/>
  <c r="A5518" i="8"/>
  <c r="A5517" i="8"/>
  <c r="A5516" i="8"/>
  <c r="A5515" i="8"/>
  <c r="A5514" i="8"/>
  <c r="A5513" i="8"/>
  <c r="A5512" i="8"/>
  <c r="A5511" i="8"/>
  <c r="A5510" i="8"/>
  <c r="A5509" i="8"/>
  <c r="A5508" i="8"/>
  <c r="A5507" i="8"/>
  <c r="A5506" i="8"/>
  <c r="A5505" i="8"/>
  <c r="A5504" i="8"/>
  <c r="A5503" i="8"/>
  <c r="A5502" i="8"/>
  <c r="A5501" i="8"/>
  <c r="A5500" i="8"/>
  <c r="A5499" i="8"/>
  <c r="A5498" i="8"/>
  <c r="A5497" i="8"/>
  <c r="A5496" i="8"/>
  <c r="A5495" i="8"/>
  <c r="A5494" i="8"/>
  <c r="A5493" i="8"/>
  <c r="A5492" i="8"/>
  <c r="A5491" i="8"/>
  <c r="A5490" i="8"/>
  <c r="A5489" i="8"/>
  <c r="A5488" i="8"/>
  <c r="A5487" i="8"/>
  <c r="A5486" i="8"/>
  <c r="A5485" i="8"/>
  <c r="A5484" i="8"/>
  <c r="A5483" i="8"/>
  <c r="A5482" i="8"/>
  <c r="A5481" i="8"/>
  <c r="A5480" i="8"/>
  <c r="A5479" i="8"/>
  <c r="A5478" i="8"/>
  <c r="A5477" i="8"/>
  <c r="A5476" i="8"/>
  <c r="A5475" i="8"/>
  <c r="A5474" i="8"/>
  <c r="A5473" i="8"/>
  <c r="A5472" i="8"/>
  <c r="A5471" i="8"/>
  <c r="A5470" i="8"/>
  <c r="A5469" i="8"/>
  <c r="A5468" i="8"/>
  <c r="A5467" i="8"/>
  <c r="A5466" i="8"/>
  <c r="A5465" i="8"/>
  <c r="A5464" i="8"/>
  <c r="A5463" i="8"/>
  <c r="A5462" i="8"/>
  <c r="A5461" i="8"/>
  <c r="A5460" i="8"/>
  <c r="A5459" i="8"/>
  <c r="A5458" i="8"/>
  <c r="A5457" i="8"/>
  <c r="A5456" i="8"/>
  <c r="A5455" i="8"/>
  <c r="A5454" i="8"/>
  <c r="A5453" i="8"/>
  <c r="A5452" i="8"/>
  <c r="A5451" i="8"/>
  <c r="A5450" i="8"/>
  <c r="A5449" i="8"/>
  <c r="A5448" i="8"/>
  <c r="A5447" i="8"/>
  <c r="A5446" i="8"/>
  <c r="A5445" i="8"/>
  <c r="A5444" i="8"/>
  <c r="A5443" i="8"/>
  <c r="A5442" i="8"/>
  <c r="A5441" i="8"/>
  <c r="A5440" i="8"/>
  <c r="A5439" i="8"/>
  <c r="A5438" i="8"/>
  <c r="A5437" i="8"/>
  <c r="A5436" i="8"/>
  <c r="A5435" i="8"/>
  <c r="A5434" i="8"/>
  <c r="A5433" i="8"/>
  <c r="A5432" i="8"/>
  <c r="A5431" i="8"/>
  <c r="A5430" i="8"/>
  <c r="A5429" i="8"/>
  <c r="A5428" i="8"/>
  <c r="A5427" i="8"/>
  <c r="A5426" i="8"/>
  <c r="A5425" i="8"/>
  <c r="A5424" i="8"/>
  <c r="A5423" i="8"/>
  <c r="A5422" i="8"/>
  <c r="A5421" i="8"/>
  <c r="A5420" i="8"/>
  <c r="A5419" i="8"/>
  <c r="A5418" i="8"/>
  <c r="A5417" i="8"/>
  <c r="A5416" i="8"/>
  <c r="A5415" i="8"/>
  <c r="A5414" i="8"/>
  <c r="A5413" i="8"/>
  <c r="A5412" i="8"/>
  <c r="A5411" i="8"/>
  <c r="A5410" i="8"/>
  <c r="A5409" i="8"/>
  <c r="A5408" i="8"/>
  <c r="A5407" i="8"/>
  <c r="A5406" i="8"/>
  <c r="A5405" i="8"/>
  <c r="A5404" i="8"/>
  <c r="A5403" i="8"/>
  <c r="A5402" i="8"/>
  <c r="A5401" i="8"/>
  <c r="A5400" i="8"/>
  <c r="A5399" i="8"/>
  <c r="A5398" i="8"/>
  <c r="A5397" i="8"/>
  <c r="A5396" i="8"/>
  <c r="A5395" i="8"/>
  <c r="A5394" i="8"/>
  <c r="A5393" i="8"/>
  <c r="A5392" i="8"/>
  <c r="A5391" i="8"/>
  <c r="A5390" i="8"/>
  <c r="A5389" i="8"/>
  <c r="A5388" i="8"/>
  <c r="A5387" i="8"/>
  <c r="A5386" i="8"/>
  <c r="A5385" i="8"/>
  <c r="A5384" i="8"/>
  <c r="A5383" i="8"/>
  <c r="A5382" i="8"/>
  <c r="A5381" i="8"/>
  <c r="A5380" i="8"/>
  <c r="A5379" i="8"/>
  <c r="A5378" i="8"/>
  <c r="A5377" i="8"/>
  <c r="A5376" i="8"/>
  <c r="A5375" i="8"/>
  <c r="A5374" i="8"/>
  <c r="A5373" i="8"/>
  <c r="A5372" i="8"/>
  <c r="A5371" i="8"/>
  <c r="A5370" i="8"/>
  <c r="A5369" i="8"/>
  <c r="A5368" i="8"/>
  <c r="A5367" i="8"/>
  <c r="A5366" i="8"/>
  <c r="A5365" i="8"/>
  <c r="A5364" i="8"/>
  <c r="A5363" i="8"/>
  <c r="A5362" i="8"/>
  <c r="A5361" i="8"/>
  <c r="A5360" i="8"/>
  <c r="A5359" i="8"/>
  <c r="A5358" i="8"/>
  <c r="A5357" i="8"/>
  <c r="A5356" i="8"/>
  <c r="A5355" i="8"/>
  <c r="A5354" i="8"/>
  <c r="A5353" i="8"/>
  <c r="A5352" i="8"/>
  <c r="A5351" i="8"/>
  <c r="A5350" i="8"/>
  <c r="A5349" i="8"/>
  <c r="A5348" i="8"/>
  <c r="A5347" i="8"/>
  <c r="A5346" i="8"/>
  <c r="A5345" i="8"/>
  <c r="A5344" i="8"/>
  <c r="A5343" i="8"/>
  <c r="A5342" i="8"/>
  <c r="A5341" i="8"/>
  <c r="A5340" i="8"/>
  <c r="A5339" i="8"/>
  <c r="A5338" i="8"/>
  <c r="A5337" i="8"/>
  <c r="A5336" i="8"/>
  <c r="A5335" i="8"/>
  <c r="A5334" i="8"/>
  <c r="A5333" i="8"/>
  <c r="A5332" i="8"/>
  <c r="A5331" i="8"/>
  <c r="A5330" i="8"/>
  <c r="A5329" i="8"/>
  <c r="A5328" i="8"/>
  <c r="A5327" i="8"/>
  <c r="A5326" i="8"/>
  <c r="A5325" i="8"/>
  <c r="A5324" i="8"/>
  <c r="A5323" i="8"/>
  <c r="A5322" i="8"/>
  <c r="A5321" i="8"/>
  <c r="A5320" i="8"/>
  <c r="A5319" i="8"/>
  <c r="A5318" i="8"/>
  <c r="A5317" i="8"/>
  <c r="A5316" i="8"/>
  <c r="A5315" i="8"/>
  <c r="A5314" i="8"/>
  <c r="A5313" i="8"/>
  <c r="A5312" i="8"/>
  <c r="A5311" i="8"/>
  <c r="A5310" i="8"/>
  <c r="A5309" i="8"/>
  <c r="A5308" i="8"/>
  <c r="A5307" i="8"/>
  <c r="A5306" i="8"/>
  <c r="A5305" i="8"/>
  <c r="A5304" i="8"/>
  <c r="A5303" i="8"/>
  <c r="A5302" i="8"/>
  <c r="A5301" i="8"/>
  <c r="A5300" i="8"/>
  <c r="A5299" i="8"/>
  <c r="A5298" i="8"/>
  <c r="A5297" i="8"/>
  <c r="A5296" i="8"/>
  <c r="A5295" i="8"/>
  <c r="A5294" i="8"/>
  <c r="A5293" i="8"/>
  <c r="A5292" i="8"/>
  <c r="A5291" i="8"/>
  <c r="A5290" i="8"/>
  <c r="A5289" i="8"/>
  <c r="A5288" i="8"/>
  <c r="A5287" i="8"/>
  <c r="A5286" i="8"/>
  <c r="A5285" i="8"/>
  <c r="A5284" i="8"/>
  <c r="A5283" i="8"/>
  <c r="A5282" i="8"/>
  <c r="A5281" i="8"/>
  <c r="A5280" i="8"/>
  <c r="A5279" i="8"/>
  <c r="A5278" i="8"/>
  <c r="A5277" i="8"/>
  <c r="A5276" i="8"/>
  <c r="A5275" i="8"/>
  <c r="A5274" i="8"/>
  <c r="A5273" i="8"/>
  <c r="A5272" i="8"/>
  <c r="A5271" i="8"/>
  <c r="A5270" i="8"/>
  <c r="A5269" i="8"/>
  <c r="A5268" i="8"/>
  <c r="A5267" i="8"/>
  <c r="A5266" i="8"/>
  <c r="A5265" i="8"/>
  <c r="A5264" i="8"/>
  <c r="A5263" i="8"/>
  <c r="A5262" i="8"/>
  <c r="A5261" i="8"/>
  <c r="A5260" i="8"/>
  <c r="A5259" i="8"/>
  <c r="A5258" i="8"/>
  <c r="A5257" i="8"/>
  <c r="A5256" i="8"/>
  <c r="A5255" i="8"/>
  <c r="A5254" i="8"/>
  <c r="A5253" i="8"/>
  <c r="A5252" i="8"/>
  <c r="A5251" i="8"/>
  <c r="A5250" i="8"/>
  <c r="A5249" i="8"/>
  <c r="A5248" i="8"/>
  <c r="A5247" i="8"/>
  <c r="A5246" i="8"/>
  <c r="A5245" i="8"/>
  <c r="A5244" i="8"/>
  <c r="A5243" i="8"/>
  <c r="A5242" i="8"/>
  <c r="A5241" i="8"/>
  <c r="A5240" i="8"/>
  <c r="A5239" i="8"/>
  <c r="A5238" i="8"/>
  <c r="A5237" i="8"/>
  <c r="A5236" i="8"/>
  <c r="A5235" i="8"/>
  <c r="A5234" i="8"/>
  <c r="A5233" i="8"/>
  <c r="A5232" i="8"/>
  <c r="A5231" i="8"/>
  <c r="A5230" i="8"/>
  <c r="A5229" i="8"/>
  <c r="A5228" i="8"/>
  <c r="A5227" i="8"/>
  <c r="A5226" i="8"/>
  <c r="A5225" i="8"/>
  <c r="A5224" i="8"/>
  <c r="A5223" i="8"/>
  <c r="A5222" i="8"/>
  <c r="A5221" i="8"/>
  <c r="A5220" i="8"/>
  <c r="A5219" i="8"/>
  <c r="A5218" i="8"/>
  <c r="A5217" i="8"/>
  <c r="A5216" i="8"/>
  <c r="A5215" i="8"/>
  <c r="A5214" i="8"/>
  <c r="A5213" i="8"/>
  <c r="A5212" i="8"/>
  <c r="A5211" i="8"/>
  <c r="A5210" i="8"/>
  <c r="A5209" i="8"/>
  <c r="A5208" i="8"/>
  <c r="A5207" i="8"/>
  <c r="A5206" i="8"/>
  <c r="A5205" i="8"/>
  <c r="A5204" i="8"/>
  <c r="A5203" i="8"/>
  <c r="A5202" i="8"/>
  <c r="A5201" i="8"/>
  <c r="A5200" i="8"/>
  <c r="A5199" i="8"/>
  <c r="A5198" i="8"/>
  <c r="A5197" i="8"/>
  <c r="A5196" i="8"/>
  <c r="A5195" i="8"/>
  <c r="A5194" i="8"/>
  <c r="A5193" i="8"/>
  <c r="A5192" i="8"/>
  <c r="A5191" i="8"/>
  <c r="A5190" i="8"/>
  <c r="A5189" i="8"/>
  <c r="A5188" i="8"/>
  <c r="A5187" i="8"/>
  <c r="A5186" i="8"/>
  <c r="A5185" i="8"/>
  <c r="A5184" i="8"/>
  <c r="A5183" i="8"/>
  <c r="A5182" i="8"/>
  <c r="A5181" i="8"/>
  <c r="A5180" i="8"/>
  <c r="A5179" i="8"/>
  <c r="A5178" i="8"/>
  <c r="A5177" i="8"/>
  <c r="A5176" i="8"/>
  <c r="A5175" i="8"/>
  <c r="A5174" i="8"/>
  <c r="A5173" i="8"/>
  <c r="A5172" i="8"/>
  <c r="A5171" i="8"/>
  <c r="A5170" i="8"/>
  <c r="A5169" i="8"/>
  <c r="A5168" i="8"/>
  <c r="A5167" i="8"/>
  <c r="A5166" i="8"/>
  <c r="A5165" i="8"/>
  <c r="A5164" i="8"/>
  <c r="A5163" i="8"/>
  <c r="A5162" i="8"/>
  <c r="A5161" i="8"/>
  <c r="A5160" i="8"/>
  <c r="A5159" i="8"/>
  <c r="A5158" i="8"/>
  <c r="A5157" i="8"/>
  <c r="A5156" i="8"/>
  <c r="A5155" i="8"/>
  <c r="A5154" i="8"/>
  <c r="A5153" i="8"/>
  <c r="A5152" i="8"/>
  <c r="A5151" i="8"/>
  <c r="A5150" i="8"/>
  <c r="A5149" i="8"/>
  <c r="A5148" i="8"/>
  <c r="A5147" i="8"/>
  <c r="A5146" i="8"/>
  <c r="A5145" i="8"/>
  <c r="A5144" i="8"/>
  <c r="A5143" i="8"/>
  <c r="A5142" i="8"/>
  <c r="A5141" i="8"/>
  <c r="A5140" i="8"/>
  <c r="A5139" i="8"/>
  <c r="A5138" i="8"/>
  <c r="A5137" i="8"/>
  <c r="A5136" i="8"/>
  <c r="A5135" i="8"/>
  <c r="A5134" i="8"/>
  <c r="A5133" i="8"/>
  <c r="A5132" i="8"/>
  <c r="A5131" i="8"/>
  <c r="A5130" i="8"/>
  <c r="A5129" i="8"/>
  <c r="A5128" i="8"/>
  <c r="A5127" i="8"/>
  <c r="A5126" i="8"/>
  <c r="A5125" i="8"/>
  <c r="A5124" i="8"/>
  <c r="A5123" i="8"/>
  <c r="A5122" i="8"/>
  <c r="A5121" i="8"/>
  <c r="A5120" i="8"/>
  <c r="A5119" i="8"/>
  <c r="A5118" i="8"/>
  <c r="A5117" i="8"/>
  <c r="A5116" i="8"/>
  <c r="A5115" i="8"/>
  <c r="A5114" i="8"/>
  <c r="A5113" i="8"/>
  <c r="A5112" i="8"/>
  <c r="A5111" i="8"/>
  <c r="A5110" i="8"/>
  <c r="A5109" i="8"/>
  <c r="A5108" i="8"/>
  <c r="A5107" i="8"/>
  <c r="A5106" i="8"/>
  <c r="A5105" i="8"/>
  <c r="A5104" i="8"/>
  <c r="A5103" i="8"/>
  <c r="A5102" i="8"/>
  <c r="A5101" i="8"/>
  <c r="A5100" i="8"/>
  <c r="A5099" i="8"/>
  <c r="A5098" i="8"/>
  <c r="A5097" i="8"/>
  <c r="A5096" i="8"/>
  <c r="A5095" i="8"/>
  <c r="A5094" i="8"/>
  <c r="A5093" i="8"/>
  <c r="A5092" i="8"/>
  <c r="A5091" i="8"/>
  <c r="A5090" i="8"/>
  <c r="A5089" i="8"/>
  <c r="A5088" i="8"/>
  <c r="A5087" i="8"/>
  <c r="A5086" i="8"/>
  <c r="A5085" i="8"/>
  <c r="A5084" i="8"/>
  <c r="A5083" i="8"/>
  <c r="A5082" i="8"/>
  <c r="A5081" i="8"/>
  <c r="A5080" i="8"/>
  <c r="A5079" i="8"/>
  <c r="A5078" i="8"/>
  <c r="A5077" i="8"/>
  <c r="A5076" i="8"/>
  <c r="A5075" i="8"/>
  <c r="A5074" i="8"/>
  <c r="A5073" i="8"/>
  <c r="A5072" i="8"/>
  <c r="A5071" i="8"/>
  <c r="A5070" i="8"/>
  <c r="A5069" i="8"/>
  <c r="A5068" i="8"/>
  <c r="A5067" i="8"/>
  <c r="A5066" i="8"/>
  <c r="A5065" i="8"/>
  <c r="A5064" i="8"/>
  <c r="A5063" i="8"/>
  <c r="A5062" i="8"/>
  <c r="A5061" i="8"/>
  <c r="A5060" i="8"/>
  <c r="A5059" i="8"/>
  <c r="A5058" i="8"/>
  <c r="A5057" i="8"/>
  <c r="A5056" i="8"/>
  <c r="A5055" i="8"/>
  <c r="A5054" i="8"/>
  <c r="A5053" i="8"/>
  <c r="A5052" i="8"/>
  <c r="A5051" i="8"/>
  <c r="A5050" i="8"/>
  <c r="A5049" i="8"/>
  <c r="A5048" i="8"/>
  <c r="A5047" i="8"/>
  <c r="A5046" i="8"/>
  <c r="A5045" i="8"/>
  <c r="A5044" i="8"/>
  <c r="A5043" i="8"/>
  <c r="A5042" i="8"/>
  <c r="A5041" i="8"/>
  <c r="A5040" i="8"/>
  <c r="A5039" i="8"/>
  <c r="A5038" i="8"/>
  <c r="A5037" i="8"/>
  <c r="A5036" i="8"/>
  <c r="A5035" i="8"/>
  <c r="A5034" i="8"/>
  <c r="A5033" i="8"/>
  <c r="A5032" i="8"/>
  <c r="A5031" i="8"/>
  <c r="A5030" i="8"/>
  <c r="A5029" i="8"/>
  <c r="A5028" i="8"/>
  <c r="A5027" i="8"/>
  <c r="A5026" i="8"/>
  <c r="A5025" i="8"/>
  <c r="A5024" i="8"/>
  <c r="A5023" i="8"/>
  <c r="A5022" i="8"/>
  <c r="A5021" i="8"/>
  <c r="A5020" i="8"/>
  <c r="A5019" i="8"/>
  <c r="A5018" i="8"/>
  <c r="A5017" i="8"/>
  <c r="A5016" i="8"/>
  <c r="A5015" i="8"/>
  <c r="A5014" i="8"/>
  <c r="A5013" i="8"/>
  <c r="A5012" i="8"/>
  <c r="A5011" i="8"/>
  <c r="A5010" i="8"/>
  <c r="A5009" i="8"/>
  <c r="A5008" i="8"/>
  <c r="A5007" i="8"/>
  <c r="A5006" i="8"/>
  <c r="A5005" i="8"/>
  <c r="A5004" i="8"/>
  <c r="A5003" i="8"/>
  <c r="A5002" i="8"/>
  <c r="A5001" i="8"/>
  <c r="A5000" i="8"/>
  <c r="A4999" i="8"/>
  <c r="A4998" i="8"/>
  <c r="A4997" i="8"/>
  <c r="A4996" i="8"/>
  <c r="A4995" i="8"/>
  <c r="A4994" i="8"/>
  <c r="A4993" i="8"/>
  <c r="A4992" i="8"/>
  <c r="A4991" i="8"/>
  <c r="A4990" i="8"/>
  <c r="A4989" i="8"/>
  <c r="A4988" i="8"/>
  <c r="A4987" i="8"/>
  <c r="A4986" i="8"/>
  <c r="A4985" i="8"/>
  <c r="A4984" i="8"/>
  <c r="A4983" i="8"/>
  <c r="A4982" i="8"/>
  <c r="A4981" i="8"/>
  <c r="A4980" i="8"/>
  <c r="A4979" i="8"/>
  <c r="A4978" i="8"/>
  <c r="A4977" i="8"/>
  <c r="A4976" i="8"/>
  <c r="A4975" i="8"/>
  <c r="A4974" i="8"/>
  <c r="A4973" i="8"/>
  <c r="A4972" i="8"/>
  <c r="A4971" i="8"/>
  <c r="A4970" i="8"/>
  <c r="A4969" i="8"/>
  <c r="A4968" i="8"/>
  <c r="A4967" i="8"/>
  <c r="A4966" i="8"/>
  <c r="A4965" i="8"/>
  <c r="A4964" i="8"/>
  <c r="A4963" i="8"/>
  <c r="A4962" i="8"/>
  <c r="A4961" i="8"/>
  <c r="A4960" i="8"/>
  <c r="A4959" i="8"/>
  <c r="A4958" i="8"/>
  <c r="A4957" i="8"/>
  <c r="A4956" i="8"/>
  <c r="A4955" i="8"/>
  <c r="A4954" i="8"/>
  <c r="A4953" i="8"/>
  <c r="A4952" i="8"/>
  <c r="A4951" i="8"/>
  <c r="A4950" i="8"/>
  <c r="A4949" i="8"/>
  <c r="A4948" i="8"/>
  <c r="A4947" i="8"/>
  <c r="A4946" i="8"/>
  <c r="A4945" i="8"/>
  <c r="A4944" i="8"/>
  <c r="A4943" i="8"/>
  <c r="A4942" i="8"/>
  <c r="A4941" i="8"/>
  <c r="A4940" i="8"/>
  <c r="A4939" i="8"/>
  <c r="A4938" i="8"/>
  <c r="A4937" i="8"/>
  <c r="A4936" i="8"/>
  <c r="A4935" i="8"/>
  <c r="A4934" i="8"/>
  <c r="A4933" i="8"/>
  <c r="A4932" i="8"/>
  <c r="A4931" i="8"/>
  <c r="A4930" i="8"/>
  <c r="A4929" i="8"/>
  <c r="A4928" i="8"/>
  <c r="A4927" i="8"/>
  <c r="A4926" i="8"/>
  <c r="A4925" i="8"/>
  <c r="A4924" i="8"/>
  <c r="A4923" i="8"/>
  <c r="A4922" i="8"/>
  <c r="A4921" i="8"/>
  <c r="A4920" i="8"/>
  <c r="A4919" i="8"/>
  <c r="A4918" i="8"/>
  <c r="A4917" i="8"/>
  <c r="A4916" i="8"/>
  <c r="A4915" i="8"/>
  <c r="A4914" i="8"/>
  <c r="A4913" i="8"/>
  <c r="A4912" i="8"/>
  <c r="A4911" i="8"/>
  <c r="A4910" i="8"/>
  <c r="A4909" i="8"/>
  <c r="A4908" i="8"/>
  <c r="A4907" i="8"/>
  <c r="A4906" i="8"/>
  <c r="A4905" i="8"/>
  <c r="A4904" i="8"/>
  <c r="A4903" i="8"/>
  <c r="A4902" i="8"/>
  <c r="A4901" i="8"/>
  <c r="A4900" i="8"/>
  <c r="A4899" i="8"/>
  <c r="A4898" i="8"/>
  <c r="A4897" i="8"/>
  <c r="A4896" i="8"/>
  <c r="A4895" i="8"/>
  <c r="A4894" i="8"/>
  <c r="A4893" i="8"/>
  <c r="A4892" i="8"/>
  <c r="A4891" i="8"/>
  <c r="A4890" i="8"/>
  <c r="A4889" i="8"/>
  <c r="A4888" i="8"/>
  <c r="A4887" i="8"/>
  <c r="A4886" i="8"/>
  <c r="A4885" i="8"/>
  <c r="A4884" i="8"/>
  <c r="A4883" i="8"/>
  <c r="A4882" i="8"/>
  <c r="A4881" i="8"/>
  <c r="A4880" i="8"/>
  <c r="A4879" i="8"/>
  <c r="A4878" i="8"/>
  <c r="A4877" i="8"/>
  <c r="A4876" i="8"/>
  <c r="A4875" i="8"/>
  <c r="A4874" i="8"/>
  <c r="A4873" i="8"/>
  <c r="A4872" i="8"/>
  <c r="A4871" i="8"/>
  <c r="A4870" i="8"/>
  <c r="A4869" i="8"/>
  <c r="A4868" i="8"/>
  <c r="A4867" i="8"/>
  <c r="A4866" i="8"/>
  <c r="A4865" i="8"/>
  <c r="A4864" i="8"/>
  <c r="A4863" i="8"/>
  <c r="A4862" i="8"/>
  <c r="A4861" i="8"/>
  <c r="A4860" i="8"/>
  <c r="A4859" i="8"/>
  <c r="A4858" i="8"/>
  <c r="A4857" i="8"/>
  <c r="A4856" i="8"/>
  <c r="A4855" i="8"/>
  <c r="A4854" i="8"/>
  <c r="A4853" i="8"/>
  <c r="A4852" i="8"/>
  <c r="A4851" i="8"/>
  <c r="A4850" i="8"/>
  <c r="A4849" i="8"/>
  <c r="A4848" i="8"/>
  <c r="A4847" i="8"/>
  <c r="A4846" i="8"/>
  <c r="A4845" i="8"/>
  <c r="A4844" i="8"/>
  <c r="A4843" i="8"/>
  <c r="A4842" i="8"/>
  <c r="A4841" i="8"/>
  <c r="A4840" i="8"/>
  <c r="A4839" i="8"/>
  <c r="A4838" i="8"/>
  <c r="A4837" i="8"/>
  <c r="A4836" i="8"/>
  <c r="A4835" i="8"/>
  <c r="A4834" i="8"/>
  <c r="A4833" i="8"/>
  <c r="A4832" i="8"/>
  <c r="A4831" i="8"/>
  <c r="A4830" i="8"/>
  <c r="A4829" i="8"/>
  <c r="A4828" i="8"/>
  <c r="A4827" i="8"/>
  <c r="A4826" i="8"/>
  <c r="A4825" i="8"/>
  <c r="A4824" i="8"/>
  <c r="A4823" i="8"/>
  <c r="A4822" i="8"/>
  <c r="A4821" i="8"/>
  <c r="A4820" i="8"/>
  <c r="A4819" i="8"/>
  <c r="A4818" i="8"/>
  <c r="A4817" i="8"/>
  <c r="A4816" i="8"/>
  <c r="A4815" i="8"/>
  <c r="A4814" i="8"/>
  <c r="A4813" i="8"/>
  <c r="A4812" i="8"/>
  <c r="A4811" i="8"/>
  <c r="A4810" i="8"/>
  <c r="A4809" i="8"/>
  <c r="A4808" i="8"/>
  <c r="A4807" i="8"/>
  <c r="A4806" i="8"/>
  <c r="A4805" i="8"/>
  <c r="A4804" i="8"/>
  <c r="A4803" i="8"/>
  <c r="A4802" i="8"/>
  <c r="A4801" i="8"/>
  <c r="A4800" i="8"/>
  <c r="A4799" i="8"/>
  <c r="A4798" i="8"/>
  <c r="A4797" i="8"/>
  <c r="A4796" i="8"/>
  <c r="A4795" i="8"/>
  <c r="A4794" i="8"/>
  <c r="A4793" i="8"/>
  <c r="A4792" i="8"/>
  <c r="A4791" i="8"/>
  <c r="A4790" i="8"/>
  <c r="A4789" i="8"/>
  <c r="A4788" i="8"/>
  <c r="A4787" i="8"/>
  <c r="A4786" i="8"/>
  <c r="A4785" i="8"/>
  <c r="A4784" i="8"/>
  <c r="A4783" i="8"/>
  <c r="A4782" i="8"/>
  <c r="A4781" i="8"/>
  <c r="A4780" i="8"/>
  <c r="A4779" i="8"/>
  <c r="F3996" i="9"/>
  <c r="A4778" i="8"/>
  <c r="A4777" i="8"/>
  <c r="A4776" i="8"/>
  <c r="A4775" i="8"/>
  <c r="A4774" i="8"/>
  <c r="A4773" i="8"/>
  <c r="A4772" i="8"/>
  <c r="A4771" i="8"/>
  <c r="A4770" i="8"/>
  <c r="A4769" i="8"/>
  <c r="A4768" i="8"/>
  <c r="A4767" i="8"/>
  <c r="A4766" i="8"/>
  <c r="A4765" i="8"/>
  <c r="A4764" i="8"/>
  <c r="A4763" i="8"/>
  <c r="A4762" i="8"/>
  <c r="A4761" i="8"/>
  <c r="A4760" i="8"/>
  <c r="A4759" i="8"/>
  <c r="A4758" i="8"/>
  <c r="A4757" i="8"/>
  <c r="A4756" i="8"/>
  <c r="A4755" i="8"/>
  <c r="A4754" i="8"/>
  <c r="A4753" i="8"/>
  <c r="A4752" i="8"/>
  <c r="A4751" i="8"/>
  <c r="A4750" i="8"/>
  <c r="A4749" i="8"/>
  <c r="A4748" i="8"/>
  <c r="A4747" i="8"/>
  <c r="A4746" i="8"/>
  <c r="A4745" i="8"/>
  <c r="A4744" i="8"/>
  <c r="A4743" i="8"/>
  <c r="A4742" i="8"/>
  <c r="A4741" i="8"/>
  <c r="A4740" i="8"/>
  <c r="A4739" i="8"/>
  <c r="A4738" i="8"/>
  <c r="A4737" i="8"/>
  <c r="A4736" i="8"/>
  <c r="A4735" i="8"/>
  <c r="A4734" i="8"/>
  <c r="A4733" i="8"/>
  <c r="A4732" i="8"/>
  <c r="A4731" i="8"/>
  <c r="A4730" i="8"/>
  <c r="A4729" i="8"/>
  <c r="A4728" i="8"/>
  <c r="A4727" i="8"/>
  <c r="A4726" i="8"/>
  <c r="A4725" i="8"/>
  <c r="A4724" i="8"/>
  <c r="A4723" i="8"/>
  <c r="A4722" i="8"/>
  <c r="A4721" i="8"/>
  <c r="A4720" i="8"/>
  <c r="A4719" i="8"/>
  <c r="A4718" i="8"/>
  <c r="A4717" i="8"/>
  <c r="A4716" i="8"/>
  <c r="A4715" i="8"/>
  <c r="A4714" i="8"/>
  <c r="A4713" i="8"/>
  <c r="A4712" i="8"/>
  <c r="A4711" i="8"/>
  <c r="A4710" i="8"/>
  <c r="A4709" i="8"/>
  <c r="A4708" i="8"/>
  <c r="A4707" i="8"/>
  <c r="A4706" i="8"/>
  <c r="A4705" i="8"/>
  <c r="A4704" i="8"/>
  <c r="A4703" i="8"/>
  <c r="A4702" i="8"/>
  <c r="A4701" i="8"/>
  <c r="A4700" i="8"/>
  <c r="A4699" i="8"/>
  <c r="A4698" i="8"/>
  <c r="A4697" i="8"/>
  <c r="A4696" i="8"/>
  <c r="A4695" i="8"/>
  <c r="A4694" i="8"/>
  <c r="A4693" i="8"/>
  <c r="A4692" i="8"/>
  <c r="A4691" i="8"/>
  <c r="A4690" i="8"/>
  <c r="A4689" i="8"/>
  <c r="A4688" i="8"/>
  <c r="A4687" i="8"/>
  <c r="A4686" i="8"/>
  <c r="A4685" i="8"/>
  <c r="A4684" i="8"/>
  <c r="A4683" i="8"/>
  <c r="A4682" i="8"/>
  <c r="A4681" i="8"/>
  <c r="A4680" i="8"/>
  <c r="A4679" i="8"/>
  <c r="A4678" i="8"/>
  <c r="A4677" i="8"/>
  <c r="A4676" i="8"/>
  <c r="A4675" i="8"/>
  <c r="A4674" i="8"/>
  <c r="A4673" i="8"/>
  <c r="A4672" i="8"/>
  <c r="A4671" i="8"/>
  <c r="A4670" i="8"/>
  <c r="A4669" i="8"/>
  <c r="A4668" i="8"/>
  <c r="A4667" i="8"/>
  <c r="A4666" i="8"/>
  <c r="A4665" i="8"/>
  <c r="A4664" i="8"/>
  <c r="A4663" i="8"/>
  <c r="A4662" i="8"/>
  <c r="A4661" i="8"/>
  <c r="A4660" i="8"/>
  <c r="A4659" i="8"/>
  <c r="A4658" i="8"/>
  <c r="A4657" i="8"/>
  <c r="A4656" i="8"/>
  <c r="A4655" i="8"/>
  <c r="A4654" i="8"/>
  <c r="A4653" i="8"/>
  <c r="A4652" i="8"/>
  <c r="A4651" i="8"/>
  <c r="A4650" i="8"/>
  <c r="A4649" i="8"/>
  <c r="A4648" i="8"/>
  <c r="A4647" i="8"/>
  <c r="A4646" i="8"/>
  <c r="A4645" i="8"/>
  <c r="A4644" i="8"/>
  <c r="A4643" i="8"/>
  <c r="A4642" i="8"/>
  <c r="A4641" i="8"/>
  <c r="A4640" i="8"/>
  <c r="A4639" i="8"/>
  <c r="A4638" i="8"/>
  <c r="A4637" i="8"/>
  <c r="A4636" i="8"/>
  <c r="A4635" i="8"/>
  <c r="A4634" i="8"/>
  <c r="A4633" i="8"/>
  <c r="A4632" i="8"/>
  <c r="A4631" i="8"/>
  <c r="A4630" i="8"/>
  <c r="A4629" i="8"/>
  <c r="A4628" i="8"/>
  <c r="A4627" i="8"/>
  <c r="A4626" i="8"/>
  <c r="A4625" i="8"/>
  <c r="A4624" i="8"/>
  <c r="A4623" i="8"/>
  <c r="A4622" i="8"/>
  <c r="A4621" i="8"/>
  <c r="A4620" i="8"/>
  <c r="A4619" i="8"/>
  <c r="A4618" i="8"/>
  <c r="A4617" i="8"/>
  <c r="A4616" i="8"/>
  <c r="A4615" i="8"/>
  <c r="A4614" i="8"/>
  <c r="A4613" i="8"/>
  <c r="A4612" i="8"/>
  <c r="A4611" i="8"/>
  <c r="A4610" i="8"/>
  <c r="A4609" i="8"/>
  <c r="A4608" i="8"/>
  <c r="A4607" i="8"/>
  <c r="A4606" i="8"/>
  <c r="A4605" i="8"/>
  <c r="A4604" i="8"/>
  <c r="A4603" i="8"/>
  <c r="A4602" i="8"/>
  <c r="A4601" i="8"/>
  <c r="A4600" i="8"/>
  <c r="A4599" i="8"/>
  <c r="A4598" i="8"/>
  <c r="A4597" i="8"/>
  <c r="A4596" i="8"/>
  <c r="A4595" i="8"/>
  <c r="A4594" i="8"/>
  <c r="A4593" i="8"/>
  <c r="A4592" i="8"/>
  <c r="A4591" i="8"/>
  <c r="A4590" i="8"/>
  <c r="A4589" i="8"/>
  <c r="A4588" i="8"/>
  <c r="A4587" i="8"/>
  <c r="A4586" i="8"/>
  <c r="A4585" i="8"/>
  <c r="A4584" i="8"/>
  <c r="A4583" i="8"/>
  <c r="A4582" i="8"/>
  <c r="A4581" i="8"/>
  <c r="A4580" i="8"/>
  <c r="A4579" i="8"/>
  <c r="A4578" i="8"/>
  <c r="A4577" i="8"/>
  <c r="A4576" i="8"/>
  <c r="A4575" i="8"/>
  <c r="A4574" i="8"/>
  <c r="A4573" i="8"/>
  <c r="A4572" i="8"/>
  <c r="A4571" i="8"/>
  <c r="A4570" i="8"/>
  <c r="A4569" i="8"/>
  <c r="A4568" i="8"/>
  <c r="A4567" i="8"/>
  <c r="A4566" i="8"/>
  <c r="A4565" i="8"/>
  <c r="A4564" i="8"/>
  <c r="A4563" i="8"/>
  <c r="A4562" i="8"/>
  <c r="A4561" i="8"/>
  <c r="A4560" i="8"/>
  <c r="A4559" i="8"/>
  <c r="A4558" i="8"/>
  <c r="A4557" i="8"/>
  <c r="A4556" i="8"/>
  <c r="A4555" i="8"/>
  <c r="A4554" i="8"/>
  <c r="A4553" i="8"/>
  <c r="A4552" i="8"/>
  <c r="A4551" i="8"/>
  <c r="A4550" i="8"/>
  <c r="A4549" i="8"/>
  <c r="A4548" i="8"/>
  <c r="A4547" i="8"/>
  <c r="A4546" i="8"/>
  <c r="A4545" i="8"/>
  <c r="A4544" i="8"/>
  <c r="A4543" i="8"/>
  <c r="A4542" i="8"/>
  <c r="A4541" i="8"/>
  <c r="A4540" i="8"/>
  <c r="A4539" i="8"/>
  <c r="A4538" i="8"/>
  <c r="A4537" i="8"/>
  <c r="A4536" i="8"/>
  <c r="A4535" i="8"/>
  <c r="A4534" i="8"/>
  <c r="A4533" i="8"/>
  <c r="A4532" i="8"/>
  <c r="A4531" i="8"/>
  <c r="A4530" i="8"/>
  <c r="A4529" i="8"/>
  <c r="A4528" i="8"/>
  <c r="A4527" i="8"/>
  <c r="A4526" i="8"/>
  <c r="A4525" i="8"/>
  <c r="A4524" i="8"/>
  <c r="A4523" i="8"/>
  <c r="A4522" i="8"/>
  <c r="A4521" i="8"/>
  <c r="A4520" i="8"/>
  <c r="A4519" i="8"/>
  <c r="A4518" i="8"/>
  <c r="A4517" i="8"/>
  <c r="A4516" i="8"/>
  <c r="A4515" i="8"/>
  <c r="A4514" i="8"/>
  <c r="A4513" i="8"/>
  <c r="A4512" i="8"/>
  <c r="A4511" i="8"/>
  <c r="A4510" i="8"/>
  <c r="A4509" i="8"/>
  <c r="A4508" i="8"/>
  <c r="A4507" i="8"/>
  <c r="A4506" i="8"/>
  <c r="A4505" i="8"/>
  <c r="A4504" i="8"/>
  <c r="A4503" i="8"/>
  <c r="A4502" i="8"/>
  <c r="A4501" i="8"/>
  <c r="A4500" i="8"/>
  <c r="A4499" i="8"/>
  <c r="A4498" i="8"/>
  <c r="A4497" i="8"/>
  <c r="A4496" i="8"/>
  <c r="A4495" i="8"/>
  <c r="A4494" i="8"/>
  <c r="A4493" i="8"/>
  <c r="A4492" i="8"/>
  <c r="A4491" i="8"/>
  <c r="A4490" i="8"/>
  <c r="A4489" i="8"/>
  <c r="A4488" i="8"/>
  <c r="A4487" i="8"/>
  <c r="A4486" i="8"/>
  <c r="A4485" i="8"/>
  <c r="A4484" i="8"/>
  <c r="A4483" i="8"/>
  <c r="A4482" i="8"/>
  <c r="A4481" i="8"/>
  <c r="A4480" i="8"/>
  <c r="A4479" i="8"/>
  <c r="A4478" i="8"/>
  <c r="A4477" i="8"/>
  <c r="A4476" i="8"/>
  <c r="A4475" i="8"/>
  <c r="A4474" i="8"/>
  <c r="A4473" i="8"/>
  <c r="A4472" i="8"/>
  <c r="A4471" i="8"/>
  <c r="A4470" i="8"/>
  <c r="A4469" i="8"/>
  <c r="A4468" i="8"/>
  <c r="A4467" i="8"/>
  <c r="A4466" i="8"/>
  <c r="A4465" i="8"/>
  <c r="A4464" i="8"/>
  <c r="A4463" i="8"/>
  <c r="A4462" i="8"/>
  <c r="A4461" i="8"/>
  <c r="A4460" i="8"/>
  <c r="A4459" i="8"/>
  <c r="A4458" i="8"/>
  <c r="A4457" i="8"/>
  <c r="A4456" i="8"/>
  <c r="A4455" i="8"/>
  <c r="A4454" i="8"/>
  <c r="A4453" i="8"/>
  <c r="A4452" i="8"/>
  <c r="A4451" i="8"/>
  <c r="A4450" i="8"/>
  <c r="A4449" i="8"/>
  <c r="A4448" i="8"/>
  <c r="A4447" i="8"/>
  <c r="A4446" i="8"/>
  <c r="A4445" i="8"/>
  <c r="A4444" i="8"/>
  <c r="A4443" i="8"/>
  <c r="A4442" i="8"/>
  <c r="A4441" i="8"/>
  <c r="A4440" i="8"/>
  <c r="A4439" i="8"/>
  <c r="A4438" i="8"/>
  <c r="A4437" i="8"/>
  <c r="A4436" i="8"/>
  <c r="A4435" i="8"/>
  <c r="A4434" i="8"/>
  <c r="A4433" i="8"/>
  <c r="A4432" i="8"/>
  <c r="A4431" i="8"/>
  <c r="A4430" i="8"/>
  <c r="A4429" i="8"/>
  <c r="A4428" i="8"/>
  <c r="A4427" i="8"/>
  <c r="A4426" i="8"/>
  <c r="A4425" i="8"/>
  <c r="A4424" i="8"/>
  <c r="A4423" i="8"/>
  <c r="A4422" i="8"/>
  <c r="A4421" i="8"/>
  <c r="A4420" i="8"/>
  <c r="A4419" i="8"/>
  <c r="A4418" i="8"/>
  <c r="A4417" i="8"/>
  <c r="A4416" i="8"/>
  <c r="A4415" i="8"/>
  <c r="A4414" i="8"/>
  <c r="A4413" i="8"/>
  <c r="A4412" i="8"/>
  <c r="A4411" i="8"/>
  <c r="A4410" i="8"/>
  <c r="A4409" i="8"/>
  <c r="A4408" i="8"/>
  <c r="A4407" i="8"/>
  <c r="A4406" i="8"/>
  <c r="A4405" i="8"/>
  <c r="A4404" i="8"/>
  <c r="A4403" i="8"/>
  <c r="A4402" i="8"/>
  <c r="A4401" i="8"/>
  <c r="A4400" i="8"/>
  <c r="A4399" i="8"/>
  <c r="A4398" i="8"/>
  <c r="A4397" i="8"/>
  <c r="A4396" i="8"/>
  <c r="A4395" i="8"/>
  <c r="A4394" i="8"/>
  <c r="A4393" i="8"/>
  <c r="A4392" i="8"/>
  <c r="A4391" i="8"/>
  <c r="A4390" i="8"/>
  <c r="A4389" i="8"/>
  <c r="A4388" i="8"/>
  <c r="A4387" i="8"/>
  <c r="A4386" i="8"/>
  <c r="A4385" i="8"/>
  <c r="A4384" i="8"/>
  <c r="A4383" i="8"/>
  <c r="A4382" i="8"/>
  <c r="A4381" i="8"/>
  <c r="A4380" i="8"/>
  <c r="A4379" i="8"/>
  <c r="A4378" i="8"/>
  <c r="A4377" i="8"/>
  <c r="A4376" i="8"/>
  <c r="A4375" i="8"/>
  <c r="A4374" i="8"/>
  <c r="A4373" i="8"/>
  <c r="A4372" i="8"/>
  <c r="A4371" i="8"/>
  <c r="A4370" i="8"/>
  <c r="A4369" i="8"/>
  <c r="A4368" i="8"/>
  <c r="A4367" i="8"/>
  <c r="A4366" i="8"/>
  <c r="A4365" i="8"/>
  <c r="A4364" i="8"/>
  <c r="A4363" i="8"/>
  <c r="A4362" i="8"/>
  <c r="A4361" i="8"/>
  <c r="A4360" i="8"/>
  <c r="A4359" i="8"/>
  <c r="A4358" i="8"/>
  <c r="A4357" i="8"/>
  <c r="A4356" i="8"/>
  <c r="A4355" i="8"/>
  <c r="A4354" i="8"/>
  <c r="A4353" i="8"/>
  <c r="A4352" i="8"/>
  <c r="A4351" i="8"/>
  <c r="A4350" i="8"/>
  <c r="A4349" i="8"/>
  <c r="A4348" i="8"/>
  <c r="A4347" i="8"/>
  <c r="A4346" i="8"/>
  <c r="A4345" i="8"/>
  <c r="A4344" i="8"/>
  <c r="A4343" i="8"/>
  <c r="A4342" i="8"/>
  <c r="A4341" i="8"/>
  <c r="A4340" i="8"/>
  <c r="A4339" i="8"/>
  <c r="A4338" i="8"/>
  <c r="A4337" i="8"/>
  <c r="A4336" i="8"/>
  <c r="A4335" i="8"/>
  <c r="A4334" i="8"/>
  <c r="A4333" i="8"/>
  <c r="A4332" i="8"/>
  <c r="A4331" i="8"/>
  <c r="A4330" i="8"/>
  <c r="A4329" i="8"/>
  <c r="A4328" i="8"/>
  <c r="A4327" i="8"/>
  <c r="A4326" i="8"/>
  <c r="A4325" i="8"/>
  <c r="A4324" i="8"/>
  <c r="A4323" i="8"/>
  <c r="A4322" i="8"/>
  <c r="A4321" i="8"/>
  <c r="A4320" i="8"/>
  <c r="A4319" i="8"/>
  <c r="A4318" i="8"/>
  <c r="A4317" i="8"/>
  <c r="A4316" i="8"/>
  <c r="A4315" i="8"/>
  <c r="A4314" i="8"/>
  <c r="A4313" i="8"/>
  <c r="A4312" i="8"/>
  <c r="A4311" i="8"/>
  <c r="A4310" i="8"/>
  <c r="A4309" i="8"/>
  <c r="A4308" i="8"/>
  <c r="A4307" i="8"/>
  <c r="A4306" i="8"/>
  <c r="A4305" i="8"/>
  <c r="A4304" i="8"/>
  <c r="A4303" i="8"/>
  <c r="A4302" i="8"/>
  <c r="A4301" i="8"/>
  <c r="A4300" i="8"/>
  <c r="A4299" i="8"/>
  <c r="A4298" i="8"/>
  <c r="A4297" i="8"/>
  <c r="A4296" i="8"/>
  <c r="A4295" i="8"/>
  <c r="A4294" i="8"/>
  <c r="A4293" i="8"/>
  <c r="A4292" i="8"/>
  <c r="A4291" i="8"/>
  <c r="A4290" i="8"/>
  <c r="A4289" i="8"/>
  <c r="A4288" i="8"/>
  <c r="A4287" i="8"/>
  <c r="A4286" i="8"/>
  <c r="A4285" i="8"/>
  <c r="A4284" i="8"/>
  <c r="A4283" i="8"/>
  <c r="A4282" i="8"/>
  <c r="A4281" i="8"/>
  <c r="A4280" i="8"/>
  <c r="A4279" i="8"/>
  <c r="A4278" i="8"/>
  <c r="A4277" i="8"/>
  <c r="A4276" i="8"/>
  <c r="A4275" i="8"/>
  <c r="A4274" i="8"/>
  <c r="A4273" i="8"/>
  <c r="A4272" i="8"/>
  <c r="A4271" i="8"/>
  <c r="A4270" i="8"/>
  <c r="A4269" i="8"/>
  <c r="A4268" i="8"/>
  <c r="A4267" i="8"/>
  <c r="A4266" i="8"/>
  <c r="A4265" i="8"/>
  <c r="A4264" i="8"/>
  <c r="A4263" i="8"/>
  <c r="A4262" i="8"/>
  <c r="A4261" i="8"/>
  <c r="A4260" i="8"/>
  <c r="A4259" i="8"/>
  <c r="A4258" i="8"/>
  <c r="A4257" i="8"/>
  <c r="A4256" i="8"/>
  <c r="A4255" i="8"/>
  <c r="A4254" i="8"/>
  <c r="A4253" i="8"/>
  <c r="A4252" i="8"/>
  <c r="A4251" i="8"/>
  <c r="A4250" i="8"/>
  <c r="A4249" i="8"/>
  <c r="A4248" i="8"/>
  <c r="A4247" i="8"/>
  <c r="A4246" i="8"/>
  <c r="A4245" i="8"/>
  <c r="A4244" i="8"/>
  <c r="A4243" i="8"/>
  <c r="A4242" i="8"/>
  <c r="A4241" i="8"/>
  <c r="A4240" i="8"/>
  <c r="A4239" i="8"/>
  <c r="A4238" i="8"/>
  <c r="A4237" i="8"/>
  <c r="A4236" i="8"/>
  <c r="A4235" i="8"/>
  <c r="A4234" i="8"/>
  <c r="A4233" i="8"/>
  <c r="A4232" i="8"/>
  <c r="A4231" i="8"/>
  <c r="A4230" i="8"/>
  <c r="A4229" i="8"/>
  <c r="A4228" i="8"/>
  <c r="A4227" i="8"/>
  <c r="A4226" i="8"/>
  <c r="A4225" i="8"/>
  <c r="A4224" i="8"/>
  <c r="A4223" i="8"/>
  <c r="A4222" i="8"/>
  <c r="A4221" i="8"/>
  <c r="A4220" i="8"/>
  <c r="A4219" i="8"/>
  <c r="A4218" i="8"/>
  <c r="A4217" i="8"/>
  <c r="A4216" i="8"/>
  <c r="A4215" i="8"/>
  <c r="A4214" i="8"/>
  <c r="A4213" i="8"/>
  <c r="A4212" i="8"/>
  <c r="A4211" i="8"/>
  <c r="A4210" i="8"/>
  <c r="A4209" i="8"/>
  <c r="A4208" i="8"/>
  <c r="A4207" i="8"/>
  <c r="A4206" i="8"/>
  <c r="A4205" i="8"/>
  <c r="A4204" i="8"/>
  <c r="A4203" i="8"/>
  <c r="A4202" i="8"/>
  <c r="A4201" i="8"/>
  <c r="A4200" i="8"/>
  <c r="A4199" i="8"/>
  <c r="A4198" i="8"/>
  <c r="A4197" i="8"/>
  <c r="A4196" i="8"/>
  <c r="A4195" i="8"/>
  <c r="A4194" i="8"/>
  <c r="A4193" i="8"/>
  <c r="A4192" i="8"/>
  <c r="A4191" i="8"/>
  <c r="A4190" i="8"/>
  <c r="A4189" i="8"/>
  <c r="A4188" i="8"/>
  <c r="A4187" i="8"/>
  <c r="A4186" i="8"/>
  <c r="A4185" i="8"/>
  <c r="A4184" i="8"/>
  <c r="A4183" i="8"/>
  <c r="A4182" i="8"/>
  <c r="A4181" i="8"/>
  <c r="A4180" i="8"/>
  <c r="A4179" i="8"/>
  <c r="A4178" i="8"/>
  <c r="A4177" i="8"/>
  <c r="A4176" i="8"/>
  <c r="A4175" i="8"/>
  <c r="A4174" i="8"/>
  <c r="A4173" i="8"/>
  <c r="A4172" i="8"/>
  <c r="A4171" i="8"/>
  <c r="A4170" i="8"/>
  <c r="A4169" i="8"/>
  <c r="A4168" i="8"/>
  <c r="A4167" i="8"/>
  <c r="A4166" i="8"/>
  <c r="A4165" i="8"/>
  <c r="A4164" i="8"/>
  <c r="A4163" i="8"/>
  <c r="A4162" i="8"/>
  <c r="A4161" i="8"/>
  <c r="A4160" i="8"/>
  <c r="A4159" i="8"/>
  <c r="A4158" i="8"/>
  <c r="A4157" i="8"/>
  <c r="A4156" i="8"/>
  <c r="A4155" i="8"/>
  <c r="A4154" i="8"/>
  <c r="A4153" i="8"/>
  <c r="A4152" i="8"/>
  <c r="A4151" i="8"/>
  <c r="A4150" i="8"/>
  <c r="A4149" i="8"/>
  <c r="A4148" i="8"/>
  <c r="A4147" i="8"/>
  <c r="A4146" i="8"/>
  <c r="A4145" i="8"/>
  <c r="A4144" i="8"/>
  <c r="A4143" i="8"/>
  <c r="A4142" i="8"/>
  <c r="A4141" i="8"/>
  <c r="A4140" i="8"/>
  <c r="A4139" i="8"/>
  <c r="A4138" i="8"/>
  <c r="A4137" i="8"/>
  <c r="A4136" i="8"/>
  <c r="A4135" i="8"/>
  <c r="A4134" i="8"/>
  <c r="A4133" i="8"/>
  <c r="A4132" i="8"/>
  <c r="A4131" i="8"/>
  <c r="A4130" i="8"/>
  <c r="A4129" i="8"/>
  <c r="A4128" i="8"/>
  <c r="A4127" i="8"/>
  <c r="A4126" i="8"/>
  <c r="A4125" i="8"/>
  <c r="A4124" i="8"/>
  <c r="A4123" i="8"/>
  <c r="A4122" i="8"/>
  <c r="A4121" i="8"/>
  <c r="A4120" i="8"/>
  <c r="A4119" i="8"/>
  <c r="A4118" i="8"/>
  <c r="A4117" i="8"/>
  <c r="A4116" i="8"/>
  <c r="A4115" i="8"/>
  <c r="A4114" i="8"/>
  <c r="A4113" i="8"/>
  <c r="A4112" i="8"/>
  <c r="A4111" i="8"/>
  <c r="A4110" i="8"/>
  <c r="A4109" i="8"/>
  <c r="A4108" i="8"/>
  <c r="A4107" i="8"/>
  <c r="A4106" i="8"/>
  <c r="A4105" i="8"/>
  <c r="A4104" i="8"/>
  <c r="A4103" i="8"/>
  <c r="A4102" i="8"/>
  <c r="A4101" i="8"/>
  <c r="A4100" i="8"/>
  <c r="A4099" i="8"/>
  <c r="A4098" i="8"/>
  <c r="A4097" i="8"/>
  <c r="A4096" i="8"/>
  <c r="A4095" i="8"/>
  <c r="A4094" i="8"/>
  <c r="A4093" i="8"/>
  <c r="A4092" i="8"/>
  <c r="A4091" i="8"/>
  <c r="A4090" i="8"/>
  <c r="A4089" i="8"/>
  <c r="A4088" i="8"/>
  <c r="A4087" i="8"/>
  <c r="A4086" i="8"/>
  <c r="A4085" i="8"/>
  <c r="A4084" i="8"/>
  <c r="A4083" i="8"/>
  <c r="A4082" i="8"/>
  <c r="A4081" i="8"/>
  <c r="A4080" i="8"/>
  <c r="A4079" i="8"/>
  <c r="A4078" i="8"/>
  <c r="A4077" i="8"/>
  <c r="A4076" i="8"/>
  <c r="A4075" i="8"/>
  <c r="A4074" i="8"/>
  <c r="A4073" i="8"/>
  <c r="A4072" i="8"/>
  <c r="A4071" i="8"/>
  <c r="A4070" i="8"/>
  <c r="A4069" i="8"/>
  <c r="A4068" i="8"/>
  <c r="A4067" i="8"/>
  <c r="A4066" i="8"/>
  <c r="A4065" i="8"/>
  <c r="A4064" i="8"/>
  <c r="A4063" i="8"/>
  <c r="A4062" i="8"/>
  <c r="A4061" i="8"/>
  <c r="A4060" i="8"/>
  <c r="A4059" i="8"/>
  <c r="A4058" i="8"/>
  <c r="A4057" i="8"/>
  <c r="A4056" i="8"/>
  <c r="A4055" i="8"/>
  <c r="A4054" i="8"/>
  <c r="A4053" i="8"/>
  <c r="A4052" i="8"/>
  <c r="A4051" i="8"/>
  <c r="A4050" i="8"/>
  <c r="A4049" i="8"/>
  <c r="A4048" i="8"/>
  <c r="A4047" i="8"/>
  <c r="A4046" i="8"/>
  <c r="A4045" i="8"/>
  <c r="A4044" i="8"/>
  <c r="A4043" i="8"/>
  <c r="A4042" i="8"/>
  <c r="A4041" i="8"/>
  <c r="A4040" i="8"/>
  <c r="A4039" i="8"/>
  <c r="A4038" i="8"/>
  <c r="A4037" i="8"/>
  <c r="A4036" i="8"/>
  <c r="A4035" i="8"/>
  <c r="A4034" i="8"/>
  <c r="A4033" i="8"/>
  <c r="A4032" i="8"/>
  <c r="A4031" i="8"/>
  <c r="A4030" i="8"/>
  <c r="A4029" i="8"/>
  <c r="A4028" i="8"/>
  <c r="A4027" i="8"/>
  <c r="A4026" i="8"/>
  <c r="A4025" i="8"/>
  <c r="A4024" i="8"/>
  <c r="A4023" i="8"/>
  <c r="A4022" i="8"/>
  <c r="A4021" i="8"/>
  <c r="A4020" i="8"/>
  <c r="A4019" i="8"/>
  <c r="A4018" i="8"/>
  <c r="A4017" i="8"/>
  <c r="A4016" i="8"/>
  <c r="A4015" i="8"/>
  <c r="A4014" i="8"/>
  <c r="A4013" i="8"/>
  <c r="A4012" i="8"/>
  <c r="A4011" i="8"/>
  <c r="A4010" i="8"/>
  <c r="A4009" i="8"/>
  <c r="A4008" i="8"/>
  <c r="A4007" i="8"/>
  <c r="A4006" i="8"/>
  <c r="A4005" i="8"/>
  <c r="A4004" i="8"/>
  <c r="A4003" i="8"/>
  <c r="A4002" i="8"/>
  <c r="A4001" i="8"/>
  <c r="A4000" i="8"/>
  <c r="A3999" i="8"/>
  <c r="A3998" i="8"/>
  <c r="A3997" i="8"/>
  <c r="A3996" i="8"/>
  <c r="A3995" i="8"/>
  <c r="A3994" i="8"/>
  <c r="A3993" i="8"/>
  <c r="A3992" i="8"/>
  <c r="A3991" i="8"/>
  <c r="A3990" i="8"/>
  <c r="A3989" i="8"/>
  <c r="A3988" i="8"/>
  <c r="A3987" i="8"/>
  <c r="A3986" i="8"/>
  <c r="A3985" i="8"/>
  <c r="A3984" i="8"/>
  <c r="A3983" i="8"/>
  <c r="A3982" i="8"/>
  <c r="A3981" i="8"/>
  <c r="A3980" i="8"/>
  <c r="A3979" i="8"/>
  <c r="A3978" i="8"/>
  <c r="A3977" i="8"/>
  <c r="A3976" i="8"/>
  <c r="A3975" i="8"/>
  <c r="A3974" i="8"/>
  <c r="A3973" i="8"/>
  <c r="A3972" i="8"/>
  <c r="A3971" i="8"/>
  <c r="A3970" i="8"/>
  <c r="A3969" i="8"/>
  <c r="A3968" i="8"/>
  <c r="A3967" i="8"/>
  <c r="A3966" i="8"/>
  <c r="A3965" i="8"/>
  <c r="A3964" i="8"/>
  <c r="A3963" i="8"/>
  <c r="A3962" i="8"/>
  <c r="A3961" i="8"/>
  <c r="A3960" i="8"/>
  <c r="A3959" i="8"/>
  <c r="A3958" i="8"/>
  <c r="A3957" i="8"/>
  <c r="A3956" i="8"/>
  <c r="A3955" i="8"/>
  <c r="A3954" i="8"/>
  <c r="A3953" i="8"/>
  <c r="A3952" i="8"/>
  <c r="A3951" i="8"/>
  <c r="A3950" i="8"/>
  <c r="A3949" i="8"/>
  <c r="A3948" i="8"/>
  <c r="A3947" i="8"/>
  <c r="A3946" i="8"/>
  <c r="A3945" i="8"/>
  <c r="A3944" i="8"/>
  <c r="A3943" i="8"/>
  <c r="A3942" i="8"/>
  <c r="A3941" i="8"/>
  <c r="A3940" i="8"/>
  <c r="A3939" i="8"/>
  <c r="A3938" i="8"/>
  <c r="A3937" i="8"/>
  <c r="A3936" i="8"/>
  <c r="A3935" i="8"/>
  <c r="A3934" i="8"/>
  <c r="A3933" i="8"/>
  <c r="A3932" i="8"/>
  <c r="A3931" i="8"/>
  <c r="A3930" i="8"/>
  <c r="A3929" i="8"/>
  <c r="A3928" i="8"/>
  <c r="A3927" i="8"/>
  <c r="A3926" i="8"/>
  <c r="A3925" i="8"/>
  <c r="A3924" i="8"/>
  <c r="A3923" i="8"/>
  <c r="A3922" i="8"/>
  <c r="A3921" i="8"/>
  <c r="A3920" i="8"/>
  <c r="A3919" i="8"/>
  <c r="A3918" i="8"/>
  <c r="A3917" i="8"/>
  <c r="A3916" i="8"/>
  <c r="A3915" i="8"/>
  <c r="A3914" i="8"/>
  <c r="A3913" i="8"/>
  <c r="A3912" i="8"/>
  <c r="A3911" i="8"/>
  <c r="A3910" i="8"/>
  <c r="A3909" i="8"/>
  <c r="A3908" i="8"/>
  <c r="A3907" i="8"/>
  <c r="A3906" i="8"/>
  <c r="A3905" i="8"/>
  <c r="A3904" i="8"/>
  <c r="A3903" i="8"/>
  <c r="A3902" i="8"/>
  <c r="A3901" i="8"/>
  <c r="A3900" i="8"/>
  <c r="A3899" i="8"/>
  <c r="A3898" i="8"/>
  <c r="A3897" i="8"/>
  <c r="A3896" i="8"/>
  <c r="A3895" i="8"/>
  <c r="A3894" i="8"/>
  <c r="A3893" i="8"/>
  <c r="A3892" i="8"/>
  <c r="A3891" i="8"/>
  <c r="A3890" i="8"/>
  <c r="A3889" i="8"/>
  <c r="A3888" i="8"/>
  <c r="A3887" i="8"/>
  <c r="A3886" i="8"/>
  <c r="A3885" i="8"/>
  <c r="A3884" i="8"/>
  <c r="A3883" i="8"/>
  <c r="A3882" i="8"/>
  <c r="A3881" i="8"/>
  <c r="A3880" i="8"/>
  <c r="A3879" i="8"/>
  <c r="A3878" i="8"/>
  <c r="A3877" i="8"/>
  <c r="A3876" i="8"/>
  <c r="A3875" i="8"/>
  <c r="A3874" i="8"/>
  <c r="A3873" i="8"/>
  <c r="A3872" i="8"/>
  <c r="A3871" i="8"/>
  <c r="A3870" i="8"/>
  <c r="A3869" i="8"/>
  <c r="A3868" i="8"/>
  <c r="A3867" i="8"/>
  <c r="A3866" i="8"/>
  <c r="A3865" i="8"/>
  <c r="A3864" i="8"/>
  <c r="A3863" i="8"/>
  <c r="A3862" i="8"/>
  <c r="A3861" i="8"/>
  <c r="A3860" i="8"/>
  <c r="A3859" i="8"/>
  <c r="A3858" i="8"/>
  <c r="A3857" i="8"/>
  <c r="A3856" i="8"/>
  <c r="A3855" i="8"/>
  <c r="A3854" i="8"/>
  <c r="A3853" i="8"/>
  <c r="A3852" i="8"/>
  <c r="A3851" i="8"/>
  <c r="A3850" i="8"/>
  <c r="A3849" i="8"/>
  <c r="A3848" i="8"/>
  <c r="A3847" i="8"/>
  <c r="A3846" i="8"/>
  <c r="A3845" i="8"/>
  <c r="A3844" i="8"/>
  <c r="A3843" i="8"/>
  <c r="A3842" i="8"/>
  <c r="A3841" i="8"/>
  <c r="A3840" i="8"/>
  <c r="A3839" i="8"/>
  <c r="A3838" i="8"/>
  <c r="A3837" i="8"/>
  <c r="A3836" i="8"/>
  <c r="A3835" i="8"/>
  <c r="A3834" i="8"/>
  <c r="A3833" i="8"/>
  <c r="A3832" i="8"/>
  <c r="A3831" i="8"/>
  <c r="A3830" i="8"/>
  <c r="A3829" i="8"/>
  <c r="A3828" i="8"/>
  <c r="A3827" i="8"/>
  <c r="A3826" i="8"/>
  <c r="A3825" i="8"/>
  <c r="A3824" i="8"/>
  <c r="A3823" i="8"/>
  <c r="A3822" i="8"/>
  <c r="A3821" i="8"/>
  <c r="A3820" i="8"/>
  <c r="A3819" i="8"/>
  <c r="A3818" i="8"/>
  <c r="A3817" i="8"/>
  <c r="A3816" i="8"/>
  <c r="A3815" i="8"/>
  <c r="A3814" i="8"/>
  <c r="A3813" i="8"/>
  <c r="A3812" i="8"/>
  <c r="A3811" i="8"/>
  <c r="A3810" i="8"/>
  <c r="A3809" i="8"/>
  <c r="A3808" i="8"/>
  <c r="A3807" i="8"/>
  <c r="A3806" i="8"/>
  <c r="A3805" i="8"/>
  <c r="A3804" i="8"/>
  <c r="A3803" i="8"/>
  <c r="A3802" i="8"/>
  <c r="A3801" i="8"/>
  <c r="A3800" i="8"/>
  <c r="A3799" i="8"/>
  <c r="A3798" i="8"/>
  <c r="A3797" i="8"/>
  <c r="A3796" i="8"/>
  <c r="A3795" i="8"/>
  <c r="A3794" i="8"/>
  <c r="A3793" i="8"/>
  <c r="A3792" i="8"/>
  <c r="A3791" i="8"/>
  <c r="A3790" i="8"/>
  <c r="A3789" i="8"/>
  <c r="A3788" i="8"/>
  <c r="A3787" i="8"/>
  <c r="A3786" i="8"/>
  <c r="A3785" i="8"/>
  <c r="A3784" i="8"/>
  <c r="A3783" i="8"/>
  <c r="A3782" i="8"/>
  <c r="A3781" i="8"/>
  <c r="A3780" i="8"/>
  <c r="A3779" i="8"/>
  <c r="A3778" i="8"/>
  <c r="A3777" i="8"/>
  <c r="A3776" i="8"/>
  <c r="A3775" i="8"/>
  <c r="A3774" i="8"/>
  <c r="A3773" i="8"/>
  <c r="A3772" i="8"/>
  <c r="A3771" i="8"/>
  <c r="A3770" i="8"/>
  <c r="A3769" i="8"/>
  <c r="A3768" i="8"/>
  <c r="A3767" i="8"/>
  <c r="A3766" i="8"/>
  <c r="A3765" i="8"/>
  <c r="A3764" i="8"/>
  <c r="A3763" i="8"/>
  <c r="A3762" i="8"/>
  <c r="A3761" i="8"/>
  <c r="A3760" i="8"/>
  <c r="A3759" i="8"/>
  <c r="A3758" i="8"/>
  <c r="A3757" i="8"/>
  <c r="A3756" i="8"/>
  <c r="A3755" i="8"/>
  <c r="A3754" i="8"/>
  <c r="A3753" i="8"/>
  <c r="A3752" i="8"/>
  <c r="A3751" i="8"/>
  <c r="A3750" i="8"/>
  <c r="A3749" i="8"/>
  <c r="A3748" i="8"/>
  <c r="A3747" i="8"/>
  <c r="A3746" i="8"/>
  <c r="A3745" i="8"/>
  <c r="A3744" i="8"/>
  <c r="A3743" i="8"/>
  <c r="A3742" i="8"/>
  <c r="A3741" i="8"/>
  <c r="A3740" i="8"/>
  <c r="A3739" i="8"/>
  <c r="A3738" i="8"/>
  <c r="A3737" i="8"/>
  <c r="A3736" i="8"/>
  <c r="A3735" i="8"/>
  <c r="A3734" i="8"/>
  <c r="A3733" i="8"/>
  <c r="A3732" i="8"/>
  <c r="A3731" i="8"/>
  <c r="A3730" i="8"/>
  <c r="A3729" i="8"/>
  <c r="A3728" i="8"/>
  <c r="A3727" i="8"/>
  <c r="A3726" i="8"/>
  <c r="A3725" i="8"/>
  <c r="A3724" i="8"/>
  <c r="A3723" i="8"/>
  <c r="A3722" i="8"/>
  <c r="A3721" i="8"/>
  <c r="A3720" i="8"/>
  <c r="A3719" i="8"/>
  <c r="A3718" i="8"/>
  <c r="A3717" i="8"/>
  <c r="A3716" i="8"/>
  <c r="A3715" i="8"/>
  <c r="A3714" i="8"/>
  <c r="A3713" i="8"/>
  <c r="A3712" i="8"/>
  <c r="A3711" i="8"/>
  <c r="A3710" i="8"/>
  <c r="A3709" i="8"/>
  <c r="A3708" i="8"/>
  <c r="A3707" i="8"/>
  <c r="A3706" i="8"/>
  <c r="A3705" i="8"/>
  <c r="A3704" i="8"/>
  <c r="A3703" i="8"/>
  <c r="A3702" i="8"/>
  <c r="A3701" i="8"/>
  <c r="A3700" i="8"/>
  <c r="A3699" i="8"/>
  <c r="A3698" i="8"/>
  <c r="A3697" i="8"/>
  <c r="A3696" i="8"/>
  <c r="A3695" i="8"/>
  <c r="A3694" i="8"/>
  <c r="A3693" i="8"/>
  <c r="A3692" i="8"/>
  <c r="A3691" i="8"/>
  <c r="A3690" i="8"/>
  <c r="A3689" i="8"/>
  <c r="A3688" i="8"/>
  <c r="A3687" i="8"/>
  <c r="A3686" i="8"/>
  <c r="A3685" i="8"/>
  <c r="A3684" i="8"/>
  <c r="A3683" i="8"/>
  <c r="A3682" i="8"/>
  <c r="A3681" i="8"/>
  <c r="A3680" i="8"/>
  <c r="A3679" i="8"/>
  <c r="A3678" i="8"/>
  <c r="A3677" i="8"/>
  <c r="A3676" i="8"/>
  <c r="A3675" i="8"/>
  <c r="A3674" i="8"/>
  <c r="A3673" i="8"/>
  <c r="A3672" i="8"/>
  <c r="A3671" i="8"/>
  <c r="A3670" i="8"/>
  <c r="A3669" i="8"/>
  <c r="A3668" i="8"/>
  <c r="A3667" i="8"/>
  <c r="A3666" i="8"/>
  <c r="A3665" i="8"/>
  <c r="A3664" i="8"/>
  <c r="A3663" i="8"/>
  <c r="A3662" i="8"/>
  <c r="A3661" i="8"/>
  <c r="A3660" i="8"/>
  <c r="A3659" i="8"/>
  <c r="A3658" i="8"/>
  <c r="A3657" i="8"/>
  <c r="A3656" i="8"/>
  <c r="A3655" i="8"/>
  <c r="A3654" i="8"/>
  <c r="A3653" i="8"/>
  <c r="A3652" i="8"/>
  <c r="A3651" i="8"/>
  <c r="A3650" i="8"/>
  <c r="A3649" i="8"/>
  <c r="A3648" i="8"/>
  <c r="A3647" i="8"/>
  <c r="A3646" i="8"/>
  <c r="A3645" i="8"/>
  <c r="A3644" i="8"/>
  <c r="A3643" i="8"/>
  <c r="A3642" i="8"/>
  <c r="A3641" i="8"/>
  <c r="A3640" i="8"/>
  <c r="A3639" i="8"/>
  <c r="A3638" i="8"/>
  <c r="A3637" i="8"/>
  <c r="A3636" i="8"/>
  <c r="A3635" i="8"/>
  <c r="A3634" i="8"/>
  <c r="A3633" i="8"/>
  <c r="A3632" i="8"/>
  <c r="A3631" i="8"/>
  <c r="A3630" i="8"/>
  <c r="A3629" i="8"/>
  <c r="A3628" i="8"/>
  <c r="A3627" i="8"/>
  <c r="A3626" i="8"/>
  <c r="A3625" i="8"/>
  <c r="A3624" i="8"/>
  <c r="A3623" i="8"/>
  <c r="A3622" i="8"/>
  <c r="A3621" i="8"/>
  <c r="A3620" i="8"/>
  <c r="A3619" i="8"/>
  <c r="A3618" i="8"/>
  <c r="A3617" i="8"/>
  <c r="A3616" i="8"/>
  <c r="A3615" i="8"/>
  <c r="A3614" i="8"/>
  <c r="A3613" i="8"/>
  <c r="A3612" i="8"/>
  <c r="A3611" i="8"/>
  <c r="A3610" i="8"/>
  <c r="A3609" i="8"/>
  <c r="A3608" i="8"/>
  <c r="A3607" i="8"/>
  <c r="A3606" i="8"/>
  <c r="A3605" i="8"/>
  <c r="A3604" i="8"/>
  <c r="A3603" i="8"/>
  <c r="A3602" i="8"/>
  <c r="A3601" i="8"/>
  <c r="A3600" i="8"/>
  <c r="A3599" i="8"/>
  <c r="A3598" i="8"/>
  <c r="A3597" i="8"/>
  <c r="A3596" i="8"/>
  <c r="A3595" i="8"/>
  <c r="A3594" i="8"/>
  <c r="A3593" i="8"/>
  <c r="A3592" i="8"/>
  <c r="A3591" i="8"/>
  <c r="A3590" i="8"/>
  <c r="A3589" i="8"/>
  <c r="A3588" i="8"/>
  <c r="A3587" i="8"/>
  <c r="A3586" i="8"/>
  <c r="A3585" i="8"/>
  <c r="A3584" i="8"/>
  <c r="A3583" i="8"/>
  <c r="A3582" i="8"/>
  <c r="A3581" i="8"/>
  <c r="A3580" i="8"/>
  <c r="A3579" i="8"/>
  <c r="A3578" i="8"/>
  <c r="A3577" i="8"/>
  <c r="A3576" i="8"/>
  <c r="A3575" i="8"/>
  <c r="A3574" i="8"/>
  <c r="A3573" i="8"/>
  <c r="A3572" i="8"/>
  <c r="A3571" i="8"/>
  <c r="A3570" i="8"/>
  <c r="A3569" i="8"/>
  <c r="A3568" i="8"/>
  <c r="A3567" i="8"/>
  <c r="A3566" i="8"/>
  <c r="A3565" i="8"/>
  <c r="A3564" i="8"/>
  <c r="A3563" i="8"/>
  <c r="A3562" i="8"/>
  <c r="A3561" i="8"/>
  <c r="A3560" i="8"/>
  <c r="A3559" i="8"/>
  <c r="A3558" i="8"/>
  <c r="A3557" i="8"/>
  <c r="A3556" i="8"/>
  <c r="A3555" i="8"/>
  <c r="A3554" i="8"/>
  <c r="A3553" i="8"/>
  <c r="A3552" i="8"/>
  <c r="A3551" i="8"/>
  <c r="A3550" i="8"/>
  <c r="A3549" i="8"/>
  <c r="A3548" i="8"/>
  <c r="A3547" i="8"/>
  <c r="A3546" i="8"/>
  <c r="A3545" i="8"/>
  <c r="A3544" i="8"/>
  <c r="A3543" i="8"/>
  <c r="A3542" i="8"/>
  <c r="A3541" i="8"/>
  <c r="A3540" i="8"/>
  <c r="A3539" i="8"/>
  <c r="A3538" i="8"/>
  <c r="A3537" i="8"/>
  <c r="A3536" i="8"/>
  <c r="A3535" i="8"/>
  <c r="A3534" i="8"/>
  <c r="A3533" i="8"/>
  <c r="A3532" i="8"/>
  <c r="A3531" i="8"/>
  <c r="A3530" i="8"/>
  <c r="A3529" i="8"/>
  <c r="A3528" i="8"/>
  <c r="A3527" i="8"/>
  <c r="A3526" i="8"/>
  <c r="A3525" i="8"/>
  <c r="A3524" i="8"/>
  <c r="A3523" i="8"/>
  <c r="A3522" i="8"/>
  <c r="A3521" i="8"/>
  <c r="A3520" i="8"/>
  <c r="A3519" i="8"/>
  <c r="A3518" i="8"/>
  <c r="A3517" i="8"/>
  <c r="A3516" i="8"/>
  <c r="A3515" i="8"/>
  <c r="A3514" i="8"/>
  <c r="A3513" i="8"/>
  <c r="A3512" i="8"/>
  <c r="A3511" i="8"/>
  <c r="A3510" i="8"/>
  <c r="A3509" i="8"/>
  <c r="A3508" i="8"/>
  <c r="A3507" i="8"/>
  <c r="A3506" i="8"/>
  <c r="A3505" i="8"/>
  <c r="A3504" i="8"/>
  <c r="A3503" i="8"/>
  <c r="A3502" i="8"/>
  <c r="A3501" i="8"/>
  <c r="A3500" i="8"/>
  <c r="A3499" i="8"/>
  <c r="A3498" i="8"/>
  <c r="A3497" i="8"/>
  <c r="A3496" i="8"/>
  <c r="A3495" i="8"/>
  <c r="A3494" i="8"/>
  <c r="A3493" i="8"/>
  <c r="A3492" i="8"/>
  <c r="A3491" i="8"/>
  <c r="A3490" i="8"/>
  <c r="A3489" i="8"/>
  <c r="A3488" i="8"/>
  <c r="A3487" i="8"/>
  <c r="A3486" i="8"/>
  <c r="A3485" i="8"/>
  <c r="A3484" i="8"/>
  <c r="A3483" i="8"/>
  <c r="A3482" i="8"/>
  <c r="A3481" i="8"/>
  <c r="A3480" i="8"/>
  <c r="A3479" i="8"/>
  <c r="A3478" i="8"/>
  <c r="A3477" i="8"/>
  <c r="A3476" i="8"/>
  <c r="A3475" i="8"/>
  <c r="A3474" i="8"/>
  <c r="A3473" i="8"/>
  <c r="A3472" i="8"/>
  <c r="A3471" i="8"/>
  <c r="A3470" i="8"/>
  <c r="A3469" i="8"/>
  <c r="A3468" i="8"/>
  <c r="A3467" i="8"/>
  <c r="A3466" i="8"/>
  <c r="A3465" i="8"/>
  <c r="A3464" i="8"/>
  <c r="A3463" i="8"/>
  <c r="A3462" i="8"/>
  <c r="A3461" i="8"/>
  <c r="A3460" i="8"/>
  <c r="A3459" i="8"/>
  <c r="A3458" i="8"/>
  <c r="A3457" i="8"/>
  <c r="A3456" i="8"/>
  <c r="A3455" i="8"/>
  <c r="A3454" i="8"/>
  <c r="A3453" i="8"/>
  <c r="A3452" i="8"/>
  <c r="A3451" i="8"/>
  <c r="A3450" i="8"/>
  <c r="A3449" i="8"/>
  <c r="A3448" i="8"/>
  <c r="A3447" i="8"/>
  <c r="A3446" i="8"/>
  <c r="A3445" i="8"/>
  <c r="A3444" i="8"/>
  <c r="A3443" i="8"/>
  <c r="A3442" i="8"/>
  <c r="A3441" i="8"/>
  <c r="A3440" i="8"/>
  <c r="A3439" i="8"/>
  <c r="A3438" i="8"/>
  <c r="A3437" i="8"/>
  <c r="A3436" i="8"/>
  <c r="A3435" i="8"/>
  <c r="A3434" i="8"/>
  <c r="A3433" i="8"/>
  <c r="A3432" i="8"/>
  <c r="A3431" i="8"/>
  <c r="A3430" i="8"/>
  <c r="A3429" i="8"/>
  <c r="A3428" i="8"/>
  <c r="A3427" i="8"/>
  <c r="A3426" i="8"/>
  <c r="A3425" i="8"/>
  <c r="A3424" i="8"/>
  <c r="A3423" i="8"/>
  <c r="A3422" i="8"/>
  <c r="A3421" i="8"/>
  <c r="A3420" i="8"/>
  <c r="A3419" i="8"/>
  <c r="A3418" i="8"/>
  <c r="A3417" i="8"/>
  <c r="A3416" i="8"/>
  <c r="A3415" i="8"/>
  <c r="A3414" i="8"/>
  <c r="A3413" i="8"/>
  <c r="A3412" i="8"/>
  <c r="A3411" i="8"/>
  <c r="A3410" i="8"/>
  <c r="A3409" i="8"/>
  <c r="A3408" i="8"/>
  <c r="A3407" i="8"/>
  <c r="A3406" i="8"/>
  <c r="A3405" i="8"/>
  <c r="A3404" i="8"/>
  <c r="A3403" i="8"/>
  <c r="A3402" i="8"/>
  <c r="A3401" i="8"/>
  <c r="A3400" i="8"/>
  <c r="A3399" i="8"/>
  <c r="A3398" i="8"/>
  <c r="A3397" i="8"/>
  <c r="A3396" i="8"/>
  <c r="A3395" i="8"/>
  <c r="A3394" i="8"/>
  <c r="A3393" i="8"/>
  <c r="A3392" i="8"/>
  <c r="A3391" i="8"/>
  <c r="A3390" i="8"/>
  <c r="A3389" i="8"/>
  <c r="A3388" i="8"/>
  <c r="A3387" i="8"/>
  <c r="A3386" i="8"/>
  <c r="A3385" i="8"/>
  <c r="A3384" i="8"/>
  <c r="A3383" i="8"/>
  <c r="A3382" i="8"/>
  <c r="A3381" i="8"/>
  <c r="A3380" i="8"/>
  <c r="A3379" i="8"/>
  <c r="A3378" i="8"/>
  <c r="A3377" i="8"/>
  <c r="A3376" i="8"/>
  <c r="A3375" i="8"/>
  <c r="A3374" i="8"/>
  <c r="A3373" i="8"/>
  <c r="A3372" i="8"/>
  <c r="A3371" i="8"/>
  <c r="A3370" i="8"/>
  <c r="A3369" i="8"/>
  <c r="A3368" i="8"/>
  <c r="A3367" i="8"/>
  <c r="A3366" i="8"/>
  <c r="A3365" i="8"/>
  <c r="A3364" i="8"/>
  <c r="A3363" i="8"/>
  <c r="A3362" i="8"/>
  <c r="A3361" i="8"/>
  <c r="A3360" i="8"/>
  <c r="A3359" i="8"/>
  <c r="A3358" i="8"/>
  <c r="A3357" i="8"/>
  <c r="A3356" i="8"/>
  <c r="A3355" i="8"/>
  <c r="A3354" i="8"/>
  <c r="A3353" i="8"/>
  <c r="A3352" i="8"/>
  <c r="A3351" i="8"/>
  <c r="A3350" i="8"/>
  <c r="A3349" i="8"/>
  <c r="A3348" i="8"/>
  <c r="A3347" i="8"/>
  <c r="A3346" i="8"/>
  <c r="A3345" i="8"/>
  <c r="A3344" i="8"/>
  <c r="A3343" i="8"/>
  <c r="A3342" i="8"/>
  <c r="A3341" i="8"/>
  <c r="A3340" i="8"/>
  <c r="A3339" i="8"/>
  <c r="A3338" i="8"/>
  <c r="A3337" i="8"/>
  <c r="A3336" i="8"/>
  <c r="A3335" i="8"/>
  <c r="A3334" i="8"/>
  <c r="A3333" i="8"/>
  <c r="A3332" i="8"/>
  <c r="A3331" i="8"/>
  <c r="A3330" i="8"/>
  <c r="A3329" i="8"/>
  <c r="A3328" i="8"/>
  <c r="A3327" i="8"/>
  <c r="A3326" i="8"/>
  <c r="A3325" i="8"/>
  <c r="A3324" i="8"/>
  <c r="A3323" i="8"/>
  <c r="A3322" i="8"/>
  <c r="A3321" i="8"/>
  <c r="A3320" i="8"/>
  <c r="A3319" i="8"/>
  <c r="A3318" i="8"/>
  <c r="A3317" i="8"/>
  <c r="A3316" i="8"/>
  <c r="A3315" i="8"/>
  <c r="A3314" i="8"/>
  <c r="A3313" i="8"/>
  <c r="A3312" i="8"/>
  <c r="A3311" i="8"/>
  <c r="A3310" i="8"/>
  <c r="A3309" i="8"/>
  <c r="A3308" i="8"/>
  <c r="A3307" i="8"/>
  <c r="A3306" i="8"/>
  <c r="A3305" i="8"/>
  <c r="A3304" i="8"/>
  <c r="A3303" i="8"/>
  <c r="A3302" i="8"/>
  <c r="A3301" i="8"/>
  <c r="A3300" i="8"/>
  <c r="A3299" i="8"/>
  <c r="A3298" i="8"/>
  <c r="A3297" i="8"/>
  <c r="A3296" i="8"/>
  <c r="A3295" i="8"/>
  <c r="A3294" i="8"/>
  <c r="A3293" i="8"/>
  <c r="A3292" i="8"/>
  <c r="A3291" i="8"/>
  <c r="A3290" i="8"/>
  <c r="A3289" i="8"/>
  <c r="A3288" i="8"/>
  <c r="A3287" i="8"/>
  <c r="A3286" i="8"/>
  <c r="A3285" i="8"/>
  <c r="A3284" i="8"/>
  <c r="A3283" i="8"/>
  <c r="A3282" i="8"/>
  <c r="A3281" i="8"/>
  <c r="A3280" i="8"/>
  <c r="A3279" i="8"/>
  <c r="A3278" i="8"/>
  <c r="A3277" i="8"/>
  <c r="A3276" i="8"/>
  <c r="A3275" i="8"/>
  <c r="A3274" i="8"/>
  <c r="A3273" i="8"/>
  <c r="A3272" i="8"/>
  <c r="A3271" i="8"/>
  <c r="A3270" i="8"/>
  <c r="A3269" i="8"/>
  <c r="A3268" i="8"/>
  <c r="A3267" i="8"/>
  <c r="A3266" i="8"/>
  <c r="A3265" i="8"/>
  <c r="A3264" i="8"/>
  <c r="A3263" i="8"/>
  <c r="A3262" i="8"/>
  <c r="A3261" i="8"/>
  <c r="A3260" i="8"/>
  <c r="A3259" i="8"/>
  <c r="A3258" i="8"/>
  <c r="A3257" i="8"/>
  <c r="A3256" i="8"/>
  <c r="A3255" i="8"/>
  <c r="A3254" i="8"/>
  <c r="A3253" i="8"/>
  <c r="A3252" i="8"/>
  <c r="A3251" i="8"/>
  <c r="A3250" i="8"/>
  <c r="A3249" i="8"/>
  <c r="A3248" i="8"/>
  <c r="A3247" i="8"/>
  <c r="A3246" i="8"/>
  <c r="A3245" i="8"/>
  <c r="A3244" i="8"/>
  <c r="A3243" i="8"/>
  <c r="A3242" i="8"/>
  <c r="A3241" i="8"/>
  <c r="A3240" i="8"/>
  <c r="A3239" i="8"/>
  <c r="A3238" i="8"/>
  <c r="A3237" i="8"/>
  <c r="A3236" i="8"/>
  <c r="A3235" i="8"/>
  <c r="A3234" i="8"/>
  <c r="A3233" i="8"/>
  <c r="A3232" i="8"/>
  <c r="A3231" i="8"/>
  <c r="A3230" i="8"/>
  <c r="A3229" i="8"/>
  <c r="A3228" i="8"/>
  <c r="A3227" i="8"/>
  <c r="A3226" i="8"/>
  <c r="A3225" i="8"/>
  <c r="A3224" i="8"/>
  <c r="A3223" i="8"/>
  <c r="A3222" i="8"/>
  <c r="A3221" i="8"/>
  <c r="A3220" i="8"/>
  <c r="A3219" i="8"/>
  <c r="A3218" i="8"/>
  <c r="A3217" i="8"/>
  <c r="A3216" i="8"/>
  <c r="A3215" i="8"/>
  <c r="A3214" i="8"/>
  <c r="A3213" i="8"/>
  <c r="A3212" i="8"/>
  <c r="A3211" i="8"/>
  <c r="A3210" i="8"/>
  <c r="A3209" i="8"/>
  <c r="A3208" i="8"/>
  <c r="A3207" i="8"/>
  <c r="A3206" i="8"/>
  <c r="A3205" i="8"/>
  <c r="A3204" i="8"/>
  <c r="A3203" i="8"/>
  <c r="A3202" i="8"/>
  <c r="A3201" i="8"/>
  <c r="A3200" i="8"/>
  <c r="A3199" i="8"/>
  <c r="A3198" i="8"/>
  <c r="A3197" i="8"/>
  <c r="A3196" i="8"/>
  <c r="A3195" i="8"/>
  <c r="A3194" i="8"/>
  <c r="A3193" i="8"/>
  <c r="A3192" i="8"/>
  <c r="A3191" i="8"/>
  <c r="A3190" i="8"/>
  <c r="A3189" i="8"/>
  <c r="A3188" i="8"/>
  <c r="A3187" i="8"/>
  <c r="A3186" i="8"/>
  <c r="A3185" i="8"/>
  <c r="A3184" i="8"/>
  <c r="A3183" i="8"/>
  <c r="A3182" i="8"/>
  <c r="A3181" i="8"/>
  <c r="A3180" i="8"/>
  <c r="A3179" i="8"/>
  <c r="A3178" i="8"/>
  <c r="A3177" i="8"/>
  <c r="A3176" i="8"/>
  <c r="A3175" i="8"/>
  <c r="A3174" i="8"/>
  <c r="A3173" i="8"/>
  <c r="A3172" i="8"/>
  <c r="A3171" i="8"/>
  <c r="A3170" i="8"/>
  <c r="A3169" i="8"/>
  <c r="A3168" i="8"/>
  <c r="A3167" i="8"/>
  <c r="A3166" i="8"/>
  <c r="A3165" i="8"/>
  <c r="A3164" i="8"/>
  <c r="A3163" i="8"/>
  <c r="A3162" i="8"/>
  <c r="A3161" i="8"/>
  <c r="A3160" i="8"/>
  <c r="A3159" i="8"/>
  <c r="A3158" i="8"/>
  <c r="A3157" i="8"/>
  <c r="A3156" i="8"/>
  <c r="A3155" i="8"/>
  <c r="A3154" i="8"/>
  <c r="A3153" i="8"/>
  <c r="A3152" i="8"/>
  <c r="A3151" i="8"/>
  <c r="A3150" i="8"/>
  <c r="A3149" i="8"/>
  <c r="A3148" i="8"/>
  <c r="A3147" i="8"/>
  <c r="A3146" i="8"/>
  <c r="A3145" i="8"/>
  <c r="A3144" i="8"/>
  <c r="A3143" i="8"/>
  <c r="A3142" i="8"/>
  <c r="A3141" i="8"/>
  <c r="A3140" i="8"/>
  <c r="A3139" i="8"/>
  <c r="A3138" i="8"/>
  <c r="A3137" i="8"/>
  <c r="A3136" i="8"/>
  <c r="A3135" i="8"/>
  <c r="A3134" i="8"/>
  <c r="A3133" i="8"/>
  <c r="A3132" i="8"/>
  <c r="A3131" i="8"/>
  <c r="A3130" i="8"/>
  <c r="A3129" i="8"/>
  <c r="A3128" i="8"/>
  <c r="A3127" i="8"/>
  <c r="A3126" i="8"/>
  <c r="A3125" i="8"/>
  <c r="A3124" i="8"/>
  <c r="A3123" i="8"/>
  <c r="A3122" i="8"/>
  <c r="A3121" i="8"/>
  <c r="A3120" i="8"/>
  <c r="A3119" i="8"/>
  <c r="A3118" i="8"/>
  <c r="A3117" i="8"/>
  <c r="A3116" i="8"/>
  <c r="A3115" i="8"/>
  <c r="A3114" i="8"/>
  <c r="A3113" i="8"/>
  <c r="A3112" i="8"/>
  <c r="A3111" i="8"/>
  <c r="A3110" i="8"/>
  <c r="A3109" i="8"/>
  <c r="A3108" i="8"/>
  <c r="A3107" i="8"/>
  <c r="A3106" i="8"/>
  <c r="A3105" i="8"/>
  <c r="A3104" i="8"/>
  <c r="A3103" i="8"/>
  <c r="A3102" i="8"/>
  <c r="A3101" i="8"/>
  <c r="A3100" i="8"/>
  <c r="A3099" i="8"/>
  <c r="A3098" i="8"/>
  <c r="A3097" i="8"/>
  <c r="A3096" i="8"/>
  <c r="A3095" i="8"/>
  <c r="A3094" i="8"/>
  <c r="A3093" i="8"/>
  <c r="A3092" i="8"/>
  <c r="A3091" i="8"/>
  <c r="A3090" i="8"/>
  <c r="A3089" i="8"/>
  <c r="A3088" i="8"/>
  <c r="A3087" i="8"/>
  <c r="A3086" i="8"/>
  <c r="A3085" i="8"/>
  <c r="A3084" i="8"/>
  <c r="A3083" i="8"/>
  <c r="A3082" i="8"/>
  <c r="A3081" i="8"/>
  <c r="A3080" i="8"/>
  <c r="A3079" i="8"/>
  <c r="A3078" i="8"/>
  <c r="A3077" i="8"/>
  <c r="A3076" i="8"/>
  <c r="A3075" i="8"/>
  <c r="A3074" i="8"/>
  <c r="A3073" i="8"/>
  <c r="A3072" i="8"/>
  <c r="A3071" i="8"/>
  <c r="A3070" i="8"/>
  <c r="A3069" i="8"/>
  <c r="A3068" i="8"/>
  <c r="A3067" i="8"/>
  <c r="A3066" i="8"/>
  <c r="A3065" i="8"/>
  <c r="A3064" i="8"/>
  <c r="A3063" i="8"/>
  <c r="A3062" i="8"/>
  <c r="A3061" i="8"/>
  <c r="A3060" i="8"/>
  <c r="A3059" i="8"/>
  <c r="A3058" i="8"/>
  <c r="A3057" i="8"/>
  <c r="A3056" i="8"/>
  <c r="A3055" i="8"/>
  <c r="A3054" i="8"/>
  <c r="A3053" i="8"/>
  <c r="A3052" i="8"/>
  <c r="A3051" i="8"/>
  <c r="A3050" i="8"/>
  <c r="A3049" i="8"/>
  <c r="A3048" i="8"/>
  <c r="A3047" i="8"/>
  <c r="A3046" i="8"/>
  <c r="A3045" i="8"/>
  <c r="A3044" i="8"/>
  <c r="A3043" i="8"/>
  <c r="A3042" i="8"/>
  <c r="A3041" i="8"/>
  <c r="A3040" i="8"/>
  <c r="A3039" i="8"/>
  <c r="A3038" i="8"/>
  <c r="A3037" i="8"/>
  <c r="A3036" i="8"/>
  <c r="A3035" i="8"/>
  <c r="A3034" i="8"/>
  <c r="A3033" i="8"/>
  <c r="A3032" i="8"/>
  <c r="A3031" i="8"/>
  <c r="A3030" i="8"/>
  <c r="A3029" i="8"/>
  <c r="A3028" i="8"/>
  <c r="A3027" i="8"/>
  <c r="A3026" i="8"/>
  <c r="A3025" i="8"/>
  <c r="A3024" i="8"/>
  <c r="A3023" i="8"/>
  <c r="A3022" i="8"/>
  <c r="A3021" i="8"/>
  <c r="A3020" i="8"/>
  <c r="A3019" i="8"/>
  <c r="A3018" i="8"/>
  <c r="A3017" i="8"/>
  <c r="A3016" i="8"/>
  <c r="A3015" i="8"/>
  <c r="A3014" i="8"/>
  <c r="A3013" i="8"/>
  <c r="A3012" i="8"/>
  <c r="A3011" i="8"/>
  <c r="A3010" i="8"/>
  <c r="A3009" i="8"/>
  <c r="A3008" i="8"/>
  <c r="A3007" i="8"/>
  <c r="A3006" i="8"/>
  <c r="A3005" i="8"/>
  <c r="A3004" i="8"/>
  <c r="A3003" i="8"/>
  <c r="A3002" i="8"/>
  <c r="A3001" i="8"/>
  <c r="A3000" i="8"/>
  <c r="A2999" i="8"/>
  <c r="A2998" i="8"/>
  <c r="A2997" i="8"/>
  <c r="A2996" i="8"/>
  <c r="A2995" i="8"/>
  <c r="A2994" i="8"/>
  <c r="A2993" i="8"/>
  <c r="A2992" i="8"/>
  <c r="A2991" i="8"/>
  <c r="A2990" i="8"/>
  <c r="A2989" i="8"/>
  <c r="A2988" i="8"/>
  <c r="A2987" i="8"/>
  <c r="A2986" i="8"/>
  <c r="A2985" i="8"/>
  <c r="A2984" i="8"/>
  <c r="A2983" i="8"/>
  <c r="A2982" i="8"/>
  <c r="A2981" i="8"/>
  <c r="A2980" i="8"/>
  <c r="A2979" i="8"/>
  <c r="A2978" i="8"/>
  <c r="A2977" i="8"/>
  <c r="A2976" i="8"/>
  <c r="A2975" i="8"/>
  <c r="A2974" i="8"/>
  <c r="A2973" i="8"/>
  <c r="A2972" i="8"/>
  <c r="A2971" i="8"/>
  <c r="A2970" i="8"/>
  <c r="A2969" i="8"/>
  <c r="A2968" i="8"/>
  <c r="A2967" i="8"/>
  <c r="A2966" i="8"/>
  <c r="A2965" i="8"/>
  <c r="A2964" i="8"/>
  <c r="A2963" i="8"/>
  <c r="A2962" i="8"/>
  <c r="A2961" i="8"/>
  <c r="A2960" i="8"/>
  <c r="A2959" i="8"/>
  <c r="A2958" i="8"/>
  <c r="A2957" i="8"/>
  <c r="A2956" i="8"/>
  <c r="A2955" i="8"/>
  <c r="A2954" i="8"/>
  <c r="A2953" i="8"/>
  <c r="A2952" i="8"/>
  <c r="A2951" i="8"/>
  <c r="A2950" i="8"/>
  <c r="A2949" i="8"/>
  <c r="A2948" i="8"/>
  <c r="A2947" i="8"/>
  <c r="A2946" i="8"/>
  <c r="A2945" i="8"/>
  <c r="A2944" i="8"/>
  <c r="A2943" i="8"/>
  <c r="A2942" i="8"/>
  <c r="A2941" i="8"/>
  <c r="A2940" i="8"/>
  <c r="A2939" i="8"/>
  <c r="A2938" i="8"/>
  <c r="A2937" i="8"/>
  <c r="A2936" i="8"/>
  <c r="A2935" i="8"/>
  <c r="A2934" i="8"/>
  <c r="A2933" i="8"/>
  <c r="A2932" i="8"/>
  <c r="A2931" i="8"/>
  <c r="A2930" i="8"/>
  <c r="A2929" i="8"/>
  <c r="A2928" i="8"/>
  <c r="A2927" i="8"/>
  <c r="A2926" i="8"/>
  <c r="A2925" i="8"/>
  <c r="A2924" i="8"/>
  <c r="A2923" i="8"/>
  <c r="A2922" i="8"/>
  <c r="A2921" i="8"/>
  <c r="A2920" i="8"/>
  <c r="A2919" i="8"/>
  <c r="A2918" i="8"/>
  <c r="A2917" i="8"/>
  <c r="A2916" i="8"/>
  <c r="A2915" i="8"/>
  <c r="A2914" i="8"/>
  <c r="A2913" i="8"/>
  <c r="A2912" i="8"/>
  <c r="A2911" i="8"/>
  <c r="A2910" i="8"/>
  <c r="A2909" i="8"/>
  <c r="A2908" i="8"/>
  <c r="A2907" i="8"/>
  <c r="A2906" i="8"/>
  <c r="A2905" i="8"/>
  <c r="A2904" i="8"/>
  <c r="A2903" i="8"/>
  <c r="A2902" i="8"/>
  <c r="A2901" i="8"/>
  <c r="A2900" i="8"/>
  <c r="A2899" i="8"/>
  <c r="A2898" i="8"/>
  <c r="A2897" i="8"/>
  <c r="A2896" i="8"/>
  <c r="A2895" i="8"/>
  <c r="A2894" i="8"/>
  <c r="A2893" i="8"/>
  <c r="A2892" i="8"/>
  <c r="A2891" i="8"/>
  <c r="A2890" i="8"/>
  <c r="A2889" i="8"/>
  <c r="A2888" i="8"/>
  <c r="A2887" i="8"/>
  <c r="A2886" i="8"/>
  <c r="A2885" i="8"/>
  <c r="A2884" i="8"/>
  <c r="A2883" i="8"/>
  <c r="A2882" i="8"/>
  <c r="A2881" i="8"/>
  <c r="A2880" i="8"/>
  <c r="A2879" i="8"/>
  <c r="A2878" i="8"/>
  <c r="A2877" i="8"/>
  <c r="A2876" i="8"/>
  <c r="A2875" i="8"/>
  <c r="A2874" i="8"/>
  <c r="A2873" i="8"/>
  <c r="A2872" i="8"/>
  <c r="A2871" i="8"/>
  <c r="A2870" i="8"/>
  <c r="A2869" i="8"/>
  <c r="A2868" i="8"/>
  <c r="A2867" i="8"/>
  <c r="A2866" i="8"/>
  <c r="A2865" i="8"/>
  <c r="A2864" i="8"/>
  <c r="A2863" i="8"/>
  <c r="A2862" i="8"/>
  <c r="A2861" i="8"/>
  <c r="A2860" i="8"/>
  <c r="A2859" i="8"/>
  <c r="A2858" i="8"/>
  <c r="A2857" i="8"/>
  <c r="A2856" i="8"/>
  <c r="A2855" i="8"/>
  <c r="A2854" i="8"/>
  <c r="A2853" i="8"/>
  <c r="A2852" i="8"/>
  <c r="A2851" i="8"/>
  <c r="A2850" i="8"/>
  <c r="A2849" i="8"/>
  <c r="A2848" i="8"/>
  <c r="A2847" i="8"/>
  <c r="A2846" i="8"/>
  <c r="A2845" i="8"/>
  <c r="A2844" i="8"/>
  <c r="A2843" i="8"/>
  <c r="A2842" i="8"/>
  <c r="A2841" i="8"/>
  <c r="A2840" i="8"/>
  <c r="A2839" i="8"/>
  <c r="A2838" i="8"/>
  <c r="A2837" i="8"/>
  <c r="A2836" i="8"/>
  <c r="A2835" i="8"/>
  <c r="A2834" i="8"/>
  <c r="A2833" i="8"/>
  <c r="A2832" i="8"/>
  <c r="A2831" i="8"/>
  <c r="A2830" i="8"/>
  <c r="A2829" i="8"/>
  <c r="A2828" i="8"/>
  <c r="A2827" i="8"/>
  <c r="A2826" i="8"/>
  <c r="A2825" i="8"/>
  <c r="A2824" i="8"/>
  <c r="A2823" i="8"/>
  <c r="A2822" i="8"/>
  <c r="A2821" i="8"/>
  <c r="A2820" i="8"/>
  <c r="A2819" i="8"/>
  <c r="A2818" i="8"/>
  <c r="A2817" i="8"/>
  <c r="A2816" i="8"/>
  <c r="A2815" i="8"/>
  <c r="A2814" i="8"/>
  <c r="A2813" i="8"/>
  <c r="A2812" i="8"/>
  <c r="A2811" i="8"/>
  <c r="A2810" i="8"/>
  <c r="A2809" i="8"/>
  <c r="A2808" i="8"/>
  <c r="A2807" i="8"/>
  <c r="A2806" i="8"/>
  <c r="A2805" i="8"/>
  <c r="A2804" i="8"/>
  <c r="A2803" i="8"/>
  <c r="A2802" i="8"/>
  <c r="A2801" i="8"/>
  <c r="A2800" i="8"/>
  <c r="A2799" i="8"/>
  <c r="A2798" i="8"/>
  <c r="A2797" i="8"/>
  <c r="A2796" i="8"/>
  <c r="A2795" i="8"/>
  <c r="A2794" i="8"/>
  <c r="A2793" i="8"/>
  <c r="A2792" i="8"/>
  <c r="A2791" i="8"/>
  <c r="A2790" i="8"/>
  <c r="A2789" i="8"/>
  <c r="A2788" i="8"/>
  <c r="A2787" i="8"/>
  <c r="A2786" i="8"/>
  <c r="A2785" i="8"/>
  <c r="A2784" i="8"/>
  <c r="A2783" i="8"/>
  <c r="A2782" i="8"/>
  <c r="A2781" i="8"/>
  <c r="A2780" i="8"/>
  <c r="A2779" i="8"/>
  <c r="A2778" i="8"/>
  <c r="A2777" i="8"/>
  <c r="A2776" i="8"/>
  <c r="A2775" i="8"/>
  <c r="A2774" i="8"/>
  <c r="A2773" i="8"/>
  <c r="A2772" i="8"/>
  <c r="A2771" i="8"/>
  <c r="A2770" i="8"/>
  <c r="A2769" i="8"/>
  <c r="A2768" i="8"/>
  <c r="A2767" i="8"/>
  <c r="A2766" i="8"/>
  <c r="A2765" i="8"/>
  <c r="A2764" i="8"/>
  <c r="A2763" i="8"/>
  <c r="A2762" i="8"/>
  <c r="A2761" i="8"/>
  <c r="A2760" i="8"/>
  <c r="A2759" i="8"/>
  <c r="A2758" i="8"/>
  <c r="A2757" i="8"/>
  <c r="A2756" i="8"/>
  <c r="A2755" i="8"/>
  <c r="A2754" i="8"/>
  <c r="A2753" i="8"/>
  <c r="A2752" i="8"/>
  <c r="A2751" i="8"/>
  <c r="A2750" i="8"/>
  <c r="A2749" i="8"/>
  <c r="A2748" i="8"/>
  <c r="A2747" i="8"/>
  <c r="A2746" i="8"/>
  <c r="A2745" i="8"/>
  <c r="A2744" i="8"/>
  <c r="A2743" i="8"/>
  <c r="A2742" i="8"/>
  <c r="A2741" i="8"/>
  <c r="A2740" i="8"/>
  <c r="A2739" i="8"/>
  <c r="A2738" i="8"/>
  <c r="A2737" i="8"/>
  <c r="A2736" i="8"/>
  <c r="A2735" i="8"/>
  <c r="A2734" i="8"/>
  <c r="A2733" i="8"/>
  <c r="A2732" i="8"/>
  <c r="A2731" i="8"/>
  <c r="A2730" i="8"/>
  <c r="A2729" i="8"/>
  <c r="A2728" i="8"/>
  <c r="A2727" i="8"/>
  <c r="A2726" i="8"/>
  <c r="A2725" i="8"/>
  <c r="A2724" i="8"/>
  <c r="A2723" i="8"/>
  <c r="A2722" i="8"/>
  <c r="A2721" i="8"/>
  <c r="A2720" i="8"/>
  <c r="A2719" i="8"/>
  <c r="A2718" i="8"/>
  <c r="A2717" i="8"/>
  <c r="A2716" i="8"/>
  <c r="A2715" i="8"/>
  <c r="A2714" i="8"/>
  <c r="A2713" i="8"/>
  <c r="A2712" i="8"/>
  <c r="A2711" i="8"/>
  <c r="A2710" i="8"/>
  <c r="A2709" i="8"/>
  <c r="A2708" i="8"/>
  <c r="A2707" i="8"/>
  <c r="A2706" i="8"/>
  <c r="A2705" i="8"/>
  <c r="A2704" i="8"/>
  <c r="A2703" i="8"/>
  <c r="A2702" i="8"/>
  <c r="A2701" i="8"/>
  <c r="A2700" i="8"/>
  <c r="A2699" i="8"/>
  <c r="A2698" i="8"/>
  <c r="A2697" i="8"/>
  <c r="A2696" i="8"/>
  <c r="A2695" i="8"/>
  <c r="A2694" i="8"/>
  <c r="A2693" i="8"/>
  <c r="A2692" i="8"/>
  <c r="A2691" i="8"/>
  <c r="A2690" i="8"/>
  <c r="A2689" i="8"/>
  <c r="A2688" i="8"/>
  <c r="A2687" i="8"/>
  <c r="A2686" i="8"/>
  <c r="A2685" i="8"/>
  <c r="A2684" i="8"/>
  <c r="A2683" i="8"/>
  <c r="A2682" i="8"/>
  <c r="A2681" i="8"/>
  <c r="A2680" i="8"/>
  <c r="A2679" i="8"/>
  <c r="A2678" i="8"/>
  <c r="A2677" i="8"/>
  <c r="A2676" i="8"/>
  <c r="A2675" i="8"/>
  <c r="A2674" i="8"/>
  <c r="A2673" i="8"/>
  <c r="A2672" i="8"/>
  <c r="A2671" i="8"/>
  <c r="A2670" i="8"/>
  <c r="A2669" i="8"/>
  <c r="A2668" i="8"/>
  <c r="A2667" i="8"/>
  <c r="A2666" i="8"/>
  <c r="A2665" i="8"/>
  <c r="A2664" i="8"/>
  <c r="A2663" i="8"/>
  <c r="A2662" i="8"/>
  <c r="A2661" i="8"/>
  <c r="A2660" i="8"/>
  <c r="A2659" i="8"/>
  <c r="A2658" i="8"/>
  <c r="A2657" i="8"/>
  <c r="A2656" i="8"/>
  <c r="A2655" i="8"/>
  <c r="A2654" i="8"/>
  <c r="A2653" i="8"/>
  <c r="A2652" i="8"/>
  <c r="A2651" i="8"/>
  <c r="A2650" i="8"/>
  <c r="A2649" i="8"/>
  <c r="A2648" i="8"/>
  <c r="A2647" i="8"/>
  <c r="A2646" i="8"/>
  <c r="A2645" i="8"/>
  <c r="A2644" i="8"/>
  <c r="A2643" i="8"/>
  <c r="A2642" i="8"/>
  <c r="A2641" i="8"/>
  <c r="A2640" i="8"/>
  <c r="A2639" i="8"/>
  <c r="A2638" i="8"/>
  <c r="A2637" i="8"/>
  <c r="A2636" i="8"/>
  <c r="A2635" i="8"/>
  <c r="A2634" i="8"/>
  <c r="A2633" i="8"/>
  <c r="A2632" i="8"/>
  <c r="A2631" i="8"/>
  <c r="A2630" i="8"/>
  <c r="A2629" i="8"/>
  <c r="A2628" i="8"/>
  <c r="A2627" i="8"/>
  <c r="A2626" i="8"/>
  <c r="A2625" i="8"/>
  <c r="A2624" i="8"/>
  <c r="A2623" i="8"/>
  <c r="A2622" i="8"/>
  <c r="A2621" i="8"/>
  <c r="A2620" i="8"/>
  <c r="A2619" i="8"/>
  <c r="A2618" i="8"/>
  <c r="A2617" i="8"/>
  <c r="A2616" i="8"/>
  <c r="A2615" i="8"/>
  <c r="A2614" i="8"/>
  <c r="A2613" i="8"/>
  <c r="A2612" i="8"/>
  <c r="A2611" i="8"/>
  <c r="A2610" i="8"/>
  <c r="A2609" i="8"/>
  <c r="A2608" i="8"/>
  <c r="A2607" i="8"/>
  <c r="A2606" i="8"/>
  <c r="A2605" i="8"/>
  <c r="A2604" i="8"/>
  <c r="A2603" i="8"/>
  <c r="A2602" i="8"/>
  <c r="A2601" i="8"/>
  <c r="A2600" i="8"/>
  <c r="A2599" i="8"/>
  <c r="A2598" i="8"/>
  <c r="A2597" i="8"/>
  <c r="A2596" i="8"/>
  <c r="A2595" i="8"/>
  <c r="A2594" i="8"/>
  <c r="A2593" i="8"/>
  <c r="A2592" i="8"/>
  <c r="A2591" i="8"/>
  <c r="A2590" i="8"/>
  <c r="A2589" i="8"/>
  <c r="A2588" i="8"/>
  <c r="A2587" i="8"/>
  <c r="A2586" i="8"/>
  <c r="A2585" i="8"/>
  <c r="A2584" i="8"/>
  <c r="A2583" i="8"/>
  <c r="A2582" i="8"/>
  <c r="A2581" i="8"/>
  <c r="A2580" i="8"/>
  <c r="A2579" i="8"/>
  <c r="A2578" i="8"/>
  <c r="A2577" i="8"/>
  <c r="A2576" i="8"/>
  <c r="A2575" i="8"/>
  <c r="A2574" i="8"/>
  <c r="A2573" i="8"/>
  <c r="A2572" i="8"/>
  <c r="A2571" i="8"/>
  <c r="A2570" i="8"/>
  <c r="A2569" i="8"/>
  <c r="A2568" i="8"/>
  <c r="A2567" i="8"/>
  <c r="A2566" i="8"/>
  <c r="A2565" i="8"/>
  <c r="A2564" i="8"/>
  <c r="A2563" i="8"/>
  <c r="A2562" i="8"/>
  <c r="A2561" i="8"/>
  <c r="A2560" i="8"/>
  <c r="A2559" i="8"/>
  <c r="A2558" i="8"/>
  <c r="A2557" i="8"/>
  <c r="A2556" i="8"/>
  <c r="A2555" i="8"/>
  <c r="A2554" i="8"/>
  <c r="A2553" i="8"/>
  <c r="A2552" i="8"/>
  <c r="A2551" i="8"/>
  <c r="A2550" i="8"/>
  <c r="A2549" i="8"/>
  <c r="A2548" i="8"/>
  <c r="A2547" i="8"/>
  <c r="A2546" i="8"/>
  <c r="A2545" i="8"/>
  <c r="A2544" i="8"/>
  <c r="A2543" i="8"/>
  <c r="A2542" i="8"/>
  <c r="A2541" i="8"/>
  <c r="A2540" i="8"/>
  <c r="A2539" i="8"/>
  <c r="A2538" i="8"/>
  <c r="A2537" i="8"/>
  <c r="A2536" i="8"/>
  <c r="A2535" i="8"/>
  <c r="A2534" i="8"/>
  <c r="A2533" i="8"/>
  <c r="A2532" i="8"/>
  <c r="A2531" i="8"/>
  <c r="A2530" i="8"/>
  <c r="A2529" i="8"/>
  <c r="A2528" i="8"/>
  <c r="A2527" i="8"/>
  <c r="A2526" i="8"/>
  <c r="A2525" i="8"/>
  <c r="A2524" i="8"/>
  <c r="A2523" i="8"/>
  <c r="A2522" i="8"/>
  <c r="A2521" i="8"/>
  <c r="A2520" i="8"/>
  <c r="A2519" i="8"/>
  <c r="A2518" i="8"/>
  <c r="A2517" i="8"/>
  <c r="A2516" i="8"/>
  <c r="A2515" i="8"/>
  <c r="A2514" i="8"/>
  <c r="A2513" i="8"/>
  <c r="A2512" i="8"/>
  <c r="A2511" i="8"/>
  <c r="A2510" i="8"/>
  <c r="A2509" i="8"/>
  <c r="A2508" i="8"/>
  <c r="A2507" i="8"/>
  <c r="A2506" i="8"/>
  <c r="A2505" i="8"/>
  <c r="A2504" i="8"/>
  <c r="A2503" i="8"/>
  <c r="A2502" i="8"/>
  <c r="A2501" i="8"/>
  <c r="A2500" i="8"/>
  <c r="A2499" i="8"/>
  <c r="A2498" i="8"/>
  <c r="A2497" i="8"/>
  <c r="A2496" i="8"/>
  <c r="A2495" i="8"/>
  <c r="A2494" i="8"/>
  <c r="A2493" i="8"/>
  <c r="A2492" i="8"/>
  <c r="A2491" i="8"/>
  <c r="A2490" i="8"/>
  <c r="A2489" i="8"/>
  <c r="A2488" i="8"/>
  <c r="A2487" i="8"/>
  <c r="A2486" i="8"/>
  <c r="A2485" i="8"/>
  <c r="A2484" i="8"/>
  <c r="A2483" i="8"/>
  <c r="A2482" i="8"/>
  <c r="A2481" i="8"/>
  <c r="A2480" i="8"/>
  <c r="A2479" i="8"/>
  <c r="A2478" i="8"/>
  <c r="A2477" i="8"/>
  <c r="A2476" i="8"/>
  <c r="A2475" i="8"/>
  <c r="A2474" i="8"/>
  <c r="A2473" i="8"/>
  <c r="A2472" i="8"/>
  <c r="A2471" i="8"/>
  <c r="A2470" i="8"/>
  <c r="A2469" i="8"/>
  <c r="A2468" i="8"/>
  <c r="A2467" i="8"/>
  <c r="A2466" i="8"/>
  <c r="A2465" i="8"/>
  <c r="A2464" i="8"/>
  <c r="A2463" i="8"/>
  <c r="A2462" i="8"/>
  <c r="A2461" i="8"/>
  <c r="A2460" i="8"/>
  <c r="A2459" i="8"/>
  <c r="A2458" i="8"/>
  <c r="A2457" i="8"/>
  <c r="A2456" i="8"/>
  <c r="A2455" i="8"/>
  <c r="A2454" i="8"/>
  <c r="A2453" i="8"/>
  <c r="A2452" i="8"/>
  <c r="A2451" i="8"/>
  <c r="A2450" i="8"/>
  <c r="A2449" i="8"/>
  <c r="A2448" i="8"/>
  <c r="A2447" i="8"/>
  <c r="A2446" i="8"/>
  <c r="A2445" i="8"/>
  <c r="A2444" i="8"/>
  <c r="A2443" i="8"/>
  <c r="A2442" i="8"/>
  <c r="A2441" i="8"/>
  <c r="A2440" i="8"/>
  <c r="A2439" i="8"/>
  <c r="A2438" i="8"/>
  <c r="A2437" i="8"/>
  <c r="A2436" i="8"/>
  <c r="A2435" i="8"/>
  <c r="A2434" i="8"/>
  <c r="A2433" i="8"/>
  <c r="A2432" i="8"/>
  <c r="A2431" i="8"/>
  <c r="A2430" i="8"/>
  <c r="A2429" i="8"/>
  <c r="A2428" i="8"/>
  <c r="A2427" i="8"/>
  <c r="A2426" i="8"/>
  <c r="A2425" i="8"/>
  <c r="A2424" i="8"/>
  <c r="A2423" i="8"/>
  <c r="A2422" i="8"/>
  <c r="A2421" i="8"/>
  <c r="A2420" i="8"/>
  <c r="A2419" i="8"/>
  <c r="A2418" i="8"/>
  <c r="A2417" i="8"/>
  <c r="A2416" i="8"/>
  <c r="A2415" i="8"/>
  <c r="A2414" i="8"/>
  <c r="A2413" i="8"/>
  <c r="A2412" i="8"/>
  <c r="A2411" i="8"/>
  <c r="A2410" i="8"/>
  <c r="A2409" i="8"/>
  <c r="A2408" i="8"/>
  <c r="A2407" i="8"/>
  <c r="A2406" i="8"/>
  <c r="A2405" i="8"/>
  <c r="A2404" i="8"/>
  <c r="A2403" i="8"/>
  <c r="A2402" i="8"/>
  <c r="A2401" i="8"/>
  <c r="A2400" i="8"/>
  <c r="A2399" i="8"/>
  <c r="A2398" i="8"/>
  <c r="A2397" i="8"/>
  <c r="A2396" i="8"/>
  <c r="A2395" i="8"/>
  <c r="A2394" i="8"/>
  <c r="A2393" i="8"/>
  <c r="A2392" i="8"/>
  <c r="A2391" i="8"/>
  <c r="A2390" i="8"/>
  <c r="A2389" i="8"/>
  <c r="A2388" i="8"/>
  <c r="A2387" i="8"/>
  <c r="A2386" i="8"/>
  <c r="A2385" i="8"/>
  <c r="A2384" i="8"/>
  <c r="A2383" i="8"/>
  <c r="A2382" i="8"/>
  <c r="A2381" i="8"/>
  <c r="A2380" i="8"/>
  <c r="A2379" i="8"/>
  <c r="A2378" i="8"/>
  <c r="A2377" i="8"/>
  <c r="A2376" i="8"/>
  <c r="A2375" i="8"/>
  <c r="A2374" i="8"/>
  <c r="A2373" i="8"/>
  <c r="A2372" i="8"/>
  <c r="A2371" i="8"/>
  <c r="A2370" i="8"/>
  <c r="A2369" i="8"/>
  <c r="A2368" i="8"/>
  <c r="A2367" i="8"/>
  <c r="A2366" i="8"/>
  <c r="A2365" i="8"/>
  <c r="A2364" i="8"/>
  <c r="A2363" i="8"/>
  <c r="A2362" i="8"/>
  <c r="A2361" i="8"/>
  <c r="A2360" i="8"/>
  <c r="A2359" i="8"/>
  <c r="A2358" i="8"/>
  <c r="A2357" i="8"/>
  <c r="A2356" i="8"/>
  <c r="A2355" i="8"/>
  <c r="A2354" i="8"/>
  <c r="A2353" i="8"/>
  <c r="A2352" i="8"/>
  <c r="A2351" i="8"/>
  <c r="A2350" i="8"/>
  <c r="G6006" i="9"/>
  <c r="F6005" i="9"/>
  <c r="G6002" i="9"/>
  <c r="F6001" i="9"/>
  <c r="G5998" i="9"/>
  <c r="F5997" i="9"/>
  <c r="G5994" i="9"/>
  <c r="F5993" i="9"/>
  <c r="G5990" i="9"/>
  <c r="F5989" i="9"/>
  <c r="G5986" i="9"/>
  <c r="F5985" i="9"/>
  <c r="G5982" i="9"/>
  <c r="F5981" i="9"/>
  <c r="G5978" i="9"/>
  <c r="F5977" i="9"/>
  <c r="G5974" i="9"/>
  <c r="F5973" i="9"/>
  <c r="G5970" i="9"/>
  <c r="F5969" i="9"/>
  <c r="G5966" i="9"/>
  <c r="F5965" i="9"/>
  <c r="G5962" i="9"/>
  <c r="F5961" i="9"/>
  <c r="G5958" i="9"/>
  <c r="F5957" i="9"/>
  <c r="G5954" i="9"/>
  <c r="F5953" i="9"/>
  <c r="G5950" i="9"/>
  <c r="F5949" i="9"/>
  <c r="G5946" i="9"/>
  <c r="F5945" i="9"/>
  <c r="G5942" i="9"/>
  <c r="F5941" i="9"/>
  <c r="G5938" i="9"/>
  <c r="F5937" i="9"/>
  <c r="G5934" i="9"/>
  <c r="F5933" i="9"/>
  <c r="G5930" i="9"/>
  <c r="F5929" i="9"/>
  <c r="G5926" i="9"/>
  <c r="F5925" i="9"/>
  <c r="G5922" i="9"/>
  <c r="F5921" i="9"/>
  <c r="G5918" i="9"/>
  <c r="F5917" i="9"/>
  <c r="G5914" i="9"/>
  <c r="F5913" i="9"/>
  <c r="G5910" i="9"/>
  <c r="F5909" i="9"/>
  <c r="G5906" i="9"/>
  <c r="F5905" i="9"/>
  <c r="G5902" i="9"/>
  <c r="F5901" i="9"/>
  <c r="G5898" i="9"/>
  <c r="F5897" i="9"/>
  <c r="G5894" i="9"/>
  <c r="F5893" i="9"/>
  <c r="G5890" i="9"/>
  <c r="F5889" i="9"/>
  <c r="G5886" i="9"/>
  <c r="F5885" i="9"/>
  <c r="G5882" i="9"/>
  <c r="F5881" i="9"/>
  <c r="G5878" i="9"/>
  <c r="G6003" i="9"/>
  <c r="F6000" i="9"/>
  <c r="G5995" i="9"/>
  <c r="F5992" i="9"/>
  <c r="G5987" i="9"/>
  <c r="F5984" i="9"/>
  <c r="G5979" i="9"/>
  <c r="F5976" i="9"/>
  <c r="G5971" i="9"/>
  <c r="F5968" i="9"/>
  <c r="G5963" i="9"/>
  <c r="F5960" i="9"/>
  <c r="G5955" i="9"/>
  <c r="F5952" i="9"/>
  <c r="G5947" i="9"/>
  <c r="F5944" i="9"/>
  <c r="G5939" i="9"/>
  <c r="F5936" i="9"/>
  <c r="G5931" i="9"/>
  <c r="F5928" i="9"/>
  <c r="G5923" i="9"/>
  <c r="F5920" i="9"/>
  <c r="G5915" i="9"/>
  <c r="F5912" i="9"/>
  <c r="G5907" i="9"/>
  <c r="F5904" i="9"/>
  <c r="G5899" i="9"/>
  <c r="F5896" i="9"/>
  <c r="G5891" i="9"/>
  <c r="F5888" i="9"/>
  <c r="G5883" i="9"/>
  <c r="F5880" i="9"/>
  <c r="F5877" i="9"/>
  <c r="G5874" i="9"/>
  <c r="F5873" i="9"/>
  <c r="G5870" i="9"/>
  <c r="F5869" i="9"/>
  <c r="G5866" i="9"/>
  <c r="F5865" i="9"/>
  <c r="G5862" i="9"/>
  <c r="F5861" i="9"/>
  <c r="G5858" i="9"/>
  <c r="F5857" i="9"/>
  <c r="G5854" i="9"/>
  <c r="F5853" i="9"/>
  <c r="G5850" i="9"/>
  <c r="F5849" i="9"/>
  <c r="G5846" i="9"/>
  <c r="F5845" i="9"/>
  <c r="G5842" i="9"/>
  <c r="F5841" i="9"/>
  <c r="G5838" i="9"/>
  <c r="F5837" i="9"/>
  <c r="G5834" i="9"/>
  <c r="F5833" i="9"/>
  <c r="G5830" i="9"/>
  <c r="F5829" i="9"/>
  <c r="G5826" i="9"/>
  <c r="F5825" i="9"/>
  <c r="G5822" i="9"/>
  <c r="F5821" i="9"/>
  <c r="G5818" i="9"/>
  <c r="F5817" i="9"/>
  <c r="G5814" i="9"/>
  <c r="F5813" i="9"/>
  <c r="G5810" i="9"/>
  <c r="F5809" i="9"/>
  <c r="G5806" i="9"/>
  <c r="F5805" i="9"/>
  <c r="G5802" i="9"/>
  <c r="F5801" i="9"/>
  <c r="G5798" i="9"/>
  <c r="F5797" i="9"/>
  <c r="G5794" i="9"/>
  <c r="F5793" i="9"/>
  <c r="G5790" i="9"/>
  <c r="F5789" i="9"/>
  <c r="G5786" i="9"/>
  <c r="F5785" i="9"/>
  <c r="G5782" i="9"/>
  <c r="F5781" i="9"/>
  <c r="F6006" i="9"/>
  <c r="G6004" i="9"/>
  <c r="F5999" i="9"/>
  <c r="G5997" i="9"/>
  <c r="F5990" i="9"/>
  <c r="G5988" i="9"/>
  <c r="F5983" i="9"/>
  <c r="G5981" i="9"/>
  <c r="F5974" i="9"/>
  <c r="G5972" i="9"/>
  <c r="F5967" i="9"/>
  <c r="G5965" i="9"/>
  <c r="F5958" i="9"/>
  <c r="G5956" i="9"/>
  <c r="F5951" i="9"/>
  <c r="G5949" i="9"/>
  <c r="F5942" i="9"/>
  <c r="G5940" i="9"/>
  <c r="F5935" i="9"/>
  <c r="G5933" i="9"/>
  <c r="F5926" i="9"/>
  <c r="G5924" i="9"/>
  <c r="F5919" i="9"/>
  <c r="G5917" i="9"/>
  <c r="F5910" i="9"/>
  <c r="G5908" i="9"/>
  <c r="F5903" i="9"/>
  <c r="G5901" i="9"/>
  <c r="F5894" i="9"/>
  <c r="G5892" i="9"/>
  <c r="F5887" i="9"/>
  <c r="G5885" i="9"/>
  <c r="F5878" i="9"/>
  <c r="G5876" i="9"/>
  <c r="F5875" i="9"/>
  <c r="G5873" i="9"/>
  <c r="F5870" i="9"/>
  <c r="G5868" i="9"/>
  <c r="F5867" i="9"/>
  <c r="G5865" i="9"/>
  <c r="F5862" i="9"/>
  <c r="G5860" i="9"/>
  <c r="F5859" i="9"/>
  <c r="G5857" i="9"/>
  <c r="F5854" i="9"/>
  <c r="G5852" i="9"/>
  <c r="F5851" i="9"/>
  <c r="G5849" i="9"/>
  <c r="F5846" i="9"/>
  <c r="G5844" i="9"/>
  <c r="F5843" i="9"/>
  <c r="G5841" i="9"/>
  <c r="F5838" i="9"/>
  <c r="G5836" i="9"/>
  <c r="F5835" i="9"/>
  <c r="G5833" i="9"/>
  <c r="F5830" i="9"/>
  <c r="G5828" i="9"/>
  <c r="F5827" i="9"/>
  <c r="G5825" i="9"/>
  <c r="F5822" i="9"/>
  <c r="G5820" i="9"/>
  <c r="F5819" i="9"/>
  <c r="G5817" i="9"/>
  <c r="F5814" i="9"/>
  <c r="G5812" i="9"/>
  <c r="F5811" i="9"/>
  <c r="G5809" i="9"/>
  <c r="F5806" i="9"/>
  <c r="G5804" i="9"/>
  <c r="F5803" i="9"/>
  <c r="G5801" i="9"/>
  <c r="F5798" i="9"/>
  <c r="G5796" i="9"/>
  <c r="F5795" i="9"/>
  <c r="G5793" i="9"/>
  <c r="F5790" i="9"/>
  <c r="G5788" i="9"/>
  <c r="F5787" i="9"/>
  <c r="G5785" i="9"/>
  <c r="F5782" i="9"/>
  <c r="G5780" i="9"/>
  <c r="F5779" i="9"/>
  <c r="G5776" i="9"/>
  <c r="F5775" i="9"/>
  <c r="G5772" i="9"/>
  <c r="F5771" i="9"/>
  <c r="G5768" i="9"/>
  <c r="F5767" i="9"/>
  <c r="G5764" i="9"/>
  <c r="F5763" i="9"/>
  <c r="G5760" i="9"/>
  <c r="F5759" i="9"/>
  <c r="G5756" i="9"/>
  <c r="F5755" i="9"/>
  <c r="G5752" i="9"/>
  <c r="F5751" i="9"/>
  <c r="G5748" i="9"/>
  <c r="F5747" i="9"/>
  <c r="G5744" i="9"/>
  <c r="F5743" i="9"/>
  <c r="G5740" i="9"/>
  <c r="F5739" i="9"/>
  <c r="G5736" i="9"/>
  <c r="F5735" i="9"/>
  <c r="G5732" i="9"/>
  <c r="F5731" i="9"/>
  <c r="G5728" i="9"/>
  <c r="F5727" i="9"/>
  <c r="G5724" i="9"/>
  <c r="F5723" i="9"/>
  <c r="G5720" i="9"/>
  <c r="F5719" i="9"/>
  <c r="G5716" i="9"/>
  <c r="F5715" i="9"/>
  <c r="G5712" i="9"/>
  <c r="F5711" i="9"/>
  <c r="G5708" i="9"/>
  <c r="F5707" i="9"/>
  <c r="G5704" i="9"/>
  <c r="F5703" i="9"/>
  <c r="G5700" i="9"/>
  <c r="F5699" i="9"/>
  <c r="G5696" i="9"/>
  <c r="F5695" i="9"/>
  <c r="G5692" i="9"/>
  <c r="F5691" i="9"/>
  <c r="G5688" i="9"/>
  <c r="F5687" i="9"/>
  <c r="G5684" i="9"/>
  <c r="F5683" i="9"/>
  <c r="G5680" i="9"/>
  <c r="F5679" i="9"/>
  <c r="G5676" i="9"/>
  <c r="F5675" i="9"/>
  <c r="G5672" i="9"/>
  <c r="F5671" i="9"/>
  <c r="G5668" i="9"/>
  <c r="F5667" i="9"/>
  <c r="G5664" i="9"/>
  <c r="F5663" i="9"/>
  <c r="G5660" i="9"/>
  <c r="F5659" i="9"/>
  <c r="G5656" i="9"/>
  <c r="F5655" i="9"/>
  <c r="G5652" i="9"/>
  <c r="F5651" i="9"/>
  <c r="G5648" i="9"/>
  <c r="F5647" i="9"/>
  <c r="G5644" i="9"/>
  <c r="F5643" i="9"/>
  <c r="G5640" i="9"/>
  <c r="F5639" i="9"/>
  <c r="G5636" i="9"/>
  <c r="F5635" i="9"/>
  <c r="G5632" i="9"/>
  <c r="F5631" i="9"/>
  <c r="G5628" i="9"/>
  <c r="F5627" i="9"/>
  <c r="G5624" i="9"/>
  <c r="F5623" i="9"/>
  <c r="G5620" i="9"/>
  <c r="F5619" i="9"/>
  <c r="G5616" i="9"/>
  <c r="F5615" i="9"/>
  <c r="G5612" i="9"/>
  <c r="F5611" i="9"/>
  <c r="G5608" i="9"/>
  <c r="G6007" i="9"/>
  <c r="F6004" i="9"/>
  <c r="F6002" i="9"/>
  <c r="G6000" i="9"/>
  <c r="F5995" i="9"/>
  <c r="G5993" i="9"/>
  <c r="G5991" i="9"/>
  <c r="F5988" i="9"/>
  <c r="F5986" i="9"/>
  <c r="G5984" i="9"/>
  <c r="F5979" i="9"/>
  <c r="G5977" i="9"/>
  <c r="G5975" i="9"/>
  <c r="F5972" i="9"/>
  <c r="F5970" i="9"/>
  <c r="G5968" i="9"/>
  <c r="F5963" i="9"/>
  <c r="G5961" i="9"/>
  <c r="G5959" i="9"/>
  <c r="F5956" i="9"/>
  <c r="F5954" i="9"/>
  <c r="G5952" i="9"/>
  <c r="F5947" i="9"/>
  <c r="G5945" i="9"/>
  <c r="G5943" i="9"/>
  <c r="F5940" i="9"/>
  <c r="F5938" i="9"/>
  <c r="G5936" i="9"/>
  <c r="F5931" i="9"/>
  <c r="G5929" i="9"/>
  <c r="G5927" i="9"/>
  <c r="F5924" i="9"/>
  <c r="F5922" i="9"/>
  <c r="G5920" i="9"/>
  <c r="F5915" i="9"/>
  <c r="G5913" i="9"/>
  <c r="G5911" i="9"/>
  <c r="F5908" i="9"/>
  <c r="F5906" i="9"/>
  <c r="G5904" i="9"/>
  <c r="F5899" i="9"/>
  <c r="G5897" i="9"/>
  <c r="G5895" i="9"/>
  <c r="F5892" i="9"/>
  <c r="F5890" i="9"/>
  <c r="G5888" i="9"/>
  <c r="F5883" i="9"/>
  <c r="G5881" i="9"/>
  <c r="G5879" i="9"/>
  <c r="F5876" i="9"/>
  <c r="G5871" i="9"/>
  <c r="F5868" i="9"/>
  <c r="G5863" i="9"/>
  <c r="F5860" i="9"/>
  <c r="G5855" i="9"/>
  <c r="F5852" i="9"/>
  <c r="G5847" i="9"/>
  <c r="F5844" i="9"/>
  <c r="G5839" i="9"/>
  <c r="F5836" i="9"/>
  <c r="G5831" i="9"/>
  <c r="F5828" i="9"/>
  <c r="G5823" i="9"/>
  <c r="F5820" i="9"/>
  <c r="G5815" i="9"/>
  <c r="F5812" i="9"/>
  <c r="G5807" i="9"/>
  <c r="F5804" i="9"/>
  <c r="G5799" i="9"/>
  <c r="F5796" i="9"/>
  <c r="G5791" i="9"/>
  <c r="F5788" i="9"/>
  <c r="G5783" i="9"/>
  <c r="F5780" i="9"/>
  <c r="G5777" i="9"/>
  <c r="F5776" i="9"/>
  <c r="G5773" i="9"/>
  <c r="F5772" i="9"/>
  <c r="G5769" i="9"/>
  <c r="F5768" i="9"/>
  <c r="G5765" i="9"/>
  <c r="F5764" i="9"/>
  <c r="G5761" i="9"/>
  <c r="F5760" i="9"/>
  <c r="G5757" i="9"/>
  <c r="F5756" i="9"/>
  <c r="G5753" i="9"/>
  <c r="F5752" i="9"/>
  <c r="G5749" i="9"/>
  <c r="F5748" i="9"/>
  <c r="G5745" i="9"/>
  <c r="F5744" i="9"/>
  <c r="G5741" i="9"/>
  <c r="F5740" i="9"/>
  <c r="G5737" i="9"/>
  <c r="F5736" i="9"/>
  <c r="G5733" i="9"/>
  <c r="F5732" i="9"/>
  <c r="G5729" i="9"/>
  <c r="F5728" i="9"/>
  <c r="G5725" i="9"/>
  <c r="F5724" i="9"/>
  <c r="G5721" i="9"/>
  <c r="F5720" i="9"/>
  <c r="G5717" i="9"/>
  <c r="F5716" i="9"/>
  <c r="G5713" i="9"/>
  <c r="F5712" i="9"/>
  <c r="G5709" i="9"/>
  <c r="F5708" i="9"/>
  <c r="G5705" i="9"/>
  <c r="F5704" i="9"/>
  <c r="G5701" i="9"/>
  <c r="F5700" i="9"/>
  <c r="G5697" i="9"/>
  <c r="F5696" i="9"/>
  <c r="G5693" i="9"/>
  <c r="F5692" i="9"/>
  <c r="G5689" i="9"/>
  <c r="F5688" i="9"/>
  <c r="G5685" i="9"/>
  <c r="F5684" i="9"/>
  <c r="G5681" i="9"/>
  <c r="F5680" i="9"/>
  <c r="G5677" i="9"/>
  <c r="F5676" i="9"/>
  <c r="G6005" i="9"/>
  <c r="G5985" i="9"/>
  <c r="G5980" i="9"/>
  <c r="F5978" i="9"/>
  <c r="G5973" i="9"/>
  <c r="G5953" i="9"/>
  <c r="G5948" i="9"/>
  <c r="F5946" i="9"/>
  <c r="G5941" i="9"/>
  <c r="G5921" i="9"/>
  <c r="G5916" i="9"/>
  <c r="F5914" i="9"/>
  <c r="G5909" i="9"/>
  <c r="G5889" i="9"/>
  <c r="G5884" i="9"/>
  <c r="F5882" i="9"/>
  <c r="G5877" i="9"/>
  <c r="G5872" i="9"/>
  <c r="G5861" i="9"/>
  <c r="G5856" i="9"/>
  <c r="G5845" i="9"/>
  <c r="G5840" i="9"/>
  <c r="G5829" i="9"/>
  <c r="G5824" i="9"/>
  <c r="G5813" i="9"/>
  <c r="G5808" i="9"/>
  <c r="G5797" i="9"/>
  <c r="G5792" i="9"/>
  <c r="G5781" i="9"/>
  <c r="F5777" i="9"/>
  <c r="F5773" i="9"/>
  <c r="F5769" i="9"/>
  <c r="F5765" i="9"/>
  <c r="F5761" i="9"/>
  <c r="F5757" i="9"/>
  <c r="F5753" i="9"/>
  <c r="F5749" i="9"/>
  <c r="F5745" i="9"/>
  <c r="F5741" i="9"/>
  <c r="F5737" i="9"/>
  <c r="F5733" i="9"/>
  <c r="F5729" i="9"/>
  <c r="F5725" i="9"/>
  <c r="F5721" i="9"/>
  <c r="F5717" i="9"/>
  <c r="F5713" i="9"/>
  <c r="F5709" i="9"/>
  <c r="F5705" i="9"/>
  <c r="F5701" i="9"/>
  <c r="F5697" i="9"/>
  <c r="F5693" i="9"/>
  <c r="F5689" i="9"/>
  <c r="F5685" i="9"/>
  <c r="F5681" i="9"/>
  <c r="F5677" i="9"/>
  <c r="G5673" i="9"/>
  <c r="F5670" i="9"/>
  <c r="G5665" i="9"/>
  <c r="F5662" i="9"/>
  <c r="G5657" i="9"/>
  <c r="F5654" i="9"/>
  <c r="G5649" i="9"/>
  <c r="F5646" i="9"/>
  <c r="G5641" i="9"/>
  <c r="F5638" i="9"/>
  <c r="G5633" i="9"/>
  <c r="F5630" i="9"/>
  <c r="G5625" i="9"/>
  <c r="F5622" i="9"/>
  <c r="G5617" i="9"/>
  <c r="F5614" i="9"/>
  <c r="G5609" i="9"/>
  <c r="G5606" i="9"/>
  <c r="F5605" i="9"/>
  <c r="G5602" i="9"/>
  <c r="F5601" i="9"/>
  <c r="G5598" i="9"/>
  <c r="F5597" i="9"/>
  <c r="G5594" i="9"/>
  <c r="F5593" i="9"/>
  <c r="G5590" i="9"/>
  <c r="F5589" i="9"/>
  <c r="G5586" i="9"/>
  <c r="F5585" i="9"/>
  <c r="F6007" i="9"/>
  <c r="G5999" i="9"/>
  <c r="G5992" i="9"/>
  <c r="F5987" i="9"/>
  <c r="F5982" i="9"/>
  <c r="F5980" i="9"/>
  <c r="F5975" i="9"/>
  <c r="G5967" i="9"/>
  <c r="G5960" i="9"/>
  <c r="F5955" i="9"/>
  <c r="F5950" i="9"/>
  <c r="F5948" i="9"/>
  <c r="F5943" i="9"/>
  <c r="G5935" i="9"/>
  <c r="G5928" i="9"/>
  <c r="F5923" i="9"/>
  <c r="F5918" i="9"/>
  <c r="F5916" i="9"/>
  <c r="F5911" i="9"/>
  <c r="G5903" i="9"/>
  <c r="G5896" i="9"/>
  <c r="F5891" i="9"/>
  <c r="F5886" i="9"/>
  <c r="F5884" i="9"/>
  <c r="F5879" i="9"/>
  <c r="F5874" i="9"/>
  <c r="F5872" i="9"/>
  <c r="G5867" i="9"/>
  <c r="F5863" i="9"/>
  <c r="F5858" i="9"/>
  <c r="F5856" i="9"/>
  <c r="G5851" i="9"/>
  <c r="F5847" i="9"/>
  <c r="F5842" i="9"/>
  <c r="F5840" i="9"/>
  <c r="G5835" i="9"/>
  <c r="F5831" i="9"/>
  <c r="F5826" i="9"/>
  <c r="F5824" i="9"/>
  <c r="G5819" i="9"/>
  <c r="F5815" i="9"/>
  <c r="F5810" i="9"/>
  <c r="F5808" i="9"/>
  <c r="G5803" i="9"/>
  <c r="F5799" i="9"/>
  <c r="F5794" i="9"/>
  <c r="F5792" i="9"/>
  <c r="G5787" i="9"/>
  <c r="F5783" i="9"/>
  <c r="G5778" i="9"/>
  <c r="G5774" i="9"/>
  <c r="G5770" i="9"/>
  <c r="G5766" i="9"/>
  <c r="G5762" i="9"/>
  <c r="G5758" i="9"/>
  <c r="G5754" i="9"/>
  <c r="G5750" i="9"/>
  <c r="G5746" i="9"/>
  <c r="G5742" i="9"/>
  <c r="G5738" i="9"/>
  <c r="G5734" i="9"/>
  <c r="G5730" i="9"/>
  <c r="G5726" i="9"/>
  <c r="G5722" i="9"/>
  <c r="G5718" i="9"/>
  <c r="G5714" i="9"/>
  <c r="G5710" i="9"/>
  <c r="G5706" i="9"/>
  <c r="G5702" i="9"/>
  <c r="G5698" i="9"/>
  <c r="G5694" i="9"/>
  <c r="G5690" i="9"/>
  <c r="G5686" i="9"/>
  <c r="G5682" i="9"/>
  <c r="G5678" i="9"/>
  <c r="G5674" i="9"/>
  <c r="F5673" i="9"/>
  <c r="G5671" i="9"/>
  <c r="F5668" i="9"/>
  <c r="G5666" i="9"/>
  <c r="F5665" i="9"/>
  <c r="G5663" i="9"/>
  <c r="F5660" i="9"/>
  <c r="G5658" i="9"/>
  <c r="F5657" i="9"/>
  <c r="G5655" i="9"/>
  <c r="F5652" i="9"/>
  <c r="G5650" i="9"/>
  <c r="F5649" i="9"/>
  <c r="G5647" i="9"/>
  <c r="F5644" i="9"/>
  <c r="G5642" i="9"/>
  <c r="F5641" i="9"/>
  <c r="G5639" i="9"/>
  <c r="F5636" i="9"/>
  <c r="G5634" i="9"/>
  <c r="F5633" i="9"/>
  <c r="G5631" i="9"/>
  <c r="F5628" i="9"/>
  <c r="G5626" i="9"/>
  <c r="F5625" i="9"/>
  <c r="G5623" i="9"/>
  <c r="F5620" i="9"/>
  <c r="G5618" i="9"/>
  <c r="F5617" i="9"/>
  <c r="G5615" i="9"/>
  <c r="F5612" i="9"/>
  <c r="G5610" i="9"/>
  <c r="F5609" i="9"/>
  <c r="G5607" i="9"/>
  <c r="F5606" i="9"/>
  <c r="G5603" i="9"/>
  <c r="F5602" i="9"/>
  <c r="G5599" i="9"/>
  <c r="F5598" i="9"/>
  <c r="G5595" i="9"/>
  <c r="F5594" i="9"/>
  <c r="G5591" i="9"/>
  <c r="F5590" i="9"/>
  <c r="G5587" i="9"/>
  <c r="F5586" i="9"/>
  <c r="G6001" i="9"/>
  <c r="F5998" i="9"/>
  <c r="F5996" i="9"/>
  <c r="G5957" i="9"/>
  <c r="G5937" i="9"/>
  <c r="F5934" i="9"/>
  <c r="F5932" i="9"/>
  <c r="G5893" i="9"/>
  <c r="G5864" i="9"/>
  <c r="F5855" i="9"/>
  <c r="G5832" i="9"/>
  <c r="F5823" i="9"/>
  <c r="G5800" i="9"/>
  <c r="F5791" i="9"/>
  <c r="F5669" i="9"/>
  <c r="F5664" i="9"/>
  <c r="F5653" i="9"/>
  <c r="F5648" i="9"/>
  <c r="F5637" i="9"/>
  <c r="F5632" i="9"/>
  <c r="F5621" i="9"/>
  <c r="F5616" i="9"/>
  <c r="F5607" i="9"/>
  <c r="F5603" i="9"/>
  <c r="F5599" i="9"/>
  <c r="F5595" i="9"/>
  <c r="F5591" i="9"/>
  <c r="F5587" i="9"/>
  <c r="G5583" i="9"/>
  <c r="F5582" i="9"/>
  <c r="G5579" i="9"/>
  <c r="F5578" i="9"/>
  <c r="G5575" i="9"/>
  <c r="F5574" i="9"/>
  <c r="G5571" i="9"/>
  <c r="F5570" i="9"/>
  <c r="G5567" i="9"/>
  <c r="F5566" i="9"/>
  <c r="G5563" i="9"/>
  <c r="F5562" i="9"/>
  <c r="G5559" i="9"/>
  <c r="F5558" i="9"/>
  <c r="G5555" i="9"/>
  <c r="F5554" i="9"/>
  <c r="G5551" i="9"/>
  <c r="F5550" i="9"/>
  <c r="G5547" i="9"/>
  <c r="F5546" i="9"/>
  <c r="G5543" i="9"/>
  <c r="F5542" i="9"/>
  <c r="G5539" i="9"/>
  <c r="F5538" i="9"/>
  <c r="G5535" i="9"/>
  <c r="F5534" i="9"/>
  <c r="G5531" i="9"/>
  <c r="F5530" i="9"/>
  <c r="G5527" i="9"/>
  <c r="F5526" i="9"/>
  <c r="G5523" i="9"/>
  <c r="F5522" i="9"/>
  <c r="G5519" i="9"/>
  <c r="F5518" i="9"/>
  <c r="G5515" i="9"/>
  <c r="F5514" i="9"/>
  <c r="G5511" i="9"/>
  <c r="F5510" i="9"/>
  <c r="G5507" i="9"/>
  <c r="F5506" i="9"/>
  <c r="G5503" i="9"/>
  <c r="F5502" i="9"/>
  <c r="G5499" i="9"/>
  <c r="F5498" i="9"/>
  <c r="G5495" i="9"/>
  <c r="F5494" i="9"/>
  <c r="G5491" i="9"/>
  <c r="F5490" i="9"/>
  <c r="G5487" i="9"/>
  <c r="F5486" i="9"/>
  <c r="G5483" i="9"/>
  <c r="F5482" i="9"/>
  <c r="G5479" i="9"/>
  <c r="F5478" i="9"/>
  <c r="G5475" i="9"/>
  <c r="F5474" i="9"/>
  <c r="G5471" i="9"/>
  <c r="F5470" i="9"/>
  <c r="G5467" i="9"/>
  <c r="F5466" i="9"/>
  <c r="G5463" i="9"/>
  <c r="F5462" i="9"/>
  <c r="G5459" i="9"/>
  <c r="F5458" i="9"/>
  <c r="G5455" i="9"/>
  <c r="F5454" i="9"/>
  <c r="G5451" i="9"/>
  <c r="F5450" i="9"/>
  <c r="G5447" i="9"/>
  <c r="F5446" i="9"/>
  <c r="G5443" i="9"/>
  <c r="F5442" i="9"/>
  <c r="G5439" i="9"/>
  <c r="F5438" i="9"/>
  <c r="G5435" i="9"/>
  <c r="F5434" i="9"/>
  <c r="G5431" i="9"/>
  <c r="F5430" i="9"/>
  <c r="G5427" i="9"/>
  <c r="F5426" i="9"/>
  <c r="G5423" i="9"/>
  <c r="F5422" i="9"/>
  <c r="G5419" i="9"/>
  <c r="F5418" i="9"/>
  <c r="G5415" i="9"/>
  <c r="F5414" i="9"/>
  <c r="G5411" i="9"/>
  <c r="F5410" i="9"/>
  <c r="G5407" i="9"/>
  <c r="F5406" i="9"/>
  <c r="G5403" i="9"/>
  <c r="F5402" i="9"/>
  <c r="G5399" i="9"/>
  <c r="F5398" i="9"/>
  <c r="G5395" i="9"/>
  <c r="F5394" i="9"/>
  <c r="G5391" i="9"/>
  <c r="F5390" i="9"/>
  <c r="G5387" i="9"/>
  <c r="F5386" i="9"/>
  <c r="G5383" i="9"/>
  <c r="F5382" i="9"/>
  <c r="G5379" i="9"/>
  <c r="F5378" i="9"/>
  <c r="G5375" i="9"/>
  <c r="F5374" i="9"/>
  <c r="G5371" i="9"/>
  <c r="F5370" i="9"/>
  <c r="G5367" i="9"/>
  <c r="F5366" i="9"/>
  <c r="G5363" i="9"/>
  <c r="F5362" i="9"/>
  <c r="G5359" i="9"/>
  <c r="F5358" i="9"/>
  <c r="G5355" i="9"/>
  <c r="F5354" i="9"/>
  <c r="G5351" i="9"/>
  <c r="F5350" i="9"/>
  <c r="G5347" i="9"/>
  <c r="F5346" i="9"/>
  <c r="G5343" i="9"/>
  <c r="F5342" i="9"/>
  <c r="G5339" i="9"/>
  <c r="F5338" i="9"/>
  <c r="G5335" i="9"/>
  <c r="F5334" i="9"/>
  <c r="G5331" i="9"/>
  <c r="F5330" i="9"/>
  <c r="G5327" i="9"/>
  <c r="F5326" i="9"/>
  <c r="G5323" i="9"/>
  <c r="F5322" i="9"/>
  <c r="G5319" i="9"/>
  <c r="F5318" i="9"/>
  <c r="G5315" i="9"/>
  <c r="F5314" i="9"/>
  <c r="G5311" i="9"/>
  <c r="F5310" i="9"/>
  <c r="G5307" i="9"/>
  <c r="F5306" i="9"/>
  <c r="G5303" i="9"/>
  <c r="F5302" i="9"/>
  <c r="F6003" i="9"/>
  <c r="G5983" i="9"/>
  <c r="G5976" i="9"/>
  <c r="G5964" i="9"/>
  <c r="F5962" i="9"/>
  <c r="F5959" i="9"/>
  <c r="F5939" i="9"/>
  <c r="G5919" i="9"/>
  <c r="G5912" i="9"/>
  <c r="G5900" i="9"/>
  <c r="F5898" i="9"/>
  <c r="F5895" i="9"/>
  <c r="G5875" i="9"/>
  <c r="G5869" i="9"/>
  <c r="F5866" i="9"/>
  <c r="F5864" i="9"/>
  <c r="G5996" i="9"/>
  <c r="G5969" i="9"/>
  <c r="F5966" i="9"/>
  <c r="G5925" i="9"/>
  <c r="G5848" i="9"/>
  <c r="F5839" i="9"/>
  <c r="G5827" i="9"/>
  <c r="F5800" i="9"/>
  <c r="G5784" i="9"/>
  <c r="F5672" i="9"/>
  <c r="G5667" i="9"/>
  <c r="F5650" i="9"/>
  <c r="F5645" i="9"/>
  <c r="F5640" i="9"/>
  <c r="G5635" i="9"/>
  <c r="F5618" i="9"/>
  <c r="F5613" i="9"/>
  <c r="F5608" i="9"/>
  <c r="G5605" i="9"/>
  <c r="G5596" i="9"/>
  <c r="F5592" i="9"/>
  <c r="G5589" i="9"/>
  <c r="F5583" i="9"/>
  <c r="G5581" i="9"/>
  <c r="F5580" i="9"/>
  <c r="G5578" i="9"/>
  <c r="F5575" i="9"/>
  <c r="G5573" i="9"/>
  <c r="F5572" i="9"/>
  <c r="G5570" i="9"/>
  <c r="F5567" i="9"/>
  <c r="G5565" i="9"/>
  <c r="F5564" i="9"/>
  <c r="G5562" i="9"/>
  <c r="F5559" i="9"/>
  <c r="G5557" i="9"/>
  <c r="F5556" i="9"/>
  <c r="G5554" i="9"/>
  <c r="F5551" i="9"/>
  <c r="G5549" i="9"/>
  <c r="F5548" i="9"/>
  <c r="G5546" i="9"/>
  <c r="F5543" i="9"/>
  <c r="G5541" i="9"/>
  <c r="F5540" i="9"/>
  <c r="G5538" i="9"/>
  <c r="F5535" i="9"/>
  <c r="G5533" i="9"/>
  <c r="F5532" i="9"/>
  <c r="G5530" i="9"/>
  <c r="F5527" i="9"/>
  <c r="G5525" i="9"/>
  <c r="F5524" i="9"/>
  <c r="G5522" i="9"/>
  <c r="F5519" i="9"/>
  <c r="G5517" i="9"/>
  <c r="F5516" i="9"/>
  <c r="G5514" i="9"/>
  <c r="F5511" i="9"/>
  <c r="G5509" i="9"/>
  <c r="F5508" i="9"/>
  <c r="G5506" i="9"/>
  <c r="F5503" i="9"/>
  <c r="G5501" i="9"/>
  <c r="F5500" i="9"/>
  <c r="G5498" i="9"/>
  <c r="F5495" i="9"/>
  <c r="G5493" i="9"/>
  <c r="F5492" i="9"/>
  <c r="G5490" i="9"/>
  <c r="F5487" i="9"/>
  <c r="G5485" i="9"/>
  <c r="F5484" i="9"/>
  <c r="G5482" i="9"/>
  <c r="F5479" i="9"/>
  <c r="G5477" i="9"/>
  <c r="F5476" i="9"/>
  <c r="G5474" i="9"/>
  <c r="F5471" i="9"/>
  <c r="G5469" i="9"/>
  <c r="F5468" i="9"/>
  <c r="G5466" i="9"/>
  <c r="F5463" i="9"/>
  <c r="G5461" i="9"/>
  <c r="F5460" i="9"/>
  <c r="G5458" i="9"/>
  <c r="F5455" i="9"/>
  <c r="G5453" i="9"/>
  <c r="F5452" i="9"/>
  <c r="G5450" i="9"/>
  <c r="F5447" i="9"/>
  <c r="G5445" i="9"/>
  <c r="F5444" i="9"/>
  <c r="G5442" i="9"/>
  <c r="F5439" i="9"/>
  <c r="G5437" i="9"/>
  <c r="F5436" i="9"/>
  <c r="G5434" i="9"/>
  <c r="F5431" i="9"/>
  <c r="G5429" i="9"/>
  <c r="F5428" i="9"/>
  <c r="G5426" i="9"/>
  <c r="F5423" i="9"/>
  <c r="G5421" i="9"/>
  <c r="F5420" i="9"/>
  <c r="G5418" i="9"/>
  <c r="F5415" i="9"/>
  <c r="G5413" i="9"/>
  <c r="F5412" i="9"/>
  <c r="G5410" i="9"/>
  <c r="F5407" i="9"/>
  <c r="G5405" i="9"/>
  <c r="F5404" i="9"/>
  <c r="G5402" i="9"/>
  <c r="F5399" i="9"/>
  <c r="G5397" i="9"/>
  <c r="F5396" i="9"/>
  <c r="G5394" i="9"/>
  <c r="F5391" i="9"/>
  <c r="G5389" i="9"/>
  <c r="F5388" i="9"/>
  <c r="G5386" i="9"/>
  <c r="F5383" i="9"/>
  <c r="G5381" i="9"/>
  <c r="F5380" i="9"/>
  <c r="G5378" i="9"/>
  <c r="F5375" i="9"/>
  <c r="G5373" i="9"/>
  <c r="F5372" i="9"/>
  <c r="G5370" i="9"/>
  <c r="F5367" i="9"/>
  <c r="G5365" i="9"/>
  <c r="F5364" i="9"/>
  <c r="G5362" i="9"/>
  <c r="F5359" i="9"/>
  <c r="G5357" i="9"/>
  <c r="F5356" i="9"/>
  <c r="G5354" i="9"/>
  <c r="F5351" i="9"/>
  <c r="G5349" i="9"/>
  <c r="F5348" i="9"/>
  <c r="G5346" i="9"/>
  <c r="F5343" i="9"/>
  <c r="G5341" i="9"/>
  <c r="F5340" i="9"/>
  <c r="G5338" i="9"/>
  <c r="F5335" i="9"/>
  <c r="G5333" i="9"/>
  <c r="F5332" i="9"/>
  <c r="G5330" i="9"/>
  <c r="F5327" i="9"/>
  <c r="G5325" i="9"/>
  <c r="F5324" i="9"/>
  <c r="G5322" i="9"/>
  <c r="F5319" i="9"/>
  <c r="G5317" i="9"/>
  <c r="F5316" i="9"/>
  <c r="G5314" i="9"/>
  <c r="F5311" i="9"/>
  <c r="G5309" i="9"/>
  <c r="F5308" i="9"/>
  <c r="G5306" i="9"/>
  <c r="F5303" i="9"/>
  <c r="G5301" i="9"/>
  <c r="F5300" i="9"/>
  <c r="G5297" i="9"/>
  <c r="F5296" i="9"/>
  <c r="G5293" i="9"/>
  <c r="F5292" i="9"/>
  <c r="G5289" i="9"/>
  <c r="F5288" i="9"/>
  <c r="G5285" i="9"/>
  <c r="F5284" i="9"/>
  <c r="G5281" i="9"/>
  <c r="F5280" i="9"/>
  <c r="G5277" i="9"/>
  <c r="F5276" i="9"/>
  <c r="G5273" i="9"/>
  <c r="F5272" i="9"/>
  <c r="G5269" i="9"/>
  <c r="F5268" i="9"/>
  <c r="G5265" i="9"/>
  <c r="F5264" i="9"/>
  <c r="G5261" i="9"/>
  <c r="F5260" i="9"/>
  <c r="G5257" i="9"/>
  <c r="F5256" i="9"/>
  <c r="G5253" i="9"/>
  <c r="F5252" i="9"/>
  <c r="G5249" i="9"/>
  <c r="F5248" i="9"/>
  <c r="G5245" i="9"/>
  <c r="F5244" i="9"/>
  <c r="G5241" i="9"/>
  <c r="F5240" i="9"/>
  <c r="G5237" i="9"/>
  <c r="F5236" i="9"/>
  <c r="G5233" i="9"/>
  <c r="F5232" i="9"/>
  <c r="G5229" i="9"/>
  <c r="F5228" i="9"/>
  <c r="G5225" i="9"/>
  <c r="F5224" i="9"/>
  <c r="G5221" i="9"/>
  <c r="F5220" i="9"/>
  <c r="G5217" i="9"/>
  <c r="F5216" i="9"/>
  <c r="G5213" i="9"/>
  <c r="F5212" i="9"/>
  <c r="G5209" i="9"/>
  <c r="F5208" i="9"/>
  <c r="G5205" i="9"/>
  <c r="F5204" i="9"/>
  <c r="G5201" i="9"/>
  <c r="F5200" i="9"/>
  <c r="G5197" i="9"/>
  <c r="F5196" i="9"/>
  <c r="G5193" i="9"/>
  <c r="F5192" i="9"/>
  <c r="G5189" i="9"/>
  <c r="F5188" i="9"/>
  <c r="G5185" i="9"/>
  <c r="F5184" i="9"/>
  <c r="G5181" i="9"/>
  <c r="F5180" i="9"/>
  <c r="G5177" i="9"/>
  <c r="F5176" i="9"/>
  <c r="G5173" i="9"/>
  <c r="F5172" i="9"/>
  <c r="G5169" i="9"/>
  <c r="F5168" i="9"/>
  <c r="G5165" i="9"/>
  <c r="F5164" i="9"/>
  <c r="G5161" i="9"/>
  <c r="F5160" i="9"/>
  <c r="G5157" i="9"/>
  <c r="F5156" i="9"/>
  <c r="G5153" i="9"/>
  <c r="F5152" i="9"/>
  <c r="G5149" i="9"/>
  <c r="F5148" i="9"/>
  <c r="G5145" i="9"/>
  <c r="F5144" i="9"/>
  <c r="G5141" i="9"/>
  <c r="F5140" i="9"/>
  <c r="G5137" i="9"/>
  <c r="F5136" i="9"/>
  <c r="G5133" i="9"/>
  <c r="F5132" i="9"/>
  <c r="G5129" i="9"/>
  <c r="F5128" i="9"/>
  <c r="G5125" i="9"/>
  <c r="F5124" i="9"/>
  <c r="G5121" i="9"/>
  <c r="F5120" i="9"/>
  <c r="G5117" i="9"/>
  <c r="F5116" i="9"/>
  <c r="G5113" i="9"/>
  <c r="F5112" i="9"/>
  <c r="G5109" i="9"/>
  <c r="F5108" i="9"/>
  <c r="G5105" i="9"/>
  <c r="F5104" i="9"/>
  <c r="G5101" i="9"/>
  <c r="F5100" i="9"/>
  <c r="G5097" i="9"/>
  <c r="F5096" i="9"/>
  <c r="G5093" i="9"/>
  <c r="F5092" i="9"/>
  <c r="G5089" i="9"/>
  <c r="F5088" i="9"/>
  <c r="G5085" i="9"/>
  <c r="F5084" i="9"/>
  <c r="G5081" i="9"/>
  <c r="F5080" i="9"/>
  <c r="G5077" i="9"/>
  <c r="F5076" i="9"/>
  <c r="G5073" i="9"/>
  <c r="F5072" i="9"/>
  <c r="G5069" i="9"/>
  <c r="F5068" i="9"/>
  <c r="G5065" i="9"/>
  <c r="F5064" i="9"/>
  <c r="G5061" i="9"/>
  <c r="F5060" i="9"/>
  <c r="G5057" i="9"/>
  <c r="F5056" i="9"/>
  <c r="G5053" i="9"/>
  <c r="F5052" i="9"/>
  <c r="G5049" i="9"/>
  <c r="F5048" i="9"/>
  <c r="G5045" i="9"/>
  <c r="F5044" i="9"/>
  <c r="G5041" i="9"/>
  <c r="F5040" i="9"/>
  <c r="G5037" i="9"/>
  <c r="F5036" i="9"/>
  <c r="G5033" i="9"/>
  <c r="F5032" i="9"/>
  <c r="G5029" i="9"/>
  <c r="F5028" i="9"/>
  <c r="G5025" i="9"/>
  <c r="F5024" i="9"/>
  <c r="G5021" i="9"/>
  <c r="F5020" i="9"/>
  <c r="G5017" i="9"/>
  <c r="F5016" i="9"/>
  <c r="G5013" i="9"/>
  <c r="F5012" i="9"/>
  <c r="G5009" i="9"/>
  <c r="F5008" i="9"/>
  <c r="G5005" i="9"/>
  <c r="F5004" i="9"/>
  <c r="G5001" i="9"/>
  <c r="F5000" i="9"/>
  <c r="G4997" i="9"/>
  <c r="F4996" i="9"/>
  <c r="G4993" i="9"/>
  <c r="F4992" i="9"/>
  <c r="G4989" i="9"/>
  <c r="F4988" i="9"/>
  <c r="G4985" i="9"/>
  <c r="F4984" i="9"/>
  <c r="G4981" i="9"/>
  <c r="F4980" i="9"/>
  <c r="G4977" i="9"/>
  <c r="F4976" i="9"/>
  <c r="G4973" i="9"/>
  <c r="F4972" i="9"/>
  <c r="G4969" i="9"/>
  <c r="F4968" i="9"/>
  <c r="G4965" i="9"/>
  <c r="F4964" i="9"/>
  <c r="G4961" i="9"/>
  <c r="F4960" i="9"/>
  <c r="G4957" i="9"/>
  <c r="F4956" i="9"/>
  <c r="G4953" i="9"/>
  <c r="F4952" i="9"/>
  <c r="G4949" i="9"/>
  <c r="F4948" i="9"/>
  <c r="F5971" i="9"/>
  <c r="G5951" i="9"/>
  <c r="G5944" i="9"/>
  <c r="F5930" i="9"/>
  <c r="F5927" i="9"/>
  <c r="F5900" i="9"/>
  <c r="F5871" i="9"/>
  <c r="G5853" i="9"/>
  <c r="F5850" i="9"/>
  <c r="F5848" i="9"/>
  <c r="G5811" i="9"/>
  <c r="G5805" i="9"/>
  <c r="F5802" i="9"/>
  <c r="G5789" i="9"/>
  <c r="F5786" i="9"/>
  <c r="F5784" i="9"/>
  <c r="F5778" i="9"/>
  <c r="G5775" i="9"/>
  <c r="F5770" i="9"/>
  <c r="G5767" i="9"/>
  <c r="F5762" i="9"/>
  <c r="G5759" i="9"/>
  <c r="F5754" i="9"/>
  <c r="G5751" i="9"/>
  <c r="F5746" i="9"/>
  <c r="G5743" i="9"/>
  <c r="F5738" i="9"/>
  <c r="G5735" i="9"/>
  <c r="F5730" i="9"/>
  <c r="G5727" i="9"/>
  <c r="F5722" i="9"/>
  <c r="G5719" i="9"/>
  <c r="F5714" i="9"/>
  <c r="G5711" i="9"/>
  <c r="F5706" i="9"/>
  <c r="G5703" i="9"/>
  <c r="F5698" i="9"/>
  <c r="G5695" i="9"/>
  <c r="F5690" i="9"/>
  <c r="G5687" i="9"/>
  <c r="F5682" i="9"/>
  <c r="G5679" i="9"/>
  <c r="F5674" i="9"/>
  <c r="G5669" i="9"/>
  <c r="G5661" i="9"/>
  <c r="G5659" i="9"/>
  <c r="G5654" i="9"/>
  <c r="G5646" i="9"/>
  <c r="F5642" i="9"/>
  <c r="G5637" i="9"/>
  <c r="G5629" i="9"/>
  <c r="G5627" i="9"/>
  <c r="G5622" i="9"/>
  <c r="G5614" i="9"/>
  <c r="F5610" i="9"/>
  <c r="G5600" i="9"/>
  <c r="F5596" i="9"/>
  <c r="G5593" i="9"/>
  <c r="G5584" i="9"/>
  <c r="F5581" i="9"/>
  <c r="G5576" i="9"/>
  <c r="F5573" i="9"/>
  <c r="G5568" i="9"/>
  <c r="F5565" i="9"/>
  <c r="G5560" i="9"/>
  <c r="F5557" i="9"/>
  <c r="G5552" i="9"/>
  <c r="F5549" i="9"/>
  <c r="G5544" i="9"/>
  <c r="F5541" i="9"/>
  <c r="G5536" i="9"/>
  <c r="F5533" i="9"/>
  <c r="G5528" i="9"/>
  <c r="F5525" i="9"/>
  <c r="G5520" i="9"/>
  <c r="F5517" i="9"/>
  <c r="G5512" i="9"/>
  <c r="F5509" i="9"/>
  <c r="G5504" i="9"/>
  <c r="F5501" i="9"/>
  <c r="G5496" i="9"/>
  <c r="F5493" i="9"/>
  <c r="G5488" i="9"/>
  <c r="F5485" i="9"/>
  <c r="G5480" i="9"/>
  <c r="F5477" i="9"/>
  <c r="G5472" i="9"/>
  <c r="F5469" i="9"/>
  <c r="G5464" i="9"/>
  <c r="F5461" i="9"/>
  <c r="G5456" i="9"/>
  <c r="F5453" i="9"/>
  <c r="G5448" i="9"/>
  <c r="F5445" i="9"/>
  <c r="G5440" i="9"/>
  <c r="F5437" i="9"/>
  <c r="G5432" i="9"/>
  <c r="F5429" i="9"/>
  <c r="G5424" i="9"/>
  <c r="F5421" i="9"/>
  <c r="G5416" i="9"/>
  <c r="F5413" i="9"/>
  <c r="G5408" i="9"/>
  <c r="F5405" i="9"/>
  <c r="G5400" i="9"/>
  <c r="F5397" i="9"/>
  <c r="G5392" i="9"/>
  <c r="F5389" i="9"/>
  <c r="G5384" i="9"/>
  <c r="F5381" i="9"/>
  <c r="G5376" i="9"/>
  <c r="F5373" i="9"/>
  <c r="G5368" i="9"/>
  <c r="F5365" i="9"/>
  <c r="G5360" i="9"/>
  <c r="F5357" i="9"/>
  <c r="G5352" i="9"/>
  <c r="F5349" i="9"/>
  <c r="G5344" i="9"/>
  <c r="F5341" i="9"/>
  <c r="G5336" i="9"/>
  <c r="F5333" i="9"/>
  <c r="G5328" i="9"/>
  <c r="F5325" i="9"/>
  <c r="G5320" i="9"/>
  <c r="F5317" i="9"/>
  <c r="G5312" i="9"/>
  <c r="F5309" i="9"/>
  <c r="G5304" i="9"/>
  <c r="F5301" i="9"/>
  <c r="G5298" i="9"/>
  <c r="F5297" i="9"/>
  <c r="G5294" i="9"/>
  <c r="F5293" i="9"/>
  <c r="G5290" i="9"/>
  <c r="F5289" i="9"/>
  <c r="G5286" i="9"/>
  <c r="F5285" i="9"/>
  <c r="G5282" i="9"/>
  <c r="F5281" i="9"/>
  <c r="G5278" i="9"/>
  <c r="F5277" i="9"/>
  <c r="G5274" i="9"/>
  <c r="F5273" i="9"/>
  <c r="G5270" i="9"/>
  <c r="F5269" i="9"/>
  <c r="G5266" i="9"/>
  <c r="F5265" i="9"/>
  <c r="G5262" i="9"/>
  <c r="F5261" i="9"/>
  <c r="G5258" i="9"/>
  <c r="F5257" i="9"/>
  <c r="G5254" i="9"/>
  <c r="F5253" i="9"/>
  <c r="G5250" i="9"/>
  <c r="F5249" i="9"/>
  <c r="G5246" i="9"/>
  <c r="F5245" i="9"/>
  <c r="G5242" i="9"/>
  <c r="F5241" i="9"/>
  <c r="G5238" i="9"/>
  <c r="F5237" i="9"/>
  <c r="G5234" i="9"/>
  <c r="F5233" i="9"/>
  <c r="G5230" i="9"/>
  <c r="F5229" i="9"/>
  <c r="G5226" i="9"/>
  <c r="F5225" i="9"/>
  <c r="G5222" i="9"/>
  <c r="F5221" i="9"/>
  <c r="G5218" i="9"/>
  <c r="F5217" i="9"/>
  <c r="G5214" i="9"/>
  <c r="F5213" i="9"/>
  <c r="G5210" i="9"/>
  <c r="F5209" i="9"/>
  <c r="G5206" i="9"/>
  <c r="F5205" i="9"/>
  <c r="G5202" i="9"/>
  <c r="F5201" i="9"/>
  <c r="G5198" i="9"/>
  <c r="F5197" i="9"/>
  <c r="G5194" i="9"/>
  <c r="F5193" i="9"/>
  <c r="G5190" i="9"/>
  <c r="F5189" i="9"/>
  <c r="G5186" i="9"/>
  <c r="F5185" i="9"/>
  <c r="G5182" i="9"/>
  <c r="F5181" i="9"/>
  <c r="G5178" i="9"/>
  <c r="F5177" i="9"/>
  <c r="G5174" i="9"/>
  <c r="F5173" i="9"/>
  <c r="G5170" i="9"/>
  <c r="F5169" i="9"/>
  <c r="G5166" i="9"/>
  <c r="F5165" i="9"/>
  <c r="G5162" i="9"/>
  <c r="F5161" i="9"/>
  <c r="G5158" i="9"/>
  <c r="F5157" i="9"/>
  <c r="G5154" i="9"/>
  <c r="F5153" i="9"/>
  <c r="G5150" i="9"/>
  <c r="F5149" i="9"/>
  <c r="G5932" i="9"/>
  <c r="G5843" i="9"/>
  <c r="F5807" i="9"/>
  <c r="F5774" i="9"/>
  <c r="G5771" i="9"/>
  <c r="F5758" i="9"/>
  <c r="G5755" i="9"/>
  <c r="F5742" i="9"/>
  <c r="G5739" i="9"/>
  <c r="F5726" i="9"/>
  <c r="G5723" i="9"/>
  <c r="F5710" i="9"/>
  <c r="G5707" i="9"/>
  <c r="F5694" i="9"/>
  <c r="G5691" i="9"/>
  <c r="F5678" i="9"/>
  <c r="G5675" i="9"/>
  <c r="G5662" i="9"/>
  <c r="G5651" i="9"/>
  <c r="G5638" i="9"/>
  <c r="F5629" i="9"/>
  <c r="F5626" i="9"/>
  <c r="G5611" i="9"/>
  <c r="G5604" i="9"/>
  <c r="G5582" i="9"/>
  <c r="G5577" i="9"/>
  <c r="G5566" i="9"/>
  <c r="G5561" i="9"/>
  <c r="G5550" i="9"/>
  <c r="G5545" i="9"/>
  <c r="G5534" i="9"/>
  <c r="G5529" i="9"/>
  <c r="G5518" i="9"/>
  <c r="G5513" i="9"/>
  <c r="G5502" i="9"/>
  <c r="G5497" i="9"/>
  <c r="G5486" i="9"/>
  <c r="G5481" i="9"/>
  <c r="G5470" i="9"/>
  <c r="G5465" i="9"/>
  <c r="G5454" i="9"/>
  <c r="G5449" i="9"/>
  <c r="G5438" i="9"/>
  <c r="G5433" i="9"/>
  <c r="G5422" i="9"/>
  <c r="G5417" i="9"/>
  <c r="G5406" i="9"/>
  <c r="G5401" i="9"/>
  <c r="G5390" i="9"/>
  <c r="G5385" i="9"/>
  <c r="G5374" i="9"/>
  <c r="G5369" i="9"/>
  <c r="G5358" i="9"/>
  <c r="G5353" i="9"/>
  <c r="G5342" i="9"/>
  <c r="G5337" i="9"/>
  <c r="G5326" i="9"/>
  <c r="G5321" i="9"/>
  <c r="G5310" i="9"/>
  <c r="G5305" i="9"/>
  <c r="F5299" i="9"/>
  <c r="F5295" i="9"/>
  <c r="F5291" i="9"/>
  <c r="F5287" i="9"/>
  <c r="F5283" i="9"/>
  <c r="F5279" i="9"/>
  <c r="F5275" i="9"/>
  <c r="F5271" i="9"/>
  <c r="F5267" i="9"/>
  <c r="F5263" i="9"/>
  <c r="F5259" i="9"/>
  <c r="F5255" i="9"/>
  <c r="F5251" i="9"/>
  <c r="F5247" i="9"/>
  <c r="F5243" i="9"/>
  <c r="F5239" i="9"/>
  <c r="F5235" i="9"/>
  <c r="F5231" i="9"/>
  <c r="F5227" i="9"/>
  <c r="F5223" i="9"/>
  <c r="F5219" i="9"/>
  <c r="F5215" i="9"/>
  <c r="F5211" i="9"/>
  <c r="F5207" i="9"/>
  <c r="F5203" i="9"/>
  <c r="F5199" i="9"/>
  <c r="F5195" i="9"/>
  <c r="F5191" i="9"/>
  <c r="F5187" i="9"/>
  <c r="F5183" i="9"/>
  <c r="F5179" i="9"/>
  <c r="F5175" i="9"/>
  <c r="F5171" i="9"/>
  <c r="F5167" i="9"/>
  <c r="F5163" i="9"/>
  <c r="F5159" i="9"/>
  <c r="F5155" i="9"/>
  <c r="F5151" i="9"/>
  <c r="F5147" i="9"/>
  <c r="G5142" i="9"/>
  <c r="F5139" i="9"/>
  <c r="G5134" i="9"/>
  <c r="F5131" i="9"/>
  <c r="G5126" i="9"/>
  <c r="F5123" i="9"/>
  <c r="G5118" i="9"/>
  <c r="F5115" i="9"/>
  <c r="G5110" i="9"/>
  <c r="F5107" i="9"/>
  <c r="G5102" i="9"/>
  <c r="F5099" i="9"/>
  <c r="G5094" i="9"/>
  <c r="F5091" i="9"/>
  <c r="G5086" i="9"/>
  <c r="F5083" i="9"/>
  <c r="G5078" i="9"/>
  <c r="F5075" i="9"/>
  <c r="G5070" i="9"/>
  <c r="F5067" i="9"/>
  <c r="G5062" i="9"/>
  <c r="F5059" i="9"/>
  <c r="G5054" i="9"/>
  <c r="F5051" i="9"/>
  <c r="G5046" i="9"/>
  <c r="F5043" i="9"/>
  <c r="G5038" i="9"/>
  <c r="G5989" i="9"/>
  <c r="G5905" i="9"/>
  <c r="F5902" i="9"/>
  <c r="G5887" i="9"/>
  <c r="G5880" i="9"/>
  <c r="G5816" i="9"/>
  <c r="G5795" i="9"/>
  <c r="F5656" i="9"/>
  <c r="G5653" i="9"/>
  <c r="F5634" i="9"/>
  <c r="G5613" i="9"/>
  <c r="F5604" i="9"/>
  <c r="G5601" i="9"/>
  <c r="G5592" i="9"/>
  <c r="F5584" i="9"/>
  <c r="F5579" i="9"/>
  <c r="F5577" i="9"/>
  <c r="G5572" i="9"/>
  <c r="F5568" i="9"/>
  <c r="F5563" i="9"/>
  <c r="F5561" i="9"/>
  <c r="G5556" i="9"/>
  <c r="F5552" i="9"/>
  <c r="F5547" i="9"/>
  <c r="F5545" i="9"/>
  <c r="G5540" i="9"/>
  <c r="F5536" i="9"/>
  <c r="F5531" i="9"/>
  <c r="F5529" i="9"/>
  <c r="G5524" i="9"/>
  <c r="F5520" i="9"/>
  <c r="F5515" i="9"/>
  <c r="F5513" i="9"/>
  <c r="G5508" i="9"/>
  <c r="F5504" i="9"/>
  <c r="F5499" i="9"/>
  <c r="F5497" i="9"/>
  <c r="G5492" i="9"/>
  <c r="F5488" i="9"/>
  <c r="F5483" i="9"/>
  <c r="F5481" i="9"/>
  <c r="G5476" i="9"/>
  <c r="F5472" i="9"/>
  <c r="F5467" i="9"/>
  <c r="F5465" i="9"/>
  <c r="G5460" i="9"/>
  <c r="F5456" i="9"/>
  <c r="F5451" i="9"/>
  <c r="F5449" i="9"/>
  <c r="G5444" i="9"/>
  <c r="F5440" i="9"/>
  <c r="F5435" i="9"/>
  <c r="F5433" i="9"/>
  <c r="G5428" i="9"/>
  <c r="F5424" i="9"/>
  <c r="F5419" i="9"/>
  <c r="F5417" i="9"/>
  <c r="G5412" i="9"/>
  <c r="F5408" i="9"/>
  <c r="F5403" i="9"/>
  <c r="F5401" i="9"/>
  <c r="G5396" i="9"/>
  <c r="F5392" i="9"/>
  <c r="F5387" i="9"/>
  <c r="F5385" i="9"/>
  <c r="G5380" i="9"/>
  <c r="F5376" i="9"/>
  <c r="F5371" i="9"/>
  <c r="F5369" i="9"/>
  <c r="G5364" i="9"/>
  <c r="F5360" i="9"/>
  <c r="F5355" i="9"/>
  <c r="F5353" i="9"/>
  <c r="G5348" i="9"/>
  <c r="F5344" i="9"/>
  <c r="F5339" i="9"/>
  <c r="F5337" i="9"/>
  <c r="G5332" i="9"/>
  <c r="F5328" i="9"/>
  <c r="F5323" i="9"/>
  <c r="F5321" i="9"/>
  <c r="G5316" i="9"/>
  <c r="F5312" i="9"/>
  <c r="F5307" i="9"/>
  <c r="F5305" i="9"/>
  <c r="G5300" i="9"/>
  <c r="G5296" i="9"/>
  <c r="G5292" i="9"/>
  <c r="G5288" i="9"/>
  <c r="G5284" i="9"/>
  <c r="G5280" i="9"/>
  <c r="G5276" i="9"/>
  <c r="G5272" i="9"/>
  <c r="G5268" i="9"/>
  <c r="G5264" i="9"/>
  <c r="G5260" i="9"/>
  <c r="G5256" i="9"/>
  <c r="G5252" i="9"/>
  <c r="G5248" i="9"/>
  <c r="G5244" i="9"/>
  <c r="G5240" i="9"/>
  <c r="G5236" i="9"/>
  <c r="G5232" i="9"/>
  <c r="G5228" i="9"/>
  <c r="G5224" i="9"/>
  <c r="G5220" i="9"/>
  <c r="G5216" i="9"/>
  <c r="G5212" i="9"/>
  <c r="G5208" i="9"/>
  <c r="G5204" i="9"/>
  <c r="G5200" i="9"/>
  <c r="G5196" i="9"/>
  <c r="G5192" i="9"/>
  <c r="G5188" i="9"/>
  <c r="G5184" i="9"/>
  <c r="G5180" i="9"/>
  <c r="G5176" i="9"/>
  <c r="G5172" i="9"/>
  <c r="G5168" i="9"/>
  <c r="G5164" i="9"/>
  <c r="G5160" i="9"/>
  <c r="G5156" i="9"/>
  <c r="G5152" i="9"/>
  <c r="G5148" i="9"/>
  <c r="F5145" i="9"/>
  <c r="G5143" i="9"/>
  <c r="F5142" i="9"/>
  <c r="G5140" i="9"/>
  <c r="F5137" i="9"/>
  <c r="G5135" i="9"/>
  <c r="F5134" i="9"/>
  <c r="G5132" i="9"/>
  <c r="F5129" i="9"/>
  <c r="G5127" i="9"/>
  <c r="F5126" i="9"/>
  <c r="G5124" i="9"/>
  <c r="F5121" i="9"/>
  <c r="G5119" i="9"/>
  <c r="F5118" i="9"/>
  <c r="G5116" i="9"/>
  <c r="F5113" i="9"/>
  <c r="G5111" i="9"/>
  <c r="F5110" i="9"/>
  <c r="G5108" i="9"/>
  <c r="F5105" i="9"/>
  <c r="G5103" i="9"/>
  <c r="F5102" i="9"/>
  <c r="G5100" i="9"/>
  <c r="F5097" i="9"/>
  <c r="G5095" i="9"/>
  <c r="F5094" i="9"/>
  <c r="G5092" i="9"/>
  <c r="F5089" i="9"/>
  <c r="G5087" i="9"/>
  <c r="F5086" i="9"/>
  <c r="G5084" i="9"/>
  <c r="F5081" i="9"/>
  <c r="G5079" i="9"/>
  <c r="F5078" i="9"/>
  <c r="G5076" i="9"/>
  <c r="F5073" i="9"/>
  <c r="G5071" i="9"/>
  <c r="F5070" i="9"/>
  <c r="G5068" i="9"/>
  <c r="F5065" i="9"/>
  <c r="G5063" i="9"/>
  <c r="F5062" i="9"/>
  <c r="G5060" i="9"/>
  <c r="F5057" i="9"/>
  <c r="G5055" i="9"/>
  <c r="F5054" i="9"/>
  <c r="G5052" i="9"/>
  <c r="F5049" i="9"/>
  <c r="G5047" i="9"/>
  <c r="F5046" i="9"/>
  <c r="G5044" i="9"/>
  <c r="F5041" i="9"/>
  <c r="G5039" i="9"/>
  <c r="F5038" i="9"/>
  <c r="G5036" i="9"/>
  <c r="F5033" i="9"/>
  <c r="G5031" i="9"/>
  <c r="F5030" i="9"/>
  <c r="G5028" i="9"/>
  <c r="F5025" i="9"/>
  <c r="G5023" i="9"/>
  <c r="F5022" i="9"/>
  <c r="G5020" i="9"/>
  <c r="F5017" i="9"/>
  <c r="G5015" i="9"/>
  <c r="F5014" i="9"/>
  <c r="G5012" i="9"/>
  <c r="F5009" i="9"/>
  <c r="G5007" i="9"/>
  <c r="F5006" i="9"/>
  <c r="G5004" i="9"/>
  <c r="F5001" i="9"/>
  <c r="G4999" i="9"/>
  <c r="F4998" i="9"/>
  <c r="G4996" i="9"/>
  <c r="F4993" i="9"/>
  <c r="G4991" i="9"/>
  <c r="F4990" i="9"/>
  <c r="G4988" i="9"/>
  <c r="F4985" i="9"/>
  <c r="G4983" i="9"/>
  <c r="F4982" i="9"/>
  <c r="G4980" i="9"/>
  <c r="F4977" i="9"/>
  <c r="G4975" i="9"/>
  <c r="F4974" i="9"/>
  <c r="G4972" i="9"/>
  <c r="F4969" i="9"/>
  <c r="G4967" i="9"/>
  <c r="F4966" i="9"/>
  <c r="G4964" i="9"/>
  <c r="F4961" i="9"/>
  <c r="G4959" i="9"/>
  <c r="F4958" i="9"/>
  <c r="G4956" i="9"/>
  <c r="F4953" i="9"/>
  <c r="G4951" i="9"/>
  <c r="F4950" i="9"/>
  <c r="G4948" i="9"/>
  <c r="G4945" i="9"/>
  <c r="F4944" i="9"/>
  <c r="G4941" i="9"/>
  <c r="F4940" i="9"/>
  <c r="G4937" i="9"/>
  <c r="F4936" i="9"/>
  <c r="G4933" i="9"/>
  <c r="F4932" i="9"/>
  <c r="G4929" i="9"/>
  <c r="F4928" i="9"/>
  <c r="G4925" i="9"/>
  <c r="F4924" i="9"/>
  <c r="G4921" i="9"/>
  <c r="F4920" i="9"/>
  <c r="G4917" i="9"/>
  <c r="F4916" i="9"/>
  <c r="G4913" i="9"/>
  <c r="F4912" i="9"/>
  <c r="G4909" i="9"/>
  <c r="F4908" i="9"/>
  <c r="G4905" i="9"/>
  <c r="F4904" i="9"/>
  <c r="G4901" i="9"/>
  <c r="F4900" i="9"/>
  <c r="G4897" i="9"/>
  <c r="F4896" i="9"/>
  <c r="G4893" i="9"/>
  <c r="F4892" i="9"/>
  <c r="G4889" i="9"/>
  <c r="F4888" i="9"/>
  <c r="G4885" i="9"/>
  <c r="F4884" i="9"/>
  <c r="G4881" i="9"/>
  <c r="F4880" i="9"/>
  <c r="G4877" i="9"/>
  <c r="F4876" i="9"/>
  <c r="G4873" i="9"/>
  <c r="F4872" i="9"/>
  <c r="G4869" i="9"/>
  <c r="F4868" i="9"/>
  <c r="G4865" i="9"/>
  <c r="F4864" i="9"/>
  <c r="G4861" i="9"/>
  <c r="F4860" i="9"/>
  <c r="G4857" i="9"/>
  <c r="F4856" i="9"/>
  <c r="G4853" i="9"/>
  <c r="F4852" i="9"/>
  <c r="G4849" i="9"/>
  <c r="F4848" i="9"/>
  <c r="G4845" i="9"/>
  <c r="F4844" i="9"/>
  <c r="G4841" i="9"/>
  <c r="F4840" i="9"/>
  <c r="G4837" i="9"/>
  <c r="F4836" i="9"/>
  <c r="G4833" i="9"/>
  <c r="F4832" i="9"/>
  <c r="G4829" i="9"/>
  <c r="F4828" i="9"/>
  <c r="G4825" i="9"/>
  <c r="F4824" i="9"/>
  <c r="G4821" i="9"/>
  <c r="F4820" i="9"/>
  <c r="G4817" i="9"/>
  <c r="F4816" i="9"/>
  <c r="G4813" i="9"/>
  <c r="F4812" i="9"/>
  <c r="G4809" i="9"/>
  <c r="F4808" i="9"/>
  <c r="G4805" i="9"/>
  <c r="F4804" i="9"/>
  <c r="G4801" i="9"/>
  <c r="F4800" i="9"/>
  <c r="G4797" i="9"/>
  <c r="F4796" i="9"/>
  <c r="G4793" i="9"/>
  <c r="F4792" i="9"/>
  <c r="G4789" i="9"/>
  <c r="F4788" i="9"/>
  <c r="G4785" i="9"/>
  <c r="F4784" i="9"/>
  <c r="G4781" i="9"/>
  <c r="F5994" i="9"/>
  <c r="F5991" i="9"/>
  <c r="F5907" i="9"/>
  <c r="F5832" i="9"/>
  <c r="G5821" i="9"/>
  <c r="F5818" i="9"/>
  <c r="F5816" i="9"/>
  <c r="G5779" i="9"/>
  <c r="F5766" i="9"/>
  <c r="G5763" i="9"/>
  <c r="F5750" i="9"/>
  <c r="G5747" i="9"/>
  <c r="F5734" i="9"/>
  <c r="G5731" i="9"/>
  <c r="F5718" i="9"/>
  <c r="G5715" i="9"/>
  <c r="F5702" i="9"/>
  <c r="G5699" i="9"/>
  <c r="F5686" i="9"/>
  <c r="G5683" i="9"/>
  <c r="G5670" i="9"/>
  <c r="F5661" i="9"/>
  <c r="F5658" i="9"/>
  <c r="G5643" i="9"/>
  <c r="G5630" i="9"/>
  <c r="G5619" i="9"/>
  <c r="G5588" i="9"/>
  <c r="G5574" i="9"/>
  <c r="G5569" i="9"/>
  <c r="G5558" i="9"/>
  <c r="G5553" i="9"/>
  <c r="G5542" i="9"/>
  <c r="G5537" i="9"/>
  <c r="G5526" i="9"/>
  <c r="G5521" i="9"/>
  <c r="G5510" i="9"/>
  <c r="G5505" i="9"/>
  <c r="G5494" i="9"/>
  <c r="G5489" i="9"/>
  <c r="G5478" i="9"/>
  <c r="G5473" i="9"/>
  <c r="G5462" i="9"/>
  <c r="G5457" i="9"/>
  <c r="G5446" i="9"/>
  <c r="G5441" i="9"/>
  <c r="G5430" i="9"/>
  <c r="G5425" i="9"/>
  <c r="G5414" i="9"/>
  <c r="G5409" i="9"/>
  <c r="G5398" i="9"/>
  <c r="G5393" i="9"/>
  <c r="G5382" i="9"/>
  <c r="G5377" i="9"/>
  <c r="G5366" i="9"/>
  <c r="G5361" i="9"/>
  <c r="G5350" i="9"/>
  <c r="G5345" i="9"/>
  <c r="G5334" i="9"/>
  <c r="G5329" i="9"/>
  <c r="G5318" i="9"/>
  <c r="G5313" i="9"/>
  <c r="G5302" i="9"/>
  <c r="F5298" i="9"/>
  <c r="F5294" i="9"/>
  <c r="F5290" i="9"/>
  <c r="F5286" i="9"/>
  <c r="F5282" i="9"/>
  <c r="F5278" i="9"/>
  <c r="F5274" i="9"/>
  <c r="F5270" i="9"/>
  <c r="F5266" i="9"/>
  <c r="F5262" i="9"/>
  <c r="F5258" i="9"/>
  <c r="F5254" i="9"/>
  <c r="F5250" i="9"/>
  <c r="F5246" i="9"/>
  <c r="F5242" i="9"/>
  <c r="F5238" i="9"/>
  <c r="F5234" i="9"/>
  <c r="F5230" i="9"/>
  <c r="F5226" i="9"/>
  <c r="F5222" i="9"/>
  <c r="F5218" i="9"/>
  <c r="F5214" i="9"/>
  <c r="F5210" i="9"/>
  <c r="F5206" i="9"/>
  <c r="F5202" i="9"/>
  <c r="F5198" i="9"/>
  <c r="F5194" i="9"/>
  <c r="F5190" i="9"/>
  <c r="F5186" i="9"/>
  <c r="F5182" i="9"/>
  <c r="F5178" i="9"/>
  <c r="F5174" i="9"/>
  <c r="F5170" i="9"/>
  <c r="F5166" i="9"/>
  <c r="F5162" i="9"/>
  <c r="F5158" i="9"/>
  <c r="F5154" i="9"/>
  <c r="F5150" i="9"/>
  <c r="G5146" i="9"/>
  <c r="F5143" i="9"/>
  <c r="G5138" i="9"/>
  <c r="F5135" i="9"/>
  <c r="G5130" i="9"/>
  <c r="F5127" i="9"/>
  <c r="G5122" i="9"/>
  <c r="F5119" i="9"/>
  <c r="G5114" i="9"/>
  <c r="F5111" i="9"/>
  <c r="G5106" i="9"/>
  <c r="F5103" i="9"/>
  <c r="G5098" i="9"/>
  <c r="F5095" i="9"/>
  <c r="G5090" i="9"/>
  <c r="F5087" i="9"/>
  <c r="G5082" i="9"/>
  <c r="F5079" i="9"/>
  <c r="G5074" i="9"/>
  <c r="F5071" i="9"/>
  <c r="G5066" i="9"/>
  <c r="F5063" i="9"/>
  <c r="G5058" i="9"/>
  <c r="F5055" i="9"/>
  <c r="G5050" i="9"/>
  <c r="F5047" i="9"/>
  <c r="G5042" i="9"/>
  <c r="F5039" i="9"/>
  <c r="G5034" i="9"/>
  <c r="F5031" i="9"/>
  <c r="G5026" i="9"/>
  <c r="F5023" i="9"/>
  <c r="G5018" i="9"/>
  <c r="F5015" i="9"/>
  <c r="G5010" i="9"/>
  <c r="F5007" i="9"/>
  <c r="G5002" i="9"/>
  <c r="F4999" i="9"/>
  <c r="G4994" i="9"/>
  <c r="F4991" i="9"/>
  <c r="G4986" i="9"/>
  <c r="F4983" i="9"/>
  <c r="G4978" i="9"/>
  <c r="F4975" i="9"/>
  <c r="G4970" i="9"/>
  <c r="F4967" i="9"/>
  <c r="G4962" i="9"/>
  <c r="F4959" i="9"/>
  <c r="G4954" i="9"/>
  <c r="F4951" i="9"/>
  <c r="G4946" i="9"/>
  <c r="F4945" i="9"/>
  <c r="G4942" i="9"/>
  <c r="F4941" i="9"/>
  <c r="G4938" i="9"/>
  <c r="F4937" i="9"/>
  <c r="G4934" i="9"/>
  <c r="F4933" i="9"/>
  <c r="G4930" i="9"/>
  <c r="F4929" i="9"/>
  <c r="G4926" i="9"/>
  <c r="F4925" i="9"/>
  <c r="G4922" i="9"/>
  <c r="F4921" i="9"/>
  <c r="G4918" i="9"/>
  <c r="F4917" i="9"/>
  <c r="G4914" i="9"/>
  <c r="F4913" i="9"/>
  <c r="G4910" i="9"/>
  <c r="F4909" i="9"/>
  <c r="F5964" i="9"/>
  <c r="G5859" i="9"/>
  <c r="G5837" i="9"/>
  <c r="F5834" i="9"/>
  <c r="F5666" i="9"/>
  <c r="G5645" i="9"/>
  <c r="F5624" i="9"/>
  <c r="G5621" i="9"/>
  <c r="F5600" i="9"/>
  <c r="G5597" i="9"/>
  <c r="F5588" i="9"/>
  <c r="G5585" i="9"/>
  <c r="G5580" i="9"/>
  <c r="F5576" i="9"/>
  <c r="F5571" i="9"/>
  <c r="F5569" i="9"/>
  <c r="G5564" i="9"/>
  <c r="F5560" i="9"/>
  <c r="F5555" i="9"/>
  <c r="F5553" i="9"/>
  <c r="G5548" i="9"/>
  <c r="F5544" i="9"/>
  <c r="F5539" i="9"/>
  <c r="F5537" i="9"/>
  <c r="G5532" i="9"/>
  <c r="F5528" i="9"/>
  <c r="F5523" i="9"/>
  <c r="F5521" i="9"/>
  <c r="G5516" i="9"/>
  <c r="F5512" i="9"/>
  <c r="F5507" i="9"/>
  <c r="F5505" i="9"/>
  <c r="G5500" i="9"/>
  <c r="F5496" i="9"/>
  <c r="F5491" i="9"/>
  <c r="F5489" i="9"/>
  <c r="G5484" i="9"/>
  <c r="F5480" i="9"/>
  <c r="F5475" i="9"/>
  <c r="F5473" i="9"/>
  <c r="G5468" i="9"/>
  <c r="F5464" i="9"/>
  <c r="F5459" i="9"/>
  <c r="F5457" i="9"/>
  <c r="G5452" i="9"/>
  <c r="F5448" i="9"/>
  <c r="F5443" i="9"/>
  <c r="F5441" i="9"/>
  <c r="G5436" i="9"/>
  <c r="F5432" i="9"/>
  <c r="F5427" i="9"/>
  <c r="F5425" i="9"/>
  <c r="G5420" i="9"/>
  <c r="F5416" i="9"/>
  <c r="F5411" i="9"/>
  <c r="F5409" i="9"/>
  <c r="G5404" i="9"/>
  <c r="F5400" i="9"/>
  <c r="F5395" i="9"/>
  <c r="F5393" i="9"/>
  <c r="G5388" i="9"/>
  <c r="F5384" i="9"/>
  <c r="F5379" i="9"/>
  <c r="F5377" i="9"/>
  <c r="G5372" i="9"/>
  <c r="F5368" i="9"/>
  <c r="F5363" i="9"/>
  <c r="F5361" i="9"/>
  <c r="G5356" i="9"/>
  <c r="F5352" i="9"/>
  <c r="F5347" i="9"/>
  <c r="F5345" i="9"/>
  <c r="G5340" i="9"/>
  <c r="F5336" i="9"/>
  <c r="F5331" i="9"/>
  <c r="F5329" i="9"/>
  <c r="G5324" i="9"/>
  <c r="F5320" i="9"/>
  <c r="F5315" i="9"/>
  <c r="F5313" i="9"/>
  <c r="G5308" i="9"/>
  <c r="F5304" i="9"/>
  <c r="G5299" i="9"/>
  <c r="G5295" i="9"/>
  <c r="G5291" i="9"/>
  <c r="G5287" i="9"/>
  <c r="G5283" i="9"/>
  <c r="G5279" i="9"/>
  <c r="G5275" i="9"/>
  <c r="G5271" i="9"/>
  <c r="G5267" i="9"/>
  <c r="G5263" i="9"/>
  <c r="G5259" i="9"/>
  <c r="G5255" i="9"/>
  <c r="G5251" i="9"/>
  <c r="G5247" i="9"/>
  <c r="G5243" i="9"/>
  <c r="G5239" i="9"/>
  <c r="G5235" i="9"/>
  <c r="G5231" i="9"/>
  <c r="G5227" i="9"/>
  <c r="G5223" i="9"/>
  <c r="G5219" i="9"/>
  <c r="G5215" i="9"/>
  <c r="G5211" i="9"/>
  <c r="G5207" i="9"/>
  <c r="G5203" i="9"/>
  <c r="G5199" i="9"/>
  <c r="G5195" i="9"/>
  <c r="G5191" i="9"/>
  <c r="G5187" i="9"/>
  <c r="G5183" i="9"/>
  <c r="G5167" i="9"/>
  <c r="G5151" i="9"/>
  <c r="F5034" i="9"/>
  <c r="F5029" i="9"/>
  <c r="F5027" i="9"/>
  <c r="G5022" i="9"/>
  <c r="F5018" i="9"/>
  <c r="F5013" i="9"/>
  <c r="F5011" i="9"/>
  <c r="G5006" i="9"/>
  <c r="F5002" i="9"/>
  <c r="F4997" i="9"/>
  <c r="F4995" i="9"/>
  <c r="G4990" i="9"/>
  <c r="F4986" i="9"/>
  <c r="F4981" i="9"/>
  <c r="F4979" i="9"/>
  <c r="G4974" i="9"/>
  <c r="F4970" i="9"/>
  <c r="F4965" i="9"/>
  <c r="F4963" i="9"/>
  <c r="G4958" i="9"/>
  <c r="F4954" i="9"/>
  <c r="F4949" i="9"/>
  <c r="F4947" i="9"/>
  <c r="F4943" i="9"/>
  <c r="F4939" i="9"/>
  <c r="F4935" i="9"/>
  <c r="F4931" i="9"/>
  <c r="F4927" i="9"/>
  <c r="F4923" i="9"/>
  <c r="F4919" i="9"/>
  <c r="F4915" i="9"/>
  <c r="F4911" i="9"/>
  <c r="F4907" i="9"/>
  <c r="G4902" i="9"/>
  <c r="F4899" i="9"/>
  <c r="G4894" i="9"/>
  <c r="F4891" i="9"/>
  <c r="G4886" i="9"/>
  <c r="F4883" i="9"/>
  <c r="G4878" i="9"/>
  <c r="F4875" i="9"/>
  <c r="G4870" i="9"/>
  <c r="F4867" i="9"/>
  <c r="G4862" i="9"/>
  <c r="F4859" i="9"/>
  <c r="G4854" i="9"/>
  <c r="F4851" i="9"/>
  <c r="G4846" i="9"/>
  <c r="F4843" i="9"/>
  <c r="G4838" i="9"/>
  <c r="F4835" i="9"/>
  <c r="G4830" i="9"/>
  <c r="F4827" i="9"/>
  <c r="G4822" i="9"/>
  <c r="F4819" i="9"/>
  <c r="G4814" i="9"/>
  <c r="F4811" i="9"/>
  <c r="G4806" i="9"/>
  <c r="F4803" i="9"/>
  <c r="G4798" i="9"/>
  <c r="F4795" i="9"/>
  <c r="G4790" i="9"/>
  <c r="F4787" i="9"/>
  <c r="G4782" i="9"/>
  <c r="G4779" i="9"/>
  <c r="F4778" i="9"/>
  <c r="G4775" i="9"/>
  <c r="F4774" i="9"/>
  <c r="G4771" i="9"/>
  <c r="F4770" i="9"/>
  <c r="G4767" i="9"/>
  <c r="F4766" i="9"/>
  <c r="G4763" i="9"/>
  <c r="F4762" i="9"/>
  <c r="G4759" i="9"/>
  <c r="F4758" i="9"/>
  <c r="G4755" i="9"/>
  <c r="F4754" i="9"/>
  <c r="G4751" i="9"/>
  <c r="F4750" i="9"/>
  <c r="G4747" i="9"/>
  <c r="F4746" i="9"/>
  <c r="G4743" i="9"/>
  <c r="F4742" i="9"/>
  <c r="G4739" i="9"/>
  <c r="F4738" i="9"/>
  <c r="G4735" i="9"/>
  <c r="F4734" i="9"/>
  <c r="G4731" i="9"/>
  <c r="F4730" i="9"/>
  <c r="G4727" i="9"/>
  <c r="F4726" i="9"/>
  <c r="G4723" i="9"/>
  <c r="F4722" i="9"/>
  <c r="G4719" i="9"/>
  <c r="F4718" i="9"/>
  <c r="G4715" i="9"/>
  <c r="F4714" i="9"/>
  <c r="G4711" i="9"/>
  <c r="F4710" i="9"/>
  <c r="G4707" i="9"/>
  <c r="F4706" i="9"/>
  <c r="G4703" i="9"/>
  <c r="F4702" i="9"/>
  <c r="G4699" i="9"/>
  <c r="F4698" i="9"/>
  <c r="G4695" i="9"/>
  <c r="F4694" i="9"/>
  <c r="G4691" i="9"/>
  <c r="F4690" i="9"/>
  <c r="G4687" i="9"/>
  <c r="F4686" i="9"/>
  <c r="G4683" i="9"/>
  <c r="F4682" i="9"/>
  <c r="G4679" i="9"/>
  <c r="F4678" i="9"/>
  <c r="G4675" i="9"/>
  <c r="F4674" i="9"/>
  <c r="G4671" i="9"/>
  <c r="F4670" i="9"/>
  <c r="G4667" i="9"/>
  <c r="F4666" i="9"/>
  <c r="G4663" i="9"/>
  <c r="F4662" i="9"/>
  <c r="G4659" i="9"/>
  <c r="F4658" i="9"/>
  <c r="G4655" i="9"/>
  <c r="F4654" i="9"/>
  <c r="G4651" i="9"/>
  <c r="F4650" i="9"/>
  <c r="G4647" i="9"/>
  <c r="F4646" i="9"/>
  <c r="G4643" i="9"/>
  <c r="F4642" i="9"/>
  <c r="G4639" i="9"/>
  <c r="F4638" i="9"/>
  <c r="G4635" i="9"/>
  <c r="F4634" i="9"/>
  <c r="G4631" i="9"/>
  <c r="F4630" i="9"/>
  <c r="G4627" i="9"/>
  <c r="F4626" i="9"/>
  <c r="G4623" i="9"/>
  <c r="F4622" i="9"/>
  <c r="G4619" i="9"/>
  <c r="F4618" i="9"/>
  <c r="G4615" i="9"/>
  <c r="F4614" i="9"/>
  <c r="G4611" i="9"/>
  <c r="F4610" i="9"/>
  <c r="G4607" i="9"/>
  <c r="F4606" i="9"/>
  <c r="G4603" i="9"/>
  <c r="F4602" i="9"/>
  <c r="G4599" i="9"/>
  <c r="F4598" i="9"/>
  <c r="G4595" i="9"/>
  <c r="F4594" i="9"/>
  <c r="G4591" i="9"/>
  <c r="F4590" i="9"/>
  <c r="G4587" i="9"/>
  <c r="F4586" i="9"/>
  <c r="G4583" i="9"/>
  <c r="F4582" i="9"/>
  <c r="G4579" i="9"/>
  <c r="F4578" i="9"/>
  <c r="G4575" i="9"/>
  <c r="F4574" i="9"/>
  <c r="G4571" i="9"/>
  <c r="F4570" i="9"/>
  <c r="G4567" i="9"/>
  <c r="F4566" i="9"/>
  <c r="G4563" i="9"/>
  <c r="F4562" i="9"/>
  <c r="G4559" i="9"/>
  <c r="F4558" i="9"/>
  <c r="G4555" i="9"/>
  <c r="F4554" i="9"/>
  <c r="G4551" i="9"/>
  <c r="F4550" i="9"/>
  <c r="G4547" i="9"/>
  <c r="F4546" i="9"/>
  <c r="G4543" i="9"/>
  <c r="F4542" i="9"/>
  <c r="G4539" i="9"/>
  <c r="F4538" i="9"/>
  <c r="G4535" i="9"/>
  <c r="F4534" i="9"/>
  <c r="G4531" i="9"/>
  <c r="F4530" i="9"/>
  <c r="G4527" i="9"/>
  <c r="F4526" i="9"/>
  <c r="G4523" i="9"/>
  <c r="F4522" i="9"/>
  <c r="G4519" i="9"/>
  <c r="G5179" i="9"/>
  <c r="G5163" i="9"/>
  <c r="G5147" i="9"/>
  <c r="G5139" i="9"/>
  <c r="G5131" i="9"/>
  <c r="G5123" i="9"/>
  <c r="G5115" i="9"/>
  <c r="G5107" i="9"/>
  <c r="G5099" i="9"/>
  <c r="G5091" i="9"/>
  <c r="G5083" i="9"/>
  <c r="G5075" i="9"/>
  <c r="G5067" i="9"/>
  <c r="G5059" i="9"/>
  <c r="G5051" i="9"/>
  <c r="G5043" i="9"/>
  <c r="G5035" i="9"/>
  <c r="G5024" i="9"/>
  <c r="G5019" i="9"/>
  <c r="G5008" i="9"/>
  <c r="G5003" i="9"/>
  <c r="G4992" i="9"/>
  <c r="G4987" i="9"/>
  <c r="G4976" i="9"/>
  <c r="G4971" i="9"/>
  <c r="G4960" i="9"/>
  <c r="G4955" i="9"/>
  <c r="G4944" i="9"/>
  <c r="G4940" i="9"/>
  <c r="G4936" i="9"/>
  <c r="G4932" i="9"/>
  <c r="G4928" i="9"/>
  <c r="G4924" i="9"/>
  <c r="G4920" i="9"/>
  <c r="G4916" i="9"/>
  <c r="G4912" i="9"/>
  <c r="G4908" i="9"/>
  <c r="F4905" i="9"/>
  <c r="G4903" i="9"/>
  <c r="F4902" i="9"/>
  <c r="G4900" i="9"/>
  <c r="F4897" i="9"/>
  <c r="G4895" i="9"/>
  <c r="F4894" i="9"/>
  <c r="G4892" i="9"/>
  <c r="F4889" i="9"/>
  <c r="G4887" i="9"/>
  <c r="F4886" i="9"/>
  <c r="G4884" i="9"/>
  <c r="F4881" i="9"/>
  <c r="G4879" i="9"/>
  <c r="F4878" i="9"/>
  <c r="G4876" i="9"/>
  <c r="F4873" i="9"/>
  <c r="G4871" i="9"/>
  <c r="F4870" i="9"/>
  <c r="G4868" i="9"/>
  <c r="F4865" i="9"/>
  <c r="G4863" i="9"/>
  <c r="F4862" i="9"/>
  <c r="G4860" i="9"/>
  <c r="F4857" i="9"/>
  <c r="G4855" i="9"/>
  <c r="F4854" i="9"/>
  <c r="G4852" i="9"/>
  <c r="F4849" i="9"/>
  <c r="G4847" i="9"/>
  <c r="F4846" i="9"/>
  <c r="G4844" i="9"/>
  <c r="F4841" i="9"/>
  <c r="G4839" i="9"/>
  <c r="F4838" i="9"/>
  <c r="G4836" i="9"/>
  <c r="F4833" i="9"/>
  <c r="G4831" i="9"/>
  <c r="F4830" i="9"/>
  <c r="G4828" i="9"/>
  <c r="F4825" i="9"/>
  <c r="G4823" i="9"/>
  <c r="F4822" i="9"/>
  <c r="G4820" i="9"/>
  <c r="F4817" i="9"/>
  <c r="G4815" i="9"/>
  <c r="F4814" i="9"/>
  <c r="G4812" i="9"/>
  <c r="F4809" i="9"/>
  <c r="G4807" i="9"/>
  <c r="F4806" i="9"/>
  <c r="G4804" i="9"/>
  <c r="F4801" i="9"/>
  <c r="G4799" i="9"/>
  <c r="F4798" i="9"/>
  <c r="G4796" i="9"/>
  <c r="F4793" i="9"/>
  <c r="G4791" i="9"/>
  <c r="F4790" i="9"/>
  <c r="G4788" i="9"/>
  <c r="F4785" i="9"/>
  <c r="G4783" i="9"/>
  <c r="F4782" i="9"/>
  <c r="G4780" i="9"/>
  <c r="F4779" i="9"/>
  <c r="G4776" i="9"/>
  <c r="F4775" i="9"/>
  <c r="G4772" i="9"/>
  <c r="F4771" i="9"/>
  <c r="G4768" i="9"/>
  <c r="F4767" i="9"/>
  <c r="G4764" i="9"/>
  <c r="F4763" i="9"/>
  <c r="G4760" i="9"/>
  <c r="F4759" i="9"/>
  <c r="G4756" i="9"/>
  <c r="F4755" i="9"/>
  <c r="G4752" i="9"/>
  <c r="F4751" i="9"/>
  <c r="G4748" i="9"/>
  <c r="F4747" i="9"/>
  <c r="G4744" i="9"/>
  <c r="F4743" i="9"/>
  <c r="G4740" i="9"/>
  <c r="F4739" i="9"/>
  <c r="G4736" i="9"/>
  <c r="F4735" i="9"/>
  <c r="G4732" i="9"/>
  <c r="F4731" i="9"/>
  <c r="G4728" i="9"/>
  <c r="F4727" i="9"/>
  <c r="G4724" i="9"/>
  <c r="F4723" i="9"/>
  <c r="G4720" i="9"/>
  <c r="F4719" i="9"/>
  <c r="G4716" i="9"/>
  <c r="F4715" i="9"/>
  <c r="G4712" i="9"/>
  <c r="F4711" i="9"/>
  <c r="G4708" i="9"/>
  <c r="F4707" i="9"/>
  <c r="G4704" i="9"/>
  <c r="F4703" i="9"/>
  <c r="G4700" i="9"/>
  <c r="F4699" i="9"/>
  <c r="G4696" i="9"/>
  <c r="F4695" i="9"/>
  <c r="G4692" i="9"/>
  <c r="F4691" i="9"/>
  <c r="G4688" i="9"/>
  <c r="F4687" i="9"/>
  <c r="G4684" i="9"/>
  <c r="F4683" i="9"/>
  <c r="G4680" i="9"/>
  <c r="F4679" i="9"/>
  <c r="G4676" i="9"/>
  <c r="F4675" i="9"/>
  <c r="G4672" i="9"/>
  <c r="F4671" i="9"/>
  <c r="G4668" i="9"/>
  <c r="F4667" i="9"/>
  <c r="G4664" i="9"/>
  <c r="F4663" i="9"/>
  <c r="G4660" i="9"/>
  <c r="F4659" i="9"/>
  <c r="G4656" i="9"/>
  <c r="F4655" i="9"/>
  <c r="G4652" i="9"/>
  <c r="F4651" i="9"/>
  <c r="G4648" i="9"/>
  <c r="F4647" i="9"/>
  <c r="G4644" i="9"/>
  <c r="F4643" i="9"/>
  <c r="G4640" i="9"/>
  <c r="F4639" i="9"/>
  <c r="G4636" i="9"/>
  <c r="F4635" i="9"/>
  <c r="G4632" i="9"/>
  <c r="F4631" i="9"/>
  <c r="G4628" i="9"/>
  <c r="F4627" i="9"/>
  <c r="G4624" i="9"/>
  <c r="F4623" i="9"/>
  <c r="G4620" i="9"/>
  <c r="F4619" i="9"/>
  <c r="G4616" i="9"/>
  <c r="F4615" i="9"/>
  <c r="G4612" i="9"/>
  <c r="F4611" i="9"/>
  <c r="G4608" i="9"/>
  <c r="F4607" i="9"/>
  <c r="G4604" i="9"/>
  <c r="F4603" i="9"/>
  <c r="G4600" i="9"/>
  <c r="F4599" i="9"/>
  <c r="G4596" i="9"/>
  <c r="F4595" i="9"/>
  <c r="G4592" i="9"/>
  <c r="F4591" i="9"/>
  <c r="G4588" i="9"/>
  <c r="F4587" i="9"/>
  <c r="G4584" i="9"/>
  <c r="F4583" i="9"/>
  <c r="G4580" i="9"/>
  <c r="F4579" i="9"/>
  <c r="G4576" i="9"/>
  <c r="F4575" i="9"/>
  <c r="G4572" i="9"/>
  <c r="F4571" i="9"/>
  <c r="G4568" i="9"/>
  <c r="F4567" i="9"/>
  <c r="G4564" i="9"/>
  <c r="F4563" i="9"/>
  <c r="G4560" i="9"/>
  <c r="F4559" i="9"/>
  <c r="G4556" i="9"/>
  <c r="F4555" i="9"/>
  <c r="G4552" i="9"/>
  <c r="F4551" i="9"/>
  <c r="G4548" i="9"/>
  <c r="F4547" i="9"/>
  <c r="G4544" i="9"/>
  <c r="F4543" i="9"/>
  <c r="G4540" i="9"/>
  <c r="F4539" i="9"/>
  <c r="G4536" i="9"/>
  <c r="F4535" i="9"/>
  <c r="G4532" i="9"/>
  <c r="F4531" i="9"/>
  <c r="G4528" i="9"/>
  <c r="F4527" i="9"/>
  <c r="G4524" i="9"/>
  <c r="F4523" i="9"/>
  <c r="G4520" i="9"/>
  <c r="F4519" i="9"/>
  <c r="G4516" i="9"/>
  <c r="F4515" i="9"/>
  <c r="G4512" i="9"/>
  <c r="F4511" i="9"/>
  <c r="G4508" i="9"/>
  <c r="F4507" i="9"/>
  <c r="G4504" i="9"/>
  <c r="F4503" i="9"/>
  <c r="G4500" i="9"/>
  <c r="F4499" i="9"/>
  <c r="G4496" i="9"/>
  <c r="F4495" i="9"/>
  <c r="G4492" i="9"/>
  <c r="F4491" i="9"/>
  <c r="G4488" i="9"/>
  <c r="F4487" i="9"/>
  <c r="G4484" i="9"/>
  <c r="F4483" i="9"/>
  <c r="G4480" i="9"/>
  <c r="F4479" i="9"/>
  <c r="G4476" i="9"/>
  <c r="F4475" i="9"/>
  <c r="G4472" i="9"/>
  <c r="F4471" i="9"/>
  <c r="G4468" i="9"/>
  <c r="F4467" i="9"/>
  <c r="G4464" i="9"/>
  <c r="F4463" i="9"/>
  <c r="G4460" i="9"/>
  <c r="F4459" i="9"/>
  <c r="G4456" i="9"/>
  <c r="F4455" i="9"/>
  <c r="G4452" i="9"/>
  <c r="F4451" i="9"/>
  <c r="G4448" i="9"/>
  <c r="F4447" i="9"/>
  <c r="G4444" i="9"/>
  <c r="F4443" i="9"/>
  <c r="G4440" i="9"/>
  <c r="F4439" i="9"/>
  <c r="G4436" i="9"/>
  <c r="F4435" i="9"/>
  <c r="G4432" i="9"/>
  <c r="F4431" i="9"/>
  <c r="G4428" i="9"/>
  <c r="F4427" i="9"/>
  <c r="G4424" i="9"/>
  <c r="F4423" i="9"/>
  <c r="G4420" i="9"/>
  <c r="F4419" i="9"/>
  <c r="G4416" i="9"/>
  <c r="F4415" i="9"/>
  <c r="G4412" i="9"/>
  <c r="F4411" i="9"/>
  <c r="G4408" i="9"/>
  <c r="F4407" i="9"/>
  <c r="G4404" i="9"/>
  <c r="F4403" i="9"/>
  <c r="G4400" i="9"/>
  <c r="F4399" i="9"/>
  <c r="G4396" i="9"/>
  <c r="F4395" i="9"/>
  <c r="G4392" i="9"/>
  <c r="F4391" i="9"/>
  <c r="G4388" i="9"/>
  <c r="F4387" i="9"/>
  <c r="G4384" i="9"/>
  <c r="F4383" i="9"/>
  <c r="G4380" i="9"/>
  <c r="F4379" i="9"/>
  <c r="G4376" i="9"/>
  <c r="F4375" i="9"/>
  <c r="G4372" i="9"/>
  <c r="F4371" i="9"/>
  <c r="G4368" i="9"/>
  <c r="F4367" i="9"/>
  <c r="G4364" i="9"/>
  <c r="F4363" i="9"/>
  <c r="G4360" i="9"/>
  <c r="F4359" i="9"/>
  <c r="G4356" i="9"/>
  <c r="F4355" i="9"/>
  <c r="G4352" i="9"/>
  <c r="F4351" i="9"/>
  <c r="G4348" i="9"/>
  <c r="F4347" i="9"/>
  <c r="G4344" i="9"/>
  <c r="F4343" i="9"/>
  <c r="G5175" i="9"/>
  <c r="G5159" i="9"/>
  <c r="G5144" i="9"/>
  <c r="F5141" i="9"/>
  <c r="G5136" i="9"/>
  <c r="F5133" i="9"/>
  <c r="G5128" i="9"/>
  <c r="F5125" i="9"/>
  <c r="G5120" i="9"/>
  <c r="F5117" i="9"/>
  <c r="G5112" i="9"/>
  <c r="F5109" i="9"/>
  <c r="G5104" i="9"/>
  <c r="F5101" i="9"/>
  <c r="G5096" i="9"/>
  <c r="F5093" i="9"/>
  <c r="G5088" i="9"/>
  <c r="F5085" i="9"/>
  <c r="G5080" i="9"/>
  <c r="F5077" i="9"/>
  <c r="G5072" i="9"/>
  <c r="F5069" i="9"/>
  <c r="G5064" i="9"/>
  <c r="F5061" i="9"/>
  <c r="G5056" i="9"/>
  <c r="F5053" i="9"/>
  <c r="G5048" i="9"/>
  <c r="F5045" i="9"/>
  <c r="G5040" i="9"/>
  <c r="F5037" i="9"/>
  <c r="F5035" i="9"/>
  <c r="G5030" i="9"/>
  <c r="F5026" i="9"/>
  <c r="F5021" i="9"/>
  <c r="F5019" i="9"/>
  <c r="G5014" i="9"/>
  <c r="F5010" i="9"/>
  <c r="F5005" i="9"/>
  <c r="F5003" i="9"/>
  <c r="G4998" i="9"/>
  <c r="F4994" i="9"/>
  <c r="F4989" i="9"/>
  <c r="F4987" i="9"/>
  <c r="G4982" i="9"/>
  <c r="F4978" i="9"/>
  <c r="F4973" i="9"/>
  <c r="F4971" i="9"/>
  <c r="G4966" i="9"/>
  <c r="F4962" i="9"/>
  <c r="F4957" i="9"/>
  <c r="F4955" i="9"/>
  <c r="G4950" i="9"/>
  <c r="F4946" i="9"/>
  <c r="F4942" i="9"/>
  <c r="F4938" i="9"/>
  <c r="F4934" i="9"/>
  <c r="F4930" i="9"/>
  <c r="F4926" i="9"/>
  <c r="F4922" i="9"/>
  <c r="F4918" i="9"/>
  <c r="F4914" i="9"/>
  <c r="F4910" i="9"/>
  <c r="G4906" i="9"/>
  <c r="F4903" i="9"/>
  <c r="G4898" i="9"/>
  <c r="F4895" i="9"/>
  <c r="G4890" i="9"/>
  <c r="F4887" i="9"/>
  <c r="G4882" i="9"/>
  <c r="F4879" i="9"/>
  <c r="G4874" i="9"/>
  <c r="F4871" i="9"/>
  <c r="G4866" i="9"/>
  <c r="F4863" i="9"/>
  <c r="G4858" i="9"/>
  <c r="F4855" i="9"/>
  <c r="G4850" i="9"/>
  <c r="F4847" i="9"/>
  <c r="G4842" i="9"/>
  <c r="F4839" i="9"/>
  <c r="G4834" i="9"/>
  <c r="F4831" i="9"/>
  <c r="G4826" i="9"/>
  <c r="F4823" i="9"/>
  <c r="G4818" i="9"/>
  <c r="F4815" i="9"/>
  <c r="G4810" i="9"/>
  <c r="F4807" i="9"/>
  <c r="G4802" i="9"/>
  <c r="F4799" i="9"/>
  <c r="G4794" i="9"/>
  <c r="F4791" i="9"/>
  <c r="G4786" i="9"/>
  <c r="F4783" i="9"/>
  <c r="F4780" i="9"/>
  <c r="G4777" i="9"/>
  <c r="F4776" i="9"/>
  <c r="G4773" i="9"/>
  <c r="F4772" i="9"/>
  <c r="G4769" i="9"/>
  <c r="F4768" i="9"/>
  <c r="G4765" i="9"/>
  <c r="F4764" i="9"/>
  <c r="G4761" i="9"/>
  <c r="F4760" i="9"/>
  <c r="G4757" i="9"/>
  <c r="F4756" i="9"/>
  <c r="G4753" i="9"/>
  <c r="F4752" i="9"/>
  <c r="G4749" i="9"/>
  <c r="F4748" i="9"/>
  <c r="G4745" i="9"/>
  <c r="F4744" i="9"/>
  <c r="G4741" i="9"/>
  <c r="F4740" i="9"/>
  <c r="G4737" i="9"/>
  <c r="F4736" i="9"/>
  <c r="G4733" i="9"/>
  <c r="F4732" i="9"/>
  <c r="G4729" i="9"/>
  <c r="F4728" i="9"/>
  <c r="G4725" i="9"/>
  <c r="F4724" i="9"/>
  <c r="G4721" i="9"/>
  <c r="F4720" i="9"/>
  <c r="G4717" i="9"/>
  <c r="F4716" i="9"/>
  <c r="G4713" i="9"/>
  <c r="F4712" i="9"/>
  <c r="G4709" i="9"/>
  <c r="F4708" i="9"/>
  <c r="G4705" i="9"/>
  <c r="F4704" i="9"/>
  <c r="G4701" i="9"/>
  <c r="F4700" i="9"/>
  <c r="G4697" i="9"/>
  <c r="F4696" i="9"/>
  <c r="G4693" i="9"/>
  <c r="F4692" i="9"/>
  <c r="G4689" i="9"/>
  <c r="F4688" i="9"/>
  <c r="G4685" i="9"/>
  <c r="F4684" i="9"/>
  <c r="G4681" i="9"/>
  <c r="F4680" i="9"/>
  <c r="G4677" i="9"/>
  <c r="F4676" i="9"/>
  <c r="G4673" i="9"/>
  <c r="F4672" i="9"/>
  <c r="G4669" i="9"/>
  <c r="F4668" i="9"/>
  <c r="G4665" i="9"/>
  <c r="F4664" i="9"/>
  <c r="G4661" i="9"/>
  <c r="F4660" i="9"/>
  <c r="G4657" i="9"/>
  <c r="F4656" i="9"/>
  <c r="G4653" i="9"/>
  <c r="F4652" i="9"/>
  <c r="G4649" i="9"/>
  <c r="F4648" i="9"/>
  <c r="G4645" i="9"/>
  <c r="F4644" i="9"/>
  <c r="G4641" i="9"/>
  <c r="F4640" i="9"/>
  <c r="G4637" i="9"/>
  <c r="F4636" i="9"/>
  <c r="G4633" i="9"/>
  <c r="F4632" i="9"/>
  <c r="G4629" i="9"/>
  <c r="F4628" i="9"/>
  <c r="G4625" i="9"/>
  <c r="F4624" i="9"/>
  <c r="G4621" i="9"/>
  <c r="F4620" i="9"/>
  <c r="G4617" i="9"/>
  <c r="F4616" i="9"/>
  <c r="G4613" i="9"/>
  <c r="F4612" i="9"/>
  <c r="G4609" i="9"/>
  <c r="F4608" i="9"/>
  <c r="G4605" i="9"/>
  <c r="F4604" i="9"/>
  <c r="G4601" i="9"/>
  <c r="F4600" i="9"/>
  <c r="G4597" i="9"/>
  <c r="F4596" i="9"/>
  <c r="G4593" i="9"/>
  <c r="F4592" i="9"/>
  <c r="G4589" i="9"/>
  <c r="F4588" i="9"/>
  <c r="G4585" i="9"/>
  <c r="F4584" i="9"/>
  <c r="G4581" i="9"/>
  <c r="F4580" i="9"/>
  <c r="G4577" i="9"/>
  <c r="F4576" i="9"/>
  <c r="G4573" i="9"/>
  <c r="F4572" i="9"/>
  <c r="G4569" i="9"/>
  <c r="F4568" i="9"/>
  <c r="G4565" i="9"/>
  <c r="F4564" i="9"/>
  <c r="G4561" i="9"/>
  <c r="F4560" i="9"/>
  <c r="G4557" i="9"/>
  <c r="F4556" i="9"/>
  <c r="G4553" i="9"/>
  <c r="F4552" i="9"/>
  <c r="G4549" i="9"/>
  <c r="F4548" i="9"/>
  <c r="G4545" i="9"/>
  <c r="F4544" i="9"/>
  <c r="G4541" i="9"/>
  <c r="F4540" i="9"/>
  <c r="G4537" i="9"/>
  <c r="F4536" i="9"/>
  <c r="G4533" i="9"/>
  <c r="F4532" i="9"/>
  <c r="G4529" i="9"/>
  <c r="F4528" i="9"/>
  <c r="G4525" i="9"/>
  <c r="F4524" i="9"/>
  <c r="G4521" i="9"/>
  <c r="F4520" i="9"/>
  <c r="G4517" i="9"/>
  <c r="F4516" i="9"/>
  <c r="G4513" i="9"/>
  <c r="F4512" i="9"/>
  <c r="G4509" i="9"/>
  <c r="F4508" i="9"/>
  <c r="G4505" i="9"/>
  <c r="F4504" i="9"/>
  <c r="G4501" i="9"/>
  <c r="F4500" i="9"/>
  <c r="G4497" i="9"/>
  <c r="F4496" i="9"/>
  <c r="G4493" i="9"/>
  <c r="F4492" i="9"/>
  <c r="G4489" i="9"/>
  <c r="F4488" i="9"/>
  <c r="G4485" i="9"/>
  <c r="F4484" i="9"/>
  <c r="G4481" i="9"/>
  <c r="F4480" i="9"/>
  <c r="G4477" i="9"/>
  <c r="F4476" i="9"/>
  <c r="G4473" i="9"/>
  <c r="F4472" i="9"/>
  <c r="G4469" i="9"/>
  <c r="F4468" i="9"/>
  <c r="G4465" i="9"/>
  <c r="F4464" i="9"/>
  <c r="G4461" i="9"/>
  <c r="F4460" i="9"/>
  <c r="G4457" i="9"/>
  <c r="F4456" i="9"/>
  <c r="G4453" i="9"/>
  <c r="F4452" i="9"/>
  <c r="G5171" i="9"/>
  <c r="G5155" i="9"/>
  <c r="F5146" i="9"/>
  <c r="F5138" i="9"/>
  <c r="F5130" i="9"/>
  <c r="F5122" i="9"/>
  <c r="F5114" i="9"/>
  <c r="F5106" i="9"/>
  <c r="F5098" i="9"/>
  <c r="F5090" i="9"/>
  <c r="F5082" i="9"/>
  <c r="F5074" i="9"/>
  <c r="F5066" i="9"/>
  <c r="F5058" i="9"/>
  <c r="F5050" i="9"/>
  <c r="F5042" i="9"/>
  <c r="G5032" i="9"/>
  <c r="G5027" i="9"/>
  <c r="G5016" i="9"/>
  <c r="G5011" i="9"/>
  <c r="G5000" i="9"/>
  <c r="G4995" i="9"/>
  <c r="G4984" i="9"/>
  <c r="G4979" i="9"/>
  <c r="G4968" i="9"/>
  <c r="G4963" i="9"/>
  <c r="G4952" i="9"/>
  <c r="G4947" i="9"/>
  <c r="G4943" i="9"/>
  <c r="G4939" i="9"/>
  <c r="G4935" i="9"/>
  <c r="G4931" i="9"/>
  <c r="G4927" i="9"/>
  <c r="G4923" i="9"/>
  <c r="G4919" i="9"/>
  <c r="G4915" i="9"/>
  <c r="G4911" i="9"/>
  <c r="G4907" i="9"/>
  <c r="F4906" i="9"/>
  <c r="G4904" i="9"/>
  <c r="F4901" i="9"/>
  <c r="G4899" i="9"/>
  <c r="F4898" i="9"/>
  <c r="G4896" i="9"/>
  <c r="F4893" i="9"/>
  <c r="G4891" i="9"/>
  <c r="F4890" i="9"/>
  <c r="G4888" i="9"/>
  <c r="F4885" i="9"/>
  <c r="G4883" i="9"/>
  <c r="F4882" i="9"/>
  <c r="G4880" i="9"/>
  <c r="F4877" i="9"/>
  <c r="G4875" i="9"/>
  <c r="F4874" i="9"/>
  <c r="G4872" i="9"/>
  <c r="F4869" i="9"/>
  <c r="G4867" i="9"/>
  <c r="F4866" i="9"/>
  <c r="G4864" i="9"/>
  <c r="F4861" i="9"/>
  <c r="G4859" i="9"/>
  <c r="F4858" i="9"/>
  <c r="G4856" i="9"/>
  <c r="F4853" i="9"/>
  <c r="G4851" i="9"/>
  <c r="F4850" i="9"/>
  <c r="G4848" i="9"/>
  <c r="F4845" i="9"/>
  <c r="G4843" i="9"/>
  <c r="F4842" i="9"/>
  <c r="G4840" i="9"/>
  <c r="F4837" i="9"/>
  <c r="G4835" i="9"/>
  <c r="F4834" i="9"/>
  <c r="G4832" i="9"/>
  <c r="F4829" i="9"/>
  <c r="G4827" i="9"/>
  <c r="F4826" i="9"/>
  <c r="G4824" i="9"/>
  <c r="F4821" i="9"/>
  <c r="G4819" i="9"/>
  <c r="F4818" i="9"/>
  <c r="G4816" i="9"/>
  <c r="F4813" i="9"/>
  <c r="G4811" i="9"/>
  <c r="F4810" i="9"/>
  <c r="G4808" i="9"/>
  <c r="F4805" i="9"/>
  <c r="G4803" i="9"/>
  <c r="F4802" i="9"/>
  <c r="G4800" i="9"/>
  <c r="F4797" i="9"/>
  <c r="G4795" i="9"/>
  <c r="F4794" i="9"/>
  <c r="G4792" i="9"/>
  <c r="F4789" i="9"/>
  <c r="G4787" i="9"/>
  <c r="F4786" i="9"/>
  <c r="G4784" i="9"/>
  <c r="F4781" i="9"/>
  <c r="G4778" i="9"/>
  <c r="F4777" i="9"/>
  <c r="G4774" i="9"/>
  <c r="F4773" i="9"/>
  <c r="G4770" i="9"/>
  <c r="F4769" i="9"/>
  <c r="G4766" i="9"/>
  <c r="F4765" i="9"/>
  <c r="G4762" i="9"/>
  <c r="F4761" i="9"/>
  <c r="G4758" i="9"/>
  <c r="F4757" i="9"/>
  <c r="G4754" i="9"/>
  <c r="F4753" i="9"/>
  <c r="G4750" i="9"/>
  <c r="F4749" i="9"/>
  <c r="G4746" i="9"/>
  <c r="F4745" i="9"/>
  <c r="G4742" i="9"/>
  <c r="F4741" i="9"/>
  <c r="G4738" i="9"/>
  <c r="F4737" i="9"/>
  <c r="G4734" i="9"/>
  <c r="F4733" i="9"/>
  <c r="G4730" i="9"/>
  <c r="F4729" i="9"/>
  <c r="G4726" i="9"/>
  <c r="F4725" i="9"/>
  <c r="G4722" i="9"/>
  <c r="F4721" i="9"/>
  <c r="G4718" i="9"/>
  <c r="F4717" i="9"/>
  <c r="G4714" i="9"/>
  <c r="F4713" i="9"/>
  <c r="G4710" i="9"/>
  <c r="F4709" i="9"/>
  <c r="G4706" i="9"/>
  <c r="F4705" i="9"/>
  <c r="G4702" i="9"/>
  <c r="F4701" i="9"/>
  <c r="G4698" i="9"/>
  <c r="F4697" i="9"/>
  <c r="G4694" i="9"/>
  <c r="F4693" i="9"/>
  <c r="G4690" i="9"/>
  <c r="F4689" i="9"/>
  <c r="G4686" i="9"/>
  <c r="F4685" i="9"/>
  <c r="G4682" i="9"/>
  <c r="F4681" i="9"/>
  <c r="G4678" i="9"/>
  <c r="F4677" i="9"/>
  <c r="G4674" i="9"/>
  <c r="F4673" i="9"/>
  <c r="G4670" i="9"/>
  <c r="F4669" i="9"/>
  <c r="G4666" i="9"/>
  <c r="F4665" i="9"/>
  <c r="G4662" i="9"/>
  <c r="F4661" i="9"/>
  <c r="G4658" i="9"/>
  <c r="F4657" i="9"/>
  <c r="G4654" i="9"/>
  <c r="F4653" i="9"/>
  <c r="G4650" i="9"/>
  <c r="F4649" i="9"/>
  <c r="G4646" i="9"/>
  <c r="F4645" i="9"/>
  <c r="G4642" i="9"/>
  <c r="F4637" i="9"/>
  <c r="G4634" i="9"/>
  <c r="F4629" i="9"/>
  <c r="G4626" i="9"/>
  <c r="F4621" i="9"/>
  <c r="G4618" i="9"/>
  <c r="F4613" i="9"/>
  <c r="G4610" i="9"/>
  <c r="F4605" i="9"/>
  <c r="G4602" i="9"/>
  <c r="F4597" i="9"/>
  <c r="G4594" i="9"/>
  <c r="F4589" i="9"/>
  <c r="G4586" i="9"/>
  <c r="F4581" i="9"/>
  <c r="G4578" i="9"/>
  <c r="F4573" i="9"/>
  <c r="G4570" i="9"/>
  <c r="F4565" i="9"/>
  <c r="G4562" i="9"/>
  <c r="F4557" i="9"/>
  <c r="G4554" i="9"/>
  <c r="F4549" i="9"/>
  <c r="G4546" i="9"/>
  <c r="F4541" i="9"/>
  <c r="G4538" i="9"/>
  <c r="F4533" i="9"/>
  <c r="G4530" i="9"/>
  <c r="F4525" i="9"/>
  <c r="G4522" i="9"/>
  <c r="G4515" i="9"/>
  <c r="G4511" i="9"/>
  <c r="G4507" i="9"/>
  <c r="G4503" i="9"/>
  <c r="G4499" i="9"/>
  <c r="G4495" i="9"/>
  <c r="G4491" i="9"/>
  <c r="G4487" i="9"/>
  <c r="G4483" i="9"/>
  <c r="G4479" i="9"/>
  <c r="G4475" i="9"/>
  <c r="G4471" i="9"/>
  <c r="G4467" i="9"/>
  <c r="G4463" i="9"/>
  <c r="G4459" i="9"/>
  <c r="G4455" i="9"/>
  <c r="G4451" i="9"/>
  <c r="F4448" i="9"/>
  <c r="G4446" i="9"/>
  <c r="F4445" i="9"/>
  <c r="G4443" i="9"/>
  <c r="F4440" i="9"/>
  <c r="G4438" i="9"/>
  <c r="F4437" i="9"/>
  <c r="G4435" i="9"/>
  <c r="F4432" i="9"/>
  <c r="G4430" i="9"/>
  <c r="F4429" i="9"/>
  <c r="G4427" i="9"/>
  <c r="F4424" i="9"/>
  <c r="G4422" i="9"/>
  <c r="F4421" i="9"/>
  <c r="G4419" i="9"/>
  <c r="F4416" i="9"/>
  <c r="G4414" i="9"/>
  <c r="F4413" i="9"/>
  <c r="G4411" i="9"/>
  <c r="F4408" i="9"/>
  <c r="G4406" i="9"/>
  <c r="F4405" i="9"/>
  <c r="G4403" i="9"/>
  <c r="F4400" i="9"/>
  <c r="G4398" i="9"/>
  <c r="F4397" i="9"/>
  <c r="G4395" i="9"/>
  <c r="F4392" i="9"/>
  <c r="G4390" i="9"/>
  <c r="F4389" i="9"/>
  <c r="G4387" i="9"/>
  <c r="F4384" i="9"/>
  <c r="G4382" i="9"/>
  <c r="F4381" i="9"/>
  <c r="G4379" i="9"/>
  <c r="F4376" i="9"/>
  <c r="G4374" i="9"/>
  <c r="F4373" i="9"/>
  <c r="G4371" i="9"/>
  <c r="F4368" i="9"/>
  <c r="G4366" i="9"/>
  <c r="F4365" i="9"/>
  <c r="G4363" i="9"/>
  <c r="F4360" i="9"/>
  <c r="G4358" i="9"/>
  <c r="F4357" i="9"/>
  <c r="G4355" i="9"/>
  <c r="F4352" i="9"/>
  <c r="G4350" i="9"/>
  <c r="F4349" i="9"/>
  <c r="G4347" i="9"/>
  <c r="F4344" i="9"/>
  <c r="G4342" i="9"/>
  <c r="F4341" i="9"/>
  <c r="G4338" i="9"/>
  <c r="F4337" i="9"/>
  <c r="G4334" i="9"/>
  <c r="F4333" i="9"/>
  <c r="G4330" i="9"/>
  <c r="F4329" i="9"/>
  <c r="G4326" i="9"/>
  <c r="F4325" i="9"/>
  <c r="G4322" i="9"/>
  <c r="F4321" i="9"/>
  <c r="G4318" i="9"/>
  <c r="F4317" i="9"/>
  <c r="G4314" i="9"/>
  <c r="F4313" i="9"/>
  <c r="G4310" i="9"/>
  <c r="F4309" i="9"/>
  <c r="G4306" i="9"/>
  <c r="F4305" i="9"/>
  <c r="G4302" i="9"/>
  <c r="F4301" i="9"/>
  <c r="G4298" i="9"/>
  <c r="F4297" i="9"/>
  <c r="G4294" i="9"/>
  <c r="F4293" i="9"/>
  <c r="G4290" i="9"/>
  <c r="F4289" i="9"/>
  <c r="G4286" i="9"/>
  <c r="F4285" i="9"/>
  <c r="G4282" i="9"/>
  <c r="F4281" i="9"/>
  <c r="G4278" i="9"/>
  <c r="F4277" i="9"/>
  <c r="G4274" i="9"/>
  <c r="F4273" i="9"/>
  <c r="G4270" i="9"/>
  <c r="F4269" i="9"/>
  <c r="G4266" i="9"/>
  <c r="F4265" i="9"/>
  <c r="G4262" i="9"/>
  <c r="F4261" i="9"/>
  <c r="G4258" i="9"/>
  <c r="F4257" i="9"/>
  <c r="G4254" i="9"/>
  <c r="F4253" i="9"/>
  <c r="G4250" i="9"/>
  <c r="F4249" i="9"/>
  <c r="G4246" i="9"/>
  <c r="F4245" i="9"/>
  <c r="G4242" i="9"/>
  <c r="F4241" i="9"/>
  <c r="G4238" i="9"/>
  <c r="F4237" i="9"/>
  <c r="G4234" i="9"/>
  <c r="F4233" i="9"/>
  <c r="G4230" i="9"/>
  <c r="F4229" i="9"/>
  <c r="G4226" i="9"/>
  <c r="F4225" i="9"/>
  <c r="G4222" i="9"/>
  <c r="F4221" i="9"/>
  <c r="G4218" i="9"/>
  <c r="F4217" i="9"/>
  <c r="G4214" i="9"/>
  <c r="F4213" i="9"/>
  <c r="G4210" i="9"/>
  <c r="F4209" i="9"/>
  <c r="G4206" i="9"/>
  <c r="F4205" i="9"/>
  <c r="G4202" i="9"/>
  <c r="F4201" i="9"/>
  <c r="G4198" i="9"/>
  <c r="F4197" i="9"/>
  <c r="G4194" i="9"/>
  <c r="F4193" i="9"/>
  <c r="G4190" i="9"/>
  <c r="F4189" i="9"/>
  <c r="G4186" i="9"/>
  <c r="F4185" i="9"/>
  <c r="G4182" i="9"/>
  <c r="F4181" i="9"/>
  <c r="G4178" i="9"/>
  <c r="F4177" i="9"/>
  <c r="G4174" i="9"/>
  <c r="F4173" i="9"/>
  <c r="G4170" i="9"/>
  <c r="F4169" i="9"/>
  <c r="G4166" i="9"/>
  <c r="F4165" i="9"/>
  <c r="G4162" i="9"/>
  <c r="F4161" i="9"/>
  <c r="G4158" i="9"/>
  <c r="F4157" i="9"/>
  <c r="G4154" i="9"/>
  <c r="F4153" i="9"/>
  <c r="G4150" i="9"/>
  <c r="F4149" i="9"/>
  <c r="G4146" i="9"/>
  <c r="F4145" i="9"/>
  <c r="G4142" i="9"/>
  <c r="F4141" i="9"/>
  <c r="G4138" i="9"/>
  <c r="F4137" i="9"/>
  <c r="G4134" i="9"/>
  <c r="F4133" i="9"/>
  <c r="G4130" i="9"/>
  <c r="F4129" i="9"/>
  <c r="G4126" i="9"/>
  <c r="F4125" i="9"/>
  <c r="G4122" i="9"/>
  <c r="F4121" i="9"/>
  <c r="G4118" i="9"/>
  <c r="F4117" i="9"/>
  <c r="G4114" i="9"/>
  <c r="F4113" i="9"/>
  <c r="G4110" i="9"/>
  <c r="F4109" i="9"/>
  <c r="G4106" i="9"/>
  <c r="F4105" i="9"/>
  <c r="G4102" i="9"/>
  <c r="F4101" i="9"/>
  <c r="G4098" i="9"/>
  <c r="F4097" i="9"/>
  <c r="G4094" i="9"/>
  <c r="F4093" i="9"/>
  <c r="G4090" i="9"/>
  <c r="F4089" i="9"/>
  <c r="G4086" i="9"/>
  <c r="F4085" i="9"/>
  <c r="G4082" i="9"/>
  <c r="F4081" i="9"/>
  <c r="G4078" i="9"/>
  <c r="F4077" i="9"/>
  <c r="G4074" i="9"/>
  <c r="F4073" i="9"/>
  <c r="G4070" i="9"/>
  <c r="F4069" i="9"/>
  <c r="G4066" i="9"/>
  <c r="F4065" i="9"/>
  <c r="G4062" i="9"/>
  <c r="F4061" i="9"/>
  <c r="G4058" i="9"/>
  <c r="F4057" i="9"/>
  <c r="G4054" i="9"/>
  <c r="F4053" i="9"/>
  <c r="G4050" i="9"/>
  <c r="F4049" i="9"/>
  <c r="G4046" i="9"/>
  <c r="F4045" i="9"/>
  <c r="G4042" i="9"/>
  <c r="F4041" i="9"/>
  <c r="G4038" i="9"/>
  <c r="F4037" i="9"/>
  <c r="G4034" i="9"/>
  <c r="F4033" i="9"/>
  <c r="G4030" i="9"/>
  <c r="F4029" i="9"/>
  <c r="G4026" i="9"/>
  <c r="F4025" i="9"/>
  <c r="G4022" i="9"/>
  <c r="F4021" i="9"/>
  <c r="G4018" i="9"/>
  <c r="F4017" i="9"/>
  <c r="G4014" i="9"/>
  <c r="F4013" i="9"/>
  <c r="G4010" i="9"/>
  <c r="F4009" i="9"/>
  <c r="F4517" i="9"/>
  <c r="F4513" i="9"/>
  <c r="F4509" i="9"/>
  <c r="F4505" i="9"/>
  <c r="F4501" i="9"/>
  <c r="F4497" i="9"/>
  <c r="F4493" i="9"/>
  <c r="F4489" i="9"/>
  <c r="F4485" i="9"/>
  <c r="F4481" i="9"/>
  <c r="F4477" i="9"/>
  <c r="F4473" i="9"/>
  <c r="F4469" i="9"/>
  <c r="F4465" i="9"/>
  <c r="F4461" i="9"/>
  <c r="F4457" i="9"/>
  <c r="F4453" i="9"/>
  <c r="G4449" i="9"/>
  <c r="F4446" i="9"/>
  <c r="G4441" i="9"/>
  <c r="F4438" i="9"/>
  <c r="G4433" i="9"/>
  <c r="F4430" i="9"/>
  <c r="G4425" i="9"/>
  <c r="F4422" i="9"/>
  <c r="G4417" i="9"/>
  <c r="F4414" i="9"/>
  <c r="G4409" i="9"/>
  <c r="F4406" i="9"/>
  <c r="G4401" i="9"/>
  <c r="F4398" i="9"/>
  <c r="G4393" i="9"/>
  <c r="F4390" i="9"/>
  <c r="G4385" i="9"/>
  <c r="F4382" i="9"/>
  <c r="G4377" i="9"/>
  <c r="F4374" i="9"/>
  <c r="G4369" i="9"/>
  <c r="F4366" i="9"/>
  <c r="G4361" i="9"/>
  <c r="F4358" i="9"/>
  <c r="G4353" i="9"/>
  <c r="F4350" i="9"/>
  <c r="G4345" i="9"/>
  <c r="F4342" i="9"/>
  <c r="G4339" i="9"/>
  <c r="F4338" i="9"/>
  <c r="G4335" i="9"/>
  <c r="F4334" i="9"/>
  <c r="G4331" i="9"/>
  <c r="F4330" i="9"/>
  <c r="G4327" i="9"/>
  <c r="F4326" i="9"/>
  <c r="G4323" i="9"/>
  <c r="F4322" i="9"/>
  <c r="G4319" i="9"/>
  <c r="F4318" i="9"/>
  <c r="G4315" i="9"/>
  <c r="F4314" i="9"/>
  <c r="G4311" i="9"/>
  <c r="F4310" i="9"/>
  <c r="G4307" i="9"/>
  <c r="F4306" i="9"/>
  <c r="G4303" i="9"/>
  <c r="F4302" i="9"/>
  <c r="G4299" i="9"/>
  <c r="F4298" i="9"/>
  <c r="G4295" i="9"/>
  <c r="F4294" i="9"/>
  <c r="G4291" i="9"/>
  <c r="F4290" i="9"/>
  <c r="G4287" i="9"/>
  <c r="F4286" i="9"/>
  <c r="G4283" i="9"/>
  <c r="F4282" i="9"/>
  <c r="G4279" i="9"/>
  <c r="F4278" i="9"/>
  <c r="G4275" i="9"/>
  <c r="F4274" i="9"/>
  <c r="G4271" i="9"/>
  <c r="F4270" i="9"/>
  <c r="G4267" i="9"/>
  <c r="F4266" i="9"/>
  <c r="G4263" i="9"/>
  <c r="F4262" i="9"/>
  <c r="G4259" i="9"/>
  <c r="F4258" i="9"/>
  <c r="G4255" i="9"/>
  <c r="F4254" i="9"/>
  <c r="G4251" i="9"/>
  <c r="F4250" i="9"/>
  <c r="G4247" i="9"/>
  <c r="F4246" i="9"/>
  <c r="G4243" i="9"/>
  <c r="F4242" i="9"/>
  <c r="G4239" i="9"/>
  <c r="F4238" i="9"/>
  <c r="G4235" i="9"/>
  <c r="F4234" i="9"/>
  <c r="G4231" i="9"/>
  <c r="F4230" i="9"/>
  <c r="G4227" i="9"/>
  <c r="F4226" i="9"/>
  <c r="G4223" i="9"/>
  <c r="F4222" i="9"/>
  <c r="G4219" i="9"/>
  <c r="F4218" i="9"/>
  <c r="G4215" i="9"/>
  <c r="F4214" i="9"/>
  <c r="G4211" i="9"/>
  <c r="F4210" i="9"/>
  <c r="G4207" i="9"/>
  <c r="F4206" i="9"/>
  <c r="G4203" i="9"/>
  <c r="F4202" i="9"/>
  <c r="G4199" i="9"/>
  <c r="F4198" i="9"/>
  <c r="G4195" i="9"/>
  <c r="F4194" i="9"/>
  <c r="G4191" i="9"/>
  <c r="F4190" i="9"/>
  <c r="G4187" i="9"/>
  <c r="F4186" i="9"/>
  <c r="G4183" i="9"/>
  <c r="F4182" i="9"/>
  <c r="G4179" i="9"/>
  <c r="F4178" i="9"/>
  <c r="G4175" i="9"/>
  <c r="F4174" i="9"/>
  <c r="G4171" i="9"/>
  <c r="F4170" i="9"/>
  <c r="G4167" i="9"/>
  <c r="F4166" i="9"/>
  <c r="G4163" i="9"/>
  <c r="F4162" i="9"/>
  <c r="G4159" i="9"/>
  <c r="F4158" i="9"/>
  <c r="G4155" i="9"/>
  <c r="F4154" i="9"/>
  <c r="G4151" i="9"/>
  <c r="F4150" i="9"/>
  <c r="G4147" i="9"/>
  <c r="F4146" i="9"/>
  <c r="G4143" i="9"/>
  <c r="F4142" i="9"/>
  <c r="G4139" i="9"/>
  <c r="F4138" i="9"/>
  <c r="G4135" i="9"/>
  <c r="F4134" i="9"/>
  <c r="G4131" i="9"/>
  <c r="F4130" i="9"/>
  <c r="G4127" i="9"/>
  <c r="F4126" i="9"/>
  <c r="G4123" i="9"/>
  <c r="F4122" i="9"/>
  <c r="G4119" i="9"/>
  <c r="F4118" i="9"/>
  <c r="G4115" i="9"/>
  <c r="F4114" i="9"/>
  <c r="G4111" i="9"/>
  <c r="F4110" i="9"/>
  <c r="G4107" i="9"/>
  <c r="F4106" i="9"/>
  <c r="G4103" i="9"/>
  <c r="F4102" i="9"/>
  <c r="G4099" i="9"/>
  <c r="F4098" i="9"/>
  <c r="G4095" i="9"/>
  <c r="F4094" i="9"/>
  <c r="G4091" i="9"/>
  <c r="F4090" i="9"/>
  <c r="G4087" i="9"/>
  <c r="F4086" i="9"/>
  <c r="G4083" i="9"/>
  <c r="F4082" i="9"/>
  <c r="G4079" i="9"/>
  <c r="F4078" i="9"/>
  <c r="G4075" i="9"/>
  <c r="F4074" i="9"/>
  <c r="G4071" i="9"/>
  <c r="F4070" i="9"/>
  <c r="G4067" i="9"/>
  <c r="F4066" i="9"/>
  <c r="G4063" i="9"/>
  <c r="F4062" i="9"/>
  <c r="G4059" i="9"/>
  <c r="F4058" i="9"/>
  <c r="G4055" i="9"/>
  <c r="F4054" i="9"/>
  <c r="G4051" i="9"/>
  <c r="F4050" i="9"/>
  <c r="G4047" i="9"/>
  <c r="F4046" i="9"/>
  <c r="G4043" i="9"/>
  <c r="F4042" i="9"/>
  <c r="G4039" i="9"/>
  <c r="F4038" i="9"/>
  <c r="G4035" i="9"/>
  <c r="F4034" i="9"/>
  <c r="G4031" i="9"/>
  <c r="F4030" i="9"/>
  <c r="G4027" i="9"/>
  <c r="F4026" i="9"/>
  <c r="G4023" i="9"/>
  <c r="F4022" i="9"/>
  <c r="G4019" i="9"/>
  <c r="F4018" i="9"/>
  <c r="G4015" i="9"/>
  <c r="F4014" i="9"/>
  <c r="G4011" i="9"/>
  <c r="F4010" i="9"/>
  <c r="G4007" i="9"/>
  <c r="F4006" i="9"/>
  <c r="G4003" i="9"/>
  <c r="F4002" i="9"/>
  <c r="G3999" i="9"/>
  <c r="F3998" i="9"/>
  <c r="G3995" i="9"/>
  <c r="F3994" i="9"/>
  <c r="G3991" i="9"/>
  <c r="F3990" i="9"/>
  <c r="G3987" i="9"/>
  <c r="F3986" i="9"/>
  <c r="G3983" i="9"/>
  <c r="F3982" i="9"/>
  <c r="G3979" i="9"/>
  <c r="F3978" i="9"/>
  <c r="G3975" i="9"/>
  <c r="F3974" i="9"/>
  <c r="G3971" i="9"/>
  <c r="F3970" i="9"/>
  <c r="G3967" i="9"/>
  <c r="F4641" i="9"/>
  <c r="G4638" i="9"/>
  <c r="F4633" i="9"/>
  <c r="G4630" i="9"/>
  <c r="F4625" i="9"/>
  <c r="G4622" i="9"/>
  <c r="F4617" i="9"/>
  <c r="G4614" i="9"/>
  <c r="F4609" i="9"/>
  <c r="G4606" i="9"/>
  <c r="F4601" i="9"/>
  <c r="G4598" i="9"/>
  <c r="F4593" i="9"/>
  <c r="G4590" i="9"/>
  <c r="F4585" i="9"/>
  <c r="G4582" i="9"/>
  <c r="F4577" i="9"/>
  <c r="G4574" i="9"/>
  <c r="F4569" i="9"/>
  <c r="G4566" i="9"/>
  <c r="F4561" i="9"/>
  <c r="G4558" i="9"/>
  <c r="F4553" i="9"/>
  <c r="G4550" i="9"/>
  <c r="F4545" i="9"/>
  <c r="G4542" i="9"/>
  <c r="F4537" i="9"/>
  <c r="G4534" i="9"/>
  <c r="F4529" i="9"/>
  <c r="G4526" i="9"/>
  <c r="F4521" i="9"/>
  <c r="G4518" i="9"/>
  <c r="G4514" i="9"/>
  <c r="G4510" i="9"/>
  <c r="G4506" i="9"/>
  <c r="G4502" i="9"/>
  <c r="G4498" i="9"/>
  <c r="G4494" i="9"/>
  <c r="G4490" i="9"/>
  <c r="G4486" i="9"/>
  <c r="G4482" i="9"/>
  <c r="G4478" i="9"/>
  <c r="G4474" i="9"/>
  <c r="G4470" i="9"/>
  <c r="G4466" i="9"/>
  <c r="G4462" i="9"/>
  <c r="G4458" i="9"/>
  <c r="G4454" i="9"/>
  <c r="G4450" i="9"/>
  <c r="F4449" i="9"/>
  <c r="G4447" i="9"/>
  <c r="F4444" i="9"/>
  <c r="G4442" i="9"/>
  <c r="F4441" i="9"/>
  <c r="G4439" i="9"/>
  <c r="F4436" i="9"/>
  <c r="G4434" i="9"/>
  <c r="F4433" i="9"/>
  <c r="G4431" i="9"/>
  <c r="F4428" i="9"/>
  <c r="G4426" i="9"/>
  <c r="F4425" i="9"/>
  <c r="G4423" i="9"/>
  <c r="F4420" i="9"/>
  <c r="G4418" i="9"/>
  <c r="F4417" i="9"/>
  <c r="G4415" i="9"/>
  <c r="F4412" i="9"/>
  <c r="G4410" i="9"/>
  <c r="F4409" i="9"/>
  <c r="G4407" i="9"/>
  <c r="F4404" i="9"/>
  <c r="G4402" i="9"/>
  <c r="F4401" i="9"/>
  <c r="G4399" i="9"/>
  <c r="F4396" i="9"/>
  <c r="G4394" i="9"/>
  <c r="F4393" i="9"/>
  <c r="G4391" i="9"/>
  <c r="F4388" i="9"/>
  <c r="G4386" i="9"/>
  <c r="F4385" i="9"/>
  <c r="G4383" i="9"/>
  <c r="F4380" i="9"/>
  <c r="G4378" i="9"/>
  <c r="F4377" i="9"/>
  <c r="G4375" i="9"/>
  <c r="F4372" i="9"/>
  <c r="G4370" i="9"/>
  <c r="F4369" i="9"/>
  <c r="G4367" i="9"/>
  <c r="F4364" i="9"/>
  <c r="G4362" i="9"/>
  <c r="F4361" i="9"/>
  <c r="G4359" i="9"/>
  <c r="F4356" i="9"/>
  <c r="G4354" i="9"/>
  <c r="F4353" i="9"/>
  <c r="G4351" i="9"/>
  <c r="F4348" i="9"/>
  <c r="G4346" i="9"/>
  <c r="F4345" i="9"/>
  <c r="G4343" i="9"/>
  <c r="G4340" i="9"/>
  <c r="F4339" i="9"/>
  <c r="G4336" i="9"/>
  <c r="F4335" i="9"/>
  <c r="G4332" i="9"/>
  <c r="F4331" i="9"/>
  <c r="G4328" i="9"/>
  <c r="F4327" i="9"/>
  <c r="G4324" i="9"/>
  <c r="F4323" i="9"/>
  <c r="G4320" i="9"/>
  <c r="F4319" i="9"/>
  <c r="G4316" i="9"/>
  <c r="F4315" i="9"/>
  <c r="G4312" i="9"/>
  <c r="F4311" i="9"/>
  <c r="G4308" i="9"/>
  <c r="F4307" i="9"/>
  <c r="G4304" i="9"/>
  <c r="F4303" i="9"/>
  <c r="G4300" i="9"/>
  <c r="F4299" i="9"/>
  <c r="G4296" i="9"/>
  <c r="F4295" i="9"/>
  <c r="G4292" i="9"/>
  <c r="F4291" i="9"/>
  <c r="G4288" i="9"/>
  <c r="F4287" i="9"/>
  <c r="G4284" i="9"/>
  <c r="F4283" i="9"/>
  <c r="G4280" i="9"/>
  <c r="F4279" i="9"/>
  <c r="G4276" i="9"/>
  <c r="F4275" i="9"/>
  <c r="G4272" i="9"/>
  <c r="F4271" i="9"/>
  <c r="G4268" i="9"/>
  <c r="F4267" i="9"/>
  <c r="G4264" i="9"/>
  <c r="F4263" i="9"/>
  <c r="G4260" i="9"/>
  <c r="F4259" i="9"/>
  <c r="G4256" i="9"/>
  <c r="F4255" i="9"/>
  <c r="G4252" i="9"/>
  <c r="F4251" i="9"/>
  <c r="G4248" i="9"/>
  <c r="F4247" i="9"/>
  <c r="G4244" i="9"/>
  <c r="F4243" i="9"/>
  <c r="G4240" i="9"/>
  <c r="F4239" i="9"/>
  <c r="G4236" i="9"/>
  <c r="F4235" i="9"/>
  <c r="G4232" i="9"/>
  <c r="F4231" i="9"/>
  <c r="G4228" i="9"/>
  <c r="F4227" i="9"/>
  <c r="G4224" i="9"/>
  <c r="F4223" i="9"/>
  <c r="G4220" i="9"/>
  <c r="F4219" i="9"/>
  <c r="G4216" i="9"/>
  <c r="F4215" i="9"/>
  <c r="G4212" i="9"/>
  <c r="F4211" i="9"/>
  <c r="G4208" i="9"/>
  <c r="F4207" i="9"/>
  <c r="G4204" i="9"/>
  <c r="F4203" i="9"/>
  <c r="G4200" i="9"/>
  <c r="F4199" i="9"/>
  <c r="G4196" i="9"/>
  <c r="F4195" i="9"/>
  <c r="G4192" i="9"/>
  <c r="F4191" i="9"/>
  <c r="G4188" i="9"/>
  <c r="F4187" i="9"/>
  <c r="G4184" i="9"/>
  <c r="F4183" i="9"/>
  <c r="G4180" i="9"/>
  <c r="F4179" i="9"/>
  <c r="G4176" i="9"/>
  <c r="F4175" i="9"/>
  <c r="G4172" i="9"/>
  <c r="F4171" i="9"/>
  <c r="G4168" i="9"/>
  <c r="F4167" i="9"/>
  <c r="G4164" i="9"/>
  <c r="F4163" i="9"/>
  <c r="G4160" i="9"/>
  <c r="F4159" i="9"/>
  <c r="G4156" i="9"/>
  <c r="F4155" i="9"/>
  <c r="G4152" i="9"/>
  <c r="F4151" i="9"/>
  <c r="G4148" i="9"/>
  <c r="F4147" i="9"/>
  <c r="G4144" i="9"/>
  <c r="F4143" i="9"/>
  <c r="G4140" i="9"/>
  <c r="F4139" i="9"/>
  <c r="G4136" i="9"/>
  <c r="F4135" i="9"/>
  <c r="G4132" i="9"/>
  <c r="F4131" i="9"/>
  <c r="G4128" i="9"/>
  <c r="F4127" i="9"/>
  <c r="G4124" i="9"/>
  <c r="F4123" i="9"/>
  <c r="G4120" i="9"/>
  <c r="F4119" i="9"/>
  <c r="G4116" i="9"/>
  <c r="F4115" i="9"/>
  <c r="G4112" i="9"/>
  <c r="F4111" i="9"/>
  <c r="G4108" i="9"/>
  <c r="F4107" i="9"/>
  <c r="G4104" i="9"/>
  <c r="F4103" i="9"/>
  <c r="G4100" i="9"/>
  <c r="F4099" i="9"/>
  <c r="G4096" i="9"/>
  <c r="F4095" i="9"/>
  <c r="G4092" i="9"/>
  <c r="F4091" i="9"/>
  <c r="G4088" i="9"/>
  <c r="F4087" i="9"/>
  <c r="G4084" i="9"/>
  <c r="F4083" i="9"/>
  <c r="G4080" i="9"/>
  <c r="F4079" i="9"/>
  <c r="G4076" i="9"/>
  <c r="F4075" i="9"/>
  <c r="G4072" i="9"/>
  <c r="F4071" i="9"/>
  <c r="G4068" i="9"/>
  <c r="F4067" i="9"/>
  <c r="G4064" i="9"/>
  <c r="F4063" i="9"/>
  <c r="G4060" i="9"/>
  <c r="F4059" i="9"/>
  <c r="G4056" i="9"/>
  <c r="F4055" i="9"/>
  <c r="G4052" i="9"/>
  <c r="F4051" i="9"/>
  <c r="G4048" i="9"/>
  <c r="F4047" i="9"/>
  <c r="G4044" i="9"/>
  <c r="F4043" i="9"/>
  <c r="G4040" i="9"/>
  <c r="F4039" i="9"/>
  <c r="G4036" i="9"/>
  <c r="F4035" i="9"/>
  <c r="G4032" i="9"/>
  <c r="F4031" i="9"/>
  <c r="G4028" i="9"/>
  <c r="F4027" i="9"/>
  <c r="G4024" i="9"/>
  <c r="F4023" i="9"/>
  <c r="G4020" i="9"/>
  <c r="F4019" i="9"/>
  <c r="G4016" i="9"/>
  <c r="F4015" i="9"/>
  <c r="G4012" i="9"/>
  <c r="F4011" i="9"/>
  <c r="G4008" i="9"/>
  <c r="F4007" i="9"/>
  <c r="G4004" i="9"/>
  <c r="F4003" i="9"/>
  <c r="G4000" i="9"/>
  <c r="F3999" i="9"/>
  <c r="G3996" i="9"/>
  <c r="F3995" i="9"/>
  <c r="G3992" i="9"/>
  <c r="F3991" i="9"/>
  <c r="G3988" i="9"/>
  <c r="F3987" i="9"/>
  <c r="G3984" i="9"/>
  <c r="F3983" i="9"/>
  <c r="G3980" i="9"/>
  <c r="F3979" i="9"/>
  <c r="G3976" i="9"/>
  <c r="F3975" i="9"/>
  <c r="G3972" i="9"/>
  <c r="F3971" i="9"/>
  <c r="G3968" i="9"/>
  <c r="F3967" i="9"/>
  <c r="F4518" i="9"/>
  <c r="F4514" i="9"/>
  <c r="F4510" i="9"/>
  <c r="F4506" i="9"/>
  <c r="F4502" i="9"/>
  <c r="F4498" i="9"/>
  <c r="F4494" i="9"/>
  <c r="F4490" i="9"/>
  <c r="F4486" i="9"/>
  <c r="F4482" i="9"/>
  <c r="F4478" i="9"/>
  <c r="F4474" i="9"/>
  <c r="F4470" i="9"/>
  <c r="F4466" i="9"/>
  <c r="F4462" i="9"/>
  <c r="F4458" i="9"/>
  <c r="F4454" i="9"/>
  <c r="F4450" i="9"/>
  <c r="G4445" i="9"/>
  <c r="F4442" i="9"/>
  <c r="G4437" i="9"/>
  <c r="F4434" i="9"/>
  <c r="G4429" i="9"/>
  <c r="F4426" i="9"/>
  <c r="G4421" i="9"/>
  <c r="F4418" i="9"/>
  <c r="G4413" i="9"/>
  <c r="F4410" i="9"/>
  <c r="G4405" i="9"/>
  <c r="F4402" i="9"/>
  <c r="G4397" i="9"/>
  <c r="F4394" i="9"/>
  <c r="G4389" i="9"/>
  <c r="F4386" i="9"/>
  <c r="G4381" i="9"/>
  <c r="F4378" i="9"/>
  <c r="G4373" i="9"/>
  <c r="F4370" i="9"/>
  <c r="G4365" i="9"/>
  <c r="G4005" i="9"/>
  <c r="G4001" i="9"/>
  <c r="G3997" i="9"/>
  <c r="G3993" i="9"/>
  <c r="G3989" i="9"/>
  <c r="G3985" i="9"/>
  <c r="G3981" i="9"/>
  <c r="G3977" i="9"/>
  <c r="G3973" i="9"/>
  <c r="G3969" i="9"/>
  <c r="F4362" i="9"/>
  <c r="G4349" i="9"/>
  <c r="F4346" i="9"/>
  <c r="F4340" i="9"/>
  <c r="G4337" i="9"/>
  <c r="F4332" i="9"/>
  <c r="G4329" i="9"/>
  <c r="F4324" i="9"/>
  <c r="G4321" i="9"/>
  <c r="F4316" i="9"/>
  <c r="G4313" i="9"/>
  <c r="F4308" i="9"/>
  <c r="G4305" i="9"/>
  <c r="F4300" i="9"/>
  <c r="G4297" i="9"/>
  <c r="F4292" i="9"/>
  <c r="G4289" i="9"/>
  <c r="F4284" i="9"/>
  <c r="G4281" i="9"/>
  <c r="F4276" i="9"/>
  <c r="G4273" i="9"/>
  <c r="F4268" i="9"/>
  <c r="G4265" i="9"/>
  <c r="F4260" i="9"/>
  <c r="G4257" i="9"/>
  <c r="F4252" i="9"/>
  <c r="G4249" i="9"/>
  <c r="F4244" i="9"/>
  <c r="G4241" i="9"/>
  <c r="F4236" i="9"/>
  <c r="G4233" i="9"/>
  <c r="F4228" i="9"/>
  <c r="G4225" i="9"/>
  <c r="F4220" i="9"/>
  <c r="G4217" i="9"/>
  <c r="F4212" i="9"/>
  <c r="G4209" i="9"/>
  <c r="F4204" i="9"/>
  <c r="G4201" i="9"/>
  <c r="F4196" i="9"/>
  <c r="G4193" i="9"/>
  <c r="F4188" i="9"/>
  <c r="G4185" i="9"/>
  <c r="F4180" i="9"/>
  <c r="G4177" i="9"/>
  <c r="F4172" i="9"/>
  <c r="G4169" i="9"/>
  <c r="F4164" i="9"/>
  <c r="G4161" i="9"/>
  <c r="F4156" i="9"/>
  <c r="G4153" i="9"/>
  <c r="F4148" i="9"/>
  <c r="G4145" i="9"/>
  <c r="F4140" i="9"/>
  <c r="G4137" i="9"/>
  <c r="F4132" i="9"/>
  <c r="G4129" i="9"/>
  <c r="F4124" i="9"/>
  <c r="G4121" i="9"/>
  <c r="F4116" i="9"/>
  <c r="G4113" i="9"/>
  <c r="F4108" i="9"/>
  <c r="G4105" i="9"/>
  <c r="F4100" i="9"/>
  <c r="G4097" i="9"/>
  <c r="F4092" i="9"/>
  <c r="G4089" i="9"/>
  <c r="F4084" i="9"/>
  <c r="G4081" i="9"/>
  <c r="F4076" i="9"/>
  <c r="G4073" i="9"/>
  <c r="F4068" i="9"/>
  <c r="G4065" i="9"/>
  <c r="F4060" i="9"/>
  <c r="G4057" i="9"/>
  <c r="F4052" i="9"/>
  <c r="G4049" i="9"/>
  <c r="F4044" i="9"/>
  <c r="G4041" i="9"/>
  <c r="F4036" i="9"/>
  <c r="G4033" i="9"/>
  <c r="F4028" i="9"/>
  <c r="G4025" i="9"/>
  <c r="F4020" i="9"/>
  <c r="G4017" i="9"/>
  <c r="F4012" i="9"/>
  <c r="G4009" i="9"/>
  <c r="F4005" i="9"/>
  <c r="F4001" i="9"/>
  <c r="F3997" i="9"/>
  <c r="F3993" i="9"/>
  <c r="F3989" i="9"/>
  <c r="F3985" i="9"/>
  <c r="F3981" i="9"/>
  <c r="F3977" i="9"/>
  <c r="F3973" i="9"/>
  <c r="F3969" i="9"/>
  <c r="F3816" i="9"/>
  <c r="G4006" i="9"/>
  <c r="G4002" i="9"/>
  <c r="G3998" i="9"/>
  <c r="G3994" i="9"/>
  <c r="G3990" i="9"/>
  <c r="G3986" i="9"/>
  <c r="G3982" i="9"/>
  <c r="G3978" i="9"/>
  <c r="G3974" i="9"/>
  <c r="G3970" i="9"/>
  <c r="C3858" i="9"/>
  <c r="C3730" i="9"/>
  <c r="C3646" i="9"/>
  <c r="G4341" i="9"/>
  <c r="F4328" i="9"/>
  <c r="G4325" i="9"/>
  <c r="F4312" i="9"/>
  <c r="G4309" i="9"/>
  <c r="F4296" i="9"/>
  <c r="G4293" i="9"/>
  <c r="F4280" i="9"/>
  <c r="G4277" i="9"/>
  <c r="F4264" i="9"/>
  <c r="G4261" i="9"/>
  <c r="F4248" i="9"/>
  <c r="G4245" i="9"/>
  <c r="F4232" i="9"/>
  <c r="G4229" i="9"/>
  <c r="F4216" i="9"/>
  <c r="G4213" i="9"/>
  <c r="F4200" i="9"/>
  <c r="G4197" i="9"/>
  <c r="F4184" i="9"/>
  <c r="G4181" i="9"/>
  <c r="F4168" i="9"/>
  <c r="G4165" i="9"/>
  <c r="F4152" i="9"/>
  <c r="G4149" i="9"/>
  <c r="F4136" i="9"/>
  <c r="G4133" i="9"/>
  <c r="F4120" i="9"/>
  <c r="G4117" i="9"/>
  <c r="F4104" i="9"/>
  <c r="G4101" i="9"/>
  <c r="F4088" i="9"/>
  <c r="G4085" i="9"/>
  <c r="F4072" i="9"/>
  <c r="G4069" i="9"/>
  <c r="F4056" i="9"/>
  <c r="G4053" i="9"/>
  <c r="F4040" i="9"/>
  <c r="G4037" i="9"/>
  <c r="F4024" i="9"/>
  <c r="G4021" i="9"/>
  <c r="F4008" i="9"/>
  <c r="F3992" i="9"/>
  <c r="F3976" i="9"/>
  <c r="F3786" i="9"/>
  <c r="G3680" i="9"/>
  <c r="D3623" i="9"/>
  <c r="E3623" i="9" s="1"/>
  <c r="F3585" i="9"/>
  <c r="F3553" i="9"/>
  <c r="G3528" i="9"/>
  <c r="G3512" i="9"/>
  <c r="F3497" i="9"/>
  <c r="G3484" i="9"/>
  <c r="F3469" i="9"/>
  <c r="C3456" i="9"/>
  <c r="F3441" i="9"/>
  <c r="C3428" i="9"/>
  <c r="G3412" i="9"/>
  <c r="C3400" i="9"/>
  <c r="G3384" i="9"/>
  <c r="F4004" i="9"/>
  <c r="F3988" i="9"/>
  <c r="F3972" i="9"/>
  <c r="D3966" i="9"/>
  <c r="E3966" i="9" s="1"/>
  <c r="C3885" i="9"/>
  <c r="G3833" i="9"/>
  <c r="F3782" i="9"/>
  <c r="F3750" i="9"/>
  <c r="F3728" i="9"/>
  <c r="G3715" i="9"/>
  <c r="G3701" i="9"/>
  <c r="C3688" i="9"/>
  <c r="D3676" i="9"/>
  <c r="E3676" i="9" s="1"/>
  <c r="F3665" i="9"/>
  <c r="G3651" i="9"/>
  <c r="C3641" i="9"/>
  <c r="F3633" i="9"/>
  <c r="G3621" i="9"/>
  <c r="G3615" i="9"/>
  <c r="F3608" i="9"/>
  <c r="F3600" i="9"/>
  <c r="D3594" i="9"/>
  <c r="E3594" i="9" s="1"/>
  <c r="G3587" i="9"/>
  <c r="G3579" i="9"/>
  <c r="F3572" i="9"/>
  <c r="D3566" i="9"/>
  <c r="E3566" i="9" s="1"/>
  <c r="D3558" i="9"/>
  <c r="E3558" i="9" s="1"/>
  <c r="G3551" i="9"/>
  <c r="F3544" i="9"/>
  <c r="D3538" i="9"/>
  <c r="E3538" i="9" s="1"/>
  <c r="F3532" i="9"/>
  <c r="G3527" i="9"/>
  <c r="D3522" i="9"/>
  <c r="E3522" i="9" s="1"/>
  <c r="F3516" i="9"/>
  <c r="G3511" i="9"/>
  <c r="D3506" i="9"/>
  <c r="E3506" i="9" s="1"/>
  <c r="D3502" i="9"/>
  <c r="E3502" i="9" s="1"/>
  <c r="D3498" i="9"/>
  <c r="E3498" i="9" s="1"/>
  <c r="D3494" i="9"/>
  <c r="E3494" i="9" s="1"/>
  <c r="D3490" i="9"/>
  <c r="E3490" i="9" s="1"/>
  <c r="D3486" i="9"/>
  <c r="E3486" i="9" s="1"/>
  <c r="D3482" i="9"/>
  <c r="E3482" i="9" s="1"/>
  <c r="D3478" i="9"/>
  <c r="E3478" i="9" s="1"/>
  <c r="D3474" i="9"/>
  <c r="E3474" i="9" s="1"/>
  <c r="D3470" i="9"/>
  <c r="E3470" i="9" s="1"/>
  <c r="D3466" i="9"/>
  <c r="E3466" i="9" s="1"/>
  <c r="D3462" i="9"/>
  <c r="E3462" i="9" s="1"/>
  <c r="D3458" i="9"/>
  <c r="E3458" i="9" s="1"/>
  <c r="D3454" i="9"/>
  <c r="E3454" i="9" s="1"/>
  <c r="D3450" i="9"/>
  <c r="E3450" i="9" s="1"/>
  <c r="D3446" i="9"/>
  <c r="E3446" i="9" s="1"/>
  <c r="D3442" i="9"/>
  <c r="E3442" i="9" s="1"/>
  <c r="D3438" i="9"/>
  <c r="E3438" i="9" s="1"/>
  <c r="D3434" i="9"/>
  <c r="E3434" i="9" s="1"/>
  <c r="D3430" i="9"/>
  <c r="E3430" i="9" s="1"/>
  <c r="D3426" i="9"/>
  <c r="E3426" i="9" s="1"/>
  <c r="D3422" i="9"/>
  <c r="E3422" i="9" s="1"/>
  <c r="D3418" i="9"/>
  <c r="E3418" i="9" s="1"/>
  <c r="D3414" i="9"/>
  <c r="E3414" i="9" s="1"/>
  <c r="D3410" i="9"/>
  <c r="E3410" i="9" s="1"/>
  <c r="D3406" i="9"/>
  <c r="E3406" i="9" s="1"/>
  <c r="D3402" i="9"/>
  <c r="E3402" i="9" s="1"/>
  <c r="D3398" i="9"/>
  <c r="E3398" i="9" s="1"/>
  <c r="D3394" i="9"/>
  <c r="E3394" i="9" s="1"/>
  <c r="D3390" i="9"/>
  <c r="E3390" i="9" s="1"/>
  <c r="D3386" i="9"/>
  <c r="E3386" i="9" s="1"/>
  <c r="D3382" i="9"/>
  <c r="E3382" i="9" s="1"/>
  <c r="D3378" i="9"/>
  <c r="E3378" i="9" s="1"/>
  <c r="D3374" i="9"/>
  <c r="E3374" i="9" s="1"/>
  <c r="C3371" i="9"/>
  <c r="G3367" i="9"/>
  <c r="D3366" i="9"/>
  <c r="E3366" i="9" s="1"/>
  <c r="C3363" i="9"/>
  <c r="G3359" i="9"/>
  <c r="D3358" i="9"/>
  <c r="E3358" i="9" s="1"/>
  <c r="G3355" i="9"/>
  <c r="D3354" i="9"/>
  <c r="E3354" i="9" s="1"/>
  <c r="G3351" i="9"/>
  <c r="D3350" i="9"/>
  <c r="E3350" i="9" s="1"/>
  <c r="G3347" i="9"/>
  <c r="D3346" i="9"/>
  <c r="E3346" i="9" s="1"/>
  <c r="G3343" i="9"/>
  <c r="D3342" i="9"/>
  <c r="E3342" i="9" s="1"/>
  <c r="G3339" i="9"/>
  <c r="D3338" i="9"/>
  <c r="E3338" i="9" s="1"/>
  <c r="G3335" i="9"/>
  <c r="D3334" i="9"/>
  <c r="E3334" i="9" s="1"/>
  <c r="G3331" i="9"/>
  <c r="D3330" i="9"/>
  <c r="E3330" i="9" s="1"/>
  <c r="G3327" i="9"/>
  <c r="D3326" i="9"/>
  <c r="E3326" i="9" s="1"/>
  <c r="G3323" i="9"/>
  <c r="D3322" i="9"/>
  <c r="E3322" i="9" s="1"/>
  <c r="G3319" i="9"/>
  <c r="D3318" i="9"/>
  <c r="E3318" i="9" s="1"/>
  <c r="G3315" i="9"/>
  <c r="D3314" i="9"/>
  <c r="E3314" i="9" s="1"/>
  <c r="G3311" i="9"/>
  <c r="D3310" i="9"/>
  <c r="E3310" i="9" s="1"/>
  <c r="G3307" i="9"/>
  <c r="D3306" i="9"/>
  <c r="E3306" i="9" s="1"/>
  <c r="G3303" i="9"/>
  <c r="D3302" i="9"/>
  <c r="E3302" i="9" s="1"/>
  <c r="G3299" i="9"/>
  <c r="D3298" i="9"/>
  <c r="E3298" i="9" s="1"/>
  <c r="G3295" i="9"/>
  <c r="D3294" i="9"/>
  <c r="E3294" i="9" s="1"/>
  <c r="G3291" i="9"/>
  <c r="D3290" i="9"/>
  <c r="E3290" i="9" s="1"/>
  <c r="G3287" i="9"/>
  <c r="D3286" i="9"/>
  <c r="E3286" i="9" s="1"/>
  <c r="G3283" i="9"/>
  <c r="D3282" i="9"/>
  <c r="E3282" i="9" s="1"/>
  <c r="F3280" i="9"/>
  <c r="G3279" i="9"/>
  <c r="D3278" i="9"/>
  <c r="E3278" i="9" s="1"/>
  <c r="F3276" i="9"/>
  <c r="G3275" i="9"/>
  <c r="C3275" i="9"/>
  <c r="D3274" i="9"/>
  <c r="E3274" i="9" s="1"/>
  <c r="F3272" i="9"/>
  <c r="G3271" i="9"/>
  <c r="C3271" i="9"/>
  <c r="D3270" i="9"/>
  <c r="E3270" i="9" s="1"/>
  <c r="F3268" i="9"/>
  <c r="G3267" i="9"/>
  <c r="C3267" i="9"/>
  <c r="D3266" i="9"/>
  <c r="E3266" i="9" s="1"/>
  <c r="F3264" i="9"/>
  <c r="G3263" i="9"/>
  <c r="C3263" i="9"/>
  <c r="D3262" i="9"/>
  <c r="E3262" i="9" s="1"/>
  <c r="F3260" i="9"/>
  <c r="G3259" i="9"/>
  <c r="C3259" i="9"/>
  <c r="D3258" i="9"/>
  <c r="E3258" i="9" s="1"/>
  <c r="F3256" i="9"/>
  <c r="G3255" i="9"/>
  <c r="C3255" i="9"/>
  <c r="D3254" i="9"/>
  <c r="E3254" i="9" s="1"/>
  <c r="G4357" i="9"/>
  <c r="F4354" i="9"/>
  <c r="F4336" i="9"/>
  <c r="G4333" i="9"/>
  <c r="F4320" i="9"/>
  <c r="G4317" i="9"/>
  <c r="F4304" i="9"/>
  <c r="G4301" i="9"/>
  <c r="F4288" i="9"/>
  <c r="G4285" i="9"/>
  <c r="F4272" i="9"/>
  <c r="G4269" i="9"/>
  <c r="F4256" i="9"/>
  <c r="G4253" i="9"/>
  <c r="F4240" i="9"/>
  <c r="G4237" i="9"/>
  <c r="F4224" i="9"/>
  <c r="G4221" i="9"/>
  <c r="F4208" i="9"/>
  <c r="G4205" i="9"/>
  <c r="F4192" i="9"/>
  <c r="G4189" i="9"/>
  <c r="F4176" i="9"/>
  <c r="G4173" i="9"/>
  <c r="F4160" i="9"/>
  <c r="G4157" i="9"/>
  <c r="F4144" i="9"/>
  <c r="G4141" i="9"/>
  <c r="F4128" i="9"/>
  <c r="G4125" i="9"/>
  <c r="F4112" i="9"/>
  <c r="G4109" i="9"/>
  <c r="F4096" i="9"/>
  <c r="G4093" i="9"/>
  <c r="F4080" i="9"/>
  <c r="G4077" i="9"/>
  <c r="F4064" i="9"/>
  <c r="G4061" i="9"/>
  <c r="F4048" i="9"/>
  <c r="G4045" i="9"/>
  <c r="F4032" i="9"/>
  <c r="G4029" i="9"/>
  <c r="F4016" i="9"/>
  <c r="G4013" i="9"/>
  <c r="F4000" i="9"/>
  <c r="F3984" i="9"/>
  <c r="F3968" i="9"/>
  <c r="F3964" i="9"/>
  <c r="D3958" i="9"/>
  <c r="E3958" i="9" s="1"/>
  <c r="G3951" i="9"/>
  <c r="C3939" i="9"/>
  <c r="F3932" i="9"/>
  <c r="F3922" i="9"/>
  <c r="D3916" i="9"/>
  <c r="E3916" i="9" s="1"/>
  <c r="C3913" i="9"/>
  <c r="G3909" i="9"/>
  <c r="F3906" i="9"/>
  <c r="D3900" i="9"/>
  <c r="E3900" i="9" s="1"/>
  <c r="C3897" i="9"/>
  <c r="G3893" i="9"/>
  <c r="F3890" i="9"/>
  <c r="D3884" i="9"/>
  <c r="E3884" i="9" s="1"/>
  <c r="C3881" i="9"/>
  <c r="G3877" i="9"/>
  <c r="F3874" i="9"/>
  <c r="D3868" i="9"/>
  <c r="E3868" i="9" s="1"/>
  <c r="C3865" i="9"/>
  <c r="G3861" i="9"/>
  <c r="F3858" i="9"/>
  <c r="D3852" i="9"/>
  <c r="E3852" i="9" s="1"/>
  <c r="C3849" i="9"/>
  <c r="G3845" i="9"/>
  <c r="F3842" i="9"/>
  <c r="D3836" i="9"/>
  <c r="E3836" i="9" s="1"/>
  <c r="C3833" i="9"/>
  <c r="G3829" i="9"/>
  <c r="F3826" i="9"/>
  <c r="D3820" i="9"/>
  <c r="E3820" i="9" s="1"/>
  <c r="C3817" i="9"/>
  <c r="G3813" i="9"/>
  <c r="F3810" i="9"/>
  <c r="D3804" i="9"/>
  <c r="E3804" i="9" s="1"/>
  <c r="C3801" i="9"/>
  <c r="G3797" i="9"/>
  <c r="F3794" i="9"/>
  <c r="D3788" i="9"/>
  <c r="E3788" i="9" s="1"/>
  <c r="C3785" i="9"/>
  <c r="G3781" i="9"/>
  <c r="F3778" i="9"/>
  <c r="D3772" i="9"/>
  <c r="E3772" i="9" s="1"/>
  <c r="C3769" i="9"/>
  <c r="G3765" i="9"/>
  <c r="F3762" i="9"/>
  <c r="D3756" i="9"/>
  <c r="E3756" i="9" s="1"/>
  <c r="C3753" i="9"/>
  <c r="D3750" i="9"/>
  <c r="E3750" i="9" s="1"/>
  <c r="F3748" i="9"/>
  <c r="C3747" i="9"/>
  <c r="G3743" i="9"/>
  <c r="D3742" i="9"/>
  <c r="E3742" i="9" s="1"/>
  <c r="F3740" i="9"/>
  <c r="C3739" i="9"/>
  <c r="G3735" i="9"/>
  <c r="D3734" i="9"/>
  <c r="E3734" i="9" s="1"/>
  <c r="F3732" i="9"/>
  <c r="C3731" i="9"/>
  <c r="D3728" i="9"/>
  <c r="E3728" i="9" s="1"/>
  <c r="D3727" i="9"/>
  <c r="E3727" i="9" s="1"/>
  <c r="D3726" i="9"/>
  <c r="E3726" i="9" s="1"/>
  <c r="C3725" i="9"/>
  <c r="C3724" i="9"/>
  <c r="C3723" i="9"/>
  <c r="G3721" i="9"/>
  <c r="G3720" i="9"/>
  <c r="G3719" i="9"/>
  <c r="F3718" i="9"/>
  <c r="F3717" i="9"/>
  <c r="F3716" i="9"/>
  <c r="D3712" i="9"/>
  <c r="E3712" i="9" s="1"/>
  <c r="D3711" i="9"/>
  <c r="E3711" i="9" s="1"/>
  <c r="D3710" i="9"/>
  <c r="E3710" i="9" s="1"/>
  <c r="C3709" i="9"/>
  <c r="C3708" i="9"/>
  <c r="C3707" i="9"/>
  <c r="G3705" i="9"/>
  <c r="G3704" i="9"/>
  <c r="G3703" i="9"/>
  <c r="F3702" i="9"/>
  <c r="F3701" i="9"/>
  <c r="F3700" i="9"/>
  <c r="D3696" i="9"/>
  <c r="E3696" i="9" s="1"/>
  <c r="D3695" i="9"/>
  <c r="E3695" i="9" s="1"/>
  <c r="D3694" i="9"/>
  <c r="E3694" i="9" s="1"/>
  <c r="C3693" i="9"/>
  <c r="C3692" i="9"/>
  <c r="C3691" i="9"/>
  <c r="G3689" i="9"/>
  <c r="G3688" i="9"/>
  <c r="G3687" i="9"/>
  <c r="F3686" i="9"/>
  <c r="F3685" i="9"/>
  <c r="F3684" i="9"/>
  <c r="D3680" i="9"/>
  <c r="E3680" i="9" s="1"/>
  <c r="D3679" i="9"/>
  <c r="E3679" i="9" s="1"/>
  <c r="D3678" i="9"/>
  <c r="E3678" i="9" s="1"/>
  <c r="C3677" i="9"/>
  <c r="C3676" i="9"/>
  <c r="C3675" i="9"/>
  <c r="G3673" i="9"/>
  <c r="G3672" i="9"/>
  <c r="G3671" i="9"/>
  <c r="F3670" i="9"/>
  <c r="F3669" i="9"/>
  <c r="F3668" i="9"/>
  <c r="D3664" i="9"/>
  <c r="E3664" i="9" s="1"/>
  <c r="D3663" i="9"/>
  <c r="E3663" i="9" s="1"/>
  <c r="D3662" i="9"/>
  <c r="E3662" i="9" s="1"/>
  <c r="C3661" i="9"/>
  <c r="C3660" i="9"/>
  <c r="C3659" i="9"/>
  <c r="G3657" i="9"/>
  <c r="G3656" i="9"/>
  <c r="G3655" i="9"/>
  <c r="F3654" i="9"/>
  <c r="F3653" i="9"/>
  <c r="F3652" i="9"/>
  <c r="D3648" i="9"/>
  <c r="E3648" i="9" s="1"/>
  <c r="D3647" i="9"/>
  <c r="E3647" i="9" s="1"/>
  <c r="D3646" i="9"/>
  <c r="E3646" i="9" s="1"/>
  <c r="C3645" i="9"/>
  <c r="C3644" i="9"/>
  <c r="C3643" i="9"/>
  <c r="G3641" i="9"/>
  <c r="G3640" i="9"/>
  <c r="G3639" i="9"/>
  <c r="F3638" i="9"/>
  <c r="F3637" i="9"/>
  <c r="F3636" i="9"/>
  <c r="D3632" i="9"/>
  <c r="E3632" i="9" s="1"/>
  <c r="D3631" i="9"/>
  <c r="E3631" i="9" s="1"/>
  <c r="D3630" i="9"/>
  <c r="E3630" i="9" s="1"/>
  <c r="C3629" i="9"/>
  <c r="C3628" i="9"/>
  <c r="C3627" i="9"/>
  <c r="G3625" i="9"/>
  <c r="G3624" i="9"/>
  <c r="G3623" i="9"/>
  <c r="F3622" i="9"/>
  <c r="F3621" i="9"/>
  <c r="F3620" i="9"/>
  <c r="F3615" i="9"/>
  <c r="G3614" i="9"/>
  <c r="C3614" i="9"/>
  <c r="D3613" i="9"/>
  <c r="E3613" i="9" s="1"/>
  <c r="F3611" i="9"/>
  <c r="G3610" i="9"/>
  <c r="C3610" i="9"/>
  <c r="D3609" i="9"/>
  <c r="E3609" i="9" s="1"/>
  <c r="F3607" i="9"/>
  <c r="G3606" i="9"/>
  <c r="C3606" i="9"/>
  <c r="D3605" i="9"/>
  <c r="E3605" i="9" s="1"/>
  <c r="F3603" i="9"/>
  <c r="G3602" i="9"/>
  <c r="C3602" i="9"/>
  <c r="D3601" i="9"/>
  <c r="E3601" i="9" s="1"/>
  <c r="F3599" i="9"/>
  <c r="G3598" i="9"/>
  <c r="C3598" i="9"/>
  <c r="D3597" i="9"/>
  <c r="E3597" i="9" s="1"/>
  <c r="F3595" i="9"/>
  <c r="G3594" i="9"/>
  <c r="C3594" i="9"/>
  <c r="D3593" i="9"/>
  <c r="E3593" i="9" s="1"/>
  <c r="F3591" i="9"/>
  <c r="G3590" i="9"/>
  <c r="C3590" i="9"/>
  <c r="D3589" i="9"/>
  <c r="E3589" i="9" s="1"/>
  <c r="F3587" i="9"/>
  <c r="G3586" i="9"/>
  <c r="C3586" i="9"/>
  <c r="D3585" i="9"/>
  <c r="E3585" i="9" s="1"/>
  <c r="F3583" i="9"/>
  <c r="G3582" i="9"/>
  <c r="C3582" i="9"/>
  <c r="D3581" i="9"/>
  <c r="E3581" i="9" s="1"/>
  <c r="F3579" i="9"/>
  <c r="G3578" i="9"/>
  <c r="C3578" i="9"/>
  <c r="D3577" i="9"/>
  <c r="E3577" i="9" s="1"/>
  <c r="F3575" i="9"/>
  <c r="G3574" i="9"/>
  <c r="C3574" i="9"/>
  <c r="D3573" i="9"/>
  <c r="E3573" i="9" s="1"/>
  <c r="F3571" i="9"/>
  <c r="G3570" i="9"/>
  <c r="C3570" i="9"/>
  <c r="D3569" i="9"/>
  <c r="E3569" i="9" s="1"/>
  <c r="F3567" i="9"/>
  <c r="G3566" i="9"/>
  <c r="C3566" i="9"/>
  <c r="D3565" i="9"/>
  <c r="E3565" i="9" s="1"/>
  <c r="F3563" i="9"/>
  <c r="G3562" i="9"/>
  <c r="C3562" i="9"/>
  <c r="D3561" i="9"/>
  <c r="E3561" i="9" s="1"/>
  <c r="F3559" i="9"/>
  <c r="G3558" i="9"/>
  <c r="C3558" i="9"/>
  <c r="D3557" i="9"/>
  <c r="E3557" i="9" s="1"/>
  <c r="F3555" i="9"/>
  <c r="G3554" i="9"/>
  <c r="C3554" i="9"/>
  <c r="D3553" i="9"/>
  <c r="E3553" i="9" s="1"/>
  <c r="F3551" i="9"/>
  <c r="G3550" i="9"/>
  <c r="C3550" i="9"/>
  <c r="D3549" i="9"/>
  <c r="E3549" i="9" s="1"/>
  <c r="F3547" i="9"/>
  <c r="G3546" i="9"/>
  <c r="C3546" i="9"/>
  <c r="D3545" i="9"/>
  <c r="E3545" i="9" s="1"/>
  <c r="F3543" i="9"/>
  <c r="G3542" i="9"/>
  <c r="C3542" i="9"/>
  <c r="D3541" i="9"/>
  <c r="E3541" i="9" s="1"/>
  <c r="F3539" i="9"/>
  <c r="G3538" i="9"/>
  <c r="C3538" i="9"/>
  <c r="D3537" i="9"/>
  <c r="E3537" i="9" s="1"/>
  <c r="F3535" i="9"/>
  <c r="G3534" i="9"/>
  <c r="C3534" i="9"/>
  <c r="D3533" i="9"/>
  <c r="E3533" i="9" s="1"/>
  <c r="F3531" i="9"/>
  <c r="G3530" i="9"/>
  <c r="C3530" i="9"/>
  <c r="D3529" i="9"/>
  <c r="E3529" i="9" s="1"/>
  <c r="F3527" i="9"/>
  <c r="G3526" i="9"/>
  <c r="C3526" i="9"/>
  <c r="D3525" i="9"/>
  <c r="E3525" i="9" s="1"/>
  <c r="F3523" i="9"/>
  <c r="G3522" i="9"/>
  <c r="C3522" i="9"/>
  <c r="D3521" i="9"/>
  <c r="E3521" i="9" s="1"/>
  <c r="F3519" i="9"/>
  <c r="G3518" i="9"/>
  <c r="C3518" i="9"/>
  <c r="D3517" i="9"/>
  <c r="E3517" i="9" s="1"/>
  <c r="F3515" i="9"/>
  <c r="G3514" i="9"/>
  <c r="C3514" i="9"/>
  <c r="D3513" i="9"/>
  <c r="E3513" i="9" s="1"/>
  <c r="F3511" i="9"/>
  <c r="G3510" i="9"/>
  <c r="C3510" i="9"/>
  <c r="D3509" i="9"/>
  <c r="E3509" i="9" s="1"/>
  <c r="F3507" i="9"/>
  <c r="G3506" i="9"/>
  <c r="C3506" i="9"/>
  <c r="D3505" i="9"/>
  <c r="E3505" i="9" s="1"/>
  <c r="F3503" i="9"/>
  <c r="G3502" i="9"/>
  <c r="C3502" i="9"/>
  <c r="D3501" i="9"/>
  <c r="E3501" i="9" s="1"/>
  <c r="F3499" i="9"/>
  <c r="G3498" i="9"/>
  <c r="C3498" i="9"/>
  <c r="D3497" i="9"/>
  <c r="E3497" i="9" s="1"/>
  <c r="F3495" i="9"/>
  <c r="G3494" i="9"/>
  <c r="C3494" i="9"/>
  <c r="D3493" i="9"/>
  <c r="E3493" i="9" s="1"/>
  <c r="F3491" i="9"/>
  <c r="G3490" i="9"/>
  <c r="C3490" i="9"/>
  <c r="D3489" i="9"/>
  <c r="E3489" i="9" s="1"/>
  <c r="F3487" i="9"/>
  <c r="G3486" i="9"/>
  <c r="C3486" i="9"/>
  <c r="D3485" i="9"/>
  <c r="E3485" i="9" s="1"/>
  <c r="F3483" i="9"/>
  <c r="G3482" i="9"/>
  <c r="C3482" i="9"/>
  <c r="D3481" i="9"/>
  <c r="E3481" i="9" s="1"/>
  <c r="F3479" i="9"/>
  <c r="G3478" i="9"/>
  <c r="C3478" i="9"/>
  <c r="D3477" i="9"/>
  <c r="E3477" i="9" s="1"/>
  <c r="F3475" i="9"/>
  <c r="G3474" i="9"/>
  <c r="C3474" i="9"/>
  <c r="D3473" i="9"/>
  <c r="E3473" i="9" s="1"/>
  <c r="F3471" i="9"/>
  <c r="G3470" i="9"/>
  <c r="C3470" i="9"/>
  <c r="D3469" i="9"/>
  <c r="E3469" i="9" s="1"/>
  <c r="F3467" i="9"/>
  <c r="G3466" i="9"/>
  <c r="C3466" i="9"/>
  <c r="D3465" i="9"/>
  <c r="E3465" i="9" s="1"/>
  <c r="F3463" i="9"/>
  <c r="G3462" i="9"/>
  <c r="C3462" i="9"/>
  <c r="D3461" i="9"/>
  <c r="E3461" i="9" s="1"/>
  <c r="F3459" i="9"/>
  <c r="G3458" i="9"/>
  <c r="C3458" i="9"/>
  <c r="D3457" i="9"/>
  <c r="E3457" i="9" s="1"/>
  <c r="F3455" i="9"/>
  <c r="G3454" i="9"/>
  <c r="C3454" i="9"/>
  <c r="D3453" i="9"/>
  <c r="E3453" i="9" s="1"/>
  <c r="F3451" i="9"/>
  <c r="G3450" i="9"/>
  <c r="C3450" i="9"/>
  <c r="D3449" i="9"/>
  <c r="E3449" i="9" s="1"/>
  <c r="F3447" i="9"/>
  <c r="G3446" i="9"/>
  <c r="C3446" i="9"/>
  <c r="D3445" i="9"/>
  <c r="E3445" i="9" s="1"/>
  <c r="F3443" i="9"/>
  <c r="G3442" i="9"/>
  <c r="C3442" i="9"/>
  <c r="D3441" i="9"/>
  <c r="E3441" i="9" s="1"/>
  <c r="F3439" i="9"/>
  <c r="G3438" i="9"/>
  <c r="C3438" i="9"/>
  <c r="D3437" i="9"/>
  <c r="E3437" i="9" s="1"/>
  <c r="F3435" i="9"/>
  <c r="G3434" i="9"/>
  <c r="C3434" i="9"/>
  <c r="D3433" i="9"/>
  <c r="E3433" i="9" s="1"/>
  <c r="F3431" i="9"/>
  <c r="G3430" i="9"/>
  <c r="C3430" i="9"/>
  <c r="D3429" i="9"/>
  <c r="E3429" i="9" s="1"/>
  <c r="F3427" i="9"/>
  <c r="G3426" i="9"/>
  <c r="C3426" i="9"/>
  <c r="D3425" i="9"/>
  <c r="E3425" i="9" s="1"/>
  <c r="F3423" i="9"/>
  <c r="G3422" i="9"/>
  <c r="C3422" i="9"/>
  <c r="D3421" i="9"/>
  <c r="E3421" i="9" s="1"/>
  <c r="F3419" i="9"/>
  <c r="G3418" i="9"/>
  <c r="C3418" i="9"/>
  <c r="D3417" i="9"/>
  <c r="E3417" i="9" s="1"/>
  <c r="F3415" i="9"/>
  <c r="G3414" i="9"/>
  <c r="C3414" i="9"/>
  <c r="D3413" i="9"/>
  <c r="E3413" i="9" s="1"/>
  <c r="F3411" i="9"/>
  <c r="G3410" i="9"/>
  <c r="C3410" i="9"/>
  <c r="D3409" i="9"/>
  <c r="E3409" i="9" s="1"/>
  <c r="F3407" i="9"/>
  <c r="G3406" i="9"/>
  <c r="C3406" i="9"/>
  <c r="D3405" i="9"/>
  <c r="E3405" i="9" s="1"/>
  <c r="F3403" i="9"/>
  <c r="G3402" i="9"/>
  <c r="C3402" i="9"/>
  <c r="D3401" i="9"/>
  <c r="E3401" i="9" s="1"/>
  <c r="F3399" i="9"/>
  <c r="G3398" i="9"/>
  <c r="C3398" i="9"/>
  <c r="D3397" i="9"/>
  <c r="E3397" i="9" s="1"/>
  <c r="F3395" i="9"/>
  <c r="G3394" i="9"/>
  <c r="C3394" i="9"/>
  <c r="D3393" i="9"/>
  <c r="E3393" i="9" s="1"/>
  <c r="F3391" i="9"/>
  <c r="G3390" i="9"/>
  <c r="C3390" i="9"/>
  <c r="D3389" i="9"/>
  <c r="E3389" i="9" s="1"/>
  <c r="F3387" i="9"/>
  <c r="G3386" i="9"/>
  <c r="C3386" i="9"/>
  <c r="D3385" i="9"/>
  <c r="E3385" i="9" s="1"/>
  <c r="F3383" i="9"/>
  <c r="G3382" i="9"/>
  <c r="C3382" i="9"/>
  <c r="D3381" i="9"/>
  <c r="E3381" i="9" s="1"/>
  <c r="F3379" i="9"/>
  <c r="G3378" i="9"/>
  <c r="C3378" i="9"/>
  <c r="D3377" i="9"/>
  <c r="E3377" i="9" s="1"/>
  <c r="F3375" i="9"/>
  <c r="G3374" i="9"/>
  <c r="C3374" i="9"/>
  <c r="D3373" i="9"/>
  <c r="E3373" i="9" s="1"/>
  <c r="F3371" i="9"/>
  <c r="G3370" i="9"/>
  <c r="C3370" i="9"/>
  <c r="D3369" i="9"/>
  <c r="E3369" i="9" s="1"/>
  <c r="F3367" i="9"/>
  <c r="G3366" i="9"/>
  <c r="C3366" i="9"/>
  <c r="D3365" i="9"/>
  <c r="E3365" i="9" s="1"/>
  <c r="F3363" i="9"/>
  <c r="G3362" i="9"/>
  <c r="C3362" i="9"/>
  <c r="D3361" i="9"/>
  <c r="E3361" i="9" s="1"/>
  <c r="F3359" i="9"/>
  <c r="G3358" i="9"/>
  <c r="C3358" i="9"/>
  <c r="D3357" i="9"/>
  <c r="E3357" i="9" s="1"/>
  <c r="F3355" i="9"/>
  <c r="G3354" i="9"/>
  <c r="C3354" i="9"/>
  <c r="D3353" i="9"/>
  <c r="E3353" i="9" s="1"/>
  <c r="F3351" i="9"/>
  <c r="G3350" i="9"/>
  <c r="C3350" i="9"/>
  <c r="D3349" i="9"/>
  <c r="E3349" i="9" s="1"/>
  <c r="F3347" i="9"/>
  <c r="G3346" i="9"/>
  <c r="C3346" i="9"/>
  <c r="D3345" i="9"/>
  <c r="E3345" i="9" s="1"/>
  <c r="F3343" i="9"/>
  <c r="G3342" i="9"/>
  <c r="C3342" i="9"/>
  <c r="D3341" i="9"/>
  <c r="E3341" i="9" s="1"/>
  <c r="F3339" i="9"/>
  <c r="G3338" i="9"/>
  <c r="C3338" i="9"/>
  <c r="D3337" i="9"/>
  <c r="E3337" i="9" s="1"/>
  <c r="F3335" i="9"/>
  <c r="G3334" i="9"/>
  <c r="C3334" i="9"/>
  <c r="D3333" i="9"/>
  <c r="E3333" i="9" s="1"/>
  <c r="F3331" i="9"/>
  <c r="G3330" i="9"/>
  <c r="C3330" i="9"/>
  <c r="D3329" i="9"/>
  <c r="E3329" i="9" s="1"/>
  <c r="F3327" i="9"/>
  <c r="G3326" i="9"/>
  <c r="C3326" i="9"/>
  <c r="D3325" i="9"/>
  <c r="E3325" i="9" s="1"/>
  <c r="F3323" i="9"/>
  <c r="G3322" i="9"/>
  <c r="C3322" i="9"/>
  <c r="D3321" i="9"/>
  <c r="E3321" i="9" s="1"/>
  <c r="F3319" i="9"/>
  <c r="G3318" i="9"/>
  <c r="C3318" i="9"/>
  <c r="D3317" i="9"/>
  <c r="E3317" i="9" s="1"/>
  <c r="F3315" i="9"/>
  <c r="G3314" i="9"/>
  <c r="C3314" i="9"/>
  <c r="D3313" i="9"/>
  <c r="E3313" i="9" s="1"/>
  <c r="F3311" i="9"/>
  <c r="G3310" i="9"/>
  <c r="C3310" i="9"/>
  <c r="D3309" i="9"/>
  <c r="E3309" i="9" s="1"/>
  <c r="F3307" i="9"/>
  <c r="G3306" i="9"/>
  <c r="C3306" i="9"/>
  <c r="D3305" i="9"/>
  <c r="E3305" i="9" s="1"/>
  <c r="F3303" i="9"/>
  <c r="G3302" i="9"/>
  <c r="C3302" i="9"/>
  <c r="D3301" i="9"/>
  <c r="E3301" i="9" s="1"/>
  <c r="F3299" i="9"/>
  <c r="G3298" i="9"/>
  <c r="C3298" i="9"/>
  <c r="D3297" i="9"/>
  <c r="E3297" i="9" s="1"/>
  <c r="F3295" i="9"/>
  <c r="G3294" i="9"/>
  <c r="C3294" i="9"/>
  <c r="D3293" i="9"/>
  <c r="E3293" i="9" s="1"/>
  <c r="F3291" i="9"/>
  <c r="G3290" i="9"/>
  <c r="C3290" i="9"/>
  <c r="D3289" i="9"/>
  <c r="E3289" i="9" s="1"/>
  <c r="F3287" i="9"/>
  <c r="G3286" i="9"/>
  <c r="C3286" i="9"/>
  <c r="D3285" i="9"/>
  <c r="E3285" i="9" s="1"/>
  <c r="F3283" i="9"/>
  <c r="G3282" i="9"/>
  <c r="C3282" i="9"/>
  <c r="D3281" i="9"/>
  <c r="E3281" i="9" s="1"/>
  <c r="F3279" i="9"/>
  <c r="G3278" i="9"/>
  <c r="C3278" i="9"/>
  <c r="D3277" i="9"/>
  <c r="E3277" i="9" s="1"/>
  <c r="F3275" i="9"/>
  <c r="G3274" i="9"/>
  <c r="C3274" i="9"/>
  <c r="D3273" i="9"/>
  <c r="E3273" i="9" s="1"/>
  <c r="F3271" i="9"/>
  <c r="G3270" i="9"/>
  <c r="C3270" i="9"/>
  <c r="D3269" i="9"/>
  <c r="E3269" i="9" s="1"/>
  <c r="F3267" i="9"/>
  <c r="G3266" i="9"/>
  <c r="C3266" i="9"/>
  <c r="D3265" i="9"/>
  <c r="E3265" i="9" s="1"/>
  <c r="F3263" i="9"/>
  <c r="G3262" i="9"/>
  <c r="C3262" i="9"/>
  <c r="D3261" i="9"/>
  <c r="E3261" i="9" s="1"/>
  <c r="F3259" i="9"/>
  <c r="G3258" i="9"/>
  <c r="C3258" i="9"/>
  <c r="D3257" i="9"/>
  <c r="E3257" i="9" s="1"/>
  <c r="F3255" i="9"/>
  <c r="G3254" i="9"/>
  <c r="C3254" i="9"/>
  <c r="D3253" i="9"/>
  <c r="E3253" i="9" s="1"/>
  <c r="F3980" i="9"/>
  <c r="F3956" i="9"/>
  <c r="C3931" i="9"/>
  <c r="F3902" i="9"/>
  <c r="G3889" i="9"/>
  <c r="C3877" i="9"/>
  <c r="D3864" i="9"/>
  <c r="E3864" i="9" s="1"/>
  <c r="F3838" i="9"/>
  <c r="G3825" i="9"/>
  <c r="C3813" i="9"/>
  <c r="D3800" i="9"/>
  <c r="E3800" i="9" s="1"/>
  <c r="F3774" i="9"/>
  <c r="G3761" i="9"/>
  <c r="G3749" i="9"/>
  <c r="C3737" i="9"/>
  <c r="F3730" i="9"/>
  <c r="G3725" i="9"/>
  <c r="F3721" i="9"/>
  <c r="C3713" i="9"/>
  <c r="G3708" i="9"/>
  <c r="F3704" i="9"/>
  <c r="D3700" i="9"/>
  <c r="E3700" i="9" s="1"/>
  <c r="C3696" i="9"/>
  <c r="G3691" i="9"/>
  <c r="D3683" i="9"/>
  <c r="E3683" i="9" s="1"/>
  <c r="C3679" i="9"/>
  <c r="F3674" i="9"/>
  <c r="D3666" i="9"/>
  <c r="E3666" i="9" s="1"/>
  <c r="G3661" i="9"/>
  <c r="F3657" i="9"/>
  <c r="C3649" i="9"/>
  <c r="G3644" i="9"/>
  <c r="F3640" i="9"/>
  <c r="D3636" i="9"/>
  <c r="E3636" i="9" s="1"/>
  <c r="C3632" i="9"/>
  <c r="G3627" i="9"/>
  <c r="D3619" i="9"/>
  <c r="E3619" i="9" s="1"/>
  <c r="D3612" i="9"/>
  <c r="E3612" i="9" s="1"/>
  <c r="C3609" i="9"/>
  <c r="G3605" i="9"/>
  <c r="F3602" i="9"/>
  <c r="D3596" i="9"/>
  <c r="E3596" i="9" s="1"/>
  <c r="C3593" i="9"/>
  <c r="G3589" i="9"/>
  <c r="F3586" i="9"/>
  <c r="D3580" i="9"/>
  <c r="E3580" i="9" s="1"/>
  <c r="C3577" i="9"/>
  <c r="G3573" i="9"/>
  <c r="F3570" i="9"/>
  <c r="D3564" i="9"/>
  <c r="E3564" i="9" s="1"/>
  <c r="C3561" i="9"/>
  <c r="G3557" i="9"/>
  <c r="F3554" i="9"/>
  <c r="D3548" i="9"/>
  <c r="E3548" i="9" s="1"/>
  <c r="C3545" i="9"/>
  <c r="G3541" i="9"/>
  <c r="F3538" i="9"/>
  <c r="D3532" i="9"/>
  <c r="E3532" i="9" s="1"/>
  <c r="C3529" i="9"/>
  <c r="G3525" i="9"/>
  <c r="F3522" i="9"/>
  <c r="D3516" i="9"/>
  <c r="E3516" i="9" s="1"/>
  <c r="C3513" i="9"/>
  <c r="G3509" i="9"/>
  <c r="F3506" i="9"/>
  <c r="D3500" i="9"/>
  <c r="E3500" i="9" s="1"/>
  <c r="C3497" i="9"/>
  <c r="G3493" i="9"/>
  <c r="F3490" i="9"/>
  <c r="D3484" i="9"/>
  <c r="E3484" i="9" s="1"/>
  <c r="C3481" i="9"/>
  <c r="G3477" i="9"/>
  <c r="F3474" i="9"/>
  <c r="D3468" i="9"/>
  <c r="E3468" i="9" s="1"/>
  <c r="C3465" i="9"/>
  <c r="G3461" i="9"/>
  <c r="F3458" i="9"/>
  <c r="D3452" i="9"/>
  <c r="E3452" i="9" s="1"/>
  <c r="C3449" i="9"/>
  <c r="G3445" i="9"/>
  <c r="F3442" i="9"/>
  <c r="D3436" i="9"/>
  <c r="E3436" i="9" s="1"/>
  <c r="C3433" i="9"/>
  <c r="G3429" i="9"/>
  <c r="F3426" i="9"/>
  <c r="D3420" i="9"/>
  <c r="E3420" i="9" s="1"/>
  <c r="C3417" i="9"/>
  <c r="G3413" i="9"/>
  <c r="F3410" i="9"/>
  <c r="D3404" i="9"/>
  <c r="E3404" i="9" s="1"/>
  <c r="C3401" i="9"/>
  <c r="G3397" i="9"/>
  <c r="F3394" i="9"/>
  <c r="D3388" i="9"/>
  <c r="E3388" i="9" s="1"/>
  <c r="C3385" i="9"/>
  <c r="D3383" i="9"/>
  <c r="E3383" i="9" s="1"/>
  <c r="F3381" i="9"/>
  <c r="C3380" i="9"/>
  <c r="G3376" i="9"/>
  <c r="D3375" i="9"/>
  <c r="E3375" i="9" s="1"/>
  <c r="F3373" i="9"/>
  <c r="C3372" i="9"/>
  <c r="G3368" i="9"/>
  <c r="D3367" i="9"/>
  <c r="E3367" i="9" s="1"/>
  <c r="F3365" i="9"/>
  <c r="C3364" i="9"/>
  <c r="G3360" i="9"/>
  <c r="D3359" i="9"/>
  <c r="E3359" i="9" s="1"/>
  <c r="F3357" i="9"/>
  <c r="C3356" i="9"/>
  <c r="G3352" i="9"/>
  <c r="D3351" i="9"/>
  <c r="E3351" i="9" s="1"/>
  <c r="F3349" i="9"/>
  <c r="C3348" i="9"/>
  <c r="G3344" i="9"/>
  <c r="D3343" i="9"/>
  <c r="E3343" i="9" s="1"/>
  <c r="F3341" i="9"/>
  <c r="C3340" i="9"/>
  <c r="G3336" i="9"/>
  <c r="D3335" i="9"/>
  <c r="E3335" i="9" s="1"/>
  <c r="F3333" i="9"/>
  <c r="C3332" i="9"/>
  <c r="G3328" i="9"/>
  <c r="D3327" i="9"/>
  <c r="E3327" i="9" s="1"/>
  <c r="F3325" i="9"/>
  <c r="C3324" i="9"/>
  <c r="G3320" i="9"/>
  <c r="D3319" i="9"/>
  <c r="E3319" i="9" s="1"/>
  <c r="F3317" i="9"/>
  <c r="C3316" i="9"/>
  <c r="G3312" i="9"/>
  <c r="D3311" i="9"/>
  <c r="E3311" i="9" s="1"/>
  <c r="F3309" i="9"/>
  <c r="C3308" i="9"/>
  <c r="G3304" i="9"/>
  <c r="D3303" i="9"/>
  <c r="E3303" i="9" s="1"/>
  <c r="F3301" i="9"/>
  <c r="C3300" i="9"/>
  <c r="G3296" i="9"/>
  <c r="D3295" i="9"/>
  <c r="E3295" i="9" s="1"/>
  <c r="F3293" i="9"/>
  <c r="C3292" i="9"/>
  <c r="G3288" i="9"/>
  <c r="D3287" i="9"/>
  <c r="E3287" i="9" s="1"/>
  <c r="F3285" i="9"/>
  <c r="C3284" i="9"/>
  <c r="G3280" i="9"/>
  <c r="D3279" i="9"/>
  <c r="E3279" i="9" s="1"/>
  <c r="F3277" i="9"/>
  <c r="C3276" i="9"/>
  <c r="G3272" i="9"/>
  <c r="D3271" i="9"/>
  <c r="E3271" i="9" s="1"/>
  <c r="F3269" i="9"/>
  <c r="C3268" i="9"/>
  <c r="G3264" i="9"/>
  <c r="D3263" i="9"/>
  <c r="E3263" i="9" s="1"/>
  <c r="F3261" i="9"/>
  <c r="C3260" i="9"/>
  <c r="G3256" i="9"/>
  <c r="D3255" i="9"/>
  <c r="E3255" i="9" s="1"/>
  <c r="F3253" i="9"/>
  <c r="F3251" i="9"/>
  <c r="G3250" i="9"/>
  <c r="C3250" i="9"/>
  <c r="D3249" i="9"/>
  <c r="E3249" i="9" s="1"/>
  <c r="F3247" i="9"/>
  <c r="G3246" i="9"/>
  <c r="C3246" i="9"/>
  <c r="D3245" i="9"/>
  <c r="E3245" i="9" s="1"/>
  <c r="F3243" i="9"/>
  <c r="G3242" i="9"/>
  <c r="C3242" i="9"/>
  <c r="D3241" i="9"/>
  <c r="E3241" i="9" s="1"/>
  <c r="F3239" i="9"/>
  <c r="G3238" i="9"/>
  <c r="C3238" i="9"/>
  <c r="D3237" i="9"/>
  <c r="E3237" i="9" s="1"/>
  <c r="F3235" i="9"/>
  <c r="G3234" i="9"/>
  <c r="C3234" i="9"/>
  <c r="D3233" i="9"/>
  <c r="E3233" i="9" s="1"/>
  <c r="F3231" i="9"/>
  <c r="G3230" i="9"/>
  <c r="C3230" i="9"/>
  <c r="D3229" i="9"/>
  <c r="E3229" i="9" s="1"/>
  <c r="F3227" i="9"/>
  <c r="G3226" i="9"/>
  <c r="C3226" i="9"/>
  <c r="D3225" i="9"/>
  <c r="E3225" i="9" s="1"/>
  <c r="F3223" i="9"/>
  <c r="G3222" i="9"/>
  <c r="C3222" i="9"/>
  <c r="D3221" i="9"/>
  <c r="E3221" i="9" s="1"/>
  <c r="F3219" i="9"/>
  <c r="G3218" i="9"/>
  <c r="C3218" i="9"/>
  <c r="D3217" i="9"/>
  <c r="E3217" i="9" s="1"/>
  <c r="F3215" i="9"/>
  <c r="G3214" i="9"/>
  <c r="C3214" i="9"/>
  <c r="D3213" i="9"/>
  <c r="E3213" i="9" s="1"/>
  <c r="F3211" i="9"/>
  <c r="G3210" i="9"/>
  <c r="C3210" i="9"/>
  <c r="D3209" i="9"/>
  <c r="E3209" i="9" s="1"/>
  <c r="F3207" i="9"/>
  <c r="G3206" i="9"/>
  <c r="C3206" i="9"/>
  <c r="D3205" i="9"/>
  <c r="E3205" i="9" s="1"/>
  <c r="F3203" i="9"/>
  <c r="G3202" i="9"/>
  <c r="C3202" i="9"/>
  <c r="D3201" i="9"/>
  <c r="E3201" i="9" s="1"/>
  <c r="F3199" i="9"/>
  <c r="G3198" i="9"/>
  <c r="C3198" i="9"/>
  <c r="D3197" i="9"/>
  <c r="E3197" i="9" s="1"/>
  <c r="F3195" i="9"/>
  <c r="G3194" i="9"/>
  <c r="C3194" i="9"/>
  <c r="D3193" i="9"/>
  <c r="E3193" i="9" s="1"/>
  <c r="F3191" i="9"/>
  <c r="G3190" i="9"/>
  <c r="C3190" i="9"/>
  <c r="D3189" i="9"/>
  <c r="E3189" i="9" s="1"/>
  <c r="F3187" i="9"/>
  <c r="G3186" i="9"/>
  <c r="C3186" i="9"/>
  <c r="D3185" i="9"/>
  <c r="E3185" i="9" s="1"/>
  <c r="F3183" i="9"/>
  <c r="G3182" i="9"/>
  <c r="C3182" i="9"/>
  <c r="D3181" i="9"/>
  <c r="E3181" i="9" s="1"/>
  <c r="F3179" i="9"/>
  <c r="G3178" i="9"/>
  <c r="C3178" i="9"/>
  <c r="D3177" i="9"/>
  <c r="E3177" i="9" s="1"/>
  <c r="F3175" i="9"/>
  <c r="G3174" i="9"/>
  <c r="C3174" i="9"/>
  <c r="D3173" i="9"/>
  <c r="E3173" i="9" s="1"/>
  <c r="F3171" i="9"/>
  <c r="G3170" i="9"/>
  <c r="C3170" i="9"/>
  <c r="D3169" i="9"/>
  <c r="E3169" i="9" s="1"/>
  <c r="F3167" i="9"/>
  <c r="G3166" i="9"/>
  <c r="C3166" i="9"/>
  <c r="D3165" i="9"/>
  <c r="E3165" i="9" s="1"/>
  <c r="F3163" i="9"/>
  <c r="G3162" i="9"/>
  <c r="C3162" i="9"/>
  <c r="D3161" i="9"/>
  <c r="E3161" i="9" s="1"/>
  <c r="F3159" i="9"/>
  <c r="G3158" i="9"/>
  <c r="C3158" i="9"/>
  <c r="D3157" i="9"/>
  <c r="E3157" i="9" s="1"/>
  <c r="F3155" i="9"/>
  <c r="G3154" i="9"/>
  <c r="C3154" i="9"/>
  <c r="D3153" i="9"/>
  <c r="E3153" i="9" s="1"/>
  <c r="F3151" i="9"/>
  <c r="G3150" i="9"/>
  <c r="C3150" i="9"/>
  <c r="D3149" i="9"/>
  <c r="E3149" i="9" s="1"/>
  <c r="F3147" i="9"/>
  <c r="G3146" i="9"/>
  <c r="C3146" i="9"/>
  <c r="D3145" i="9"/>
  <c r="E3145" i="9" s="1"/>
  <c r="F3143" i="9"/>
  <c r="G3142" i="9"/>
  <c r="C3142" i="9"/>
  <c r="D3141" i="9"/>
  <c r="E3141" i="9" s="1"/>
  <c r="F3139" i="9"/>
  <c r="G3138" i="9"/>
  <c r="C3138" i="9"/>
  <c r="D3137" i="9"/>
  <c r="E3137" i="9" s="1"/>
  <c r="F3135" i="9"/>
  <c r="G3134" i="9"/>
  <c r="C3134" i="9"/>
  <c r="D3133" i="9"/>
  <c r="E3133" i="9" s="1"/>
  <c r="F3131" i="9"/>
  <c r="G3130" i="9"/>
  <c r="C3130" i="9"/>
  <c r="D3129" i="9"/>
  <c r="E3129" i="9" s="1"/>
  <c r="F3127" i="9"/>
  <c r="G3126" i="9"/>
  <c r="C3126" i="9"/>
  <c r="D3125" i="9"/>
  <c r="E3125" i="9" s="1"/>
  <c r="F3123" i="9"/>
  <c r="G3122" i="9"/>
  <c r="C3122" i="9"/>
  <c r="D3121" i="9"/>
  <c r="E3121" i="9" s="1"/>
  <c r="F3119" i="9"/>
  <c r="G3118" i="9"/>
  <c r="C3118" i="9"/>
  <c r="D3117" i="9"/>
  <c r="E3117" i="9" s="1"/>
  <c r="F3115" i="9"/>
  <c r="G3114" i="9"/>
  <c r="C3114" i="9"/>
  <c r="D3113" i="9"/>
  <c r="E3113" i="9" s="1"/>
  <c r="F3111" i="9"/>
  <c r="G3110" i="9"/>
  <c r="C3110" i="9"/>
  <c r="D3109" i="9"/>
  <c r="E3109" i="9" s="1"/>
  <c r="F3107" i="9"/>
  <c r="G3106" i="9"/>
  <c r="C3106" i="9"/>
  <c r="D3105" i="9"/>
  <c r="E3105" i="9" s="1"/>
  <c r="F3103" i="9"/>
  <c r="G3102" i="9"/>
  <c r="C3102" i="9"/>
  <c r="D3101" i="9"/>
  <c r="E3101" i="9" s="1"/>
  <c r="F3099" i="9"/>
  <c r="G3098" i="9"/>
  <c r="C3098" i="9"/>
  <c r="D3097" i="9"/>
  <c r="E3097" i="9" s="1"/>
  <c r="F3095" i="9"/>
  <c r="G3094" i="9"/>
  <c r="C3094" i="9"/>
  <c r="D3093" i="9"/>
  <c r="E3093" i="9" s="1"/>
  <c r="F3091" i="9"/>
  <c r="G3090" i="9"/>
  <c r="C3090" i="9"/>
  <c r="D3089" i="9"/>
  <c r="E3089" i="9" s="1"/>
  <c r="F3087" i="9"/>
  <c r="G3086" i="9"/>
  <c r="C3086" i="9"/>
  <c r="D3085" i="9"/>
  <c r="E3085" i="9" s="1"/>
  <c r="F3083" i="9"/>
  <c r="G3082" i="9"/>
  <c r="C3082" i="9"/>
  <c r="D3081" i="9"/>
  <c r="E3081" i="9" s="1"/>
  <c r="F3079" i="9"/>
  <c r="G3078" i="9"/>
  <c r="C3078" i="9"/>
  <c r="D3077" i="9"/>
  <c r="E3077" i="9" s="1"/>
  <c r="F3075" i="9"/>
  <c r="G3074" i="9"/>
  <c r="C3074" i="9"/>
  <c r="D3073" i="9"/>
  <c r="E3073" i="9" s="1"/>
  <c r="F3071" i="9"/>
  <c r="G3070" i="9"/>
  <c r="C3070" i="9"/>
  <c r="D3069" i="9"/>
  <c r="E3069" i="9" s="1"/>
  <c r="F3067" i="9"/>
  <c r="G3066" i="9"/>
  <c r="C3066" i="9"/>
  <c r="D3065" i="9"/>
  <c r="E3065" i="9" s="1"/>
  <c r="F3063" i="9"/>
  <c r="G3062" i="9"/>
  <c r="C3062" i="9"/>
  <c r="D3061" i="9"/>
  <c r="E3061" i="9" s="1"/>
  <c r="F3059" i="9"/>
  <c r="G3058" i="9"/>
  <c r="C3058" i="9"/>
  <c r="D3057" i="9"/>
  <c r="E3057" i="9" s="1"/>
  <c r="F3055" i="9"/>
  <c r="G3054" i="9"/>
  <c r="C3054" i="9"/>
  <c r="D3053" i="9"/>
  <c r="E3053" i="9" s="1"/>
  <c r="F3051" i="9"/>
  <c r="G3050" i="9"/>
  <c r="C3050" i="9"/>
  <c r="D3049" i="9"/>
  <c r="E3049" i="9" s="1"/>
  <c r="F3047" i="9"/>
  <c r="G3046" i="9"/>
  <c r="C3046" i="9"/>
  <c r="D3045" i="9"/>
  <c r="E3045" i="9" s="1"/>
  <c r="F3043" i="9"/>
  <c r="G3042" i="9"/>
  <c r="C3042" i="9"/>
  <c r="D3041" i="9"/>
  <c r="E3041" i="9" s="1"/>
  <c r="F3039" i="9"/>
  <c r="G3038" i="9"/>
  <c r="C3038" i="9"/>
  <c r="D3037" i="9"/>
  <c r="E3037" i="9" s="1"/>
  <c r="F3035" i="9"/>
  <c r="G3034" i="9"/>
  <c r="C3034" i="9"/>
  <c r="D3033" i="9"/>
  <c r="E3033" i="9" s="1"/>
  <c r="F3031" i="9"/>
  <c r="G3030" i="9"/>
  <c r="C3030" i="9"/>
  <c r="D3029" i="9"/>
  <c r="E3029" i="9" s="1"/>
  <c r="D3950" i="9"/>
  <c r="E3950" i="9" s="1"/>
  <c r="D3912" i="9"/>
  <c r="E3912" i="9" s="1"/>
  <c r="F3886" i="9"/>
  <c r="G3873" i="9"/>
  <c r="C3861" i="9"/>
  <c r="D3848" i="9"/>
  <c r="E3848" i="9" s="1"/>
  <c r="F3822" i="9"/>
  <c r="G3809" i="9"/>
  <c r="C3797" i="9"/>
  <c r="D3784" i="9"/>
  <c r="E3784" i="9" s="1"/>
  <c r="F3758" i="9"/>
  <c r="D3748" i="9"/>
  <c r="E3748" i="9" s="1"/>
  <c r="G3741" i="9"/>
  <c r="C3729" i="9"/>
  <c r="G3724" i="9"/>
  <c r="F3720" i="9"/>
  <c r="D3716" i="9"/>
  <c r="E3716" i="9" s="1"/>
  <c r="C3712" i="9"/>
  <c r="G3707" i="9"/>
  <c r="D3699" i="9"/>
  <c r="E3699" i="9" s="1"/>
  <c r="C3695" i="9"/>
  <c r="F3690" i="9"/>
  <c r="D3682" i="9"/>
  <c r="E3682" i="9" s="1"/>
  <c r="G3677" i="9"/>
  <c r="F3673" i="9"/>
  <c r="C3665" i="9"/>
  <c r="G3660" i="9"/>
  <c r="F3656" i="9"/>
  <c r="D3652" i="9"/>
  <c r="E3652" i="9" s="1"/>
  <c r="C3648" i="9"/>
  <c r="G3643" i="9"/>
  <c r="D3635" i="9"/>
  <c r="E3635" i="9" s="1"/>
  <c r="C3631" i="9"/>
  <c r="F3626" i="9"/>
  <c r="D3618" i="9"/>
  <c r="E3618" i="9" s="1"/>
  <c r="F3614" i="9"/>
  <c r="D3608" i="9"/>
  <c r="E3608" i="9" s="1"/>
  <c r="C3605" i="9"/>
  <c r="G3601" i="9"/>
  <c r="F3598" i="9"/>
  <c r="D3592" i="9"/>
  <c r="E3592" i="9" s="1"/>
  <c r="C3589" i="9"/>
  <c r="G3585" i="9"/>
  <c r="F3582" i="9"/>
  <c r="D3576" i="9"/>
  <c r="E3576" i="9" s="1"/>
  <c r="C3573" i="9"/>
  <c r="G3569" i="9"/>
  <c r="F3566" i="9"/>
  <c r="D3560" i="9"/>
  <c r="E3560" i="9" s="1"/>
  <c r="C3557" i="9"/>
  <c r="G3553" i="9"/>
  <c r="F3550" i="9"/>
  <c r="D3544" i="9"/>
  <c r="E3544" i="9" s="1"/>
  <c r="C3541" i="9"/>
  <c r="G3537" i="9"/>
  <c r="F3534" i="9"/>
  <c r="D3528" i="9"/>
  <c r="E3528" i="9" s="1"/>
  <c r="C3525" i="9"/>
  <c r="G3521" i="9"/>
  <c r="F3518" i="9"/>
  <c r="D3512" i="9"/>
  <c r="E3512" i="9" s="1"/>
  <c r="C3509" i="9"/>
  <c r="G3505" i="9"/>
  <c r="F3502" i="9"/>
  <c r="D3496" i="9"/>
  <c r="E3496" i="9" s="1"/>
  <c r="C3493" i="9"/>
  <c r="G3489" i="9"/>
  <c r="F3486" i="9"/>
  <c r="D3480" i="9"/>
  <c r="E3480" i="9" s="1"/>
  <c r="C3477" i="9"/>
  <c r="G3473" i="9"/>
  <c r="F3470" i="9"/>
  <c r="D3464" i="9"/>
  <c r="E3464" i="9" s="1"/>
  <c r="C3461" i="9"/>
  <c r="G3457" i="9"/>
  <c r="F3454" i="9"/>
  <c r="D3448" i="9"/>
  <c r="E3448" i="9" s="1"/>
  <c r="C3445" i="9"/>
  <c r="G3441" i="9"/>
  <c r="F3438" i="9"/>
  <c r="D3432" i="9"/>
  <c r="E3432" i="9" s="1"/>
  <c r="C3429" i="9"/>
  <c r="G3425" i="9"/>
  <c r="F3422" i="9"/>
  <c r="D3416" i="9"/>
  <c r="E3416" i="9" s="1"/>
  <c r="C3413" i="9"/>
  <c r="G3409" i="9"/>
  <c r="F3406" i="9"/>
  <c r="D3400" i="9"/>
  <c r="E3400" i="9" s="1"/>
  <c r="C3397" i="9"/>
  <c r="G3393" i="9"/>
  <c r="F3390" i="9"/>
  <c r="D3384" i="9"/>
  <c r="E3384" i="9" s="1"/>
  <c r="F3382" i="9"/>
  <c r="C3381" i="9"/>
  <c r="G3377" i="9"/>
  <c r="D3376" i="9"/>
  <c r="E3376" i="9" s="1"/>
  <c r="F3374" i="9"/>
  <c r="C3373" i="9"/>
  <c r="G3369" i="9"/>
  <c r="D3368" i="9"/>
  <c r="E3368" i="9" s="1"/>
  <c r="F3366" i="9"/>
  <c r="C3365" i="9"/>
  <c r="G3361" i="9"/>
  <c r="D3360" i="9"/>
  <c r="E3360" i="9" s="1"/>
  <c r="F3358" i="9"/>
  <c r="C3357" i="9"/>
  <c r="G3353" i="9"/>
  <c r="D3352" i="9"/>
  <c r="E3352" i="9" s="1"/>
  <c r="F3350" i="9"/>
  <c r="C3349" i="9"/>
  <c r="G3345" i="9"/>
  <c r="D3344" i="9"/>
  <c r="E3344" i="9" s="1"/>
  <c r="F3342" i="9"/>
  <c r="C3341" i="9"/>
  <c r="G3337" i="9"/>
  <c r="D3336" i="9"/>
  <c r="E3336" i="9" s="1"/>
  <c r="F3334" i="9"/>
  <c r="C3333" i="9"/>
  <c r="G3329" i="9"/>
  <c r="D3328" i="9"/>
  <c r="E3328" i="9" s="1"/>
  <c r="F3326" i="9"/>
  <c r="C3325" i="9"/>
  <c r="G3321" i="9"/>
  <c r="D3320" i="9"/>
  <c r="E3320" i="9" s="1"/>
  <c r="F3318" i="9"/>
  <c r="C3317" i="9"/>
  <c r="G3313" i="9"/>
  <c r="D3312" i="9"/>
  <c r="E3312" i="9" s="1"/>
  <c r="F3310" i="9"/>
  <c r="C3309" i="9"/>
  <c r="G3305" i="9"/>
  <c r="D3304" i="9"/>
  <c r="E3304" i="9" s="1"/>
  <c r="F3302" i="9"/>
  <c r="C3301" i="9"/>
  <c r="G3297" i="9"/>
  <c r="D3296" i="9"/>
  <c r="E3296" i="9" s="1"/>
  <c r="F3294" i="9"/>
  <c r="C3293" i="9"/>
  <c r="G3289" i="9"/>
  <c r="D3288" i="9"/>
  <c r="E3288" i="9" s="1"/>
  <c r="F3286" i="9"/>
  <c r="C3285" i="9"/>
  <c r="G3281" i="9"/>
  <c r="D3280" i="9"/>
  <c r="E3280" i="9" s="1"/>
  <c r="F3278" i="9"/>
  <c r="C3277" i="9"/>
  <c r="G3273" i="9"/>
  <c r="D3272" i="9"/>
  <c r="E3272" i="9" s="1"/>
  <c r="F3270" i="9"/>
  <c r="C3269" i="9"/>
  <c r="G3265" i="9"/>
  <c r="D3264" i="9"/>
  <c r="E3264" i="9" s="1"/>
  <c r="F3262" i="9"/>
  <c r="C3261" i="9"/>
  <c r="G3257" i="9"/>
  <c r="D3256" i="9"/>
  <c r="E3256" i="9" s="1"/>
  <c r="F3254" i="9"/>
  <c r="C3253" i="9"/>
  <c r="D3252" i="9"/>
  <c r="E3252" i="9" s="1"/>
  <c r="F3250" i="9"/>
  <c r="G3249" i="9"/>
  <c r="C3249" i="9"/>
  <c r="D3248" i="9"/>
  <c r="E3248" i="9" s="1"/>
  <c r="F3246" i="9"/>
  <c r="G3245" i="9"/>
  <c r="C3245" i="9"/>
  <c r="D3244" i="9"/>
  <c r="E3244" i="9" s="1"/>
  <c r="F3242" i="9"/>
  <c r="G3241" i="9"/>
  <c r="C3241" i="9"/>
  <c r="D3240" i="9"/>
  <c r="E3240" i="9" s="1"/>
  <c r="F3238" i="9"/>
  <c r="G3237" i="9"/>
  <c r="C3237" i="9"/>
  <c r="D3236" i="9"/>
  <c r="E3236" i="9" s="1"/>
  <c r="F3234" i="9"/>
  <c r="G3233" i="9"/>
  <c r="C3233" i="9"/>
  <c r="D3232" i="9"/>
  <c r="E3232" i="9" s="1"/>
  <c r="F3230" i="9"/>
  <c r="G3229" i="9"/>
  <c r="C3229" i="9"/>
  <c r="D3228" i="9"/>
  <c r="E3228" i="9" s="1"/>
  <c r="F3226" i="9"/>
  <c r="G3225" i="9"/>
  <c r="C3225" i="9"/>
  <c r="D3224" i="9"/>
  <c r="E3224" i="9" s="1"/>
  <c r="F3222" i="9"/>
  <c r="G3221" i="9"/>
  <c r="C3221" i="9"/>
  <c r="D3220" i="9"/>
  <c r="E3220" i="9" s="1"/>
  <c r="F3218" i="9"/>
  <c r="G3217" i="9"/>
  <c r="C3217" i="9"/>
  <c r="D3216" i="9"/>
  <c r="E3216" i="9" s="1"/>
  <c r="F3214" i="9"/>
  <c r="G3213" i="9"/>
  <c r="C3213" i="9"/>
  <c r="D3212" i="9"/>
  <c r="E3212" i="9" s="1"/>
  <c r="F3210" i="9"/>
  <c r="G3209" i="9"/>
  <c r="C3209" i="9"/>
  <c r="D3208" i="9"/>
  <c r="E3208" i="9" s="1"/>
  <c r="F3206" i="9"/>
  <c r="G3205" i="9"/>
  <c r="C3205" i="9"/>
  <c r="D3204" i="9"/>
  <c r="E3204" i="9" s="1"/>
  <c r="F3202" i="9"/>
  <c r="G3201" i="9"/>
  <c r="C3201" i="9"/>
  <c r="D3200" i="9"/>
  <c r="E3200" i="9" s="1"/>
  <c r="F3198" i="9"/>
  <c r="G3197" i="9"/>
  <c r="C3197" i="9"/>
  <c r="D3196" i="9"/>
  <c r="E3196" i="9" s="1"/>
  <c r="F3194" i="9"/>
  <c r="G3193" i="9"/>
  <c r="C3193" i="9"/>
  <c r="D3192" i="9"/>
  <c r="E3192" i="9" s="1"/>
  <c r="F3190" i="9"/>
  <c r="G3189" i="9"/>
  <c r="C3189" i="9"/>
  <c r="D3188" i="9"/>
  <c r="E3188" i="9" s="1"/>
  <c r="F3186" i="9"/>
  <c r="G3185" i="9"/>
  <c r="C3185" i="9"/>
  <c r="D3184" i="9"/>
  <c r="E3184" i="9" s="1"/>
  <c r="F3182" i="9"/>
  <c r="G3181" i="9"/>
  <c r="C3181" i="9"/>
  <c r="D3180" i="9"/>
  <c r="E3180" i="9" s="1"/>
  <c r="F3178" i="9"/>
  <c r="G3177" i="9"/>
  <c r="C3177" i="9"/>
  <c r="D3176" i="9"/>
  <c r="E3176" i="9" s="1"/>
  <c r="F3174" i="9"/>
  <c r="G3173" i="9"/>
  <c r="C3173" i="9"/>
  <c r="D3172" i="9"/>
  <c r="E3172" i="9" s="1"/>
  <c r="F3170" i="9"/>
  <c r="G3169" i="9"/>
  <c r="C3169" i="9"/>
  <c r="D3168" i="9"/>
  <c r="E3168" i="9" s="1"/>
  <c r="F3166" i="9"/>
  <c r="G3165" i="9"/>
  <c r="C3165" i="9"/>
  <c r="D3164" i="9"/>
  <c r="E3164" i="9" s="1"/>
  <c r="F3162" i="9"/>
  <c r="G3161" i="9"/>
  <c r="C3161" i="9"/>
  <c r="D3160" i="9"/>
  <c r="E3160" i="9" s="1"/>
  <c r="F3158" i="9"/>
  <c r="G3157" i="9"/>
  <c r="C3157" i="9"/>
  <c r="D3156" i="9"/>
  <c r="E3156" i="9" s="1"/>
  <c r="F3154" i="9"/>
  <c r="G3153" i="9"/>
  <c r="C3153" i="9"/>
  <c r="D3152" i="9"/>
  <c r="E3152" i="9" s="1"/>
  <c r="F3150" i="9"/>
  <c r="G3149" i="9"/>
  <c r="C3149" i="9"/>
  <c r="D3148" i="9"/>
  <c r="E3148" i="9" s="1"/>
  <c r="F3146" i="9"/>
  <c r="G3145" i="9"/>
  <c r="C3145" i="9"/>
  <c r="D3144" i="9"/>
  <c r="E3144" i="9" s="1"/>
  <c r="F3142" i="9"/>
  <c r="G3141" i="9"/>
  <c r="C3141" i="9"/>
  <c r="D3140" i="9"/>
  <c r="E3140" i="9" s="1"/>
  <c r="F3138" i="9"/>
  <c r="G3137" i="9"/>
  <c r="C3137" i="9"/>
  <c r="D3136" i="9"/>
  <c r="E3136" i="9" s="1"/>
  <c r="F3134" i="9"/>
  <c r="G3133" i="9"/>
  <c r="C3133" i="9"/>
  <c r="D3132" i="9"/>
  <c r="E3132" i="9" s="1"/>
  <c r="F3130" i="9"/>
  <c r="G3129" i="9"/>
  <c r="C3129" i="9"/>
  <c r="D3128" i="9"/>
  <c r="E3128" i="9" s="1"/>
  <c r="F3126" i="9"/>
  <c r="G3125" i="9"/>
  <c r="C3125" i="9"/>
  <c r="D3124" i="9"/>
  <c r="E3124" i="9" s="1"/>
  <c r="F3122" i="9"/>
  <c r="G3121" i="9"/>
  <c r="C3121" i="9"/>
  <c r="D3120" i="9"/>
  <c r="E3120" i="9" s="1"/>
  <c r="F3118" i="9"/>
  <c r="G3117" i="9"/>
  <c r="C3117" i="9"/>
  <c r="D3116" i="9"/>
  <c r="E3116" i="9" s="1"/>
  <c r="F3114" i="9"/>
  <c r="G3113" i="9"/>
  <c r="C3113" i="9"/>
  <c r="D3112" i="9"/>
  <c r="E3112" i="9" s="1"/>
  <c r="F3110" i="9"/>
  <c r="G3109" i="9"/>
  <c r="C3109" i="9"/>
  <c r="D3108" i="9"/>
  <c r="E3108" i="9" s="1"/>
  <c r="F3106" i="9"/>
  <c r="G3105" i="9"/>
  <c r="C3105" i="9"/>
  <c r="D3104" i="9"/>
  <c r="E3104" i="9" s="1"/>
  <c r="F3102" i="9"/>
  <c r="G3101" i="9"/>
  <c r="C3101" i="9"/>
  <c r="D3100" i="9"/>
  <c r="E3100" i="9" s="1"/>
  <c r="F3098" i="9"/>
  <c r="G3097" i="9"/>
  <c r="C3097" i="9"/>
  <c r="D3096" i="9"/>
  <c r="E3096" i="9" s="1"/>
  <c r="F3094" i="9"/>
  <c r="G3093" i="9"/>
  <c r="C3093" i="9"/>
  <c r="D3092" i="9"/>
  <c r="E3092" i="9" s="1"/>
  <c r="F3090" i="9"/>
  <c r="G3089" i="9"/>
  <c r="C3089" i="9"/>
  <c r="D3088" i="9"/>
  <c r="E3088" i="9" s="1"/>
  <c r="F3086" i="9"/>
  <c r="G3085" i="9"/>
  <c r="C3085" i="9"/>
  <c r="D3084" i="9"/>
  <c r="E3084" i="9" s="1"/>
  <c r="F3082" i="9"/>
  <c r="G3081" i="9"/>
  <c r="C3081" i="9"/>
  <c r="D3080" i="9"/>
  <c r="E3080" i="9" s="1"/>
  <c r="F3078" i="9"/>
  <c r="G3077" i="9"/>
  <c r="C3077" i="9"/>
  <c r="D3076" i="9"/>
  <c r="E3076" i="9" s="1"/>
  <c r="F3074" i="9"/>
  <c r="G3073" i="9"/>
  <c r="C3073" i="9"/>
  <c r="D3072" i="9"/>
  <c r="E3072" i="9" s="1"/>
  <c r="F3070" i="9"/>
  <c r="G3069" i="9"/>
  <c r="C3069" i="9"/>
  <c r="D3068" i="9"/>
  <c r="E3068" i="9" s="1"/>
  <c r="F3066" i="9"/>
  <c r="G3065" i="9"/>
  <c r="C3065" i="9"/>
  <c r="D3064" i="9"/>
  <c r="E3064" i="9" s="1"/>
  <c r="F3062" i="9"/>
  <c r="G3061" i="9"/>
  <c r="C3061" i="9"/>
  <c r="D3060" i="9"/>
  <c r="E3060" i="9" s="1"/>
  <c r="F3058" i="9"/>
  <c r="G3057" i="9"/>
  <c r="C3057" i="9"/>
  <c r="D3056" i="9"/>
  <c r="E3056" i="9" s="1"/>
  <c r="F3054" i="9"/>
  <c r="G3053" i="9"/>
  <c r="C3053" i="9"/>
  <c r="D3052" i="9"/>
  <c r="E3052" i="9" s="1"/>
  <c r="F3050" i="9"/>
  <c r="G3049" i="9"/>
  <c r="C3049" i="9"/>
  <c r="D3048" i="9"/>
  <c r="E3048" i="9" s="1"/>
  <c r="F3046" i="9"/>
  <c r="G3045" i="9"/>
  <c r="C3045" i="9"/>
  <c r="D3044" i="9"/>
  <c r="E3044" i="9" s="1"/>
  <c r="F3042" i="9"/>
  <c r="G3041" i="9"/>
  <c r="C3041" i="9"/>
  <c r="D3040" i="9"/>
  <c r="E3040" i="9" s="1"/>
  <c r="F3038" i="9"/>
  <c r="G3037" i="9"/>
  <c r="C3037" i="9"/>
  <c r="D3036" i="9"/>
  <c r="E3036" i="9" s="1"/>
  <c r="F3034" i="9"/>
  <c r="G3033" i="9"/>
  <c r="C3033" i="9"/>
  <c r="D3032" i="9"/>
  <c r="E3032" i="9" s="1"/>
  <c r="F3030" i="9"/>
  <c r="G3029" i="9"/>
  <c r="C3029" i="9"/>
  <c r="D3028" i="9"/>
  <c r="E3028" i="9" s="1"/>
  <c r="F3026" i="9"/>
  <c r="G3025" i="9"/>
  <c r="C3025" i="9"/>
  <c r="D3024" i="9"/>
  <c r="E3024" i="9" s="1"/>
  <c r="F3022" i="9"/>
  <c r="G3021" i="9"/>
  <c r="C3021" i="9"/>
  <c r="D3020" i="9"/>
  <c r="E3020" i="9" s="1"/>
  <c r="F3018" i="9"/>
  <c r="G3017" i="9"/>
  <c r="C3017" i="9"/>
  <c r="D3016" i="9"/>
  <c r="E3016" i="9" s="1"/>
  <c r="F3014" i="9"/>
  <c r="G3013" i="9"/>
  <c r="C3013" i="9"/>
  <c r="D3012" i="9"/>
  <c r="E3012" i="9" s="1"/>
  <c r="F3010" i="9"/>
  <c r="G3009" i="9"/>
  <c r="C3009" i="9"/>
  <c r="D3008" i="9"/>
  <c r="E3008" i="9" s="1"/>
  <c r="F3006" i="9"/>
  <c r="G3005" i="9"/>
  <c r="C3005" i="9"/>
  <c r="D3004" i="9"/>
  <c r="E3004" i="9" s="1"/>
  <c r="F3002" i="9"/>
  <c r="G3001" i="9"/>
  <c r="C3001" i="9"/>
  <c r="D3000" i="9"/>
  <c r="E3000" i="9" s="1"/>
  <c r="F2998" i="9"/>
  <c r="G2997" i="9"/>
  <c r="C2997" i="9"/>
  <c r="D2996" i="9"/>
  <c r="E2996" i="9" s="1"/>
  <c r="F2994" i="9"/>
  <c r="G2993" i="9"/>
  <c r="C2993" i="9"/>
  <c r="D2992" i="9"/>
  <c r="E2992" i="9" s="1"/>
  <c r="F2990" i="9"/>
  <c r="G2989" i="9"/>
  <c r="C2989" i="9"/>
  <c r="D2988" i="9"/>
  <c r="E2988" i="9" s="1"/>
  <c r="F2986" i="9"/>
  <c r="G2985" i="9"/>
  <c r="C2985" i="9"/>
  <c r="D2984" i="9"/>
  <c r="E2984" i="9" s="1"/>
  <c r="F2982" i="9"/>
  <c r="G2981" i="9"/>
  <c r="C2981" i="9"/>
  <c r="D2980" i="9"/>
  <c r="E2980" i="9" s="1"/>
  <c r="F2978" i="9"/>
  <c r="G2977" i="9"/>
  <c r="C2977" i="9"/>
  <c r="D2976" i="9"/>
  <c r="E2976" i="9" s="1"/>
  <c r="F2974" i="9"/>
  <c r="G2973" i="9"/>
  <c r="C2973" i="9"/>
  <c r="D2972" i="9"/>
  <c r="E2972" i="9" s="1"/>
  <c r="F2970" i="9"/>
  <c r="G2969" i="9"/>
  <c r="C2969" i="9"/>
  <c r="D2968" i="9"/>
  <c r="E2968" i="9" s="1"/>
  <c r="F2966" i="9"/>
  <c r="G2965" i="9"/>
  <c r="C2965" i="9"/>
  <c r="D2964" i="9"/>
  <c r="E2964" i="9" s="1"/>
  <c r="F2962" i="9"/>
  <c r="G2961" i="9"/>
  <c r="C2961" i="9"/>
  <c r="D2960" i="9"/>
  <c r="E2960" i="9" s="1"/>
  <c r="F2958" i="9"/>
  <c r="G2957" i="9"/>
  <c r="C2957" i="9"/>
  <c r="D2956" i="9"/>
  <c r="E2956" i="9" s="1"/>
  <c r="F2954" i="9"/>
  <c r="G2953" i="9"/>
  <c r="C2953" i="9"/>
  <c r="D2952" i="9"/>
  <c r="E2952" i="9" s="1"/>
  <c r="F2950" i="9"/>
  <c r="G2949" i="9"/>
  <c r="C2949" i="9"/>
  <c r="D2948" i="9"/>
  <c r="E2948" i="9" s="1"/>
  <c r="F2946" i="9"/>
  <c r="G2945" i="9"/>
  <c r="C2945" i="9"/>
  <c r="D2944" i="9"/>
  <c r="E2944" i="9" s="1"/>
  <c r="F2942" i="9"/>
  <c r="G2941" i="9"/>
  <c r="C2941" i="9"/>
  <c r="D2940" i="9"/>
  <c r="E2940" i="9" s="1"/>
  <c r="F2938" i="9"/>
  <c r="G2937" i="9"/>
  <c r="C2937" i="9"/>
  <c r="D2936" i="9"/>
  <c r="E2936" i="9" s="1"/>
  <c r="F2934" i="9"/>
  <c r="G2933" i="9"/>
  <c r="C2933" i="9"/>
  <c r="D2932" i="9"/>
  <c r="E2932" i="9" s="1"/>
  <c r="F2930" i="9"/>
  <c r="G2929" i="9"/>
  <c r="C2929" i="9"/>
  <c r="D2928" i="9"/>
  <c r="E2928" i="9" s="1"/>
  <c r="F2926" i="9"/>
  <c r="G2925" i="9"/>
  <c r="C2925" i="9"/>
  <c r="D2924" i="9"/>
  <c r="E2924" i="9" s="1"/>
  <c r="F2922" i="9"/>
  <c r="G2921" i="9"/>
  <c r="C2921" i="9"/>
  <c r="D2920" i="9"/>
  <c r="E2920" i="9" s="1"/>
  <c r="F2918" i="9"/>
  <c r="G2917" i="9"/>
  <c r="C2917" i="9"/>
  <c r="D2916" i="9"/>
  <c r="E2916" i="9" s="1"/>
  <c r="F2914" i="9"/>
  <c r="G2913" i="9"/>
  <c r="C2913" i="9"/>
  <c r="D2912" i="9"/>
  <c r="E2912" i="9" s="1"/>
  <c r="F2910" i="9"/>
  <c r="G2909" i="9"/>
  <c r="C2909" i="9"/>
  <c r="D2908" i="9"/>
  <c r="E2908" i="9" s="1"/>
  <c r="F2906" i="9"/>
  <c r="G2905" i="9"/>
  <c r="C2905" i="9"/>
  <c r="D2904" i="9"/>
  <c r="E2904" i="9" s="1"/>
  <c r="F2902" i="9"/>
  <c r="G2901" i="9"/>
  <c r="C2901" i="9"/>
  <c r="D2900" i="9"/>
  <c r="E2900" i="9" s="1"/>
  <c r="F2898" i="9"/>
  <c r="G2897" i="9"/>
  <c r="C2897" i="9"/>
  <c r="D2896" i="9"/>
  <c r="E2896" i="9" s="1"/>
  <c r="F2894" i="9"/>
  <c r="G2893" i="9"/>
  <c r="C2893" i="9"/>
  <c r="D2892" i="9"/>
  <c r="E2892" i="9" s="1"/>
  <c r="F2890" i="9"/>
  <c r="G2889" i="9"/>
  <c r="C2889" i="9"/>
  <c r="D2888" i="9"/>
  <c r="E2888" i="9" s="1"/>
  <c r="F2886" i="9"/>
  <c r="G2885" i="9"/>
  <c r="C2885" i="9"/>
  <c r="D2884" i="9"/>
  <c r="E2884" i="9" s="1"/>
  <c r="F2882" i="9"/>
  <c r="G2881" i="9"/>
  <c r="C2881" i="9"/>
  <c r="D2880" i="9"/>
  <c r="E2880" i="9" s="1"/>
  <c r="F2878" i="9"/>
  <c r="G2877" i="9"/>
  <c r="C2877" i="9"/>
  <c r="D2876" i="9"/>
  <c r="E2876" i="9" s="1"/>
  <c r="F2874" i="9"/>
  <c r="G2873" i="9"/>
  <c r="C2873" i="9"/>
  <c r="D2872" i="9"/>
  <c r="E2872" i="9" s="1"/>
  <c r="F2870" i="9"/>
  <c r="G2869" i="9"/>
  <c r="C2869" i="9"/>
  <c r="D2868" i="9"/>
  <c r="E2868" i="9" s="1"/>
  <c r="G3943" i="9"/>
  <c r="G3921" i="9"/>
  <c r="C3909" i="9"/>
  <c r="D3896" i="9"/>
  <c r="E3896" i="9" s="1"/>
  <c r="F3870" i="9"/>
  <c r="G3857" i="9"/>
  <c r="C3845" i="9"/>
  <c r="D3832" i="9"/>
  <c r="E3832" i="9" s="1"/>
  <c r="F3806" i="9"/>
  <c r="G3793" i="9"/>
  <c r="C3781" i="9"/>
  <c r="D3768" i="9"/>
  <c r="E3768" i="9" s="1"/>
  <c r="F3746" i="9"/>
  <c r="D3740" i="9"/>
  <c r="E3740" i="9" s="1"/>
  <c r="G3733" i="9"/>
  <c r="C3728" i="9"/>
  <c r="G3723" i="9"/>
  <c r="D3715" i="9"/>
  <c r="E3715" i="9" s="1"/>
  <c r="C3711" i="9"/>
  <c r="F3706" i="9"/>
  <c r="D3698" i="9"/>
  <c r="E3698" i="9" s="1"/>
  <c r="G3693" i="9"/>
  <c r="F3689" i="9"/>
  <c r="C3681" i="9"/>
  <c r="G3676" i="9"/>
  <c r="F3672" i="9"/>
  <c r="D3668" i="9"/>
  <c r="E3668" i="9" s="1"/>
  <c r="C3664" i="9"/>
  <c r="G3659" i="9"/>
  <c r="D3651" i="9"/>
  <c r="E3651" i="9" s="1"/>
  <c r="C3647" i="9"/>
  <c r="F3642" i="9"/>
  <c r="D3634" i="9"/>
  <c r="E3634" i="9" s="1"/>
  <c r="G3629" i="9"/>
  <c r="F3625" i="9"/>
  <c r="C3617" i="9"/>
  <c r="G3613" i="9"/>
  <c r="F3610" i="9"/>
  <c r="D3604" i="9"/>
  <c r="E3604" i="9" s="1"/>
  <c r="C3601" i="9"/>
  <c r="G3597" i="9"/>
  <c r="F3594" i="9"/>
  <c r="D3588" i="9"/>
  <c r="E3588" i="9" s="1"/>
  <c r="C3585" i="9"/>
  <c r="G3581" i="9"/>
  <c r="F3578" i="9"/>
  <c r="D3572" i="9"/>
  <c r="E3572" i="9" s="1"/>
  <c r="C3569" i="9"/>
  <c r="G3565" i="9"/>
  <c r="F3562" i="9"/>
  <c r="D3556" i="9"/>
  <c r="E3556" i="9" s="1"/>
  <c r="C3553" i="9"/>
  <c r="G3549" i="9"/>
  <c r="F3546" i="9"/>
  <c r="D3540" i="9"/>
  <c r="E3540" i="9" s="1"/>
  <c r="C3537" i="9"/>
  <c r="G3533" i="9"/>
  <c r="F3530" i="9"/>
  <c r="D3524" i="9"/>
  <c r="E3524" i="9" s="1"/>
  <c r="C3521" i="9"/>
  <c r="G3517" i="9"/>
  <c r="F3514" i="9"/>
  <c r="D3508" i="9"/>
  <c r="E3508" i="9" s="1"/>
  <c r="C3505" i="9"/>
  <c r="G3501" i="9"/>
  <c r="F3498" i="9"/>
  <c r="D3492" i="9"/>
  <c r="E3492" i="9" s="1"/>
  <c r="C3489" i="9"/>
  <c r="G3485" i="9"/>
  <c r="F3482" i="9"/>
  <c r="D3476" i="9"/>
  <c r="E3476" i="9" s="1"/>
  <c r="C3473" i="9"/>
  <c r="G3469" i="9"/>
  <c r="F3466" i="9"/>
  <c r="D3460" i="9"/>
  <c r="E3460" i="9" s="1"/>
  <c r="C3457" i="9"/>
  <c r="G3453" i="9"/>
  <c r="F3450" i="9"/>
  <c r="D3444" i="9"/>
  <c r="E3444" i="9" s="1"/>
  <c r="C3441" i="9"/>
  <c r="G3437" i="9"/>
  <c r="F3434" i="9"/>
  <c r="D3428" i="9"/>
  <c r="E3428" i="9" s="1"/>
  <c r="C3425" i="9"/>
  <c r="G3421" i="9"/>
  <c r="F3418" i="9"/>
  <c r="D3412" i="9"/>
  <c r="E3412" i="9" s="1"/>
  <c r="C3409" i="9"/>
  <c r="G3405" i="9"/>
  <c r="F3402" i="9"/>
  <c r="D3396" i="9"/>
  <c r="E3396" i="9" s="1"/>
  <c r="C3393" i="9"/>
  <c r="G3389" i="9"/>
  <c r="F3386" i="9"/>
  <c r="C3384" i="9"/>
  <c r="G3380" i="9"/>
  <c r="D3379" i="9"/>
  <c r="E3379" i="9" s="1"/>
  <c r="F3377" i="9"/>
  <c r="C3376" i="9"/>
  <c r="G3372" i="9"/>
  <c r="D3371" i="9"/>
  <c r="E3371" i="9" s="1"/>
  <c r="F3369" i="9"/>
  <c r="C3368" i="9"/>
  <c r="G3364" i="9"/>
  <c r="D3363" i="9"/>
  <c r="E3363" i="9" s="1"/>
  <c r="F3361" i="9"/>
  <c r="C3360" i="9"/>
  <c r="G3356" i="9"/>
  <c r="D3355" i="9"/>
  <c r="E3355" i="9" s="1"/>
  <c r="F3353" i="9"/>
  <c r="C3352" i="9"/>
  <c r="G3348" i="9"/>
  <c r="D3347" i="9"/>
  <c r="E3347" i="9" s="1"/>
  <c r="F3345" i="9"/>
  <c r="C3344" i="9"/>
  <c r="G3340" i="9"/>
  <c r="D3339" i="9"/>
  <c r="E3339" i="9" s="1"/>
  <c r="F3337" i="9"/>
  <c r="C3336" i="9"/>
  <c r="G3332" i="9"/>
  <c r="D3331" i="9"/>
  <c r="E3331" i="9" s="1"/>
  <c r="F3329" i="9"/>
  <c r="C3328" i="9"/>
  <c r="G3324" i="9"/>
  <c r="D3323" i="9"/>
  <c r="E3323" i="9" s="1"/>
  <c r="F3321" i="9"/>
  <c r="C3320" i="9"/>
  <c r="G3316" i="9"/>
  <c r="D3315" i="9"/>
  <c r="E3315" i="9" s="1"/>
  <c r="F3313" i="9"/>
  <c r="C3312" i="9"/>
  <c r="G3308" i="9"/>
  <c r="D3307" i="9"/>
  <c r="E3307" i="9" s="1"/>
  <c r="F3305" i="9"/>
  <c r="C3304" i="9"/>
  <c r="G3300" i="9"/>
  <c r="D3299" i="9"/>
  <c r="E3299" i="9" s="1"/>
  <c r="F3297" i="9"/>
  <c r="C3296" i="9"/>
  <c r="G3292" i="9"/>
  <c r="D3291" i="9"/>
  <c r="E3291" i="9" s="1"/>
  <c r="F3289" i="9"/>
  <c r="C3288" i="9"/>
  <c r="G3284" i="9"/>
  <c r="D3283" i="9"/>
  <c r="E3283" i="9" s="1"/>
  <c r="F3281" i="9"/>
  <c r="C3280" i="9"/>
  <c r="G3276" i="9"/>
  <c r="D3275" i="9"/>
  <c r="E3275" i="9" s="1"/>
  <c r="F3273" i="9"/>
  <c r="C3272" i="9"/>
  <c r="G3268" i="9"/>
  <c r="D3267" i="9"/>
  <c r="E3267" i="9" s="1"/>
  <c r="F3265" i="9"/>
  <c r="C3264" i="9"/>
  <c r="G3260" i="9"/>
  <c r="D3259" i="9"/>
  <c r="E3259" i="9" s="1"/>
  <c r="F3257" i="9"/>
  <c r="C3256" i="9"/>
  <c r="G3252" i="9"/>
  <c r="C3252" i="9"/>
  <c r="D3251" i="9"/>
  <c r="E3251" i="9" s="1"/>
  <c r="F3249" i="9"/>
  <c r="G3248" i="9"/>
  <c r="C3248" i="9"/>
  <c r="D3247" i="9"/>
  <c r="E3247" i="9" s="1"/>
  <c r="F3245" i="9"/>
  <c r="G3244" i="9"/>
  <c r="C3244" i="9"/>
  <c r="D3243" i="9"/>
  <c r="E3243" i="9" s="1"/>
  <c r="F3241" i="9"/>
  <c r="G3240" i="9"/>
  <c r="C3240" i="9"/>
  <c r="D3239" i="9"/>
  <c r="E3239" i="9" s="1"/>
  <c r="F3237" i="9"/>
  <c r="G3236" i="9"/>
  <c r="C3236" i="9"/>
  <c r="D3235" i="9"/>
  <c r="E3235" i="9" s="1"/>
  <c r="F3233" i="9"/>
  <c r="G3232" i="9"/>
  <c r="C3232" i="9"/>
  <c r="D3231" i="9"/>
  <c r="E3231" i="9" s="1"/>
  <c r="F3229" i="9"/>
  <c r="G3228" i="9"/>
  <c r="C3228" i="9"/>
  <c r="D3227" i="9"/>
  <c r="E3227" i="9" s="1"/>
  <c r="F3225" i="9"/>
  <c r="G3224" i="9"/>
  <c r="C3224" i="9"/>
  <c r="D3223" i="9"/>
  <c r="E3223" i="9" s="1"/>
  <c r="F3221" i="9"/>
  <c r="G3220" i="9"/>
  <c r="C3220" i="9"/>
  <c r="D3219" i="9"/>
  <c r="E3219" i="9" s="1"/>
  <c r="F3217" i="9"/>
  <c r="G3216" i="9"/>
  <c r="C3216" i="9"/>
  <c r="D3215" i="9"/>
  <c r="E3215" i="9" s="1"/>
  <c r="F3213" i="9"/>
  <c r="G3212" i="9"/>
  <c r="C3212" i="9"/>
  <c r="D3211" i="9"/>
  <c r="E3211" i="9" s="1"/>
  <c r="F3209" i="9"/>
  <c r="G3208" i="9"/>
  <c r="C3208" i="9"/>
  <c r="D3207" i="9"/>
  <c r="E3207" i="9" s="1"/>
  <c r="F3205" i="9"/>
  <c r="G3204" i="9"/>
  <c r="C3204" i="9"/>
  <c r="D3203" i="9"/>
  <c r="E3203" i="9" s="1"/>
  <c r="F3201" i="9"/>
  <c r="G3200" i="9"/>
  <c r="C3200" i="9"/>
  <c r="D3199" i="9"/>
  <c r="E3199" i="9" s="1"/>
  <c r="F3197" i="9"/>
  <c r="G3196" i="9"/>
  <c r="C3196" i="9"/>
  <c r="D3195" i="9"/>
  <c r="E3195" i="9" s="1"/>
  <c r="F3193" i="9"/>
  <c r="G3192" i="9"/>
  <c r="C3192" i="9"/>
  <c r="D3191" i="9"/>
  <c r="E3191" i="9" s="1"/>
  <c r="F3189" i="9"/>
  <c r="G3188" i="9"/>
  <c r="C3188" i="9"/>
  <c r="D3187" i="9"/>
  <c r="E3187" i="9" s="1"/>
  <c r="F3185" i="9"/>
  <c r="G3184" i="9"/>
  <c r="C3184" i="9"/>
  <c r="D3183" i="9"/>
  <c r="E3183" i="9" s="1"/>
  <c r="F3181" i="9"/>
  <c r="G3180" i="9"/>
  <c r="C3180" i="9"/>
  <c r="D3179" i="9"/>
  <c r="E3179" i="9" s="1"/>
  <c r="F3177" i="9"/>
  <c r="G3176" i="9"/>
  <c r="C3176" i="9"/>
  <c r="D3175" i="9"/>
  <c r="E3175" i="9" s="1"/>
  <c r="F3173" i="9"/>
  <c r="G3172" i="9"/>
  <c r="C3172" i="9"/>
  <c r="D3171" i="9"/>
  <c r="E3171" i="9" s="1"/>
  <c r="F3169" i="9"/>
  <c r="G3168" i="9"/>
  <c r="C3168" i="9"/>
  <c r="D3167" i="9"/>
  <c r="E3167" i="9" s="1"/>
  <c r="F3165" i="9"/>
  <c r="G3164" i="9"/>
  <c r="C3164" i="9"/>
  <c r="D3163" i="9"/>
  <c r="E3163" i="9" s="1"/>
  <c r="F3161" i="9"/>
  <c r="G3160" i="9"/>
  <c r="C3160" i="9"/>
  <c r="D3159" i="9"/>
  <c r="E3159" i="9" s="1"/>
  <c r="F3157" i="9"/>
  <c r="G3156" i="9"/>
  <c r="C3156" i="9"/>
  <c r="D3155" i="9"/>
  <c r="E3155" i="9" s="1"/>
  <c r="F3153" i="9"/>
  <c r="G3152" i="9"/>
  <c r="C3152" i="9"/>
  <c r="D3151" i="9"/>
  <c r="E3151" i="9" s="1"/>
  <c r="F3149" i="9"/>
  <c r="G3148" i="9"/>
  <c r="C3148" i="9"/>
  <c r="D3147" i="9"/>
  <c r="E3147" i="9" s="1"/>
  <c r="F3145" i="9"/>
  <c r="G3144" i="9"/>
  <c r="C3144" i="9"/>
  <c r="D3143" i="9"/>
  <c r="E3143" i="9" s="1"/>
  <c r="F3141" i="9"/>
  <c r="G3140" i="9"/>
  <c r="C3140" i="9"/>
  <c r="D3139" i="9"/>
  <c r="E3139" i="9" s="1"/>
  <c r="F3137" i="9"/>
  <c r="G3136" i="9"/>
  <c r="C3136" i="9"/>
  <c r="D3135" i="9"/>
  <c r="E3135" i="9" s="1"/>
  <c r="F3133" i="9"/>
  <c r="G3132" i="9"/>
  <c r="C3132" i="9"/>
  <c r="D3131" i="9"/>
  <c r="E3131" i="9" s="1"/>
  <c r="F3129" i="9"/>
  <c r="G3128" i="9"/>
  <c r="C3128" i="9"/>
  <c r="D3127" i="9"/>
  <c r="E3127" i="9" s="1"/>
  <c r="F3125" i="9"/>
  <c r="G3124" i="9"/>
  <c r="C3124" i="9"/>
  <c r="D3123" i="9"/>
  <c r="E3123" i="9" s="1"/>
  <c r="F3121" i="9"/>
  <c r="G3120" i="9"/>
  <c r="C3120" i="9"/>
  <c r="D3119" i="9"/>
  <c r="E3119" i="9" s="1"/>
  <c r="F3117" i="9"/>
  <c r="G3116" i="9"/>
  <c r="C3116" i="9"/>
  <c r="D3115" i="9"/>
  <c r="E3115" i="9" s="1"/>
  <c r="F3113" i="9"/>
  <c r="G3112" i="9"/>
  <c r="C3112" i="9"/>
  <c r="D3111" i="9"/>
  <c r="E3111" i="9" s="1"/>
  <c r="F3109" i="9"/>
  <c r="G3108" i="9"/>
  <c r="C3108" i="9"/>
  <c r="D3107" i="9"/>
  <c r="E3107" i="9" s="1"/>
  <c r="F3105" i="9"/>
  <c r="G3104" i="9"/>
  <c r="C3104" i="9"/>
  <c r="D3103" i="9"/>
  <c r="E3103" i="9" s="1"/>
  <c r="F3101" i="9"/>
  <c r="G3100" i="9"/>
  <c r="C3100" i="9"/>
  <c r="D3099" i="9"/>
  <c r="E3099" i="9" s="1"/>
  <c r="F3097" i="9"/>
  <c r="G3096" i="9"/>
  <c r="C3096" i="9"/>
  <c r="D3095" i="9"/>
  <c r="E3095" i="9" s="1"/>
  <c r="F3093" i="9"/>
  <c r="G3092" i="9"/>
  <c r="C3092" i="9"/>
  <c r="D3091" i="9"/>
  <c r="E3091" i="9" s="1"/>
  <c r="F3089" i="9"/>
  <c r="G3088" i="9"/>
  <c r="C3088" i="9"/>
  <c r="D3087" i="9"/>
  <c r="E3087" i="9" s="1"/>
  <c r="F3085" i="9"/>
  <c r="G3084" i="9"/>
  <c r="C3084" i="9"/>
  <c r="D3083" i="9"/>
  <c r="E3083" i="9" s="1"/>
  <c r="F3081" i="9"/>
  <c r="G3080" i="9"/>
  <c r="C3080" i="9"/>
  <c r="D3079" i="9"/>
  <c r="E3079" i="9" s="1"/>
  <c r="F3077" i="9"/>
  <c r="G3076" i="9"/>
  <c r="C3076" i="9"/>
  <c r="D3075" i="9"/>
  <c r="E3075" i="9" s="1"/>
  <c r="F3073" i="9"/>
  <c r="G3072" i="9"/>
  <c r="C3072" i="9"/>
  <c r="D3071" i="9"/>
  <c r="E3071" i="9" s="1"/>
  <c r="F3069" i="9"/>
  <c r="G3068" i="9"/>
  <c r="C3068" i="9"/>
  <c r="D3067" i="9"/>
  <c r="E3067" i="9" s="1"/>
  <c r="F3065" i="9"/>
  <c r="G3064" i="9"/>
  <c r="C3064" i="9"/>
  <c r="D3063" i="9"/>
  <c r="E3063" i="9" s="1"/>
  <c r="F3061" i="9"/>
  <c r="G3060" i="9"/>
  <c r="C3060" i="9"/>
  <c r="D3059" i="9"/>
  <c r="E3059" i="9" s="1"/>
  <c r="F3057" i="9"/>
  <c r="G3056" i="9"/>
  <c r="C3056" i="9"/>
  <c r="D3055" i="9"/>
  <c r="E3055" i="9" s="1"/>
  <c r="F3053" i="9"/>
  <c r="G3052" i="9"/>
  <c r="C3052" i="9"/>
  <c r="D3051" i="9"/>
  <c r="E3051" i="9" s="1"/>
  <c r="F3049" i="9"/>
  <c r="G3048" i="9"/>
  <c r="C3048" i="9"/>
  <c r="D3047" i="9"/>
  <c r="E3047" i="9" s="1"/>
  <c r="F3045" i="9"/>
  <c r="G3044" i="9"/>
  <c r="C3044" i="9"/>
  <c r="D3043" i="9"/>
  <c r="E3043" i="9" s="1"/>
  <c r="F3041" i="9"/>
  <c r="G3040" i="9"/>
  <c r="C3040" i="9"/>
  <c r="D3039" i="9"/>
  <c r="E3039" i="9" s="1"/>
  <c r="F3037" i="9"/>
  <c r="G3036" i="9"/>
  <c r="C3036" i="9"/>
  <c r="D3035" i="9"/>
  <c r="E3035" i="9" s="1"/>
  <c r="F3033" i="9"/>
  <c r="G3032" i="9"/>
  <c r="C3032" i="9"/>
  <c r="D3031" i="9"/>
  <c r="E3031" i="9" s="1"/>
  <c r="F3029" i="9"/>
  <c r="G3028" i="9"/>
  <c r="C3028" i="9"/>
  <c r="D3027" i="9"/>
  <c r="E3027" i="9" s="1"/>
  <c r="F3025" i="9"/>
  <c r="G3024" i="9"/>
  <c r="C3024" i="9"/>
  <c r="D3023" i="9"/>
  <c r="E3023" i="9" s="1"/>
  <c r="F3021" i="9"/>
  <c r="G3020" i="9"/>
  <c r="C3020" i="9"/>
  <c r="D3019" i="9"/>
  <c r="E3019" i="9" s="1"/>
  <c r="F3017" i="9"/>
  <c r="G3016" i="9"/>
  <c r="C3016" i="9"/>
  <c r="D3015" i="9"/>
  <c r="E3015" i="9" s="1"/>
  <c r="F3013" i="9"/>
  <c r="G3012" i="9"/>
  <c r="C3012" i="9"/>
  <c r="D3011" i="9"/>
  <c r="E3011" i="9" s="1"/>
  <c r="F3009" i="9"/>
  <c r="G3008" i="9"/>
  <c r="C3008" i="9"/>
  <c r="D3007" i="9"/>
  <c r="E3007" i="9" s="1"/>
  <c r="F3005" i="9"/>
  <c r="G3004" i="9"/>
  <c r="C3004" i="9"/>
  <c r="D3003" i="9"/>
  <c r="E3003" i="9" s="1"/>
  <c r="F3001" i="9"/>
  <c r="G3000" i="9"/>
  <c r="C3000" i="9"/>
  <c r="D2999" i="9"/>
  <c r="E2999" i="9" s="1"/>
  <c r="F2997" i="9"/>
  <c r="G2996" i="9"/>
  <c r="C2996" i="9"/>
  <c r="D2995" i="9"/>
  <c r="E2995" i="9" s="1"/>
  <c r="F2993" i="9"/>
  <c r="G2992" i="9"/>
  <c r="C2992" i="9"/>
  <c r="D2991" i="9"/>
  <c r="E2991" i="9" s="1"/>
  <c r="F2989" i="9"/>
  <c r="G2988" i="9"/>
  <c r="C2988" i="9"/>
  <c r="D2987" i="9"/>
  <c r="E2987" i="9" s="1"/>
  <c r="F2985" i="9"/>
  <c r="G2984" i="9"/>
  <c r="C2984" i="9"/>
  <c r="D2983" i="9"/>
  <c r="E2983" i="9" s="1"/>
  <c r="F2981" i="9"/>
  <c r="G2980" i="9"/>
  <c r="C2980" i="9"/>
  <c r="D2979" i="9"/>
  <c r="E2979" i="9" s="1"/>
  <c r="F2977" i="9"/>
  <c r="G2976" i="9"/>
  <c r="C2976" i="9"/>
  <c r="D2975" i="9"/>
  <c r="E2975" i="9" s="1"/>
  <c r="F2973" i="9"/>
  <c r="G2972" i="9"/>
  <c r="C2972" i="9"/>
  <c r="D2971" i="9"/>
  <c r="E2971" i="9" s="1"/>
  <c r="F2969" i="9"/>
  <c r="G2968" i="9"/>
  <c r="C2968" i="9"/>
  <c r="D2967" i="9"/>
  <c r="E2967" i="9" s="1"/>
  <c r="F2965" i="9"/>
  <c r="G2964" i="9"/>
  <c r="C2964" i="9"/>
  <c r="D2963" i="9"/>
  <c r="E2963" i="9" s="1"/>
  <c r="F2961" i="9"/>
  <c r="G2960" i="9"/>
  <c r="C2960" i="9"/>
  <c r="D2959" i="9"/>
  <c r="E2959" i="9" s="1"/>
  <c r="F2957" i="9"/>
  <c r="G2956" i="9"/>
  <c r="C2956" i="9"/>
  <c r="D2955" i="9"/>
  <c r="E2955" i="9" s="1"/>
  <c r="F2953" i="9"/>
  <c r="G2952" i="9"/>
  <c r="C2952" i="9"/>
  <c r="D2951" i="9"/>
  <c r="E2951" i="9" s="1"/>
  <c r="F2949" i="9"/>
  <c r="G2948" i="9"/>
  <c r="C2948" i="9"/>
  <c r="D2947" i="9"/>
  <c r="E2947" i="9" s="1"/>
  <c r="F2945" i="9"/>
  <c r="G2944" i="9"/>
  <c r="C2944" i="9"/>
  <c r="D2943" i="9"/>
  <c r="E2943" i="9" s="1"/>
  <c r="F2941" i="9"/>
  <c r="G2940" i="9"/>
  <c r="C2940" i="9"/>
  <c r="D2939" i="9"/>
  <c r="E2939" i="9" s="1"/>
  <c r="F2937" i="9"/>
  <c r="G2936" i="9"/>
  <c r="C2936" i="9"/>
  <c r="D2935" i="9"/>
  <c r="E2935" i="9" s="1"/>
  <c r="F2933" i="9"/>
  <c r="G2932" i="9"/>
  <c r="C2932" i="9"/>
  <c r="D2931" i="9"/>
  <c r="E2931" i="9" s="1"/>
  <c r="F2929" i="9"/>
  <c r="G2928" i="9"/>
  <c r="C2928" i="9"/>
  <c r="D2927" i="9"/>
  <c r="E2927" i="9" s="1"/>
  <c r="F2925" i="9"/>
  <c r="G2924" i="9"/>
  <c r="C2924" i="9"/>
  <c r="D2923" i="9"/>
  <c r="E2923" i="9" s="1"/>
  <c r="F2921" i="9"/>
  <c r="G2920" i="9"/>
  <c r="C2920" i="9"/>
  <c r="D2919" i="9"/>
  <c r="E2919" i="9" s="1"/>
  <c r="F2917" i="9"/>
  <c r="G2916" i="9"/>
  <c r="C2916" i="9"/>
  <c r="D2915" i="9"/>
  <c r="E2915" i="9" s="1"/>
  <c r="F2913" i="9"/>
  <c r="G2912" i="9"/>
  <c r="C2912" i="9"/>
  <c r="D2911" i="9"/>
  <c r="E2911" i="9" s="1"/>
  <c r="F2909" i="9"/>
  <c r="G2908" i="9"/>
  <c r="C2908" i="9"/>
  <c r="D2907" i="9"/>
  <c r="E2907" i="9" s="1"/>
  <c r="F2905" i="9"/>
  <c r="G2904" i="9"/>
  <c r="C2904" i="9"/>
  <c r="D2903" i="9"/>
  <c r="E2903" i="9" s="1"/>
  <c r="F2901" i="9"/>
  <c r="G2900" i="9"/>
  <c r="C2900" i="9"/>
  <c r="D2899" i="9"/>
  <c r="E2899" i="9" s="1"/>
  <c r="F2897" i="9"/>
  <c r="G2896" i="9"/>
  <c r="C2896" i="9"/>
  <c r="D2895" i="9"/>
  <c r="E2895" i="9" s="1"/>
  <c r="F2893" i="9"/>
  <c r="G2892" i="9"/>
  <c r="C2892" i="9"/>
  <c r="D2891" i="9"/>
  <c r="E2891" i="9" s="1"/>
  <c r="F2889" i="9"/>
  <c r="G2888" i="9"/>
  <c r="C2888" i="9"/>
  <c r="D2887" i="9"/>
  <c r="E2887" i="9" s="1"/>
  <c r="F2885" i="9"/>
  <c r="G2884" i="9"/>
  <c r="C2884" i="9"/>
  <c r="D2883" i="9"/>
  <c r="E2883" i="9" s="1"/>
  <c r="F2881" i="9"/>
  <c r="G2880" i="9"/>
  <c r="C2880" i="9"/>
  <c r="D2879" i="9"/>
  <c r="E2879" i="9" s="1"/>
  <c r="F2877" i="9"/>
  <c r="G2876" i="9"/>
  <c r="C2876" i="9"/>
  <c r="D2875" i="9"/>
  <c r="E2875" i="9" s="1"/>
  <c r="F2873" i="9"/>
  <c r="G2872" i="9"/>
  <c r="C2872" i="9"/>
  <c r="D2871" i="9"/>
  <c r="E2871" i="9" s="1"/>
  <c r="F2869" i="9"/>
  <c r="G2868" i="9"/>
  <c r="C2868" i="9"/>
  <c r="D2867" i="9"/>
  <c r="E2867" i="9" s="1"/>
  <c r="F3918" i="9"/>
  <c r="D3816" i="9"/>
  <c r="E3816" i="9" s="1"/>
  <c r="C3765" i="9"/>
  <c r="D3732" i="9"/>
  <c r="E3732" i="9" s="1"/>
  <c r="D3714" i="9"/>
  <c r="E3714" i="9" s="1"/>
  <c r="C3697" i="9"/>
  <c r="C3680" i="9"/>
  <c r="C3663" i="9"/>
  <c r="G3645" i="9"/>
  <c r="G3628" i="9"/>
  <c r="C3613" i="9"/>
  <c r="D3600" i="9"/>
  <c r="E3600" i="9" s="1"/>
  <c r="F3574" i="9"/>
  <c r="G3561" i="9"/>
  <c r="C3549" i="9"/>
  <c r="D3536" i="9"/>
  <c r="E3536" i="9" s="1"/>
  <c r="F3510" i="9"/>
  <c r="G3497" i="9"/>
  <c r="C3485" i="9"/>
  <c r="D3472" i="9"/>
  <c r="E3472" i="9" s="1"/>
  <c r="F3446" i="9"/>
  <c r="G3433" i="9"/>
  <c r="C3421" i="9"/>
  <c r="D3408" i="9"/>
  <c r="E3408" i="9" s="1"/>
  <c r="C3377" i="9"/>
  <c r="F3370" i="9"/>
  <c r="D3364" i="9"/>
  <c r="E3364" i="9" s="1"/>
  <c r="G3357" i="9"/>
  <c r="C3345" i="9"/>
  <c r="F3338" i="9"/>
  <c r="D3332" i="9"/>
  <c r="E3332" i="9" s="1"/>
  <c r="G3325" i="9"/>
  <c r="C3313" i="9"/>
  <c r="F3306" i="9"/>
  <c r="D3300" i="9"/>
  <c r="E3300" i="9" s="1"/>
  <c r="G3293" i="9"/>
  <c r="C3281" i="9"/>
  <c r="F3274" i="9"/>
  <c r="D3268" i="9"/>
  <c r="E3268" i="9" s="1"/>
  <c r="G3261" i="9"/>
  <c r="C3251" i="9"/>
  <c r="G3247" i="9"/>
  <c r="F3244" i="9"/>
  <c r="D3238" i="9"/>
  <c r="E3238" i="9" s="1"/>
  <c r="C3235" i="9"/>
  <c r="G3231" i="9"/>
  <c r="F3228" i="9"/>
  <c r="D3222" i="9"/>
  <c r="E3222" i="9" s="1"/>
  <c r="C3219" i="9"/>
  <c r="G3215" i="9"/>
  <c r="F3212" i="9"/>
  <c r="D3206" i="9"/>
  <c r="E3206" i="9" s="1"/>
  <c r="C3203" i="9"/>
  <c r="G3199" i="9"/>
  <c r="F3196" i="9"/>
  <c r="D3190" i="9"/>
  <c r="E3190" i="9" s="1"/>
  <c r="C3187" i="9"/>
  <c r="G3183" i="9"/>
  <c r="F3180" i="9"/>
  <c r="D3174" i="9"/>
  <c r="E3174" i="9" s="1"/>
  <c r="C3171" i="9"/>
  <c r="G3167" i="9"/>
  <c r="F3164" i="9"/>
  <c r="D3158" i="9"/>
  <c r="E3158" i="9" s="1"/>
  <c r="C3155" i="9"/>
  <c r="G3151" i="9"/>
  <c r="F3148" i="9"/>
  <c r="D3142" i="9"/>
  <c r="E3142" i="9" s="1"/>
  <c r="C3139" i="9"/>
  <c r="G3135" i="9"/>
  <c r="F3132" i="9"/>
  <c r="D3126" i="9"/>
  <c r="E3126" i="9" s="1"/>
  <c r="C3123" i="9"/>
  <c r="G3119" i="9"/>
  <c r="F3116" i="9"/>
  <c r="D3110" i="9"/>
  <c r="E3110" i="9" s="1"/>
  <c r="C3107" i="9"/>
  <c r="G3103" i="9"/>
  <c r="F3100" i="9"/>
  <c r="D3094" i="9"/>
  <c r="E3094" i="9" s="1"/>
  <c r="C3091" i="9"/>
  <c r="G3087" i="9"/>
  <c r="F3084" i="9"/>
  <c r="D3078" i="9"/>
  <c r="E3078" i="9" s="1"/>
  <c r="C3075" i="9"/>
  <c r="G3071" i="9"/>
  <c r="F3068" i="9"/>
  <c r="D3062" i="9"/>
  <c r="E3062" i="9" s="1"/>
  <c r="C3059" i="9"/>
  <c r="G3055" i="9"/>
  <c r="F3052" i="9"/>
  <c r="D3046" i="9"/>
  <c r="E3046" i="9" s="1"/>
  <c r="C3043" i="9"/>
  <c r="G3039" i="9"/>
  <c r="F3036" i="9"/>
  <c r="D3030" i="9"/>
  <c r="E3030" i="9" s="1"/>
  <c r="G3027" i="9"/>
  <c r="D3026" i="9"/>
  <c r="E3026" i="9" s="1"/>
  <c r="F3024" i="9"/>
  <c r="C3023" i="9"/>
  <c r="G3019" i="9"/>
  <c r="D3018" i="9"/>
  <c r="E3018" i="9" s="1"/>
  <c r="F3016" i="9"/>
  <c r="C3015" i="9"/>
  <c r="G3011" i="9"/>
  <c r="D3010" i="9"/>
  <c r="E3010" i="9" s="1"/>
  <c r="F3008" i="9"/>
  <c r="C3007" i="9"/>
  <c r="G3003" i="9"/>
  <c r="D3002" i="9"/>
  <c r="E3002" i="9" s="1"/>
  <c r="F3000" i="9"/>
  <c r="C2999" i="9"/>
  <c r="G2995" i="9"/>
  <c r="D2994" i="9"/>
  <c r="E2994" i="9" s="1"/>
  <c r="F2992" i="9"/>
  <c r="C2991" i="9"/>
  <c r="G2987" i="9"/>
  <c r="D2986" i="9"/>
  <c r="E2986" i="9" s="1"/>
  <c r="F2984" i="9"/>
  <c r="C2983" i="9"/>
  <c r="G2979" i="9"/>
  <c r="D2978" i="9"/>
  <c r="E2978" i="9" s="1"/>
  <c r="F2976" i="9"/>
  <c r="C2975" i="9"/>
  <c r="G2971" i="9"/>
  <c r="D2970" i="9"/>
  <c r="E2970" i="9" s="1"/>
  <c r="F2968" i="9"/>
  <c r="C2967" i="9"/>
  <c r="G2963" i="9"/>
  <c r="D2962" i="9"/>
  <c r="E2962" i="9" s="1"/>
  <c r="F2960" i="9"/>
  <c r="C2959" i="9"/>
  <c r="G2955" i="9"/>
  <c r="D2954" i="9"/>
  <c r="E2954" i="9" s="1"/>
  <c r="F2952" i="9"/>
  <c r="C2951" i="9"/>
  <c r="G2947" i="9"/>
  <c r="D2946" i="9"/>
  <c r="E2946" i="9" s="1"/>
  <c r="F2944" i="9"/>
  <c r="C2943" i="9"/>
  <c r="G2939" i="9"/>
  <c r="D2938" i="9"/>
  <c r="E2938" i="9" s="1"/>
  <c r="F2936" i="9"/>
  <c r="C2935" i="9"/>
  <c r="G2931" i="9"/>
  <c r="D2930" i="9"/>
  <c r="E2930" i="9" s="1"/>
  <c r="F2928" i="9"/>
  <c r="C2927" i="9"/>
  <c r="G2923" i="9"/>
  <c r="D2922" i="9"/>
  <c r="E2922" i="9" s="1"/>
  <c r="F2920" i="9"/>
  <c r="C2919" i="9"/>
  <c r="G2915" i="9"/>
  <c r="D2914" i="9"/>
  <c r="E2914" i="9" s="1"/>
  <c r="F2912" i="9"/>
  <c r="C2911" i="9"/>
  <c r="G2907" i="9"/>
  <c r="D2906" i="9"/>
  <c r="E2906" i="9" s="1"/>
  <c r="F2904" i="9"/>
  <c r="C2903" i="9"/>
  <c r="G2899" i="9"/>
  <c r="D2898" i="9"/>
  <c r="E2898" i="9" s="1"/>
  <c r="F2896" i="9"/>
  <c r="C2895" i="9"/>
  <c r="G2891" i="9"/>
  <c r="D2890" i="9"/>
  <c r="E2890" i="9" s="1"/>
  <c r="F2888" i="9"/>
  <c r="C2887" i="9"/>
  <c r="G2883" i="9"/>
  <c r="D2882" i="9"/>
  <c r="E2882" i="9" s="1"/>
  <c r="F2880" i="9"/>
  <c r="C2879" i="9"/>
  <c r="G2875" i="9"/>
  <c r="D2874" i="9"/>
  <c r="E2874" i="9" s="1"/>
  <c r="F2872" i="9"/>
  <c r="C2871" i="9"/>
  <c r="G2867" i="9"/>
  <c r="F2866" i="9"/>
  <c r="F2865" i="9"/>
  <c r="G2864" i="9"/>
  <c r="C2864" i="9"/>
  <c r="D2863" i="9"/>
  <c r="E2863" i="9" s="1"/>
  <c r="F2861" i="9"/>
  <c r="G2860" i="9"/>
  <c r="C2860" i="9"/>
  <c r="D2859" i="9"/>
  <c r="E2859" i="9" s="1"/>
  <c r="F2857" i="9"/>
  <c r="G2856" i="9"/>
  <c r="C2856" i="9"/>
  <c r="D2855" i="9"/>
  <c r="E2855" i="9" s="1"/>
  <c r="F2853" i="9"/>
  <c r="G2852" i="9"/>
  <c r="C2852" i="9"/>
  <c r="D2851" i="9"/>
  <c r="E2851" i="9" s="1"/>
  <c r="F2849" i="9"/>
  <c r="G2848" i="9"/>
  <c r="C2848" i="9"/>
  <c r="D2847" i="9"/>
  <c r="E2847" i="9" s="1"/>
  <c r="F2845" i="9"/>
  <c r="G2844" i="9"/>
  <c r="C2844" i="9"/>
  <c r="D2843" i="9"/>
  <c r="E2843" i="9" s="1"/>
  <c r="F2841" i="9"/>
  <c r="G2840" i="9"/>
  <c r="C2840" i="9"/>
  <c r="D2839" i="9"/>
  <c r="E2839" i="9" s="1"/>
  <c r="F2837" i="9"/>
  <c r="G2836" i="9"/>
  <c r="C2836" i="9"/>
  <c r="D2835" i="9"/>
  <c r="E2835" i="9" s="1"/>
  <c r="F2833" i="9"/>
  <c r="G2832" i="9"/>
  <c r="C2832" i="9"/>
  <c r="D2831" i="9"/>
  <c r="E2831" i="9" s="1"/>
  <c r="F2829" i="9"/>
  <c r="G2828" i="9"/>
  <c r="C2828" i="9"/>
  <c r="D2827" i="9"/>
  <c r="E2827" i="9" s="1"/>
  <c r="F2825" i="9"/>
  <c r="G2824" i="9"/>
  <c r="C2824" i="9"/>
  <c r="D2823" i="9"/>
  <c r="E2823" i="9" s="1"/>
  <c r="F2821" i="9"/>
  <c r="G2820" i="9"/>
  <c r="C2820" i="9"/>
  <c r="D2819" i="9"/>
  <c r="E2819" i="9" s="1"/>
  <c r="F2817" i="9"/>
  <c r="G2816" i="9"/>
  <c r="C2816" i="9"/>
  <c r="D2815" i="9"/>
  <c r="E2815" i="9" s="1"/>
  <c r="F2813" i="9"/>
  <c r="G2812" i="9"/>
  <c r="C2812" i="9"/>
  <c r="D2811" i="9"/>
  <c r="E2811" i="9" s="1"/>
  <c r="F2809" i="9"/>
  <c r="G2808" i="9"/>
  <c r="C2808" i="9"/>
  <c r="D2807" i="9"/>
  <c r="E2807" i="9" s="1"/>
  <c r="F2805" i="9"/>
  <c r="G2804" i="9"/>
  <c r="C2804" i="9"/>
  <c r="D2803" i="9"/>
  <c r="E2803" i="9" s="1"/>
  <c r="F2801" i="9"/>
  <c r="G2800" i="9"/>
  <c r="C2800" i="9"/>
  <c r="D2799" i="9"/>
  <c r="E2799" i="9" s="1"/>
  <c r="F2797" i="9"/>
  <c r="G2796" i="9"/>
  <c r="C2796" i="9"/>
  <c r="D2795" i="9"/>
  <c r="E2795" i="9" s="1"/>
  <c r="F2793" i="9"/>
  <c r="G2792" i="9"/>
  <c r="C2792" i="9"/>
  <c r="D2791" i="9"/>
  <c r="E2791" i="9" s="1"/>
  <c r="F2789" i="9"/>
  <c r="G2788" i="9"/>
  <c r="C2788" i="9"/>
  <c r="D2787" i="9"/>
  <c r="E2787" i="9" s="1"/>
  <c r="F2785" i="9"/>
  <c r="G2784" i="9"/>
  <c r="C2784" i="9"/>
  <c r="D2783" i="9"/>
  <c r="E2783" i="9" s="1"/>
  <c r="F2781" i="9"/>
  <c r="G2780" i="9"/>
  <c r="C2780" i="9"/>
  <c r="D2779" i="9"/>
  <c r="E2779" i="9" s="1"/>
  <c r="F2777" i="9"/>
  <c r="G2776" i="9"/>
  <c r="C2776" i="9"/>
  <c r="D2775" i="9"/>
  <c r="E2775" i="9" s="1"/>
  <c r="F2773" i="9"/>
  <c r="G2772" i="9"/>
  <c r="C2772" i="9"/>
  <c r="D2771" i="9"/>
  <c r="E2771" i="9" s="1"/>
  <c r="F2769" i="9"/>
  <c r="G2768" i="9"/>
  <c r="C2768" i="9"/>
  <c r="D2767" i="9"/>
  <c r="E2767" i="9" s="1"/>
  <c r="F2765" i="9"/>
  <c r="G2764" i="9"/>
  <c r="C2764" i="9"/>
  <c r="D2763" i="9"/>
  <c r="E2763" i="9" s="1"/>
  <c r="F2761" i="9"/>
  <c r="G2760" i="9"/>
  <c r="C2760" i="9"/>
  <c r="D2759" i="9"/>
  <c r="E2759" i="9" s="1"/>
  <c r="F2757" i="9"/>
  <c r="G2756" i="9"/>
  <c r="C2756" i="9"/>
  <c r="D2755" i="9"/>
  <c r="E2755" i="9" s="1"/>
  <c r="F2753" i="9"/>
  <c r="G2752" i="9"/>
  <c r="C2752" i="9"/>
  <c r="D2751" i="9"/>
  <c r="E2751" i="9" s="1"/>
  <c r="F2749" i="9"/>
  <c r="G2748" i="9"/>
  <c r="C2748" i="9"/>
  <c r="D2747" i="9"/>
  <c r="E2747" i="9" s="1"/>
  <c r="F2745" i="9"/>
  <c r="G2744" i="9"/>
  <c r="C2744" i="9"/>
  <c r="D2743" i="9"/>
  <c r="E2743" i="9" s="1"/>
  <c r="F2741" i="9"/>
  <c r="G2740" i="9"/>
  <c r="C2740" i="9"/>
  <c r="D2739" i="9"/>
  <c r="E2739" i="9" s="1"/>
  <c r="F2737" i="9"/>
  <c r="G2736" i="9"/>
  <c r="C2736" i="9"/>
  <c r="D2735" i="9"/>
  <c r="E2735" i="9" s="1"/>
  <c r="F2733" i="9"/>
  <c r="G2732" i="9"/>
  <c r="C2732" i="9"/>
  <c r="D2731" i="9"/>
  <c r="E2731" i="9" s="1"/>
  <c r="F2729" i="9"/>
  <c r="G2728" i="9"/>
  <c r="C2728" i="9"/>
  <c r="D2727" i="9"/>
  <c r="E2727" i="9" s="1"/>
  <c r="F2725" i="9"/>
  <c r="G2724" i="9"/>
  <c r="C2724" i="9"/>
  <c r="D2723" i="9"/>
  <c r="E2723" i="9" s="1"/>
  <c r="F2721" i="9"/>
  <c r="G2720" i="9"/>
  <c r="C2720" i="9"/>
  <c r="D2719" i="9"/>
  <c r="E2719" i="9" s="1"/>
  <c r="F2717" i="9"/>
  <c r="G2716" i="9"/>
  <c r="C2716" i="9"/>
  <c r="D2715" i="9"/>
  <c r="E2715" i="9" s="1"/>
  <c r="F2713" i="9"/>
  <c r="G2712" i="9"/>
  <c r="C2712" i="9"/>
  <c r="D2711" i="9"/>
  <c r="E2711" i="9" s="1"/>
  <c r="F2709" i="9"/>
  <c r="G2708" i="9"/>
  <c r="C2708" i="9"/>
  <c r="D2707" i="9"/>
  <c r="E2707" i="9" s="1"/>
  <c r="F2705" i="9"/>
  <c r="G2704" i="9"/>
  <c r="C2704" i="9"/>
  <c r="D2703" i="9"/>
  <c r="E2703" i="9" s="1"/>
  <c r="F2701" i="9"/>
  <c r="G2700" i="9"/>
  <c r="C2700" i="9"/>
  <c r="D2699" i="9"/>
  <c r="E2699" i="9" s="1"/>
  <c r="F2697" i="9"/>
  <c r="G2696" i="9"/>
  <c r="C2696" i="9"/>
  <c r="D2695" i="9"/>
  <c r="E2695" i="9" s="1"/>
  <c r="F2693" i="9"/>
  <c r="G2692" i="9"/>
  <c r="C2692" i="9"/>
  <c r="D2691" i="9"/>
  <c r="E2691" i="9" s="1"/>
  <c r="F2689" i="9"/>
  <c r="G2688" i="9"/>
  <c r="C2688" i="9"/>
  <c r="D2687" i="9"/>
  <c r="E2687" i="9" s="1"/>
  <c r="F2685" i="9"/>
  <c r="G2684" i="9"/>
  <c r="C2684" i="9"/>
  <c r="D2683" i="9"/>
  <c r="E2683" i="9" s="1"/>
  <c r="F2681" i="9"/>
  <c r="G2680" i="9"/>
  <c r="C2680" i="9"/>
  <c r="D2679" i="9"/>
  <c r="E2679" i="9" s="1"/>
  <c r="F2677" i="9"/>
  <c r="G2676" i="9"/>
  <c r="C2676" i="9"/>
  <c r="D2675" i="9"/>
  <c r="E2675" i="9" s="1"/>
  <c r="F2673" i="9"/>
  <c r="G2672" i="9"/>
  <c r="C2672" i="9"/>
  <c r="D2671" i="9"/>
  <c r="E2671" i="9" s="1"/>
  <c r="F2669" i="9"/>
  <c r="G2668" i="9"/>
  <c r="C2668" i="9"/>
  <c r="D2667" i="9"/>
  <c r="E2667" i="9" s="1"/>
  <c r="F2665" i="9"/>
  <c r="G2664" i="9"/>
  <c r="C2664" i="9"/>
  <c r="D2663" i="9"/>
  <c r="E2663" i="9" s="1"/>
  <c r="F2661" i="9"/>
  <c r="G2660" i="9"/>
  <c r="C2660" i="9"/>
  <c r="D2659" i="9"/>
  <c r="E2659" i="9" s="1"/>
  <c r="F2657" i="9"/>
  <c r="G2656" i="9"/>
  <c r="C2656" i="9"/>
  <c r="D2655" i="9"/>
  <c r="E2655" i="9" s="1"/>
  <c r="F2653" i="9"/>
  <c r="G2652" i="9"/>
  <c r="C2652" i="9"/>
  <c r="D2651" i="9"/>
  <c r="E2651" i="9" s="1"/>
  <c r="F2649" i="9"/>
  <c r="G2648" i="9"/>
  <c r="C2648" i="9"/>
  <c r="D2647" i="9"/>
  <c r="E2647" i="9" s="1"/>
  <c r="F2645" i="9"/>
  <c r="G2644" i="9"/>
  <c r="C2644" i="9"/>
  <c r="D2643" i="9"/>
  <c r="E2643" i="9" s="1"/>
  <c r="F2641" i="9"/>
  <c r="G2640" i="9"/>
  <c r="C2640" i="9"/>
  <c r="D2639" i="9"/>
  <c r="E2639" i="9" s="1"/>
  <c r="F2637" i="9"/>
  <c r="G2636" i="9"/>
  <c r="C2636" i="9"/>
  <c r="D2635" i="9"/>
  <c r="E2635" i="9" s="1"/>
  <c r="F2633" i="9"/>
  <c r="G2632" i="9"/>
  <c r="C2632" i="9"/>
  <c r="D2631" i="9"/>
  <c r="E2631" i="9" s="1"/>
  <c r="F2629" i="9"/>
  <c r="G2628" i="9"/>
  <c r="C2628" i="9"/>
  <c r="D2627" i="9"/>
  <c r="E2627" i="9" s="1"/>
  <c r="F2625" i="9"/>
  <c r="G2624" i="9"/>
  <c r="C2624" i="9"/>
  <c r="D2623" i="9"/>
  <c r="E2623" i="9" s="1"/>
  <c r="F2621" i="9"/>
  <c r="G2620" i="9"/>
  <c r="C2620" i="9"/>
  <c r="D2619" i="9"/>
  <c r="E2619" i="9" s="1"/>
  <c r="F2617" i="9"/>
  <c r="G2616" i="9"/>
  <c r="C2616" i="9"/>
  <c r="D2615" i="9"/>
  <c r="E2615" i="9" s="1"/>
  <c r="F2613" i="9"/>
  <c r="G2612" i="9"/>
  <c r="C2612" i="9"/>
  <c r="D2611" i="9"/>
  <c r="E2611" i="9" s="1"/>
  <c r="F2609" i="9"/>
  <c r="G2608" i="9"/>
  <c r="C2608" i="9"/>
  <c r="D2607" i="9"/>
  <c r="E2607" i="9" s="1"/>
  <c r="F2605" i="9"/>
  <c r="G2604" i="9"/>
  <c r="C2604" i="9"/>
  <c r="D2603" i="9"/>
  <c r="E2603" i="9" s="1"/>
  <c r="F2601" i="9"/>
  <c r="G2600" i="9"/>
  <c r="C2600" i="9"/>
  <c r="D2599" i="9"/>
  <c r="E2599" i="9" s="1"/>
  <c r="F2597" i="9"/>
  <c r="G2596" i="9"/>
  <c r="C2596" i="9"/>
  <c r="D2595" i="9"/>
  <c r="E2595" i="9" s="1"/>
  <c r="F2593" i="9"/>
  <c r="G2592" i="9"/>
  <c r="C2592" i="9"/>
  <c r="D2591" i="9"/>
  <c r="E2591" i="9" s="1"/>
  <c r="F2589" i="9"/>
  <c r="G2588" i="9"/>
  <c r="C2588" i="9"/>
  <c r="D2587" i="9"/>
  <c r="E2587" i="9" s="1"/>
  <c r="F2585" i="9"/>
  <c r="G2584" i="9"/>
  <c r="C2584" i="9"/>
  <c r="D2583" i="9"/>
  <c r="E2583" i="9" s="1"/>
  <c r="F2581" i="9"/>
  <c r="G2580" i="9"/>
  <c r="C2580" i="9"/>
  <c r="D2579" i="9"/>
  <c r="E2579" i="9" s="1"/>
  <c r="F2577" i="9"/>
  <c r="G2576" i="9"/>
  <c r="C2576" i="9"/>
  <c r="D2575" i="9"/>
  <c r="E2575" i="9" s="1"/>
  <c r="F2573" i="9"/>
  <c r="G2572" i="9"/>
  <c r="C2572" i="9"/>
  <c r="D2571" i="9"/>
  <c r="E2571" i="9" s="1"/>
  <c r="F2569" i="9"/>
  <c r="G2568" i="9"/>
  <c r="C2568" i="9"/>
  <c r="D2567" i="9"/>
  <c r="E2567" i="9" s="1"/>
  <c r="F2565" i="9"/>
  <c r="G2564" i="9"/>
  <c r="C2564" i="9"/>
  <c r="D2563" i="9"/>
  <c r="E2563" i="9" s="1"/>
  <c r="F2561" i="9"/>
  <c r="G2560" i="9"/>
  <c r="C2560" i="9"/>
  <c r="D2559" i="9"/>
  <c r="E2559" i="9" s="1"/>
  <c r="F2557" i="9"/>
  <c r="G2556" i="9"/>
  <c r="C2556" i="9"/>
  <c r="D2555" i="9"/>
  <c r="E2555" i="9" s="1"/>
  <c r="F2553" i="9"/>
  <c r="G2552" i="9"/>
  <c r="C2552" i="9"/>
  <c r="D2551" i="9"/>
  <c r="E2551" i="9" s="1"/>
  <c r="F2549" i="9"/>
  <c r="G2548" i="9"/>
  <c r="C2548" i="9"/>
  <c r="D2547" i="9"/>
  <c r="E2547" i="9" s="1"/>
  <c r="F2545" i="9"/>
  <c r="G2544" i="9"/>
  <c r="C2544" i="9"/>
  <c r="D2543" i="9"/>
  <c r="E2543" i="9" s="1"/>
  <c r="F2541" i="9"/>
  <c r="G2540" i="9"/>
  <c r="C2540" i="9"/>
  <c r="D2539" i="9"/>
  <c r="E2539" i="9" s="1"/>
  <c r="F2537" i="9"/>
  <c r="G2536" i="9"/>
  <c r="C2536" i="9"/>
  <c r="D2535" i="9"/>
  <c r="E2535" i="9" s="1"/>
  <c r="F2533" i="9"/>
  <c r="G2532" i="9"/>
  <c r="C2532" i="9"/>
  <c r="D2531" i="9"/>
  <c r="E2531" i="9" s="1"/>
  <c r="F2529" i="9"/>
  <c r="G2528" i="9"/>
  <c r="C2528" i="9"/>
  <c r="D2527" i="9"/>
  <c r="E2527" i="9" s="1"/>
  <c r="F2525" i="9"/>
  <c r="G2524" i="9"/>
  <c r="C2524" i="9"/>
  <c r="D2523" i="9"/>
  <c r="E2523" i="9" s="1"/>
  <c r="F2521" i="9"/>
  <c r="G2520" i="9"/>
  <c r="C2520" i="9"/>
  <c r="D2519" i="9"/>
  <c r="E2519" i="9" s="1"/>
  <c r="F2517" i="9"/>
  <c r="G2516" i="9"/>
  <c r="C2516" i="9"/>
  <c r="D2515" i="9"/>
  <c r="E2515" i="9" s="1"/>
  <c r="F2513" i="9"/>
  <c r="G2512" i="9"/>
  <c r="C2512" i="9"/>
  <c r="D2511" i="9"/>
  <c r="E2511" i="9" s="1"/>
  <c r="F2509" i="9"/>
  <c r="G2508" i="9"/>
  <c r="C2508" i="9"/>
  <c r="D2507" i="9"/>
  <c r="E2507" i="9" s="1"/>
  <c r="F2505" i="9"/>
  <c r="G2504" i="9"/>
  <c r="C2504" i="9"/>
  <c r="D2503" i="9"/>
  <c r="E2503" i="9" s="1"/>
  <c r="F2501" i="9"/>
  <c r="G2500" i="9"/>
  <c r="C2500" i="9"/>
  <c r="D2499" i="9"/>
  <c r="E2499" i="9" s="1"/>
  <c r="G3905" i="9"/>
  <c r="F3854" i="9"/>
  <c r="D3752" i="9"/>
  <c r="E3752" i="9" s="1"/>
  <c r="C3727" i="9"/>
  <c r="G3709" i="9"/>
  <c r="G3692" i="9"/>
  <c r="G3675" i="9"/>
  <c r="F3658" i="9"/>
  <c r="F3641" i="9"/>
  <c r="F3624" i="9"/>
  <c r="G3609" i="9"/>
  <c r="C3597" i="9"/>
  <c r="D3584" i="9"/>
  <c r="E3584" i="9" s="1"/>
  <c r="F3558" i="9"/>
  <c r="G3545" i="9"/>
  <c r="C3533" i="9"/>
  <c r="D3520" i="9"/>
  <c r="E3520" i="9" s="1"/>
  <c r="F3494" i="9"/>
  <c r="G3481" i="9"/>
  <c r="C3469" i="9"/>
  <c r="D3456" i="9"/>
  <c r="E3456" i="9" s="1"/>
  <c r="F3430" i="9"/>
  <c r="G3417" i="9"/>
  <c r="C3405" i="9"/>
  <c r="D3392" i="9"/>
  <c r="E3392" i="9" s="1"/>
  <c r="G3381" i="9"/>
  <c r="C3369" i="9"/>
  <c r="F3362" i="9"/>
  <c r="D3356" i="9"/>
  <c r="E3356" i="9" s="1"/>
  <c r="G3349" i="9"/>
  <c r="C3337" i="9"/>
  <c r="F3330" i="9"/>
  <c r="D3324" i="9"/>
  <c r="E3324" i="9" s="1"/>
  <c r="G3317" i="9"/>
  <c r="C3305" i="9"/>
  <c r="F3298" i="9"/>
  <c r="D3292" i="9"/>
  <c r="E3292" i="9" s="1"/>
  <c r="G3285" i="9"/>
  <c r="C3273" i="9"/>
  <c r="F3266" i="9"/>
  <c r="D3260" i="9"/>
  <c r="E3260" i="9" s="1"/>
  <c r="G3253" i="9"/>
  <c r="D3250" i="9"/>
  <c r="E3250" i="9" s="1"/>
  <c r="C3247" i="9"/>
  <c r="G3243" i="9"/>
  <c r="F3240" i="9"/>
  <c r="D3234" i="9"/>
  <c r="E3234" i="9" s="1"/>
  <c r="C3231" i="9"/>
  <c r="G3227" i="9"/>
  <c r="F3224" i="9"/>
  <c r="D3218" i="9"/>
  <c r="E3218" i="9" s="1"/>
  <c r="C3215" i="9"/>
  <c r="G3211" i="9"/>
  <c r="F3208" i="9"/>
  <c r="D3202" i="9"/>
  <c r="E3202" i="9" s="1"/>
  <c r="C3199" i="9"/>
  <c r="G3195" i="9"/>
  <c r="F3192" i="9"/>
  <c r="D3186" i="9"/>
  <c r="E3186" i="9" s="1"/>
  <c r="C3183" i="9"/>
  <c r="G3179" i="9"/>
  <c r="F3176" i="9"/>
  <c r="D3170" i="9"/>
  <c r="E3170" i="9" s="1"/>
  <c r="C3167" i="9"/>
  <c r="G3163" i="9"/>
  <c r="F3160" i="9"/>
  <c r="D3154" i="9"/>
  <c r="E3154" i="9" s="1"/>
  <c r="C3151" i="9"/>
  <c r="G3147" i="9"/>
  <c r="F3144" i="9"/>
  <c r="D3138" i="9"/>
  <c r="E3138" i="9" s="1"/>
  <c r="C3135" i="9"/>
  <c r="G3131" i="9"/>
  <c r="F3128" i="9"/>
  <c r="D3122" i="9"/>
  <c r="E3122" i="9" s="1"/>
  <c r="C3119" i="9"/>
  <c r="G3115" i="9"/>
  <c r="F3112" i="9"/>
  <c r="D3106" i="9"/>
  <c r="E3106" i="9" s="1"/>
  <c r="C3103" i="9"/>
  <c r="G3099" i="9"/>
  <c r="F3096" i="9"/>
  <c r="D3090" i="9"/>
  <c r="E3090" i="9" s="1"/>
  <c r="C3087" i="9"/>
  <c r="G3083" i="9"/>
  <c r="F3080" i="9"/>
  <c r="D3074" i="9"/>
  <c r="E3074" i="9" s="1"/>
  <c r="C3071" i="9"/>
  <c r="G3067" i="9"/>
  <c r="F3064" i="9"/>
  <c r="D3058" i="9"/>
  <c r="E3058" i="9" s="1"/>
  <c r="C3055" i="9"/>
  <c r="G3051" i="9"/>
  <c r="F3048" i="9"/>
  <c r="D3042" i="9"/>
  <c r="E3042" i="9" s="1"/>
  <c r="C3039" i="9"/>
  <c r="G3035" i="9"/>
  <c r="F3032" i="9"/>
  <c r="F3027" i="9"/>
  <c r="C3026" i="9"/>
  <c r="G3022" i="9"/>
  <c r="D3021" i="9"/>
  <c r="E3021" i="9" s="1"/>
  <c r="F3019" i="9"/>
  <c r="C3018" i="9"/>
  <c r="G3014" i="9"/>
  <c r="D3013" i="9"/>
  <c r="E3013" i="9" s="1"/>
  <c r="F3011" i="9"/>
  <c r="C3010" i="9"/>
  <c r="G3006" i="9"/>
  <c r="D3005" i="9"/>
  <c r="E3005" i="9" s="1"/>
  <c r="F3003" i="9"/>
  <c r="C3002" i="9"/>
  <c r="G2998" i="9"/>
  <c r="D2997" i="9"/>
  <c r="E2997" i="9" s="1"/>
  <c r="F2995" i="9"/>
  <c r="C2994" i="9"/>
  <c r="G2990" i="9"/>
  <c r="D2989" i="9"/>
  <c r="E2989" i="9" s="1"/>
  <c r="F2987" i="9"/>
  <c r="C2986" i="9"/>
  <c r="G2982" i="9"/>
  <c r="D2981" i="9"/>
  <c r="E2981" i="9" s="1"/>
  <c r="F2979" i="9"/>
  <c r="C2978" i="9"/>
  <c r="G2974" i="9"/>
  <c r="D2973" i="9"/>
  <c r="E2973" i="9" s="1"/>
  <c r="F2971" i="9"/>
  <c r="C2970" i="9"/>
  <c r="G2966" i="9"/>
  <c r="D2965" i="9"/>
  <c r="E2965" i="9" s="1"/>
  <c r="F2963" i="9"/>
  <c r="C2962" i="9"/>
  <c r="G2958" i="9"/>
  <c r="D2957" i="9"/>
  <c r="E2957" i="9" s="1"/>
  <c r="F2955" i="9"/>
  <c r="C2954" i="9"/>
  <c r="G2950" i="9"/>
  <c r="D2949" i="9"/>
  <c r="E2949" i="9" s="1"/>
  <c r="F2947" i="9"/>
  <c r="C2946" i="9"/>
  <c r="G2942" i="9"/>
  <c r="D2941" i="9"/>
  <c r="E2941" i="9" s="1"/>
  <c r="F2939" i="9"/>
  <c r="C2938" i="9"/>
  <c r="G2934" i="9"/>
  <c r="D2933" i="9"/>
  <c r="E2933" i="9" s="1"/>
  <c r="F2931" i="9"/>
  <c r="C2930" i="9"/>
  <c r="G2926" i="9"/>
  <c r="D2925" i="9"/>
  <c r="E2925" i="9" s="1"/>
  <c r="F2923" i="9"/>
  <c r="C2922" i="9"/>
  <c r="G2918" i="9"/>
  <c r="D2917" i="9"/>
  <c r="E2917" i="9" s="1"/>
  <c r="F2915" i="9"/>
  <c r="C2914" i="9"/>
  <c r="G2910" i="9"/>
  <c r="D2909" i="9"/>
  <c r="E2909" i="9" s="1"/>
  <c r="F2907" i="9"/>
  <c r="C2906" i="9"/>
  <c r="G2902" i="9"/>
  <c r="D2901" i="9"/>
  <c r="E2901" i="9" s="1"/>
  <c r="F2899" i="9"/>
  <c r="C2898" i="9"/>
  <c r="G2894" i="9"/>
  <c r="D2893" i="9"/>
  <c r="E2893" i="9" s="1"/>
  <c r="F2891" i="9"/>
  <c r="C2890" i="9"/>
  <c r="G2886" i="9"/>
  <c r="D2885" i="9"/>
  <c r="E2885" i="9" s="1"/>
  <c r="F2883" i="9"/>
  <c r="C2882" i="9"/>
  <c r="G2878" i="9"/>
  <c r="D2877" i="9"/>
  <c r="E2877" i="9" s="1"/>
  <c r="F2875" i="9"/>
  <c r="C2874" i="9"/>
  <c r="G2870" i="9"/>
  <c r="D2869" i="9"/>
  <c r="E2869" i="9" s="1"/>
  <c r="F2867" i="9"/>
  <c r="D2866" i="9"/>
  <c r="E2866" i="9" s="1"/>
  <c r="F2864" i="9"/>
  <c r="G2863" i="9"/>
  <c r="C2863" i="9"/>
  <c r="D2862" i="9"/>
  <c r="E2862" i="9" s="1"/>
  <c r="F2860" i="9"/>
  <c r="G2859" i="9"/>
  <c r="C2859" i="9"/>
  <c r="D2858" i="9"/>
  <c r="E2858" i="9" s="1"/>
  <c r="F2856" i="9"/>
  <c r="G2855" i="9"/>
  <c r="C2855" i="9"/>
  <c r="D2854" i="9"/>
  <c r="E2854" i="9" s="1"/>
  <c r="F2852" i="9"/>
  <c r="G2851" i="9"/>
  <c r="C2851" i="9"/>
  <c r="D2850" i="9"/>
  <c r="E2850" i="9" s="1"/>
  <c r="F2848" i="9"/>
  <c r="G2847" i="9"/>
  <c r="C2847" i="9"/>
  <c r="D2846" i="9"/>
  <c r="E2846" i="9" s="1"/>
  <c r="F2844" i="9"/>
  <c r="G2843" i="9"/>
  <c r="C2843" i="9"/>
  <c r="D2842" i="9"/>
  <c r="E2842" i="9" s="1"/>
  <c r="F2840" i="9"/>
  <c r="G2839" i="9"/>
  <c r="C2839" i="9"/>
  <c r="D2838" i="9"/>
  <c r="E2838" i="9" s="1"/>
  <c r="F2836" i="9"/>
  <c r="G2835" i="9"/>
  <c r="C2835" i="9"/>
  <c r="D2834" i="9"/>
  <c r="E2834" i="9" s="1"/>
  <c r="F2832" i="9"/>
  <c r="G2831" i="9"/>
  <c r="C2831" i="9"/>
  <c r="D2830" i="9"/>
  <c r="E2830" i="9" s="1"/>
  <c r="F2828" i="9"/>
  <c r="G2827" i="9"/>
  <c r="C2827" i="9"/>
  <c r="D2826" i="9"/>
  <c r="E2826" i="9" s="1"/>
  <c r="F2824" i="9"/>
  <c r="G2823" i="9"/>
  <c r="C2823" i="9"/>
  <c r="D2822" i="9"/>
  <c r="E2822" i="9" s="1"/>
  <c r="F2820" i="9"/>
  <c r="G2819" i="9"/>
  <c r="C2819" i="9"/>
  <c r="D2818" i="9"/>
  <c r="E2818" i="9" s="1"/>
  <c r="F2816" i="9"/>
  <c r="G2815" i="9"/>
  <c r="C2815" i="9"/>
  <c r="D2814" i="9"/>
  <c r="E2814" i="9" s="1"/>
  <c r="F2812" i="9"/>
  <c r="G2811" i="9"/>
  <c r="C2811" i="9"/>
  <c r="D2810" i="9"/>
  <c r="E2810" i="9" s="1"/>
  <c r="F2808" i="9"/>
  <c r="G2807" i="9"/>
  <c r="C2807" i="9"/>
  <c r="D2806" i="9"/>
  <c r="E2806" i="9" s="1"/>
  <c r="F2804" i="9"/>
  <c r="G2803" i="9"/>
  <c r="C2803" i="9"/>
  <c r="D2802" i="9"/>
  <c r="E2802" i="9" s="1"/>
  <c r="F2800" i="9"/>
  <c r="G2799" i="9"/>
  <c r="C2799" i="9"/>
  <c r="D2798" i="9"/>
  <c r="E2798" i="9" s="1"/>
  <c r="F2796" i="9"/>
  <c r="G2795" i="9"/>
  <c r="C2795" i="9"/>
  <c r="D2794" i="9"/>
  <c r="E2794" i="9" s="1"/>
  <c r="F2792" i="9"/>
  <c r="G2791" i="9"/>
  <c r="C2791" i="9"/>
  <c r="D2790" i="9"/>
  <c r="E2790" i="9" s="1"/>
  <c r="F2788" i="9"/>
  <c r="G2787" i="9"/>
  <c r="C2787" i="9"/>
  <c r="D2786" i="9"/>
  <c r="E2786" i="9" s="1"/>
  <c r="F2784" i="9"/>
  <c r="G2783" i="9"/>
  <c r="C2783" i="9"/>
  <c r="D2782" i="9"/>
  <c r="E2782" i="9" s="1"/>
  <c r="F2780" i="9"/>
  <c r="G2779" i="9"/>
  <c r="C2779" i="9"/>
  <c r="D2778" i="9"/>
  <c r="E2778" i="9" s="1"/>
  <c r="F2776" i="9"/>
  <c r="G2775" i="9"/>
  <c r="C2775" i="9"/>
  <c r="D2774" i="9"/>
  <c r="E2774" i="9" s="1"/>
  <c r="F2772" i="9"/>
  <c r="G2771" i="9"/>
  <c r="C2771" i="9"/>
  <c r="D2770" i="9"/>
  <c r="E2770" i="9" s="1"/>
  <c r="F2768" i="9"/>
  <c r="G2767" i="9"/>
  <c r="C2767" i="9"/>
  <c r="D2766" i="9"/>
  <c r="E2766" i="9" s="1"/>
  <c r="F2764" i="9"/>
  <c r="G2763" i="9"/>
  <c r="C2763" i="9"/>
  <c r="D2762" i="9"/>
  <c r="E2762" i="9" s="1"/>
  <c r="F2760" i="9"/>
  <c r="G2759" i="9"/>
  <c r="C2759" i="9"/>
  <c r="D2758" i="9"/>
  <c r="E2758" i="9" s="1"/>
  <c r="F2756" i="9"/>
  <c r="G2755" i="9"/>
  <c r="C2755" i="9"/>
  <c r="D2754" i="9"/>
  <c r="E2754" i="9" s="1"/>
  <c r="F2752" i="9"/>
  <c r="G2751" i="9"/>
  <c r="C2751" i="9"/>
  <c r="D2750" i="9"/>
  <c r="E2750" i="9" s="1"/>
  <c r="F2748" i="9"/>
  <c r="G2747" i="9"/>
  <c r="C2747" i="9"/>
  <c r="D2746" i="9"/>
  <c r="E2746" i="9" s="1"/>
  <c r="F2744" i="9"/>
  <c r="G2743" i="9"/>
  <c r="C2743" i="9"/>
  <c r="D2742" i="9"/>
  <c r="E2742" i="9" s="1"/>
  <c r="F2740" i="9"/>
  <c r="G2739" i="9"/>
  <c r="C2739" i="9"/>
  <c r="D2738" i="9"/>
  <c r="E2738" i="9" s="1"/>
  <c r="F2736" i="9"/>
  <c r="G2735" i="9"/>
  <c r="C2735" i="9"/>
  <c r="D2734" i="9"/>
  <c r="E2734" i="9" s="1"/>
  <c r="F2732" i="9"/>
  <c r="G2731" i="9"/>
  <c r="C2731" i="9"/>
  <c r="D2730" i="9"/>
  <c r="E2730" i="9" s="1"/>
  <c r="F2728" i="9"/>
  <c r="G2727" i="9"/>
  <c r="C2727" i="9"/>
  <c r="D2726" i="9"/>
  <c r="E2726" i="9" s="1"/>
  <c r="F2724" i="9"/>
  <c r="G2723" i="9"/>
  <c r="C2723" i="9"/>
  <c r="D2722" i="9"/>
  <c r="E2722" i="9" s="1"/>
  <c r="F2720" i="9"/>
  <c r="G2719" i="9"/>
  <c r="C2719" i="9"/>
  <c r="D2718" i="9"/>
  <c r="E2718" i="9" s="1"/>
  <c r="F2716" i="9"/>
  <c r="G2715" i="9"/>
  <c r="C2715" i="9"/>
  <c r="D2714" i="9"/>
  <c r="E2714" i="9" s="1"/>
  <c r="F2712" i="9"/>
  <c r="G2711" i="9"/>
  <c r="C2711" i="9"/>
  <c r="D2710" i="9"/>
  <c r="E2710" i="9" s="1"/>
  <c r="F2708" i="9"/>
  <c r="G2707" i="9"/>
  <c r="C2707" i="9"/>
  <c r="D2706" i="9"/>
  <c r="E2706" i="9" s="1"/>
  <c r="F2704" i="9"/>
  <c r="G2703" i="9"/>
  <c r="C2703" i="9"/>
  <c r="D2702" i="9"/>
  <c r="E2702" i="9" s="1"/>
  <c r="F2700" i="9"/>
  <c r="G2699" i="9"/>
  <c r="C2699" i="9"/>
  <c r="D2698" i="9"/>
  <c r="E2698" i="9" s="1"/>
  <c r="F2696" i="9"/>
  <c r="G2695" i="9"/>
  <c r="C2695" i="9"/>
  <c r="D2694" i="9"/>
  <c r="E2694" i="9" s="1"/>
  <c r="F2692" i="9"/>
  <c r="G2691" i="9"/>
  <c r="C2691" i="9"/>
  <c r="D2690" i="9"/>
  <c r="E2690" i="9" s="1"/>
  <c r="F2688" i="9"/>
  <c r="G2687" i="9"/>
  <c r="C2687" i="9"/>
  <c r="D2686" i="9"/>
  <c r="E2686" i="9" s="1"/>
  <c r="F2684" i="9"/>
  <c r="G2683" i="9"/>
  <c r="C2683" i="9"/>
  <c r="D2682" i="9"/>
  <c r="E2682" i="9" s="1"/>
  <c r="F2680" i="9"/>
  <c r="G2679" i="9"/>
  <c r="C2679" i="9"/>
  <c r="D2678" i="9"/>
  <c r="E2678" i="9" s="1"/>
  <c r="F2676" i="9"/>
  <c r="G2675" i="9"/>
  <c r="C2675" i="9"/>
  <c r="D2674" i="9"/>
  <c r="E2674" i="9" s="1"/>
  <c r="F2672" i="9"/>
  <c r="G2671" i="9"/>
  <c r="C2671" i="9"/>
  <c r="D2670" i="9"/>
  <c r="E2670" i="9" s="1"/>
  <c r="F2668" i="9"/>
  <c r="G2667" i="9"/>
  <c r="C2667" i="9"/>
  <c r="D2666" i="9"/>
  <c r="E2666" i="9" s="1"/>
  <c r="F2664" i="9"/>
  <c r="G2663" i="9"/>
  <c r="C2663" i="9"/>
  <c r="D2662" i="9"/>
  <c r="E2662" i="9" s="1"/>
  <c r="F2660" i="9"/>
  <c r="G2659" i="9"/>
  <c r="C2659" i="9"/>
  <c r="D2658" i="9"/>
  <c r="E2658" i="9" s="1"/>
  <c r="F2656" i="9"/>
  <c r="G2655" i="9"/>
  <c r="C2655" i="9"/>
  <c r="D2654" i="9"/>
  <c r="E2654" i="9" s="1"/>
  <c r="F2652" i="9"/>
  <c r="G2651" i="9"/>
  <c r="C2651" i="9"/>
  <c r="D2650" i="9"/>
  <c r="E2650" i="9" s="1"/>
  <c r="F2648" i="9"/>
  <c r="G2647" i="9"/>
  <c r="C2647" i="9"/>
  <c r="D2646" i="9"/>
  <c r="E2646" i="9" s="1"/>
  <c r="F2644" i="9"/>
  <c r="G2643" i="9"/>
  <c r="C2643" i="9"/>
  <c r="D2642" i="9"/>
  <c r="E2642" i="9" s="1"/>
  <c r="F2640" i="9"/>
  <c r="G2639" i="9"/>
  <c r="C2639" i="9"/>
  <c r="D2638" i="9"/>
  <c r="E2638" i="9" s="1"/>
  <c r="F2636" i="9"/>
  <c r="G2635" i="9"/>
  <c r="C2635" i="9"/>
  <c r="D2634" i="9"/>
  <c r="E2634" i="9" s="1"/>
  <c r="F2632" i="9"/>
  <c r="G2631" i="9"/>
  <c r="C2631" i="9"/>
  <c r="D2630" i="9"/>
  <c r="E2630" i="9" s="1"/>
  <c r="F2628" i="9"/>
  <c r="G2627" i="9"/>
  <c r="C2627" i="9"/>
  <c r="D2626" i="9"/>
  <c r="E2626" i="9" s="1"/>
  <c r="F2624" i="9"/>
  <c r="G2623" i="9"/>
  <c r="C2623" i="9"/>
  <c r="D2622" i="9"/>
  <c r="E2622" i="9" s="1"/>
  <c r="F2620" i="9"/>
  <c r="G2619" i="9"/>
  <c r="C2619" i="9"/>
  <c r="D2618" i="9"/>
  <c r="E2618" i="9" s="1"/>
  <c r="F2616" i="9"/>
  <c r="G2615" i="9"/>
  <c r="C2615" i="9"/>
  <c r="D2614" i="9"/>
  <c r="E2614" i="9" s="1"/>
  <c r="F2612" i="9"/>
  <c r="G2611" i="9"/>
  <c r="C2611" i="9"/>
  <c r="D2610" i="9"/>
  <c r="E2610" i="9" s="1"/>
  <c r="F2608" i="9"/>
  <c r="G2607" i="9"/>
  <c r="C2607" i="9"/>
  <c r="D2606" i="9"/>
  <c r="E2606" i="9" s="1"/>
  <c r="F2604" i="9"/>
  <c r="G2603" i="9"/>
  <c r="C2603" i="9"/>
  <c r="D2602" i="9"/>
  <c r="E2602" i="9" s="1"/>
  <c r="F2600" i="9"/>
  <c r="G2599" i="9"/>
  <c r="C2599" i="9"/>
  <c r="D2598" i="9"/>
  <c r="E2598" i="9" s="1"/>
  <c r="F2596" i="9"/>
  <c r="G2595" i="9"/>
  <c r="C2595" i="9"/>
  <c r="D2594" i="9"/>
  <c r="E2594" i="9" s="1"/>
  <c r="F2592" i="9"/>
  <c r="G2591" i="9"/>
  <c r="C2591" i="9"/>
  <c r="D2590" i="9"/>
  <c r="E2590" i="9" s="1"/>
  <c r="F2588" i="9"/>
  <c r="G2587" i="9"/>
  <c r="C2587" i="9"/>
  <c r="D2586" i="9"/>
  <c r="E2586" i="9" s="1"/>
  <c r="F2584" i="9"/>
  <c r="G2583" i="9"/>
  <c r="C2583" i="9"/>
  <c r="D2582" i="9"/>
  <c r="E2582" i="9" s="1"/>
  <c r="F2580" i="9"/>
  <c r="G2579" i="9"/>
  <c r="C2579" i="9"/>
  <c r="D2578" i="9"/>
  <c r="E2578" i="9" s="1"/>
  <c r="F2576" i="9"/>
  <c r="G2575" i="9"/>
  <c r="C2575" i="9"/>
  <c r="D2574" i="9"/>
  <c r="E2574" i="9" s="1"/>
  <c r="F2572" i="9"/>
  <c r="G2571" i="9"/>
  <c r="C2571" i="9"/>
  <c r="D2570" i="9"/>
  <c r="E2570" i="9" s="1"/>
  <c r="F2568" i="9"/>
  <c r="G2567" i="9"/>
  <c r="C2567" i="9"/>
  <c r="D2566" i="9"/>
  <c r="E2566" i="9" s="1"/>
  <c r="F2564" i="9"/>
  <c r="G2563" i="9"/>
  <c r="C2563" i="9"/>
  <c r="D2562" i="9"/>
  <c r="E2562" i="9" s="1"/>
  <c r="F2560" i="9"/>
  <c r="G2559" i="9"/>
  <c r="C2559" i="9"/>
  <c r="D2558" i="9"/>
  <c r="E2558" i="9" s="1"/>
  <c r="F2556" i="9"/>
  <c r="G2555" i="9"/>
  <c r="C2555" i="9"/>
  <c r="D2554" i="9"/>
  <c r="E2554" i="9" s="1"/>
  <c r="F2552" i="9"/>
  <c r="G2551" i="9"/>
  <c r="C2551" i="9"/>
  <c r="D2550" i="9"/>
  <c r="E2550" i="9" s="1"/>
  <c r="F2548" i="9"/>
  <c r="G2547" i="9"/>
  <c r="C2547" i="9"/>
  <c r="D2546" i="9"/>
  <c r="E2546" i="9" s="1"/>
  <c r="F2544" i="9"/>
  <c r="G2543" i="9"/>
  <c r="C2543" i="9"/>
  <c r="D2542" i="9"/>
  <c r="E2542" i="9" s="1"/>
  <c r="F2540" i="9"/>
  <c r="G2539" i="9"/>
  <c r="C2539" i="9"/>
  <c r="D2538" i="9"/>
  <c r="E2538" i="9" s="1"/>
  <c r="F2536" i="9"/>
  <c r="G2535" i="9"/>
  <c r="C2535" i="9"/>
  <c r="D2534" i="9"/>
  <c r="E2534" i="9" s="1"/>
  <c r="F2532" i="9"/>
  <c r="G2531" i="9"/>
  <c r="C2531" i="9"/>
  <c r="D2530" i="9"/>
  <c r="E2530" i="9" s="1"/>
  <c r="F2528" i="9"/>
  <c r="G2527" i="9"/>
  <c r="C2527" i="9"/>
  <c r="D2526" i="9"/>
  <c r="E2526" i="9" s="1"/>
  <c r="F2524" i="9"/>
  <c r="G2523" i="9"/>
  <c r="C2523" i="9"/>
  <c r="D2522" i="9"/>
  <c r="E2522" i="9" s="1"/>
  <c r="F2520" i="9"/>
  <c r="G2519" i="9"/>
  <c r="C2519" i="9"/>
  <c r="D2518" i="9"/>
  <c r="E2518" i="9" s="1"/>
  <c r="F2516" i="9"/>
  <c r="G2515" i="9"/>
  <c r="C2515" i="9"/>
  <c r="D2514" i="9"/>
  <c r="E2514" i="9" s="1"/>
  <c r="F2512" i="9"/>
  <c r="G2511" i="9"/>
  <c r="C2511" i="9"/>
  <c r="D2510" i="9"/>
  <c r="E2510" i="9" s="1"/>
  <c r="F2508" i="9"/>
  <c r="G2507" i="9"/>
  <c r="C2507" i="9"/>
  <c r="D2506" i="9"/>
  <c r="E2506" i="9" s="1"/>
  <c r="F2504" i="9"/>
  <c r="G2503" i="9"/>
  <c r="C2503" i="9"/>
  <c r="D2502" i="9"/>
  <c r="E2502" i="9" s="1"/>
  <c r="F2500" i="9"/>
  <c r="G2499" i="9"/>
  <c r="C2499" i="9"/>
  <c r="D2498" i="9"/>
  <c r="E2498" i="9" s="1"/>
  <c r="F2496" i="9"/>
  <c r="G2495" i="9"/>
  <c r="C2495" i="9"/>
  <c r="D2494" i="9"/>
  <c r="E2494" i="9" s="1"/>
  <c r="F2492" i="9"/>
  <c r="G2491" i="9"/>
  <c r="C2491" i="9"/>
  <c r="D2490" i="9"/>
  <c r="E2490" i="9" s="1"/>
  <c r="F2488" i="9"/>
  <c r="G2487" i="9"/>
  <c r="C2487" i="9"/>
  <c r="D2486" i="9"/>
  <c r="E2486" i="9" s="1"/>
  <c r="F2484" i="9"/>
  <c r="G2483" i="9"/>
  <c r="C2483" i="9"/>
  <c r="D2482" i="9"/>
  <c r="E2482" i="9" s="1"/>
  <c r="F2480" i="9"/>
  <c r="G2479" i="9"/>
  <c r="C2479" i="9"/>
  <c r="D2478" i="9"/>
  <c r="E2478" i="9" s="1"/>
  <c r="F2476" i="9"/>
  <c r="G2475" i="9"/>
  <c r="C2475" i="9"/>
  <c r="D2474" i="9"/>
  <c r="E2474" i="9" s="1"/>
  <c r="F2472" i="9"/>
  <c r="G2471" i="9"/>
  <c r="C2471" i="9"/>
  <c r="D2470" i="9"/>
  <c r="E2470" i="9" s="1"/>
  <c r="F2468" i="9"/>
  <c r="G2467" i="9"/>
  <c r="C2467" i="9"/>
  <c r="D2466" i="9"/>
  <c r="E2466" i="9" s="1"/>
  <c r="F2464" i="9"/>
  <c r="G2463" i="9"/>
  <c r="C2463" i="9"/>
  <c r="D2462" i="9"/>
  <c r="E2462" i="9" s="1"/>
  <c r="F2460" i="9"/>
  <c r="G2459" i="9"/>
  <c r="C2459" i="9"/>
  <c r="D2458" i="9"/>
  <c r="E2458" i="9" s="1"/>
  <c r="F2456" i="9"/>
  <c r="G2455" i="9"/>
  <c r="C2455" i="9"/>
  <c r="D2454" i="9"/>
  <c r="E2454" i="9" s="1"/>
  <c r="F2452" i="9"/>
  <c r="G2451" i="9"/>
  <c r="C2451" i="9"/>
  <c r="D2450" i="9"/>
  <c r="E2450" i="9" s="1"/>
  <c r="F2448" i="9"/>
  <c r="G2447" i="9"/>
  <c r="C2447" i="9"/>
  <c r="D2446" i="9"/>
  <c r="E2446" i="9" s="1"/>
  <c r="F2444" i="9"/>
  <c r="G2443" i="9"/>
  <c r="C2443" i="9"/>
  <c r="D2442" i="9"/>
  <c r="E2442" i="9" s="1"/>
  <c r="F2440" i="9"/>
  <c r="G2439" i="9"/>
  <c r="C2439" i="9"/>
  <c r="D2438" i="9"/>
  <c r="E2438" i="9" s="1"/>
  <c r="F2436" i="9"/>
  <c r="G2435" i="9"/>
  <c r="C2435" i="9"/>
  <c r="D2434" i="9"/>
  <c r="E2434" i="9" s="1"/>
  <c r="F2432" i="9"/>
  <c r="G2431" i="9"/>
  <c r="C2431" i="9"/>
  <c r="D2430" i="9"/>
  <c r="E2430" i="9" s="1"/>
  <c r="F2428" i="9"/>
  <c r="G2427" i="9"/>
  <c r="C2427" i="9"/>
  <c r="D2426" i="9"/>
  <c r="E2426" i="9" s="1"/>
  <c r="F2424" i="9"/>
  <c r="G2423" i="9"/>
  <c r="C2423" i="9"/>
  <c r="D2422" i="9"/>
  <c r="E2422" i="9" s="1"/>
  <c r="F2420" i="9"/>
  <c r="G2419" i="9"/>
  <c r="C2419" i="9"/>
  <c r="D2418" i="9"/>
  <c r="E2418" i="9" s="1"/>
  <c r="F2416" i="9"/>
  <c r="G2415" i="9"/>
  <c r="C2415" i="9"/>
  <c r="D2414" i="9"/>
  <c r="E2414" i="9" s="1"/>
  <c r="F2412" i="9"/>
  <c r="G2411" i="9"/>
  <c r="C2411" i="9"/>
  <c r="D2410" i="9"/>
  <c r="E2410" i="9" s="1"/>
  <c r="F2408" i="9"/>
  <c r="G2407" i="9"/>
  <c r="C2407" i="9"/>
  <c r="D2406" i="9"/>
  <c r="E2406" i="9" s="1"/>
  <c r="F2404" i="9"/>
  <c r="G2403" i="9"/>
  <c r="C2403" i="9"/>
  <c r="D2402" i="9"/>
  <c r="E2402" i="9" s="1"/>
  <c r="F2400" i="9"/>
  <c r="G2399" i="9"/>
  <c r="C2399" i="9"/>
  <c r="D2398" i="9"/>
  <c r="E2398" i="9" s="1"/>
  <c r="F2396" i="9"/>
  <c r="G2395" i="9"/>
  <c r="C2395" i="9"/>
  <c r="D2394" i="9"/>
  <c r="E2394" i="9" s="1"/>
  <c r="F2392" i="9"/>
  <c r="G2391" i="9"/>
  <c r="C2391" i="9"/>
  <c r="D2390" i="9"/>
  <c r="E2390" i="9" s="1"/>
  <c r="F2388" i="9"/>
  <c r="G2387" i="9"/>
  <c r="C2387" i="9"/>
  <c r="D2386" i="9"/>
  <c r="E2386" i="9" s="1"/>
  <c r="F2384" i="9"/>
  <c r="G2383" i="9"/>
  <c r="C2383" i="9"/>
  <c r="D2382" i="9"/>
  <c r="E2382" i="9" s="1"/>
  <c r="F2380" i="9"/>
  <c r="G2379" i="9"/>
  <c r="C2379" i="9"/>
  <c r="D2378" i="9"/>
  <c r="E2378" i="9" s="1"/>
  <c r="F2376" i="9"/>
  <c r="G2375" i="9"/>
  <c r="C2375" i="9"/>
  <c r="D2374" i="9"/>
  <c r="E2374" i="9" s="1"/>
  <c r="F2372" i="9"/>
  <c r="G2371" i="9"/>
  <c r="C2371" i="9"/>
  <c r="D2370" i="9"/>
  <c r="E2370" i="9" s="1"/>
  <c r="F2368" i="9"/>
  <c r="G2367" i="9"/>
  <c r="C2367" i="9"/>
  <c r="D2366" i="9"/>
  <c r="E2366" i="9" s="1"/>
  <c r="F2364" i="9"/>
  <c r="G2363" i="9"/>
  <c r="C2363" i="9"/>
  <c r="D2362" i="9"/>
  <c r="E2362" i="9" s="1"/>
  <c r="F2360" i="9"/>
  <c r="G2359" i="9"/>
  <c r="C2359" i="9"/>
  <c r="D2358" i="9"/>
  <c r="E2358" i="9" s="1"/>
  <c r="F2356" i="9"/>
  <c r="G2355" i="9"/>
  <c r="C2355" i="9"/>
  <c r="D2354" i="9"/>
  <c r="E2354" i="9" s="1"/>
  <c r="F2352" i="9"/>
  <c r="G2351" i="9"/>
  <c r="C2351" i="9"/>
  <c r="D2350" i="9"/>
  <c r="E2350" i="9" s="1"/>
  <c r="F2348" i="9"/>
  <c r="G2347" i="9"/>
  <c r="C2347" i="9"/>
  <c r="D2346" i="9"/>
  <c r="E2346" i="9" s="1"/>
  <c r="F2344" i="9"/>
  <c r="G2343" i="9"/>
  <c r="C2343" i="9"/>
  <c r="D2342" i="9"/>
  <c r="E2342" i="9" s="1"/>
  <c r="F2340" i="9"/>
  <c r="G2339" i="9"/>
  <c r="C2339" i="9"/>
  <c r="D2338" i="9"/>
  <c r="E2338" i="9" s="1"/>
  <c r="F2336" i="9"/>
  <c r="G2335" i="9"/>
  <c r="C2335" i="9"/>
  <c r="D2334" i="9"/>
  <c r="E2334" i="9" s="1"/>
  <c r="F2332" i="9"/>
  <c r="G2331" i="9"/>
  <c r="C2331" i="9"/>
  <c r="D2330" i="9"/>
  <c r="E2330" i="9" s="1"/>
  <c r="F2328" i="9"/>
  <c r="G2327" i="9"/>
  <c r="C2327" i="9"/>
  <c r="D2326" i="9"/>
  <c r="E2326" i="9" s="1"/>
  <c r="F2324" i="9"/>
  <c r="G2323" i="9"/>
  <c r="C2323" i="9"/>
  <c r="D2322" i="9"/>
  <c r="E2322" i="9" s="1"/>
  <c r="F2320" i="9"/>
  <c r="G2319" i="9"/>
  <c r="C2319" i="9"/>
  <c r="D2318" i="9"/>
  <c r="E2318" i="9" s="1"/>
  <c r="F2316" i="9"/>
  <c r="G2315" i="9"/>
  <c r="C2315" i="9"/>
  <c r="D2314" i="9"/>
  <c r="E2314" i="9" s="1"/>
  <c r="F2312" i="9"/>
  <c r="G2311" i="9"/>
  <c r="C2311" i="9"/>
  <c r="D2310" i="9"/>
  <c r="E2310" i="9" s="1"/>
  <c r="F2308" i="9"/>
  <c r="G2307" i="9"/>
  <c r="C2307" i="9"/>
  <c r="D2306" i="9"/>
  <c r="E2306" i="9" s="1"/>
  <c r="F2304" i="9"/>
  <c r="G2303" i="9"/>
  <c r="C2303" i="9"/>
  <c r="D2302" i="9"/>
  <c r="E2302" i="9" s="1"/>
  <c r="F2300" i="9"/>
  <c r="G2299" i="9"/>
  <c r="C2299" i="9"/>
  <c r="D2298" i="9"/>
  <c r="E2298" i="9" s="1"/>
  <c r="F2296" i="9"/>
  <c r="G2295" i="9"/>
  <c r="C2295" i="9"/>
  <c r="D2294" i="9"/>
  <c r="E2294" i="9" s="1"/>
  <c r="F2292" i="9"/>
  <c r="G2291" i="9"/>
  <c r="C2291" i="9"/>
  <c r="D2290" i="9"/>
  <c r="E2290" i="9" s="1"/>
  <c r="F2288" i="9"/>
  <c r="G2287" i="9"/>
  <c r="C2287" i="9"/>
  <c r="D2286" i="9"/>
  <c r="E2286" i="9" s="1"/>
  <c r="F2284" i="9"/>
  <c r="G2283" i="9"/>
  <c r="C3963" i="9"/>
  <c r="C3893" i="9"/>
  <c r="G3841" i="9"/>
  <c r="F3790" i="9"/>
  <c r="C3745" i="9"/>
  <c r="F3722" i="9"/>
  <c r="F3705" i="9"/>
  <c r="F3688" i="9"/>
  <c r="D3620" i="9"/>
  <c r="E3620" i="9" s="1"/>
  <c r="F3606" i="9"/>
  <c r="G3593" i="9"/>
  <c r="C3581" i="9"/>
  <c r="D3568" i="9"/>
  <c r="E3568" i="9" s="1"/>
  <c r="F3542" i="9"/>
  <c r="G3529" i="9"/>
  <c r="C3517" i="9"/>
  <c r="D3504" i="9"/>
  <c r="E3504" i="9" s="1"/>
  <c r="F3478" i="9"/>
  <c r="G3465" i="9"/>
  <c r="C3453" i="9"/>
  <c r="D3440" i="9"/>
  <c r="E3440" i="9" s="1"/>
  <c r="F3414" i="9"/>
  <c r="G3401" i="9"/>
  <c r="C3389" i="9"/>
  <c r="D3380" i="9"/>
  <c r="E3380" i="9" s="1"/>
  <c r="G3373" i="9"/>
  <c r="C3361" i="9"/>
  <c r="F3354" i="9"/>
  <c r="D3348" i="9"/>
  <c r="E3348" i="9" s="1"/>
  <c r="G3341" i="9"/>
  <c r="C3329" i="9"/>
  <c r="F3322" i="9"/>
  <c r="D3316" i="9"/>
  <c r="E3316" i="9" s="1"/>
  <c r="G3309" i="9"/>
  <c r="C3297" i="9"/>
  <c r="F3290" i="9"/>
  <c r="D3284" i="9"/>
  <c r="E3284" i="9" s="1"/>
  <c r="G3277" i="9"/>
  <c r="C3265" i="9"/>
  <c r="F3258" i="9"/>
  <c r="F3252" i="9"/>
  <c r="D3246" i="9"/>
  <c r="E3246" i="9" s="1"/>
  <c r="C3243" i="9"/>
  <c r="G3239" i="9"/>
  <c r="F3236" i="9"/>
  <c r="D3230" i="9"/>
  <c r="E3230" i="9" s="1"/>
  <c r="C3227" i="9"/>
  <c r="G3223" i="9"/>
  <c r="F3220" i="9"/>
  <c r="D3214" i="9"/>
  <c r="E3214" i="9" s="1"/>
  <c r="C3211" i="9"/>
  <c r="G3207" i="9"/>
  <c r="F3204" i="9"/>
  <c r="D3198" i="9"/>
  <c r="E3198" i="9" s="1"/>
  <c r="C3195" i="9"/>
  <c r="G3191" i="9"/>
  <c r="F3188" i="9"/>
  <c r="D3182" i="9"/>
  <c r="E3182" i="9" s="1"/>
  <c r="C3179" i="9"/>
  <c r="G3175" i="9"/>
  <c r="F3172" i="9"/>
  <c r="D3166" i="9"/>
  <c r="E3166" i="9" s="1"/>
  <c r="C3163" i="9"/>
  <c r="G3159" i="9"/>
  <c r="F3156" i="9"/>
  <c r="D3150" i="9"/>
  <c r="E3150" i="9" s="1"/>
  <c r="C3147" i="9"/>
  <c r="G3143" i="9"/>
  <c r="F3140" i="9"/>
  <c r="D3134" i="9"/>
  <c r="E3134" i="9" s="1"/>
  <c r="C3131" i="9"/>
  <c r="G3127" i="9"/>
  <c r="F3124" i="9"/>
  <c r="D3118" i="9"/>
  <c r="E3118" i="9" s="1"/>
  <c r="C3115" i="9"/>
  <c r="G3111" i="9"/>
  <c r="F3108" i="9"/>
  <c r="D3102" i="9"/>
  <c r="E3102" i="9" s="1"/>
  <c r="C3099" i="9"/>
  <c r="G3095" i="9"/>
  <c r="F3092" i="9"/>
  <c r="D3086" i="9"/>
  <c r="E3086" i="9" s="1"/>
  <c r="C3083" i="9"/>
  <c r="G3079" i="9"/>
  <c r="F3076" i="9"/>
  <c r="D3070" i="9"/>
  <c r="E3070" i="9" s="1"/>
  <c r="C3067" i="9"/>
  <c r="G3063" i="9"/>
  <c r="F3060" i="9"/>
  <c r="D3054" i="9"/>
  <c r="E3054" i="9" s="1"/>
  <c r="C3051" i="9"/>
  <c r="G3047" i="9"/>
  <c r="F3044" i="9"/>
  <c r="D3038" i="9"/>
  <c r="E3038" i="9" s="1"/>
  <c r="C3035" i="9"/>
  <c r="G3031" i="9"/>
  <c r="F3028" i="9"/>
  <c r="C3027" i="9"/>
  <c r="G3023" i="9"/>
  <c r="D3022" i="9"/>
  <c r="E3022" i="9" s="1"/>
  <c r="F3020" i="9"/>
  <c r="C3019" i="9"/>
  <c r="G3015" i="9"/>
  <c r="D3014" i="9"/>
  <c r="E3014" i="9" s="1"/>
  <c r="F3012" i="9"/>
  <c r="C3011" i="9"/>
  <c r="G3007" i="9"/>
  <c r="D3006" i="9"/>
  <c r="E3006" i="9" s="1"/>
  <c r="F3004" i="9"/>
  <c r="C3003" i="9"/>
  <c r="G2999" i="9"/>
  <c r="D2998" i="9"/>
  <c r="E2998" i="9" s="1"/>
  <c r="F2996" i="9"/>
  <c r="C2995" i="9"/>
  <c r="G2991" i="9"/>
  <c r="D2990" i="9"/>
  <c r="E2990" i="9" s="1"/>
  <c r="F2988" i="9"/>
  <c r="C2987" i="9"/>
  <c r="G2983" i="9"/>
  <c r="D2982" i="9"/>
  <c r="E2982" i="9" s="1"/>
  <c r="F2980" i="9"/>
  <c r="C2979" i="9"/>
  <c r="G2975" i="9"/>
  <c r="D2974" i="9"/>
  <c r="E2974" i="9" s="1"/>
  <c r="F2972" i="9"/>
  <c r="C2971" i="9"/>
  <c r="G2967" i="9"/>
  <c r="D2966" i="9"/>
  <c r="E2966" i="9" s="1"/>
  <c r="F2964" i="9"/>
  <c r="C2963" i="9"/>
  <c r="G2959" i="9"/>
  <c r="D2958" i="9"/>
  <c r="E2958" i="9" s="1"/>
  <c r="F2956" i="9"/>
  <c r="C2955" i="9"/>
  <c r="G2951" i="9"/>
  <c r="D2950" i="9"/>
  <c r="E2950" i="9" s="1"/>
  <c r="F2948" i="9"/>
  <c r="C2947" i="9"/>
  <c r="G2943" i="9"/>
  <c r="D2942" i="9"/>
  <c r="E2942" i="9" s="1"/>
  <c r="F2940" i="9"/>
  <c r="C2939" i="9"/>
  <c r="G2935" i="9"/>
  <c r="D2934" i="9"/>
  <c r="E2934" i="9" s="1"/>
  <c r="F2932" i="9"/>
  <c r="C2931" i="9"/>
  <c r="G2927" i="9"/>
  <c r="D2926" i="9"/>
  <c r="E2926" i="9" s="1"/>
  <c r="F2924" i="9"/>
  <c r="C2923" i="9"/>
  <c r="G2919" i="9"/>
  <c r="D2918" i="9"/>
  <c r="E2918" i="9" s="1"/>
  <c r="F2916" i="9"/>
  <c r="C2915" i="9"/>
  <c r="G2911" i="9"/>
  <c r="D2910" i="9"/>
  <c r="E2910" i="9" s="1"/>
  <c r="F2908" i="9"/>
  <c r="C2907" i="9"/>
  <c r="G2903" i="9"/>
  <c r="D2902" i="9"/>
  <c r="E2902" i="9" s="1"/>
  <c r="F2900" i="9"/>
  <c r="C2899" i="9"/>
  <c r="G2895" i="9"/>
  <c r="D2894" i="9"/>
  <c r="E2894" i="9" s="1"/>
  <c r="F2892" i="9"/>
  <c r="C2891" i="9"/>
  <c r="G2887" i="9"/>
  <c r="D2886" i="9"/>
  <c r="E2886" i="9" s="1"/>
  <c r="F2884" i="9"/>
  <c r="C2883" i="9"/>
  <c r="G2879" i="9"/>
  <c r="D2878" i="9"/>
  <c r="E2878" i="9" s="1"/>
  <c r="F2876" i="9"/>
  <c r="C2875" i="9"/>
  <c r="G2871" i="9"/>
  <c r="D2870" i="9"/>
  <c r="E2870" i="9" s="1"/>
  <c r="F2868" i="9"/>
  <c r="C2867" i="9"/>
  <c r="C2866" i="9"/>
  <c r="D2865" i="9"/>
  <c r="E2865" i="9" s="1"/>
  <c r="F2863" i="9"/>
  <c r="G2862" i="9"/>
  <c r="C2862" i="9"/>
  <c r="D2861" i="9"/>
  <c r="E2861" i="9" s="1"/>
  <c r="F2859" i="9"/>
  <c r="G2858" i="9"/>
  <c r="C2858" i="9"/>
  <c r="D2857" i="9"/>
  <c r="E2857" i="9" s="1"/>
  <c r="F2855" i="9"/>
  <c r="G2854" i="9"/>
  <c r="C2854" i="9"/>
  <c r="D2853" i="9"/>
  <c r="E2853" i="9" s="1"/>
  <c r="F2851" i="9"/>
  <c r="G2850" i="9"/>
  <c r="C2850" i="9"/>
  <c r="D2849" i="9"/>
  <c r="E2849" i="9" s="1"/>
  <c r="F2847" i="9"/>
  <c r="G2846" i="9"/>
  <c r="C2846" i="9"/>
  <c r="D2845" i="9"/>
  <c r="E2845" i="9" s="1"/>
  <c r="F2843" i="9"/>
  <c r="G2842" i="9"/>
  <c r="C2842" i="9"/>
  <c r="D2841" i="9"/>
  <c r="E2841" i="9" s="1"/>
  <c r="F2839" i="9"/>
  <c r="G2838" i="9"/>
  <c r="C2838" i="9"/>
  <c r="D2837" i="9"/>
  <c r="E2837" i="9" s="1"/>
  <c r="F2835" i="9"/>
  <c r="G2834" i="9"/>
  <c r="C2834" i="9"/>
  <c r="D2833" i="9"/>
  <c r="E2833" i="9" s="1"/>
  <c r="F2831" i="9"/>
  <c r="G2830" i="9"/>
  <c r="C2830" i="9"/>
  <c r="D2829" i="9"/>
  <c r="E2829" i="9" s="1"/>
  <c r="F2827" i="9"/>
  <c r="G2826" i="9"/>
  <c r="C2826" i="9"/>
  <c r="D2825" i="9"/>
  <c r="E2825" i="9" s="1"/>
  <c r="F2823" i="9"/>
  <c r="G2822" i="9"/>
  <c r="C2822" i="9"/>
  <c r="D2821" i="9"/>
  <c r="E2821" i="9" s="1"/>
  <c r="F2819" i="9"/>
  <c r="G2818" i="9"/>
  <c r="C2818" i="9"/>
  <c r="D2817" i="9"/>
  <c r="E2817" i="9" s="1"/>
  <c r="F2815" i="9"/>
  <c r="G2814" i="9"/>
  <c r="C2814" i="9"/>
  <c r="D2813" i="9"/>
  <c r="E2813" i="9" s="1"/>
  <c r="F2811" i="9"/>
  <c r="G2810" i="9"/>
  <c r="C2810" i="9"/>
  <c r="D2809" i="9"/>
  <c r="E2809" i="9" s="1"/>
  <c r="F2807" i="9"/>
  <c r="G2806" i="9"/>
  <c r="C2806" i="9"/>
  <c r="D2805" i="9"/>
  <c r="E2805" i="9" s="1"/>
  <c r="F2803" i="9"/>
  <c r="G2802" i="9"/>
  <c r="C2802" i="9"/>
  <c r="D2801" i="9"/>
  <c r="E2801" i="9" s="1"/>
  <c r="F2799" i="9"/>
  <c r="G2798" i="9"/>
  <c r="C2798" i="9"/>
  <c r="D2797" i="9"/>
  <c r="E2797" i="9" s="1"/>
  <c r="F2795" i="9"/>
  <c r="G2794" i="9"/>
  <c r="C2794" i="9"/>
  <c r="D2793" i="9"/>
  <c r="E2793" i="9" s="1"/>
  <c r="F2791" i="9"/>
  <c r="G2790" i="9"/>
  <c r="C2790" i="9"/>
  <c r="D2789" i="9"/>
  <c r="E2789" i="9" s="1"/>
  <c r="F2787" i="9"/>
  <c r="G2786" i="9"/>
  <c r="C2786" i="9"/>
  <c r="D2785" i="9"/>
  <c r="E2785" i="9" s="1"/>
  <c r="F2783" i="9"/>
  <c r="G2782" i="9"/>
  <c r="C2782" i="9"/>
  <c r="D2781" i="9"/>
  <c r="E2781" i="9" s="1"/>
  <c r="F2779" i="9"/>
  <c r="G2778" i="9"/>
  <c r="C2778" i="9"/>
  <c r="D2777" i="9"/>
  <c r="E2777" i="9" s="1"/>
  <c r="F2775" i="9"/>
  <c r="G2774" i="9"/>
  <c r="C2774" i="9"/>
  <c r="D2773" i="9"/>
  <c r="E2773" i="9" s="1"/>
  <c r="F2771" i="9"/>
  <c r="G2770" i="9"/>
  <c r="C2770" i="9"/>
  <c r="D2769" i="9"/>
  <c r="E2769" i="9" s="1"/>
  <c r="F2767" i="9"/>
  <c r="G2766" i="9"/>
  <c r="C2766" i="9"/>
  <c r="D2765" i="9"/>
  <c r="E2765" i="9" s="1"/>
  <c r="F2763" i="9"/>
  <c r="G2762" i="9"/>
  <c r="C2762" i="9"/>
  <c r="D2761" i="9"/>
  <c r="E2761" i="9" s="1"/>
  <c r="F2759" i="9"/>
  <c r="G2758" i="9"/>
  <c r="C2758" i="9"/>
  <c r="D2757" i="9"/>
  <c r="E2757" i="9" s="1"/>
  <c r="F2755" i="9"/>
  <c r="G2754" i="9"/>
  <c r="C2754" i="9"/>
  <c r="D2753" i="9"/>
  <c r="E2753" i="9" s="1"/>
  <c r="F2751" i="9"/>
  <c r="G2750" i="9"/>
  <c r="C2750" i="9"/>
  <c r="D2749" i="9"/>
  <c r="E2749" i="9" s="1"/>
  <c r="F2747" i="9"/>
  <c r="G2746" i="9"/>
  <c r="C2746" i="9"/>
  <c r="D2745" i="9"/>
  <c r="E2745" i="9" s="1"/>
  <c r="F2743" i="9"/>
  <c r="G2742" i="9"/>
  <c r="C2742" i="9"/>
  <c r="D2741" i="9"/>
  <c r="E2741" i="9" s="1"/>
  <c r="F2739" i="9"/>
  <c r="G2738" i="9"/>
  <c r="C2738" i="9"/>
  <c r="D2737" i="9"/>
  <c r="E2737" i="9" s="1"/>
  <c r="F2735" i="9"/>
  <c r="G2734" i="9"/>
  <c r="C2734" i="9"/>
  <c r="D2733" i="9"/>
  <c r="E2733" i="9" s="1"/>
  <c r="F2731" i="9"/>
  <c r="G2730" i="9"/>
  <c r="C2730" i="9"/>
  <c r="D2729" i="9"/>
  <c r="E2729" i="9" s="1"/>
  <c r="F2727" i="9"/>
  <c r="G2726" i="9"/>
  <c r="C2726" i="9"/>
  <c r="D2725" i="9"/>
  <c r="E2725" i="9" s="1"/>
  <c r="F2723" i="9"/>
  <c r="G2722" i="9"/>
  <c r="C2722" i="9"/>
  <c r="D2721" i="9"/>
  <c r="E2721" i="9" s="1"/>
  <c r="F2719" i="9"/>
  <c r="G2718" i="9"/>
  <c r="C2718" i="9"/>
  <c r="D2717" i="9"/>
  <c r="E2717" i="9" s="1"/>
  <c r="F2715" i="9"/>
  <c r="G2714" i="9"/>
  <c r="C2714" i="9"/>
  <c r="D2713" i="9"/>
  <c r="E2713" i="9" s="1"/>
  <c r="F2711" i="9"/>
  <c r="G2710" i="9"/>
  <c r="C2710" i="9"/>
  <c r="D2709" i="9"/>
  <c r="E2709" i="9" s="1"/>
  <c r="F2707" i="9"/>
  <c r="G2706" i="9"/>
  <c r="C2706" i="9"/>
  <c r="D2705" i="9"/>
  <c r="E2705" i="9" s="1"/>
  <c r="F2703" i="9"/>
  <c r="G2702" i="9"/>
  <c r="C2702" i="9"/>
  <c r="D2701" i="9"/>
  <c r="E2701" i="9" s="1"/>
  <c r="F2699" i="9"/>
  <c r="G2698" i="9"/>
  <c r="C2698" i="9"/>
  <c r="D2697" i="9"/>
  <c r="E2697" i="9" s="1"/>
  <c r="F2695" i="9"/>
  <c r="G2694" i="9"/>
  <c r="C2694" i="9"/>
  <c r="D2693" i="9"/>
  <c r="E2693" i="9" s="1"/>
  <c r="F2691" i="9"/>
  <c r="G2690" i="9"/>
  <c r="C2690" i="9"/>
  <c r="D2689" i="9"/>
  <c r="E2689" i="9" s="1"/>
  <c r="F2687" i="9"/>
  <c r="G2686" i="9"/>
  <c r="C2686" i="9"/>
  <c r="D2685" i="9"/>
  <c r="E2685" i="9" s="1"/>
  <c r="F2683" i="9"/>
  <c r="G2682" i="9"/>
  <c r="C2682" i="9"/>
  <c r="D2681" i="9"/>
  <c r="E2681" i="9" s="1"/>
  <c r="F2679" i="9"/>
  <c r="G2678" i="9"/>
  <c r="C2678" i="9"/>
  <c r="D2677" i="9"/>
  <c r="E2677" i="9" s="1"/>
  <c r="F2675" i="9"/>
  <c r="G2674" i="9"/>
  <c r="C2674" i="9"/>
  <c r="D2673" i="9"/>
  <c r="E2673" i="9" s="1"/>
  <c r="F2671" i="9"/>
  <c r="G2670" i="9"/>
  <c r="C2670" i="9"/>
  <c r="D2669" i="9"/>
  <c r="E2669" i="9" s="1"/>
  <c r="F2667" i="9"/>
  <c r="G2666" i="9"/>
  <c r="C2666" i="9"/>
  <c r="D2665" i="9"/>
  <c r="E2665" i="9" s="1"/>
  <c r="F2663" i="9"/>
  <c r="G2662" i="9"/>
  <c r="C2662" i="9"/>
  <c r="D2661" i="9"/>
  <c r="E2661" i="9" s="1"/>
  <c r="F2659" i="9"/>
  <c r="G2658" i="9"/>
  <c r="C2658" i="9"/>
  <c r="D2657" i="9"/>
  <c r="E2657" i="9" s="1"/>
  <c r="F2655" i="9"/>
  <c r="G2654" i="9"/>
  <c r="C2654" i="9"/>
  <c r="D2653" i="9"/>
  <c r="E2653" i="9" s="1"/>
  <c r="F2651" i="9"/>
  <c r="G2650" i="9"/>
  <c r="C2650" i="9"/>
  <c r="D2649" i="9"/>
  <c r="E2649" i="9" s="1"/>
  <c r="F2647" i="9"/>
  <c r="G2646" i="9"/>
  <c r="C2646" i="9"/>
  <c r="D2645" i="9"/>
  <c r="E2645" i="9" s="1"/>
  <c r="F2643" i="9"/>
  <c r="G2642" i="9"/>
  <c r="C2642" i="9"/>
  <c r="D2641" i="9"/>
  <c r="E2641" i="9" s="1"/>
  <c r="F2639" i="9"/>
  <c r="G2638" i="9"/>
  <c r="C2638" i="9"/>
  <c r="D2637" i="9"/>
  <c r="E2637" i="9" s="1"/>
  <c r="F2635" i="9"/>
  <c r="G2634" i="9"/>
  <c r="C2634" i="9"/>
  <c r="D2633" i="9"/>
  <c r="E2633" i="9" s="1"/>
  <c r="F2631" i="9"/>
  <c r="G2630" i="9"/>
  <c r="C2630" i="9"/>
  <c r="D2629" i="9"/>
  <c r="E2629" i="9" s="1"/>
  <c r="F2627" i="9"/>
  <c r="G2626" i="9"/>
  <c r="C2626" i="9"/>
  <c r="D2625" i="9"/>
  <c r="E2625" i="9" s="1"/>
  <c r="F2623" i="9"/>
  <c r="G2622" i="9"/>
  <c r="C2622" i="9"/>
  <c r="D2621" i="9"/>
  <c r="E2621" i="9" s="1"/>
  <c r="F2619" i="9"/>
  <c r="G2618" i="9"/>
  <c r="C2618" i="9"/>
  <c r="D2617" i="9"/>
  <c r="E2617" i="9" s="1"/>
  <c r="F2615" i="9"/>
  <c r="G2614" i="9"/>
  <c r="C2614" i="9"/>
  <c r="D2613" i="9"/>
  <c r="E2613" i="9" s="1"/>
  <c r="F2611" i="9"/>
  <c r="G2610" i="9"/>
  <c r="C2610" i="9"/>
  <c r="D2609" i="9"/>
  <c r="E2609" i="9" s="1"/>
  <c r="F2607" i="9"/>
  <c r="G2606" i="9"/>
  <c r="C2606" i="9"/>
  <c r="D2605" i="9"/>
  <c r="E2605" i="9" s="1"/>
  <c r="F2603" i="9"/>
  <c r="G2602" i="9"/>
  <c r="C2602" i="9"/>
  <c r="D2601" i="9"/>
  <c r="E2601" i="9" s="1"/>
  <c r="F2599" i="9"/>
  <c r="G2598" i="9"/>
  <c r="C2598" i="9"/>
  <c r="D2597" i="9"/>
  <c r="E2597" i="9" s="1"/>
  <c r="F2595" i="9"/>
  <c r="G2594" i="9"/>
  <c r="C2594" i="9"/>
  <c r="D2593" i="9"/>
  <c r="E2593" i="9" s="1"/>
  <c r="F2591" i="9"/>
  <c r="G2590" i="9"/>
  <c r="C2590" i="9"/>
  <c r="D2589" i="9"/>
  <c r="E2589" i="9" s="1"/>
  <c r="F2587" i="9"/>
  <c r="G2586" i="9"/>
  <c r="C2586" i="9"/>
  <c r="D2585" i="9"/>
  <c r="E2585" i="9" s="1"/>
  <c r="F2583" i="9"/>
  <c r="G2582" i="9"/>
  <c r="C2582" i="9"/>
  <c r="D2581" i="9"/>
  <c r="E2581" i="9" s="1"/>
  <c r="F2579" i="9"/>
  <c r="G2578" i="9"/>
  <c r="C2578" i="9"/>
  <c r="D2577" i="9"/>
  <c r="E2577" i="9" s="1"/>
  <c r="F2575" i="9"/>
  <c r="G2574" i="9"/>
  <c r="C2574" i="9"/>
  <c r="D2573" i="9"/>
  <c r="E2573" i="9" s="1"/>
  <c r="F2571" i="9"/>
  <c r="G2570" i="9"/>
  <c r="C2570" i="9"/>
  <c r="D2569" i="9"/>
  <c r="E2569" i="9" s="1"/>
  <c r="F2567" i="9"/>
  <c r="G2566" i="9"/>
  <c r="C2566" i="9"/>
  <c r="D2565" i="9"/>
  <c r="E2565" i="9" s="1"/>
  <c r="F2563" i="9"/>
  <c r="G2562" i="9"/>
  <c r="C2562" i="9"/>
  <c r="D2561" i="9"/>
  <c r="E2561" i="9" s="1"/>
  <c r="F2559" i="9"/>
  <c r="G2558" i="9"/>
  <c r="C2558" i="9"/>
  <c r="D2557" i="9"/>
  <c r="E2557" i="9" s="1"/>
  <c r="F2555" i="9"/>
  <c r="G2554" i="9"/>
  <c r="C2554" i="9"/>
  <c r="D2553" i="9"/>
  <c r="E2553" i="9" s="1"/>
  <c r="F2551" i="9"/>
  <c r="G2550" i="9"/>
  <c r="C2550" i="9"/>
  <c r="D2549" i="9"/>
  <c r="E2549" i="9" s="1"/>
  <c r="F2547" i="9"/>
  <c r="G2546" i="9"/>
  <c r="C2546" i="9"/>
  <c r="D2545" i="9"/>
  <c r="E2545" i="9" s="1"/>
  <c r="F2543" i="9"/>
  <c r="G2542" i="9"/>
  <c r="C2542" i="9"/>
  <c r="D2541" i="9"/>
  <c r="E2541" i="9" s="1"/>
  <c r="F2539" i="9"/>
  <c r="G2538" i="9"/>
  <c r="C2538" i="9"/>
  <c r="D2537" i="9"/>
  <c r="E2537" i="9" s="1"/>
  <c r="F2535" i="9"/>
  <c r="G2534" i="9"/>
  <c r="C2534" i="9"/>
  <c r="D2533" i="9"/>
  <c r="E2533" i="9" s="1"/>
  <c r="F2531" i="9"/>
  <c r="G2530" i="9"/>
  <c r="C2530" i="9"/>
  <c r="D2529" i="9"/>
  <c r="E2529" i="9" s="1"/>
  <c r="F2527" i="9"/>
  <c r="G2526" i="9"/>
  <c r="C2526" i="9"/>
  <c r="D2525" i="9"/>
  <c r="E2525" i="9" s="1"/>
  <c r="F2523" i="9"/>
  <c r="G2522" i="9"/>
  <c r="C2522" i="9"/>
  <c r="D2521" i="9"/>
  <c r="E2521" i="9" s="1"/>
  <c r="F2519" i="9"/>
  <c r="G2518" i="9"/>
  <c r="C2518" i="9"/>
  <c r="D2517" i="9"/>
  <c r="E2517" i="9" s="1"/>
  <c r="F2515" i="9"/>
  <c r="G2514" i="9"/>
  <c r="C2514" i="9"/>
  <c r="D2513" i="9"/>
  <c r="E2513" i="9" s="1"/>
  <c r="F2511" i="9"/>
  <c r="G2510" i="9"/>
  <c r="C2510" i="9"/>
  <c r="D2509" i="9"/>
  <c r="E2509" i="9" s="1"/>
  <c r="F2507" i="9"/>
  <c r="G2506" i="9"/>
  <c r="C2506" i="9"/>
  <c r="D2505" i="9"/>
  <c r="E2505" i="9" s="1"/>
  <c r="F2503" i="9"/>
  <c r="G2502" i="9"/>
  <c r="C2502" i="9"/>
  <c r="D2501" i="9"/>
  <c r="E2501" i="9" s="1"/>
  <c r="F2499" i="9"/>
  <c r="G2498" i="9"/>
  <c r="C2498" i="9"/>
  <c r="D2497" i="9"/>
  <c r="E2497" i="9" s="1"/>
  <c r="F2495" i="9"/>
  <c r="G2494" i="9"/>
  <c r="C2494" i="9"/>
  <c r="D2493" i="9"/>
  <c r="E2493" i="9" s="1"/>
  <c r="F2491" i="9"/>
  <c r="G2490" i="9"/>
  <c r="C2490" i="9"/>
  <c r="D2489" i="9"/>
  <c r="E2489" i="9" s="1"/>
  <c r="F2487" i="9"/>
  <c r="G2486" i="9"/>
  <c r="C2486" i="9"/>
  <c r="D2485" i="9"/>
  <c r="E2485" i="9" s="1"/>
  <c r="F2483" i="9"/>
  <c r="G2482" i="9"/>
  <c r="C2482" i="9"/>
  <c r="D2481" i="9"/>
  <c r="E2481" i="9" s="1"/>
  <c r="F2479" i="9"/>
  <c r="G2478" i="9"/>
  <c r="C2478" i="9"/>
  <c r="D2477" i="9"/>
  <c r="E2477" i="9" s="1"/>
  <c r="F2475" i="9"/>
  <c r="G2474" i="9"/>
  <c r="C2474" i="9"/>
  <c r="D2473" i="9"/>
  <c r="E2473" i="9" s="1"/>
  <c r="F2471" i="9"/>
  <c r="G2470" i="9"/>
  <c r="C2470" i="9"/>
  <c r="D2469" i="9"/>
  <c r="E2469" i="9" s="1"/>
  <c r="F2467" i="9"/>
  <c r="G2466" i="9"/>
  <c r="C2466" i="9"/>
  <c r="D2465" i="9"/>
  <c r="E2465" i="9" s="1"/>
  <c r="F2463" i="9"/>
  <c r="G2462" i="9"/>
  <c r="C2462" i="9"/>
  <c r="D2461" i="9"/>
  <c r="E2461" i="9" s="1"/>
  <c r="F2459" i="9"/>
  <c r="G2458" i="9"/>
  <c r="C2458" i="9"/>
  <c r="D2457" i="9"/>
  <c r="E2457" i="9" s="1"/>
  <c r="F2455" i="9"/>
  <c r="G2454" i="9"/>
  <c r="C2454" i="9"/>
  <c r="D2453" i="9"/>
  <c r="E2453" i="9" s="1"/>
  <c r="F2451" i="9"/>
  <c r="G2450" i="9"/>
  <c r="C2450" i="9"/>
  <c r="D2449" i="9"/>
  <c r="E2449" i="9" s="1"/>
  <c r="F2447" i="9"/>
  <c r="G2446" i="9"/>
  <c r="C2446" i="9"/>
  <c r="D2445" i="9"/>
  <c r="E2445" i="9" s="1"/>
  <c r="F2443" i="9"/>
  <c r="G2442" i="9"/>
  <c r="C2442" i="9"/>
  <c r="D2441" i="9"/>
  <c r="E2441" i="9" s="1"/>
  <c r="F2439" i="9"/>
  <c r="G2438" i="9"/>
  <c r="C2438" i="9"/>
  <c r="D2437" i="9"/>
  <c r="E2437" i="9" s="1"/>
  <c r="F2435" i="9"/>
  <c r="G2434" i="9"/>
  <c r="C2434" i="9"/>
  <c r="D2433" i="9"/>
  <c r="E2433" i="9" s="1"/>
  <c r="F2431" i="9"/>
  <c r="G2430" i="9"/>
  <c r="C2430" i="9"/>
  <c r="D2429" i="9"/>
  <c r="E2429" i="9" s="1"/>
  <c r="F2427" i="9"/>
  <c r="G2426" i="9"/>
  <c r="C2426" i="9"/>
  <c r="D2425" i="9"/>
  <c r="E2425" i="9" s="1"/>
  <c r="F2423" i="9"/>
  <c r="G2422" i="9"/>
  <c r="C2422" i="9"/>
  <c r="D2421" i="9"/>
  <c r="E2421" i="9" s="1"/>
  <c r="F2419" i="9"/>
  <c r="G2418" i="9"/>
  <c r="C2418" i="9"/>
  <c r="D2417" i="9"/>
  <c r="E2417" i="9" s="1"/>
  <c r="F2415" i="9"/>
  <c r="G2414" i="9"/>
  <c r="C2414" i="9"/>
  <c r="D2413" i="9"/>
  <c r="E2413" i="9" s="1"/>
  <c r="F2411" i="9"/>
  <c r="G2410" i="9"/>
  <c r="C2410" i="9"/>
  <c r="D2409" i="9"/>
  <c r="E2409" i="9" s="1"/>
  <c r="F2407" i="9"/>
  <c r="G2406" i="9"/>
  <c r="C2406" i="9"/>
  <c r="D2405" i="9"/>
  <c r="E2405" i="9" s="1"/>
  <c r="F2403" i="9"/>
  <c r="G2402" i="9"/>
  <c r="C2402" i="9"/>
  <c r="D2401" i="9"/>
  <c r="E2401" i="9" s="1"/>
  <c r="F2399" i="9"/>
  <c r="G2398" i="9"/>
  <c r="C2398" i="9"/>
  <c r="D2397" i="9"/>
  <c r="E2397" i="9" s="1"/>
  <c r="F2395" i="9"/>
  <c r="G2394" i="9"/>
  <c r="C2394" i="9"/>
  <c r="D2393" i="9"/>
  <c r="E2393" i="9" s="1"/>
  <c r="F2391" i="9"/>
  <c r="G2390" i="9"/>
  <c r="C2390" i="9"/>
  <c r="D2389" i="9"/>
  <c r="E2389" i="9" s="1"/>
  <c r="F2387" i="9"/>
  <c r="G2386" i="9"/>
  <c r="C2386" i="9"/>
  <c r="D2385" i="9"/>
  <c r="E2385" i="9" s="1"/>
  <c r="F2383" i="9"/>
  <c r="G2382" i="9"/>
  <c r="C2382" i="9"/>
  <c r="D2381" i="9"/>
  <c r="E2381" i="9" s="1"/>
  <c r="F2379" i="9"/>
  <c r="G2378" i="9"/>
  <c r="C2378" i="9"/>
  <c r="D2377" i="9"/>
  <c r="E2377" i="9" s="1"/>
  <c r="F2375" i="9"/>
  <c r="G2374" i="9"/>
  <c r="C2374" i="9"/>
  <c r="D2373" i="9"/>
  <c r="E2373" i="9" s="1"/>
  <c r="F2371" i="9"/>
  <c r="G2370" i="9"/>
  <c r="C2370" i="9"/>
  <c r="D2369" i="9"/>
  <c r="E2369" i="9" s="1"/>
  <c r="F2367" i="9"/>
  <c r="G2366" i="9"/>
  <c r="C2366" i="9"/>
  <c r="D2365" i="9"/>
  <c r="E2365" i="9" s="1"/>
  <c r="F2363" i="9"/>
  <c r="G2362" i="9"/>
  <c r="C2362" i="9"/>
  <c r="D2361" i="9"/>
  <c r="E2361" i="9" s="1"/>
  <c r="F2359" i="9"/>
  <c r="G2358" i="9"/>
  <c r="C2358" i="9"/>
  <c r="D2357" i="9"/>
  <c r="E2357" i="9" s="1"/>
  <c r="F2355" i="9"/>
  <c r="G2354" i="9"/>
  <c r="C2354" i="9"/>
  <c r="D2353" i="9"/>
  <c r="E2353" i="9" s="1"/>
  <c r="F2351" i="9"/>
  <c r="G2350" i="9"/>
  <c r="C2350" i="9"/>
  <c r="D2349" i="9"/>
  <c r="E2349" i="9" s="1"/>
  <c r="F2347" i="9"/>
  <c r="G2346" i="9"/>
  <c r="C2346" i="9"/>
  <c r="D2345" i="9"/>
  <c r="E2345" i="9" s="1"/>
  <c r="F2343" i="9"/>
  <c r="G2342" i="9"/>
  <c r="C2342" i="9"/>
  <c r="D2341" i="9"/>
  <c r="E2341" i="9" s="1"/>
  <c r="F2339" i="9"/>
  <c r="G2338" i="9"/>
  <c r="C2338" i="9"/>
  <c r="D2337" i="9"/>
  <c r="E2337" i="9" s="1"/>
  <c r="F2335" i="9"/>
  <c r="G2334" i="9"/>
  <c r="C2334" i="9"/>
  <c r="D2333" i="9"/>
  <c r="E2333" i="9" s="1"/>
  <c r="F2331" i="9"/>
  <c r="G2330" i="9"/>
  <c r="C2330" i="9"/>
  <c r="D2329" i="9"/>
  <c r="E2329" i="9" s="1"/>
  <c r="F2327" i="9"/>
  <c r="G2326" i="9"/>
  <c r="C2326" i="9"/>
  <c r="D2325" i="9"/>
  <c r="E2325" i="9" s="1"/>
  <c r="F2323" i="9"/>
  <c r="G2322" i="9"/>
  <c r="C2322" i="9"/>
  <c r="D2321" i="9"/>
  <c r="E2321" i="9" s="1"/>
  <c r="F2319" i="9"/>
  <c r="G2318" i="9"/>
  <c r="C2318" i="9"/>
  <c r="D2317" i="9"/>
  <c r="E2317" i="9" s="1"/>
  <c r="F2315" i="9"/>
  <c r="G2314" i="9"/>
  <c r="C2314" i="9"/>
  <c r="D2313" i="9"/>
  <c r="E2313" i="9" s="1"/>
  <c r="F2311" i="9"/>
  <c r="G2310" i="9"/>
  <c r="C2310" i="9"/>
  <c r="D2309" i="9"/>
  <c r="E2309" i="9" s="1"/>
  <c r="F2307" i="9"/>
  <c r="G2306" i="9"/>
  <c r="C2306" i="9"/>
  <c r="D2305" i="9"/>
  <c r="E2305" i="9" s="1"/>
  <c r="F2303" i="9"/>
  <c r="G2302" i="9"/>
  <c r="C2302" i="9"/>
  <c r="D2301" i="9"/>
  <c r="E2301" i="9" s="1"/>
  <c r="F2299" i="9"/>
  <c r="G2298" i="9"/>
  <c r="C2298" i="9"/>
  <c r="D2297" i="9"/>
  <c r="E2297" i="9" s="1"/>
  <c r="F2295" i="9"/>
  <c r="G2294" i="9"/>
  <c r="C2294" i="9"/>
  <c r="D2293" i="9"/>
  <c r="E2293" i="9" s="1"/>
  <c r="F2291" i="9"/>
  <c r="G2290" i="9"/>
  <c r="C2290" i="9"/>
  <c r="D2289" i="9"/>
  <c r="E2289" i="9" s="1"/>
  <c r="F2287" i="9"/>
  <c r="G2286" i="9"/>
  <c r="C2286" i="9"/>
  <c r="D2285" i="9"/>
  <c r="E2285" i="9" s="1"/>
  <c r="C3829" i="9"/>
  <c r="C3633" i="9"/>
  <c r="G3577" i="9"/>
  <c r="F3526" i="9"/>
  <c r="D3424" i="9"/>
  <c r="E3424" i="9" s="1"/>
  <c r="F3378" i="9"/>
  <c r="C3353" i="9"/>
  <c r="G3301" i="9"/>
  <c r="D3276" i="9"/>
  <c r="E3276" i="9" s="1"/>
  <c r="G3251" i="9"/>
  <c r="C3239" i="9"/>
  <c r="D3226" i="9"/>
  <c r="E3226" i="9" s="1"/>
  <c r="F3200" i="9"/>
  <c r="G3187" i="9"/>
  <c r="C3175" i="9"/>
  <c r="D3162" i="9"/>
  <c r="E3162" i="9" s="1"/>
  <c r="F3136" i="9"/>
  <c r="G3123" i="9"/>
  <c r="C3111" i="9"/>
  <c r="D3098" i="9"/>
  <c r="E3098" i="9" s="1"/>
  <c r="F3072" i="9"/>
  <c r="G3059" i="9"/>
  <c r="C3047" i="9"/>
  <c r="D3034" i="9"/>
  <c r="E3034" i="9" s="1"/>
  <c r="D3025" i="9"/>
  <c r="E3025" i="9" s="1"/>
  <c r="G3018" i="9"/>
  <c r="C3006" i="9"/>
  <c r="F2999" i="9"/>
  <c r="D2993" i="9"/>
  <c r="E2993" i="9" s="1"/>
  <c r="G2986" i="9"/>
  <c r="C2974" i="9"/>
  <c r="F2967" i="9"/>
  <c r="D2961" i="9"/>
  <c r="E2961" i="9" s="1"/>
  <c r="G2954" i="9"/>
  <c r="C2942" i="9"/>
  <c r="F2935" i="9"/>
  <c r="D2929" i="9"/>
  <c r="E2929" i="9" s="1"/>
  <c r="G2922" i="9"/>
  <c r="C2910" i="9"/>
  <c r="F2903" i="9"/>
  <c r="D2897" i="9"/>
  <c r="E2897" i="9" s="1"/>
  <c r="G2890" i="9"/>
  <c r="C2878" i="9"/>
  <c r="F2871" i="9"/>
  <c r="G2865" i="9"/>
  <c r="F2862" i="9"/>
  <c r="D2856" i="9"/>
  <c r="E2856" i="9" s="1"/>
  <c r="C2853" i="9"/>
  <c r="G2849" i="9"/>
  <c r="F2846" i="9"/>
  <c r="D2840" i="9"/>
  <c r="E2840" i="9" s="1"/>
  <c r="C2837" i="9"/>
  <c r="G2833" i="9"/>
  <c r="F2830" i="9"/>
  <c r="D2824" i="9"/>
  <c r="E2824" i="9" s="1"/>
  <c r="C2821" i="9"/>
  <c r="G2817" i="9"/>
  <c r="F2814" i="9"/>
  <c r="D2808" i="9"/>
  <c r="E2808" i="9" s="1"/>
  <c r="C2805" i="9"/>
  <c r="G2801" i="9"/>
  <c r="F2798" i="9"/>
  <c r="D2792" i="9"/>
  <c r="E2792" i="9" s="1"/>
  <c r="C2789" i="9"/>
  <c r="G2785" i="9"/>
  <c r="F2782" i="9"/>
  <c r="D2776" i="9"/>
  <c r="E2776" i="9" s="1"/>
  <c r="C2773" i="9"/>
  <c r="G2769" i="9"/>
  <c r="F2766" i="9"/>
  <c r="D2760" i="9"/>
  <c r="E2760" i="9" s="1"/>
  <c r="C2757" i="9"/>
  <c r="G2753" i="9"/>
  <c r="F2750" i="9"/>
  <c r="D2744" i="9"/>
  <c r="E2744" i="9" s="1"/>
  <c r="C2741" i="9"/>
  <c r="G2737" i="9"/>
  <c r="F2734" i="9"/>
  <c r="D2728" i="9"/>
  <c r="E2728" i="9" s="1"/>
  <c r="C2725" i="9"/>
  <c r="G2721" i="9"/>
  <c r="F2718" i="9"/>
  <c r="D2712" i="9"/>
  <c r="E2712" i="9" s="1"/>
  <c r="C2709" i="9"/>
  <c r="G2705" i="9"/>
  <c r="F2702" i="9"/>
  <c r="D2696" i="9"/>
  <c r="E2696" i="9" s="1"/>
  <c r="C2693" i="9"/>
  <c r="G2689" i="9"/>
  <c r="F2686" i="9"/>
  <c r="D2680" i="9"/>
  <c r="E2680" i="9" s="1"/>
  <c r="C2677" i="9"/>
  <c r="G2673" i="9"/>
  <c r="F2670" i="9"/>
  <c r="D2664" i="9"/>
  <c r="E2664" i="9" s="1"/>
  <c r="C2661" i="9"/>
  <c r="G2657" i="9"/>
  <c r="F2654" i="9"/>
  <c r="D2648" i="9"/>
  <c r="E2648" i="9" s="1"/>
  <c r="C2645" i="9"/>
  <c r="G2641" i="9"/>
  <c r="F2638" i="9"/>
  <c r="D2632" i="9"/>
  <c r="E2632" i="9" s="1"/>
  <c r="C2629" i="9"/>
  <c r="G2625" i="9"/>
  <c r="F2622" i="9"/>
  <c r="D2616" i="9"/>
  <c r="E2616" i="9" s="1"/>
  <c r="C2613" i="9"/>
  <c r="G2609" i="9"/>
  <c r="F2606" i="9"/>
  <c r="D2600" i="9"/>
  <c r="E2600" i="9" s="1"/>
  <c r="C2597" i="9"/>
  <c r="G2593" i="9"/>
  <c r="F2590" i="9"/>
  <c r="D2584" i="9"/>
  <c r="E2584" i="9" s="1"/>
  <c r="C2581" i="9"/>
  <c r="G2577" i="9"/>
  <c r="F2574" i="9"/>
  <c r="D2568" i="9"/>
  <c r="E2568" i="9" s="1"/>
  <c r="C2565" i="9"/>
  <c r="G2561" i="9"/>
  <c r="F2558" i="9"/>
  <c r="D2552" i="9"/>
  <c r="E2552" i="9" s="1"/>
  <c r="C2549" i="9"/>
  <c r="G2545" i="9"/>
  <c r="F2542" i="9"/>
  <c r="D2536" i="9"/>
  <c r="E2536" i="9" s="1"/>
  <c r="C2533" i="9"/>
  <c r="G2529" i="9"/>
  <c r="F2526" i="9"/>
  <c r="D2520" i="9"/>
  <c r="E2520" i="9" s="1"/>
  <c r="C2517" i="9"/>
  <c r="G2513" i="9"/>
  <c r="F2510" i="9"/>
  <c r="D2504" i="9"/>
  <c r="E2504" i="9" s="1"/>
  <c r="C2501" i="9"/>
  <c r="G2497" i="9"/>
  <c r="D2496" i="9"/>
  <c r="E2496" i="9" s="1"/>
  <c r="F2494" i="9"/>
  <c r="C2493" i="9"/>
  <c r="G2489" i="9"/>
  <c r="D2488" i="9"/>
  <c r="E2488" i="9" s="1"/>
  <c r="F2486" i="9"/>
  <c r="C2485" i="9"/>
  <c r="G2481" i="9"/>
  <c r="D2480" i="9"/>
  <c r="E2480" i="9" s="1"/>
  <c r="F2478" i="9"/>
  <c r="C2477" i="9"/>
  <c r="G2473" i="9"/>
  <c r="D2472" i="9"/>
  <c r="E2472" i="9" s="1"/>
  <c r="F2470" i="9"/>
  <c r="C2469" i="9"/>
  <c r="G2465" i="9"/>
  <c r="D2464" i="9"/>
  <c r="E2464" i="9" s="1"/>
  <c r="F2462" i="9"/>
  <c r="C2461" i="9"/>
  <c r="G2457" i="9"/>
  <c r="D2456" i="9"/>
  <c r="E2456" i="9" s="1"/>
  <c r="F2454" i="9"/>
  <c r="C2453" i="9"/>
  <c r="G2449" i="9"/>
  <c r="D2448" i="9"/>
  <c r="E2448" i="9" s="1"/>
  <c r="F2446" i="9"/>
  <c r="C2445" i="9"/>
  <c r="G2441" i="9"/>
  <c r="D2440" i="9"/>
  <c r="E2440" i="9" s="1"/>
  <c r="F2438" i="9"/>
  <c r="C2437" i="9"/>
  <c r="G2433" i="9"/>
  <c r="D2432" i="9"/>
  <c r="E2432" i="9" s="1"/>
  <c r="F2430" i="9"/>
  <c r="C2429" i="9"/>
  <c r="G2425" i="9"/>
  <c r="D2424" i="9"/>
  <c r="E2424" i="9" s="1"/>
  <c r="F2422" i="9"/>
  <c r="C2421" i="9"/>
  <c r="G2417" i="9"/>
  <c r="D2416" i="9"/>
  <c r="E2416" i="9" s="1"/>
  <c r="F2414" i="9"/>
  <c r="C2413" i="9"/>
  <c r="G2409" i="9"/>
  <c r="D2408" i="9"/>
  <c r="E2408" i="9" s="1"/>
  <c r="F2406" i="9"/>
  <c r="C2405" i="9"/>
  <c r="G2401" i="9"/>
  <c r="D2400" i="9"/>
  <c r="E2400" i="9" s="1"/>
  <c r="F2398" i="9"/>
  <c r="C2397" i="9"/>
  <c r="G2393" i="9"/>
  <c r="D2392" i="9"/>
  <c r="E2392" i="9" s="1"/>
  <c r="F2390" i="9"/>
  <c r="C2389" i="9"/>
  <c r="G2385" i="9"/>
  <c r="D2384" i="9"/>
  <c r="E2384" i="9" s="1"/>
  <c r="F2382" i="9"/>
  <c r="C2381" i="9"/>
  <c r="G2377" i="9"/>
  <c r="D2376" i="9"/>
  <c r="E2376" i="9" s="1"/>
  <c r="F2374" i="9"/>
  <c r="C2373" i="9"/>
  <c r="G2369" i="9"/>
  <c r="D2368" i="9"/>
  <c r="E2368" i="9" s="1"/>
  <c r="F2366" i="9"/>
  <c r="C2365" i="9"/>
  <c r="G2361" i="9"/>
  <c r="D2360" i="9"/>
  <c r="E2360" i="9" s="1"/>
  <c r="F2358" i="9"/>
  <c r="C2357" i="9"/>
  <c r="G2353" i="9"/>
  <c r="D2352" i="9"/>
  <c r="E2352" i="9" s="1"/>
  <c r="F2350" i="9"/>
  <c r="C2349" i="9"/>
  <c r="G2345" i="9"/>
  <c r="D2344" i="9"/>
  <c r="E2344" i="9" s="1"/>
  <c r="F2342" i="9"/>
  <c r="C2341" i="9"/>
  <c r="G2337" i="9"/>
  <c r="D2336" i="9"/>
  <c r="E2336" i="9" s="1"/>
  <c r="F2334" i="9"/>
  <c r="C2333" i="9"/>
  <c r="G2329" i="9"/>
  <c r="D2328" i="9"/>
  <c r="E2328" i="9" s="1"/>
  <c r="F2326" i="9"/>
  <c r="C2325" i="9"/>
  <c r="G2321" i="9"/>
  <c r="D2320" i="9"/>
  <c r="E2320" i="9" s="1"/>
  <c r="F2318" i="9"/>
  <c r="C2317" i="9"/>
  <c r="G2313" i="9"/>
  <c r="D2312" i="9"/>
  <c r="E2312" i="9" s="1"/>
  <c r="F2310" i="9"/>
  <c r="C2309" i="9"/>
  <c r="G2305" i="9"/>
  <c r="D2304" i="9"/>
  <c r="E2304" i="9" s="1"/>
  <c r="F2302" i="9"/>
  <c r="C2301" i="9"/>
  <c r="G2297" i="9"/>
  <c r="D2296" i="9"/>
  <c r="E2296" i="9" s="1"/>
  <c r="F2294" i="9"/>
  <c r="C2293" i="9"/>
  <c r="G2289" i="9"/>
  <c r="D2288" i="9"/>
  <c r="E2288" i="9" s="1"/>
  <c r="F2286" i="9"/>
  <c r="C2285" i="9"/>
  <c r="F2283" i="9"/>
  <c r="G2282" i="9"/>
  <c r="C2282" i="9"/>
  <c r="D2281" i="9"/>
  <c r="E2281" i="9" s="1"/>
  <c r="F2279" i="9"/>
  <c r="G2278" i="9"/>
  <c r="C2278" i="9"/>
  <c r="D2277" i="9"/>
  <c r="E2277" i="9" s="1"/>
  <c r="F2275" i="9"/>
  <c r="G2274" i="9"/>
  <c r="C2274" i="9"/>
  <c r="D2273" i="9"/>
  <c r="E2273" i="9" s="1"/>
  <c r="F2271" i="9"/>
  <c r="G2270" i="9"/>
  <c r="C2270" i="9"/>
  <c r="D2269" i="9"/>
  <c r="E2269" i="9" s="1"/>
  <c r="F2267" i="9"/>
  <c r="G2266" i="9"/>
  <c r="C2266" i="9"/>
  <c r="D2265" i="9"/>
  <c r="E2265" i="9" s="1"/>
  <c r="F2263" i="9"/>
  <c r="G2262" i="9"/>
  <c r="C2262" i="9"/>
  <c r="D2261" i="9"/>
  <c r="E2261" i="9" s="1"/>
  <c r="F2259" i="9"/>
  <c r="G2258" i="9"/>
  <c r="C2258" i="9"/>
  <c r="D2257" i="9"/>
  <c r="E2257" i="9" s="1"/>
  <c r="F2255" i="9"/>
  <c r="G2254" i="9"/>
  <c r="C2254" i="9"/>
  <c r="D2253" i="9"/>
  <c r="E2253" i="9" s="1"/>
  <c r="F2251" i="9"/>
  <c r="G2250" i="9"/>
  <c r="C2250" i="9"/>
  <c r="D2249" i="9"/>
  <c r="E2249" i="9" s="1"/>
  <c r="F2247" i="9"/>
  <c r="G2246" i="9"/>
  <c r="C2246" i="9"/>
  <c r="D2245" i="9"/>
  <c r="E2245" i="9" s="1"/>
  <c r="F2243" i="9"/>
  <c r="G2242" i="9"/>
  <c r="C2242" i="9"/>
  <c r="D2241" i="9"/>
  <c r="E2241" i="9" s="1"/>
  <c r="F2239" i="9"/>
  <c r="G2238" i="9"/>
  <c r="C2238" i="9"/>
  <c r="D2237" i="9"/>
  <c r="E2237" i="9" s="1"/>
  <c r="F2235" i="9"/>
  <c r="G2234" i="9"/>
  <c r="C2234" i="9"/>
  <c r="D2233" i="9"/>
  <c r="E2233" i="9" s="1"/>
  <c r="F2231" i="9"/>
  <c r="G2230" i="9"/>
  <c r="C2230" i="9"/>
  <c r="D2229" i="9"/>
  <c r="E2229" i="9" s="1"/>
  <c r="F2227" i="9"/>
  <c r="G2226" i="9"/>
  <c r="C2226" i="9"/>
  <c r="D2225" i="9"/>
  <c r="E2225" i="9" s="1"/>
  <c r="F2223" i="9"/>
  <c r="G2222" i="9"/>
  <c r="C2222" i="9"/>
  <c r="D2221" i="9"/>
  <c r="E2221" i="9" s="1"/>
  <c r="F2219" i="9"/>
  <c r="G2218" i="9"/>
  <c r="C2218" i="9"/>
  <c r="D2217" i="9"/>
  <c r="E2217" i="9" s="1"/>
  <c r="F2215" i="9"/>
  <c r="G2214" i="9"/>
  <c r="C2214" i="9"/>
  <c r="D2213" i="9"/>
  <c r="E2213" i="9" s="1"/>
  <c r="F2211" i="9"/>
  <c r="G2210" i="9"/>
  <c r="C2210" i="9"/>
  <c r="D2209" i="9"/>
  <c r="E2209" i="9" s="1"/>
  <c r="F2207" i="9"/>
  <c r="G2206" i="9"/>
  <c r="C2206" i="9"/>
  <c r="D2205" i="9"/>
  <c r="E2205" i="9" s="1"/>
  <c r="F2203" i="9"/>
  <c r="G2202" i="9"/>
  <c r="C2202" i="9"/>
  <c r="D2201" i="9"/>
  <c r="E2201" i="9" s="1"/>
  <c r="F2199" i="9"/>
  <c r="G2198" i="9"/>
  <c r="C2198" i="9"/>
  <c r="D2197" i="9"/>
  <c r="E2197" i="9" s="1"/>
  <c r="F2195" i="9"/>
  <c r="G2194" i="9"/>
  <c r="C2194" i="9"/>
  <c r="D2193" i="9"/>
  <c r="E2193" i="9" s="1"/>
  <c r="F2191" i="9"/>
  <c r="G2190" i="9"/>
  <c r="C2190" i="9"/>
  <c r="D2189" i="9"/>
  <c r="E2189" i="9" s="1"/>
  <c r="F2187" i="9"/>
  <c r="G2186" i="9"/>
  <c r="C2186" i="9"/>
  <c r="D2185" i="9"/>
  <c r="E2185" i="9" s="1"/>
  <c r="F2183" i="9"/>
  <c r="G2182" i="9"/>
  <c r="C2182" i="9"/>
  <c r="D2181" i="9"/>
  <c r="E2181" i="9" s="1"/>
  <c r="F2179" i="9"/>
  <c r="G2178" i="9"/>
  <c r="C2178" i="9"/>
  <c r="D2177" i="9"/>
  <c r="E2177" i="9" s="1"/>
  <c r="F2175" i="9"/>
  <c r="G2174" i="9"/>
  <c r="C2174" i="9"/>
  <c r="D2173" i="9"/>
  <c r="E2173" i="9" s="1"/>
  <c r="F2171" i="9"/>
  <c r="G2170" i="9"/>
  <c r="C2170" i="9"/>
  <c r="D2169" i="9"/>
  <c r="E2169" i="9" s="1"/>
  <c r="F2167" i="9"/>
  <c r="G2166" i="9"/>
  <c r="C2166" i="9"/>
  <c r="D2165" i="9"/>
  <c r="E2165" i="9" s="1"/>
  <c r="F2163" i="9"/>
  <c r="G2162" i="9"/>
  <c r="C2162" i="9"/>
  <c r="D2161" i="9"/>
  <c r="E2161" i="9" s="1"/>
  <c r="F2159" i="9"/>
  <c r="G2158" i="9"/>
  <c r="C2158" i="9"/>
  <c r="D2157" i="9"/>
  <c r="E2157" i="9" s="1"/>
  <c r="F2155" i="9"/>
  <c r="G2154" i="9"/>
  <c r="C2154" i="9"/>
  <c r="D2153" i="9"/>
  <c r="E2153" i="9" s="1"/>
  <c r="F2151" i="9"/>
  <c r="G2150" i="9"/>
  <c r="C2150" i="9"/>
  <c r="D2149" i="9"/>
  <c r="E2149" i="9" s="1"/>
  <c r="F2147" i="9"/>
  <c r="G2146" i="9"/>
  <c r="C2146" i="9"/>
  <c r="D2145" i="9"/>
  <c r="E2145" i="9" s="1"/>
  <c r="F2143" i="9"/>
  <c r="G2142" i="9"/>
  <c r="C2142" i="9"/>
  <c r="D2141" i="9"/>
  <c r="E2141" i="9" s="1"/>
  <c r="F2139" i="9"/>
  <c r="G2138" i="9"/>
  <c r="C2138" i="9"/>
  <c r="D2137" i="9"/>
  <c r="E2137" i="9" s="1"/>
  <c r="F2135" i="9"/>
  <c r="G2134" i="9"/>
  <c r="C2134" i="9"/>
  <c r="D2133" i="9"/>
  <c r="E2133" i="9" s="1"/>
  <c r="F2131" i="9"/>
  <c r="G2130" i="9"/>
  <c r="C2130" i="9"/>
  <c r="D2129" i="9"/>
  <c r="E2129" i="9" s="1"/>
  <c r="F2127" i="9"/>
  <c r="G2126" i="9"/>
  <c r="C2126" i="9"/>
  <c r="D2125" i="9"/>
  <c r="E2125" i="9" s="1"/>
  <c r="F2123" i="9"/>
  <c r="G2122" i="9"/>
  <c r="C2122" i="9"/>
  <c r="D2121" i="9"/>
  <c r="E2121" i="9" s="1"/>
  <c r="F2119" i="9"/>
  <c r="G2118" i="9"/>
  <c r="C2118" i="9"/>
  <c r="D2117" i="9"/>
  <c r="E2117" i="9" s="1"/>
  <c r="F2115" i="9"/>
  <c r="G2114" i="9"/>
  <c r="C2114" i="9"/>
  <c r="D2113" i="9"/>
  <c r="E2113" i="9" s="1"/>
  <c r="F2111" i="9"/>
  <c r="G2110" i="9"/>
  <c r="C2110" i="9"/>
  <c r="D2109" i="9"/>
  <c r="E2109" i="9" s="1"/>
  <c r="F2107" i="9"/>
  <c r="G2106" i="9"/>
  <c r="C2106" i="9"/>
  <c r="D2105" i="9"/>
  <c r="E2105" i="9" s="1"/>
  <c r="F2103" i="9"/>
  <c r="G2102" i="9"/>
  <c r="C2102" i="9"/>
  <c r="D2101" i="9"/>
  <c r="E2101" i="9" s="1"/>
  <c r="F2099" i="9"/>
  <c r="G2098" i="9"/>
  <c r="C2098" i="9"/>
  <c r="D2097" i="9"/>
  <c r="E2097" i="9" s="1"/>
  <c r="F2095" i="9"/>
  <c r="G2094" i="9"/>
  <c r="C2094" i="9"/>
  <c r="D2093" i="9"/>
  <c r="E2093" i="9" s="1"/>
  <c r="F2091" i="9"/>
  <c r="G2090" i="9"/>
  <c r="C2090" i="9"/>
  <c r="D2089" i="9"/>
  <c r="E2089" i="9" s="1"/>
  <c r="F2087" i="9"/>
  <c r="G2086" i="9"/>
  <c r="C2086" i="9"/>
  <c r="D2085" i="9"/>
  <c r="E2085" i="9" s="1"/>
  <c r="F2083" i="9"/>
  <c r="G2082" i="9"/>
  <c r="C2082" i="9"/>
  <c r="D2081" i="9"/>
  <c r="E2081" i="9" s="1"/>
  <c r="F2079" i="9"/>
  <c r="G2078" i="9"/>
  <c r="C2078" i="9"/>
  <c r="D2077" i="9"/>
  <c r="E2077" i="9" s="1"/>
  <c r="F2075" i="9"/>
  <c r="G2074" i="9"/>
  <c r="C2074" i="9"/>
  <c r="D2073" i="9"/>
  <c r="E2073" i="9" s="1"/>
  <c r="F2071" i="9"/>
  <c r="G2070" i="9"/>
  <c r="C2070" i="9"/>
  <c r="D2069" i="9"/>
  <c r="E2069" i="9" s="1"/>
  <c r="F2067" i="9"/>
  <c r="G2066" i="9"/>
  <c r="C2066" i="9"/>
  <c r="D2065" i="9"/>
  <c r="E2065" i="9" s="1"/>
  <c r="F2063" i="9"/>
  <c r="G2062" i="9"/>
  <c r="C2062" i="9"/>
  <c r="D2061" i="9"/>
  <c r="E2061" i="9" s="1"/>
  <c r="F2059" i="9"/>
  <c r="G2058" i="9"/>
  <c r="C2058" i="9"/>
  <c r="D2057" i="9"/>
  <c r="E2057" i="9" s="1"/>
  <c r="F2055" i="9"/>
  <c r="G2054" i="9"/>
  <c r="C2054" i="9"/>
  <c r="D2053" i="9"/>
  <c r="E2053" i="9" s="1"/>
  <c r="F2051" i="9"/>
  <c r="G2050" i="9"/>
  <c r="C2050" i="9"/>
  <c r="D2049" i="9"/>
  <c r="E2049" i="9" s="1"/>
  <c r="F2047" i="9"/>
  <c r="G2046" i="9"/>
  <c r="C2046" i="9"/>
  <c r="D2045" i="9"/>
  <c r="E2045" i="9" s="1"/>
  <c r="F2043" i="9"/>
  <c r="G2042" i="9"/>
  <c r="C2042" i="9"/>
  <c r="D2041" i="9"/>
  <c r="E2041" i="9" s="1"/>
  <c r="F2039" i="9"/>
  <c r="G2038" i="9"/>
  <c r="C2038" i="9"/>
  <c r="D2037" i="9"/>
  <c r="E2037" i="9" s="1"/>
  <c r="F2035" i="9"/>
  <c r="G2034" i="9"/>
  <c r="C2034" i="9"/>
  <c r="D2033" i="9"/>
  <c r="E2033" i="9" s="1"/>
  <c r="F2031" i="9"/>
  <c r="G2030" i="9"/>
  <c r="C2030" i="9"/>
  <c r="D2029" i="9"/>
  <c r="E2029" i="9" s="1"/>
  <c r="F2027" i="9"/>
  <c r="G2026" i="9"/>
  <c r="C2026" i="9"/>
  <c r="D2025" i="9"/>
  <c r="E2025" i="9" s="1"/>
  <c r="F2023" i="9"/>
  <c r="G2022" i="9"/>
  <c r="C2022" i="9"/>
  <c r="D2021" i="9"/>
  <c r="E2021" i="9" s="1"/>
  <c r="F2019" i="9"/>
  <c r="G2018" i="9"/>
  <c r="C2018" i="9"/>
  <c r="D2017" i="9"/>
  <c r="E2017" i="9" s="1"/>
  <c r="F2015" i="9"/>
  <c r="G2014" i="9"/>
  <c r="C2014" i="9"/>
  <c r="D2013" i="9"/>
  <c r="E2013" i="9" s="1"/>
  <c r="F2011" i="9"/>
  <c r="G2010" i="9"/>
  <c r="C2010" i="9"/>
  <c r="D2009" i="9"/>
  <c r="E2009" i="9" s="1"/>
  <c r="F2007" i="9"/>
  <c r="G2006" i="9"/>
  <c r="C2006" i="9"/>
  <c r="D2005" i="9"/>
  <c r="E2005" i="9" s="1"/>
  <c r="F2003" i="9"/>
  <c r="G2002" i="9"/>
  <c r="C2002" i="9"/>
  <c r="D2001" i="9"/>
  <c r="E2001" i="9" s="1"/>
  <c r="F1999" i="9"/>
  <c r="G1998" i="9"/>
  <c r="C1998" i="9"/>
  <c r="D1997" i="9"/>
  <c r="E1997" i="9" s="1"/>
  <c r="F1995" i="9"/>
  <c r="G1994" i="9"/>
  <c r="C1994" i="9"/>
  <c r="D1993" i="9"/>
  <c r="E1993" i="9" s="1"/>
  <c r="F1991" i="9"/>
  <c r="G1990" i="9"/>
  <c r="C1990" i="9"/>
  <c r="D1989" i="9"/>
  <c r="E1989" i="9" s="1"/>
  <c r="F1987" i="9"/>
  <c r="G1986" i="9"/>
  <c r="C1986" i="9"/>
  <c r="D1985" i="9"/>
  <c r="E1985" i="9" s="1"/>
  <c r="F1983" i="9"/>
  <c r="G1982" i="9"/>
  <c r="C1982" i="9"/>
  <c r="D1981" i="9"/>
  <c r="E1981" i="9" s="1"/>
  <c r="F1979" i="9"/>
  <c r="G1978" i="9"/>
  <c r="C1978" i="9"/>
  <c r="D1977" i="9"/>
  <c r="E1977" i="9" s="1"/>
  <c r="F1975" i="9"/>
  <c r="G1974" i="9"/>
  <c r="C1974" i="9"/>
  <c r="D1973" i="9"/>
  <c r="E1973" i="9" s="1"/>
  <c r="F1971" i="9"/>
  <c r="G1970" i="9"/>
  <c r="C1970" i="9"/>
  <c r="D1969" i="9"/>
  <c r="E1969" i="9" s="1"/>
  <c r="F1967" i="9"/>
  <c r="G1966" i="9"/>
  <c r="C1966" i="9"/>
  <c r="D1965" i="9"/>
  <c r="E1965" i="9" s="1"/>
  <c r="F1963" i="9"/>
  <c r="G1962" i="9"/>
  <c r="C1962" i="9"/>
  <c r="D1961" i="9"/>
  <c r="E1961" i="9" s="1"/>
  <c r="F1959" i="9"/>
  <c r="G1958" i="9"/>
  <c r="C1958" i="9"/>
  <c r="D1957" i="9"/>
  <c r="E1957" i="9" s="1"/>
  <c r="F1955" i="9"/>
  <c r="G1954" i="9"/>
  <c r="C1954" i="9"/>
  <c r="D1953" i="9"/>
  <c r="E1953" i="9" s="1"/>
  <c r="F1951" i="9"/>
  <c r="G1950" i="9"/>
  <c r="C1950" i="9"/>
  <c r="D1949" i="9"/>
  <c r="E1949" i="9" s="1"/>
  <c r="F1947" i="9"/>
  <c r="G1946" i="9"/>
  <c r="C1946" i="9"/>
  <c r="D1945" i="9"/>
  <c r="E1945" i="9" s="1"/>
  <c r="F1943" i="9"/>
  <c r="G1942" i="9"/>
  <c r="C1942" i="9"/>
  <c r="D1941" i="9"/>
  <c r="E1941" i="9" s="1"/>
  <c r="F1939" i="9"/>
  <c r="G1938" i="9"/>
  <c r="C1938" i="9"/>
  <c r="D1937" i="9"/>
  <c r="E1937" i="9" s="1"/>
  <c r="F1935" i="9"/>
  <c r="G1934" i="9"/>
  <c r="C1934" i="9"/>
  <c r="D1933" i="9"/>
  <c r="E1933" i="9" s="1"/>
  <c r="F1931" i="9"/>
  <c r="G1930" i="9"/>
  <c r="C1930" i="9"/>
  <c r="D1929" i="9"/>
  <c r="E1929" i="9" s="1"/>
  <c r="F1927" i="9"/>
  <c r="G1926" i="9"/>
  <c r="C1926" i="9"/>
  <c r="D1925" i="9"/>
  <c r="E1925" i="9" s="1"/>
  <c r="F1923" i="9"/>
  <c r="G1922" i="9"/>
  <c r="C1922" i="9"/>
  <c r="D1921" i="9"/>
  <c r="E1921" i="9" s="1"/>
  <c r="F1919" i="9"/>
  <c r="G1918" i="9"/>
  <c r="C1918" i="9"/>
  <c r="D1917" i="9"/>
  <c r="E1917" i="9" s="1"/>
  <c r="F1915" i="9"/>
  <c r="G1914" i="9"/>
  <c r="C1914" i="9"/>
  <c r="D1913" i="9"/>
  <c r="E1913" i="9" s="1"/>
  <c r="F1911" i="9"/>
  <c r="G1910" i="9"/>
  <c r="C1910" i="9"/>
  <c r="D1909" i="9"/>
  <c r="E1909" i="9" s="1"/>
  <c r="F1907" i="9"/>
  <c r="G1906" i="9"/>
  <c r="C1906" i="9"/>
  <c r="D1905" i="9"/>
  <c r="E1905" i="9" s="1"/>
  <c r="F1903" i="9"/>
  <c r="G1902" i="9"/>
  <c r="C1902" i="9"/>
  <c r="D1901" i="9"/>
  <c r="E1901" i="9" s="1"/>
  <c r="F1899" i="9"/>
  <c r="G1898" i="9"/>
  <c r="C1898" i="9"/>
  <c r="D1897" i="9"/>
  <c r="E1897" i="9" s="1"/>
  <c r="F1895" i="9"/>
  <c r="G1894" i="9"/>
  <c r="C1894" i="9"/>
  <c r="D1893" i="9"/>
  <c r="E1893" i="9" s="1"/>
  <c r="F1891" i="9"/>
  <c r="G1890" i="9"/>
  <c r="C1890" i="9"/>
  <c r="D1889" i="9"/>
  <c r="E1889" i="9" s="1"/>
  <c r="F1887" i="9"/>
  <c r="G1886" i="9"/>
  <c r="C1886" i="9"/>
  <c r="D1885" i="9"/>
  <c r="E1885" i="9" s="1"/>
  <c r="F1883" i="9"/>
  <c r="G1882" i="9"/>
  <c r="C1882" i="9"/>
  <c r="D1881" i="9"/>
  <c r="E1881" i="9" s="1"/>
  <c r="F1879" i="9"/>
  <c r="G1878" i="9"/>
  <c r="C1878" i="9"/>
  <c r="D1877" i="9"/>
  <c r="E1877" i="9" s="1"/>
  <c r="F1875" i="9"/>
  <c r="G1874" i="9"/>
  <c r="C1874" i="9"/>
  <c r="D1873" i="9"/>
  <c r="E1873" i="9" s="1"/>
  <c r="F1871" i="9"/>
  <c r="G1870" i="9"/>
  <c r="C1870" i="9"/>
  <c r="D1869" i="9"/>
  <c r="E1869" i="9" s="1"/>
  <c r="F1867" i="9"/>
  <c r="G1866" i="9"/>
  <c r="C1866" i="9"/>
  <c r="D1865" i="9"/>
  <c r="E1865" i="9" s="1"/>
  <c r="F1863" i="9"/>
  <c r="G1862" i="9"/>
  <c r="C1862" i="9"/>
  <c r="D1861" i="9"/>
  <c r="E1861" i="9" s="1"/>
  <c r="F1859" i="9"/>
  <c r="G1858" i="9"/>
  <c r="C1858" i="9"/>
  <c r="D1857" i="9"/>
  <c r="E1857" i="9" s="1"/>
  <c r="F1855" i="9"/>
  <c r="G1854" i="9"/>
  <c r="C1854" i="9"/>
  <c r="D1853" i="9"/>
  <c r="E1853" i="9" s="1"/>
  <c r="F1851" i="9"/>
  <c r="G1850" i="9"/>
  <c r="C1850" i="9"/>
  <c r="D1849" i="9"/>
  <c r="E1849" i="9" s="1"/>
  <c r="F1847" i="9"/>
  <c r="G1846" i="9"/>
  <c r="C1846" i="9"/>
  <c r="D1845" i="9"/>
  <c r="E1845" i="9" s="1"/>
  <c r="F1843" i="9"/>
  <c r="G1842" i="9"/>
  <c r="C1842" i="9"/>
  <c r="D1841" i="9"/>
  <c r="E1841" i="9" s="1"/>
  <c r="F1839" i="9"/>
  <c r="G1838" i="9"/>
  <c r="C1838" i="9"/>
  <c r="D1837" i="9"/>
  <c r="E1837" i="9" s="1"/>
  <c r="F1835" i="9"/>
  <c r="G1834" i="9"/>
  <c r="C1834" i="9"/>
  <c r="D1833" i="9"/>
  <c r="E1833" i="9" s="1"/>
  <c r="F1831" i="9"/>
  <c r="G1830" i="9"/>
  <c r="C1830" i="9"/>
  <c r="D1829" i="9"/>
  <c r="E1829" i="9" s="1"/>
  <c r="F1827" i="9"/>
  <c r="G1826" i="9"/>
  <c r="C1826" i="9"/>
  <c r="D1825" i="9"/>
  <c r="E1825" i="9" s="1"/>
  <c r="F1823" i="9"/>
  <c r="G1822" i="9"/>
  <c r="C1822" i="9"/>
  <c r="D1821" i="9"/>
  <c r="E1821" i="9" s="1"/>
  <c r="F1819" i="9"/>
  <c r="G1818" i="9"/>
  <c r="C1818" i="9"/>
  <c r="D1817" i="9"/>
  <c r="E1817" i="9" s="1"/>
  <c r="F1815" i="9"/>
  <c r="G1814" i="9"/>
  <c r="C1814" i="9"/>
  <c r="D1813" i="9"/>
  <c r="E1813" i="9" s="1"/>
  <c r="F1811" i="9"/>
  <c r="G1810" i="9"/>
  <c r="C1810" i="9"/>
  <c r="D1809" i="9"/>
  <c r="E1809" i="9" s="1"/>
  <c r="F1807" i="9"/>
  <c r="G1806" i="9"/>
  <c r="C1806" i="9"/>
  <c r="D1805" i="9"/>
  <c r="E1805" i="9" s="1"/>
  <c r="F1803" i="9"/>
  <c r="G1802" i="9"/>
  <c r="C1802" i="9"/>
  <c r="D1801" i="9"/>
  <c r="E1801" i="9" s="1"/>
  <c r="F1799" i="9"/>
  <c r="G1798" i="9"/>
  <c r="C1798" i="9"/>
  <c r="D1797" i="9"/>
  <c r="E1797" i="9" s="1"/>
  <c r="F1795" i="9"/>
  <c r="G1794" i="9"/>
  <c r="C1794" i="9"/>
  <c r="D1793" i="9"/>
  <c r="E1793" i="9" s="1"/>
  <c r="F1791" i="9"/>
  <c r="G1790" i="9"/>
  <c r="C1790" i="9"/>
  <c r="D1789" i="9"/>
  <c r="E1789" i="9" s="1"/>
  <c r="F1787" i="9"/>
  <c r="G1786" i="9"/>
  <c r="C1786" i="9"/>
  <c r="D1785" i="9"/>
  <c r="E1785" i="9" s="1"/>
  <c r="F1783" i="9"/>
  <c r="G1782" i="9"/>
  <c r="C1782" i="9"/>
  <c r="D1781" i="9"/>
  <c r="E1781" i="9" s="1"/>
  <c r="F1779" i="9"/>
  <c r="G1778" i="9"/>
  <c r="C1778" i="9"/>
  <c r="D1777" i="9"/>
  <c r="E1777" i="9" s="1"/>
  <c r="F1775" i="9"/>
  <c r="G1774" i="9"/>
  <c r="C1774" i="9"/>
  <c r="D1773" i="9"/>
  <c r="E1773" i="9" s="1"/>
  <c r="F1771" i="9"/>
  <c r="G1770" i="9"/>
  <c r="C1770" i="9"/>
  <c r="D1769" i="9"/>
  <c r="E1769" i="9" s="1"/>
  <c r="F1767" i="9"/>
  <c r="G1766" i="9"/>
  <c r="C1766" i="9"/>
  <c r="D1765" i="9"/>
  <c r="E1765" i="9" s="1"/>
  <c r="F1763" i="9"/>
  <c r="G1762" i="9"/>
  <c r="C1762" i="9"/>
  <c r="D1761" i="9"/>
  <c r="E1761" i="9" s="1"/>
  <c r="F1759" i="9"/>
  <c r="G1758" i="9"/>
  <c r="C1758" i="9"/>
  <c r="D1757" i="9"/>
  <c r="E1757" i="9" s="1"/>
  <c r="F1755" i="9"/>
  <c r="G1754" i="9"/>
  <c r="C1754" i="9"/>
  <c r="D1753" i="9"/>
  <c r="E1753" i="9" s="1"/>
  <c r="F1751" i="9"/>
  <c r="G1750" i="9"/>
  <c r="C1750" i="9"/>
  <c r="D1749" i="9"/>
  <c r="E1749" i="9" s="1"/>
  <c r="F1747" i="9"/>
  <c r="G1746" i="9"/>
  <c r="C1746" i="9"/>
  <c r="D1745" i="9"/>
  <c r="E1745" i="9" s="1"/>
  <c r="F1743" i="9"/>
  <c r="G1742" i="9"/>
  <c r="C1742" i="9"/>
  <c r="D1741" i="9"/>
  <c r="E1741" i="9" s="1"/>
  <c r="F1739" i="9"/>
  <c r="G1738" i="9"/>
  <c r="C1738" i="9"/>
  <c r="D1737" i="9"/>
  <c r="E1737" i="9" s="1"/>
  <c r="F1735" i="9"/>
  <c r="G1734" i="9"/>
  <c r="C1734" i="9"/>
  <c r="D1733" i="9"/>
  <c r="E1733" i="9" s="1"/>
  <c r="F1731" i="9"/>
  <c r="G1730" i="9"/>
  <c r="C1730" i="9"/>
  <c r="D1729" i="9"/>
  <c r="E1729" i="9" s="1"/>
  <c r="F1727" i="9"/>
  <c r="G1726" i="9"/>
  <c r="C1726" i="9"/>
  <c r="D1725" i="9"/>
  <c r="E1725" i="9" s="1"/>
  <c r="F1723" i="9"/>
  <c r="G1722" i="9"/>
  <c r="C1722" i="9"/>
  <c r="D1721" i="9"/>
  <c r="E1721" i="9" s="1"/>
  <c r="F1719" i="9"/>
  <c r="G1718" i="9"/>
  <c r="C1718" i="9"/>
  <c r="D1717" i="9"/>
  <c r="E1717" i="9" s="1"/>
  <c r="F1715" i="9"/>
  <c r="G1714" i="9"/>
  <c r="C1714" i="9"/>
  <c r="D1713" i="9"/>
  <c r="E1713" i="9" s="1"/>
  <c r="F1711" i="9"/>
  <c r="G1710" i="9"/>
  <c r="C1710" i="9"/>
  <c r="D1709" i="9"/>
  <c r="E1709" i="9" s="1"/>
  <c r="F1707" i="9"/>
  <c r="G1706" i="9"/>
  <c r="G3777" i="9"/>
  <c r="D3684" i="9"/>
  <c r="E3684" i="9" s="1"/>
  <c r="D3616" i="9"/>
  <c r="E3616" i="9" s="1"/>
  <c r="C3565" i="9"/>
  <c r="G3513" i="9"/>
  <c r="F3462" i="9"/>
  <c r="D3372" i="9"/>
  <c r="E3372" i="9" s="1"/>
  <c r="F3346" i="9"/>
  <c r="C3321" i="9"/>
  <c r="G3269" i="9"/>
  <c r="F3248" i="9"/>
  <c r="G3235" i="9"/>
  <c r="C3223" i="9"/>
  <c r="D3210" i="9"/>
  <c r="E3210" i="9" s="1"/>
  <c r="F3184" i="9"/>
  <c r="G3171" i="9"/>
  <c r="C3159" i="9"/>
  <c r="D3146" i="9"/>
  <c r="E3146" i="9" s="1"/>
  <c r="F3120" i="9"/>
  <c r="G3107" i="9"/>
  <c r="C3095" i="9"/>
  <c r="D3082" i="9"/>
  <c r="E3082" i="9" s="1"/>
  <c r="F3056" i="9"/>
  <c r="G3043" i="9"/>
  <c r="C3031" i="9"/>
  <c r="F3023" i="9"/>
  <c r="D3017" i="9"/>
  <c r="E3017" i="9" s="1"/>
  <c r="G3010" i="9"/>
  <c r="C2998" i="9"/>
  <c r="F2991" i="9"/>
  <c r="D2985" i="9"/>
  <c r="E2985" i="9" s="1"/>
  <c r="G2978" i="9"/>
  <c r="C2966" i="9"/>
  <c r="F2959" i="9"/>
  <c r="D2953" i="9"/>
  <c r="E2953" i="9" s="1"/>
  <c r="G2946" i="9"/>
  <c r="C2934" i="9"/>
  <c r="F2927" i="9"/>
  <c r="D2921" i="9"/>
  <c r="E2921" i="9" s="1"/>
  <c r="G2914" i="9"/>
  <c r="C2902" i="9"/>
  <c r="F2895" i="9"/>
  <c r="D2889" i="9"/>
  <c r="E2889" i="9" s="1"/>
  <c r="G2882" i="9"/>
  <c r="C2870" i="9"/>
  <c r="C2865" i="9"/>
  <c r="G2861" i="9"/>
  <c r="F2858" i="9"/>
  <c r="D2852" i="9"/>
  <c r="E2852" i="9" s="1"/>
  <c r="C2849" i="9"/>
  <c r="G2845" i="9"/>
  <c r="F2842" i="9"/>
  <c r="D2836" i="9"/>
  <c r="E2836" i="9" s="1"/>
  <c r="C2833" i="9"/>
  <c r="G2829" i="9"/>
  <c r="F2826" i="9"/>
  <c r="D2820" i="9"/>
  <c r="E2820" i="9" s="1"/>
  <c r="C2817" i="9"/>
  <c r="G2813" i="9"/>
  <c r="F2810" i="9"/>
  <c r="D2804" i="9"/>
  <c r="E2804" i="9" s="1"/>
  <c r="C2801" i="9"/>
  <c r="G2797" i="9"/>
  <c r="F2794" i="9"/>
  <c r="D2788" i="9"/>
  <c r="E2788" i="9" s="1"/>
  <c r="C2785" i="9"/>
  <c r="G2781" i="9"/>
  <c r="F2778" i="9"/>
  <c r="D2772" i="9"/>
  <c r="E2772" i="9" s="1"/>
  <c r="C2769" i="9"/>
  <c r="G2765" i="9"/>
  <c r="F2762" i="9"/>
  <c r="D2756" i="9"/>
  <c r="E2756" i="9" s="1"/>
  <c r="C2753" i="9"/>
  <c r="G2749" i="9"/>
  <c r="F2746" i="9"/>
  <c r="D2740" i="9"/>
  <c r="E2740" i="9" s="1"/>
  <c r="C2737" i="9"/>
  <c r="G2733" i="9"/>
  <c r="F2730" i="9"/>
  <c r="D2724" i="9"/>
  <c r="E2724" i="9" s="1"/>
  <c r="C2721" i="9"/>
  <c r="G2717" i="9"/>
  <c r="F2714" i="9"/>
  <c r="D2708" i="9"/>
  <c r="E2708" i="9" s="1"/>
  <c r="C2705" i="9"/>
  <c r="G2701" i="9"/>
  <c r="F2698" i="9"/>
  <c r="D2692" i="9"/>
  <c r="E2692" i="9" s="1"/>
  <c r="C2689" i="9"/>
  <c r="G2685" i="9"/>
  <c r="F2682" i="9"/>
  <c r="D2676" i="9"/>
  <c r="E2676" i="9" s="1"/>
  <c r="C2673" i="9"/>
  <c r="G2669" i="9"/>
  <c r="F2666" i="9"/>
  <c r="D2660" i="9"/>
  <c r="E2660" i="9" s="1"/>
  <c r="C2657" i="9"/>
  <c r="G2653" i="9"/>
  <c r="F2650" i="9"/>
  <c r="D2644" i="9"/>
  <c r="E2644" i="9" s="1"/>
  <c r="C2641" i="9"/>
  <c r="G2637" i="9"/>
  <c r="F2634" i="9"/>
  <c r="D2628" i="9"/>
  <c r="E2628" i="9" s="1"/>
  <c r="C2625" i="9"/>
  <c r="G2621" i="9"/>
  <c r="F2618" i="9"/>
  <c r="D2612" i="9"/>
  <c r="E2612" i="9" s="1"/>
  <c r="C2609" i="9"/>
  <c r="G2605" i="9"/>
  <c r="F2602" i="9"/>
  <c r="D2596" i="9"/>
  <c r="E2596" i="9" s="1"/>
  <c r="C2593" i="9"/>
  <c r="G2589" i="9"/>
  <c r="F2586" i="9"/>
  <c r="D2580" i="9"/>
  <c r="E2580" i="9" s="1"/>
  <c r="C2577" i="9"/>
  <c r="G2573" i="9"/>
  <c r="F2570" i="9"/>
  <c r="D2564" i="9"/>
  <c r="E2564" i="9" s="1"/>
  <c r="C2561" i="9"/>
  <c r="G2557" i="9"/>
  <c r="F2554" i="9"/>
  <c r="D2548" i="9"/>
  <c r="E2548" i="9" s="1"/>
  <c r="C2545" i="9"/>
  <c r="G2541" i="9"/>
  <c r="F2538" i="9"/>
  <c r="D2532" i="9"/>
  <c r="E2532" i="9" s="1"/>
  <c r="C2529" i="9"/>
  <c r="G2525" i="9"/>
  <c r="F2522" i="9"/>
  <c r="D2516" i="9"/>
  <c r="E2516" i="9" s="1"/>
  <c r="C2513" i="9"/>
  <c r="G2509" i="9"/>
  <c r="F2506" i="9"/>
  <c r="D2500" i="9"/>
  <c r="E2500" i="9" s="1"/>
  <c r="F2497" i="9"/>
  <c r="C2496" i="9"/>
  <c r="G2492" i="9"/>
  <c r="D2491" i="9"/>
  <c r="E2491" i="9" s="1"/>
  <c r="F2489" i="9"/>
  <c r="C2488" i="9"/>
  <c r="G2484" i="9"/>
  <c r="D2483" i="9"/>
  <c r="E2483" i="9" s="1"/>
  <c r="F2481" i="9"/>
  <c r="C2480" i="9"/>
  <c r="G2476" i="9"/>
  <c r="D2475" i="9"/>
  <c r="E2475" i="9" s="1"/>
  <c r="F2473" i="9"/>
  <c r="C2472" i="9"/>
  <c r="G2468" i="9"/>
  <c r="D2467" i="9"/>
  <c r="E2467" i="9" s="1"/>
  <c r="F2465" i="9"/>
  <c r="C2464" i="9"/>
  <c r="G2460" i="9"/>
  <c r="D2459" i="9"/>
  <c r="E2459" i="9" s="1"/>
  <c r="F2457" i="9"/>
  <c r="C2456" i="9"/>
  <c r="G2452" i="9"/>
  <c r="D2451" i="9"/>
  <c r="E2451" i="9" s="1"/>
  <c r="F2449" i="9"/>
  <c r="C2448" i="9"/>
  <c r="G2444" i="9"/>
  <c r="D2443" i="9"/>
  <c r="E2443" i="9" s="1"/>
  <c r="F2441" i="9"/>
  <c r="C2440" i="9"/>
  <c r="G2436" i="9"/>
  <c r="D2435" i="9"/>
  <c r="E2435" i="9" s="1"/>
  <c r="F2433" i="9"/>
  <c r="C2432" i="9"/>
  <c r="G2428" i="9"/>
  <c r="D2427" i="9"/>
  <c r="E2427" i="9" s="1"/>
  <c r="F2425" i="9"/>
  <c r="C2424" i="9"/>
  <c r="G2420" i="9"/>
  <c r="D2419" i="9"/>
  <c r="E2419" i="9" s="1"/>
  <c r="F2417" i="9"/>
  <c r="C2416" i="9"/>
  <c r="G2412" i="9"/>
  <c r="D2411" i="9"/>
  <c r="E2411" i="9" s="1"/>
  <c r="F2409" i="9"/>
  <c r="C2408" i="9"/>
  <c r="G2404" i="9"/>
  <c r="D2403" i="9"/>
  <c r="E2403" i="9" s="1"/>
  <c r="F2401" i="9"/>
  <c r="C2400" i="9"/>
  <c r="G2396" i="9"/>
  <c r="D2395" i="9"/>
  <c r="E2395" i="9" s="1"/>
  <c r="F2393" i="9"/>
  <c r="C2392" i="9"/>
  <c r="G2388" i="9"/>
  <c r="D2387" i="9"/>
  <c r="E2387" i="9" s="1"/>
  <c r="F2385" i="9"/>
  <c r="C2384" i="9"/>
  <c r="G2380" i="9"/>
  <c r="D2379" i="9"/>
  <c r="E2379" i="9" s="1"/>
  <c r="F2377" i="9"/>
  <c r="C2376" i="9"/>
  <c r="G2372" i="9"/>
  <c r="D2371" i="9"/>
  <c r="E2371" i="9" s="1"/>
  <c r="F2369" i="9"/>
  <c r="C2368" i="9"/>
  <c r="G2364" i="9"/>
  <c r="D2363" i="9"/>
  <c r="E2363" i="9" s="1"/>
  <c r="F2361" i="9"/>
  <c r="C2360" i="9"/>
  <c r="G2356" i="9"/>
  <c r="D2355" i="9"/>
  <c r="E2355" i="9" s="1"/>
  <c r="F2353" i="9"/>
  <c r="C2352" i="9"/>
  <c r="G2348" i="9"/>
  <c r="D2347" i="9"/>
  <c r="E2347" i="9" s="1"/>
  <c r="F2345" i="9"/>
  <c r="C2344" i="9"/>
  <c r="G2340" i="9"/>
  <c r="D2339" i="9"/>
  <c r="E2339" i="9" s="1"/>
  <c r="F2337" i="9"/>
  <c r="C2336" i="9"/>
  <c r="G2332" i="9"/>
  <c r="D2331" i="9"/>
  <c r="E2331" i="9" s="1"/>
  <c r="F2329" i="9"/>
  <c r="C2328" i="9"/>
  <c r="G2324" i="9"/>
  <c r="D2323" i="9"/>
  <c r="E2323" i="9" s="1"/>
  <c r="F2321" i="9"/>
  <c r="C2320" i="9"/>
  <c r="G2316" i="9"/>
  <c r="D2315" i="9"/>
  <c r="E2315" i="9" s="1"/>
  <c r="F2313" i="9"/>
  <c r="C2312" i="9"/>
  <c r="G2308" i="9"/>
  <c r="D2307" i="9"/>
  <c r="E2307" i="9" s="1"/>
  <c r="F2305" i="9"/>
  <c r="C2304" i="9"/>
  <c r="G2300" i="9"/>
  <c r="D2299" i="9"/>
  <c r="E2299" i="9" s="1"/>
  <c r="F2297" i="9"/>
  <c r="C2296" i="9"/>
  <c r="G2292" i="9"/>
  <c r="D2291" i="9"/>
  <c r="E2291" i="9" s="1"/>
  <c r="F2289" i="9"/>
  <c r="C2288" i="9"/>
  <c r="G2284" i="9"/>
  <c r="F2282" i="9"/>
  <c r="G2281" i="9"/>
  <c r="C2281" i="9"/>
  <c r="D2280" i="9"/>
  <c r="E2280" i="9" s="1"/>
  <c r="F2278" i="9"/>
  <c r="G2277" i="9"/>
  <c r="C2277" i="9"/>
  <c r="D2276" i="9"/>
  <c r="E2276" i="9" s="1"/>
  <c r="F2274" i="9"/>
  <c r="G2273" i="9"/>
  <c r="C2273" i="9"/>
  <c r="D2272" i="9"/>
  <c r="E2272" i="9" s="1"/>
  <c r="F2270" i="9"/>
  <c r="G2269" i="9"/>
  <c r="C2269" i="9"/>
  <c r="D2268" i="9"/>
  <c r="E2268" i="9" s="1"/>
  <c r="F2266" i="9"/>
  <c r="G2265" i="9"/>
  <c r="C2265" i="9"/>
  <c r="D2264" i="9"/>
  <c r="E2264" i="9" s="1"/>
  <c r="F2262" i="9"/>
  <c r="G2261" i="9"/>
  <c r="C2261" i="9"/>
  <c r="D2260" i="9"/>
  <c r="E2260" i="9" s="1"/>
  <c r="F2258" i="9"/>
  <c r="G2257" i="9"/>
  <c r="C2257" i="9"/>
  <c r="D2256" i="9"/>
  <c r="E2256" i="9" s="1"/>
  <c r="F2254" i="9"/>
  <c r="G2253" i="9"/>
  <c r="C2253" i="9"/>
  <c r="D2252" i="9"/>
  <c r="E2252" i="9" s="1"/>
  <c r="F2250" i="9"/>
  <c r="G2249" i="9"/>
  <c r="C2249" i="9"/>
  <c r="D2248" i="9"/>
  <c r="E2248" i="9" s="1"/>
  <c r="F2246" i="9"/>
  <c r="G2245" i="9"/>
  <c r="C2245" i="9"/>
  <c r="D2244" i="9"/>
  <c r="E2244" i="9" s="1"/>
  <c r="F2242" i="9"/>
  <c r="G2241" i="9"/>
  <c r="C2241" i="9"/>
  <c r="D2240" i="9"/>
  <c r="E2240" i="9" s="1"/>
  <c r="F2238" i="9"/>
  <c r="G2237" i="9"/>
  <c r="C2237" i="9"/>
  <c r="D2236" i="9"/>
  <c r="E2236" i="9" s="1"/>
  <c r="F2234" i="9"/>
  <c r="G2233" i="9"/>
  <c r="C2233" i="9"/>
  <c r="D2232" i="9"/>
  <c r="E2232" i="9" s="1"/>
  <c r="F2230" i="9"/>
  <c r="G2229" i="9"/>
  <c r="C2229" i="9"/>
  <c r="D2228" i="9"/>
  <c r="E2228" i="9" s="1"/>
  <c r="F2226" i="9"/>
  <c r="G2225" i="9"/>
  <c r="C2225" i="9"/>
  <c r="D2224" i="9"/>
  <c r="E2224" i="9" s="1"/>
  <c r="F2222" i="9"/>
  <c r="G2221" i="9"/>
  <c r="C2221" i="9"/>
  <c r="D2220" i="9"/>
  <c r="E2220" i="9" s="1"/>
  <c r="F2218" i="9"/>
  <c r="G2217" i="9"/>
  <c r="C2217" i="9"/>
  <c r="D2216" i="9"/>
  <c r="E2216" i="9" s="1"/>
  <c r="F2214" i="9"/>
  <c r="G2213" i="9"/>
  <c r="C2213" i="9"/>
  <c r="D2212" i="9"/>
  <c r="E2212" i="9" s="1"/>
  <c r="F2210" i="9"/>
  <c r="G2209" i="9"/>
  <c r="C2209" i="9"/>
  <c r="D2208" i="9"/>
  <c r="E2208" i="9" s="1"/>
  <c r="F2206" i="9"/>
  <c r="G2205" i="9"/>
  <c r="C2205" i="9"/>
  <c r="D2204" i="9"/>
  <c r="E2204" i="9" s="1"/>
  <c r="F2202" i="9"/>
  <c r="G2201" i="9"/>
  <c r="C2201" i="9"/>
  <c r="D2200" i="9"/>
  <c r="E2200" i="9" s="1"/>
  <c r="F2198" i="9"/>
  <c r="G2197" i="9"/>
  <c r="C2197" i="9"/>
  <c r="D2196" i="9"/>
  <c r="E2196" i="9" s="1"/>
  <c r="F2194" i="9"/>
  <c r="G2193" i="9"/>
  <c r="C2193" i="9"/>
  <c r="D2192" i="9"/>
  <c r="E2192" i="9" s="1"/>
  <c r="F2190" i="9"/>
  <c r="G2189" i="9"/>
  <c r="C2189" i="9"/>
  <c r="D2188" i="9"/>
  <c r="E2188" i="9" s="1"/>
  <c r="F2186" i="9"/>
  <c r="G2185" i="9"/>
  <c r="C2185" i="9"/>
  <c r="D2184" i="9"/>
  <c r="E2184" i="9" s="1"/>
  <c r="F2182" i="9"/>
  <c r="G2181" i="9"/>
  <c r="C2181" i="9"/>
  <c r="D2180" i="9"/>
  <c r="E2180" i="9" s="1"/>
  <c r="F2178" i="9"/>
  <c r="G2177" i="9"/>
  <c r="C2177" i="9"/>
  <c r="D2176" i="9"/>
  <c r="E2176" i="9" s="1"/>
  <c r="F2174" i="9"/>
  <c r="G2173" i="9"/>
  <c r="C2173" i="9"/>
  <c r="D2172" i="9"/>
  <c r="E2172" i="9" s="1"/>
  <c r="F2170" i="9"/>
  <c r="G2169" i="9"/>
  <c r="C2169" i="9"/>
  <c r="D2168" i="9"/>
  <c r="E2168" i="9" s="1"/>
  <c r="F2166" i="9"/>
  <c r="G2165" i="9"/>
  <c r="C2165" i="9"/>
  <c r="D2164" i="9"/>
  <c r="E2164" i="9" s="1"/>
  <c r="F2162" i="9"/>
  <c r="G2161" i="9"/>
  <c r="C2161" i="9"/>
  <c r="D2160" i="9"/>
  <c r="E2160" i="9" s="1"/>
  <c r="F2158" i="9"/>
  <c r="G2157" i="9"/>
  <c r="C2157" i="9"/>
  <c r="D2156" i="9"/>
  <c r="E2156" i="9" s="1"/>
  <c r="F2154" i="9"/>
  <c r="G2153" i="9"/>
  <c r="C2153" i="9"/>
  <c r="D2152" i="9"/>
  <c r="E2152" i="9" s="1"/>
  <c r="F2150" i="9"/>
  <c r="G2149" i="9"/>
  <c r="C2149" i="9"/>
  <c r="D2148" i="9"/>
  <c r="E2148" i="9" s="1"/>
  <c r="F2146" i="9"/>
  <c r="G2145" i="9"/>
  <c r="C2145" i="9"/>
  <c r="D2144" i="9"/>
  <c r="E2144" i="9" s="1"/>
  <c r="F2142" i="9"/>
  <c r="G2141" i="9"/>
  <c r="C2141" i="9"/>
  <c r="D2140" i="9"/>
  <c r="E2140" i="9" s="1"/>
  <c r="F2138" i="9"/>
  <c r="G2137" i="9"/>
  <c r="C2137" i="9"/>
  <c r="D2136" i="9"/>
  <c r="E2136" i="9" s="1"/>
  <c r="F2134" i="9"/>
  <c r="G2133" i="9"/>
  <c r="C2133" i="9"/>
  <c r="D2132" i="9"/>
  <c r="E2132" i="9" s="1"/>
  <c r="F2130" i="9"/>
  <c r="G2129" i="9"/>
  <c r="C2129" i="9"/>
  <c r="D2128" i="9"/>
  <c r="E2128" i="9" s="1"/>
  <c r="F2126" i="9"/>
  <c r="G2125" i="9"/>
  <c r="C2125" i="9"/>
  <c r="D2124" i="9"/>
  <c r="E2124" i="9" s="1"/>
  <c r="F2122" i="9"/>
  <c r="G2121" i="9"/>
  <c r="C2121" i="9"/>
  <c r="D2120" i="9"/>
  <c r="E2120" i="9" s="1"/>
  <c r="F2118" i="9"/>
  <c r="G2117" i="9"/>
  <c r="C2117" i="9"/>
  <c r="D2116" i="9"/>
  <c r="E2116" i="9" s="1"/>
  <c r="F2114" i="9"/>
  <c r="G2113" i="9"/>
  <c r="C2113" i="9"/>
  <c r="D2112" i="9"/>
  <c r="E2112" i="9" s="1"/>
  <c r="F2110" i="9"/>
  <c r="G2109" i="9"/>
  <c r="C2109" i="9"/>
  <c r="D2108" i="9"/>
  <c r="E2108" i="9" s="1"/>
  <c r="F2106" i="9"/>
  <c r="G2105" i="9"/>
  <c r="C2105" i="9"/>
  <c r="D2104" i="9"/>
  <c r="E2104" i="9" s="1"/>
  <c r="F2102" i="9"/>
  <c r="G2101" i="9"/>
  <c r="C2101" i="9"/>
  <c r="D2100" i="9"/>
  <c r="E2100" i="9" s="1"/>
  <c r="F2098" i="9"/>
  <c r="G2097" i="9"/>
  <c r="C2097" i="9"/>
  <c r="D2096" i="9"/>
  <c r="E2096" i="9" s="1"/>
  <c r="F2094" i="9"/>
  <c r="G2093" i="9"/>
  <c r="C2093" i="9"/>
  <c r="D2092" i="9"/>
  <c r="E2092" i="9" s="1"/>
  <c r="F2090" i="9"/>
  <c r="G2089" i="9"/>
  <c r="C2089" i="9"/>
  <c r="D2088" i="9"/>
  <c r="E2088" i="9" s="1"/>
  <c r="F2086" i="9"/>
  <c r="G2085" i="9"/>
  <c r="C2085" i="9"/>
  <c r="D2084" i="9"/>
  <c r="E2084" i="9" s="1"/>
  <c r="F2082" i="9"/>
  <c r="G2081" i="9"/>
  <c r="C2081" i="9"/>
  <c r="D2080" i="9"/>
  <c r="E2080" i="9" s="1"/>
  <c r="F2078" i="9"/>
  <c r="G2077" i="9"/>
  <c r="C2077" i="9"/>
  <c r="D2076" i="9"/>
  <c r="E2076" i="9" s="1"/>
  <c r="F2074" i="9"/>
  <c r="G2073" i="9"/>
  <c r="C2073" i="9"/>
  <c r="D2072" i="9"/>
  <c r="E2072" i="9" s="1"/>
  <c r="F2070" i="9"/>
  <c r="G2069" i="9"/>
  <c r="C2069" i="9"/>
  <c r="D2068" i="9"/>
  <c r="E2068" i="9" s="1"/>
  <c r="F2066" i="9"/>
  <c r="G2065" i="9"/>
  <c r="C2065" i="9"/>
  <c r="D2064" i="9"/>
  <c r="E2064" i="9" s="1"/>
  <c r="F2062" i="9"/>
  <c r="G2061" i="9"/>
  <c r="C2061" i="9"/>
  <c r="D2060" i="9"/>
  <c r="E2060" i="9" s="1"/>
  <c r="F2058" i="9"/>
  <c r="G2057" i="9"/>
  <c r="C2057" i="9"/>
  <c r="D2056" i="9"/>
  <c r="E2056" i="9" s="1"/>
  <c r="F2054" i="9"/>
  <c r="G2053" i="9"/>
  <c r="C2053" i="9"/>
  <c r="D2052" i="9"/>
  <c r="E2052" i="9" s="1"/>
  <c r="F2050" i="9"/>
  <c r="G2049" i="9"/>
  <c r="C2049" i="9"/>
  <c r="D2048" i="9"/>
  <c r="E2048" i="9" s="1"/>
  <c r="F2046" i="9"/>
  <c r="G2045" i="9"/>
  <c r="C2045" i="9"/>
  <c r="D2044" i="9"/>
  <c r="E2044" i="9" s="1"/>
  <c r="F2042" i="9"/>
  <c r="G2041" i="9"/>
  <c r="C2041" i="9"/>
  <c r="D2040" i="9"/>
  <c r="E2040" i="9" s="1"/>
  <c r="F2038" i="9"/>
  <c r="G2037" i="9"/>
  <c r="C2037" i="9"/>
  <c r="D2036" i="9"/>
  <c r="E2036" i="9" s="1"/>
  <c r="F2034" i="9"/>
  <c r="G2033" i="9"/>
  <c r="C2033" i="9"/>
  <c r="D2032" i="9"/>
  <c r="E2032" i="9" s="1"/>
  <c r="F2030" i="9"/>
  <c r="G2029" i="9"/>
  <c r="C2029" i="9"/>
  <c r="D2028" i="9"/>
  <c r="E2028" i="9" s="1"/>
  <c r="F2026" i="9"/>
  <c r="G2025" i="9"/>
  <c r="C2025" i="9"/>
  <c r="D2024" i="9"/>
  <c r="E2024" i="9" s="1"/>
  <c r="F2022" i="9"/>
  <c r="G2021" i="9"/>
  <c r="C2021" i="9"/>
  <c r="D2020" i="9"/>
  <c r="E2020" i="9" s="1"/>
  <c r="F2018" i="9"/>
  <c r="G2017" i="9"/>
  <c r="C2017" i="9"/>
  <c r="D2016" i="9"/>
  <c r="E2016" i="9" s="1"/>
  <c r="F2014" i="9"/>
  <c r="G2013" i="9"/>
  <c r="C2013" i="9"/>
  <c r="D2012" i="9"/>
  <c r="E2012" i="9" s="1"/>
  <c r="F2010" i="9"/>
  <c r="G2009" i="9"/>
  <c r="C2009" i="9"/>
  <c r="D2008" i="9"/>
  <c r="E2008" i="9" s="1"/>
  <c r="F2006" i="9"/>
  <c r="G2005" i="9"/>
  <c r="C2005" i="9"/>
  <c r="D2004" i="9"/>
  <c r="E2004" i="9" s="1"/>
  <c r="F2002" i="9"/>
  <c r="G2001" i="9"/>
  <c r="C2001" i="9"/>
  <c r="D2000" i="9"/>
  <c r="E2000" i="9" s="1"/>
  <c r="F1998" i="9"/>
  <c r="G1997" i="9"/>
  <c r="C1997" i="9"/>
  <c r="D1996" i="9"/>
  <c r="E1996" i="9" s="1"/>
  <c r="F1994" i="9"/>
  <c r="G1993" i="9"/>
  <c r="C1993" i="9"/>
  <c r="D1992" i="9"/>
  <c r="E1992" i="9" s="1"/>
  <c r="F1990" i="9"/>
  <c r="G1989" i="9"/>
  <c r="C1989" i="9"/>
  <c r="D1988" i="9"/>
  <c r="E1988" i="9" s="1"/>
  <c r="F1986" i="9"/>
  <c r="G1985" i="9"/>
  <c r="C1985" i="9"/>
  <c r="D1984" i="9"/>
  <c r="E1984" i="9" s="1"/>
  <c r="F1982" i="9"/>
  <c r="G1981" i="9"/>
  <c r="C1981" i="9"/>
  <c r="D1980" i="9"/>
  <c r="E1980" i="9" s="1"/>
  <c r="F1978" i="9"/>
  <c r="G1977" i="9"/>
  <c r="C1977" i="9"/>
  <c r="D1976" i="9"/>
  <c r="E1976" i="9" s="1"/>
  <c r="F1974" i="9"/>
  <c r="G1973" i="9"/>
  <c r="C1973" i="9"/>
  <c r="D1972" i="9"/>
  <c r="E1972" i="9" s="1"/>
  <c r="F1970" i="9"/>
  <c r="G1969" i="9"/>
  <c r="C1969" i="9"/>
  <c r="D1968" i="9"/>
  <c r="E1968" i="9" s="1"/>
  <c r="F1966" i="9"/>
  <c r="G1965" i="9"/>
  <c r="C1965" i="9"/>
  <c r="D1964" i="9"/>
  <c r="E1964" i="9" s="1"/>
  <c r="F1962" i="9"/>
  <c r="G1961" i="9"/>
  <c r="C1961" i="9"/>
  <c r="D1960" i="9"/>
  <c r="E1960" i="9" s="1"/>
  <c r="F1958" i="9"/>
  <c r="G1957" i="9"/>
  <c r="C1957" i="9"/>
  <c r="D1956" i="9"/>
  <c r="E1956" i="9" s="1"/>
  <c r="F1954" i="9"/>
  <c r="G1953" i="9"/>
  <c r="C1953" i="9"/>
  <c r="D1952" i="9"/>
  <c r="E1952" i="9" s="1"/>
  <c r="F1950" i="9"/>
  <c r="G1949" i="9"/>
  <c r="C1949" i="9"/>
  <c r="D1948" i="9"/>
  <c r="E1948" i="9" s="1"/>
  <c r="F1946" i="9"/>
  <c r="G1945" i="9"/>
  <c r="C1945" i="9"/>
  <c r="D1944" i="9"/>
  <c r="E1944" i="9" s="1"/>
  <c r="F1942" i="9"/>
  <c r="G1941" i="9"/>
  <c r="C1941" i="9"/>
  <c r="D1940" i="9"/>
  <c r="E1940" i="9" s="1"/>
  <c r="F1938" i="9"/>
  <c r="G1937" i="9"/>
  <c r="C1937" i="9"/>
  <c r="D1936" i="9"/>
  <c r="E1936" i="9" s="1"/>
  <c r="F1934" i="9"/>
  <c r="G1933" i="9"/>
  <c r="C1933" i="9"/>
  <c r="D1932" i="9"/>
  <c r="E1932" i="9" s="1"/>
  <c r="F1930" i="9"/>
  <c r="G1929" i="9"/>
  <c r="C1929" i="9"/>
  <c r="D1928" i="9"/>
  <c r="E1928" i="9" s="1"/>
  <c r="F1926" i="9"/>
  <c r="G1925" i="9"/>
  <c r="C1925" i="9"/>
  <c r="D1924" i="9"/>
  <c r="E1924" i="9" s="1"/>
  <c r="F1922" i="9"/>
  <c r="G1921" i="9"/>
  <c r="C1921" i="9"/>
  <c r="D1920" i="9"/>
  <c r="E1920" i="9" s="1"/>
  <c r="F1918" i="9"/>
  <c r="G1917" i="9"/>
  <c r="C1917" i="9"/>
  <c r="D1916" i="9"/>
  <c r="E1916" i="9" s="1"/>
  <c r="F1914" i="9"/>
  <c r="G1913" i="9"/>
  <c r="C1913" i="9"/>
  <c r="D1912" i="9"/>
  <c r="E1912" i="9" s="1"/>
  <c r="F1910" i="9"/>
  <c r="G1909" i="9"/>
  <c r="C1909" i="9"/>
  <c r="D1908" i="9"/>
  <c r="E1908" i="9" s="1"/>
  <c r="F1906" i="9"/>
  <c r="G1905" i="9"/>
  <c r="C1905" i="9"/>
  <c r="D1904" i="9"/>
  <c r="E1904" i="9" s="1"/>
  <c r="F1902" i="9"/>
  <c r="G1901" i="9"/>
  <c r="C1901" i="9"/>
  <c r="D1900" i="9"/>
  <c r="E1900" i="9" s="1"/>
  <c r="F1898" i="9"/>
  <c r="G1897" i="9"/>
  <c r="C1897" i="9"/>
  <c r="D1896" i="9"/>
  <c r="E1896" i="9" s="1"/>
  <c r="F1894" i="9"/>
  <c r="G1893" i="9"/>
  <c r="C1893" i="9"/>
  <c r="D1892" i="9"/>
  <c r="E1892" i="9" s="1"/>
  <c r="F1890" i="9"/>
  <c r="G1889" i="9"/>
  <c r="C1889" i="9"/>
  <c r="D1888" i="9"/>
  <c r="E1888" i="9" s="1"/>
  <c r="F1886" i="9"/>
  <c r="G1885" i="9"/>
  <c r="C1885" i="9"/>
  <c r="D1884" i="9"/>
  <c r="E1884" i="9" s="1"/>
  <c r="F1882" i="9"/>
  <c r="G1881" i="9"/>
  <c r="C1881" i="9"/>
  <c r="D1880" i="9"/>
  <c r="E1880" i="9" s="1"/>
  <c r="F1878" i="9"/>
  <c r="G1877" i="9"/>
  <c r="C1877" i="9"/>
  <c r="D1876" i="9"/>
  <c r="E1876" i="9" s="1"/>
  <c r="F1874" i="9"/>
  <c r="G1873" i="9"/>
  <c r="C1873" i="9"/>
  <c r="D1872" i="9"/>
  <c r="E1872" i="9" s="1"/>
  <c r="F1870" i="9"/>
  <c r="G1869" i="9"/>
  <c r="C1869" i="9"/>
  <c r="D1868" i="9"/>
  <c r="E1868" i="9" s="1"/>
  <c r="F1866" i="9"/>
  <c r="G1865" i="9"/>
  <c r="C1865" i="9"/>
  <c r="D1864" i="9"/>
  <c r="E1864" i="9" s="1"/>
  <c r="F1862" i="9"/>
  <c r="G1861" i="9"/>
  <c r="C1861" i="9"/>
  <c r="D1860" i="9"/>
  <c r="E1860" i="9" s="1"/>
  <c r="F1858" i="9"/>
  <c r="G1857" i="9"/>
  <c r="C1857" i="9"/>
  <c r="D1856" i="9"/>
  <c r="E1856" i="9" s="1"/>
  <c r="F1854" i="9"/>
  <c r="G1853" i="9"/>
  <c r="C1853" i="9"/>
  <c r="D1852" i="9"/>
  <c r="E1852" i="9" s="1"/>
  <c r="F1850" i="9"/>
  <c r="G1849" i="9"/>
  <c r="C1849" i="9"/>
  <c r="D1848" i="9"/>
  <c r="E1848" i="9" s="1"/>
  <c r="F1846" i="9"/>
  <c r="G1845" i="9"/>
  <c r="C1845" i="9"/>
  <c r="D1844" i="9"/>
  <c r="E1844" i="9" s="1"/>
  <c r="F1842" i="9"/>
  <c r="G1841" i="9"/>
  <c r="C1841" i="9"/>
  <c r="D1840" i="9"/>
  <c r="E1840" i="9" s="1"/>
  <c r="F1838" i="9"/>
  <c r="G1837" i="9"/>
  <c r="C1837" i="9"/>
  <c r="D1836" i="9"/>
  <c r="E1836" i="9" s="1"/>
  <c r="F1834" i="9"/>
  <c r="G1833" i="9"/>
  <c r="C1833" i="9"/>
  <c r="D1832" i="9"/>
  <c r="E1832" i="9" s="1"/>
  <c r="F1830" i="9"/>
  <c r="G1829" i="9"/>
  <c r="C1829" i="9"/>
  <c r="D1828" i="9"/>
  <c r="E1828" i="9" s="1"/>
  <c r="F1826" i="9"/>
  <c r="G1825" i="9"/>
  <c r="C1825" i="9"/>
  <c r="D1824" i="9"/>
  <c r="E1824" i="9" s="1"/>
  <c r="F1822" i="9"/>
  <c r="G1821" i="9"/>
  <c r="C1821" i="9"/>
  <c r="D1820" i="9"/>
  <c r="E1820" i="9" s="1"/>
  <c r="F1818" i="9"/>
  <c r="G1817" i="9"/>
  <c r="C1817" i="9"/>
  <c r="D1816" i="9"/>
  <c r="E1816" i="9" s="1"/>
  <c r="F1814" i="9"/>
  <c r="G1813" i="9"/>
  <c r="C1813" i="9"/>
  <c r="D1812" i="9"/>
  <c r="E1812" i="9" s="1"/>
  <c r="F1810" i="9"/>
  <c r="G1809" i="9"/>
  <c r="C1809" i="9"/>
  <c r="D1808" i="9"/>
  <c r="E1808" i="9" s="1"/>
  <c r="F1806" i="9"/>
  <c r="G1805" i="9"/>
  <c r="C1805" i="9"/>
  <c r="D1804" i="9"/>
  <c r="E1804" i="9" s="1"/>
  <c r="F1802" i="9"/>
  <c r="G1801" i="9"/>
  <c r="C1801" i="9"/>
  <c r="D1800" i="9"/>
  <c r="E1800" i="9" s="1"/>
  <c r="F1798" i="9"/>
  <c r="G1797" i="9"/>
  <c r="C1797" i="9"/>
  <c r="D1796" i="9"/>
  <c r="E1796" i="9" s="1"/>
  <c r="F1794" i="9"/>
  <c r="G1793" i="9"/>
  <c r="C1793" i="9"/>
  <c r="D1792" i="9"/>
  <c r="E1792" i="9" s="1"/>
  <c r="F1790" i="9"/>
  <c r="G1789" i="9"/>
  <c r="C1789" i="9"/>
  <c r="D1788" i="9"/>
  <c r="E1788" i="9" s="1"/>
  <c r="F1786" i="9"/>
  <c r="G1785" i="9"/>
  <c r="C1785" i="9"/>
  <c r="D1784" i="9"/>
  <c r="E1784" i="9" s="1"/>
  <c r="F1782" i="9"/>
  <c r="G1781" i="9"/>
  <c r="C1781" i="9"/>
  <c r="D1780" i="9"/>
  <c r="E1780" i="9" s="1"/>
  <c r="F1778" i="9"/>
  <c r="G1777" i="9"/>
  <c r="C1777" i="9"/>
  <c r="D1776" i="9"/>
  <c r="E1776" i="9" s="1"/>
  <c r="F1774" i="9"/>
  <c r="G1773" i="9"/>
  <c r="C1773" i="9"/>
  <c r="D1772" i="9"/>
  <c r="E1772" i="9" s="1"/>
  <c r="F1770" i="9"/>
  <c r="G1769" i="9"/>
  <c r="C1769" i="9"/>
  <c r="D1768" i="9"/>
  <c r="E1768" i="9" s="1"/>
  <c r="F1766" i="9"/>
  <c r="G1765" i="9"/>
  <c r="C1765" i="9"/>
  <c r="D1764" i="9"/>
  <c r="E1764" i="9" s="1"/>
  <c r="F1762" i="9"/>
  <c r="G1761" i="9"/>
  <c r="C1761" i="9"/>
  <c r="D1760" i="9"/>
  <c r="E1760" i="9" s="1"/>
  <c r="F1758" i="9"/>
  <c r="G1757" i="9"/>
  <c r="C1757" i="9"/>
  <c r="D1756" i="9"/>
  <c r="E1756" i="9" s="1"/>
  <c r="F1754" i="9"/>
  <c r="G1753" i="9"/>
  <c r="C1753" i="9"/>
  <c r="D1752" i="9"/>
  <c r="E1752" i="9" s="1"/>
  <c r="F1750" i="9"/>
  <c r="G1749" i="9"/>
  <c r="C1749" i="9"/>
  <c r="D1748" i="9"/>
  <c r="E1748" i="9" s="1"/>
  <c r="F1746" i="9"/>
  <c r="G1745" i="9"/>
  <c r="C1745" i="9"/>
  <c r="D1744" i="9"/>
  <c r="E1744" i="9" s="1"/>
  <c r="F1742" i="9"/>
  <c r="G1741" i="9"/>
  <c r="C1741" i="9"/>
  <c r="D1740" i="9"/>
  <c r="E1740" i="9" s="1"/>
  <c r="F1738" i="9"/>
  <c r="G1737" i="9"/>
  <c r="C1737" i="9"/>
  <c r="D1736" i="9"/>
  <c r="E1736" i="9" s="1"/>
  <c r="F1734" i="9"/>
  <c r="G1733" i="9"/>
  <c r="C1733" i="9"/>
  <c r="D1732" i="9"/>
  <c r="E1732" i="9" s="1"/>
  <c r="F1730" i="9"/>
  <c r="G1729" i="9"/>
  <c r="C1729" i="9"/>
  <c r="D1728" i="9"/>
  <c r="E1728" i="9" s="1"/>
  <c r="F1726" i="9"/>
  <c r="G1725" i="9"/>
  <c r="C1725" i="9"/>
  <c r="D1724" i="9"/>
  <c r="E1724" i="9" s="1"/>
  <c r="F1722" i="9"/>
  <c r="G1721" i="9"/>
  <c r="C1721" i="9"/>
  <c r="D1720" i="9"/>
  <c r="E1720" i="9" s="1"/>
  <c r="F1718" i="9"/>
  <c r="G1717" i="9"/>
  <c r="C1717" i="9"/>
  <c r="D1716" i="9"/>
  <c r="E1716" i="9" s="1"/>
  <c r="F1714" i="9"/>
  <c r="G1713" i="9"/>
  <c r="C1713" i="9"/>
  <c r="D1712" i="9"/>
  <c r="E1712" i="9" s="1"/>
  <c r="F1710" i="9"/>
  <c r="G1709" i="9"/>
  <c r="C1709" i="9"/>
  <c r="D1708" i="9"/>
  <c r="E1708" i="9" s="1"/>
  <c r="F1706" i="9"/>
  <c r="G1705" i="9"/>
  <c r="C1705" i="9"/>
  <c r="D1704" i="9"/>
  <c r="E1704" i="9" s="1"/>
  <c r="F1702" i="9"/>
  <c r="G1701" i="9"/>
  <c r="C1701" i="9"/>
  <c r="D1700" i="9"/>
  <c r="E1700" i="9" s="1"/>
  <c r="F1698" i="9"/>
  <c r="G1697" i="9"/>
  <c r="C1697" i="9"/>
  <c r="D1696" i="9"/>
  <c r="E1696" i="9" s="1"/>
  <c r="F1694" i="9"/>
  <c r="G1693" i="9"/>
  <c r="C1693" i="9"/>
  <c r="D1692" i="9"/>
  <c r="E1692" i="9" s="1"/>
  <c r="F1690" i="9"/>
  <c r="G1689" i="9"/>
  <c r="C1689" i="9"/>
  <c r="D1688" i="9"/>
  <c r="E1688" i="9" s="1"/>
  <c r="F1686" i="9"/>
  <c r="G1685" i="9"/>
  <c r="C1685" i="9"/>
  <c r="D1684" i="9"/>
  <c r="E1684" i="9" s="1"/>
  <c r="F1682" i="9"/>
  <c r="G1681" i="9"/>
  <c r="C1681" i="9"/>
  <c r="D1680" i="9"/>
  <c r="E1680" i="9" s="1"/>
  <c r="F1678" i="9"/>
  <c r="G1677" i="9"/>
  <c r="C1677" i="9"/>
  <c r="D1676" i="9"/>
  <c r="E1676" i="9" s="1"/>
  <c r="F1674" i="9"/>
  <c r="G1673" i="9"/>
  <c r="C1673" i="9"/>
  <c r="D1672" i="9"/>
  <c r="E1672" i="9" s="1"/>
  <c r="F1670" i="9"/>
  <c r="G1669" i="9"/>
  <c r="C1669" i="9"/>
  <c r="D1668" i="9"/>
  <c r="E1668" i="9" s="1"/>
  <c r="F1666" i="9"/>
  <c r="G1665" i="9"/>
  <c r="C1665" i="9"/>
  <c r="D1664" i="9"/>
  <c r="E1664" i="9" s="1"/>
  <c r="F1662" i="9"/>
  <c r="G1661" i="9"/>
  <c r="C1661" i="9"/>
  <c r="D1660" i="9"/>
  <c r="E1660" i="9" s="1"/>
  <c r="F1658" i="9"/>
  <c r="G1657" i="9"/>
  <c r="C1657" i="9"/>
  <c r="D1656" i="9"/>
  <c r="E1656" i="9" s="1"/>
  <c r="F1654" i="9"/>
  <c r="G1653" i="9"/>
  <c r="C1653" i="9"/>
  <c r="D1652" i="9"/>
  <c r="E1652" i="9" s="1"/>
  <c r="F1650" i="9"/>
  <c r="G1649" i="9"/>
  <c r="C1649" i="9"/>
  <c r="D1648" i="9"/>
  <c r="E1648" i="9" s="1"/>
  <c r="F1646" i="9"/>
  <c r="G1645" i="9"/>
  <c r="C1645" i="9"/>
  <c r="D1644" i="9"/>
  <c r="E1644" i="9" s="1"/>
  <c r="F1642" i="9"/>
  <c r="G1641" i="9"/>
  <c r="C1641" i="9"/>
  <c r="D1640" i="9"/>
  <c r="E1640" i="9" s="1"/>
  <c r="F1638" i="9"/>
  <c r="G1637" i="9"/>
  <c r="C1637" i="9"/>
  <c r="D1636" i="9"/>
  <c r="E1636" i="9" s="1"/>
  <c r="F1634" i="9"/>
  <c r="G1633" i="9"/>
  <c r="C1633" i="9"/>
  <c r="D1632" i="9"/>
  <c r="E1632" i="9" s="1"/>
  <c r="F1630" i="9"/>
  <c r="G1629" i="9"/>
  <c r="C1629" i="9"/>
  <c r="D1628" i="9"/>
  <c r="E1628" i="9" s="1"/>
  <c r="F1626" i="9"/>
  <c r="G1625" i="9"/>
  <c r="C1625" i="9"/>
  <c r="D1624" i="9"/>
  <c r="E1624" i="9" s="1"/>
  <c r="F1622" i="9"/>
  <c r="G1621" i="9"/>
  <c r="C1621" i="9"/>
  <c r="D1620" i="9"/>
  <c r="E1620" i="9" s="1"/>
  <c r="F1618" i="9"/>
  <c r="G1617" i="9"/>
  <c r="C1617" i="9"/>
  <c r="D1616" i="9"/>
  <c r="E1616" i="9" s="1"/>
  <c r="F1614" i="9"/>
  <c r="G1613" i="9"/>
  <c r="C1613" i="9"/>
  <c r="D1612" i="9"/>
  <c r="E1612" i="9" s="1"/>
  <c r="F1610" i="9"/>
  <c r="G1609" i="9"/>
  <c r="C1609" i="9"/>
  <c r="D1608" i="9"/>
  <c r="E1608" i="9" s="1"/>
  <c r="F1606" i="9"/>
  <c r="G1605" i="9"/>
  <c r="C1605" i="9"/>
  <c r="D1604" i="9"/>
  <c r="E1604" i="9" s="1"/>
  <c r="F1602" i="9"/>
  <c r="G1601" i="9"/>
  <c r="C1601" i="9"/>
  <c r="D1600" i="9"/>
  <c r="E1600" i="9" s="1"/>
  <c r="F1598" i="9"/>
  <c r="G1597" i="9"/>
  <c r="C1597" i="9"/>
  <c r="D1596" i="9"/>
  <c r="E1596" i="9" s="1"/>
  <c r="F1594" i="9"/>
  <c r="G1593" i="9"/>
  <c r="C1593" i="9"/>
  <c r="D1592" i="9"/>
  <c r="E1592" i="9" s="1"/>
  <c r="F1590" i="9"/>
  <c r="G1589" i="9"/>
  <c r="C1589" i="9"/>
  <c r="D1588" i="9"/>
  <c r="E1588" i="9" s="1"/>
  <c r="F1586" i="9"/>
  <c r="G1585" i="9"/>
  <c r="C1585" i="9"/>
  <c r="D1584" i="9"/>
  <c r="E1584" i="9" s="1"/>
  <c r="F1582" i="9"/>
  <c r="G1581" i="9"/>
  <c r="C1581" i="9"/>
  <c r="D1580" i="9"/>
  <c r="E1580" i="9" s="1"/>
  <c r="F1578" i="9"/>
  <c r="G1577" i="9"/>
  <c r="C1577" i="9"/>
  <c r="D1576" i="9"/>
  <c r="E1576" i="9" s="1"/>
  <c r="F1574" i="9"/>
  <c r="G1573" i="9"/>
  <c r="C1573" i="9"/>
  <c r="D1572" i="9"/>
  <c r="E1572" i="9" s="1"/>
  <c r="F1570" i="9"/>
  <c r="G1569" i="9"/>
  <c r="C1569" i="9"/>
  <c r="D1568" i="9"/>
  <c r="E1568" i="9" s="1"/>
  <c r="F1566" i="9"/>
  <c r="G1565" i="9"/>
  <c r="C1565" i="9"/>
  <c r="D1564" i="9"/>
  <c r="E1564" i="9" s="1"/>
  <c r="F1562" i="9"/>
  <c r="G1561" i="9"/>
  <c r="C1561" i="9"/>
  <c r="D1560" i="9"/>
  <c r="E1560" i="9" s="1"/>
  <c r="F1558" i="9"/>
  <c r="G1557" i="9"/>
  <c r="C1557" i="9"/>
  <c r="D1556" i="9"/>
  <c r="E1556" i="9" s="1"/>
  <c r="F1554" i="9"/>
  <c r="G1553" i="9"/>
  <c r="C1553" i="9"/>
  <c r="D1552" i="9"/>
  <c r="E1552" i="9" s="1"/>
  <c r="F1550" i="9"/>
  <c r="G1549" i="9"/>
  <c r="C1549" i="9"/>
  <c r="D1548" i="9"/>
  <c r="E1548" i="9" s="1"/>
  <c r="F1546" i="9"/>
  <c r="G1545" i="9"/>
  <c r="C1545" i="9"/>
  <c r="D1544" i="9"/>
  <c r="E1544" i="9" s="1"/>
  <c r="F1542" i="9"/>
  <c r="G1541" i="9"/>
  <c r="C1541" i="9"/>
  <c r="D1540" i="9"/>
  <c r="E1540" i="9" s="1"/>
  <c r="F1538" i="9"/>
  <c r="G1537" i="9"/>
  <c r="C1537" i="9"/>
  <c r="D1536" i="9"/>
  <c r="E1536" i="9" s="1"/>
  <c r="F1534" i="9"/>
  <c r="G1533" i="9"/>
  <c r="C1533" i="9"/>
  <c r="D1532" i="9"/>
  <c r="E1532" i="9" s="1"/>
  <c r="F1530" i="9"/>
  <c r="G1529" i="9"/>
  <c r="C1529" i="9"/>
  <c r="D1528" i="9"/>
  <c r="E1528" i="9" s="1"/>
  <c r="F1526" i="9"/>
  <c r="G1525" i="9"/>
  <c r="C1525" i="9"/>
  <c r="D1524" i="9"/>
  <c r="E1524" i="9" s="1"/>
  <c r="F1522" i="9"/>
  <c r="G1521" i="9"/>
  <c r="C1521" i="9"/>
  <c r="D1520" i="9"/>
  <c r="E1520" i="9" s="1"/>
  <c r="F1518" i="9"/>
  <c r="G1517" i="9"/>
  <c r="C1517" i="9"/>
  <c r="D1516" i="9"/>
  <c r="E1516" i="9" s="1"/>
  <c r="F1514" i="9"/>
  <c r="G1513" i="9"/>
  <c r="C1513" i="9"/>
  <c r="D1512" i="9"/>
  <c r="E1512" i="9" s="1"/>
  <c r="F1510" i="9"/>
  <c r="G1509" i="9"/>
  <c r="C1509" i="9"/>
  <c r="D1508" i="9"/>
  <c r="E1508" i="9" s="1"/>
  <c r="F1506" i="9"/>
  <c r="G1505" i="9"/>
  <c r="C1505" i="9"/>
  <c r="D1504" i="9"/>
  <c r="E1504" i="9" s="1"/>
  <c r="F1502" i="9"/>
  <c r="G1501" i="9"/>
  <c r="C1501" i="9"/>
  <c r="D1500" i="9"/>
  <c r="E1500" i="9" s="1"/>
  <c r="F1498" i="9"/>
  <c r="G1497" i="9"/>
  <c r="C1497" i="9"/>
  <c r="D1496" i="9"/>
  <c r="E1496" i="9" s="1"/>
  <c r="F1494" i="9"/>
  <c r="G1493" i="9"/>
  <c r="C1493" i="9"/>
  <c r="D1492" i="9"/>
  <c r="E1492" i="9" s="1"/>
  <c r="F1490" i="9"/>
  <c r="G1489" i="9"/>
  <c r="C1489" i="9"/>
  <c r="D1488" i="9"/>
  <c r="E1488" i="9" s="1"/>
  <c r="F1486" i="9"/>
  <c r="G1485" i="9"/>
  <c r="C1485" i="9"/>
  <c r="D1484" i="9"/>
  <c r="E1484" i="9" s="1"/>
  <c r="F1482" i="9"/>
  <c r="G1481" i="9"/>
  <c r="C1481" i="9"/>
  <c r="D1480" i="9"/>
  <c r="E1480" i="9" s="1"/>
  <c r="F1478" i="9"/>
  <c r="G1477" i="9"/>
  <c r="C1477" i="9"/>
  <c r="D1476" i="9"/>
  <c r="E1476" i="9" s="1"/>
  <c r="F1474" i="9"/>
  <c r="G1473" i="9"/>
  <c r="C1473" i="9"/>
  <c r="D1472" i="9"/>
  <c r="E1472" i="9" s="1"/>
  <c r="F1470" i="9"/>
  <c r="G1469" i="9"/>
  <c r="C1469" i="9"/>
  <c r="D1468" i="9"/>
  <c r="E1468" i="9" s="1"/>
  <c r="F1466" i="9"/>
  <c r="G1465" i="9"/>
  <c r="C1465" i="9"/>
  <c r="D1464" i="9"/>
  <c r="E1464" i="9" s="1"/>
  <c r="F1462" i="9"/>
  <c r="G1461" i="9"/>
  <c r="C1461" i="9"/>
  <c r="D1460" i="9"/>
  <c r="E1460" i="9" s="1"/>
  <c r="F1458" i="9"/>
  <c r="G1457" i="9"/>
  <c r="C1457" i="9"/>
  <c r="D1456" i="9"/>
  <c r="E1456" i="9" s="1"/>
  <c r="F1454" i="9"/>
  <c r="G1453" i="9"/>
  <c r="C1453" i="9"/>
  <c r="D1452" i="9"/>
  <c r="E1452" i="9" s="1"/>
  <c r="F1450" i="9"/>
  <c r="G1449" i="9"/>
  <c r="C1449" i="9"/>
  <c r="D1448" i="9"/>
  <c r="E1448" i="9" s="1"/>
  <c r="F1446" i="9"/>
  <c r="G1445" i="9"/>
  <c r="C1445" i="9"/>
  <c r="D1444" i="9"/>
  <c r="E1444" i="9" s="1"/>
  <c r="F1442" i="9"/>
  <c r="G1441" i="9"/>
  <c r="C1441" i="9"/>
  <c r="D1440" i="9"/>
  <c r="E1440" i="9" s="1"/>
  <c r="F1438" i="9"/>
  <c r="G1437" i="9"/>
  <c r="C1437" i="9"/>
  <c r="D1436" i="9"/>
  <c r="E1436" i="9" s="1"/>
  <c r="F3738" i="9"/>
  <c r="D3667" i="9"/>
  <c r="E3667" i="9" s="1"/>
  <c r="D3552" i="9"/>
  <c r="E3552" i="9" s="1"/>
  <c r="C3501" i="9"/>
  <c r="G3449" i="9"/>
  <c r="F3398" i="9"/>
  <c r="G3365" i="9"/>
  <c r="D3340" i="9"/>
  <c r="E3340" i="9" s="1"/>
  <c r="F3314" i="9"/>
  <c r="C3289" i="9"/>
  <c r="F3232" i="9"/>
  <c r="G3219" i="9"/>
  <c r="C3207" i="9"/>
  <c r="D3194" i="9"/>
  <c r="E3194" i="9" s="1"/>
  <c r="F3168" i="9"/>
  <c r="G3155" i="9"/>
  <c r="C3143" i="9"/>
  <c r="D3130" i="9"/>
  <c r="E3130" i="9" s="1"/>
  <c r="F3104" i="9"/>
  <c r="G3091" i="9"/>
  <c r="C3079" i="9"/>
  <c r="D3066" i="9"/>
  <c r="E3066" i="9" s="1"/>
  <c r="F3040" i="9"/>
  <c r="C3022" i="9"/>
  <c r="F3015" i="9"/>
  <c r="D3009" i="9"/>
  <c r="E3009" i="9" s="1"/>
  <c r="G3002" i="9"/>
  <c r="C2990" i="9"/>
  <c r="F2983" i="9"/>
  <c r="D2977" i="9"/>
  <c r="E2977" i="9" s="1"/>
  <c r="G2970" i="9"/>
  <c r="C2958" i="9"/>
  <c r="F2951" i="9"/>
  <c r="D2945" i="9"/>
  <c r="E2945" i="9" s="1"/>
  <c r="G2938" i="9"/>
  <c r="C2926" i="9"/>
  <c r="F2919" i="9"/>
  <c r="D2913" i="9"/>
  <c r="E2913" i="9" s="1"/>
  <c r="G2906" i="9"/>
  <c r="C2894" i="9"/>
  <c r="F2887" i="9"/>
  <c r="D2881" i="9"/>
  <c r="E2881" i="9" s="1"/>
  <c r="G2874" i="9"/>
  <c r="D2864" i="9"/>
  <c r="E2864" i="9" s="1"/>
  <c r="C2861" i="9"/>
  <c r="G2857" i="9"/>
  <c r="F2854" i="9"/>
  <c r="D2848" i="9"/>
  <c r="E2848" i="9" s="1"/>
  <c r="C2845" i="9"/>
  <c r="G2841" i="9"/>
  <c r="F2838" i="9"/>
  <c r="D2832" i="9"/>
  <c r="E2832" i="9" s="1"/>
  <c r="C2829" i="9"/>
  <c r="G2825" i="9"/>
  <c r="F2822" i="9"/>
  <c r="D2816" i="9"/>
  <c r="E2816" i="9" s="1"/>
  <c r="C2813" i="9"/>
  <c r="G2809" i="9"/>
  <c r="F2806" i="9"/>
  <c r="D2800" i="9"/>
  <c r="E2800" i="9" s="1"/>
  <c r="C2797" i="9"/>
  <c r="G2793" i="9"/>
  <c r="F2790" i="9"/>
  <c r="D2784" i="9"/>
  <c r="E2784" i="9" s="1"/>
  <c r="C2781" i="9"/>
  <c r="G2777" i="9"/>
  <c r="F2774" i="9"/>
  <c r="D2768" i="9"/>
  <c r="E2768" i="9" s="1"/>
  <c r="C2765" i="9"/>
  <c r="G2761" i="9"/>
  <c r="F2758" i="9"/>
  <c r="D2752" i="9"/>
  <c r="E2752" i="9" s="1"/>
  <c r="C2749" i="9"/>
  <c r="G2745" i="9"/>
  <c r="F2742" i="9"/>
  <c r="D2736" i="9"/>
  <c r="E2736" i="9" s="1"/>
  <c r="C2733" i="9"/>
  <c r="G2729" i="9"/>
  <c r="F2726" i="9"/>
  <c r="D2720" i="9"/>
  <c r="E2720" i="9" s="1"/>
  <c r="C2717" i="9"/>
  <c r="G2713" i="9"/>
  <c r="F2710" i="9"/>
  <c r="D2704" i="9"/>
  <c r="E2704" i="9" s="1"/>
  <c r="C2701" i="9"/>
  <c r="G2697" i="9"/>
  <c r="F2694" i="9"/>
  <c r="D2688" i="9"/>
  <c r="E2688" i="9" s="1"/>
  <c r="C2685" i="9"/>
  <c r="G2681" i="9"/>
  <c r="F2678" i="9"/>
  <c r="D2672" i="9"/>
  <c r="E2672" i="9" s="1"/>
  <c r="C2669" i="9"/>
  <c r="G2665" i="9"/>
  <c r="F2662" i="9"/>
  <c r="D2656" i="9"/>
  <c r="E2656" i="9" s="1"/>
  <c r="C2653" i="9"/>
  <c r="G2649" i="9"/>
  <c r="F2646" i="9"/>
  <c r="D2640" i="9"/>
  <c r="E2640" i="9" s="1"/>
  <c r="C2637" i="9"/>
  <c r="G2633" i="9"/>
  <c r="F2630" i="9"/>
  <c r="D2624" i="9"/>
  <c r="E2624" i="9" s="1"/>
  <c r="C2621" i="9"/>
  <c r="G2617" i="9"/>
  <c r="F2614" i="9"/>
  <c r="D2608" i="9"/>
  <c r="E2608" i="9" s="1"/>
  <c r="C2605" i="9"/>
  <c r="G2601" i="9"/>
  <c r="F2598" i="9"/>
  <c r="D2592" i="9"/>
  <c r="E2592" i="9" s="1"/>
  <c r="C2589" i="9"/>
  <c r="G2585" i="9"/>
  <c r="F2582" i="9"/>
  <c r="D2576" i="9"/>
  <c r="E2576" i="9" s="1"/>
  <c r="C2573" i="9"/>
  <c r="G2569" i="9"/>
  <c r="F2566" i="9"/>
  <c r="D2560" i="9"/>
  <c r="E2560" i="9" s="1"/>
  <c r="C2557" i="9"/>
  <c r="G2553" i="9"/>
  <c r="F2550" i="9"/>
  <c r="D2544" i="9"/>
  <c r="E2544" i="9" s="1"/>
  <c r="C2541" i="9"/>
  <c r="G2537" i="9"/>
  <c r="F2534" i="9"/>
  <c r="D2528" i="9"/>
  <c r="E2528" i="9" s="1"/>
  <c r="C2525" i="9"/>
  <c r="G2521" i="9"/>
  <c r="F2518" i="9"/>
  <c r="D2512" i="9"/>
  <c r="E2512" i="9" s="1"/>
  <c r="C2509" i="9"/>
  <c r="G2505" i="9"/>
  <c r="F2502" i="9"/>
  <c r="C2497" i="9"/>
  <c r="G2493" i="9"/>
  <c r="D2492" i="9"/>
  <c r="E2492" i="9" s="1"/>
  <c r="F2490" i="9"/>
  <c r="C2489" i="9"/>
  <c r="G2485" i="9"/>
  <c r="D2484" i="9"/>
  <c r="E2484" i="9" s="1"/>
  <c r="F2482" i="9"/>
  <c r="C2481" i="9"/>
  <c r="G2477" i="9"/>
  <c r="D2476" i="9"/>
  <c r="E2476" i="9" s="1"/>
  <c r="F2474" i="9"/>
  <c r="C2473" i="9"/>
  <c r="G2469" i="9"/>
  <c r="D2468" i="9"/>
  <c r="E2468" i="9" s="1"/>
  <c r="F2466" i="9"/>
  <c r="C2465" i="9"/>
  <c r="G2461" i="9"/>
  <c r="D2460" i="9"/>
  <c r="E2460" i="9" s="1"/>
  <c r="F2458" i="9"/>
  <c r="C2457" i="9"/>
  <c r="G2453" i="9"/>
  <c r="D2452" i="9"/>
  <c r="E2452" i="9" s="1"/>
  <c r="F2450" i="9"/>
  <c r="C2449" i="9"/>
  <c r="G2445" i="9"/>
  <c r="D2444" i="9"/>
  <c r="E2444" i="9" s="1"/>
  <c r="F2442" i="9"/>
  <c r="C2441" i="9"/>
  <c r="G2437" i="9"/>
  <c r="D2436" i="9"/>
  <c r="E2436" i="9" s="1"/>
  <c r="F2434" i="9"/>
  <c r="C2433" i="9"/>
  <c r="G2429" i="9"/>
  <c r="D2428" i="9"/>
  <c r="E2428" i="9" s="1"/>
  <c r="F2426" i="9"/>
  <c r="C2425" i="9"/>
  <c r="G2421" i="9"/>
  <c r="D2420" i="9"/>
  <c r="E2420" i="9" s="1"/>
  <c r="F2418" i="9"/>
  <c r="C2417" i="9"/>
  <c r="G2413" i="9"/>
  <c r="D2412" i="9"/>
  <c r="E2412" i="9" s="1"/>
  <c r="F2410" i="9"/>
  <c r="C2409" i="9"/>
  <c r="G2405" i="9"/>
  <c r="D2404" i="9"/>
  <c r="E2404" i="9" s="1"/>
  <c r="F2402" i="9"/>
  <c r="C2401" i="9"/>
  <c r="G2397" i="9"/>
  <c r="D2396" i="9"/>
  <c r="E2396" i="9" s="1"/>
  <c r="F2394" i="9"/>
  <c r="C2393" i="9"/>
  <c r="G2389" i="9"/>
  <c r="D2388" i="9"/>
  <c r="E2388" i="9" s="1"/>
  <c r="F2386" i="9"/>
  <c r="C2385" i="9"/>
  <c r="G2381" i="9"/>
  <c r="D2380" i="9"/>
  <c r="E2380" i="9" s="1"/>
  <c r="F2378" i="9"/>
  <c r="C2377" i="9"/>
  <c r="G2373" i="9"/>
  <c r="D2372" i="9"/>
  <c r="E2372" i="9" s="1"/>
  <c r="F2370" i="9"/>
  <c r="C2369" i="9"/>
  <c r="G2365" i="9"/>
  <c r="D2364" i="9"/>
  <c r="E2364" i="9" s="1"/>
  <c r="F2362" i="9"/>
  <c r="C2361" i="9"/>
  <c r="G2357" i="9"/>
  <c r="D2356" i="9"/>
  <c r="E2356" i="9" s="1"/>
  <c r="F2354" i="9"/>
  <c r="C2353" i="9"/>
  <c r="G2349" i="9"/>
  <c r="D2348" i="9"/>
  <c r="E2348" i="9" s="1"/>
  <c r="F2346" i="9"/>
  <c r="C2345" i="9"/>
  <c r="G2341" i="9"/>
  <c r="D2340" i="9"/>
  <c r="E2340" i="9" s="1"/>
  <c r="F2338" i="9"/>
  <c r="C2337" i="9"/>
  <c r="G2333" i="9"/>
  <c r="D2332" i="9"/>
  <c r="E2332" i="9" s="1"/>
  <c r="F2330" i="9"/>
  <c r="C2329" i="9"/>
  <c r="G2325" i="9"/>
  <c r="D2324" i="9"/>
  <c r="E2324" i="9" s="1"/>
  <c r="F2322" i="9"/>
  <c r="C2321" i="9"/>
  <c r="G2317" i="9"/>
  <c r="D2316" i="9"/>
  <c r="E2316" i="9" s="1"/>
  <c r="F2314" i="9"/>
  <c r="C2313" i="9"/>
  <c r="G2309" i="9"/>
  <c r="D2308" i="9"/>
  <c r="E2308" i="9" s="1"/>
  <c r="F2306" i="9"/>
  <c r="C2305" i="9"/>
  <c r="G2301" i="9"/>
  <c r="D2300" i="9"/>
  <c r="E2300" i="9" s="1"/>
  <c r="F2298" i="9"/>
  <c r="C2297" i="9"/>
  <c r="G2293" i="9"/>
  <c r="D2292" i="9"/>
  <c r="E2292" i="9" s="1"/>
  <c r="F2290" i="9"/>
  <c r="C2289" i="9"/>
  <c r="G2285" i="9"/>
  <c r="D2284" i="9"/>
  <c r="E2284" i="9" s="1"/>
  <c r="D2283" i="9"/>
  <c r="E2283" i="9" s="1"/>
  <c r="F2281" i="9"/>
  <c r="G2280" i="9"/>
  <c r="C2280" i="9"/>
  <c r="D2279" i="9"/>
  <c r="E2279" i="9" s="1"/>
  <c r="F2277" i="9"/>
  <c r="G2276" i="9"/>
  <c r="C2276" i="9"/>
  <c r="D2275" i="9"/>
  <c r="E2275" i="9" s="1"/>
  <c r="F2273" i="9"/>
  <c r="G2272" i="9"/>
  <c r="C2272" i="9"/>
  <c r="D2271" i="9"/>
  <c r="E2271" i="9" s="1"/>
  <c r="F2269" i="9"/>
  <c r="G2268" i="9"/>
  <c r="C2268" i="9"/>
  <c r="D2267" i="9"/>
  <c r="E2267" i="9" s="1"/>
  <c r="F2265" i="9"/>
  <c r="G2264" i="9"/>
  <c r="C2264" i="9"/>
  <c r="D2263" i="9"/>
  <c r="E2263" i="9" s="1"/>
  <c r="F2261" i="9"/>
  <c r="G2260" i="9"/>
  <c r="C2260" i="9"/>
  <c r="D2259" i="9"/>
  <c r="E2259" i="9" s="1"/>
  <c r="F2257" i="9"/>
  <c r="G2256" i="9"/>
  <c r="C2256" i="9"/>
  <c r="D2255" i="9"/>
  <c r="E2255" i="9" s="1"/>
  <c r="F2253" i="9"/>
  <c r="G2252" i="9"/>
  <c r="C2252" i="9"/>
  <c r="D2251" i="9"/>
  <c r="E2251" i="9" s="1"/>
  <c r="F2249" i="9"/>
  <c r="G2248" i="9"/>
  <c r="C2248" i="9"/>
  <c r="D2247" i="9"/>
  <c r="E2247" i="9" s="1"/>
  <c r="F2245" i="9"/>
  <c r="G2244" i="9"/>
  <c r="C2244" i="9"/>
  <c r="D2243" i="9"/>
  <c r="E2243" i="9" s="1"/>
  <c r="F2241" i="9"/>
  <c r="G2240" i="9"/>
  <c r="C2240" i="9"/>
  <c r="D2239" i="9"/>
  <c r="E2239" i="9" s="1"/>
  <c r="F2237" i="9"/>
  <c r="G2236" i="9"/>
  <c r="C2236" i="9"/>
  <c r="D2235" i="9"/>
  <c r="E2235" i="9" s="1"/>
  <c r="F2233" i="9"/>
  <c r="G2232" i="9"/>
  <c r="C2232" i="9"/>
  <c r="D2231" i="9"/>
  <c r="E2231" i="9" s="1"/>
  <c r="F2229" i="9"/>
  <c r="G2228" i="9"/>
  <c r="C2228" i="9"/>
  <c r="D2227" i="9"/>
  <c r="E2227" i="9" s="1"/>
  <c r="F2225" i="9"/>
  <c r="G2224" i="9"/>
  <c r="C2224" i="9"/>
  <c r="D2223" i="9"/>
  <c r="E2223" i="9" s="1"/>
  <c r="F2221" i="9"/>
  <c r="G2220" i="9"/>
  <c r="C2220" i="9"/>
  <c r="D2219" i="9"/>
  <c r="E2219" i="9" s="1"/>
  <c r="F2217" i="9"/>
  <c r="G2216" i="9"/>
  <c r="C2216" i="9"/>
  <c r="D2215" i="9"/>
  <c r="E2215" i="9" s="1"/>
  <c r="F2213" i="9"/>
  <c r="G2212" i="9"/>
  <c r="C2212" i="9"/>
  <c r="D2211" i="9"/>
  <c r="E2211" i="9" s="1"/>
  <c r="F2209" i="9"/>
  <c r="G2208" i="9"/>
  <c r="C2208" i="9"/>
  <c r="D2207" i="9"/>
  <c r="E2207" i="9" s="1"/>
  <c r="F2205" i="9"/>
  <c r="G2204" i="9"/>
  <c r="C2204" i="9"/>
  <c r="D2203" i="9"/>
  <c r="E2203" i="9" s="1"/>
  <c r="F2201" i="9"/>
  <c r="G2200" i="9"/>
  <c r="C2200" i="9"/>
  <c r="D2199" i="9"/>
  <c r="E2199" i="9" s="1"/>
  <c r="F2197" i="9"/>
  <c r="G2196" i="9"/>
  <c r="C2196" i="9"/>
  <c r="D2195" i="9"/>
  <c r="E2195" i="9" s="1"/>
  <c r="F2193" i="9"/>
  <c r="G2192" i="9"/>
  <c r="C2192" i="9"/>
  <c r="D2191" i="9"/>
  <c r="E2191" i="9" s="1"/>
  <c r="F2189" i="9"/>
  <c r="G2188" i="9"/>
  <c r="C2188" i="9"/>
  <c r="D2187" i="9"/>
  <c r="E2187" i="9" s="1"/>
  <c r="F2185" i="9"/>
  <c r="G2184" i="9"/>
  <c r="C2184" i="9"/>
  <c r="D2183" i="9"/>
  <c r="E2183" i="9" s="1"/>
  <c r="F2181" i="9"/>
  <c r="G2180" i="9"/>
  <c r="C2180" i="9"/>
  <c r="D2179" i="9"/>
  <c r="E2179" i="9" s="1"/>
  <c r="F2177" i="9"/>
  <c r="G2176" i="9"/>
  <c r="C2176" i="9"/>
  <c r="D2175" i="9"/>
  <c r="E2175" i="9" s="1"/>
  <c r="F2173" i="9"/>
  <c r="G2172" i="9"/>
  <c r="C2172" i="9"/>
  <c r="D2171" i="9"/>
  <c r="E2171" i="9" s="1"/>
  <c r="F2169" i="9"/>
  <c r="G2168" i="9"/>
  <c r="C2168" i="9"/>
  <c r="D2167" i="9"/>
  <c r="E2167" i="9" s="1"/>
  <c r="F2165" i="9"/>
  <c r="G2164" i="9"/>
  <c r="C2164" i="9"/>
  <c r="D2163" i="9"/>
  <c r="E2163" i="9" s="1"/>
  <c r="F2161" i="9"/>
  <c r="G2160" i="9"/>
  <c r="C2160" i="9"/>
  <c r="D2159" i="9"/>
  <c r="E2159" i="9" s="1"/>
  <c r="F2157" i="9"/>
  <c r="G2156" i="9"/>
  <c r="C2156" i="9"/>
  <c r="D2155" i="9"/>
  <c r="E2155" i="9" s="1"/>
  <c r="F2153" i="9"/>
  <c r="G2152" i="9"/>
  <c r="C2152" i="9"/>
  <c r="D2151" i="9"/>
  <c r="E2151" i="9" s="1"/>
  <c r="F2149" i="9"/>
  <c r="G2148" i="9"/>
  <c r="C2148" i="9"/>
  <c r="D2147" i="9"/>
  <c r="E2147" i="9" s="1"/>
  <c r="F2145" i="9"/>
  <c r="G2144" i="9"/>
  <c r="C2144" i="9"/>
  <c r="D2143" i="9"/>
  <c r="E2143" i="9" s="1"/>
  <c r="F2141" i="9"/>
  <c r="G2140" i="9"/>
  <c r="C2140" i="9"/>
  <c r="D2139" i="9"/>
  <c r="E2139" i="9" s="1"/>
  <c r="F2137" i="9"/>
  <c r="G2136" i="9"/>
  <c r="C2136" i="9"/>
  <c r="D2135" i="9"/>
  <c r="E2135" i="9" s="1"/>
  <c r="F2133" i="9"/>
  <c r="G2132" i="9"/>
  <c r="C2132" i="9"/>
  <c r="D2131" i="9"/>
  <c r="E2131" i="9" s="1"/>
  <c r="F2129" i="9"/>
  <c r="G2128" i="9"/>
  <c r="C2128" i="9"/>
  <c r="D2127" i="9"/>
  <c r="E2127" i="9" s="1"/>
  <c r="F2125" i="9"/>
  <c r="G2124" i="9"/>
  <c r="C2124" i="9"/>
  <c r="D2123" i="9"/>
  <c r="E2123" i="9" s="1"/>
  <c r="F2121" i="9"/>
  <c r="G2120" i="9"/>
  <c r="C2120" i="9"/>
  <c r="D2119" i="9"/>
  <c r="E2119" i="9" s="1"/>
  <c r="F2117" i="9"/>
  <c r="G2116" i="9"/>
  <c r="C2116" i="9"/>
  <c r="D2115" i="9"/>
  <c r="E2115" i="9" s="1"/>
  <c r="F2113" i="9"/>
  <c r="G2112" i="9"/>
  <c r="C2112" i="9"/>
  <c r="D2111" i="9"/>
  <c r="E2111" i="9" s="1"/>
  <c r="F2109" i="9"/>
  <c r="G2108" i="9"/>
  <c r="C2108" i="9"/>
  <c r="D2107" i="9"/>
  <c r="E2107" i="9" s="1"/>
  <c r="F2105" i="9"/>
  <c r="G2104" i="9"/>
  <c r="C2104" i="9"/>
  <c r="D2103" i="9"/>
  <c r="E2103" i="9" s="1"/>
  <c r="F2101" i="9"/>
  <c r="G2100" i="9"/>
  <c r="C2100" i="9"/>
  <c r="D2099" i="9"/>
  <c r="E2099" i="9" s="1"/>
  <c r="F2097" i="9"/>
  <c r="G2096" i="9"/>
  <c r="C2096" i="9"/>
  <c r="D2095" i="9"/>
  <c r="E2095" i="9" s="1"/>
  <c r="F2093" i="9"/>
  <c r="G2092" i="9"/>
  <c r="C2092" i="9"/>
  <c r="D2091" i="9"/>
  <c r="E2091" i="9" s="1"/>
  <c r="F2089" i="9"/>
  <c r="G2088" i="9"/>
  <c r="C2088" i="9"/>
  <c r="D2087" i="9"/>
  <c r="E2087" i="9" s="1"/>
  <c r="F2085" i="9"/>
  <c r="G2084" i="9"/>
  <c r="C2084" i="9"/>
  <c r="D2083" i="9"/>
  <c r="E2083" i="9" s="1"/>
  <c r="F2081" i="9"/>
  <c r="G2080" i="9"/>
  <c r="C2080" i="9"/>
  <c r="D2079" i="9"/>
  <c r="E2079" i="9" s="1"/>
  <c r="F2077" i="9"/>
  <c r="G2076" i="9"/>
  <c r="C2076" i="9"/>
  <c r="D2075" i="9"/>
  <c r="E2075" i="9" s="1"/>
  <c r="F2073" i="9"/>
  <c r="G2072" i="9"/>
  <c r="C2072" i="9"/>
  <c r="D2071" i="9"/>
  <c r="E2071" i="9" s="1"/>
  <c r="F2069" i="9"/>
  <c r="G2068" i="9"/>
  <c r="C2068" i="9"/>
  <c r="D2067" i="9"/>
  <c r="E2067" i="9" s="1"/>
  <c r="F2065" i="9"/>
  <c r="G2064" i="9"/>
  <c r="C2064" i="9"/>
  <c r="D2063" i="9"/>
  <c r="E2063" i="9" s="1"/>
  <c r="F2061" i="9"/>
  <c r="G2060" i="9"/>
  <c r="C2060" i="9"/>
  <c r="D2059" i="9"/>
  <c r="E2059" i="9" s="1"/>
  <c r="F2057" i="9"/>
  <c r="G2056" i="9"/>
  <c r="C2056" i="9"/>
  <c r="D2055" i="9"/>
  <c r="E2055" i="9" s="1"/>
  <c r="F2053" i="9"/>
  <c r="G2052" i="9"/>
  <c r="C2052" i="9"/>
  <c r="D2051" i="9"/>
  <c r="E2051" i="9" s="1"/>
  <c r="F2049" i="9"/>
  <c r="G2048" i="9"/>
  <c r="C2048" i="9"/>
  <c r="D2047" i="9"/>
  <c r="E2047" i="9" s="1"/>
  <c r="F2045" i="9"/>
  <c r="G2044" i="9"/>
  <c r="C2044" i="9"/>
  <c r="D2043" i="9"/>
  <c r="E2043" i="9" s="1"/>
  <c r="F2041" i="9"/>
  <c r="G2040" i="9"/>
  <c r="C2040" i="9"/>
  <c r="D2039" i="9"/>
  <c r="E2039" i="9" s="1"/>
  <c r="F2037" i="9"/>
  <c r="G2036" i="9"/>
  <c r="C2036" i="9"/>
  <c r="D2035" i="9"/>
  <c r="E2035" i="9" s="1"/>
  <c r="F2033" i="9"/>
  <c r="G2032" i="9"/>
  <c r="C2032" i="9"/>
  <c r="D2031" i="9"/>
  <c r="E2031" i="9" s="1"/>
  <c r="F2029" i="9"/>
  <c r="G2028" i="9"/>
  <c r="C2028" i="9"/>
  <c r="D2027" i="9"/>
  <c r="E2027" i="9" s="1"/>
  <c r="F2025" i="9"/>
  <c r="G2024" i="9"/>
  <c r="C2024" i="9"/>
  <c r="D2023" i="9"/>
  <c r="E2023" i="9" s="1"/>
  <c r="F2021" i="9"/>
  <c r="G2020" i="9"/>
  <c r="C2020" i="9"/>
  <c r="D2019" i="9"/>
  <c r="E2019" i="9" s="1"/>
  <c r="F2017" i="9"/>
  <c r="G2016" i="9"/>
  <c r="C2016" i="9"/>
  <c r="D2015" i="9"/>
  <c r="E2015" i="9" s="1"/>
  <c r="F2013" i="9"/>
  <c r="G2012" i="9"/>
  <c r="C2012" i="9"/>
  <c r="D2011" i="9"/>
  <c r="E2011" i="9" s="1"/>
  <c r="F2009" i="9"/>
  <c r="G2008" i="9"/>
  <c r="C2008" i="9"/>
  <c r="D2007" i="9"/>
  <c r="E2007" i="9" s="1"/>
  <c r="F2005" i="9"/>
  <c r="G2004" i="9"/>
  <c r="C2004" i="9"/>
  <c r="D2003" i="9"/>
  <c r="E2003" i="9" s="1"/>
  <c r="F2001" i="9"/>
  <c r="G2000" i="9"/>
  <c r="C2000" i="9"/>
  <c r="D1999" i="9"/>
  <c r="E1999" i="9" s="1"/>
  <c r="F1997" i="9"/>
  <c r="G1996" i="9"/>
  <c r="C1996" i="9"/>
  <c r="D1995" i="9"/>
  <c r="E1995" i="9" s="1"/>
  <c r="F1993" i="9"/>
  <c r="G1992" i="9"/>
  <c r="C1992" i="9"/>
  <c r="D1991" i="9"/>
  <c r="E1991" i="9" s="1"/>
  <c r="F1989" i="9"/>
  <c r="G1988" i="9"/>
  <c r="C1988" i="9"/>
  <c r="D1987" i="9"/>
  <c r="E1987" i="9" s="1"/>
  <c r="F1985" i="9"/>
  <c r="G1984" i="9"/>
  <c r="C1984" i="9"/>
  <c r="D1983" i="9"/>
  <c r="E1983" i="9" s="1"/>
  <c r="F1981" i="9"/>
  <c r="G1980" i="9"/>
  <c r="C1980" i="9"/>
  <c r="D1979" i="9"/>
  <c r="E1979" i="9" s="1"/>
  <c r="F1977" i="9"/>
  <c r="G1976" i="9"/>
  <c r="C1976" i="9"/>
  <c r="D1975" i="9"/>
  <c r="E1975" i="9" s="1"/>
  <c r="F1973" i="9"/>
  <c r="G1972" i="9"/>
  <c r="C1972" i="9"/>
  <c r="D1971" i="9"/>
  <c r="E1971" i="9" s="1"/>
  <c r="F1969" i="9"/>
  <c r="G1968" i="9"/>
  <c r="C1968" i="9"/>
  <c r="D1967" i="9"/>
  <c r="E1967" i="9" s="1"/>
  <c r="F1965" i="9"/>
  <c r="G1964" i="9"/>
  <c r="C1964" i="9"/>
  <c r="D1963" i="9"/>
  <c r="E1963" i="9" s="1"/>
  <c r="F1961" i="9"/>
  <c r="G1960" i="9"/>
  <c r="C1960" i="9"/>
  <c r="D1959" i="9"/>
  <c r="E1959" i="9" s="1"/>
  <c r="F1957" i="9"/>
  <c r="G1956" i="9"/>
  <c r="C1956" i="9"/>
  <c r="D1955" i="9"/>
  <c r="E1955" i="9" s="1"/>
  <c r="F1953" i="9"/>
  <c r="G1952" i="9"/>
  <c r="C1952" i="9"/>
  <c r="D1951" i="9"/>
  <c r="E1951" i="9" s="1"/>
  <c r="F1949" i="9"/>
  <c r="G1948" i="9"/>
  <c r="C1948" i="9"/>
  <c r="D1947" i="9"/>
  <c r="E1947" i="9" s="1"/>
  <c r="F1945" i="9"/>
  <c r="G1944" i="9"/>
  <c r="C1944" i="9"/>
  <c r="D1943" i="9"/>
  <c r="E1943" i="9" s="1"/>
  <c r="F1941" i="9"/>
  <c r="G1940" i="9"/>
  <c r="C1940" i="9"/>
  <c r="D1939" i="9"/>
  <c r="E1939" i="9" s="1"/>
  <c r="F1937" i="9"/>
  <c r="G1936" i="9"/>
  <c r="C1936" i="9"/>
  <c r="D1935" i="9"/>
  <c r="E1935" i="9" s="1"/>
  <c r="F1933" i="9"/>
  <c r="G1932" i="9"/>
  <c r="C1932" i="9"/>
  <c r="D1931" i="9"/>
  <c r="E1931" i="9" s="1"/>
  <c r="F1929" i="9"/>
  <c r="G1928" i="9"/>
  <c r="C1928" i="9"/>
  <c r="D1927" i="9"/>
  <c r="E1927" i="9" s="1"/>
  <c r="F1925" i="9"/>
  <c r="G1924" i="9"/>
  <c r="C1924" i="9"/>
  <c r="D1923" i="9"/>
  <c r="E1923" i="9" s="1"/>
  <c r="F1921" i="9"/>
  <c r="G1920" i="9"/>
  <c r="C1920" i="9"/>
  <c r="D1919" i="9"/>
  <c r="E1919" i="9" s="1"/>
  <c r="F1917" i="9"/>
  <c r="G1916" i="9"/>
  <c r="C1916" i="9"/>
  <c r="D1915" i="9"/>
  <c r="E1915" i="9" s="1"/>
  <c r="F1913" i="9"/>
  <c r="G1912" i="9"/>
  <c r="C1912" i="9"/>
  <c r="D1911" i="9"/>
  <c r="E1911" i="9" s="1"/>
  <c r="F1909" i="9"/>
  <c r="G1908" i="9"/>
  <c r="C1908" i="9"/>
  <c r="D1907" i="9"/>
  <c r="E1907" i="9" s="1"/>
  <c r="F1905" i="9"/>
  <c r="G1904" i="9"/>
  <c r="C1904" i="9"/>
  <c r="D1903" i="9"/>
  <c r="E1903" i="9" s="1"/>
  <c r="F1901" i="9"/>
  <c r="G1900" i="9"/>
  <c r="C1900" i="9"/>
  <c r="D1899" i="9"/>
  <c r="E1899" i="9" s="1"/>
  <c r="F1897" i="9"/>
  <c r="G1896" i="9"/>
  <c r="C1896" i="9"/>
  <c r="D1895" i="9"/>
  <c r="E1895" i="9" s="1"/>
  <c r="F1893" i="9"/>
  <c r="G1892" i="9"/>
  <c r="C1892" i="9"/>
  <c r="D1891" i="9"/>
  <c r="E1891" i="9" s="1"/>
  <c r="F1889" i="9"/>
  <c r="G1888" i="9"/>
  <c r="C1888" i="9"/>
  <c r="D1887" i="9"/>
  <c r="E1887" i="9" s="1"/>
  <c r="F1885" i="9"/>
  <c r="G1884" i="9"/>
  <c r="C1884" i="9"/>
  <c r="D1883" i="9"/>
  <c r="E1883" i="9" s="1"/>
  <c r="F1881" i="9"/>
  <c r="G1880" i="9"/>
  <c r="C1880" i="9"/>
  <c r="D1879" i="9"/>
  <c r="E1879" i="9" s="1"/>
  <c r="F1877" i="9"/>
  <c r="G1876" i="9"/>
  <c r="C1876" i="9"/>
  <c r="D1875" i="9"/>
  <c r="E1875" i="9" s="1"/>
  <c r="F1873" i="9"/>
  <c r="G1872" i="9"/>
  <c r="C1872" i="9"/>
  <c r="D1871" i="9"/>
  <c r="E1871" i="9" s="1"/>
  <c r="F1869" i="9"/>
  <c r="G1868" i="9"/>
  <c r="C1868" i="9"/>
  <c r="D1867" i="9"/>
  <c r="E1867" i="9" s="1"/>
  <c r="F1865" i="9"/>
  <c r="G1864" i="9"/>
  <c r="C1864" i="9"/>
  <c r="D1863" i="9"/>
  <c r="E1863" i="9" s="1"/>
  <c r="F1861" i="9"/>
  <c r="G1860" i="9"/>
  <c r="C1860" i="9"/>
  <c r="D1859" i="9"/>
  <c r="E1859" i="9" s="1"/>
  <c r="F1857" i="9"/>
  <c r="G1856" i="9"/>
  <c r="C1856" i="9"/>
  <c r="D1855" i="9"/>
  <c r="E1855" i="9" s="1"/>
  <c r="F1853" i="9"/>
  <c r="G1852" i="9"/>
  <c r="C1852" i="9"/>
  <c r="D1851" i="9"/>
  <c r="E1851" i="9" s="1"/>
  <c r="F1849" i="9"/>
  <c r="G1848" i="9"/>
  <c r="C1848" i="9"/>
  <c r="D1847" i="9"/>
  <c r="E1847" i="9" s="1"/>
  <c r="F1845" i="9"/>
  <c r="G1844" i="9"/>
  <c r="C1844" i="9"/>
  <c r="D1843" i="9"/>
  <c r="E1843" i="9" s="1"/>
  <c r="F1841" i="9"/>
  <c r="G1840" i="9"/>
  <c r="C1840" i="9"/>
  <c r="D1839" i="9"/>
  <c r="E1839" i="9" s="1"/>
  <c r="F1837" i="9"/>
  <c r="G1836" i="9"/>
  <c r="C1836" i="9"/>
  <c r="D1835" i="9"/>
  <c r="E1835" i="9" s="1"/>
  <c r="F1833" i="9"/>
  <c r="G1832" i="9"/>
  <c r="C1832" i="9"/>
  <c r="D1831" i="9"/>
  <c r="E1831" i="9" s="1"/>
  <c r="F1829" i="9"/>
  <c r="G1828" i="9"/>
  <c r="C1828" i="9"/>
  <c r="D1827" i="9"/>
  <c r="E1827" i="9" s="1"/>
  <c r="F1825" i="9"/>
  <c r="G1824" i="9"/>
  <c r="C1824" i="9"/>
  <c r="D1823" i="9"/>
  <c r="E1823" i="9" s="1"/>
  <c r="F1821" i="9"/>
  <c r="G1820" i="9"/>
  <c r="C1820" i="9"/>
  <c r="D1819" i="9"/>
  <c r="E1819" i="9" s="1"/>
  <c r="F1817" i="9"/>
  <c r="G1816" i="9"/>
  <c r="C1816" i="9"/>
  <c r="D1815" i="9"/>
  <c r="E1815" i="9" s="1"/>
  <c r="F1813" i="9"/>
  <c r="G1812" i="9"/>
  <c r="C1812" i="9"/>
  <c r="D1811" i="9"/>
  <c r="E1811" i="9" s="1"/>
  <c r="F1809" i="9"/>
  <c r="G1808" i="9"/>
  <c r="C1808" i="9"/>
  <c r="D1807" i="9"/>
  <c r="E1807" i="9" s="1"/>
  <c r="F1805" i="9"/>
  <c r="G1804" i="9"/>
  <c r="C1804" i="9"/>
  <c r="D1803" i="9"/>
  <c r="E1803" i="9" s="1"/>
  <c r="F1801" i="9"/>
  <c r="G1800" i="9"/>
  <c r="C1800" i="9"/>
  <c r="D1799" i="9"/>
  <c r="E1799" i="9" s="1"/>
  <c r="F1797" i="9"/>
  <c r="G1796" i="9"/>
  <c r="C1796" i="9"/>
  <c r="D1795" i="9"/>
  <c r="E1795" i="9" s="1"/>
  <c r="F1793" i="9"/>
  <c r="G1792" i="9"/>
  <c r="C1792" i="9"/>
  <c r="D1791" i="9"/>
  <c r="E1791" i="9" s="1"/>
  <c r="F1789" i="9"/>
  <c r="G1788" i="9"/>
  <c r="C1788" i="9"/>
  <c r="D1787" i="9"/>
  <c r="E1787" i="9" s="1"/>
  <c r="F1785" i="9"/>
  <c r="G1784" i="9"/>
  <c r="C1784" i="9"/>
  <c r="D1783" i="9"/>
  <c r="E1783" i="9" s="1"/>
  <c r="F1781" i="9"/>
  <c r="G1780" i="9"/>
  <c r="C1780" i="9"/>
  <c r="D1779" i="9"/>
  <c r="E1779" i="9" s="1"/>
  <c r="F1777" i="9"/>
  <c r="G1776" i="9"/>
  <c r="C1776" i="9"/>
  <c r="D1775" i="9"/>
  <c r="E1775" i="9" s="1"/>
  <c r="F1773" i="9"/>
  <c r="G1772" i="9"/>
  <c r="C1772" i="9"/>
  <c r="D1771" i="9"/>
  <c r="E1771" i="9" s="1"/>
  <c r="F1769" i="9"/>
  <c r="G1768" i="9"/>
  <c r="C1768" i="9"/>
  <c r="D1767" i="9"/>
  <c r="E1767" i="9" s="1"/>
  <c r="F1765" i="9"/>
  <c r="G1764" i="9"/>
  <c r="C1764" i="9"/>
  <c r="D1763" i="9"/>
  <c r="E1763" i="9" s="1"/>
  <c r="F1761" i="9"/>
  <c r="G1760" i="9"/>
  <c r="C1760" i="9"/>
  <c r="D1759" i="9"/>
  <c r="E1759" i="9" s="1"/>
  <c r="F1757" i="9"/>
  <c r="G1756" i="9"/>
  <c r="C1756" i="9"/>
  <c r="D1755" i="9"/>
  <c r="E1755" i="9" s="1"/>
  <c r="F1753" i="9"/>
  <c r="G1752" i="9"/>
  <c r="C1752" i="9"/>
  <c r="D1751" i="9"/>
  <c r="E1751" i="9" s="1"/>
  <c r="F1749" i="9"/>
  <c r="G1748" i="9"/>
  <c r="C1748" i="9"/>
  <c r="D1747" i="9"/>
  <c r="E1747" i="9" s="1"/>
  <c r="F1745" i="9"/>
  <c r="G1744" i="9"/>
  <c r="C1744" i="9"/>
  <c r="D1743" i="9"/>
  <c r="E1743" i="9" s="1"/>
  <c r="F1741" i="9"/>
  <c r="G1740" i="9"/>
  <c r="C1740" i="9"/>
  <c r="D1739" i="9"/>
  <c r="E1739" i="9" s="1"/>
  <c r="F1737" i="9"/>
  <c r="G1736" i="9"/>
  <c r="C1736" i="9"/>
  <c r="D1735" i="9"/>
  <c r="E1735" i="9" s="1"/>
  <c r="F1733" i="9"/>
  <c r="G1732" i="9"/>
  <c r="C1732" i="9"/>
  <c r="D1731" i="9"/>
  <c r="E1731" i="9" s="1"/>
  <c r="F1729" i="9"/>
  <c r="G1728" i="9"/>
  <c r="C1728" i="9"/>
  <c r="D1727" i="9"/>
  <c r="E1727" i="9" s="1"/>
  <c r="F1725" i="9"/>
  <c r="G1724" i="9"/>
  <c r="C1724" i="9"/>
  <c r="D1723" i="9"/>
  <c r="E1723" i="9" s="1"/>
  <c r="F1721" i="9"/>
  <c r="G1720" i="9"/>
  <c r="C1720" i="9"/>
  <c r="D1719" i="9"/>
  <c r="E1719" i="9" s="1"/>
  <c r="F1717" i="9"/>
  <c r="G1716" i="9"/>
  <c r="C1716" i="9"/>
  <c r="D1715" i="9"/>
  <c r="E1715" i="9" s="1"/>
  <c r="F1713" i="9"/>
  <c r="G1712" i="9"/>
  <c r="C1712" i="9"/>
  <c r="D1711" i="9"/>
  <c r="E1711" i="9" s="1"/>
  <c r="F1709" i="9"/>
  <c r="G1708" i="9"/>
  <c r="C1708" i="9"/>
  <c r="D1707" i="9"/>
  <c r="E1707" i="9" s="1"/>
  <c r="F1705" i="9"/>
  <c r="G1704" i="9"/>
  <c r="C1704" i="9"/>
  <c r="D1703" i="9"/>
  <c r="E1703" i="9" s="1"/>
  <c r="F1701" i="9"/>
  <c r="G1700" i="9"/>
  <c r="C1700" i="9"/>
  <c r="D1699" i="9"/>
  <c r="E1699" i="9" s="1"/>
  <c r="F1697" i="9"/>
  <c r="G1696" i="9"/>
  <c r="C1696" i="9"/>
  <c r="D1695" i="9"/>
  <c r="E1695" i="9" s="1"/>
  <c r="F1693" i="9"/>
  <c r="G1692" i="9"/>
  <c r="C1692" i="9"/>
  <c r="D1691" i="9"/>
  <c r="E1691" i="9" s="1"/>
  <c r="F1689" i="9"/>
  <c r="G1688" i="9"/>
  <c r="C1688" i="9"/>
  <c r="D1687" i="9"/>
  <c r="E1687" i="9" s="1"/>
  <c r="F1685" i="9"/>
  <c r="G1684" i="9"/>
  <c r="C1684" i="9"/>
  <c r="D1683" i="9"/>
  <c r="E1683" i="9" s="1"/>
  <c r="F1681" i="9"/>
  <c r="G1680" i="9"/>
  <c r="C1680" i="9"/>
  <c r="D1679" i="9"/>
  <c r="E1679" i="9" s="1"/>
  <c r="F1677" i="9"/>
  <c r="G1676" i="9"/>
  <c r="C1676" i="9"/>
  <c r="D1675" i="9"/>
  <c r="E1675" i="9" s="1"/>
  <c r="F1673" i="9"/>
  <c r="G1672" i="9"/>
  <c r="C1672" i="9"/>
  <c r="D1671" i="9"/>
  <c r="E1671" i="9" s="1"/>
  <c r="F1669" i="9"/>
  <c r="G1668" i="9"/>
  <c r="C1668" i="9"/>
  <c r="D1667" i="9"/>
  <c r="E1667" i="9" s="1"/>
  <c r="F1665" i="9"/>
  <c r="G1664" i="9"/>
  <c r="C1664" i="9"/>
  <c r="D1663" i="9"/>
  <c r="E1663" i="9" s="1"/>
  <c r="F1661" i="9"/>
  <c r="G1660" i="9"/>
  <c r="C1660" i="9"/>
  <c r="D1659" i="9"/>
  <c r="E1659" i="9" s="1"/>
  <c r="F1657" i="9"/>
  <c r="G1656" i="9"/>
  <c r="C1656" i="9"/>
  <c r="D1655" i="9"/>
  <c r="E1655" i="9" s="1"/>
  <c r="F1653" i="9"/>
  <c r="G1652" i="9"/>
  <c r="C1652" i="9"/>
  <c r="D1651" i="9"/>
  <c r="E1651" i="9" s="1"/>
  <c r="F1649" i="9"/>
  <c r="G1648" i="9"/>
  <c r="C1648" i="9"/>
  <c r="D1647" i="9"/>
  <c r="E1647" i="9" s="1"/>
  <c r="F1645" i="9"/>
  <c r="G1644" i="9"/>
  <c r="C1644" i="9"/>
  <c r="D1643" i="9"/>
  <c r="E1643" i="9" s="1"/>
  <c r="F1641" i="9"/>
  <c r="G1640" i="9"/>
  <c r="C1640" i="9"/>
  <c r="D1639" i="9"/>
  <c r="E1639" i="9" s="1"/>
  <c r="F1637" i="9"/>
  <c r="G1636" i="9"/>
  <c r="C1636" i="9"/>
  <c r="D1635" i="9"/>
  <c r="E1635" i="9" s="1"/>
  <c r="F1633" i="9"/>
  <c r="G1632" i="9"/>
  <c r="C1632" i="9"/>
  <c r="D1631" i="9"/>
  <c r="E1631" i="9" s="1"/>
  <c r="F1629" i="9"/>
  <c r="G1628" i="9"/>
  <c r="C1628" i="9"/>
  <c r="D1627" i="9"/>
  <c r="E1627" i="9" s="1"/>
  <c r="F1625" i="9"/>
  <c r="G1624" i="9"/>
  <c r="C1624" i="9"/>
  <c r="D1623" i="9"/>
  <c r="E1623" i="9" s="1"/>
  <c r="F1621" i="9"/>
  <c r="G1620" i="9"/>
  <c r="C1620" i="9"/>
  <c r="D1619" i="9"/>
  <c r="E1619" i="9" s="1"/>
  <c r="F1617" i="9"/>
  <c r="G1616" i="9"/>
  <c r="C1616" i="9"/>
  <c r="D1615" i="9"/>
  <c r="E1615" i="9" s="1"/>
  <c r="F1613" i="9"/>
  <c r="G1612" i="9"/>
  <c r="C1612" i="9"/>
  <c r="D1611" i="9"/>
  <c r="E1611" i="9" s="1"/>
  <c r="F1609" i="9"/>
  <c r="G1608" i="9"/>
  <c r="C1608" i="9"/>
  <c r="D1607" i="9"/>
  <c r="E1607" i="9" s="1"/>
  <c r="F1605" i="9"/>
  <c r="G1604" i="9"/>
  <c r="C1604" i="9"/>
  <c r="D1603" i="9"/>
  <c r="E1603" i="9" s="1"/>
  <c r="F1601" i="9"/>
  <c r="G1600" i="9"/>
  <c r="C1600" i="9"/>
  <c r="D1599" i="9"/>
  <c r="E1599" i="9" s="1"/>
  <c r="F1597" i="9"/>
  <c r="G1596" i="9"/>
  <c r="C1596" i="9"/>
  <c r="D1595" i="9"/>
  <c r="E1595" i="9" s="1"/>
  <c r="F1593" i="9"/>
  <c r="G1592" i="9"/>
  <c r="C1592" i="9"/>
  <c r="D1591" i="9"/>
  <c r="E1591" i="9" s="1"/>
  <c r="F1589" i="9"/>
  <c r="G1588" i="9"/>
  <c r="C1588" i="9"/>
  <c r="D1587" i="9"/>
  <c r="E1587" i="9" s="1"/>
  <c r="F1585" i="9"/>
  <c r="G1584" i="9"/>
  <c r="C1584" i="9"/>
  <c r="D1583" i="9"/>
  <c r="E1583" i="9" s="1"/>
  <c r="F1581" i="9"/>
  <c r="G1580" i="9"/>
  <c r="C1580" i="9"/>
  <c r="D1579" i="9"/>
  <c r="E1579" i="9" s="1"/>
  <c r="F1577" i="9"/>
  <c r="G1576" i="9"/>
  <c r="C1576" i="9"/>
  <c r="D1575" i="9"/>
  <c r="E1575" i="9" s="1"/>
  <c r="F1573" i="9"/>
  <c r="G1572" i="9"/>
  <c r="C1572" i="9"/>
  <c r="D1571" i="9"/>
  <c r="E1571" i="9" s="1"/>
  <c r="F1569" i="9"/>
  <c r="G1568" i="9"/>
  <c r="C1568" i="9"/>
  <c r="D1567" i="9"/>
  <c r="E1567" i="9" s="1"/>
  <c r="F1565" i="9"/>
  <c r="G1564" i="9"/>
  <c r="C1564" i="9"/>
  <c r="D1563" i="9"/>
  <c r="E1563" i="9" s="1"/>
  <c r="F1561" i="9"/>
  <c r="G1560" i="9"/>
  <c r="C1560" i="9"/>
  <c r="D1559" i="9"/>
  <c r="E1559" i="9" s="1"/>
  <c r="F1557" i="9"/>
  <c r="G1556" i="9"/>
  <c r="C1556" i="9"/>
  <c r="D1555" i="9"/>
  <c r="E1555" i="9" s="1"/>
  <c r="F1553" i="9"/>
  <c r="G1552" i="9"/>
  <c r="C1552" i="9"/>
  <c r="D1551" i="9"/>
  <c r="E1551" i="9" s="1"/>
  <c r="F1549" i="9"/>
  <c r="G1548" i="9"/>
  <c r="C1548" i="9"/>
  <c r="D1547" i="9"/>
  <c r="E1547" i="9" s="1"/>
  <c r="F1545" i="9"/>
  <c r="G1544" i="9"/>
  <c r="C1544" i="9"/>
  <c r="D1543" i="9"/>
  <c r="E1543" i="9" s="1"/>
  <c r="F1541" i="9"/>
  <c r="G1540" i="9"/>
  <c r="C1540" i="9"/>
  <c r="D1539" i="9"/>
  <c r="E1539" i="9" s="1"/>
  <c r="F1537" i="9"/>
  <c r="G1536" i="9"/>
  <c r="C1536" i="9"/>
  <c r="D1535" i="9"/>
  <c r="E1535" i="9" s="1"/>
  <c r="F1533" i="9"/>
  <c r="G1532" i="9"/>
  <c r="C1532" i="9"/>
  <c r="D1531" i="9"/>
  <c r="E1531" i="9" s="1"/>
  <c r="F1529" i="9"/>
  <c r="G1528" i="9"/>
  <c r="C1528" i="9"/>
  <c r="D1527" i="9"/>
  <c r="E1527" i="9" s="1"/>
  <c r="F1525" i="9"/>
  <c r="G1524" i="9"/>
  <c r="C1524" i="9"/>
  <c r="D1523" i="9"/>
  <c r="E1523" i="9" s="1"/>
  <c r="F1521" i="9"/>
  <c r="G1520" i="9"/>
  <c r="C1520" i="9"/>
  <c r="D1519" i="9"/>
  <c r="E1519" i="9" s="1"/>
  <c r="F1517" i="9"/>
  <c r="G1516" i="9"/>
  <c r="C1516" i="9"/>
  <c r="D1515" i="9"/>
  <c r="E1515" i="9" s="1"/>
  <c r="F1513" i="9"/>
  <c r="G1512" i="9"/>
  <c r="C1512" i="9"/>
  <c r="D1511" i="9"/>
  <c r="E1511" i="9" s="1"/>
  <c r="F1509" i="9"/>
  <c r="G1508" i="9"/>
  <c r="C1508" i="9"/>
  <c r="D1507" i="9"/>
  <c r="E1507" i="9" s="1"/>
  <c r="F1505" i="9"/>
  <c r="G1504" i="9"/>
  <c r="C1504" i="9"/>
  <c r="D1503" i="9"/>
  <c r="E1503" i="9" s="1"/>
  <c r="F1501" i="9"/>
  <c r="G1500" i="9"/>
  <c r="C1500" i="9"/>
  <c r="D1499" i="9"/>
  <c r="E1499" i="9" s="1"/>
  <c r="F1497" i="9"/>
  <c r="G1496" i="9"/>
  <c r="C1496" i="9"/>
  <c r="D1495" i="9"/>
  <c r="E1495" i="9" s="1"/>
  <c r="F1493" i="9"/>
  <c r="G1492" i="9"/>
  <c r="C1492" i="9"/>
  <c r="D1491" i="9"/>
  <c r="E1491" i="9" s="1"/>
  <c r="F1489" i="9"/>
  <c r="G1488" i="9"/>
  <c r="C1488" i="9"/>
  <c r="D1487" i="9"/>
  <c r="E1487" i="9" s="1"/>
  <c r="F1485" i="9"/>
  <c r="G1484" i="9"/>
  <c r="C1484" i="9"/>
  <c r="D1483" i="9"/>
  <c r="E1483" i="9" s="1"/>
  <c r="F1481" i="9"/>
  <c r="G1480" i="9"/>
  <c r="C1480" i="9"/>
  <c r="D1479" i="9"/>
  <c r="E1479" i="9" s="1"/>
  <c r="F1477" i="9"/>
  <c r="G1476" i="9"/>
  <c r="C1476" i="9"/>
  <c r="D1475" i="9"/>
  <c r="E1475" i="9" s="1"/>
  <c r="F1473" i="9"/>
  <c r="G1472" i="9"/>
  <c r="C1472" i="9"/>
  <c r="D1471" i="9"/>
  <c r="E1471" i="9" s="1"/>
  <c r="F1469" i="9"/>
  <c r="G1468" i="9"/>
  <c r="C1468" i="9"/>
  <c r="D1467" i="9"/>
  <c r="E1467" i="9" s="1"/>
  <c r="F1465" i="9"/>
  <c r="G1464" i="9"/>
  <c r="C1464" i="9"/>
  <c r="D1463" i="9"/>
  <c r="E1463" i="9" s="1"/>
  <c r="F1461" i="9"/>
  <c r="G1460" i="9"/>
  <c r="C1460" i="9"/>
  <c r="D1459" i="9"/>
  <c r="E1459" i="9" s="1"/>
  <c r="F1457" i="9"/>
  <c r="G1456" i="9"/>
  <c r="C1456" i="9"/>
  <c r="D1455" i="9"/>
  <c r="E1455" i="9" s="1"/>
  <c r="F1453" i="9"/>
  <c r="G1452" i="9"/>
  <c r="C1452" i="9"/>
  <c r="D1451" i="9"/>
  <c r="E1451" i="9" s="1"/>
  <c r="F1449" i="9"/>
  <c r="G1448" i="9"/>
  <c r="C1448" i="9"/>
  <c r="D1447" i="9"/>
  <c r="E1447" i="9" s="1"/>
  <c r="F1445" i="9"/>
  <c r="G1444" i="9"/>
  <c r="C1444" i="9"/>
  <c r="D1443" i="9"/>
  <c r="E1443" i="9" s="1"/>
  <c r="F1441" i="9"/>
  <c r="G1440" i="9"/>
  <c r="C1440" i="9"/>
  <c r="D1439" i="9"/>
  <c r="E1439" i="9" s="1"/>
  <c r="F1437" i="9"/>
  <c r="G1436" i="9"/>
  <c r="C1436" i="9"/>
  <c r="D3650" i="9"/>
  <c r="E3650" i="9" s="1"/>
  <c r="C3437" i="9"/>
  <c r="D3308" i="9"/>
  <c r="E3308" i="9" s="1"/>
  <c r="D3178" i="9"/>
  <c r="E3178" i="9" s="1"/>
  <c r="C3127" i="9"/>
  <c r="G3075" i="9"/>
  <c r="G3026" i="9"/>
  <c r="D3001" i="9"/>
  <c r="E3001" i="9" s="1"/>
  <c r="F2975" i="9"/>
  <c r="C2950" i="9"/>
  <c r="G2898" i="9"/>
  <c r="D2873" i="9"/>
  <c r="E2873" i="9" s="1"/>
  <c r="C2857" i="9"/>
  <c r="D2844" i="9"/>
  <c r="E2844" i="9" s="1"/>
  <c r="F2818" i="9"/>
  <c r="G2805" i="9"/>
  <c r="C2793" i="9"/>
  <c r="D2780" i="9"/>
  <c r="E2780" i="9" s="1"/>
  <c r="F2754" i="9"/>
  <c r="G2741" i="9"/>
  <c r="C2729" i="9"/>
  <c r="D2716" i="9"/>
  <c r="E2716" i="9" s="1"/>
  <c r="F2690" i="9"/>
  <c r="G2677" i="9"/>
  <c r="C2665" i="9"/>
  <c r="D2652" i="9"/>
  <c r="E2652" i="9" s="1"/>
  <c r="F2626" i="9"/>
  <c r="G2613" i="9"/>
  <c r="C2601" i="9"/>
  <c r="D2588" i="9"/>
  <c r="E2588" i="9" s="1"/>
  <c r="F2562" i="9"/>
  <c r="G2549" i="9"/>
  <c r="C2537" i="9"/>
  <c r="D2524" i="9"/>
  <c r="E2524" i="9" s="1"/>
  <c r="F2498" i="9"/>
  <c r="C2492" i="9"/>
  <c r="F2485" i="9"/>
  <c r="D2479" i="9"/>
  <c r="E2479" i="9" s="1"/>
  <c r="G2472" i="9"/>
  <c r="C2460" i="9"/>
  <c r="F2453" i="9"/>
  <c r="D2447" i="9"/>
  <c r="E2447" i="9" s="1"/>
  <c r="G2440" i="9"/>
  <c r="C2428" i="9"/>
  <c r="F2421" i="9"/>
  <c r="D2415" i="9"/>
  <c r="E2415" i="9" s="1"/>
  <c r="G2408" i="9"/>
  <c r="C2396" i="9"/>
  <c r="F2389" i="9"/>
  <c r="D2383" i="9"/>
  <c r="E2383" i="9" s="1"/>
  <c r="G2376" i="9"/>
  <c r="C2364" i="9"/>
  <c r="F2357" i="9"/>
  <c r="D2351" i="9"/>
  <c r="E2351" i="9" s="1"/>
  <c r="G2344" i="9"/>
  <c r="C2332" i="9"/>
  <c r="F2325" i="9"/>
  <c r="D2319" i="9"/>
  <c r="E2319" i="9" s="1"/>
  <c r="G2312" i="9"/>
  <c r="C2300" i="9"/>
  <c r="F2293" i="9"/>
  <c r="D2287" i="9"/>
  <c r="E2287" i="9" s="1"/>
  <c r="D2282" i="9"/>
  <c r="E2282" i="9" s="1"/>
  <c r="C2279" i="9"/>
  <c r="G2275" i="9"/>
  <c r="F2272" i="9"/>
  <c r="D2266" i="9"/>
  <c r="E2266" i="9" s="1"/>
  <c r="C2263" i="9"/>
  <c r="G2259" i="9"/>
  <c r="F2256" i="9"/>
  <c r="D2250" i="9"/>
  <c r="E2250" i="9" s="1"/>
  <c r="C2247" i="9"/>
  <c r="G2243" i="9"/>
  <c r="F2240" i="9"/>
  <c r="D2234" i="9"/>
  <c r="E2234" i="9" s="1"/>
  <c r="C2231" i="9"/>
  <c r="G2227" i="9"/>
  <c r="F2224" i="9"/>
  <c r="D2218" i="9"/>
  <c r="E2218" i="9" s="1"/>
  <c r="C2215" i="9"/>
  <c r="G2211" i="9"/>
  <c r="F2208" i="9"/>
  <c r="D2202" i="9"/>
  <c r="E2202" i="9" s="1"/>
  <c r="C2199" i="9"/>
  <c r="G2195" i="9"/>
  <c r="F2192" i="9"/>
  <c r="D2186" i="9"/>
  <c r="E2186" i="9" s="1"/>
  <c r="C2183" i="9"/>
  <c r="G2179" i="9"/>
  <c r="F2176" i="9"/>
  <c r="D2170" i="9"/>
  <c r="E2170" i="9" s="1"/>
  <c r="C2167" i="9"/>
  <c r="G2163" i="9"/>
  <c r="F2160" i="9"/>
  <c r="D2154" i="9"/>
  <c r="E2154" i="9" s="1"/>
  <c r="C2151" i="9"/>
  <c r="G2147" i="9"/>
  <c r="F2144" i="9"/>
  <c r="D2138" i="9"/>
  <c r="E2138" i="9" s="1"/>
  <c r="C2135" i="9"/>
  <c r="G2131" i="9"/>
  <c r="F2128" i="9"/>
  <c r="D2122" i="9"/>
  <c r="E2122" i="9" s="1"/>
  <c r="C2119" i="9"/>
  <c r="G2115" i="9"/>
  <c r="F2112" i="9"/>
  <c r="D2106" i="9"/>
  <c r="E2106" i="9" s="1"/>
  <c r="C2103" i="9"/>
  <c r="G2099" i="9"/>
  <c r="F2096" i="9"/>
  <c r="D2090" i="9"/>
  <c r="E2090" i="9" s="1"/>
  <c r="C2087" i="9"/>
  <c r="G2083" i="9"/>
  <c r="F2080" i="9"/>
  <c r="D2074" i="9"/>
  <c r="E2074" i="9" s="1"/>
  <c r="C2071" i="9"/>
  <c r="G2067" i="9"/>
  <c r="F2064" i="9"/>
  <c r="D2058" i="9"/>
  <c r="E2058" i="9" s="1"/>
  <c r="C2055" i="9"/>
  <c r="G2051" i="9"/>
  <c r="F2048" i="9"/>
  <c r="D2042" i="9"/>
  <c r="E2042" i="9" s="1"/>
  <c r="C2039" i="9"/>
  <c r="G2035" i="9"/>
  <c r="F2032" i="9"/>
  <c r="D2026" i="9"/>
  <c r="E2026" i="9" s="1"/>
  <c r="C2023" i="9"/>
  <c r="G2019" i="9"/>
  <c r="F2016" i="9"/>
  <c r="D2010" i="9"/>
  <c r="E2010" i="9" s="1"/>
  <c r="C2007" i="9"/>
  <c r="G2003" i="9"/>
  <c r="F2000" i="9"/>
  <c r="D1994" i="9"/>
  <c r="E1994" i="9" s="1"/>
  <c r="C1991" i="9"/>
  <c r="G1987" i="9"/>
  <c r="F1984" i="9"/>
  <c r="D1978" i="9"/>
  <c r="E1978" i="9" s="1"/>
  <c r="C1975" i="9"/>
  <c r="G1971" i="9"/>
  <c r="F1968" i="9"/>
  <c r="D1962" i="9"/>
  <c r="E1962" i="9" s="1"/>
  <c r="C1959" i="9"/>
  <c r="G1955" i="9"/>
  <c r="F1952" i="9"/>
  <c r="D1946" i="9"/>
  <c r="E1946" i="9" s="1"/>
  <c r="C1943" i="9"/>
  <c r="G1939" i="9"/>
  <c r="F1936" i="9"/>
  <c r="D1930" i="9"/>
  <c r="E1930" i="9" s="1"/>
  <c r="C1927" i="9"/>
  <c r="G1923" i="9"/>
  <c r="F1920" i="9"/>
  <c r="D1914" i="9"/>
  <c r="E1914" i="9" s="1"/>
  <c r="C1911" i="9"/>
  <c r="G1907" i="9"/>
  <c r="F1904" i="9"/>
  <c r="D1898" i="9"/>
  <c r="E1898" i="9" s="1"/>
  <c r="C1895" i="9"/>
  <c r="G1891" i="9"/>
  <c r="F1888" i="9"/>
  <c r="D1882" i="9"/>
  <c r="E1882" i="9" s="1"/>
  <c r="C1879" i="9"/>
  <c r="G1875" i="9"/>
  <c r="F1872" i="9"/>
  <c r="D1866" i="9"/>
  <c r="E1866" i="9" s="1"/>
  <c r="C1863" i="9"/>
  <c r="G1859" i="9"/>
  <c r="F1856" i="9"/>
  <c r="D1850" i="9"/>
  <c r="E1850" i="9" s="1"/>
  <c r="C1847" i="9"/>
  <c r="G1843" i="9"/>
  <c r="F1840" i="9"/>
  <c r="D1834" i="9"/>
  <c r="E1834" i="9" s="1"/>
  <c r="C1831" i="9"/>
  <c r="G1827" i="9"/>
  <c r="F1824" i="9"/>
  <c r="D1818" i="9"/>
  <c r="E1818" i="9" s="1"/>
  <c r="C1815" i="9"/>
  <c r="G1811" i="9"/>
  <c r="F1808" i="9"/>
  <c r="D1802" i="9"/>
  <c r="E1802" i="9" s="1"/>
  <c r="C1799" i="9"/>
  <c r="G1795" i="9"/>
  <c r="F1792" i="9"/>
  <c r="D1786" i="9"/>
  <c r="E1786" i="9" s="1"/>
  <c r="C1783" i="9"/>
  <c r="G1779" i="9"/>
  <c r="F1776" i="9"/>
  <c r="D1770" i="9"/>
  <c r="E1770" i="9" s="1"/>
  <c r="C1767" i="9"/>
  <c r="G1763" i="9"/>
  <c r="F1760" i="9"/>
  <c r="D1754" i="9"/>
  <c r="E1754" i="9" s="1"/>
  <c r="C1751" i="9"/>
  <c r="G1747" i="9"/>
  <c r="F1744" i="9"/>
  <c r="D1738" i="9"/>
  <c r="E1738" i="9" s="1"/>
  <c r="C1735" i="9"/>
  <c r="G1731" i="9"/>
  <c r="F1728" i="9"/>
  <c r="D1722" i="9"/>
  <c r="E1722" i="9" s="1"/>
  <c r="C1719" i="9"/>
  <c r="G1715" i="9"/>
  <c r="F1712" i="9"/>
  <c r="D1706" i="9"/>
  <c r="E1706" i="9" s="1"/>
  <c r="F1704" i="9"/>
  <c r="C1703" i="9"/>
  <c r="G1699" i="9"/>
  <c r="D1698" i="9"/>
  <c r="E1698" i="9" s="1"/>
  <c r="F1696" i="9"/>
  <c r="C1695" i="9"/>
  <c r="G1691" i="9"/>
  <c r="D1690" i="9"/>
  <c r="E1690" i="9" s="1"/>
  <c r="F1688" i="9"/>
  <c r="C1687" i="9"/>
  <c r="G1683" i="9"/>
  <c r="D1682" i="9"/>
  <c r="E1682" i="9" s="1"/>
  <c r="F1680" i="9"/>
  <c r="C1679" i="9"/>
  <c r="G1675" i="9"/>
  <c r="D1674" i="9"/>
  <c r="E1674" i="9" s="1"/>
  <c r="F1672" i="9"/>
  <c r="C1671" i="9"/>
  <c r="G1667" i="9"/>
  <c r="D1666" i="9"/>
  <c r="E1666" i="9" s="1"/>
  <c r="F1664" i="9"/>
  <c r="C1663" i="9"/>
  <c r="G1659" i="9"/>
  <c r="D1658" i="9"/>
  <c r="E1658" i="9" s="1"/>
  <c r="F1656" i="9"/>
  <c r="C1655" i="9"/>
  <c r="G1651" i="9"/>
  <c r="D1650" i="9"/>
  <c r="E1650" i="9" s="1"/>
  <c r="F1648" i="9"/>
  <c r="C1647" i="9"/>
  <c r="G1643" i="9"/>
  <c r="D1642" i="9"/>
  <c r="E1642" i="9" s="1"/>
  <c r="F1640" i="9"/>
  <c r="C1639" i="9"/>
  <c r="G1635" i="9"/>
  <c r="D1634" i="9"/>
  <c r="E1634" i="9" s="1"/>
  <c r="F1632" i="9"/>
  <c r="C1631" i="9"/>
  <c r="G1627" i="9"/>
  <c r="D1626" i="9"/>
  <c r="E1626" i="9" s="1"/>
  <c r="F1624" i="9"/>
  <c r="C1623" i="9"/>
  <c r="G1619" i="9"/>
  <c r="D1618" i="9"/>
  <c r="E1618" i="9" s="1"/>
  <c r="F1616" i="9"/>
  <c r="C1615" i="9"/>
  <c r="G1611" i="9"/>
  <c r="D1610" i="9"/>
  <c r="E1610" i="9" s="1"/>
  <c r="F1608" i="9"/>
  <c r="C1607" i="9"/>
  <c r="G1603" i="9"/>
  <c r="D1602" i="9"/>
  <c r="E1602" i="9" s="1"/>
  <c r="F1600" i="9"/>
  <c r="C1599" i="9"/>
  <c r="G1595" i="9"/>
  <c r="D1594" i="9"/>
  <c r="E1594" i="9" s="1"/>
  <c r="F1592" i="9"/>
  <c r="C1591" i="9"/>
  <c r="G1587" i="9"/>
  <c r="D1586" i="9"/>
  <c r="E1586" i="9" s="1"/>
  <c r="F1584" i="9"/>
  <c r="C1583" i="9"/>
  <c r="G1579" i="9"/>
  <c r="D1578" i="9"/>
  <c r="E1578" i="9" s="1"/>
  <c r="F1576" i="9"/>
  <c r="C1575" i="9"/>
  <c r="G1571" i="9"/>
  <c r="D1570" i="9"/>
  <c r="E1570" i="9" s="1"/>
  <c r="F1568" i="9"/>
  <c r="C1567" i="9"/>
  <c r="G1563" i="9"/>
  <c r="D1562" i="9"/>
  <c r="E1562" i="9" s="1"/>
  <c r="F1560" i="9"/>
  <c r="C1559" i="9"/>
  <c r="G1555" i="9"/>
  <c r="D1554" i="9"/>
  <c r="E1554" i="9" s="1"/>
  <c r="F1552" i="9"/>
  <c r="C1551" i="9"/>
  <c r="G1547" i="9"/>
  <c r="D1546" i="9"/>
  <c r="E1546" i="9" s="1"/>
  <c r="F1544" i="9"/>
  <c r="C1543" i="9"/>
  <c r="G1539" i="9"/>
  <c r="D1538" i="9"/>
  <c r="E1538" i="9" s="1"/>
  <c r="F1536" i="9"/>
  <c r="C1535" i="9"/>
  <c r="G1531" i="9"/>
  <c r="D1530" i="9"/>
  <c r="E1530" i="9" s="1"/>
  <c r="F1528" i="9"/>
  <c r="C1527" i="9"/>
  <c r="G1523" i="9"/>
  <c r="D1522" i="9"/>
  <c r="E1522" i="9" s="1"/>
  <c r="F1520" i="9"/>
  <c r="C1519" i="9"/>
  <c r="G1515" i="9"/>
  <c r="D1514" i="9"/>
  <c r="E1514" i="9" s="1"/>
  <c r="F1512" i="9"/>
  <c r="C1511" i="9"/>
  <c r="G1507" i="9"/>
  <c r="D1506" i="9"/>
  <c r="E1506" i="9" s="1"/>
  <c r="F1504" i="9"/>
  <c r="C1503" i="9"/>
  <c r="G1499" i="9"/>
  <c r="D1498" i="9"/>
  <c r="E1498" i="9" s="1"/>
  <c r="F1496" i="9"/>
  <c r="C1495" i="9"/>
  <c r="G1491" i="9"/>
  <c r="D1490" i="9"/>
  <c r="E1490" i="9" s="1"/>
  <c r="F1488" i="9"/>
  <c r="C1487" i="9"/>
  <c r="G1483" i="9"/>
  <c r="D1482" i="9"/>
  <c r="E1482" i="9" s="1"/>
  <c r="F1480" i="9"/>
  <c r="C1479" i="9"/>
  <c r="G1475" i="9"/>
  <c r="D1474" i="9"/>
  <c r="E1474" i="9" s="1"/>
  <c r="F1472" i="9"/>
  <c r="C1471" i="9"/>
  <c r="G1467" i="9"/>
  <c r="D1466" i="9"/>
  <c r="E1466" i="9" s="1"/>
  <c r="F1464" i="9"/>
  <c r="C1463" i="9"/>
  <c r="G1459" i="9"/>
  <c r="D1458" i="9"/>
  <c r="E1458" i="9" s="1"/>
  <c r="F1456" i="9"/>
  <c r="C1455" i="9"/>
  <c r="G1451" i="9"/>
  <c r="D1450" i="9"/>
  <c r="E1450" i="9" s="1"/>
  <c r="F1448" i="9"/>
  <c r="C1447" i="9"/>
  <c r="G1443" i="9"/>
  <c r="D1442" i="9"/>
  <c r="E1442" i="9" s="1"/>
  <c r="F1440" i="9"/>
  <c r="C1439" i="9"/>
  <c r="G1435" i="9"/>
  <c r="G1434" i="9"/>
  <c r="C1434" i="9"/>
  <c r="D1433" i="9"/>
  <c r="E1433" i="9" s="1"/>
  <c r="F1431" i="9"/>
  <c r="G1430" i="9"/>
  <c r="C1430" i="9"/>
  <c r="D1429" i="9"/>
  <c r="E1429" i="9" s="1"/>
  <c r="F1427" i="9"/>
  <c r="G1426" i="9"/>
  <c r="C1426" i="9"/>
  <c r="D1425" i="9"/>
  <c r="E1425" i="9" s="1"/>
  <c r="F1423" i="9"/>
  <c r="G1422" i="9"/>
  <c r="C1422" i="9"/>
  <c r="D1421" i="9"/>
  <c r="E1421" i="9" s="1"/>
  <c r="F1419" i="9"/>
  <c r="G1418" i="9"/>
  <c r="C1418" i="9"/>
  <c r="D1417" i="9"/>
  <c r="E1417" i="9" s="1"/>
  <c r="F1415" i="9"/>
  <c r="G1414" i="9"/>
  <c r="C1414" i="9"/>
  <c r="D1413" i="9"/>
  <c r="E1413" i="9" s="1"/>
  <c r="F1411" i="9"/>
  <c r="G1410" i="9"/>
  <c r="C1410" i="9"/>
  <c r="D1409" i="9"/>
  <c r="E1409" i="9" s="1"/>
  <c r="F1407" i="9"/>
  <c r="G1406" i="9"/>
  <c r="C1406" i="9"/>
  <c r="D1405" i="9"/>
  <c r="E1405" i="9" s="1"/>
  <c r="F1403" i="9"/>
  <c r="G1402" i="9"/>
  <c r="C1402" i="9"/>
  <c r="D1401" i="9"/>
  <c r="E1401" i="9" s="1"/>
  <c r="F1399" i="9"/>
  <c r="G1398" i="9"/>
  <c r="C1398" i="9"/>
  <c r="D1397" i="9"/>
  <c r="E1397" i="9" s="1"/>
  <c r="F1395" i="9"/>
  <c r="G1394" i="9"/>
  <c r="C1394" i="9"/>
  <c r="D1393" i="9"/>
  <c r="E1393" i="9" s="1"/>
  <c r="F1391" i="9"/>
  <c r="G1390" i="9"/>
  <c r="C1390" i="9"/>
  <c r="D1389" i="9"/>
  <c r="E1389" i="9" s="1"/>
  <c r="F1387" i="9"/>
  <c r="G1386" i="9"/>
  <c r="C1386" i="9"/>
  <c r="D1385" i="9"/>
  <c r="E1385" i="9" s="1"/>
  <c r="F1383" i="9"/>
  <c r="G1382" i="9"/>
  <c r="C1382" i="9"/>
  <c r="D1381" i="9"/>
  <c r="E1381" i="9" s="1"/>
  <c r="F1379" i="9"/>
  <c r="G1378" i="9"/>
  <c r="C1378" i="9"/>
  <c r="D1377" i="9"/>
  <c r="E1377" i="9" s="1"/>
  <c r="F1375" i="9"/>
  <c r="G1374" i="9"/>
  <c r="C1374" i="9"/>
  <c r="D1373" i="9"/>
  <c r="E1373" i="9" s="1"/>
  <c r="F1371" i="9"/>
  <c r="G1370" i="9"/>
  <c r="C1370" i="9"/>
  <c r="D1369" i="9"/>
  <c r="E1369" i="9" s="1"/>
  <c r="F1367" i="9"/>
  <c r="G1366" i="9"/>
  <c r="C1366" i="9"/>
  <c r="D1365" i="9"/>
  <c r="E1365" i="9" s="1"/>
  <c r="F1363" i="9"/>
  <c r="G1362" i="9"/>
  <c r="C1362" i="9"/>
  <c r="D1361" i="9"/>
  <c r="E1361" i="9" s="1"/>
  <c r="F1359" i="9"/>
  <c r="G1358" i="9"/>
  <c r="C1358" i="9"/>
  <c r="D1357" i="9"/>
  <c r="E1357" i="9" s="1"/>
  <c r="F1355" i="9"/>
  <c r="G1354" i="9"/>
  <c r="C1354" i="9"/>
  <c r="D1353" i="9"/>
  <c r="E1353" i="9" s="1"/>
  <c r="F1351" i="9"/>
  <c r="G1350" i="9"/>
  <c r="C1350" i="9"/>
  <c r="D1349" i="9"/>
  <c r="E1349" i="9" s="1"/>
  <c r="F1347" i="9"/>
  <c r="G1346" i="9"/>
  <c r="C1346" i="9"/>
  <c r="D1345" i="9"/>
  <c r="E1345" i="9" s="1"/>
  <c r="F1343" i="9"/>
  <c r="G1342" i="9"/>
  <c r="C1342" i="9"/>
  <c r="D1341" i="9"/>
  <c r="E1341" i="9" s="1"/>
  <c r="F1339" i="9"/>
  <c r="G1338" i="9"/>
  <c r="C1338" i="9"/>
  <c r="D1337" i="9"/>
  <c r="E1337" i="9" s="1"/>
  <c r="F1335" i="9"/>
  <c r="G1334" i="9"/>
  <c r="C1334" i="9"/>
  <c r="D1333" i="9"/>
  <c r="E1333" i="9" s="1"/>
  <c r="F1331" i="9"/>
  <c r="G1330" i="9"/>
  <c r="C1330" i="9"/>
  <c r="D1329" i="9"/>
  <c r="E1329" i="9" s="1"/>
  <c r="F1327" i="9"/>
  <c r="G1326" i="9"/>
  <c r="C1326" i="9"/>
  <c r="D1325" i="9"/>
  <c r="E1325" i="9" s="1"/>
  <c r="F1323" i="9"/>
  <c r="G1322" i="9"/>
  <c r="C1322" i="9"/>
  <c r="D1321" i="9"/>
  <c r="E1321" i="9" s="1"/>
  <c r="F1319" i="9"/>
  <c r="G1318" i="9"/>
  <c r="C1318" i="9"/>
  <c r="D1317" i="9"/>
  <c r="E1317" i="9" s="1"/>
  <c r="F1315" i="9"/>
  <c r="G1314" i="9"/>
  <c r="C1314" i="9"/>
  <c r="D1313" i="9"/>
  <c r="E1313" i="9" s="1"/>
  <c r="F1311" i="9"/>
  <c r="G1310" i="9"/>
  <c r="C1310" i="9"/>
  <c r="D1309" i="9"/>
  <c r="E1309" i="9" s="1"/>
  <c r="F1307" i="9"/>
  <c r="G1306" i="9"/>
  <c r="C1306" i="9"/>
  <c r="D1305" i="9"/>
  <c r="E1305" i="9" s="1"/>
  <c r="F1303" i="9"/>
  <c r="G1302" i="9"/>
  <c r="C1302" i="9"/>
  <c r="D1301" i="9"/>
  <c r="E1301" i="9" s="1"/>
  <c r="F1299" i="9"/>
  <c r="G1298" i="9"/>
  <c r="C1298" i="9"/>
  <c r="D1297" i="9"/>
  <c r="E1297" i="9" s="1"/>
  <c r="F1295" i="9"/>
  <c r="G1294" i="9"/>
  <c r="C1294" i="9"/>
  <c r="D1293" i="9"/>
  <c r="E1293" i="9" s="1"/>
  <c r="F1291" i="9"/>
  <c r="G1290" i="9"/>
  <c r="C1290" i="9"/>
  <c r="D1289" i="9"/>
  <c r="E1289" i="9" s="1"/>
  <c r="F1287" i="9"/>
  <c r="G1286" i="9"/>
  <c r="C1286" i="9"/>
  <c r="D1285" i="9"/>
  <c r="E1285" i="9" s="1"/>
  <c r="F1283" i="9"/>
  <c r="G1282" i="9"/>
  <c r="C1282" i="9"/>
  <c r="D1281" i="9"/>
  <c r="E1281" i="9" s="1"/>
  <c r="F1279" i="9"/>
  <c r="G1278" i="9"/>
  <c r="C1278" i="9"/>
  <c r="D1277" i="9"/>
  <c r="E1277" i="9" s="1"/>
  <c r="F1275" i="9"/>
  <c r="G1274" i="9"/>
  <c r="C1274" i="9"/>
  <c r="D1273" i="9"/>
  <c r="E1273" i="9" s="1"/>
  <c r="F1271" i="9"/>
  <c r="G1270" i="9"/>
  <c r="C1270" i="9"/>
  <c r="D1269" i="9"/>
  <c r="E1269" i="9" s="1"/>
  <c r="F1267" i="9"/>
  <c r="G1266" i="9"/>
  <c r="C1266" i="9"/>
  <c r="D1265" i="9"/>
  <c r="E1265" i="9" s="1"/>
  <c r="F1263" i="9"/>
  <c r="G1262" i="9"/>
  <c r="C1262" i="9"/>
  <c r="D1261" i="9"/>
  <c r="E1261" i="9" s="1"/>
  <c r="F1259" i="9"/>
  <c r="G1258" i="9"/>
  <c r="C1258" i="9"/>
  <c r="D1257" i="9"/>
  <c r="E1257" i="9" s="1"/>
  <c r="F1255" i="9"/>
  <c r="G1254" i="9"/>
  <c r="C1254" i="9"/>
  <c r="D1253" i="9"/>
  <c r="E1253" i="9" s="1"/>
  <c r="F1251" i="9"/>
  <c r="G1250" i="9"/>
  <c r="C1250" i="9"/>
  <c r="D1249" i="9"/>
  <c r="E1249" i="9" s="1"/>
  <c r="F1247" i="9"/>
  <c r="G1246" i="9"/>
  <c r="C1246" i="9"/>
  <c r="D1245" i="9"/>
  <c r="E1245" i="9" s="1"/>
  <c r="F1243" i="9"/>
  <c r="G1242" i="9"/>
  <c r="C1242" i="9"/>
  <c r="D1241" i="9"/>
  <c r="E1241" i="9" s="1"/>
  <c r="F1239" i="9"/>
  <c r="G1238" i="9"/>
  <c r="C1238" i="9"/>
  <c r="D1237" i="9"/>
  <c r="E1237" i="9" s="1"/>
  <c r="F1235" i="9"/>
  <c r="G1234" i="9"/>
  <c r="C1234" i="9"/>
  <c r="D1233" i="9"/>
  <c r="E1233" i="9" s="1"/>
  <c r="F1231" i="9"/>
  <c r="G1230" i="9"/>
  <c r="C1230" i="9"/>
  <c r="D1229" i="9"/>
  <c r="E1229" i="9" s="1"/>
  <c r="F1227" i="9"/>
  <c r="G1226" i="9"/>
  <c r="C1226" i="9"/>
  <c r="D1225" i="9"/>
  <c r="E1225" i="9" s="1"/>
  <c r="F1223" i="9"/>
  <c r="G1222" i="9"/>
  <c r="C1222" i="9"/>
  <c r="D1221" i="9"/>
  <c r="E1221" i="9" s="1"/>
  <c r="F1219" i="9"/>
  <c r="G1218" i="9"/>
  <c r="C1218" i="9"/>
  <c r="D1217" i="9"/>
  <c r="E1217" i="9" s="1"/>
  <c r="F1215" i="9"/>
  <c r="G1214" i="9"/>
  <c r="C1214" i="9"/>
  <c r="D1213" i="9"/>
  <c r="E1213" i="9" s="1"/>
  <c r="F1211" i="9"/>
  <c r="G1210" i="9"/>
  <c r="C1210" i="9"/>
  <c r="D1209" i="9"/>
  <c r="E1209" i="9" s="1"/>
  <c r="F1207" i="9"/>
  <c r="G1206" i="9"/>
  <c r="C1206" i="9"/>
  <c r="D1205" i="9"/>
  <c r="E1205" i="9" s="1"/>
  <c r="F1203" i="9"/>
  <c r="G1202" i="9"/>
  <c r="C1202" i="9"/>
  <c r="D1201" i="9"/>
  <c r="E1201" i="9" s="1"/>
  <c r="F1199" i="9"/>
  <c r="G1198" i="9"/>
  <c r="C1198" i="9"/>
  <c r="D1197" i="9"/>
  <c r="E1197" i="9" s="1"/>
  <c r="F1195" i="9"/>
  <c r="G1194" i="9"/>
  <c r="C1194" i="9"/>
  <c r="D1193" i="9"/>
  <c r="E1193" i="9" s="1"/>
  <c r="F1191" i="9"/>
  <c r="G1190" i="9"/>
  <c r="C1190" i="9"/>
  <c r="D1189" i="9"/>
  <c r="E1189" i="9" s="1"/>
  <c r="F1187" i="9"/>
  <c r="G1186" i="9"/>
  <c r="C1186" i="9"/>
  <c r="D1185" i="9"/>
  <c r="E1185" i="9" s="1"/>
  <c r="F1183" i="9"/>
  <c r="G1182" i="9"/>
  <c r="C1182" i="9"/>
  <c r="D1181" i="9"/>
  <c r="E1181" i="9" s="1"/>
  <c r="F1179" i="9"/>
  <c r="G1178" i="9"/>
  <c r="C1178" i="9"/>
  <c r="D1177" i="9"/>
  <c r="E1177" i="9" s="1"/>
  <c r="F1175" i="9"/>
  <c r="G1174" i="9"/>
  <c r="C1174" i="9"/>
  <c r="D1173" i="9"/>
  <c r="E1173" i="9" s="1"/>
  <c r="F1171" i="9"/>
  <c r="G1170" i="9"/>
  <c r="C1170" i="9"/>
  <c r="D1169" i="9"/>
  <c r="E1169" i="9" s="1"/>
  <c r="F1167" i="9"/>
  <c r="G1166" i="9"/>
  <c r="C1166" i="9"/>
  <c r="D1165" i="9"/>
  <c r="E1165" i="9" s="1"/>
  <c r="F1163" i="9"/>
  <c r="G1162" i="9"/>
  <c r="C1162" i="9"/>
  <c r="D1161" i="9"/>
  <c r="E1161" i="9" s="1"/>
  <c r="F1159" i="9"/>
  <c r="G1158" i="9"/>
  <c r="C1158" i="9"/>
  <c r="D1157" i="9"/>
  <c r="E1157" i="9" s="1"/>
  <c r="F1155" i="9"/>
  <c r="G1154" i="9"/>
  <c r="C1154" i="9"/>
  <c r="D1153" i="9"/>
  <c r="E1153" i="9" s="1"/>
  <c r="F1151" i="9"/>
  <c r="G1150" i="9"/>
  <c r="C1150" i="9"/>
  <c r="D1149" i="9"/>
  <c r="E1149" i="9" s="1"/>
  <c r="F1147" i="9"/>
  <c r="G1146" i="9"/>
  <c r="C1146" i="9"/>
  <c r="D1145" i="9"/>
  <c r="E1145" i="9" s="1"/>
  <c r="F1143" i="9"/>
  <c r="G1142" i="9"/>
  <c r="C1142" i="9"/>
  <c r="D1141" i="9"/>
  <c r="E1141" i="9" s="1"/>
  <c r="F1139" i="9"/>
  <c r="G1138" i="9"/>
  <c r="C1138" i="9"/>
  <c r="D1137" i="9"/>
  <c r="E1137" i="9" s="1"/>
  <c r="F1135" i="9"/>
  <c r="G1134" i="9"/>
  <c r="C1134" i="9"/>
  <c r="D1133" i="9"/>
  <c r="E1133" i="9" s="1"/>
  <c r="F1131" i="9"/>
  <c r="G1130" i="9"/>
  <c r="C1130" i="9"/>
  <c r="D1129" i="9"/>
  <c r="E1129" i="9" s="1"/>
  <c r="F1127" i="9"/>
  <c r="G1126" i="9"/>
  <c r="C1126" i="9"/>
  <c r="D1125" i="9"/>
  <c r="E1125" i="9" s="1"/>
  <c r="F1123" i="9"/>
  <c r="G1122" i="9"/>
  <c r="C1122" i="9"/>
  <c r="D1121" i="9"/>
  <c r="E1121" i="9" s="1"/>
  <c r="F1119" i="9"/>
  <c r="G1118" i="9"/>
  <c r="C1118" i="9"/>
  <c r="D1117" i="9"/>
  <c r="E1117" i="9" s="1"/>
  <c r="F1115" i="9"/>
  <c r="G1114" i="9"/>
  <c r="C1114" i="9"/>
  <c r="D1113" i="9"/>
  <c r="E1113" i="9" s="1"/>
  <c r="F1111" i="9"/>
  <c r="G1110" i="9"/>
  <c r="C1110" i="9"/>
  <c r="D1109" i="9"/>
  <c r="E1109" i="9" s="1"/>
  <c r="F1107" i="9"/>
  <c r="G1106" i="9"/>
  <c r="C1106" i="9"/>
  <c r="D1105" i="9"/>
  <c r="E1105" i="9" s="1"/>
  <c r="F1103" i="9"/>
  <c r="G1102" i="9"/>
  <c r="C1102" i="9"/>
  <c r="D1101" i="9"/>
  <c r="E1101" i="9" s="1"/>
  <c r="F1099" i="9"/>
  <c r="G1098" i="9"/>
  <c r="C1098" i="9"/>
  <c r="D1097" i="9"/>
  <c r="E1097" i="9" s="1"/>
  <c r="F1095" i="9"/>
  <c r="G1094" i="9"/>
  <c r="C1094" i="9"/>
  <c r="D1093" i="9"/>
  <c r="E1093" i="9" s="1"/>
  <c r="F1091" i="9"/>
  <c r="G1090" i="9"/>
  <c r="C1090" i="9"/>
  <c r="D1089" i="9"/>
  <c r="E1089" i="9" s="1"/>
  <c r="F1087" i="9"/>
  <c r="G1086" i="9"/>
  <c r="C1086" i="9"/>
  <c r="D1085" i="9"/>
  <c r="E1085" i="9" s="1"/>
  <c r="F1083" i="9"/>
  <c r="G1082" i="9"/>
  <c r="C1082" i="9"/>
  <c r="D1081" i="9"/>
  <c r="E1081" i="9" s="1"/>
  <c r="F1079" i="9"/>
  <c r="G1078" i="9"/>
  <c r="C1078" i="9"/>
  <c r="D1077" i="9"/>
  <c r="E1077" i="9" s="1"/>
  <c r="F1075" i="9"/>
  <c r="G1074" i="9"/>
  <c r="C1074" i="9"/>
  <c r="D1073" i="9"/>
  <c r="E1073" i="9" s="1"/>
  <c r="F1071" i="9"/>
  <c r="G1070" i="9"/>
  <c r="C1070" i="9"/>
  <c r="D1069" i="9"/>
  <c r="E1069" i="9" s="1"/>
  <c r="F1067" i="9"/>
  <c r="G1066" i="9"/>
  <c r="C1066" i="9"/>
  <c r="D1065" i="9"/>
  <c r="E1065" i="9" s="1"/>
  <c r="F1063" i="9"/>
  <c r="G1062" i="9"/>
  <c r="C1062" i="9"/>
  <c r="D1061" i="9"/>
  <c r="E1061" i="9" s="1"/>
  <c r="F1059" i="9"/>
  <c r="G1058" i="9"/>
  <c r="C1058" i="9"/>
  <c r="D1057" i="9"/>
  <c r="E1057" i="9" s="1"/>
  <c r="F1055" i="9"/>
  <c r="G1054" i="9"/>
  <c r="C1054" i="9"/>
  <c r="D1053" i="9"/>
  <c r="E1053" i="9" s="1"/>
  <c r="F1051" i="9"/>
  <c r="G1050" i="9"/>
  <c r="C1050" i="9"/>
  <c r="D1049" i="9"/>
  <c r="E1049" i="9" s="1"/>
  <c r="F1047" i="9"/>
  <c r="G1046" i="9"/>
  <c r="C1046" i="9"/>
  <c r="D1045" i="9"/>
  <c r="E1045" i="9" s="1"/>
  <c r="F1043" i="9"/>
  <c r="G1042" i="9"/>
  <c r="C1042" i="9"/>
  <c r="D1041" i="9"/>
  <c r="E1041" i="9" s="1"/>
  <c r="F1039" i="9"/>
  <c r="G1038" i="9"/>
  <c r="C1038" i="9"/>
  <c r="D1037" i="9"/>
  <c r="E1037" i="9" s="1"/>
  <c r="F1035" i="9"/>
  <c r="G1034" i="9"/>
  <c r="C1034" i="9"/>
  <c r="D1033" i="9"/>
  <c r="E1033" i="9" s="1"/>
  <c r="F1031" i="9"/>
  <c r="G1030" i="9"/>
  <c r="C1030" i="9"/>
  <c r="D1029" i="9"/>
  <c r="E1029" i="9" s="1"/>
  <c r="F1027" i="9"/>
  <c r="G1026" i="9"/>
  <c r="C1026" i="9"/>
  <c r="D1025" i="9"/>
  <c r="E1025" i="9" s="1"/>
  <c r="F1023" i="9"/>
  <c r="G1022" i="9"/>
  <c r="C1022" i="9"/>
  <c r="D1021" i="9"/>
  <c r="E1021" i="9" s="1"/>
  <c r="F1019" i="9"/>
  <c r="G1018" i="9"/>
  <c r="C1018" i="9"/>
  <c r="D1017" i="9"/>
  <c r="E1017" i="9" s="1"/>
  <c r="F1015" i="9"/>
  <c r="G1014" i="9"/>
  <c r="C1014" i="9"/>
  <c r="D1013" i="9"/>
  <c r="E1013" i="9" s="1"/>
  <c r="F1011" i="9"/>
  <c r="G1010" i="9"/>
  <c r="C1010" i="9"/>
  <c r="D1009" i="9"/>
  <c r="E1009" i="9" s="1"/>
  <c r="F1007" i="9"/>
  <c r="G1006" i="9"/>
  <c r="C1006" i="9"/>
  <c r="D1005" i="9"/>
  <c r="E1005" i="9" s="1"/>
  <c r="F1003" i="9"/>
  <c r="G1002" i="9"/>
  <c r="C1002" i="9"/>
  <c r="D1001" i="9"/>
  <c r="E1001" i="9" s="1"/>
  <c r="F999" i="9"/>
  <c r="G998" i="9"/>
  <c r="C998" i="9"/>
  <c r="D997" i="9"/>
  <c r="E997" i="9" s="1"/>
  <c r="F995" i="9"/>
  <c r="G994" i="9"/>
  <c r="C994" i="9"/>
  <c r="D993" i="9"/>
  <c r="E993" i="9" s="1"/>
  <c r="F991" i="9"/>
  <c r="G990" i="9"/>
  <c r="C990" i="9"/>
  <c r="D989" i="9"/>
  <c r="E989" i="9" s="1"/>
  <c r="F987" i="9"/>
  <c r="G986" i="9"/>
  <c r="C986" i="9"/>
  <c r="D985" i="9"/>
  <c r="E985" i="9" s="1"/>
  <c r="F983" i="9"/>
  <c r="G982" i="9"/>
  <c r="C982" i="9"/>
  <c r="D981" i="9"/>
  <c r="E981" i="9" s="1"/>
  <c r="F979" i="9"/>
  <c r="G978" i="9"/>
  <c r="C978" i="9"/>
  <c r="D977" i="9"/>
  <c r="E977" i="9" s="1"/>
  <c r="F975" i="9"/>
  <c r="G974" i="9"/>
  <c r="C974" i="9"/>
  <c r="D973" i="9"/>
  <c r="E973" i="9" s="1"/>
  <c r="F971" i="9"/>
  <c r="G970" i="9"/>
  <c r="C970" i="9"/>
  <c r="D969" i="9"/>
  <c r="E969" i="9" s="1"/>
  <c r="F967" i="9"/>
  <c r="G966" i="9"/>
  <c r="C966" i="9"/>
  <c r="D965" i="9"/>
  <c r="E965" i="9" s="1"/>
  <c r="F963" i="9"/>
  <c r="G962" i="9"/>
  <c r="C962" i="9"/>
  <c r="D961" i="9"/>
  <c r="E961" i="9" s="1"/>
  <c r="F959" i="9"/>
  <c r="G958" i="9"/>
  <c r="C958" i="9"/>
  <c r="D957" i="9"/>
  <c r="E957" i="9" s="1"/>
  <c r="F955" i="9"/>
  <c r="G954" i="9"/>
  <c r="C954" i="9"/>
  <c r="D953" i="9"/>
  <c r="E953" i="9" s="1"/>
  <c r="F951" i="9"/>
  <c r="G950" i="9"/>
  <c r="C950" i="9"/>
  <c r="D949" i="9"/>
  <c r="E949" i="9" s="1"/>
  <c r="F947" i="9"/>
  <c r="G946" i="9"/>
  <c r="C946" i="9"/>
  <c r="D945" i="9"/>
  <c r="E945" i="9" s="1"/>
  <c r="F943" i="9"/>
  <c r="G942" i="9"/>
  <c r="C942" i="9"/>
  <c r="D941" i="9"/>
  <c r="E941" i="9" s="1"/>
  <c r="F939" i="9"/>
  <c r="G938" i="9"/>
  <c r="C938" i="9"/>
  <c r="D937" i="9"/>
  <c r="E937" i="9" s="1"/>
  <c r="F935" i="9"/>
  <c r="G934" i="9"/>
  <c r="C934" i="9"/>
  <c r="D933" i="9"/>
  <c r="E933" i="9" s="1"/>
  <c r="F931" i="9"/>
  <c r="G930" i="9"/>
  <c r="C930" i="9"/>
  <c r="D929" i="9"/>
  <c r="E929" i="9" s="1"/>
  <c r="F927" i="9"/>
  <c r="G926" i="9"/>
  <c r="C926" i="9"/>
  <c r="D925" i="9"/>
  <c r="E925" i="9" s="1"/>
  <c r="F923" i="9"/>
  <c r="G922" i="9"/>
  <c r="C922" i="9"/>
  <c r="D921" i="9"/>
  <c r="E921" i="9" s="1"/>
  <c r="F919" i="9"/>
  <c r="G918" i="9"/>
  <c r="C918" i="9"/>
  <c r="D917" i="9"/>
  <c r="E917" i="9" s="1"/>
  <c r="F915" i="9"/>
  <c r="G914" i="9"/>
  <c r="C914" i="9"/>
  <c r="D913" i="9"/>
  <c r="E913" i="9" s="1"/>
  <c r="F911" i="9"/>
  <c r="G910" i="9"/>
  <c r="C910" i="9"/>
  <c r="D909" i="9"/>
  <c r="E909" i="9" s="1"/>
  <c r="F907" i="9"/>
  <c r="G906" i="9"/>
  <c r="C906" i="9"/>
  <c r="D905" i="9"/>
  <c r="E905" i="9" s="1"/>
  <c r="F903" i="9"/>
  <c r="G902" i="9"/>
  <c r="C902" i="9"/>
  <c r="D901" i="9"/>
  <c r="E901" i="9" s="1"/>
  <c r="F899" i="9"/>
  <c r="G898" i="9"/>
  <c r="C898" i="9"/>
  <c r="D897" i="9"/>
  <c r="E897" i="9" s="1"/>
  <c r="F895" i="9"/>
  <c r="G894" i="9"/>
  <c r="C894" i="9"/>
  <c r="D893" i="9"/>
  <c r="E893" i="9" s="1"/>
  <c r="F891" i="9"/>
  <c r="G890" i="9"/>
  <c r="C890" i="9"/>
  <c r="D889" i="9"/>
  <c r="E889" i="9" s="1"/>
  <c r="F887" i="9"/>
  <c r="G886" i="9"/>
  <c r="C886" i="9"/>
  <c r="D885" i="9"/>
  <c r="E885" i="9" s="1"/>
  <c r="F883" i="9"/>
  <c r="G882" i="9"/>
  <c r="C882" i="9"/>
  <c r="D881" i="9"/>
  <c r="E881" i="9" s="1"/>
  <c r="F879" i="9"/>
  <c r="G878" i="9"/>
  <c r="C878" i="9"/>
  <c r="D877" i="9"/>
  <c r="E877" i="9" s="1"/>
  <c r="F875" i="9"/>
  <c r="G874" i="9"/>
  <c r="C874" i="9"/>
  <c r="D873" i="9"/>
  <c r="E873" i="9" s="1"/>
  <c r="F871" i="9"/>
  <c r="G870" i="9"/>
  <c r="C870" i="9"/>
  <c r="D869" i="9"/>
  <c r="E869" i="9" s="1"/>
  <c r="F867" i="9"/>
  <c r="G866" i="9"/>
  <c r="C866" i="9"/>
  <c r="D865" i="9"/>
  <c r="E865" i="9" s="1"/>
  <c r="F863" i="9"/>
  <c r="G862" i="9"/>
  <c r="C862" i="9"/>
  <c r="D861" i="9"/>
  <c r="E861" i="9" s="1"/>
  <c r="F859" i="9"/>
  <c r="G858" i="9"/>
  <c r="C858" i="9"/>
  <c r="D857" i="9"/>
  <c r="E857" i="9" s="1"/>
  <c r="F855" i="9"/>
  <c r="G854" i="9"/>
  <c r="C854" i="9"/>
  <c r="D853" i="9"/>
  <c r="E853" i="9" s="1"/>
  <c r="F851" i="9"/>
  <c r="G850" i="9"/>
  <c r="C850" i="9"/>
  <c r="D849" i="9"/>
  <c r="E849" i="9" s="1"/>
  <c r="F847" i="9"/>
  <c r="G846" i="9"/>
  <c r="C846" i="9"/>
  <c r="D845" i="9"/>
  <c r="E845" i="9" s="1"/>
  <c r="F843" i="9"/>
  <c r="G842" i="9"/>
  <c r="C842" i="9"/>
  <c r="D841" i="9"/>
  <c r="E841" i="9" s="1"/>
  <c r="F839" i="9"/>
  <c r="G838" i="9"/>
  <c r="C838" i="9"/>
  <c r="D837" i="9"/>
  <c r="E837" i="9" s="1"/>
  <c r="F835" i="9"/>
  <c r="G834" i="9"/>
  <c r="C834" i="9"/>
  <c r="D833" i="9"/>
  <c r="E833" i="9" s="1"/>
  <c r="F831" i="9"/>
  <c r="G830" i="9"/>
  <c r="C830" i="9"/>
  <c r="D829" i="9"/>
  <c r="E829" i="9" s="1"/>
  <c r="F827" i="9"/>
  <c r="G826" i="9"/>
  <c r="C826" i="9"/>
  <c r="D825" i="9"/>
  <c r="E825" i="9" s="1"/>
  <c r="F823" i="9"/>
  <c r="G822" i="9"/>
  <c r="C822" i="9"/>
  <c r="D821" i="9"/>
  <c r="E821" i="9" s="1"/>
  <c r="F819" i="9"/>
  <c r="G818" i="9"/>
  <c r="C818" i="9"/>
  <c r="D817" i="9"/>
  <c r="E817" i="9" s="1"/>
  <c r="F815" i="9"/>
  <c r="G814" i="9"/>
  <c r="C814" i="9"/>
  <c r="D813" i="9"/>
  <c r="E813" i="9" s="1"/>
  <c r="F811" i="9"/>
  <c r="G810" i="9"/>
  <c r="C810" i="9"/>
  <c r="D809" i="9"/>
  <c r="E809" i="9" s="1"/>
  <c r="F807" i="9"/>
  <c r="G806" i="9"/>
  <c r="C806" i="9"/>
  <c r="D805" i="9"/>
  <c r="E805" i="9" s="1"/>
  <c r="F803" i="9"/>
  <c r="G802" i="9"/>
  <c r="C802" i="9"/>
  <c r="D801" i="9"/>
  <c r="E801" i="9" s="1"/>
  <c r="F799" i="9"/>
  <c r="G798" i="9"/>
  <c r="C798" i="9"/>
  <c r="D797" i="9"/>
  <c r="E797" i="9" s="1"/>
  <c r="F795" i="9"/>
  <c r="G794" i="9"/>
  <c r="C794" i="9"/>
  <c r="D793" i="9"/>
  <c r="E793" i="9" s="1"/>
  <c r="F791" i="9"/>
  <c r="G790" i="9"/>
  <c r="C790" i="9"/>
  <c r="D789" i="9"/>
  <c r="E789" i="9" s="1"/>
  <c r="F787" i="9"/>
  <c r="G786" i="9"/>
  <c r="C786" i="9"/>
  <c r="D785" i="9"/>
  <c r="E785" i="9" s="1"/>
  <c r="F783" i="9"/>
  <c r="G782" i="9"/>
  <c r="C782" i="9"/>
  <c r="D781" i="9"/>
  <c r="E781" i="9" s="1"/>
  <c r="F779" i="9"/>
  <c r="G778" i="9"/>
  <c r="C778" i="9"/>
  <c r="D777" i="9"/>
  <c r="E777" i="9" s="1"/>
  <c r="F775" i="9"/>
  <c r="G774" i="9"/>
  <c r="C774" i="9"/>
  <c r="D773" i="9"/>
  <c r="E773" i="9" s="1"/>
  <c r="F771" i="9"/>
  <c r="G770" i="9"/>
  <c r="C770" i="9"/>
  <c r="D769" i="9"/>
  <c r="E769" i="9" s="1"/>
  <c r="F767" i="9"/>
  <c r="G766" i="9"/>
  <c r="C766" i="9"/>
  <c r="D765" i="9"/>
  <c r="E765" i="9" s="1"/>
  <c r="F763" i="9"/>
  <c r="G762" i="9"/>
  <c r="C762" i="9"/>
  <c r="D761" i="9"/>
  <c r="E761" i="9" s="1"/>
  <c r="F759" i="9"/>
  <c r="G758" i="9"/>
  <c r="C758" i="9"/>
  <c r="D757" i="9"/>
  <c r="E757" i="9" s="1"/>
  <c r="F755" i="9"/>
  <c r="G754" i="9"/>
  <c r="C754" i="9"/>
  <c r="D753" i="9"/>
  <c r="E753" i="9" s="1"/>
  <c r="F751" i="9"/>
  <c r="G750" i="9"/>
  <c r="C750" i="9"/>
  <c r="D749" i="9"/>
  <c r="E749" i="9" s="1"/>
  <c r="F747" i="9"/>
  <c r="G746" i="9"/>
  <c r="C746" i="9"/>
  <c r="D745" i="9"/>
  <c r="E745" i="9" s="1"/>
  <c r="F743" i="9"/>
  <c r="G742" i="9"/>
  <c r="C742" i="9"/>
  <c r="D741" i="9"/>
  <c r="E741" i="9" s="1"/>
  <c r="F739" i="9"/>
  <c r="G738" i="9"/>
  <c r="C738" i="9"/>
  <c r="D737" i="9"/>
  <c r="E737" i="9" s="1"/>
  <c r="F735" i="9"/>
  <c r="G734" i="9"/>
  <c r="C734" i="9"/>
  <c r="D733" i="9"/>
  <c r="E733" i="9" s="1"/>
  <c r="F731" i="9"/>
  <c r="G730" i="9"/>
  <c r="C730" i="9"/>
  <c r="D729" i="9"/>
  <c r="E729" i="9" s="1"/>
  <c r="F727" i="9"/>
  <c r="G726" i="9"/>
  <c r="C726" i="9"/>
  <c r="D725" i="9"/>
  <c r="E725" i="9" s="1"/>
  <c r="F723" i="9"/>
  <c r="G722" i="9"/>
  <c r="C722" i="9"/>
  <c r="D721" i="9"/>
  <c r="E721" i="9" s="1"/>
  <c r="F719" i="9"/>
  <c r="G718" i="9"/>
  <c r="C718" i="9"/>
  <c r="D717" i="9"/>
  <c r="E717" i="9" s="1"/>
  <c r="F715" i="9"/>
  <c r="G714" i="9"/>
  <c r="C714" i="9"/>
  <c r="D713" i="9"/>
  <c r="E713" i="9" s="1"/>
  <c r="F711" i="9"/>
  <c r="G710" i="9"/>
  <c r="C710" i="9"/>
  <c r="D709" i="9"/>
  <c r="E709" i="9" s="1"/>
  <c r="F707" i="9"/>
  <c r="G706" i="9"/>
  <c r="C706" i="9"/>
  <c r="D705" i="9"/>
  <c r="E705" i="9" s="1"/>
  <c r="F703" i="9"/>
  <c r="G702" i="9"/>
  <c r="C702" i="9"/>
  <c r="D701" i="9"/>
  <c r="E701" i="9" s="1"/>
  <c r="F699" i="9"/>
  <c r="G698" i="9"/>
  <c r="C698" i="9"/>
  <c r="D697" i="9"/>
  <c r="E697" i="9" s="1"/>
  <c r="F695" i="9"/>
  <c r="G694" i="9"/>
  <c r="C694" i="9"/>
  <c r="D693" i="9"/>
  <c r="E693" i="9" s="1"/>
  <c r="F691" i="9"/>
  <c r="G690" i="9"/>
  <c r="C690" i="9"/>
  <c r="D689" i="9"/>
  <c r="E689" i="9" s="1"/>
  <c r="F687" i="9"/>
  <c r="G686" i="9"/>
  <c r="C686" i="9"/>
  <c r="D685" i="9"/>
  <c r="E685" i="9" s="1"/>
  <c r="F3590" i="9"/>
  <c r="G3385" i="9"/>
  <c r="F3282" i="9"/>
  <c r="F3216" i="9"/>
  <c r="D3114" i="9"/>
  <c r="E3114" i="9" s="1"/>
  <c r="C3063" i="9"/>
  <c r="G2994" i="9"/>
  <c r="D2969" i="9"/>
  <c r="E2969" i="9" s="1"/>
  <c r="F2943" i="9"/>
  <c r="C2918" i="9"/>
  <c r="G2866" i="9"/>
  <c r="G2853" i="9"/>
  <c r="C2841" i="9"/>
  <c r="D2828" i="9"/>
  <c r="E2828" i="9" s="1"/>
  <c r="F2802" i="9"/>
  <c r="G2789" i="9"/>
  <c r="C2777" i="9"/>
  <c r="D2764" i="9"/>
  <c r="E2764" i="9" s="1"/>
  <c r="F2738" i="9"/>
  <c r="G2725" i="9"/>
  <c r="C2713" i="9"/>
  <c r="D2700" i="9"/>
  <c r="E2700" i="9" s="1"/>
  <c r="F2674" i="9"/>
  <c r="G2661" i="9"/>
  <c r="C2649" i="9"/>
  <c r="D2636" i="9"/>
  <c r="E2636" i="9" s="1"/>
  <c r="F2610" i="9"/>
  <c r="G2597" i="9"/>
  <c r="C2585" i="9"/>
  <c r="D2572" i="9"/>
  <c r="E2572" i="9" s="1"/>
  <c r="F2546" i="9"/>
  <c r="G2533" i="9"/>
  <c r="C2521" i="9"/>
  <c r="D2508" i="9"/>
  <c r="E2508" i="9" s="1"/>
  <c r="G2496" i="9"/>
  <c r="C2484" i="9"/>
  <c r="F2477" i="9"/>
  <c r="D2471" i="9"/>
  <c r="E2471" i="9" s="1"/>
  <c r="G2464" i="9"/>
  <c r="C2452" i="9"/>
  <c r="F2445" i="9"/>
  <c r="D2439" i="9"/>
  <c r="E2439" i="9" s="1"/>
  <c r="G2432" i="9"/>
  <c r="C2420" i="9"/>
  <c r="F2413" i="9"/>
  <c r="D2407" i="9"/>
  <c r="E2407" i="9" s="1"/>
  <c r="G2400" i="9"/>
  <c r="C2388" i="9"/>
  <c r="F2381" i="9"/>
  <c r="D2375" i="9"/>
  <c r="E2375" i="9" s="1"/>
  <c r="G2368" i="9"/>
  <c r="C2356" i="9"/>
  <c r="F2349" i="9"/>
  <c r="D2343" i="9"/>
  <c r="E2343" i="9" s="1"/>
  <c r="G2336" i="9"/>
  <c r="C2324" i="9"/>
  <c r="F2317" i="9"/>
  <c r="D2311" i="9"/>
  <c r="E2311" i="9" s="1"/>
  <c r="G2304" i="9"/>
  <c r="C2292" i="9"/>
  <c r="F2285" i="9"/>
  <c r="D2278" i="9"/>
  <c r="E2278" i="9" s="1"/>
  <c r="C2275" i="9"/>
  <c r="G2271" i="9"/>
  <c r="F2268" i="9"/>
  <c r="D2262" i="9"/>
  <c r="E2262" i="9" s="1"/>
  <c r="C2259" i="9"/>
  <c r="G2255" i="9"/>
  <c r="F2252" i="9"/>
  <c r="D2246" i="9"/>
  <c r="E2246" i="9" s="1"/>
  <c r="C2243" i="9"/>
  <c r="G2239" i="9"/>
  <c r="F2236" i="9"/>
  <c r="D2230" i="9"/>
  <c r="E2230" i="9" s="1"/>
  <c r="C2227" i="9"/>
  <c r="G2223" i="9"/>
  <c r="F2220" i="9"/>
  <c r="D2214" i="9"/>
  <c r="E2214" i="9" s="1"/>
  <c r="C2211" i="9"/>
  <c r="G2207" i="9"/>
  <c r="F2204" i="9"/>
  <c r="D2198" i="9"/>
  <c r="E2198" i="9" s="1"/>
  <c r="C2195" i="9"/>
  <c r="G2191" i="9"/>
  <c r="F2188" i="9"/>
  <c r="D2182" i="9"/>
  <c r="E2182" i="9" s="1"/>
  <c r="C2179" i="9"/>
  <c r="G2175" i="9"/>
  <c r="F2172" i="9"/>
  <c r="D2166" i="9"/>
  <c r="E2166" i="9" s="1"/>
  <c r="C2163" i="9"/>
  <c r="G2159" i="9"/>
  <c r="F2156" i="9"/>
  <c r="D2150" i="9"/>
  <c r="E2150" i="9" s="1"/>
  <c r="C2147" i="9"/>
  <c r="G2143" i="9"/>
  <c r="F2140" i="9"/>
  <c r="D2134" i="9"/>
  <c r="E2134" i="9" s="1"/>
  <c r="C2131" i="9"/>
  <c r="G2127" i="9"/>
  <c r="F2124" i="9"/>
  <c r="D2118" i="9"/>
  <c r="E2118" i="9" s="1"/>
  <c r="C2115" i="9"/>
  <c r="G2111" i="9"/>
  <c r="F2108" i="9"/>
  <c r="D2102" i="9"/>
  <c r="E2102" i="9" s="1"/>
  <c r="C2099" i="9"/>
  <c r="G2095" i="9"/>
  <c r="F2092" i="9"/>
  <c r="D2086" i="9"/>
  <c r="E2086" i="9" s="1"/>
  <c r="C2083" i="9"/>
  <c r="G2079" i="9"/>
  <c r="F2076" i="9"/>
  <c r="D2070" i="9"/>
  <c r="E2070" i="9" s="1"/>
  <c r="C2067" i="9"/>
  <c r="G2063" i="9"/>
  <c r="F2060" i="9"/>
  <c r="D2054" i="9"/>
  <c r="E2054" i="9" s="1"/>
  <c r="C2051" i="9"/>
  <c r="G2047" i="9"/>
  <c r="F2044" i="9"/>
  <c r="D2038" i="9"/>
  <c r="E2038" i="9" s="1"/>
  <c r="C2035" i="9"/>
  <c r="G2031" i="9"/>
  <c r="F2028" i="9"/>
  <c r="D2022" i="9"/>
  <c r="E2022" i="9" s="1"/>
  <c r="C2019" i="9"/>
  <c r="G2015" i="9"/>
  <c r="F2012" i="9"/>
  <c r="D2006" i="9"/>
  <c r="E2006" i="9" s="1"/>
  <c r="C2003" i="9"/>
  <c r="G1999" i="9"/>
  <c r="F1996" i="9"/>
  <c r="D1990" i="9"/>
  <c r="E1990" i="9" s="1"/>
  <c r="C1987" i="9"/>
  <c r="G1983" i="9"/>
  <c r="F1980" i="9"/>
  <c r="D1974" i="9"/>
  <c r="E1974" i="9" s="1"/>
  <c r="C1971" i="9"/>
  <c r="G1967" i="9"/>
  <c r="F1964" i="9"/>
  <c r="D1958" i="9"/>
  <c r="E1958" i="9" s="1"/>
  <c r="C1955" i="9"/>
  <c r="G1951" i="9"/>
  <c r="F1948" i="9"/>
  <c r="D1942" i="9"/>
  <c r="E1942" i="9" s="1"/>
  <c r="C1939" i="9"/>
  <c r="G1935" i="9"/>
  <c r="F1932" i="9"/>
  <c r="D1926" i="9"/>
  <c r="E1926" i="9" s="1"/>
  <c r="C1923" i="9"/>
  <c r="G1919" i="9"/>
  <c r="F1916" i="9"/>
  <c r="D1910" i="9"/>
  <c r="E1910" i="9" s="1"/>
  <c r="C1907" i="9"/>
  <c r="G1903" i="9"/>
  <c r="F1900" i="9"/>
  <c r="D1894" i="9"/>
  <c r="E1894" i="9" s="1"/>
  <c r="C1891" i="9"/>
  <c r="G1887" i="9"/>
  <c r="F1884" i="9"/>
  <c r="D1878" i="9"/>
  <c r="E1878" i="9" s="1"/>
  <c r="C1875" i="9"/>
  <c r="G1871" i="9"/>
  <c r="F1868" i="9"/>
  <c r="D1862" i="9"/>
  <c r="E1862" i="9" s="1"/>
  <c r="C1859" i="9"/>
  <c r="G1855" i="9"/>
  <c r="F1852" i="9"/>
  <c r="D1846" i="9"/>
  <c r="E1846" i="9" s="1"/>
  <c r="C1843" i="9"/>
  <c r="G1839" i="9"/>
  <c r="F1836" i="9"/>
  <c r="D1830" i="9"/>
  <c r="E1830" i="9" s="1"/>
  <c r="C1827" i="9"/>
  <c r="G1823" i="9"/>
  <c r="F1820" i="9"/>
  <c r="D1814" i="9"/>
  <c r="E1814" i="9" s="1"/>
  <c r="C1811" i="9"/>
  <c r="G1807" i="9"/>
  <c r="F1804" i="9"/>
  <c r="D1798" i="9"/>
  <c r="E1798" i="9" s="1"/>
  <c r="C1795" i="9"/>
  <c r="G1791" i="9"/>
  <c r="F1788" i="9"/>
  <c r="D1782" i="9"/>
  <c r="E1782" i="9" s="1"/>
  <c r="C1779" i="9"/>
  <c r="G1775" i="9"/>
  <c r="F1772" i="9"/>
  <c r="D1766" i="9"/>
  <c r="E1766" i="9" s="1"/>
  <c r="C1763" i="9"/>
  <c r="G1759" i="9"/>
  <c r="F1756" i="9"/>
  <c r="D1750" i="9"/>
  <c r="E1750" i="9" s="1"/>
  <c r="C1747" i="9"/>
  <c r="G1743" i="9"/>
  <c r="F1740" i="9"/>
  <c r="D1734" i="9"/>
  <c r="E1734" i="9" s="1"/>
  <c r="C1731" i="9"/>
  <c r="G1727" i="9"/>
  <c r="F1724" i="9"/>
  <c r="D1718" i="9"/>
  <c r="E1718" i="9" s="1"/>
  <c r="C1715" i="9"/>
  <c r="G1711" i="9"/>
  <c r="F1708" i="9"/>
  <c r="C1706" i="9"/>
  <c r="G1702" i="9"/>
  <c r="D1701" i="9"/>
  <c r="E1701" i="9" s="1"/>
  <c r="F1699" i="9"/>
  <c r="C1698" i="9"/>
  <c r="G1694" i="9"/>
  <c r="D1693" i="9"/>
  <c r="E1693" i="9" s="1"/>
  <c r="F1691" i="9"/>
  <c r="C1690" i="9"/>
  <c r="G1686" i="9"/>
  <c r="D1685" i="9"/>
  <c r="E1685" i="9" s="1"/>
  <c r="F1683" i="9"/>
  <c r="C1682" i="9"/>
  <c r="G1678" i="9"/>
  <c r="D1677" i="9"/>
  <c r="E1677" i="9" s="1"/>
  <c r="F1675" i="9"/>
  <c r="C1674" i="9"/>
  <c r="G1670" i="9"/>
  <c r="D1669" i="9"/>
  <c r="E1669" i="9" s="1"/>
  <c r="F1667" i="9"/>
  <c r="C1666" i="9"/>
  <c r="G1662" i="9"/>
  <c r="D1661" i="9"/>
  <c r="E1661" i="9" s="1"/>
  <c r="F1659" i="9"/>
  <c r="C1658" i="9"/>
  <c r="G1654" i="9"/>
  <c r="D1653" i="9"/>
  <c r="E1653" i="9" s="1"/>
  <c r="F1651" i="9"/>
  <c r="C1650" i="9"/>
  <c r="G1646" i="9"/>
  <c r="D1645" i="9"/>
  <c r="E1645" i="9" s="1"/>
  <c r="F1643" i="9"/>
  <c r="C1642" i="9"/>
  <c r="G1638" i="9"/>
  <c r="D1637" i="9"/>
  <c r="E1637" i="9" s="1"/>
  <c r="F1635" i="9"/>
  <c r="C1634" i="9"/>
  <c r="G1630" i="9"/>
  <c r="D1629" i="9"/>
  <c r="E1629" i="9" s="1"/>
  <c r="F1627" i="9"/>
  <c r="C1626" i="9"/>
  <c r="G1622" i="9"/>
  <c r="D1621" i="9"/>
  <c r="E1621" i="9" s="1"/>
  <c r="F1619" i="9"/>
  <c r="C1618" i="9"/>
  <c r="G1614" i="9"/>
  <c r="D1613" i="9"/>
  <c r="E1613" i="9" s="1"/>
  <c r="F1611" i="9"/>
  <c r="C1610" i="9"/>
  <c r="G1606" i="9"/>
  <c r="D1605" i="9"/>
  <c r="E1605" i="9" s="1"/>
  <c r="F1603" i="9"/>
  <c r="C1602" i="9"/>
  <c r="G1598" i="9"/>
  <c r="D1597" i="9"/>
  <c r="E1597" i="9" s="1"/>
  <c r="F1595" i="9"/>
  <c r="C1594" i="9"/>
  <c r="G1590" i="9"/>
  <c r="D1589" i="9"/>
  <c r="E1589" i="9" s="1"/>
  <c r="F1587" i="9"/>
  <c r="C1586" i="9"/>
  <c r="G1582" i="9"/>
  <c r="D1581" i="9"/>
  <c r="E1581" i="9" s="1"/>
  <c r="F1579" i="9"/>
  <c r="C1578" i="9"/>
  <c r="G1574" i="9"/>
  <c r="D1573" i="9"/>
  <c r="E1573" i="9" s="1"/>
  <c r="F1571" i="9"/>
  <c r="C1570" i="9"/>
  <c r="G1566" i="9"/>
  <c r="D1565" i="9"/>
  <c r="E1565" i="9" s="1"/>
  <c r="F1563" i="9"/>
  <c r="C1562" i="9"/>
  <c r="G1558" i="9"/>
  <c r="D1557" i="9"/>
  <c r="E1557" i="9" s="1"/>
  <c r="F1555" i="9"/>
  <c r="C1554" i="9"/>
  <c r="G1550" i="9"/>
  <c r="D1549" i="9"/>
  <c r="E1549" i="9" s="1"/>
  <c r="F1547" i="9"/>
  <c r="C1546" i="9"/>
  <c r="G1542" i="9"/>
  <c r="D1541" i="9"/>
  <c r="E1541" i="9" s="1"/>
  <c r="F1539" i="9"/>
  <c r="C1538" i="9"/>
  <c r="G1534" i="9"/>
  <c r="D1533" i="9"/>
  <c r="E1533" i="9" s="1"/>
  <c r="F1531" i="9"/>
  <c r="C1530" i="9"/>
  <c r="G1526" i="9"/>
  <c r="D1525" i="9"/>
  <c r="E1525" i="9" s="1"/>
  <c r="F1523" i="9"/>
  <c r="C1522" i="9"/>
  <c r="G1518" i="9"/>
  <c r="D1517" i="9"/>
  <c r="E1517" i="9" s="1"/>
  <c r="F1515" i="9"/>
  <c r="C1514" i="9"/>
  <c r="G1510" i="9"/>
  <c r="D1509" i="9"/>
  <c r="E1509" i="9" s="1"/>
  <c r="F1507" i="9"/>
  <c r="C1506" i="9"/>
  <c r="G1502" i="9"/>
  <c r="D1501" i="9"/>
  <c r="E1501" i="9" s="1"/>
  <c r="F1499" i="9"/>
  <c r="C1498" i="9"/>
  <c r="G1494" i="9"/>
  <c r="D1493" i="9"/>
  <c r="E1493" i="9" s="1"/>
  <c r="F1491" i="9"/>
  <c r="C1490" i="9"/>
  <c r="G1486" i="9"/>
  <c r="D1485" i="9"/>
  <c r="E1485" i="9" s="1"/>
  <c r="F1483" i="9"/>
  <c r="C1482" i="9"/>
  <c r="G1478" i="9"/>
  <c r="D1477" i="9"/>
  <c r="E1477" i="9" s="1"/>
  <c r="F1475" i="9"/>
  <c r="C1474" i="9"/>
  <c r="G1470" i="9"/>
  <c r="D1469" i="9"/>
  <c r="E1469" i="9" s="1"/>
  <c r="F1467" i="9"/>
  <c r="C1466" i="9"/>
  <c r="G1462" i="9"/>
  <c r="D1461" i="9"/>
  <c r="E1461" i="9" s="1"/>
  <c r="F1459" i="9"/>
  <c r="C1458" i="9"/>
  <c r="G1454" i="9"/>
  <c r="D1453" i="9"/>
  <c r="E1453" i="9" s="1"/>
  <c r="F1451" i="9"/>
  <c r="C1450" i="9"/>
  <c r="G1446" i="9"/>
  <c r="D1445" i="9"/>
  <c r="E1445" i="9" s="1"/>
  <c r="F1443" i="9"/>
  <c r="C1442" i="9"/>
  <c r="G1438" i="9"/>
  <c r="D1437" i="9"/>
  <c r="E1437" i="9" s="1"/>
  <c r="F1435" i="9"/>
  <c r="F1434" i="9"/>
  <c r="G1433" i="9"/>
  <c r="C1433" i="9"/>
  <c r="D1432" i="9"/>
  <c r="E1432" i="9" s="1"/>
  <c r="F1430" i="9"/>
  <c r="G1429" i="9"/>
  <c r="C1429" i="9"/>
  <c r="D1428" i="9"/>
  <c r="E1428" i="9" s="1"/>
  <c r="F1426" i="9"/>
  <c r="G1425" i="9"/>
  <c r="C1425" i="9"/>
  <c r="D1424" i="9"/>
  <c r="E1424" i="9" s="1"/>
  <c r="F1422" i="9"/>
  <c r="G1421" i="9"/>
  <c r="C1421" i="9"/>
  <c r="D1420" i="9"/>
  <c r="E1420" i="9" s="1"/>
  <c r="F1418" i="9"/>
  <c r="G1417" i="9"/>
  <c r="C1417" i="9"/>
  <c r="D1416" i="9"/>
  <c r="E1416" i="9" s="1"/>
  <c r="F1414" i="9"/>
  <c r="G1413" i="9"/>
  <c r="C1413" i="9"/>
  <c r="D1412" i="9"/>
  <c r="E1412" i="9" s="1"/>
  <c r="F1410" i="9"/>
  <c r="G1409" i="9"/>
  <c r="C1409" i="9"/>
  <c r="D1408" i="9"/>
  <c r="E1408" i="9" s="1"/>
  <c r="F1406" i="9"/>
  <c r="G1405" i="9"/>
  <c r="C1405" i="9"/>
  <c r="D1404" i="9"/>
  <c r="E1404" i="9" s="1"/>
  <c r="F1402" i="9"/>
  <c r="G1401" i="9"/>
  <c r="C1401" i="9"/>
  <c r="D1400" i="9"/>
  <c r="E1400" i="9" s="1"/>
  <c r="F1398" i="9"/>
  <c r="G1397" i="9"/>
  <c r="C1397" i="9"/>
  <c r="D1396" i="9"/>
  <c r="E1396" i="9" s="1"/>
  <c r="F1394" i="9"/>
  <c r="G1393" i="9"/>
  <c r="C1393" i="9"/>
  <c r="D1392" i="9"/>
  <c r="E1392" i="9" s="1"/>
  <c r="F1390" i="9"/>
  <c r="G1389" i="9"/>
  <c r="C1389" i="9"/>
  <c r="D1388" i="9"/>
  <c r="E1388" i="9" s="1"/>
  <c r="F1386" i="9"/>
  <c r="G1385" i="9"/>
  <c r="C1385" i="9"/>
  <c r="D1384" i="9"/>
  <c r="E1384" i="9" s="1"/>
  <c r="F1382" i="9"/>
  <c r="G1381" i="9"/>
  <c r="C1381" i="9"/>
  <c r="D1380" i="9"/>
  <c r="E1380" i="9" s="1"/>
  <c r="F1378" i="9"/>
  <c r="G1377" i="9"/>
  <c r="C1377" i="9"/>
  <c r="D1376" i="9"/>
  <c r="E1376" i="9" s="1"/>
  <c r="F1374" i="9"/>
  <c r="G1373" i="9"/>
  <c r="C1373" i="9"/>
  <c r="D1372" i="9"/>
  <c r="E1372" i="9" s="1"/>
  <c r="F1370" i="9"/>
  <c r="G1369" i="9"/>
  <c r="C1369" i="9"/>
  <c r="D1368" i="9"/>
  <c r="E1368" i="9" s="1"/>
  <c r="F1366" i="9"/>
  <c r="G1365" i="9"/>
  <c r="C1365" i="9"/>
  <c r="D1364" i="9"/>
  <c r="E1364" i="9" s="1"/>
  <c r="F1362" i="9"/>
  <c r="G1361" i="9"/>
  <c r="C1361" i="9"/>
  <c r="D1360" i="9"/>
  <c r="E1360" i="9" s="1"/>
  <c r="F1358" i="9"/>
  <c r="G1357" i="9"/>
  <c r="C1357" i="9"/>
  <c r="D1356" i="9"/>
  <c r="E1356" i="9" s="1"/>
  <c r="F1354" i="9"/>
  <c r="G1353" i="9"/>
  <c r="C1353" i="9"/>
  <c r="D1352" i="9"/>
  <c r="E1352" i="9" s="1"/>
  <c r="F1350" i="9"/>
  <c r="G1349" i="9"/>
  <c r="C1349" i="9"/>
  <c r="D1348" i="9"/>
  <c r="E1348" i="9" s="1"/>
  <c r="F1346" i="9"/>
  <c r="G1345" i="9"/>
  <c r="C1345" i="9"/>
  <c r="D1344" i="9"/>
  <c r="E1344" i="9" s="1"/>
  <c r="F1342" i="9"/>
  <c r="G1341" i="9"/>
  <c r="C1341" i="9"/>
  <c r="D1340" i="9"/>
  <c r="E1340" i="9" s="1"/>
  <c r="F1338" i="9"/>
  <c r="G1337" i="9"/>
  <c r="C1337" i="9"/>
  <c r="D1336" i="9"/>
  <c r="E1336" i="9" s="1"/>
  <c r="F1334" i="9"/>
  <c r="G1333" i="9"/>
  <c r="C1333" i="9"/>
  <c r="D1332" i="9"/>
  <c r="E1332" i="9" s="1"/>
  <c r="F1330" i="9"/>
  <c r="G1329" i="9"/>
  <c r="C1329" i="9"/>
  <c r="D1328" i="9"/>
  <c r="E1328" i="9" s="1"/>
  <c r="F1326" i="9"/>
  <c r="G1325" i="9"/>
  <c r="C1325" i="9"/>
  <c r="D1324" i="9"/>
  <c r="E1324" i="9" s="1"/>
  <c r="F1322" i="9"/>
  <c r="G1321" i="9"/>
  <c r="C1321" i="9"/>
  <c r="D1320" i="9"/>
  <c r="E1320" i="9" s="1"/>
  <c r="F1318" i="9"/>
  <c r="G1317" i="9"/>
  <c r="C1317" i="9"/>
  <c r="D1316" i="9"/>
  <c r="E1316" i="9" s="1"/>
  <c r="F1314" i="9"/>
  <c r="G1313" i="9"/>
  <c r="C1313" i="9"/>
  <c r="D1312" i="9"/>
  <c r="E1312" i="9" s="1"/>
  <c r="F1310" i="9"/>
  <c r="G1309" i="9"/>
  <c r="C1309" i="9"/>
  <c r="D1308" i="9"/>
  <c r="E1308" i="9" s="1"/>
  <c r="F1306" i="9"/>
  <c r="G1305" i="9"/>
  <c r="C1305" i="9"/>
  <c r="D1304" i="9"/>
  <c r="E1304" i="9" s="1"/>
  <c r="F1302" i="9"/>
  <c r="G1301" i="9"/>
  <c r="C1301" i="9"/>
  <c r="D1300" i="9"/>
  <c r="E1300" i="9" s="1"/>
  <c r="F1298" i="9"/>
  <c r="G1297" i="9"/>
  <c r="C1297" i="9"/>
  <c r="D1296" i="9"/>
  <c r="E1296" i="9" s="1"/>
  <c r="F1294" i="9"/>
  <c r="G1293" i="9"/>
  <c r="C1293" i="9"/>
  <c r="D1292" i="9"/>
  <c r="E1292" i="9" s="1"/>
  <c r="F1290" i="9"/>
  <c r="G1289" i="9"/>
  <c r="C1289" i="9"/>
  <c r="D1288" i="9"/>
  <c r="E1288" i="9" s="1"/>
  <c r="F1286" i="9"/>
  <c r="G1285" i="9"/>
  <c r="C1285" i="9"/>
  <c r="D1284" i="9"/>
  <c r="E1284" i="9" s="1"/>
  <c r="F1282" i="9"/>
  <c r="G1281" i="9"/>
  <c r="C1281" i="9"/>
  <c r="D1280" i="9"/>
  <c r="E1280" i="9" s="1"/>
  <c r="F1278" i="9"/>
  <c r="G1277" i="9"/>
  <c r="C1277" i="9"/>
  <c r="D1276" i="9"/>
  <c r="E1276" i="9" s="1"/>
  <c r="F1274" i="9"/>
  <c r="G1273" i="9"/>
  <c r="C1273" i="9"/>
  <c r="D1272" i="9"/>
  <c r="E1272" i="9" s="1"/>
  <c r="F1270" i="9"/>
  <c r="G1269" i="9"/>
  <c r="C1269" i="9"/>
  <c r="D1268" i="9"/>
  <c r="E1268" i="9" s="1"/>
  <c r="F1266" i="9"/>
  <c r="G1265" i="9"/>
  <c r="C1265" i="9"/>
  <c r="D1264" i="9"/>
  <c r="E1264" i="9" s="1"/>
  <c r="F1262" i="9"/>
  <c r="G1261" i="9"/>
  <c r="C1261" i="9"/>
  <c r="D1260" i="9"/>
  <c r="E1260" i="9" s="1"/>
  <c r="F1258" i="9"/>
  <c r="G1257" i="9"/>
  <c r="C1257" i="9"/>
  <c r="D1256" i="9"/>
  <c r="E1256" i="9" s="1"/>
  <c r="F1254" i="9"/>
  <c r="G1253" i="9"/>
  <c r="C1253" i="9"/>
  <c r="D1252" i="9"/>
  <c r="E1252" i="9" s="1"/>
  <c r="F1250" i="9"/>
  <c r="G1249" i="9"/>
  <c r="C1249" i="9"/>
  <c r="D1248" i="9"/>
  <c r="E1248" i="9" s="1"/>
  <c r="F1246" i="9"/>
  <c r="G1245" i="9"/>
  <c r="C1245" i="9"/>
  <c r="D1244" i="9"/>
  <c r="E1244" i="9" s="1"/>
  <c r="F1242" i="9"/>
  <c r="G1241" i="9"/>
  <c r="C1241" i="9"/>
  <c r="D1240" i="9"/>
  <c r="E1240" i="9" s="1"/>
  <c r="F1238" i="9"/>
  <c r="G1237" i="9"/>
  <c r="C1237" i="9"/>
  <c r="D1236" i="9"/>
  <c r="E1236" i="9" s="1"/>
  <c r="F1234" i="9"/>
  <c r="G1233" i="9"/>
  <c r="C1233" i="9"/>
  <c r="D1232" i="9"/>
  <c r="E1232" i="9" s="1"/>
  <c r="F1230" i="9"/>
  <c r="G1229" i="9"/>
  <c r="C1229" i="9"/>
  <c r="D1228" i="9"/>
  <c r="E1228" i="9" s="1"/>
  <c r="F1226" i="9"/>
  <c r="G1225" i="9"/>
  <c r="C1225" i="9"/>
  <c r="D1224" i="9"/>
  <c r="E1224" i="9" s="1"/>
  <c r="F1222" i="9"/>
  <c r="G1221" i="9"/>
  <c r="C1221" i="9"/>
  <c r="D1220" i="9"/>
  <c r="E1220" i="9" s="1"/>
  <c r="F1218" i="9"/>
  <c r="G1217" i="9"/>
  <c r="C1217" i="9"/>
  <c r="D1216" i="9"/>
  <c r="E1216" i="9" s="1"/>
  <c r="F1214" i="9"/>
  <c r="G1213" i="9"/>
  <c r="C1213" i="9"/>
  <c r="D1212" i="9"/>
  <c r="E1212" i="9" s="1"/>
  <c r="F1210" i="9"/>
  <c r="G1209" i="9"/>
  <c r="C1209" i="9"/>
  <c r="D1208" i="9"/>
  <c r="E1208" i="9" s="1"/>
  <c r="F1206" i="9"/>
  <c r="G1205" i="9"/>
  <c r="C1205" i="9"/>
  <c r="D1204" i="9"/>
  <c r="E1204" i="9" s="1"/>
  <c r="F1202" i="9"/>
  <c r="G1201" i="9"/>
  <c r="C1201" i="9"/>
  <c r="D1200" i="9"/>
  <c r="E1200" i="9" s="1"/>
  <c r="F1198" i="9"/>
  <c r="G1197" i="9"/>
  <c r="C1197" i="9"/>
  <c r="D1196" i="9"/>
  <c r="E1196" i="9" s="1"/>
  <c r="F1194" i="9"/>
  <c r="G1193" i="9"/>
  <c r="C1193" i="9"/>
  <c r="D1192" i="9"/>
  <c r="E1192" i="9" s="1"/>
  <c r="F1190" i="9"/>
  <c r="G1189" i="9"/>
  <c r="C1189" i="9"/>
  <c r="D1188" i="9"/>
  <c r="E1188" i="9" s="1"/>
  <c r="F1186" i="9"/>
  <c r="G1185" i="9"/>
  <c r="C1185" i="9"/>
  <c r="D1184" i="9"/>
  <c r="E1184" i="9" s="1"/>
  <c r="F1182" i="9"/>
  <c r="G1181" i="9"/>
  <c r="C1181" i="9"/>
  <c r="D1180" i="9"/>
  <c r="E1180" i="9" s="1"/>
  <c r="F1178" i="9"/>
  <c r="G1177" i="9"/>
  <c r="C1177" i="9"/>
  <c r="D1176" i="9"/>
  <c r="E1176" i="9" s="1"/>
  <c r="F1174" i="9"/>
  <c r="G1173" i="9"/>
  <c r="C1173" i="9"/>
  <c r="D1172" i="9"/>
  <c r="E1172" i="9" s="1"/>
  <c r="F1170" i="9"/>
  <c r="G1169" i="9"/>
  <c r="C1169" i="9"/>
  <c r="D1168" i="9"/>
  <c r="E1168" i="9" s="1"/>
  <c r="F1166" i="9"/>
  <c r="G1165" i="9"/>
  <c r="C1165" i="9"/>
  <c r="D1164" i="9"/>
  <c r="E1164" i="9" s="1"/>
  <c r="F1162" i="9"/>
  <c r="G1161" i="9"/>
  <c r="C1161" i="9"/>
  <c r="D1160" i="9"/>
  <c r="E1160" i="9" s="1"/>
  <c r="F1158" i="9"/>
  <c r="G1157" i="9"/>
  <c r="C1157" i="9"/>
  <c r="D1156" i="9"/>
  <c r="E1156" i="9" s="1"/>
  <c r="F1154" i="9"/>
  <c r="G1153" i="9"/>
  <c r="C1153" i="9"/>
  <c r="D1152" i="9"/>
  <c r="E1152" i="9" s="1"/>
  <c r="F1150" i="9"/>
  <c r="G1149" i="9"/>
  <c r="C1149" i="9"/>
  <c r="D1148" i="9"/>
  <c r="E1148" i="9" s="1"/>
  <c r="F1146" i="9"/>
  <c r="G1145" i="9"/>
  <c r="C1145" i="9"/>
  <c r="D1144" i="9"/>
  <c r="E1144" i="9" s="1"/>
  <c r="F1142" i="9"/>
  <c r="G1141" i="9"/>
  <c r="C1141" i="9"/>
  <c r="D1140" i="9"/>
  <c r="E1140" i="9" s="1"/>
  <c r="F1138" i="9"/>
  <c r="G1137" i="9"/>
  <c r="C1137" i="9"/>
  <c r="D1136" i="9"/>
  <c r="E1136" i="9" s="1"/>
  <c r="F1134" i="9"/>
  <c r="G1133" i="9"/>
  <c r="C1133" i="9"/>
  <c r="D1132" i="9"/>
  <c r="E1132" i="9" s="1"/>
  <c r="F1130" i="9"/>
  <c r="G1129" i="9"/>
  <c r="C1129" i="9"/>
  <c r="D1128" i="9"/>
  <c r="E1128" i="9" s="1"/>
  <c r="F1126" i="9"/>
  <c r="G1125" i="9"/>
  <c r="C1125" i="9"/>
  <c r="D1124" i="9"/>
  <c r="E1124" i="9" s="1"/>
  <c r="F1122" i="9"/>
  <c r="G1121" i="9"/>
  <c r="C1121" i="9"/>
  <c r="D1120" i="9"/>
  <c r="E1120" i="9" s="1"/>
  <c r="F1118" i="9"/>
  <c r="G1117" i="9"/>
  <c r="C1117" i="9"/>
  <c r="D1116" i="9"/>
  <c r="E1116" i="9" s="1"/>
  <c r="F1114" i="9"/>
  <c r="G1113" i="9"/>
  <c r="C1113" i="9"/>
  <c r="D1112" i="9"/>
  <c r="E1112" i="9" s="1"/>
  <c r="F1110" i="9"/>
  <c r="G1109" i="9"/>
  <c r="C1109" i="9"/>
  <c r="D1108" i="9"/>
  <c r="E1108" i="9" s="1"/>
  <c r="F1106" i="9"/>
  <c r="G1105" i="9"/>
  <c r="C1105" i="9"/>
  <c r="D1104" i="9"/>
  <c r="E1104" i="9" s="1"/>
  <c r="F1102" i="9"/>
  <c r="G1101" i="9"/>
  <c r="C1101" i="9"/>
  <c r="D1100" i="9"/>
  <c r="E1100" i="9" s="1"/>
  <c r="F1098" i="9"/>
  <c r="G1097" i="9"/>
  <c r="C1097" i="9"/>
  <c r="D1096" i="9"/>
  <c r="E1096" i="9" s="1"/>
  <c r="F1094" i="9"/>
  <c r="G1093" i="9"/>
  <c r="C1093" i="9"/>
  <c r="D1092" i="9"/>
  <c r="E1092" i="9" s="1"/>
  <c r="F1090" i="9"/>
  <c r="G1089" i="9"/>
  <c r="C1089" i="9"/>
  <c r="D1088" i="9"/>
  <c r="E1088" i="9" s="1"/>
  <c r="F1086" i="9"/>
  <c r="G1085" i="9"/>
  <c r="C1085" i="9"/>
  <c r="D1084" i="9"/>
  <c r="E1084" i="9" s="1"/>
  <c r="F1082" i="9"/>
  <c r="G1081" i="9"/>
  <c r="C1081" i="9"/>
  <c r="D1080" i="9"/>
  <c r="E1080" i="9" s="1"/>
  <c r="F1078" i="9"/>
  <c r="G1077" i="9"/>
  <c r="C1077" i="9"/>
  <c r="D1076" i="9"/>
  <c r="E1076" i="9" s="1"/>
  <c r="F1074" i="9"/>
  <c r="G1073" i="9"/>
  <c r="C1073" i="9"/>
  <c r="D1072" i="9"/>
  <c r="E1072" i="9" s="1"/>
  <c r="F1070" i="9"/>
  <c r="G1069" i="9"/>
  <c r="C1069" i="9"/>
  <c r="D1068" i="9"/>
  <c r="E1068" i="9" s="1"/>
  <c r="F1066" i="9"/>
  <c r="G1065" i="9"/>
  <c r="C1065" i="9"/>
  <c r="D1064" i="9"/>
  <c r="E1064" i="9" s="1"/>
  <c r="F1062" i="9"/>
  <c r="G1061" i="9"/>
  <c r="C1061" i="9"/>
  <c r="D1060" i="9"/>
  <c r="E1060" i="9" s="1"/>
  <c r="F1058" i="9"/>
  <c r="G1057" i="9"/>
  <c r="C1057" i="9"/>
  <c r="D1056" i="9"/>
  <c r="E1056" i="9" s="1"/>
  <c r="F1054" i="9"/>
  <c r="G1053" i="9"/>
  <c r="C1053" i="9"/>
  <c r="D1052" i="9"/>
  <c r="E1052" i="9" s="1"/>
  <c r="F1050" i="9"/>
  <c r="G1049" i="9"/>
  <c r="C1049" i="9"/>
  <c r="D1048" i="9"/>
  <c r="E1048" i="9" s="1"/>
  <c r="F1046" i="9"/>
  <c r="G1045" i="9"/>
  <c r="C1045" i="9"/>
  <c r="D1044" i="9"/>
  <c r="E1044" i="9" s="1"/>
  <c r="F1042" i="9"/>
  <c r="G1041" i="9"/>
  <c r="C1041" i="9"/>
  <c r="D1040" i="9"/>
  <c r="E1040" i="9" s="1"/>
  <c r="F1038" i="9"/>
  <c r="G1037" i="9"/>
  <c r="C1037" i="9"/>
  <c r="D1036" i="9"/>
  <c r="E1036" i="9" s="1"/>
  <c r="F1034" i="9"/>
  <c r="G1033" i="9"/>
  <c r="C1033" i="9"/>
  <c r="D1032" i="9"/>
  <c r="E1032" i="9" s="1"/>
  <c r="F1030" i="9"/>
  <c r="G1029" i="9"/>
  <c r="C1029" i="9"/>
  <c r="D1028" i="9"/>
  <c r="E1028" i="9" s="1"/>
  <c r="F1026" i="9"/>
  <c r="G1025" i="9"/>
  <c r="C1025" i="9"/>
  <c r="D1024" i="9"/>
  <c r="E1024" i="9" s="1"/>
  <c r="F1022" i="9"/>
  <c r="G1021" i="9"/>
  <c r="C1021" i="9"/>
  <c r="D1020" i="9"/>
  <c r="E1020" i="9" s="1"/>
  <c r="F1018" i="9"/>
  <c r="G1017" i="9"/>
  <c r="C1017" i="9"/>
  <c r="D1016" i="9"/>
  <c r="E1016" i="9" s="1"/>
  <c r="F1014" i="9"/>
  <c r="G1013" i="9"/>
  <c r="C1013" i="9"/>
  <c r="D1012" i="9"/>
  <c r="E1012" i="9" s="1"/>
  <c r="F1010" i="9"/>
  <c r="G1009" i="9"/>
  <c r="C1009" i="9"/>
  <c r="D1008" i="9"/>
  <c r="E1008" i="9" s="1"/>
  <c r="F1006" i="9"/>
  <c r="G1005" i="9"/>
  <c r="C1005" i="9"/>
  <c r="D1004" i="9"/>
  <c r="E1004" i="9" s="1"/>
  <c r="F1002" i="9"/>
  <c r="G1001" i="9"/>
  <c r="C1001" i="9"/>
  <c r="D1000" i="9"/>
  <c r="E1000" i="9" s="1"/>
  <c r="F998" i="9"/>
  <c r="G997" i="9"/>
  <c r="C997" i="9"/>
  <c r="D996" i="9"/>
  <c r="E996" i="9" s="1"/>
  <c r="F994" i="9"/>
  <c r="G993" i="9"/>
  <c r="C993" i="9"/>
  <c r="D992" i="9"/>
  <c r="E992" i="9" s="1"/>
  <c r="F990" i="9"/>
  <c r="G989" i="9"/>
  <c r="C989" i="9"/>
  <c r="D988" i="9"/>
  <c r="E988" i="9" s="1"/>
  <c r="F986" i="9"/>
  <c r="G985" i="9"/>
  <c r="C985" i="9"/>
  <c r="D984" i="9"/>
  <c r="E984" i="9" s="1"/>
  <c r="F982" i="9"/>
  <c r="G981" i="9"/>
  <c r="C981" i="9"/>
  <c r="D980" i="9"/>
  <c r="E980" i="9" s="1"/>
  <c r="F978" i="9"/>
  <c r="G977" i="9"/>
  <c r="C977" i="9"/>
  <c r="D976" i="9"/>
  <c r="E976" i="9" s="1"/>
  <c r="F974" i="9"/>
  <c r="G973" i="9"/>
  <c r="C973" i="9"/>
  <c r="D972" i="9"/>
  <c r="E972" i="9" s="1"/>
  <c r="F970" i="9"/>
  <c r="G969" i="9"/>
  <c r="C969" i="9"/>
  <c r="D968" i="9"/>
  <c r="E968" i="9" s="1"/>
  <c r="F966" i="9"/>
  <c r="G965" i="9"/>
  <c r="C965" i="9"/>
  <c r="D964" i="9"/>
  <c r="E964" i="9" s="1"/>
  <c r="F962" i="9"/>
  <c r="G961" i="9"/>
  <c r="C961" i="9"/>
  <c r="D960" i="9"/>
  <c r="E960" i="9" s="1"/>
  <c r="F958" i="9"/>
  <c r="G957" i="9"/>
  <c r="C957" i="9"/>
  <c r="D956" i="9"/>
  <c r="E956" i="9" s="1"/>
  <c r="F954" i="9"/>
  <c r="G953" i="9"/>
  <c r="C953" i="9"/>
  <c r="D952" i="9"/>
  <c r="E952" i="9" s="1"/>
  <c r="F950" i="9"/>
  <c r="G949" i="9"/>
  <c r="C949" i="9"/>
  <c r="D948" i="9"/>
  <c r="E948" i="9" s="1"/>
  <c r="F946" i="9"/>
  <c r="G945" i="9"/>
  <c r="C945" i="9"/>
  <c r="D944" i="9"/>
  <c r="E944" i="9" s="1"/>
  <c r="F942" i="9"/>
  <c r="G941" i="9"/>
  <c r="C941" i="9"/>
  <c r="D940" i="9"/>
  <c r="E940" i="9" s="1"/>
  <c r="F938" i="9"/>
  <c r="G937" i="9"/>
  <c r="C937" i="9"/>
  <c r="D936" i="9"/>
  <c r="E936" i="9" s="1"/>
  <c r="F934" i="9"/>
  <c r="G933" i="9"/>
  <c r="C933" i="9"/>
  <c r="D932" i="9"/>
  <c r="E932" i="9" s="1"/>
  <c r="F930" i="9"/>
  <c r="G929" i="9"/>
  <c r="C929" i="9"/>
  <c r="D928" i="9"/>
  <c r="E928" i="9" s="1"/>
  <c r="F926" i="9"/>
  <c r="G925" i="9"/>
  <c r="C925" i="9"/>
  <c r="D924" i="9"/>
  <c r="E924" i="9" s="1"/>
  <c r="F922" i="9"/>
  <c r="G921" i="9"/>
  <c r="C921" i="9"/>
  <c r="D920" i="9"/>
  <c r="E920" i="9" s="1"/>
  <c r="F918" i="9"/>
  <c r="G917" i="9"/>
  <c r="C917" i="9"/>
  <c r="D916" i="9"/>
  <c r="E916" i="9" s="1"/>
  <c r="F914" i="9"/>
  <c r="G913" i="9"/>
  <c r="C913" i="9"/>
  <c r="D912" i="9"/>
  <c r="E912" i="9" s="1"/>
  <c r="F910" i="9"/>
  <c r="G909" i="9"/>
  <c r="C909" i="9"/>
  <c r="D908" i="9"/>
  <c r="E908" i="9" s="1"/>
  <c r="F906" i="9"/>
  <c r="G905" i="9"/>
  <c r="C905" i="9"/>
  <c r="D904" i="9"/>
  <c r="E904" i="9" s="1"/>
  <c r="F902" i="9"/>
  <c r="G901" i="9"/>
  <c r="C901" i="9"/>
  <c r="D900" i="9"/>
  <c r="E900" i="9" s="1"/>
  <c r="F898" i="9"/>
  <c r="G897" i="9"/>
  <c r="C897" i="9"/>
  <c r="D896" i="9"/>
  <c r="E896" i="9" s="1"/>
  <c r="F894" i="9"/>
  <c r="G893" i="9"/>
  <c r="C893" i="9"/>
  <c r="D892" i="9"/>
  <c r="E892" i="9" s="1"/>
  <c r="F890" i="9"/>
  <c r="G889" i="9"/>
  <c r="C889" i="9"/>
  <c r="D888" i="9"/>
  <c r="E888" i="9" s="1"/>
  <c r="F886" i="9"/>
  <c r="G885" i="9"/>
  <c r="C885" i="9"/>
  <c r="D884" i="9"/>
  <c r="E884" i="9" s="1"/>
  <c r="F882" i="9"/>
  <c r="G881" i="9"/>
  <c r="C881" i="9"/>
  <c r="D880" i="9"/>
  <c r="E880" i="9" s="1"/>
  <c r="F878" i="9"/>
  <c r="G877" i="9"/>
  <c r="C877" i="9"/>
  <c r="D876" i="9"/>
  <c r="E876" i="9" s="1"/>
  <c r="F874" i="9"/>
  <c r="G873" i="9"/>
  <c r="C873" i="9"/>
  <c r="D872" i="9"/>
  <c r="E872" i="9" s="1"/>
  <c r="F870" i="9"/>
  <c r="G869" i="9"/>
  <c r="C869" i="9"/>
  <c r="D868" i="9"/>
  <c r="E868" i="9" s="1"/>
  <c r="F866" i="9"/>
  <c r="G865" i="9"/>
  <c r="C865" i="9"/>
  <c r="D864" i="9"/>
  <c r="E864" i="9" s="1"/>
  <c r="F862" i="9"/>
  <c r="G861" i="9"/>
  <c r="C861" i="9"/>
  <c r="D860" i="9"/>
  <c r="E860" i="9" s="1"/>
  <c r="F858" i="9"/>
  <c r="G857" i="9"/>
  <c r="C857" i="9"/>
  <c r="D856" i="9"/>
  <c r="E856" i="9" s="1"/>
  <c r="F854" i="9"/>
  <c r="G853" i="9"/>
  <c r="C853" i="9"/>
  <c r="D852" i="9"/>
  <c r="E852" i="9" s="1"/>
  <c r="F850" i="9"/>
  <c r="G849" i="9"/>
  <c r="C849" i="9"/>
  <c r="D848" i="9"/>
  <c r="E848" i="9" s="1"/>
  <c r="F846" i="9"/>
  <c r="G845" i="9"/>
  <c r="C845" i="9"/>
  <c r="D844" i="9"/>
  <c r="E844" i="9" s="1"/>
  <c r="F842" i="9"/>
  <c r="G841" i="9"/>
  <c r="C841" i="9"/>
  <c r="D840" i="9"/>
  <c r="E840" i="9" s="1"/>
  <c r="F838" i="9"/>
  <c r="G837" i="9"/>
  <c r="C837" i="9"/>
  <c r="D836" i="9"/>
  <c r="E836" i="9" s="1"/>
  <c r="F834" i="9"/>
  <c r="G833" i="9"/>
  <c r="C833" i="9"/>
  <c r="D832" i="9"/>
  <c r="E832" i="9" s="1"/>
  <c r="F830" i="9"/>
  <c r="G829" i="9"/>
  <c r="C829" i="9"/>
  <c r="D828" i="9"/>
  <c r="E828" i="9" s="1"/>
  <c r="F826" i="9"/>
  <c r="G825" i="9"/>
  <c r="C825" i="9"/>
  <c r="D824" i="9"/>
  <c r="E824" i="9" s="1"/>
  <c r="F822" i="9"/>
  <c r="G821" i="9"/>
  <c r="C821" i="9"/>
  <c r="D820" i="9"/>
  <c r="E820" i="9" s="1"/>
  <c r="F818" i="9"/>
  <c r="G817" i="9"/>
  <c r="C817" i="9"/>
  <c r="D816" i="9"/>
  <c r="E816" i="9" s="1"/>
  <c r="F814" i="9"/>
  <c r="G813" i="9"/>
  <c r="C813" i="9"/>
  <c r="D812" i="9"/>
  <c r="E812" i="9" s="1"/>
  <c r="F810" i="9"/>
  <c r="G809" i="9"/>
  <c r="C809" i="9"/>
  <c r="D808" i="9"/>
  <c r="E808" i="9" s="1"/>
  <c r="F806" i="9"/>
  <c r="G805" i="9"/>
  <c r="C805" i="9"/>
  <c r="D804" i="9"/>
  <c r="E804" i="9" s="1"/>
  <c r="F802" i="9"/>
  <c r="G801" i="9"/>
  <c r="C801" i="9"/>
  <c r="D800" i="9"/>
  <c r="E800" i="9" s="1"/>
  <c r="F798" i="9"/>
  <c r="G797" i="9"/>
  <c r="C797" i="9"/>
  <c r="D796" i="9"/>
  <c r="E796" i="9" s="1"/>
  <c r="F794" i="9"/>
  <c r="G793" i="9"/>
  <c r="C793" i="9"/>
  <c r="D792" i="9"/>
  <c r="E792" i="9" s="1"/>
  <c r="F790" i="9"/>
  <c r="G789" i="9"/>
  <c r="C789" i="9"/>
  <c r="D788" i="9"/>
  <c r="E788" i="9" s="1"/>
  <c r="F786" i="9"/>
  <c r="G785" i="9"/>
  <c r="C785" i="9"/>
  <c r="D784" i="9"/>
  <c r="E784" i="9" s="1"/>
  <c r="F782" i="9"/>
  <c r="G781" i="9"/>
  <c r="C781" i="9"/>
  <c r="D780" i="9"/>
  <c r="E780" i="9" s="1"/>
  <c r="F778" i="9"/>
  <c r="G777" i="9"/>
  <c r="C777" i="9"/>
  <c r="D776" i="9"/>
  <c r="E776" i="9" s="1"/>
  <c r="F774" i="9"/>
  <c r="G773" i="9"/>
  <c r="C773" i="9"/>
  <c r="D772" i="9"/>
  <c r="E772" i="9" s="1"/>
  <c r="F770" i="9"/>
  <c r="G769" i="9"/>
  <c r="C769" i="9"/>
  <c r="D768" i="9"/>
  <c r="E768" i="9" s="1"/>
  <c r="F766" i="9"/>
  <c r="G765" i="9"/>
  <c r="C765" i="9"/>
  <c r="D764" i="9"/>
  <c r="E764" i="9" s="1"/>
  <c r="F762" i="9"/>
  <c r="G761" i="9"/>
  <c r="C761" i="9"/>
  <c r="D760" i="9"/>
  <c r="E760" i="9" s="1"/>
  <c r="F758" i="9"/>
  <c r="G757" i="9"/>
  <c r="C757" i="9"/>
  <c r="D756" i="9"/>
  <c r="E756" i="9" s="1"/>
  <c r="F754" i="9"/>
  <c r="G753" i="9"/>
  <c r="C753" i="9"/>
  <c r="D752" i="9"/>
  <c r="E752" i="9" s="1"/>
  <c r="F750" i="9"/>
  <c r="G749" i="9"/>
  <c r="C749" i="9"/>
  <c r="D748" i="9"/>
  <c r="E748" i="9" s="1"/>
  <c r="F746" i="9"/>
  <c r="G745" i="9"/>
  <c r="C745" i="9"/>
  <c r="D744" i="9"/>
  <c r="E744" i="9" s="1"/>
  <c r="F742" i="9"/>
  <c r="G741" i="9"/>
  <c r="C741" i="9"/>
  <c r="D740" i="9"/>
  <c r="E740" i="9" s="1"/>
  <c r="F738" i="9"/>
  <c r="G737" i="9"/>
  <c r="C737" i="9"/>
  <c r="D736" i="9"/>
  <c r="E736" i="9" s="1"/>
  <c r="F734" i="9"/>
  <c r="G733" i="9"/>
  <c r="C733" i="9"/>
  <c r="D732" i="9"/>
  <c r="E732" i="9" s="1"/>
  <c r="F730" i="9"/>
  <c r="G729" i="9"/>
  <c r="C729" i="9"/>
  <c r="D728" i="9"/>
  <c r="E728" i="9" s="1"/>
  <c r="F726" i="9"/>
  <c r="G725" i="9"/>
  <c r="C725" i="9"/>
  <c r="D724" i="9"/>
  <c r="E724" i="9" s="1"/>
  <c r="F722" i="9"/>
  <c r="G721" i="9"/>
  <c r="C721" i="9"/>
  <c r="D720" i="9"/>
  <c r="E720" i="9" s="1"/>
  <c r="F718" i="9"/>
  <c r="G717" i="9"/>
  <c r="C717" i="9"/>
  <c r="D716" i="9"/>
  <c r="E716" i="9" s="1"/>
  <c r="F714" i="9"/>
  <c r="G713" i="9"/>
  <c r="C713" i="9"/>
  <c r="D712" i="9"/>
  <c r="E712" i="9" s="1"/>
  <c r="F710" i="9"/>
  <c r="G709" i="9"/>
  <c r="C709" i="9"/>
  <c r="D708" i="9"/>
  <c r="E708" i="9" s="1"/>
  <c r="F706" i="9"/>
  <c r="G705" i="9"/>
  <c r="C705" i="9"/>
  <c r="D704" i="9"/>
  <c r="E704" i="9" s="1"/>
  <c r="F702" i="9"/>
  <c r="G701" i="9"/>
  <c r="C701" i="9"/>
  <c r="D700" i="9"/>
  <c r="E700" i="9" s="1"/>
  <c r="F698" i="9"/>
  <c r="G697" i="9"/>
  <c r="C697" i="9"/>
  <c r="D696" i="9"/>
  <c r="E696" i="9" s="1"/>
  <c r="F694" i="9"/>
  <c r="G693" i="9"/>
  <c r="C693" i="9"/>
  <c r="D692" i="9"/>
  <c r="E692" i="9" s="1"/>
  <c r="F690" i="9"/>
  <c r="G689" i="9"/>
  <c r="C689" i="9"/>
  <c r="D688" i="9"/>
  <c r="E688" i="9" s="1"/>
  <c r="F686" i="9"/>
  <c r="G685" i="9"/>
  <c r="C685" i="9"/>
  <c r="D684" i="9"/>
  <c r="E684" i="9" s="1"/>
  <c r="D3880" i="9"/>
  <c r="E3880" i="9" s="1"/>
  <c r="C3257" i="9"/>
  <c r="G3203" i="9"/>
  <c r="F3152" i="9"/>
  <c r="D3050" i="9"/>
  <c r="E3050" i="9" s="1"/>
  <c r="C3014" i="9"/>
  <c r="G2962" i="9"/>
  <c r="D2937" i="9"/>
  <c r="E2937" i="9" s="1"/>
  <c r="F2911" i="9"/>
  <c r="C2886" i="9"/>
  <c r="F2850" i="9"/>
  <c r="G2837" i="9"/>
  <c r="C2825" i="9"/>
  <c r="D2812" i="9"/>
  <c r="E2812" i="9" s="1"/>
  <c r="F2786" i="9"/>
  <c r="G2773" i="9"/>
  <c r="C2761" i="9"/>
  <c r="D2748" i="9"/>
  <c r="E2748" i="9" s="1"/>
  <c r="F2722" i="9"/>
  <c r="G2709" i="9"/>
  <c r="C2697" i="9"/>
  <c r="D2684" i="9"/>
  <c r="E2684" i="9" s="1"/>
  <c r="F2658" i="9"/>
  <c r="G2645" i="9"/>
  <c r="C2633" i="9"/>
  <c r="D2620" i="9"/>
  <c r="E2620" i="9" s="1"/>
  <c r="F2594" i="9"/>
  <c r="G2581" i="9"/>
  <c r="C2569" i="9"/>
  <c r="D2556" i="9"/>
  <c r="E2556" i="9" s="1"/>
  <c r="F2530" i="9"/>
  <c r="G2517" i="9"/>
  <c r="C2505" i="9"/>
  <c r="D2495" i="9"/>
  <c r="E2495" i="9" s="1"/>
  <c r="G2488" i="9"/>
  <c r="C2476" i="9"/>
  <c r="F2469" i="9"/>
  <c r="D2463" i="9"/>
  <c r="E2463" i="9" s="1"/>
  <c r="G2456" i="9"/>
  <c r="C2444" i="9"/>
  <c r="F2437" i="9"/>
  <c r="D2431" i="9"/>
  <c r="E2431" i="9" s="1"/>
  <c r="G2424" i="9"/>
  <c r="C2412" i="9"/>
  <c r="F2405" i="9"/>
  <c r="D2399" i="9"/>
  <c r="E2399" i="9" s="1"/>
  <c r="G2392" i="9"/>
  <c r="C2380" i="9"/>
  <c r="F2373" i="9"/>
  <c r="D2367" i="9"/>
  <c r="E2367" i="9" s="1"/>
  <c r="G2360" i="9"/>
  <c r="C2348" i="9"/>
  <c r="F2341" i="9"/>
  <c r="D2335" i="9"/>
  <c r="E2335" i="9" s="1"/>
  <c r="G2328" i="9"/>
  <c r="C2316" i="9"/>
  <c r="F2309" i="9"/>
  <c r="D2303" i="9"/>
  <c r="E2303" i="9" s="1"/>
  <c r="G2296" i="9"/>
  <c r="C2284" i="9"/>
  <c r="F2280" i="9"/>
  <c r="D2274" i="9"/>
  <c r="E2274" i="9" s="1"/>
  <c r="C2271" i="9"/>
  <c r="G2267" i="9"/>
  <c r="F2264" i="9"/>
  <c r="D2258" i="9"/>
  <c r="E2258" i="9" s="1"/>
  <c r="C2255" i="9"/>
  <c r="G2251" i="9"/>
  <c r="F2248" i="9"/>
  <c r="D2242" i="9"/>
  <c r="E2242" i="9" s="1"/>
  <c r="C2239" i="9"/>
  <c r="G2235" i="9"/>
  <c r="F2232" i="9"/>
  <c r="D2226" i="9"/>
  <c r="E2226" i="9" s="1"/>
  <c r="C2223" i="9"/>
  <c r="G2219" i="9"/>
  <c r="F2216" i="9"/>
  <c r="D2210" i="9"/>
  <c r="E2210" i="9" s="1"/>
  <c r="C2207" i="9"/>
  <c r="G2203" i="9"/>
  <c r="F2200" i="9"/>
  <c r="D2194" i="9"/>
  <c r="E2194" i="9" s="1"/>
  <c r="C2191" i="9"/>
  <c r="G2187" i="9"/>
  <c r="F2184" i="9"/>
  <c r="D2178" i="9"/>
  <c r="E2178" i="9" s="1"/>
  <c r="C2175" i="9"/>
  <c r="G2171" i="9"/>
  <c r="F2168" i="9"/>
  <c r="D2162" i="9"/>
  <c r="E2162" i="9" s="1"/>
  <c r="C2159" i="9"/>
  <c r="G2155" i="9"/>
  <c r="F2152" i="9"/>
  <c r="D2146" i="9"/>
  <c r="E2146" i="9" s="1"/>
  <c r="C2143" i="9"/>
  <c r="G2139" i="9"/>
  <c r="F2136" i="9"/>
  <c r="D2130" i="9"/>
  <c r="E2130" i="9" s="1"/>
  <c r="C2127" i="9"/>
  <c r="G2123" i="9"/>
  <c r="F2120" i="9"/>
  <c r="D2114" i="9"/>
  <c r="E2114" i="9" s="1"/>
  <c r="C2111" i="9"/>
  <c r="G2107" i="9"/>
  <c r="F2104" i="9"/>
  <c r="D2098" i="9"/>
  <c r="E2098" i="9" s="1"/>
  <c r="C2095" i="9"/>
  <c r="G2091" i="9"/>
  <c r="F2088" i="9"/>
  <c r="D2082" i="9"/>
  <c r="E2082" i="9" s="1"/>
  <c r="C2079" i="9"/>
  <c r="G2075" i="9"/>
  <c r="F2072" i="9"/>
  <c r="D2066" i="9"/>
  <c r="E2066" i="9" s="1"/>
  <c r="C2063" i="9"/>
  <c r="G2059" i="9"/>
  <c r="F2056" i="9"/>
  <c r="D2050" i="9"/>
  <c r="E2050" i="9" s="1"/>
  <c r="C2047" i="9"/>
  <c r="G2043" i="9"/>
  <c r="F2040" i="9"/>
  <c r="D2034" i="9"/>
  <c r="E2034" i="9" s="1"/>
  <c r="C2031" i="9"/>
  <c r="G2027" i="9"/>
  <c r="F2024" i="9"/>
  <c r="D2018" i="9"/>
  <c r="E2018" i="9" s="1"/>
  <c r="C2015" i="9"/>
  <c r="G2011" i="9"/>
  <c r="F2008" i="9"/>
  <c r="D2002" i="9"/>
  <c r="E2002" i="9" s="1"/>
  <c r="C1999" i="9"/>
  <c r="G1995" i="9"/>
  <c r="F1992" i="9"/>
  <c r="D1986" i="9"/>
  <c r="E1986" i="9" s="1"/>
  <c r="C1983" i="9"/>
  <c r="G1979" i="9"/>
  <c r="F1976" i="9"/>
  <c r="D1970" i="9"/>
  <c r="E1970" i="9" s="1"/>
  <c r="C1967" i="9"/>
  <c r="G1963" i="9"/>
  <c r="F1960" i="9"/>
  <c r="D1954" i="9"/>
  <c r="E1954" i="9" s="1"/>
  <c r="C1951" i="9"/>
  <c r="G1947" i="9"/>
  <c r="F1944" i="9"/>
  <c r="D1938" i="9"/>
  <c r="E1938" i="9" s="1"/>
  <c r="C1935" i="9"/>
  <c r="G1931" i="9"/>
  <c r="F1928" i="9"/>
  <c r="D1922" i="9"/>
  <c r="E1922" i="9" s="1"/>
  <c r="C1919" i="9"/>
  <c r="G1915" i="9"/>
  <c r="F1912" i="9"/>
  <c r="D1906" i="9"/>
  <c r="E1906" i="9" s="1"/>
  <c r="C1903" i="9"/>
  <c r="G1899" i="9"/>
  <c r="F1896" i="9"/>
  <c r="D1890" i="9"/>
  <c r="E1890" i="9" s="1"/>
  <c r="C1887" i="9"/>
  <c r="G1883" i="9"/>
  <c r="F1880" i="9"/>
  <c r="D1874" i="9"/>
  <c r="E1874" i="9" s="1"/>
  <c r="C1871" i="9"/>
  <c r="G1867" i="9"/>
  <c r="F1864" i="9"/>
  <c r="D1858" i="9"/>
  <c r="E1858" i="9" s="1"/>
  <c r="C1855" i="9"/>
  <c r="G1851" i="9"/>
  <c r="F1848" i="9"/>
  <c r="D1842" i="9"/>
  <c r="E1842" i="9" s="1"/>
  <c r="C1839" i="9"/>
  <c r="G1835" i="9"/>
  <c r="F1832" i="9"/>
  <c r="D1826" i="9"/>
  <c r="E1826" i="9" s="1"/>
  <c r="C1823" i="9"/>
  <c r="G1819" i="9"/>
  <c r="F1816" i="9"/>
  <c r="D1810" i="9"/>
  <c r="E1810" i="9" s="1"/>
  <c r="C1807" i="9"/>
  <c r="G1803" i="9"/>
  <c r="F1800" i="9"/>
  <c r="D1794" i="9"/>
  <c r="E1794" i="9" s="1"/>
  <c r="C1791" i="9"/>
  <c r="G1787" i="9"/>
  <c r="F1784" i="9"/>
  <c r="D1778" i="9"/>
  <c r="E1778" i="9" s="1"/>
  <c r="C1775" i="9"/>
  <c r="G1771" i="9"/>
  <c r="F1768" i="9"/>
  <c r="D1762" i="9"/>
  <c r="E1762" i="9" s="1"/>
  <c r="C1759" i="9"/>
  <c r="G1755" i="9"/>
  <c r="F1752" i="9"/>
  <c r="D1746" i="9"/>
  <c r="E1746" i="9" s="1"/>
  <c r="C1743" i="9"/>
  <c r="G1739" i="9"/>
  <c r="F1736" i="9"/>
  <c r="D1730" i="9"/>
  <c r="E1730" i="9" s="1"/>
  <c r="C1727" i="9"/>
  <c r="G1723" i="9"/>
  <c r="F1720" i="9"/>
  <c r="D1714" i="9"/>
  <c r="E1714" i="9" s="1"/>
  <c r="C1711" i="9"/>
  <c r="G1707" i="9"/>
  <c r="G1703" i="9"/>
  <c r="D1702" i="9"/>
  <c r="E1702" i="9" s="1"/>
  <c r="F1700" i="9"/>
  <c r="C1699" i="9"/>
  <c r="G1695" i="9"/>
  <c r="D1694" i="9"/>
  <c r="E1694" i="9" s="1"/>
  <c r="F1692" i="9"/>
  <c r="C1691" i="9"/>
  <c r="G1687" i="9"/>
  <c r="D1686" i="9"/>
  <c r="E1686" i="9" s="1"/>
  <c r="F1684" i="9"/>
  <c r="C1683" i="9"/>
  <c r="G1679" i="9"/>
  <c r="D1678" i="9"/>
  <c r="E1678" i="9" s="1"/>
  <c r="F1676" i="9"/>
  <c r="C1675" i="9"/>
  <c r="G1671" i="9"/>
  <c r="D1670" i="9"/>
  <c r="E1670" i="9" s="1"/>
  <c r="F1668" i="9"/>
  <c r="C1667" i="9"/>
  <c r="G1663" i="9"/>
  <c r="D1662" i="9"/>
  <c r="E1662" i="9" s="1"/>
  <c r="F1660" i="9"/>
  <c r="C1659" i="9"/>
  <c r="G1655" i="9"/>
  <c r="D1654" i="9"/>
  <c r="E1654" i="9" s="1"/>
  <c r="F1652" i="9"/>
  <c r="C1651" i="9"/>
  <c r="G1647" i="9"/>
  <c r="D1646" i="9"/>
  <c r="E1646" i="9" s="1"/>
  <c r="F1644" i="9"/>
  <c r="C1643" i="9"/>
  <c r="G1639" i="9"/>
  <c r="D1638" i="9"/>
  <c r="E1638" i="9" s="1"/>
  <c r="F1636" i="9"/>
  <c r="C1635" i="9"/>
  <c r="G1631" i="9"/>
  <c r="D1630" i="9"/>
  <c r="E1630" i="9" s="1"/>
  <c r="F1628" i="9"/>
  <c r="C1627" i="9"/>
  <c r="G1623" i="9"/>
  <c r="D1622" i="9"/>
  <c r="E1622" i="9" s="1"/>
  <c r="F1620" i="9"/>
  <c r="C1619" i="9"/>
  <c r="G1615" i="9"/>
  <c r="D1614" i="9"/>
  <c r="E1614" i="9" s="1"/>
  <c r="F1612" i="9"/>
  <c r="C1611" i="9"/>
  <c r="G1607" i="9"/>
  <c r="D1606" i="9"/>
  <c r="E1606" i="9" s="1"/>
  <c r="F1604" i="9"/>
  <c r="C1603" i="9"/>
  <c r="G1599" i="9"/>
  <c r="D1598" i="9"/>
  <c r="E1598" i="9" s="1"/>
  <c r="F1596" i="9"/>
  <c r="C1595" i="9"/>
  <c r="G1591" i="9"/>
  <c r="D1590" i="9"/>
  <c r="E1590" i="9" s="1"/>
  <c r="F1588" i="9"/>
  <c r="C1587" i="9"/>
  <c r="G1583" i="9"/>
  <c r="D1582" i="9"/>
  <c r="E1582" i="9" s="1"/>
  <c r="F1580" i="9"/>
  <c r="C1579" i="9"/>
  <c r="G1575" i="9"/>
  <c r="D1574" i="9"/>
  <c r="E1574" i="9" s="1"/>
  <c r="F1572" i="9"/>
  <c r="C1571" i="9"/>
  <c r="G1567" i="9"/>
  <c r="D1566" i="9"/>
  <c r="E1566" i="9" s="1"/>
  <c r="F1564" i="9"/>
  <c r="C1563" i="9"/>
  <c r="G1559" i="9"/>
  <c r="D1558" i="9"/>
  <c r="E1558" i="9" s="1"/>
  <c r="F1556" i="9"/>
  <c r="C1555" i="9"/>
  <c r="G1551" i="9"/>
  <c r="D1550" i="9"/>
  <c r="E1550" i="9" s="1"/>
  <c r="F1548" i="9"/>
  <c r="C1547" i="9"/>
  <c r="G1543" i="9"/>
  <c r="D1542" i="9"/>
  <c r="E1542" i="9" s="1"/>
  <c r="F1540" i="9"/>
  <c r="C1539" i="9"/>
  <c r="G1535" i="9"/>
  <c r="D1534" i="9"/>
  <c r="E1534" i="9" s="1"/>
  <c r="F1532" i="9"/>
  <c r="C1531" i="9"/>
  <c r="G1527" i="9"/>
  <c r="D1526" i="9"/>
  <c r="E1526" i="9" s="1"/>
  <c r="F1524" i="9"/>
  <c r="C1523" i="9"/>
  <c r="G1519" i="9"/>
  <c r="D1518" i="9"/>
  <c r="E1518" i="9" s="1"/>
  <c r="F1516" i="9"/>
  <c r="C1515" i="9"/>
  <c r="G1511" i="9"/>
  <c r="D1510" i="9"/>
  <c r="E1510" i="9" s="1"/>
  <c r="F1508" i="9"/>
  <c r="C1507" i="9"/>
  <c r="G1503" i="9"/>
  <c r="D1502" i="9"/>
  <c r="E1502" i="9" s="1"/>
  <c r="F1500" i="9"/>
  <c r="C1499" i="9"/>
  <c r="G1495" i="9"/>
  <c r="D1494" i="9"/>
  <c r="E1494" i="9" s="1"/>
  <c r="F1492" i="9"/>
  <c r="C1491" i="9"/>
  <c r="G1487" i="9"/>
  <c r="D1486" i="9"/>
  <c r="E1486" i="9" s="1"/>
  <c r="F1484" i="9"/>
  <c r="C1483" i="9"/>
  <c r="G1479" i="9"/>
  <c r="D1478" i="9"/>
  <c r="E1478" i="9" s="1"/>
  <c r="F1476" i="9"/>
  <c r="C1475" i="9"/>
  <c r="G1471" i="9"/>
  <c r="D1470" i="9"/>
  <c r="E1470" i="9" s="1"/>
  <c r="F1468" i="9"/>
  <c r="C1467" i="9"/>
  <c r="G1463" i="9"/>
  <c r="D1462" i="9"/>
  <c r="E1462" i="9" s="1"/>
  <c r="F1460" i="9"/>
  <c r="C1459" i="9"/>
  <c r="G1455" i="9"/>
  <c r="D1454" i="9"/>
  <c r="E1454" i="9" s="1"/>
  <c r="F1452" i="9"/>
  <c r="C1451" i="9"/>
  <c r="G1447" i="9"/>
  <c r="D1446" i="9"/>
  <c r="E1446" i="9" s="1"/>
  <c r="F1444" i="9"/>
  <c r="C1443" i="9"/>
  <c r="G1439" i="9"/>
  <c r="D1438" i="9"/>
  <c r="E1438" i="9" s="1"/>
  <c r="F1436" i="9"/>
  <c r="D1435" i="9"/>
  <c r="E1435" i="9" s="1"/>
  <c r="F1433" i="9"/>
  <c r="G1432" i="9"/>
  <c r="C1432" i="9"/>
  <c r="D1431" i="9"/>
  <c r="E1431" i="9" s="1"/>
  <c r="F1429" i="9"/>
  <c r="G1428" i="9"/>
  <c r="C1428" i="9"/>
  <c r="D1427" i="9"/>
  <c r="E1427" i="9" s="1"/>
  <c r="F1425" i="9"/>
  <c r="G1424" i="9"/>
  <c r="C1424" i="9"/>
  <c r="D1423" i="9"/>
  <c r="E1423" i="9" s="1"/>
  <c r="F1421" i="9"/>
  <c r="G1420" i="9"/>
  <c r="C1420" i="9"/>
  <c r="D1419" i="9"/>
  <c r="E1419" i="9" s="1"/>
  <c r="F1417" i="9"/>
  <c r="G1416" i="9"/>
  <c r="C1416" i="9"/>
  <c r="D1415" i="9"/>
  <c r="E1415" i="9" s="1"/>
  <c r="F1413" i="9"/>
  <c r="G1412" i="9"/>
  <c r="C1412" i="9"/>
  <c r="D1411" i="9"/>
  <c r="E1411" i="9" s="1"/>
  <c r="F1409" i="9"/>
  <c r="G1408" i="9"/>
  <c r="C1408" i="9"/>
  <c r="D1407" i="9"/>
  <c r="E1407" i="9" s="1"/>
  <c r="F1405" i="9"/>
  <c r="G1404" i="9"/>
  <c r="C1404" i="9"/>
  <c r="D1403" i="9"/>
  <c r="E1403" i="9" s="1"/>
  <c r="F1401" i="9"/>
  <c r="G1400" i="9"/>
  <c r="C1400" i="9"/>
  <c r="D1399" i="9"/>
  <c r="E1399" i="9" s="1"/>
  <c r="F1397" i="9"/>
  <c r="G1396" i="9"/>
  <c r="C1396" i="9"/>
  <c r="D1395" i="9"/>
  <c r="E1395" i="9" s="1"/>
  <c r="F1393" i="9"/>
  <c r="G1392" i="9"/>
  <c r="C1392" i="9"/>
  <c r="D1391" i="9"/>
  <c r="E1391" i="9" s="1"/>
  <c r="F1389" i="9"/>
  <c r="G1388" i="9"/>
  <c r="C1388" i="9"/>
  <c r="D1387" i="9"/>
  <c r="E1387" i="9" s="1"/>
  <c r="F1385" i="9"/>
  <c r="G1384" i="9"/>
  <c r="C1384" i="9"/>
  <c r="D1383" i="9"/>
  <c r="E1383" i="9" s="1"/>
  <c r="F1381" i="9"/>
  <c r="G1380" i="9"/>
  <c r="C1380" i="9"/>
  <c r="D1379" i="9"/>
  <c r="E1379" i="9" s="1"/>
  <c r="F1377" i="9"/>
  <c r="G1376" i="9"/>
  <c r="C1376" i="9"/>
  <c r="D1375" i="9"/>
  <c r="E1375" i="9" s="1"/>
  <c r="F1373" i="9"/>
  <c r="G1372" i="9"/>
  <c r="C1372" i="9"/>
  <c r="D1371" i="9"/>
  <c r="E1371" i="9" s="1"/>
  <c r="F1369" i="9"/>
  <c r="G1368" i="9"/>
  <c r="C1368" i="9"/>
  <c r="D1367" i="9"/>
  <c r="E1367" i="9" s="1"/>
  <c r="F1365" i="9"/>
  <c r="G1364" i="9"/>
  <c r="C1364" i="9"/>
  <c r="D1363" i="9"/>
  <c r="E1363" i="9" s="1"/>
  <c r="F1361" i="9"/>
  <c r="G1360" i="9"/>
  <c r="C1360" i="9"/>
  <c r="D1359" i="9"/>
  <c r="E1359" i="9" s="1"/>
  <c r="F1357" i="9"/>
  <c r="G1356" i="9"/>
  <c r="C1356" i="9"/>
  <c r="D1355" i="9"/>
  <c r="E1355" i="9" s="1"/>
  <c r="F1353" i="9"/>
  <c r="G1352" i="9"/>
  <c r="C1352" i="9"/>
  <c r="D1351" i="9"/>
  <c r="E1351" i="9" s="1"/>
  <c r="F1349" i="9"/>
  <c r="G1348" i="9"/>
  <c r="C1348" i="9"/>
  <c r="D1347" i="9"/>
  <c r="E1347" i="9" s="1"/>
  <c r="F1345" i="9"/>
  <c r="G1344" i="9"/>
  <c r="C1344" i="9"/>
  <c r="D1343" i="9"/>
  <c r="E1343" i="9" s="1"/>
  <c r="F1341" i="9"/>
  <c r="G1340" i="9"/>
  <c r="C1340" i="9"/>
  <c r="D1339" i="9"/>
  <c r="E1339" i="9" s="1"/>
  <c r="F1337" i="9"/>
  <c r="G1336" i="9"/>
  <c r="C1336" i="9"/>
  <c r="D1335" i="9"/>
  <c r="E1335" i="9" s="1"/>
  <c r="F1333" i="9"/>
  <c r="G1332" i="9"/>
  <c r="C1332" i="9"/>
  <c r="D1331" i="9"/>
  <c r="E1331" i="9" s="1"/>
  <c r="F1329" i="9"/>
  <c r="G1328" i="9"/>
  <c r="C1328" i="9"/>
  <c r="D1327" i="9"/>
  <c r="E1327" i="9" s="1"/>
  <c r="F1325" i="9"/>
  <c r="G1324" i="9"/>
  <c r="C1324" i="9"/>
  <c r="D1323" i="9"/>
  <c r="E1323" i="9" s="1"/>
  <c r="F1321" i="9"/>
  <c r="G1320" i="9"/>
  <c r="C1320" i="9"/>
  <c r="D1319" i="9"/>
  <c r="E1319" i="9" s="1"/>
  <c r="F1317" i="9"/>
  <c r="G1316" i="9"/>
  <c r="C1316" i="9"/>
  <c r="D1315" i="9"/>
  <c r="E1315" i="9" s="1"/>
  <c r="F1313" i="9"/>
  <c r="G1312" i="9"/>
  <c r="C1312" i="9"/>
  <c r="D1311" i="9"/>
  <c r="E1311" i="9" s="1"/>
  <c r="F1309" i="9"/>
  <c r="G1308" i="9"/>
  <c r="C1308" i="9"/>
  <c r="D1307" i="9"/>
  <c r="E1307" i="9" s="1"/>
  <c r="F1305" i="9"/>
  <c r="G1304" i="9"/>
  <c r="C1304" i="9"/>
  <c r="D1303" i="9"/>
  <c r="E1303" i="9" s="1"/>
  <c r="F1301" i="9"/>
  <c r="G1300" i="9"/>
  <c r="C1300" i="9"/>
  <c r="D1299" i="9"/>
  <c r="E1299" i="9" s="1"/>
  <c r="F1297" i="9"/>
  <c r="G1296" i="9"/>
  <c r="C1296" i="9"/>
  <c r="D1295" i="9"/>
  <c r="E1295" i="9" s="1"/>
  <c r="F1293" i="9"/>
  <c r="G1292" i="9"/>
  <c r="C1292" i="9"/>
  <c r="D1291" i="9"/>
  <c r="E1291" i="9" s="1"/>
  <c r="F1289" i="9"/>
  <c r="G1288" i="9"/>
  <c r="C1288" i="9"/>
  <c r="D1287" i="9"/>
  <c r="E1287" i="9" s="1"/>
  <c r="F1285" i="9"/>
  <c r="G1284" i="9"/>
  <c r="C1284" i="9"/>
  <c r="D1283" i="9"/>
  <c r="E1283" i="9" s="1"/>
  <c r="F1281" i="9"/>
  <c r="G1280" i="9"/>
  <c r="C1280" i="9"/>
  <c r="D1279" i="9"/>
  <c r="E1279" i="9" s="1"/>
  <c r="F1277" i="9"/>
  <c r="G1276" i="9"/>
  <c r="C1276" i="9"/>
  <c r="D1275" i="9"/>
  <c r="E1275" i="9" s="1"/>
  <c r="F1273" i="9"/>
  <c r="G1272" i="9"/>
  <c r="C1272" i="9"/>
  <c r="D1271" i="9"/>
  <c r="E1271" i="9" s="1"/>
  <c r="F1269" i="9"/>
  <c r="G1268" i="9"/>
  <c r="C1268" i="9"/>
  <c r="D1267" i="9"/>
  <c r="E1267" i="9" s="1"/>
  <c r="F1265" i="9"/>
  <c r="G1264" i="9"/>
  <c r="C1264" i="9"/>
  <c r="D1263" i="9"/>
  <c r="E1263" i="9" s="1"/>
  <c r="F1261" i="9"/>
  <c r="G1260" i="9"/>
  <c r="C1260" i="9"/>
  <c r="D1259" i="9"/>
  <c r="E1259" i="9" s="1"/>
  <c r="F1257" i="9"/>
  <c r="G1256" i="9"/>
  <c r="C1256" i="9"/>
  <c r="D1255" i="9"/>
  <c r="E1255" i="9" s="1"/>
  <c r="F1253" i="9"/>
  <c r="G1252" i="9"/>
  <c r="C1252" i="9"/>
  <c r="D1251" i="9"/>
  <c r="E1251" i="9" s="1"/>
  <c r="F1249" i="9"/>
  <c r="G1248" i="9"/>
  <c r="C1248" i="9"/>
  <c r="D1247" i="9"/>
  <c r="E1247" i="9" s="1"/>
  <c r="F1245" i="9"/>
  <c r="G1244" i="9"/>
  <c r="C1244" i="9"/>
  <c r="D1243" i="9"/>
  <c r="E1243" i="9" s="1"/>
  <c r="F1241" i="9"/>
  <c r="G1240" i="9"/>
  <c r="C1240" i="9"/>
  <c r="D1239" i="9"/>
  <c r="E1239" i="9" s="1"/>
  <c r="F1237" i="9"/>
  <c r="G1236" i="9"/>
  <c r="C1236" i="9"/>
  <c r="D1235" i="9"/>
  <c r="E1235" i="9" s="1"/>
  <c r="F1233" i="9"/>
  <c r="G1232" i="9"/>
  <c r="C1232" i="9"/>
  <c r="D1231" i="9"/>
  <c r="E1231" i="9" s="1"/>
  <c r="F1229" i="9"/>
  <c r="G1228" i="9"/>
  <c r="C1228" i="9"/>
  <c r="D1227" i="9"/>
  <c r="E1227" i="9" s="1"/>
  <c r="F1225" i="9"/>
  <c r="G1224" i="9"/>
  <c r="C1224" i="9"/>
  <c r="D1223" i="9"/>
  <c r="E1223" i="9" s="1"/>
  <c r="F1221" i="9"/>
  <c r="G1220" i="9"/>
  <c r="C1220" i="9"/>
  <c r="D1219" i="9"/>
  <c r="E1219" i="9" s="1"/>
  <c r="F1217" i="9"/>
  <c r="G1216" i="9"/>
  <c r="C1216" i="9"/>
  <c r="D1215" i="9"/>
  <c r="E1215" i="9" s="1"/>
  <c r="F1213" i="9"/>
  <c r="G1212" i="9"/>
  <c r="C1212" i="9"/>
  <c r="D1211" i="9"/>
  <c r="E1211" i="9" s="1"/>
  <c r="F1209" i="9"/>
  <c r="G1208" i="9"/>
  <c r="C1208" i="9"/>
  <c r="D1207" i="9"/>
  <c r="E1207" i="9" s="1"/>
  <c r="F1205" i="9"/>
  <c r="G1204" i="9"/>
  <c r="C1204" i="9"/>
  <c r="D1203" i="9"/>
  <c r="E1203" i="9" s="1"/>
  <c r="F1201" i="9"/>
  <c r="G1200" i="9"/>
  <c r="C1200" i="9"/>
  <c r="D1199" i="9"/>
  <c r="E1199" i="9" s="1"/>
  <c r="F1197" i="9"/>
  <c r="G1196" i="9"/>
  <c r="C1196" i="9"/>
  <c r="D1195" i="9"/>
  <c r="E1195" i="9" s="1"/>
  <c r="F1193" i="9"/>
  <c r="G1192" i="9"/>
  <c r="C1192" i="9"/>
  <c r="D1191" i="9"/>
  <c r="E1191" i="9" s="1"/>
  <c r="F1189" i="9"/>
  <c r="G1188" i="9"/>
  <c r="C1188" i="9"/>
  <c r="D1187" i="9"/>
  <c r="E1187" i="9" s="1"/>
  <c r="F1185" i="9"/>
  <c r="G1184" i="9"/>
  <c r="C1184" i="9"/>
  <c r="D1183" i="9"/>
  <c r="E1183" i="9" s="1"/>
  <c r="F1181" i="9"/>
  <c r="G1180" i="9"/>
  <c r="C1180" i="9"/>
  <c r="D1179" i="9"/>
  <c r="E1179" i="9" s="1"/>
  <c r="F1177" i="9"/>
  <c r="G1176" i="9"/>
  <c r="C1176" i="9"/>
  <c r="D1175" i="9"/>
  <c r="E1175" i="9" s="1"/>
  <c r="F1173" i="9"/>
  <c r="G1172" i="9"/>
  <c r="C1172" i="9"/>
  <c r="D1171" i="9"/>
  <c r="E1171" i="9" s="1"/>
  <c r="F1169" i="9"/>
  <c r="G1168" i="9"/>
  <c r="C1168" i="9"/>
  <c r="D1167" i="9"/>
  <c r="E1167" i="9" s="1"/>
  <c r="F1165" i="9"/>
  <c r="G1164" i="9"/>
  <c r="C1164" i="9"/>
  <c r="D1163" i="9"/>
  <c r="E1163" i="9" s="1"/>
  <c r="F1161" i="9"/>
  <c r="G1160" i="9"/>
  <c r="C1160" i="9"/>
  <c r="D1159" i="9"/>
  <c r="E1159" i="9" s="1"/>
  <c r="F1157" i="9"/>
  <c r="G1156" i="9"/>
  <c r="C1156" i="9"/>
  <c r="D1155" i="9"/>
  <c r="E1155" i="9" s="1"/>
  <c r="F1153" i="9"/>
  <c r="G1152" i="9"/>
  <c r="C1152" i="9"/>
  <c r="D1151" i="9"/>
  <c r="E1151" i="9" s="1"/>
  <c r="F1149" i="9"/>
  <c r="G1148" i="9"/>
  <c r="C1148" i="9"/>
  <c r="D1147" i="9"/>
  <c r="E1147" i="9" s="1"/>
  <c r="F1145" i="9"/>
  <c r="G1144" i="9"/>
  <c r="C1144" i="9"/>
  <c r="D1143" i="9"/>
  <c r="E1143" i="9" s="1"/>
  <c r="F1141" i="9"/>
  <c r="G1140" i="9"/>
  <c r="C1140" i="9"/>
  <c r="D1139" i="9"/>
  <c r="E1139" i="9" s="1"/>
  <c r="F1137" i="9"/>
  <c r="G1136" i="9"/>
  <c r="C1136" i="9"/>
  <c r="D1135" i="9"/>
  <c r="E1135" i="9" s="1"/>
  <c r="F1133" i="9"/>
  <c r="G1132" i="9"/>
  <c r="C1132" i="9"/>
  <c r="D1131" i="9"/>
  <c r="E1131" i="9" s="1"/>
  <c r="F1129" i="9"/>
  <c r="G1128" i="9"/>
  <c r="C1128" i="9"/>
  <c r="D1127" i="9"/>
  <c r="E1127" i="9" s="1"/>
  <c r="F1125" i="9"/>
  <c r="G1124" i="9"/>
  <c r="C1124" i="9"/>
  <c r="D1123" i="9"/>
  <c r="E1123" i="9" s="1"/>
  <c r="F1121" i="9"/>
  <c r="G1120" i="9"/>
  <c r="C1120" i="9"/>
  <c r="D1119" i="9"/>
  <c r="E1119" i="9" s="1"/>
  <c r="F1117" i="9"/>
  <c r="G1116" i="9"/>
  <c r="C1116" i="9"/>
  <c r="D1115" i="9"/>
  <c r="E1115" i="9" s="1"/>
  <c r="F1113" i="9"/>
  <c r="G1112" i="9"/>
  <c r="C1112" i="9"/>
  <c r="D1111" i="9"/>
  <c r="E1111" i="9" s="1"/>
  <c r="F1109" i="9"/>
  <c r="G1108" i="9"/>
  <c r="C1108" i="9"/>
  <c r="D1107" i="9"/>
  <c r="E1107" i="9" s="1"/>
  <c r="F1105" i="9"/>
  <c r="G1104" i="9"/>
  <c r="C1104" i="9"/>
  <c r="D1103" i="9"/>
  <c r="E1103" i="9" s="1"/>
  <c r="F1101" i="9"/>
  <c r="G1100" i="9"/>
  <c r="C1100" i="9"/>
  <c r="D1099" i="9"/>
  <c r="E1099" i="9" s="1"/>
  <c r="F1097" i="9"/>
  <c r="G1096" i="9"/>
  <c r="C1096" i="9"/>
  <c r="D1095" i="9"/>
  <c r="E1095" i="9" s="1"/>
  <c r="F1093" i="9"/>
  <c r="G1092" i="9"/>
  <c r="C1092" i="9"/>
  <c r="D1091" i="9"/>
  <c r="E1091" i="9" s="1"/>
  <c r="F1089" i="9"/>
  <c r="G1088" i="9"/>
  <c r="C1088" i="9"/>
  <c r="D1087" i="9"/>
  <c r="E1087" i="9" s="1"/>
  <c r="F1085" i="9"/>
  <c r="G1084" i="9"/>
  <c r="C1084" i="9"/>
  <c r="D1083" i="9"/>
  <c r="E1083" i="9" s="1"/>
  <c r="F1081" i="9"/>
  <c r="G1080" i="9"/>
  <c r="C1080" i="9"/>
  <c r="D1079" i="9"/>
  <c r="E1079" i="9" s="1"/>
  <c r="F1077" i="9"/>
  <c r="G1076" i="9"/>
  <c r="C1076" i="9"/>
  <c r="D1075" i="9"/>
  <c r="E1075" i="9" s="1"/>
  <c r="F1073" i="9"/>
  <c r="G1072" i="9"/>
  <c r="C1072" i="9"/>
  <c r="D1071" i="9"/>
  <c r="E1071" i="9" s="1"/>
  <c r="F1069" i="9"/>
  <c r="G1068" i="9"/>
  <c r="C1068" i="9"/>
  <c r="D1067" i="9"/>
  <c r="E1067" i="9" s="1"/>
  <c r="F1065" i="9"/>
  <c r="G1064" i="9"/>
  <c r="C1064" i="9"/>
  <c r="D1063" i="9"/>
  <c r="E1063" i="9" s="1"/>
  <c r="F1061" i="9"/>
  <c r="G1060" i="9"/>
  <c r="C1060" i="9"/>
  <c r="D1059" i="9"/>
  <c r="E1059" i="9" s="1"/>
  <c r="F1057" i="9"/>
  <c r="G1056" i="9"/>
  <c r="C1056" i="9"/>
  <c r="D1055" i="9"/>
  <c r="E1055" i="9" s="1"/>
  <c r="F1053" i="9"/>
  <c r="G1052" i="9"/>
  <c r="C1052" i="9"/>
  <c r="D1051" i="9"/>
  <c r="E1051" i="9" s="1"/>
  <c r="F1049" i="9"/>
  <c r="G1048" i="9"/>
  <c r="C1048" i="9"/>
  <c r="D1047" i="9"/>
  <c r="E1047" i="9" s="1"/>
  <c r="F1045" i="9"/>
  <c r="G1044" i="9"/>
  <c r="C1044" i="9"/>
  <c r="D1043" i="9"/>
  <c r="E1043" i="9" s="1"/>
  <c r="F1041" i="9"/>
  <c r="G1040" i="9"/>
  <c r="C1040" i="9"/>
  <c r="D1039" i="9"/>
  <c r="E1039" i="9" s="1"/>
  <c r="F1037" i="9"/>
  <c r="G1036" i="9"/>
  <c r="C1036" i="9"/>
  <c r="D1035" i="9"/>
  <c r="E1035" i="9" s="1"/>
  <c r="F1033" i="9"/>
  <c r="G1032" i="9"/>
  <c r="C1032" i="9"/>
  <c r="D1031" i="9"/>
  <c r="E1031" i="9" s="1"/>
  <c r="F1029" i="9"/>
  <c r="G1028" i="9"/>
  <c r="C1028" i="9"/>
  <c r="D1027" i="9"/>
  <c r="E1027" i="9" s="1"/>
  <c r="F1025" i="9"/>
  <c r="G1024" i="9"/>
  <c r="C1024" i="9"/>
  <c r="D1023" i="9"/>
  <c r="E1023" i="9" s="1"/>
  <c r="F1021" i="9"/>
  <c r="G1020" i="9"/>
  <c r="C1020" i="9"/>
  <c r="D1019" i="9"/>
  <c r="E1019" i="9" s="1"/>
  <c r="F1017" i="9"/>
  <c r="G1016" i="9"/>
  <c r="C1016" i="9"/>
  <c r="D1015" i="9"/>
  <c r="E1015" i="9" s="1"/>
  <c r="F1013" i="9"/>
  <c r="G1012" i="9"/>
  <c r="C1012" i="9"/>
  <c r="D1011" i="9"/>
  <c r="E1011" i="9" s="1"/>
  <c r="F1009" i="9"/>
  <c r="G1008" i="9"/>
  <c r="C1008" i="9"/>
  <c r="D1007" i="9"/>
  <c r="E1007" i="9" s="1"/>
  <c r="F1005" i="9"/>
  <c r="G1004" i="9"/>
  <c r="C1004" i="9"/>
  <c r="D1003" i="9"/>
  <c r="E1003" i="9" s="1"/>
  <c r="F1001" i="9"/>
  <c r="G1000" i="9"/>
  <c r="C1000" i="9"/>
  <c r="D999" i="9"/>
  <c r="E999" i="9" s="1"/>
  <c r="F997" i="9"/>
  <c r="G996" i="9"/>
  <c r="C996" i="9"/>
  <c r="D995" i="9"/>
  <c r="E995" i="9" s="1"/>
  <c r="F993" i="9"/>
  <c r="G992" i="9"/>
  <c r="C992" i="9"/>
  <c r="D991" i="9"/>
  <c r="E991" i="9" s="1"/>
  <c r="F989" i="9"/>
  <c r="G988" i="9"/>
  <c r="C988" i="9"/>
  <c r="D987" i="9"/>
  <c r="E987" i="9" s="1"/>
  <c r="F985" i="9"/>
  <c r="G984" i="9"/>
  <c r="C984" i="9"/>
  <c r="D983" i="9"/>
  <c r="E983" i="9" s="1"/>
  <c r="F981" i="9"/>
  <c r="G980" i="9"/>
  <c r="C980" i="9"/>
  <c r="D979" i="9"/>
  <c r="E979" i="9" s="1"/>
  <c r="F977" i="9"/>
  <c r="G976" i="9"/>
  <c r="C976" i="9"/>
  <c r="D975" i="9"/>
  <c r="E975" i="9" s="1"/>
  <c r="F973" i="9"/>
  <c r="F7" i="9"/>
  <c r="D9" i="9"/>
  <c r="E9" i="9" s="1"/>
  <c r="C10" i="9"/>
  <c r="G10" i="9"/>
  <c r="F11" i="9"/>
  <c r="D13" i="9"/>
  <c r="E13" i="9" s="1"/>
  <c r="C14" i="9"/>
  <c r="G14" i="9"/>
  <c r="F15" i="9"/>
  <c r="D17" i="9"/>
  <c r="E17" i="9" s="1"/>
  <c r="C18" i="9"/>
  <c r="G18" i="9"/>
  <c r="F19" i="9"/>
  <c r="D21" i="9"/>
  <c r="E21" i="9" s="1"/>
  <c r="C22" i="9"/>
  <c r="G22" i="9"/>
  <c r="F23" i="9"/>
  <c r="D25" i="9"/>
  <c r="E25" i="9" s="1"/>
  <c r="C26" i="9"/>
  <c r="G26" i="9"/>
  <c r="F27" i="9"/>
  <c r="D29" i="9"/>
  <c r="E29" i="9" s="1"/>
  <c r="C30" i="9"/>
  <c r="G30" i="9"/>
  <c r="F31" i="9"/>
  <c r="D33" i="9"/>
  <c r="E33" i="9" s="1"/>
  <c r="C34" i="9"/>
  <c r="G34" i="9"/>
  <c r="F35" i="9"/>
  <c r="D37" i="9"/>
  <c r="E37" i="9" s="1"/>
  <c r="C38" i="9"/>
  <c r="G38" i="9"/>
  <c r="F39" i="9"/>
  <c r="D41" i="9"/>
  <c r="E41" i="9" s="1"/>
  <c r="C42" i="9"/>
  <c r="G42" i="9"/>
  <c r="F43" i="9"/>
  <c r="D45" i="9"/>
  <c r="E45" i="9" s="1"/>
  <c r="C46" i="9"/>
  <c r="G46" i="9"/>
  <c r="F47" i="9"/>
  <c r="D49" i="9"/>
  <c r="E49" i="9" s="1"/>
  <c r="C50" i="9"/>
  <c r="G50" i="9"/>
  <c r="F51" i="9"/>
  <c r="D53" i="9"/>
  <c r="E53" i="9" s="1"/>
  <c r="C54" i="9"/>
  <c r="G54" i="9"/>
  <c r="F55" i="9"/>
  <c r="D57" i="9"/>
  <c r="E57" i="9" s="1"/>
  <c r="C58" i="9"/>
  <c r="G58" i="9"/>
  <c r="F59" i="9"/>
  <c r="D61" i="9"/>
  <c r="E61" i="9" s="1"/>
  <c r="C62" i="9"/>
  <c r="G62" i="9"/>
  <c r="F63" i="9"/>
  <c r="D65" i="9"/>
  <c r="E65" i="9" s="1"/>
  <c r="C66" i="9"/>
  <c r="G66" i="9"/>
  <c r="F67" i="9"/>
  <c r="D69" i="9"/>
  <c r="E69" i="9" s="1"/>
  <c r="C70" i="9"/>
  <c r="G70" i="9"/>
  <c r="F71" i="9"/>
  <c r="D73" i="9"/>
  <c r="E73" i="9" s="1"/>
  <c r="C74" i="9"/>
  <c r="G74" i="9"/>
  <c r="F75" i="9"/>
  <c r="D77" i="9"/>
  <c r="E77" i="9" s="1"/>
  <c r="C78" i="9"/>
  <c r="G78" i="9"/>
  <c r="F79" i="9"/>
  <c r="D81" i="9"/>
  <c r="E81" i="9" s="1"/>
  <c r="C82" i="9"/>
  <c r="G82" i="9"/>
  <c r="F83" i="9"/>
  <c r="D85" i="9"/>
  <c r="E85" i="9" s="1"/>
  <c r="C86" i="9"/>
  <c r="G86" i="9"/>
  <c r="F87" i="9"/>
  <c r="D89" i="9"/>
  <c r="E89" i="9" s="1"/>
  <c r="C90" i="9"/>
  <c r="G90" i="9"/>
  <c r="F91" i="9"/>
  <c r="D93" i="9"/>
  <c r="E93" i="9" s="1"/>
  <c r="C94" i="9"/>
  <c r="G94" i="9"/>
  <c r="F95" i="9"/>
  <c r="D97" i="9"/>
  <c r="E97" i="9" s="1"/>
  <c r="C98" i="9"/>
  <c r="G98" i="9"/>
  <c r="F99" i="9"/>
  <c r="D101" i="9"/>
  <c r="E101" i="9" s="1"/>
  <c r="C102" i="9"/>
  <c r="G102" i="9"/>
  <c r="F103" i="9"/>
  <c r="D105" i="9"/>
  <c r="E105" i="9" s="1"/>
  <c r="C106" i="9"/>
  <c r="G106" i="9"/>
  <c r="F107" i="9"/>
  <c r="D109" i="9"/>
  <c r="E109" i="9" s="1"/>
  <c r="C110" i="9"/>
  <c r="G110" i="9"/>
  <c r="F111" i="9"/>
  <c r="D113" i="9"/>
  <c r="E113" i="9" s="1"/>
  <c r="C114" i="9"/>
  <c r="G114" i="9"/>
  <c r="F115" i="9"/>
  <c r="D117" i="9"/>
  <c r="E117" i="9" s="1"/>
  <c r="C118" i="9"/>
  <c r="G118" i="9"/>
  <c r="F119" i="9"/>
  <c r="D121" i="9"/>
  <c r="E121" i="9" s="1"/>
  <c r="C122" i="9"/>
  <c r="G122" i="9"/>
  <c r="F123" i="9"/>
  <c r="D125" i="9"/>
  <c r="E125" i="9" s="1"/>
  <c r="C126" i="9"/>
  <c r="G126" i="9"/>
  <c r="F127" i="9"/>
  <c r="D129" i="9"/>
  <c r="E129" i="9" s="1"/>
  <c r="C130" i="9"/>
  <c r="G130" i="9"/>
  <c r="F131" i="9"/>
  <c r="D133" i="9"/>
  <c r="E133" i="9" s="1"/>
  <c r="C134" i="9"/>
  <c r="G134" i="9"/>
  <c r="F135" i="9"/>
  <c r="D137" i="9"/>
  <c r="E137" i="9" s="1"/>
  <c r="C138" i="9"/>
  <c r="G138" i="9"/>
  <c r="F139" i="9"/>
  <c r="D141" i="9"/>
  <c r="E141" i="9" s="1"/>
  <c r="C142" i="9"/>
  <c r="G142" i="9"/>
  <c r="F143" i="9"/>
  <c r="D145" i="9"/>
  <c r="E145" i="9" s="1"/>
  <c r="C146" i="9"/>
  <c r="G146" i="9"/>
  <c r="F147" i="9"/>
  <c r="D149" i="9"/>
  <c r="E149" i="9" s="1"/>
  <c r="C150" i="9"/>
  <c r="G150" i="9"/>
  <c r="F151" i="9"/>
  <c r="D153" i="9"/>
  <c r="E153" i="9" s="1"/>
  <c r="C154" i="9"/>
  <c r="G154" i="9"/>
  <c r="F155" i="9"/>
  <c r="D157" i="9"/>
  <c r="E157" i="9" s="1"/>
  <c r="C158" i="9"/>
  <c r="G158" i="9"/>
  <c r="F159" i="9"/>
  <c r="D161" i="9"/>
  <c r="E161" i="9" s="1"/>
  <c r="C162" i="9"/>
  <c r="G162" i="9"/>
  <c r="F163" i="9"/>
  <c r="D165" i="9"/>
  <c r="E165" i="9" s="1"/>
  <c r="C166" i="9"/>
  <c r="G166" i="9"/>
  <c r="F167" i="9"/>
  <c r="D169" i="9"/>
  <c r="E169" i="9" s="1"/>
  <c r="C170" i="9"/>
  <c r="G170" i="9"/>
  <c r="F171" i="9"/>
  <c r="D173" i="9"/>
  <c r="E173" i="9" s="1"/>
  <c r="C174" i="9"/>
  <c r="G174" i="9"/>
  <c r="F175" i="9"/>
  <c r="D177" i="9"/>
  <c r="E177" i="9" s="1"/>
  <c r="C178" i="9"/>
  <c r="G178" i="9"/>
  <c r="F179" i="9"/>
  <c r="D181" i="9"/>
  <c r="E181" i="9" s="1"/>
  <c r="C182" i="9"/>
  <c r="G182" i="9"/>
  <c r="F183" i="9"/>
  <c r="D185" i="9"/>
  <c r="E185" i="9" s="1"/>
  <c r="C186" i="9"/>
  <c r="G186" i="9"/>
  <c r="F187" i="9"/>
  <c r="D189" i="9"/>
  <c r="E189" i="9" s="1"/>
  <c r="C190" i="9"/>
  <c r="G190" i="9"/>
  <c r="F191" i="9"/>
  <c r="D193" i="9"/>
  <c r="E193" i="9" s="1"/>
  <c r="C194" i="9"/>
  <c r="G194" i="9"/>
  <c r="F195" i="9"/>
  <c r="D197" i="9"/>
  <c r="E197" i="9" s="1"/>
  <c r="C198" i="9"/>
  <c r="G198" i="9"/>
  <c r="F199" i="9"/>
  <c r="D201" i="9"/>
  <c r="E201" i="9" s="1"/>
  <c r="C202" i="9"/>
  <c r="G202" i="9"/>
  <c r="F203" i="9"/>
  <c r="D205" i="9"/>
  <c r="E205" i="9" s="1"/>
  <c r="C206" i="9"/>
  <c r="G206" i="9"/>
  <c r="F207" i="9"/>
  <c r="D209" i="9"/>
  <c r="E209" i="9" s="1"/>
  <c r="C210" i="9"/>
  <c r="G210" i="9"/>
  <c r="F211" i="9"/>
  <c r="D213" i="9"/>
  <c r="E213" i="9" s="1"/>
  <c r="C214" i="9"/>
  <c r="G214" i="9"/>
  <c r="F215" i="9"/>
  <c r="D217" i="9"/>
  <c r="E217" i="9" s="1"/>
  <c r="C218" i="9"/>
  <c r="G218" i="9"/>
  <c r="F219" i="9"/>
  <c r="D221" i="9"/>
  <c r="E221" i="9" s="1"/>
  <c r="C222" i="9"/>
  <c r="G222" i="9"/>
  <c r="F223" i="9"/>
  <c r="D225" i="9"/>
  <c r="E225" i="9" s="1"/>
  <c r="C226" i="9"/>
  <c r="G226" i="9"/>
  <c r="F227" i="9"/>
  <c r="D229" i="9"/>
  <c r="E229" i="9" s="1"/>
  <c r="C230" i="9"/>
  <c r="G230" i="9"/>
  <c r="F231" i="9"/>
  <c r="D233" i="9"/>
  <c r="E233" i="9" s="1"/>
  <c r="C234" i="9"/>
  <c r="G234" i="9"/>
  <c r="F235" i="9"/>
  <c r="D237" i="9"/>
  <c r="E237" i="9" s="1"/>
  <c r="C238" i="9"/>
  <c r="G238" i="9"/>
  <c r="F239" i="9"/>
  <c r="D241" i="9"/>
  <c r="E241" i="9" s="1"/>
  <c r="C242" i="9"/>
  <c r="G242" i="9"/>
  <c r="F243" i="9"/>
  <c r="D245" i="9"/>
  <c r="E245" i="9" s="1"/>
  <c r="C246" i="9"/>
  <c r="G246" i="9"/>
  <c r="F247" i="9"/>
  <c r="D249" i="9"/>
  <c r="E249" i="9" s="1"/>
  <c r="C250" i="9"/>
  <c r="G250" i="9"/>
  <c r="F251" i="9"/>
  <c r="D253" i="9"/>
  <c r="E253" i="9" s="1"/>
  <c r="C254" i="9"/>
  <c r="G254" i="9"/>
  <c r="F255" i="9"/>
  <c r="D257" i="9"/>
  <c r="E257" i="9" s="1"/>
  <c r="C258" i="9"/>
  <c r="G258" i="9"/>
  <c r="F259" i="9"/>
  <c r="D261" i="9"/>
  <c r="E261" i="9" s="1"/>
  <c r="C262" i="9"/>
  <c r="G262" i="9"/>
  <c r="F263" i="9"/>
  <c r="D265" i="9"/>
  <c r="E265" i="9" s="1"/>
  <c r="C266" i="9"/>
  <c r="G266" i="9"/>
  <c r="F267" i="9"/>
  <c r="D269" i="9"/>
  <c r="E269" i="9" s="1"/>
  <c r="C270" i="9"/>
  <c r="G270" i="9"/>
  <c r="F271" i="9"/>
  <c r="D273" i="9"/>
  <c r="E273" i="9" s="1"/>
  <c r="C274" i="9"/>
  <c r="G274" i="9"/>
  <c r="F275" i="9"/>
  <c r="D277" i="9"/>
  <c r="E277" i="9" s="1"/>
  <c r="C278" i="9"/>
  <c r="G278" i="9"/>
  <c r="F279" i="9"/>
  <c r="D281" i="9"/>
  <c r="E281" i="9" s="1"/>
  <c r="C282" i="9"/>
  <c r="G282" i="9"/>
  <c r="F283" i="9"/>
  <c r="D285" i="9"/>
  <c r="E285" i="9" s="1"/>
  <c r="C286" i="9"/>
  <c r="G286" i="9"/>
  <c r="F287" i="9"/>
  <c r="D289" i="9"/>
  <c r="E289" i="9" s="1"/>
  <c r="C290" i="9"/>
  <c r="G290" i="9"/>
  <c r="F291" i="9"/>
  <c r="D293" i="9"/>
  <c r="E293" i="9" s="1"/>
  <c r="C294" i="9"/>
  <c r="G294" i="9"/>
  <c r="F295" i="9"/>
  <c r="D297" i="9"/>
  <c r="E297" i="9" s="1"/>
  <c r="C298" i="9"/>
  <c r="G298" i="9"/>
  <c r="F299" i="9"/>
  <c r="D301" i="9"/>
  <c r="E301" i="9" s="1"/>
  <c r="C302" i="9"/>
  <c r="G302" i="9"/>
  <c r="F303" i="9"/>
  <c r="D305" i="9"/>
  <c r="E305" i="9" s="1"/>
  <c r="C306" i="9"/>
  <c r="G306" i="9"/>
  <c r="F307" i="9"/>
  <c r="D309" i="9"/>
  <c r="E309" i="9" s="1"/>
  <c r="C310" i="9"/>
  <c r="G310" i="9"/>
  <c r="F311" i="9"/>
  <c r="D313" i="9"/>
  <c r="E313" i="9" s="1"/>
  <c r="C314" i="9"/>
  <c r="G314" i="9"/>
  <c r="F315" i="9"/>
  <c r="D317" i="9"/>
  <c r="E317" i="9" s="1"/>
  <c r="C318" i="9"/>
  <c r="G318" i="9"/>
  <c r="F319" i="9"/>
  <c r="D321" i="9"/>
  <c r="E321" i="9" s="1"/>
  <c r="C322" i="9"/>
  <c r="G322" i="9"/>
  <c r="F323" i="9"/>
  <c r="D325" i="9"/>
  <c r="E325" i="9" s="1"/>
  <c r="C326" i="9"/>
  <c r="G326" i="9"/>
  <c r="F327" i="9"/>
  <c r="D329" i="9"/>
  <c r="E329" i="9" s="1"/>
  <c r="C330" i="9"/>
  <c r="G330" i="9"/>
  <c r="F331" i="9"/>
  <c r="D333" i="9"/>
  <c r="E333" i="9" s="1"/>
  <c r="C334" i="9"/>
  <c r="G334" i="9"/>
  <c r="F335" i="9"/>
  <c r="D337" i="9"/>
  <c r="E337" i="9" s="1"/>
  <c r="C338" i="9"/>
  <c r="G338" i="9"/>
  <c r="F339" i="9"/>
  <c r="D341" i="9"/>
  <c r="E341" i="9" s="1"/>
  <c r="C342" i="9"/>
  <c r="G342" i="9"/>
  <c r="F343" i="9"/>
  <c r="D345" i="9"/>
  <c r="E345" i="9" s="1"/>
  <c r="C346" i="9"/>
  <c r="G346" i="9"/>
  <c r="F347" i="9"/>
  <c r="D349" i="9"/>
  <c r="E349" i="9" s="1"/>
  <c r="C350" i="9"/>
  <c r="G350" i="9"/>
  <c r="F351" i="9"/>
  <c r="D353" i="9"/>
  <c r="E353" i="9" s="1"/>
  <c r="C354" i="9"/>
  <c r="G354" i="9"/>
  <c r="F355" i="9"/>
  <c r="D357" i="9"/>
  <c r="E357" i="9" s="1"/>
  <c r="C358" i="9"/>
  <c r="G358" i="9"/>
  <c r="F359" i="9"/>
  <c r="D361" i="9"/>
  <c r="E361" i="9" s="1"/>
  <c r="C362" i="9"/>
  <c r="G362" i="9"/>
  <c r="F363" i="9"/>
  <c r="D365" i="9"/>
  <c r="E365" i="9" s="1"/>
  <c r="C366" i="9"/>
  <c r="G366" i="9"/>
  <c r="F367" i="9"/>
  <c r="D369" i="9"/>
  <c r="E369" i="9" s="1"/>
  <c r="C370" i="9"/>
  <c r="G370" i="9"/>
  <c r="F371" i="9"/>
  <c r="D373" i="9"/>
  <c r="E373" i="9" s="1"/>
  <c r="C374" i="9"/>
  <c r="G374" i="9"/>
  <c r="F375" i="9"/>
  <c r="D377" i="9"/>
  <c r="E377" i="9" s="1"/>
  <c r="C378" i="9"/>
  <c r="G378" i="9"/>
  <c r="F379" i="9"/>
  <c r="D381" i="9"/>
  <c r="E381" i="9" s="1"/>
  <c r="C382" i="9"/>
  <c r="G382" i="9"/>
  <c r="F383" i="9"/>
  <c r="D385" i="9"/>
  <c r="E385" i="9" s="1"/>
  <c r="C386" i="9"/>
  <c r="G386" i="9"/>
  <c r="F387" i="9"/>
  <c r="D389" i="9"/>
  <c r="E389" i="9" s="1"/>
  <c r="C390" i="9"/>
  <c r="G390" i="9"/>
  <c r="F391" i="9"/>
  <c r="D393" i="9"/>
  <c r="E393" i="9" s="1"/>
  <c r="C394" i="9"/>
  <c r="G394" i="9"/>
  <c r="F395" i="9"/>
  <c r="D397" i="9"/>
  <c r="E397" i="9" s="1"/>
  <c r="C398" i="9"/>
  <c r="G398" i="9"/>
  <c r="F399" i="9"/>
  <c r="D401" i="9"/>
  <c r="E401" i="9" s="1"/>
  <c r="C402" i="9"/>
  <c r="G402" i="9"/>
  <c r="F403" i="9"/>
  <c r="D405" i="9"/>
  <c r="E405" i="9" s="1"/>
  <c r="C406" i="9"/>
  <c r="G406" i="9"/>
  <c r="F407" i="9"/>
  <c r="D409" i="9"/>
  <c r="E409" i="9" s="1"/>
  <c r="C410" i="9"/>
  <c r="G410" i="9"/>
  <c r="F411" i="9"/>
  <c r="D413" i="9"/>
  <c r="E413" i="9" s="1"/>
  <c r="C414" i="9"/>
  <c r="G414" i="9"/>
  <c r="F415" i="9"/>
  <c r="D417" i="9"/>
  <c r="E417" i="9" s="1"/>
  <c r="C418" i="9"/>
  <c r="G418" i="9"/>
  <c r="F419" i="9"/>
  <c r="D421" i="9"/>
  <c r="E421" i="9" s="1"/>
  <c r="C422" i="9"/>
  <c r="G422" i="9"/>
  <c r="F423" i="9"/>
  <c r="D425" i="9"/>
  <c r="E425" i="9" s="1"/>
  <c r="C426" i="9"/>
  <c r="G426" i="9"/>
  <c r="F427" i="9"/>
  <c r="D429" i="9"/>
  <c r="E429" i="9" s="1"/>
  <c r="C430" i="9"/>
  <c r="G430" i="9"/>
  <c r="F431" i="9"/>
  <c r="D433" i="9"/>
  <c r="E433" i="9" s="1"/>
  <c r="C434" i="9"/>
  <c r="G434" i="9"/>
  <c r="F435" i="9"/>
  <c r="D437" i="9"/>
  <c r="E437" i="9" s="1"/>
  <c r="C438" i="9"/>
  <c r="G438" i="9"/>
  <c r="F439" i="9"/>
  <c r="D441" i="9"/>
  <c r="E441" i="9" s="1"/>
  <c r="C442" i="9"/>
  <c r="G442" i="9"/>
  <c r="F443" i="9"/>
  <c r="D445" i="9"/>
  <c r="E445" i="9" s="1"/>
  <c r="C446" i="9"/>
  <c r="G446" i="9"/>
  <c r="F447" i="9"/>
  <c r="D449" i="9"/>
  <c r="E449" i="9" s="1"/>
  <c r="C450" i="9"/>
  <c r="G450" i="9"/>
  <c r="F451" i="9"/>
  <c r="D453" i="9"/>
  <c r="E453" i="9" s="1"/>
  <c r="C454" i="9"/>
  <c r="G454" i="9"/>
  <c r="F455" i="9"/>
  <c r="D457" i="9"/>
  <c r="E457" i="9" s="1"/>
  <c r="C458" i="9"/>
  <c r="G458" i="9"/>
  <c r="F459" i="9"/>
  <c r="D461" i="9"/>
  <c r="E461" i="9" s="1"/>
  <c r="C462" i="9"/>
  <c r="G462" i="9"/>
  <c r="F463" i="9"/>
  <c r="D465" i="9"/>
  <c r="E465" i="9" s="1"/>
  <c r="C466" i="9"/>
  <c r="G466" i="9"/>
  <c r="F467" i="9"/>
  <c r="D469" i="9"/>
  <c r="E469" i="9" s="1"/>
  <c r="C470" i="9"/>
  <c r="G470" i="9"/>
  <c r="F471" i="9"/>
  <c r="D473" i="9"/>
  <c r="E473" i="9" s="1"/>
  <c r="C474" i="9"/>
  <c r="G474" i="9"/>
  <c r="F475" i="9"/>
  <c r="D477" i="9"/>
  <c r="E477" i="9" s="1"/>
  <c r="C478" i="9"/>
  <c r="G478" i="9"/>
  <c r="F479" i="9"/>
  <c r="D481" i="9"/>
  <c r="E481" i="9" s="1"/>
  <c r="C482" i="9"/>
  <c r="G482" i="9"/>
  <c r="F483" i="9"/>
  <c r="D485" i="9"/>
  <c r="E485" i="9" s="1"/>
  <c r="C486" i="9"/>
  <c r="G486" i="9"/>
  <c r="F487" i="9"/>
  <c r="D489" i="9"/>
  <c r="E489" i="9" s="1"/>
  <c r="C490" i="9"/>
  <c r="G490" i="9"/>
  <c r="F491" i="9"/>
  <c r="D493" i="9"/>
  <c r="E493" i="9" s="1"/>
  <c r="C494" i="9"/>
  <c r="G494" i="9"/>
  <c r="F495" i="9"/>
  <c r="D497" i="9"/>
  <c r="E497" i="9" s="1"/>
  <c r="C498" i="9"/>
  <c r="G498" i="9"/>
  <c r="F499" i="9"/>
  <c r="D501" i="9"/>
  <c r="E501" i="9" s="1"/>
  <c r="C502" i="9"/>
  <c r="G502" i="9"/>
  <c r="F503" i="9"/>
  <c r="D505" i="9"/>
  <c r="E505" i="9" s="1"/>
  <c r="C506" i="9"/>
  <c r="G506" i="9"/>
  <c r="F507" i="9"/>
  <c r="D509" i="9"/>
  <c r="E509" i="9" s="1"/>
  <c r="C510" i="9"/>
  <c r="G510" i="9"/>
  <c r="F511" i="9"/>
  <c r="D513" i="9"/>
  <c r="E513" i="9" s="1"/>
  <c r="C514" i="9"/>
  <c r="G514" i="9"/>
  <c r="F515" i="9"/>
  <c r="D517" i="9"/>
  <c r="E517" i="9" s="1"/>
  <c r="C518" i="9"/>
  <c r="G518" i="9"/>
  <c r="F519" i="9"/>
  <c r="D521" i="9"/>
  <c r="E521" i="9" s="1"/>
  <c r="C522" i="9"/>
  <c r="G522" i="9"/>
  <c r="F523" i="9"/>
  <c r="D525" i="9"/>
  <c r="E525" i="9" s="1"/>
  <c r="C526" i="9"/>
  <c r="G526" i="9"/>
  <c r="F527" i="9"/>
  <c r="D529" i="9"/>
  <c r="E529" i="9" s="1"/>
  <c r="C530" i="9"/>
  <c r="G530" i="9"/>
  <c r="F531" i="9"/>
  <c r="D533" i="9"/>
  <c r="E533" i="9" s="1"/>
  <c r="C534" i="9"/>
  <c r="G534" i="9"/>
  <c r="F535" i="9"/>
  <c r="D537" i="9"/>
  <c r="E537" i="9" s="1"/>
  <c r="C538" i="9"/>
  <c r="G538" i="9"/>
  <c r="F539" i="9"/>
  <c r="D541" i="9"/>
  <c r="E541" i="9" s="1"/>
  <c r="C542" i="9"/>
  <c r="G542" i="9"/>
  <c r="F543" i="9"/>
  <c r="D545" i="9"/>
  <c r="E545" i="9" s="1"/>
  <c r="C546" i="9"/>
  <c r="G546" i="9"/>
  <c r="F547" i="9"/>
  <c r="D549" i="9"/>
  <c r="E549" i="9" s="1"/>
  <c r="C550" i="9"/>
  <c r="G550" i="9"/>
  <c r="F551" i="9"/>
  <c r="D553" i="9"/>
  <c r="E553" i="9" s="1"/>
  <c r="C554" i="9"/>
  <c r="G554" i="9"/>
  <c r="F555" i="9"/>
  <c r="D557" i="9"/>
  <c r="E557" i="9" s="1"/>
  <c r="C558" i="9"/>
  <c r="G558" i="9"/>
  <c r="F559" i="9"/>
  <c r="D561" i="9"/>
  <c r="E561" i="9" s="1"/>
  <c r="C562" i="9"/>
  <c r="G562" i="9"/>
  <c r="F563" i="9"/>
  <c r="D565" i="9"/>
  <c r="E565" i="9" s="1"/>
  <c r="C566" i="9"/>
  <c r="G566" i="9"/>
  <c r="F567" i="9"/>
  <c r="D569" i="9"/>
  <c r="E569" i="9" s="1"/>
  <c r="C570" i="9"/>
  <c r="G570" i="9"/>
  <c r="F571" i="9"/>
  <c r="D573" i="9"/>
  <c r="E573" i="9" s="1"/>
  <c r="C574" i="9"/>
  <c r="G574" i="9"/>
  <c r="F575" i="9"/>
  <c r="D577" i="9"/>
  <c r="E577" i="9" s="1"/>
  <c r="C578" i="9"/>
  <c r="G578" i="9"/>
  <c r="F579" i="9"/>
  <c r="D581" i="9"/>
  <c r="E581" i="9" s="1"/>
  <c r="C582" i="9"/>
  <c r="G582" i="9"/>
  <c r="F583" i="9"/>
  <c r="D585" i="9"/>
  <c r="E585" i="9" s="1"/>
  <c r="C586" i="9"/>
  <c r="G586" i="9"/>
  <c r="F587" i="9"/>
  <c r="D589" i="9"/>
  <c r="E589" i="9" s="1"/>
  <c r="C590" i="9"/>
  <c r="G590" i="9"/>
  <c r="F591" i="9"/>
  <c r="D593" i="9"/>
  <c r="E593" i="9" s="1"/>
  <c r="C594" i="9"/>
  <c r="G594" i="9"/>
  <c r="F595" i="9"/>
  <c r="D597" i="9"/>
  <c r="E597" i="9" s="1"/>
  <c r="C598" i="9"/>
  <c r="G598" i="9"/>
  <c r="F599" i="9"/>
  <c r="D601" i="9"/>
  <c r="E601" i="9" s="1"/>
  <c r="C602" i="9"/>
  <c r="G602" i="9"/>
  <c r="F603" i="9"/>
  <c r="D605" i="9"/>
  <c r="E605" i="9" s="1"/>
  <c r="C606" i="9"/>
  <c r="G606" i="9"/>
  <c r="F607" i="9"/>
  <c r="D609" i="9"/>
  <c r="E609" i="9" s="1"/>
  <c r="C610" i="9"/>
  <c r="G610" i="9"/>
  <c r="F611" i="9"/>
  <c r="D613" i="9"/>
  <c r="E613" i="9" s="1"/>
  <c r="C614" i="9"/>
  <c r="G614" i="9"/>
  <c r="F615" i="9"/>
  <c r="D617" i="9"/>
  <c r="E617" i="9" s="1"/>
  <c r="C618" i="9"/>
  <c r="G618" i="9"/>
  <c r="F619" i="9"/>
  <c r="D621" i="9"/>
  <c r="E621" i="9" s="1"/>
  <c r="C622" i="9"/>
  <c r="G622" i="9"/>
  <c r="F623" i="9"/>
  <c r="D625" i="9"/>
  <c r="E625" i="9" s="1"/>
  <c r="C626" i="9"/>
  <c r="G626" i="9"/>
  <c r="F627" i="9"/>
  <c r="D629" i="9"/>
  <c r="E629" i="9" s="1"/>
  <c r="C630" i="9"/>
  <c r="G630" i="9"/>
  <c r="F631" i="9"/>
  <c r="D633" i="9"/>
  <c r="E633" i="9" s="1"/>
  <c r="C634" i="9"/>
  <c r="G634" i="9"/>
  <c r="F635" i="9"/>
  <c r="D637" i="9"/>
  <c r="E637" i="9" s="1"/>
  <c r="C638" i="9"/>
  <c r="G638" i="9"/>
  <c r="F639" i="9"/>
  <c r="D641" i="9"/>
  <c r="E641" i="9" s="1"/>
  <c r="C642" i="9"/>
  <c r="G642" i="9"/>
  <c r="F643" i="9"/>
  <c r="D645" i="9"/>
  <c r="E645" i="9" s="1"/>
  <c r="C646" i="9"/>
  <c r="G646" i="9"/>
  <c r="F647" i="9"/>
  <c r="D649" i="9"/>
  <c r="E649" i="9" s="1"/>
  <c r="C650" i="9"/>
  <c r="G650" i="9"/>
  <c r="F651" i="9"/>
  <c r="D653" i="9"/>
  <c r="E653" i="9" s="1"/>
  <c r="C654" i="9"/>
  <c r="G654" i="9"/>
  <c r="F655" i="9"/>
  <c r="D657" i="9"/>
  <c r="E657" i="9" s="1"/>
  <c r="C658" i="9"/>
  <c r="G658" i="9"/>
  <c r="F659" i="9"/>
  <c r="D661" i="9"/>
  <c r="E661" i="9" s="1"/>
  <c r="C662" i="9"/>
  <c r="G662" i="9"/>
  <c r="F663" i="9"/>
  <c r="D665" i="9"/>
  <c r="E665" i="9" s="1"/>
  <c r="C666" i="9"/>
  <c r="G666" i="9"/>
  <c r="F667" i="9"/>
  <c r="D669" i="9"/>
  <c r="E669" i="9" s="1"/>
  <c r="C670" i="9"/>
  <c r="G670" i="9"/>
  <c r="F671" i="9"/>
  <c r="D673" i="9"/>
  <c r="E673" i="9" s="1"/>
  <c r="C674" i="9"/>
  <c r="G674" i="9"/>
  <c r="F675" i="9"/>
  <c r="D677" i="9"/>
  <c r="E677" i="9" s="1"/>
  <c r="C678" i="9"/>
  <c r="G678" i="9"/>
  <c r="F679" i="9"/>
  <c r="D681" i="9"/>
  <c r="E681" i="9" s="1"/>
  <c r="C682" i="9"/>
  <c r="G682" i="9"/>
  <c r="F683" i="9"/>
  <c r="G684" i="9"/>
  <c r="C688" i="9"/>
  <c r="F689" i="9"/>
  <c r="D691" i="9"/>
  <c r="E691" i="9" s="1"/>
  <c r="G692" i="9"/>
  <c r="C696" i="9"/>
  <c r="F697" i="9"/>
  <c r="D699" i="9"/>
  <c r="E699" i="9" s="1"/>
  <c r="G700" i="9"/>
  <c r="C704" i="9"/>
  <c r="F705" i="9"/>
  <c r="D707" i="9"/>
  <c r="E707" i="9" s="1"/>
  <c r="G708" i="9"/>
  <c r="C712" i="9"/>
  <c r="F713" i="9"/>
  <c r="D715" i="9"/>
  <c r="E715" i="9" s="1"/>
  <c r="G716" i="9"/>
  <c r="C720" i="9"/>
  <c r="F721" i="9"/>
  <c r="D723" i="9"/>
  <c r="E723" i="9" s="1"/>
  <c r="G724" i="9"/>
  <c r="C728" i="9"/>
  <c r="F729" i="9"/>
  <c r="D731" i="9"/>
  <c r="E731" i="9" s="1"/>
  <c r="G732" i="9"/>
  <c r="C736" i="9"/>
  <c r="F737" i="9"/>
  <c r="D739" i="9"/>
  <c r="E739" i="9" s="1"/>
  <c r="G740" i="9"/>
  <c r="C744" i="9"/>
  <c r="F745" i="9"/>
  <c r="D747" i="9"/>
  <c r="E747" i="9" s="1"/>
  <c r="G748" i="9"/>
  <c r="C752" i="9"/>
  <c r="F753" i="9"/>
  <c r="D755" i="9"/>
  <c r="E755" i="9" s="1"/>
  <c r="G756" i="9"/>
  <c r="C760" i="9"/>
  <c r="F761" i="9"/>
  <c r="D763" i="9"/>
  <c r="E763" i="9" s="1"/>
  <c r="G764" i="9"/>
  <c r="C768" i="9"/>
  <c r="F769" i="9"/>
  <c r="D771" i="9"/>
  <c r="E771" i="9" s="1"/>
  <c r="G772" i="9"/>
  <c r="C776" i="9"/>
  <c r="F777" i="9"/>
  <c r="D779" i="9"/>
  <c r="E779" i="9" s="1"/>
  <c r="G780" i="9"/>
  <c r="C784" i="9"/>
  <c r="F785" i="9"/>
  <c r="D787" i="9"/>
  <c r="E787" i="9" s="1"/>
  <c r="G788" i="9"/>
  <c r="C792" i="9"/>
  <c r="F793" i="9"/>
  <c r="D795" i="9"/>
  <c r="E795" i="9" s="1"/>
  <c r="G796" i="9"/>
  <c r="C800" i="9"/>
  <c r="F801" i="9"/>
  <c r="D803" i="9"/>
  <c r="E803" i="9" s="1"/>
  <c r="G804" i="9"/>
  <c r="C808" i="9"/>
  <c r="F809" i="9"/>
  <c r="D811" i="9"/>
  <c r="E811" i="9" s="1"/>
  <c r="G812" i="9"/>
  <c r="C816" i="9"/>
  <c r="F817" i="9"/>
  <c r="D819" i="9"/>
  <c r="E819" i="9" s="1"/>
  <c r="G820" i="9"/>
  <c r="C824" i="9"/>
  <c r="F825" i="9"/>
  <c r="D827" i="9"/>
  <c r="E827" i="9" s="1"/>
  <c r="G828" i="9"/>
  <c r="C832" i="9"/>
  <c r="F833" i="9"/>
  <c r="D835" i="9"/>
  <c r="E835" i="9" s="1"/>
  <c r="G836" i="9"/>
  <c r="C840" i="9"/>
  <c r="F841" i="9"/>
  <c r="D843" i="9"/>
  <c r="E843" i="9" s="1"/>
  <c r="G844" i="9"/>
  <c r="C848" i="9"/>
  <c r="F849" i="9"/>
  <c r="D851" i="9"/>
  <c r="E851" i="9" s="1"/>
  <c r="G852" i="9"/>
  <c r="C856" i="9"/>
  <c r="F857" i="9"/>
  <c r="D859" i="9"/>
  <c r="E859" i="9" s="1"/>
  <c r="G860" i="9"/>
  <c r="C864" i="9"/>
  <c r="F865" i="9"/>
  <c r="D867" i="9"/>
  <c r="E867" i="9" s="1"/>
  <c r="G868" i="9"/>
  <c r="C872" i="9"/>
  <c r="F873" i="9"/>
  <c r="D875" i="9"/>
  <c r="E875" i="9" s="1"/>
  <c r="G876" i="9"/>
  <c r="C880" i="9"/>
  <c r="F881" i="9"/>
  <c r="D883" i="9"/>
  <c r="E883" i="9" s="1"/>
  <c r="G884" i="9"/>
  <c r="C888" i="9"/>
  <c r="F889" i="9"/>
  <c r="D891" i="9"/>
  <c r="E891" i="9" s="1"/>
  <c r="G892" i="9"/>
  <c r="C896" i="9"/>
  <c r="F897" i="9"/>
  <c r="D899" i="9"/>
  <c r="E899" i="9" s="1"/>
  <c r="G900" i="9"/>
  <c r="C904" i="9"/>
  <c r="F905" i="9"/>
  <c r="D907" i="9"/>
  <c r="E907" i="9" s="1"/>
  <c r="G908" i="9"/>
  <c r="C912" i="9"/>
  <c r="F913" i="9"/>
  <c r="D915" i="9"/>
  <c r="E915" i="9" s="1"/>
  <c r="G916" i="9"/>
  <c r="C920" i="9"/>
  <c r="F921" i="9"/>
  <c r="D923" i="9"/>
  <c r="E923" i="9" s="1"/>
  <c r="G924" i="9"/>
  <c r="C928" i="9"/>
  <c r="F929" i="9"/>
  <c r="D931" i="9"/>
  <c r="E931" i="9" s="1"/>
  <c r="G932" i="9"/>
  <c r="C936" i="9"/>
  <c r="F937" i="9"/>
  <c r="D939" i="9"/>
  <c r="E939" i="9" s="1"/>
  <c r="G940" i="9"/>
  <c r="C944" i="9"/>
  <c r="F945" i="9"/>
  <c r="D947" i="9"/>
  <c r="E947" i="9" s="1"/>
  <c r="G948" i="9"/>
  <c r="C952" i="9"/>
  <c r="F953" i="9"/>
  <c r="D955" i="9"/>
  <c r="E955" i="9" s="1"/>
  <c r="G956" i="9"/>
  <c r="C960" i="9"/>
  <c r="F961" i="9"/>
  <c r="D963" i="9"/>
  <c r="E963" i="9" s="1"/>
  <c r="G964" i="9"/>
  <c r="C968" i="9"/>
  <c r="F969" i="9"/>
  <c r="D971" i="9"/>
  <c r="E971" i="9" s="1"/>
  <c r="G972" i="9"/>
  <c r="G975" i="9"/>
  <c r="C979" i="9"/>
  <c r="D982" i="9"/>
  <c r="E982" i="9" s="1"/>
  <c r="F988" i="9"/>
  <c r="G991" i="9"/>
  <c r="C995" i="9"/>
  <c r="D998" i="9"/>
  <c r="E998" i="9" s="1"/>
  <c r="F1004" i="9"/>
  <c r="G1007" i="9"/>
  <c r="C1011" i="9"/>
  <c r="D1014" i="9"/>
  <c r="E1014" i="9" s="1"/>
  <c r="F1020" i="9"/>
  <c r="G1023" i="9"/>
  <c r="C1027" i="9"/>
  <c r="D1030" i="9"/>
  <c r="E1030" i="9" s="1"/>
  <c r="F1036" i="9"/>
  <c r="G1039" i="9"/>
  <c r="C1043" i="9"/>
  <c r="D1046" i="9"/>
  <c r="E1046" i="9" s="1"/>
  <c r="F1052" i="9"/>
  <c r="G1055" i="9"/>
  <c r="C1059" i="9"/>
  <c r="D1062" i="9"/>
  <c r="E1062" i="9" s="1"/>
  <c r="F1068" i="9"/>
  <c r="G1071" i="9"/>
  <c r="C1075" i="9"/>
  <c r="D1078" i="9"/>
  <c r="E1078" i="9" s="1"/>
  <c r="F1084" i="9"/>
  <c r="G1087" i="9"/>
  <c r="C1091" i="9"/>
  <c r="D1094" i="9"/>
  <c r="E1094" i="9" s="1"/>
  <c r="F1100" i="9"/>
  <c r="G1103" i="9"/>
  <c r="C1107" i="9"/>
  <c r="D1110" i="9"/>
  <c r="E1110" i="9" s="1"/>
  <c r="F1116" i="9"/>
  <c r="G1119" i="9"/>
  <c r="C1123" i="9"/>
  <c r="D1126" i="9"/>
  <c r="E1126" i="9" s="1"/>
  <c r="F1132" i="9"/>
  <c r="G1135" i="9"/>
  <c r="C1139" i="9"/>
  <c r="D1142" i="9"/>
  <c r="E1142" i="9" s="1"/>
  <c r="F1148" i="9"/>
  <c r="G1151" i="9"/>
  <c r="C1155" i="9"/>
  <c r="D1158" i="9"/>
  <c r="E1158" i="9" s="1"/>
  <c r="F1164" i="9"/>
  <c r="G1167" i="9"/>
  <c r="C1171" i="9"/>
  <c r="D1174" i="9"/>
  <c r="E1174" i="9" s="1"/>
  <c r="F1180" i="9"/>
  <c r="G1183" i="9"/>
  <c r="C1187" i="9"/>
  <c r="D1190" i="9"/>
  <c r="E1190" i="9" s="1"/>
  <c r="F1196" i="9"/>
  <c r="G1199" i="9"/>
  <c r="C1203" i="9"/>
  <c r="D1206" i="9"/>
  <c r="E1206" i="9" s="1"/>
  <c r="F1212" i="9"/>
  <c r="G1215" i="9"/>
  <c r="C1219" i="9"/>
  <c r="D1222" i="9"/>
  <c r="E1222" i="9" s="1"/>
  <c r="F1228" i="9"/>
  <c r="G1231" i="9"/>
  <c r="C1235" i="9"/>
  <c r="D1238" i="9"/>
  <c r="E1238" i="9" s="1"/>
  <c r="F1244" i="9"/>
  <c r="G1247" i="9"/>
  <c r="C1251" i="9"/>
  <c r="D1254" i="9"/>
  <c r="E1254" i="9" s="1"/>
  <c r="F1260" i="9"/>
  <c r="G1263" i="9"/>
  <c r="C1267" i="9"/>
  <c r="D1270" i="9"/>
  <c r="E1270" i="9" s="1"/>
  <c r="F1276" i="9"/>
  <c r="G1279" i="9"/>
  <c r="C1283" i="9"/>
  <c r="D1286" i="9"/>
  <c r="E1286" i="9" s="1"/>
  <c r="F1292" i="9"/>
  <c r="G1295" i="9"/>
  <c r="C1299" i="9"/>
  <c r="D1302" i="9"/>
  <c r="E1302" i="9" s="1"/>
  <c r="F1308" i="9"/>
  <c r="G1311" i="9"/>
  <c r="C1315" i="9"/>
  <c r="D1318" i="9"/>
  <c r="E1318" i="9" s="1"/>
  <c r="F1324" i="9"/>
  <c r="G1327" i="9"/>
  <c r="C1331" i="9"/>
  <c r="D1334" i="9"/>
  <c r="E1334" i="9" s="1"/>
  <c r="F1340" i="9"/>
  <c r="G1343" i="9"/>
  <c r="C1347" i="9"/>
  <c r="D1350" i="9"/>
  <c r="E1350" i="9" s="1"/>
  <c r="F1356" i="9"/>
  <c r="G1359" i="9"/>
  <c r="C1363" i="9"/>
  <c r="D1366" i="9"/>
  <c r="E1366" i="9" s="1"/>
  <c r="F1372" i="9"/>
  <c r="G1375" i="9"/>
  <c r="C1379" i="9"/>
  <c r="D1382" i="9"/>
  <c r="E1382" i="9" s="1"/>
  <c r="F1388" i="9"/>
  <c r="G1391" i="9"/>
  <c r="C1395" i="9"/>
  <c r="D1398" i="9"/>
  <c r="E1398" i="9" s="1"/>
  <c r="F1404" i="9"/>
  <c r="G1407" i="9"/>
  <c r="C1411" i="9"/>
  <c r="D1414" i="9"/>
  <c r="E1414" i="9" s="1"/>
  <c r="F1420" i="9"/>
  <c r="G1423" i="9"/>
  <c r="C1427" i="9"/>
  <c r="D1430" i="9"/>
  <c r="E1430" i="9" s="1"/>
  <c r="C1438" i="9"/>
  <c r="G1450" i="9"/>
  <c r="D1457" i="9"/>
  <c r="E1457" i="9" s="1"/>
  <c r="F1463" i="9"/>
  <c r="C1470" i="9"/>
  <c r="G1482" i="9"/>
  <c r="D1489" i="9"/>
  <c r="E1489" i="9" s="1"/>
  <c r="F1495" i="9"/>
  <c r="C1502" i="9"/>
  <c r="G1514" i="9"/>
  <c r="D1521" i="9"/>
  <c r="E1521" i="9" s="1"/>
  <c r="F1527" i="9"/>
  <c r="C1534" i="9"/>
  <c r="G1546" i="9"/>
  <c r="D1553" i="9"/>
  <c r="E1553" i="9" s="1"/>
  <c r="F1559" i="9"/>
  <c r="C1566" i="9"/>
  <c r="G1578" i="9"/>
  <c r="D1585" i="9"/>
  <c r="E1585" i="9" s="1"/>
  <c r="F1591" i="9"/>
  <c r="C1598" i="9"/>
  <c r="G1610" i="9"/>
  <c r="D1617" i="9"/>
  <c r="E1617" i="9" s="1"/>
  <c r="F1623" i="9"/>
  <c r="C1630" i="9"/>
  <c r="G1642" i="9"/>
  <c r="D1649" i="9"/>
  <c r="E1649" i="9" s="1"/>
  <c r="F1655" i="9"/>
  <c r="C1662" i="9"/>
  <c r="G1674" i="9"/>
  <c r="D1681" i="9"/>
  <c r="E1681" i="9" s="1"/>
  <c r="F1687" i="9"/>
  <c r="C1694" i="9"/>
  <c r="C1707" i="9"/>
  <c r="G1719" i="9"/>
  <c r="F1732" i="9"/>
  <c r="D1758" i="9"/>
  <c r="E1758" i="9" s="1"/>
  <c r="C1771" i="9"/>
  <c r="G1783" i="9"/>
  <c r="F1796" i="9"/>
  <c r="D1822" i="9"/>
  <c r="E1822" i="9" s="1"/>
  <c r="C1835" i="9"/>
  <c r="G1847" i="9"/>
  <c r="F1860" i="9"/>
  <c r="D1886" i="9"/>
  <c r="E1886" i="9" s="1"/>
  <c r="C1899" i="9"/>
  <c r="G1911" i="9"/>
  <c r="F1924" i="9"/>
  <c r="D1950" i="9"/>
  <c r="E1950" i="9" s="1"/>
  <c r="C1963" i="9"/>
  <c r="G1975" i="9"/>
  <c r="F1988" i="9"/>
  <c r="D2014" i="9"/>
  <c r="E2014" i="9" s="1"/>
  <c r="C2027" i="9"/>
  <c r="G2039" i="9"/>
  <c r="F2052" i="9"/>
  <c r="D2078" i="9"/>
  <c r="E2078" i="9" s="1"/>
  <c r="C2091" i="9"/>
  <c r="G2103" i="9"/>
  <c r="F2116" i="9"/>
  <c r="D2142" i="9"/>
  <c r="E2142" i="9" s="1"/>
  <c r="C2155" i="9"/>
  <c r="G2167" i="9"/>
  <c r="F2180" i="9"/>
  <c r="D2206" i="9"/>
  <c r="E2206" i="9" s="1"/>
  <c r="C2219" i="9"/>
  <c r="G2231" i="9"/>
  <c r="F2244" i="9"/>
  <c r="D2270" i="9"/>
  <c r="E2270" i="9" s="1"/>
  <c r="C2283" i="9"/>
  <c r="C2308" i="9"/>
  <c r="F2333" i="9"/>
  <c r="D2359" i="9"/>
  <c r="E2359" i="9" s="1"/>
  <c r="G2384" i="9"/>
  <c r="C2436" i="9"/>
  <c r="F2461" i="9"/>
  <c r="D2487" i="9"/>
  <c r="E2487" i="9" s="1"/>
  <c r="F2578" i="9"/>
  <c r="G2629" i="9"/>
  <c r="C2681" i="9"/>
  <c r="D2732" i="9"/>
  <c r="E2732" i="9" s="1"/>
  <c r="F2834" i="9"/>
  <c r="D2905" i="9"/>
  <c r="E2905" i="9" s="1"/>
  <c r="F3007" i="9"/>
  <c r="C3191" i="9"/>
  <c r="C7" i="9"/>
  <c r="G7" i="9"/>
  <c r="F8" i="9"/>
  <c r="D10" i="9"/>
  <c r="E10" i="9" s="1"/>
  <c r="C11" i="9"/>
  <c r="G11" i="9"/>
  <c r="F12" i="9"/>
  <c r="D14" i="9"/>
  <c r="E14" i="9" s="1"/>
  <c r="C15" i="9"/>
  <c r="G15" i="9"/>
  <c r="F16" i="9"/>
  <c r="D18" i="9"/>
  <c r="E18" i="9" s="1"/>
  <c r="C19" i="9"/>
  <c r="G19" i="9"/>
  <c r="F20" i="9"/>
  <c r="D22" i="9"/>
  <c r="E22" i="9" s="1"/>
  <c r="C23" i="9"/>
  <c r="G23" i="9"/>
  <c r="F24" i="9"/>
  <c r="D26" i="9"/>
  <c r="E26" i="9" s="1"/>
  <c r="C27" i="9"/>
  <c r="G27" i="9"/>
  <c r="F28" i="9"/>
  <c r="D30" i="9"/>
  <c r="E30" i="9" s="1"/>
  <c r="C31" i="9"/>
  <c r="G31" i="9"/>
  <c r="F32" i="9"/>
  <c r="D34" i="9"/>
  <c r="E34" i="9" s="1"/>
  <c r="C35" i="9"/>
  <c r="G35" i="9"/>
  <c r="F36" i="9"/>
  <c r="D38" i="9"/>
  <c r="E38" i="9" s="1"/>
  <c r="C39" i="9"/>
  <c r="G39" i="9"/>
  <c r="F40" i="9"/>
  <c r="D42" i="9"/>
  <c r="E42" i="9" s="1"/>
  <c r="C43" i="9"/>
  <c r="G43" i="9"/>
  <c r="F44" i="9"/>
  <c r="D46" i="9"/>
  <c r="E46" i="9" s="1"/>
  <c r="C47" i="9"/>
  <c r="G47" i="9"/>
  <c r="F48" i="9"/>
  <c r="D50" i="9"/>
  <c r="E50" i="9" s="1"/>
  <c r="C51" i="9"/>
  <c r="G51" i="9"/>
  <c r="F52" i="9"/>
  <c r="D54" i="9"/>
  <c r="E54" i="9" s="1"/>
  <c r="C55" i="9"/>
  <c r="G55" i="9"/>
  <c r="F56" i="9"/>
  <c r="D58" i="9"/>
  <c r="E58" i="9" s="1"/>
  <c r="C59" i="9"/>
  <c r="G59" i="9"/>
  <c r="F60" i="9"/>
  <c r="D62" i="9"/>
  <c r="E62" i="9" s="1"/>
  <c r="C63" i="9"/>
  <c r="G63" i="9"/>
  <c r="F64" i="9"/>
  <c r="D66" i="9"/>
  <c r="E66" i="9" s="1"/>
  <c r="C67" i="9"/>
  <c r="G67" i="9"/>
  <c r="F68" i="9"/>
  <c r="D70" i="9"/>
  <c r="E70" i="9" s="1"/>
  <c r="C71" i="9"/>
  <c r="G71" i="9"/>
  <c r="F72" i="9"/>
  <c r="D74" i="9"/>
  <c r="E74" i="9" s="1"/>
  <c r="C75" i="9"/>
  <c r="G75" i="9"/>
  <c r="F76" i="9"/>
  <c r="D78" i="9"/>
  <c r="E78" i="9" s="1"/>
  <c r="C79" i="9"/>
  <c r="G79" i="9"/>
  <c r="F80" i="9"/>
  <c r="D82" i="9"/>
  <c r="E82" i="9" s="1"/>
  <c r="C83" i="9"/>
  <c r="G83" i="9"/>
  <c r="F84" i="9"/>
  <c r="D86" i="9"/>
  <c r="E86" i="9" s="1"/>
  <c r="C87" i="9"/>
  <c r="G87" i="9"/>
  <c r="F88" i="9"/>
  <c r="D90" i="9"/>
  <c r="E90" i="9" s="1"/>
  <c r="C91" i="9"/>
  <c r="G91" i="9"/>
  <c r="F92" i="9"/>
  <c r="D94" i="9"/>
  <c r="E94" i="9" s="1"/>
  <c r="C95" i="9"/>
  <c r="G95" i="9"/>
  <c r="F96" i="9"/>
  <c r="D98" i="9"/>
  <c r="E98" i="9" s="1"/>
  <c r="C99" i="9"/>
  <c r="G99" i="9"/>
  <c r="F100" i="9"/>
  <c r="D102" i="9"/>
  <c r="E102" i="9" s="1"/>
  <c r="C103" i="9"/>
  <c r="G103" i="9"/>
  <c r="F104" i="9"/>
  <c r="D106" i="9"/>
  <c r="E106" i="9" s="1"/>
  <c r="C107" i="9"/>
  <c r="G107" i="9"/>
  <c r="F108" i="9"/>
  <c r="D110" i="9"/>
  <c r="E110" i="9" s="1"/>
  <c r="C111" i="9"/>
  <c r="G111" i="9"/>
  <c r="F112" i="9"/>
  <c r="D114" i="9"/>
  <c r="E114" i="9" s="1"/>
  <c r="C115" i="9"/>
  <c r="G115" i="9"/>
  <c r="F116" i="9"/>
  <c r="D118" i="9"/>
  <c r="E118" i="9" s="1"/>
  <c r="C119" i="9"/>
  <c r="G119" i="9"/>
  <c r="F120" i="9"/>
  <c r="D122" i="9"/>
  <c r="E122" i="9" s="1"/>
  <c r="C123" i="9"/>
  <c r="G123" i="9"/>
  <c r="F124" i="9"/>
  <c r="D126" i="9"/>
  <c r="E126" i="9" s="1"/>
  <c r="C127" i="9"/>
  <c r="G127" i="9"/>
  <c r="F128" i="9"/>
  <c r="D130" i="9"/>
  <c r="E130" i="9" s="1"/>
  <c r="C131" i="9"/>
  <c r="G131" i="9"/>
  <c r="F132" i="9"/>
  <c r="D134" i="9"/>
  <c r="E134" i="9" s="1"/>
  <c r="C135" i="9"/>
  <c r="G135" i="9"/>
  <c r="F136" i="9"/>
  <c r="D138" i="9"/>
  <c r="E138" i="9" s="1"/>
  <c r="C139" i="9"/>
  <c r="G139" i="9"/>
  <c r="F140" i="9"/>
  <c r="D142" i="9"/>
  <c r="E142" i="9" s="1"/>
  <c r="C143" i="9"/>
  <c r="G143" i="9"/>
  <c r="F144" i="9"/>
  <c r="D146" i="9"/>
  <c r="E146" i="9" s="1"/>
  <c r="C147" i="9"/>
  <c r="G147" i="9"/>
  <c r="F148" i="9"/>
  <c r="D150" i="9"/>
  <c r="E150" i="9" s="1"/>
  <c r="C151" i="9"/>
  <c r="G151" i="9"/>
  <c r="F152" i="9"/>
  <c r="D154" i="9"/>
  <c r="E154" i="9" s="1"/>
  <c r="C155" i="9"/>
  <c r="G155" i="9"/>
  <c r="F156" i="9"/>
  <c r="D158" i="9"/>
  <c r="E158" i="9" s="1"/>
  <c r="C159" i="9"/>
  <c r="G159" i="9"/>
  <c r="F160" i="9"/>
  <c r="D162" i="9"/>
  <c r="E162" i="9" s="1"/>
  <c r="C163" i="9"/>
  <c r="G163" i="9"/>
  <c r="F164" i="9"/>
  <c r="D166" i="9"/>
  <c r="E166" i="9" s="1"/>
  <c r="C167" i="9"/>
  <c r="G167" i="9"/>
  <c r="F168" i="9"/>
  <c r="D170" i="9"/>
  <c r="E170" i="9" s="1"/>
  <c r="C171" i="9"/>
  <c r="G171" i="9"/>
  <c r="F172" i="9"/>
  <c r="D174" i="9"/>
  <c r="E174" i="9" s="1"/>
  <c r="C175" i="9"/>
  <c r="G175" i="9"/>
  <c r="F176" i="9"/>
  <c r="D178" i="9"/>
  <c r="E178" i="9" s="1"/>
  <c r="C179" i="9"/>
  <c r="G179" i="9"/>
  <c r="F180" i="9"/>
  <c r="D182" i="9"/>
  <c r="E182" i="9" s="1"/>
  <c r="C183" i="9"/>
  <c r="G183" i="9"/>
  <c r="F184" i="9"/>
  <c r="D186" i="9"/>
  <c r="E186" i="9" s="1"/>
  <c r="C187" i="9"/>
  <c r="G187" i="9"/>
  <c r="F188" i="9"/>
  <c r="D190" i="9"/>
  <c r="E190" i="9" s="1"/>
  <c r="C191" i="9"/>
  <c r="G191" i="9"/>
  <c r="F192" i="9"/>
  <c r="D194" i="9"/>
  <c r="E194" i="9" s="1"/>
  <c r="C195" i="9"/>
  <c r="G195" i="9"/>
  <c r="F196" i="9"/>
  <c r="D198" i="9"/>
  <c r="E198" i="9" s="1"/>
  <c r="C199" i="9"/>
  <c r="G199" i="9"/>
  <c r="F200" i="9"/>
  <c r="D202" i="9"/>
  <c r="E202" i="9" s="1"/>
  <c r="C203" i="9"/>
  <c r="G203" i="9"/>
  <c r="F204" i="9"/>
  <c r="D206" i="9"/>
  <c r="E206" i="9" s="1"/>
  <c r="C207" i="9"/>
  <c r="G207" i="9"/>
  <c r="F208" i="9"/>
  <c r="D210" i="9"/>
  <c r="E210" i="9" s="1"/>
  <c r="C211" i="9"/>
  <c r="G211" i="9"/>
  <c r="F212" i="9"/>
  <c r="D214" i="9"/>
  <c r="E214" i="9" s="1"/>
  <c r="C215" i="9"/>
  <c r="G215" i="9"/>
  <c r="F216" i="9"/>
  <c r="D218" i="9"/>
  <c r="E218" i="9" s="1"/>
  <c r="C219" i="9"/>
  <c r="G219" i="9"/>
  <c r="F220" i="9"/>
  <c r="D222" i="9"/>
  <c r="E222" i="9" s="1"/>
  <c r="C223" i="9"/>
  <c r="G223" i="9"/>
  <c r="F224" i="9"/>
  <c r="D226" i="9"/>
  <c r="E226" i="9" s="1"/>
  <c r="C227" i="9"/>
  <c r="G227" i="9"/>
  <c r="F228" i="9"/>
  <c r="D230" i="9"/>
  <c r="E230" i="9" s="1"/>
  <c r="C231" i="9"/>
  <c r="G231" i="9"/>
  <c r="F232" i="9"/>
  <c r="D234" i="9"/>
  <c r="E234" i="9" s="1"/>
  <c r="C235" i="9"/>
  <c r="G235" i="9"/>
  <c r="F236" i="9"/>
  <c r="D238" i="9"/>
  <c r="E238" i="9" s="1"/>
  <c r="C239" i="9"/>
  <c r="G239" i="9"/>
  <c r="F240" i="9"/>
  <c r="D242" i="9"/>
  <c r="E242" i="9" s="1"/>
  <c r="C243" i="9"/>
  <c r="G243" i="9"/>
  <c r="F244" i="9"/>
  <c r="D246" i="9"/>
  <c r="E246" i="9" s="1"/>
  <c r="C247" i="9"/>
  <c r="G247" i="9"/>
  <c r="F248" i="9"/>
  <c r="D250" i="9"/>
  <c r="E250" i="9" s="1"/>
  <c r="C251" i="9"/>
  <c r="G251" i="9"/>
  <c r="F252" i="9"/>
  <c r="D254" i="9"/>
  <c r="E254" i="9" s="1"/>
  <c r="C255" i="9"/>
  <c r="G255" i="9"/>
  <c r="F256" i="9"/>
  <c r="D258" i="9"/>
  <c r="E258" i="9" s="1"/>
  <c r="C259" i="9"/>
  <c r="G259" i="9"/>
  <c r="F260" i="9"/>
  <c r="D262" i="9"/>
  <c r="E262" i="9" s="1"/>
  <c r="C263" i="9"/>
  <c r="G263" i="9"/>
  <c r="F264" i="9"/>
  <c r="D266" i="9"/>
  <c r="E266" i="9" s="1"/>
  <c r="C267" i="9"/>
  <c r="G267" i="9"/>
  <c r="F268" i="9"/>
  <c r="D270" i="9"/>
  <c r="E270" i="9" s="1"/>
  <c r="C271" i="9"/>
  <c r="G271" i="9"/>
  <c r="F272" i="9"/>
  <c r="D274" i="9"/>
  <c r="E274" i="9" s="1"/>
  <c r="C275" i="9"/>
  <c r="G275" i="9"/>
  <c r="F276" i="9"/>
  <c r="D278" i="9"/>
  <c r="E278" i="9" s="1"/>
  <c r="C279" i="9"/>
  <c r="G279" i="9"/>
  <c r="F280" i="9"/>
  <c r="D282" i="9"/>
  <c r="E282" i="9" s="1"/>
  <c r="C283" i="9"/>
  <c r="G283" i="9"/>
  <c r="F284" i="9"/>
  <c r="D286" i="9"/>
  <c r="E286" i="9" s="1"/>
  <c r="C287" i="9"/>
  <c r="G287" i="9"/>
  <c r="F288" i="9"/>
  <c r="D290" i="9"/>
  <c r="E290" i="9" s="1"/>
  <c r="C291" i="9"/>
  <c r="G291" i="9"/>
  <c r="F292" i="9"/>
  <c r="D294" i="9"/>
  <c r="E294" i="9" s="1"/>
  <c r="C295" i="9"/>
  <c r="G295" i="9"/>
  <c r="F296" i="9"/>
  <c r="D298" i="9"/>
  <c r="E298" i="9" s="1"/>
  <c r="C299" i="9"/>
  <c r="G299" i="9"/>
  <c r="F300" i="9"/>
  <c r="D302" i="9"/>
  <c r="E302" i="9" s="1"/>
  <c r="C303" i="9"/>
  <c r="G303" i="9"/>
  <c r="F304" i="9"/>
  <c r="D306" i="9"/>
  <c r="E306" i="9" s="1"/>
  <c r="C307" i="9"/>
  <c r="G307" i="9"/>
  <c r="F308" i="9"/>
  <c r="D310" i="9"/>
  <c r="E310" i="9" s="1"/>
  <c r="C311" i="9"/>
  <c r="G311" i="9"/>
  <c r="F312" i="9"/>
  <c r="D314" i="9"/>
  <c r="E314" i="9" s="1"/>
  <c r="C315" i="9"/>
  <c r="G315" i="9"/>
  <c r="F316" i="9"/>
  <c r="D318" i="9"/>
  <c r="E318" i="9" s="1"/>
  <c r="C319" i="9"/>
  <c r="G319" i="9"/>
  <c r="F320" i="9"/>
  <c r="D322" i="9"/>
  <c r="E322" i="9" s="1"/>
  <c r="C323" i="9"/>
  <c r="G323" i="9"/>
  <c r="F324" i="9"/>
  <c r="D326" i="9"/>
  <c r="E326" i="9" s="1"/>
  <c r="C327" i="9"/>
  <c r="G327" i="9"/>
  <c r="F328" i="9"/>
  <c r="D330" i="9"/>
  <c r="E330" i="9" s="1"/>
  <c r="C331" i="9"/>
  <c r="G331" i="9"/>
  <c r="F332" i="9"/>
  <c r="D334" i="9"/>
  <c r="E334" i="9" s="1"/>
  <c r="C335" i="9"/>
  <c r="G335" i="9"/>
  <c r="F336" i="9"/>
  <c r="D338" i="9"/>
  <c r="E338" i="9" s="1"/>
  <c r="C339" i="9"/>
  <c r="G339" i="9"/>
  <c r="F340" i="9"/>
  <c r="D342" i="9"/>
  <c r="E342" i="9" s="1"/>
  <c r="C343" i="9"/>
  <c r="G343" i="9"/>
  <c r="F344" i="9"/>
  <c r="D346" i="9"/>
  <c r="E346" i="9" s="1"/>
  <c r="C347" i="9"/>
  <c r="G347" i="9"/>
  <c r="F348" i="9"/>
  <c r="D350" i="9"/>
  <c r="E350" i="9" s="1"/>
  <c r="C351" i="9"/>
  <c r="G351" i="9"/>
  <c r="F352" i="9"/>
  <c r="D354" i="9"/>
  <c r="E354" i="9" s="1"/>
  <c r="C355" i="9"/>
  <c r="G355" i="9"/>
  <c r="F356" i="9"/>
  <c r="D358" i="9"/>
  <c r="E358" i="9" s="1"/>
  <c r="C359" i="9"/>
  <c r="G359" i="9"/>
  <c r="F360" i="9"/>
  <c r="D362" i="9"/>
  <c r="E362" i="9" s="1"/>
  <c r="C363" i="9"/>
  <c r="G363" i="9"/>
  <c r="F364" i="9"/>
  <c r="D366" i="9"/>
  <c r="E366" i="9" s="1"/>
  <c r="C367" i="9"/>
  <c r="G367" i="9"/>
  <c r="F368" i="9"/>
  <c r="D370" i="9"/>
  <c r="E370" i="9" s="1"/>
  <c r="C371" i="9"/>
  <c r="G371" i="9"/>
  <c r="F372" i="9"/>
  <c r="D374" i="9"/>
  <c r="E374" i="9" s="1"/>
  <c r="C375" i="9"/>
  <c r="G375" i="9"/>
  <c r="F376" i="9"/>
  <c r="D378" i="9"/>
  <c r="E378" i="9" s="1"/>
  <c r="C379" i="9"/>
  <c r="G379" i="9"/>
  <c r="F380" i="9"/>
  <c r="D382" i="9"/>
  <c r="E382" i="9" s="1"/>
  <c r="C383" i="9"/>
  <c r="G383" i="9"/>
  <c r="F384" i="9"/>
  <c r="D386" i="9"/>
  <c r="E386" i="9" s="1"/>
  <c r="C387" i="9"/>
  <c r="G387" i="9"/>
  <c r="F388" i="9"/>
  <c r="D390" i="9"/>
  <c r="E390" i="9" s="1"/>
  <c r="C391" i="9"/>
  <c r="G391" i="9"/>
  <c r="F392" i="9"/>
  <c r="D394" i="9"/>
  <c r="E394" i="9" s="1"/>
  <c r="C395" i="9"/>
  <c r="G395" i="9"/>
  <c r="F396" i="9"/>
  <c r="D398" i="9"/>
  <c r="E398" i="9" s="1"/>
  <c r="C399" i="9"/>
  <c r="G399" i="9"/>
  <c r="F400" i="9"/>
  <c r="D402" i="9"/>
  <c r="E402" i="9" s="1"/>
  <c r="C403" i="9"/>
  <c r="G403" i="9"/>
  <c r="F404" i="9"/>
  <c r="D406" i="9"/>
  <c r="E406" i="9" s="1"/>
  <c r="C407" i="9"/>
  <c r="G407" i="9"/>
  <c r="F408" i="9"/>
  <c r="D410" i="9"/>
  <c r="E410" i="9" s="1"/>
  <c r="C411" i="9"/>
  <c r="G411" i="9"/>
  <c r="F412" i="9"/>
  <c r="D414" i="9"/>
  <c r="E414" i="9" s="1"/>
  <c r="C415" i="9"/>
  <c r="G415" i="9"/>
  <c r="F416" i="9"/>
  <c r="D418" i="9"/>
  <c r="E418" i="9" s="1"/>
  <c r="C419" i="9"/>
  <c r="G419" i="9"/>
  <c r="F420" i="9"/>
  <c r="D422" i="9"/>
  <c r="E422" i="9" s="1"/>
  <c r="C423" i="9"/>
  <c r="G423" i="9"/>
  <c r="F424" i="9"/>
  <c r="D426" i="9"/>
  <c r="E426" i="9" s="1"/>
  <c r="C427" i="9"/>
  <c r="G427" i="9"/>
  <c r="F428" i="9"/>
  <c r="D430" i="9"/>
  <c r="E430" i="9" s="1"/>
  <c r="C431" i="9"/>
  <c r="G431" i="9"/>
  <c r="F432" i="9"/>
  <c r="D434" i="9"/>
  <c r="E434" i="9" s="1"/>
  <c r="C435" i="9"/>
  <c r="G435" i="9"/>
  <c r="F436" i="9"/>
  <c r="D438" i="9"/>
  <c r="E438" i="9" s="1"/>
  <c r="C439" i="9"/>
  <c r="G439" i="9"/>
  <c r="F440" i="9"/>
  <c r="D442" i="9"/>
  <c r="E442" i="9" s="1"/>
  <c r="C443" i="9"/>
  <c r="G443" i="9"/>
  <c r="F444" i="9"/>
  <c r="D446" i="9"/>
  <c r="E446" i="9" s="1"/>
  <c r="C447" i="9"/>
  <c r="G447" i="9"/>
  <c r="F448" i="9"/>
  <c r="D450" i="9"/>
  <c r="E450" i="9" s="1"/>
  <c r="C451" i="9"/>
  <c r="G451" i="9"/>
  <c r="F452" i="9"/>
  <c r="D454" i="9"/>
  <c r="E454" i="9" s="1"/>
  <c r="C455" i="9"/>
  <c r="G455" i="9"/>
  <c r="F456" i="9"/>
  <c r="D458" i="9"/>
  <c r="E458" i="9" s="1"/>
  <c r="C459" i="9"/>
  <c r="G459" i="9"/>
  <c r="F460" i="9"/>
  <c r="D462" i="9"/>
  <c r="E462" i="9" s="1"/>
  <c r="C463" i="9"/>
  <c r="G463" i="9"/>
  <c r="F464" i="9"/>
  <c r="D466" i="9"/>
  <c r="E466" i="9" s="1"/>
  <c r="C467" i="9"/>
  <c r="G467" i="9"/>
  <c r="F468" i="9"/>
  <c r="D470" i="9"/>
  <c r="E470" i="9" s="1"/>
  <c r="C471" i="9"/>
  <c r="G471" i="9"/>
  <c r="F472" i="9"/>
  <c r="D474" i="9"/>
  <c r="E474" i="9" s="1"/>
  <c r="C475" i="9"/>
  <c r="G475" i="9"/>
  <c r="F476" i="9"/>
  <c r="D478" i="9"/>
  <c r="E478" i="9" s="1"/>
  <c r="C479" i="9"/>
  <c r="G479" i="9"/>
  <c r="F480" i="9"/>
  <c r="D482" i="9"/>
  <c r="E482" i="9" s="1"/>
  <c r="C483" i="9"/>
  <c r="G483" i="9"/>
  <c r="F484" i="9"/>
  <c r="D486" i="9"/>
  <c r="E486" i="9" s="1"/>
  <c r="C487" i="9"/>
  <c r="G487" i="9"/>
  <c r="F488" i="9"/>
  <c r="D490" i="9"/>
  <c r="E490" i="9" s="1"/>
  <c r="C491" i="9"/>
  <c r="G491" i="9"/>
  <c r="F492" i="9"/>
  <c r="D494" i="9"/>
  <c r="E494" i="9" s="1"/>
  <c r="C495" i="9"/>
  <c r="G495" i="9"/>
  <c r="F496" i="9"/>
  <c r="D498" i="9"/>
  <c r="E498" i="9" s="1"/>
  <c r="C499" i="9"/>
  <c r="G499" i="9"/>
  <c r="F500" i="9"/>
  <c r="D502" i="9"/>
  <c r="E502" i="9" s="1"/>
  <c r="C503" i="9"/>
  <c r="G503" i="9"/>
  <c r="F504" i="9"/>
  <c r="D506" i="9"/>
  <c r="E506" i="9" s="1"/>
  <c r="C507" i="9"/>
  <c r="G507" i="9"/>
  <c r="F508" i="9"/>
  <c r="D510" i="9"/>
  <c r="E510" i="9" s="1"/>
  <c r="C511" i="9"/>
  <c r="G511" i="9"/>
  <c r="F512" i="9"/>
  <c r="D514" i="9"/>
  <c r="E514" i="9" s="1"/>
  <c r="C515" i="9"/>
  <c r="G515" i="9"/>
  <c r="F516" i="9"/>
  <c r="D518" i="9"/>
  <c r="E518" i="9" s="1"/>
  <c r="C519" i="9"/>
  <c r="G519" i="9"/>
  <c r="F520" i="9"/>
  <c r="D522" i="9"/>
  <c r="E522" i="9" s="1"/>
  <c r="C523" i="9"/>
  <c r="G523" i="9"/>
  <c r="F524" i="9"/>
  <c r="D526" i="9"/>
  <c r="E526" i="9" s="1"/>
  <c r="C527" i="9"/>
  <c r="G527" i="9"/>
  <c r="F528" i="9"/>
  <c r="D530" i="9"/>
  <c r="E530" i="9" s="1"/>
  <c r="C531" i="9"/>
  <c r="G531" i="9"/>
  <c r="F532" i="9"/>
  <c r="D534" i="9"/>
  <c r="E534" i="9" s="1"/>
  <c r="C535" i="9"/>
  <c r="G535" i="9"/>
  <c r="F536" i="9"/>
  <c r="D538" i="9"/>
  <c r="E538" i="9" s="1"/>
  <c r="C539" i="9"/>
  <c r="G539" i="9"/>
  <c r="F540" i="9"/>
  <c r="D542" i="9"/>
  <c r="E542" i="9" s="1"/>
  <c r="C543" i="9"/>
  <c r="G543" i="9"/>
  <c r="F544" i="9"/>
  <c r="D546" i="9"/>
  <c r="E546" i="9" s="1"/>
  <c r="C547" i="9"/>
  <c r="G547" i="9"/>
  <c r="F548" i="9"/>
  <c r="D550" i="9"/>
  <c r="E550" i="9" s="1"/>
  <c r="C551" i="9"/>
  <c r="G551" i="9"/>
  <c r="F552" i="9"/>
  <c r="D554" i="9"/>
  <c r="E554" i="9" s="1"/>
  <c r="C555" i="9"/>
  <c r="G555" i="9"/>
  <c r="F556" i="9"/>
  <c r="D558" i="9"/>
  <c r="E558" i="9" s="1"/>
  <c r="C559" i="9"/>
  <c r="G559" i="9"/>
  <c r="F560" i="9"/>
  <c r="D562" i="9"/>
  <c r="E562" i="9" s="1"/>
  <c r="C563" i="9"/>
  <c r="G563" i="9"/>
  <c r="F564" i="9"/>
  <c r="D566" i="9"/>
  <c r="E566" i="9" s="1"/>
  <c r="C567" i="9"/>
  <c r="G567" i="9"/>
  <c r="F568" i="9"/>
  <c r="D570" i="9"/>
  <c r="E570" i="9" s="1"/>
  <c r="C571" i="9"/>
  <c r="G571" i="9"/>
  <c r="F572" i="9"/>
  <c r="D574" i="9"/>
  <c r="E574" i="9" s="1"/>
  <c r="C575" i="9"/>
  <c r="G575" i="9"/>
  <c r="F576" i="9"/>
  <c r="D578" i="9"/>
  <c r="E578" i="9" s="1"/>
  <c r="C579" i="9"/>
  <c r="G579" i="9"/>
  <c r="F580" i="9"/>
  <c r="D582" i="9"/>
  <c r="E582" i="9" s="1"/>
  <c r="C583" i="9"/>
  <c r="G583" i="9"/>
  <c r="F584" i="9"/>
  <c r="D586" i="9"/>
  <c r="E586" i="9" s="1"/>
  <c r="C587" i="9"/>
  <c r="G587" i="9"/>
  <c r="F588" i="9"/>
  <c r="D590" i="9"/>
  <c r="E590" i="9" s="1"/>
  <c r="C591" i="9"/>
  <c r="G591" i="9"/>
  <c r="F592" i="9"/>
  <c r="D594" i="9"/>
  <c r="E594" i="9" s="1"/>
  <c r="C595" i="9"/>
  <c r="G595" i="9"/>
  <c r="F596" i="9"/>
  <c r="D598" i="9"/>
  <c r="E598" i="9" s="1"/>
  <c r="C599" i="9"/>
  <c r="G599" i="9"/>
  <c r="F600" i="9"/>
  <c r="D602" i="9"/>
  <c r="E602" i="9" s="1"/>
  <c r="C603" i="9"/>
  <c r="G603" i="9"/>
  <c r="F604" i="9"/>
  <c r="D606" i="9"/>
  <c r="E606" i="9" s="1"/>
  <c r="C607" i="9"/>
  <c r="G607" i="9"/>
  <c r="F608" i="9"/>
  <c r="D610" i="9"/>
  <c r="E610" i="9" s="1"/>
  <c r="C611" i="9"/>
  <c r="G611" i="9"/>
  <c r="F612" i="9"/>
  <c r="D614" i="9"/>
  <c r="E614" i="9" s="1"/>
  <c r="C615" i="9"/>
  <c r="G615" i="9"/>
  <c r="F616" i="9"/>
  <c r="D618" i="9"/>
  <c r="E618" i="9" s="1"/>
  <c r="C619" i="9"/>
  <c r="G619" i="9"/>
  <c r="F620" i="9"/>
  <c r="D622" i="9"/>
  <c r="E622" i="9" s="1"/>
  <c r="C623" i="9"/>
  <c r="G623" i="9"/>
  <c r="F624" i="9"/>
  <c r="D626" i="9"/>
  <c r="E626" i="9" s="1"/>
  <c r="C627" i="9"/>
  <c r="G627" i="9"/>
  <c r="F628" i="9"/>
  <c r="D630" i="9"/>
  <c r="E630" i="9" s="1"/>
  <c r="C631" i="9"/>
  <c r="G631" i="9"/>
  <c r="F632" i="9"/>
  <c r="D634" i="9"/>
  <c r="E634" i="9" s="1"/>
  <c r="C635" i="9"/>
  <c r="G635" i="9"/>
  <c r="F636" i="9"/>
  <c r="D638" i="9"/>
  <c r="E638" i="9" s="1"/>
  <c r="C639" i="9"/>
  <c r="G639" i="9"/>
  <c r="F640" i="9"/>
  <c r="D642" i="9"/>
  <c r="E642" i="9" s="1"/>
  <c r="C643" i="9"/>
  <c r="G643" i="9"/>
  <c r="F644" i="9"/>
  <c r="D646" i="9"/>
  <c r="E646" i="9" s="1"/>
  <c r="C647" i="9"/>
  <c r="G647" i="9"/>
  <c r="F648" i="9"/>
  <c r="D650" i="9"/>
  <c r="E650" i="9" s="1"/>
  <c r="C651" i="9"/>
  <c r="G651" i="9"/>
  <c r="F652" i="9"/>
  <c r="D654" i="9"/>
  <c r="E654" i="9" s="1"/>
  <c r="C655" i="9"/>
  <c r="G655" i="9"/>
  <c r="F656" i="9"/>
  <c r="D658" i="9"/>
  <c r="E658" i="9" s="1"/>
  <c r="C659" i="9"/>
  <c r="G659" i="9"/>
  <c r="F660" i="9"/>
  <c r="D662" i="9"/>
  <c r="E662" i="9" s="1"/>
  <c r="C663" i="9"/>
  <c r="G663" i="9"/>
  <c r="F664" i="9"/>
  <c r="D666" i="9"/>
  <c r="E666" i="9" s="1"/>
  <c r="C667" i="9"/>
  <c r="G667" i="9"/>
  <c r="F668" i="9"/>
  <c r="D670" i="9"/>
  <c r="E670" i="9" s="1"/>
  <c r="C671" i="9"/>
  <c r="G671" i="9"/>
  <c r="F672" i="9"/>
  <c r="D674" i="9"/>
  <c r="E674" i="9" s="1"/>
  <c r="C675" i="9"/>
  <c r="G675" i="9"/>
  <c r="F676" i="9"/>
  <c r="D678" i="9"/>
  <c r="E678" i="9" s="1"/>
  <c r="C679" i="9"/>
  <c r="G679" i="9"/>
  <c r="F680" i="9"/>
  <c r="D682" i="9"/>
  <c r="E682" i="9" s="1"/>
  <c r="C683" i="9"/>
  <c r="G683" i="9"/>
  <c r="C687" i="9"/>
  <c r="F688" i="9"/>
  <c r="D690" i="9"/>
  <c r="E690" i="9" s="1"/>
  <c r="G691" i="9"/>
  <c r="C695" i="9"/>
  <c r="F696" i="9"/>
  <c r="D698" i="9"/>
  <c r="E698" i="9" s="1"/>
  <c r="G699" i="9"/>
  <c r="C703" i="9"/>
  <c r="F704" i="9"/>
  <c r="D706" i="9"/>
  <c r="E706" i="9" s="1"/>
  <c r="G707" i="9"/>
  <c r="C711" i="9"/>
  <c r="F712" i="9"/>
  <c r="D714" i="9"/>
  <c r="E714" i="9" s="1"/>
  <c r="G715" i="9"/>
  <c r="C719" i="9"/>
  <c r="F720" i="9"/>
  <c r="D722" i="9"/>
  <c r="E722" i="9" s="1"/>
  <c r="G723" i="9"/>
  <c r="C727" i="9"/>
  <c r="F728" i="9"/>
  <c r="D730" i="9"/>
  <c r="E730" i="9" s="1"/>
  <c r="G731" i="9"/>
  <c r="C735" i="9"/>
  <c r="F736" i="9"/>
  <c r="D738" i="9"/>
  <c r="E738" i="9" s="1"/>
  <c r="G739" i="9"/>
  <c r="C743" i="9"/>
  <c r="F744" i="9"/>
  <c r="D746" i="9"/>
  <c r="E746" i="9" s="1"/>
  <c r="G747" i="9"/>
  <c r="C751" i="9"/>
  <c r="F752" i="9"/>
  <c r="D754" i="9"/>
  <c r="E754" i="9" s="1"/>
  <c r="G755" i="9"/>
  <c r="C759" i="9"/>
  <c r="F760" i="9"/>
  <c r="D762" i="9"/>
  <c r="E762" i="9" s="1"/>
  <c r="G763" i="9"/>
  <c r="C767" i="9"/>
  <c r="F768" i="9"/>
  <c r="D770" i="9"/>
  <c r="E770" i="9" s="1"/>
  <c r="G771" i="9"/>
  <c r="C775" i="9"/>
  <c r="F776" i="9"/>
  <c r="D778" i="9"/>
  <c r="E778" i="9" s="1"/>
  <c r="G779" i="9"/>
  <c r="C783" i="9"/>
  <c r="F784" i="9"/>
  <c r="D786" i="9"/>
  <c r="E786" i="9" s="1"/>
  <c r="G787" i="9"/>
  <c r="C791" i="9"/>
  <c r="F792" i="9"/>
  <c r="D794" i="9"/>
  <c r="E794" i="9" s="1"/>
  <c r="G795" i="9"/>
  <c r="C799" i="9"/>
  <c r="F800" i="9"/>
  <c r="D802" i="9"/>
  <c r="E802" i="9" s="1"/>
  <c r="G803" i="9"/>
  <c r="C807" i="9"/>
  <c r="F808" i="9"/>
  <c r="D810" i="9"/>
  <c r="E810" i="9" s="1"/>
  <c r="G811" i="9"/>
  <c r="C815" i="9"/>
  <c r="F816" i="9"/>
  <c r="D818" i="9"/>
  <c r="E818" i="9" s="1"/>
  <c r="G819" i="9"/>
  <c r="C823" i="9"/>
  <c r="F824" i="9"/>
  <c r="D826" i="9"/>
  <c r="E826" i="9" s="1"/>
  <c r="G827" i="9"/>
  <c r="C831" i="9"/>
  <c r="F832" i="9"/>
  <c r="D834" i="9"/>
  <c r="E834" i="9" s="1"/>
  <c r="G835" i="9"/>
  <c r="C839" i="9"/>
  <c r="F840" i="9"/>
  <c r="D842" i="9"/>
  <c r="E842" i="9" s="1"/>
  <c r="G843" i="9"/>
  <c r="C847" i="9"/>
  <c r="F848" i="9"/>
  <c r="D850" i="9"/>
  <c r="E850" i="9" s="1"/>
  <c r="G851" i="9"/>
  <c r="C855" i="9"/>
  <c r="F856" i="9"/>
  <c r="D858" i="9"/>
  <c r="E858" i="9" s="1"/>
  <c r="G859" i="9"/>
  <c r="C863" i="9"/>
  <c r="F864" i="9"/>
  <c r="D866" i="9"/>
  <c r="E866" i="9" s="1"/>
  <c r="G867" i="9"/>
  <c r="C871" i="9"/>
  <c r="F872" i="9"/>
  <c r="D874" i="9"/>
  <c r="E874" i="9" s="1"/>
  <c r="G875" i="9"/>
  <c r="C879" i="9"/>
  <c r="F880" i="9"/>
  <c r="D882" i="9"/>
  <c r="E882" i="9" s="1"/>
  <c r="G883" i="9"/>
  <c r="C887" i="9"/>
  <c r="F888" i="9"/>
  <c r="D890" i="9"/>
  <c r="E890" i="9" s="1"/>
  <c r="G891" i="9"/>
  <c r="C895" i="9"/>
  <c r="F896" i="9"/>
  <c r="D898" i="9"/>
  <c r="E898" i="9" s="1"/>
  <c r="G899" i="9"/>
  <c r="C903" i="9"/>
  <c r="F904" i="9"/>
  <c r="D906" i="9"/>
  <c r="E906" i="9" s="1"/>
  <c r="G907" i="9"/>
  <c r="C911" i="9"/>
  <c r="F912" i="9"/>
  <c r="D914" i="9"/>
  <c r="E914" i="9" s="1"/>
  <c r="G915" i="9"/>
  <c r="C919" i="9"/>
  <c r="F920" i="9"/>
  <c r="D922" i="9"/>
  <c r="E922" i="9" s="1"/>
  <c r="G923" i="9"/>
  <c r="C927" i="9"/>
  <c r="F928" i="9"/>
  <c r="D930" i="9"/>
  <c r="E930" i="9" s="1"/>
  <c r="G931" i="9"/>
  <c r="C935" i="9"/>
  <c r="F936" i="9"/>
  <c r="D938" i="9"/>
  <c r="E938" i="9" s="1"/>
  <c r="G939" i="9"/>
  <c r="C943" i="9"/>
  <c r="F944" i="9"/>
  <c r="D946" i="9"/>
  <c r="E946" i="9" s="1"/>
  <c r="G947" i="9"/>
  <c r="C951" i="9"/>
  <c r="F952" i="9"/>
  <c r="D954" i="9"/>
  <c r="E954" i="9" s="1"/>
  <c r="G955" i="9"/>
  <c r="C959" i="9"/>
  <c r="F960" i="9"/>
  <c r="D962" i="9"/>
  <c r="E962" i="9" s="1"/>
  <c r="G963" i="9"/>
  <c r="C967" i="9"/>
  <c r="F968" i="9"/>
  <c r="D970" i="9"/>
  <c r="E970" i="9" s="1"/>
  <c r="G971" i="9"/>
  <c r="F976" i="9"/>
  <c r="G979" i="9"/>
  <c r="C983" i="9"/>
  <c r="D986" i="9"/>
  <c r="E986" i="9" s="1"/>
  <c r="F992" i="9"/>
  <c r="G995" i="9"/>
  <c r="C999" i="9"/>
  <c r="D1002" i="9"/>
  <c r="E1002" i="9" s="1"/>
  <c r="F1008" i="9"/>
  <c r="G1011" i="9"/>
  <c r="C1015" i="9"/>
  <c r="D1018" i="9"/>
  <c r="E1018" i="9" s="1"/>
  <c r="F1024" i="9"/>
  <c r="G1027" i="9"/>
  <c r="C1031" i="9"/>
  <c r="D1034" i="9"/>
  <c r="E1034" i="9" s="1"/>
  <c r="F1040" i="9"/>
  <c r="G1043" i="9"/>
  <c r="C1047" i="9"/>
  <c r="D1050" i="9"/>
  <c r="E1050" i="9" s="1"/>
  <c r="F1056" i="9"/>
  <c r="G1059" i="9"/>
  <c r="C1063" i="9"/>
  <c r="D1066" i="9"/>
  <c r="E1066" i="9" s="1"/>
  <c r="F1072" i="9"/>
  <c r="G1075" i="9"/>
  <c r="C1079" i="9"/>
  <c r="D1082" i="9"/>
  <c r="E1082" i="9" s="1"/>
  <c r="F1088" i="9"/>
  <c r="G1091" i="9"/>
  <c r="C1095" i="9"/>
  <c r="D1098" i="9"/>
  <c r="E1098" i="9" s="1"/>
  <c r="F1104" i="9"/>
  <c r="G1107" i="9"/>
  <c r="C1111" i="9"/>
  <c r="D1114" i="9"/>
  <c r="E1114" i="9" s="1"/>
  <c r="F1120" i="9"/>
  <c r="G1123" i="9"/>
  <c r="C1127" i="9"/>
  <c r="D1130" i="9"/>
  <c r="E1130" i="9" s="1"/>
  <c r="F1136" i="9"/>
  <c r="G1139" i="9"/>
  <c r="C1143" i="9"/>
  <c r="D1146" i="9"/>
  <c r="E1146" i="9" s="1"/>
  <c r="F1152" i="9"/>
  <c r="G1155" i="9"/>
  <c r="C1159" i="9"/>
  <c r="D1162" i="9"/>
  <c r="E1162" i="9" s="1"/>
  <c r="F1168" i="9"/>
  <c r="G1171" i="9"/>
  <c r="C1175" i="9"/>
  <c r="D1178" i="9"/>
  <c r="E1178" i="9" s="1"/>
  <c r="F1184" i="9"/>
  <c r="G1187" i="9"/>
  <c r="C1191" i="9"/>
  <c r="D1194" i="9"/>
  <c r="E1194" i="9" s="1"/>
  <c r="F1200" i="9"/>
  <c r="G1203" i="9"/>
  <c r="C1207" i="9"/>
  <c r="D1210" i="9"/>
  <c r="E1210" i="9" s="1"/>
  <c r="F1216" i="9"/>
  <c r="G1219" i="9"/>
  <c r="C1223" i="9"/>
  <c r="D1226" i="9"/>
  <c r="E1226" i="9" s="1"/>
  <c r="F1232" i="9"/>
  <c r="G1235" i="9"/>
  <c r="C1239" i="9"/>
  <c r="D1242" i="9"/>
  <c r="E1242" i="9" s="1"/>
  <c r="F1248" i="9"/>
  <c r="G1251" i="9"/>
  <c r="C1255" i="9"/>
  <c r="D1258" i="9"/>
  <c r="E1258" i="9" s="1"/>
  <c r="F1264" i="9"/>
  <c r="G1267" i="9"/>
  <c r="C1271" i="9"/>
  <c r="D1274" i="9"/>
  <c r="E1274" i="9" s="1"/>
  <c r="F1280" i="9"/>
  <c r="G1283" i="9"/>
  <c r="C1287" i="9"/>
  <c r="D1290" i="9"/>
  <c r="E1290" i="9" s="1"/>
  <c r="F1296" i="9"/>
  <c r="G1299" i="9"/>
  <c r="C1303" i="9"/>
  <c r="D1306" i="9"/>
  <c r="E1306" i="9" s="1"/>
  <c r="F1312" i="9"/>
  <c r="G1315" i="9"/>
  <c r="C1319" i="9"/>
  <c r="D1322" i="9"/>
  <c r="E1322" i="9" s="1"/>
  <c r="F1328" i="9"/>
  <c r="G1331" i="9"/>
  <c r="C1335" i="9"/>
  <c r="D1338" i="9"/>
  <c r="E1338" i="9" s="1"/>
  <c r="F1344" i="9"/>
  <c r="G1347" i="9"/>
  <c r="C1351" i="9"/>
  <c r="D1354" i="9"/>
  <c r="E1354" i="9" s="1"/>
  <c r="F1360" i="9"/>
  <c r="G1363" i="9"/>
  <c r="C1367" i="9"/>
  <c r="D1370" i="9"/>
  <c r="E1370" i="9" s="1"/>
  <c r="F1376" i="9"/>
  <c r="G1379" i="9"/>
  <c r="C1383" i="9"/>
  <c r="D1386" i="9"/>
  <c r="E1386" i="9" s="1"/>
  <c r="F1392" i="9"/>
  <c r="G1395" i="9"/>
  <c r="C1399" i="9"/>
  <c r="D1402" i="9"/>
  <c r="E1402" i="9" s="1"/>
  <c r="F1408" i="9"/>
  <c r="G1411" i="9"/>
  <c r="C1415" i="9"/>
  <c r="D1418" i="9"/>
  <c r="E1418" i="9" s="1"/>
  <c r="F1424" i="9"/>
  <c r="G1427" i="9"/>
  <c r="C1431" i="9"/>
  <c r="D1434" i="9"/>
  <c r="E1434" i="9" s="1"/>
  <c r="F1439" i="9"/>
  <c r="C1446" i="9"/>
  <c r="G1458" i="9"/>
  <c r="D1465" i="9"/>
  <c r="E1465" i="9" s="1"/>
  <c r="F1471" i="9"/>
  <c r="C1478" i="9"/>
  <c r="G1490" i="9"/>
  <c r="D1497" i="9"/>
  <c r="E1497" i="9" s="1"/>
  <c r="F1503" i="9"/>
  <c r="C1510" i="9"/>
  <c r="G1522" i="9"/>
  <c r="D1529" i="9"/>
  <c r="E1529" i="9" s="1"/>
  <c r="F1535" i="9"/>
  <c r="C1542" i="9"/>
  <c r="G1554" i="9"/>
  <c r="D1561" i="9"/>
  <c r="E1561" i="9" s="1"/>
  <c r="F1567" i="9"/>
  <c r="C1574" i="9"/>
  <c r="G1586" i="9"/>
  <c r="D1593" i="9"/>
  <c r="E1593" i="9" s="1"/>
  <c r="F1599" i="9"/>
  <c r="C1606" i="9"/>
  <c r="G1618" i="9"/>
  <c r="D1625" i="9"/>
  <c r="E1625" i="9" s="1"/>
  <c r="F1631" i="9"/>
  <c r="C1638" i="9"/>
  <c r="G1650" i="9"/>
  <c r="D1657" i="9"/>
  <c r="E1657" i="9" s="1"/>
  <c r="F1663" i="9"/>
  <c r="C1670" i="9"/>
  <c r="G1682" i="9"/>
  <c r="D1689" i="9"/>
  <c r="E1689" i="9" s="1"/>
  <c r="F1695" i="9"/>
  <c r="C1702" i="9"/>
  <c r="D1710" i="9"/>
  <c r="E1710" i="9" s="1"/>
  <c r="C1723" i="9"/>
  <c r="G1735" i="9"/>
  <c r="F1748" i="9"/>
  <c r="D1774" i="9"/>
  <c r="E1774" i="9" s="1"/>
  <c r="C1787" i="9"/>
  <c r="G1799" i="9"/>
  <c r="F1812" i="9"/>
  <c r="D1838" i="9"/>
  <c r="E1838" i="9" s="1"/>
  <c r="C1851" i="9"/>
  <c r="G1863" i="9"/>
  <c r="F1876" i="9"/>
  <c r="D1902" i="9"/>
  <c r="E1902" i="9" s="1"/>
  <c r="C1915" i="9"/>
  <c r="G1927" i="9"/>
  <c r="F1940" i="9"/>
  <c r="D1966" i="9"/>
  <c r="E1966" i="9" s="1"/>
  <c r="C1979" i="9"/>
  <c r="G1991" i="9"/>
  <c r="F2004" i="9"/>
  <c r="D2030" i="9"/>
  <c r="E2030" i="9" s="1"/>
  <c r="C2043" i="9"/>
  <c r="G2055" i="9"/>
  <c r="F2068" i="9"/>
  <c r="D2094" i="9"/>
  <c r="E2094" i="9" s="1"/>
  <c r="C2107" i="9"/>
  <c r="G2119" i="9"/>
  <c r="F2132" i="9"/>
  <c r="D2158" i="9"/>
  <c r="E2158" i="9" s="1"/>
  <c r="C2171" i="9"/>
  <c r="G2183" i="9"/>
  <c r="F2196" i="9"/>
  <c r="D2222" i="9"/>
  <c r="E2222" i="9" s="1"/>
  <c r="C2235" i="9"/>
  <c r="G2247" i="9"/>
  <c r="F2260" i="9"/>
  <c r="G2288" i="9"/>
  <c r="C2340" i="9"/>
  <c r="F2365" i="9"/>
  <c r="D2391" i="9"/>
  <c r="E2391" i="9" s="1"/>
  <c r="G2416" i="9"/>
  <c r="C2468" i="9"/>
  <c r="F2493" i="9"/>
  <c r="D2540" i="9"/>
  <c r="E2540" i="9" s="1"/>
  <c r="F2642" i="9"/>
  <c r="G2693" i="9"/>
  <c r="C2745" i="9"/>
  <c r="D2796" i="9"/>
  <c r="E2796" i="9" s="1"/>
  <c r="G2930" i="9"/>
  <c r="D3242" i="9"/>
  <c r="E3242" i="9" s="1"/>
  <c r="G220" i="9"/>
  <c r="F221" i="9"/>
  <c r="D223" i="9"/>
  <c r="E223" i="9" s="1"/>
  <c r="C224" i="9"/>
  <c r="G224" i="9"/>
  <c r="F225" i="9"/>
  <c r="D227" i="9"/>
  <c r="E227" i="9" s="1"/>
  <c r="C228" i="9"/>
  <c r="G228" i="9"/>
  <c r="F229" i="9"/>
  <c r="D231" i="9"/>
  <c r="E231" i="9" s="1"/>
  <c r="C232" i="9"/>
  <c r="G232" i="9"/>
  <c r="F233" i="9"/>
  <c r="D235" i="9"/>
  <c r="E235" i="9" s="1"/>
  <c r="C236" i="9"/>
  <c r="G236" i="9"/>
  <c r="F237" i="9"/>
  <c r="D239" i="9"/>
  <c r="E239" i="9" s="1"/>
  <c r="C240" i="9"/>
  <c r="G240" i="9"/>
  <c r="F241" i="9"/>
  <c r="D243" i="9"/>
  <c r="E243" i="9" s="1"/>
  <c r="C244" i="9"/>
  <c r="G244" i="9"/>
  <c r="F245" i="9"/>
  <c r="D247" i="9"/>
  <c r="E247" i="9" s="1"/>
  <c r="C248" i="9"/>
  <c r="G248" i="9"/>
  <c r="F249" i="9"/>
  <c r="D251" i="9"/>
  <c r="E251" i="9" s="1"/>
  <c r="C252" i="9"/>
  <c r="G252" i="9"/>
  <c r="F253" i="9"/>
  <c r="D255" i="9"/>
  <c r="E255" i="9" s="1"/>
  <c r="C256" i="9"/>
  <c r="G256" i="9"/>
  <c r="F257" i="9"/>
  <c r="D259" i="9"/>
  <c r="E259" i="9" s="1"/>
  <c r="C260" i="9"/>
  <c r="G260" i="9"/>
  <c r="F261" i="9"/>
  <c r="D263" i="9"/>
  <c r="E263" i="9" s="1"/>
  <c r="C264" i="9"/>
  <c r="G264" i="9"/>
  <c r="F265" i="9"/>
  <c r="D267" i="9"/>
  <c r="E267" i="9" s="1"/>
  <c r="C268" i="9"/>
  <c r="G268" i="9"/>
  <c r="F269" i="9"/>
  <c r="D271" i="9"/>
  <c r="E271" i="9" s="1"/>
  <c r="C272" i="9"/>
  <c r="G272" i="9"/>
  <c r="F273" i="9"/>
  <c r="D275" i="9"/>
  <c r="E275" i="9" s="1"/>
  <c r="C276" i="9"/>
  <c r="G276" i="9"/>
  <c r="F277" i="9"/>
  <c r="D279" i="9"/>
  <c r="E279" i="9" s="1"/>
  <c r="C280" i="9"/>
  <c r="G280" i="9"/>
  <c r="F281" i="9"/>
  <c r="D283" i="9"/>
  <c r="E283" i="9" s="1"/>
  <c r="C284" i="9"/>
  <c r="G284" i="9"/>
  <c r="F285" i="9"/>
  <c r="D287" i="9"/>
  <c r="E287" i="9" s="1"/>
  <c r="C288" i="9"/>
  <c r="G288" i="9"/>
  <c r="F289" i="9"/>
  <c r="D291" i="9"/>
  <c r="E291" i="9" s="1"/>
  <c r="C292" i="9"/>
  <c r="G292" i="9"/>
  <c r="F293" i="9"/>
  <c r="D295" i="9"/>
  <c r="E295" i="9" s="1"/>
  <c r="C296" i="9"/>
  <c r="G296" i="9"/>
  <c r="F297" i="9"/>
  <c r="D299" i="9"/>
  <c r="E299" i="9" s="1"/>
  <c r="C300" i="9"/>
  <c r="G300" i="9"/>
  <c r="F301" i="9"/>
  <c r="D303" i="9"/>
  <c r="E303" i="9" s="1"/>
  <c r="C304" i="9"/>
  <c r="G304" i="9"/>
  <c r="F305" i="9"/>
  <c r="D307" i="9"/>
  <c r="E307" i="9" s="1"/>
  <c r="C308" i="9"/>
  <c r="G308" i="9"/>
  <c r="F309" i="9"/>
  <c r="D311" i="9"/>
  <c r="E311" i="9" s="1"/>
  <c r="C312" i="9"/>
  <c r="G312" i="9"/>
  <c r="F313" i="9"/>
  <c r="D315" i="9"/>
  <c r="E315" i="9" s="1"/>
  <c r="C316" i="9"/>
  <c r="G316" i="9"/>
  <c r="F317" i="9"/>
  <c r="D319" i="9"/>
  <c r="E319" i="9" s="1"/>
  <c r="C320" i="9"/>
  <c r="G320" i="9"/>
  <c r="F321" i="9"/>
  <c r="D323" i="9"/>
  <c r="E323" i="9" s="1"/>
  <c r="C324" i="9"/>
  <c r="G324" i="9"/>
  <c r="F325" i="9"/>
  <c r="D327" i="9"/>
  <c r="E327" i="9" s="1"/>
  <c r="C328" i="9"/>
  <c r="G328" i="9"/>
  <c r="F329" i="9"/>
  <c r="D331" i="9"/>
  <c r="E331" i="9" s="1"/>
  <c r="C332" i="9"/>
  <c r="G332" i="9"/>
  <c r="F333" i="9"/>
  <c r="D335" i="9"/>
  <c r="E335" i="9" s="1"/>
  <c r="C336" i="9"/>
  <c r="G336" i="9"/>
  <c r="F337" i="9"/>
  <c r="D339" i="9"/>
  <c r="E339" i="9" s="1"/>
  <c r="C340" i="9"/>
  <c r="G340" i="9"/>
  <c r="F341" i="9"/>
  <c r="D343" i="9"/>
  <c r="E343" i="9" s="1"/>
  <c r="C344" i="9"/>
  <c r="G344" i="9"/>
  <c r="F345" i="9"/>
  <c r="D347" i="9"/>
  <c r="E347" i="9" s="1"/>
  <c r="C348" i="9"/>
  <c r="G348" i="9"/>
  <c r="F349" i="9"/>
  <c r="D351" i="9"/>
  <c r="E351" i="9" s="1"/>
  <c r="C352" i="9"/>
  <c r="G352" i="9"/>
  <c r="F353" i="9"/>
  <c r="D355" i="9"/>
  <c r="E355" i="9" s="1"/>
  <c r="C356" i="9"/>
  <c r="G356" i="9"/>
  <c r="F357" i="9"/>
  <c r="D359" i="9"/>
  <c r="E359" i="9" s="1"/>
  <c r="C360" i="9"/>
  <c r="G360" i="9"/>
  <c r="F361" i="9"/>
  <c r="D363" i="9"/>
  <c r="E363" i="9" s="1"/>
  <c r="C364" i="9"/>
  <c r="G364" i="9"/>
  <c r="F365" i="9"/>
  <c r="D367" i="9"/>
  <c r="E367" i="9" s="1"/>
  <c r="C368" i="9"/>
  <c r="G368" i="9"/>
  <c r="F369" i="9"/>
  <c r="D371" i="9"/>
  <c r="E371" i="9" s="1"/>
  <c r="C372" i="9"/>
  <c r="G372" i="9"/>
  <c r="F373" i="9"/>
  <c r="D375" i="9"/>
  <c r="E375" i="9" s="1"/>
  <c r="C376" i="9"/>
  <c r="G376" i="9"/>
  <c r="F377" i="9"/>
  <c r="D379" i="9"/>
  <c r="E379" i="9" s="1"/>
  <c r="C380" i="9"/>
  <c r="G380" i="9"/>
  <c r="F381" i="9"/>
  <c r="D383" i="9"/>
  <c r="E383" i="9" s="1"/>
  <c r="C384" i="9"/>
  <c r="G384" i="9"/>
  <c r="F385" i="9"/>
  <c r="D387" i="9"/>
  <c r="E387" i="9" s="1"/>
  <c r="C388" i="9"/>
  <c r="G388" i="9"/>
  <c r="F389" i="9"/>
  <c r="D391" i="9"/>
  <c r="E391" i="9" s="1"/>
  <c r="C392" i="9"/>
  <c r="G392" i="9"/>
  <c r="F393" i="9"/>
  <c r="D395" i="9"/>
  <c r="E395" i="9" s="1"/>
  <c r="C396" i="9"/>
  <c r="G396" i="9"/>
  <c r="F397" i="9"/>
  <c r="D399" i="9"/>
  <c r="E399" i="9" s="1"/>
  <c r="C400" i="9"/>
  <c r="G400" i="9"/>
  <c r="F401" i="9"/>
  <c r="D403" i="9"/>
  <c r="E403" i="9" s="1"/>
  <c r="C404" i="9"/>
  <c r="G404" i="9"/>
  <c r="F405" i="9"/>
  <c r="D407" i="9"/>
  <c r="E407" i="9" s="1"/>
  <c r="C408" i="9"/>
  <c r="G408" i="9"/>
  <c r="F409" i="9"/>
  <c r="D411" i="9"/>
  <c r="E411" i="9" s="1"/>
  <c r="C412" i="9"/>
  <c r="G412" i="9"/>
  <c r="F413" i="9"/>
  <c r="D415" i="9"/>
  <c r="E415" i="9" s="1"/>
  <c r="C416" i="9"/>
  <c r="G416" i="9"/>
  <c r="F417" i="9"/>
  <c r="D419" i="9"/>
  <c r="E419" i="9" s="1"/>
  <c r="C420" i="9"/>
  <c r="G420" i="9"/>
  <c r="F421" i="9"/>
  <c r="D423" i="9"/>
  <c r="E423" i="9" s="1"/>
  <c r="C424" i="9"/>
  <c r="G424" i="9"/>
  <c r="F425" i="9"/>
  <c r="D427" i="9"/>
  <c r="E427" i="9" s="1"/>
  <c r="C428" i="9"/>
  <c r="G428" i="9"/>
  <c r="F429" i="9"/>
  <c r="D431" i="9"/>
  <c r="E431" i="9" s="1"/>
  <c r="C432" i="9"/>
  <c r="G432" i="9"/>
  <c r="F433" i="9"/>
  <c r="D435" i="9"/>
  <c r="E435" i="9" s="1"/>
  <c r="C436" i="9"/>
  <c r="G436" i="9"/>
  <c r="F437" i="9"/>
  <c r="D439" i="9"/>
  <c r="E439" i="9" s="1"/>
  <c r="C440" i="9"/>
  <c r="G440" i="9"/>
  <c r="F441" i="9"/>
  <c r="D443" i="9"/>
  <c r="E443" i="9" s="1"/>
  <c r="C444" i="9"/>
  <c r="G444" i="9"/>
  <c r="F445" i="9"/>
  <c r="D447" i="9"/>
  <c r="E447" i="9" s="1"/>
  <c r="C448" i="9"/>
  <c r="G448" i="9"/>
  <c r="F449" i="9"/>
  <c r="D451" i="9"/>
  <c r="E451" i="9" s="1"/>
  <c r="C452" i="9"/>
  <c r="G452" i="9"/>
  <c r="F453" i="9"/>
  <c r="D455" i="9"/>
  <c r="E455" i="9" s="1"/>
  <c r="C456" i="9"/>
  <c r="G456" i="9"/>
  <c r="F457" i="9"/>
  <c r="D459" i="9"/>
  <c r="E459" i="9" s="1"/>
  <c r="C460" i="9"/>
  <c r="G460" i="9"/>
  <c r="F461" i="9"/>
  <c r="D463" i="9"/>
  <c r="E463" i="9" s="1"/>
  <c r="C464" i="9"/>
  <c r="G464" i="9"/>
  <c r="F465" i="9"/>
  <c r="D467" i="9"/>
  <c r="E467" i="9" s="1"/>
  <c r="C468" i="9"/>
  <c r="G468" i="9"/>
  <c r="F469" i="9"/>
  <c r="D471" i="9"/>
  <c r="E471" i="9" s="1"/>
  <c r="C472" i="9"/>
  <c r="G472" i="9"/>
  <c r="F473" i="9"/>
  <c r="D475" i="9"/>
  <c r="E475" i="9" s="1"/>
  <c r="C476" i="9"/>
  <c r="G476" i="9"/>
  <c r="F477" i="9"/>
  <c r="D479" i="9"/>
  <c r="E479" i="9" s="1"/>
  <c r="C480" i="9"/>
  <c r="G480" i="9"/>
  <c r="F481" i="9"/>
  <c r="D483" i="9"/>
  <c r="E483" i="9" s="1"/>
  <c r="C484" i="9"/>
  <c r="G484" i="9"/>
  <c r="F485" i="9"/>
  <c r="D487" i="9"/>
  <c r="E487" i="9" s="1"/>
  <c r="C488" i="9"/>
  <c r="G488" i="9"/>
  <c r="F489" i="9"/>
  <c r="D491" i="9"/>
  <c r="E491" i="9" s="1"/>
  <c r="C492" i="9"/>
  <c r="G492" i="9"/>
  <c r="F493" i="9"/>
  <c r="D495" i="9"/>
  <c r="E495" i="9" s="1"/>
  <c r="C496" i="9"/>
  <c r="G496" i="9"/>
  <c r="F497" i="9"/>
  <c r="D499" i="9"/>
  <c r="E499" i="9" s="1"/>
  <c r="C500" i="9"/>
  <c r="G500" i="9"/>
  <c r="F501" i="9"/>
  <c r="D503" i="9"/>
  <c r="E503" i="9" s="1"/>
  <c r="C504" i="9"/>
  <c r="G504" i="9"/>
  <c r="F505" i="9"/>
  <c r="D507" i="9"/>
  <c r="E507" i="9" s="1"/>
  <c r="C508" i="9"/>
  <c r="G508" i="9"/>
  <c r="F509" i="9"/>
  <c r="D511" i="9"/>
  <c r="E511" i="9" s="1"/>
  <c r="C512" i="9"/>
  <c r="G512" i="9"/>
  <c r="F513" i="9"/>
  <c r="D515" i="9"/>
  <c r="E515" i="9" s="1"/>
  <c r="C516" i="9"/>
  <c r="G516" i="9"/>
  <c r="F517" i="9"/>
  <c r="D519" i="9"/>
  <c r="E519" i="9" s="1"/>
  <c r="C520" i="9"/>
  <c r="G520" i="9"/>
  <c r="F521" i="9"/>
  <c r="D523" i="9"/>
  <c r="E523" i="9" s="1"/>
  <c r="C524" i="9"/>
  <c r="G524" i="9"/>
  <c r="F525" i="9"/>
  <c r="D527" i="9"/>
  <c r="E527" i="9" s="1"/>
  <c r="C528" i="9"/>
  <c r="G528" i="9"/>
  <c r="F529" i="9"/>
  <c r="D531" i="9"/>
  <c r="E531" i="9" s="1"/>
  <c r="C532" i="9"/>
  <c r="G532" i="9"/>
  <c r="F533" i="9"/>
  <c r="D535" i="9"/>
  <c r="E535" i="9" s="1"/>
  <c r="C536" i="9"/>
  <c r="G536" i="9"/>
  <c r="F537" i="9"/>
  <c r="D539" i="9"/>
  <c r="E539" i="9" s="1"/>
  <c r="C540" i="9"/>
  <c r="G540" i="9"/>
  <c r="F541" i="9"/>
  <c r="D543" i="9"/>
  <c r="E543" i="9" s="1"/>
  <c r="C544" i="9"/>
  <c r="G544" i="9"/>
  <c r="F545" i="9"/>
  <c r="D547" i="9"/>
  <c r="E547" i="9" s="1"/>
  <c r="C548" i="9"/>
  <c r="G548" i="9"/>
  <c r="F549" i="9"/>
  <c r="D551" i="9"/>
  <c r="E551" i="9" s="1"/>
  <c r="C552" i="9"/>
  <c r="G552" i="9"/>
  <c r="F553" i="9"/>
  <c r="D555" i="9"/>
  <c r="E555" i="9" s="1"/>
  <c r="C556" i="9"/>
  <c r="G556" i="9"/>
  <c r="F557" i="9"/>
  <c r="D559" i="9"/>
  <c r="E559" i="9" s="1"/>
  <c r="C560" i="9"/>
  <c r="G560" i="9"/>
  <c r="F561" i="9"/>
  <c r="D563" i="9"/>
  <c r="E563" i="9" s="1"/>
  <c r="C564" i="9"/>
  <c r="G564" i="9"/>
  <c r="F565" i="9"/>
  <c r="D567" i="9"/>
  <c r="E567" i="9" s="1"/>
  <c r="C568" i="9"/>
  <c r="G568" i="9"/>
  <c r="F569" i="9"/>
  <c r="D571" i="9"/>
  <c r="E571" i="9" s="1"/>
  <c r="C572" i="9"/>
  <c r="G572" i="9"/>
  <c r="F573" i="9"/>
  <c r="D575" i="9"/>
  <c r="E575" i="9" s="1"/>
  <c r="C576" i="9"/>
  <c r="G576" i="9"/>
  <c r="F577" i="9"/>
  <c r="D579" i="9"/>
  <c r="E579" i="9" s="1"/>
  <c r="C580" i="9"/>
  <c r="G580" i="9"/>
  <c r="F581" i="9"/>
  <c r="D583" i="9"/>
  <c r="E583" i="9" s="1"/>
  <c r="C584" i="9"/>
  <c r="G584" i="9"/>
  <c r="F585" i="9"/>
  <c r="D587" i="9"/>
  <c r="E587" i="9" s="1"/>
  <c r="C588" i="9"/>
  <c r="G588" i="9"/>
  <c r="F589" i="9"/>
  <c r="D591" i="9"/>
  <c r="E591" i="9" s="1"/>
  <c r="C592" i="9"/>
  <c r="G592" i="9"/>
  <c r="F593" i="9"/>
  <c r="D595" i="9"/>
  <c r="E595" i="9" s="1"/>
  <c r="C596" i="9"/>
  <c r="G596" i="9"/>
  <c r="F597" i="9"/>
  <c r="D599" i="9"/>
  <c r="E599" i="9" s="1"/>
  <c r="C600" i="9"/>
  <c r="G600" i="9"/>
  <c r="F601" i="9"/>
  <c r="D603" i="9"/>
  <c r="E603" i="9" s="1"/>
  <c r="C604" i="9"/>
  <c r="G604" i="9"/>
  <c r="F605" i="9"/>
  <c r="D607" i="9"/>
  <c r="E607" i="9" s="1"/>
  <c r="C608" i="9"/>
  <c r="G608" i="9"/>
  <c r="F609" i="9"/>
  <c r="D611" i="9"/>
  <c r="E611" i="9" s="1"/>
  <c r="C612" i="9"/>
  <c r="G612" i="9"/>
  <c r="F613" i="9"/>
  <c r="D615" i="9"/>
  <c r="E615" i="9" s="1"/>
  <c r="C616" i="9"/>
  <c r="G616" i="9"/>
  <c r="F617" i="9"/>
  <c r="D619" i="9"/>
  <c r="E619" i="9" s="1"/>
  <c r="C620" i="9"/>
  <c r="G620" i="9"/>
  <c r="F621" i="9"/>
  <c r="D623" i="9"/>
  <c r="E623" i="9" s="1"/>
  <c r="C624" i="9"/>
  <c r="G624" i="9"/>
  <c r="F625" i="9"/>
  <c r="D627" i="9"/>
  <c r="E627" i="9" s="1"/>
  <c r="C628" i="9"/>
  <c r="G628" i="9"/>
  <c r="F629" i="9"/>
  <c r="D631" i="9"/>
  <c r="E631" i="9" s="1"/>
  <c r="C632" i="9"/>
  <c r="G632" i="9"/>
  <c r="F633" i="9"/>
  <c r="D635" i="9"/>
  <c r="E635" i="9" s="1"/>
  <c r="C636" i="9"/>
  <c r="G636" i="9"/>
  <c r="F637" i="9"/>
  <c r="D639" i="9"/>
  <c r="E639" i="9" s="1"/>
  <c r="C640" i="9"/>
  <c r="G640" i="9"/>
  <c r="F641" i="9"/>
  <c r="D643" i="9"/>
  <c r="E643" i="9" s="1"/>
  <c r="C644" i="9"/>
  <c r="G644" i="9"/>
  <c r="F645" i="9"/>
  <c r="D647" i="9"/>
  <c r="E647" i="9" s="1"/>
  <c r="C648" i="9"/>
  <c r="G648" i="9"/>
  <c r="F649" i="9"/>
  <c r="D651" i="9"/>
  <c r="E651" i="9" s="1"/>
  <c r="C652" i="9"/>
  <c r="G652" i="9"/>
  <c r="F653" i="9"/>
  <c r="D655" i="9"/>
  <c r="E655" i="9" s="1"/>
  <c r="C656" i="9"/>
  <c r="G656" i="9"/>
  <c r="F657" i="9"/>
  <c r="D659" i="9"/>
  <c r="E659" i="9" s="1"/>
  <c r="C660" i="9"/>
  <c r="G660" i="9"/>
  <c r="F661" i="9"/>
  <c r="D663" i="9"/>
  <c r="E663" i="9" s="1"/>
  <c r="C664" i="9"/>
  <c r="G664" i="9"/>
  <c r="F665" i="9"/>
  <c r="D667" i="9"/>
  <c r="E667" i="9" s="1"/>
  <c r="C668" i="9"/>
  <c r="G668" i="9"/>
  <c r="F669" i="9"/>
  <c r="D671" i="9"/>
  <c r="E671" i="9" s="1"/>
  <c r="C672" i="9"/>
  <c r="G672" i="9"/>
  <c r="F673" i="9"/>
  <c r="D675" i="9"/>
  <c r="E675" i="9" s="1"/>
  <c r="C676" i="9"/>
  <c r="G676" i="9"/>
  <c r="F677" i="9"/>
  <c r="D679" i="9"/>
  <c r="E679" i="9" s="1"/>
  <c r="C680" i="9"/>
  <c r="G680" i="9"/>
  <c r="F681" i="9"/>
  <c r="D683" i="9"/>
  <c r="E683" i="9" s="1"/>
  <c r="C684" i="9"/>
  <c r="F685" i="9"/>
  <c r="D687" i="9"/>
  <c r="E687" i="9" s="1"/>
  <c r="G688" i="9"/>
  <c r="C692" i="9"/>
  <c r="F693" i="9"/>
  <c r="D695" i="9"/>
  <c r="E695" i="9" s="1"/>
  <c r="G696" i="9"/>
  <c r="C700" i="9"/>
  <c r="F701" i="9"/>
  <c r="D703" i="9"/>
  <c r="E703" i="9" s="1"/>
  <c r="G704" i="9"/>
  <c r="C708" i="9"/>
  <c r="F709" i="9"/>
  <c r="D711" i="9"/>
  <c r="E711" i="9" s="1"/>
  <c r="G712" i="9"/>
  <c r="C716" i="9"/>
  <c r="F717" i="9"/>
  <c r="D719" i="9"/>
  <c r="E719" i="9" s="1"/>
  <c r="G720" i="9"/>
  <c r="C724" i="9"/>
  <c r="F725" i="9"/>
  <c r="D727" i="9"/>
  <c r="E727" i="9" s="1"/>
  <c r="G728" i="9"/>
  <c r="C732" i="9"/>
  <c r="F733" i="9"/>
  <c r="D735" i="9"/>
  <c r="E735" i="9" s="1"/>
  <c r="G736" i="9"/>
  <c r="C740" i="9"/>
  <c r="F741" i="9"/>
  <c r="D743" i="9"/>
  <c r="E743" i="9" s="1"/>
  <c r="G744" i="9"/>
  <c r="C748" i="9"/>
  <c r="F749" i="9"/>
  <c r="D751" i="9"/>
  <c r="E751" i="9" s="1"/>
  <c r="G752" i="9"/>
  <c r="C756" i="9"/>
  <c r="F757" i="9"/>
  <c r="D759" i="9"/>
  <c r="E759" i="9" s="1"/>
  <c r="G760" i="9"/>
  <c r="C764" i="9"/>
  <c r="F765" i="9"/>
  <c r="D767" i="9"/>
  <c r="E767" i="9" s="1"/>
  <c r="G768" i="9"/>
  <c r="C772" i="9"/>
  <c r="F773" i="9"/>
  <c r="D775" i="9"/>
  <c r="E775" i="9" s="1"/>
  <c r="G776" i="9"/>
  <c r="C780" i="9"/>
  <c r="F781" i="9"/>
  <c r="D783" i="9"/>
  <c r="E783" i="9" s="1"/>
  <c r="G784" i="9"/>
  <c r="C788" i="9"/>
  <c r="F789" i="9"/>
  <c r="D791" i="9"/>
  <c r="E791" i="9" s="1"/>
  <c r="G792" i="9"/>
  <c r="C796" i="9"/>
  <c r="F797" i="9"/>
  <c r="D799" i="9"/>
  <c r="E799" i="9" s="1"/>
  <c r="G800" i="9"/>
  <c r="C804" i="9"/>
  <c r="F805" i="9"/>
  <c r="D807" i="9"/>
  <c r="E807" i="9" s="1"/>
  <c r="G808" i="9"/>
  <c r="C812" i="9"/>
  <c r="F813" i="9"/>
  <c r="D815" i="9"/>
  <c r="E815" i="9" s="1"/>
  <c r="G816" i="9"/>
  <c r="C820" i="9"/>
  <c r="F821" i="9"/>
  <c r="D823" i="9"/>
  <c r="E823" i="9" s="1"/>
  <c r="G824" i="9"/>
  <c r="C828" i="9"/>
  <c r="F829" i="9"/>
  <c r="D831" i="9"/>
  <c r="E831" i="9" s="1"/>
  <c r="G832" i="9"/>
  <c r="C836" i="9"/>
  <c r="F837" i="9"/>
  <c r="D839" i="9"/>
  <c r="E839" i="9" s="1"/>
  <c r="G840" i="9"/>
  <c r="C844" i="9"/>
  <c r="F845" i="9"/>
  <c r="D847" i="9"/>
  <c r="E847" i="9" s="1"/>
  <c r="G848" i="9"/>
  <c r="C852" i="9"/>
  <c r="F853" i="9"/>
  <c r="D855" i="9"/>
  <c r="E855" i="9" s="1"/>
  <c r="G856" i="9"/>
  <c r="C860" i="9"/>
  <c r="F861" i="9"/>
  <c r="D863" i="9"/>
  <c r="E863" i="9" s="1"/>
  <c r="G864" i="9"/>
  <c r="C868" i="9"/>
  <c r="F869" i="9"/>
  <c r="D871" i="9"/>
  <c r="E871" i="9" s="1"/>
  <c r="G872" i="9"/>
  <c r="C876" i="9"/>
  <c r="F877" i="9"/>
  <c r="D879" i="9"/>
  <c r="E879" i="9" s="1"/>
  <c r="G880" i="9"/>
  <c r="C884" i="9"/>
  <c r="F885" i="9"/>
  <c r="D887" i="9"/>
  <c r="E887" i="9" s="1"/>
  <c r="G888" i="9"/>
  <c r="C892" i="9"/>
  <c r="F893" i="9"/>
  <c r="D895" i="9"/>
  <c r="E895" i="9" s="1"/>
  <c r="G896" i="9"/>
  <c r="C900" i="9"/>
  <c r="F901" i="9"/>
  <c r="D903" i="9"/>
  <c r="E903" i="9" s="1"/>
  <c r="G904" i="9"/>
  <c r="C908" i="9"/>
  <c r="F909" i="9"/>
  <c r="D911" i="9"/>
  <c r="E911" i="9" s="1"/>
  <c r="G912" i="9"/>
  <c r="C916" i="9"/>
  <c r="F917" i="9"/>
  <c r="D919" i="9"/>
  <c r="E919" i="9" s="1"/>
  <c r="G920" i="9"/>
  <c r="C924" i="9"/>
  <c r="F925" i="9"/>
  <c r="D927" i="9"/>
  <c r="E927" i="9" s="1"/>
  <c r="G928" i="9"/>
  <c r="C932" i="9"/>
  <c r="F933" i="9"/>
  <c r="D935" i="9"/>
  <c r="E935" i="9" s="1"/>
  <c r="G936" i="9"/>
  <c r="C940" i="9"/>
  <c r="F941" i="9"/>
  <c r="D943" i="9"/>
  <c r="E943" i="9" s="1"/>
  <c r="G944" i="9"/>
  <c r="C948" i="9"/>
  <c r="F949" i="9"/>
  <c r="D951" i="9"/>
  <c r="E951" i="9" s="1"/>
  <c r="G952" i="9"/>
  <c r="C956" i="9"/>
  <c r="F957" i="9"/>
  <c r="D959" i="9"/>
  <c r="E959" i="9" s="1"/>
  <c r="G960" i="9"/>
  <c r="C964" i="9"/>
  <c r="F965" i="9"/>
  <c r="D967" i="9"/>
  <c r="E967" i="9" s="1"/>
  <c r="G968" i="9"/>
  <c r="C972" i="9"/>
  <c r="D974" i="9"/>
  <c r="E974" i="9" s="1"/>
  <c r="F980" i="9"/>
  <c r="G983" i="9"/>
  <c r="C987" i="9"/>
  <c r="D990" i="9"/>
  <c r="E990" i="9" s="1"/>
  <c r="F996" i="9"/>
  <c r="G999" i="9"/>
  <c r="C1003" i="9"/>
  <c r="D1006" i="9"/>
  <c r="E1006" i="9" s="1"/>
  <c r="F1012" i="9"/>
  <c r="G1015" i="9"/>
  <c r="C1019" i="9"/>
  <c r="D1022" i="9"/>
  <c r="E1022" i="9" s="1"/>
  <c r="F1028" i="9"/>
  <c r="G1031" i="9"/>
  <c r="C1035" i="9"/>
  <c r="D1038" i="9"/>
  <c r="E1038" i="9" s="1"/>
  <c r="F1044" i="9"/>
  <c r="G1047" i="9"/>
  <c r="C1051" i="9"/>
  <c r="D1054" i="9"/>
  <c r="E1054" i="9" s="1"/>
  <c r="F1060" i="9"/>
  <c r="G1063" i="9"/>
  <c r="C1067" i="9"/>
  <c r="D1070" i="9"/>
  <c r="E1070" i="9" s="1"/>
  <c r="F1076" i="9"/>
  <c r="G1079" i="9"/>
  <c r="C1083" i="9"/>
  <c r="D1086" i="9"/>
  <c r="E1086" i="9" s="1"/>
  <c r="F1092" i="9"/>
  <c r="G1095" i="9"/>
  <c r="C1099" i="9"/>
  <c r="D1102" i="9"/>
  <c r="E1102" i="9" s="1"/>
  <c r="F1108" i="9"/>
  <c r="G1111" i="9"/>
  <c r="C1115" i="9"/>
  <c r="D1118" i="9"/>
  <c r="E1118" i="9" s="1"/>
  <c r="F1124" i="9"/>
  <c r="G1127" i="9"/>
  <c r="C1131" i="9"/>
  <c r="D1134" i="9"/>
  <c r="E1134" i="9" s="1"/>
  <c r="F1140" i="9"/>
  <c r="G1143" i="9"/>
  <c r="C1147" i="9"/>
  <c r="D1150" i="9"/>
  <c r="E1150" i="9" s="1"/>
  <c r="F1156" i="9"/>
  <c r="G1159" i="9"/>
  <c r="C1163" i="9"/>
  <c r="D1166" i="9"/>
  <c r="E1166" i="9" s="1"/>
  <c r="F1172" i="9"/>
  <c r="G1175" i="9"/>
  <c r="C1179" i="9"/>
  <c r="D1182" i="9"/>
  <c r="E1182" i="9" s="1"/>
  <c r="F1188" i="9"/>
  <c r="G1191" i="9"/>
  <c r="C1195" i="9"/>
  <c r="D1198" i="9"/>
  <c r="E1198" i="9" s="1"/>
  <c r="F1204" i="9"/>
  <c r="G1207" i="9"/>
  <c r="C1211" i="9"/>
  <c r="D1214" i="9"/>
  <c r="E1214" i="9" s="1"/>
  <c r="F1220" i="9"/>
  <c r="G1223" i="9"/>
  <c r="C1227" i="9"/>
  <c r="D1230" i="9"/>
  <c r="E1230" i="9" s="1"/>
  <c r="F1236" i="9"/>
  <c r="G1239" i="9"/>
  <c r="C1243" i="9"/>
  <c r="D1246" i="9"/>
  <c r="E1246" i="9" s="1"/>
  <c r="F1252" i="9"/>
  <c r="G1255" i="9"/>
  <c r="C1259" i="9"/>
  <c r="D1262" i="9"/>
  <c r="E1262" i="9" s="1"/>
  <c r="F1268" i="9"/>
  <c r="G1271" i="9"/>
  <c r="C1275" i="9"/>
  <c r="D1278" i="9"/>
  <c r="E1278" i="9" s="1"/>
  <c r="F1284" i="9"/>
  <c r="G1287" i="9"/>
  <c r="C1291" i="9"/>
  <c r="D1294" i="9"/>
  <c r="E1294" i="9" s="1"/>
  <c r="F1300" i="9"/>
  <c r="G1303" i="9"/>
  <c r="C1307" i="9"/>
  <c r="D1310" i="9"/>
  <c r="E1310" i="9" s="1"/>
  <c r="F1316" i="9"/>
  <c r="G1319" i="9"/>
  <c r="C1323" i="9"/>
  <c r="D1326" i="9"/>
  <c r="E1326" i="9" s="1"/>
  <c r="F1332" i="9"/>
  <c r="G1335" i="9"/>
  <c r="C1339" i="9"/>
  <c r="D1342" i="9"/>
  <c r="E1342" i="9" s="1"/>
  <c r="F1348" i="9"/>
  <c r="G1351" i="9"/>
  <c r="C1355" i="9"/>
  <c r="D1358" i="9"/>
  <c r="E1358" i="9" s="1"/>
  <c r="F1364" i="9"/>
  <c r="G1367" i="9"/>
  <c r="C1371" i="9"/>
  <c r="D1374" i="9"/>
  <c r="E1374" i="9" s="1"/>
  <c r="F1380" i="9"/>
  <c r="G1383" i="9"/>
  <c r="C1387" i="9"/>
  <c r="D1390" i="9"/>
  <c r="E1390" i="9" s="1"/>
  <c r="F1396" i="9"/>
  <c r="G1399" i="9"/>
  <c r="C1403" i="9"/>
  <c r="D1406" i="9"/>
  <c r="E1406" i="9" s="1"/>
  <c r="F1412" i="9"/>
  <c r="G1415" i="9"/>
  <c r="C1419" i="9"/>
  <c r="D1422" i="9"/>
  <c r="E1422" i="9" s="1"/>
  <c r="F1428" i="9"/>
  <c r="G1431" i="9"/>
  <c r="C1435" i="9"/>
  <c r="D1441" i="9"/>
  <c r="E1441" i="9" s="1"/>
  <c r="F1447" i="9"/>
  <c r="C1454" i="9"/>
  <c r="G1466" i="9"/>
  <c r="D1473" i="9"/>
  <c r="E1473" i="9" s="1"/>
  <c r="F1479" i="9"/>
  <c r="C1486" i="9"/>
  <c r="G1498" i="9"/>
  <c r="D1505" i="9"/>
  <c r="E1505" i="9" s="1"/>
  <c r="F1511" i="9"/>
  <c r="C1518" i="9"/>
  <c r="G1530" i="9"/>
  <c r="D1537" i="9"/>
  <c r="E1537" i="9" s="1"/>
  <c r="F1543" i="9"/>
  <c r="C1550" i="9"/>
  <c r="G1562" i="9"/>
  <c r="D1569" i="9"/>
  <c r="E1569" i="9" s="1"/>
  <c r="F1575" i="9"/>
  <c r="C1582" i="9"/>
  <c r="G1594" i="9"/>
  <c r="D1601" i="9"/>
  <c r="E1601" i="9" s="1"/>
  <c r="F1607" i="9"/>
  <c r="C1614" i="9"/>
  <c r="G1626" i="9"/>
  <c r="D1633" i="9"/>
  <c r="E1633" i="9" s="1"/>
  <c r="F1639" i="9"/>
  <c r="C1646" i="9"/>
  <c r="G1658" i="9"/>
  <c r="D1665" i="9"/>
  <c r="E1665" i="9" s="1"/>
  <c r="F1671" i="9"/>
  <c r="C1678" i="9"/>
  <c r="G1690" i="9"/>
  <c r="D1697" i="9"/>
  <c r="E1697" i="9" s="1"/>
  <c r="F1703" i="9"/>
  <c r="D1726" i="9"/>
  <c r="E1726" i="9" s="1"/>
  <c r="C1739" i="9"/>
  <c r="G1751" i="9"/>
  <c r="F1764" i="9"/>
  <c r="D1790" i="9"/>
  <c r="E1790" i="9" s="1"/>
  <c r="C1803" i="9"/>
  <c r="G1815" i="9"/>
  <c r="F1828" i="9"/>
  <c r="D1854" i="9"/>
  <c r="E1854" i="9" s="1"/>
  <c r="C1867" i="9"/>
  <c r="G1879" i="9"/>
  <c r="F1892" i="9"/>
  <c r="D1918" i="9"/>
  <c r="E1918" i="9" s="1"/>
  <c r="C1931" i="9"/>
  <c r="G1943" i="9"/>
  <c r="F1956" i="9"/>
  <c r="D1982" i="9"/>
  <c r="E1982" i="9" s="1"/>
  <c r="C1995" i="9"/>
  <c r="G2007" i="9"/>
  <c r="F2020" i="9"/>
  <c r="D2046" i="9"/>
  <c r="E2046" i="9" s="1"/>
  <c r="C2059" i="9"/>
  <c r="G2071" i="9"/>
  <c r="F2084" i="9"/>
  <c r="D2110" i="9"/>
  <c r="E2110" i="9" s="1"/>
  <c r="C2123" i="9"/>
  <c r="G2135" i="9"/>
  <c r="F2148" i="9"/>
  <c r="D2174" i="9"/>
  <c r="E2174" i="9" s="1"/>
  <c r="C2187" i="9"/>
  <c r="G2199" i="9"/>
  <c r="F2212" i="9"/>
  <c r="D2238" i="9"/>
  <c r="E2238" i="9" s="1"/>
  <c r="C2251" i="9"/>
  <c r="G2263" i="9"/>
  <c r="F2276" i="9"/>
  <c r="D2295" i="9"/>
  <c r="E2295" i="9" s="1"/>
  <c r="G2320" i="9"/>
  <c r="C2372" i="9"/>
  <c r="F2397" i="9"/>
  <c r="D2423" i="9"/>
  <c r="E2423" i="9" s="1"/>
  <c r="G2448" i="9"/>
  <c r="G2501" i="9"/>
  <c r="C2553" i="9"/>
  <c r="D2604" i="9"/>
  <c r="E2604" i="9" s="1"/>
  <c r="F2706" i="9"/>
  <c r="G2757" i="9"/>
  <c r="C2809" i="9"/>
  <c r="D2860" i="9"/>
  <c r="E2860" i="9" s="1"/>
  <c r="F3088" i="9"/>
  <c r="G3333" i="9"/>
  <c r="D10" i="11"/>
  <c r="Z6" i="11"/>
  <c r="AA15" i="11"/>
  <c r="D11" i="11"/>
  <c r="D7" i="11"/>
  <c r="D8" i="11"/>
  <c r="AC9" i="12"/>
  <c r="AD6" i="12"/>
  <c r="D12" i="11"/>
  <c r="AA14" i="12"/>
  <c r="Z6" i="12"/>
  <c r="O10" i="23"/>
  <c r="V7" i="12"/>
  <c r="P16" i="14"/>
  <c r="P12" i="14"/>
  <c r="P7" i="14"/>
  <c r="P13" i="14"/>
  <c r="P10" i="14"/>
  <c r="P8" i="14"/>
  <c r="P14" i="14"/>
  <c r="P5" i="14"/>
  <c r="P11" i="14"/>
  <c r="P16" i="16"/>
  <c r="P12" i="16"/>
  <c r="P10" i="16"/>
  <c r="P8" i="16"/>
  <c r="P6" i="16"/>
  <c r="P13" i="16"/>
  <c r="P14" i="16"/>
  <c r="P9" i="16"/>
  <c r="P7" i="16"/>
  <c r="P5" i="16"/>
  <c r="O10" i="19"/>
  <c r="O10" i="20"/>
  <c r="P11" i="19"/>
  <c r="P15" i="19"/>
  <c r="P8" i="20"/>
  <c r="P10" i="20"/>
  <c r="P12" i="20"/>
  <c r="P16" i="20"/>
  <c r="P5" i="21"/>
  <c r="O8" i="21"/>
  <c r="P13" i="21"/>
  <c r="P11" i="23"/>
  <c r="P15" i="23"/>
  <c r="P7" i="19"/>
  <c r="P9" i="19"/>
  <c r="P14" i="19"/>
  <c r="P6" i="20"/>
  <c r="P11" i="20"/>
  <c r="P15" i="20"/>
  <c r="P8" i="21"/>
  <c r="P10" i="21"/>
  <c r="P12" i="21"/>
  <c r="P16" i="21"/>
  <c r="P7" i="23"/>
  <c r="P9" i="23"/>
  <c r="P14" i="23"/>
  <c r="R5" i="29"/>
  <c r="O8" i="19"/>
  <c r="P7" i="20"/>
  <c r="P9" i="20"/>
  <c r="P6" i="21"/>
  <c r="P11" i="21"/>
  <c r="P15" i="21"/>
  <c r="O8" i="23"/>
  <c r="R8" i="29"/>
  <c r="O8" i="20"/>
  <c r="P7" i="21"/>
  <c r="P9" i="21"/>
  <c r="G3961" i="9" l="1"/>
  <c r="F3844" i="9"/>
  <c r="F3760" i="9"/>
  <c r="C3918" i="9"/>
  <c r="C3830" i="9"/>
  <c r="F3759" i="9"/>
  <c r="C3718" i="9"/>
  <c r="C3674" i="9"/>
  <c r="F3631" i="9"/>
  <c r="F3866" i="9"/>
  <c r="D3746" i="9"/>
  <c r="E3746" i="9" s="1"/>
  <c r="D3702" i="9"/>
  <c r="E3702" i="9" s="1"/>
  <c r="D3671" i="9"/>
  <c r="E3671" i="9" s="1"/>
  <c r="F3644" i="9"/>
  <c r="C3616" i="9"/>
  <c r="G3596" i="9"/>
  <c r="G3580" i="9"/>
  <c r="G3564" i="9"/>
  <c r="G3548" i="9"/>
  <c r="C3536" i="9"/>
  <c r="G3524" i="9"/>
  <c r="F3517" i="9"/>
  <c r="C3512" i="9"/>
  <c r="C3504" i="9"/>
  <c r="G3496" i="9"/>
  <c r="F3489" i="9"/>
  <c r="F3481" i="9"/>
  <c r="C3476" i="9"/>
  <c r="G3468" i="9"/>
  <c r="G3460" i="9"/>
  <c r="F3453" i="9"/>
  <c r="C3448" i="9"/>
  <c r="C3440" i="9"/>
  <c r="G3432" i="9"/>
  <c r="F3425" i="9"/>
  <c r="F3417" i="9"/>
  <c r="C3412" i="9"/>
  <c r="G3404" i="9"/>
  <c r="G3396" i="9"/>
  <c r="F3389" i="9"/>
  <c r="G3959" i="9"/>
  <c r="F3910" i="9"/>
  <c r="G3881" i="9"/>
  <c r="C3853" i="9"/>
  <c r="C3821" i="9"/>
  <c r="F3798" i="9"/>
  <c r="G3769" i="9"/>
  <c r="D3744" i="9"/>
  <c r="E3744" i="9" s="1"/>
  <c r="G3729" i="9"/>
  <c r="C3720" i="9"/>
  <c r="D3708" i="9"/>
  <c r="E3708" i="9" s="1"/>
  <c r="G3700" i="9"/>
  <c r="D3690" i="9"/>
  <c r="E3690" i="9" s="1"/>
  <c r="F3681" i="9"/>
  <c r="C3672" i="9"/>
  <c r="F3664" i="9"/>
  <c r="G3652" i="9"/>
  <c r="D3644" i="9"/>
  <c r="E3644" i="9" s="1"/>
  <c r="G3637" i="9"/>
  <c r="F3632" i="9"/>
  <c r="C3624" i="9"/>
  <c r="F3617" i="9"/>
  <c r="F3612" i="9"/>
  <c r="G3607" i="9"/>
  <c r="D3602" i="9"/>
  <c r="E3602" i="9" s="1"/>
  <c r="F3596" i="9"/>
  <c r="G3591" i="9"/>
  <c r="D3586" i="9"/>
  <c r="E3586" i="9" s="1"/>
  <c r="F3580" i="9"/>
  <c r="G3575" i="9"/>
  <c r="D3570" i="9"/>
  <c r="E3570" i="9" s="1"/>
  <c r="F3564" i="9"/>
  <c r="G3559" i="9"/>
  <c r="D3554" i="9"/>
  <c r="E3554" i="9" s="1"/>
  <c r="F3548" i="9"/>
  <c r="G3543" i="9"/>
  <c r="C3539" i="9"/>
  <c r="C3535" i="9"/>
  <c r="C3531" i="9"/>
  <c r="C3527" i="9"/>
  <c r="C3523" i="9"/>
  <c r="C3519" i="9"/>
  <c r="C3515" i="9"/>
  <c r="C3511" i="9"/>
  <c r="C3507" i="9"/>
  <c r="D3811" i="9"/>
  <c r="E3811" i="9" s="1"/>
  <c r="F3888" i="9"/>
  <c r="F3800" i="9"/>
  <c r="C3874" i="9"/>
  <c r="C3790" i="9"/>
  <c r="C3738" i="9"/>
  <c r="F3695" i="9"/>
  <c r="C3654" i="9"/>
  <c r="G3917" i="9"/>
  <c r="G3805" i="9"/>
  <c r="F3724" i="9"/>
  <c r="C3685" i="9"/>
  <c r="D3656" i="9"/>
  <c r="E3656" i="9" s="1"/>
  <c r="F3630" i="9"/>
  <c r="G3604" i="9"/>
  <c r="G3588" i="9"/>
  <c r="G3572" i="9"/>
  <c r="G3556" i="9"/>
  <c r="G3540" i="9"/>
  <c r="F3529" i="9"/>
  <c r="F3521" i="9"/>
  <c r="F3513" i="9"/>
  <c r="C3508" i="9"/>
  <c r="G3500" i="9"/>
  <c r="G3492" i="9"/>
  <c r="F3485" i="9"/>
  <c r="C3480" i="9"/>
  <c r="C3472" i="9"/>
  <c r="G3464" i="9"/>
  <c r="F3457" i="9"/>
  <c r="F3449" i="9"/>
  <c r="C3444" i="9"/>
  <c r="G3436" i="9"/>
  <c r="G3428" i="9"/>
  <c r="F3421" i="9"/>
  <c r="C3416" i="9"/>
  <c r="C3408" i="9"/>
  <c r="G3400" i="9"/>
  <c r="F3393" i="9"/>
  <c r="F3385" i="9"/>
  <c r="G3927" i="9"/>
  <c r="G3897" i="9"/>
  <c r="G3865" i="9"/>
  <c r="C3837" i="9"/>
  <c r="F3814" i="9"/>
  <c r="G3848" i="9"/>
  <c r="F3860" i="9"/>
  <c r="C3814" i="9"/>
  <c r="C3710" i="9"/>
  <c r="F3623" i="9"/>
  <c r="F3736" i="9"/>
  <c r="C3667" i="9"/>
  <c r="C3612" i="9"/>
  <c r="F3577" i="9"/>
  <c r="F3545" i="9"/>
  <c r="C3524" i="9"/>
  <c r="G3508" i="9"/>
  <c r="C3496" i="9"/>
  <c r="G3480" i="9"/>
  <c r="F3465" i="9"/>
  <c r="G3452" i="9"/>
  <c r="F3437" i="9"/>
  <c r="C3424" i="9"/>
  <c r="F3409" i="9"/>
  <c r="C3396" i="9"/>
  <c r="D3934" i="9"/>
  <c r="E3934" i="9" s="1"/>
  <c r="F3878" i="9"/>
  <c r="G3817" i="9"/>
  <c r="C3773" i="9"/>
  <c r="F3742" i="9"/>
  <c r="D3722" i="9"/>
  <c r="E3722" i="9" s="1"/>
  <c r="F3713" i="9"/>
  <c r="G3699" i="9"/>
  <c r="G3685" i="9"/>
  <c r="C3673" i="9"/>
  <c r="D3658" i="9"/>
  <c r="E3658" i="9" s="1"/>
  <c r="F3649" i="9"/>
  <c r="C3640" i="9"/>
  <c r="D3628" i="9"/>
  <c r="E3628" i="9" s="1"/>
  <c r="G3620" i="9"/>
  <c r="D3614" i="9"/>
  <c r="E3614" i="9" s="1"/>
  <c r="D3606" i="9"/>
  <c r="E3606" i="9" s="1"/>
  <c r="G3599" i="9"/>
  <c r="F3592" i="9"/>
  <c r="F3584" i="9"/>
  <c r="D3578" i="9"/>
  <c r="E3578" i="9" s="1"/>
  <c r="G3571" i="9"/>
  <c r="G3563" i="9"/>
  <c r="F3556" i="9"/>
  <c r="D3550" i="9"/>
  <c r="E3550" i="9" s="1"/>
  <c r="D3542" i="9"/>
  <c r="E3542" i="9" s="1"/>
  <c r="F3536" i="9"/>
  <c r="G3531" i="9"/>
  <c r="D3526" i="9"/>
  <c r="E3526" i="9" s="1"/>
  <c r="F3520" i="9"/>
  <c r="G3515" i="9"/>
  <c r="D3510" i="9"/>
  <c r="E3510" i="9" s="1"/>
  <c r="F3504" i="9"/>
  <c r="F3500" i="9"/>
  <c r="F3496" i="9"/>
  <c r="F3492" i="9"/>
  <c r="F3488" i="9"/>
  <c r="F3484" i="9"/>
  <c r="F3480" i="9"/>
  <c r="F3476" i="9"/>
  <c r="F3472" i="9"/>
  <c r="F3468" i="9"/>
  <c r="F3464" i="9"/>
  <c r="F3460" i="9"/>
  <c r="F3456" i="9"/>
  <c r="F3452" i="9"/>
  <c r="F3448" i="9"/>
  <c r="F3444" i="9"/>
  <c r="F3440" i="9"/>
  <c r="F3436" i="9"/>
  <c r="F3432" i="9"/>
  <c r="F3428" i="9"/>
  <c r="F3424" i="9"/>
  <c r="F3420" i="9"/>
  <c r="F3416" i="9"/>
  <c r="F3412" i="9"/>
  <c r="F3408" i="9"/>
  <c r="F3404" i="9"/>
  <c r="F3400" i="9"/>
  <c r="F3396" i="9"/>
  <c r="F3392" i="9"/>
  <c r="F3388" i="9"/>
  <c r="F3384" i="9"/>
  <c r="F3380" i="9"/>
  <c r="F3376" i="9"/>
  <c r="F3372" i="9"/>
  <c r="F3368" i="9"/>
  <c r="F3364" i="9"/>
  <c r="F3360" i="9"/>
  <c r="F3776" i="9"/>
  <c r="C3902" i="9"/>
  <c r="F3751" i="9"/>
  <c r="C3666" i="9"/>
  <c r="C3841" i="9"/>
  <c r="G3696" i="9"/>
  <c r="C3637" i="9"/>
  <c r="F3593" i="9"/>
  <c r="F3561" i="9"/>
  <c r="F3533" i="9"/>
  <c r="G3516" i="9"/>
  <c r="F3501" i="9"/>
  <c r="C3488" i="9"/>
  <c r="F3473" i="9"/>
  <c r="C3460" i="9"/>
  <c r="G3444" i="9"/>
  <c r="C3432" i="9"/>
  <c r="G3416" i="9"/>
  <c r="F3401" i="9"/>
  <c r="G3388" i="9"/>
  <c r="C3901" i="9"/>
  <c r="F3846" i="9"/>
  <c r="C3789" i="9"/>
  <c r="G3753" i="9"/>
  <c r="F3734" i="9"/>
  <c r="G3716" i="9"/>
  <c r="C3705" i="9"/>
  <c r="D3692" i="9"/>
  <c r="E3692" i="9" s="1"/>
  <c r="F3680" i="9"/>
  <c r="G3667" i="9"/>
  <c r="C3656" i="9"/>
  <c r="D3642" i="9"/>
  <c r="E3642" i="9" s="1"/>
  <c r="G3635" i="9"/>
  <c r="C3625" i="9"/>
  <c r="F3616" i="9"/>
  <c r="D3610" i="9"/>
  <c r="E3610" i="9" s="1"/>
  <c r="G3603" i="9"/>
  <c r="G3595" i="9"/>
  <c r="F3588" i="9"/>
  <c r="D3582" i="9"/>
  <c r="E3582" i="9" s="1"/>
  <c r="D3574" i="9"/>
  <c r="E3574" i="9" s="1"/>
  <c r="G3567" i="9"/>
  <c r="F3560" i="9"/>
  <c r="F3552" i="9"/>
  <c r="D3546" i="9"/>
  <c r="E3546" i="9" s="1"/>
  <c r="G3539" i="9"/>
  <c r="D3534" i="9"/>
  <c r="E3534" i="9" s="1"/>
  <c r="F3528" i="9"/>
  <c r="G3523" i="9"/>
  <c r="D3518" i="9"/>
  <c r="E3518" i="9" s="1"/>
  <c r="F3512" i="9"/>
  <c r="G3507" i="9"/>
  <c r="C3503" i="9"/>
  <c r="C3499" i="9"/>
  <c r="C3495" i="9"/>
  <c r="C3491" i="9"/>
  <c r="C3487" i="9"/>
  <c r="C3483" i="9"/>
  <c r="C3479" i="9"/>
  <c r="C3475" i="9"/>
  <c r="C3471" i="9"/>
  <c r="C3467" i="9"/>
  <c r="C3463" i="9"/>
  <c r="C3459" i="9"/>
  <c r="C3455" i="9"/>
  <c r="C3451" i="9"/>
  <c r="C3447" i="9"/>
  <c r="C3443" i="9"/>
  <c r="C3439" i="9"/>
  <c r="C3435" i="9"/>
  <c r="C3431" i="9"/>
  <c r="C3427" i="9"/>
  <c r="C3423" i="9"/>
  <c r="C3419" i="9"/>
  <c r="C3415" i="9"/>
  <c r="C3411" i="9"/>
  <c r="C3407" i="9"/>
  <c r="C3403" i="9"/>
  <c r="C3399" i="9"/>
  <c r="C3395" i="9"/>
  <c r="C3391" i="9"/>
  <c r="C3387" i="9"/>
  <c r="C3383" i="9"/>
  <c r="C3379" i="9"/>
  <c r="C3375" i="9"/>
  <c r="F3284" i="9"/>
  <c r="F3288" i="9"/>
  <c r="F3292" i="9"/>
  <c r="F3296" i="9"/>
  <c r="F3300" i="9"/>
  <c r="F3304" i="9"/>
  <c r="F3308" i="9"/>
  <c r="F3312" i="9"/>
  <c r="F3316" i="9"/>
  <c r="F3320" i="9"/>
  <c r="F3324" i="9"/>
  <c r="F3328" i="9"/>
  <c r="F3332" i="9"/>
  <c r="F3336" i="9"/>
  <c r="F3340" i="9"/>
  <c r="F3344" i="9"/>
  <c r="F3348" i="9"/>
  <c r="F3352" i="9"/>
  <c r="F3356" i="9"/>
  <c r="D3362" i="9"/>
  <c r="E3362" i="9" s="1"/>
  <c r="C3367" i="9"/>
  <c r="G3371" i="9"/>
  <c r="G3379" i="9"/>
  <c r="G3387" i="9"/>
  <c r="G3395" i="9"/>
  <c r="G3403" i="9"/>
  <c r="G3411" i="9"/>
  <c r="G3419" i="9"/>
  <c r="G3427" i="9"/>
  <c r="G3435" i="9"/>
  <c r="G3443" i="9"/>
  <c r="G3451" i="9"/>
  <c r="G3459" i="9"/>
  <c r="G3467" i="9"/>
  <c r="G3475" i="9"/>
  <c r="G3483" i="9"/>
  <c r="G3491" i="9"/>
  <c r="G3499" i="9"/>
  <c r="F3508" i="9"/>
  <c r="G3519" i="9"/>
  <c r="D3530" i="9"/>
  <c r="E3530" i="9" s="1"/>
  <c r="F3540" i="9"/>
  <c r="G3555" i="9"/>
  <c r="F3568" i="9"/>
  <c r="G3583" i="9"/>
  <c r="D3598" i="9"/>
  <c r="E3598" i="9" s="1"/>
  <c r="G3611" i="9"/>
  <c r="D3626" i="9"/>
  <c r="E3626" i="9" s="1"/>
  <c r="F3648" i="9"/>
  <c r="G3669" i="9"/>
  <c r="F3696" i="9"/>
  <c r="C3721" i="9"/>
  <c r="C3757" i="9"/>
  <c r="F3862" i="9"/>
  <c r="C3392" i="9"/>
  <c r="G3420" i="9"/>
  <c r="G3448" i="9"/>
  <c r="G3476" i="9"/>
  <c r="F3505" i="9"/>
  <c r="C3540" i="9"/>
  <c r="F3601" i="9"/>
  <c r="C3716" i="9"/>
  <c r="F3687" i="9"/>
  <c r="D3957" i="9"/>
  <c r="E3957" i="9" s="1"/>
  <c r="F3904" i="9"/>
  <c r="C3279" i="9"/>
  <c r="C3283" i="9"/>
  <c r="C3287" i="9"/>
  <c r="C3291" i="9"/>
  <c r="C3295" i="9"/>
  <c r="C3299" i="9"/>
  <c r="C3303" i="9"/>
  <c r="C3307" i="9"/>
  <c r="C3311" i="9"/>
  <c r="C3315" i="9"/>
  <c r="C3319" i="9"/>
  <c r="C3323" i="9"/>
  <c r="C3327" i="9"/>
  <c r="C3331" i="9"/>
  <c r="C3335" i="9"/>
  <c r="C3339" i="9"/>
  <c r="C3343" i="9"/>
  <c r="C3347" i="9"/>
  <c r="C3351" i="9"/>
  <c r="C3355" i="9"/>
  <c r="C3359" i="9"/>
  <c r="G3363" i="9"/>
  <c r="D3370" i="9"/>
  <c r="E3370" i="9" s="1"/>
  <c r="G3375" i="9"/>
  <c r="G3383" i="9"/>
  <c r="G3391" i="9"/>
  <c r="G3399" i="9"/>
  <c r="G3407" i="9"/>
  <c r="G3415" i="9"/>
  <c r="G3423" i="9"/>
  <c r="G3431" i="9"/>
  <c r="G3439" i="9"/>
  <c r="G3447" i="9"/>
  <c r="G3455" i="9"/>
  <c r="G3463" i="9"/>
  <c r="G3471" i="9"/>
  <c r="G3479" i="9"/>
  <c r="G3487" i="9"/>
  <c r="G3495" i="9"/>
  <c r="G3503" i="9"/>
  <c r="D3514" i="9"/>
  <c r="E3514" i="9" s="1"/>
  <c r="F3524" i="9"/>
  <c r="G3535" i="9"/>
  <c r="G3547" i="9"/>
  <c r="D3562" i="9"/>
  <c r="E3562" i="9" s="1"/>
  <c r="F3576" i="9"/>
  <c r="D3590" i="9"/>
  <c r="E3590" i="9" s="1"/>
  <c r="F3604" i="9"/>
  <c r="G3619" i="9"/>
  <c r="G3636" i="9"/>
  <c r="C3657" i="9"/>
  <c r="G3684" i="9"/>
  <c r="D3706" i="9"/>
  <c r="E3706" i="9" s="1"/>
  <c r="G3737" i="9"/>
  <c r="G3801" i="9"/>
  <c r="C3917" i="9"/>
  <c r="F3405" i="9"/>
  <c r="F3433" i="9"/>
  <c r="C3464" i="9"/>
  <c r="C3492" i="9"/>
  <c r="C3520" i="9"/>
  <c r="F3569" i="9"/>
  <c r="C3652" i="9"/>
  <c r="F3898" i="9"/>
  <c r="G3774" i="9"/>
  <c r="D3755" i="9"/>
  <c r="E3755" i="9" s="1"/>
  <c r="F3628" i="9"/>
  <c r="C3620" i="9"/>
  <c r="D3615" i="9"/>
  <c r="E3615" i="9" s="1"/>
  <c r="G3608" i="9"/>
  <c r="C3604" i="9"/>
  <c r="C3600" i="9"/>
  <c r="C3596" i="9"/>
  <c r="C3592" i="9"/>
  <c r="C3588" i="9"/>
  <c r="C3584" i="9"/>
  <c r="C3580" i="9"/>
  <c r="C3576" i="9"/>
  <c r="C3572" i="9"/>
  <c r="C3568" i="9"/>
  <c r="C3564" i="9"/>
  <c r="C3560" i="9"/>
  <c r="C3556" i="9"/>
  <c r="C3552" i="9"/>
  <c r="C3548" i="9"/>
  <c r="C3544" i="9"/>
  <c r="D3659" i="9"/>
  <c r="E3659" i="9" s="1"/>
  <c r="C3655" i="9"/>
  <c r="F3650" i="9"/>
  <c r="D3643" i="9"/>
  <c r="E3643" i="9" s="1"/>
  <c r="C3639" i="9"/>
  <c r="F3634" i="9"/>
  <c r="D3627" i="9"/>
  <c r="E3627" i="9" s="1"/>
  <c r="C3623" i="9"/>
  <c r="F3618" i="9"/>
  <c r="C3615" i="9"/>
  <c r="C3611" i="9"/>
  <c r="C3607" i="9"/>
  <c r="C3603" i="9"/>
  <c r="C3599" i="9"/>
  <c r="C3595" i="9"/>
  <c r="C3591" i="9"/>
  <c r="C3587" i="9"/>
  <c r="C3583" i="9"/>
  <c r="C3579" i="9"/>
  <c r="C3575" i="9"/>
  <c r="C3571" i="9"/>
  <c r="C3567" i="9"/>
  <c r="C3563" i="9"/>
  <c r="C3559" i="9"/>
  <c r="C3555" i="9"/>
  <c r="C3551" i="9"/>
  <c r="C3547" i="9"/>
  <c r="C3543" i="9"/>
  <c r="G3653" i="9"/>
  <c r="D3660" i="9"/>
  <c r="E3660" i="9" s="1"/>
  <c r="G3668" i="9"/>
  <c r="D3674" i="9"/>
  <c r="E3674" i="9" s="1"/>
  <c r="G3683" i="9"/>
  <c r="C3689" i="9"/>
  <c r="F3697" i="9"/>
  <c r="C3704" i="9"/>
  <c r="F3712" i="9"/>
  <c r="G3717" i="9"/>
  <c r="D3724" i="9"/>
  <c r="E3724" i="9" s="1"/>
  <c r="D3736" i="9"/>
  <c r="E3736" i="9" s="1"/>
  <c r="G3745" i="9"/>
  <c r="F3766" i="9"/>
  <c r="G3785" i="9"/>
  <c r="C3805" i="9"/>
  <c r="F3830" i="9"/>
  <c r="G3849" i="9"/>
  <c r="C3869" i="9"/>
  <c r="F3894" i="9"/>
  <c r="G3913" i="9"/>
  <c r="F3940" i="9"/>
  <c r="C3388" i="9"/>
  <c r="G3392" i="9"/>
  <c r="F3397" i="9"/>
  <c r="C3404" i="9"/>
  <c r="G3408" i="9"/>
  <c r="F3413" i="9"/>
  <c r="C3420" i="9"/>
  <c r="G3424" i="9"/>
  <c r="F3429" i="9"/>
  <c r="C3436" i="9"/>
  <c r="G3440" i="9"/>
  <c r="F3445" i="9"/>
  <c r="C3452" i="9"/>
  <c r="G3456" i="9"/>
  <c r="F3461" i="9"/>
  <c r="C3468" i="9"/>
  <c r="G3472" i="9"/>
  <c r="F3477" i="9"/>
  <c r="C3484" i="9"/>
  <c r="G3488" i="9"/>
  <c r="F3493" i="9"/>
  <c r="C3500" i="9"/>
  <c r="G3504" i="9"/>
  <c r="F3509" i="9"/>
  <c r="C3516" i="9"/>
  <c r="G3520" i="9"/>
  <c r="F3525" i="9"/>
  <c r="C3532" i="9"/>
  <c r="G3536" i="9"/>
  <c r="F3541" i="9"/>
  <c r="F3549" i="9"/>
  <c r="F3557" i="9"/>
  <c r="F3565" i="9"/>
  <c r="F3573" i="9"/>
  <c r="F3581" i="9"/>
  <c r="F3589" i="9"/>
  <c r="F3597" i="9"/>
  <c r="D3607" i="9"/>
  <c r="E3607" i="9" s="1"/>
  <c r="G3616" i="9"/>
  <c r="G3631" i="9"/>
  <c r="F3646" i="9"/>
  <c r="F3660" i="9"/>
  <c r="D3672" i="9"/>
  <c r="E3672" i="9" s="1"/>
  <c r="D3687" i="9"/>
  <c r="E3687" i="9" s="1"/>
  <c r="D3704" i="9"/>
  <c r="E3704" i="9" s="1"/>
  <c r="F3725" i="9"/>
  <c r="G3757" i="9"/>
  <c r="C3809" i="9"/>
  <c r="G3869" i="9"/>
  <c r="D3942" i="9"/>
  <c r="E3942" i="9" s="1"/>
  <c r="C3634" i="9"/>
  <c r="F3655" i="9"/>
  <c r="C3678" i="9"/>
  <c r="C3698" i="9"/>
  <c r="F3719" i="9"/>
  <c r="C3742" i="9"/>
  <c r="C3762" i="9"/>
  <c r="C3794" i="9"/>
  <c r="C3838" i="9"/>
  <c r="C3878" i="9"/>
  <c r="C3922" i="9"/>
  <c r="F3780" i="9"/>
  <c r="F3824" i="9"/>
  <c r="F3864" i="9"/>
  <c r="F3908" i="9"/>
  <c r="D3771" i="9"/>
  <c r="E3771" i="9" s="1"/>
  <c r="G3864" i="9"/>
  <c r="C3528" i="9"/>
  <c r="G3532" i="9"/>
  <c r="F3537" i="9"/>
  <c r="G3544" i="9"/>
  <c r="G3552" i="9"/>
  <c r="G3560" i="9"/>
  <c r="G3568" i="9"/>
  <c r="G3576" i="9"/>
  <c r="G3584" i="9"/>
  <c r="G3592" i="9"/>
  <c r="G3600" i="9"/>
  <c r="D3611" i="9"/>
  <c r="E3611" i="9" s="1"/>
  <c r="C3621" i="9"/>
  <c r="C3636" i="9"/>
  <c r="C3651" i="9"/>
  <c r="G3664" i="9"/>
  <c r="G3679" i="9"/>
  <c r="G3695" i="9"/>
  <c r="G3712" i="9"/>
  <c r="C3735" i="9"/>
  <c r="C3777" i="9"/>
  <c r="F3834" i="9"/>
  <c r="C3889" i="9"/>
  <c r="C3622" i="9"/>
  <c r="C3642" i="9"/>
  <c r="F3663" i="9"/>
  <c r="C3686" i="9"/>
  <c r="C3706" i="9"/>
  <c r="F3727" i="9"/>
  <c r="C3750" i="9"/>
  <c r="C3770" i="9"/>
  <c r="C3810" i="9"/>
  <c r="C3854" i="9"/>
  <c r="C3894" i="9"/>
  <c r="D3949" i="9"/>
  <c r="E3949" i="9" s="1"/>
  <c r="F3752" i="9"/>
  <c r="F3796" i="9"/>
  <c r="F3840" i="9"/>
  <c r="F3880" i="9"/>
  <c r="D3954" i="9"/>
  <c r="E3954" i="9" s="1"/>
  <c r="D3803" i="9"/>
  <c r="E3803" i="9" s="1"/>
  <c r="G3930" i="9"/>
  <c r="G3929" i="9"/>
  <c r="F3666" i="9"/>
  <c r="C3671" i="9"/>
  <c r="D3675" i="9"/>
  <c r="E3675" i="9" s="1"/>
  <c r="F3682" i="9"/>
  <c r="C3687" i="9"/>
  <c r="D3691" i="9"/>
  <c r="E3691" i="9" s="1"/>
  <c r="F3698" i="9"/>
  <c r="C3703" i="9"/>
  <c r="D3707" i="9"/>
  <c r="E3707" i="9" s="1"/>
  <c r="F3714" i="9"/>
  <c r="C3719" i="9"/>
  <c r="D3723" i="9"/>
  <c r="E3723" i="9" s="1"/>
  <c r="C3733" i="9"/>
  <c r="C3741" i="9"/>
  <c r="C3749" i="9"/>
  <c r="D3760" i="9"/>
  <c r="E3760" i="9" s="1"/>
  <c r="D3776" i="9"/>
  <c r="E3776" i="9" s="1"/>
  <c r="D3792" i="9"/>
  <c r="E3792" i="9" s="1"/>
  <c r="D3808" i="9"/>
  <c r="E3808" i="9" s="1"/>
  <c r="D3824" i="9"/>
  <c r="E3824" i="9" s="1"/>
  <c r="D3840" i="9"/>
  <c r="E3840" i="9" s="1"/>
  <c r="D3856" i="9"/>
  <c r="E3856" i="9" s="1"/>
  <c r="D3872" i="9"/>
  <c r="E3872" i="9" s="1"/>
  <c r="D3888" i="9"/>
  <c r="E3888" i="9" s="1"/>
  <c r="D3904" i="9"/>
  <c r="E3904" i="9" s="1"/>
  <c r="D3920" i="9"/>
  <c r="E3920" i="9" s="1"/>
  <c r="C3947" i="9"/>
  <c r="D3387" i="9"/>
  <c r="E3387" i="9" s="1"/>
  <c r="D3391" i="9"/>
  <c r="E3391" i="9" s="1"/>
  <c r="D3395" i="9"/>
  <c r="E3395" i="9" s="1"/>
  <c r="D3399" i="9"/>
  <c r="E3399" i="9" s="1"/>
  <c r="D3403" i="9"/>
  <c r="E3403" i="9" s="1"/>
  <c r="D3407" i="9"/>
  <c r="E3407" i="9" s="1"/>
  <c r="D3411" i="9"/>
  <c r="E3411" i="9" s="1"/>
  <c r="D3415" i="9"/>
  <c r="E3415" i="9" s="1"/>
  <c r="D3419" i="9"/>
  <c r="E3419" i="9" s="1"/>
  <c r="D3423" i="9"/>
  <c r="E3423" i="9" s="1"/>
  <c r="D3427" i="9"/>
  <c r="E3427" i="9" s="1"/>
  <c r="D3431" i="9"/>
  <c r="E3431" i="9" s="1"/>
  <c r="D3435" i="9"/>
  <c r="E3435" i="9" s="1"/>
  <c r="D3439" i="9"/>
  <c r="E3439" i="9" s="1"/>
  <c r="D3443" i="9"/>
  <c r="E3443" i="9" s="1"/>
  <c r="D3447" i="9"/>
  <c r="E3447" i="9" s="1"/>
  <c r="D3451" i="9"/>
  <c r="E3451" i="9" s="1"/>
  <c r="D3455" i="9"/>
  <c r="E3455" i="9" s="1"/>
  <c r="D3459" i="9"/>
  <c r="E3459" i="9" s="1"/>
  <c r="D3463" i="9"/>
  <c r="E3463" i="9" s="1"/>
  <c r="D3467" i="9"/>
  <c r="E3467" i="9" s="1"/>
  <c r="D3471" i="9"/>
  <c r="E3471" i="9" s="1"/>
  <c r="D3475" i="9"/>
  <c r="E3475" i="9" s="1"/>
  <c r="D3479" i="9"/>
  <c r="E3479" i="9" s="1"/>
  <c r="D3483" i="9"/>
  <c r="E3483" i="9" s="1"/>
  <c r="D3487" i="9"/>
  <c r="E3487" i="9" s="1"/>
  <c r="D3491" i="9"/>
  <c r="E3491" i="9" s="1"/>
  <c r="D3495" i="9"/>
  <c r="E3495" i="9" s="1"/>
  <c r="D3499" i="9"/>
  <c r="E3499" i="9" s="1"/>
  <c r="D3503" i="9"/>
  <c r="E3503" i="9" s="1"/>
  <c r="D3507" i="9"/>
  <c r="E3507" i="9" s="1"/>
  <c r="D3511" i="9"/>
  <c r="E3511" i="9" s="1"/>
  <c r="D3515" i="9"/>
  <c r="E3515" i="9" s="1"/>
  <c r="D3519" i="9"/>
  <c r="E3519" i="9" s="1"/>
  <c r="D3523" i="9"/>
  <c r="E3523" i="9" s="1"/>
  <c r="D3527" i="9"/>
  <c r="E3527" i="9" s="1"/>
  <c r="D3531" i="9"/>
  <c r="E3531" i="9" s="1"/>
  <c r="D3535" i="9"/>
  <c r="E3535" i="9" s="1"/>
  <c r="D3539" i="9"/>
  <c r="E3539" i="9" s="1"/>
  <c r="D3543" i="9"/>
  <c r="E3543" i="9" s="1"/>
  <c r="D3547" i="9"/>
  <c r="E3547" i="9" s="1"/>
  <c r="D3551" i="9"/>
  <c r="E3551" i="9" s="1"/>
  <c r="D3555" i="9"/>
  <c r="E3555" i="9" s="1"/>
  <c r="D3559" i="9"/>
  <c r="E3559" i="9" s="1"/>
  <c r="D3563" i="9"/>
  <c r="E3563" i="9" s="1"/>
  <c r="D3567" i="9"/>
  <c r="E3567" i="9" s="1"/>
  <c r="D3571" i="9"/>
  <c r="E3571" i="9" s="1"/>
  <c r="D3575" i="9"/>
  <c r="E3575" i="9" s="1"/>
  <c r="D3579" i="9"/>
  <c r="E3579" i="9" s="1"/>
  <c r="D3583" i="9"/>
  <c r="E3583" i="9" s="1"/>
  <c r="D3587" i="9"/>
  <c r="E3587" i="9" s="1"/>
  <c r="D3591" i="9"/>
  <c r="E3591" i="9" s="1"/>
  <c r="D3595" i="9"/>
  <c r="E3595" i="9" s="1"/>
  <c r="D3599" i="9"/>
  <c r="E3599" i="9" s="1"/>
  <c r="D3603" i="9"/>
  <c r="E3603" i="9" s="1"/>
  <c r="C3608" i="9"/>
  <c r="G3612" i="9"/>
  <c r="C3619" i="9"/>
  <c r="D3624" i="9"/>
  <c r="E3624" i="9" s="1"/>
  <c r="G3632" i="9"/>
  <c r="D3639" i="9"/>
  <c r="E3639" i="9" s="1"/>
  <c r="G3647" i="9"/>
  <c r="C3653" i="9"/>
  <c r="F3662" i="9"/>
  <c r="C3668" i="9"/>
  <c r="F3676" i="9"/>
  <c r="C3683" i="9"/>
  <c r="D3688" i="9"/>
  <c r="E3688" i="9" s="1"/>
  <c r="G3697" i="9"/>
  <c r="F3709" i="9"/>
  <c r="C3717" i="9"/>
  <c r="G3727" i="9"/>
  <c r="C3743" i="9"/>
  <c r="C3761" i="9"/>
  <c r="G3789" i="9"/>
  <c r="G3821" i="9"/>
  <c r="F3850" i="9"/>
  <c r="C3873" i="9"/>
  <c r="C3905" i="9"/>
  <c r="C3955" i="9"/>
  <c r="C3626" i="9"/>
  <c r="C3638" i="9"/>
  <c r="F3647" i="9"/>
  <c r="C3658" i="9"/>
  <c r="C3670" i="9"/>
  <c r="F3679" i="9"/>
  <c r="C3690" i="9"/>
  <c r="C3702" i="9"/>
  <c r="F3711" i="9"/>
  <c r="C3722" i="9"/>
  <c r="C3734" i="9"/>
  <c r="F3743" i="9"/>
  <c r="C3754" i="9"/>
  <c r="C3766" i="9"/>
  <c r="C3778" i="9"/>
  <c r="C3798" i="9"/>
  <c r="C3822" i="9"/>
  <c r="C3842" i="9"/>
  <c r="C3862" i="9"/>
  <c r="C3886" i="9"/>
  <c r="C3906" i="9"/>
  <c r="F3925" i="9"/>
  <c r="F3764" i="9"/>
  <c r="F3784" i="9"/>
  <c r="F3808" i="9"/>
  <c r="F3828" i="9"/>
  <c r="F3848" i="9"/>
  <c r="F3872" i="9"/>
  <c r="F3892" i="9"/>
  <c r="F3916" i="9"/>
  <c r="D3739" i="9"/>
  <c r="E3739" i="9" s="1"/>
  <c r="D3779" i="9"/>
  <c r="E3779" i="9" s="1"/>
  <c r="D3819" i="9"/>
  <c r="E3819" i="9" s="1"/>
  <c r="G3896" i="9"/>
  <c r="C3936" i="9"/>
  <c r="C3635" i="9"/>
  <c r="D3640" i="9"/>
  <c r="E3640" i="9" s="1"/>
  <c r="G3648" i="9"/>
  <c r="D3655" i="9"/>
  <c r="E3655" i="9" s="1"/>
  <c r="G3663" i="9"/>
  <c r="C3669" i="9"/>
  <c r="F3678" i="9"/>
  <c r="C3684" i="9"/>
  <c r="F3692" i="9"/>
  <c r="C3701" i="9"/>
  <c r="G3711" i="9"/>
  <c r="D3718" i="9"/>
  <c r="E3718" i="9" s="1"/>
  <c r="D3730" i="9"/>
  <c r="E3730" i="9" s="1"/>
  <c r="F3744" i="9"/>
  <c r="F3770" i="9"/>
  <c r="F3802" i="9"/>
  <c r="C3825" i="9"/>
  <c r="G3853" i="9"/>
  <c r="G3885" i="9"/>
  <c r="F3914" i="9"/>
  <c r="C3618" i="9"/>
  <c r="C3630" i="9"/>
  <c r="F3639" i="9"/>
  <c r="C3650" i="9"/>
  <c r="C3662" i="9"/>
  <c r="F3671" i="9"/>
  <c r="C3682" i="9"/>
  <c r="C3694" i="9"/>
  <c r="F3703" i="9"/>
  <c r="C3714" i="9"/>
  <c r="C3726" i="9"/>
  <c r="F3735" i="9"/>
  <c r="C3746" i="9"/>
  <c r="C3758" i="9"/>
  <c r="F3767" i="9"/>
  <c r="C3782" i="9"/>
  <c r="C3806" i="9"/>
  <c r="C3826" i="9"/>
  <c r="C3846" i="9"/>
  <c r="C3870" i="9"/>
  <c r="C3890" i="9"/>
  <c r="C3910" i="9"/>
  <c r="D3941" i="9"/>
  <c r="E3941" i="9" s="1"/>
  <c r="F3768" i="9"/>
  <c r="F3792" i="9"/>
  <c r="F3812" i="9"/>
  <c r="F3832" i="9"/>
  <c r="F3856" i="9"/>
  <c r="F3876" i="9"/>
  <c r="F3896" i="9"/>
  <c r="D3938" i="9"/>
  <c r="E3938" i="9" s="1"/>
  <c r="D3747" i="9"/>
  <c r="E3747" i="9" s="1"/>
  <c r="D3787" i="9"/>
  <c r="E3787" i="9" s="1"/>
  <c r="D3835" i="9"/>
  <c r="E3835" i="9" s="1"/>
  <c r="G3912" i="9"/>
  <c r="C3952" i="9"/>
  <c r="G3945" i="9"/>
  <c r="G3962" i="9"/>
  <c r="G3880" i="9"/>
  <c r="D3827" i="9"/>
  <c r="E3827" i="9" s="1"/>
  <c r="D3795" i="9"/>
  <c r="E3795" i="9" s="1"/>
  <c r="D3763" i="9"/>
  <c r="E3763" i="9" s="1"/>
  <c r="D3731" i="9"/>
  <c r="E3731" i="9" s="1"/>
  <c r="G3924" i="9"/>
  <c r="F3900" i="9"/>
  <c r="F3884" i="9"/>
  <c r="F3868" i="9"/>
  <c r="F3852" i="9"/>
  <c r="F3836" i="9"/>
  <c r="F3820" i="9"/>
  <c r="F3804" i="9"/>
  <c r="F3788" i="9"/>
  <c r="F3772" i="9"/>
  <c r="F3756" i="9"/>
  <c r="D3965" i="9"/>
  <c r="E3965" i="9" s="1"/>
  <c r="D3933" i="9"/>
  <c r="E3933" i="9" s="1"/>
  <c r="C3914" i="9"/>
  <c r="C3898" i="9"/>
  <c r="C3882" i="9"/>
  <c r="C3866" i="9"/>
  <c r="C3850" i="9"/>
  <c r="C3834" i="9"/>
  <c r="C3818" i="9"/>
  <c r="C3802" i="9"/>
  <c r="C3786" i="9"/>
  <c r="F3771" i="9"/>
  <c r="F3763" i="9"/>
  <c r="F3755" i="9"/>
  <c r="F3747" i="9"/>
  <c r="F3739" i="9"/>
  <c r="F3731" i="9"/>
  <c r="F3723" i="9"/>
  <c r="F3715" i="9"/>
  <c r="F3707" i="9"/>
  <c r="F3699" i="9"/>
  <c r="F3691" i="9"/>
  <c r="F3683" i="9"/>
  <c r="F3675" i="9"/>
  <c r="F3667" i="9"/>
  <c r="F3659" i="9"/>
  <c r="F3651" i="9"/>
  <c r="F3643" i="9"/>
  <c r="F3635" i="9"/>
  <c r="F3627" i="9"/>
  <c r="F3619" i="9"/>
  <c r="C3921" i="9"/>
  <c r="G3901" i="9"/>
  <c r="F3882" i="9"/>
  <c r="C3857" i="9"/>
  <c r="G3837" i="9"/>
  <c r="F3818" i="9"/>
  <c r="C3793" i="9"/>
  <c r="G3773" i="9"/>
  <c r="F3754" i="9"/>
  <c r="D3738" i="9"/>
  <c r="E3738" i="9" s="1"/>
  <c r="G3728" i="9"/>
  <c r="D3720" i="9"/>
  <c r="E3720" i="9" s="1"/>
  <c r="G3713" i="9"/>
  <c r="F3708" i="9"/>
  <c r="C3700" i="9"/>
  <c r="F3693" i="9"/>
  <c r="D3686" i="9"/>
  <c r="E3686" i="9" s="1"/>
  <c r="G3681" i="9"/>
  <c r="F3677" i="9"/>
  <c r="D3670" i="9"/>
  <c r="E3670" i="9" s="1"/>
  <c r="G3665" i="9"/>
  <c r="F3661" i="9"/>
  <c r="D3654" i="9"/>
  <c r="E3654" i="9" s="1"/>
  <c r="G3649" i="9"/>
  <c r="F3645" i="9"/>
  <c r="D3638" i="9"/>
  <c r="E3638" i="9" s="1"/>
  <c r="G3633" i="9"/>
  <c r="F3629" i="9"/>
  <c r="D3622" i="9"/>
  <c r="E3622" i="9" s="1"/>
  <c r="G3617" i="9"/>
  <c r="F3613" i="9"/>
  <c r="F3609" i="9"/>
  <c r="F3605" i="9"/>
  <c r="G3957" i="9"/>
  <c r="D8" i="9"/>
  <c r="E8" i="9" s="1"/>
  <c r="G9" i="9"/>
  <c r="D14" i="1"/>
  <c r="F3948" i="9"/>
  <c r="G3618" i="9"/>
  <c r="G3622" i="9"/>
  <c r="G3626" i="9"/>
  <c r="G3630" i="9"/>
  <c r="G3634" i="9"/>
  <c r="G3638" i="9"/>
  <c r="G3642" i="9"/>
  <c r="G3646" i="9"/>
  <c r="G3650" i="9"/>
  <c r="G3654" i="9"/>
  <c r="G3658" i="9"/>
  <c r="G3662" i="9"/>
  <c r="G3666" i="9"/>
  <c r="G3670" i="9"/>
  <c r="G3674" i="9"/>
  <c r="G3678" i="9"/>
  <c r="G3682" i="9"/>
  <c r="G3686" i="9"/>
  <c r="G3690" i="9"/>
  <c r="G3694" i="9"/>
  <c r="G3698" i="9"/>
  <c r="G3702" i="9"/>
  <c r="G3706" i="9"/>
  <c r="G3710" i="9"/>
  <c r="G3714" i="9"/>
  <c r="G3718" i="9"/>
  <c r="G3722" i="9"/>
  <c r="G3726" i="9"/>
  <c r="G3730" i="9"/>
  <c r="G3734" i="9"/>
  <c r="G3738" i="9"/>
  <c r="G3742" i="9"/>
  <c r="G3746" i="9"/>
  <c r="G3750" i="9"/>
  <c r="G3754" i="9"/>
  <c r="G3758" i="9"/>
  <c r="G3762" i="9"/>
  <c r="G3766" i="9"/>
  <c r="G3770" i="9"/>
  <c r="F3775" i="9"/>
  <c r="F3783" i="9"/>
  <c r="F3791" i="9"/>
  <c r="F3799" i="9"/>
  <c r="F3807" i="9"/>
  <c r="F3815" i="9"/>
  <c r="F3823" i="9"/>
  <c r="F3831" i="9"/>
  <c r="F3839" i="9"/>
  <c r="F3847" i="9"/>
  <c r="F3855" i="9"/>
  <c r="F3863" i="9"/>
  <c r="F3871" i="9"/>
  <c r="F3879" i="9"/>
  <c r="F3887" i="9"/>
  <c r="F3895" i="9"/>
  <c r="F3903" i="9"/>
  <c r="F3911" i="9"/>
  <c r="F3919" i="9"/>
  <c r="C3930" i="9"/>
  <c r="C3946" i="9"/>
  <c r="C3962" i="9"/>
  <c r="C3751" i="9"/>
  <c r="C3759" i="9"/>
  <c r="C3767" i="9"/>
  <c r="C3775" i="9"/>
  <c r="C3783" i="9"/>
  <c r="C3791" i="9"/>
  <c r="C3799" i="9"/>
  <c r="C3807" i="9"/>
  <c r="C3815" i="9"/>
  <c r="C3823" i="9"/>
  <c r="C3831" i="9"/>
  <c r="C3839" i="9"/>
  <c r="C3847" i="9"/>
  <c r="C3855" i="9"/>
  <c r="C3863" i="9"/>
  <c r="C3871" i="9"/>
  <c r="C3879" i="9"/>
  <c r="C3887" i="9"/>
  <c r="C3895" i="9"/>
  <c r="C3903" i="9"/>
  <c r="C3911" i="9"/>
  <c r="C3919" i="9"/>
  <c r="C3927" i="9"/>
  <c r="C3943" i="9"/>
  <c r="C3959" i="9"/>
  <c r="G3732" i="9"/>
  <c r="G3740" i="9"/>
  <c r="G3748" i="9"/>
  <c r="G3756" i="9"/>
  <c r="G3764" i="9"/>
  <c r="G3772" i="9"/>
  <c r="G3780" i="9"/>
  <c r="G3788" i="9"/>
  <c r="G3796" i="9"/>
  <c r="G3804" i="9"/>
  <c r="G3812" i="9"/>
  <c r="G3820" i="9"/>
  <c r="G3828" i="9"/>
  <c r="G3836" i="9"/>
  <c r="G3852" i="9"/>
  <c r="G3868" i="9"/>
  <c r="G3884" i="9"/>
  <c r="G3900" i="9"/>
  <c r="G3916" i="9"/>
  <c r="G3938" i="9"/>
  <c r="C3940" i="9"/>
  <c r="C3956" i="9"/>
  <c r="G3933" i="9"/>
  <c r="G3949" i="9"/>
  <c r="G3965" i="9"/>
  <c r="F3912" i="9"/>
  <c r="F3920" i="9"/>
  <c r="D3930" i="9"/>
  <c r="E3930" i="9" s="1"/>
  <c r="D3946" i="9"/>
  <c r="E3946" i="9" s="1"/>
  <c r="D3962" i="9"/>
  <c r="E3962" i="9" s="1"/>
  <c r="D3735" i="9"/>
  <c r="E3735" i="9" s="1"/>
  <c r="D3743" i="9"/>
  <c r="E3743" i="9" s="1"/>
  <c r="D3751" i="9"/>
  <c r="E3751" i="9" s="1"/>
  <c r="D3759" i="9"/>
  <c r="E3759" i="9" s="1"/>
  <c r="D3767" i="9"/>
  <c r="E3767" i="9" s="1"/>
  <c r="D3775" i="9"/>
  <c r="E3775" i="9" s="1"/>
  <c r="D3783" i="9"/>
  <c r="E3783" i="9" s="1"/>
  <c r="D3791" i="9"/>
  <c r="E3791" i="9" s="1"/>
  <c r="D3799" i="9"/>
  <c r="E3799" i="9" s="1"/>
  <c r="D3807" i="9"/>
  <c r="E3807" i="9" s="1"/>
  <c r="D3815" i="9"/>
  <c r="E3815" i="9" s="1"/>
  <c r="D3823" i="9"/>
  <c r="E3823" i="9" s="1"/>
  <c r="D3831" i="9"/>
  <c r="E3831" i="9" s="1"/>
  <c r="G3840" i="9"/>
  <c r="G3856" i="9"/>
  <c r="G3872" i="9"/>
  <c r="G3888" i="9"/>
  <c r="G3904" i="9"/>
  <c r="G3920" i="9"/>
  <c r="G3946" i="9"/>
  <c r="C3928" i="9"/>
  <c r="C3944" i="9"/>
  <c r="C3960" i="9"/>
  <c r="G3937" i="9"/>
  <c r="G3953" i="9"/>
  <c r="F3966" i="9"/>
  <c r="F3694" i="9"/>
  <c r="C3699" i="9"/>
  <c r="D3703" i="9"/>
  <c r="E3703" i="9" s="1"/>
  <c r="F3710" i="9"/>
  <c r="C3715" i="9"/>
  <c r="D3719" i="9"/>
  <c r="E3719" i="9" s="1"/>
  <c r="F3726" i="9"/>
  <c r="G3731" i="9"/>
  <c r="G3739" i="9"/>
  <c r="G3747" i="9"/>
  <c r="D3764" i="9"/>
  <c r="E3764" i="9" s="1"/>
  <c r="D3780" i="9"/>
  <c r="E3780" i="9" s="1"/>
  <c r="D3796" i="9"/>
  <c r="E3796" i="9" s="1"/>
  <c r="D3812" i="9"/>
  <c r="E3812" i="9" s="1"/>
  <c r="D3828" i="9"/>
  <c r="E3828" i="9" s="1"/>
  <c r="D3844" i="9"/>
  <c r="E3844" i="9" s="1"/>
  <c r="D3860" i="9"/>
  <c r="E3860" i="9" s="1"/>
  <c r="D3876" i="9"/>
  <c r="E3876" i="9" s="1"/>
  <c r="D3892" i="9"/>
  <c r="E3892" i="9" s="1"/>
  <c r="D3908" i="9"/>
  <c r="E3908" i="9" s="1"/>
  <c r="G3935" i="9"/>
  <c r="D3617" i="9"/>
  <c r="E3617" i="9" s="1"/>
  <c r="D3621" i="9"/>
  <c r="E3621" i="9" s="1"/>
  <c r="D3625" i="9"/>
  <c r="E3625" i="9" s="1"/>
  <c r="D3629" i="9"/>
  <c r="E3629" i="9" s="1"/>
  <c r="D3633" i="9"/>
  <c r="E3633" i="9" s="1"/>
  <c r="D3637" i="9"/>
  <c r="E3637" i="9" s="1"/>
  <c r="D3641" i="9"/>
  <c r="E3641" i="9" s="1"/>
  <c r="D3645" i="9"/>
  <c r="E3645" i="9" s="1"/>
  <c r="D3649" i="9"/>
  <c r="E3649" i="9" s="1"/>
  <c r="D3653" i="9"/>
  <c r="E3653" i="9" s="1"/>
  <c r="D3657" i="9"/>
  <c r="E3657" i="9" s="1"/>
  <c r="D3661" i="9"/>
  <c r="E3661" i="9" s="1"/>
  <c r="D3665" i="9"/>
  <c r="E3665" i="9" s="1"/>
  <c r="D3669" i="9"/>
  <c r="E3669" i="9" s="1"/>
  <c r="D3673" i="9"/>
  <c r="E3673" i="9" s="1"/>
  <c r="D3677" i="9"/>
  <c r="E3677" i="9" s="1"/>
  <c r="D3681" i="9"/>
  <c r="E3681" i="9" s="1"/>
  <c r="D3685" i="9"/>
  <c r="E3685" i="9" s="1"/>
  <c r="D3689" i="9"/>
  <c r="E3689" i="9" s="1"/>
  <c r="D3693" i="9"/>
  <c r="E3693" i="9" s="1"/>
  <c r="D3697" i="9"/>
  <c r="E3697" i="9" s="1"/>
  <c r="D3701" i="9"/>
  <c r="E3701" i="9" s="1"/>
  <c r="D3705" i="9"/>
  <c r="E3705" i="9" s="1"/>
  <c r="D3709" i="9"/>
  <c r="E3709" i="9" s="1"/>
  <c r="D3713" i="9"/>
  <c r="E3713" i="9" s="1"/>
  <c r="D3717" i="9"/>
  <c r="E3717" i="9" s="1"/>
  <c r="D3721" i="9"/>
  <c r="E3721" i="9" s="1"/>
  <c r="D3725" i="9"/>
  <c r="E3725" i="9" s="1"/>
  <c r="D3729" i="9"/>
  <c r="E3729" i="9" s="1"/>
  <c r="D3733" i="9"/>
  <c r="E3733" i="9" s="1"/>
  <c r="D3737" i="9"/>
  <c r="E3737" i="9" s="1"/>
  <c r="D3741" i="9"/>
  <c r="E3741" i="9" s="1"/>
  <c r="D3745" i="9"/>
  <c r="E3745" i="9" s="1"/>
  <c r="D3749" i="9"/>
  <c r="E3749" i="9" s="1"/>
  <c r="D3753" i="9"/>
  <c r="E3753" i="9" s="1"/>
  <c r="D3757" i="9"/>
  <c r="E3757" i="9" s="1"/>
  <c r="D3761" i="9"/>
  <c r="E3761" i="9" s="1"/>
  <c r="D3765" i="9"/>
  <c r="E3765" i="9" s="1"/>
  <c r="D3769" i="9"/>
  <c r="E3769" i="9" s="1"/>
  <c r="C3774" i="9"/>
  <c r="F3779" i="9"/>
  <c r="F3787" i="9"/>
  <c r="F3795" i="9"/>
  <c r="F3803" i="9"/>
  <c r="F3811" i="9"/>
  <c r="F3819" i="9"/>
  <c r="F3827" i="9"/>
  <c r="F3835" i="9"/>
  <c r="F3843" i="9"/>
  <c r="F3851" i="9"/>
  <c r="F3859" i="9"/>
  <c r="F3867" i="9"/>
  <c r="F3875" i="9"/>
  <c r="F3883" i="9"/>
  <c r="F3891" i="9"/>
  <c r="F3899" i="9"/>
  <c r="F3907" i="9"/>
  <c r="F3915" i="9"/>
  <c r="F3923" i="9"/>
  <c r="C3938" i="9"/>
  <c r="C3954" i="9"/>
  <c r="C3755" i="9"/>
  <c r="C3763" i="9"/>
  <c r="C3771" i="9"/>
  <c r="C3779" i="9"/>
  <c r="C3787" i="9"/>
  <c r="C3795" i="9"/>
  <c r="C3803" i="9"/>
  <c r="C3811" i="9"/>
  <c r="C3819" i="9"/>
  <c r="C3827" i="9"/>
  <c r="C3835" i="9"/>
  <c r="C3843" i="9"/>
  <c r="C3851" i="9"/>
  <c r="C3859" i="9"/>
  <c r="C3867" i="9"/>
  <c r="C3875" i="9"/>
  <c r="C3883" i="9"/>
  <c r="C3891" i="9"/>
  <c r="C3899" i="9"/>
  <c r="C3907" i="9"/>
  <c r="C3915" i="9"/>
  <c r="C3923" i="9"/>
  <c r="C3935" i="9"/>
  <c r="C3951" i="9"/>
  <c r="G3736" i="9"/>
  <c r="G3744" i="9"/>
  <c r="G3752" i="9"/>
  <c r="G3760" i="9"/>
  <c r="G3768" i="9"/>
  <c r="G3776" i="9"/>
  <c r="G3784" i="9"/>
  <c r="G3792" i="9"/>
  <c r="G3800" i="9"/>
  <c r="G3808" i="9"/>
  <c r="G3816" i="9"/>
  <c r="G3824" i="9"/>
  <c r="G3832" i="9"/>
  <c r="G3844" i="9"/>
  <c r="G3860" i="9"/>
  <c r="G3876" i="9"/>
  <c r="G3892" i="9"/>
  <c r="G3908" i="9"/>
  <c r="D3925" i="9"/>
  <c r="E3925" i="9" s="1"/>
  <c r="G3954" i="9"/>
  <c r="C3932" i="9"/>
  <c r="C3948" i="9"/>
  <c r="C3964" i="9"/>
  <c r="G3925" i="9"/>
  <c r="G3941" i="9"/>
  <c r="D3964" i="9"/>
  <c r="E3964" i="9" s="1"/>
  <c r="D3960" i="9"/>
  <c r="E3960" i="9" s="1"/>
  <c r="D3956" i="9"/>
  <c r="E3956" i="9" s="1"/>
  <c r="D3952" i="9"/>
  <c r="E3952" i="9" s="1"/>
  <c r="D3948" i="9"/>
  <c r="E3948" i="9" s="1"/>
  <c r="D3944" i="9"/>
  <c r="E3944" i="9" s="1"/>
  <c r="D3940" i="9"/>
  <c r="E3940" i="9" s="1"/>
  <c r="D3936" i="9"/>
  <c r="E3936" i="9" s="1"/>
  <c r="D3932" i="9"/>
  <c r="E3932" i="9" s="1"/>
  <c r="D3928" i="9"/>
  <c r="E3928" i="9" s="1"/>
  <c r="D3924" i="9"/>
  <c r="E3924" i="9" s="1"/>
  <c r="F3965" i="9"/>
  <c r="F3961" i="9"/>
  <c r="F3957" i="9"/>
  <c r="F3953" i="9"/>
  <c r="F3949" i="9"/>
  <c r="F3945" i="9"/>
  <c r="F3941" i="9"/>
  <c r="F3937" i="9"/>
  <c r="F3933" i="9"/>
  <c r="F3929" i="9"/>
  <c r="F3959" i="9"/>
  <c r="F3951" i="9"/>
  <c r="F3943" i="9"/>
  <c r="F3935" i="9"/>
  <c r="F3927" i="9"/>
  <c r="D3923" i="9"/>
  <c r="E3923" i="9" s="1"/>
  <c r="D3919" i="9"/>
  <c r="E3919" i="9" s="1"/>
  <c r="D3915" i="9"/>
  <c r="E3915" i="9" s="1"/>
  <c r="D3911" i="9"/>
  <c r="E3911" i="9" s="1"/>
  <c r="D3907" i="9"/>
  <c r="E3907" i="9" s="1"/>
  <c r="D3903" i="9"/>
  <c r="E3903" i="9" s="1"/>
  <c r="D3899" i="9"/>
  <c r="E3899" i="9" s="1"/>
  <c r="D3895" i="9"/>
  <c r="E3895" i="9" s="1"/>
  <c r="D3891" i="9"/>
  <c r="E3891" i="9" s="1"/>
  <c r="D3887" i="9"/>
  <c r="E3887" i="9" s="1"/>
  <c r="D3883" i="9"/>
  <c r="E3883" i="9" s="1"/>
  <c r="D3879" i="9"/>
  <c r="E3879" i="9" s="1"/>
  <c r="D3875" i="9"/>
  <c r="E3875" i="9" s="1"/>
  <c r="D3871" i="9"/>
  <c r="E3871" i="9" s="1"/>
  <c r="D3867" i="9"/>
  <c r="E3867" i="9" s="1"/>
  <c r="D3863" i="9"/>
  <c r="E3863" i="9" s="1"/>
  <c r="D3859" i="9"/>
  <c r="E3859" i="9" s="1"/>
  <c r="D3855" i="9"/>
  <c r="E3855" i="9" s="1"/>
  <c r="D3851" i="9"/>
  <c r="E3851" i="9" s="1"/>
  <c r="D3847" i="9"/>
  <c r="E3847" i="9" s="1"/>
  <c r="D3843" i="9"/>
  <c r="E3843" i="9" s="1"/>
  <c r="D3839" i="9"/>
  <c r="E3839" i="9" s="1"/>
  <c r="F3785" i="9"/>
  <c r="F3781" i="9"/>
  <c r="F3777" i="9"/>
  <c r="F3773" i="9"/>
  <c r="F3769" i="9"/>
  <c r="F3765" i="9"/>
  <c r="F3761" i="9"/>
  <c r="F3757" i="9"/>
  <c r="F3753" i="9"/>
  <c r="F3749" i="9"/>
  <c r="F3745" i="9"/>
  <c r="F3741" i="9"/>
  <c r="F3737" i="9"/>
  <c r="F3733" i="9"/>
  <c r="F3729" i="9"/>
  <c r="F3960" i="9"/>
  <c r="F3952" i="9"/>
  <c r="F3944" i="9"/>
  <c r="F3936" i="9"/>
  <c r="F3928" i="9"/>
  <c r="G3923" i="9"/>
  <c r="G3919" i="9"/>
  <c r="G3915" i="9"/>
  <c r="G3911" i="9"/>
  <c r="G3907" i="9"/>
  <c r="G3903" i="9"/>
  <c r="G3899" i="9"/>
  <c r="G3895" i="9"/>
  <c r="G3891" i="9"/>
  <c r="G3887" i="9"/>
  <c r="G3883" i="9"/>
  <c r="G3879" i="9"/>
  <c r="G3875" i="9"/>
  <c r="G3871" i="9"/>
  <c r="G3867" i="9"/>
  <c r="G3863" i="9"/>
  <c r="G3859" i="9"/>
  <c r="G3855" i="9"/>
  <c r="G3851" i="9"/>
  <c r="G3847" i="9"/>
  <c r="G3843" i="9"/>
  <c r="G3839" i="9"/>
  <c r="G3835" i="9"/>
  <c r="G3831" i="9"/>
  <c r="G3827" i="9"/>
  <c r="G3823" i="9"/>
  <c r="G3819" i="9"/>
  <c r="G3815" i="9"/>
  <c r="G3811" i="9"/>
  <c r="G3807" i="9"/>
  <c r="G3803" i="9"/>
  <c r="G3799" i="9"/>
  <c r="G3795" i="9"/>
  <c r="G3791" i="9"/>
  <c r="G3787" i="9"/>
  <c r="G3783" i="9"/>
  <c r="G3779" i="9"/>
  <c r="G3775" i="9"/>
  <c r="G3771" i="9"/>
  <c r="G3767" i="9"/>
  <c r="G3763" i="9"/>
  <c r="G3759" i="9"/>
  <c r="G3755" i="9"/>
  <c r="G3751" i="9"/>
  <c r="G3966" i="9"/>
  <c r="G3958" i="9"/>
  <c r="G3950" i="9"/>
  <c r="G3942" i="9"/>
  <c r="G3934" i="9"/>
  <c r="G3926" i="9"/>
  <c r="G3922" i="9"/>
  <c r="G3918" i="9"/>
  <c r="G3914" i="9"/>
  <c r="G3910" i="9"/>
  <c r="G3906" i="9"/>
  <c r="G3902" i="9"/>
  <c r="G3898" i="9"/>
  <c r="G3894" i="9"/>
  <c r="G3890" i="9"/>
  <c r="G3886" i="9"/>
  <c r="G3882" i="9"/>
  <c r="G3878" i="9"/>
  <c r="G3874" i="9"/>
  <c r="G3870" i="9"/>
  <c r="G3866" i="9"/>
  <c r="G3862" i="9"/>
  <c r="G3858" i="9"/>
  <c r="G3854" i="9"/>
  <c r="G3850" i="9"/>
  <c r="G3846" i="9"/>
  <c r="G3842" i="9"/>
  <c r="G3838" i="9"/>
  <c r="G3834" i="9"/>
  <c r="G3830" i="9"/>
  <c r="G3826" i="9"/>
  <c r="G3822" i="9"/>
  <c r="G3818" i="9"/>
  <c r="G3814" i="9"/>
  <c r="G3810" i="9"/>
  <c r="G3806" i="9"/>
  <c r="G3802" i="9"/>
  <c r="G3798" i="9"/>
  <c r="G3794" i="9"/>
  <c r="G3790" i="9"/>
  <c r="G3786" i="9"/>
  <c r="G3782" i="9"/>
  <c r="G3778" i="9"/>
  <c r="C3965" i="9"/>
  <c r="C3961" i="9"/>
  <c r="C3957" i="9"/>
  <c r="C3953" i="9"/>
  <c r="C3949" i="9"/>
  <c r="C3945" i="9"/>
  <c r="C3941" i="9"/>
  <c r="C3937" i="9"/>
  <c r="C3933" i="9"/>
  <c r="C3929" i="9"/>
  <c r="C3925" i="9"/>
  <c r="D3963" i="9"/>
  <c r="E3963" i="9" s="1"/>
  <c r="D3959" i="9"/>
  <c r="E3959" i="9" s="1"/>
  <c r="D3955" i="9"/>
  <c r="E3955" i="9" s="1"/>
  <c r="D3951" i="9"/>
  <c r="E3951" i="9" s="1"/>
  <c r="D3947" i="9"/>
  <c r="E3947" i="9" s="1"/>
  <c r="D3943" i="9"/>
  <c r="E3943" i="9" s="1"/>
  <c r="D3939" i="9"/>
  <c r="E3939" i="9" s="1"/>
  <c r="D3935" i="9"/>
  <c r="E3935" i="9" s="1"/>
  <c r="D3931" i="9"/>
  <c r="E3931" i="9" s="1"/>
  <c r="D3927" i="9"/>
  <c r="E3927" i="9" s="1"/>
  <c r="D3961" i="9"/>
  <c r="E3961" i="9" s="1"/>
  <c r="D3953" i="9"/>
  <c r="E3953" i="9" s="1"/>
  <c r="D3945" i="9"/>
  <c r="E3945" i="9" s="1"/>
  <c r="D3937" i="9"/>
  <c r="E3937" i="9" s="1"/>
  <c r="D3929" i="9"/>
  <c r="E3929" i="9" s="1"/>
  <c r="C3924" i="9"/>
  <c r="C3920" i="9"/>
  <c r="C3916" i="9"/>
  <c r="C3912" i="9"/>
  <c r="C3908" i="9"/>
  <c r="C3904" i="9"/>
  <c r="C3900" i="9"/>
  <c r="C3896" i="9"/>
  <c r="C3892" i="9"/>
  <c r="C3888" i="9"/>
  <c r="C3884" i="9"/>
  <c r="C3880" i="9"/>
  <c r="C3876" i="9"/>
  <c r="C3872" i="9"/>
  <c r="C3868" i="9"/>
  <c r="C3864" i="9"/>
  <c r="C3860" i="9"/>
  <c r="C3856" i="9"/>
  <c r="C3852" i="9"/>
  <c r="C3848" i="9"/>
  <c r="C3844" i="9"/>
  <c r="C3840" i="9"/>
  <c r="C3836" i="9"/>
  <c r="C3832" i="9"/>
  <c r="C3828" i="9"/>
  <c r="C3824" i="9"/>
  <c r="C3820" i="9"/>
  <c r="C3816" i="9"/>
  <c r="C3812" i="9"/>
  <c r="C3808" i="9"/>
  <c r="C3804" i="9"/>
  <c r="C3800" i="9"/>
  <c r="C3796" i="9"/>
  <c r="C3792" i="9"/>
  <c r="C3788" i="9"/>
  <c r="C3784" i="9"/>
  <c r="C3780" i="9"/>
  <c r="C3776" i="9"/>
  <c r="C3772" i="9"/>
  <c r="C3768" i="9"/>
  <c r="C3764" i="9"/>
  <c r="C3760" i="9"/>
  <c r="C3756" i="9"/>
  <c r="C3752" i="9"/>
  <c r="C3748" i="9"/>
  <c r="C3744" i="9"/>
  <c r="C3740" i="9"/>
  <c r="C3736" i="9"/>
  <c r="C3732" i="9"/>
  <c r="G3963" i="9"/>
  <c r="G3955" i="9"/>
  <c r="G3947" i="9"/>
  <c r="G3939" i="9"/>
  <c r="G3931" i="9"/>
  <c r="C3926" i="9"/>
  <c r="D3922" i="9"/>
  <c r="E3922" i="9" s="1"/>
  <c r="D3918" i="9"/>
  <c r="E3918" i="9" s="1"/>
  <c r="D3914" i="9"/>
  <c r="E3914" i="9" s="1"/>
  <c r="D3910" i="9"/>
  <c r="E3910" i="9" s="1"/>
  <c r="D3906" i="9"/>
  <c r="E3906" i="9" s="1"/>
  <c r="D3902" i="9"/>
  <c r="E3902" i="9" s="1"/>
  <c r="D3898" i="9"/>
  <c r="E3898" i="9" s="1"/>
  <c r="D3894" i="9"/>
  <c r="E3894" i="9" s="1"/>
  <c r="D3890" i="9"/>
  <c r="E3890" i="9" s="1"/>
  <c r="D3886" i="9"/>
  <c r="E3886" i="9" s="1"/>
  <c r="D3882" i="9"/>
  <c r="E3882" i="9" s="1"/>
  <c r="D3878" i="9"/>
  <c r="E3878" i="9" s="1"/>
  <c r="D3874" i="9"/>
  <c r="E3874" i="9" s="1"/>
  <c r="D3870" i="9"/>
  <c r="E3870" i="9" s="1"/>
  <c r="D3866" i="9"/>
  <c r="E3866" i="9" s="1"/>
  <c r="D3862" i="9"/>
  <c r="E3862" i="9" s="1"/>
  <c r="D3858" i="9"/>
  <c r="E3858" i="9" s="1"/>
  <c r="D3854" i="9"/>
  <c r="E3854" i="9" s="1"/>
  <c r="D3850" i="9"/>
  <c r="E3850" i="9" s="1"/>
  <c r="D3846" i="9"/>
  <c r="E3846" i="9" s="1"/>
  <c r="D3842" i="9"/>
  <c r="E3842" i="9" s="1"/>
  <c r="D3838" i="9"/>
  <c r="E3838" i="9" s="1"/>
  <c r="D3834" i="9"/>
  <c r="E3834" i="9" s="1"/>
  <c r="D3830" i="9"/>
  <c r="E3830" i="9" s="1"/>
  <c r="D3826" i="9"/>
  <c r="E3826" i="9" s="1"/>
  <c r="D3822" i="9"/>
  <c r="E3822" i="9" s="1"/>
  <c r="D3818" i="9"/>
  <c r="E3818" i="9" s="1"/>
  <c r="D3814" i="9"/>
  <c r="E3814" i="9" s="1"/>
  <c r="D3810" i="9"/>
  <c r="E3810" i="9" s="1"/>
  <c r="D3806" i="9"/>
  <c r="E3806" i="9" s="1"/>
  <c r="D3802" i="9"/>
  <c r="E3802" i="9" s="1"/>
  <c r="D3798" i="9"/>
  <c r="E3798" i="9" s="1"/>
  <c r="D3794" i="9"/>
  <c r="E3794" i="9" s="1"/>
  <c r="D3790" i="9"/>
  <c r="E3790" i="9" s="1"/>
  <c r="D3786" i="9"/>
  <c r="E3786" i="9" s="1"/>
  <c r="D3782" i="9"/>
  <c r="E3782" i="9" s="1"/>
  <c r="D3778" i="9"/>
  <c r="E3778" i="9" s="1"/>
  <c r="D3774" i="9"/>
  <c r="E3774" i="9" s="1"/>
  <c r="D3770" i="9"/>
  <c r="E3770" i="9" s="1"/>
  <c r="D3766" i="9"/>
  <c r="E3766" i="9" s="1"/>
  <c r="D3762" i="9"/>
  <c r="E3762" i="9" s="1"/>
  <c r="D3758" i="9"/>
  <c r="E3758" i="9" s="1"/>
  <c r="D3754" i="9"/>
  <c r="E3754" i="9" s="1"/>
  <c r="F3963" i="9"/>
  <c r="F3955" i="9"/>
  <c r="F3947" i="9"/>
  <c r="F3939" i="9"/>
  <c r="F3931" i="9"/>
  <c r="F3924" i="9"/>
  <c r="D3921" i="9"/>
  <c r="E3921" i="9" s="1"/>
  <c r="D3917" i="9"/>
  <c r="E3917" i="9" s="1"/>
  <c r="D3913" i="9"/>
  <c r="E3913" i="9" s="1"/>
  <c r="D3909" i="9"/>
  <c r="E3909" i="9" s="1"/>
  <c r="D3905" i="9"/>
  <c r="E3905" i="9" s="1"/>
  <c r="D3901" i="9"/>
  <c r="E3901" i="9" s="1"/>
  <c r="D3897" i="9"/>
  <c r="E3897" i="9" s="1"/>
  <c r="D3893" i="9"/>
  <c r="E3893" i="9" s="1"/>
  <c r="D3889" i="9"/>
  <c r="E3889" i="9" s="1"/>
  <c r="D3885" i="9"/>
  <c r="E3885" i="9" s="1"/>
  <c r="D3881" i="9"/>
  <c r="E3881" i="9" s="1"/>
  <c r="D3877" i="9"/>
  <c r="E3877" i="9" s="1"/>
  <c r="D3873" i="9"/>
  <c r="E3873" i="9" s="1"/>
  <c r="D3869" i="9"/>
  <c r="E3869" i="9" s="1"/>
  <c r="D3865" i="9"/>
  <c r="E3865" i="9" s="1"/>
  <c r="D3861" i="9"/>
  <c r="E3861" i="9" s="1"/>
  <c r="D3857" i="9"/>
  <c r="E3857" i="9" s="1"/>
  <c r="D3853" i="9"/>
  <c r="E3853" i="9" s="1"/>
  <c r="D3849" i="9"/>
  <c r="E3849" i="9" s="1"/>
  <c r="D3845" i="9"/>
  <c r="E3845" i="9" s="1"/>
  <c r="D3841" i="9"/>
  <c r="E3841" i="9" s="1"/>
  <c r="D3837" i="9"/>
  <c r="E3837" i="9" s="1"/>
  <c r="D3833" i="9"/>
  <c r="E3833" i="9" s="1"/>
  <c r="D3829" i="9"/>
  <c r="E3829" i="9" s="1"/>
  <c r="D3825" i="9"/>
  <c r="E3825" i="9" s="1"/>
  <c r="D3821" i="9"/>
  <c r="E3821" i="9" s="1"/>
  <c r="D3817" i="9"/>
  <c r="E3817" i="9" s="1"/>
  <c r="D3813" i="9"/>
  <c r="E3813" i="9" s="1"/>
  <c r="D3809" i="9"/>
  <c r="E3809" i="9" s="1"/>
  <c r="D3805" i="9"/>
  <c r="E3805" i="9" s="1"/>
  <c r="D3801" i="9"/>
  <c r="E3801" i="9" s="1"/>
  <c r="D3797" i="9"/>
  <c r="E3797" i="9" s="1"/>
  <c r="D3793" i="9"/>
  <c r="E3793" i="9" s="1"/>
  <c r="D3789" i="9"/>
  <c r="E3789" i="9" s="1"/>
  <c r="D3785" i="9"/>
  <c r="E3785" i="9" s="1"/>
  <c r="D3781" i="9"/>
  <c r="E3781" i="9" s="1"/>
  <c r="D3777" i="9"/>
  <c r="E3777" i="9" s="1"/>
  <c r="D3773" i="9"/>
  <c r="E3773" i="9" s="1"/>
  <c r="C8" i="9"/>
  <c r="D7" i="9"/>
  <c r="E7" i="9" s="1"/>
  <c r="C220" i="9"/>
  <c r="F3789" i="9"/>
  <c r="F3793" i="9"/>
  <c r="F3797" i="9"/>
  <c r="F3801" i="9"/>
  <c r="F3805" i="9"/>
  <c r="F3809" i="9"/>
  <c r="F3813" i="9"/>
  <c r="F3817" i="9"/>
  <c r="F3821" i="9"/>
  <c r="F3825" i="9"/>
  <c r="F3829" i="9"/>
  <c r="F3833" i="9"/>
  <c r="F3837" i="9"/>
  <c r="F3841" i="9"/>
  <c r="F3845" i="9"/>
  <c r="F3849" i="9"/>
  <c r="F3853" i="9"/>
  <c r="F3857" i="9"/>
  <c r="F3861" i="9"/>
  <c r="F3865" i="9"/>
  <c r="F3869" i="9"/>
  <c r="F3873" i="9"/>
  <c r="F3877" i="9"/>
  <c r="F3881" i="9"/>
  <c r="F3885" i="9"/>
  <c r="F3889" i="9"/>
  <c r="F3893" i="9"/>
  <c r="F3897" i="9"/>
  <c r="F3901" i="9"/>
  <c r="F3905" i="9"/>
  <c r="F3909" i="9"/>
  <c r="F3913" i="9"/>
  <c r="F3917" i="9"/>
  <c r="F3921" i="9"/>
  <c r="D3926" i="9"/>
  <c r="E3926" i="9" s="1"/>
  <c r="C3934" i="9"/>
  <c r="C3942" i="9"/>
  <c r="C3950" i="9"/>
  <c r="C3958" i="9"/>
  <c r="C3966" i="9"/>
  <c r="G3928" i="9"/>
  <c r="G3932" i="9"/>
  <c r="G3936" i="9"/>
  <c r="G3940" i="9"/>
  <c r="G3944" i="9"/>
  <c r="G3948" i="9"/>
  <c r="G3952" i="9"/>
  <c r="G3956" i="9"/>
  <c r="G3960" i="9"/>
  <c r="G3964" i="9"/>
  <c r="F3926" i="9"/>
  <c r="F3930" i="9"/>
  <c r="F3934" i="9"/>
  <c r="F3938" i="9"/>
  <c r="F3942" i="9"/>
  <c r="F3946" i="9"/>
  <c r="F3950" i="9"/>
  <c r="F3954" i="9"/>
  <c r="F3958" i="9"/>
  <c r="F3962" i="9"/>
  <c r="D672" i="9"/>
  <c r="E672" i="9" s="1"/>
  <c r="C9" i="9"/>
  <c r="F9" i="1"/>
  <c r="R9" i="29"/>
  <c r="D16" i="11"/>
  <c r="F6" i="1"/>
  <c r="D17" i="11"/>
  <c r="D19" i="11"/>
  <c r="C17" i="9"/>
  <c r="C49" i="9"/>
  <c r="C81" i="9"/>
  <c r="C113" i="9"/>
  <c r="C145" i="9"/>
  <c r="C177" i="9"/>
  <c r="C209" i="9"/>
  <c r="F262" i="9"/>
  <c r="F326" i="9"/>
  <c r="F390" i="9"/>
  <c r="F454" i="9"/>
  <c r="F518" i="9"/>
  <c r="F582" i="9"/>
  <c r="F646" i="9"/>
  <c r="C763" i="9"/>
  <c r="F18" i="9"/>
  <c r="F50" i="9"/>
  <c r="F82" i="9"/>
  <c r="F114" i="9"/>
  <c r="F146" i="9"/>
  <c r="F178" i="9"/>
  <c r="F210" i="9"/>
  <c r="G265" i="9"/>
  <c r="G329" i="9"/>
  <c r="G393" i="9"/>
  <c r="G457" i="9"/>
  <c r="G521" i="9"/>
  <c r="G585" i="9"/>
  <c r="G649" i="9"/>
  <c r="G743" i="9"/>
  <c r="D20" i="9"/>
  <c r="E20" i="9" s="1"/>
  <c r="D52" i="9"/>
  <c r="E52" i="9" s="1"/>
  <c r="D84" i="9"/>
  <c r="E84" i="9" s="1"/>
  <c r="D116" i="9"/>
  <c r="E116" i="9" s="1"/>
  <c r="D148" i="9"/>
  <c r="E148" i="9" s="1"/>
  <c r="D180" i="9"/>
  <c r="E180" i="9" s="1"/>
  <c r="D212" i="9"/>
  <c r="E212" i="9" s="1"/>
  <c r="C269" i="9"/>
  <c r="C333" i="9"/>
  <c r="C397" i="9"/>
  <c r="C461" i="9"/>
  <c r="C525" i="9"/>
  <c r="C589" i="9"/>
  <c r="C653" i="9"/>
  <c r="F724" i="9"/>
  <c r="C41" i="9"/>
  <c r="C73" i="9"/>
  <c r="C105" i="9"/>
  <c r="C137" i="9"/>
  <c r="C169" i="9"/>
  <c r="C201" i="9"/>
  <c r="F246" i="9"/>
  <c r="F310" i="9"/>
  <c r="F374" i="9"/>
  <c r="F438" i="9"/>
  <c r="F502" i="9"/>
  <c r="F566" i="9"/>
  <c r="F630" i="9"/>
  <c r="C731" i="9"/>
  <c r="C16" i="9"/>
  <c r="C24" i="9"/>
  <c r="C32" i="9"/>
  <c r="C40" i="9"/>
  <c r="C48" i="9"/>
  <c r="C56" i="9"/>
  <c r="C64" i="9"/>
  <c r="C72" i="9"/>
  <c r="C80" i="9"/>
  <c r="C88" i="9"/>
  <c r="C96" i="9"/>
  <c r="C104" i="9"/>
  <c r="C112" i="9"/>
  <c r="C120" i="9"/>
  <c r="C128" i="9"/>
  <c r="C136" i="9"/>
  <c r="C144" i="9"/>
  <c r="C152" i="9"/>
  <c r="C160" i="9"/>
  <c r="C168" i="9"/>
  <c r="C176" i="9"/>
  <c r="C184" i="9"/>
  <c r="C192" i="9"/>
  <c r="C200" i="9"/>
  <c r="C208" i="9"/>
  <c r="C216" i="9"/>
  <c r="C225" i="9"/>
  <c r="C241" i="9"/>
  <c r="C257" i="9"/>
  <c r="C273" i="9"/>
  <c r="C289" i="9"/>
  <c r="C305" i="9"/>
  <c r="C321" i="9"/>
  <c r="C337" i="9"/>
  <c r="C353" i="9"/>
  <c r="C369" i="9"/>
  <c r="C385" i="9"/>
  <c r="C401" i="9"/>
  <c r="C417" i="9"/>
  <c r="C433" i="9"/>
  <c r="C449" i="9"/>
  <c r="C465" i="9"/>
  <c r="C481" i="9"/>
  <c r="C497" i="9"/>
  <c r="C513" i="9"/>
  <c r="C529" i="9"/>
  <c r="C545" i="9"/>
  <c r="C561" i="9"/>
  <c r="C577" i="9"/>
  <c r="C593" i="9"/>
  <c r="C609" i="9"/>
  <c r="C625" i="9"/>
  <c r="C641" i="9"/>
  <c r="C657" i="9"/>
  <c r="C673" i="9"/>
  <c r="D694" i="9"/>
  <c r="E694" i="9" s="1"/>
  <c r="D726" i="9"/>
  <c r="E726" i="9" s="1"/>
  <c r="D758" i="9"/>
  <c r="E758" i="9" s="1"/>
  <c r="D790" i="9"/>
  <c r="E790" i="9" s="1"/>
  <c r="D822" i="9"/>
  <c r="E822" i="9" s="1"/>
  <c r="C13" i="9"/>
  <c r="C21" i="9"/>
  <c r="C29" i="9"/>
  <c r="C37" i="9"/>
  <c r="C45" i="9"/>
  <c r="C53" i="9"/>
  <c r="C61" i="9"/>
  <c r="C69" i="9"/>
  <c r="C77" i="9"/>
  <c r="C85" i="9"/>
  <c r="C93" i="9"/>
  <c r="C101" i="9"/>
  <c r="C109" i="9"/>
  <c r="C117" i="9"/>
  <c r="C125" i="9"/>
  <c r="C133" i="9"/>
  <c r="C141" i="9"/>
  <c r="C149" i="9"/>
  <c r="C157" i="9"/>
  <c r="C165" i="9"/>
  <c r="C173" i="9"/>
  <c r="C181" i="9"/>
  <c r="C189" i="9"/>
  <c r="C197" i="9"/>
  <c r="C205" i="9"/>
  <c r="C213" i="9"/>
  <c r="F222" i="9"/>
  <c r="F238" i="9"/>
  <c r="F254" i="9"/>
  <c r="F270" i="9"/>
  <c r="F286" i="9"/>
  <c r="F302" i="9"/>
  <c r="F318" i="9"/>
  <c r="F334" i="9"/>
  <c r="F350" i="9"/>
  <c r="F366" i="9"/>
  <c r="F382" i="9"/>
  <c r="F398" i="9"/>
  <c r="F414" i="9"/>
  <c r="F430" i="9"/>
  <c r="F446" i="9"/>
  <c r="F462" i="9"/>
  <c r="F478" i="9"/>
  <c r="F494" i="9"/>
  <c r="F510" i="9"/>
  <c r="F526" i="9"/>
  <c r="F542" i="9"/>
  <c r="F558" i="9"/>
  <c r="F574" i="9"/>
  <c r="F590" i="9"/>
  <c r="F606" i="9"/>
  <c r="F622" i="9"/>
  <c r="F638" i="9"/>
  <c r="F654" i="9"/>
  <c r="F670" i="9"/>
  <c r="G695" i="9"/>
  <c r="G727" i="9"/>
  <c r="G759" i="9"/>
  <c r="G791" i="9"/>
  <c r="G823" i="9"/>
  <c r="C12" i="9"/>
  <c r="C20" i="9"/>
  <c r="C28" i="9"/>
  <c r="C36" i="9"/>
  <c r="C44" i="9"/>
  <c r="C52" i="9"/>
  <c r="C60" i="9"/>
  <c r="C68" i="9"/>
  <c r="C76" i="9"/>
  <c r="C84" i="9"/>
  <c r="C92" i="9"/>
  <c r="C100" i="9"/>
  <c r="C108" i="9"/>
  <c r="C116" i="9"/>
  <c r="C124" i="9"/>
  <c r="C132" i="9"/>
  <c r="C140" i="9"/>
  <c r="C148" i="9"/>
  <c r="C156" i="9"/>
  <c r="C164" i="9"/>
  <c r="C172" i="9"/>
  <c r="C180" i="9"/>
  <c r="C188" i="9"/>
  <c r="C196" i="9"/>
  <c r="C204" i="9"/>
  <c r="C212" i="9"/>
  <c r="D220" i="9"/>
  <c r="E220" i="9" s="1"/>
  <c r="D236" i="9"/>
  <c r="E236" i="9" s="1"/>
  <c r="D252" i="9"/>
  <c r="E252" i="9" s="1"/>
  <c r="D268" i="9"/>
  <c r="E268" i="9" s="1"/>
  <c r="D284" i="9"/>
  <c r="E284" i="9" s="1"/>
  <c r="D300" i="9"/>
  <c r="E300" i="9" s="1"/>
  <c r="D316" i="9"/>
  <c r="E316" i="9" s="1"/>
  <c r="D332" i="9"/>
  <c r="E332" i="9" s="1"/>
  <c r="D348" i="9"/>
  <c r="E348" i="9" s="1"/>
  <c r="D364" i="9"/>
  <c r="E364" i="9" s="1"/>
  <c r="D380" i="9"/>
  <c r="E380" i="9" s="1"/>
  <c r="D396" i="9"/>
  <c r="E396" i="9" s="1"/>
  <c r="D412" i="9"/>
  <c r="E412" i="9" s="1"/>
  <c r="D428" i="9"/>
  <c r="E428" i="9" s="1"/>
  <c r="D444" i="9"/>
  <c r="E444" i="9" s="1"/>
  <c r="D460" i="9"/>
  <c r="E460" i="9" s="1"/>
  <c r="D476" i="9"/>
  <c r="E476" i="9" s="1"/>
  <c r="D492" i="9"/>
  <c r="E492" i="9" s="1"/>
  <c r="D508" i="9"/>
  <c r="E508" i="9" s="1"/>
  <c r="D524" i="9"/>
  <c r="E524" i="9" s="1"/>
  <c r="D540" i="9"/>
  <c r="E540" i="9" s="1"/>
  <c r="D556" i="9"/>
  <c r="E556" i="9" s="1"/>
  <c r="D572" i="9"/>
  <c r="E572" i="9" s="1"/>
  <c r="D588" i="9"/>
  <c r="E588" i="9" s="1"/>
  <c r="D604" i="9"/>
  <c r="E604" i="9" s="1"/>
  <c r="D620" i="9"/>
  <c r="E620" i="9" s="1"/>
  <c r="D636" i="9"/>
  <c r="E636" i="9" s="1"/>
  <c r="D652" i="9"/>
  <c r="E652" i="9" s="1"/>
  <c r="D668" i="9"/>
  <c r="E668" i="9" s="1"/>
  <c r="F684" i="9"/>
  <c r="F716" i="9"/>
  <c r="F748" i="9"/>
  <c r="F780" i="9"/>
  <c r="F812" i="9"/>
  <c r="F836" i="9"/>
  <c r="F844" i="9"/>
  <c r="F852" i="9"/>
  <c r="F860" i="9"/>
  <c r="F868" i="9"/>
  <c r="F876" i="9"/>
  <c r="F884" i="9"/>
  <c r="F892" i="9"/>
  <c r="F900" i="9"/>
  <c r="F908" i="9"/>
  <c r="F916" i="9"/>
  <c r="F924" i="9"/>
  <c r="F932" i="9"/>
  <c r="F940" i="9"/>
  <c r="F948" i="9"/>
  <c r="F956" i="9"/>
  <c r="F964" i="9"/>
  <c r="F972" i="9"/>
  <c r="G987" i="9"/>
  <c r="G1003" i="9"/>
  <c r="G1019" i="9"/>
  <c r="G1035" i="9"/>
  <c r="G1051" i="9"/>
  <c r="G1067" i="9"/>
  <c r="G1083" i="9"/>
  <c r="G1099" i="9"/>
  <c r="G1115" i="9"/>
  <c r="G1131" i="9"/>
  <c r="G1147" i="9"/>
  <c r="G1163" i="9"/>
  <c r="G1179" i="9"/>
  <c r="G1195" i="9"/>
  <c r="G1211" i="9"/>
  <c r="G1227" i="9"/>
  <c r="G1243" i="9"/>
  <c r="G1259" i="9"/>
  <c r="G1275" i="9"/>
  <c r="G1291" i="9"/>
  <c r="G1307" i="9"/>
  <c r="G1323" i="9"/>
  <c r="G1339" i="9"/>
  <c r="G1355" i="9"/>
  <c r="G1371" i="9"/>
  <c r="G1387" i="9"/>
  <c r="G1403" i="9"/>
  <c r="G1419" i="9"/>
  <c r="G1442" i="9"/>
  <c r="G1474" i="9"/>
  <c r="G1506" i="9"/>
  <c r="G1538" i="9"/>
  <c r="G1570" i="9"/>
  <c r="G1602" i="9"/>
  <c r="G1634" i="9"/>
  <c r="G1666" i="9"/>
  <c r="G1698" i="9"/>
  <c r="C1755" i="9"/>
  <c r="C1819" i="9"/>
  <c r="C1883" i="9"/>
  <c r="C1947" i="9"/>
  <c r="C2011" i="9"/>
  <c r="C2075" i="9"/>
  <c r="C2139" i="9"/>
  <c r="C2203" i="9"/>
  <c r="C2267" i="9"/>
  <c r="G2352" i="9"/>
  <c r="G2480" i="9"/>
  <c r="D2668" i="9"/>
  <c r="E2668" i="9" s="1"/>
  <c r="C2982" i="9"/>
  <c r="G29" i="9"/>
  <c r="G61" i="9"/>
  <c r="G93" i="9"/>
  <c r="G125" i="9"/>
  <c r="G157" i="9"/>
  <c r="G189" i="9"/>
  <c r="D224" i="9"/>
  <c r="E224" i="9" s="1"/>
  <c r="D288" i="9"/>
  <c r="E288" i="9" s="1"/>
  <c r="D352" i="9"/>
  <c r="E352" i="9" s="1"/>
  <c r="D416" i="9"/>
  <c r="E416" i="9" s="1"/>
  <c r="D480" i="9"/>
  <c r="E480" i="9" s="1"/>
  <c r="D544" i="9"/>
  <c r="E544" i="9" s="1"/>
  <c r="D608" i="9"/>
  <c r="E608" i="9" s="1"/>
  <c r="F788" i="9"/>
  <c r="C25" i="9"/>
  <c r="C57" i="9"/>
  <c r="C89" i="9"/>
  <c r="C121" i="9"/>
  <c r="C153" i="9"/>
  <c r="C185" i="9"/>
  <c r="C217" i="9"/>
  <c r="F278" i="9"/>
  <c r="F342" i="9"/>
  <c r="F406" i="9"/>
  <c r="F470" i="9"/>
  <c r="F534" i="9"/>
  <c r="F598" i="9"/>
  <c r="F662" i="9"/>
  <c r="C795" i="9"/>
  <c r="F26" i="9"/>
  <c r="F58" i="9"/>
  <c r="F90" i="9"/>
  <c r="F122" i="9"/>
  <c r="F154" i="9"/>
  <c r="F186" i="9"/>
  <c r="F218" i="9"/>
  <c r="G281" i="9"/>
  <c r="G345" i="9"/>
  <c r="G409" i="9"/>
  <c r="G473" i="9"/>
  <c r="G537" i="9"/>
  <c r="G601" i="9"/>
  <c r="G665" i="9"/>
  <c r="D750" i="9"/>
  <c r="E750" i="9" s="1"/>
  <c r="G21" i="9"/>
  <c r="G53" i="9"/>
  <c r="G85" i="9"/>
  <c r="G117" i="9"/>
  <c r="G149" i="9"/>
  <c r="G181" i="9"/>
  <c r="G213" i="9"/>
  <c r="D272" i="9"/>
  <c r="E272" i="9" s="1"/>
  <c r="D336" i="9"/>
  <c r="E336" i="9" s="1"/>
  <c r="D400" i="9"/>
  <c r="E400" i="9" s="1"/>
  <c r="D464" i="9"/>
  <c r="E464" i="9" s="1"/>
  <c r="D528" i="9"/>
  <c r="E528" i="9" s="1"/>
  <c r="D592" i="9"/>
  <c r="E592" i="9" s="1"/>
  <c r="D656" i="9"/>
  <c r="E656" i="9" s="1"/>
  <c r="F756" i="9"/>
  <c r="F17" i="9"/>
  <c r="F25" i="9"/>
  <c r="F33" i="9"/>
  <c r="F41" i="9"/>
  <c r="F49" i="9"/>
  <c r="F57" i="9"/>
  <c r="F65" i="9"/>
  <c r="F73" i="9"/>
  <c r="F81" i="9"/>
  <c r="F89" i="9"/>
  <c r="F97" i="9"/>
  <c r="F105" i="9"/>
  <c r="F113" i="9"/>
  <c r="F121" i="9"/>
  <c r="F129" i="9"/>
  <c r="F137" i="9"/>
  <c r="F145" i="9"/>
  <c r="F153" i="9"/>
  <c r="F161" i="9"/>
  <c r="F169" i="9"/>
  <c r="F177" i="9"/>
  <c r="F185" i="9"/>
  <c r="F193" i="9"/>
  <c r="F201" i="9"/>
  <c r="F209" i="9"/>
  <c r="F217" i="9"/>
  <c r="D228" i="9"/>
  <c r="E228" i="9" s="1"/>
  <c r="D244" i="9"/>
  <c r="E244" i="9" s="1"/>
  <c r="D260" i="9"/>
  <c r="E260" i="9" s="1"/>
  <c r="D276" i="9"/>
  <c r="E276" i="9" s="1"/>
  <c r="D292" i="9"/>
  <c r="E292" i="9" s="1"/>
  <c r="D308" i="9"/>
  <c r="E308" i="9" s="1"/>
  <c r="D324" i="9"/>
  <c r="E324" i="9" s="1"/>
  <c r="D340" i="9"/>
  <c r="E340" i="9" s="1"/>
  <c r="D356" i="9"/>
  <c r="E356" i="9" s="1"/>
  <c r="D372" i="9"/>
  <c r="E372" i="9" s="1"/>
  <c r="D388" i="9"/>
  <c r="E388" i="9" s="1"/>
  <c r="D404" i="9"/>
  <c r="E404" i="9" s="1"/>
  <c r="D420" i="9"/>
  <c r="E420" i="9" s="1"/>
  <c r="D436" i="9"/>
  <c r="E436" i="9" s="1"/>
  <c r="D452" i="9"/>
  <c r="E452" i="9" s="1"/>
  <c r="D468" i="9"/>
  <c r="E468" i="9" s="1"/>
  <c r="D484" i="9"/>
  <c r="E484" i="9" s="1"/>
  <c r="D500" i="9"/>
  <c r="E500" i="9" s="1"/>
  <c r="D516" i="9"/>
  <c r="E516" i="9" s="1"/>
  <c r="D532" i="9"/>
  <c r="E532" i="9" s="1"/>
  <c r="D548" i="9"/>
  <c r="E548" i="9" s="1"/>
  <c r="D564" i="9"/>
  <c r="E564" i="9" s="1"/>
  <c r="D580" i="9"/>
  <c r="E580" i="9" s="1"/>
  <c r="D596" i="9"/>
  <c r="E596" i="9" s="1"/>
  <c r="D612" i="9"/>
  <c r="E612" i="9" s="1"/>
  <c r="D628" i="9"/>
  <c r="E628" i="9" s="1"/>
  <c r="D644" i="9"/>
  <c r="E644" i="9" s="1"/>
  <c r="D660" i="9"/>
  <c r="E660" i="9" s="1"/>
  <c r="D676" i="9"/>
  <c r="E676" i="9" s="1"/>
  <c r="F700" i="9"/>
  <c r="F732" i="9"/>
  <c r="F764" i="9"/>
  <c r="F796" i="9"/>
  <c r="F828" i="9"/>
  <c r="F14" i="9"/>
  <c r="F22" i="9"/>
  <c r="F30" i="9"/>
  <c r="F38" i="9"/>
  <c r="F46" i="9"/>
  <c r="F54" i="9"/>
  <c r="F62" i="9"/>
  <c r="F70" i="9"/>
  <c r="F78" i="9"/>
  <c r="F86" i="9"/>
  <c r="F94" i="9"/>
  <c r="F102" i="9"/>
  <c r="F110" i="9"/>
  <c r="F118" i="9"/>
  <c r="F126" i="9"/>
  <c r="F134" i="9"/>
  <c r="F142" i="9"/>
  <c r="F150" i="9"/>
  <c r="F158" i="9"/>
  <c r="F166" i="9"/>
  <c r="F174" i="9"/>
  <c r="F182" i="9"/>
  <c r="F190" i="9"/>
  <c r="F198" i="9"/>
  <c r="F206" i="9"/>
  <c r="F214" i="9"/>
  <c r="G225" i="9"/>
  <c r="G241" i="9"/>
  <c r="G257" i="9"/>
  <c r="G273" i="9"/>
  <c r="G289" i="9"/>
  <c r="G305" i="9"/>
  <c r="G321" i="9"/>
  <c r="G337" i="9"/>
  <c r="G353" i="9"/>
  <c r="G369" i="9"/>
  <c r="G385" i="9"/>
  <c r="G401" i="9"/>
  <c r="G417" i="9"/>
  <c r="G433" i="9"/>
  <c r="G449" i="9"/>
  <c r="G465" i="9"/>
  <c r="G481" i="9"/>
  <c r="G497" i="9"/>
  <c r="G513" i="9"/>
  <c r="G529" i="9"/>
  <c r="G545" i="9"/>
  <c r="G561" i="9"/>
  <c r="G577" i="9"/>
  <c r="G593" i="9"/>
  <c r="G609" i="9"/>
  <c r="G625" i="9"/>
  <c r="G641" i="9"/>
  <c r="G657" i="9"/>
  <c r="G673" i="9"/>
  <c r="D702" i="9"/>
  <c r="E702" i="9" s="1"/>
  <c r="D734" i="9"/>
  <c r="E734" i="9" s="1"/>
  <c r="D766" i="9"/>
  <c r="E766" i="9" s="1"/>
  <c r="D798" i="9"/>
  <c r="E798" i="9" s="1"/>
  <c r="D830" i="9"/>
  <c r="E830" i="9" s="1"/>
  <c r="F13" i="9"/>
  <c r="F21" i="9"/>
  <c r="F29" i="9"/>
  <c r="F37" i="9"/>
  <c r="F45" i="9"/>
  <c r="F53" i="9"/>
  <c r="F61" i="9"/>
  <c r="F69" i="9"/>
  <c r="F77" i="9"/>
  <c r="F85" i="9"/>
  <c r="F93" i="9"/>
  <c r="F101" i="9"/>
  <c r="F109" i="9"/>
  <c r="F117" i="9"/>
  <c r="F125" i="9"/>
  <c r="F133" i="9"/>
  <c r="F141" i="9"/>
  <c r="F149" i="9"/>
  <c r="F157" i="9"/>
  <c r="F165" i="9"/>
  <c r="F173" i="9"/>
  <c r="F181" i="9"/>
  <c r="F189" i="9"/>
  <c r="F197" i="9"/>
  <c r="F205" i="9"/>
  <c r="F213" i="9"/>
  <c r="F226" i="9"/>
  <c r="F242" i="9"/>
  <c r="F258" i="9"/>
  <c r="F274" i="9"/>
  <c r="F290" i="9"/>
  <c r="F306" i="9"/>
  <c r="F322" i="9"/>
  <c r="F338" i="9"/>
  <c r="F354" i="9"/>
  <c r="F370" i="9"/>
  <c r="F386" i="9"/>
  <c r="F402" i="9"/>
  <c r="F418" i="9"/>
  <c r="F434" i="9"/>
  <c r="F450" i="9"/>
  <c r="F466" i="9"/>
  <c r="F482" i="9"/>
  <c r="F498" i="9"/>
  <c r="F514" i="9"/>
  <c r="F530" i="9"/>
  <c r="F546" i="9"/>
  <c r="F562" i="9"/>
  <c r="F578" i="9"/>
  <c r="F594" i="9"/>
  <c r="F610" i="9"/>
  <c r="F626" i="9"/>
  <c r="F642" i="9"/>
  <c r="F658" i="9"/>
  <c r="F674" i="9"/>
  <c r="C691" i="9"/>
  <c r="C723" i="9"/>
  <c r="C755" i="9"/>
  <c r="C787" i="9"/>
  <c r="C819" i="9"/>
  <c r="D838" i="9"/>
  <c r="E838" i="9" s="1"/>
  <c r="D846" i="9"/>
  <c r="E846" i="9" s="1"/>
  <c r="D854" i="9"/>
  <c r="E854" i="9" s="1"/>
  <c r="D862" i="9"/>
  <c r="E862" i="9" s="1"/>
  <c r="D870" i="9"/>
  <c r="E870" i="9" s="1"/>
  <c r="D878" i="9"/>
  <c r="E878" i="9" s="1"/>
  <c r="D886" i="9"/>
  <c r="E886" i="9" s="1"/>
  <c r="D894" i="9"/>
  <c r="E894" i="9" s="1"/>
  <c r="D902" i="9"/>
  <c r="E902" i="9" s="1"/>
  <c r="D910" i="9"/>
  <c r="E910" i="9" s="1"/>
  <c r="D918" i="9"/>
  <c r="E918" i="9" s="1"/>
  <c r="D926" i="9"/>
  <c r="E926" i="9" s="1"/>
  <c r="D934" i="9"/>
  <c r="E934" i="9" s="1"/>
  <c r="D942" i="9"/>
  <c r="E942" i="9" s="1"/>
  <c r="D950" i="9"/>
  <c r="E950" i="9" s="1"/>
  <c r="D958" i="9"/>
  <c r="E958" i="9" s="1"/>
  <c r="D966" i="9"/>
  <c r="E966" i="9" s="1"/>
  <c r="C975" i="9"/>
  <c r="C991" i="9"/>
  <c r="C1007" i="9"/>
  <c r="C1023" i="9"/>
  <c r="C1039" i="9"/>
  <c r="C1055" i="9"/>
  <c r="C1071" i="9"/>
  <c r="C1087" i="9"/>
  <c r="C1103" i="9"/>
  <c r="C1119" i="9"/>
  <c r="C1135" i="9"/>
  <c r="C1151" i="9"/>
  <c r="C1167" i="9"/>
  <c r="C1183" i="9"/>
  <c r="C1199" i="9"/>
  <c r="C1215" i="9"/>
  <c r="C1231" i="9"/>
  <c r="C1247" i="9"/>
  <c r="C1263" i="9"/>
  <c r="C1279" i="9"/>
  <c r="C1295" i="9"/>
  <c r="C1311" i="9"/>
  <c r="C1327" i="9"/>
  <c r="C1343" i="9"/>
  <c r="C1359" i="9"/>
  <c r="C1375" i="9"/>
  <c r="C1391" i="9"/>
  <c r="C1407" i="9"/>
  <c r="C1423" i="9"/>
  <c r="D1449" i="9"/>
  <c r="E1449" i="9" s="1"/>
  <c r="D1481" i="9"/>
  <c r="E1481" i="9" s="1"/>
  <c r="D1513" i="9"/>
  <c r="E1513" i="9" s="1"/>
  <c r="D1545" i="9"/>
  <c r="E1545" i="9" s="1"/>
  <c r="D1577" i="9"/>
  <c r="E1577" i="9" s="1"/>
  <c r="D1609" i="9"/>
  <c r="E1609" i="9" s="1"/>
  <c r="D1641" i="9"/>
  <c r="E1641" i="9" s="1"/>
  <c r="D1673" i="9"/>
  <c r="E1673" i="9" s="1"/>
  <c r="D1705" i="9"/>
  <c r="E1705" i="9" s="1"/>
  <c r="G1767" i="9"/>
  <c r="G1831" i="9"/>
  <c r="G1895" i="9"/>
  <c r="G1959" i="9"/>
  <c r="G2023" i="9"/>
  <c r="G2087" i="9"/>
  <c r="G2151" i="9"/>
  <c r="G2215" i="9"/>
  <c r="G2279" i="9"/>
  <c r="C2404" i="9"/>
  <c r="F2514" i="9"/>
  <c r="F2770" i="9"/>
  <c r="G3139" i="9"/>
  <c r="F6" i="29"/>
  <c r="R6" i="29"/>
  <c r="D20" i="11"/>
  <c r="D36" i="9"/>
  <c r="E36" i="9" s="1"/>
  <c r="D68" i="9"/>
  <c r="E68" i="9" s="1"/>
  <c r="D100" i="9"/>
  <c r="E100" i="9" s="1"/>
  <c r="D132" i="9"/>
  <c r="E132" i="9" s="1"/>
  <c r="D164" i="9"/>
  <c r="E164" i="9" s="1"/>
  <c r="D196" i="9"/>
  <c r="E196" i="9" s="1"/>
  <c r="C237" i="9"/>
  <c r="C301" i="9"/>
  <c r="C365" i="9"/>
  <c r="C429" i="9"/>
  <c r="C493" i="9"/>
  <c r="C557" i="9"/>
  <c r="C621" i="9"/>
  <c r="D686" i="9"/>
  <c r="E686" i="9" s="1"/>
  <c r="D814" i="9"/>
  <c r="E814" i="9" s="1"/>
  <c r="G37" i="9"/>
  <c r="G69" i="9"/>
  <c r="G101" i="9"/>
  <c r="G133" i="9"/>
  <c r="G165" i="9"/>
  <c r="G197" i="9"/>
  <c r="D240" i="9"/>
  <c r="E240" i="9" s="1"/>
  <c r="D304" i="9"/>
  <c r="E304" i="9" s="1"/>
  <c r="D368" i="9"/>
  <c r="E368" i="9" s="1"/>
  <c r="D432" i="9"/>
  <c r="E432" i="9" s="1"/>
  <c r="D496" i="9"/>
  <c r="E496" i="9" s="1"/>
  <c r="D560" i="9"/>
  <c r="E560" i="9" s="1"/>
  <c r="D624" i="9"/>
  <c r="E624" i="9" s="1"/>
  <c r="F692" i="9"/>
  <c r="F820" i="9"/>
  <c r="C33" i="9"/>
  <c r="C65" i="9"/>
  <c r="C97" i="9"/>
  <c r="C129" i="9"/>
  <c r="C161" i="9"/>
  <c r="C193" i="9"/>
  <c r="F230" i="9"/>
  <c r="F294" i="9"/>
  <c r="F358" i="9"/>
  <c r="F422" i="9"/>
  <c r="F486" i="9"/>
  <c r="F550" i="9"/>
  <c r="F614" i="9"/>
  <c r="F678" i="9"/>
  <c r="G775" i="9"/>
  <c r="D28" i="9"/>
  <c r="E28" i="9" s="1"/>
  <c r="D60" i="9"/>
  <c r="E60" i="9" s="1"/>
  <c r="D92" i="9"/>
  <c r="E92" i="9" s="1"/>
  <c r="D124" i="9"/>
  <c r="E124" i="9" s="1"/>
  <c r="D156" i="9"/>
  <c r="E156" i="9" s="1"/>
  <c r="D188" i="9"/>
  <c r="E188" i="9" s="1"/>
  <c r="C221" i="9"/>
  <c r="C285" i="9"/>
  <c r="C349" i="9"/>
  <c r="C413" i="9"/>
  <c r="C477" i="9"/>
  <c r="C541" i="9"/>
  <c r="C605" i="9"/>
  <c r="C669" i="9"/>
  <c r="D782" i="9"/>
  <c r="E782" i="9" s="1"/>
  <c r="D11" i="9"/>
  <c r="E11" i="9" s="1"/>
  <c r="D19" i="9"/>
  <c r="E19" i="9" s="1"/>
  <c r="D27" i="9"/>
  <c r="E27" i="9" s="1"/>
  <c r="D35" i="9"/>
  <c r="E35" i="9" s="1"/>
  <c r="D43" i="9"/>
  <c r="E43" i="9" s="1"/>
  <c r="D51" i="9"/>
  <c r="E51" i="9" s="1"/>
  <c r="D59" i="9"/>
  <c r="E59" i="9" s="1"/>
  <c r="D67" i="9"/>
  <c r="E67" i="9" s="1"/>
  <c r="D75" i="9"/>
  <c r="E75" i="9" s="1"/>
  <c r="D83" i="9"/>
  <c r="E83" i="9" s="1"/>
  <c r="D91" i="9"/>
  <c r="E91" i="9" s="1"/>
  <c r="D99" i="9"/>
  <c r="E99" i="9" s="1"/>
  <c r="D107" i="9"/>
  <c r="E107" i="9" s="1"/>
  <c r="D115" i="9"/>
  <c r="E115" i="9" s="1"/>
  <c r="D123" i="9"/>
  <c r="E123" i="9" s="1"/>
  <c r="D131" i="9"/>
  <c r="E131" i="9" s="1"/>
  <c r="D139" i="9"/>
  <c r="E139" i="9" s="1"/>
  <c r="D147" i="9"/>
  <c r="E147" i="9" s="1"/>
  <c r="D155" i="9"/>
  <c r="E155" i="9" s="1"/>
  <c r="D163" i="9"/>
  <c r="E163" i="9" s="1"/>
  <c r="D171" i="9"/>
  <c r="E171" i="9" s="1"/>
  <c r="D179" i="9"/>
  <c r="E179" i="9" s="1"/>
  <c r="D187" i="9"/>
  <c r="E187" i="9" s="1"/>
  <c r="D195" i="9"/>
  <c r="E195" i="9" s="1"/>
  <c r="D203" i="9"/>
  <c r="E203" i="9" s="1"/>
  <c r="D211" i="9"/>
  <c r="E211" i="9" s="1"/>
  <c r="D219" i="9"/>
  <c r="E219" i="9" s="1"/>
  <c r="F234" i="9"/>
  <c r="F250" i="9"/>
  <c r="F266" i="9"/>
  <c r="F282" i="9"/>
  <c r="F298" i="9"/>
  <c r="F314" i="9"/>
  <c r="F330" i="9"/>
  <c r="F346" i="9"/>
  <c r="F362" i="9"/>
  <c r="F378" i="9"/>
  <c r="F394" i="9"/>
  <c r="F410" i="9"/>
  <c r="F426" i="9"/>
  <c r="F442" i="9"/>
  <c r="F458" i="9"/>
  <c r="F474" i="9"/>
  <c r="F490" i="9"/>
  <c r="F506" i="9"/>
  <c r="F522" i="9"/>
  <c r="F538" i="9"/>
  <c r="F554" i="9"/>
  <c r="F570" i="9"/>
  <c r="F586" i="9"/>
  <c r="F602" i="9"/>
  <c r="F618" i="9"/>
  <c r="F634" i="9"/>
  <c r="F650" i="9"/>
  <c r="F666" i="9"/>
  <c r="F682" i="9"/>
  <c r="C707" i="9"/>
  <c r="C739" i="9"/>
  <c r="C771" i="9"/>
  <c r="C803" i="9"/>
  <c r="D16" i="9"/>
  <c r="E16" i="9" s="1"/>
  <c r="D24" i="9"/>
  <c r="E24" i="9" s="1"/>
  <c r="D32" i="9"/>
  <c r="E32" i="9" s="1"/>
  <c r="D40" i="9"/>
  <c r="E40" i="9" s="1"/>
  <c r="D48" i="9"/>
  <c r="E48" i="9" s="1"/>
  <c r="D56" i="9"/>
  <c r="E56" i="9" s="1"/>
  <c r="D64" i="9"/>
  <c r="E64" i="9" s="1"/>
  <c r="D72" i="9"/>
  <c r="E72" i="9" s="1"/>
  <c r="D80" i="9"/>
  <c r="E80" i="9" s="1"/>
  <c r="D88" i="9"/>
  <c r="E88" i="9" s="1"/>
  <c r="D96" i="9"/>
  <c r="E96" i="9" s="1"/>
  <c r="D104" i="9"/>
  <c r="E104" i="9" s="1"/>
  <c r="D112" i="9"/>
  <c r="E112" i="9" s="1"/>
  <c r="D120" i="9"/>
  <c r="E120" i="9" s="1"/>
  <c r="D128" i="9"/>
  <c r="E128" i="9" s="1"/>
  <c r="D136" i="9"/>
  <c r="E136" i="9" s="1"/>
  <c r="D144" i="9"/>
  <c r="E144" i="9" s="1"/>
  <c r="D152" i="9"/>
  <c r="E152" i="9" s="1"/>
  <c r="D160" i="9"/>
  <c r="E160" i="9" s="1"/>
  <c r="D168" i="9"/>
  <c r="E168" i="9" s="1"/>
  <c r="D176" i="9"/>
  <c r="E176" i="9" s="1"/>
  <c r="D184" i="9"/>
  <c r="E184" i="9" s="1"/>
  <c r="D192" i="9"/>
  <c r="E192" i="9" s="1"/>
  <c r="D200" i="9"/>
  <c r="E200" i="9" s="1"/>
  <c r="D208" i="9"/>
  <c r="E208" i="9" s="1"/>
  <c r="D216" i="9"/>
  <c r="E216" i="9" s="1"/>
  <c r="C229" i="9"/>
  <c r="C245" i="9"/>
  <c r="C261" i="9"/>
  <c r="C277" i="9"/>
  <c r="C293" i="9"/>
  <c r="C309" i="9"/>
  <c r="C325" i="9"/>
  <c r="C341" i="9"/>
  <c r="C357" i="9"/>
  <c r="C373" i="9"/>
  <c r="C389" i="9"/>
  <c r="C405" i="9"/>
  <c r="C421" i="9"/>
  <c r="C437" i="9"/>
  <c r="C453" i="9"/>
  <c r="C469" i="9"/>
  <c r="C485" i="9"/>
  <c r="C501" i="9"/>
  <c r="C517" i="9"/>
  <c r="C533" i="9"/>
  <c r="C549" i="9"/>
  <c r="C565" i="9"/>
  <c r="C581" i="9"/>
  <c r="C597" i="9"/>
  <c r="C613" i="9"/>
  <c r="C629" i="9"/>
  <c r="C645" i="9"/>
  <c r="C661" i="9"/>
  <c r="C677" i="9"/>
  <c r="F708" i="9"/>
  <c r="F740" i="9"/>
  <c r="F772" i="9"/>
  <c r="F804" i="9"/>
  <c r="D15" i="9"/>
  <c r="E15" i="9" s="1"/>
  <c r="D23" i="9"/>
  <c r="E23" i="9" s="1"/>
  <c r="D31" i="9"/>
  <c r="E31" i="9" s="1"/>
  <c r="D39" i="9"/>
  <c r="E39" i="9" s="1"/>
  <c r="D47" i="9"/>
  <c r="E47" i="9" s="1"/>
  <c r="D55" i="9"/>
  <c r="E55" i="9" s="1"/>
  <c r="D63" i="9"/>
  <c r="E63" i="9" s="1"/>
  <c r="D71" i="9"/>
  <c r="E71" i="9" s="1"/>
  <c r="D79" i="9"/>
  <c r="E79" i="9" s="1"/>
  <c r="D87" i="9"/>
  <c r="E87" i="9" s="1"/>
  <c r="D95" i="9"/>
  <c r="E95" i="9" s="1"/>
  <c r="D103" i="9"/>
  <c r="E103" i="9" s="1"/>
  <c r="D111" i="9"/>
  <c r="E111" i="9" s="1"/>
  <c r="D119" i="9"/>
  <c r="E119" i="9" s="1"/>
  <c r="D127" i="9"/>
  <c r="E127" i="9" s="1"/>
  <c r="D135" i="9"/>
  <c r="E135" i="9" s="1"/>
  <c r="D143" i="9"/>
  <c r="E143" i="9" s="1"/>
  <c r="D151" i="9"/>
  <c r="E151" i="9" s="1"/>
  <c r="D159" i="9"/>
  <c r="E159" i="9" s="1"/>
  <c r="D167" i="9"/>
  <c r="E167" i="9" s="1"/>
  <c r="D175" i="9"/>
  <c r="E175" i="9" s="1"/>
  <c r="D183" i="9"/>
  <c r="E183" i="9" s="1"/>
  <c r="D191" i="9"/>
  <c r="E191" i="9" s="1"/>
  <c r="D199" i="9"/>
  <c r="E199" i="9" s="1"/>
  <c r="D207" i="9"/>
  <c r="E207" i="9" s="1"/>
  <c r="D215" i="9"/>
  <c r="E215" i="9" s="1"/>
  <c r="G229" i="9"/>
  <c r="G245" i="9"/>
  <c r="G261" i="9"/>
  <c r="G277" i="9"/>
  <c r="G293" i="9"/>
  <c r="G309" i="9"/>
  <c r="G325" i="9"/>
  <c r="G341" i="9"/>
  <c r="G357" i="9"/>
  <c r="G373" i="9"/>
  <c r="G389" i="9"/>
  <c r="G405" i="9"/>
  <c r="G421" i="9"/>
  <c r="G437" i="9"/>
  <c r="G453" i="9"/>
  <c r="G469" i="9"/>
  <c r="G485" i="9"/>
  <c r="G501" i="9"/>
  <c r="G517" i="9"/>
  <c r="G533" i="9"/>
  <c r="G549" i="9"/>
  <c r="G565" i="9"/>
  <c r="G581" i="9"/>
  <c r="G597" i="9"/>
  <c r="G613" i="9"/>
  <c r="G629" i="9"/>
  <c r="G645" i="9"/>
  <c r="G661" i="9"/>
  <c r="G677" i="9"/>
  <c r="G703" i="9"/>
  <c r="G735" i="9"/>
  <c r="G767" i="9"/>
  <c r="G799" i="9"/>
  <c r="G831" i="9"/>
  <c r="G839" i="9"/>
  <c r="G847" i="9"/>
  <c r="G855" i="9"/>
  <c r="G863" i="9"/>
  <c r="G871" i="9"/>
  <c r="G879" i="9"/>
  <c r="G887" i="9"/>
  <c r="G895" i="9"/>
  <c r="G903" i="9"/>
  <c r="G911" i="9"/>
  <c r="G919" i="9"/>
  <c r="G927" i="9"/>
  <c r="G935" i="9"/>
  <c r="G943" i="9"/>
  <c r="G951" i="9"/>
  <c r="G959" i="9"/>
  <c r="G967" i="9"/>
  <c r="D978" i="9"/>
  <c r="E978" i="9" s="1"/>
  <c r="D994" i="9"/>
  <c r="E994" i="9" s="1"/>
  <c r="D1010" i="9"/>
  <c r="E1010" i="9" s="1"/>
  <c r="D1026" i="9"/>
  <c r="E1026" i="9" s="1"/>
  <c r="D1042" i="9"/>
  <c r="E1042" i="9" s="1"/>
  <c r="D1058" i="9"/>
  <c r="E1058" i="9" s="1"/>
  <c r="D1074" i="9"/>
  <c r="E1074" i="9" s="1"/>
  <c r="D1090" i="9"/>
  <c r="E1090" i="9" s="1"/>
  <c r="D1106" i="9"/>
  <c r="E1106" i="9" s="1"/>
  <c r="D1122" i="9"/>
  <c r="E1122" i="9" s="1"/>
  <c r="D1138" i="9"/>
  <c r="E1138" i="9" s="1"/>
  <c r="D1154" i="9"/>
  <c r="E1154" i="9" s="1"/>
  <c r="D1170" i="9"/>
  <c r="E1170" i="9" s="1"/>
  <c r="D1186" i="9"/>
  <c r="E1186" i="9" s="1"/>
  <c r="D1202" i="9"/>
  <c r="E1202" i="9" s="1"/>
  <c r="D1218" i="9"/>
  <c r="E1218" i="9" s="1"/>
  <c r="D1234" i="9"/>
  <c r="E1234" i="9" s="1"/>
  <c r="D1250" i="9"/>
  <c r="E1250" i="9" s="1"/>
  <c r="D1266" i="9"/>
  <c r="E1266" i="9" s="1"/>
  <c r="D1282" i="9"/>
  <c r="E1282" i="9" s="1"/>
  <c r="D1298" i="9"/>
  <c r="E1298" i="9" s="1"/>
  <c r="D1314" i="9"/>
  <c r="E1314" i="9" s="1"/>
  <c r="D1330" i="9"/>
  <c r="E1330" i="9" s="1"/>
  <c r="D1346" i="9"/>
  <c r="E1346" i="9" s="1"/>
  <c r="D1362" i="9"/>
  <c r="E1362" i="9" s="1"/>
  <c r="D1378" i="9"/>
  <c r="E1378" i="9" s="1"/>
  <c r="D1394" i="9"/>
  <c r="E1394" i="9" s="1"/>
  <c r="D1410" i="9"/>
  <c r="E1410" i="9" s="1"/>
  <c r="D1426" i="9"/>
  <c r="E1426" i="9" s="1"/>
  <c r="F1455" i="9"/>
  <c r="F1487" i="9"/>
  <c r="F1519" i="9"/>
  <c r="F1551" i="9"/>
  <c r="F1583" i="9"/>
  <c r="F1615" i="9"/>
  <c r="F1647" i="9"/>
  <c r="F1679" i="9"/>
  <c r="F1716" i="9"/>
  <c r="F1780" i="9"/>
  <c r="F1844" i="9"/>
  <c r="F1908" i="9"/>
  <c r="F1972" i="9"/>
  <c r="F2036" i="9"/>
  <c r="F2100" i="9"/>
  <c r="F2164" i="9"/>
  <c r="F2228" i="9"/>
  <c r="F2301" i="9"/>
  <c r="F2429" i="9"/>
  <c r="G2565" i="9"/>
  <c r="G2821" i="9"/>
  <c r="D3488" i="9"/>
  <c r="E3488" i="9" s="1"/>
  <c r="D15" i="11"/>
  <c r="D18" i="11"/>
  <c r="F10" i="9"/>
  <c r="F42" i="9"/>
  <c r="F74" i="9"/>
  <c r="F106" i="9"/>
  <c r="F138" i="9"/>
  <c r="F170" i="9"/>
  <c r="F202" i="9"/>
  <c r="G249" i="9"/>
  <c r="G313" i="9"/>
  <c r="G377" i="9"/>
  <c r="G441" i="9"/>
  <c r="G505" i="9"/>
  <c r="G569" i="9"/>
  <c r="G633" i="9"/>
  <c r="G711" i="9"/>
  <c r="D12" i="9"/>
  <c r="E12" i="9" s="1"/>
  <c r="D44" i="9"/>
  <c r="E44" i="9" s="1"/>
  <c r="D76" i="9"/>
  <c r="E76" i="9" s="1"/>
  <c r="D108" i="9"/>
  <c r="E108" i="9" s="1"/>
  <c r="D140" i="9"/>
  <c r="E140" i="9" s="1"/>
  <c r="D172" i="9"/>
  <c r="E172" i="9" s="1"/>
  <c r="D204" i="9"/>
  <c r="E204" i="9" s="1"/>
  <c r="C253" i="9"/>
  <c r="C317" i="9"/>
  <c r="C381" i="9"/>
  <c r="C445" i="9"/>
  <c r="C509" i="9"/>
  <c r="C573" i="9"/>
  <c r="C637" i="9"/>
  <c r="D718" i="9"/>
  <c r="E718" i="9" s="1"/>
  <c r="G13" i="9"/>
  <c r="G45" i="9"/>
  <c r="G77" i="9"/>
  <c r="G109" i="9"/>
  <c r="G141" i="9"/>
  <c r="G173" i="9"/>
  <c r="G205" i="9"/>
  <c r="D256" i="9"/>
  <c r="E256" i="9" s="1"/>
  <c r="D320" i="9"/>
  <c r="E320" i="9" s="1"/>
  <c r="D384" i="9"/>
  <c r="E384" i="9" s="1"/>
  <c r="D448" i="9"/>
  <c r="E448" i="9" s="1"/>
  <c r="D512" i="9"/>
  <c r="E512" i="9" s="1"/>
  <c r="D576" i="9"/>
  <c r="E576" i="9" s="1"/>
  <c r="D640" i="9"/>
  <c r="E640" i="9" s="1"/>
  <c r="C699" i="9"/>
  <c r="C827" i="9"/>
  <c r="F34" i="9"/>
  <c r="F66" i="9"/>
  <c r="F98" i="9"/>
  <c r="F130" i="9"/>
  <c r="F162" i="9"/>
  <c r="F194" i="9"/>
  <c r="G233" i="9"/>
  <c r="G297" i="9"/>
  <c r="G361" i="9"/>
  <c r="G425" i="9"/>
  <c r="G489" i="9"/>
  <c r="G553" i="9"/>
  <c r="G617" i="9"/>
  <c r="G681" i="9"/>
  <c r="G807" i="9"/>
  <c r="G12" i="9"/>
  <c r="G20" i="9"/>
  <c r="G28" i="9"/>
  <c r="G36" i="9"/>
  <c r="G44" i="9"/>
  <c r="G52" i="9"/>
  <c r="G60" i="9"/>
  <c r="G68" i="9"/>
  <c r="G76" i="9"/>
  <c r="G84" i="9"/>
  <c r="G92" i="9"/>
  <c r="G100" i="9"/>
  <c r="G108" i="9"/>
  <c r="G116" i="9"/>
  <c r="G124" i="9"/>
  <c r="G132" i="9"/>
  <c r="G140" i="9"/>
  <c r="G148" i="9"/>
  <c r="G156" i="9"/>
  <c r="G164" i="9"/>
  <c r="G172" i="9"/>
  <c r="G180" i="9"/>
  <c r="G188" i="9"/>
  <c r="G196" i="9"/>
  <c r="G204" i="9"/>
  <c r="G212" i="9"/>
  <c r="G221" i="9"/>
  <c r="G237" i="9"/>
  <c r="G253" i="9"/>
  <c r="G269" i="9"/>
  <c r="G285" i="9"/>
  <c r="G301" i="9"/>
  <c r="G317" i="9"/>
  <c r="G333" i="9"/>
  <c r="G349" i="9"/>
  <c r="G365" i="9"/>
  <c r="G381" i="9"/>
  <c r="G397" i="9"/>
  <c r="G413" i="9"/>
  <c r="G429" i="9"/>
  <c r="G445" i="9"/>
  <c r="G461" i="9"/>
  <c r="G477" i="9"/>
  <c r="G493" i="9"/>
  <c r="G509" i="9"/>
  <c r="G525" i="9"/>
  <c r="G541" i="9"/>
  <c r="G557" i="9"/>
  <c r="G573" i="9"/>
  <c r="G589" i="9"/>
  <c r="G605" i="9"/>
  <c r="G621" i="9"/>
  <c r="G637" i="9"/>
  <c r="G653" i="9"/>
  <c r="G669" i="9"/>
  <c r="G687" i="9"/>
  <c r="G719" i="9"/>
  <c r="G751" i="9"/>
  <c r="G783" i="9"/>
  <c r="G815" i="9"/>
  <c r="G17" i="9"/>
  <c r="G25" i="9"/>
  <c r="G33" i="9"/>
  <c r="G41" i="9"/>
  <c r="G49" i="9"/>
  <c r="G57" i="9"/>
  <c r="G65" i="9"/>
  <c r="G73" i="9"/>
  <c r="G81" i="9"/>
  <c r="G89" i="9"/>
  <c r="G97" i="9"/>
  <c r="G105" i="9"/>
  <c r="G113" i="9"/>
  <c r="G121" i="9"/>
  <c r="G129" i="9"/>
  <c r="G137" i="9"/>
  <c r="G145" i="9"/>
  <c r="G153" i="9"/>
  <c r="G161" i="9"/>
  <c r="G169" i="9"/>
  <c r="G177" i="9"/>
  <c r="G185" i="9"/>
  <c r="G193" i="9"/>
  <c r="G201" i="9"/>
  <c r="G209" i="9"/>
  <c r="G217" i="9"/>
  <c r="D232" i="9"/>
  <c r="E232" i="9" s="1"/>
  <c r="D248" i="9"/>
  <c r="E248" i="9" s="1"/>
  <c r="D264" i="9"/>
  <c r="E264" i="9" s="1"/>
  <c r="D280" i="9"/>
  <c r="E280" i="9" s="1"/>
  <c r="D296" i="9"/>
  <c r="E296" i="9" s="1"/>
  <c r="D312" i="9"/>
  <c r="E312" i="9" s="1"/>
  <c r="D328" i="9"/>
  <c r="E328" i="9" s="1"/>
  <c r="D344" i="9"/>
  <c r="E344" i="9" s="1"/>
  <c r="D360" i="9"/>
  <c r="E360" i="9" s="1"/>
  <c r="D376" i="9"/>
  <c r="E376" i="9" s="1"/>
  <c r="D392" i="9"/>
  <c r="E392" i="9" s="1"/>
  <c r="D408" i="9"/>
  <c r="E408" i="9" s="1"/>
  <c r="D424" i="9"/>
  <c r="E424" i="9" s="1"/>
  <c r="D440" i="9"/>
  <c r="E440" i="9" s="1"/>
  <c r="D456" i="9"/>
  <c r="E456" i="9" s="1"/>
  <c r="D472" i="9"/>
  <c r="E472" i="9" s="1"/>
  <c r="D488" i="9"/>
  <c r="E488" i="9" s="1"/>
  <c r="D504" i="9"/>
  <c r="E504" i="9" s="1"/>
  <c r="D520" i="9"/>
  <c r="E520" i="9" s="1"/>
  <c r="D536" i="9"/>
  <c r="E536" i="9" s="1"/>
  <c r="D552" i="9"/>
  <c r="E552" i="9" s="1"/>
  <c r="D568" i="9"/>
  <c r="E568" i="9" s="1"/>
  <c r="D584" i="9"/>
  <c r="E584" i="9" s="1"/>
  <c r="D600" i="9"/>
  <c r="E600" i="9" s="1"/>
  <c r="D616" i="9"/>
  <c r="E616" i="9" s="1"/>
  <c r="D632" i="9"/>
  <c r="E632" i="9" s="1"/>
  <c r="D648" i="9"/>
  <c r="E648" i="9" s="1"/>
  <c r="D664" i="9"/>
  <c r="E664" i="9" s="1"/>
  <c r="D680" i="9"/>
  <c r="E680" i="9" s="1"/>
  <c r="C715" i="9"/>
  <c r="C747" i="9"/>
  <c r="C779" i="9"/>
  <c r="C811" i="9"/>
  <c r="G16" i="9"/>
  <c r="G24" i="9"/>
  <c r="G32" i="9"/>
  <c r="G40" i="9"/>
  <c r="G48" i="9"/>
  <c r="G56" i="9"/>
  <c r="G64" i="9"/>
  <c r="G72" i="9"/>
  <c r="G80" i="9"/>
  <c r="G88" i="9"/>
  <c r="G96" i="9"/>
  <c r="G104" i="9"/>
  <c r="G112" i="9"/>
  <c r="G120" i="9"/>
  <c r="G128" i="9"/>
  <c r="G136" i="9"/>
  <c r="G144" i="9"/>
  <c r="G152" i="9"/>
  <c r="G160" i="9"/>
  <c r="G168" i="9"/>
  <c r="G176" i="9"/>
  <c r="G184" i="9"/>
  <c r="G192" i="9"/>
  <c r="G200" i="9"/>
  <c r="G208" i="9"/>
  <c r="G216" i="9"/>
  <c r="C233" i="9"/>
  <c r="C249" i="9"/>
  <c r="C265" i="9"/>
  <c r="C281" i="9"/>
  <c r="C297" i="9"/>
  <c r="C313" i="9"/>
  <c r="C329" i="9"/>
  <c r="C345" i="9"/>
  <c r="C361" i="9"/>
  <c r="C377" i="9"/>
  <c r="C393" i="9"/>
  <c r="C409" i="9"/>
  <c r="C425" i="9"/>
  <c r="C441" i="9"/>
  <c r="C457" i="9"/>
  <c r="C473" i="9"/>
  <c r="C489" i="9"/>
  <c r="C505" i="9"/>
  <c r="C521" i="9"/>
  <c r="C537" i="9"/>
  <c r="C553" i="9"/>
  <c r="C569" i="9"/>
  <c r="C585" i="9"/>
  <c r="C601" i="9"/>
  <c r="C617" i="9"/>
  <c r="C633" i="9"/>
  <c r="C649" i="9"/>
  <c r="C665" i="9"/>
  <c r="C681" i="9"/>
  <c r="D710" i="9"/>
  <c r="E710" i="9" s="1"/>
  <c r="D742" i="9"/>
  <c r="E742" i="9" s="1"/>
  <c r="D774" i="9"/>
  <c r="E774" i="9" s="1"/>
  <c r="D806" i="9"/>
  <c r="E806" i="9" s="1"/>
  <c r="C835" i="9"/>
  <c r="C843" i="9"/>
  <c r="C851" i="9"/>
  <c r="C859" i="9"/>
  <c r="C867" i="9"/>
  <c r="C875" i="9"/>
  <c r="C883" i="9"/>
  <c r="C891" i="9"/>
  <c r="C899" i="9"/>
  <c r="C907" i="9"/>
  <c r="C915" i="9"/>
  <c r="C923" i="9"/>
  <c r="C931" i="9"/>
  <c r="C939" i="9"/>
  <c r="C947" i="9"/>
  <c r="C955" i="9"/>
  <c r="C963" i="9"/>
  <c r="C971" i="9"/>
  <c r="F984" i="9"/>
  <c r="F1000" i="9"/>
  <c r="F1016" i="9"/>
  <c r="F1032" i="9"/>
  <c r="F1048" i="9"/>
  <c r="F1064" i="9"/>
  <c r="F1080" i="9"/>
  <c r="F1096" i="9"/>
  <c r="F1112" i="9"/>
  <c r="F1128" i="9"/>
  <c r="F1144" i="9"/>
  <c r="F1160" i="9"/>
  <c r="F1176" i="9"/>
  <c r="F1192" i="9"/>
  <c r="F1208" i="9"/>
  <c r="F1224" i="9"/>
  <c r="F1240" i="9"/>
  <c r="F1256" i="9"/>
  <c r="F1272" i="9"/>
  <c r="F1288" i="9"/>
  <c r="F1304" i="9"/>
  <c r="F1320" i="9"/>
  <c r="F1336" i="9"/>
  <c r="F1352" i="9"/>
  <c r="F1368" i="9"/>
  <c r="F1384" i="9"/>
  <c r="F1400" i="9"/>
  <c r="F1416" i="9"/>
  <c r="F1432" i="9"/>
  <c r="C1462" i="9"/>
  <c r="C1494" i="9"/>
  <c r="C1526" i="9"/>
  <c r="C1558" i="9"/>
  <c r="C1590" i="9"/>
  <c r="C1622" i="9"/>
  <c r="C1654" i="9"/>
  <c r="C1686" i="9"/>
  <c r="D1742" i="9"/>
  <c r="E1742" i="9" s="1"/>
  <c r="D1806" i="9"/>
  <c r="E1806" i="9" s="1"/>
  <c r="D1870" i="9"/>
  <c r="E1870" i="9" s="1"/>
  <c r="D1934" i="9"/>
  <c r="E1934" i="9" s="1"/>
  <c r="D1998" i="9"/>
  <c r="E1998" i="9" s="1"/>
  <c r="D2062" i="9"/>
  <c r="E2062" i="9" s="1"/>
  <c r="D2126" i="9"/>
  <c r="E2126" i="9" s="1"/>
  <c r="D2190" i="9"/>
  <c r="E2190" i="9" s="1"/>
  <c r="D2254" i="9"/>
  <c r="E2254" i="9" s="1"/>
  <c r="D2327" i="9"/>
  <c r="E2327" i="9" s="1"/>
  <c r="D2455" i="9"/>
  <c r="E2455" i="9" s="1"/>
  <c r="C2617" i="9"/>
  <c r="F2879" i="9"/>
</calcChain>
</file>

<file path=xl/sharedStrings.xml><?xml version="1.0" encoding="utf-8"?>
<sst xmlns="http://schemas.openxmlformats.org/spreadsheetml/2006/main" count="5845" uniqueCount="2281">
  <si>
    <t xml:space="preserve"> </t>
  </si>
  <si>
    <t>Pode Esperar</t>
  </si>
  <si>
    <t>PRAZO</t>
  </si>
  <si>
    <t>hoje</t>
  </si>
  <si>
    <t xml:space="preserve">  </t>
  </si>
  <si>
    <t>Pouco Urgente</t>
  </si>
  <si>
    <t>7 dias</t>
  </si>
  <si>
    <t>Requer Atenção</t>
  </si>
  <si>
    <t>Muito Urgente</t>
  </si>
  <si>
    <t>audie</t>
  </si>
  <si>
    <t>Exige Atenção Imediata</t>
  </si>
  <si>
    <t>#</t>
  </si>
  <si>
    <t>Status</t>
  </si>
  <si>
    <t>Tipo</t>
  </si>
  <si>
    <t>Fase</t>
  </si>
  <si>
    <t>Nº do Processo</t>
  </si>
  <si>
    <t>Tipo de Ação</t>
  </si>
  <si>
    <t>Tipo de 
Cliente</t>
  </si>
  <si>
    <t>Cliente</t>
  </si>
  <si>
    <t>Qualificação</t>
  </si>
  <si>
    <t>Outro Envolvido</t>
  </si>
  <si>
    <t>Advogado</t>
  </si>
  <si>
    <t>Valor 
da Causa</t>
  </si>
  <si>
    <t>Valor de Acordo / Sentença</t>
  </si>
  <si>
    <t>Valor Honorários 
em R$</t>
  </si>
  <si>
    <t>Valor Honorários em %</t>
  </si>
  <si>
    <t>Sucumbências</t>
  </si>
  <si>
    <t>Total em Honorários</t>
  </si>
  <si>
    <t>Prazo em Aberto?</t>
  </si>
  <si>
    <t>Data do Prazo</t>
  </si>
  <si>
    <t>Instância</t>
  </si>
  <si>
    <t>Comarca</t>
  </si>
  <si>
    <t>Vara</t>
  </si>
  <si>
    <t>Observações</t>
  </si>
  <si>
    <t>Data de Início do Processo</t>
  </si>
  <si>
    <t>Data Fim do Processo</t>
  </si>
  <si>
    <t>Duração</t>
  </si>
  <si>
    <t>Resultado</t>
  </si>
  <si>
    <t>Link do Processo</t>
  </si>
  <si>
    <t>Link para Pasta de Documentos Digital</t>
  </si>
  <si>
    <t>Diferença de dias (não apagar!)</t>
  </si>
  <si>
    <t>Encerrado</t>
  </si>
  <si>
    <t>Judicial</t>
  </si>
  <si>
    <t>Fase de Sentença</t>
  </si>
  <si>
    <t>1024471-68.2021.8.26.0506</t>
  </si>
  <si>
    <t>Embargos à Execução</t>
  </si>
  <si>
    <t>Pessoa Jurídica</t>
  </si>
  <si>
    <t>Pepe Oficina</t>
  </si>
  <si>
    <t>Autor</t>
  </si>
  <si>
    <t>Bradesco Auto RE Companhia de Seguro</t>
  </si>
  <si>
    <t>Réu</t>
  </si>
  <si>
    <t>FERES JUNQUEIRA NAJM</t>
  </si>
  <si>
    <t>Não</t>
  </si>
  <si>
    <t>1ª Instância</t>
  </si>
  <si>
    <t>Ribeirão Preto</t>
  </si>
  <si>
    <t>2ª Vara Cível</t>
  </si>
  <si>
    <t>Manifestar-se sobre o ato ordinatório sobre o processo de cancelamento do protesto perante ao Cartório</t>
  </si>
  <si>
    <t>Procedente</t>
  </si>
  <si>
    <t>https://esaj.tjsp.jus.br/cpopg/show.do?processo.codigo=E2000LBKJ0000&amp;processo.foro=506&amp;processo.numero=1024471-68.2021.8.26.0506</t>
  </si>
  <si>
    <t>1029547-15.2017.8.26.0506</t>
  </si>
  <si>
    <t>Inventário</t>
  </si>
  <si>
    <t>Pessoa Física</t>
  </si>
  <si>
    <t>Maria Neide Ribas Silva</t>
  </si>
  <si>
    <t>Inventariante</t>
  </si>
  <si>
    <t>José Aparecido da Silva</t>
  </si>
  <si>
    <t>Inventariado</t>
  </si>
  <si>
    <t>1ª Vara Familia e Sucessões</t>
  </si>
  <si>
    <t>Saiu a Certidão de Objeto e Pé</t>
  </si>
  <si>
    <t>https://esaj.tjsp.jus.br/cpopg/show.do?processo.codigo=E2000BLUQ0000&amp;processo.foro=506&amp;processo.numero=1029547-15.2017.8.26.0506</t>
  </si>
  <si>
    <t>1001371-05.2019.8.26.0070</t>
  </si>
  <si>
    <t>Ação Declaratória de Constitucionalidade</t>
  </si>
  <si>
    <t>Arlene Sofiati Salgado</t>
  </si>
  <si>
    <t>Banco ItauCard S/A</t>
  </si>
  <si>
    <t>ADRIANO LOURENÇO MORAIS DOS SANTOS</t>
  </si>
  <si>
    <t>Batatais</t>
  </si>
  <si>
    <t xml:space="preserve">1ª Vara Cível </t>
  </si>
  <si>
    <t xml:space="preserve">Aguardando a extinção do processo </t>
  </si>
  <si>
    <t>https://esaj.tjsp.jus.br/cpopg/show.do?processo.codigo=1Y0001DVR0000&amp;processo.foro=70&amp;processo.numero=1001371-05.2019.8.26.0070</t>
  </si>
  <si>
    <t>Ativo</t>
  </si>
  <si>
    <t>1039671-28.2015.8.26.0506</t>
  </si>
  <si>
    <t>Cumprimento de sentença</t>
  </si>
  <si>
    <t>Maria Regina Dos Santos Geraldo</t>
  </si>
  <si>
    <t>Banco do Brasil S/A</t>
  </si>
  <si>
    <t>São Paulo</t>
  </si>
  <si>
    <t>Petição de produção de prova especificada - juntada - aguarando o despacho do Juiz</t>
  </si>
  <si>
    <t>Parcialmente Procedente</t>
  </si>
  <si>
    <t>https://esaj.tjsp.jus.br/cpopg/show.do?processo.codigo=E20007N5Z0000&amp;processo.foro=506&amp;processo.numero=1039671-28.2015.8.26.0506</t>
  </si>
  <si>
    <t>1015312-04.2021.8.26.0506</t>
  </si>
  <si>
    <t>Rescisão de Contrato</t>
  </si>
  <si>
    <t xml:space="preserve">Danielle Contin Nader </t>
  </si>
  <si>
    <t>Recorrido</t>
  </si>
  <si>
    <t>Cipreste Residencial Incorporadora Imobiliária Ltda.</t>
  </si>
  <si>
    <t>Recorrente</t>
  </si>
  <si>
    <t>9ª Vara Cível</t>
  </si>
  <si>
    <t>Arquivado Definitivamente - Extinto</t>
  </si>
  <si>
    <t>https://esaj.tjsp.jus.br/cpopg/show.do?processo.codigo=E2000KWUO0000&amp;processo.foro=506&amp;processo.numero=1015312-04.2021.8.26.0506</t>
  </si>
  <si>
    <t>0004512-60.2023.8.26.0506</t>
  </si>
  <si>
    <t>Executante</t>
  </si>
  <si>
    <t>Executado</t>
  </si>
  <si>
    <t>A outra parte juntou guia de pagamento de parte das custas</t>
  </si>
  <si>
    <t>https://esaj.tjsp.jus.br/cpopg/show.do?processo.codigo=E2000P7HZ0000&amp;processo.foro=506&amp;processo.numero=0004512-60.2023.8.26.0506</t>
  </si>
  <si>
    <t>1015179-59.2021.8.26.0506</t>
  </si>
  <si>
    <t>Fornecimento de Medicamento</t>
  </si>
  <si>
    <t>Julio Cesar Borges</t>
  </si>
  <si>
    <t>Ribeirão Preto/Estado/União</t>
  </si>
  <si>
    <t xml:space="preserve">1ª Vara da Fazenda </t>
  </si>
  <si>
    <t>Encaminhado para a Justiça Federal</t>
  </si>
  <si>
    <t>https://esaj.tjsp.jus.br/cpopg/show.do?processo.codigo=E2000KWK90000&amp;processo.foro=506&amp;processo.numero=1015179-59.2021.8.26.0506</t>
  </si>
  <si>
    <t>1025487-17.2021.8.26.0196</t>
  </si>
  <si>
    <t>Ação Indenizatória</t>
  </si>
  <si>
    <t>Supermercados Big Compra Ltda.</t>
  </si>
  <si>
    <t>Requerido</t>
  </si>
  <si>
    <t>Angélica Cardoso de Oliveira Olaia</t>
  </si>
  <si>
    <t>Requerente</t>
  </si>
  <si>
    <t>Franca</t>
  </si>
  <si>
    <t>5ª Vara Cível</t>
  </si>
  <si>
    <t>Aguardando Extinção do Processo</t>
  </si>
  <si>
    <t>Acordo</t>
  </si>
  <si>
    <t>https://esaj.tjsp.jus.br/cpopg/show.do?processo.codigo=5G000C88A0000&amp;processo.foro=196&amp;processo.numero=1025487-17.2021.8.26.0196</t>
  </si>
  <si>
    <t xml:space="preserve">Fase Recursal </t>
  </si>
  <si>
    <t>1026606-13.2021.8.26.0196</t>
  </si>
  <si>
    <t>Joel Fonseca da Cunha</t>
  </si>
  <si>
    <t>Tribunal de Justiça - São Paulo</t>
  </si>
  <si>
    <t>Baixa definitiva</t>
  </si>
  <si>
    <t>Improcedente</t>
  </si>
  <si>
    <t>https://esaj.tjsp.jus.br/cpopg/show.do?processo.codigo=5G000C9VM0000&amp;processo.foro=196&amp;processo.numero=1026606-13.2021.8.26.0196</t>
  </si>
  <si>
    <t>1032968-71.2021.8.26.0506</t>
  </si>
  <si>
    <t>Edielton de Sousa Vieira</t>
  </si>
  <si>
    <t>Autos Redistribuídos para outra Seção do Tribunal de Justiça do Estado de São Paulo</t>
  </si>
  <si>
    <t>https://esaj.tjsp.jus.br/cpopg/show.do?processo.codigo=E2000LPHG0000&amp;processo.foro=506&amp;processo.numero=1032968-71.2021.8.26.0506</t>
  </si>
  <si>
    <t>Fase Inicial</t>
  </si>
  <si>
    <t>1041082-96.2021.8.26.0506</t>
  </si>
  <si>
    <t>Declaração de Inexistência de Débito</t>
  </si>
  <si>
    <t>Brilho Auto Center</t>
  </si>
  <si>
    <t>Associação Imperial Paulista Proteção Automotiva</t>
  </si>
  <si>
    <t>3ª Vara Cível</t>
  </si>
  <si>
    <t>Foi juntada guia de pagamento de custas após tentativa de encontrar réu</t>
  </si>
  <si>
    <t>https://esaj.tjsp.jus.br/cpopg/show.do?processo.codigo=E2000M0HD0000&amp;processo.foro=506&amp;processo.numero=1041082-96.2021.8.26.0506</t>
  </si>
  <si>
    <t>1046715-88.2021.8.26.0506</t>
  </si>
  <si>
    <t>Giuseppe Bonjovani de Paiva</t>
  </si>
  <si>
    <t>Azul Companhia de Seguros Gerais</t>
  </si>
  <si>
    <t>Verificar constância de pagamentos do autor. Foi feito o pedido de homologação de acordo</t>
  </si>
  <si>
    <t>https://esaj.tjsp.jus.br/cpopg/show.do?processo.codigo=E2000M8N30000&amp;processo.foro=506&amp;processo.numero=1046715-88.2021.8.26.0506</t>
  </si>
  <si>
    <t>Fase de Execução</t>
  </si>
  <si>
    <t>1032652-18.2021.8.26.0196</t>
  </si>
  <si>
    <t>Ação de Título de Crédito</t>
  </si>
  <si>
    <t>LS Interbank Fundo de Investimento</t>
  </si>
  <si>
    <t xml:space="preserve">Extinto </t>
  </si>
  <si>
    <t>Extinto</t>
  </si>
  <si>
    <t>https://esaj.tjsp.jus.br/cpopg/show.do?processo.codigo=5G000CL6A0000&amp;processo.foro=196&amp;processo.numero=1032652-18.2021.8.26.0196</t>
  </si>
  <si>
    <t>1003841-84.2021.8.26.0572</t>
  </si>
  <si>
    <t>Sã Joaquim da Barra</t>
  </si>
  <si>
    <t>Processo já transitou em julgado - pronto para realizar o cumprimento de sentença</t>
  </si>
  <si>
    <t>https://esaj.tjsp.jus.br/cpopg/show.do?processo.codigo=FW0002JBM0000&amp;processo.foro=572&amp;processo.numero=1003841-84.2021.8.26.0572</t>
  </si>
  <si>
    <t>1000128-71.2022.8.26.0506</t>
  </si>
  <si>
    <t>Silvana Quirino de Sousa</t>
  </si>
  <si>
    <t>7ª Vara Cível</t>
  </si>
  <si>
    <t xml:space="preserve">Aguardando o arquivamento e extinção </t>
  </si>
  <si>
    <t>https://esaj.tjsp.jus.br/cpopg/show.do?processo.codigo=E2000MEVC0000&amp;processo.foro=506&amp;processo.numero=1000128-71.2022.8.26.0506</t>
  </si>
  <si>
    <t>1002154-72.2021.8.26.0572</t>
  </si>
  <si>
    <t>Patricia Alves dos Santos</t>
  </si>
  <si>
    <t>19ª Câmara Direito Privado</t>
  </si>
  <si>
    <t xml:space="preserve">Aguardando o despacho do Juiz - OMNI é quem iria pagar </t>
  </si>
  <si>
    <t>https://esaj.tjsp.jus.br/cpopg/show.do?processo.codigo=FW0002GIO0000&amp;processo.foro=572&amp;processo.numero=1002154-72.2021.8.26.0572</t>
  </si>
  <si>
    <t>1016717-41.2022.8.26.0506</t>
  </si>
  <si>
    <t>Edson José Marques</t>
  </si>
  <si>
    <t>Banco Estado do Rio Grande do Sul S/A (Banrisul)</t>
  </si>
  <si>
    <t>Sim</t>
  </si>
  <si>
    <t>8ª Vara Cível</t>
  </si>
  <si>
    <t>Foi emitido despecho para serem feitas as alegações finais.</t>
  </si>
  <si>
    <t>https://esaj.tjsp.jus.br/cpopg/show.do?processo.codigo=E2000N56Z0000&amp;processo.foro=506&amp;processo.numero=1016717-41.2022.8.26.0506</t>
  </si>
  <si>
    <t>Fase de Contestação</t>
  </si>
  <si>
    <t>1017163-44.2022.8.26.0506</t>
  </si>
  <si>
    <t>Fernando José Pereira</t>
  </si>
  <si>
    <t xml:space="preserve">Banco C6 Consignado S/A </t>
  </si>
  <si>
    <t>Foi feito o pedido para levantamento dos valores em depósito judicial</t>
  </si>
  <si>
    <t>https://esaj.tjsp.jus.br/cpopg/show.do?processo.codigo=E2000N5U80000&amp;processo.foro=506&amp;processo.numero=1017163-44.2022.8.26.0506</t>
  </si>
  <si>
    <t>1001052-78.2022.8.26.0572</t>
  </si>
  <si>
    <t>Manoel Jeronimo da Silva Neto</t>
  </si>
  <si>
    <t>São Joaquim da Barra</t>
  </si>
  <si>
    <t>Aguardando Homologar o Acordo</t>
  </si>
  <si>
    <t>https://esaj.tjsp.jus.br/cpopg/show.do?processo.codigo=FW0002LQ20000&amp;processo.foro=572&amp;processo.numero=1001052-78.2022.8.26.0572</t>
  </si>
  <si>
    <t>1021378-63.2022.8.26.0506</t>
  </si>
  <si>
    <t>Seguro / Remoção / Vaga Técnica</t>
  </si>
  <si>
    <t xml:space="preserve">Leco Car </t>
  </si>
  <si>
    <t>HDI Seguros S/A</t>
  </si>
  <si>
    <t>https://esaj.tjsp.jus.br/cpopg/show.do?processo.codigo=E2000NBJ30000&amp;processo.foro=506&amp;processo.numero=1021378-63.2022.8.26.0506</t>
  </si>
  <si>
    <t>1023475-36.2022.8.26.0506</t>
  </si>
  <si>
    <t>https://esaj.tjsp.jus.br/cpopg/show.do?processo.codigo=E2000NEAN0000&amp;processo.foro=506&amp;processo.numero=1023475-36.2022.8.26.0506</t>
  </si>
  <si>
    <t>Fase de Produção de Provas</t>
  </si>
  <si>
    <t>1005036-74.2022.8.26.0506</t>
  </si>
  <si>
    <t>Felipe Augusto Taveiros Palei</t>
  </si>
  <si>
    <t>Polimport - Comércio e Expostação (Americanas)</t>
  </si>
  <si>
    <t>10ª Vara Cível</t>
  </si>
  <si>
    <t>Foi feito um pedido de habilitação de novos patronos</t>
  </si>
  <si>
    <t>https://esaj.tjsp.jus.br/cpopg/show.do?processo.codigo=E2000MN7B0000&amp;processo.foro=506&amp;processo.numero=1005036-74.2022.8.26.0506</t>
  </si>
  <si>
    <t>1000042-06.2022.8.26.0602</t>
  </si>
  <si>
    <t>Maria Angélica Cal Garcia Prado</t>
  </si>
  <si>
    <t>SPPREV - São Paulo Previdência</t>
  </si>
  <si>
    <t>Sorocaba</t>
  </si>
  <si>
    <t>Juizado Especial Cível</t>
  </si>
  <si>
    <t>Foi declarado vencido o Ministério da Fazenda. Aberto para cumprimento de sentença.</t>
  </si>
  <si>
    <t>https://esaj.tjsp.jus.br/cpopg/show.do?processo.codigo=GQ000QYKS0000&amp;processo.foro=602&amp;processo.numero=1000042-06.2022.8.26.0602</t>
  </si>
  <si>
    <t>1500252-07.2016.8.26.0506</t>
  </si>
  <si>
    <t>Execução Fiscal</t>
  </si>
  <si>
    <t>Mister Ottani</t>
  </si>
  <si>
    <t>Prefeitura Municipal de Ribeirão Preto (Fazendo Municipal)</t>
  </si>
  <si>
    <t>Vara Execuções Fiscais</t>
  </si>
  <si>
    <t>https://esaj.tjsp.jus.br/cpopg/show.do?processo.codigo=E20008C0H0000&amp;processo.foro=506&amp;processo.numero=1500252-07.2016.8.26.0506</t>
  </si>
  <si>
    <t>1505481-45.2016.8.26.0506</t>
  </si>
  <si>
    <t>https://esaj.tjsp.jus.br/cpopg/show.do?processo.codigo=E20009APM0000&amp;processo.foro=506&amp;processo.numero=1505481-45.2016.8.26.0506</t>
  </si>
  <si>
    <t>1014033-06.2022.8.26.0196</t>
  </si>
  <si>
    <t>Mirtes Helena Neves</t>
  </si>
  <si>
    <t>https://esaj.tjsp.jus.br/cpopg/show.do?processo.codigo=5G000DHZG0000&amp;processo.foro=196&amp;processo.numero=1014033-06.2022.8.26.0196</t>
  </si>
  <si>
    <t>1034463-19.2022.8.26.0506</t>
  </si>
  <si>
    <t xml:space="preserve">André Luís Massaro </t>
  </si>
  <si>
    <t>Rbeirão Preto</t>
  </si>
  <si>
    <t>30ª Câmara de Direito Privado</t>
  </si>
  <si>
    <t xml:space="preserve">Desembargador negou o provimento </t>
  </si>
  <si>
    <t>https://esaj.tjsp.jus.br/cpopg/show.do?processo.codigo=E2000NT950000&amp;processo.foro=506&amp;processo.numero=1034463-19.2022.8.26.0506</t>
  </si>
  <si>
    <t>1035727-71.2022.8.26.0506</t>
  </si>
  <si>
    <t>Dissolução e Liquidação de Sociedade</t>
  </si>
  <si>
    <t>Não tem</t>
  </si>
  <si>
    <t>4ª Vara Cível</t>
  </si>
  <si>
    <t>https://esaj.tjsp.jus.br/cpopg/show.do?processo.codigo=E2000NUZ60000&amp;processo.foro=506&amp;processo.numero=1035727-71.2022.8.26.0506</t>
  </si>
  <si>
    <t>0000171-21.2022.8.26.0572</t>
  </si>
  <si>
    <t xml:space="preserve">Patricia Alves dos Santos </t>
  </si>
  <si>
    <t>Concluso para Despacho</t>
  </si>
  <si>
    <t>https://esaj.tjsp.jus.br/cpopg/show.do?processo.codigo=FW0002KAK0000&amp;processo.foro=572&amp;processo.numero=0000171-21.2022.8.26.0572</t>
  </si>
  <si>
    <t>1014765-61.2021.8.26.0506</t>
  </si>
  <si>
    <t>Ação Civil Pública</t>
  </si>
  <si>
    <t xml:space="preserve">Ministério Público do Estado de São Paulo </t>
  </si>
  <si>
    <t>https://esaj.tjsp.jus.br/cpopg/show.do?processo.codigo=E2000KVYD0000&amp;processo.foro=506&amp;processo.numero=1014765-61.2021.8.26.0506</t>
  </si>
  <si>
    <t>1044093-02.2022.8.26.0506</t>
  </si>
  <si>
    <t>Aguardando a decisão do Juiz - 1ª Instância</t>
  </si>
  <si>
    <t>https://esaj.tjsp.jus.br/cpopg/show.do?processo.codigo=E2000O7KO0000&amp;processo.foro=506&amp;processo.numero=1044093-02.2022.8.26.0506</t>
  </si>
  <si>
    <t>1003735-88.2022.8.26.0572</t>
  </si>
  <si>
    <t>Tiago Martins Alexandre da Silva</t>
  </si>
  <si>
    <t>Aguardando a realização da Perícia - Petição de juntada feita. Perita não se manifestou</t>
  </si>
  <si>
    <t>https://esaj.tjsp.jus.br/cpopg/show.do?processo.codigo=FW0002PYK0000&amp;processo.foro=572&amp;processo.numero=1003735-88.2022.8.26.0572</t>
  </si>
  <si>
    <t>1052312-04.2022.8.26.0506</t>
  </si>
  <si>
    <t xml:space="preserve">Ação Monitória </t>
  </si>
  <si>
    <t>Antônio Carlos Principessa Junior</t>
  </si>
  <si>
    <t>Embargante</t>
  </si>
  <si>
    <t>Feito o Agravo em Resp</t>
  </si>
  <si>
    <t>https://esaj.tjsp.jus.br/cpopg/show.do?processo.codigo=E2000OJDL0000&amp;processo.foro=506&amp;processo.numero=1052312-04.2022.8.26.0506</t>
  </si>
  <si>
    <t>1003462-79.2023.8.26.0506</t>
  </si>
  <si>
    <t>Ação de Cumprimento de Garantia</t>
  </si>
  <si>
    <t xml:space="preserve">Chigado Pneumatic Brasil Ltda. </t>
  </si>
  <si>
    <t>https://esaj.tjsp.jus.br/cpopg/show.do?processo.codigo=E2000OXQM0000&amp;processo.foro=506&amp;processo.numero=1003462-79.2023.8.26.0506</t>
  </si>
  <si>
    <t>0004874-47.2018.8.13.0329</t>
  </si>
  <si>
    <t xml:space="preserve">New Truck Comércio de Peças e Funilaria Ltda. </t>
  </si>
  <si>
    <t>Minas Gerais</t>
  </si>
  <si>
    <t>https://pje-consulta-publica.tjmg.jus.br/pje/ConsultaPublica/DetalheProcessoConsultaPublica/listView.seam?ca=2ab5cd883fa2879c658851801c83892e5673fabd47590f8a</t>
  </si>
  <si>
    <t>5269532-14.2022..8.13.0024</t>
  </si>
  <si>
    <t xml:space="preserve">Reconvenção </t>
  </si>
  <si>
    <t xml:space="preserve">Beneficios Blue </t>
  </si>
  <si>
    <t>Concluso para sentença</t>
  </si>
  <si>
    <t>1066730-69.2020.8.26.0100</t>
  </si>
  <si>
    <t>Ctr. Itaborai - Centro de tratamento de residuos Itaborai</t>
  </si>
  <si>
    <t>Vara de Falências e Recuperação</t>
  </si>
  <si>
    <t>Aguardando o despacho do Juiz</t>
  </si>
  <si>
    <t>https://esaj.tjsp.jus.br/cpopg/show.do?processo.codigo=2S001ABF50000&amp;processo.foro=100&amp;processo.numero=1066730-69.2020.8.26.0100</t>
  </si>
  <si>
    <t>1004265-62.2023.8.26.0506</t>
  </si>
  <si>
    <t>Regina Célia Guarita Crochiquia e Outros</t>
  </si>
  <si>
    <t>Hyundai Caoa do Brasil Ltda</t>
  </si>
  <si>
    <t>Aguardando pronunciamento do CEJUSC</t>
  </si>
  <si>
    <t>https://esaj.tjsp.jus.br/cpopg/show.do?processo.codigo=E2000OYWO0000&amp;processo.foro=506&amp;processo.numero=1004265-62.2023.8.26.0506</t>
  </si>
  <si>
    <t>1000168-91.2023.8.26.0288</t>
  </si>
  <si>
    <t>Ester Luchesi Hermenegildo</t>
  </si>
  <si>
    <t>Ituverava</t>
  </si>
  <si>
    <t>https://esaj.tjsp.jus.br/cpopg/show.do?processo.codigo=8000028P70000&amp;processo.foro=288&amp;processo.numero=1000168-91.2023.8.26.0288</t>
  </si>
  <si>
    <t xml:space="preserve"> 1030859-10.2022.8.26.0196</t>
  </si>
  <si>
    <t>Cassio Roberto Pinto</t>
  </si>
  <si>
    <t>Prazo em aberto para manifestação sobre pesquisas.</t>
  </si>
  <si>
    <t>https://esaj.tjsp.jus.br/cpopg/show.do?processo.codigo=5G000EKFI0000&amp;processo.foro=196&amp;processo.numero=1030859-10.2022.8.26.0196</t>
  </si>
  <si>
    <t>1000876-65.2023.8.26.0572</t>
  </si>
  <si>
    <t xml:space="preserve">Ariane dos Santos </t>
  </si>
  <si>
    <t xml:space="preserve">Porto Seguro Companhia de Seguros Gerais </t>
  </si>
  <si>
    <t>Aguardando a contestação do réu</t>
  </si>
  <si>
    <t>https://esaj.tjsp.jus.br/cpopg/show.do?processo.codigo=FW0002T5W0000&amp;processo.foro=572&amp;processo.numero=1000876-65.2023.8.26.0572</t>
  </si>
  <si>
    <t>Prazo Suspenso - retorno 22/04/2024</t>
  </si>
  <si>
    <t>0005440-11.2023.8.26.0506</t>
  </si>
  <si>
    <t>Daniel Alexandre Picão Alves</t>
  </si>
  <si>
    <t>Ricardo Ferreira Barbosa</t>
  </si>
  <si>
    <t>Foi emitida a ordem de penhora e avaliação de um bem do executado</t>
  </si>
  <si>
    <t>https://esaj.tjsp.jus.br/cpopg/show.do?processo.codigo=E2000PA6N0000&amp;processo.foro=506&amp;processo.numero=0005440-11.2023.8.26.0506</t>
  </si>
  <si>
    <t>0010161-66.2021.5.15.0042</t>
  </si>
  <si>
    <t>Reclamação Trabalhista</t>
  </si>
  <si>
    <t xml:space="preserve">Eleanderson Marcos de Souza Santos </t>
  </si>
  <si>
    <t>Reclamante</t>
  </si>
  <si>
    <t>Alliage S/A Industrias Medico Odontologico</t>
  </si>
  <si>
    <t>Reclamado</t>
  </si>
  <si>
    <t>TRT da 15ª Região - Sao Paulo/Campinas</t>
  </si>
  <si>
    <t>2ª Vara Trabalhista</t>
  </si>
  <si>
    <t>Foram homologados os cálculos</t>
  </si>
  <si>
    <t>https://pje.trt15.jus.br/pjekz/processo/2816141/detalhe</t>
  </si>
  <si>
    <t>0010294-40.2021.5.15.0097</t>
  </si>
  <si>
    <t>Alessandro de Moura</t>
  </si>
  <si>
    <t>Fort Fic Serviços e Portaria e Outros</t>
  </si>
  <si>
    <t>Jundiaí</t>
  </si>
  <si>
    <t>5ª Vara do Trabalho</t>
  </si>
  <si>
    <t xml:space="preserve">Acordo Homologado na Audiência </t>
  </si>
  <si>
    <t>https://pje.trt15.jus.br/pjekz/processo/2822382/detalhe</t>
  </si>
  <si>
    <t>0010338-17.2021.5.15.0097</t>
  </si>
  <si>
    <t>Edgar Dreger</t>
  </si>
  <si>
    <t>Associação Residencial Fazenda Alvorada</t>
  </si>
  <si>
    <t>Tietê</t>
  </si>
  <si>
    <t>Vara do Tietê</t>
  </si>
  <si>
    <t>0010885-02.2021.5.15.0097</t>
  </si>
  <si>
    <t>Luzia Inagaki</t>
  </si>
  <si>
    <t>Centerlar Comércio de Utilidades Ltda</t>
  </si>
  <si>
    <t>4ª Vara do Trabalho</t>
  </si>
  <si>
    <t>Arquivado</t>
  </si>
  <si>
    <t>https://pje.trt15.jus.br/pjekz/processo/2880526/detalhe</t>
  </si>
  <si>
    <t>1000700-58.2021.5.02.0319</t>
  </si>
  <si>
    <t>Alcir Santos Simões Junior</t>
  </si>
  <si>
    <t>Sancargo Logistica de Cargas Ltda</t>
  </si>
  <si>
    <t xml:space="preserve">Guarulhos </t>
  </si>
  <si>
    <t>9ª Vara do Trabalho</t>
  </si>
  <si>
    <t>0011573-44.2021.5.15.0135</t>
  </si>
  <si>
    <t>Ademilson Moreira de Souza</t>
  </si>
  <si>
    <t>Votorantim Cimentos S/A</t>
  </si>
  <si>
    <t>Apresentadas contrarrazões de RO. Aguardando decisão.</t>
  </si>
  <si>
    <t>https://pje.trt15.jus.br/pjekz/processo/3006244/detalhe</t>
  </si>
  <si>
    <t>0011108-90.2021.5.15.0052</t>
  </si>
  <si>
    <t>Micaela Da Silva Gomes</t>
  </si>
  <si>
    <t>Brazão de Paula e Domingos Ltda</t>
  </si>
  <si>
    <t>Vara de Ituverava</t>
  </si>
  <si>
    <t>Prosseguiu para Execução</t>
  </si>
  <si>
    <t>https://pje.trt15.jus.br/pjekz/processo/3045022/detalhe</t>
  </si>
  <si>
    <t>0010703-50.2022.5.15.0042</t>
  </si>
  <si>
    <t>Letícia Campos Jorge</t>
  </si>
  <si>
    <t xml:space="preserve">Bravsec - Serviços Auxiliadores de Transportes Aéreo Eireli </t>
  </si>
  <si>
    <t>2ª Vara do Trabalho</t>
  </si>
  <si>
    <t>Réu manifestoou massa falida. Vide processo nº 0219667-14.2022.819.0001</t>
  </si>
  <si>
    <t>https://pje.trt15.jus.br/pjekz/processo/3212615/detalhe</t>
  </si>
  <si>
    <t>Fase de Audiência</t>
  </si>
  <si>
    <t>0010992-49.2022.5.15.0117</t>
  </si>
  <si>
    <t xml:space="preserve">Douglas Felippe Ventresche </t>
  </si>
  <si>
    <t>Vara de SJ. Da Barra</t>
  </si>
  <si>
    <t>Audiência agendada</t>
  </si>
  <si>
    <t>https://pje.trt15.jus.br/pjekz/processo/3279091/detalhe</t>
  </si>
  <si>
    <t>0011237-75.2022.5.15.0015</t>
  </si>
  <si>
    <t>Robson Henrique Dos Santos</t>
  </si>
  <si>
    <t>Vara do Trabalho de Franca</t>
  </si>
  <si>
    <t>https://pje.trt15.jus.br/pjekz/processo/3266457/detalhe</t>
  </si>
  <si>
    <t>0012342-90.2022.5.15.0111</t>
  </si>
  <si>
    <t>Cristiano Alves Dos Santos</t>
  </si>
  <si>
    <t>Calblock Industria de Promoldados de Concreto Ltda</t>
  </si>
  <si>
    <t>Vara do trabalho de Tietê</t>
  </si>
  <si>
    <t>https://pje.trt15.jus.br/pjekz/processo/3442105/detalhe</t>
  </si>
  <si>
    <t>0011566-31.2022.5.15.0066</t>
  </si>
  <si>
    <t>Matheus Ubine da Silva</t>
  </si>
  <si>
    <t>0011766-38.2022.5.15.0066</t>
  </si>
  <si>
    <t xml:space="preserve">Hit Car Centro Automotivo LITDA. </t>
  </si>
  <si>
    <t xml:space="preserve">Eduardo Ferreira Farizatto </t>
  </si>
  <si>
    <t>3ª Vara do Trabalho</t>
  </si>
  <si>
    <t>https://pje.trt15.jus.br/pjekz/processo/3426395/detalhe</t>
  </si>
  <si>
    <t>0010572-07.2023.5.15.0021</t>
  </si>
  <si>
    <t>Ariane Frare</t>
  </si>
  <si>
    <t>Lenita de Lourdes Oliveira Rocha Saciloto - ME</t>
  </si>
  <si>
    <t>https://pje.trt15.jus.br/pjekz/processo/3557276/detalhe</t>
  </si>
  <si>
    <t>1017186-53.2023.8.26.0506</t>
  </si>
  <si>
    <t>Aguardando decisão em processo diverso</t>
  </si>
  <si>
    <t>https://esaj.tjsp.jus.br/cpopg/show.do?processo.codigo=E2000PEZC0000&amp;processo.foro=506&amp;processo.numero=1017186-53.2023.8.26.0506</t>
  </si>
  <si>
    <t>0013034-94.2022.5.15.0077</t>
  </si>
  <si>
    <t>Aline Cristina da Silva</t>
  </si>
  <si>
    <t>Innara Industria Nacional de Aramados Ltda</t>
  </si>
  <si>
    <t xml:space="preserve">Indaiatuba </t>
  </si>
  <si>
    <t>Vara do Trabalho Indaiatuba</t>
  </si>
  <si>
    <t>Houve intimação sobre o acórdão proferido. Aguardando despacho</t>
  </si>
  <si>
    <t>https://pje.trt15.jus.br/pjekz/processo/3467932/detalhe</t>
  </si>
  <si>
    <t>1001478-32.2021.5.02.0059</t>
  </si>
  <si>
    <t>Paulo Artur da Silva</t>
  </si>
  <si>
    <t>Transpass Transportes de Passageiros Ltda.</t>
  </si>
  <si>
    <t>Reclamada</t>
  </si>
  <si>
    <t>Pagamento do art. 916, CPC</t>
  </si>
  <si>
    <t>https://pje.tst.jus.br/consultaprocessual/detalhe-processo/1001478-32.2021.5.02.0059/3#d6a4b59</t>
  </si>
  <si>
    <t>2ª do Trabalho de Ribeirão Preto</t>
  </si>
  <si>
    <t>Aguardando a audiência inicial</t>
  </si>
  <si>
    <t>1011289-04.2023.8.26.0196</t>
  </si>
  <si>
    <t xml:space="preserve">Renew - Sistemas de Recuperação e Polimento Automotivo Ltda. </t>
  </si>
  <si>
    <t>Bradesco Seguros S/A</t>
  </si>
  <si>
    <t>Foram emitidas as certidões de trânsito em julgado e de remessa. Aguardando despacho</t>
  </si>
  <si>
    <t>https://esaj.tjsp.jus.br/cpopg/show.do?processo.codigo=5G000F80V0000&amp;processo.foro=196&amp;processo.numero=1011289-04.2023.8.26.0196</t>
  </si>
  <si>
    <t>1016709-30.2023.8.26.0506</t>
  </si>
  <si>
    <t xml:space="preserve">Gustavo Dechechi Inojossa </t>
  </si>
  <si>
    <t>Decisão intima para exibição de documentos</t>
  </si>
  <si>
    <t xml:space="preserve">Judicial </t>
  </si>
  <si>
    <t>1015049-58.2023.8.26.0196</t>
  </si>
  <si>
    <t>Aguardando despacho do Juiz</t>
  </si>
  <si>
    <t>https://esaj.tjsp.jus.br/cpopg/show.do?processo.codigo=5G000FD7R0000&amp;processo.foro=196&amp;processo.numero=1015049-58.2023.8.26.0196</t>
  </si>
  <si>
    <t>1001927-14.2023.8.26.0572</t>
  </si>
  <si>
    <t xml:space="preserve">Maria da Aparecida Rosa de Faria </t>
  </si>
  <si>
    <t>https://esaj.tjsp.jus.br/cpopg/show.do?processo.codigo=FW0002V240000&amp;processo.foro=572&amp;processo.numero=1001927-14.2023.8.26.0572</t>
  </si>
  <si>
    <t>1014827-90.2023.8.26.0196</t>
  </si>
  <si>
    <t>Medida Cautelar</t>
  </si>
  <si>
    <t>Fundação de Proteção e Defesa do Consumidor</t>
  </si>
  <si>
    <t xml:space="preserve">Vara da Fazenda Pública </t>
  </si>
  <si>
    <t>Autos remetidos ao TJ devido à apelação</t>
  </si>
  <si>
    <t>https://esaj.tjsp.jus.br/cpopg/show.do?processo.codigo=5G000FCVQ0000&amp;processo.foro=196&amp;processo.numero=1014827-90.2023.8.26.0196</t>
  </si>
  <si>
    <t>1030980-44.2023.8.26.0506</t>
  </si>
  <si>
    <t>Álvaro de Souza Rodriguês Pinheiro</t>
  </si>
  <si>
    <t xml:space="preserve">Unaerp - SEB COC </t>
  </si>
  <si>
    <t>https://esaj.tjsp.jus.br/cpopg/show.do?processo.codigo=E2000PVPJ0000&amp;processo.foro=506&amp;processo.numero=1030980-44.2023.8.26.0506</t>
  </si>
  <si>
    <t>1033636-71.2023.8.26.0506</t>
  </si>
  <si>
    <t>Tomas Yung Joon Kim</t>
  </si>
  <si>
    <t>Centro Médico de Ribeirão Preto - Associação Paulista de Médico</t>
  </si>
  <si>
    <t xml:space="preserve">5ª Vara Cível </t>
  </si>
  <si>
    <t>https://esaj.tjsp.jus.br/cpopg/show.do?processo.codigo=E2000PYO90000&amp;processo.foro=506&amp;processo.numero=1033636-71.2023.8.26.0506</t>
  </si>
  <si>
    <t>1034217-86.2023.8.26.0506</t>
  </si>
  <si>
    <t>Mapfre Seguros Gerais S/A</t>
  </si>
  <si>
    <t xml:space="preserve">2ª Vara Cível </t>
  </si>
  <si>
    <t>Aguardando a extinção e arquivamento do processo</t>
  </si>
  <si>
    <t>https://esaj.tjsp.jus.br/cpopg/show.do?processo.codigo=E2000PZAE0000&amp;processo.foro=506&amp;processo.numero=1034217-86.2023.8.26.0506</t>
  </si>
  <si>
    <t>1013033-34.2023.8.26.0196</t>
  </si>
  <si>
    <t>Grande São Paulo Com Peças Ltda. EP.</t>
  </si>
  <si>
    <t>Foro Regional de Ipiranga/SP</t>
  </si>
  <si>
    <t>https://esaj.tjsp.jus.br/cpopg/show.do?processo.codigo=5G000FAH50000&amp;processo.foro=196&amp;conversationId=&amp;cbPesquisa=NMPARTE&amp;dadosConsulta.valorConsulta=Renew&amp;cdForo=196&amp;paginaConsulta=1</t>
  </si>
  <si>
    <t>2202912-49.2023.8.26.0000</t>
  </si>
  <si>
    <t>Agravo de Instrumento</t>
  </si>
  <si>
    <t>Agravante</t>
  </si>
  <si>
    <t>Agravado</t>
  </si>
  <si>
    <t xml:space="preserve">São Paulo </t>
  </si>
  <si>
    <t>2ª Câmara de Direito Privado</t>
  </si>
  <si>
    <t>Julgado</t>
  </si>
  <si>
    <t>https://esaj.tjsp.jus.br/cposg/search.do?conversationId=&amp;paginaConsulta=0&amp;cbPesquisa=NUMPROC&amp;numeroDigitoAnoUnificado=2202912-49.2023&amp;foroNumeroUnificado=0000&amp;dePesquisaNuUnificado=2202912-49.2023.8.26.0000&amp;dePesquisaNuUnificado=UNIFICADO&amp;dePesquisa=&amp;tipoNuProcesso=UNIFICADO</t>
  </si>
  <si>
    <t>0009051-50.2022.8.26.0071</t>
  </si>
  <si>
    <t>Ação de Cumprimento</t>
  </si>
  <si>
    <t>Ricardo Henrique Queiroz de Souza</t>
  </si>
  <si>
    <t>Associação Ranieri de Educação e Cultura</t>
  </si>
  <si>
    <t>Bauru</t>
  </si>
  <si>
    <t>Protocolar uma petição de impugnação da penhora</t>
  </si>
  <si>
    <t>https://esaj.tjsp.jus.br/cpopg/show.do?processo.codigo=1Z000HYHF0000&amp;processo.foro=71&amp;processo.numero=0009051-50.2022.8.26.0071</t>
  </si>
  <si>
    <t>2201021-90.2023.8.26.0000</t>
  </si>
  <si>
    <t>7ª Câmara de Direito Privado</t>
  </si>
  <si>
    <t>https://esaj.tjsp.jus.br/cposg/search.do?conversationId=&amp;paginaConsulta=0&amp;cbPesquisa=NUMPROC&amp;numeroDigitoAnoUnificado=2201021-90.2023&amp;foroNumeroUnificado=0000&amp;dePesquisaNuUnificado=2201021-90.2023.8.26.0000&amp;dePesquisaNuUnificado=UNIFICADO&amp;dePesquisa=&amp;tipoNuProcesso=UNIFICADO#</t>
  </si>
  <si>
    <t>1037465-60.2023.8.26.0506</t>
  </si>
  <si>
    <t>Ação Regressiva</t>
  </si>
  <si>
    <t>Mistui Sumitomo Seguros S/A</t>
  </si>
  <si>
    <t>https://esaj.tjsp.jus.br/cpopg/show.do?processo.codigo=E2000Q2YY0000&amp;processo.foro=506&amp;processo.numero=1037465-60.2023.8.26.0506</t>
  </si>
  <si>
    <t>1037354-76.2023.8.26.0506</t>
  </si>
  <si>
    <t xml:space="preserve">Ação de Cobrança </t>
  </si>
  <si>
    <t>Adalgisa Pereira Silveira</t>
  </si>
  <si>
    <t>Tokio Marine Seguradora S/A</t>
  </si>
  <si>
    <t>https://esaj.tjsp.jus.br/cpopg/show.do?processo.codigo=E2000Q2UP0000&amp;processo.foro=506&amp;processo.numero=1037354-76.2023.8.26.0506</t>
  </si>
  <si>
    <t>0010367-10.2023.5.15.0075</t>
  </si>
  <si>
    <t>Sofiati e Salgado Hotel Ltda-ME</t>
  </si>
  <si>
    <t>Liliane da Silva Barros</t>
  </si>
  <si>
    <t>Vara do Trabalho de Batatais</t>
  </si>
  <si>
    <t>https://pje.trt15.jus.br/pjekz/processo/3579025/detalhe</t>
  </si>
  <si>
    <t>1039803-07.2023.8.26.0506</t>
  </si>
  <si>
    <t xml:space="preserve">Di Casa Acabamentos Ltda. </t>
  </si>
  <si>
    <t>Feita a contestação. Aguardando despacho do Juiz</t>
  </si>
  <si>
    <t>https://esaj.tjsp.jus.br/cpopg/show.do?processo.codigo=E2000Q5P90000&amp;processo.foro=506&amp;processo.numero=1039803-07.2023.8.26.0506</t>
  </si>
  <si>
    <t>1018847-27.2023.8.26.0196</t>
  </si>
  <si>
    <t>Marciana de Paula Dawis</t>
  </si>
  <si>
    <t>Suspenso por IRDR</t>
  </si>
  <si>
    <t>https://esaj.tjsp.jus.br/cpopg/show.do?processo.codigo=5G000FHRE0000&amp;processo.foro=196&amp;conversationId=&amp;cbPesquisa=NMPARTE&amp;dadosConsulta.valorConsulta=Supermercado+Big+Compra&amp;cdForo=-1&amp;paginaConsulta=1</t>
  </si>
  <si>
    <t>1018365-37.2014.8.26.0506</t>
  </si>
  <si>
    <t>Divórcio Consensual</t>
  </si>
  <si>
    <t>Ana Paula Ottani</t>
  </si>
  <si>
    <t>2ª Vara da Família e Sucessões</t>
  </si>
  <si>
    <t>https://esaj.tjsp.jus.br/cpopg/show.do?processo.codigo=E20004VON0000&amp;processo.foro=506&amp;processo.numero=1018365-37.2014.8.26.0506</t>
  </si>
  <si>
    <t>0011145-07.2023.5.15.0066</t>
  </si>
  <si>
    <t>Cleide Patrícia Dias Cardoso</t>
  </si>
  <si>
    <t>Antônio Carlos Cabero</t>
  </si>
  <si>
    <t>Citada a ré. Aguardando audiência.</t>
  </si>
  <si>
    <t>https://pje.trt15.jus.br/consultaprocessual/detalhe-processo/0011145-07.2023.5.15.0066/1#fa732a1</t>
  </si>
  <si>
    <t>1023662-67.2023.8.26.0196</t>
  </si>
  <si>
    <t>R. C. Nascimento</t>
  </si>
  <si>
    <t>https://esaj.tjsp.jus.br/cpopg/show.do?processo.codigo=5G000FNO10000&amp;processo.foro=196&amp;processo.numero=1023662-67.2023.8.26.0196</t>
  </si>
  <si>
    <t>1049242-42.2023.8.26.0506</t>
  </si>
  <si>
    <t>Auto Posto Zerrenner</t>
  </si>
  <si>
    <t>2ª Vara da Fazenda Pública</t>
  </si>
  <si>
    <t>Concluso para decisão</t>
  </si>
  <si>
    <t>https://esaj.tjsp.jus.br/cpopg/show.do?processo.codigo=E2000QG6O0000&amp;processo.foro=506&amp;processo.numero=1049242-42.2023.8.26.0506</t>
  </si>
  <si>
    <t>1057419-92.2023.8.26.0506</t>
  </si>
  <si>
    <t>Rodrigo Ribeiro Barboza</t>
  </si>
  <si>
    <t>AR negativo. Aguardando despacho.</t>
  </si>
  <si>
    <t>https://esaj.tjsp.jus.br/cpopg/show.do?processo.codigo=E2000QOTY0000&amp;processo.foro=506&amp;conversationId=&amp;cbPesquisa=NMPARTE&amp;dadosConsulta.valorConsulta=Brilho+Auto+Center&amp;cdForo=-1&amp;paginaConsulta=1</t>
  </si>
  <si>
    <t>1057392-12.2023.8.26.0506</t>
  </si>
  <si>
    <t xml:space="preserve">TC Log Transportes Ltda. </t>
  </si>
  <si>
    <t>6ª Vara Cível</t>
  </si>
  <si>
    <t>AR negtivo. Prazo aberto para manifestação.</t>
  </si>
  <si>
    <t>https://esaj.tjsp.jus.br/cpopg/show.do?processo.codigo=E2000QORH0000&amp;processo.foro=506&amp;conversationId=&amp;cbPesquisa=NMPARTE&amp;dadosConsulta.valorConsulta=Brilho+Auto+Center&amp;cdForo=-1&amp;paginaConsulta=1</t>
  </si>
  <si>
    <t>Administrativo</t>
  </si>
  <si>
    <t>Fase inicial</t>
  </si>
  <si>
    <t>000565.2023.15.006-9</t>
  </si>
  <si>
    <t>Denúncia</t>
  </si>
  <si>
    <t>Ministério Público do Trabalho do Estado de São Paulo</t>
  </si>
  <si>
    <t>Encaminhamento ao Membro</t>
  </si>
  <si>
    <t>https://peticionamento.prt15.mpt.mp.br/default/exibeprocedimento#</t>
  </si>
  <si>
    <t xml:space="preserve">1052459-93.2023.8.26.0506 </t>
  </si>
  <si>
    <t>Gabriel Szurkalo Pantoni</t>
  </si>
  <si>
    <t xml:space="preserve">Luis Ricardo Moreira Santos </t>
  </si>
  <si>
    <t xml:space="preserve">Não </t>
  </si>
  <si>
    <t xml:space="preserve">3ª Vara Cível </t>
  </si>
  <si>
    <t xml:space="preserve">Contestação protocolada - aguardando réplica da autora </t>
  </si>
  <si>
    <t>https://esaj.tjsp.jus.br/cpopg/show.do?processo.codigo=E2000QJHG0000&amp;processo.foro=506&amp;processo.numero=1052459-93.2023.8.26.0506</t>
  </si>
  <si>
    <t xml:space="preserve">Ativo </t>
  </si>
  <si>
    <t>0011229-22.2023.5.15.0126</t>
  </si>
  <si>
    <t xml:space="preserve">Jonathan Feliciano Lima </t>
  </si>
  <si>
    <t xml:space="preserve">BrasWell Papel e Celulose Ltda. </t>
  </si>
  <si>
    <t xml:space="preserve">2ª Vara trabalhista de Paulínia </t>
  </si>
  <si>
    <t>Exsclarecimentos sobre o laudo apresentados. Aguardando despacho</t>
  </si>
  <si>
    <t xml:space="preserve">https://pje.trt15.jus.br/consultaprocessual/detalhe-processo/0011229-22.2023.5.15.0126/1#a055c14 </t>
  </si>
  <si>
    <t>1061812-60.2023.8.26.0506</t>
  </si>
  <si>
    <t>Ação de Desejo (Cobrança de alugueis)</t>
  </si>
  <si>
    <t>Natália Gomes Cardoso</t>
  </si>
  <si>
    <t xml:space="preserve">Feita a manifestação sobre os documentos novos - aguardando decisão </t>
  </si>
  <si>
    <t>https://esaj.tjsp.jus.br/cpopg/show.do?processo.codigo=E2000QUHP0000&amp;processo.foro=506&amp;processo.numero=1061812-60.2023.8.26.0506</t>
  </si>
  <si>
    <t>1029977-14.2023.8.26.0196</t>
  </si>
  <si>
    <t xml:space="preserve">Oficina Classe A </t>
  </si>
  <si>
    <t>Sompo Seguros S/A</t>
  </si>
  <si>
    <t>https://esaj.tjsp.jus.br/cpopg/show.do?processo.codigo=5G000FVHY0000&amp;processo.foro=196&amp;processo.numero=1029977-14.2023.8.26.0196</t>
  </si>
  <si>
    <t>Fase de Conciliação</t>
  </si>
  <si>
    <t>1059081-91.2023.8.26.0506</t>
  </si>
  <si>
    <t>Renove Casa &amp; Design</t>
  </si>
  <si>
    <t>Sicoob Cocred</t>
  </si>
  <si>
    <t>https://esaj.tjsp.jus.br/cpopg/show.do?processo.codigo=E2000QQU90000&amp;processo.foro=506&amp;processo.numero=1059081-91.2023.8.26.0506</t>
  </si>
  <si>
    <t>1063138-55.2023.8.26.0506</t>
  </si>
  <si>
    <t>Portal de Serviços e-SAJ (tjsp.jus.br)</t>
  </si>
  <si>
    <t>54558-D8.2021.0.0.5023</t>
  </si>
  <si>
    <t>Processo Administrativo Sancionatório</t>
  </si>
  <si>
    <t>Autuado</t>
  </si>
  <si>
    <t>Fiscalizadora</t>
  </si>
  <si>
    <t>66533-D8.2023.0.0.4435</t>
  </si>
  <si>
    <t>1008073-41.2024.8.26.0506</t>
  </si>
  <si>
    <t>Zurich Minas Brasil S/A</t>
  </si>
  <si>
    <t>Acordo homologado</t>
  </si>
  <si>
    <t>https://esaj.tjsp.jus.br/cpopg/show.do?processo.codigo=E2000RA3Y0000&amp;processo.foro=506&amp;processo.numero=1008073-41.2024.8.26.0506</t>
  </si>
  <si>
    <t>0002921-29.2024.8.26.0506</t>
  </si>
  <si>
    <t>Laure, Defina Sociedade de Advogados</t>
  </si>
  <si>
    <t>https://esaj.tjsp.jus.br/pastadigital/abrirPastaProcessoDigital.do?nuProcesso=0002921-29.2024.8.26.0506&amp;cdProcesso=E2000R98L0000&amp;instanciaProcesso=pg&amp;cdProcessoMaster=E2000PVPJ0000&amp;cdForo=506&amp;baseIndice=INDDS&amp;nmAlias=PG5RPDS&amp;tpOrigem=2&amp;flOrigem=P&amp;cdServico=190101&amp;acessibilidade=false&amp;ticket=qGMmVKZGIcOxLeEcjaB5R%2BLTVih7rgTpdIlXptR22FqPPvmEPdp4QzTVRetNZWNvB09eseWqE7Hg1bWrmnC825Elur%2Bk8m8uHYKEq9vnBjyeNMjz8Q%2BtpjRkZzFwu0h6uTd5gBE17nK8ACfcvdctvpXYmzgLD2nf%2FCm2bOvazir4fCSM5MploZgtEePPcRLEbaXRURa2dwayOVyAm4yh%2BFlDUL1ES4AGz09xbYvfFedM6GYGcfY229f9KdRiur%2BrbyMwDF9YYyPWDke96xqQavw2sCybMVhlVs8Y5ORud8kQNWRO0vKuXIXCaulQPMSjk8rtufVNzt1ymVvb6LM9DHmk%2FDPSD3WbGAaRZXT1mIcgIWZHXAAXTEM0eqSMng0cVuIKJKsnYnw2u%2Bz%2B2cdraXYfkG%2BTPVGkSPxyvnNbmrFDVyVFkLHqR9za%2FuKkiwNYd4BtXQFLbNsc32z71sJEksNZh7Ffd5vc%2FSgAjDl0YHpmMB2VUZi2NGN9ldVA9Ogr69Xkmb4zRJ3NJIC%2FdswmPsDzxIeMun87ypTtCfIYCz8%3D</t>
  </si>
  <si>
    <t>66660-D8.2024.0.0.0727</t>
  </si>
  <si>
    <t>Análise de Manifestação Preliminar</t>
  </si>
  <si>
    <t>1023115-33.2024.8.26.0506</t>
  </si>
  <si>
    <t>AFSOL Energy Energia Fotovoltaica</t>
  </si>
  <si>
    <t>9º Vara Cível</t>
  </si>
  <si>
    <t>https://esaj.tjsp.jus.br/pastadigital/abrirPastaProcessoDigital.do?nuProcesso=1023115-33.2024.8.26.0506&amp;cdProcesso=E2000RSGK0000&amp;instanciaProcesso=pg&amp;cdProcessoMaster=E2000RSGK0000&amp;cdForo=506&amp;baseIndice=INDDS&amp;nmAlias=PG5RP&amp;tpOrigem=2&amp;flOrigem=P&amp;cdServico=190101&amp;acessibilidade=false&amp;ticket=qGMmVKZGIcOxLeEcjaB5R56etG9PG6sC2ddHA0uWssC9jb5Wcfy3RoN41CKRmgXGWtxBWLLIkpdq44cvgLfXapElur%2Bk8m8uHYKEq9vnBjyeNMjz8Q%2BtpjRkZzFwu0h6uTd5gBE17nK8ACfcvdctvpXYmzgLD2nf%2FCm2bOvazir4fCSM5MploZgtEePPcRLEbaXRURa2dwayOVyAm4yh%2BFlDUL1ES4AGz09xbYvfFedM6GYGcfY229f9KdRiur%2BrbyMwDF9YYyPWDke96xqQavw2sCybMVhlVs8Y5ORud8kQNWRO0vKuXIXCaulQPMSjk8rtufVNzt1ymVvb6LM9DMeEVP5porWWb%2B045XkRJNcZGykHraBw0lI%2FmRtcUmb1repYMlFk3Q8rBOpLjBuhjSKKzmjwUwparkZQHEuZACnDSLaaQOoF7PmTh8tf4dV7xMShtjrcls8GPZwxnEF2sVYIWCwsQ5eeLJPmrFHeLCIHtpZlkRCO8aSm9%2FvZZTNaEB2rjLMtNuhuObBFsoCiCA%3D%3D</t>
  </si>
  <si>
    <t>0010460-19.2024.5.15.0113</t>
  </si>
  <si>
    <t>Mariana Pereira da Silva</t>
  </si>
  <si>
    <t>5ª Vara Trabalhista</t>
  </si>
  <si>
    <t>https://pje.trt15.jus.br/pjekz/processo/3925122/detalhe</t>
  </si>
  <si>
    <t>0012754-71.2024.8.26.0506</t>
  </si>
  <si>
    <t>Procedimento do Juizado Especial Cível</t>
  </si>
  <si>
    <t>Maria Lucia Cezário</t>
  </si>
  <si>
    <t>prazo contestação</t>
  </si>
  <si>
    <t xml:space="preserve">https://esaj.tjsp.jus.br/cpopg/show.do?processo.codigo=E2000S1MR0000&amp;processo.foro=506&amp;processo.numero=0012754-71.2024.8.26.0506 </t>
  </si>
  <si>
    <t>http://192.168.0.38:1208/nextcloud/index.php/s/7ZEPMBToyyiD5i9</t>
  </si>
  <si>
    <t>1034726-80.2024.8.26.0506</t>
  </si>
  <si>
    <t>Consignação em Pagamento</t>
  </si>
  <si>
    <t>https://esaj.tjsp.jus.br/cpopg/show.do?processo.codigo=E2000S7Q80000&amp;processo.foro=506&amp;processo.numero=1034726-80.2024.8.26.0506</t>
  </si>
  <si>
    <t>1019235-90.2024.8.26.0196</t>
  </si>
  <si>
    <t>Execução de Título Extrajudicial</t>
  </si>
  <si>
    <t>Associação dos Empregados no Comércio de Franca</t>
  </si>
  <si>
    <t>Daniel Reis Cardoso</t>
  </si>
  <si>
    <t>https://esaj.tjsp.jus.br/cpopg/show.do?processo.codigo=5G000H9MU0000&amp;processo.foro=196&amp;processo.numero=1019235-90.2024.8.26.0196</t>
  </si>
  <si>
    <t>1019204-70.2024.8.26.0196</t>
  </si>
  <si>
    <t>https://esaj.tjsp.jus.br/cpopg/show.do?processo.codigo=5G000H9LD0000&amp;processo.foro=196&amp;processo.numero=1019204-70.2024.8.26.0196</t>
  </si>
  <si>
    <t>1019348-44.2024.8.26.0196</t>
  </si>
  <si>
    <t>Samira do Couto Rosa</t>
  </si>
  <si>
    <t>https://esaj.tjsp.jus.br/cpopg/show.do?processo.codigo=5G000H9SP0000&amp;processo.foro=196&amp;processo.numero=1019348-44.2024.8.26.0196</t>
  </si>
  <si>
    <t>1019522-53.2024.8.26.0196</t>
  </si>
  <si>
    <t>Juliana Cristina de Oliveira Teixeira</t>
  </si>
  <si>
    <t>https://esaj.tjsp.jus.br/cpopg/show.do?processo.codigo=5G000H9ZL0000&amp;processo.foro=196&amp;processo.numero=1019522-53.2024.8.26.0196</t>
  </si>
  <si>
    <t>35.241.001.24-0000078</t>
  </si>
  <si>
    <t>Carta de Informação Preliminar - CIP (Procon)</t>
  </si>
  <si>
    <t>Swami Jefferson Tomazini</t>
  </si>
  <si>
    <t>0003266-51.2010.4.03.6102</t>
  </si>
  <si>
    <t>União Federal</t>
  </si>
  <si>
    <t>1022342-45.2024.8.26.0196</t>
  </si>
  <si>
    <t>Sompo Consumer Seguradora S/A</t>
  </si>
  <si>
    <t>https://esaj.tjsp.jus.br/cpopg/show.do?processo.codigo=5G000HDIZ0000&amp;processo.foro=196&amp;processo.numero=1022342-45.2024.8.26.0196</t>
  </si>
  <si>
    <t>Acordo (Suspensão Execução)</t>
  </si>
  <si>
    <t>1022246-30.2024.8.26.0196</t>
  </si>
  <si>
    <t>1ª Vara Cível</t>
  </si>
  <si>
    <t>Acordo de Pagamento Parcelado - Feito 9 boletos de R$ 344,71</t>
  </si>
  <si>
    <t>https://esaj.tjsp.jus.br/cpopg/show.do?processo.codigo=5G000HDCZ0000&amp;processo.foro=196&amp;processo.numero=1022246-30.2024.8.26.0196</t>
  </si>
  <si>
    <t>1022343-30.2024.8.26.0196</t>
  </si>
  <si>
    <t>Mandado Devolvido Cumprimento Negativo - OJ</t>
  </si>
  <si>
    <t>https://esaj.tjsp.jus.br/cpopg/show.do?processo.codigo=5G000HDJ00000&amp;processo.foro=196&amp;processo.numero=1022343-30.2024.8.26.0196</t>
  </si>
  <si>
    <t>1007225-14.2024.8.26.0196</t>
  </si>
  <si>
    <t>Associação dos Empregados No Comércio de Franca</t>
  </si>
  <si>
    <t>Jorge de Paula Santos Reis</t>
  </si>
  <si>
    <t>https://esaj.tjsp.jus.br/cpopg/show.do?processo.codigo=5G000GUF60000&amp;processo.foro=196&amp;processo.numero=1007225-14.2024.8.26.0196</t>
  </si>
  <si>
    <t xml:space="preserve"> 1022287-94.2024.8.26.0196</t>
  </si>
  <si>
    <t>1022561-58.2024.8.26.0196</t>
  </si>
  <si>
    <t>Recolhimento de DARE e FEDTJ Citação</t>
  </si>
  <si>
    <t>https://esaj.tjsp.jus.br/cpopg/show.do?processo.codigo=5G000HDTU0000&amp;processo.foro=196&amp;processo.numero=1022561-58.2024.8.26.0196</t>
  </si>
  <si>
    <t>1022571-05.2024.8.26.0196</t>
  </si>
  <si>
    <t>Já Recolhido a DARE e FEDTJ Citação</t>
  </si>
  <si>
    <t>https://esaj.tjsp.jus.br/cpopg/show.do?processo.codigo=5G000HDU50000&amp;processo.foro=196&amp;processo.numero=1022571-05.2024.8.26.0196</t>
  </si>
  <si>
    <t>1022620-46.2024.8.26.0196</t>
  </si>
  <si>
    <t>https://esaj.tjsp.jus.br/cpopg/show.do?processo.codigo=5G000HDWJ0000&amp;processo.foro=196&amp;processo.numero=1022620-46.2024.8.26.0196</t>
  </si>
  <si>
    <t>Acordo (Satisfação Crédito)</t>
  </si>
  <si>
    <t>1022621-31.2024.8.26.0196</t>
  </si>
  <si>
    <t>Sebastião Gonçalves de Carvalho</t>
  </si>
  <si>
    <t>Acordo de Pagamento pelo AEC - à Vista com desconto de 78,16% (não cobramos sucumbenciais)</t>
  </si>
  <si>
    <t>https://esaj.tjsp.jus.br/cpopg/show.do?processo.codigo=5G000HDWL0000&amp;processo.foro=196&amp;processo.numero=1022621-31.2024.8.26.0196,</t>
  </si>
  <si>
    <t>1022625-68.2024.8.26.0196</t>
  </si>
  <si>
    <t>Já Recolhido a DARE e FEDTJ Citação - Mandado de Citação Expedido</t>
  </si>
  <si>
    <t>https://esaj.tjsp.jus.br/cpopg/show.do?processo.codigo=5G000HDX80000&amp;processo.foro=196&amp;processo.numero=1022625-68.2024.8.26.0196</t>
  </si>
  <si>
    <t>1022626-53.2024.8.26.0196</t>
  </si>
  <si>
    <t>https://esaj.tjsp.jus.br/cpopg/show.do?processo.codigo=5G000HDX90000&amp;processo.foro=196&amp;processo.numero=1022626-53.2024.8.26.0196</t>
  </si>
  <si>
    <t>1022629-08.2024.8.26.0196</t>
  </si>
  <si>
    <t>https://esaj.tjsp.jus.br/cpopg/show.do?processo.codigo=5G000HDXC0000&amp;processo.foro=196&amp;processo.numero=1022629-08.2024.8.26.0196</t>
  </si>
  <si>
    <t xml:space="preserve">Desistência </t>
  </si>
  <si>
    <t>1022675-94.2024.8.26.0196</t>
  </si>
  <si>
    <t>Nilson Roberto Borges Plácido</t>
  </si>
  <si>
    <t>Desistência, pois descobriram que o valor já havia sido pago e teria outros valores de outro período para cobrar (Arquivado - 17/10/2024)</t>
  </si>
  <si>
    <t>https://esaj.tjsp.jus.br/cpopg/show.do?processo.codigo=5G000HDYW0000&amp;processo.foro=196&amp;processo.numero=1022675-94.2024.8.26.0196</t>
  </si>
  <si>
    <t>1022679-34.2024.8.26.0196</t>
  </si>
  <si>
    <t>https://esaj.tjsp.jus.br/cpopg/show.do?processo.codigo=5G000HDZ30000&amp;processo.foro=196&amp;processo.numero=1022679-34.2024.8.26.0196</t>
  </si>
  <si>
    <t>1022683-71.2024.8.26.0196</t>
  </si>
  <si>
    <t>https://esaj.tjsp.jus.br/cpopg/show.do?processo.codigo=5G000HDZ70000&amp;processo.foro=196&amp;processo.numero=1022683-71.2024.8.26.0196</t>
  </si>
  <si>
    <t>1022680-19.2024.8.26.0196</t>
  </si>
  <si>
    <t>Vinícius de Souza Capel</t>
  </si>
  <si>
    <t>https://esaj.tjsp.jus.br/cpopg/show.do?processo.codigo=5G000HDZ40000&amp;processo.foro=196&amp;processo.numero=1022680-19.2024.8.26.0196</t>
  </si>
  <si>
    <t>1022685-41.2024.8.26.0196</t>
  </si>
  <si>
    <t>Kruistofer Macloald</t>
  </si>
  <si>
    <t>Acordo nos Moldes do 916, CPC  (30% 498,64+6 X 200,76 PARCELAS)</t>
  </si>
  <si>
    <t>https://esaj.tjsp.jus.br/cpopg/show.do?processo.codigo=5G000HDZ90000&amp;processo.foro=196&amp;processo.numero=1022685-41.2024.8.26.0196</t>
  </si>
  <si>
    <t>1022686-26.2024.8.26.0196</t>
  </si>
  <si>
    <t>https://esaj.tjsp.jus.br/cpopg/show.do?processo.codigo=5G000HDZA0000&amp;processo.foro=196&amp;processo.numero=1022686-26.2024.8.26.0196</t>
  </si>
  <si>
    <t>1022687-11.2024.8.26.0196</t>
  </si>
  <si>
    <t>Lilian Célia de Souza</t>
  </si>
  <si>
    <t>Juntada de DARE para conclusão desistência</t>
  </si>
  <si>
    <t>https://esaj.tjsp.jus.br/cpopg/show.do?processo.codigo=5G000HDZB0000&amp;processo.foro=196&amp;processo.numero=1022687-11.2024.8.26.0196</t>
  </si>
  <si>
    <t>1022688-93.2024.8.26.0196</t>
  </si>
  <si>
    <t>Odécio Antônio Cintra</t>
  </si>
  <si>
    <t>Acordo de Pagamento Parcelado - Feito 9 boletos de R$ 205,00</t>
  </si>
  <si>
    <t>https://esaj.tjsp.jus.br/cpopg/show.do?processo.codigo=5G000HDZC0000&amp;processo.foro=196&amp;processo.numero=1022688-93.2024.8.26.0196</t>
  </si>
  <si>
    <t>1022689-78.2024.8.26.0196</t>
  </si>
  <si>
    <t>Arthur Henrique de Lima Silva</t>
  </si>
  <si>
    <t>Acordo de Pagamento Parcelado - Feito 9 boletos de R$ 183,29</t>
  </si>
  <si>
    <t>https://esaj.tjsp.jus.br/cpopg/show.do?processo.codigo=5G000HDZD0000&amp;processo.foro=196&amp;processo.numero=1022689-78.2024.8.26.0196</t>
  </si>
  <si>
    <t>1022690-63.2024.8.26.0196</t>
  </si>
  <si>
    <t>https://esaj.tjsp.jus.br/cpopg/show.do?processo.codigo=5G000HDZE0000&amp;processo.foro=196&amp;processo.numero=1022690-63.2024.8.26.0196</t>
  </si>
  <si>
    <t>1022692-33.2024.8.26.0196</t>
  </si>
  <si>
    <t>https://esaj.tjsp.jus.br/cpopg/show.do?processo.codigo=5G000HDZG0000&amp;processo.foro=196&amp;processo.numero=1022692-33.2024.8.26.0196</t>
  </si>
  <si>
    <t>1022693-18.2024.8.26.0196</t>
  </si>
  <si>
    <t>Agravo sobre GJ - Juntada de Agravo na 1ª Instância</t>
  </si>
  <si>
    <t>https://esaj.tjsp.jus.br/cpopg/show.do?processo.codigo=5G000HDZH0000&amp;processo.foro=196&amp;processo.numero=1022693-18.2024.8.26.0196,</t>
  </si>
  <si>
    <t>1022694-03.2024.8.26.0196</t>
  </si>
  <si>
    <t>https://esaj.tjsp.jus.br/cpopg/show.do?processo.codigo=5G000HDZI0000&amp;processo.foro=196&amp;processo.numero=1022694-03.2024.8.26.0196</t>
  </si>
  <si>
    <t>1022695-85.2024.8.26.0196</t>
  </si>
  <si>
    <t>https://esaj.tjsp.jus.br/cpopg/show.do?processo.codigo=5G000HDZJ0000&amp;processo.foro=196&amp;processo.numero=1022695-85.2024.8.26.0196</t>
  </si>
  <si>
    <t>1064450-66.2023.8.26.0506</t>
  </si>
  <si>
    <t>Responsabilidade Civil - Falha do Fornecedor</t>
  </si>
  <si>
    <t xml:space="preserve">Verônica Carbonato Rubião Silva </t>
  </si>
  <si>
    <t>https://esaj.tjsp.jus.br/cpopg/show.do?processo.codigo=E2000QXPW0000&amp;processo.foro=506&amp;processo.numero=1064450-66.2023.8.26.0506</t>
  </si>
  <si>
    <t>1032871-66.2024.8.26.0506</t>
  </si>
  <si>
    <t>Ideal Clínicas</t>
  </si>
  <si>
    <t>Edivane dos Santos Andrade</t>
  </si>
  <si>
    <t>https://esaj.tjsp.jus.br/cpopg/show.do?processo.codigo=E2000S59W0000&amp;processo.foro=506&amp;processo.numero=1032871-66.2024.8.26.0506</t>
  </si>
  <si>
    <t>1007818-97.2024.8.26.0566</t>
  </si>
  <si>
    <t>André Luiz Rodrigues Medeiros e outra</t>
  </si>
  <si>
    <t>requerente</t>
  </si>
  <si>
    <t>São Carlos</t>
  </si>
  <si>
    <t>https://esaj.tjsp.jus.br/cpopg/show.do?processo.codigo=FQ0008PTI0000&amp;processo.foro=566&amp;processo.numero=1007818-97.2024.8.26.0566</t>
  </si>
  <si>
    <t>0001384-74.2024.8.26.0222</t>
  </si>
  <si>
    <t>Beatriz Ambrique Lopes</t>
  </si>
  <si>
    <t>Guariba</t>
  </si>
  <si>
    <t>https://esaj.tjsp.jus.br/cpopg/show.do?processo.codigo=660002MPE0000&amp;processo.foro=222&amp;processo.numero=0001384-74.2024.8.26.0222</t>
  </si>
  <si>
    <t>35.049.001.24-0006444</t>
  </si>
  <si>
    <t>Maria Emília de Almeida</t>
  </si>
  <si>
    <t>Procon - Municipal</t>
  </si>
  <si>
    <t>Procon Municipal de Franca</t>
  </si>
  <si>
    <t>Sem acesso virtual</t>
  </si>
  <si>
    <t>1027882-74.2024.8.26.0196</t>
  </si>
  <si>
    <t>https://esaj.tjsp.jus.br/cpopg/show.do?processo.codigo=5G000HKXN0000&amp;processo.foro=196&amp;processo.numero=1027882-74.2024.8.26.0196&amp;gateway=true</t>
  </si>
  <si>
    <t>1028032-55.2024.8.26.0196</t>
  </si>
  <si>
    <t xml:space="preserve">https://esaj.tjsp.jus.br/cpopg/show.do?processo.codigo=5G000HL490000&amp;processo.foro=196&amp;processo.numero=1028032-55.2024.8.26.0196 </t>
  </si>
  <si>
    <t>1027936-40.2024.8.26.0196</t>
  </si>
  <si>
    <t>https://esaj.tjsp.jus.br/cpopg/show.do?processo.codigo=5G000HKZW0000&amp;processo.foro=196&amp;processo.numero=1027936-40.2024.8.26.0196</t>
  </si>
  <si>
    <t>1057955-69.2024.8.26.0506</t>
  </si>
  <si>
    <t xml:space="preserve">HitCar Centro Automotivo LTDA. </t>
  </si>
  <si>
    <t>Recolher Diferença de FEDTJ 1,50 do processo anterior</t>
  </si>
  <si>
    <t>https://esaj.tjsp.jus.br/cpopg/show.do?processo.codigo=E2000SXZQ0000&amp;processo.foro=506&amp;processo.numero=1057955-69.2024.8.26.0506&amp;gateway=true</t>
  </si>
  <si>
    <t>Fase Administrativa</t>
  </si>
  <si>
    <t>35.049.001.24.00077536</t>
  </si>
  <si>
    <t>Amanda Mange Flaustino</t>
  </si>
  <si>
    <t>Cumprimento à oferta não realizado, porém, equilibrio não estabelecido</t>
  </si>
  <si>
    <t xml:space="preserve">0010338-16.2014.5.15.0029 </t>
  </si>
  <si>
    <t>Arrematação de Bem em RT</t>
  </si>
  <si>
    <t>Jaboticabal</t>
  </si>
  <si>
    <t>1ª Vara do Trabalho</t>
  </si>
  <si>
    <t xml:space="preserve">Pedido de Expedição de Carta de Arrematação com baixa na penhora </t>
  </si>
  <si>
    <t>0010516-62.2014.5.15.0029</t>
  </si>
  <si>
    <t>1022691-48.2024.8.26.0196</t>
  </si>
  <si>
    <t>Acordo aguardando homologação</t>
  </si>
  <si>
    <t>https://esaj.tjsp.jus.br/cpopg/show.do?processo.codigo=5G000HDZF0000&amp;processo.foro=196&amp;processo.numero=1022691-48.2024.8.26.0196</t>
  </si>
  <si>
    <t>1027360-47.2024.8.26.0196</t>
  </si>
  <si>
    <t>Luiz Carlos da Silva</t>
  </si>
  <si>
    <t>https://esaj.tjsp.jus.br/cpopg/show.do?processo.codigo=5G000HK5O0000&amp;processo.foro=196&amp;processo.numero=1027360-47.2024.8.26.0196</t>
  </si>
  <si>
    <t>1032822-82.2024.8.26.0196</t>
  </si>
  <si>
    <t>Aguardando Citação</t>
  </si>
  <si>
    <t>https://esaj.tjsp.jus.br/cpopg/show.do?processo.codigo=5G000HRO20000&amp;processo.foro=196&amp;processo.numero=1032822-82.2024.8.26.0196</t>
  </si>
  <si>
    <t>1057546-93.2024.8.26.0506</t>
  </si>
  <si>
    <t>Marcos Adriano Foleto</t>
  </si>
  <si>
    <t>Contestação</t>
  </si>
  <si>
    <t>https://esaj.tjsp.jus.br/cpopg/show.do?processo.codigo=E2000SXKX0000&amp;processo.foro=506&amp;processo.numero=1057546-93.2024.8.26.0506&amp;gateway=true</t>
  </si>
  <si>
    <t>1032539-59.2024.8.26.0196</t>
  </si>
  <si>
    <t>Kaue Ferreira Eduardo</t>
  </si>
  <si>
    <t>https://esaj.tjsp.jus.br/cpopg/show.do?processo.codigo=5G000HRCG0000&amp;processo.foro=196&amp;processo.numero=1032539-59.2024.8.26.0196&amp;gateway=true</t>
  </si>
  <si>
    <t>0012403-18.2024.5.15.0066</t>
  </si>
  <si>
    <t>Gilberto Moraes Leite</t>
  </si>
  <si>
    <t xml:space="preserve">Reclamante </t>
  </si>
  <si>
    <t>Audiência Inicial</t>
  </si>
  <si>
    <t>1004498-88.2025.8.26.0506</t>
  </si>
  <si>
    <t>César Augusto de Oliveira</t>
  </si>
  <si>
    <t xml:space="preserve">Condomínio do Shopping Santa Úrsula </t>
  </si>
  <si>
    <t>https://esaj.tjsp.jus.br/cpopg/show.do?processo.codigo=E2000TI4Z0000&amp;processo.foro=506&amp;processo.numero=1004498-88.2025.8.26.0506&amp;gateway=true</t>
  </si>
  <si>
    <t>35.001.003.25.0104363</t>
  </si>
  <si>
    <t>José Geraldo Napolitano Zavaglia</t>
  </si>
  <si>
    <t>Fundação Procon SP</t>
  </si>
  <si>
    <t>Fundação PROCON SP</t>
  </si>
  <si>
    <t>https://fornecedor2.procon.sp.gov.br/a/2*25muM6%2525SBJ%25402*9/m/atendimentos</t>
  </si>
  <si>
    <t>1005444-60.2025.8.26.0506</t>
  </si>
  <si>
    <t>Prestação de Contas - Exigidas</t>
  </si>
  <si>
    <t>Posto Everest</t>
  </si>
  <si>
    <t>Banco Cooperativo Sicred S/A</t>
  </si>
  <si>
    <t>Distribuição</t>
  </si>
  <si>
    <t>https://esaj.tjsp.jus.br/cpopg/show.do?processo.codigo=E2000TJGL0000&amp;processo.foro=506&amp;processo.numero=1005444-60.2025.8.26.0506</t>
  </si>
  <si>
    <t>1003776-66.2025.8.26.0405</t>
  </si>
  <si>
    <t>Banco Bradesco S/A</t>
  </si>
  <si>
    <t>Osasco</t>
  </si>
  <si>
    <t>1003669-64.2025.8.26.0003</t>
  </si>
  <si>
    <t>Banco Itaú S/A</t>
  </si>
  <si>
    <t>5003540-08.2025.4.03.6100</t>
  </si>
  <si>
    <t>Caixa Econônica Federal S/A</t>
  </si>
  <si>
    <t>Tribunal Regional Federal da 3ª Região</t>
  </si>
  <si>
    <t>12ª Vara Federal Cível</t>
  </si>
  <si>
    <t>1003206-28.2025.8.26.0196</t>
  </si>
  <si>
    <t>1003237-48.2025.8.26.0196</t>
  </si>
  <si>
    <t>1003252-17.2025.8.26.0196</t>
  </si>
  <si>
    <t>1003409-87.2025.8.26.0196</t>
  </si>
  <si>
    <t>1003424-56.2025.8.26.0196</t>
  </si>
  <si>
    <t>1003428-93.2025.8.26.0196</t>
  </si>
  <si>
    <t>1003435-85.2025.8.26.0196</t>
  </si>
  <si>
    <t xml:space="preserve">1001602-34.2025.8.26.0066 </t>
  </si>
  <si>
    <t>Leão Tintas</t>
  </si>
  <si>
    <t>Helleniely Martinm Vieira</t>
  </si>
  <si>
    <t>Barretos</t>
  </si>
  <si>
    <t>Cejusc</t>
  </si>
  <si>
    <t>Ausência da parte reclamada -  Extinto</t>
  </si>
  <si>
    <t xml:space="preserve">1001603-19.2025.8.26.0066 </t>
  </si>
  <si>
    <t>Willy André de Lima Oliveira</t>
  </si>
  <si>
    <t>Ausência da parte reclamada - Extinto</t>
  </si>
  <si>
    <t>1000481-24.2025.8.26.0210</t>
  </si>
  <si>
    <t>Ederson de Lima Fortunato</t>
  </si>
  <si>
    <t>Guaíra</t>
  </si>
  <si>
    <t>Aguardando citação</t>
  </si>
  <si>
    <t>1000482-09.2025.8.26.0210</t>
  </si>
  <si>
    <t>Thauane Ketilei Figueiredo de Souza</t>
  </si>
  <si>
    <t>1001937-53.2025.8.26.0066</t>
  </si>
  <si>
    <t xml:space="preserve">Angélica Monteiro da Rocha Justino </t>
  </si>
  <si>
    <t>1001938-38.2025.8.26.0066</t>
  </si>
  <si>
    <t>Leonel de Souza Menezes</t>
  </si>
  <si>
    <t>1000486-46.2025.8.26.0210</t>
  </si>
  <si>
    <t>Márcio dos Santos Leite</t>
  </si>
  <si>
    <t>Aguardando a citação</t>
  </si>
  <si>
    <t>1000506-37.2025.8.26.0210</t>
  </si>
  <si>
    <t>Carla Cristina de Oliveira Del Rossi</t>
  </si>
  <si>
    <t>35.001.003.25.0085024</t>
  </si>
  <si>
    <t>Processo Administrativo</t>
  </si>
  <si>
    <t>Marcelo Nogueira Justiniano</t>
  </si>
  <si>
    <t>Procon</t>
  </si>
  <si>
    <t>Distribuir Resposta ao Processo Administrativo</t>
  </si>
  <si>
    <t>1008616-67.2025.8.26.0196</t>
  </si>
  <si>
    <t>35.001.003.25.0250492</t>
  </si>
  <si>
    <t>Marilza Fernandes dos Anjos</t>
  </si>
  <si>
    <t>Manifestar sobre a Carta de Informação Preliminar</t>
  </si>
  <si>
    <t>35.001.003.25.0258277</t>
  </si>
  <si>
    <t>Matheus Fernando Silva</t>
  </si>
  <si>
    <t xml:space="preserve">Manifestar sobre a Carta de Informação Preliminar </t>
  </si>
  <si>
    <t>0010871-43.2025.5.15.0011</t>
  </si>
  <si>
    <t>Jeferson Pedroso Oliveira (Filha-Kailany Pedroso)</t>
  </si>
  <si>
    <t>Aguardando o sorteio da Vara - Aguardando a filha do de cujus levantar o dinheiro</t>
  </si>
  <si>
    <t>1000844-11.2025.8.26.0210</t>
  </si>
  <si>
    <t>Marcelo Bruno de Paiva</t>
  </si>
  <si>
    <t>distribuição</t>
  </si>
  <si>
    <t>1003455-78.2025.8.26.0066</t>
  </si>
  <si>
    <t>1000848-48.2025.8.26.0210</t>
  </si>
  <si>
    <t>1002849-88.2025.8.26.0506</t>
  </si>
  <si>
    <t>Hilza Batista da Silva</t>
  </si>
  <si>
    <t>Réplica</t>
  </si>
  <si>
    <t>SELECIONE O PROCESSO  →</t>
  </si>
  <si>
    <t>STATUS</t>
  </si>
  <si>
    <t>PRAZO EM ABERTO?</t>
  </si>
  <si>
    <t>TIPO</t>
  </si>
  <si>
    <t>FASE</t>
  </si>
  <si>
    <t>QUALIFICAÇÃO DO CLIENTE</t>
  </si>
  <si>
    <t>OUTRO ENVOLVIDO</t>
  </si>
  <si>
    <t>ADVOGADO</t>
  </si>
  <si>
    <t>VALOR DA CAUSA</t>
  </si>
  <si>
    <t>VALOR DE HONORÁRIOS FIXOS EM R$</t>
  </si>
  <si>
    <t>VALOR DE HONORÁRIOS EM %</t>
  </si>
  <si>
    <t>VALOR TOTAL DE HONORÁRIOS (FIXO + %)</t>
  </si>
  <si>
    <t>INSTÂNCIA</t>
  </si>
  <si>
    <t>COMARCA</t>
  </si>
  <si>
    <t>VARA</t>
  </si>
  <si>
    <t>OBSERVAÇÕES</t>
  </si>
  <si>
    <t>TEMPO DE PROCESSO</t>
  </si>
  <si>
    <t>RESULTADO</t>
  </si>
  <si>
    <t>LINK DO PROCESSO</t>
  </si>
  <si>
    <t>LINK PARA PASTA DE DOCUMENTOS DIGITAL</t>
  </si>
  <si>
    <t>MOVIMENTAÇÕES</t>
  </si>
  <si>
    <t>DATA</t>
  </si>
  <si>
    <t>MOVIMENTAÇÃO</t>
  </si>
  <si>
    <t>Processo Referência</t>
  </si>
  <si>
    <t>Movimentação</t>
  </si>
  <si>
    <t>Data</t>
  </si>
  <si>
    <t>PROCESSOS POR ADVOGADO</t>
  </si>
  <si>
    <t>Resultado dos Processos</t>
  </si>
  <si>
    <t>Nome</t>
  </si>
  <si>
    <t>CPF</t>
  </si>
  <si>
    <t>Sexo</t>
  </si>
  <si>
    <t>Data de Nascimento</t>
  </si>
  <si>
    <t>Idade</t>
  </si>
  <si>
    <t>Telefone</t>
  </si>
  <si>
    <t>E-mail</t>
  </si>
  <si>
    <t>Endereço</t>
  </si>
  <si>
    <t>Bairro</t>
  </si>
  <si>
    <t>CEP</t>
  </si>
  <si>
    <t>Cidade</t>
  </si>
  <si>
    <t>Estado</t>
  </si>
  <si>
    <t>Profissão</t>
  </si>
  <si>
    <t>Estado Civil</t>
  </si>
  <si>
    <t>Como nos Conheceu</t>
  </si>
  <si>
    <t>Data de Cadastro</t>
  </si>
  <si>
    <t>122.868.968-79</t>
  </si>
  <si>
    <t>M</t>
  </si>
  <si>
    <t>contato@lourencoenajm.adv.br</t>
  </si>
  <si>
    <t>Rua Antônio Marinoni, 306</t>
  </si>
  <si>
    <t>Mir. Dos Ovnis</t>
  </si>
  <si>
    <t>18.116-420</t>
  </si>
  <si>
    <t>Votorantim</t>
  </si>
  <si>
    <t>SP</t>
  </si>
  <si>
    <t>Desempregado</t>
  </si>
  <si>
    <t>Casado(a)</t>
  </si>
  <si>
    <t>Outros</t>
  </si>
  <si>
    <t>452.124.528-56</t>
  </si>
  <si>
    <t>Avenida Sargento Da Aeronáutica Plínio F. Golçalves, 959 - Casa 01</t>
  </si>
  <si>
    <t>Jardim Cumbica</t>
  </si>
  <si>
    <t>Guarulhos</t>
  </si>
  <si>
    <t>Lavador de Carros</t>
  </si>
  <si>
    <t>Parceria</t>
  </si>
  <si>
    <t>Parceria com Renato/Luciano</t>
  </si>
  <si>
    <t>210.433.798-43</t>
  </si>
  <si>
    <t>Travessa 02 - Rua Bastos, 58</t>
  </si>
  <si>
    <t>Jardim Tamoio</t>
  </si>
  <si>
    <t>13.219-323</t>
  </si>
  <si>
    <t>381.739.388-14</t>
  </si>
  <si>
    <t>F</t>
  </si>
  <si>
    <t>Rua Otávio Zanqueta, 391</t>
  </si>
  <si>
    <t>Santa Isabel</t>
  </si>
  <si>
    <t>14.600-000</t>
  </si>
  <si>
    <t>Funcionária Pública Estadual</t>
  </si>
  <si>
    <t>É Família/Amigo</t>
  </si>
  <si>
    <t>Família/Dr. Adriano</t>
  </si>
  <si>
    <t>347.297.298-03</t>
  </si>
  <si>
    <t>Rua Eduardo Póvoa, 223</t>
  </si>
  <si>
    <t>Santa Gertrudes</t>
  </si>
  <si>
    <t>13.205-170</t>
  </si>
  <si>
    <t>Operadora de Caixa</t>
  </si>
  <si>
    <t>323.753.518-43</t>
  </si>
  <si>
    <t>Av. Comandante Salgado, 392</t>
  </si>
  <si>
    <t>Bairro Castelo</t>
  </si>
  <si>
    <t>14.300-000</t>
  </si>
  <si>
    <t xml:space="preserve">Batatais </t>
  </si>
  <si>
    <t>Professora da Rede Municipal</t>
  </si>
  <si>
    <t>Solteiro(a)</t>
  </si>
  <si>
    <t xml:space="preserve">Cunhada do Dr. Adriano </t>
  </si>
  <si>
    <t>019.955.135-98</t>
  </si>
  <si>
    <t>Rua Maria Barrelaro Lepero, 313</t>
  </si>
  <si>
    <t>Jardim Paraiso</t>
  </si>
  <si>
    <t>18.550-000</t>
  </si>
  <si>
    <t>Boituva</t>
  </si>
  <si>
    <t>Auxiliar de Produção</t>
  </si>
  <si>
    <t>247.527.458-10</t>
  </si>
  <si>
    <t>daniel.picao@yahoo.com</t>
  </si>
  <si>
    <t>Rua Prof. Sylvio Marcondes, 226</t>
  </si>
  <si>
    <t>City Ribeirão</t>
  </si>
  <si>
    <t>14.021-410</t>
  </si>
  <si>
    <t>Funcionário Público Estadual</t>
  </si>
  <si>
    <t>Amigo/Dr. Feres</t>
  </si>
  <si>
    <t>442.101.398-66</t>
  </si>
  <si>
    <t>daniellenader@hotmail.com</t>
  </si>
  <si>
    <t>Rua São José, 450 - Apart. 30</t>
  </si>
  <si>
    <t>Centro</t>
  </si>
  <si>
    <t>14.010-160</t>
  </si>
  <si>
    <t>Jornalista</t>
  </si>
  <si>
    <t>Indicação</t>
  </si>
  <si>
    <t>615.643.549-20</t>
  </si>
  <si>
    <t>Estrada Municipal Caçapava, 24</t>
  </si>
  <si>
    <t>Indaiatuba</t>
  </si>
  <si>
    <t>18.540-000</t>
  </si>
  <si>
    <t>Porto Feliz</t>
  </si>
  <si>
    <t>640.644.2580-04</t>
  </si>
  <si>
    <t>16- 99296-6935</t>
  </si>
  <si>
    <t>edsonjmarques81@gmail.com</t>
  </si>
  <si>
    <t>Rua Ernesto Petersen, 476</t>
  </si>
  <si>
    <t>Quintino Facci II</t>
  </si>
  <si>
    <t>14.070-480</t>
  </si>
  <si>
    <t>Aposentado</t>
  </si>
  <si>
    <t>Pai do Fernando (Estagiário)</t>
  </si>
  <si>
    <t>078.217.636-40</t>
  </si>
  <si>
    <t>Rua Manoel Francisco Loureiro, 58</t>
  </si>
  <si>
    <t xml:space="preserve">Vila Cláudia </t>
  </si>
  <si>
    <t>14.140-000</t>
  </si>
  <si>
    <t>Cravinhos</t>
  </si>
  <si>
    <t>369.166.168-81</t>
  </si>
  <si>
    <t>augftp88@gmail.com</t>
  </si>
  <si>
    <t>Rui Barbosa, 196 - Apart. 74</t>
  </si>
  <si>
    <t>14.015-120</t>
  </si>
  <si>
    <t>Autônomo</t>
  </si>
  <si>
    <t>041.031.458-70</t>
  </si>
  <si>
    <t>16-99335-3157</t>
  </si>
  <si>
    <t>ferjhosepwhite@gmail.com</t>
  </si>
  <si>
    <t>Av. General Euclides de Figueireido</t>
  </si>
  <si>
    <t>Adelino Simioni</t>
  </si>
  <si>
    <t>14.070-260</t>
  </si>
  <si>
    <t>469.612.138-04</t>
  </si>
  <si>
    <t>giu_bp@hotmail.com</t>
  </si>
  <si>
    <t>Rua Sergipe, 285</t>
  </si>
  <si>
    <t>Campos Elíseos</t>
  </si>
  <si>
    <t>14.080-040</t>
  </si>
  <si>
    <t>Auxiliar Administrativo</t>
  </si>
  <si>
    <t>Joao Henrique Cruz Tassinari</t>
  </si>
  <si>
    <t>183.319.938-37</t>
  </si>
  <si>
    <t>jtassinari2010@hotmail.com</t>
  </si>
  <si>
    <t>Rua Nair Estrada Trujilo, 312</t>
  </si>
  <si>
    <t>Jardim Diva Tarlá de Carvalho</t>
  </si>
  <si>
    <t>14.079-405</t>
  </si>
  <si>
    <t>Vendedor</t>
  </si>
  <si>
    <t>276.016.638-41</t>
  </si>
  <si>
    <t>ac.julio@hotmail.com</t>
  </si>
  <si>
    <t>Rua Onze de Agosto, 233 - Apart. 63</t>
  </si>
  <si>
    <t>14.085-030</t>
  </si>
  <si>
    <t>067.682.976-78</t>
  </si>
  <si>
    <t>lezinhautsch@gmail.com</t>
  </si>
  <si>
    <t>Av. Prof.ª. Edu Rangel Rabelo, 405, bloco 28 - apart. 101</t>
  </si>
  <si>
    <t>Manoel Pena</t>
  </si>
  <si>
    <t>14.098-331</t>
  </si>
  <si>
    <t>Desempregada</t>
  </si>
  <si>
    <t>União Estável</t>
  </si>
  <si>
    <t>285.262.708-69</t>
  </si>
  <si>
    <t>Rua Joao Gasparini, 121</t>
  </si>
  <si>
    <t>Vila São João</t>
  </si>
  <si>
    <t>13.295-000</t>
  </si>
  <si>
    <t>Itupeva</t>
  </si>
  <si>
    <t>365.329.298-08</t>
  </si>
  <si>
    <t>angelica_calgarcia@yahoo.com.br</t>
  </si>
  <si>
    <t>Rua Alice Manrique Gabriel, 204 - Quadra A3, Lote 24</t>
  </si>
  <si>
    <t>Caguaçu</t>
  </si>
  <si>
    <t>18.074-752</t>
  </si>
  <si>
    <t xml:space="preserve">Sorocaba </t>
  </si>
  <si>
    <t>030.018.446-80</t>
  </si>
  <si>
    <t>Do Lar</t>
  </si>
  <si>
    <t>Viúvo(a)</t>
  </si>
  <si>
    <t>980.738.698-53</t>
  </si>
  <si>
    <t>Rua Luís Gomes, 255</t>
  </si>
  <si>
    <t>Jardim Paulista</t>
  </si>
  <si>
    <t>14.090-220</t>
  </si>
  <si>
    <t>Aposentada</t>
  </si>
  <si>
    <t>480.693.368-62</t>
  </si>
  <si>
    <t>gomesmicaela444@gmail.com</t>
  </si>
  <si>
    <t>Cel. Francisco Lino, 774</t>
  </si>
  <si>
    <t>Vila Rosa</t>
  </si>
  <si>
    <t>14.450-000</t>
  </si>
  <si>
    <t>Jeriquara</t>
  </si>
  <si>
    <t>desempregada</t>
  </si>
  <si>
    <t>096.398.056-45</t>
  </si>
  <si>
    <t>Rua Padre Jose Maria Escriva de Balaguer, 325</t>
  </si>
  <si>
    <t>Jardim Sonia Regina</t>
  </si>
  <si>
    <t>04.935-110</t>
  </si>
  <si>
    <t>192.026.548-16</t>
  </si>
  <si>
    <t>ricardohqueiroz@hotmail.com</t>
  </si>
  <si>
    <t>Av. Prof. Edul Rangel Rabello, 405 - BL 28 - Apart. 101</t>
  </si>
  <si>
    <t>Jardim Manoel Pena</t>
  </si>
  <si>
    <t>14.088-331</t>
  </si>
  <si>
    <t>Gerente de Aeroporto</t>
  </si>
  <si>
    <t>069.993.774-48</t>
  </si>
  <si>
    <t>(19) 98866-0127</t>
  </si>
  <si>
    <t>Rua Emílio Agostini, 235</t>
  </si>
  <si>
    <t>Jardim Morada do Sol</t>
  </si>
  <si>
    <t>13.348-091</t>
  </si>
  <si>
    <t>712.600.891-00</t>
  </si>
  <si>
    <t>Avenida do Café, 1.243, apartamento 13</t>
  </si>
  <si>
    <t>Vila Amélia</t>
  </si>
  <si>
    <t>14.050-230</t>
  </si>
  <si>
    <t>Estudante</t>
  </si>
  <si>
    <t>042.563.298-97</t>
  </si>
  <si>
    <t>Rua São José, n.º 2.765,</t>
  </si>
  <si>
    <t xml:space="preserve"> Alto da Boa Vista</t>
  </si>
  <si>
    <t xml:space="preserve">Ribeirão Preto </t>
  </si>
  <si>
    <t>Médico</t>
  </si>
  <si>
    <t>Divorciado(a)</t>
  </si>
  <si>
    <t>116.383.728-88</t>
  </si>
  <si>
    <t xml:space="preserve">Rua Tabatinga, n.º 2005, </t>
  </si>
  <si>
    <t xml:space="preserve">Jardim Jandaia </t>
  </si>
  <si>
    <t>14.060-580</t>
  </si>
  <si>
    <t xml:space="preserve">Autonoma </t>
  </si>
  <si>
    <t>186.528.148-48</t>
  </si>
  <si>
    <t>cleidepaty233@outlook.com</t>
  </si>
  <si>
    <t>Rua Altino Arantes, n.º 1.020</t>
  </si>
  <si>
    <t>Jardim Sumarê</t>
  </si>
  <si>
    <t>14.025-030</t>
  </si>
  <si>
    <t>Cuidadora</t>
  </si>
  <si>
    <t>Parceria com o Dr. Daniel Itokazu</t>
  </si>
  <si>
    <t>449.180.178-94</t>
  </si>
  <si>
    <t>Thereza Carmusciano Paulini, n.º 207</t>
  </si>
  <si>
    <t xml:space="preserve">Jardim Orestes Lopes de Camargo </t>
  </si>
  <si>
    <t>14.066-400</t>
  </si>
  <si>
    <t xml:space="preserve">Frentista </t>
  </si>
  <si>
    <t xml:space="preserve">Indicação do Rodrigo </t>
  </si>
  <si>
    <t>388.538.268-78</t>
  </si>
  <si>
    <t>Francisco Braz Prado, n.º 1.040</t>
  </si>
  <si>
    <t>Bom Retiro</t>
  </si>
  <si>
    <t>13.142-126</t>
  </si>
  <si>
    <t>150.680.848-40</t>
  </si>
  <si>
    <t>(16) 99119-0103</t>
  </si>
  <si>
    <t>pere.oliveira@hotmail.com</t>
  </si>
  <si>
    <t>Rua Niterói, 750 - Casa 7</t>
  </si>
  <si>
    <t>Parque Ind. Lagoinha</t>
  </si>
  <si>
    <t>14.095-020</t>
  </si>
  <si>
    <t>ESCOLHA UM MÊS  →</t>
  </si>
  <si>
    <t>Maio</t>
  </si>
  <si>
    <t>Nome Fantasia</t>
  </si>
  <si>
    <t>Razão Social</t>
  </si>
  <si>
    <t>CNPJ</t>
  </si>
  <si>
    <t>Segmento de Atuação</t>
  </si>
  <si>
    <t>Responsável Legal</t>
  </si>
  <si>
    <t>Groppa Tech</t>
  </si>
  <si>
    <t>Groppa Technology Comércio e Serviços Ltda.</t>
  </si>
  <si>
    <t>10.688.124/0001-65</t>
  </si>
  <si>
    <t>16-3963-1089</t>
  </si>
  <si>
    <t>financeiro@groppatech.com.br</t>
  </si>
  <si>
    <t>Rua Vírgilio de Carvalho Neves Neto, 866</t>
  </si>
  <si>
    <t>Res. E Comercial Palmares</t>
  </si>
  <si>
    <t>14.092-440</t>
  </si>
  <si>
    <t>Manutenção em Equipamentos Hospitalares</t>
  </si>
  <si>
    <t>Daniel e Simone</t>
  </si>
  <si>
    <t>Indicação Feres</t>
  </si>
  <si>
    <t>Pepe Serviços Especializados em Automóveis Ltda.</t>
  </si>
  <si>
    <t>58.603.341/0001-31</t>
  </si>
  <si>
    <t>16-3289-1120</t>
  </si>
  <si>
    <t>pepe@pepeoficina.com.br</t>
  </si>
  <si>
    <t>Rua São Paulo, 1721</t>
  </si>
  <si>
    <t>14.085-010</t>
  </si>
  <si>
    <t>Reparadora Automotiva</t>
  </si>
  <si>
    <t>Marcelo e Lucas</t>
  </si>
  <si>
    <t>Renove Casa Design de Interiores Ltda.</t>
  </si>
  <si>
    <t>18.165.801/0001-72</t>
  </si>
  <si>
    <t>16-3877-5797</t>
  </si>
  <si>
    <t>financeiro@renovecasaedesign.com.br</t>
  </si>
  <si>
    <t>Av. Anhanguera, 365</t>
  </si>
  <si>
    <t>Alto da Boa Vista</t>
  </si>
  <si>
    <t>14.025-480</t>
  </si>
  <si>
    <t>Decoração</t>
  </si>
  <si>
    <t>Ariadne e Gustavo</t>
  </si>
  <si>
    <t>Retire Agora</t>
  </si>
  <si>
    <t>Retire Agora Comércio de Produtos em Geral e Eletrodomésticos Ltda.</t>
  </si>
  <si>
    <t>34.433.675/0001-46</t>
  </si>
  <si>
    <t>16-98256-2193</t>
  </si>
  <si>
    <t>contasapagar@retireagora.com.br</t>
  </si>
  <si>
    <t>Rua Rosa Vermelha, 733 - Galpão 01 - Sala Y</t>
  </si>
  <si>
    <t>Polo Empresarial Novo México</t>
  </si>
  <si>
    <t>29.104-372</t>
  </si>
  <si>
    <t>Vila Velha</t>
  </si>
  <si>
    <t>ES</t>
  </si>
  <si>
    <t>Comércio em Geral</t>
  </si>
  <si>
    <t>Murilo e Kríssia</t>
  </si>
  <si>
    <t>Waldiva Comércio de Peças e Funilaria Ltda.</t>
  </si>
  <si>
    <t>67.523.159/0001-61</t>
  </si>
  <si>
    <t>16-3826-1819</t>
  </si>
  <si>
    <t>atendimento@brilhoautocenter.com.br</t>
  </si>
  <si>
    <t>Rua Bolívia, 660</t>
  </si>
  <si>
    <t>Vila Mariana</t>
  </si>
  <si>
    <t>14.075-250</t>
  </si>
  <si>
    <t>Michelle e William</t>
  </si>
  <si>
    <t>Brilho Auto Center Funilaria Ltda</t>
  </si>
  <si>
    <t>04.950.138/0001-02</t>
  </si>
  <si>
    <t>F.T.T. Serviços Médicos e Odontológicos Ltda</t>
  </si>
  <si>
    <t>32.181.293/0001-47</t>
  </si>
  <si>
    <t>16-3515-1090</t>
  </si>
  <si>
    <t>idealclinina@redeidealclinica.com.br</t>
  </si>
  <si>
    <t>Rua Florêncio de Abreu, 613</t>
  </si>
  <si>
    <t>14.015-060</t>
  </si>
  <si>
    <t>Medicina e Saúde</t>
  </si>
  <si>
    <t>Juliana e Fernando</t>
  </si>
  <si>
    <t>Indústria de Massas Alimentícias Ottani Ltda.</t>
  </si>
  <si>
    <t>05.619.991/0001-09</t>
  </si>
  <si>
    <t>16-3625-6139</t>
  </si>
  <si>
    <t>roberto@misterottani.com.br</t>
  </si>
  <si>
    <t>Rua Maracaju, 1511</t>
  </si>
  <si>
    <t>Monte Alegre</t>
  </si>
  <si>
    <t>14.051-120</t>
  </si>
  <si>
    <t>Indústria</t>
  </si>
  <si>
    <t>Roberto</t>
  </si>
  <si>
    <t>indicação Big Compra</t>
  </si>
  <si>
    <t>Mogiana Auto Peças</t>
  </si>
  <si>
    <t>Mogiana Auto Peças Ltda.</t>
  </si>
  <si>
    <t>33.750.207/0001-32</t>
  </si>
  <si>
    <t>16-3515-7276</t>
  </si>
  <si>
    <t>mogianaautopecasrp@gmail.com</t>
  </si>
  <si>
    <t>Rua Bolívia, 558</t>
  </si>
  <si>
    <t>Veículos e Peças</t>
  </si>
  <si>
    <t>Rogério e Fernanda</t>
  </si>
  <si>
    <t>09.418.668/0001-28</t>
  </si>
  <si>
    <t>16-3975-8045</t>
  </si>
  <si>
    <t>william.esteves@smbigcompra.com.br</t>
  </si>
  <si>
    <t>Rua Heron Domingues, 812</t>
  </si>
  <si>
    <t>Parque São Sebastião</t>
  </si>
  <si>
    <t>14.093-400</t>
  </si>
  <si>
    <t>Supermercados</t>
  </si>
  <si>
    <t>Claudinei</t>
  </si>
  <si>
    <t>Hit Car Centro Automotivo Ltda.</t>
  </si>
  <si>
    <t>03.316.392/0001-90</t>
  </si>
  <si>
    <t>16-3630-1866</t>
  </si>
  <si>
    <t>financeiro@hitcar.com.br</t>
  </si>
  <si>
    <t>Rua Bolívia, 911</t>
  </si>
  <si>
    <t xml:space="preserve">Nayara Rodrigues </t>
  </si>
  <si>
    <t>Marmoraria M &amp; C Ltda</t>
  </si>
  <si>
    <t xml:space="preserve">Marmoraria Mundial </t>
  </si>
  <si>
    <t>00.903.381/0001-19</t>
  </si>
  <si>
    <t>16-99223-2937</t>
  </si>
  <si>
    <t>marmorariaundial01@gmail.com</t>
  </si>
  <si>
    <t>Av. Dr. Milton Rezende de Junqueira, 569</t>
  </si>
  <si>
    <t>Jardim América</t>
  </si>
  <si>
    <t>Material de Construção</t>
  </si>
  <si>
    <t>André Reis Oliveira</t>
  </si>
  <si>
    <t xml:space="preserve">New Truck </t>
  </si>
  <si>
    <t>20.422.525/0001-22</t>
  </si>
  <si>
    <t>16-3969-3244</t>
  </si>
  <si>
    <t>orcamento@newtruck.com.br</t>
  </si>
  <si>
    <t>Rua Peru, 1179</t>
  </si>
  <si>
    <t>14.075-310</t>
  </si>
  <si>
    <t>Rodrigo Zambonini Luiz</t>
  </si>
  <si>
    <t xml:space="preserve">Renew Centro Estético Automotivo </t>
  </si>
  <si>
    <t>00.952.716/0001-99</t>
  </si>
  <si>
    <t>16-3713-0600</t>
  </si>
  <si>
    <t>renato@renew.com.br</t>
  </si>
  <si>
    <t>Av. Dom Pedri I, 1255</t>
  </si>
  <si>
    <t>Jardim Dr. Antônio Petralia</t>
  </si>
  <si>
    <t>14.409-170</t>
  </si>
  <si>
    <t>Renato Coelho Nascimento</t>
  </si>
  <si>
    <t>Leco Car Comércio e Pintura</t>
  </si>
  <si>
    <t>39.014.923/0001-38</t>
  </si>
  <si>
    <t>lecocar@lecocar.com.br</t>
  </si>
  <si>
    <t>Rua Washington Luiz, 244</t>
  </si>
  <si>
    <t>Vila Tamandaré</t>
  </si>
  <si>
    <t>14.085-190</t>
  </si>
  <si>
    <t>Pedro Henrique Giuntini Romeiro</t>
  </si>
  <si>
    <t>Massaro Auto Center</t>
  </si>
  <si>
    <t>61.895.850/0001-90</t>
  </si>
  <si>
    <t>andremassaro@massaroauto.com.br</t>
  </si>
  <si>
    <t>Av. Caramuru, 1454</t>
  </si>
  <si>
    <t>Jardim Sumaré</t>
  </si>
  <si>
    <t>14.040-000</t>
  </si>
  <si>
    <t>André Luís Massaro</t>
  </si>
  <si>
    <t>Regina Célia Guarita Crochiquia</t>
  </si>
  <si>
    <t>24.007.214/0001-58</t>
  </si>
  <si>
    <t>admguaritacrochiquia@gmail.com</t>
  </si>
  <si>
    <t>Estrada Municipal Agudos a Domélia, Fzd Sta. Isabel</t>
  </si>
  <si>
    <t>Zona Rural de Agudos</t>
  </si>
  <si>
    <t>17.120-001</t>
  </si>
  <si>
    <t>Agudos</t>
  </si>
  <si>
    <t>Agronegócio</t>
  </si>
  <si>
    <t>Sofiati e Salgado Hotel</t>
  </si>
  <si>
    <t>05.586.662/0001-09</t>
  </si>
  <si>
    <t>(16) 99197-2267</t>
  </si>
  <si>
    <t>rodolfo_salgado@hotmail.com</t>
  </si>
  <si>
    <t>Estrada Municipal Ayrton Senna, n.º 16</t>
  </si>
  <si>
    <t xml:space="preserve">Jardim Goinânia </t>
  </si>
  <si>
    <t>14.302-192</t>
  </si>
  <si>
    <t>Rodolfo Sofiati Salgado</t>
  </si>
  <si>
    <t>17.836.163/0001-01</t>
  </si>
  <si>
    <t xml:space="preserve">Rua Romildo Morelli, n.º 2.270 - Jardim Dr. Antônio Petráglia </t>
  </si>
  <si>
    <t>Jardim Antônio Petraglia</t>
  </si>
  <si>
    <t>14.409-190</t>
  </si>
  <si>
    <t>Auto Posto Zerrenner Eireli</t>
  </si>
  <si>
    <t>09.105.668/0001-78</t>
  </si>
  <si>
    <t>wellignton.moraes@postozerrenner.com.br</t>
  </si>
  <si>
    <t>Avenida Antônio e Helena Zerrenner, n.º 1.649</t>
  </si>
  <si>
    <t>Vila Tibério</t>
  </si>
  <si>
    <t>14.050-010</t>
  </si>
  <si>
    <t xml:space="preserve">Wellington Morães </t>
  </si>
  <si>
    <t>João Vitor de Freitas</t>
  </si>
  <si>
    <t>46.087.984/0001-90</t>
  </si>
  <si>
    <t>martelinhoclassea@gmail.com</t>
  </si>
  <si>
    <t xml:space="preserve">Rua do Comércio, n.º 2.244 </t>
  </si>
  <si>
    <t>14.400-660</t>
  </si>
  <si>
    <t>Associação de Empregados no Comércio de Franca</t>
  </si>
  <si>
    <t>47.973.425/0001-40</t>
  </si>
  <si>
    <t>16) 3707-4821/ (16) 3707-4823</t>
  </si>
  <si>
    <t>secretaria@aeccastelinho.com.br</t>
  </si>
  <si>
    <t>Avenida Miguel Sábio de Mello, n.º 351</t>
  </si>
  <si>
    <t>Jardim Santana</t>
  </si>
  <si>
    <t>14.403-068</t>
  </si>
  <si>
    <t>Gustavo Simei Garcia</t>
  </si>
  <si>
    <t>Posto Everest de Ribeirão Preto Ltda.</t>
  </si>
  <si>
    <t>09.420.400/0001-20</t>
  </si>
  <si>
    <t>16-3236-2705</t>
  </si>
  <si>
    <t>fernando@postoeverest.com.br</t>
  </si>
  <si>
    <t>Avenida da Saudade, 668</t>
  </si>
  <si>
    <t>14.085-000</t>
  </si>
  <si>
    <t>Fernando Roca</t>
  </si>
  <si>
    <t>Guaíra Comércio de Tintas Ltda.</t>
  </si>
  <si>
    <t>72.697.501/0001-80</t>
  </si>
  <si>
    <t>17-3331-2021</t>
  </si>
  <si>
    <t>feris68@leaotintas.com.br</t>
  </si>
  <si>
    <t>Avenida 15, 411</t>
  </si>
  <si>
    <t>14.790-000</t>
  </si>
  <si>
    <t>Feris Jomãa</t>
  </si>
  <si>
    <t>CLIENTES TOTAIS POR ESTADO CIVIL</t>
  </si>
  <si>
    <t>AC</t>
  </si>
  <si>
    <t>CLIENTES TOTAIS POR SEXO</t>
  </si>
  <si>
    <t>AL</t>
  </si>
  <si>
    <t>Homem</t>
  </si>
  <si>
    <t>AP</t>
  </si>
  <si>
    <t>Separado(a)</t>
  </si>
  <si>
    <t>Mulher</t>
  </si>
  <si>
    <t>AM</t>
  </si>
  <si>
    <t>BA</t>
  </si>
  <si>
    <t>CE</t>
  </si>
  <si>
    <t>DF</t>
  </si>
  <si>
    <t>CLIENTES TOTAIS POR IDADE</t>
  </si>
  <si>
    <t>GO</t>
  </si>
  <si>
    <t>0 - 17</t>
  </si>
  <si>
    <t>MA</t>
  </si>
  <si>
    <t>18 - 25</t>
  </si>
  <si>
    <t>MT</t>
  </si>
  <si>
    <t>26 - 35</t>
  </si>
  <si>
    <t>MS</t>
  </si>
  <si>
    <t>36 - 45</t>
  </si>
  <si>
    <t>MG</t>
  </si>
  <si>
    <t>46 - 59</t>
  </si>
  <si>
    <t>PA</t>
  </si>
  <si>
    <t>60+</t>
  </si>
  <si>
    <t>PB</t>
  </si>
  <si>
    <t>PR</t>
  </si>
  <si>
    <t>PE</t>
  </si>
  <si>
    <t>PI</t>
  </si>
  <si>
    <t>RJ</t>
  </si>
  <si>
    <t>RN</t>
  </si>
  <si>
    <t>RS</t>
  </si>
  <si>
    <t>RO</t>
  </si>
  <si>
    <t>RR</t>
  </si>
  <si>
    <t>SC</t>
  </si>
  <si>
    <t>SE</t>
  </si>
  <si>
    <t>TO</t>
  </si>
  <si>
    <t>Exterior</t>
  </si>
  <si>
    <t>Cálculo de diferença de dias (não apagar essa coluna)</t>
  </si>
  <si>
    <t>Hora</t>
  </si>
  <si>
    <t>Dias até a Audiência</t>
  </si>
  <si>
    <t>Processo</t>
  </si>
  <si>
    <t>Detalhes</t>
  </si>
  <si>
    <t>Local</t>
  </si>
  <si>
    <t>Advogado Responsável</t>
  </si>
  <si>
    <t>09h10min</t>
  </si>
  <si>
    <t>Concluída</t>
  </si>
  <si>
    <t>Cristiano Alves Dos Santos - Reclamação Trabalhista (0012342-90.2022.5.15.0111)</t>
  </si>
  <si>
    <t>Telepresencial - Virtual ou presencial</t>
  </si>
  <si>
    <t>Tietê/SP</t>
  </si>
  <si>
    <t>Enviar mensagem de áudio para o cliente informando o local do Fórum de Tietê</t>
  </si>
  <si>
    <t>09h30min</t>
  </si>
  <si>
    <t>Agendada</t>
  </si>
  <si>
    <t>Micaela Da Silva Gomes - Reclamação Trabalhista (0011108-90.2021.5.15.0052)</t>
  </si>
  <si>
    <t xml:space="preserve">Virtual </t>
  </si>
  <si>
    <t>14h00min</t>
  </si>
  <si>
    <t>Big Compra Supermercados - Reclamação Trabalhista (0011237-75.2022.5.15.0015)</t>
  </si>
  <si>
    <t>Telepresencial - Virtual</t>
  </si>
  <si>
    <t>16h20min</t>
  </si>
  <si>
    <t>Eleanderson Marcos de Souza Santos  - Reclamação Trabalhista (0010161-66.2021.5.15.0042)</t>
  </si>
  <si>
    <t>16h00min</t>
  </si>
  <si>
    <t>Big Compra Supermercados - Reclamação Trabalhista (0010992-49.2022.5.15.0117)</t>
  </si>
  <si>
    <t>11h27min</t>
  </si>
  <si>
    <t>Ariane Frare - Reclamação Trabalhista (0010572-07.2023.5.15.0021)</t>
  </si>
  <si>
    <t>11h05min</t>
  </si>
  <si>
    <t>Aline Cristina da Silva - Reclamação Trabalhista (0013034-94.2022.5.15.0077)</t>
  </si>
  <si>
    <t>Data : 10/05/2023 11:05
3- Link da audiência:   https://trt15-jus-br.zoom.us/j
/82113433925?pwd=cmlwZWZBMDh0MitVdWdVRW9peVQ4Zz09, ID da reunião: 821
1343 3925
Senha de acesso: 717090 da Vara do Trabalho de Indaiatuba, com utilização da
plataforma ZOOM. Orientações sobre o uso da plataforma ZOOM podem ser obtidas
no site- https://sites.google.com/trt15.jus.br/zoomadv/pagina-inicial .</t>
  </si>
  <si>
    <t>13h30min</t>
  </si>
  <si>
    <t>Big Compra Supermercados - Ação Indenizatória (1032968-71.2021.8.26.0506)</t>
  </si>
  <si>
    <t xml:space="preserve">https://teams.microsoft.com/l/meetup-join/19%3ameeting_MjUzYTUyODAtMGYxMy00Mzg4LTk3OWItNDE4ZjY1M2QwYmM2%40thread.v2/0?context=%7b%22Tid%22%3a%223590422d-8e59-4036-9245-d6edd8cc0f7a%22%2c%22Oid%22%3a%22226c4ea0-59a8-4dd8-a8ad-fc00bab03aa8%22%7d" </t>
  </si>
  <si>
    <t xml:space="preserve">11h00min </t>
  </si>
  <si>
    <t>Telepresencial</t>
  </si>
  <si>
    <t>Foi agendado a Perícia e Audiência</t>
  </si>
  <si>
    <t>14h50min</t>
  </si>
  <si>
    <t>Letícia Campos Jorge - Reclamação Trabalhista (0010703-50.2022.5.15.0042)</t>
  </si>
  <si>
    <t xml:space="preserve">Telepresencial </t>
  </si>
  <si>
    <t>Agendada a Audiência Inicial</t>
  </si>
  <si>
    <t>15h00min</t>
  </si>
  <si>
    <t>CEJUSC - Franca/SP</t>
  </si>
  <si>
    <t xml:space="preserve">Agendada a audiência Conciliação </t>
  </si>
  <si>
    <t>09h00min</t>
  </si>
  <si>
    <t xml:space="preserve">Audiência Inicial - Ferrão Contenções e Ordenhadeiras LTDA. </t>
  </si>
  <si>
    <t xml:space="preserve">Audiência Inicial </t>
  </si>
  <si>
    <t>14h20min</t>
  </si>
  <si>
    <t>Audiência presencial/Remota</t>
  </si>
  <si>
    <t>Audiência de Instrução</t>
  </si>
  <si>
    <t>Audiência Inicial - Sofiati e Salgado LTDA</t>
  </si>
  <si>
    <t>15h30min</t>
  </si>
  <si>
    <t>Regina Célia Guarita Crochiquia e Outros - Ação de Cumprimento de Garantia (1004265-62.2023.8.26.0506)</t>
  </si>
  <si>
    <t>Audiência de Conciliação CEJUSC</t>
  </si>
  <si>
    <t>Conciliação</t>
  </si>
  <si>
    <t>HORÁRIOS DAS AUDIÊNCIAS</t>
  </si>
  <si>
    <t>total</t>
  </si>
  <si>
    <t>Janeiro</t>
  </si>
  <si>
    <t>07h às 09h</t>
  </si>
  <si>
    <t>total concluídas</t>
  </si>
  <si>
    <t>Fevereiro</t>
  </si>
  <si>
    <t>09h às 11h</t>
  </si>
  <si>
    <t>total cancelada</t>
  </si>
  <si>
    <t>Março</t>
  </si>
  <si>
    <t>11h às 13h</t>
  </si>
  <si>
    <t>total agendadas</t>
  </si>
  <si>
    <t>Abril</t>
  </si>
  <si>
    <t>AUDIÊNCIAS POR MÊS | ESCOLHA UM ANO   →</t>
  </si>
  <si>
    <t>13h às 15h</t>
  </si>
  <si>
    <t>15h às 17h</t>
  </si>
  <si>
    <t>Junho</t>
  </si>
  <si>
    <t>17h+</t>
  </si>
  <si>
    <t>Julho</t>
  </si>
  <si>
    <t>Agosto</t>
  </si>
  <si>
    <t>Setembro</t>
  </si>
  <si>
    <t>Outubro</t>
  </si>
  <si>
    <t>Novembro</t>
  </si>
  <si>
    <t>Dezembro</t>
  </si>
  <si>
    <t>Cliente 
Novo?</t>
  </si>
  <si>
    <t>Nome da Pessoa</t>
  </si>
  <si>
    <t>Assunto</t>
  </si>
  <si>
    <t>Data do Próximo Contato</t>
  </si>
  <si>
    <t>Como nos
 Conheceu?</t>
  </si>
  <si>
    <t>Fechou 
Contrato?</t>
  </si>
  <si>
    <t>Valor 
da Consulta</t>
  </si>
  <si>
    <t>17h15</t>
  </si>
  <si>
    <t>Jacqueline Morais</t>
  </si>
  <si>
    <t>Responsabilidade do prestador de Serviço (Clínica Veterinária)</t>
  </si>
  <si>
    <t>Indicação (Fred e Lívia)</t>
  </si>
  <si>
    <t>Isenta</t>
  </si>
  <si>
    <t xml:space="preserve">Não fechou contrato de honorários </t>
  </si>
  <si>
    <t>15h30</t>
  </si>
  <si>
    <t>André Reis</t>
  </si>
  <si>
    <t>Seguro Banco Bradesco (BB) - Mundial</t>
  </si>
  <si>
    <t xml:space="preserve">Supermercado Big Compra </t>
  </si>
  <si>
    <t>Reunião sobre a audiência trabalhista - Loja 05</t>
  </si>
  <si>
    <t>Cliente Assessorado</t>
  </si>
  <si>
    <t>Reunião</t>
  </si>
  <si>
    <t>14h30min</t>
  </si>
  <si>
    <t>Sra. Alaides (Francielle Stephens)</t>
  </si>
  <si>
    <t xml:space="preserve">Compra e venda de um bem móvel </t>
  </si>
  <si>
    <t>16 98239-3699</t>
  </si>
  <si>
    <t>Indicação (Francielle Stephens)</t>
  </si>
  <si>
    <t>Aguardando o atendimento</t>
  </si>
  <si>
    <t>total em consultas</t>
  </si>
  <si>
    <t>Novos Clientes</t>
  </si>
  <si>
    <t>Antigos Clientes</t>
  </si>
  <si>
    <t>ATENDIMENTOS POR MÊS | ESCOLHA UM ANO   →</t>
  </si>
  <si>
    <t>Fechou Contrato</t>
  </si>
  <si>
    <t>Não Fechou Contrato</t>
  </si>
  <si>
    <t>Ti</t>
  </si>
  <si>
    <t>Data Prevista de Recebimento</t>
  </si>
  <si>
    <t>Valor</t>
  </si>
  <si>
    <t>Tipo de Cliente</t>
  </si>
  <si>
    <t>Parcela</t>
  </si>
  <si>
    <t>Recebido?</t>
  </si>
  <si>
    <t>Data de Recebimento</t>
  </si>
  <si>
    <t>+ Detalhes</t>
  </si>
  <si>
    <t>Data Prevista de Pagamento</t>
  </si>
  <si>
    <t>Categoria</t>
  </si>
  <si>
    <t>Despesa</t>
  </si>
  <si>
    <t>Pago?</t>
  </si>
  <si>
    <t>Data Efetiva de Pagamento</t>
  </si>
  <si>
    <t>ESCOLHA UM ANO  →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</si>
  <si>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</si>
  <si>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</si>
  <si>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</si>
  <si>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</si>
  <si>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</si>
  <si>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</si>
  <si>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</si>
  <si>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</si>
  <si>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</si>
  <si>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</si>
  <si>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</si>
  <si>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</si>
  <si>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Total</t>
  </si>
  <si>
    <t>Recebimentos</t>
  </si>
  <si>
    <t>Despesas</t>
  </si>
  <si>
    <t>Recebido</t>
  </si>
  <si>
    <t>Não Recebido</t>
  </si>
  <si>
    <t>Pago</t>
  </si>
  <si>
    <t>Não Pago</t>
  </si>
  <si>
    <t>Tarefa</t>
  </si>
  <si>
    <t>Urgência</t>
  </si>
  <si>
    <t>Responsável</t>
  </si>
  <si>
    <t>Andamento</t>
  </si>
  <si>
    <t>Revisar Ação de Vaga Técnica do cliente André Massaro</t>
  </si>
  <si>
    <t>Dr. Adriano Lourenço Morais dos Santos</t>
  </si>
  <si>
    <t>Dr. Adriano ou Dr. Feres revisar a inicial de vaga técnica</t>
  </si>
  <si>
    <t>PJ</t>
  </si>
  <si>
    <t>Confecção dos Embargos de Declaração sobre a decisão interlocutória</t>
  </si>
  <si>
    <t>Estagiário Fernando Mauro Marques</t>
  </si>
  <si>
    <t xml:space="preserve">Realizar a confecção dos Embargos </t>
  </si>
  <si>
    <t>Big Compra Supermercados - Ação Indenizatória (1003735-88.2022.8.26.0572)</t>
  </si>
  <si>
    <t>Big Compra Supermercados</t>
  </si>
  <si>
    <t>Filtrar as conversas de WhatsApp do cliente Renato (Renew)</t>
  </si>
  <si>
    <t>Realizar os filtros das conversas para colocar na ação</t>
  </si>
  <si>
    <t>Ligar para o cliente Cristiano dos Santos informando o endeço do Fórum de Tietê</t>
  </si>
  <si>
    <t>PF</t>
  </si>
  <si>
    <t xml:space="preserve">Formular quesitos para perícia técnica </t>
  </si>
  <si>
    <t>Dr. Feres Junqueira Najm</t>
  </si>
  <si>
    <t>Iniciar a confecção dos quesitos para perícia técnica</t>
  </si>
  <si>
    <t>Não iniciada</t>
  </si>
  <si>
    <t>Ligar para a cliente Ariane Frare (Jundiaí). Informar sobre o procedimento da audiência</t>
  </si>
  <si>
    <t>Olhar no mês de julho</t>
  </si>
  <si>
    <t>Fazer a inicial do início de cumprimento de sentença - Luzia Inagaki</t>
  </si>
  <si>
    <t>Irá confeccionar</t>
  </si>
  <si>
    <t>Luzia Inagaki - Reclamação Trabalhista (0010885-02.2021.5.15.0097)</t>
  </si>
  <si>
    <t>Informar o cliente Cristiano sobre o local, data e horário da perícia técnica</t>
  </si>
  <si>
    <t>Irá disponibilizar nesta data - recortar, enviar para o cliente e informar por áudio</t>
  </si>
  <si>
    <t>Realizar reunião com a cliente Aline Cristina (Trabalhista) Zoom</t>
  </si>
  <si>
    <t xml:space="preserve">Reunião para sanar as dúvidas da cliente. </t>
  </si>
  <si>
    <t>Confecção de Proposta para Bit Car</t>
  </si>
  <si>
    <t>Aguardando a feitura pelo responsável</t>
  </si>
  <si>
    <t xml:space="preserve">Contrarrazões de Apelação do processo Big Compra x Sr. Joel Fonseca </t>
  </si>
  <si>
    <t xml:space="preserve">Adriano Revisar </t>
  </si>
  <si>
    <t>Big Compra Supermercados - Ação Indenizatória (1026606-13.2021.8.26.0196)</t>
  </si>
  <si>
    <t>Filtrar os áudios e prints para colocar juntar com a petição</t>
  </si>
  <si>
    <t>Iniciar este trabalho na segunda-feira</t>
  </si>
  <si>
    <t>Redijir as ações de vaga técnica</t>
  </si>
  <si>
    <t>Iniciar após a tarefa anterior</t>
  </si>
  <si>
    <t>Revisar as Contrarrazões de Recurso de Revista do processo do cliente Paulo Artur</t>
  </si>
  <si>
    <t xml:space="preserve">Aguardando o Adriano revisar </t>
  </si>
  <si>
    <t>Paulo Artur da Silva - Reclamação Trabalhista (1001478-32.2021.5.02.0059)</t>
  </si>
  <si>
    <t>Réplica da Aline Cristina</t>
  </si>
  <si>
    <t xml:space="preserve">Adriano revisar </t>
  </si>
  <si>
    <t>Réplica do Cristiano Santos x Callblock</t>
  </si>
  <si>
    <t>Confeccionar e distribuir a réplica</t>
  </si>
  <si>
    <t>Antes da Audiência apresentar quesitos para perícia</t>
  </si>
  <si>
    <t xml:space="preserve">Confeccionar os quesitos </t>
  </si>
  <si>
    <t>Fazer Ordem de Serviço (OS) para o cliente Daniel Groppa</t>
  </si>
  <si>
    <t xml:space="preserve">Confeccionar </t>
  </si>
  <si>
    <t>Confeccionar a ação de cobrança do cliente Pepe x Mitsui (guincho)</t>
  </si>
  <si>
    <t>Advogado Parceiro (Dr. Elivelton) irá fazer</t>
  </si>
  <si>
    <t>Confeccionar o Agravo de Instrumento do BigxTiago</t>
  </si>
  <si>
    <t>DISTRUBUÍDO</t>
  </si>
  <si>
    <t xml:space="preserve">Confeccionar a Réplica da Ariane dos Santos </t>
  </si>
  <si>
    <t>Confeccionando</t>
  </si>
  <si>
    <t>Ariane dos Santos  - Ação Indenizatória (1000876-65.2023.8.26.0572)</t>
  </si>
  <si>
    <t>Confeccionar a Contestação/Recovenção do Rodrigo - New Truck</t>
  </si>
  <si>
    <t xml:space="preserve">Prazo suspenso </t>
  </si>
  <si>
    <t>Confeccionar as contrarrazões de Embargos de Declaração</t>
  </si>
  <si>
    <t>Confeccionar as Vagas Técnicas da Renew</t>
  </si>
  <si>
    <t>Contestação do cliente Pepe x Gustavo Dechechi Inojossa</t>
  </si>
  <si>
    <t>Confecção do Recurso de Apelação do cliente Massaro Auto Peça x HDI (Remoção)</t>
  </si>
  <si>
    <t>Falta Revisar - Feres ou Adriano</t>
  </si>
  <si>
    <t>André Luís Massaro  - Seguro / Remoção / Vaga Técnica (1034463-19.2022.8.26.0506)</t>
  </si>
  <si>
    <t>Confeccionar a Petição Inicial do Sr. Orlando (Adalgisa)</t>
  </si>
  <si>
    <t>Apresentar dados na RT da Cliente Ferrão Ordenhadeira - Contestação Trabalhista</t>
  </si>
  <si>
    <t>Recurso de Apelação - Fernando José Pereira x Banco C6</t>
  </si>
  <si>
    <t>Fernando José Pereira - Declaração de Inexistência de Débito (1017163-44.2022.8.26.0506)</t>
  </si>
  <si>
    <t>Iniciar a confecção da Réplica da cliente Regina Célia x Hyundai</t>
  </si>
  <si>
    <t>Adriano está confeccionando</t>
  </si>
  <si>
    <t>inicial da Ação de Vaga Técnica do cliente Pepe x Mapfre</t>
  </si>
  <si>
    <t>Falta Feres e Adriano discutirem para qual irá competência protocolar</t>
  </si>
  <si>
    <t>Apresentar orientações para pagamento em conformidade a redução de multas</t>
  </si>
  <si>
    <t>Confeccionando e discutindo com o Dr. Adriano</t>
  </si>
  <si>
    <t>Alegações Finais do Pepe x HDI</t>
  </si>
  <si>
    <t>Pepe Oficina - Seguro / Remoção / Vaga Técnica (1044093-02.2022.8.26.0506)</t>
  </si>
  <si>
    <t>Contrarrazões de Apelação do Pepe x Principessa</t>
  </si>
  <si>
    <t>Falta Confeccionar</t>
  </si>
  <si>
    <t>Pepe Oficina - Ação Monitória  (1052312-04.2022.8.26.0506)</t>
  </si>
  <si>
    <t>Réplica da contestação da Ação de cobrança da cliente Renew</t>
  </si>
  <si>
    <t>Confeccionar o Recurso de Apelação do cliente Big Compra x Edielton</t>
  </si>
  <si>
    <t>Confeccionar a réplica ou agravo de instrumento do Dr. Kim</t>
  </si>
  <si>
    <t>Adriano confeccionou e protocolou</t>
  </si>
  <si>
    <t>Tomas Yung Joon Kim - Medida Cautelar (1033636-71.2023.8.26.0506)</t>
  </si>
  <si>
    <t>Mês</t>
  </si>
  <si>
    <t>Concluídas</t>
  </si>
  <si>
    <t>Não Concluídas</t>
  </si>
  <si>
    <t>NOME DO ESCRITÓRIO</t>
  </si>
  <si>
    <t>ADVOGADOS</t>
  </si>
  <si>
    <t>LOURENÇO &amp; NAJM SOCIEDADE DE ADVOGADOS</t>
  </si>
  <si>
    <t>TIPO DE AÇÃO</t>
  </si>
  <si>
    <t>QUALIFICAÇÃO</t>
  </si>
  <si>
    <t>Abertura, Registro e Cumprimento de Testamento</t>
  </si>
  <si>
    <t>Acusado</t>
  </si>
  <si>
    <t>Ação Anulatória de Cláusulas Convencionais</t>
  </si>
  <si>
    <t>Acusante</t>
  </si>
  <si>
    <t>Tribunal de Justiça - Acre</t>
  </si>
  <si>
    <t>Fase de Citação</t>
  </si>
  <si>
    <t>Ação Cautelar</t>
  </si>
  <si>
    <t>Adotado</t>
  </si>
  <si>
    <t>Tribunal de Justiça - Alagoas</t>
  </si>
  <si>
    <t>Ação Civil Coletiva</t>
  </si>
  <si>
    <t>Adotante</t>
  </si>
  <si>
    <t>Tribunal de Justiça - Amapá</t>
  </si>
  <si>
    <t>Ação Civil de Improbidade Administrativa</t>
  </si>
  <si>
    <t>Tribunal de Justiça - Amazonas</t>
  </si>
  <si>
    <t>Ação Civil Originária</t>
  </si>
  <si>
    <t>Tribunal de Justiça - Bahia</t>
  </si>
  <si>
    <t>Arquivada/Resolvida/Procon</t>
  </si>
  <si>
    <t>Apelado</t>
  </si>
  <si>
    <t>Tribunal de Justiça - Ceará</t>
  </si>
  <si>
    <t>Ação de Alimentos</t>
  </si>
  <si>
    <t>Apelante</t>
  </si>
  <si>
    <t>Tribunal de Justiça - Distrito Federal</t>
  </si>
  <si>
    <t>Tribunal de Justiça - Espírito Santo</t>
  </si>
  <si>
    <t>Ação de Improbidade Administrativa</t>
  </si>
  <si>
    <t>Comunicado</t>
  </si>
  <si>
    <t>Tribunal de Justiça - Goiás</t>
  </si>
  <si>
    <t>Ação de Impugnação de Mandato Eletivo</t>
  </si>
  <si>
    <t>Comunicante</t>
  </si>
  <si>
    <t>Tribunal de Justiça - Maranhão</t>
  </si>
  <si>
    <t>Corrigente</t>
  </si>
  <si>
    <t>Tribunal de Justiça - Mato Grosso</t>
  </si>
  <si>
    <t>Ação Direta de Inconstitucionalidade</t>
  </si>
  <si>
    <t>Corrigido</t>
  </si>
  <si>
    <t>Tribunal de Justiça - Mato Grosso do Sul</t>
  </si>
  <si>
    <t>Ação Ordinária Regressiva</t>
  </si>
  <si>
    <t>Embargado</t>
  </si>
  <si>
    <t>Tribunal de Justiça - Minas Gerais</t>
  </si>
  <si>
    <t>Ação Originária</t>
  </si>
  <si>
    <t>Tribunal de Justiça - Paraná</t>
  </si>
  <si>
    <t>Ação Originária Especial</t>
  </si>
  <si>
    <t>Excepto</t>
  </si>
  <si>
    <t>Tribunal de Justiça - Paraíba</t>
  </si>
  <si>
    <t>Ação Penal</t>
  </si>
  <si>
    <t>Excipiente</t>
  </si>
  <si>
    <t>Tribunal de Justiça - Pará</t>
  </si>
  <si>
    <t>Ação Penal - Procedimento Ordinário</t>
  </si>
  <si>
    <t>Tribunal de Justiça - Pernambuco</t>
  </si>
  <si>
    <t>Ação Penal - Procedimento Sumário</t>
  </si>
  <si>
    <t>Tribunal de Justiça - Piauí</t>
  </si>
  <si>
    <t>Ação Penal - Procedimento Sumaríssimo</t>
  </si>
  <si>
    <t>Expropriado</t>
  </si>
  <si>
    <t>Tribunal de Justiça - Rio Grande do Norte</t>
  </si>
  <si>
    <t>Ação Penal de Competência do Júri</t>
  </si>
  <si>
    <t>Expropriante</t>
  </si>
  <si>
    <t>Tribunal de Justiça - Rio Grande do Sul</t>
  </si>
  <si>
    <t>Ação Penal Eleitoral</t>
  </si>
  <si>
    <t>Impetrado</t>
  </si>
  <si>
    <t>Tribunal de Justiça - Rio de Janeiro</t>
  </si>
  <si>
    <t>Ação Penal Militar - Procedimento Ordinário</t>
  </si>
  <si>
    <t>Impetrante</t>
  </si>
  <si>
    <t>Tribunal de Justiça - Rondônia</t>
  </si>
  <si>
    <t>Impugnado</t>
  </si>
  <si>
    <t>Tribunal de Justiça - Roraima</t>
  </si>
  <si>
    <t>Ação Rescisória</t>
  </si>
  <si>
    <t>Impugnante</t>
  </si>
  <si>
    <t>Tribunal de Justiça - Santa Catarina</t>
  </si>
  <si>
    <t>Ação Trabalhista - Rito Ordinário</t>
  </si>
  <si>
    <t>Interpelado</t>
  </si>
  <si>
    <t>Tribunal de Justiça - Sergipe</t>
  </si>
  <si>
    <t>Ação Trabalhista - Rito Sumário (Alçada)</t>
  </si>
  <si>
    <t>Interpelante</t>
  </si>
  <si>
    <t>Ação Trabalhista - Rito Sumaríssimo</t>
  </si>
  <si>
    <t>Tribunal de Justiça - Tocantins</t>
  </si>
  <si>
    <t>Acolhimento de Embargos de Declaração</t>
  </si>
  <si>
    <t>Tribunal Regional Federal da 1ª Região</t>
  </si>
  <si>
    <t>Adoção</t>
  </si>
  <si>
    <t>Noticiado</t>
  </si>
  <si>
    <t>Tribunal Regional Federal da 2ª Região</t>
  </si>
  <si>
    <t>Adoção c/c Destituição do Poder Familiar</t>
  </si>
  <si>
    <t>Noticiante</t>
  </si>
  <si>
    <t>Advertência</t>
  </si>
  <si>
    <t>Notificado</t>
  </si>
  <si>
    <t>Tribunal Regional Federal da 4ª Região</t>
  </si>
  <si>
    <t>Agravo</t>
  </si>
  <si>
    <t>Notificante</t>
  </si>
  <si>
    <t>Tribunal Regional Federal da 5ª Região</t>
  </si>
  <si>
    <t>Agravo de Execução Penal</t>
  </si>
  <si>
    <t>Nunciado</t>
  </si>
  <si>
    <t>TRT da 1ª Região - Rio de Janeiro</t>
  </si>
  <si>
    <t>Nunciante</t>
  </si>
  <si>
    <t>TRT da 2ª Região - São Paulo</t>
  </si>
  <si>
    <t>Agravo de Instrumento em Agravo de Petição</t>
  </si>
  <si>
    <t>Ofendido</t>
  </si>
  <si>
    <t>TRT da 3ª Região - Minas Gerais</t>
  </si>
  <si>
    <t>Agravo de Instrumento em Recurso de Mandado de Segurança</t>
  </si>
  <si>
    <t>Ofensor</t>
  </si>
  <si>
    <t>TRT da 4ª Região - Rio Grande do Sul</t>
  </si>
  <si>
    <t>Agravo de Instrumento em Recurso de Revista</t>
  </si>
  <si>
    <t>Opoente</t>
  </si>
  <si>
    <t>TRT da 5ª Região - Bahia</t>
  </si>
  <si>
    <t>Agravo de Instrumento em Recurso Especial</t>
  </si>
  <si>
    <t>Oposto</t>
  </si>
  <si>
    <t>TRT da 6ª Região - Pernambuco</t>
  </si>
  <si>
    <t>Agravo de Instrumento em Recurso Extraordinário</t>
  </si>
  <si>
    <t>Querelado</t>
  </si>
  <si>
    <t>TRT da 7ª Região - Ceará</t>
  </si>
  <si>
    <t>Agravo de Instrumento em Recurso Ordinário</t>
  </si>
  <si>
    <t>Querelante</t>
  </si>
  <si>
    <t>TRT da 8ª Região - Pará e Amapá</t>
  </si>
  <si>
    <t>Agravo de Instrumento em Recurso Ordinário para o STF</t>
  </si>
  <si>
    <t>TRT da 9ª Região - Paraná</t>
  </si>
  <si>
    <t>Agravo de Petição</t>
  </si>
  <si>
    <t>TRT da 10ª Região - Distrito Federal e Tocantins</t>
  </si>
  <si>
    <t>Agravo Regimental</t>
  </si>
  <si>
    <t>TRT da 11ª Região - Amazonas e Roraima</t>
  </si>
  <si>
    <t>Alienação de Bens do Acusado</t>
  </si>
  <si>
    <t>TRT da 12ª Região - Santa Catarina</t>
  </si>
  <si>
    <t>Alienação Judicial de Bens</t>
  </si>
  <si>
    <t>Representado</t>
  </si>
  <si>
    <t>TRT da 13ª Região - Paraíba</t>
  </si>
  <si>
    <t>Alimentos - Lei Especial Nº 5.478/68</t>
  </si>
  <si>
    <t>Representante</t>
  </si>
  <si>
    <t>TRT da 14ª Região - Acre e Rondônia</t>
  </si>
  <si>
    <t>Alimentos - Provisionais</t>
  </si>
  <si>
    <t>Alteração do Regime de Bens</t>
  </si>
  <si>
    <t>TRT da 16ª Região - Maranhão</t>
  </si>
  <si>
    <t>Alvará Judicial</t>
  </si>
  <si>
    <t>TRT da 17ª Região - Espírito Santo</t>
  </si>
  <si>
    <t>Alvará Judicial - Lei 6858/80</t>
  </si>
  <si>
    <t>Suscitado</t>
  </si>
  <si>
    <t>TRT da 18ª Região - Goiás</t>
  </si>
  <si>
    <t>Anistia</t>
  </si>
  <si>
    <t>Suscitante</t>
  </si>
  <si>
    <t>TRT da 19ª Região - Alagoas</t>
  </si>
  <si>
    <t>Antecipação de tutela</t>
  </si>
  <si>
    <t>TRT da 20ª Região - Sergipe</t>
  </si>
  <si>
    <t>Anulação e Substituição de Títulos ao Portador</t>
  </si>
  <si>
    <t>TRT da 21ª Região - Rio Grande do Norte</t>
  </si>
  <si>
    <t>Apelação</t>
  </si>
  <si>
    <t>TRT da 22ª Região - Piauí</t>
  </si>
  <si>
    <t>Apelação / Reexame Necessário</t>
  </si>
  <si>
    <t>TRT da 23ª Região - Mato Grosso</t>
  </si>
  <si>
    <t>Apelação Cível</t>
  </si>
  <si>
    <t>TRT da 24ª Região - Mato Grosso do Sul</t>
  </si>
  <si>
    <t>Apelação Criminal</t>
  </si>
  <si>
    <t>Tribunal Regional Eleitoral - Acre</t>
  </si>
  <si>
    <t>Apelação em Mandado de Segurança</t>
  </si>
  <si>
    <t>Tribunal Regional Eleitoral - Alagoas</t>
  </si>
  <si>
    <t>Apensamento</t>
  </si>
  <si>
    <t>Tribunal Regional Eleitoral - Amapá</t>
  </si>
  <si>
    <t>Apreensão de  Títulos</t>
  </si>
  <si>
    <t>Tribunal Regional Eleitoral - Amazonas</t>
  </si>
  <si>
    <t>Apreensão de Embarcações</t>
  </si>
  <si>
    <t>Tribunal Regional Eleitoral - Bahia</t>
  </si>
  <si>
    <t>Apreensão e Depósito de Coisa Vendida com Reserva de Domínio</t>
  </si>
  <si>
    <t>Tribunal Regional Eleitoral - Ceará</t>
  </si>
  <si>
    <t>Apuração de Infração Administrativa às Normas de Proteção à Criança ou Adolescente</t>
  </si>
  <si>
    <t>Tribunal Regional Eleitoral - Distrito Federal</t>
  </si>
  <si>
    <t>Apuração de Irregularidades em Entidades de Atendimento</t>
  </si>
  <si>
    <t>Tribunal Regional Eleitoral - Espírito Santo</t>
  </si>
  <si>
    <t>Arguição de Descumprimento de Preceito Fundamental</t>
  </si>
  <si>
    <t>Tribunal Regional Eleitoral - Goiás</t>
  </si>
  <si>
    <t>Arguição de Inconstitucionalidade</t>
  </si>
  <si>
    <t>Tribunal Regional Eleitoral - Maranhão</t>
  </si>
  <si>
    <t>Argüição de Inconstitucionalidade</t>
  </si>
  <si>
    <t>Tribunal Regional Eleitoral - Mato Grosso</t>
  </si>
  <si>
    <t>Arguição de Relevância</t>
  </si>
  <si>
    <t>Tribunal Regional Eleitoral - Mato Grosso do Sul</t>
  </si>
  <si>
    <t>Arguição de Suspeição</t>
  </si>
  <si>
    <t>Tribunal Regional Eleitoral - Minas Gerais</t>
  </si>
  <si>
    <t>Arrecadação das Coisas Vagas</t>
  </si>
  <si>
    <t>Tribunal Regional Eleitoral - Paraná</t>
  </si>
  <si>
    <t>Arresto</t>
  </si>
  <si>
    <t>Tribunal Regional Eleitoral - Paraíba</t>
  </si>
  <si>
    <t>Arresto / Hipoteca Legal</t>
  </si>
  <si>
    <t>Tribunal Regional Eleitoral - Pará</t>
  </si>
  <si>
    <t>Arribadas Forçadas</t>
  </si>
  <si>
    <t>Tribunal Regional Eleitoral - Pernambuco</t>
  </si>
  <si>
    <t>Arrolamento Comum</t>
  </si>
  <si>
    <t>Tribunal Regional Eleitoral - Piauí</t>
  </si>
  <si>
    <t>Arrolamento de Bens</t>
  </si>
  <si>
    <t>Tribunal Regional Eleitoral - Rio Grande do Norte</t>
  </si>
  <si>
    <t>Arrolamento Sumário</t>
  </si>
  <si>
    <t>Tribunal Regional Eleitoral - Rio Grande do Sul</t>
  </si>
  <si>
    <t>Assédio Moral</t>
  </si>
  <si>
    <t>Tribunal Regional Eleitoral - Rio de Janeiro</t>
  </si>
  <si>
    <t>Atentado</t>
  </si>
  <si>
    <t>Tribunal Regional Eleitoral - Rondônia</t>
  </si>
  <si>
    <t>Auto de Apreensão em Flagrante</t>
  </si>
  <si>
    <t>Tribunal Regional Eleitoral - Roraima</t>
  </si>
  <si>
    <t>Auto de Prisão em Flagrante</t>
  </si>
  <si>
    <t>Tribunal Regional Eleitoral - Santa Catarina</t>
  </si>
  <si>
    <t>Autorização judicial</t>
  </si>
  <si>
    <t>Tribunal Regional Eleitoral - Sergipe</t>
  </si>
  <si>
    <t>Auxílio por Incapacidade Permanente</t>
  </si>
  <si>
    <t>Tribunal Regional Eleitoral - São Paulo</t>
  </si>
  <si>
    <t>Auxílio por Incapacidade Temporária</t>
  </si>
  <si>
    <t>Tribunal Regional Eleitoral - Tocantins</t>
  </si>
  <si>
    <t>Auxílio-acidente</t>
  </si>
  <si>
    <t>Tribunal de Justiça Militar do Estado de São Paulo</t>
  </si>
  <si>
    <t>Avaliação para atestar dependência de drogas</t>
  </si>
  <si>
    <t>Tribunal de Justiça Militar do Estado do Rio Grande do Sul</t>
  </si>
  <si>
    <t>Avaria a Cargo do Segurador</t>
  </si>
  <si>
    <t>Superior Tribunal do Trabalho</t>
  </si>
  <si>
    <t>Avarias</t>
  </si>
  <si>
    <t>Superior Tribunal Eleitoral</t>
  </si>
  <si>
    <t>Averiguação de Paternidade</t>
  </si>
  <si>
    <t>Superior Tribunal Militar</t>
  </si>
  <si>
    <t>Avocatória</t>
  </si>
  <si>
    <t>Superior Tribunal de Justiça</t>
  </si>
  <si>
    <t>Baixa Definitiva</t>
  </si>
  <si>
    <t>Supremo Tribunal Federal</t>
  </si>
  <si>
    <t>Boletim de Ocorrência Circunstanciada</t>
  </si>
  <si>
    <t>BPC - Deficiente</t>
  </si>
  <si>
    <t>BPC - Idoso</t>
  </si>
  <si>
    <t>Busca e Apreensão</t>
  </si>
  <si>
    <t xml:space="preserve">Ministério Público do Trabalho </t>
  </si>
  <si>
    <t>Busca e Apreensão em Alienação Fiduciária</t>
  </si>
  <si>
    <t>Cancelamento da distribuição</t>
  </si>
  <si>
    <t>Cancelamento de Naturalização</t>
  </si>
  <si>
    <t>Cancelamento de Registro de Partido Político</t>
  </si>
  <si>
    <t>Carta de Ordem</t>
  </si>
  <si>
    <t>Carta de ordem</t>
  </si>
  <si>
    <t>Carta Precatória</t>
  </si>
  <si>
    <t>Carta Rogatória</t>
  </si>
  <si>
    <t>Carta Testemunhável</t>
  </si>
  <si>
    <t>Caução</t>
  </si>
  <si>
    <t>Cautelar Fiscal</t>
  </si>
  <si>
    <t>Cautelar Inominada</t>
  </si>
  <si>
    <t>Cobrança de Cédula de Crédito Industrial</t>
  </si>
  <si>
    <t>Compromisso Arbitral</t>
  </si>
  <si>
    <t>Comunicação</t>
  </si>
  <si>
    <t>Comutação de Pena</t>
  </si>
  <si>
    <t>Concessão de Aposentadoria</t>
  </si>
  <si>
    <t>Conclusão</t>
  </si>
  <si>
    <t>Confirmação de Testamento</t>
  </si>
  <si>
    <t>Conflito de atribuição</t>
  </si>
  <si>
    <t>Conflito de Atribuição</t>
  </si>
  <si>
    <t>Conflito de Atribuições</t>
  </si>
  <si>
    <t>Conflito de Competência</t>
  </si>
  <si>
    <t>Conflito de competência</t>
  </si>
  <si>
    <t>Conflito de Jurisdição</t>
  </si>
  <si>
    <t>Conhecimento em Parte e Não-Provimento</t>
  </si>
  <si>
    <t>Conhecimento em Parte e Provimento</t>
  </si>
  <si>
    <t>Conhecimento em Parte e Provimento em Parte</t>
  </si>
  <si>
    <t>Conselho de Justificação</t>
  </si>
  <si>
    <t>Consignatória de Aluguéis</t>
  </si>
  <si>
    <t>Consulta</t>
  </si>
  <si>
    <t>Contraprotesto Judicial</t>
  </si>
  <si>
    <t>Contribuição / Taxa Assistencial</t>
  </si>
  <si>
    <t>Contribuição Confederativa</t>
  </si>
  <si>
    <t>Convenção das Partes</t>
  </si>
  <si>
    <t>Conversão de Agravo de Instrumento em Agravo Retido</t>
  </si>
  <si>
    <t>Conversão de Pena</t>
  </si>
  <si>
    <t>Conversão de Separação Judicial em Divórcio</t>
  </si>
  <si>
    <t>Correição</t>
  </si>
  <si>
    <t>Correição Extraordinária</t>
  </si>
  <si>
    <t>Correição Ordinária</t>
  </si>
  <si>
    <t>Correição Parcial</t>
  </si>
  <si>
    <t>Correição Parcial ou Reclamação Correicional</t>
  </si>
  <si>
    <t>Criação de Zona Eleitoral ou Remanejamento</t>
  </si>
  <si>
    <t>Crimes Ambientais</t>
  </si>
  <si>
    <t>Crimes Contra a Propriedade Imaterial</t>
  </si>
  <si>
    <t>Crimes Contra a Propriedade Industrial</t>
  </si>
  <si>
    <t>Crimes Contra a Propriedade Intelectual</t>
  </si>
  <si>
    <t>Crimes de Calúnia, Injúria e Difamação de Competência do Juiz Singular</t>
  </si>
  <si>
    <t>Crimes de Imprensa</t>
  </si>
  <si>
    <t>Cumprimento Provisório de Decisão</t>
  </si>
  <si>
    <t>de pré-executividade</t>
  </si>
  <si>
    <t>Declaração de Ausência</t>
  </si>
  <si>
    <t>Declaratória de Constitucionalidade</t>
  </si>
  <si>
    <t>Decretação de falência</t>
  </si>
  <si>
    <t>Deliberação da partilha</t>
  </si>
  <si>
    <t>Demarcação / Divisão</t>
  </si>
  <si>
    <t>Depositário infiel</t>
  </si>
  <si>
    <t>Depósito</t>
  </si>
  <si>
    <t>Depósito da Lei 8. 866/94</t>
  </si>
  <si>
    <t>Desaforamento de Julgamento</t>
  </si>
  <si>
    <t>Desapensamento</t>
  </si>
  <si>
    <t>Desapropriação</t>
  </si>
  <si>
    <t>Desapropriação Imóvel Rural por Interesse Social</t>
  </si>
  <si>
    <t>Deserção de Oficial</t>
  </si>
  <si>
    <t>Deserção de Praça</t>
  </si>
  <si>
    <t>Despejo</t>
  </si>
  <si>
    <t>Despejo por Falta de Pagamento</t>
  </si>
  <si>
    <t>Despejo por Falta de Pagamento Cumulado Com Cobrança</t>
  </si>
  <si>
    <t>Destinação</t>
  </si>
  <si>
    <t>Destinação Parcial</t>
  </si>
  <si>
    <t>Determinação de arquivamento de procedimentos investigatórios</t>
  </si>
  <si>
    <t>Direito de visita</t>
  </si>
  <si>
    <t>Direta de Inconstitucionalidade</t>
  </si>
  <si>
    <t>Discriminatória</t>
  </si>
  <si>
    <t>Dissídio Coletivo</t>
  </si>
  <si>
    <t>Dissídio Coletivo de Greve</t>
  </si>
  <si>
    <t>Divórcio Litigioso</t>
  </si>
  <si>
    <t>Dúvida</t>
  </si>
  <si>
    <t>Efeito Suspensivo</t>
  </si>
  <si>
    <t>Eleição</t>
  </si>
  <si>
    <t>Emancipação</t>
  </si>
  <si>
    <t>Embargos</t>
  </si>
  <si>
    <t>Embargos à Adjudicação</t>
  </si>
  <si>
    <t>Embargos à Arrematação</t>
  </si>
  <si>
    <t>Embargos à Execução em Ação Recisoria</t>
  </si>
  <si>
    <t>Embargos à Execução em Mandado de Segurança</t>
  </si>
  <si>
    <t>Embargos à Execução em Medida Cautelar</t>
  </si>
  <si>
    <t>Embargos à Execução Fiscal</t>
  </si>
  <si>
    <t>Embargos de Declaração</t>
  </si>
  <si>
    <t>Embargos de Divergência</t>
  </si>
  <si>
    <t>Embargos de Divergência em Recurso de Mandado de Segurança</t>
  </si>
  <si>
    <t>Embargos de Divergência em Recurso Especial</t>
  </si>
  <si>
    <t>Embargos de Retenção por Benfeitorias</t>
  </si>
  <si>
    <t>Embargos de Terceiro</t>
  </si>
  <si>
    <t>Embargos do Acusado</t>
  </si>
  <si>
    <t>Embargos em Ação Penal Militar</t>
  </si>
  <si>
    <t>Embargos em Agravo de Instrumento</t>
  </si>
  <si>
    <t>Embargos Infringentes</t>
  </si>
  <si>
    <t>Embargos Infringentes e de Nulidade</t>
  </si>
  <si>
    <t>Embargos Infringentes em Ação Rescisória</t>
  </si>
  <si>
    <t>Embargos Infringentes em Apelação Cível</t>
  </si>
  <si>
    <t>Embargos Remetidos</t>
  </si>
  <si>
    <t>Especialização de Hipoteca Legal</t>
  </si>
  <si>
    <t>Exceção da Verdade</t>
  </si>
  <si>
    <t>Exceção de Coisa Julgada</t>
  </si>
  <si>
    <t>Exceção de Ilegitimidade de Parte</t>
  </si>
  <si>
    <t>Exceção de Impedimento</t>
  </si>
  <si>
    <t>Exceção de Incompetência</t>
  </si>
  <si>
    <t>Exceção de Incompetência de Juízo</t>
  </si>
  <si>
    <t>Exceção de Litispendência</t>
  </si>
  <si>
    <t>Exceção de Suspeição</t>
  </si>
  <si>
    <t>Excesso ou Desvio</t>
  </si>
  <si>
    <t>Execução Contra a Fazenda Pública</t>
  </si>
  <si>
    <t>Execução da Pena</t>
  </si>
  <si>
    <t>Execução de Alimentos</t>
  </si>
  <si>
    <t>Execução de Certidão de Crédito Judicial</t>
  </si>
  <si>
    <t>Execução de Medida de Segurança</t>
  </si>
  <si>
    <t>Execução de Multa</t>
  </si>
  <si>
    <t>Execução de Termo de Ajuste de Conduta</t>
  </si>
  <si>
    <t>Execução de Termo de Conciliação de CCP</t>
  </si>
  <si>
    <t>Execução em Ação Rescisória</t>
  </si>
  <si>
    <t>Execução em Mandado de Segurança</t>
  </si>
  <si>
    <t>Execução em Medida Cautelar</t>
  </si>
  <si>
    <t>Execução em Sentença Estrangeira</t>
  </si>
  <si>
    <t>Execução em Sentença Estrangeira Contestada</t>
  </si>
  <si>
    <t>Execução Frustrada</t>
  </si>
  <si>
    <t>Execução Hipotecária do Sistema Financeiro da Habitação</t>
  </si>
  <si>
    <t>Execução Provisória</t>
  </si>
  <si>
    <t>Execução Provisória em Autos Suplementares</t>
  </si>
  <si>
    <t>Exibição</t>
  </si>
  <si>
    <t>Exibição de Documento ou Coisa</t>
  </si>
  <si>
    <t>Expedição de documento</t>
  </si>
  <si>
    <t>Expropriação da Lei 8.257/91</t>
  </si>
  <si>
    <t>Extinção da execução ou do cumprimento da sentença</t>
  </si>
  <si>
    <t>Extinção das obrigações do falido</t>
  </si>
  <si>
    <t>Extradição</t>
  </si>
  <si>
    <t>Força maior</t>
  </si>
  <si>
    <t>Guarda</t>
  </si>
  <si>
    <t>Habeas Corpus</t>
  </si>
  <si>
    <t>Habeas Data</t>
  </si>
  <si>
    <t>Habilitação</t>
  </si>
  <si>
    <t>Habilitação de Crédito</t>
  </si>
  <si>
    <t>Habilitação para Adoção</t>
  </si>
  <si>
    <t>Habilitação para Casamento</t>
  </si>
  <si>
    <t>Herança Jacente</t>
  </si>
  <si>
    <t>Homologação de Transação Extrajudicial</t>
  </si>
  <si>
    <t>Homologação do Penhor Legal</t>
  </si>
  <si>
    <t>Impugnação ao Cumprimento  de Decisão</t>
  </si>
  <si>
    <t>Impugnação ao Cumprimento de Sentença</t>
  </si>
  <si>
    <t>Impugnação ao Pedido de Assistência Litisconsorcial ou Simples</t>
  </si>
  <si>
    <t>Impugnação ao Valor da Causa</t>
  </si>
  <si>
    <t>Impugnação de Assistência Judiciária</t>
  </si>
  <si>
    <t>Impugnação de Crédito</t>
  </si>
  <si>
    <t>Impugunação ao Valor da Causa</t>
  </si>
  <si>
    <t>Incidente de Deslocamento de Competência</t>
  </si>
  <si>
    <t>Incidente de Falsidade</t>
  </si>
  <si>
    <t>Incidente de Insanidade Mental</t>
  </si>
  <si>
    <t>Incidente de Sanidade Mental</t>
  </si>
  <si>
    <t>Incidente de Uniformização de Jurisprudência</t>
  </si>
  <si>
    <t>Inclusão em pauta</t>
  </si>
  <si>
    <t>Indulto</t>
  </si>
  <si>
    <t>Inquerito</t>
  </si>
  <si>
    <t>Inquérito</t>
  </si>
  <si>
    <t>Inquérito Administrativo</t>
  </si>
  <si>
    <t>Inquérito para Apuração de Falta Grave</t>
  </si>
  <si>
    <t>Inquérito Policial</t>
  </si>
  <si>
    <t>Inquérito Policial Especial</t>
  </si>
  <si>
    <t>Insanidade Mental do Acusado</t>
  </si>
  <si>
    <t>Insolvência Requerida pelo Credor</t>
  </si>
  <si>
    <t>Insolvência Requerida pelo Devedor ou pelo Espólio</t>
  </si>
  <si>
    <t>Inspeção</t>
  </si>
  <si>
    <t>Instrução</t>
  </si>
  <si>
    <t>Instrução de Rescisória</t>
  </si>
  <si>
    <t>Insubmissão</t>
  </si>
  <si>
    <t>Interdição</t>
  </si>
  <si>
    <t>Interdito Proibitório</t>
  </si>
  <si>
    <t>Internação com Atividades Externas</t>
  </si>
  <si>
    <t>Internação sem Atividades Externas</t>
  </si>
  <si>
    <t>Interpelação</t>
  </si>
  <si>
    <t>Interpelação Judicial</t>
  </si>
  <si>
    <t>Intervenção em Município</t>
  </si>
  <si>
    <t>Intervenção Federal</t>
  </si>
  <si>
    <t>Intrução Provisória de Deserção</t>
  </si>
  <si>
    <t>Investigação contra magistrado</t>
  </si>
  <si>
    <t>Justificação</t>
  </si>
  <si>
    <t>Justificação de Dinheiro a Risco</t>
  </si>
  <si>
    <t>Leilão ou Praça</t>
  </si>
  <si>
    <t>Liberdade Assistida</t>
  </si>
  <si>
    <t>Liberdade Provisória com ou sem fiança</t>
  </si>
  <si>
    <t>Liquidação de Sentença</t>
  </si>
  <si>
    <t>Liquidação por Artigos</t>
  </si>
  <si>
    <t>Liquidação Provisória por Arbitramento</t>
  </si>
  <si>
    <t>Liquidação Provisória por Artigos</t>
  </si>
  <si>
    <t>Lista Tríplice</t>
  </si>
  <si>
    <t>Livramento Condicional</t>
  </si>
  <si>
    <t>Mandado</t>
  </si>
  <si>
    <t>Mandado de Injunção</t>
  </si>
  <si>
    <t>Mandado de Segurança</t>
  </si>
  <si>
    <t>Mandado de Segurança Coletivo</t>
  </si>
  <si>
    <t>Medidas de Proteção à Criança e Adolescente</t>
  </si>
  <si>
    <t>Medidas Investigatórias Sobre Organizações Criminosas</t>
  </si>
  <si>
    <t>Medidas Protetivas - Estatuto do Idoso</t>
  </si>
  <si>
    <t>Medidas Protetivas de urgência (Lei Maria da Penha)</t>
  </si>
  <si>
    <t>Monitória</t>
  </si>
  <si>
    <t>Morte do agente</t>
  </si>
  <si>
    <t>Não-Decretação de Falência</t>
  </si>
  <si>
    <t>Não-Provimento</t>
  </si>
  <si>
    <t>Naturalização</t>
  </si>
  <si>
    <t>Negação de Seguimento</t>
  </si>
  <si>
    <t>Nomeação de Advogado</t>
  </si>
  <si>
    <t>Notícia-Crime</t>
  </si>
  <si>
    <t>Notificação</t>
  </si>
  <si>
    <t>Notificação para Explicações</t>
  </si>
  <si>
    <t>Notificação para Explicações (Lei de Imprensa)</t>
  </si>
  <si>
    <t>Nunciação de Obra Nova</t>
  </si>
  <si>
    <t>Obrigação de Reparar o Dano</t>
  </si>
  <si>
    <t>Ofício</t>
  </si>
  <si>
    <t>Oposição</t>
  </si>
  <si>
    <t>Ordenação de entrega de autos</t>
  </si>
  <si>
    <t>Organização e Fiscalização de Fundação</t>
  </si>
  <si>
    <t>Outras medidas provisionais</t>
  </si>
  <si>
    <t>Outros procedimentos de jurisdição voluntária</t>
  </si>
  <si>
    <t>Pagamento integral do débito</t>
  </si>
  <si>
    <t>Paralisação por negligência das partes</t>
  </si>
  <si>
    <t>Pedido de Arquivamento em Representação Criminal</t>
  </si>
  <si>
    <t>Pedido de Avocação</t>
  </si>
  <si>
    <t>Pedido de Busca e Apreensão Criminal</t>
  </si>
  <si>
    <t>Pedido de Desaforamento</t>
  </si>
  <si>
    <t>Pedido de Prisão Preventiva</t>
  </si>
  <si>
    <t>Pedido de Prisão Temporária</t>
  </si>
  <si>
    <t>Pedido de Prisão/ Liberdade Vigiada para Fins de Expulsão</t>
  </si>
  <si>
    <t>Pedido de Providências</t>
  </si>
  <si>
    <t>Pedido de Quebra de Sigilo de Dados e/ou Telefônico</t>
  </si>
  <si>
    <t>Pedido de Resposta ou Retificação da Lei de Imprensa</t>
  </si>
  <si>
    <t>Pedido de Revisão do Valor da Causa</t>
  </si>
  <si>
    <t>Pedido de Uniformização de Interpretação de Lei Federal</t>
  </si>
  <si>
    <t>Pensão por Morte</t>
  </si>
  <si>
    <t>Perda ou Suspensão ou Restabelecimento do Poder Familiar</t>
  </si>
  <si>
    <t>Perempção, litispendência ou coisa julgada</t>
  </si>
  <si>
    <t>Permissão de saída</t>
  </si>
  <si>
    <t>Petição</t>
  </si>
  <si>
    <t>Posse em Nome do Nascituro</t>
  </si>
  <si>
    <t>Precatório</t>
  </si>
  <si>
    <t>Prescrição, decadência ou perempção</t>
  </si>
  <si>
    <t>Prestação de Contas</t>
  </si>
  <si>
    <t>Prestação de Contas - Oferecidas</t>
  </si>
  <si>
    <t>Prestação de Serviços a Comunidade</t>
  </si>
  <si>
    <t>Prisão</t>
  </si>
  <si>
    <t>Prisão Preventiva para Extradição</t>
  </si>
  <si>
    <t>Procedência em Parte</t>
  </si>
  <si>
    <t>Procedimento do Juizado Especial Criminal - Sumariíssimo</t>
  </si>
  <si>
    <t>Procedimento Especial da Lei Antitóxicos</t>
  </si>
  <si>
    <t>Procedimento Especial dos Crimes de Abuso de Autoridade</t>
  </si>
  <si>
    <t>Procedimento Investigatório do MP (Peças de Informação)</t>
  </si>
  <si>
    <t>Procedimento ordinário</t>
  </si>
  <si>
    <t>Procedimento Sumário</t>
  </si>
  <si>
    <t>Processo Administrativo Disciplinar em face de Magistrado</t>
  </si>
  <si>
    <t>Processo Administrativo Disciplinar em face de Servidor</t>
  </si>
  <si>
    <t>Processo Crime</t>
  </si>
  <si>
    <t>Processo de Apuração de Ato Infracional</t>
  </si>
  <si>
    <t>Processo Judicial</t>
  </si>
  <si>
    <t>Processo Sumário (Detenção)</t>
  </si>
  <si>
    <t>Progressão de regime</t>
  </si>
  <si>
    <t>Protesto</t>
  </si>
  <si>
    <t>Protesto Formado a Bordo</t>
  </si>
  <si>
    <t>Protesto por Novo Júri</t>
  </si>
  <si>
    <t>Protocolo de Petição</t>
  </si>
  <si>
    <t>Providência</t>
  </si>
  <si>
    <t>Provimento em Parte</t>
  </si>
  <si>
    <t>Publicação</t>
  </si>
  <si>
    <t>Queixa Crime</t>
  </si>
  <si>
    <t>Questão de Ordem</t>
  </si>
  <si>
    <t>Reabilitação</t>
  </si>
  <si>
    <t>Recebimento de Embargos à Execução</t>
  </si>
  <si>
    <t>Reclamação</t>
  </si>
  <si>
    <t>Reclamação Disciplinar</t>
  </si>
  <si>
    <t>Recuperação Extrajudicial</t>
  </si>
  <si>
    <t>Recuperação Judicial</t>
  </si>
  <si>
    <t>Recurso Administrativo</t>
  </si>
  <si>
    <t>Recurso contra Expedição de Diploma</t>
  </si>
  <si>
    <t>Recurso Criminal</t>
  </si>
  <si>
    <t>Recurso de Apreensão de Livro</t>
  </si>
  <si>
    <t>Recurso de Liquidação de Sentença</t>
  </si>
  <si>
    <t>Recurso de Medida Cautelar</t>
  </si>
  <si>
    <t>Recurso de Multa</t>
  </si>
  <si>
    <t>Recurso de Revista</t>
  </si>
  <si>
    <t>Recurso de Sentença Criminal</t>
  </si>
  <si>
    <t>Recurso em Habeas Corpus</t>
  </si>
  <si>
    <t>Recurso em Habeas Data</t>
  </si>
  <si>
    <t>Recurso em Mandado de Injunção</t>
  </si>
  <si>
    <t>Recurso em Mandado de Segurança</t>
  </si>
  <si>
    <t>Recurso em Processo Administrativo Disciplinar em face de Servidor</t>
  </si>
  <si>
    <t>Recurso em Sentido Estrito</t>
  </si>
  <si>
    <t>Recurso em sentido estrito/Recurso ex officio</t>
  </si>
  <si>
    <t>Recurso Especial</t>
  </si>
  <si>
    <t>Recurso Especial Eleitoral</t>
  </si>
  <si>
    <t>Recurso Extraordinário</t>
  </si>
  <si>
    <t>Recurso Inominado</t>
  </si>
  <si>
    <t>Recurso Ordinário</t>
  </si>
  <si>
    <t>Recurso Ordinário em Habeas Corpus</t>
  </si>
  <si>
    <t>Recurso Ordinário em Mandado de Segurança</t>
  </si>
  <si>
    <t>Recurso prejudicado</t>
  </si>
  <si>
    <t>Redisponibilização no Diário da Justiça Eletrônico</t>
  </si>
  <si>
    <t>Reexame Necessário</t>
  </si>
  <si>
    <t>Reexame Necessário / Recurso Ordinário</t>
  </si>
  <si>
    <t>Reforma de decisão anterior</t>
  </si>
  <si>
    <t>Registro de Casamento Nuncupativo</t>
  </si>
  <si>
    <t>Registro de Comitê Financeiro</t>
  </si>
  <si>
    <t>Registro de Entidade Sindical</t>
  </si>
  <si>
    <t>Registro de Órgão de Partido Político em Formação</t>
  </si>
  <si>
    <t>Registro Torrens</t>
  </si>
  <si>
    <t>Regulamentação de Visitas</t>
  </si>
  <si>
    <t>Regularização de Registro Civil</t>
  </si>
  <si>
    <t>Reintegração / Manutenção de Posse</t>
  </si>
  <si>
    <t>Relatório de Investigações</t>
  </si>
  <si>
    <t>Relatório Falimentar</t>
  </si>
  <si>
    <t>Relaxamento de Prisão</t>
  </si>
  <si>
    <t>Remessa</t>
  </si>
  <si>
    <t>Remição</t>
  </si>
  <si>
    <t>Remição do Imóvel Hipotecado</t>
  </si>
  <si>
    <t>Remoção de Inventariante</t>
  </si>
  <si>
    <t>Remoção, modificação  e dispensa de tutor ou curador</t>
  </si>
  <si>
    <t>Renovatória de Locação</t>
  </si>
  <si>
    <t>Renúncia do queixoso ou perdão aceito</t>
  </si>
  <si>
    <t>Representação</t>
  </si>
  <si>
    <t>Representação Criminal</t>
  </si>
  <si>
    <t>Representação p/ Declaração de Indignidade/Incompatibilidade</t>
  </si>
  <si>
    <t>Representação p/ Perda da Graduação</t>
  </si>
  <si>
    <t>Representação por Excesso de Prazo</t>
  </si>
  <si>
    <t>Requisição de informações</t>
  </si>
  <si>
    <t>Requisição de Pequeno Valor</t>
  </si>
  <si>
    <t>Restabelecimento de Auxílio por Incapacidade Temporária</t>
  </si>
  <si>
    <t>Restabelecimento de Benefício Previdenciário</t>
  </si>
  <si>
    <t>Restabelecimento de BPC</t>
  </si>
  <si>
    <t>Restabelecimento de Pensão por Morte</t>
  </si>
  <si>
    <t>Restauração de Autos</t>
  </si>
  <si>
    <t>Restituição de Coisas Apreendidas</t>
  </si>
  <si>
    <t>Retificação de Nome Estrangeiro</t>
  </si>
  <si>
    <t>Retificação de Registro de Imóvel</t>
  </si>
  <si>
    <t>Retificação ou Suprimento ou Restauração de Registro Civil</t>
  </si>
  <si>
    <t>Retratação do agente</t>
  </si>
  <si>
    <t>Retroatividade de lei</t>
  </si>
  <si>
    <t>Revisão Criminal</t>
  </si>
  <si>
    <t>Revisão de Eleitorado</t>
  </si>
  <si>
    <t>Revisão Judicial de Decisão do Conselho Tutelar</t>
  </si>
  <si>
    <t>Revisional de Aluguel</t>
  </si>
  <si>
    <t>Salário In Natura</t>
  </si>
  <si>
    <t>Salário-maternidade</t>
  </si>
  <si>
    <t>Semiliberdade</t>
  </si>
  <si>
    <t>Sentença Arbitral</t>
  </si>
  <si>
    <t>Sentença Estrangeira</t>
  </si>
  <si>
    <t>Sentença Estrangeira Contestada</t>
  </si>
  <si>
    <t>Separação Consensual</t>
  </si>
  <si>
    <t>Separação Litigiosa</t>
  </si>
  <si>
    <t>Seqüestro</t>
  </si>
  <si>
    <t>Sessão do Tribunal do Júri</t>
  </si>
  <si>
    <t>Sindicância</t>
  </si>
  <si>
    <t>Sonegados</t>
  </si>
  <si>
    <t>Superveniência de doença mental</t>
  </si>
  <si>
    <t>Suprimento de Capacidade ou de Consentimento para Casar</t>
  </si>
  <si>
    <t>Suprimento de Idade e/ou Consentimento</t>
  </si>
  <si>
    <t>Suspensão Condicional da Pena</t>
  </si>
  <si>
    <t>Suspensão Condicional do Processo</t>
  </si>
  <si>
    <t>Suspensão de Direitos</t>
  </si>
  <si>
    <t>Suspensão de Execução de Sentença</t>
  </si>
  <si>
    <t>Suspensão de Liminar</t>
  </si>
  <si>
    <t>Suspensão de Liminar e de Sentença</t>
  </si>
  <si>
    <t>Suspensão de Liminar ou Antecipação de Tutela</t>
  </si>
  <si>
    <t>Suspensão de Segurança</t>
  </si>
  <si>
    <t>Suspensão de Tutela Antecipada</t>
  </si>
  <si>
    <t>Suspensão do Processo</t>
  </si>
  <si>
    <t>Termo Circunstanciado</t>
  </si>
  <si>
    <t>Trabalho Externo</t>
  </si>
  <si>
    <t>Transferência da Execução da Pena</t>
  </si>
  <si>
    <t>Transferência entre estabelecimentos penais</t>
  </si>
  <si>
    <t>Transferência para outro Estabelecimento Penal</t>
  </si>
  <si>
    <t>Tutela</t>
  </si>
  <si>
    <t>Tutela c/c Destituição do Poder Familiar</t>
  </si>
  <si>
    <t>Tutela e Curatela -  Nomeação</t>
  </si>
  <si>
    <t>Tutela e Curatela - Remoção e Dispensa</t>
  </si>
  <si>
    <t>Unificação de penas</t>
  </si>
  <si>
    <t>Usucapião</t>
  </si>
  <si>
    <t>Ação de Execução Por Quantia Certa</t>
  </si>
  <si>
    <t>Ação de Execução</t>
  </si>
  <si>
    <t>Contestação - Reclamação Trabalhista</t>
  </si>
  <si>
    <t>Reclamação Administrativa - Procon</t>
  </si>
  <si>
    <t>COMO NOS CONHECEU</t>
  </si>
  <si>
    <t>SEGMENTO DE ATUAÇÃO</t>
  </si>
  <si>
    <t>Anúncio</t>
  </si>
  <si>
    <t>Alimentos e Bebidas</t>
  </si>
  <si>
    <t>Google</t>
  </si>
  <si>
    <t>Arquitetura</t>
  </si>
  <si>
    <t>Atacado e Distribuição</t>
  </si>
  <si>
    <t>Bebidas</t>
  </si>
  <si>
    <t>Beleza</t>
  </si>
  <si>
    <t>Redes Sociais</t>
  </si>
  <si>
    <t>Cartório</t>
  </si>
  <si>
    <t>Site</t>
  </si>
  <si>
    <t>Condomínio e Administradora</t>
  </si>
  <si>
    <t>Construção Civil</t>
  </si>
  <si>
    <t>Contabilidade</t>
  </si>
  <si>
    <t>Corretora de Imóveis</t>
  </si>
  <si>
    <t>Corretora de Seguros</t>
  </si>
  <si>
    <t>Educação</t>
  </si>
  <si>
    <t>Metalúrgica</t>
  </si>
  <si>
    <t>Moda</t>
  </si>
  <si>
    <t>Tecnologia</t>
  </si>
  <si>
    <t>TIPO DE RECEBIMENTO</t>
  </si>
  <si>
    <t>CATEGORIA DE DESPESA</t>
  </si>
  <si>
    <t>Comissão</t>
  </si>
  <si>
    <t>Água</t>
  </si>
  <si>
    <t>Alimentação</t>
  </si>
  <si>
    <t>Entrada</t>
  </si>
  <si>
    <t>Aluguel</t>
  </si>
  <si>
    <t>Honorários</t>
  </si>
  <si>
    <t>Celular</t>
  </si>
  <si>
    <t>Mensalidade</t>
  </si>
  <si>
    <t>Compras</t>
  </si>
  <si>
    <t>Multa</t>
  </si>
  <si>
    <t>Gás</t>
  </si>
  <si>
    <t>Internet</t>
  </si>
  <si>
    <t>Investimento</t>
  </si>
  <si>
    <t>Limpeza</t>
  </si>
  <si>
    <t>Luz</t>
  </si>
  <si>
    <t>Manutenção</t>
  </si>
  <si>
    <t>Materiais</t>
  </si>
  <si>
    <t>Mercado</t>
  </si>
  <si>
    <t>Outras</t>
  </si>
  <si>
    <t>Outras Despesas com Funcionário</t>
  </si>
  <si>
    <t>Publicidade</t>
  </si>
  <si>
    <t>Salário de Funcionário</t>
  </si>
  <si>
    <t>Transporte</t>
  </si>
  <si>
    <t>RESPONSÁVEIS</t>
  </si>
  <si>
    <t>SITUAÇÃO</t>
  </si>
  <si>
    <t>Não Iniciada</t>
  </si>
  <si>
    <t>Em Andamento</t>
  </si>
  <si>
    <t>1007600-78.2025.8.26.0196</t>
  </si>
  <si>
    <t>2-91 Diego de Brito Silva</t>
  </si>
  <si>
    <t>1007606-85.2025.8.26.0196</t>
  </si>
  <si>
    <t>7-34 Rafael Costa Lizo</t>
  </si>
  <si>
    <t>1007601-63.2025.8.26.0196</t>
  </si>
  <si>
    <t>7-127 Marcelo gustavo Montagnini</t>
  </si>
  <si>
    <t>1007602-48.2025.8.26.0196</t>
  </si>
  <si>
    <t>7-200 Lupércio Alves Fereira Júnior</t>
  </si>
  <si>
    <t>1007604-18.2025.8.26.0196</t>
  </si>
  <si>
    <t>7-233 João Pedro Peixto Tasso</t>
  </si>
  <si>
    <t>Diligencia</t>
  </si>
  <si>
    <t>1007605-03.2025.8.26.0196</t>
  </si>
  <si>
    <t>7-517 Maria Luiza Gomes</t>
  </si>
  <si>
    <t>acordo</t>
  </si>
  <si>
    <t>1007607-70.2025.8.26.0196</t>
  </si>
  <si>
    <t>7-765 Suzy Margarete Matias</t>
  </si>
  <si>
    <t>1007609-40.2025.8.26.0196</t>
  </si>
  <si>
    <t>7-788 Eduardo Dermínio Querino</t>
  </si>
  <si>
    <t>1008271-04.2025.8.26.0196</t>
  </si>
  <si>
    <t>7-895 Bruno Moura Gomes</t>
  </si>
  <si>
    <t>1007608-55.2025.8.26.0196</t>
  </si>
  <si>
    <t>7-3313 Fernando José Menezes</t>
  </si>
  <si>
    <t>Em Agravo em Resp</t>
  </si>
  <si>
    <t>Fase de Recurso</t>
  </si>
  <si>
    <t>Concluso para Decisão</t>
  </si>
  <si>
    <t>Apelação do PROCON SP</t>
  </si>
  <si>
    <t>Apelação da parte autora</t>
  </si>
  <si>
    <t>Defesa Preliminar Feita e Aguardando Baixa</t>
  </si>
  <si>
    <t xml:space="preserve">Edivilson dos Santos Rodrigues </t>
  </si>
  <si>
    <t>1001399-28.2025.8.26.0210</t>
  </si>
  <si>
    <t>7-611 Luís Fernando Moraes</t>
  </si>
  <si>
    <t xml:space="preserve">Pessoa Jurídica </t>
  </si>
  <si>
    <t>7-140 Gabriel Augusto de Freitas Alves</t>
  </si>
  <si>
    <t>7-4893 Nelma de Oliveira</t>
  </si>
  <si>
    <t>2-2706 Gustavo Mendes Fernades</t>
  </si>
  <si>
    <t>1014857-57.2025.8.26.0196</t>
  </si>
  <si>
    <t>1014861-94.2025.8.26.0196</t>
  </si>
  <si>
    <t>1014864-49.2025.8.26.0196</t>
  </si>
  <si>
    <t>1014867-04.2025.8.26.0196</t>
  </si>
  <si>
    <t>35.001.003.25.0419940</t>
  </si>
  <si>
    <t>Davi Meira Leci</t>
  </si>
  <si>
    <t>PROCON SP</t>
  </si>
  <si>
    <t>Manifestação Preliminar em CIP</t>
  </si>
  <si>
    <t>7-521 Ermelindo Scott Neto</t>
  </si>
  <si>
    <t>7-71 Lucas Lemos Oliveira</t>
  </si>
  <si>
    <t>7-233 Marina Pini</t>
  </si>
  <si>
    <t>35.049.001.25-0003718</t>
  </si>
  <si>
    <t>Silvania Mara Campos</t>
  </si>
  <si>
    <t>4001629-04.2025.8.26.0506</t>
  </si>
  <si>
    <t>ART Veículos Ltda e Nissan do Brasil Automóveis</t>
  </si>
  <si>
    <t>Inicial</t>
  </si>
  <si>
    <t>1019953-53.2025.8.26.0196</t>
  </si>
  <si>
    <t>2-502 Camila Luiza Ferreira</t>
  </si>
  <si>
    <t>1020018-48.2025.8.26.0196</t>
  </si>
  <si>
    <t>2-17 Kenislali Cristina da Silva Queirós</t>
  </si>
  <si>
    <t>1020022-85.2025.8.26.0196</t>
  </si>
  <si>
    <t>2-409 Sabrina Aparecida Gatti Garcia</t>
  </si>
  <si>
    <t>1020027-10.2025.8.26.0196</t>
  </si>
  <si>
    <t>2-304 Breno Júnior Laudigy Pinheiro</t>
  </si>
  <si>
    <t>1020030-62.2025.8.26.0196</t>
  </si>
  <si>
    <t>2-2640 Geiseane Borges Alves</t>
  </si>
  <si>
    <t>1020031-47.2025.8.26.0196</t>
  </si>
  <si>
    <t>7-153 Helton José Rejane</t>
  </si>
  <si>
    <t>1020033-17.2025.8.26.0196</t>
  </si>
  <si>
    <t>7-570 João Paulo Silva de Paula</t>
  </si>
  <si>
    <t>1020062-67.2025.8.26.0196</t>
  </si>
  <si>
    <t>7-512 Thiago Goularte Nunes</t>
  </si>
  <si>
    <t>1020066-07.2025.8.26.0196</t>
  </si>
  <si>
    <t>7-602 Juliana Lemos Ribeiro</t>
  </si>
  <si>
    <t xml:space="preserve">1020071-29.2025.8.26.0196 </t>
  </si>
  <si>
    <t xml:space="preserve">7-229 Aline Cristina de Souza </t>
  </si>
  <si>
    <t>https://esaj.tjsp.jus.br/cpopg/show.do;jsessionid=EBEFC800B91C7CFB06243E9E55E7BF95.cpopg12?processo.codigo=5G000IIPA0000&amp;processo.foro=196&amp;processo.numero=1020018-48.2025.8.26.0196</t>
  </si>
  <si>
    <t>https://esaj.tjsp.jus.br/cpopg/show.do?processo.codigo=5G000IIPE0000&amp;processo.foro=196&amp;processo.numero=1020022-85.2025.8.26.0196</t>
  </si>
  <si>
    <t>1007735-92.2025.8.26.0066</t>
  </si>
  <si>
    <t>1018804-22.2025.8.26.0196</t>
  </si>
  <si>
    <t>Alfa Seguros S/A</t>
  </si>
  <si>
    <t>35.001.003.25.0685307</t>
  </si>
  <si>
    <t>Wagner Aparecido Lourenção</t>
  </si>
  <si>
    <t>1016789-23.2025.8.26.0506</t>
  </si>
  <si>
    <t>Elisangela Caetano</t>
  </si>
  <si>
    <t>Portal de Serviços e-SAJ</t>
  </si>
  <si>
    <t>https://1drv.ms/f/c/05b7b12202da8b5a/EnzPEBEsfoBEi2MY3mRdG7EB9FPjAkyGcu0tVyjADJQu3A?e=EXycDW</t>
  </si>
  <si>
    <t>7-241 Lívia de Melo Ferreira</t>
  </si>
  <si>
    <t>PAS2390-2025.AI000053-B</t>
  </si>
  <si>
    <t>PAS2388-2025.AI002108-D</t>
  </si>
  <si>
    <t>4007953-67.2025.8.26.0196</t>
  </si>
  <si>
    <t>7-833 Eduardo Beirigo Garcia</t>
  </si>
  <si>
    <t>5ª Vara Civel</t>
  </si>
  <si>
    <t>4007952-82.2025.8.26.0196</t>
  </si>
  <si>
    <t>7-487 Thainá Ariany Freitas</t>
  </si>
  <si>
    <t>4007960-59.2025.8.26.0196</t>
  </si>
  <si>
    <t>7-441 Márcio Rodrigues</t>
  </si>
  <si>
    <t xml:space="preserve">4ª Vara Cível </t>
  </si>
  <si>
    <t>4007963-14.2025.8.26.0196</t>
  </si>
  <si>
    <t>7-601 Rafael Ferreira Marques</t>
  </si>
  <si>
    <t>4000961-29.2025.8.26.0572</t>
  </si>
  <si>
    <t>Apareceida de Lourdes Bezerra Lima</t>
  </si>
  <si>
    <t>Maria dos Reis Alves</t>
  </si>
  <si>
    <t>35.001.262.26.1117514</t>
  </si>
  <si>
    <t>35.001.092.26.1083606</t>
  </si>
  <si>
    <t>Mayara Neves Santilli</t>
  </si>
  <si>
    <t>4003152-74.2026.8.26.0196</t>
  </si>
  <si>
    <t>7-688 Paula Marta do Nascimento</t>
  </si>
  <si>
    <t>4003392-63.2026.8.26.0196</t>
  </si>
  <si>
    <t>7-652 Leonardo da Silva Freire</t>
  </si>
  <si>
    <t>4003403-92.2026.8.26.0196</t>
  </si>
  <si>
    <t>7-505 Marcelo Silva</t>
  </si>
  <si>
    <t>4003402-10.2026.8.26.0196</t>
  </si>
  <si>
    <t>2-4758 Cláudia Ferreira dos Reis</t>
  </si>
  <si>
    <t>4003142-30.2026.8.26.0196</t>
  </si>
  <si>
    <t>2-4118 Marcos Cícero de Souza</t>
  </si>
  <si>
    <t>2-407 Marcela Verzola Fidalgo Donadeli</t>
  </si>
  <si>
    <t>2-2356 Wanderley Canavez Filho</t>
  </si>
  <si>
    <t>2-446 Rita de Cássia Gomes Martins</t>
  </si>
  <si>
    <t>2-460 Miriam Aparecida de Almeida</t>
  </si>
  <si>
    <t>2-726 Kaíque André Simplício Arlindo</t>
  </si>
  <si>
    <t>2-4681 Priscila de Paula Damasceno Peres</t>
  </si>
  <si>
    <t>2- 2996 Juliana Reis de Carvalho</t>
  </si>
  <si>
    <t>2-4671 Thiago Miguel Vieira Silva</t>
  </si>
  <si>
    <t>7-51 Ítalo Borasqui Silva</t>
  </si>
  <si>
    <t>7-400 Gustavo Henrique da Silva</t>
  </si>
  <si>
    <t>7-134 Ana Flávia Lopes Molina</t>
  </si>
  <si>
    <t>7-226 Eurica Natália Ferreira</t>
  </si>
  <si>
    <t>7-237 Márcia Heloísa da Silva</t>
  </si>
  <si>
    <t>7-260 Fábio dos Santos Felizardo</t>
  </si>
  <si>
    <t>7-239 Gustavo Luciano Ribeiro</t>
  </si>
  <si>
    <t>2-290 Samira do Couto Rosa</t>
  </si>
  <si>
    <t>2-311 Juliana Cristina de Oliveira Teixeira</t>
  </si>
  <si>
    <t>7-236 Júlio César Berdu Duarte</t>
  </si>
  <si>
    <t>7-606 Vinicius Feliciano Braz</t>
  </si>
  <si>
    <t>7-538 Daniel Araújo</t>
  </si>
  <si>
    <t>2-743 Franciele Portes Mendonça Morato</t>
  </si>
  <si>
    <t>2-860 Zanone Luiz de Souza Neto</t>
  </si>
  <si>
    <t>2-4688 Carlos Henrique Gomes</t>
  </si>
  <si>
    <t>4003837-81.2026.8.26.0196</t>
  </si>
  <si>
    <t>2-19 Gustavo Jacyntho de Souza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</si>
</sst>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-416]dddd"/>
    <numFmt numFmtId="165" formatCode="[$-F800]dddd&quot;, &quot;mmmm\ dd&quot;, &quot;yyyy"/>
    <numFmt numFmtId="166" formatCode="&quot;R$ &quot;#,##0.00"/>
    <numFmt numFmtId="167" formatCode="_-&quot;R$ &quot;* #,##0.00_-;&quot;-R$ &quot;* #,##0.00_-;_-&quot;R$ &quot;* \-??_-;_-@_-"/>
    <numFmt numFmtId="168" formatCode="d/m/yyyy"/>
    <numFmt numFmtId="169" formatCode="h:mm;@"/>
  </numFmts>
  <fonts count="36" x14ac:knownFonts="1">
    <font>
      <sz val="11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sz val="10"/>
      <color theme="0"/>
      <name val="Calibri"/>
      <family val="2"/>
      <charset val="1"/>
    </font>
    <font>
      <sz val="11"/>
      <color theme="0"/>
      <name val="Calibri"/>
      <family val="2"/>
      <charset val="1"/>
    </font>
    <font>
      <sz val="11"/>
      <color rgb="FFFF0000"/>
      <name val="Calibri"/>
      <family val="2"/>
      <charset val="1"/>
    </font>
    <font>
      <sz val="18"/>
      <color theme="0"/>
      <name val="Calibri"/>
      <family val="2"/>
      <charset val="1"/>
    </font>
    <font>
      <sz val="10"/>
      <color theme="1"/>
      <name val="Oswald"/>
      <charset val="1"/>
    </font>
    <font>
      <sz val="10"/>
      <color rgb="FFFF0000"/>
      <name val="Calibri"/>
      <family val="2"/>
      <charset val="1"/>
    </font>
    <font>
      <sz val="10"/>
      <color theme="1"/>
      <name val="Inconsolata SemiExpanded Light"/>
      <charset val="1"/>
    </font>
    <font>
      <sz val="10"/>
      <name val="Calibri"/>
      <family val="2"/>
      <charset val="1"/>
    </font>
    <font>
      <b/>
      <sz val="10"/>
      <color theme="1"/>
      <name val="Oswald"/>
      <charset val="1"/>
    </font>
    <font>
      <sz val="10"/>
      <color theme="0" tint="-0.14999847407452621"/>
      <name val="Calibri"/>
      <family val="2"/>
      <charset val="1"/>
    </font>
    <font>
      <u/>
      <sz val="11"/>
      <color theme="10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0"/>
      <color theme="1"/>
      <name val="Calibri"/>
      <family val="2"/>
      <charset val="1"/>
    </font>
    <font>
      <sz val="11"/>
      <name val="Calibri"/>
      <family val="2"/>
      <charset val="1"/>
    </font>
    <font>
      <sz val="10"/>
      <color rgb="FF000000"/>
      <name val="Calibri"/>
      <family val="2"/>
      <charset val="1"/>
    </font>
    <font>
      <b/>
      <sz val="11"/>
      <color theme="0"/>
      <name val="Calibri"/>
      <family val="2"/>
      <charset val="1"/>
    </font>
    <font>
      <sz val="11"/>
      <color theme="1"/>
      <name val="Oswald"/>
      <charset val="1"/>
    </font>
    <font>
      <b/>
      <sz val="10"/>
      <color rgb="FF000000"/>
      <name val="Calibri"/>
      <family val="2"/>
      <charset val="1"/>
    </font>
    <font>
      <sz val="10"/>
      <color rgb="FF404040"/>
      <name val="Calibri"/>
      <family val="2"/>
      <charset val="1"/>
    </font>
    <font>
      <sz val="10"/>
      <color theme="1" tint="0.24988555558946501"/>
      <name val="Calibri"/>
      <family val="2"/>
      <charset val="1"/>
    </font>
    <font>
      <b/>
      <sz val="12"/>
      <color theme="1"/>
      <name val="Calibri"/>
      <family val="2"/>
      <charset val="1"/>
    </font>
    <font>
      <b/>
      <sz val="11"/>
      <color theme="1"/>
      <name val="Oswald"/>
      <charset val="1"/>
    </font>
    <font>
      <sz val="11"/>
      <color theme="1"/>
      <name val="Calibri"/>
      <family val="2"/>
      <charset val="1"/>
    </font>
    <font>
      <sz val="10"/>
      <color theme="1"/>
      <name val="Montserrat"/>
    </font>
    <font>
      <sz val="10"/>
      <color theme="0"/>
      <name val="Montserrat"/>
    </font>
    <font>
      <b/>
      <sz val="10"/>
      <color theme="1"/>
      <name val="Montserrat"/>
    </font>
    <font>
      <b/>
      <sz val="10"/>
      <name val="Montserrat"/>
    </font>
    <font>
      <b/>
      <sz val="10"/>
      <color rgb="FF000000"/>
      <name val="Montserrat"/>
    </font>
    <font>
      <sz val="10"/>
      <color rgb="FF000000"/>
      <name val="Montserrat"/>
    </font>
    <font>
      <u/>
      <sz val="10"/>
      <color theme="10"/>
      <name val="Montserrat"/>
    </font>
    <font>
      <sz val="10"/>
      <color rgb="FFFFFFFF"/>
      <name val="Montserrat"/>
    </font>
    <font>
      <b/>
      <sz val="10"/>
      <color rgb="FFDBB274"/>
      <name val="Montserrat"/>
    </font>
    <font>
      <sz val="10"/>
      <name val="Montserrat"/>
    </font>
    <font>
      <sz val="11"/>
      <color theme="1"/>
      <name val="Montserrat"/>
    </font>
  </fonts>
  <fills count="16">
    <fill>
      <patternFill patternType="none"/>
    </fill>
    <fill>
      <patternFill patternType="gray125"/>
    </fill>
    <fill>
      <patternFill patternType="solid">
        <fgColor theme="0" tint="-0.14999847407452621"/>
        <bgColor rgb="FFD0CECE"/>
      </patternFill>
    </fill>
    <fill>
      <patternFill patternType="solid">
        <fgColor theme="1"/>
        <bgColor rgb="FF003300"/>
      </patternFill>
    </fill>
    <fill>
      <patternFill patternType="solid">
        <fgColor theme="9" tint="-0.499984740745262"/>
        <bgColor rgb="FF404040"/>
      </patternFill>
    </fill>
    <fill>
      <patternFill patternType="solid">
        <fgColor theme="9" tint="0.39988402966399123"/>
        <bgColor rgb="FFC5E0B4"/>
      </patternFill>
    </fill>
    <fill>
      <patternFill patternType="solid">
        <fgColor rgb="FFF2F2F2"/>
        <bgColor rgb="FFE7E6E6"/>
      </patternFill>
    </fill>
    <fill>
      <patternFill patternType="solid">
        <fgColor theme="0"/>
        <bgColor rgb="FFF2F2F2"/>
      </patternFill>
    </fill>
    <fill>
      <patternFill patternType="solid">
        <fgColor theme="0" tint="-0.249977111117893"/>
        <bgColor rgb="FFD0CECE"/>
      </patternFill>
    </fill>
    <fill>
      <patternFill patternType="solid">
        <fgColor theme="2"/>
        <bgColor rgb="FFDEEBF7"/>
      </patternFill>
    </fill>
    <fill>
      <patternFill patternType="solid">
        <fgColor theme="9" tint="0.79989013336588644"/>
        <bgColor rgb="FFE7E6E6"/>
      </patternFill>
    </fill>
    <fill>
      <patternFill patternType="solid">
        <fgColor theme="2" tint="-9.9978637043366805E-2"/>
        <bgColor rgb="FFD9D9D9"/>
      </patternFill>
    </fill>
    <fill>
      <patternFill patternType="solid">
        <fgColor rgb="FFF4CCCC"/>
        <bgColor rgb="FFFFC7CE"/>
      </patternFill>
    </fill>
    <fill>
      <patternFill patternType="solid">
        <fgColor theme="9" tint="0.59987182226020086"/>
        <bgColor rgb="FFC6EFCE"/>
      </patternFill>
    </fill>
    <fill>
      <patternFill patternType="solid">
        <fgColor theme="0" tint="-4.9989318521683403E-2"/>
        <bgColor rgb="FFE7E6E6"/>
      </patternFill>
    </fill>
    <fill>
      <patternFill patternType="solid">
        <fgColor theme="0" tint="-4.9989318521683403E-2"/>
        <bgColor indexed="64"/>
      </patternFill>
    </fill>
  </fills>
  <borders count="19">
    <border>
      <left/>
      <right/>
      <top/>
      <bottom/>
      <diagonal/>
    </border>
    <border>
      <left/>
      <right style="medium">
        <color rgb="FFFFFFFF"/>
      </right>
      <top style="thin">
        <color rgb="FFD9D9D9"/>
      </top>
      <bottom style="medium">
        <color theme="9" tint="-0.249977111117893"/>
      </bottom>
      <diagonal/>
    </border>
    <border>
      <left style="medium">
        <color rgb="FFFFFFFF"/>
      </left>
      <right style="medium">
        <color rgb="FFFFFFFF"/>
      </right>
      <top style="thin">
        <color rgb="FFD9D9D9"/>
      </top>
      <bottom style="medium">
        <color theme="9" tint="-0.249977111117893"/>
      </bottom>
      <diagonal/>
    </border>
    <border>
      <left style="medium">
        <color rgb="FFFFFFFF"/>
      </left>
      <right/>
      <top style="thin">
        <color rgb="FFD9D9D9"/>
      </top>
      <bottom style="medium">
        <color theme="9" tint="-0.249977111117893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/>
      <top/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thin">
        <color rgb="FFD9D9D9"/>
      </top>
      <bottom style="medium">
        <color theme="9" tint="-0.249977111117893"/>
      </bottom>
      <diagonal/>
    </border>
    <border>
      <left style="medium">
        <color theme="0"/>
      </left>
      <right/>
      <top style="medium">
        <color theme="4"/>
      </top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medium">
        <color theme="0"/>
      </right>
      <top style="medium">
        <color theme="0"/>
      </top>
      <bottom/>
      <diagonal/>
    </border>
    <border>
      <left/>
      <right/>
      <top style="medium">
        <color theme="0"/>
      </top>
      <bottom/>
      <diagonal/>
    </border>
  </borders>
  <cellStyleXfs count="5">
    <xf numFmtId="0" fontId="0" fillId="0" borderId="0"/>
    <xf numFmtId="167" fontId="24" fillId="0" borderId="0" applyBorder="0" applyProtection="0"/>
    <xf numFmtId="9" fontId="24" fillId="0" borderId="0" applyBorder="0" applyProtection="0"/>
    <xf numFmtId="0" fontId="12" fillId="0" borderId="0" applyBorder="0" applyProtection="0"/>
    <xf numFmtId="0" fontId="12" fillId="0" borderId="0" applyNumberFormat="0" applyFill="0" applyBorder="0" applyAlignment="0" applyProtection="0"/>
  </cellStyleXfs>
  <cellXfs count="30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3" borderId="0" xfId="0" applyFill="1" applyAlignment="1">
      <alignment vertical="center"/>
    </xf>
    <xf numFmtId="0" fontId="3" fillId="3" borderId="0" xfId="0" applyFont="1" applyFill="1" applyAlignment="1">
      <alignment vertical="center"/>
    </xf>
    <xf numFmtId="0" fontId="0" fillId="4" borderId="0" xfId="0" applyFill="1" applyAlignment="1">
      <alignment vertical="center"/>
    </xf>
    <xf numFmtId="0" fontId="3" fillId="4" borderId="0" xfId="0" applyFont="1" applyFill="1" applyAlignment="1">
      <alignment vertical="center"/>
    </xf>
    <xf numFmtId="0" fontId="0" fillId="2" borderId="0" xfId="0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0" fillId="2" borderId="0" xfId="0" applyFill="1"/>
    <xf numFmtId="0" fontId="3" fillId="0" borderId="0" xfId="0" applyFont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6" fontId="2" fillId="0" borderId="0" xfId="0" applyNumberFormat="1" applyFont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166" fontId="2" fillId="0" borderId="0" xfId="0" applyNumberFormat="1" applyFont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0" borderId="0" xfId="0" applyFont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locked="0"/>
    </xf>
    <xf numFmtId="0" fontId="0" fillId="4" borderId="0" xfId="0" applyFill="1" applyAlignment="1" applyProtection="1">
      <alignment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13" fillId="5" borderId="10" xfId="0" applyFont="1" applyFill="1" applyBorder="1" applyAlignment="1" applyProtection="1">
      <alignment horizontal="center" vertical="center" wrapText="1"/>
      <protection locked="0"/>
    </xf>
    <xf numFmtId="0" fontId="13" fillId="5" borderId="10" xfId="0" applyFont="1" applyFill="1" applyBorder="1" applyAlignment="1" applyProtection="1">
      <alignment horizontal="center" vertical="center"/>
      <protection locked="0"/>
    </xf>
    <xf numFmtId="0" fontId="1" fillId="7" borderId="7" xfId="0" applyFont="1" applyFill="1" applyBorder="1" applyAlignment="1" applyProtection="1">
      <alignment horizontal="center" vertical="center"/>
      <protection locked="0"/>
    </xf>
    <xf numFmtId="0" fontId="1" fillId="7" borderId="8" xfId="0" applyFont="1" applyFill="1" applyBorder="1" applyAlignment="1" applyProtection="1">
      <alignment horizontal="center" vertical="center"/>
      <protection locked="0"/>
    </xf>
    <xf numFmtId="0" fontId="14" fillId="6" borderId="4" xfId="0" applyFont="1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1" fillId="7" borderId="5" xfId="0" applyFont="1" applyFill="1" applyBorder="1" applyAlignment="1" applyProtection="1">
      <alignment horizontal="center" vertical="center"/>
      <protection locked="0"/>
    </xf>
    <xf numFmtId="166" fontId="1" fillId="7" borderId="5" xfId="1" applyNumberFormat="1" applyFont="1" applyFill="1" applyBorder="1" applyAlignment="1" applyProtection="1">
      <alignment horizontal="center" vertical="center"/>
      <protection locked="0"/>
    </xf>
    <xf numFmtId="166" fontId="1" fillId="7" borderId="5" xfId="0" applyNumberFormat="1" applyFont="1" applyFill="1" applyBorder="1" applyAlignment="1" applyProtection="1">
      <alignment horizontal="center" vertical="center"/>
      <protection locked="0"/>
    </xf>
    <xf numFmtId="168" fontId="1" fillId="7" borderId="5" xfId="0" applyNumberFormat="1" applyFont="1" applyFill="1" applyBorder="1" applyAlignment="1" applyProtection="1">
      <alignment horizontal="center" vertical="center"/>
      <protection locked="0"/>
    </xf>
    <xf numFmtId="0" fontId="1" fillId="7" borderId="11" xfId="0" applyFont="1" applyFill="1" applyBorder="1" applyAlignment="1" applyProtection="1">
      <alignment horizontal="center" vertical="center"/>
      <protection locked="0"/>
    </xf>
    <xf numFmtId="168" fontId="2" fillId="7" borderId="5" xfId="0" applyNumberFormat="1" applyFont="1" applyFill="1" applyBorder="1" applyAlignment="1">
      <alignment horizontal="center" vertical="center"/>
    </xf>
    <xf numFmtId="0" fontId="1" fillId="7" borderId="6" xfId="0" applyFont="1" applyFill="1" applyBorder="1" applyAlignment="1" applyProtection="1">
      <alignment horizontal="center" vertical="center"/>
      <protection locked="0"/>
    </xf>
    <xf numFmtId="0" fontId="14" fillId="6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/>
    </xf>
    <xf numFmtId="0" fontId="1" fillId="7" borderId="8" xfId="0" applyFont="1" applyFill="1" applyBorder="1" applyAlignment="1">
      <alignment horizontal="center" vertical="center"/>
    </xf>
    <xf numFmtId="168" fontId="1" fillId="7" borderId="8" xfId="0" applyNumberFormat="1" applyFont="1" applyFill="1" applyBorder="1" applyAlignment="1" applyProtection="1">
      <alignment horizontal="center" vertical="center"/>
      <protection locked="0"/>
    </xf>
    <xf numFmtId="0" fontId="1" fillId="7" borderId="9" xfId="0" applyFont="1" applyFill="1" applyBorder="1" applyAlignment="1" applyProtection="1">
      <alignment horizontal="center" vertical="center"/>
      <protection locked="0"/>
    </xf>
    <xf numFmtId="166" fontId="0" fillId="6" borderId="6" xfId="0" applyNumberFormat="1" applyFill="1" applyBorder="1" applyAlignment="1">
      <alignment horizontal="center" vertical="center"/>
    </xf>
    <xf numFmtId="166" fontId="2" fillId="7" borderId="7" xfId="0" applyNumberFormat="1" applyFont="1" applyFill="1" applyBorder="1" applyAlignment="1">
      <alignment horizontal="center" vertical="center"/>
    </xf>
    <xf numFmtId="9" fontId="2" fillId="7" borderId="7" xfId="0" applyNumberFormat="1" applyFont="1" applyFill="1" applyBorder="1" applyAlignment="1">
      <alignment horizontal="center" vertical="center"/>
    </xf>
    <xf numFmtId="9" fontId="0" fillId="6" borderId="6" xfId="2" applyFont="1" applyFill="1" applyBorder="1" applyAlignment="1" applyProtection="1">
      <alignment horizontal="center" vertical="center"/>
    </xf>
    <xf numFmtId="9" fontId="2" fillId="7" borderId="7" xfId="2" applyFont="1" applyFill="1" applyBorder="1" applyAlignment="1" applyProtection="1">
      <alignment horizontal="center" vertical="center"/>
    </xf>
    <xf numFmtId="168" fontId="0" fillId="6" borderId="6" xfId="0" applyNumberFormat="1" applyFill="1" applyBorder="1" applyAlignment="1">
      <alignment horizontal="center" vertical="center"/>
    </xf>
    <xf numFmtId="168" fontId="2" fillId="7" borderId="7" xfId="0" applyNumberFormat="1" applyFont="1" applyFill="1" applyBorder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locked="0"/>
    </xf>
    <xf numFmtId="0" fontId="14" fillId="2" borderId="7" xfId="0" applyFont="1" applyFill="1" applyBorder="1" applyAlignment="1" applyProtection="1">
      <alignment horizontal="center" vertical="center" wrapText="1"/>
      <protection locked="0"/>
    </xf>
    <xf numFmtId="0" fontId="14" fillId="2" borderId="9" xfId="0" applyFont="1" applyFill="1" applyBorder="1" applyAlignment="1" applyProtection="1">
      <alignment horizontal="center" vertical="center" wrapText="1"/>
      <protection locked="0"/>
    </xf>
    <xf numFmtId="168" fontId="14" fillId="6" borderId="7" xfId="0" applyNumberFormat="1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168" fontId="1" fillId="0" borderId="0" xfId="0" applyNumberFormat="1" applyFont="1" applyAlignment="1" applyProtection="1">
      <alignment horizontal="center" vertical="center"/>
      <protection locked="0"/>
    </xf>
    <xf numFmtId="168" fontId="0" fillId="3" borderId="0" xfId="0" applyNumberFormat="1" applyFill="1" applyAlignment="1" applyProtection="1">
      <alignment vertical="center"/>
      <protection locked="0"/>
    </xf>
    <xf numFmtId="168" fontId="0" fillId="4" borderId="0" xfId="0" applyNumberFormat="1" applyFill="1" applyAlignment="1" applyProtection="1">
      <alignment vertical="center"/>
      <protection locked="0"/>
    </xf>
    <xf numFmtId="168" fontId="0" fillId="0" borderId="0" xfId="0" applyNumberFormat="1" applyAlignment="1" applyProtection="1">
      <alignment horizontal="center" vertical="center"/>
      <protection locked="0"/>
    </xf>
    <xf numFmtId="0" fontId="14" fillId="5" borderId="1" xfId="0" applyFont="1" applyFill="1" applyBorder="1" applyAlignment="1" applyProtection="1">
      <alignment horizontal="center" vertical="center" wrapText="1"/>
      <protection locked="0"/>
    </xf>
    <xf numFmtId="0" fontId="14" fillId="5" borderId="2" xfId="0" applyFont="1" applyFill="1" applyBorder="1" applyAlignment="1" applyProtection="1">
      <alignment horizontal="center" vertical="center" wrapText="1"/>
      <protection locked="0"/>
    </xf>
    <xf numFmtId="0" fontId="14" fillId="6" borderId="4" xfId="0" applyFont="1" applyFill="1" applyBorder="1" applyAlignment="1" applyProtection="1">
      <alignment horizontal="center" vertical="center"/>
      <protection locked="0"/>
    </xf>
    <xf numFmtId="0" fontId="1" fillId="6" borderId="5" xfId="0" applyFont="1" applyFill="1" applyBorder="1" applyAlignment="1" applyProtection="1">
      <alignment horizontal="center" vertical="center"/>
      <protection locked="0"/>
    </xf>
    <xf numFmtId="168" fontId="1" fillId="6" borderId="5" xfId="0" applyNumberFormat="1" applyFont="1" applyFill="1" applyBorder="1" applyAlignment="1" applyProtection="1">
      <alignment horizontal="center" vertical="center"/>
      <protection locked="0"/>
    </xf>
    <xf numFmtId="0" fontId="14" fillId="6" borderId="7" xfId="0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4" fillId="6" borderId="8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 wrapText="1"/>
    </xf>
    <xf numFmtId="9" fontId="1" fillId="6" borderId="9" xfId="2" applyFont="1" applyFill="1" applyBorder="1" applyAlignment="1" applyProtection="1">
      <alignment horizontal="center" vertical="center"/>
    </xf>
    <xf numFmtId="0" fontId="1" fillId="6" borderId="13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49" fontId="1" fillId="0" borderId="0" xfId="0" applyNumberFormat="1" applyFont="1" applyAlignment="1" applyProtection="1">
      <alignment horizontal="center" vertical="center"/>
      <protection locked="0"/>
    </xf>
    <xf numFmtId="49" fontId="0" fillId="3" borderId="0" xfId="0" applyNumberFormat="1" applyFill="1" applyAlignment="1" applyProtection="1">
      <alignment vertical="center"/>
      <protection locked="0"/>
    </xf>
    <xf numFmtId="49" fontId="0" fillId="4" borderId="0" xfId="0" applyNumberFormat="1" applyFill="1" applyAlignment="1" applyProtection="1">
      <alignment vertical="center"/>
      <protection locked="0"/>
    </xf>
    <xf numFmtId="49" fontId="0" fillId="0" borderId="0" xfId="0" applyNumberFormat="1" applyAlignment="1" applyProtection="1">
      <alignment horizontal="center" vertical="center"/>
      <protection locked="0"/>
    </xf>
    <xf numFmtId="49" fontId="14" fillId="5" borderId="2" xfId="0" applyNumberFormat="1" applyFont="1" applyFill="1" applyBorder="1" applyAlignment="1" applyProtection="1">
      <alignment horizontal="center" vertical="center" wrapText="1"/>
      <protection locked="0"/>
    </xf>
    <xf numFmtId="0" fontId="14" fillId="5" borderId="2" xfId="0" applyFont="1" applyFill="1" applyBorder="1" applyAlignment="1">
      <alignment horizontal="center" vertical="center" wrapText="1"/>
    </xf>
    <xf numFmtId="0" fontId="14" fillId="5" borderId="3" xfId="0" applyFont="1" applyFill="1" applyBorder="1" applyAlignment="1" applyProtection="1">
      <alignment horizontal="center" vertical="center" wrapText="1"/>
      <protection locked="0"/>
    </xf>
    <xf numFmtId="0" fontId="16" fillId="6" borderId="5" xfId="0" applyFont="1" applyFill="1" applyBorder="1" applyAlignment="1" applyProtection="1">
      <alignment horizontal="center" vertical="center" wrapText="1"/>
      <protection locked="0"/>
    </xf>
    <xf numFmtId="49" fontId="16" fillId="6" borderId="5" xfId="0" applyNumberFormat="1" applyFont="1" applyFill="1" applyBorder="1" applyAlignment="1" applyProtection="1">
      <alignment horizontal="center" vertical="center" wrapText="1"/>
      <protection locked="0"/>
    </xf>
    <xf numFmtId="168" fontId="16" fillId="6" borderId="5" xfId="1" applyNumberFormat="1" applyFont="1" applyFill="1" applyBorder="1" applyAlignment="1" applyProtection="1">
      <alignment horizontal="center" vertical="center"/>
      <protection locked="0"/>
    </xf>
    <xf numFmtId="0" fontId="16" fillId="6" borderId="5" xfId="0" applyFont="1" applyFill="1" applyBorder="1" applyAlignment="1">
      <alignment horizontal="center" vertical="center"/>
    </xf>
    <xf numFmtId="0" fontId="12" fillId="6" borderId="5" xfId="3" applyFill="1" applyBorder="1" applyAlignment="1" applyProtection="1">
      <alignment horizontal="center" vertical="center" wrapText="1"/>
      <protection locked="0"/>
    </xf>
    <xf numFmtId="168" fontId="16" fillId="6" borderId="6" xfId="0" applyNumberFormat="1" applyFont="1" applyFill="1" applyBorder="1" applyAlignment="1" applyProtection="1">
      <alignment horizontal="center" vertical="center"/>
      <protection locked="0"/>
    </xf>
    <xf numFmtId="3" fontId="16" fillId="6" borderId="5" xfId="0" applyNumberFormat="1" applyFont="1" applyFill="1" applyBorder="1" applyAlignment="1" applyProtection="1">
      <alignment horizontal="center" vertical="center"/>
      <protection locked="0"/>
    </xf>
    <xf numFmtId="168" fontId="16" fillId="6" borderId="9" xfId="0" applyNumberFormat="1" applyFont="1" applyFill="1" applyBorder="1" applyAlignment="1" applyProtection="1">
      <alignment horizontal="center" vertical="center"/>
      <protection locked="0"/>
    </xf>
    <xf numFmtId="0" fontId="1" fillId="6" borderId="5" xfId="0" applyFont="1" applyFill="1" applyBorder="1" applyAlignment="1" applyProtection="1">
      <alignment horizontal="center" vertical="center" wrapText="1"/>
      <protection locked="0"/>
    </xf>
    <xf numFmtId="49" fontId="1" fillId="6" borderId="5" xfId="0" applyNumberFormat="1" applyFont="1" applyFill="1" applyBorder="1" applyAlignment="1" applyProtection="1">
      <alignment horizontal="center" vertical="center" wrapText="1"/>
      <protection locked="0"/>
    </xf>
    <xf numFmtId="168" fontId="1" fillId="6" borderId="5" xfId="1" applyNumberFormat="1" applyFont="1" applyFill="1" applyBorder="1" applyAlignment="1" applyProtection="1">
      <alignment horizontal="center" vertical="center"/>
      <protection locked="0"/>
    </xf>
    <xf numFmtId="0" fontId="1" fillId="6" borderId="5" xfId="0" applyFont="1" applyFill="1" applyBorder="1" applyAlignment="1">
      <alignment horizontal="center" vertical="center" wrapText="1"/>
    </xf>
    <xf numFmtId="168" fontId="1" fillId="6" borderId="9" xfId="0" applyNumberFormat="1" applyFont="1" applyFill="1" applyBorder="1" applyAlignment="1" applyProtection="1">
      <alignment horizontal="center" vertical="center"/>
      <protection locked="0"/>
    </xf>
    <xf numFmtId="3" fontId="1" fillId="6" borderId="5" xfId="0" applyNumberFormat="1" applyFont="1" applyFill="1" applyBorder="1" applyAlignment="1" applyProtection="1">
      <alignment horizontal="center" vertical="center"/>
      <protection locked="0"/>
    </xf>
    <xf numFmtId="0" fontId="17" fillId="7" borderId="14" xfId="0" applyFont="1" applyFill="1" applyBorder="1" applyAlignment="1">
      <alignment vertical="center"/>
    </xf>
    <xf numFmtId="0" fontId="14" fillId="5" borderId="1" xfId="0" applyFont="1" applyFill="1" applyBorder="1" applyAlignment="1">
      <alignment horizontal="center" vertical="center" wrapText="1"/>
    </xf>
    <xf numFmtId="0" fontId="14" fillId="6" borderId="4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168" fontId="1" fillId="6" borderId="5" xfId="1" applyNumberFormat="1" applyFont="1" applyFill="1" applyBorder="1" applyAlignment="1" applyProtection="1">
      <alignment horizontal="center" vertical="center"/>
    </xf>
    <xf numFmtId="0" fontId="14" fillId="6" borderId="7" xfId="0" applyFont="1" applyFill="1" applyBorder="1" applyAlignment="1">
      <alignment horizontal="center" vertical="center"/>
    </xf>
    <xf numFmtId="0" fontId="14" fillId="5" borderId="3" xfId="0" applyFont="1" applyFill="1" applyBorder="1" applyAlignment="1">
      <alignment horizontal="center" vertical="center" wrapText="1"/>
    </xf>
    <xf numFmtId="0" fontId="12" fillId="6" borderId="5" xfId="3" applyFill="1" applyBorder="1" applyAlignment="1" applyProtection="1">
      <alignment horizontal="center" vertical="center" wrapText="1"/>
    </xf>
    <xf numFmtId="0" fontId="1" fillId="6" borderId="5" xfId="1" applyNumberFormat="1" applyFont="1" applyFill="1" applyBorder="1" applyAlignment="1" applyProtection="1">
      <alignment horizontal="center" vertical="center" wrapText="1"/>
    </xf>
    <xf numFmtId="168" fontId="1" fillId="6" borderId="6" xfId="0" applyNumberFormat="1" applyFont="1" applyFill="1" applyBorder="1" applyAlignment="1">
      <alignment horizontal="center" vertical="center"/>
    </xf>
    <xf numFmtId="168" fontId="1" fillId="6" borderId="9" xfId="0" applyNumberFormat="1" applyFont="1" applyFill="1" applyBorder="1" applyAlignment="1">
      <alignment horizontal="center" vertical="center"/>
    </xf>
    <xf numFmtId="0" fontId="16" fillId="6" borderId="5" xfId="0" applyFont="1" applyFill="1" applyBorder="1" applyAlignment="1">
      <alignment horizontal="center" vertical="center" wrapText="1"/>
    </xf>
    <xf numFmtId="0" fontId="16" fillId="6" borderId="5" xfId="1" applyNumberFormat="1" applyFont="1" applyFill="1" applyBorder="1" applyAlignment="1" applyProtection="1">
      <alignment horizontal="center" vertical="center" wrapText="1"/>
    </xf>
    <xf numFmtId="168" fontId="16" fillId="6" borderId="9" xfId="0" applyNumberFormat="1" applyFont="1" applyFill="1" applyBorder="1" applyAlignment="1">
      <alignment horizontal="center" vertical="center"/>
    </xf>
    <xf numFmtId="0" fontId="6" fillId="7" borderId="8" xfId="0" applyFont="1" applyFill="1" applyBorder="1" applyAlignment="1">
      <alignment horizontal="center" vertical="center"/>
    </xf>
    <xf numFmtId="0" fontId="10" fillId="7" borderId="8" xfId="0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1" fillId="6" borderId="8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9" fontId="1" fillId="6" borderId="8" xfId="2" applyFont="1" applyFill="1" applyBorder="1" applyAlignment="1" applyProtection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166" fontId="9" fillId="10" borderId="0" xfId="0" applyNumberFormat="1" applyFont="1" applyFill="1" applyAlignment="1">
      <alignment horizontal="center" vertical="center"/>
    </xf>
    <xf numFmtId="0" fontId="6" fillId="7" borderId="9" xfId="0" applyFont="1" applyFill="1" applyBorder="1" applyAlignment="1">
      <alignment vertical="center"/>
    </xf>
    <xf numFmtId="0" fontId="0" fillId="7" borderId="0" xfId="0" applyFill="1" applyAlignment="1">
      <alignment horizontal="center" vertical="center"/>
    </xf>
    <xf numFmtId="9" fontId="6" fillId="7" borderId="9" xfId="2" applyFont="1" applyFill="1" applyBorder="1" applyAlignment="1" applyProtection="1">
      <alignment horizontal="center" vertical="center"/>
    </xf>
    <xf numFmtId="9" fontId="6" fillId="7" borderId="8" xfId="2" applyFont="1" applyFill="1" applyBorder="1" applyAlignment="1" applyProtection="1">
      <alignment horizontal="center" vertical="center"/>
    </xf>
    <xf numFmtId="166" fontId="9" fillId="7" borderId="0" xfId="0" applyNumberFormat="1" applyFont="1" applyFill="1" applyAlignment="1">
      <alignment horizontal="center" vertical="center"/>
    </xf>
    <xf numFmtId="0" fontId="16" fillId="0" borderId="0" xfId="0" applyFont="1" applyAlignment="1" applyProtection="1">
      <alignment horizontal="center" vertical="center"/>
      <protection locked="0"/>
    </xf>
    <xf numFmtId="0" fontId="19" fillId="6" borderId="4" xfId="0" applyFont="1" applyFill="1" applyBorder="1" applyAlignment="1" applyProtection="1">
      <alignment horizontal="center" vertical="center"/>
      <protection locked="0"/>
    </xf>
    <xf numFmtId="168" fontId="16" fillId="6" borderId="5" xfId="0" applyNumberFormat="1" applyFont="1" applyFill="1" applyBorder="1" applyAlignment="1" applyProtection="1">
      <alignment horizontal="center" vertical="center"/>
      <protection locked="0"/>
    </xf>
    <xf numFmtId="169" fontId="16" fillId="6" borderId="5" xfId="0" applyNumberFormat="1" applyFont="1" applyFill="1" applyBorder="1" applyAlignment="1" applyProtection="1">
      <alignment horizontal="center" vertical="center" wrapText="1"/>
      <protection locked="0"/>
    </xf>
    <xf numFmtId="169" fontId="20" fillId="6" borderId="5" xfId="0" applyNumberFormat="1" applyFont="1" applyFill="1" applyBorder="1" applyAlignment="1">
      <alignment horizontal="center" vertical="center"/>
    </xf>
    <xf numFmtId="0" fontId="16" fillId="6" borderId="6" xfId="0" applyFont="1" applyFill="1" applyBorder="1" applyAlignment="1" applyProtection="1">
      <alignment horizontal="center" vertical="center" wrapText="1"/>
      <protection locked="0"/>
    </xf>
    <xf numFmtId="0" fontId="19" fillId="6" borderId="7" xfId="0" applyFont="1" applyFill="1" applyBorder="1" applyAlignment="1" applyProtection="1">
      <alignment horizontal="center" vertical="center"/>
      <protection locked="0"/>
    </xf>
    <xf numFmtId="0" fontId="16" fillId="6" borderId="9" xfId="0" applyFont="1" applyFill="1" applyBorder="1" applyAlignment="1" applyProtection="1">
      <alignment horizontal="center" vertical="center"/>
      <protection locked="0"/>
    </xf>
    <xf numFmtId="0" fontId="16" fillId="6" borderId="9" xfId="0" applyFont="1" applyFill="1" applyBorder="1" applyAlignment="1" applyProtection="1">
      <alignment horizontal="center" vertical="center" wrapText="1"/>
      <protection locked="0"/>
    </xf>
    <xf numFmtId="169" fontId="1" fillId="6" borderId="5" xfId="0" applyNumberFormat="1" applyFont="1" applyFill="1" applyBorder="1" applyAlignment="1" applyProtection="1">
      <alignment horizontal="center" vertical="center" wrapText="1"/>
      <protection locked="0"/>
    </xf>
    <xf numFmtId="169" fontId="21" fillId="6" borderId="5" xfId="0" applyNumberFormat="1" applyFont="1" applyFill="1" applyBorder="1" applyAlignment="1">
      <alignment horizontal="center" vertical="center"/>
    </xf>
    <xf numFmtId="0" fontId="12" fillId="6" borderId="9" xfId="3" applyFill="1" applyBorder="1" applyAlignment="1" applyProtection="1">
      <alignment horizontal="center" vertical="center" wrapText="1"/>
      <protection locked="0"/>
    </xf>
    <xf numFmtId="0" fontId="1" fillId="6" borderId="9" xfId="0" applyFont="1" applyFill="1" applyBorder="1" applyAlignment="1" applyProtection="1">
      <alignment horizontal="center" vertical="center" wrapText="1"/>
      <protection locked="0"/>
    </xf>
    <xf numFmtId="0" fontId="6" fillId="6" borderId="8" xfId="0" applyFont="1" applyFill="1" applyBorder="1" applyAlignment="1">
      <alignment horizontal="center" vertical="center"/>
    </xf>
    <xf numFmtId="0" fontId="10" fillId="6" borderId="8" xfId="0" applyFont="1" applyFill="1" applyBorder="1" applyAlignment="1">
      <alignment horizontal="center" vertical="center"/>
    </xf>
    <xf numFmtId="168" fontId="1" fillId="0" borderId="0" xfId="0" applyNumberFormat="1" applyFont="1" applyAlignment="1">
      <alignment horizontal="center" vertical="center"/>
    </xf>
    <xf numFmtId="168" fontId="0" fillId="3" borderId="0" xfId="0" applyNumberFormat="1" applyFill="1" applyAlignment="1">
      <alignment vertical="center"/>
    </xf>
    <xf numFmtId="168" fontId="0" fillId="4" borderId="0" xfId="0" applyNumberFormat="1" applyFill="1" applyAlignment="1">
      <alignment vertical="center"/>
    </xf>
    <xf numFmtId="168" fontId="14" fillId="5" borderId="2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9" fillId="6" borderId="4" xfId="0" applyFont="1" applyFill="1" applyBorder="1" applyAlignment="1">
      <alignment horizontal="center" vertical="center"/>
    </xf>
    <xf numFmtId="168" fontId="16" fillId="6" borderId="5" xfId="0" applyNumberFormat="1" applyFont="1" applyFill="1" applyBorder="1" applyAlignment="1">
      <alignment horizontal="center" vertical="center"/>
    </xf>
    <xf numFmtId="169" fontId="16" fillId="6" borderId="5" xfId="0" applyNumberFormat="1" applyFont="1" applyFill="1" applyBorder="1" applyAlignment="1">
      <alignment horizontal="center" vertical="center" wrapText="1"/>
    </xf>
    <xf numFmtId="166" fontId="16" fillId="6" borderId="5" xfId="1" applyNumberFormat="1" applyFont="1" applyFill="1" applyBorder="1" applyAlignment="1" applyProtection="1">
      <alignment horizontal="center" vertical="center" wrapText="1"/>
    </xf>
    <xf numFmtId="0" fontId="16" fillId="6" borderId="6" xfId="0" applyFont="1" applyFill="1" applyBorder="1" applyAlignment="1">
      <alignment horizontal="center" vertical="center" wrapText="1"/>
    </xf>
    <xf numFmtId="0" fontId="19" fillId="6" borderId="7" xfId="0" applyFont="1" applyFill="1" applyBorder="1" applyAlignment="1">
      <alignment horizontal="center" vertical="center"/>
    </xf>
    <xf numFmtId="168" fontId="1" fillId="6" borderId="5" xfId="0" applyNumberFormat="1" applyFont="1" applyFill="1" applyBorder="1" applyAlignment="1">
      <alignment horizontal="center" vertical="center"/>
    </xf>
    <xf numFmtId="169" fontId="1" fillId="6" borderId="5" xfId="0" applyNumberFormat="1" applyFont="1" applyFill="1" applyBorder="1" applyAlignment="1">
      <alignment horizontal="center" vertical="center" wrapText="1"/>
    </xf>
    <xf numFmtId="166" fontId="1" fillId="6" borderId="5" xfId="1" applyNumberFormat="1" applyFont="1" applyFill="1" applyBorder="1" applyAlignment="1" applyProtection="1">
      <alignment horizontal="center" vertical="center"/>
    </xf>
    <xf numFmtId="0" fontId="1" fillId="6" borderId="6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166" fontId="1" fillId="6" borderId="5" xfId="0" applyNumberFormat="1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22" fillId="10" borderId="16" xfId="0" applyFont="1" applyFill="1" applyBorder="1" applyAlignment="1" applyProtection="1">
      <alignment horizontal="center" vertical="center"/>
      <protection locked="0"/>
    </xf>
    <xf numFmtId="0" fontId="18" fillId="7" borderId="0" xfId="0" applyFont="1" applyFill="1" applyAlignment="1">
      <alignment vertical="center"/>
    </xf>
    <xf numFmtId="0" fontId="23" fillId="7" borderId="0" xfId="0" applyFont="1" applyFill="1" applyAlignment="1">
      <alignment vertical="center"/>
    </xf>
    <xf numFmtId="0" fontId="23" fillId="7" borderId="12" xfId="0" applyFont="1" applyFill="1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13" fillId="11" borderId="8" xfId="0" applyFont="1" applyFill="1" applyBorder="1" applyAlignment="1">
      <alignment horizontal="center" vertical="center" wrapText="1"/>
    </xf>
    <xf numFmtId="166" fontId="14" fillId="2" borderId="8" xfId="0" applyNumberFormat="1" applyFont="1" applyFill="1" applyBorder="1" applyAlignment="1">
      <alignment horizontal="center" vertical="center" wrapText="1"/>
    </xf>
    <xf numFmtId="166" fontId="1" fillId="6" borderId="8" xfId="0" applyNumberFormat="1" applyFont="1" applyFill="1" applyBorder="1" applyAlignment="1">
      <alignment horizontal="center" vertical="center"/>
    </xf>
    <xf numFmtId="166" fontId="14" fillId="10" borderId="8" xfId="0" applyNumberFormat="1" applyFont="1" applyFill="1" applyBorder="1" applyAlignment="1">
      <alignment horizontal="center" vertical="center"/>
    </xf>
    <xf numFmtId="166" fontId="14" fillId="12" borderId="8" xfId="0" applyNumberFormat="1" applyFont="1" applyFill="1" applyBorder="1" applyAlignment="1">
      <alignment horizontal="center" vertical="center"/>
    </xf>
    <xf numFmtId="166" fontId="14" fillId="2" borderId="8" xfId="1" applyNumberFormat="1" applyFont="1" applyFill="1" applyBorder="1" applyAlignment="1" applyProtection="1">
      <alignment horizontal="center" vertical="center" wrapText="1"/>
    </xf>
    <xf numFmtId="166" fontId="1" fillId="6" borderId="8" xfId="1" applyNumberFormat="1" applyFont="1" applyFill="1" applyBorder="1" applyAlignment="1" applyProtection="1">
      <alignment horizontal="center" vertical="center"/>
    </xf>
    <xf numFmtId="166" fontId="14" fillId="2" borderId="8" xfId="0" applyNumberFormat="1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0" fillId="7" borderId="0" xfId="0" applyFill="1" applyAlignment="1">
      <alignment vertical="center"/>
    </xf>
    <xf numFmtId="0" fontId="13" fillId="7" borderId="0" xfId="0" applyFont="1" applyFill="1" applyAlignment="1">
      <alignment vertical="center"/>
    </xf>
    <xf numFmtId="0" fontId="13" fillId="7" borderId="12" xfId="0" applyFont="1" applyFill="1" applyBorder="1" applyAlignment="1">
      <alignment vertical="center"/>
    </xf>
    <xf numFmtId="0" fontId="14" fillId="7" borderId="8" xfId="0" applyFont="1" applyFill="1" applyBorder="1" applyAlignment="1">
      <alignment horizontal="center" vertical="center"/>
    </xf>
    <xf numFmtId="0" fontId="13" fillId="10" borderId="8" xfId="0" applyFont="1" applyFill="1" applyBorder="1" applyAlignment="1">
      <alignment horizontal="center" vertical="center" wrapText="1"/>
    </xf>
    <xf numFmtId="0" fontId="13" fillId="13" borderId="8" xfId="0" applyFont="1" applyFill="1" applyBorder="1" applyAlignment="1">
      <alignment horizontal="center" vertical="center" wrapText="1"/>
    </xf>
    <xf numFmtId="166" fontId="14" fillId="13" borderId="8" xfId="0" applyNumberFormat="1" applyFont="1" applyFill="1" applyBorder="1" applyAlignment="1">
      <alignment horizontal="center" vertical="center"/>
    </xf>
    <xf numFmtId="0" fontId="13" fillId="12" borderId="8" xfId="0" applyFont="1" applyFill="1" applyBorder="1" applyAlignment="1">
      <alignment horizontal="center" vertical="center" wrapText="1"/>
    </xf>
    <xf numFmtId="0" fontId="13" fillId="10" borderId="16" xfId="0" applyFont="1" applyFill="1" applyBorder="1" applyAlignment="1" applyProtection="1">
      <alignment horizontal="center" vertical="center"/>
      <protection locked="0"/>
    </xf>
    <xf numFmtId="0" fontId="1" fillId="2" borderId="8" xfId="0" applyFont="1" applyFill="1" applyBorder="1" applyAlignment="1">
      <alignment horizontal="center" vertical="center" wrapText="1"/>
    </xf>
    <xf numFmtId="0" fontId="1" fillId="13" borderId="8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 wrapText="1"/>
    </xf>
    <xf numFmtId="0" fontId="1" fillId="7" borderId="13" xfId="0" applyFont="1" applyFill="1" applyBorder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14" fillId="7" borderId="7" xfId="0" applyFont="1" applyFill="1" applyBorder="1" applyAlignment="1">
      <alignment horizontal="center" vertical="center"/>
    </xf>
    <xf numFmtId="0" fontId="16" fillId="6" borderId="8" xfId="0" applyFont="1" applyFill="1" applyBorder="1" applyAlignment="1">
      <alignment horizontal="center" vertical="center" wrapText="1"/>
    </xf>
    <xf numFmtId="0" fontId="1" fillId="7" borderId="0" xfId="0" applyFont="1" applyFill="1" applyAlignment="1" applyProtection="1">
      <alignment horizontal="center" vertical="center"/>
      <protection locked="0"/>
    </xf>
    <xf numFmtId="0" fontId="0" fillId="7" borderId="0" xfId="0" applyFill="1" applyAlignment="1" applyProtection="1">
      <alignment horizontal="center" vertical="center"/>
      <protection locked="0"/>
    </xf>
    <xf numFmtId="0" fontId="14" fillId="5" borderId="10" xfId="0" applyFont="1" applyFill="1" applyBorder="1" applyAlignment="1" applyProtection="1">
      <alignment horizontal="center" vertical="center" wrapText="1"/>
      <protection locked="0"/>
    </xf>
    <xf numFmtId="0" fontId="1" fillId="7" borderId="13" xfId="0" applyFont="1" applyFill="1" applyBorder="1" applyAlignment="1" applyProtection="1">
      <alignment horizontal="center" vertical="center"/>
      <protection locked="0"/>
    </xf>
    <xf numFmtId="0" fontId="14" fillId="7" borderId="0" xfId="0" applyFont="1" applyFill="1" applyAlignment="1" applyProtection="1">
      <alignment horizontal="center" vertical="center"/>
      <protection locked="0"/>
    </xf>
    <xf numFmtId="0" fontId="1" fillId="6" borderId="12" xfId="0" applyFont="1" applyFill="1" applyBorder="1" applyAlignment="1" applyProtection="1">
      <alignment horizontal="center" vertical="center" wrapText="1"/>
      <protection locked="0"/>
    </xf>
    <xf numFmtId="0" fontId="1" fillId="6" borderId="13" xfId="0" applyFont="1" applyFill="1" applyBorder="1" applyAlignment="1" applyProtection="1">
      <alignment horizontal="center" vertical="center" wrapText="1"/>
      <protection locked="0"/>
    </xf>
    <xf numFmtId="0" fontId="1" fillId="7" borderId="17" xfId="0" applyFont="1" applyFill="1" applyBorder="1" applyAlignment="1" applyProtection="1">
      <alignment horizontal="center" vertical="center"/>
      <protection locked="0"/>
    </xf>
    <xf numFmtId="0" fontId="1" fillId="7" borderId="18" xfId="0" applyFont="1" applyFill="1" applyBorder="1" applyAlignment="1" applyProtection="1">
      <alignment horizontal="center" vertical="center"/>
      <protection locked="0"/>
    </xf>
    <xf numFmtId="0" fontId="1" fillId="6" borderId="7" xfId="0" applyFont="1" applyFill="1" applyBorder="1" applyAlignment="1" applyProtection="1">
      <alignment horizontal="center" vertical="center" wrapText="1"/>
      <protection locked="0"/>
    </xf>
    <xf numFmtId="0" fontId="1" fillId="7" borderId="4" xfId="0" applyFont="1" applyFill="1" applyBorder="1" applyAlignment="1" applyProtection="1">
      <alignment horizontal="center" vertical="center"/>
      <protection locked="0"/>
    </xf>
    <xf numFmtId="0" fontId="1" fillId="6" borderId="8" xfId="0" applyFont="1" applyFill="1" applyBorder="1" applyAlignment="1" applyProtection="1">
      <alignment horizontal="center" vertical="center" wrapText="1"/>
      <protection locked="0"/>
    </xf>
    <xf numFmtId="0" fontId="1" fillId="6" borderId="9" xfId="0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6" fillId="7" borderId="5" xfId="0" applyFont="1" applyFill="1" applyBorder="1" applyAlignment="1">
      <alignment horizontal="center" vertical="center"/>
    </xf>
    <xf numFmtId="0" fontId="10" fillId="7" borderId="5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5" fillId="3" borderId="0" xfId="0" applyFont="1" applyFill="1" applyAlignment="1" applyProtection="1">
      <alignment vertical="center"/>
      <protection locked="0"/>
    </xf>
    <xf numFmtId="0" fontId="25" fillId="3" borderId="0" xfId="0" applyFont="1" applyFill="1" applyAlignment="1">
      <alignment vertical="center"/>
    </xf>
    <xf numFmtId="0" fontId="25" fillId="4" borderId="0" xfId="0" applyFont="1" applyFill="1" applyAlignment="1" applyProtection="1">
      <alignment vertical="center"/>
      <protection locked="0"/>
    </xf>
    <xf numFmtId="0" fontId="25" fillId="4" borderId="0" xfId="0" applyFont="1" applyFill="1" applyAlignment="1">
      <alignment vertical="center"/>
    </xf>
    <xf numFmtId="0" fontId="25" fillId="0" borderId="0" xfId="0" applyFont="1" applyAlignment="1" applyProtection="1">
      <alignment horizontal="center" vertical="center"/>
      <protection locked="0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 applyProtection="1">
      <alignment horizontal="center" vertical="center"/>
      <protection locked="0"/>
    </xf>
    <xf numFmtId="0" fontId="27" fillId="5" borderId="1" xfId="0" applyFont="1" applyFill="1" applyBorder="1" applyAlignment="1" applyProtection="1">
      <alignment horizontal="center" vertical="center" wrapText="1"/>
      <protection locked="0"/>
    </xf>
    <xf numFmtId="0" fontId="27" fillId="5" borderId="2" xfId="0" applyFont="1" applyFill="1" applyBorder="1" applyAlignment="1" applyProtection="1">
      <alignment horizontal="center" vertical="center" wrapText="1"/>
      <protection locked="0"/>
    </xf>
    <xf numFmtId="0" fontId="27" fillId="5" borderId="2" xfId="0" applyFont="1" applyFill="1" applyBorder="1" applyAlignment="1">
      <alignment horizontal="center" vertical="center" wrapText="1"/>
    </xf>
    <xf numFmtId="0" fontId="28" fillId="5" borderId="2" xfId="0" applyFont="1" applyFill="1" applyBorder="1" applyAlignment="1" applyProtection="1">
      <alignment horizontal="center" vertical="center" wrapText="1"/>
      <protection locked="0"/>
    </xf>
    <xf numFmtId="0" fontId="27" fillId="5" borderId="3" xfId="0" applyFont="1" applyFill="1" applyBorder="1" applyAlignment="1" applyProtection="1">
      <alignment horizontal="center" vertical="center" wrapText="1"/>
      <protection locked="0"/>
    </xf>
    <xf numFmtId="0" fontId="27" fillId="5" borderId="3" xfId="0" applyFont="1" applyFill="1" applyBorder="1" applyAlignment="1">
      <alignment horizontal="center" vertical="center" wrapText="1"/>
    </xf>
    <xf numFmtId="0" fontId="27" fillId="5" borderId="3" xfId="0" applyFont="1" applyFill="1" applyBorder="1" applyAlignment="1">
      <alignment horizontal="center" vertical="center"/>
    </xf>
    <xf numFmtId="0" fontId="29" fillId="6" borderId="4" xfId="0" applyFont="1" applyFill="1" applyBorder="1" applyAlignment="1" applyProtection="1">
      <alignment horizontal="center" vertical="center"/>
      <protection locked="0"/>
    </xf>
    <xf numFmtId="0" fontId="30" fillId="6" borderId="5" xfId="0" applyFont="1" applyFill="1" applyBorder="1" applyAlignment="1" applyProtection="1">
      <alignment horizontal="center" vertical="center" wrapText="1"/>
      <protection locked="0"/>
    </xf>
    <xf numFmtId="167" fontId="30" fillId="6" borderId="5" xfId="1" applyFont="1" applyFill="1" applyBorder="1" applyAlignment="1" applyProtection="1">
      <alignment horizontal="center" vertical="center"/>
      <protection locked="0"/>
    </xf>
    <xf numFmtId="166" fontId="30" fillId="6" borderId="5" xfId="1" applyNumberFormat="1" applyFont="1" applyFill="1" applyBorder="1" applyAlignment="1" applyProtection="1">
      <alignment horizontal="center" vertical="center"/>
      <protection locked="0"/>
    </xf>
    <xf numFmtId="166" fontId="30" fillId="6" borderId="5" xfId="0" applyNumberFormat="1" applyFont="1" applyFill="1" applyBorder="1" applyAlignment="1" applyProtection="1">
      <alignment horizontal="center" vertical="center"/>
      <protection locked="0"/>
    </xf>
    <xf numFmtId="9" fontId="30" fillId="6" borderId="5" xfId="2" applyFont="1" applyFill="1" applyBorder="1" applyAlignment="1" applyProtection="1">
      <alignment horizontal="center" vertical="center"/>
      <protection locked="0"/>
    </xf>
    <xf numFmtId="166" fontId="30" fillId="6" borderId="5" xfId="2" applyNumberFormat="1" applyFont="1" applyFill="1" applyBorder="1" applyAlignment="1" applyProtection="1">
      <alignment horizontal="center" vertical="center"/>
    </xf>
    <xf numFmtId="168" fontId="30" fillId="6" borderId="5" xfId="0" applyNumberFormat="1" applyFont="1" applyFill="1" applyBorder="1" applyAlignment="1" applyProtection="1">
      <alignment horizontal="center" vertical="center"/>
      <protection locked="0"/>
    </xf>
    <xf numFmtId="0" fontId="30" fillId="6" borderId="5" xfId="0" applyFont="1" applyFill="1" applyBorder="1" applyAlignment="1">
      <alignment horizontal="center" vertical="center"/>
    </xf>
    <xf numFmtId="0" fontId="30" fillId="6" borderId="6" xfId="0" applyFont="1" applyFill="1" applyBorder="1" applyAlignment="1" applyProtection="1">
      <alignment horizontal="center" vertical="center"/>
      <protection locked="0"/>
    </xf>
    <xf numFmtId="0" fontId="30" fillId="0" borderId="0" xfId="0" applyFont="1" applyAlignment="1" applyProtection="1">
      <alignment horizontal="center" vertical="center"/>
      <protection locked="0"/>
    </xf>
    <xf numFmtId="0" fontId="32" fillId="0" borderId="0" xfId="0" applyFont="1" applyAlignment="1">
      <alignment horizontal="center" vertical="center"/>
    </xf>
    <xf numFmtId="0" fontId="29" fillId="6" borderId="7" xfId="0" applyFont="1" applyFill="1" applyBorder="1" applyAlignment="1" applyProtection="1">
      <alignment horizontal="center" vertical="center"/>
      <protection locked="0"/>
    </xf>
    <xf numFmtId="0" fontId="30" fillId="6" borderId="9" xfId="0" applyFont="1" applyFill="1" applyBorder="1" applyAlignment="1" applyProtection="1">
      <alignment horizontal="center" vertical="center"/>
      <protection locked="0"/>
    </xf>
    <xf numFmtId="0" fontId="28" fillId="6" borderId="7" xfId="0" applyFont="1" applyFill="1" applyBorder="1" applyAlignment="1" applyProtection="1">
      <alignment horizontal="center" vertical="center"/>
      <protection locked="0"/>
    </xf>
    <xf numFmtId="0" fontId="27" fillId="6" borderId="7" xfId="0" applyFont="1" applyFill="1" applyBorder="1" applyAlignment="1" applyProtection="1">
      <alignment horizontal="center" vertical="center"/>
      <protection locked="0"/>
    </xf>
    <xf numFmtId="0" fontId="25" fillId="6" borderId="5" xfId="0" applyFont="1" applyFill="1" applyBorder="1" applyAlignment="1" applyProtection="1">
      <alignment horizontal="center" vertical="center" wrapText="1"/>
      <protection locked="0"/>
    </xf>
    <xf numFmtId="166" fontId="25" fillId="6" borderId="5" xfId="1" applyNumberFormat="1" applyFont="1" applyFill="1" applyBorder="1" applyAlignment="1" applyProtection="1">
      <alignment horizontal="center" vertical="center"/>
      <protection locked="0"/>
    </xf>
    <xf numFmtId="166" fontId="25" fillId="6" borderId="5" xfId="0" applyNumberFormat="1" applyFont="1" applyFill="1" applyBorder="1" applyAlignment="1" applyProtection="1">
      <alignment horizontal="center" vertical="center"/>
      <protection locked="0"/>
    </xf>
    <xf numFmtId="9" fontId="25" fillId="6" borderId="5" xfId="2" applyFont="1" applyFill="1" applyBorder="1" applyAlignment="1" applyProtection="1">
      <alignment horizontal="center" vertical="center"/>
      <protection locked="0"/>
    </xf>
    <xf numFmtId="166" fontId="25" fillId="6" borderId="5" xfId="2" applyNumberFormat="1" applyFont="1" applyFill="1" applyBorder="1" applyAlignment="1" applyProtection="1">
      <alignment horizontal="center" vertical="center"/>
    </xf>
    <xf numFmtId="168" fontId="25" fillId="6" borderId="5" xfId="0" applyNumberFormat="1" applyFont="1" applyFill="1" applyBorder="1" applyAlignment="1" applyProtection="1">
      <alignment horizontal="center" vertical="center"/>
      <protection locked="0"/>
    </xf>
    <xf numFmtId="0" fontId="25" fillId="6" borderId="5" xfId="0" applyFont="1" applyFill="1" applyBorder="1" applyAlignment="1">
      <alignment horizontal="center" vertical="center"/>
    </xf>
    <xf numFmtId="0" fontId="25" fillId="6" borderId="9" xfId="0" applyFont="1" applyFill="1" applyBorder="1" applyAlignment="1" applyProtection="1">
      <alignment horizontal="center" vertical="center"/>
      <protection locked="0"/>
    </xf>
    <xf numFmtId="167" fontId="25" fillId="6" borderId="5" xfId="1" applyFont="1" applyFill="1" applyBorder="1" applyAlignment="1" applyProtection="1">
      <alignment horizontal="center" vertical="center"/>
      <protection locked="0"/>
    </xf>
    <xf numFmtId="3" fontId="25" fillId="6" borderId="5" xfId="0" applyNumberFormat="1" applyFont="1" applyFill="1" applyBorder="1" applyAlignment="1" applyProtection="1">
      <alignment horizontal="center" vertical="center" wrapText="1"/>
      <protection locked="0"/>
    </xf>
    <xf numFmtId="0" fontId="31" fillId="6" borderId="9" xfId="3" applyFont="1" applyFill="1" applyBorder="1" applyAlignment="1" applyProtection="1">
      <alignment horizontal="center" vertical="center" wrapText="1"/>
      <protection locked="0"/>
    </xf>
    <xf numFmtId="0" fontId="25" fillId="14" borderId="5" xfId="0" applyFont="1" applyFill="1" applyBorder="1" applyAlignment="1" applyProtection="1">
      <alignment horizontal="center" vertical="center" wrapText="1"/>
      <protection locked="0"/>
    </xf>
    <xf numFmtId="0" fontId="12" fillId="15" borderId="5" xfId="3" applyFill="1" applyBorder="1" applyAlignment="1" applyProtection="1">
      <alignment horizontal="center" vertical="center"/>
      <protection locked="0"/>
    </xf>
    <xf numFmtId="0" fontId="12" fillId="0" borderId="5" xfId="3" applyBorder="1"/>
    <xf numFmtId="0" fontId="25" fillId="3" borderId="0" xfId="0" applyFont="1" applyFill="1" applyAlignment="1" applyProtection="1">
      <alignment horizontal="center" vertical="center"/>
      <protection locked="0"/>
    </xf>
    <xf numFmtId="0" fontId="25" fillId="4" borderId="0" xfId="0" applyFont="1" applyFill="1" applyAlignment="1" applyProtection="1">
      <alignment horizontal="center" vertical="center"/>
      <protection locked="0"/>
    </xf>
    <xf numFmtId="0" fontId="25" fillId="6" borderId="8" xfId="0" applyFont="1" applyFill="1" applyBorder="1" applyAlignment="1" applyProtection="1">
      <alignment horizontal="center" vertical="center" wrapText="1"/>
      <protection locked="0"/>
    </xf>
    <xf numFmtId="0" fontId="31" fillId="6" borderId="5" xfId="3" applyFont="1" applyFill="1" applyBorder="1" applyAlignment="1" applyProtection="1">
      <alignment vertical="center" wrapText="1"/>
      <protection locked="0"/>
    </xf>
    <xf numFmtId="0" fontId="31" fillId="6" borderId="8" xfId="3" applyFont="1" applyFill="1" applyBorder="1" applyAlignment="1" applyProtection="1">
      <alignment vertical="center" wrapText="1"/>
      <protection locked="0"/>
    </xf>
    <xf numFmtId="0" fontId="30" fillId="6" borderId="8" xfId="0" applyFont="1" applyFill="1" applyBorder="1" applyAlignment="1" applyProtection="1">
      <alignment vertical="center" wrapText="1"/>
      <protection locked="0"/>
    </xf>
    <xf numFmtId="0" fontId="25" fillId="6" borderId="8" xfId="0" applyFont="1" applyFill="1" applyBorder="1" applyAlignment="1" applyProtection="1">
      <alignment vertical="center" wrapText="1"/>
      <protection locked="0"/>
    </xf>
    <xf numFmtId="0" fontId="31" fillId="0" borderId="0" xfId="3" applyFont="1" applyBorder="1" applyAlignment="1" applyProtection="1">
      <alignment vertical="center"/>
    </xf>
    <xf numFmtId="0" fontId="31" fillId="6" borderId="0" xfId="3" applyFont="1" applyFill="1" applyBorder="1" applyAlignment="1" applyProtection="1">
      <alignment vertical="center"/>
    </xf>
    <xf numFmtId="0" fontId="31" fillId="0" borderId="8" xfId="3" applyFont="1" applyBorder="1" applyAlignment="1" applyProtection="1">
      <alignment vertical="center"/>
      <protection locked="0"/>
    </xf>
    <xf numFmtId="0" fontId="31" fillId="6" borderId="8" xfId="4" applyFont="1" applyFill="1" applyBorder="1" applyAlignment="1" applyProtection="1">
      <alignment vertical="center" wrapText="1"/>
      <protection locked="0"/>
    </xf>
    <xf numFmtId="0" fontId="25" fillId="6" borderId="5" xfId="0" applyFont="1" applyFill="1" applyBorder="1" applyAlignment="1" applyProtection="1">
      <alignment horizontal="center" vertical="center" wrapText="1" shrinkToFit="1"/>
      <protection locked="0"/>
    </xf>
    <xf numFmtId="0" fontId="12" fillId="6" borderId="5" xfId="4" applyFill="1" applyBorder="1" applyAlignment="1">
      <alignment horizontal="center" vertical="center" wrapText="1"/>
    </xf>
    <xf numFmtId="0" fontId="33" fillId="6" borderId="5" xfId="0" applyFont="1" applyFill="1" applyBorder="1" applyAlignment="1" applyProtection="1">
      <alignment horizontal="center" vertical="center" wrapText="1"/>
      <protection locked="0"/>
    </xf>
    <xf numFmtId="0" fontId="34" fillId="6" borderId="5" xfId="0" applyFont="1" applyFill="1" applyBorder="1" applyAlignment="1" applyProtection="1">
      <alignment horizontal="center" vertical="center" wrapText="1"/>
      <protection locked="0"/>
    </xf>
    <xf numFmtId="0" fontId="12" fillId="0" borderId="8" xfId="3" applyBorder="1" applyProtection="1">
      <protection locked="0"/>
    </xf>
    <xf numFmtId="0" fontId="31" fillId="0" borderId="8" xfId="3" applyFont="1" applyBorder="1" applyProtection="1">
      <protection locked="0"/>
    </xf>
    <xf numFmtId="0" fontId="12" fillId="0" borderId="9" xfId="3" applyBorder="1" applyProtection="1">
      <protection locked="0"/>
    </xf>
    <xf numFmtId="167" fontId="35" fillId="15" borderId="5" xfId="1" applyFont="1" applyFill="1" applyBorder="1" applyProtection="1">
      <protection locked="0"/>
    </xf>
    <xf numFmtId="0" fontId="6" fillId="2" borderId="0" xfId="0" applyFont="1" applyFill="1" applyAlignment="1">
      <alignment horizontal="center" vertical="center" textRotation="255"/>
    </xf>
    <xf numFmtId="0" fontId="13" fillId="8" borderId="0" xfId="0" applyFont="1" applyFill="1" applyAlignment="1" applyProtection="1">
      <alignment horizontal="center" vertical="center" wrapText="1"/>
      <protection locked="0"/>
    </xf>
    <xf numFmtId="0" fontId="13" fillId="9" borderId="8" xfId="0" applyFont="1" applyFill="1" applyBorder="1" applyAlignment="1">
      <alignment horizontal="center" vertical="center" wrapText="1"/>
    </xf>
    <xf numFmtId="0" fontId="13" fillId="9" borderId="9" xfId="0" applyFont="1" applyFill="1" applyBorder="1" applyAlignment="1">
      <alignment horizontal="center" vertical="center" wrapText="1"/>
    </xf>
    <xf numFmtId="0" fontId="17" fillId="4" borderId="0" xfId="0" applyFont="1" applyFill="1" applyAlignment="1">
      <alignment horizontal="center" vertical="center" wrapText="1"/>
    </xf>
    <xf numFmtId="0" fontId="13" fillId="5" borderId="0" xfId="0" applyFont="1" applyFill="1" applyAlignment="1" applyProtection="1">
      <alignment horizontal="center" vertical="center" wrapText="1"/>
      <protection locked="0"/>
    </xf>
    <xf numFmtId="0" fontId="18" fillId="7" borderId="8" xfId="0" applyFont="1" applyFill="1" applyBorder="1" applyAlignment="1">
      <alignment horizontal="center" vertical="center"/>
    </xf>
    <xf numFmtId="0" fontId="14" fillId="9" borderId="9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/>
    </xf>
    <xf numFmtId="0" fontId="6" fillId="7" borderId="8" xfId="0" applyFont="1" applyFill="1" applyBorder="1" applyAlignment="1">
      <alignment horizontal="center" vertical="center"/>
    </xf>
    <xf numFmtId="0" fontId="18" fillId="7" borderId="9" xfId="0" applyFont="1" applyFill="1" applyBorder="1" applyAlignment="1">
      <alignment horizontal="center" vertical="center"/>
    </xf>
    <xf numFmtId="0" fontId="14" fillId="5" borderId="0" xfId="0" applyFont="1" applyFill="1" applyAlignment="1">
      <alignment horizontal="center" vertical="center" wrapText="1"/>
    </xf>
    <xf numFmtId="0" fontId="22" fillId="10" borderId="0" xfId="0" applyFont="1" applyFill="1" applyAlignment="1" applyProtection="1">
      <alignment horizontal="center" vertical="center"/>
      <protection locked="0"/>
    </xf>
    <xf numFmtId="0" fontId="18" fillId="7" borderId="8" xfId="0" applyFont="1" applyFill="1" applyBorder="1" applyAlignment="1">
      <alignment horizontal="center"/>
    </xf>
    <xf numFmtId="0" fontId="13" fillId="5" borderId="15" xfId="0" applyFont="1" applyFill="1" applyBorder="1" applyAlignment="1">
      <alignment horizontal="center" vertical="center" wrapText="1"/>
    </xf>
    <xf numFmtId="0" fontId="0" fillId="7" borderId="8" xfId="0" applyFill="1" applyBorder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3" borderId="0" xfId="0" applyFill="1" applyAlignment="1" applyProtection="1">
      <alignment horizontal="center" vertical="center"/>
      <protection locked="0"/>
    </xf>
    <xf numFmtId="0" fontId="0" fillId="4" borderId="0" xfId="0" applyFill="1" applyAlignment="1" applyProtection="1">
      <alignment horizontal="center" vertical="center"/>
      <protection locked="0"/>
    </xf>
    <xf numFmtId="0" fontId="6" fillId="7" borderId="0" xfId="0" applyFont="1" applyFill="1" applyAlignment="1">
      <alignment horizontal="center" vertical="center" textRotation="255"/>
    </xf>
  </cellXfs>
  <cellStyles count="5">
    <cellStyle name="Hiperlink" xfId="3" builtinId="8"/>
    <cellStyle name="Hyperlink" xfId="4" xr:uid="{00000000-000B-0000-0000-000008000000}"/>
    <cellStyle name="Moeda" xfId="1" builtinId="4"/>
    <cellStyle name="Normal" xfId="0" builtinId="0"/>
    <cellStyle name="Porcentagem" xfId="2" builtinId="5"/>
  </cellStyles>
  <dxfs count="43"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89013336588644"/>
        </patternFill>
      </fill>
    </dxf>
    <dxf>
      <fill>
        <patternFill>
          <bgColor rgb="FFFBE5D6"/>
        </patternFill>
      </fill>
    </dxf>
    <dxf>
      <fill>
        <patternFill>
          <bgColor rgb="FFE2F0D9"/>
        </patternFill>
      </fill>
    </dxf>
    <dxf>
      <fill>
        <patternFill>
          <bgColor rgb="FFDEEBF7"/>
        </patternFill>
      </fill>
    </dxf>
    <dxf>
      <fill>
        <patternFill>
          <bgColor rgb="FFFFF2CC"/>
        </patternFill>
      </fill>
    </dxf>
    <dxf>
      <fill>
        <patternFill>
          <bgColor rgb="FFF4B183"/>
        </patternFill>
      </fill>
    </dxf>
    <dxf>
      <fill>
        <patternFill>
          <bgColor rgb="FFF56464"/>
        </patternFill>
      </fill>
    </dxf>
    <dxf>
      <fill>
        <patternFill>
          <bgColor theme="9" tint="0.79989013336588644"/>
        </patternFill>
      </fill>
    </dxf>
    <dxf>
      <fill>
        <patternFill>
          <bgColor theme="8" tint="0.79989013336588644"/>
        </patternFill>
      </fill>
    </dxf>
    <dxf>
      <fill>
        <patternFill>
          <bgColor theme="7" tint="0.79989013336588644"/>
        </patternFill>
      </fill>
    </dxf>
    <dxf>
      <fill>
        <patternFill>
          <bgColor theme="5" tint="0.39988402966399123"/>
        </patternFill>
      </fill>
    </dxf>
    <dxf>
      <font>
        <strike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87182226020086"/>
        </patternFill>
      </fill>
    </dxf>
    <dxf>
      <fill>
        <patternFill>
          <bgColor theme="5" tint="0.79989013336588644"/>
        </patternFill>
      </fill>
    </dxf>
    <dxf>
      <fill>
        <patternFill>
          <bgColor theme="0"/>
        </patternFill>
      </fill>
    </dxf>
    <dxf>
      <fill>
        <patternFill>
          <bgColor theme="5" tint="0.79989013336588644"/>
        </patternFill>
      </fill>
    </dxf>
    <dxf>
      <fill>
        <patternFill>
          <bgColor rgb="FFFBE5D6"/>
        </patternFill>
      </fill>
    </dxf>
    <dxf>
      <fill>
        <patternFill>
          <bgColor theme="0"/>
        </patternFill>
      </fill>
    </dxf>
    <dxf>
      <fill>
        <patternFill>
          <bgColor theme="5" tint="0.59987182226020086"/>
        </patternFill>
      </fill>
    </dxf>
    <dxf>
      <font>
        <b/>
        <i val="0"/>
        <color rgb="FFFFFFFF"/>
      </font>
      <fill>
        <patternFill>
          <bgColor rgb="FFF56464"/>
        </patternFill>
      </fill>
    </dxf>
    <dxf>
      <fill>
        <patternFill>
          <bgColor rgb="FFF8CBAD"/>
        </patternFill>
      </fill>
    </dxf>
    <dxf>
      <font>
        <color rgb="FFFFFFFF"/>
      </font>
      <fill>
        <patternFill>
          <bgColor theme="0"/>
        </patternFill>
      </fill>
    </dxf>
    <dxf>
      <font>
        <color rgb="FFFFFFFF"/>
      </font>
      <fill>
        <patternFill>
          <bgColor theme="0"/>
        </patternFill>
      </fill>
    </dxf>
    <dxf>
      <fill>
        <patternFill>
          <bgColor rgb="FFFBE5D6"/>
        </patternFill>
      </fill>
    </dxf>
    <dxf>
      <fill>
        <patternFill>
          <bgColor theme="5" tint="0.79989013336588644"/>
        </patternFill>
      </fill>
    </dxf>
    <dxf>
      <fill>
        <patternFill>
          <bgColor theme="0"/>
        </patternFill>
      </fill>
    </dxf>
    <dxf>
      <fill>
        <patternFill>
          <bgColor rgb="FFF8CBAD"/>
        </patternFill>
      </fill>
    </dxf>
    <dxf>
      <fill>
        <patternFill>
          <bgColor rgb="FFF56464"/>
        </patternFill>
      </fill>
    </dxf>
    <dxf>
      <fill>
        <patternFill>
          <bgColor rgb="FFF8CBAD"/>
        </patternFill>
      </fill>
    </dxf>
    <dxf>
      <fill>
        <patternFill>
          <bgColor rgb="FFF56464"/>
        </patternFill>
      </fill>
    </dxf>
    <dxf>
      <fill>
        <patternFill>
          <bgColor rgb="FFF8CBAD"/>
        </patternFill>
      </fill>
    </dxf>
    <dxf>
      <fill>
        <patternFill>
          <bgColor rgb="FFF56464"/>
        </patternFill>
      </fill>
    </dxf>
    <dxf>
      <fill>
        <patternFill>
          <bgColor rgb="FFF8CBAD"/>
        </patternFill>
      </fill>
    </dxf>
    <dxf>
      <fill>
        <patternFill>
          <bgColor rgb="FFF56464"/>
        </patternFill>
      </fill>
    </dxf>
    <dxf>
      <fill>
        <patternFill>
          <bgColor rgb="FFF8CBAD"/>
        </patternFill>
      </fill>
    </dxf>
    <dxf>
      <fill>
        <patternFill>
          <bgColor rgb="FFF56464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4CCCC"/>
      <rgbColor rgb="FFFF00FF"/>
      <rgbColor rgb="FF00FFFF"/>
      <rgbColor rgb="FF9C0006"/>
      <rgbColor rgb="FF006100"/>
      <rgbColor rgb="FF000080"/>
      <rgbColor rgb="FF548235"/>
      <rgbColor rgb="FF800080"/>
      <rgbColor rgb="FF008080"/>
      <rgbColor rgb="FFBFBFBF"/>
      <rgbColor rgb="FFD9D9D9"/>
      <rgbColor rgb="FF5B9BD5"/>
      <rgbColor rgb="FF993366"/>
      <rgbColor rgb="FFFFF2CC"/>
      <rgbColor rgb="FFDEEBF7"/>
      <rgbColor rgb="FF660066"/>
      <rgbColor rgb="FFF56464"/>
      <rgbColor rgb="FF0563C1"/>
      <rgbColor rgb="FFD0CECE"/>
      <rgbColor rgb="FF000080"/>
      <rgbColor rgb="FFFF00FF"/>
      <rgbColor rgb="FFE7E6E6"/>
      <rgbColor rgb="FF00FFFF"/>
      <rgbColor rgb="FF800080"/>
      <rgbColor rgb="FF800000"/>
      <rgbColor rgb="FF008080"/>
      <rgbColor rgb="FF0000FF"/>
      <rgbColor rgb="FF00CCFF"/>
      <rgbColor rgb="FFE2F0D9"/>
      <rgbColor rgb="FFC6EFCE"/>
      <rgbColor rgb="FFFBE5D6"/>
      <rgbColor rgb="FFC5E0B4"/>
      <rgbColor rgb="FFF4B183"/>
      <rgbColor rgb="FFFFC7CE"/>
      <rgbColor rgb="FFF8CBAD"/>
      <rgbColor rgb="FF4472C4"/>
      <rgbColor rgb="FF33CCCC"/>
      <rgbColor rgb="FFA9D18E"/>
      <rgbColor rgb="FFFFC000"/>
      <rgbColor rgb="FFF2F2F2"/>
      <rgbColor rgb="FFED7D31"/>
      <rgbColor rgb="FF595959"/>
      <rgbColor rgb="FFA5A5A5"/>
      <rgbColor rgb="FF003366"/>
      <rgbColor rgb="FF70AD47"/>
      <rgbColor rgb="FF003300"/>
      <rgbColor rgb="FF385724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DBB2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pt-BR" sz="1400" b="0" strike="noStrike" spc="-1">
                <a:solidFill>
                  <a:srgbClr val="595959"/>
                </a:solidFill>
                <a:latin typeface="Calibri"/>
              </a:rPr>
              <a:t>1194 #NÚM!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472C4"/>
            </a:solidFill>
            <a:ln w="0">
              <a:noFill/>
            </a:ln>
          </c:spPr>
          <c:invertIfNegative val="0"/>
          <c:extLst>
            <c:ext xmlns:c16="http://schemas.microsoft.com/office/drawing/2014/chart" uri="{C3380CC4-5D6E-409C-BE32-E72D297353CC}">
              <c16:uniqueId val="{00000000-9F08-41EB-BBBC-37B113E447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733408"/>
        <c:axId val="74896962"/>
      </c:barChart>
      <c:catAx>
        <c:axId val="5873340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pt-BR"/>
          </a:p>
        </c:txPr>
        <c:crossAx val="74896962"/>
        <c:crosses val="autoZero"/>
        <c:auto val="1"/>
        <c:lblAlgn val="ctr"/>
        <c:lblOffset val="100"/>
        <c:noMultiLvlLbl val="0"/>
      </c:catAx>
      <c:valAx>
        <c:axId val="7489696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pt-BR"/>
          </a:p>
        </c:txPr>
        <c:crossAx val="5873340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lang="pt-BR" sz="12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rPr lang="pt-BR" sz="1200" b="0" strike="noStrike" spc="-1">
                <a:solidFill>
                  <a:srgbClr val="595959"/>
                </a:solidFill>
                <a:latin typeface="Calibri"/>
                <a:ea typeface="Calibri"/>
              </a:rPr>
              <a:t>Comparação de Processos - Pessoa Física e Pessoa Jurídica</a:t>
            </a:r>
          </a:p>
        </c:rich>
      </c:tx>
      <c:layout>
        <c:manualLayout>
          <c:xMode val="edge"/>
          <c:yMode val="edge"/>
          <c:x val="0.111471321695761"/>
          <c:y val="4.7210903470563399E-2"/>
        </c:manualLayout>
      </c:layout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472C4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472C4"/>
              </a:soli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5F73-45DC-9213-5FF8EA9BCB9B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5F73-45DC-9213-5FF8EA9BCB9B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1" strike="noStrike" spc="-1">
                      <a:solidFill>
                        <a:srgbClr val="FFFFFF"/>
                      </a:solidFill>
                      <a:latin typeface="Oswald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F73-45DC-9213-5FF8EA9BCB9B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1" strike="noStrike" spc="-1">
                      <a:solidFill>
                        <a:srgbClr val="FFFFFF"/>
                      </a:solidFill>
                      <a:latin typeface="Oswald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F73-45DC-9213-5FF8EA9BCB9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1" strike="noStrike" spc="-1">
                    <a:solidFill>
                      <a:srgbClr val="FFFFFF"/>
                    </a:solidFill>
                    <a:latin typeface="Oswald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'P-Das1'!$O$12:$O$13</c:f>
              <c:strCache>
                <c:ptCount val="2"/>
                <c:pt idx="0">
                  <c:v>Pessoa Física</c:v>
                </c:pt>
                <c:pt idx="1">
                  <c:v>Pessoa Jurídica</c:v>
                </c:pt>
              </c:strCache>
            </c:strRef>
          </c:cat>
          <c:val>
            <c:numRef>
              <c:f>'P-Das1'!$P$12:$P$13</c:f>
              <c:numCache>
                <c:formatCode>General</c:formatCode>
                <c:ptCount val="2"/>
                <c:pt idx="0">
                  <c:v>39</c:v>
                </c:pt>
                <c:pt idx="1">
                  <c:v>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F73-45DC-9213-5FF8EA9BCB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595959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lang="pt-BR" sz="12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rPr lang="pt-BR" sz="1200" b="0" strike="noStrike" spc="-1">
                <a:solidFill>
                  <a:srgbClr val="595959"/>
                </a:solidFill>
                <a:latin typeface="Calibri"/>
                <a:ea typeface="Calibri"/>
              </a:rPr>
              <a:t>Resultado dos Processos</a:t>
            </a:r>
          </a:p>
        </c:rich>
      </c:tx>
      <c:layout>
        <c:manualLayout>
          <c:xMode val="edge"/>
          <c:yMode val="edge"/>
          <c:x val="0.20766729883500401"/>
          <c:y val="4.7210903470563399E-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2511514494716898"/>
          <c:y val="0.231136714907967"/>
          <c:w val="0.37361148740178801"/>
          <c:h val="0.387522832654208"/>
        </c:manualLayout>
      </c:layout>
      <c:pieChart>
        <c:varyColors val="1"/>
        <c:ser>
          <c:idx val="0"/>
          <c:order val="0"/>
          <c:spPr>
            <a:solidFill>
              <a:srgbClr val="4472C4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472C4"/>
              </a:soli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7B65-482D-AD8A-1F202F285648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7B65-482D-AD8A-1F202F285648}"/>
              </c:ext>
            </c:extLst>
          </c:dPt>
          <c:dPt>
            <c:idx val="2"/>
            <c:bubble3D val="0"/>
            <c:spPr>
              <a:solidFill>
                <a:srgbClr val="A5A5A5"/>
              </a:soli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7B65-482D-AD8A-1F202F285648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7B65-482D-AD8A-1F202F285648}"/>
              </c:ext>
            </c:extLst>
          </c:dPt>
          <c:dPt>
            <c:idx val="4"/>
            <c:bubble3D val="0"/>
            <c:spPr>
              <a:solidFill>
                <a:srgbClr val="5B9BD5"/>
              </a:soli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7B65-482D-AD8A-1F202F285648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1" strike="noStrike" spc="-1">
                      <a:solidFill>
                        <a:srgbClr val="FFFFFF"/>
                      </a:solidFill>
                      <a:latin typeface="Oswald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B65-482D-AD8A-1F202F285648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1" strike="noStrike" spc="-1">
                      <a:solidFill>
                        <a:srgbClr val="FFFFFF"/>
                      </a:solidFill>
                      <a:latin typeface="Oswald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B65-482D-AD8A-1F202F285648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1" strike="noStrike" spc="-1">
                      <a:solidFill>
                        <a:srgbClr val="FFFFFF"/>
                      </a:solidFill>
                      <a:latin typeface="Oswald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B65-482D-AD8A-1F202F285648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1" strike="noStrike" spc="-1">
                      <a:solidFill>
                        <a:srgbClr val="FFFFFF"/>
                      </a:solidFill>
                      <a:latin typeface="Oswald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B65-482D-AD8A-1F202F285648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1" strike="noStrike" spc="-1">
                      <a:solidFill>
                        <a:srgbClr val="FFFFFF"/>
                      </a:solidFill>
                      <a:latin typeface="Oswald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B65-482D-AD8A-1F202F28564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1" strike="noStrike" spc="-1">
                    <a:solidFill>
                      <a:srgbClr val="FFFFFF"/>
                    </a:solidFill>
                    <a:latin typeface="Oswald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'P-Das1'!$D$13:$D$17</c:f>
              <c:strCache>
                <c:ptCount val="5"/>
                <c:pt idx="0">
                  <c:v>Acordo</c:v>
                </c:pt>
                <c:pt idx="1">
                  <c:v>Extinto</c:v>
                </c:pt>
                <c:pt idx="2">
                  <c:v>Improcedente</c:v>
                </c:pt>
                <c:pt idx="3">
                  <c:v>Parcialmente Procedente</c:v>
                </c:pt>
                <c:pt idx="4">
                  <c:v>Procedente</c:v>
                </c:pt>
              </c:strCache>
            </c:strRef>
          </c:cat>
          <c:val>
            <c:numRef>
              <c:f>'P-Das1'!$E$13:$E$17</c:f>
              <c:numCache>
                <c:formatCode>General</c:formatCode>
                <c:ptCount val="5"/>
                <c:pt idx="0">
                  <c:v>8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B65-482D-AD8A-1F202F2856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b"/>
      <c:layout>
        <c:manualLayout>
          <c:xMode val="edge"/>
          <c:yMode val="edge"/>
          <c:x val="5.1302081863422999E-2"/>
          <c:y val="0.69311255135183203"/>
          <c:w val="0.90695378131496995"/>
          <c:h val="0.27714768330350298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595959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lang="pt-BR" sz="1100" b="1" strike="noStrike" spc="-1">
                <a:solidFill>
                  <a:srgbClr val="595959"/>
                </a:solidFill>
                <a:latin typeface="Calibri"/>
              </a:defRPr>
            </a:pPr>
            <a:r>
              <a:rPr lang="pt-BR" sz="1100" b="1" strike="noStrike" spc="-1">
                <a:solidFill>
                  <a:srgbClr val="595959"/>
                </a:solidFill>
                <a:latin typeface="Calibri"/>
              </a:rPr>
              <a:t>LOCALIZAÇÃO DE CLIENTES PF POR ESTADO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'C-Das1'!$W$6:$W$33</c:f>
              <c:strCache>
                <c:ptCount val="28"/>
                <c:pt idx="0">
                  <c:v>AC</c:v>
                </c:pt>
                <c:pt idx="1">
                  <c:v>AL</c:v>
                </c:pt>
                <c:pt idx="2">
                  <c:v>AP</c:v>
                </c:pt>
                <c:pt idx="3">
                  <c:v>AM</c:v>
                </c:pt>
                <c:pt idx="4">
                  <c:v>BA</c:v>
                </c:pt>
                <c:pt idx="5">
                  <c:v>CE</c:v>
                </c:pt>
                <c:pt idx="6">
                  <c:v>DF</c:v>
                </c:pt>
                <c:pt idx="7">
                  <c:v>ES</c:v>
                </c:pt>
                <c:pt idx="8">
                  <c:v>GO</c:v>
                </c:pt>
                <c:pt idx="9">
                  <c:v>MA</c:v>
                </c:pt>
                <c:pt idx="10">
                  <c:v>MT</c:v>
                </c:pt>
                <c:pt idx="11">
                  <c:v>MS</c:v>
                </c:pt>
                <c:pt idx="12">
                  <c:v>MG</c:v>
                </c:pt>
                <c:pt idx="13">
                  <c:v>PA</c:v>
                </c:pt>
                <c:pt idx="14">
                  <c:v>PB</c:v>
                </c:pt>
                <c:pt idx="15">
                  <c:v>PR</c:v>
                </c:pt>
                <c:pt idx="16">
                  <c:v>PE</c:v>
                </c:pt>
                <c:pt idx="17">
                  <c:v>PI</c:v>
                </c:pt>
                <c:pt idx="18">
                  <c:v>RJ</c:v>
                </c:pt>
                <c:pt idx="19">
                  <c:v>RN</c:v>
                </c:pt>
                <c:pt idx="20">
                  <c:v>RS</c:v>
                </c:pt>
                <c:pt idx="21">
                  <c:v>RO</c:v>
                </c:pt>
                <c:pt idx="22">
                  <c:v>RR</c:v>
                </c:pt>
                <c:pt idx="23">
                  <c:v>SC</c:v>
                </c:pt>
                <c:pt idx="24">
                  <c:v>SP</c:v>
                </c:pt>
                <c:pt idx="25">
                  <c:v>SE</c:v>
                </c:pt>
                <c:pt idx="26">
                  <c:v>TO</c:v>
                </c:pt>
                <c:pt idx="27">
                  <c:v>Exterior</c:v>
                </c:pt>
              </c:strCache>
            </c:strRef>
          </c:cat>
          <c:val>
            <c:numRef>
              <c:f>'C-Das1'!$X$6:$X$33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33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EF-4F67-80D1-F0AC4CFE6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366547"/>
        <c:axId val="33177164"/>
      </c:barChart>
      <c:catAx>
        <c:axId val="6436654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pt-BR"/>
          </a:p>
        </c:txPr>
        <c:crossAx val="33177164"/>
        <c:crosses val="autoZero"/>
        <c:auto val="1"/>
        <c:lblAlgn val="ctr"/>
        <c:lblOffset val="100"/>
        <c:noMultiLvlLbl val="0"/>
      </c:catAx>
      <c:valAx>
        <c:axId val="3317716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pt-BR"/>
          </a:p>
        </c:txPr>
        <c:crossAx val="6436654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lang="pt-BR" sz="1200" b="1" strike="noStrike" spc="-1">
                <a:solidFill>
                  <a:srgbClr val="595959"/>
                </a:solidFill>
                <a:latin typeface="Calibri"/>
              </a:defRPr>
            </a:pPr>
            <a:r>
              <a:rPr lang="pt-BR" sz="1200" b="1" strike="noStrike" spc="-1">
                <a:solidFill>
                  <a:srgbClr val="595959"/>
                </a:solidFill>
                <a:latin typeface="Calibri"/>
              </a:rPr>
              <a:t>ESTADO CIVIL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4472C4"/>
            </a:solidFill>
            <a:ln w="1908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'C-Das1'!$B$7:$B$12</c:f>
              <c:strCache>
                <c:ptCount val="6"/>
                <c:pt idx="0">
                  <c:v>Solteiro(a)</c:v>
                </c:pt>
                <c:pt idx="1">
                  <c:v>Casado(a)</c:v>
                </c:pt>
                <c:pt idx="2">
                  <c:v>Separado(a)</c:v>
                </c:pt>
                <c:pt idx="3">
                  <c:v>Divorciado(a)</c:v>
                </c:pt>
                <c:pt idx="4">
                  <c:v>Viúvo(a)</c:v>
                </c:pt>
                <c:pt idx="5">
                  <c:v>União Estável</c:v>
                </c:pt>
              </c:strCache>
            </c:strRef>
          </c:cat>
          <c:val>
            <c:numRef>
              <c:f>'C-Das1'!$C$7:$C$12</c:f>
              <c:numCache>
                <c:formatCode>General</c:formatCode>
                <c:ptCount val="6"/>
                <c:pt idx="0">
                  <c:v>7</c:v>
                </c:pt>
                <c:pt idx="1">
                  <c:v>20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E9-4E8C-99B2-BC9C551CBA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1570188"/>
        <c:axId val="94405221"/>
      </c:barChart>
      <c:catAx>
        <c:axId val="61570188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pt-BR"/>
          </a:p>
        </c:txPr>
        <c:crossAx val="94405221"/>
        <c:crosses val="autoZero"/>
        <c:auto val="1"/>
        <c:lblAlgn val="ctr"/>
        <c:lblOffset val="100"/>
        <c:noMultiLvlLbl val="0"/>
      </c:catAx>
      <c:valAx>
        <c:axId val="94405221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pt-BR"/>
          </a:p>
        </c:txPr>
        <c:crossAx val="61570188"/>
        <c:crosses val="autoZero"/>
        <c:crossBetween val="between"/>
        <c:majorUnit val="1"/>
        <c:minorUnit val="1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lang="pt-BR" sz="1200" b="1" strike="noStrike" spc="-1">
                <a:solidFill>
                  <a:srgbClr val="595959"/>
                </a:solidFill>
                <a:latin typeface="Calibri"/>
              </a:defRPr>
            </a:pPr>
            <a:r>
              <a:rPr lang="pt-BR" sz="1200" b="1" strike="noStrike" spc="-1">
                <a:solidFill>
                  <a:srgbClr val="595959"/>
                </a:solidFill>
                <a:latin typeface="Calibri"/>
              </a:rPr>
              <a:t>ESTADO CIVIL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spPr>
            <a:solidFill>
              <a:srgbClr val="4472C4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472C4"/>
              </a:soli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6DB1-4FCF-A0B0-0AC1262CF8EE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6DB1-4FCF-A0B0-0AC1262CF8EE}"/>
              </c:ext>
            </c:extLst>
          </c:dPt>
          <c:dPt>
            <c:idx val="2"/>
            <c:bubble3D val="0"/>
            <c:spPr>
              <a:solidFill>
                <a:srgbClr val="A5A5A5"/>
              </a:soli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6DB1-4FCF-A0B0-0AC1262CF8EE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6DB1-4FCF-A0B0-0AC1262CF8EE}"/>
              </c:ext>
            </c:extLst>
          </c:dPt>
          <c:dPt>
            <c:idx val="4"/>
            <c:bubble3D val="0"/>
            <c:spPr>
              <a:solidFill>
                <a:srgbClr val="5B9BD5"/>
              </a:soli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6DB1-4FCF-A0B0-0AC1262CF8EE}"/>
              </c:ext>
            </c:extLst>
          </c:dPt>
          <c:dPt>
            <c:idx val="5"/>
            <c:bubble3D val="0"/>
            <c:spPr>
              <a:solidFill>
                <a:srgbClr val="70AD47"/>
              </a:soli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B-6DB1-4FCF-A0B0-0AC1262CF8EE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DB1-4FCF-A0B0-0AC1262CF8EE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DB1-4FCF-A0B0-0AC1262CF8EE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DB1-4FCF-A0B0-0AC1262CF8EE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DB1-4FCF-A0B0-0AC1262CF8EE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DB1-4FCF-A0B0-0AC1262CF8EE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DB1-4FCF-A0B0-0AC1262CF8E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'C-Das1'!$B$7:$B$12</c:f>
              <c:strCache>
                <c:ptCount val="6"/>
                <c:pt idx="0">
                  <c:v>Solteiro(a)</c:v>
                </c:pt>
                <c:pt idx="1">
                  <c:v>Casado(a)</c:v>
                </c:pt>
                <c:pt idx="2">
                  <c:v>Separado(a)</c:v>
                </c:pt>
                <c:pt idx="3">
                  <c:v>Divorciado(a)</c:v>
                </c:pt>
                <c:pt idx="4">
                  <c:v>Viúvo(a)</c:v>
                </c:pt>
                <c:pt idx="5">
                  <c:v>União Estável</c:v>
                </c:pt>
              </c:strCache>
            </c:strRef>
          </c:cat>
          <c:val>
            <c:numRef>
              <c:f>'C-Das1'!$D$7:$D$12</c:f>
              <c:numCache>
                <c:formatCode>0%</c:formatCode>
                <c:ptCount val="6"/>
                <c:pt idx="0">
                  <c:v>0.23333333333333334</c:v>
                </c:pt>
                <c:pt idx="1">
                  <c:v>0.66666666666666663</c:v>
                </c:pt>
                <c:pt idx="2">
                  <c:v>0</c:v>
                </c:pt>
                <c:pt idx="3">
                  <c:v>3.3333333333333333E-2</c:v>
                </c:pt>
                <c:pt idx="4">
                  <c:v>6.6666666666666666E-2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DB1-4FCF-A0B0-0AC1262CF8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lang="pt-BR" sz="1200" b="1" strike="noStrike" spc="-1">
                <a:solidFill>
                  <a:srgbClr val="595959"/>
                </a:solidFill>
                <a:latin typeface="Calibri"/>
              </a:defRPr>
            </a:pPr>
            <a:r>
              <a:rPr lang="pt-BR" sz="1200" b="1" strike="noStrike" spc="-1">
                <a:solidFill>
                  <a:srgbClr val="595959"/>
                </a:solidFill>
                <a:latin typeface="Calibri"/>
              </a:rPr>
              <a:t>IDADE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4472C4"/>
            </a:solidFill>
            <a:ln w="1908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'C-Das1'!$B$15:$B$20</c:f>
              <c:strCache>
                <c:ptCount val="6"/>
                <c:pt idx="0">
                  <c:v>0 - 17</c:v>
                </c:pt>
                <c:pt idx="1">
                  <c:v>18 - 25</c:v>
                </c:pt>
                <c:pt idx="2">
                  <c:v>26 - 35</c:v>
                </c:pt>
                <c:pt idx="3">
                  <c:v>36 - 45</c:v>
                </c:pt>
                <c:pt idx="4">
                  <c:v>46 - 59</c:v>
                </c:pt>
                <c:pt idx="5">
                  <c:v>60+</c:v>
                </c:pt>
              </c:strCache>
            </c:strRef>
          </c:cat>
          <c:val>
            <c:numRef>
              <c:f>'C-Das1'!$C$15:$C$20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11</c:v>
                </c:pt>
                <c:pt idx="4">
                  <c:v>10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26-4B49-BD79-9102B17D1E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50488"/>
        <c:axId val="90973769"/>
      </c:barChart>
      <c:catAx>
        <c:axId val="2350488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pt-BR"/>
          </a:p>
        </c:txPr>
        <c:crossAx val="90973769"/>
        <c:crosses val="autoZero"/>
        <c:auto val="1"/>
        <c:lblAlgn val="ctr"/>
        <c:lblOffset val="100"/>
        <c:noMultiLvlLbl val="0"/>
      </c:catAx>
      <c:valAx>
        <c:axId val="90973769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pt-BR"/>
          </a:p>
        </c:txPr>
        <c:crossAx val="2350488"/>
        <c:crosses val="autoZero"/>
        <c:crossBetween val="between"/>
        <c:majorUnit val="1"/>
        <c:minorUnit val="1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lang="pt-BR" sz="1200" b="1" strike="noStrike" spc="-1">
                <a:solidFill>
                  <a:srgbClr val="595959"/>
                </a:solidFill>
                <a:latin typeface="Calibri"/>
              </a:defRPr>
            </a:pPr>
            <a:r>
              <a:rPr lang="pt-BR" sz="1200" b="1" strike="noStrike" spc="-1">
                <a:solidFill>
                  <a:srgbClr val="595959"/>
                </a:solidFill>
                <a:latin typeface="Calibri"/>
              </a:rPr>
              <a:t>IDADE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spPr>
            <a:solidFill>
              <a:srgbClr val="4472C4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472C4"/>
              </a:soli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9E1C-4FF6-A3E7-0B9061FAC9DF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9E1C-4FF6-A3E7-0B9061FAC9DF}"/>
              </c:ext>
            </c:extLst>
          </c:dPt>
          <c:dPt>
            <c:idx val="2"/>
            <c:bubble3D val="0"/>
            <c:spPr>
              <a:solidFill>
                <a:srgbClr val="A5A5A5"/>
              </a:soli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9E1C-4FF6-A3E7-0B9061FAC9DF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9E1C-4FF6-A3E7-0B9061FAC9DF}"/>
              </c:ext>
            </c:extLst>
          </c:dPt>
          <c:dPt>
            <c:idx val="4"/>
            <c:bubble3D val="0"/>
            <c:spPr>
              <a:solidFill>
                <a:srgbClr val="5B9BD5"/>
              </a:soli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9E1C-4FF6-A3E7-0B9061FAC9DF}"/>
              </c:ext>
            </c:extLst>
          </c:dPt>
          <c:dPt>
            <c:idx val="5"/>
            <c:bubble3D val="0"/>
            <c:spPr>
              <a:solidFill>
                <a:srgbClr val="70AD47"/>
              </a:soli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B-9E1C-4FF6-A3E7-0B9061FAC9DF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E1C-4FF6-A3E7-0B9061FAC9DF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E1C-4FF6-A3E7-0B9061FAC9DF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E1C-4FF6-A3E7-0B9061FAC9DF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E1C-4FF6-A3E7-0B9061FAC9DF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E1C-4FF6-A3E7-0B9061FAC9DF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E1C-4FF6-A3E7-0B9061FAC9D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'C-Das1'!$B$15:$B$20</c:f>
              <c:strCache>
                <c:ptCount val="6"/>
                <c:pt idx="0">
                  <c:v>0 - 17</c:v>
                </c:pt>
                <c:pt idx="1">
                  <c:v>18 - 25</c:v>
                </c:pt>
                <c:pt idx="2">
                  <c:v>26 - 35</c:v>
                </c:pt>
                <c:pt idx="3">
                  <c:v>36 - 45</c:v>
                </c:pt>
                <c:pt idx="4">
                  <c:v>46 - 59</c:v>
                </c:pt>
                <c:pt idx="5">
                  <c:v>60+</c:v>
                </c:pt>
              </c:strCache>
            </c:strRef>
          </c:cat>
          <c:val>
            <c:numRef>
              <c:f>'C-Das1'!$D$15:$D$20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0.1875</c:v>
                </c:pt>
                <c:pt idx="3">
                  <c:v>0.34375</c:v>
                </c:pt>
                <c:pt idx="4">
                  <c:v>0.3125</c:v>
                </c:pt>
                <c:pt idx="5">
                  <c:v>0.15625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E1C-4FF6-A3E7-0B9061FAC9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Homem x Mulher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'C-Das1'!$P$8:$P$9</c:f>
              <c:strCache>
                <c:ptCount val="2"/>
                <c:pt idx="0">
                  <c:v>Homem</c:v>
                </c:pt>
                <c:pt idx="1">
                  <c:v>Mulher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472C4"/>
              </a:soli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BB8E-43EA-8B7A-D9E0D64BC7AB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BB8E-43EA-8B7A-D9E0D64BC7AB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B8E-43EA-8B7A-D9E0D64BC7AB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B8E-43EA-8B7A-D9E0D64BC7A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'C-Das1'!$P$8:$P$9</c:f>
              <c:strCache>
                <c:ptCount val="2"/>
                <c:pt idx="0">
                  <c:v>Homem</c:v>
                </c:pt>
                <c:pt idx="1">
                  <c:v>Mulher</c:v>
                </c:pt>
              </c:strCache>
            </c:strRef>
          </c:cat>
          <c:val>
            <c:numRef>
              <c:f>'C-Das1'!$Q$8:$Q$9</c:f>
              <c:numCache>
                <c:formatCode>General</c:formatCode>
                <c:ptCount val="2"/>
                <c:pt idx="0">
                  <c:v>20</c:v>
                </c:pt>
                <c:pt idx="1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B8E-43EA-8B7A-D9E0D64BC7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lang="en-US" sz="1100" b="1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100" b="1" strike="noStrike" spc="-1">
                <a:solidFill>
                  <a:srgbClr val="595959"/>
                </a:solidFill>
                <a:latin typeface="Calibri"/>
              </a:rPr>
              <a:t>COMO O CLIENTE PF NOS CONHECEU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'C-Das1'!$Y$6:$Y$13</c:f>
              <c:strCache>
                <c:ptCount val="8"/>
                <c:pt idx="0">
                  <c:v>Anúncio</c:v>
                </c:pt>
                <c:pt idx="1">
                  <c:v>É Família/Amigo</c:v>
                </c:pt>
                <c:pt idx="2">
                  <c:v>Google</c:v>
                </c:pt>
                <c:pt idx="3">
                  <c:v>Indicação</c:v>
                </c:pt>
                <c:pt idx="4">
                  <c:v>Outros</c:v>
                </c:pt>
                <c:pt idx="5">
                  <c:v>Parceria</c:v>
                </c:pt>
                <c:pt idx="6">
                  <c:v>Redes Sociais</c:v>
                </c:pt>
                <c:pt idx="7">
                  <c:v>Site</c:v>
                </c:pt>
              </c:strCache>
            </c:strRef>
          </c:cat>
          <c:val>
            <c:numRef>
              <c:f>'C-Das1'!$Z$6:$Z$13</c:f>
              <c:numCache>
                <c:formatCode>General</c:formatCode>
                <c:ptCount val="8"/>
                <c:pt idx="0">
                  <c:v>0</c:v>
                </c:pt>
                <c:pt idx="1">
                  <c:v>6</c:v>
                </c:pt>
                <c:pt idx="2">
                  <c:v>0</c:v>
                </c:pt>
                <c:pt idx="3">
                  <c:v>8</c:v>
                </c:pt>
                <c:pt idx="4">
                  <c:v>13</c:v>
                </c:pt>
                <c:pt idx="5">
                  <c:v>6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D1-4EFC-9E76-507DDEA3D5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195351"/>
        <c:axId val="53707338"/>
      </c:barChart>
      <c:catAx>
        <c:axId val="3419535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lang="en-US" sz="900" b="0" strike="noStrike" spc="-1">
                <a:solidFill>
                  <a:srgbClr val="595959"/>
                </a:solidFill>
                <a:latin typeface="Calibri"/>
              </a:defRPr>
            </a:pPr>
            <a:endParaRPr lang="pt-BR"/>
          </a:p>
        </c:txPr>
        <c:crossAx val="53707338"/>
        <c:crosses val="autoZero"/>
        <c:auto val="1"/>
        <c:lblAlgn val="ctr"/>
        <c:lblOffset val="100"/>
        <c:noMultiLvlLbl val="0"/>
      </c:catAx>
      <c:valAx>
        <c:axId val="5370733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pt-BR"/>
          </a:p>
        </c:txPr>
        <c:crossAx val="3419535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lang="pt-BR" sz="1100" b="1" strike="noStrike" spc="-1">
                <a:solidFill>
                  <a:srgbClr val="595959"/>
                </a:solidFill>
                <a:latin typeface="Calibri"/>
              </a:defRPr>
            </a:pPr>
            <a:r>
              <a:rPr lang="pt-BR" sz="1100" b="1" strike="noStrike" spc="-1">
                <a:solidFill>
                  <a:srgbClr val="595959"/>
                </a:solidFill>
                <a:latin typeface="Calibri"/>
              </a:rPr>
              <a:t>LOCALIZAÇÃO DE CLIENTES PJ POR ESTADO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'C-Das2'!$W$6:$W$33</c:f>
              <c:strCache>
                <c:ptCount val="28"/>
                <c:pt idx="0">
                  <c:v>AC</c:v>
                </c:pt>
                <c:pt idx="1">
                  <c:v>AL</c:v>
                </c:pt>
                <c:pt idx="2">
                  <c:v>AP</c:v>
                </c:pt>
                <c:pt idx="3">
                  <c:v>AM</c:v>
                </c:pt>
                <c:pt idx="4">
                  <c:v>BA</c:v>
                </c:pt>
                <c:pt idx="5">
                  <c:v>CE</c:v>
                </c:pt>
                <c:pt idx="6">
                  <c:v>DF</c:v>
                </c:pt>
                <c:pt idx="7">
                  <c:v>ES</c:v>
                </c:pt>
                <c:pt idx="8">
                  <c:v>GO</c:v>
                </c:pt>
                <c:pt idx="9">
                  <c:v>MA</c:v>
                </c:pt>
                <c:pt idx="10">
                  <c:v>MT</c:v>
                </c:pt>
                <c:pt idx="11">
                  <c:v>MS</c:v>
                </c:pt>
                <c:pt idx="12">
                  <c:v>MG</c:v>
                </c:pt>
                <c:pt idx="13">
                  <c:v>PA</c:v>
                </c:pt>
                <c:pt idx="14">
                  <c:v>PB</c:v>
                </c:pt>
                <c:pt idx="15">
                  <c:v>PR</c:v>
                </c:pt>
                <c:pt idx="16">
                  <c:v>PE</c:v>
                </c:pt>
                <c:pt idx="17">
                  <c:v>PI</c:v>
                </c:pt>
                <c:pt idx="18">
                  <c:v>RJ</c:v>
                </c:pt>
                <c:pt idx="19">
                  <c:v>RN</c:v>
                </c:pt>
                <c:pt idx="20">
                  <c:v>RS</c:v>
                </c:pt>
                <c:pt idx="21">
                  <c:v>RO</c:v>
                </c:pt>
                <c:pt idx="22">
                  <c:v>RR</c:v>
                </c:pt>
                <c:pt idx="23">
                  <c:v>SC</c:v>
                </c:pt>
                <c:pt idx="24">
                  <c:v>SP</c:v>
                </c:pt>
                <c:pt idx="25">
                  <c:v>SE</c:v>
                </c:pt>
                <c:pt idx="26">
                  <c:v>TO</c:v>
                </c:pt>
                <c:pt idx="27">
                  <c:v>Exterior</c:v>
                </c:pt>
              </c:strCache>
            </c:strRef>
          </c:cat>
          <c:val>
            <c:numRef>
              <c:f>'C-Das2'!$X$6:$X$33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23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98-4DD1-97E8-80B9C91814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957503"/>
        <c:axId val="39498257"/>
      </c:barChart>
      <c:catAx>
        <c:axId val="6995750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pt-BR"/>
          </a:p>
        </c:txPr>
        <c:crossAx val="39498257"/>
        <c:crosses val="autoZero"/>
        <c:auto val="1"/>
        <c:lblAlgn val="ctr"/>
        <c:lblOffset val="100"/>
        <c:noMultiLvlLbl val="0"/>
      </c:catAx>
      <c:valAx>
        <c:axId val="3949825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pt-BR"/>
          </a:p>
        </c:txPr>
        <c:crossAx val="6995750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lang="en-US" sz="1100" b="1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100" b="1" strike="noStrike" spc="-1">
                <a:solidFill>
                  <a:srgbClr val="595959"/>
                </a:solidFill>
                <a:latin typeface="Calibri"/>
              </a:rPr>
              <a:t>COMO O CLIENTE PJ NOS CONHECEU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fffff</c:v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'C-Das2'!$Y$6:$Y$13</c:f>
              <c:strCache>
                <c:ptCount val="8"/>
                <c:pt idx="0">
                  <c:v>Anúncio</c:v>
                </c:pt>
                <c:pt idx="1">
                  <c:v>É Família/Amigo</c:v>
                </c:pt>
                <c:pt idx="2">
                  <c:v>Google</c:v>
                </c:pt>
                <c:pt idx="3">
                  <c:v>Indicação</c:v>
                </c:pt>
                <c:pt idx="4">
                  <c:v>Outros</c:v>
                </c:pt>
                <c:pt idx="5">
                  <c:v>Parceria</c:v>
                </c:pt>
                <c:pt idx="6">
                  <c:v>Redes Sociais</c:v>
                </c:pt>
                <c:pt idx="7">
                  <c:v>Site</c:v>
                </c:pt>
              </c:strCache>
            </c:strRef>
          </c:cat>
          <c:val>
            <c:numRef>
              <c:f>'C-Das2'!$Z$6:$Z$13</c:f>
              <c:numCache>
                <c:formatCode>General</c:formatCode>
                <c:ptCount val="8"/>
                <c:pt idx="0">
                  <c:v>0</c:v>
                </c:pt>
                <c:pt idx="1">
                  <c:v>5</c:v>
                </c:pt>
                <c:pt idx="2">
                  <c:v>0</c:v>
                </c:pt>
                <c:pt idx="3">
                  <c:v>6</c:v>
                </c:pt>
                <c:pt idx="4">
                  <c:v>13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0A-4F6F-AEFE-3BE9F45F7F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534315"/>
        <c:axId val="71812623"/>
      </c:barChart>
      <c:catAx>
        <c:axId val="453431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lang="en-US" sz="900" b="0" strike="noStrike" spc="-1">
                <a:solidFill>
                  <a:srgbClr val="595959"/>
                </a:solidFill>
                <a:latin typeface="Calibri"/>
              </a:defRPr>
            </a:pPr>
            <a:endParaRPr lang="pt-BR"/>
          </a:p>
        </c:txPr>
        <c:crossAx val="71812623"/>
        <c:crosses val="autoZero"/>
        <c:auto val="1"/>
        <c:lblAlgn val="ctr"/>
        <c:lblOffset val="100"/>
        <c:noMultiLvlLbl val="0"/>
      </c:catAx>
      <c:valAx>
        <c:axId val="7181262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pt-BR"/>
          </a:p>
        </c:txPr>
        <c:crossAx val="453431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lang="pt-BR" sz="1100" b="1" strike="noStrike" spc="-1">
                <a:solidFill>
                  <a:srgbClr val="595959"/>
                </a:solidFill>
                <a:latin typeface="Calibri"/>
              </a:defRPr>
            </a:pPr>
            <a:r>
              <a:rPr lang="pt-BR" sz="1100" b="1" strike="noStrike" spc="-1">
                <a:solidFill>
                  <a:srgbClr val="595959"/>
                </a:solidFill>
                <a:latin typeface="Calibri"/>
              </a:rPr>
              <a:t>CLIENTES POR SEGMENTO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0</c:f>
              <c:numCache>
                <c:formatCode>General</c:formatCode>
                <c:ptCount val="26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4</c:v>
                </c:pt>
                <c:pt idx="20">
                  <c:v>0</c:v>
                </c:pt>
                <c:pt idx="21">
                  <c:v>2</c:v>
                </c:pt>
                <c:pt idx="22">
                  <c:v>1</c:v>
                </c:pt>
                <c:pt idx="23">
                  <c:v>8</c:v>
                </c:pt>
                <c:pt idx="24">
                  <c:v>1</c:v>
                </c:pt>
                <c:pt idx="25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categories</c15:sqref>
                        </c15:formulaRef>
                      </c:ext>
                    </c:extLst>
                    <c:strCache>
                      <c:ptCount val="26"/>
                      <c:pt idx="0">
                        <c:v>Agronegócio</c:v>
                      </c:pt>
                      <c:pt idx="1">
                        <c:v>Alimentos e Bebidas</c:v>
                      </c:pt>
                      <c:pt idx="2">
                        <c:v>Arquitetura</c:v>
                      </c:pt>
                      <c:pt idx="3">
                        <c:v>Atacado e Distribuição</c:v>
                      </c:pt>
                      <c:pt idx="4">
                        <c:v>Bebidas</c:v>
                      </c:pt>
                      <c:pt idx="5">
                        <c:v>Beleza</c:v>
                      </c:pt>
                      <c:pt idx="6">
                        <c:v>Cartório</c:v>
                      </c:pt>
                      <c:pt idx="7">
                        <c:v>Comércio em Geral</c:v>
                      </c:pt>
                      <c:pt idx="8">
                        <c:v>Condomínio e Administradora</c:v>
                      </c:pt>
                      <c:pt idx="9">
                        <c:v>Construção Civil</c:v>
                      </c:pt>
                      <c:pt idx="10">
                        <c:v>Contabilidade</c:v>
                      </c:pt>
                      <c:pt idx="11">
                        <c:v>Corretora de Imóveis</c:v>
                      </c:pt>
                      <c:pt idx="12">
                        <c:v>Corretora de Seguros</c:v>
                      </c:pt>
                      <c:pt idx="13">
                        <c:v>Educação</c:v>
                      </c:pt>
                      <c:pt idx="14">
                        <c:v>Indústria</c:v>
                      </c:pt>
                      <c:pt idx="15">
                        <c:v>Material de Construção</c:v>
                      </c:pt>
                      <c:pt idx="16">
                        <c:v>Medicina e Saúde</c:v>
                      </c:pt>
                      <c:pt idx="17">
                        <c:v>Metalúrgica</c:v>
                      </c:pt>
                      <c:pt idx="18">
                        <c:v>Moda</c:v>
                      </c:pt>
                      <c:pt idx="19">
                        <c:v>Outros</c:v>
                      </c:pt>
                      <c:pt idx="20">
                        <c:v>Tecnologia</c:v>
                      </c:pt>
                      <c:pt idx="21">
                        <c:v>Veículos e Peças</c:v>
                      </c:pt>
                      <c:pt idx="22">
                        <c:v>Supermercados</c:v>
                      </c:pt>
                      <c:pt idx="23">
                        <c:v>Reparadora Automotiva</c:v>
                      </c:pt>
                      <c:pt idx="24">
                        <c:v>Manutenção em Equipamentos Hospitalares</c:v>
                      </c:pt>
                      <c:pt idx="25">
                        <c:v>Decoração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D476-40D4-ADED-5EB5D0502B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8256805"/>
        <c:axId val="84042357"/>
      </c:barChart>
      <c:catAx>
        <c:axId val="38256805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pt-BR"/>
          </a:p>
        </c:txPr>
        <c:crossAx val="84042357"/>
        <c:crosses val="autoZero"/>
        <c:auto val="1"/>
        <c:lblAlgn val="ctr"/>
        <c:lblOffset val="100"/>
        <c:noMultiLvlLbl val="0"/>
      </c:catAx>
      <c:valAx>
        <c:axId val="84042357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pt-BR"/>
          </a:p>
        </c:txPr>
        <c:crossAx val="38256805"/>
        <c:crosses val="autoZero"/>
        <c:crossBetween val="between"/>
      </c:valAx>
      <c:spPr>
        <a:noFill/>
        <a:ln w="0">
          <a:noFill/>
        </a:ln>
      </c:spPr>
    </c:plotArea>
    <c:plotVisOnly val="0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lang="pt-BR" sz="1100" b="1" strike="noStrike" spc="-1">
                <a:solidFill>
                  <a:srgbClr val="595959"/>
                </a:solidFill>
                <a:latin typeface="Calibri"/>
              </a:defRPr>
            </a:pPr>
            <a:r>
              <a:rPr lang="pt-BR" sz="1100" b="1" strike="noStrike" spc="-1">
                <a:solidFill>
                  <a:srgbClr val="595959"/>
                </a:solidFill>
                <a:latin typeface="Calibri"/>
              </a:rPr>
              <a:t>AUDIÊNCIAS POR MÊS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'A-Das1'!$P$5:$P$16</c:f>
              <c:strCach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4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'A-Das1'!$O$5:$O$16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'A-Das1'!$P$5:$P$16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4</c:v>
                </c:pt>
                <c:pt idx="5">
                  <c:v>3</c:v>
                </c:pt>
                <c:pt idx="6" formatCode="0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6A-4BE9-9BCB-3B5D762B71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517295"/>
        <c:axId val="96526970"/>
      </c:barChart>
      <c:catAx>
        <c:axId val="3751729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pt-BR"/>
          </a:p>
        </c:txPr>
        <c:crossAx val="96526970"/>
        <c:crosses val="autoZero"/>
        <c:auto val="1"/>
        <c:lblAlgn val="ctr"/>
        <c:lblOffset val="100"/>
        <c:noMultiLvlLbl val="0"/>
      </c:catAx>
      <c:valAx>
        <c:axId val="9652697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pt-BR"/>
          </a:p>
        </c:txPr>
        <c:crossAx val="3751729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lang="pt-BR" sz="11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rPr lang="pt-BR" sz="1100" b="0" strike="noStrike" spc="-1">
                <a:solidFill>
                  <a:srgbClr val="595959"/>
                </a:solidFill>
                <a:latin typeface="Calibri"/>
                <a:ea typeface="Calibri"/>
              </a:rPr>
              <a:t>ATENDIMENTOS POR MÊS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'At-Das'!$P$5:$P$16</c:f>
              <c:strCach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'At-Das'!$O$5:$O$16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'At-Das'!$P$5:$P$16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0</c:v>
                </c:pt>
                <c:pt idx="5">
                  <c:v>1</c:v>
                </c:pt>
                <c:pt idx="6" formatCode="0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A1-4FA8-AF77-2EC6430966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658677"/>
        <c:axId val="86969708"/>
      </c:barChart>
      <c:catAx>
        <c:axId val="5765867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pt-BR"/>
          </a:p>
        </c:txPr>
        <c:crossAx val="86969708"/>
        <c:crosses val="autoZero"/>
        <c:auto val="1"/>
        <c:lblAlgn val="ctr"/>
        <c:lblOffset val="100"/>
        <c:noMultiLvlLbl val="0"/>
      </c:catAx>
      <c:valAx>
        <c:axId val="8696970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pt-BR"/>
          </a:p>
        </c:txPr>
        <c:crossAx val="5765867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lang="pt-BR" sz="12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rPr lang="pt-BR" sz="1200" b="0" strike="noStrike" spc="-1">
                <a:solidFill>
                  <a:srgbClr val="595959"/>
                </a:solidFill>
                <a:latin typeface="Calibri"/>
                <a:ea typeface="Calibri"/>
              </a:rPr>
              <a:t>NOVOS x ANTIGOS CLIENTES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472C4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472C4"/>
              </a:soli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0226-4510-8498-E93CE8F27B8E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0226-4510-8498-E93CE8F27B8E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50" b="1" strike="noStrike" spc="-1">
                      <a:solidFill>
                        <a:srgbClr val="FFFFFF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1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226-4510-8498-E93CE8F27B8E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50" b="1" strike="noStrike" spc="-1">
                      <a:solidFill>
                        <a:srgbClr val="FFFFFF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1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226-4510-8498-E93CE8F27B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50" b="0" strike="noStrike" spc="-1">
                    <a:solidFill>
                      <a:srgbClr val="404040"/>
                    </a:solidFill>
                    <a:latin typeface="Calibri"/>
                  </a:defRPr>
                </a:pPr>
                <a:endParaRPr lang="pt-BR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'At-Das'!$K$7:$K$8</c:f>
              <c:strCache>
                <c:ptCount val="2"/>
                <c:pt idx="0">
                  <c:v>Novos Clientes</c:v>
                </c:pt>
                <c:pt idx="1">
                  <c:v>Antigos Clientes</c:v>
                </c:pt>
              </c:strCache>
            </c:strRef>
          </c:cat>
          <c:val>
            <c:numRef>
              <c:f>'At-Das'!$L$7:$L$8</c:f>
              <c:numCache>
                <c:formatCode>General</c:formatCode>
                <c:ptCount val="2"/>
                <c:pt idx="0">
                  <c:v>1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226-4510-8498-E93CE8F27B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lang="pt-BR" sz="12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rPr lang="pt-BR" sz="1200" b="0" strike="noStrike" spc="-1">
                <a:solidFill>
                  <a:srgbClr val="595959"/>
                </a:solidFill>
                <a:latin typeface="Calibri"/>
                <a:ea typeface="Calibri"/>
              </a:rPr>
              <a:t>FECHOU CONTRATO?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472C4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472C4"/>
              </a:soli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DF02-4113-A5A5-BBBC2AC5E609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DF02-4113-A5A5-BBBC2AC5E609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50" b="1" strike="noStrike" spc="-1">
                      <a:solidFill>
                        <a:srgbClr val="FFFFFF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F02-4113-A5A5-BBBC2AC5E609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50" b="1" strike="noStrike" spc="-1">
                      <a:solidFill>
                        <a:srgbClr val="FFFFFF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F02-4113-A5A5-BBBC2AC5E60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50" b="1" strike="noStrike" spc="-1">
                    <a:solidFill>
                      <a:srgbClr val="FFFFFF"/>
                    </a:solidFill>
                    <a:latin typeface="Calibri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'At-Das'!$K$9:$K$10</c:f>
              <c:strCache>
                <c:ptCount val="2"/>
                <c:pt idx="0">
                  <c:v>Fechou Contrato</c:v>
                </c:pt>
                <c:pt idx="1">
                  <c:v>Não Fechou Contrato</c:v>
                </c:pt>
              </c:strCache>
            </c:strRef>
          </c:cat>
          <c:val>
            <c:numRef>
              <c:f>'At-Das'!$L$9:$L$10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F02-4113-A5A5-BBBC2AC5E6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lang="pt-BR" sz="1100" b="1" strike="noStrike" spc="-1">
                <a:solidFill>
                  <a:srgbClr val="595959"/>
                </a:solidFill>
                <a:latin typeface="Calibri"/>
              </a:defRPr>
            </a:pPr>
            <a:r>
              <a:rPr lang="pt-BR" sz="1100" b="1" strike="noStrike" spc="-1">
                <a:solidFill>
                  <a:srgbClr val="595959"/>
                </a:solidFill>
                <a:latin typeface="Calibri"/>
              </a:rPr>
              <a:t>RESULTADO DO ANO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'F-Resu'!$B$8</c:f>
              <c:strCache>
                <c:ptCount val="1"/>
                <c:pt idx="0">
                  <c:v>Recebimentos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'F-Resu'!$C$7:$N$7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'F-Resu'!$C$8:$N$8</c:f>
              <c:numCache>
                <c:formatCode>"R$ "#,##0.00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D9-4FA9-BB8C-5409E0AD24E0}"/>
            </c:ext>
          </c:extLst>
        </c:ser>
        <c:ser>
          <c:idx val="1"/>
          <c:order val="1"/>
          <c:tx>
            <c:strRef>
              <c:f>'F-Resu'!$B$9</c:f>
              <c:strCache>
                <c:ptCount val="1"/>
                <c:pt idx="0">
                  <c:v>Despesas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'F-Resu'!$C$7:$N$7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'F-Resu'!$C$9:$N$9</c:f>
              <c:numCache>
                <c:formatCode>"R$ "#,##0.00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D9-4FA9-BB8C-5409E0AD24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54332399"/>
        <c:axId val="56383992"/>
      </c:barChart>
      <c:catAx>
        <c:axId val="5433239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pt-BR"/>
          </a:p>
        </c:txPr>
        <c:crossAx val="56383992"/>
        <c:crosses val="autoZero"/>
        <c:auto val="1"/>
        <c:lblAlgn val="ctr"/>
        <c:lblOffset val="100"/>
        <c:noMultiLvlLbl val="0"/>
      </c:catAx>
      <c:valAx>
        <c:axId val="5638399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&quot;R$ &quot;#,##0.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pt-BR"/>
          </a:p>
        </c:txPr>
        <c:crossAx val="5433239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lang="pt-BR" sz="1100" b="1" strike="noStrike" spc="-1">
                <a:solidFill>
                  <a:srgbClr val="595959"/>
                </a:solidFill>
                <a:latin typeface="Calibri"/>
              </a:defRPr>
            </a:pPr>
            <a:r>
              <a:rPr lang="pt-BR" sz="1100" b="1" strike="noStrike" spc="-1">
                <a:solidFill>
                  <a:srgbClr val="595959"/>
                </a:solidFill>
                <a:latin typeface="Calibri"/>
              </a:rPr>
              <a:t>RECEBIMENTOS POR MÊS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'F-DasR'!$B$8</c:f>
              <c:strCache>
                <c:ptCount val="1"/>
                <c:pt idx="0">
                  <c:v>Recebido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'F-DasR'!$C$7:$N$7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'F-DasR'!$C$8:$N$8</c:f>
              <c:numCache>
                <c:formatCode>"R$ "#,##0.00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A3-4074-99DC-6194553B9529}"/>
            </c:ext>
          </c:extLst>
        </c:ser>
        <c:ser>
          <c:idx val="1"/>
          <c:order val="1"/>
          <c:tx>
            <c:strRef>
              <c:f>'F-DasR'!$B$9</c:f>
              <c:strCache>
                <c:ptCount val="1"/>
                <c:pt idx="0">
                  <c:v>Não Recebido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'F-DasR'!$C$7:$N$7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'F-DasR'!$C$9:$N$9</c:f>
              <c:numCache>
                <c:formatCode>"R$ "#,##0.00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A3-4074-99DC-6194553B95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7305734"/>
        <c:axId val="29168509"/>
      </c:barChart>
      <c:catAx>
        <c:axId val="730573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pt-BR"/>
          </a:p>
        </c:txPr>
        <c:crossAx val="29168509"/>
        <c:crosses val="autoZero"/>
        <c:auto val="1"/>
        <c:lblAlgn val="ctr"/>
        <c:lblOffset val="100"/>
        <c:noMultiLvlLbl val="0"/>
      </c:catAx>
      <c:valAx>
        <c:axId val="2916850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&quot;R$ &quot;#,##0.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pt-BR"/>
          </a:p>
        </c:txPr>
        <c:crossAx val="730573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lang="pt-BR" sz="1100" b="1" strike="noStrike" spc="-1">
                <a:solidFill>
                  <a:srgbClr val="595959"/>
                </a:solidFill>
                <a:latin typeface="Calibri"/>
              </a:defRPr>
            </a:pPr>
            <a:r>
              <a:rPr lang="pt-BR" sz="1100" b="1" strike="noStrike" spc="-1">
                <a:solidFill>
                  <a:srgbClr val="595959"/>
                </a:solidFill>
                <a:latin typeface="Calibri"/>
              </a:rPr>
              <a:t>DESPESAS POR MÊS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'F-DasD'!$B$8</c:f>
              <c:strCache>
                <c:ptCount val="1"/>
                <c:pt idx="0">
                  <c:v>Pago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'F-DasD'!$C$7:$N$7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'F-DasD'!$C$8:$N$8</c:f>
              <c:numCache>
                <c:formatCode>"R$ "#,##0.00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83-45BC-808F-F209F9865D81}"/>
            </c:ext>
          </c:extLst>
        </c:ser>
        <c:ser>
          <c:idx val="1"/>
          <c:order val="1"/>
          <c:tx>
            <c:strRef>
              <c:f>'F-DasD'!$B$9</c:f>
              <c:strCache>
                <c:ptCount val="1"/>
                <c:pt idx="0">
                  <c:v>Não Pago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'F-DasD'!$C$7:$N$7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'F-DasD'!$C$9:$N$9</c:f>
              <c:numCache>
                <c:formatCode>"R$ "#,##0.00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83-45BC-808F-F209F9865D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3864099"/>
        <c:axId val="74008302"/>
      </c:barChart>
      <c:catAx>
        <c:axId val="386409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pt-BR"/>
          </a:p>
        </c:txPr>
        <c:crossAx val="74008302"/>
        <c:crosses val="autoZero"/>
        <c:auto val="1"/>
        <c:lblAlgn val="ctr"/>
        <c:lblOffset val="100"/>
        <c:noMultiLvlLbl val="0"/>
      </c:catAx>
      <c:valAx>
        <c:axId val="7400830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&quot;R$ &quot;#,##0.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pt-BR"/>
          </a:p>
        </c:txPr>
        <c:crossAx val="386409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lang="pt-BR" sz="1100" b="1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rPr lang="pt-BR" sz="1100" b="1" strike="noStrike" spc="-1">
                <a:solidFill>
                  <a:srgbClr val="595959"/>
                </a:solidFill>
                <a:latin typeface="Calibri"/>
                <a:ea typeface="Calibri"/>
              </a:rPr>
              <a:t>TAREFAS POR MÊS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'T-Das1'!$B$8</c:f>
              <c:strCache>
                <c:ptCount val="1"/>
                <c:pt idx="0">
                  <c:v>Concluídas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'T-Das1'!$C$7:$N$7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'T-Das1'!$C$8:$N$8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</c:v>
                </c:pt>
                <c:pt idx="4">
                  <c:v>15</c:v>
                </c:pt>
                <c:pt idx="5">
                  <c:v>5</c:v>
                </c:pt>
                <c:pt idx="6">
                  <c:v>2</c:v>
                </c:pt>
                <c:pt idx="7">
                  <c:v>4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C6-4078-A309-976AFC1BCA5B}"/>
            </c:ext>
          </c:extLst>
        </c:ser>
        <c:ser>
          <c:idx val="1"/>
          <c:order val="1"/>
          <c:tx>
            <c:strRef>
              <c:f>'T-Das1'!$B$9</c:f>
              <c:strCache>
                <c:ptCount val="1"/>
                <c:pt idx="0">
                  <c:v>Não Concluídas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'T-Das1'!$C$7:$N$7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'T-Das1'!$C$9:$N$9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C6-4078-A309-976AFC1BCA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80734895"/>
        <c:axId val="56404127"/>
      </c:barChart>
      <c:catAx>
        <c:axId val="8073489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pt-BR"/>
          </a:p>
        </c:txPr>
        <c:crossAx val="56404127"/>
        <c:crosses val="autoZero"/>
        <c:auto val="1"/>
        <c:lblAlgn val="ctr"/>
        <c:lblOffset val="100"/>
        <c:noMultiLvlLbl val="0"/>
      </c:catAx>
      <c:valAx>
        <c:axId val="5640412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pt-BR"/>
          </a:p>
        </c:txPr>
        <c:crossAx val="8073489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Painel!A3"/><Relationship Id="rId13" Type="http://schemas.openxmlformats.org/officeDocument/2006/relationships/image" Target="../media/image5.png"/><Relationship Id="rId18" Type="http://schemas.openxmlformats.org/officeDocument/2006/relationships/image" Target="../media/image10.png"/><Relationship Id="rId3" Type="http://schemas.openxmlformats.org/officeDocument/2006/relationships/hyperlink" Target="#Audie:Audie!$G:$G"/><Relationship Id="rId7" Type="http://schemas.openxmlformats.org/officeDocument/2006/relationships/hyperlink" Target="#'Conf-G'!B5"/><Relationship Id="rId12" Type="http://schemas.openxmlformats.org/officeDocument/2006/relationships/image" Target="../media/image4.png"/><Relationship Id="rId17" Type="http://schemas.openxmlformats.org/officeDocument/2006/relationships/image" Target="../media/image9.png"/><Relationship Id="rId2" Type="http://schemas.openxmlformats.org/officeDocument/2006/relationships/hyperlink" Target="#'Clie-F':'Clie-F'!$E:$E"/><Relationship Id="rId16" Type="http://schemas.openxmlformats.org/officeDocument/2006/relationships/image" Target="../media/image8.png"/><Relationship Id="rId1" Type="http://schemas.openxmlformats.org/officeDocument/2006/relationships/hyperlink" Target="#'Proc-G':'Proc-G'!$G:$G"/><Relationship Id="rId6" Type="http://schemas.openxmlformats.org/officeDocument/2006/relationships/hyperlink" Target="#Taref:Taref!$E:$E"/><Relationship Id="rId11" Type="http://schemas.openxmlformats.org/officeDocument/2006/relationships/image" Target="../media/image3.png"/><Relationship Id="rId5" Type="http://schemas.openxmlformats.org/officeDocument/2006/relationships/hyperlink" Target="#'Fina-R':'Fina-R'!$E:$E"/><Relationship Id="rId15" Type="http://schemas.openxmlformats.org/officeDocument/2006/relationships/image" Target="../media/image7.png"/><Relationship Id="rId10" Type="http://schemas.openxmlformats.org/officeDocument/2006/relationships/image" Target="../media/image2.png"/><Relationship Id="rId19" Type="http://schemas.openxmlformats.org/officeDocument/2006/relationships/image" Target="../media/image11.png"/><Relationship Id="rId4" Type="http://schemas.openxmlformats.org/officeDocument/2006/relationships/hyperlink" Target="#Atend:Atend!$E:$E"/><Relationship Id="rId9" Type="http://schemas.openxmlformats.org/officeDocument/2006/relationships/image" Target="../media/image1.png"/><Relationship Id="rId14" Type="http://schemas.openxmlformats.org/officeDocument/2006/relationships/image" Target="../media/image6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'Fina-R':'Fina-R'!$E:$E"/><Relationship Id="rId3" Type="http://schemas.openxmlformats.org/officeDocument/2006/relationships/hyperlink" Target="#'Proc-M':'Proc-M'!$E:$E"/><Relationship Id="rId7" Type="http://schemas.openxmlformats.org/officeDocument/2006/relationships/hyperlink" Target="#Atend:Atend!$E:$E"/><Relationship Id="rId2" Type="http://schemas.openxmlformats.org/officeDocument/2006/relationships/hyperlink" Target="#'P-Das1'!H5"/><Relationship Id="rId1" Type="http://schemas.openxmlformats.org/officeDocument/2006/relationships/hyperlink" Target="#'Proc-D':'Proc-D'!$D:$D"/><Relationship Id="rId6" Type="http://schemas.openxmlformats.org/officeDocument/2006/relationships/hyperlink" Target="#Audie:Audie!$G:$G"/><Relationship Id="rId11" Type="http://schemas.openxmlformats.org/officeDocument/2006/relationships/hyperlink" Target="#Painel!A3"/><Relationship Id="rId5" Type="http://schemas.openxmlformats.org/officeDocument/2006/relationships/hyperlink" Target="#'Clie-F':'Clie-F'!$E:$E"/><Relationship Id="rId10" Type="http://schemas.openxmlformats.org/officeDocument/2006/relationships/hyperlink" Target="#'Conf-G'!B5"/><Relationship Id="rId4" Type="http://schemas.openxmlformats.org/officeDocument/2006/relationships/hyperlink" Target="#'Proc-G':'Proc-G'!$G:$G"/><Relationship Id="rId9" Type="http://schemas.openxmlformats.org/officeDocument/2006/relationships/hyperlink" Target="#Taref:Taref!$E:$E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#'Fina-R':'Fina-R'!$E:$E"/><Relationship Id="rId3" Type="http://schemas.openxmlformats.org/officeDocument/2006/relationships/hyperlink" Target="#'P-Das1'!H5"/><Relationship Id="rId7" Type="http://schemas.openxmlformats.org/officeDocument/2006/relationships/hyperlink" Target="#Atend:Atend!$E:$E"/><Relationship Id="rId2" Type="http://schemas.openxmlformats.org/officeDocument/2006/relationships/hyperlink" Target="#'Proc-D':'Proc-D'!$D:$D"/><Relationship Id="rId1" Type="http://schemas.openxmlformats.org/officeDocument/2006/relationships/hyperlink" Target="#'Proc-G':'Proc-G'!$G:$G"/><Relationship Id="rId6" Type="http://schemas.openxmlformats.org/officeDocument/2006/relationships/hyperlink" Target="#Audie:Audie!$G:$G"/><Relationship Id="rId11" Type="http://schemas.openxmlformats.org/officeDocument/2006/relationships/hyperlink" Target="#Painel!A3"/><Relationship Id="rId5" Type="http://schemas.openxmlformats.org/officeDocument/2006/relationships/hyperlink" Target="#'Clie-F':'Clie-F'!$E:$E"/><Relationship Id="rId10" Type="http://schemas.openxmlformats.org/officeDocument/2006/relationships/hyperlink" Target="#'Conf-G'!B5"/><Relationship Id="rId4" Type="http://schemas.openxmlformats.org/officeDocument/2006/relationships/hyperlink" Target="#'Proc-M':'Proc-M'!$E:$E"/><Relationship Id="rId9" Type="http://schemas.openxmlformats.org/officeDocument/2006/relationships/hyperlink" Target="#Taref:Taref!$E:$E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#Taref:Taref!$E:$E"/><Relationship Id="rId3" Type="http://schemas.openxmlformats.org/officeDocument/2006/relationships/hyperlink" Target="#'P-Das1'!H5"/><Relationship Id="rId7" Type="http://schemas.openxmlformats.org/officeDocument/2006/relationships/hyperlink" Target="#'Fina-R':'Fina-R'!$E:$E"/><Relationship Id="rId2" Type="http://schemas.openxmlformats.org/officeDocument/2006/relationships/hyperlink" Target="#'Proc-D':'Proc-D'!$D:$D"/><Relationship Id="rId1" Type="http://schemas.openxmlformats.org/officeDocument/2006/relationships/hyperlink" Target="#'Proc-G':'Proc-G'!$G:$G"/><Relationship Id="rId6" Type="http://schemas.openxmlformats.org/officeDocument/2006/relationships/hyperlink" Target="#Atend:Atend!$E:$E"/><Relationship Id="rId5" Type="http://schemas.openxmlformats.org/officeDocument/2006/relationships/hyperlink" Target="#Audie:Audie!$G:$G"/><Relationship Id="rId10" Type="http://schemas.openxmlformats.org/officeDocument/2006/relationships/hyperlink" Target="#Painel!A3"/><Relationship Id="rId4" Type="http://schemas.openxmlformats.org/officeDocument/2006/relationships/hyperlink" Target="#'Clie-F':'Clie-F'!$E:$E"/><Relationship Id="rId9" Type="http://schemas.openxmlformats.org/officeDocument/2006/relationships/hyperlink" Target="#'Conf-G'!B5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hyperlink" Target="#Atend:Atend!$E:$E"/><Relationship Id="rId3" Type="http://schemas.openxmlformats.org/officeDocument/2006/relationships/chart" Target="../charts/chart2.xml"/><Relationship Id="rId7" Type="http://schemas.openxmlformats.org/officeDocument/2006/relationships/hyperlink" Target="#Audie:Audie!$G:$G"/><Relationship Id="rId12" Type="http://schemas.openxmlformats.org/officeDocument/2006/relationships/hyperlink" Target="#Painel!A3"/><Relationship Id="rId2" Type="http://schemas.openxmlformats.org/officeDocument/2006/relationships/hyperlink" Target="#'Proc-D':'Proc-D'!$D:$D"/><Relationship Id="rId1" Type="http://schemas.openxmlformats.org/officeDocument/2006/relationships/hyperlink" Target="#'Proc-G':'Proc-G'!$G:$G"/><Relationship Id="rId6" Type="http://schemas.openxmlformats.org/officeDocument/2006/relationships/hyperlink" Target="#'Clie-F':'Clie-F'!$E:$E"/><Relationship Id="rId11" Type="http://schemas.openxmlformats.org/officeDocument/2006/relationships/hyperlink" Target="#'Conf-G'!B5"/><Relationship Id="rId5" Type="http://schemas.openxmlformats.org/officeDocument/2006/relationships/chart" Target="../charts/chart3.xml"/><Relationship Id="rId10" Type="http://schemas.openxmlformats.org/officeDocument/2006/relationships/hyperlink" Target="#Taref:Taref!$E:$E"/><Relationship Id="rId4" Type="http://schemas.openxmlformats.org/officeDocument/2006/relationships/hyperlink" Target="#'Proc-M':'Proc-M'!$E:$E"/><Relationship Id="rId9" Type="http://schemas.openxmlformats.org/officeDocument/2006/relationships/hyperlink" Target="#'Fina-R':'Fina-R'!$E:$E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hyperlink" Target="#Painel!A3"/><Relationship Id="rId3" Type="http://schemas.openxmlformats.org/officeDocument/2006/relationships/hyperlink" Target="#Audie:Audie!$G:$G"/><Relationship Id="rId7" Type="http://schemas.openxmlformats.org/officeDocument/2006/relationships/hyperlink" Target="#'Conf-G'!B5"/><Relationship Id="rId12" Type="http://schemas.openxmlformats.org/officeDocument/2006/relationships/hyperlink" Target="#'Clie-A'!D4"/><Relationship Id="rId2" Type="http://schemas.openxmlformats.org/officeDocument/2006/relationships/hyperlink" Target="#'Proc-G':'Proc-G'!$G:$G"/><Relationship Id="rId1" Type="http://schemas.openxmlformats.org/officeDocument/2006/relationships/hyperlink" Target="#'Clie-F':'Clie-F'!$E:$E"/><Relationship Id="rId6" Type="http://schemas.openxmlformats.org/officeDocument/2006/relationships/hyperlink" Target="#Taref:Taref!$E:$E"/><Relationship Id="rId11" Type="http://schemas.openxmlformats.org/officeDocument/2006/relationships/hyperlink" Target="#'C-Das2'!G7"/><Relationship Id="rId5" Type="http://schemas.openxmlformats.org/officeDocument/2006/relationships/hyperlink" Target="#'Fina-R':'Fina-R'!$E:$E"/><Relationship Id="rId10" Type="http://schemas.openxmlformats.org/officeDocument/2006/relationships/hyperlink" Target="#'C-Das1'!G7"/><Relationship Id="rId4" Type="http://schemas.openxmlformats.org/officeDocument/2006/relationships/hyperlink" Target="#Atend:Atend!$E:$E"/><Relationship Id="rId9" Type="http://schemas.openxmlformats.org/officeDocument/2006/relationships/hyperlink" Target="#'Clie-J':'Clie-J'!$E:$E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hyperlink" Target="#Painel!A3"/><Relationship Id="rId3" Type="http://schemas.openxmlformats.org/officeDocument/2006/relationships/hyperlink" Target="#Audie:Audie!$G:$G"/><Relationship Id="rId7" Type="http://schemas.openxmlformats.org/officeDocument/2006/relationships/hyperlink" Target="#'Conf-G'!B5"/><Relationship Id="rId12" Type="http://schemas.openxmlformats.org/officeDocument/2006/relationships/hyperlink" Target="#'Clie-A'!D4"/><Relationship Id="rId2" Type="http://schemas.openxmlformats.org/officeDocument/2006/relationships/hyperlink" Target="#'Clie-F':'Clie-F'!$E:$E"/><Relationship Id="rId1" Type="http://schemas.openxmlformats.org/officeDocument/2006/relationships/hyperlink" Target="#'Proc-G':'Proc-G'!$G:$G"/><Relationship Id="rId6" Type="http://schemas.openxmlformats.org/officeDocument/2006/relationships/hyperlink" Target="#Taref:Taref!$E:$E"/><Relationship Id="rId11" Type="http://schemas.openxmlformats.org/officeDocument/2006/relationships/hyperlink" Target="#'C-Das2'!G7"/><Relationship Id="rId5" Type="http://schemas.openxmlformats.org/officeDocument/2006/relationships/hyperlink" Target="#'Fina-R':'Fina-R'!$E:$E"/><Relationship Id="rId10" Type="http://schemas.openxmlformats.org/officeDocument/2006/relationships/hyperlink" Target="#'C-Das1'!G7"/><Relationship Id="rId4" Type="http://schemas.openxmlformats.org/officeDocument/2006/relationships/hyperlink" Target="#Atend:Atend!$E:$E"/><Relationship Id="rId9" Type="http://schemas.openxmlformats.org/officeDocument/2006/relationships/hyperlink" Target="#'Clie-J':'Clie-J'!$E:$E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hyperlink" Target="#Painel!A3"/><Relationship Id="rId3" Type="http://schemas.openxmlformats.org/officeDocument/2006/relationships/hyperlink" Target="#Audie:Audie!$G:$G"/><Relationship Id="rId7" Type="http://schemas.openxmlformats.org/officeDocument/2006/relationships/hyperlink" Target="#'Conf-G'!B5"/><Relationship Id="rId12" Type="http://schemas.openxmlformats.org/officeDocument/2006/relationships/hyperlink" Target="#'Clie-A'!D4"/><Relationship Id="rId2" Type="http://schemas.openxmlformats.org/officeDocument/2006/relationships/hyperlink" Target="#'Clie-F':'Clie-F'!$E:$E"/><Relationship Id="rId1" Type="http://schemas.openxmlformats.org/officeDocument/2006/relationships/hyperlink" Target="#'Proc-G':'Proc-G'!$G:$G"/><Relationship Id="rId6" Type="http://schemas.openxmlformats.org/officeDocument/2006/relationships/hyperlink" Target="#Taref:Taref!$E:$E"/><Relationship Id="rId11" Type="http://schemas.openxmlformats.org/officeDocument/2006/relationships/hyperlink" Target="#'C-Das2'!G7"/><Relationship Id="rId5" Type="http://schemas.openxmlformats.org/officeDocument/2006/relationships/hyperlink" Target="#'Fina-R':'Fina-R'!$E:$E"/><Relationship Id="rId10" Type="http://schemas.openxmlformats.org/officeDocument/2006/relationships/hyperlink" Target="#'C-Das1'!G7"/><Relationship Id="rId4" Type="http://schemas.openxmlformats.org/officeDocument/2006/relationships/hyperlink" Target="#Atend:Atend!$E:$E"/><Relationship Id="rId9" Type="http://schemas.openxmlformats.org/officeDocument/2006/relationships/hyperlink" Target="#'Clie-J':'Clie-J'!$E:$E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hyperlink" Target="#'Proc-G':'Proc-G'!$G:$G"/><Relationship Id="rId13" Type="http://schemas.openxmlformats.org/officeDocument/2006/relationships/hyperlink" Target="#Taref:Taref!$E:$E"/><Relationship Id="rId18" Type="http://schemas.openxmlformats.org/officeDocument/2006/relationships/hyperlink" Target="#'C-Das2'!G7"/><Relationship Id="rId3" Type="http://schemas.openxmlformats.org/officeDocument/2006/relationships/chart" Target="../charts/chart6.xml"/><Relationship Id="rId7" Type="http://schemas.openxmlformats.org/officeDocument/2006/relationships/chart" Target="../charts/chart10.xml"/><Relationship Id="rId12" Type="http://schemas.openxmlformats.org/officeDocument/2006/relationships/hyperlink" Target="#'Fina-R':'Fina-R'!$E:$E"/><Relationship Id="rId17" Type="http://schemas.openxmlformats.org/officeDocument/2006/relationships/hyperlink" Target="#'C-Das1'!G7"/><Relationship Id="rId2" Type="http://schemas.openxmlformats.org/officeDocument/2006/relationships/chart" Target="../charts/chart5.xml"/><Relationship Id="rId16" Type="http://schemas.openxmlformats.org/officeDocument/2006/relationships/hyperlink" Target="#'Clie-J':'Clie-J'!$E:$E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11" Type="http://schemas.openxmlformats.org/officeDocument/2006/relationships/hyperlink" Target="#Atend:Atend!$E:$E"/><Relationship Id="rId5" Type="http://schemas.openxmlformats.org/officeDocument/2006/relationships/chart" Target="../charts/chart8.xml"/><Relationship Id="rId15" Type="http://schemas.openxmlformats.org/officeDocument/2006/relationships/hyperlink" Target="#Painel!A3"/><Relationship Id="rId10" Type="http://schemas.openxmlformats.org/officeDocument/2006/relationships/hyperlink" Target="#Audie:Audie!$G:$G"/><Relationship Id="rId19" Type="http://schemas.openxmlformats.org/officeDocument/2006/relationships/hyperlink" Target="#'Clie-A'!D4"/><Relationship Id="rId4" Type="http://schemas.openxmlformats.org/officeDocument/2006/relationships/chart" Target="../charts/chart7.xml"/><Relationship Id="rId9" Type="http://schemas.openxmlformats.org/officeDocument/2006/relationships/hyperlink" Target="#'Clie-F':'Clie-F'!$E:$E"/><Relationship Id="rId14" Type="http://schemas.openxmlformats.org/officeDocument/2006/relationships/hyperlink" Target="#'Conf-G'!B5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hyperlink" Target="#'Fina-R':'Fina-R'!$E:$E"/><Relationship Id="rId13" Type="http://schemas.openxmlformats.org/officeDocument/2006/relationships/hyperlink" Target="#'C-Das1'!G7"/><Relationship Id="rId3" Type="http://schemas.openxmlformats.org/officeDocument/2006/relationships/chart" Target="../charts/chart13.xml"/><Relationship Id="rId7" Type="http://schemas.openxmlformats.org/officeDocument/2006/relationships/hyperlink" Target="#Atend:Atend!$E:$E"/><Relationship Id="rId12" Type="http://schemas.openxmlformats.org/officeDocument/2006/relationships/hyperlink" Target="#'Clie-J':'Clie-J'!$E:$E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hyperlink" Target="#Audie:Audie!$G:$G"/><Relationship Id="rId11" Type="http://schemas.openxmlformats.org/officeDocument/2006/relationships/hyperlink" Target="#Painel!A3"/><Relationship Id="rId5" Type="http://schemas.openxmlformats.org/officeDocument/2006/relationships/hyperlink" Target="#'Clie-F':'Clie-F'!$E:$E"/><Relationship Id="rId15" Type="http://schemas.openxmlformats.org/officeDocument/2006/relationships/hyperlink" Target="#'Clie-A'!D4"/><Relationship Id="rId10" Type="http://schemas.openxmlformats.org/officeDocument/2006/relationships/hyperlink" Target="#'Conf-G'!B5"/><Relationship Id="rId4" Type="http://schemas.openxmlformats.org/officeDocument/2006/relationships/hyperlink" Target="#'Proc-G':'Proc-G'!$G:$G"/><Relationship Id="rId9" Type="http://schemas.openxmlformats.org/officeDocument/2006/relationships/hyperlink" Target="#Taref:Taref!$E:$E"/><Relationship Id="rId14" Type="http://schemas.openxmlformats.org/officeDocument/2006/relationships/hyperlink" Target="#'C-Das2'!G7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hyperlink" Target="#'Conf-G'!B5"/><Relationship Id="rId3" Type="http://schemas.openxmlformats.org/officeDocument/2006/relationships/hyperlink" Target="#'Proc-G':'Proc-G'!$G:$G"/><Relationship Id="rId7" Type="http://schemas.openxmlformats.org/officeDocument/2006/relationships/hyperlink" Target="#Taref:Taref!$E:$E"/><Relationship Id="rId2" Type="http://schemas.openxmlformats.org/officeDocument/2006/relationships/hyperlink" Target="#'A-Das1':'A-Das1'!$F:$F"/><Relationship Id="rId1" Type="http://schemas.openxmlformats.org/officeDocument/2006/relationships/hyperlink" Target="#Audie:Audie!$G:$G"/><Relationship Id="rId6" Type="http://schemas.openxmlformats.org/officeDocument/2006/relationships/hyperlink" Target="#'Fina-R':'Fina-R'!$E:$E"/><Relationship Id="rId5" Type="http://schemas.openxmlformats.org/officeDocument/2006/relationships/hyperlink" Target="#Atend:Atend!$E:$E"/><Relationship Id="rId4" Type="http://schemas.openxmlformats.org/officeDocument/2006/relationships/hyperlink" Target="#'Clie-F':'Clie-F'!$E:$E"/><Relationship Id="rId9" Type="http://schemas.openxmlformats.org/officeDocument/2006/relationships/hyperlink" Target="#Painel!A3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hyperlink" Target="#Taref:Taref!$E:$E"/><Relationship Id="rId3" Type="http://schemas.openxmlformats.org/officeDocument/2006/relationships/hyperlink" Target="#'A-Das1':'A-Das1'!$F:$F"/><Relationship Id="rId7" Type="http://schemas.openxmlformats.org/officeDocument/2006/relationships/hyperlink" Target="#'Fina-R':'Fina-R'!$E:$E"/><Relationship Id="rId2" Type="http://schemas.openxmlformats.org/officeDocument/2006/relationships/hyperlink" Target="#Audie:Audie!$G:$G"/><Relationship Id="rId1" Type="http://schemas.openxmlformats.org/officeDocument/2006/relationships/chart" Target="../charts/chart14.xml"/><Relationship Id="rId6" Type="http://schemas.openxmlformats.org/officeDocument/2006/relationships/hyperlink" Target="#Atend:Atend!$E:$E"/><Relationship Id="rId5" Type="http://schemas.openxmlformats.org/officeDocument/2006/relationships/hyperlink" Target="#'Clie-F':'Clie-F'!$E:$E"/><Relationship Id="rId10" Type="http://schemas.openxmlformats.org/officeDocument/2006/relationships/hyperlink" Target="#Painel!A3"/><Relationship Id="rId4" Type="http://schemas.openxmlformats.org/officeDocument/2006/relationships/hyperlink" Target="#'Proc-G':'Proc-G'!$G:$G"/><Relationship Id="rId9" Type="http://schemas.openxmlformats.org/officeDocument/2006/relationships/hyperlink" Target="#'Conf-G'!B5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hyperlink" Target="#'Conf-G'!B5"/><Relationship Id="rId3" Type="http://schemas.openxmlformats.org/officeDocument/2006/relationships/hyperlink" Target="#'Clie-F':'Clie-F'!$E:$E"/><Relationship Id="rId7" Type="http://schemas.openxmlformats.org/officeDocument/2006/relationships/hyperlink" Target="#Taref:Taref!$E:$E"/><Relationship Id="rId2" Type="http://schemas.openxmlformats.org/officeDocument/2006/relationships/hyperlink" Target="#'Proc-G':'Proc-G'!$G:$G"/><Relationship Id="rId1" Type="http://schemas.openxmlformats.org/officeDocument/2006/relationships/hyperlink" Target="#'At-Das':'At-Das'!$F:$F"/><Relationship Id="rId6" Type="http://schemas.openxmlformats.org/officeDocument/2006/relationships/hyperlink" Target="#'Fina-R':'Fina-R'!$E:$E"/><Relationship Id="rId5" Type="http://schemas.openxmlformats.org/officeDocument/2006/relationships/hyperlink" Target="#Atend:Atend!$E:$E"/><Relationship Id="rId4" Type="http://schemas.openxmlformats.org/officeDocument/2006/relationships/hyperlink" Target="#Audie:Audie!$G:$G"/><Relationship Id="rId9" Type="http://schemas.openxmlformats.org/officeDocument/2006/relationships/hyperlink" Target="#Painel!A3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hyperlink" Target="#Audie:Audie!$G:$G"/><Relationship Id="rId3" Type="http://schemas.openxmlformats.org/officeDocument/2006/relationships/chart" Target="../charts/chart17.xml"/><Relationship Id="rId7" Type="http://schemas.openxmlformats.org/officeDocument/2006/relationships/hyperlink" Target="#'Clie-F':'Clie-F'!$E:$E"/><Relationship Id="rId12" Type="http://schemas.openxmlformats.org/officeDocument/2006/relationships/hyperlink" Target="#Painel!A3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6" Type="http://schemas.openxmlformats.org/officeDocument/2006/relationships/hyperlink" Target="#'Proc-G':'Proc-G'!$G:$G"/><Relationship Id="rId11" Type="http://schemas.openxmlformats.org/officeDocument/2006/relationships/hyperlink" Target="#'Conf-G'!B5"/><Relationship Id="rId5" Type="http://schemas.openxmlformats.org/officeDocument/2006/relationships/hyperlink" Target="#'At-Das':'At-Das'!$F:$F"/><Relationship Id="rId10" Type="http://schemas.openxmlformats.org/officeDocument/2006/relationships/hyperlink" Target="#Taref:Taref!$E:$E"/><Relationship Id="rId4" Type="http://schemas.openxmlformats.org/officeDocument/2006/relationships/hyperlink" Target="#Atend:Atend!$E:$E"/><Relationship Id="rId9" Type="http://schemas.openxmlformats.org/officeDocument/2006/relationships/hyperlink" Target="#'Fina-R':'Fina-R'!$E:$E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hyperlink" Target="#Atend:Atend!$E:$E"/><Relationship Id="rId3" Type="http://schemas.openxmlformats.org/officeDocument/2006/relationships/hyperlink" Target="#'F-DasR'!E5"/><Relationship Id="rId7" Type="http://schemas.openxmlformats.org/officeDocument/2006/relationships/hyperlink" Target="#Audie:Audie!$G:$G"/><Relationship Id="rId12" Type="http://schemas.openxmlformats.org/officeDocument/2006/relationships/hyperlink" Target="#Painel!A3"/><Relationship Id="rId2" Type="http://schemas.openxmlformats.org/officeDocument/2006/relationships/hyperlink" Target="#'F-Resu'!E5"/><Relationship Id="rId1" Type="http://schemas.openxmlformats.org/officeDocument/2006/relationships/hyperlink" Target="#'Fina-D':'Fina-D'!$E:$E"/><Relationship Id="rId6" Type="http://schemas.openxmlformats.org/officeDocument/2006/relationships/hyperlink" Target="#'Clie-F':'Clie-F'!$E:$E"/><Relationship Id="rId11" Type="http://schemas.openxmlformats.org/officeDocument/2006/relationships/hyperlink" Target="#'Conf-G'!B5"/><Relationship Id="rId5" Type="http://schemas.openxmlformats.org/officeDocument/2006/relationships/hyperlink" Target="#'Proc-G':'Proc-G'!$G:$G"/><Relationship Id="rId10" Type="http://schemas.openxmlformats.org/officeDocument/2006/relationships/hyperlink" Target="#Taref:Taref!$E:$E"/><Relationship Id="rId4" Type="http://schemas.openxmlformats.org/officeDocument/2006/relationships/hyperlink" Target="#'F-DasD'!E5"/><Relationship Id="rId9" Type="http://schemas.openxmlformats.org/officeDocument/2006/relationships/hyperlink" Target="#'Fina-R':'Fina-R'!$E:$E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hyperlink" Target="#Audie:Audie!$G:$G"/><Relationship Id="rId3" Type="http://schemas.openxmlformats.org/officeDocument/2006/relationships/hyperlink" Target="#'F-Resu'!E5"/><Relationship Id="rId7" Type="http://schemas.openxmlformats.org/officeDocument/2006/relationships/hyperlink" Target="#'Clie-F':'Clie-F'!$E:$E"/><Relationship Id="rId12" Type="http://schemas.openxmlformats.org/officeDocument/2006/relationships/hyperlink" Target="#Painel!A3"/><Relationship Id="rId2" Type="http://schemas.openxmlformats.org/officeDocument/2006/relationships/hyperlink" Target="#'Fina-D':'Fina-D'!$E:$E"/><Relationship Id="rId1" Type="http://schemas.openxmlformats.org/officeDocument/2006/relationships/hyperlink" Target="#'Fina-R':'Fina-R'!$E:$E"/><Relationship Id="rId6" Type="http://schemas.openxmlformats.org/officeDocument/2006/relationships/hyperlink" Target="#'Proc-G':'Proc-G'!$G:$G"/><Relationship Id="rId11" Type="http://schemas.openxmlformats.org/officeDocument/2006/relationships/hyperlink" Target="#'Conf-G'!B5"/><Relationship Id="rId5" Type="http://schemas.openxmlformats.org/officeDocument/2006/relationships/hyperlink" Target="#'F-DasD'!E5"/><Relationship Id="rId10" Type="http://schemas.openxmlformats.org/officeDocument/2006/relationships/hyperlink" Target="#Taref:Taref!$E:$E"/><Relationship Id="rId4" Type="http://schemas.openxmlformats.org/officeDocument/2006/relationships/hyperlink" Target="#'F-DasR'!E5"/><Relationship Id="rId9" Type="http://schemas.openxmlformats.org/officeDocument/2006/relationships/hyperlink" Target="#Atend:Atend!$E:$E"/></Relationships>
</file>

<file path=xl/drawings/_rels/drawing18.xml.rels><?xml version="1.0" encoding="UTF-8" standalone="yes"?>
<Relationships xmlns="http://schemas.openxmlformats.org/package/2006/relationships"><Relationship Id="rId8" Type="http://schemas.openxmlformats.org/officeDocument/2006/relationships/hyperlink" Target="#'Clie-F':'Clie-F'!$E:$E"/><Relationship Id="rId13" Type="http://schemas.openxmlformats.org/officeDocument/2006/relationships/hyperlink" Target="#Painel!A3"/><Relationship Id="rId3" Type="http://schemas.openxmlformats.org/officeDocument/2006/relationships/hyperlink" Target="#'Fina-D':'Fina-D'!$E:$E"/><Relationship Id="rId7" Type="http://schemas.openxmlformats.org/officeDocument/2006/relationships/hyperlink" Target="#'Proc-G':'Proc-G'!$G:$G"/><Relationship Id="rId12" Type="http://schemas.openxmlformats.org/officeDocument/2006/relationships/hyperlink" Target="#'Conf-G'!B5"/><Relationship Id="rId2" Type="http://schemas.openxmlformats.org/officeDocument/2006/relationships/hyperlink" Target="#'Fina-R':'Fina-R'!$E:$E"/><Relationship Id="rId1" Type="http://schemas.openxmlformats.org/officeDocument/2006/relationships/chart" Target="../charts/chart18.xml"/><Relationship Id="rId6" Type="http://schemas.openxmlformats.org/officeDocument/2006/relationships/hyperlink" Target="#'F-DasD'!E5"/><Relationship Id="rId11" Type="http://schemas.openxmlformats.org/officeDocument/2006/relationships/hyperlink" Target="#Taref:Taref!$E:$E"/><Relationship Id="rId5" Type="http://schemas.openxmlformats.org/officeDocument/2006/relationships/hyperlink" Target="#'F-DasR'!E5"/><Relationship Id="rId10" Type="http://schemas.openxmlformats.org/officeDocument/2006/relationships/hyperlink" Target="#Atend:Atend!$E:$E"/><Relationship Id="rId4" Type="http://schemas.openxmlformats.org/officeDocument/2006/relationships/hyperlink" Target="#'F-Resu'!E5"/><Relationship Id="rId9" Type="http://schemas.openxmlformats.org/officeDocument/2006/relationships/hyperlink" Target="#Audie:Audie!$G:$G"/></Relationships>
</file>

<file path=xl/drawings/_rels/drawing19.xml.rels><?xml version="1.0" encoding="UTF-8" standalone="yes"?>
<Relationships xmlns="http://schemas.openxmlformats.org/package/2006/relationships"><Relationship Id="rId8" Type="http://schemas.openxmlformats.org/officeDocument/2006/relationships/hyperlink" Target="#'Clie-F':'Clie-F'!$E:$E"/><Relationship Id="rId13" Type="http://schemas.openxmlformats.org/officeDocument/2006/relationships/hyperlink" Target="#Painel!A3"/><Relationship Id="rId3" Type="http://schemas.openxmlformats.org/officeDocument/2006/relationships/hyperlink" Target="#'Fina-D':'Fina-D'!$E:$E"/><Relationship Id="rId7" Type="http://schemas.openxmlformats.org/officeDocument/2006/relationships/hyperlink" Target="#'Proc-G':'Proc-G'!$G:$G"/><Relationship Id="rId12" Type="http://schemas.openxmlformats.org/officeDocument/2006/relationships/hyperlink" Target="#'Conf-G'!B5"/><Relationship Id="rId2" Type="http://schemas.openxmlformats.org/officeDocument/2006/relationships/hyperlink" Target="#'Fina-R':'Fina-R'!$E:$E"/><Relationship Id="rId1" Type="http://schemas.openxmlformats.org/officeDocument/2006/relationships/chart" Target="../charts/chart19.xml"/><Relationship Id="rId6" Type="http://schemas.openxmlformats.org/officeDocument/2006/relationships/hyperlink" Target="#'F-DasD'!E5"/><Relationship Id="rId11" Type="http://schemas.openxmlformats.org/officeDocument/2006/relationships/hyperlink" Target="#Taref:Taref!$E:$E"/><Relationship Id="rId5" Type="http://schemas.openxmlformats.org/officeDocument/2006/relationships/hyperlink" Target="#'F-DasR'!E5"/><Relationship Id="rId10" Type="http://schemas.openxmlformats.org/officeDocument/2006/relationships/hyperlink" Target="#Atend:Atend!$E:$E"/><Relationship Id="rId4" Type="http://schemas.openxmlformats.org/officeDocument/2006/relationships/hyperlink" Target="#'F-Resu'!E5"/><Relationship Id="rId9" Type="http://schemas.openxmlformats.org/officeDocument/2006/relationships/hyperlink" Target="#Audie:Audie!$G:$G"/></Relationships>
</file>

<file path=xl/drawings/_rels/drawing20.xml.rels><?xml version="1.0" encoding="UTF-8" standalone="yes"?>
<Relationships xmlns="http://schemas.openxmlformats.org/package/2006/relationships"><Relationship Id="rId8" Type="http://schemas.openxmlformats.org/officeDocument/2006/relationships/hyperlink" Target="#'Clie-F':'Clie-F'!$E:$E"/><Relationship Id="rId13" Type="http://schemas.openxmlformats.org/officeDocument/2006/relationships/hyperlink" Target="#Painel!A3"/><Relationship Id="rId3" Type="http://schemas.openxmlformats.org/officeDocument/2006/relationships/hyperlink" Target="#'Fina-D':'Fina-D'!$E:$E"/><Relationship Id="rId7" Type="http://schemas.openxmlformats.org/officeDocument/2006/relationships/hyperlink" Target="#'Proc-G':'Proc-G'!$G:$G"/><Relationship Id="rId12" Type="http://schemas.openxmlformats.org/officeDocument/2006/relationships/hyperlink" Target="#'Conf-G'!B5"/><Relationship Id="rId2" Type="http://schemas.openxmlformats.org/officeDocument/2006/relationships/hyperlink" Target="#'Fina-R':'Fina-R'!$E:$E"/><Relationship Id="rId1" Type="http://schemas.openxmlformats.org/officeDocument/2006/relationships/chart" Target="../charts/chart20.xml"/><Relationship Id="rId6" Type="http://schemas.openxmlformats.org/officeDocument/2006/relationships/hyperlink" Target="#'F-DasD'!E5"/><Relationship Id="rId11" Type="http://schemas.openxmlformats.org/officeDocument/2006/relationships/hyperlink" Target="#Taref:Taref!$E:$E"/><Relationship Id="rId5" Type="http://schemas.openxmlformats.org/officeDocument/2006/relationships/hyperlink" Target="#'F-DasR'!E5"/><Relationship Id="rId10" Type="http://schemas.openxmlformats.org/officeDocument/2006/relationships/hyperlink" Target="#Atend:Atend!$E:$E"/><Relationship Id="rId4" Type="http://schemas.openxmlformats.org/officeDocument/2006/relationships/hyperlink" Target="#'F-Resu'!E5"/><Relationship Id="rId9" Type="http://schemas.openxmlformats.org/officeDocument/2006/relationships/hyperlink" Target="#Audie:Audie!$G:$G"/></Relationships>
</file>

<file path=xl/drawings/_rels/drawing21.xml.rels><?xml version="1.0" encoding="UTF-8" standalone="yes"?>
<Relationships xmlns="http://schemas.openxmlformats.org/package/2006/relationships"><Relationship Id="rId8" Type="http://schemas.openxmlformats.org/officeDocument/2006/relationships/hyperlink" Target="#'Conf-G'!B5"/><Relationship Id="rId3" Type="http://schemas.openxmlformats.org/officeDocument/2006/relationships/hyperlink" Target="#'Proc-G':'Proc-G'!$G:$G"/><Relationship Id="rId7" Type="http://schemas.openxmlformats.org/officeDocument/2006/relationships/hyperlink" Target="#'Fina-R':'Fina-R'!$E:$E"/><Relationship Id="rId2" Type="http://schemas.openxmlformats.org/officeDocument/2006/relationships/hyperlink" Target="#'T-Das1'!E5"/><Relationship Id="rId1" Type="http://schemas.openxmlformats.org/officeDocument/2006/relationships/hyperlink" Target="#Taref:Taref!$E:$E"/><Relationship Id="rId6" Type="http://schemas.openxmlformats.org/officeDocument/2006/relationships/hyperlink" Target="#Atend:Atend!$E:$E"/><Relationship Id="rId5" Type="http://schemas.openxmlformats.org/officeDocument/2006/relationships/hyperlink" Target="#Audie:Audie!$G:$G"/><Relationship Id="rId4" Type="http://schemas.openxmlformats.org/officeDocument/2006/relationships/hyperlink" Target="#'Clie-F':'Clie-F'!$E:$E"/><Relationship Id="rId9" Type="http://schemas.openxmlformats.org/officeDocument/2006/relationships/hyperlink" Target="#Painel!A3"/></Relationships>
</file>

<file path=xl/drawings/_rels/drawing22.xml.rels><?xml version="1.0" encoding="UTF-8" standalone="yes"?>
<Relationships xmlns="http://schemas.openxmlformats.org/package/2006/relationships"><Relationship Id="rId8" Type="http://schemas.openxmlformats.org/officeDocument/2006/relationships/hyperlink" Target="#'Fina-R':'Fina-R'!$E:$E"/><Relationship Id="rId3" Type="http://schemas.openxmlformats.org/officeDocument/2006/relationships/hyperlink" Target="#'T-Das1'!E5"/><Relationship Id="rId7" Type="http://schemas.openxmlformats.org/officeDocument/2006/relationships/hyperlink" Target="#Atend:Atend!$E:$E"/><Relationship Id="rId2" Type="http://schemas.openxmlformats.org/officeDocument/2006/relationships/hyperlink" Target="#Taref:Taref!$E:$E"/><Relationship Id="rId1" Type="http://schemas.openxmlformats.org/officeDocument/2006/relationships/chart" Target="../charts/chart21.xml"/><Relationship Id="rId6" Type="http://schemas.openxmlformats.org/officeDocument/2006/relationships/hyperlink" Target="#Audie:Audie!$G:$G"/><Relationship Id="rId5" Type="http://schemas.openxmlformats.org/officeDocument/2006/relationships/hyperlink" Target="#'Clie-F':'Clie-F'!$E:$E"/><Relationship Id="rId10" Type="http://schemas.openxmlformats.org/officeDocument/2006/relationships/hyperlink" Target="#Painel!A3"/><Relationship Id="rId4" Type="http://schemas.openxmlformats.org/officeDocument/2006/relationships/hyperlink" Target="#'Proc-G':'Proc-G'!$G:$G"/><Relationship Id="rId9" Type="http://schemas.openxmlformats.org/officeDocument/2006/relationships/hyperlink" Target="#'Conf-G'!B5"/></Relationships>
</file>

<file path=xl/drawings/_rels/drawing23.xml.rels><?xml version="1.0" encoding="UTF-8" standalone="yes"?>
<Relationships xmlns="http://schemas.openxmlformats.org/package/2006/relationships"><Relationship Id="rId8" Type="http://schemas.openxmlformats.org/officeDocument/2006/relationships/hyperlink" Target="#Audie:Audie!$G:$G"/><Relationship Id="rId3" Type="http://schemas.openxmlformats.org/officeDocument/2006/relationships/hyperlink" Target="#'Conf-C'!B5"/><Relationship Id="rId7" Type="http://schemas.openxmlformats.org/officeDocument/2006/relationships/hyperlink" Target="#'Clie-F':'Clie-F'!$E:$E"/><Relationship Id="rId12" Type="http://schemas.openxmlformats.org/officeDocument/2006/relationships/hyperlink" Target="#Painel!A3"/><Relationship Id="rId2" Type="http://schemas.openxmlformats.org/officeDocument/2006/relationships/hyperlink" Target="#'Conf-P'!B5"/><Relationship Id="rId1" Type="http://schemas.openxmlformats.org/officeDocument/2006/relationships/hyperlink" Target="#'Conf-G'!B5"/><Relationship Id="rId6" Type="http://schemas.openxmlformats.org/officeDocument/2006/relationships/hyperlink" Target="#'Proc-G':'Proc-G'!$G:$G"/><Relationship Id="rId11" Type="http://schemas.openxmlformats.org/officeDocument/2006/relationships/hyperlink" Target="#Taref:Taref!$E:$E"/><Relationship Id="rId5" Type="http://schemas.openxmlformats.org/officeDocument/2006/relationships/hyperlink" Target="#'Conf-T'!B5"/><Relationship Id="rId10" Type="http://schemas.openxmlformats.org/officeDocument/2006/relationships/hyperlink" Target="#'Fina-R':'Fina-R'!$E:$E"/><Relationship Id="rId4" Type="http://schemas.openxmlformats.org/officeDocument/2006/relationships/hyperlink" Target="#'Conf-F'!B5"/><Relationship Id="rId9" Type="http://schemas.openxmlformats.org/officeDocument/2006/relationships/hyperlink" Target="#Atend:Atend!$E:$E"/></Relationships>
</file>

<file path=xl/drawings/_rels/drawing24.xml.rels><?xml version="1.0" encoding="UTF-8" standalone="yes"?>
<Relationships xmlns="http://schemas.openxmlformats.org/package/2006/relationships"><Relationship Id="rId8" Type="http://schemas.openxmlformats.org/officeDocument/2006/relationships/hyperlink" Target="#Audie:Audie!$G:$G"/><Relationship Id="rId3" Type="http://schemas.openxmlformats.org/officeDocument/2006/relationships/hyperlink" Target="#'Conf-C'!B5"/><Relationship Id="rId7" Type="http://schemas.openxmlformats.org/officeDocument/2006/relationships/hyperlink" Target="#'Clie-F':'Clie-F'!$E:$E"/><Relationship Id="rId12" Type="http://schemas.openxmlformats.org/officeDocument/2006/relationships/hyperlink" Target="#Painel!A3"/><Relationship Id="rId2" Type="http://schemas.openxmlformats.org/officeDocument/2006/relationships/hyperlink" Target="#'Conf-P'!B5"/><Relationship Id="rId1" Type="http://schemas.openxmlformats.org/officeDocument/2006/relationships/hyperlink" Target="#'Conf-G'!B5"/><Relationship Id="rId6" Type="http://schemas.openxmlformats.org/officeDocument/2006/relationships/hyperlink" Target="#'Proc-G':'Proc-G'!$G:$G"/><Relationship Id="rId11" Type="http://schemas.openxmlformats.org/officeDocument/2006/relationships/hyperlink" Target="#Taref:Taref!$E:$E"/><Relationship Id="rId5" Type="http://schemas.openxmlformats.org/officeDocument/2006/relationships/hyperlink" Target="#'Conf-T'!B5"/><Relationship Id="rId10" Type="http://schemas.openxmlformats.org/officeDocument/2006/relationships/hyperlink" Target="#'Fina-R':'Fina-R'!$E:$E"/><Relationship Id="rId4" Type="http://schemas.openxmlformats.org/officeDocument/2006/relationships/hyperlink" Target="#'Conf-F'!B5"/><Relationship Id="rId9" Type="http://schemas.openxmlformats.org/officeDocument/2006/relationships/hyperlink" Target="#Atend:Atend!$E:$E"/></Relationships>
</file>

<file path=xl/drawings/_rels/drawing25.xml.rels><?xml version="1.0" encoding="UTF-8" standalone="yes"?>
<Relationships xmlns="http://schemas.openxmlformats.org/package/2006/relationships"><Relationship Id="rId8" Type="http://schemas.openxmlformats.org/officeDocument/2006/relationships/hyperlink" Target="#Audie:Audie!$G:$G"/><Relationship Id="rId3" Type="http://schemas.openxmlformats.org/officeDocument/2006/relationships/hyperlink" Target="#'Conf-C'!B5"/><Relationship Id="rId7" Type="http://schemas.openxmlformats.org/officeDocument/2006/relationships/hyperlink" Target="#'Clie-F':'Clie-F'!$E:$E"/><Relationship Id="rId12" Type="http://schemas.openxmlformats.org/officeDocument/2006/relationships/hyperlink" Target="#Painel!A3"/><Relationship Id="rId2" Type="http://schemas.openxmlformats.org/officeDocument/2006/relationships/hyperlink" Target="#'Conf-P'!B5"/><Relationship Id="rId1" Type="http://schemas.openxmlformats.org/officeDocument/2006/relationships/hyperlink" Target="#'Conf-G'!B5"/><Relationship Id="rId6" Type="http://schemas.openxmlformats.org/officeDocument/2006/relationships/hyperlink" Target="#'Proc-G':'Proc-G'!$G:$G"/><Relationship Id="rId11" Type="http://schemas.openxmlformats.org/officeDocument/2006/relationships/hyperlink" Target="#Taref:Taref!$E:$E"/><Relationship Id="rId5" Type="http://schemas.openxmlformats.org/officeDocument/2006/relationships/hyperlink" Target="#'Conf-T'!B5"/><Relationship Id="rId10" Type="http://schemas.openxmlformats.org/officeDocument/2006/relationships/hyperlink" Target="#'Fina-R':'Fina-R'!$E:$E"/><Relationship Id="rId4" Type="http://schemas.openxmlformats.org/officeDocument/2006/relationships/hyperlink" Target="#'Conf-F'!B5"/><Relationship Id="rId9" Type="http://schemas.openxmlformats.org/officeDocument/2006/relationships/hyperlink" Target="#Atend:Atend!$E:$E"/></Relationships>
</file>

<file path=xl/drawings/_rels/drawing26.xml.rels><?xml version="1.0" encoding="UTF-8" standalone="yes"?>
<Relationships xmlns="http://schemas.openxmlformats.org/package/2006/relationships"><Relationship Id="rId8" Type="http://schemas.openxmlformats.org/officeDocument/2006/relationships/hyperlink" Target="#Audie:Audie!$G:$G"/><Relationship Id="rId3" Type="http://schemas.openxmlformats.org/officeDocument/2006/relationships/hyperlink" Target="#'Conf-C'!B5"/><Relationship Id="rId7" Type="http://schemas.openxmlformats.org/officeDocument/2006/relationships/hyperlink" Target="#'Clie-F':'Clie-F'!$E:$E"/><Relationship Id="rId12" Type="http://schemas.openxmlformats.org/officeDocument/2006/relationships/hyperlink" Target="#Painel!A3"/><Relationship Id="rId2" Type="http://schemas.openxmlformats.org/officeDocument/2006/relationships/hyperlink" Target="#'Conf-P'!B5"/><Relationship Id="rId1" Type="http://schemas.openxmlformats.org/officeDocument/2006/relationships/hyperlink" Target="#'Conf-G'!B5"/><Relationship Id="rId6" Type="http://schemas.openxmlformats.org/officeDocument/2006/relationships/hyperlink" Target="#'Proc-G':'Proc-G'!$G:$G"/><Relationship Id="rId11" Type="http://schemas.openxmlformats.org/officeDocument/2006/relationships/hyperlink" Target="#Taref:Taref!$E:$E"/><Relationship Id="rId5" Type="http://schemas.openxmlformats.org/officeDocument/2006/relationships/hyperlink" Target="#'Conf-T'!B5"/><Relationship Id="rId10" Type="http://schemas.openxmlformats.org/officeDocument/2006/relationships/hyperlink" Target="#'Fina-R':'Fina-R'!$E:$E"/><Relationship Id="rId4" Type="http://schemas.openxmlformats.org/officeDocument/2006/relationships/hyperlink" Target="#'Conf-F'!B5"/><Relationship Id="rId9" Type="http://schemas.openxmlformats.org/officeDocument/2006/relationships/hyperlink" Target="#Atend:Atend!$E:$E"/></Relationships>
</file>

<file path=xl/drawings/_rels/drawing27.xml.rels><?xml version="1.0" encoding="UTF-8" standalone="yes"?>
<Relationships xmlns="http://schemas.openxmlformats.org/package/2006/relationships"><Relationship Id="rId8" Type="http://schemas.openxmlformats.org/officeDocument/2006/relationships/hyperlink" Target="#Audie:Audie!$G:$G"/><Relationship Id="rId3" Type="http://schemas.openxmlformats.org/officeDocument/2006/relationships/hyperlink" Target="#'Conf-C'!B5"/><Relationship Id="rId7" Type="http://schemas.openxmlformats.org/officeDocument/2006/relationships/hyperlink" Target="#'Clie-F':'Clie-F'!$E:$E"/><Relationship Id="rId12" Type="http://schemas.openxmlformats.org/officeDocument/2006/relationships/hyperlink" Target="#Painel!A3"/><Relationship Id="rId2" Type="http://schemas.openxmlformats.org/officeDocument/2006/relationships/hyperlink" Target="#'Conf-P'!B5"/><Relationship Id="rId1" Type="http://schemas.openxmlformats.org/officeDocument/2006/relationships/hyperlink" Target="#'Conf-G'!B5"/><Relationship Id="rId6" Type="http://schemas.openxmlformats.org/officeDocument/2006/relationships/hyperlink" Target="#'Proc-G':'Proc-G'!$G:$G"/><Relationship Id="rId11" Type="http://schemas.openxmlformats.org/officeDocument/2006/relationships/hyperlink" Target="#Taref:Taref!$E:$E"/><Relationship Id="rId5" Type="http://schemas.openxmlformats.org/officeDocument/2006/relationships/hyperlink" Target="#'Conf-T'!B5"/><Relationship Id="rId10" Type="http://schemas.openxmlformats.org/officeDocument/2006/relationships/hyperlink" Target="#'Fina-R':'Fina-R'!$E:$E"/><Relationship Id="rId4" Type="http://schemas.openxmlformats.org/officeDocument/2006/relationships/hyperlink" Target="#'Conf-F'!B5"/><Relationship Id="rId9" Type="http://schemas.openxmlformats.org/officeDocument/2006/relationships/hyperlink" Target="#Atend:Atend!$E:$E"/></Relationships>
</file>

<file path=xl/drawings/_rels/drawing28.xml.rels><?xml version="1.0" encoding="UTF-8" standalone="yes"?>
<Relationships xmlns="http://schemas.openxmlformats.org/package/2006/relationships"><Relationship Id="rId8" Type="http://schemas.openxmlformats.org/officeDocument/2006/relationships/hyperlink" Target="#Painel!A3"/><Relationship Id="rId3" Type="http://schemas.openxmlformats.org/officeDocument/2006/relationships/hyperlink" Target="#Audie:Audie!$G:$G"/><Relationship Id="rId7" Type="http://schemas.openxmlformats.org/officeDocument/2006/relationships/hyperlink" Target="#'Conf-G'!B5"/><Relationship Id="rId2" Type="http://schemas.openxmlformats.org/officeDocument/2006/relationships/hyperlink" Target="#'Clie-F':'Clie-F'!$E:$E"/><Relationship Id="rId1" Type="http://schemas.openxmlformats.org/officeDocument/2006/relationships/hyperlink" Target="#'Proc-G':'Proc-G'!$G:$G"/><Relationship Id="rId6" Type="http://schemas.openxmlformats.org/officeDocument/2006/relationships/hyperlink" Target="#Taref:Taref!$E:$E"/><Relationship Id="rId5" Type="http://schemas.openxmlformats.org/officeDocument/2006/relationships/hyperlink" Target="#'Fina-R':'Fina-R'!$E:$E"/><Relationship Id="rId4" Type="http://schemas.openxmlformats.org/officeDocument/2006/relationships/hyperlink" Target="#Atend:Atend!$E:$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220680</xdr:colOff>
      <xdr:row>3</xdr:row>
      <xdr:rowOff>47520</xdr:rowOff>
    </xdr:from>
    <xdr:to>
      <xdr:col>9</xdr:col>
      <xdr:colOff>445680</xdr:colOff>
      <xdr:row>10</xdr:row>
      <xdr:rowOff>237600</xdr:rowOff>
    </xdr:to>
    <xdr:sp macro="" textlink="">
      <xdr:nvSpPr>
        <xdr:cNvPr id="2" name="Retângulo: Cantos Arredondados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8153640" y="1323720"/>
          <a:ext cx="4393080" cy="2828520"/>
        </a:xfrm>
        <a:custGeom>
          <a:avLst/>
          <a:gdLst>
            <a:gd name="textAreaLeft" fmla="*/ 0 w 4393080"/>
            <a:gd name="textAreaRight" fmla="*/ 4393440 w 4393080"/>
            <a:gd name="textAreaTop" fmla="*/ 0 h 2828520"/>
            <a:gd name="textAreaBottom" fmla="*/ 2828880 h 2828520"/>
          </a:gdLst>
          <a:ahLst/>
          <a:cxnLst/>
          <a:rect l="textAreaLeft" t="textAreaTop" r="textAreaRight" b="textAreaBottom"/>
          <a:pathLst>
            <a:path w="4178095" h="2695574">
              <a:moveTo>
                <a:pt x="7835" y="449271"/>
              </a:moveTo>
              <a:cubicBezTo>
                <a:pt x="7835" y="201145"/>
                <a:pt x="-57720" y="0"/>
                <a:pt x="190406" y="0"/>
              </a:cubicBezTo>
              <a:lnTo>
                <a:pt x="3987689" y="0"/>
              </a:lnTo>
              <a:cubicBezTo>
                <a:pt x="4235815" y="0"/>
                <a:pt x="4170260" y="201145"/>
                <a:pt x="4170260" y="449271"/>
              </a:cubicBezTo>
              <a:lnTo>
                <a:pt x="4170260" y="2246303"/>
              </a:lnTo>
              <a:cubicBezTo>
                <a:pt x="4170260" y="2494429"/>
                <a:pt x="4197715" y="2695574"/>
                <a:pt x="3949589" y="2695574"/>
              </a:cubicBezTo>
              <a:lnTo>
                <a:pt x="209456" y="2695574"/>
              </a:lnTo>
              <a:cubicBezTo>
                <a:pt x="-38670" y="2695574"/>
                <a:pt x="7835" y="2494429"/>
                <a:pt x="7835" y="2246303"/>
              </a:cubicBezTo>
              <a:lnTo>
                <a:pt x="7835" y="449271"/>
              </a:lnTo>
              <a:close/>
            </a:path>
          </a:pathLst>
        </a:custGeom>
        <a:solidFill>
          <a:srgbClr val="F2F2F2"/>
        </a:solidFill>
        <a:ln w="12700">
          <a:noFill/>
        </a:ln>
        <a:effectLst>
          <a:outerShdw blurRad="63360" sx="102000" sy="102000" algn="ctr" rotWithShape="0">
            <a:srgbClr val="000000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absolute">
    <xdr:from>
      <xdr:col>2</xdr:col>
      <xdr:colOff>1486080</xdr:colOff>
      <xdr:row>0</xdr:row>
      <xdr:rowOff>0</xdr:rowOff>
    </xdr:from>
    <xdr:to>
      <xdr:col>3</xdr:col>
      <xdr:colOff>86760</xdr:colOff>
      <xdr:row>0</xdr:row>
      <xdr:rowOff>630000</xdr:rowOff>
    </xdr:to>
    <xdr:sp macro="" textlink="">
      <xdr:nvSpPr>
        <xdr:cNvPr id="3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3610080" y="0"/>
          <a:ext cx="118836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PROCESSOS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3</xdr:col>
      <xdr:colOff>142920</xdr:colOff>
      <xdr:row>0</xdr:row>
      <xdr:rowOff>0</xdr:rowOff>
    </xdr:from>
    <xdr:to>
      <xdr:col>4</xdr:col>
      <xdr:colOff>305640</xdr:colOff>
      <xdr:row>0</xdr:row>
      <xdr:rowOff>630000</xdr:rowOff>
    </xdr:to>
    <xdr:sp macro="" textlink="">
      <xdr:nvSpPr>
        <xdr:cNvPr id="4" name="Retâ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4854600" y="0"/>
          <a:ext cx="110880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CLIENTES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4</xdr:col>
      <xdr:colOff>361800</xdr:colOff>
      <xdr:row>0</xdr:row>
      <xdr:rowOff>0</xdr:rowOff>
    </xdr:from>
    <xdr:to>
      <xdr:col>5</xdr:col>
      <xdr:colOff>10080</xdr:colOff>
      <xdr:row>0</xdr:row>
      <xdr:rowOff>630000</xdr:rowOff>
    </xdr:to>
    <xdr:sp macro="" textlink="">
      <xdr:nvSpPr>
        <xdr:cNvPr id="5" name="Retângul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6019560" y="0"/>
          <a:ext cx="113868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AUDIÊNCIAS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5</xdr:col>
      <xdr:colOff>114480</xdr:colOff>
      <xdr:row>0</xdr:row>
      <xdr:rowOff>0</xdr:rowOff>
    </xdr:from>
    <xdr:to>
      <xdr:col>7</xdr:col>
      <xdr:colOff>552240</xdr:colOff>
      <xdr:row>0</xdr:row>
      <xdr:rowOff>630000</xdr:rowOff>
    </xdr:to>
    <xdr:sp macro="" textlink="">
      <xdr:nvSpPr>
        <xdr:cNvPr id="6" name="Retângulo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7262640" y="0"/>
          <a:ext cx="122256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ATENDIMENTOS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7</xdr:col>
      <xdr:colOff>638280</xdr:colOff>
      <xdr:row>0</xdr:row>
      <xdr:rowOff>0</xdr:rowOff>
    </xdr:from>
    <xdr:to>
      <xdr:col>7</xdr:col>
      <xdr:colOff>1696320</xdr:colOff>
      <xdr:row>0</xdr:row>
      <xdr:rowOff>630000</xdr:rowOff>
    </xdr:to>
    <xdr:sp macro="" textlink="">
      <xdr:nvSpPr>
        <xdr:cNvPr id="7" name="Retângulo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8571240" y="0"/>
          <a:ext cx="105804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FINANCEIRO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7</xdr:col>
      <xdr:colOff>1724040</xdr:colOff>
      <xdr:row>0</xdr:row>
      <xdr:rowOff>0</xdr:rowOff>
    </xdr:from>
    <xdr:to>
      <xdr:col>8</xdr:col>
      <xdr:colOff>590040</xdr:colOff>
      <xdr:row>0</xdr:row>
      <xdr:rowOff>630000</xdr:rowOff>
    </xdr:to>
    <xdr:sp macro="" textlink="">
      <xdr:nvSpPr>
        <xdr:cNvPr id="8" name="Retângulo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9657000" y="0"/>
          <a:ext cx="101052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TAREFAS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8</xdr:col>
      <xdr:colOff>695160</xdr:colOff>
      <xdr:row>0</xdr:row>
      <xdr:rowOff>0</xdr:rowOff>
    </xdr:from>
    <xdr:to>
      <xdr:col>9</xdr:col>
      <xdr:colOff>56520</xdr:colOff>
      <xdr:row>0</xdr:row>
      <xdr:rowOff>630000</xdr:rowOff>
    </xdr:to>
    <xdr:sp macro="" textlink="">
      <xdr:nvSpPr>
        <xdr:cNvPr id="9" name="Retângulo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0772640" y="0"/>
          <a:ext cx="138492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CONFIGURAÇÕES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2</xdr:col>
      <xdr:colOff>342720</xdr:colOff>
      <xdr:row>0</xdr:row>
      <xdr:rowOff>628200</xdr:rowOff>
    </xdr:to>
    <xdr:sp macro="" textlink="">
      <xdr:nvSpPr>
        <xdr:cNvPr id="10" name="Retângulo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0" y="0"/>
          <a:ext cx="2466720" cy="6282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200" b="1" strike="noStrike" spc="-1">
              <a:solidFill>
                <a:schemeClr val="lt1"/>
              </a:solidFill>
              <a:latin typeface="Calibri"/>
              <a:ea typeface="Source Sans Pro"/>
            </a:rPr>
            <a:t>LOURENÇO &amp; NAJM SOCIEDADE DE ADVOGADOS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>
    <xdr:from>
      <xdr:col>0</xdr:col>
      <xdr:colOff>324000</xdr:colOff>
      <xdr:row>3</xdr:row>
      <xdr:rowOff>28440</xdr:rowOff>
    </xdr:from>
    <xdr:to>
      <xdr:col>2</xdr:col>
      <xdr:colOff>676800</xdr:colOff>
      <xdr:row>5</xdr:row>
      <xdr:rowOff>428040</xdr:rowOff>
    </xdr:to>
    <xdr:sp macro="" textlink="">
      <xdr:nvSpPr>
        <xdr:cNvPr id="11" name="Retângulo: Cantos Arredondados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324000" y="1304640"/>
          <a:ext cx="2476800" cy="999720"/>
        </a:xfrm>
        <a:prstGeom prst="roundRect">
          <a:avLst>
            <a:gd name="adj" fmla="val 16667"/>
          </a:avLst>
        </a:prstGeom>
        <a:solidFill>
          <a:srgbClr val="F2F2F2"/>
        </a:solidFill>
        <a:ln w="12700">
          <a:noFill/>
        </a:ln>
        <a:effectLst>
          <a:outerShdw blurRad="63360" sx="102000" sy="102000" algn="ctr" rotWithShape="0">
            <a:srgbClr val="000000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b">
          <a:noAutofit/>
        </a:bodyPr>
        <a:lstStyle/>
        <a:p>
          <a:pPr algn="ctr">
            <a:lnSpc>
              <a:spcPct val="100000"/>
            </a:lnSpc>
            <a:tabLst>
              <a:tab pos="0" algn="l"/>
            </a:tabLst>
          </a:pPr>
          <a:r>
            <a:rPr lang="en-US" sz="2800" b="1" strike="noStrike" spc="-1">
              <a:solidFill>
                <a:srgbClr val="000000"/>
              </a:solidFill>
              <a:latin typeface="Calibri"/>
            </a:rPr>
            <a:t>85</a:t>
          </a:r>
          <a:endParaRPr lang="pt-BR" sz="2800" b="0" strike="noStrike" spc="-1">
            <a:latin typeface="Calibri"/>
          </a:endParaRPr>
        </a:p>
      </xdr:txBody>
    </xdr:sp>
    <xdr:clientData/>
  </xdr:twoCellAnchor>
  <xdr:twoCellAnchor>
    <xdr:from>
      <xdr:col>1</xdr:col>
      <xdr:colOff>57240</xdr:colOff>
      <xdr:row>3</xdr:row>
      <xdr:rowOff>47520</xdr:rowOff>
    </xdr:from>
    <xdr:to>
      <xdr:col>2</xdr:col>
      <xdr:colOff>580680</xdr:colOff>
      <xdr:row>4</xdr:row>
      <xdr:rowOff>361440</xdr:rowOff>
    </xdr:to>
    <xdr:sp macro="" textlink="">
      <xdr:nvSpPr>
        <xdr:cNvPr id="12" name="CaixaDeTexto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459720" y="1323720"/>
          <a:ext cx="2244960" cy="485640"/>
        </a:xfrm>
        <a:prstGeom prst="rect">
          <a:avLst/>
        </a:prstGeom>
        <a:noFill/>
        <a:ln w="9525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000" b="1" strike="noStrike" spc="-1">
              <a:solidFill>
                <a:schemeClr val="dk1"/>
              </a:solidFill>
              <a:latin typeface="Selawik"/>
            </a:rPr>
            <a:t>PROCESSOS ATIVOS</a:t>
          </a:r>
          <a:endParaRPr lang="pt-BR" sz="1000" b="0" strike="noStrike" spc="-1">
            <a:latin typeface="Calibri"/>
          </a:endParaRPr>
        </a:p>
      </xdr:txBody>
    </xdr:sp>
    <xdr:clientData/>
  </xdr:twoCellAnchor>
  <xdr:twoCellAnchor editAs="absolute">
    <xdr:from>
      <xdr:col>0</xdr:col>
      <xdr:colOff>361800</xdr:colOff>
      <xdr:row>12</xdr:row>
      <xdr:rowOff>133200</xdr:rowOff>
    </xdr:from>
    <xdr:to>
      <xdr:col>2</xdr:col>
      <xdr:colOff>2133000</xdr:colOff>
      <xdr:row>14</xdr:row>
      <xdr:rowOff>7920</xdr:rowOff>
    </xdr:to>
    <xdr:sp macro="" textlink="">
      <xdr:nvSpPr>
        <xdr:cNvPr id="13" name="Retângulo: Cantos Arredondados 30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361800" y="4809960"/>
          <a:ext cx="3895200" cy="636840"/>
        </a:xfrm>
        <a:prstGeom prst="roundRect">
          <a:avLst>
            <a:gd name="adj" fmla="val 16667"/>
          </a:avLst>
        </a:prstGeom>
        <a:solidFill>
          <a:srgbClr val="F2F2F2"/>
        </a:solidFill>
        <a:ln w="12700">
          <a:noFill/>
        </a:ln>
        <a:effectLst>
          <a:outerShdw blurRad="63360" sx="102000" sy="102000" algn="ctr" rotWithShape="0">
            <a:srgbClr val="000000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b">
          <a:noAutofit/>
        </a:bodyPr>
        <a:lstStyle/>
        <a:p>
          <a:pPr algn="ctr">
            <a:lnSpc>
              <a:spcPct val="100000"/>
            </a:lnSpc>
            <a:tabLst>
              <a:tab pos="0" algn="l"/>
            </a:tabLst>
          </a:pPr>
          <a:r>
            <a:rPr lang="en-US" sz="1000" b="0" strike="noStrike" spc="-1">
              <a:solidFill>
                <a:srgbClr val="000000"/>
              </a:solidFill>
              <a:latin typeface="Selawik"/>
            </a:rPr>
            <a:t>Você tem 1 prazo em aberto para os próximos 7 dias.</a:t>
          </a:r>
          <a:endParaRPr lang="pt-BR" sz="1000" b="0" strike="noStrike" spc="-1">
            <a:latin typeface="Calibri"/>
          </a:endParaRPr>
        </a:p>
      </xdr:txBody>
    </xdr:sp>
    <xdr:clientData/>
  </xdr:twoCellAnchor>
  <xdr:twoCellAnchor>
    <xdr:from>
      <xdr:col>2</xdr:col>
      <xdr:colOff>762120</xdr:colOff>
      <xdr:row>3</xdr:row>
      <xdr:rowOff>47520</xdr:rowOff>
    </xdr:from>
    <xdr:to>
      <xdr:col>3</xdr:col>
      <xdr:colOff>676800</xdr:colOff>
      <xdr:row>5</xdr:row>
      <xdr:rowOff>410040</xdr:rowOff>
    </xdr:to>
    <xdr:sp macro="" textlink="">
      <xdr:nvSpPr>
        <xdr:cNvPr id="14" name="Retângulo: Cantos Arredondados 38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886120" y="1323720"/>
          <a:ext cx="2502360" cy="962640"/>
        </a:xfrm>
        <a:prstGeom prst="roundRect">
          <a:avLst>
            <a:gd name="adj" fmla="val 16667"/>
          </a:avLst>
        </a:prstGeom>
        <a:solidFill>
          <a:srgbClr val="F2F2F2"/>
        </a:solidFill>
        <a:ln w="12700">
          <a:noFill/>
        </a:ln>
        <a:effectLst>
          <a:outerShdw blurRad="63360" sx="102000" sy="102000" algn="ctr" rotWithShape="0">
            <a:srgbClr val="000000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b">
          <a:noAutofit/>
        </a:bodyPr>
        <a:lstStyle/>
        <a:p>
          <a:pPr algn="ctr">
            <a:lnSpc>
              <a:spcPct val="100000"/>
            </a:lnSpc>
          </a:pPr>
          <a:r>
            <a:rPr lang="en-US" sz="2800" b="1" strike="noStrike" spc="-1">
              <a:solidFill>
                <a:srgbClr val="000000"/>
              </a:solidFill>
              <a:latin typeface="Calibri"/>
            </a:rPr>
            <a:t>13</a:t>
          </a:r>
          <a:endParaRPr lang="pt-BR" sz="2800" b="0" strike="noStrike" spc="-1">
            <a:latin typeface="Calibri"/>
          </a:endParaRPr>
        </a:p>
      </xdr:txBody>
    </xdr:sp>
    <xdr:clientData/>
  </xdr:twoCellAnchor>
  <xdr:twoCellAnchor>
    <xdr:from>
      <xdr:col>2</xdr:col>
      <xdr:colOff>657360</xdr:colOff>
      <xdr:row>2</xdr:row>
      <xdr:rowOff>152280</xdr:rowOff>
    </xdr:from>
    <xdr:to>
      <xdr:col>3</xdr:col>
      <xdr:colOff>771120</xdr:colOff>
      <xdr:row>5</xdr:row>
      <xdr:rowOff>26640</xdr:rowOff>
    </xdr:to>
    <xdr:sp macro="" textlink="">
      <xdr:nvSpPr>
        <xdr:cNvPr id="15" name="CaixaDeTexto 39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2781360" y="1257120"/>
          <a:ext cx="2701440" cy="645840"/>
        </a:xfrm>
        <a:prstGeom prst="rect">
          <a:avLst/>
        </a:prstGeom>
        <a:noFill/>
        <a:ln w="9525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000" b="1" strike="noStrike" spc="-1">
              <a:solidFill>
                <a:schemeClr val="dk1"/>
              </a:solidFill>
              <a:latin typeface="Selawik"/>
            </a:rPr>
            <a:t>AUDIÊNCIAS AGENDADAS</a:t>
          </a:r>
          <a:endParaRPr lang="pt-BR" sz="1000" b="0" strike="noStrike" spc="-1">
            <a:latin typeface="Calibri"/>
          </a:endParaRPr>
        </a:p>
      </xdr:txBody>
    </xdr:sp>
    <xdr:clientData/>
  </xdr:twoCellAnchor>
  <xdr:twoCellAnchor editAs="absolute">
    <xdr:from>
      <xdr:col>2</xdr:col>
      <xdr:colOff>2266920</xdr:colOff>
      <xdr:row>12</xdr:row>
      <xdr:rowOff>123840</xdr:rowOff>
    </xdr:from>
    <xdr:to>
      <xdr:col>7</xdr:col>
      <xdr:colOff>533160</xdr:colOff>
      <xdr:row>13</xdr:row>
      <xdr:rowOff>379800</xdr:rowOff>
    </xdr:to>
    <xdr:sp macro="" textlink="">
      <xdr:nvSpPr>
        <xdr:cNvPr id="16" name="Retângulo: Cantos Arredondados 41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390920" y="4800600"/>
          <a:ext cx="4075200" cy="636840"/>
        </a:xfrm>
        <a:prstGeom prst="roundRect">
          <a:avLst>
            <a:gd name="adj" fmla="val 16667"/>
          </a:avLst>
        </a:prstGeom>
        <a:solidFill>
          <a:srgbClr val="F2F2F2"/>
        </a:solidFill>
        <a:ln w="12700">
          <a:noFill/>
        </a:ln>
        <a:effectLst>
          <a:outerShdw blurRad="63360" sx="102000" sy="102000" algn="ctr" rotWithShape="0">
            <a:srgbClr val="000000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b">
          <a:noAutofit/>
        </a:bodyPr>
        <a:lstStyle/>
        <a:p>
          <a:pPr algn="ctr">
            <a:lnSpc>
              <a:spcPct val="100000"/>
            </a:lnSpc>
            <a:tabLst>
              <a:tab pos="0" algn="l"/>
            </a:tabLst>
          </a:pPr>
          <a:r>
            <a:rPr lang="en-US" sz="1000" b="0" strike="noStrike" spc="-1">
              <a:solidFill>
                <a:srgbClr val="000000"/>
              </a:solidFill>
              <a:latin typeface="Selawik"/>
            </a:rPr>
            <a:t>Você não tem audiências agendadas para os próximos 7 dias.</a:t>
          </a:r>
          <a:endParaRPr lang="pt-BR" sz="1000" b="0" strike="noStrike" spc="-1">
            <a:latin typeface="Calibri"/>
          </a:endParaRPr>
        </a:p>
      </xdr:txBody>
    </xdr:sp>
    <xdr:clientData/>
  </xdr:twoCellAnchor>
  <xdr:twoCellAnchor editAs="absolute">
    <xdr:from>
      <xdr:col>7</xdr:col>
      <xdr:colOff>914400</xdr:colOff>
      <xdr:row>4</xdr:row>
      <xdr:rowOff>142920</xdr:rowOff>
    </xdr:from>
    <xdr:to>
      <xdr:col>9</xdr:col>
      <xdr:colOff>75960</xdr:colOff>
      <xdr:row>5</xdr:row>
      <xdr:rowOff>209160</xdr:rowOff>
    </xdr:to>
    <xdr:sp macro="" textlink="">
      <xdr:nvSpPr>
        <xdr:cNvPr id="17" name="Retângulo: Cantos Arredondados 45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8847360" y="1590840"/>
          <a:ext cx="3329640" cy="494640"/>
        </a:xfrm>
        <a:prstGeom prst="roundRect">
          <a:avLst>
            <a:gd name="adj" fmla="val 16667"/>
          </a:avLst>
        </a:prstGeom>
        <a:solidFill>
          <a:srgbClr val="F87878"/>
        </a:solidFill>
        <a:ln w="12700">
          <a:noFill/>
        </a:ln>
        <a:effectLst>
          <a:outerShdw blurRad="50760" dist="37674" dir="2700000" algn="tl" rotWithShape="0">
            <a:srgbClr val="000000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b">
          <a:noAutofit/>
        </a:bodyPr>
        <a:lstStyle/>
        <a:p>
          <a:pPr algn="ctr">
            <a:lnSpc>
              <a:spcPct val="100000"/>
            </a:lnSpc>
          </a:pPr>
          <a:r>
            <a:rPr lang="en-US" sz="1100" b="1" strike="noStrike" spc="-1">
              <a:solidFill>
                <a:srgbClr val="000000"/>
              </a:solidFill>
              <a:latin typeface="Selawik"/>
            </a:rPr>
            <a:t>1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absolute">
    <xdr:from>
      <xdr:col>7</xdr:col>
      <xdr:colOff>914400</xdr:colOff>
      <xdr:row>4</xdr:row>
      <xdr:rowOff>0</xdr:rowOff>
    </xdr:from>
    <xdr:to>
      <xdr:col>9</xdr:col>
      <xdr:colOff>75960</xdr:colOff>
      <xdr:row>4</xdr:row>
      <xdr:rowOff>391320</xdr:rowOff>
    </xdr:to>
    <xdr:sp macro="" textlink="">
      <xdr:nvSpPr>
        <xdr:cNvPr id="18" name="CaixaDeTexto 46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8847360" y="1447920"/>
          <a:ext cx="3329640" cy="391320"/>
        </a:xfrm>
        <a:prstGeom prst="rect">
          <a:avLst/>
        </a:prstGeom>
        <a:noFill/>
        <a:ln w="9525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90000" tIns="45000" rIns="90000" bIns="45000" anchor="b">
          <a:noAutofit/>
        </a:bodyPr>
        <a:lstStyle/>
        <a:p>
          <a:pPr algn="ctr">
            <a:lnSpc>
              <a:spcPct val="100000"/>
            </a:lnSpc>
          </a:pPr>
          <a:r>
            <a:rPr lang="pt-BR" sz="900" b="1" strike="noStrike" spc="-1">
              <a:solidFill>
                <a:schemeClr val="dk1"/>
              </a:solidFill>
              <a:latin typeface="Selawik"/>
            </a:rPr>
            <a:t>EXIGE ATENÇÃO IMEDIATA</a:t>
          </a:r>
          <a:endParaRPr lang="pt-BR" sz="900" b="0" strike="noStrike" spc="-1">
            <a:latin typeface="Calibri"/>
          </a:endParaRPr>
        </a:p>
      </xdr:txBody>
    </xdr:sp>
    <xdr:clientData/>
  </xdr:twoCellAnchor>
  <xdr:twoCellAnchor editAs="absolute">
    <xdr:from>
      <xdr:col>7</xdr:col>
      <xdr:colOff>933480</xdr:colOff>
      <xdr:row>8</xdr:row>
      <xdr:rowOff>304920</xdr:rowOff>
    </xdr:from>
    <xdr:to>
      <xdr:col>8</xdr:col>
      <xdr:colOff>333000</xdr:colOff>
      <xdr:row>9</xdr:row>
      <xdr:rowOff>285480</xdr:rowOff>
    </xdr:to>
    <xdr:sp macro="" textlink="">
      <xdr:nvSpPr>
        <xdr:cNvPr id="19" name="Retângulo: Cantos Arredondados 47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8866440" y="3409920"/>
          <a:ext cx="1544040" cy="485640"/>
        </a:xfrm>
        <a:prstGeom prst="roundRect">
          <a:avLst>
            <a:gd name="adj" fmla="val 16667"/>
          </a:avLst>
        </a:prstGeom>
        <a:solidFill>
          <a:srgbClr val="DEEBF7"/>
        </a:solidFill>
        <a:ln w="12700">
          <a:noFill/>
        </a:ln>
        <a:effectLst>
          <a:outerShdw blurRad="50760" dist="37674" dir="2700000" algn="tl" rotWithShape="0">
            <a:srgbClr val="000000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b">
          <a:noAutofit/>
        </a:bodyPr>
        <a:lstStyle/>
        <a:p>
          <a:pPr algn="ctr">
            <a:lnSpc>
              <a:spcPct val="100000"/>
            </a:lnSpc>
          </a:pPr>
          <a:r>
            <a:rPr lang="en-US" sz="1100" b="1" strike="noStrike" spc="-1">
              <a:solidFill>
                <a:srgbClr val="000000"/>
              </a:solidFill>
              <a:latin typeface="Selawik"/>
            </a:rPr>
            <a:t>0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absolute">
    <xdr:from>
      <xdr:col>7</xdr:col>
      <xdr:colOff>838080</xdr:colOff>
      <xdr:row>8</xdr:row>
      <xdr:rowOff>190440</xdr:rowOff>
    </xdr:from>
    <xdr:to>
      <xdr:col>8</xdr:col>
      <xdr:colOff>423000</xdr:colOff>
      <xdr:row>9</xdr:row>
      <xdr:rowOff>76680</xdr:rowOff>
    </xdr:to>
    <xdr:sp macro="" textlink="">
      <xdr:nvSpPr>
        <xdr:cNvPr id="20" name="CaixaDeTexto 48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8771040" y="3295440"/>
          <a:ext cx="1729440" cy="391320"/>
        </a:xfrm>
        <a:prstGeom prst="rect">
          <a:avLst/>
        </a:prstGeom>
        <a:noFill/>
        <a:ln w="9525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900" b="1" strike="noStrike" spc="-1">
              <a:solidFill>
                <a:schemeClr val="dk1"/>
              </a:solidFill>
              <a:latin typeface="Selawik"/>
            </a:rPr>
            <a:t>POUCO URGENTE</a:t>
          </a:r>
          <a:endParaRPr lang="pt-BR" sz="900" b="0" strike="noStrike" spc="-1">
            <a:latin typeface="Calibri"/>
          </a:endParaRPr>
        </a:p>
      </xdr:txBody>
    </xdr:sp>
    <xdr:clientData/>
  </xdr:twoCellAnchor>
  <xdr:twoCellAnchor editAs="absolute">
    <xdr:from>
      <xdr:col>7</xdr:col>
      <xdr:colOff>914400</xdr:colOff>
      <xdr:row>5</xdr:row>
      <xdr:rowOff>314280</xdr:rowOff>
    </xdr:from>
    <xdr:to>
      <xdr:col>9</xdr:col>
      <xdr:colOff>75960</xdr:colOff>
      <xdr:row>7</xdr:row>
      <xdr:rowOff>58320</xdr:rowOff>
    </xdr:to>
    <xdr:sp macro="" textlink="">
      <xdr:nvSpPr>
        <xdr:cNvPr id="21" name="Retângulo: Cantos Arredondados 5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8847360" y="2190600"/>
          <a:ext cx="3329640" cy="496800"/>
        </a:xfrm>
        <a:prstGeom prst="roundRect">
          <a:avLst>
            <a:gd name="adj" fmla="val 16667"/>
          </a:avLst>
        </a:prstGeom>
        <a:solidFill>
          <a:srgbClr val="F4B183"/>
        </a:solidFill>
        <a:ln w="12700">
          <a:noFill/>
        </a:ln>
        <a:effectLst>
          <a:outerShdw blurRad="50760" dist="37674" dir="2700000" algn="tl" rotWithShape="0">
            <a:srgbClr val="000000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b">
          <a:noAutofit/>
        </a:bodyPr>
        <a:lstStyle/>
        <a:p>
          <a:pPr algn="ctr">
            <a:lnSpc>
              <a:spcPct val="100000"/>
            </a:lnSpc>
          </a:pPr>
          <a:r>
            <a:rPr lang="en-US" sz="1100" b="1" strike="noStrike" spc="-1">
              <a:solidFill>
                <a:srgbClr val="000000"/>
              </a:solidFill>
              <a:latin typeface="Selawik"/>
            </a:rPr>
            <a:t>0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absolute">
    <xdr:from>
      <xdr:col>7</xdr:col>
      <xdr:colOff>914400</xdr:colOff>
      <xdr:row>5</xdr:row>
      <xdr:rowOff>181080</xdr:rowOff>
    </xdr:from>
    <xdr:to>
      <xdr:col>9</xdr:col>
      <xdr:colOff>75960</xdr:colOff>
      <xdr:row>6</xdr:row>
      <xdr:rowOff>10440</xdr:rowOff>
    </xdr:to>
    <xdr:sp macro="" textlink="">
      <xdr:nvSpPr>
        <xdr:cNvPr id="22" name="CaixaDeTexto 5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8847360" y="2057400"/>
          <a:ext cx="3329640" cy="391320"/>
        </a:xfrm>
        <a:prstGeom prst="rect">
          <a:avLst/>
        </a:prstGeom>
        <a:noFill/>
        <a:ln w="9525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90000" tIns="45000" rIns="90000" bIns="45000" anchor="b">
          <a:noAutofit/>
        </a:bodyPr>
        <a:lstStyle/>
        <a:p>
          <a:pPr algn="ctr">
            <a:lnSpc>
              <a:spcPct val="100000"/>
            </a:lnSpc>
          </a:pPr>
          <a:r>
            <a:rPr lang="pt-BR" sz="900" b="1" strike="noStrike" spc="-1">
              <a:solidFill>
                <a:schemeClr val="dk1"/>
              </a:solidFill>
              <a:latin typeface="Selawik"/>
            </a:rPr>
            <a:t>MUITO URGENTE</a:t>
          </a:r>
          <a:endParaRPr lang="pt-BR" sz="900" b="0" strike="noStrike" spc="-1">
            <a:latin typeface="Calibri"/>
          </a:endParaRPr>
        </a:p>
      </xdr:txBody>
    </xdr:sp>
    <xdr:clientData/>
  </xdr:twoCellAnchor>
  <xdr:twoCellAnchor editAs="absolute">
    <xdr:from>
      <xdr:col>7</xdr:col>
      <xdr:colOff>923760</xdr:colOff>
      <xdr:row>7</xdr:row>
      <xdr:rowOff>171360</xdr:rowOff>
    </xdr:from>
    <xdr:to>
      <xdr:col>9</xdr:col>
      <xdr:colOff>85320</xdr:colOff>
      <xdr:row>8</xdr:row>
      <xdr:rowOff>191520</xdr:rowOff>
    </xdr:to>
    <xdr:sp macro="" textlink="">
      <xdr:nvSpPr>
        <xdr:cNvPr id="23" name="Retângulo: Cantos Arredondados 5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8856720" y="2800440"/>
          <a:ext cx="3329640" cy="496080"/>
        </a:xfrm>
        <a:prstGeom prst="roundRect">
          <a:avLst>
            <a:gd name="adj" fmla="val 16667"/>
          </a:avLst>
        </a:prstGeom>
        <a:solidFill>
          <a:srgbClr val="FFF2CC"/>
        </a:solidFill>
        <a:ln w="12700">
          <a:noFill/>
        </a:ln>
        <a:effectLst>
          <a:outerShdw blurRad="50760" dist="37674" dir="2700000" algn="tl" rotWithShape="0">
            <a:srgbClr val="000000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b">
          <a:noAutofit/>
        </a:bodyPr>
        <a:lstStyle/>
        <a:p>
          <a:pPr algn="ctr">
            <a:lnSpc>
              <a:spcPct val="100000"/>
            </a:lnSpc>
          </a:pPr>
          <a:r>
            <a:rPr lang="en-US" sz="1100" b="1" strike="noStrike" spc="-1">
              <a:solidFill>
                <a:srgbClr val="000000"/>
              </a:solidFill>
              <a:latin typeface="Selawik"/>
            </a:rPr>
            <a:t>1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absolute">
    <xdr:from>
      <xdr:col>7</xdr:col>
      <xdr:colOff>923760</xdr:colOff>
      <xdr:row>7</xdr:row>
      <xdr:rowOff>38160</xdr:rowOff>
    </xdr:from>
    <xdr:to>
      <xdr:col>9</xdr:col>
      <xdr:colOff>85320</xdr:colOff>
      <xdr:row>7</xdr:row>
      <xdr:rowOff>429480</xdr:rowOff>
    </xdr:to>
    <xdr:sp macro="" textlink="">
      <xdr:nvSpPr>
        <xdr:cNvPr id="24" name="CaixaDeTexto 5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8856720" y="2667240"/>
          <a:ext cx="3329640" cy="391320"/>
        </a:xfrm>
        <a:prstGeom prst="rect">
          <a:avLst/>
        </a:prstGeom>
        <a:noFill/>
        <a:ln w="9525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90000" tIns="45000" rIns="90000" bIns="45000" anchor="b">
          <a:noAutofit/>
        </a:bodyPr>
        <a:lstStyle/>
        <a:p>
          <a:pPr algn="ctr">
            <a:lnSpc>
              <a:spcPct val="100000"/>
            </a:lnSpc>
          </a:pPr>
          <a:r>
            <a:rPr lang="pt-BR" sz="900" b="1" strike="noStrike" spc="-1">
              <a:solidFill>
                <a:schemeClr val="dk1"/>
              </a:solidFill>
              <a:latin typeface="Selawik"/>
            </a:rPr>
            <a:t>REQUER ATENÇÃO</a:t>
          </a:r>
          <a:endParaRPr lang="pt-BR" sz="900" b="0" strike="noStrike" spc="-1">
            <a:latin typeface="Calibri"/>
          </a:endParaRPr>
        </a:p>
      </xdr:txBody>
    </xdr:sp>
    <xdr:clientData/>
  </xdr:twoCellAnchor>
  <xdr:twoCellAnchor editAs="absolute">
    <xdr:from>
      <xdr:col>8</xdr:col>
      <xdr:colOff>561960</xdr:colOff>
      <xdr:row>8</xdr:row>
      <xdr:rowOff>304920</xdr:rowOff>
    </xdr:from>
    <xdr:to>
      <xdr:col>9</xdr:col>
      <xdr:colOff>85320</xdr:colOff>
      <xdr:row>9</xdr:row>
      <xdr:rowOff>285480</xdr:rowOff>
    </xdr:to>
    <xdr:sp macro="" textlink="">
      <xdr:nvSpPr>
        <xdr:cNvPr id="25" name="Retângulo: Cantos Arredondados 56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10639440" y="3409920"/>
          <a:ext cx="1546920" cy="485640"/>
        </a:xfrm>
        <a:prstGeom prst="roundRect">
          <a:avLst>
            <a:gd name="adj" fmla="val 16667"/>
          </a:avLst>
        </a:prstGeom>
        <a:solidFill>
          <a:srgbClr val="E2F0D9"/>
        </a:solidFill>
        <a:ln w="12700">
          <a:noFill/>
        </a:ln>
        <a:effectLst>
          <a:outerShdw blurRad="50760" dist="37674" dir="2700000" algn="tl" rotWithShape="0">
            <a:srgbClr val="000000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b">
          <a:noAutofit/>
        </a:bodyPr>
        <a:lstStyle/>
        <a:p>
          <a:pPr algn="ctr">
            <a:lnSpc>
              <a:spcPct val="100000"/>
            </a:lnSpc>
          </a:pPr>
          <a:r>
            <a:rPr lang="en-US" sz="1100" b="1" strike="noStrike" spc="-1">
              <a:solidFill>
                <a:srgbClr val="000000"/>
              </a:solidFill>
              <a:latin typeface="Selawik"/>
            </a:rPr>
            <a:t>0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absolute">
    <xdr:from>
      <xdr:col>8</xdr:col>
      <xdr:colOff>466560</xdr:colOff>
      <xdr:row>8</xdr:row>
      <xdr:rowOff>190440</xdr:rowOff>
    </xdr:from>
    <xdr:to>
      <xdr:col>9</xdr:col>
      <xdr:colOff>175320</xdr:colOff>
      <xdr:row>9</xdr:row>
      <xdr:rowOff>76680</xdr:rowOff>
    </xdr:to>
    <xdr:sp macro="" textlink="">
      <xdr:nvSpPr>
        <xdr:cNvPr id="26" name="CaixaDeTexto 57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10544040" y="3295440"/>
          <a:ext cx="1732320" cy="391320"/>
        </a:xfrm>
        <a:prstGeom prst="rect">
          <a:avLst/>
        </a:prstGeom>
        <a:noFill/>
        <a:ln w="9525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900" b="1" strike="noStrike" spc="-1">
              <a:solidFill>
                <a:schemeClr val="dk1"/>
              </a:solidFill>
              <a:latin typeface="Selawik"/>
            </a:rPr>
            <a:t>PODE ESPERAR</a:t>
          </a:r>
          <a:endParaRPr lang="pt-BR" sz="900" b="0" strike="noStrike" spc="-1">
            <a:latin typeface="Calibri"/>
          </a:endParaRPr>
        </a:p>
      </xdr:txBody>
    </xdr:sp>
    <xdr:clientData/>
  </xdr:twoCellAnchor>
  <xdr:twoCellAnchor editAs="absolute">
    <xdr:from>
      <xdr:col>2</xdr:col>
      <xdr:colOff>380880</xdr:colOff>
      <xdr:row>0</xdr:row>
      <xdr:rowOff>0</xdr:rowOff>
    </xdr:from>
    <xdr:to>
      <xdr:col>2</xdr:col>
      <xdr:colOff>1438920</xdr:colOff>
      <xdr:row>0</xdr:row>
      <xdr:rowOff>630000</xdr:rowOff>
    </xdr:to>
    <xdr:sp macro="" textlink="">
      <xdr:nvSpPr>
        <xdr:cNvPr id="27" name="Retângulo 5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2504880" y="0"/>
          <a:ext cx="1058040" cy="630000"/>
        </a:xfrm>
        <a:prstGeom prst="rect">
          <a:avLst/>
        </a:prstGeom>
        <a:solidFill>
          <a:srgbClr val="385623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1" strike="noStrike" spc="-1">
              <a:solidFill>
                <a:schemeClr val="lt1"/>
              </a:solidFill>
              <a:latin typeface="Calibri"/>
              <a:ea typeface="Source Sans Pro"/>
            </a:rPr>
            <a:t>PAINEL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1</xdr:col>
      <xdr:colOff>142920</xdr:colOff>
      <xdr:row>1</xdr:row>
      <xdr:rowOff>38160</xdr:rowOff>
    </xdr:from>
    <xdr:to>
      <xdr:col>2</xdr:col>
      <xdr:colOff>790200</xdr:colOff>
      <xdr:row>1</xdr:row>
      <xdr:rowOff>418680</xdr:rowOff>
    </xdr:to>
    <xdr:sp macro="" textlink="">
      <xdr:nvSpPr>
        <xdr:cNvPr id="28" name="Retângulo 61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545400" y="676440"/>
          <a:ext cx="2368800" cy="380520"/>
        </a:xfrm>
        <a:prstGeom prst="rect">
          <a:avLst/>
        </a:prstGeom>
        <a:solidFill>
          <a:srgbClr val="385623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600" b="1" strike="noStrike" spc="-1">
              <a:solidFill>
                <a:schemeClr val="lt1"/>
              </a:solidFill>
              <a:latin typeface="Selawik"/>
              <a:ea typeface="Source Sans Pro"/>
            </a:rPr>
            <a:t>PAINEL DE ALERTAS </a:t>
          </a:r>
          <a:endParaRPr lang="pt-BR" sz="1600" b="0" strike="noStrike" spc="-1">
            <a:latin typeface="Calibri"/>
          </a:endParaRPr>
        </a:p>
      </xdr:txBody>
    </xdr:sp>
    <xdr:clientData/>
  </xdr:twoCellAnchor>
  <xdr:twoCellAnchor editAs="absolute">
    <xdr:from>
      <xdr:col>7</xdr:col>
      <xdr:colOff>885960</xdr:colOff>
      <xdr:row>1</xdr:row>
      <xdr:rowOff>47520</xdr:rowOff>
    </xdr:from>
    <xdr:to>
      <xdr:col>8</xdr:col>
      <xdr:colOff>1838160</xdr:colOff>
      <xdr:row>1</xdr:row>
      <xdr:rowOff>428040</xdr:rowOff>
    </xdr:to>
    <xdr:sp macro="" textlink="">
      <xdr:nvSpPr>
        <xdr:cNvPr id="29" name="Retângulo 62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8818920" y="685800"/>
          <a:ext cx="3096720" cy="380520"/>
        </a:xfrm>
        <a:prstGeom prst="rect">
          <a:avLst/>
        </a:prstGeom>
        <a:solidFill>
          <a:srgbClr val="385623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r">
            <a:lnSpc>
              <a:spcPct val="100000"/>
            </a:lnSpc>
          </a:pPr>
          <a:r>
            <a:rPr lang="en-US" sz="1000" b="1" strike="noStrike" spc="-1">
              <a:solidFill>
                <a:schemeClr val="lt1"/>
              </a:solidFill>
              <a:latin typeface="Selawik"/>
              <a:ea typeface="Source Sans Pro"/>
            </a:rPr>
            <a:t>quinta-feira, 3 de outubro de 2024</a:t>
          </a:r>
          <a:endParaRPr lang="pt-BR" sz="1000" b="0" strike="noStrike" spc="-1">
            <a:latin typeface="Calibri"/>
          </a:endParaRPr>
        </a:p>
      </xdr:txBody>
    </xdr:sp>
    <xdr:clientData/>
  </xdr:twoCellAnchor>
  <xdr:twoCellAnchor>
    <xdr:from>
      <xdr:col>3</xdr:col>
      <xdr:colOff>762120</xdr:colOff>
      <xdr:row>3</xdr:row>
      <xdr:rowOff>47520</xdr:rowOff>
    </xdr:from>
    <xdr:to>
      <xdr:col>7</xdr:col>
      <xdr:colOff>66960</xdr:colOff>
      <xdr:row>5</xdr:row>
      <xdr:rowOff>410040</xdr:rowOff>
    </xdr:to>
    <xdr:sp macro="" textlink="">
      <xdr:nvSpPr>
        <xdr:cNvPr id="30" name="Retângulo: Cantos Arredondados 14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5473800" y="1323720"/>
          <a:ext cx="2526120" cy="962640"/>
        </a:xfrm>
        <a:prstGeom prst="roundRect">
          <a:avLst>
            <a:gd name="adj" fmla="val 16667"/>
          </a:avLst>
        </a:prstGeom>
        <a:solidFill>
          <a:srgbClr val="F2F2F2"/>
        </a:solidFill>
        <a:ln w="12700">
          <a:noFill/>
        </a:ln>
        <a:effectLst>
          <a:outerShdw blurRad="63360" sx="102000" sy="102000" algn="ctr" rotWithShape="0">
            <a:srgbClr val="000000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b">
          <a:noAutofit/>
        </a:bodyPr>
        <a:lstStyle/>
        <a:p>
          <a:pPr algn="ctr">
            <a:lnSpc>
              <a:spcPct val="100000"/>
            </a:lnSpc>
            <a:tabLst>
              <a:tab pos="0" algn="l"/>
            </a:tabLst>
          </a:pPr>
          <a:r>
            <a:rPr lang="en-US" sz="2800" b="1" strike="noStrike" spc="-1">
              <a:solidFill>
                <a:srgbClr val="000000"/>
              </a:solidFill>
              <a:latin typeface="Calibri"/>
            </a:rPr>
            <a:t>54</a:t>
          </a:r>
          <a:endParaRPr lang="pt-BR" sz="2800" b="0" strike="noStrike" spc="-1">
            <a:latin typeface="Calibri"/>
          </a:endParaRPr>
        </a:p>
      </xdr:txBody>
    </xdr:sp>
    <xdr:clientData/>
  </xdr:twoCellAnchor>
  <xdr:twoCellAnchor>
    <xdr:from>
      <xdr:col>3</xdr:col>
      <xdr:colOff>666720</xdr:colOff>
      <xdr:row>2</xdr:row>
      <xdr:rowOff>142920</xdr:rowOff>
    </xdr:from>
    <xdr:to>
      <xdr:col>7</xdr:col>
      <xdr:colOff>171000</xdr:colOff>
      <xdr:row>5</xdr:row>
      <xdr:rowOff>17280</xdr:rowOff>
    </xdr:to>
    <xdr:sp macro="" textlink="">
      <xdr:nvSpPr>
        <xdr:cNvPr id="31" name="CaixaDeTexto 15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5378400" y="1247760"/>
          <a:ext cx="2725560" cy="645840"/>
        </a:xfrm>
        <a:prstGeom prst="rect">
          <a:avLst/>
        </a:prstGeom>
        <a:noFill/>
        <a:ln w="9525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000" b="1" strike="noStrike" spc="-1">
              <a:solidFill>
                <a:schemeClr val="dk1"/>
              </a:solidFill>
              <a:latin typeface="Selawik"/>
            </a:rPr>
            <a:t>CLIENTES</a:t>
          </a:r>
          <a:r>
            <a:rPr lang="pt-BR" sz="1100" b="1" strike="noStrike" spc="-1">
              <a:solidFill>
                <a:schemeClr val="dk1"/>
              </a:solidFill>
              <a:latin typeface="Calibri"/>
            </a:rPr>
            <a:t> </a:t>
          </a:r>
          <a:r>
            <a:rPr lang="pt-BR" sz="1000" b="1" strike="noStrike" spc="-1">
              <a:solidFill>
                <a:schemeClr val="dk1"/>
              </a:solidFill>
              <a:latin typeface="Selawik"/>
            </a:rPr>
            <a:t>CADASTRADOS</a:t>
          </a:r>
          <a:endParaRPr lang="pt-BR" sz="1000" b="0" strike="noStrike" spc="-1">
            <a:latin typeface="Calibri"/>
          </a:endParaRPr>
        </a:p>
      </xdr:txBody>
    </xdr:sp>
    <xdr:clientData/>
  </xdr:twoCellAnchor>
  <xdr:twoCellAnchor editAs="oneCell">
    <xdr:from>
      <xdr:col>1</xdr:col>
      <xdr:colOff>190440</xdr:colOff>
      <xdr:row>4</xdr:row>
      <xdr:rowOff>380880</xdr:rowOff>
    </xdr:from>
    <xdr:to>
      <xdr:col>1</xdr:col>
      <xdr:colOff>514080</xdr:colOff>
      <xdr:row>5</xdr:row>
      <xdr:rowOff>275760</xdr:rowOff>
    </xdr:to>
    <xdr:pic>
      <xdr:nvPicPr>
        <xdr:cNvPr id="32" name="Imagem 19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/>
      </xdr:nvPicPr>
      <xdr:blipFill>
        <a:blip xmlns:r="http://schemas.openxmlformats.org/officeDocument/2006/relationships" r:embed="rId9"/>
        <a:stretch/>
      </xdr:blipFill>
      <xdr:spPr>
        <a:xfrm>
          <a:off x="592920" y="1828800"/>
          <a:ext cx="323640" cy="323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1028880</xdr:colOff>
      <xdr:row>4</xdr:row>
      <xdr:rowOff>343080</xdr:rowOff>
    </xdr:from>
    <xdr:to>
      <xdr:col>2</xdr:col>
      <xdr:colOff>1400760</xdr:colOff>
      <xdr:row>5</xdr:row>
      <xdr:rowOff>286200</xdr:rowOff>
    </xdr:to>
    <xdr:pic>
      <xdr:nvPicPr>
        <xdr:cNvPr id="33" name="Imagem 2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/>
      </xdr:nvPicPr>
      <xdr:blipFill>
        <a:blip xmlns:r="http://schemas.openxmlformats.org/officeDocument/2006/relationships" r:embed="rId10"/>
        <a:stretch/>
      </xdr:blipFill>
      <xdr:spPr>
        <a:xfrm>
          <a:off x="3152880" y="1791000"/>
          <a:ext cx="371880" cy="371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200160</xdr:colOff>
      <xdr:row>4</xdr:row>
      <xdr:rowOff>399960</xdr:rowOff>
    </xdr:from>
    <xdr:to>
      <xdr:col>4</xdr:col>
      <xdr:colOff>467280</xdr:colOff>
      <xdr:row>5</xdr:row>
      <xdr:rowOff>238320</xdr:rowOff>
    </xdr:to>
    <xdr:pic>
      <xdr:nvPicPr>
        <xdr:cNvPr id="34" name="Imagem 2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/>
      </xdr:nvPicPr>
      <xdr:blipFill>
        <a:blip xmlns:r="http://schemas.openxmlformats.org/officeDocument/2006/relationships" r:embed="rId11"/>
        <a:stretch/>
      </xdr:blipFill>
      <xdr:spPr>
        <a:xfrm>
          <a:off x="5857920" y="1847880"/>
          <a:ext cx="267120" cy="266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428760</xdr:colOff>
      <xdr:row>4</xdr:row>
      <xdr:rowOff>295200</xdr:rowOff>
    </xdr:from>
    <xdr:to>
      <xdr:col>7</xdr:col>
      <xdr:colOff>695880</xdr:colOff>
      <xdr:row>5</xdr:row>
      <xdr:rowOff>133560</xdr:rowOff>
    </xdr:to>
    <xdr:pic>
      <xdr:nvPicPr>
        <xdr:cNvPr id="35" name="Imagem 25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/>
      </xdr:nvPicPr>
      <xdr:blipFill>
        <a:blip xmlns:r="http://schemas.openxmlformats.org/officeDocument/2006/relationships" r:embed="rId12"/>
        <a:stretch/>
      </xdr:blipFill>
      <xdr:spPr>
        <a:xfrm>
          <a:off x="8361720" y="1743120"/>
          <a:ext cx="267120" cy="26676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7</xdr:col>
      <xdr:colOff>352440</xdr:colOff>
      <xdr:row>4</xdr:row>
      <xdr:rowOff>190440</xdr:rowOff>
    </xdr:from>
    <xdr:to>
      <xdr:col>7</xdr:col>
      <xdr:colOff>847440</xdr:colOff>
      <xdr:row>10</xdr:row>
      <xdr:rowOff>151920</xdr:rowOff>
    </xdr:to>
    <xdr:sp macro="" textlink="">
      <xdr:nvSpPr>
        <xdr:cNvPr id="36" name="Retângulo 58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8285400" y="1638360"/>
          <a:ext cx="495000" cy="242820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t">
          <a:noAutofit/>
        </a:bodyPr>
        <a:lstStyle/>
        <a:p>
          <a:pPr algn="ctr">
            <a:lnSpc>
              <a:spcPct val="100000"/>
            </a:lnSpc>
          </a:pPr>
          <a:r>
            <a:rPr lang="en-US" sz="1100" b="1" strike="noStrike" spc="-1">
              <a:solidFill>
                <a:srgbClr val="000000"/>
              </a:solidFill>
              <a:latin typeface="Selawik"/>
            </a:rPr>
            <a:t>TAREFAS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oneCell">
    <xdr:from>
      <xdr:col>2</xdr:col>
      <xdr:colOff>85680</xdr:colOff>
      <xdr:row>12</xdr:row>
      <xdr:rowOff>210240</xdr:rowOff>
    </xdr:from>
    <xdr:to>
      <xdr:col>2</xdr:col>
      <xdr:colOff>351360</xdr:colOff>
      <xdr:row>13</xdr:row>
      <xdr:rowOff>95040</xdr:rowOff>
    </xdr:to>
    <xdr:pic>
      <xdr:nvPicPr>
        <xdr:cNvPr id="37" name="Imagem 27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/>
      </xdr:nvPicPr>
      <xdr:blipFill>
        <a:blip xmlns:r="http://schemas.openxmlformats.org/officeDocument/2006/relationships" r:embed="rId13"/>
        <a:stretch/>
      </xdr:blipFill>
      <xdr:spPr>
        <a:xfrm>
          <a:off x="2209680" y="4887000"/>
          <a:ext cx="265680" cy="265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647640</xdr:colOff>
      <xdr:row>12</xdr:row>
      <xdr:rowOff>191160</xdr:rowOff>
    </xdr:from>
    <xdr:to>
      <xdr:col>4</xdr:col>
      <xdr:colOff>913320</xdr:colOff>
      <xdr:row>13</xdr:row>
      <xdr:rowOff>75960</xdr:rowOff>
    </xdr:to>
    <xdr:pic>
      <xdr:nvPicPr>
        <xdr:cNvPr id="38" name="Imagem 28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/>
      </xdr:nvPicPr>
      <xdr:blipFill>
        <a:blip xmlns:r="http://schemas.openxmlformats.org/officeDocument/2006/relationships" r:embed="rId13"/>
        <a:stretch/>
      </xdr:blipFill>
      <xdr:spPr>
        <a:xfrm>
          <a:off x="6305400" y="4867920"/>
          <a:ext cx="265680" cy="26568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0</xdr:col>
      <xdr:colOff>361800</xdr:colOff>
      <xdr:row>7</xdr:row>
      <xdr:rowOff>237960</xdr:rowOff>
    </xdr:from>
    <xdr:to>
      <xdr:col>2</xdr:col>
      <xdr:colOff>1923480</xdr:colOff>
      <xdr:row>8</xdr:row>
      <xdr:rowOff>399600</xdr:rowOff>
    </xdr:to>
    <xdr:grpSp>
      <xdr:nvGrpSpPr>
        <xdr:cNvPr id="39" name="Agrupar 34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GrpSpPr/>
      </xdr:nvGrpSpPr>
      <xdr:grpSpPr>
        <a:xfrm>
          <a:off x="365610" y="2849715"/>
          <a:ext cx="3628605" cy="639795"/>
          <a:chOff x="361800" y="2867040"/>
          <a:chExt cx="3685680" cy="637560"/>
        </a:xfrm>
      </xdr:grpSpPr>
      <xdr:sp macro="" textlink="">
        <xdr:nvSpPr>
          <xdr:cNvPr id="40" name="Retângulo: Cantos Arredondados 29">
            <a:extLst>
              <a:ext uri="{FF2B5EF4-FFF2-40B4-BE49-F238E27FC236}">
                <a16:creationId xmlns:a16="http://schemas.microsoft.com/office/drawing/2014/main" id="{00000000-0008-0000-0000-000028000000}"/>
              </a:ext>
            </a:extLst>
          </xdr:cNvPr>
          <xdr:cNvSpPr/>
        </xdr:nvSpPr>
        <xdr:spPr>
          <a:xfrm>
            <a:off x="361800" y="2867040"/>
            <a:ext cx="3685680" cy="637560"/>
          </a:xfrm>
          <a:prstGeom prst="roundRect">
            <a:avLst>
              <a:gd name="adj" fmla="val 16667"/>
            </a:avLst>
          </a:prstGeom>
          <a:solidFill>
            <a:srgbClr val="F2F2F2"/>
          </a:solidFill>
          <a:ln w="12700">
            <a:noFill/>
          </a:ln>
          <a:effectLst>
            <a:outerShdw blurRad="63360" sx="102000" sy="102000" algn="ctr" rotWithShape="0">
              <a:srgbClr val="000000">
                <a:alpha val="40000"/>
              </a:srgb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/>
        </xdr:style>
        <xdr:txBody>
          <a:bodyPr vertOverflow="clip" horzOverflow="clip" lIns="90000" tIns="45000" rIns="90000" bIns="45000" anchor="b">
            <a:noAutofit/>
          </a:bodyPr>
          <a:lstStyle/>
          <a:p>
            <a:pPr algn="ctr">
              <a:lnSpc>
                <a:spcPct val="100000"/>
              </a:lnSpc>
              <a:tabLst>
                <a:tab pos="0" algn="l"/>
              </a:tabLst>
            </a:pPr>
            <a:r>
              <a:rPr lang="en-US" sz="1050" b="0" strike="noStrike" spc="-1">
                <a:solidFill>
                  <a:srgbClr val="000000"/>
                </a:solidFill>
                <a:latin typeface="Selawik"/>
              </a:rPr>
              <a:t>Você não tem prazos em aberto para hoje.</a:t>
            </a:r>
            <a:endParaRPr lang="pt-BR" sz="1050" b="0" strike="noStrike" spc="-1">
              <a:latin typeface="Calibri"/>
            </a:endParaRPr>
          </a:p>
        </xdr:txBody>
      </xdr:sp>
      <xdr:pic>
        <xdr:nvPicPr>
          <xdr:cNvPr id="41" name="Imagem 31">
            <a:extLst>
              <a:ext uri="{FF2B5EF4-FFF2-40B4-BE49-F238E27FC236}">
                <a16:creationId xmlns:a16="http://schemas.microsoft.com/office/drawing/2014/main" id="{00000000-0008-0000-0000-000029000000}"/>
              </a:ext>
            </a:extLst>
          </xdr:cNvPr>
          <xdr:cNvPicPr/>
        </xdr:nvPicPr>
        <xdr:blipFill>
          <a:blip xmlns:r="http://schemas.openxmlformats.org/officeDocument/2006/relationships" r:embed="rId14"/>
          <a:stretch/>
        </xdr:blipFill>
        <xdr:spPr>
          <a:xfrm>
            <a:off x="1891440" y="2943360"/>
            <a:ext cx="273600" cy="265680"/>
          </a:xfrm>
          <a:prstGeom prst="rect">
            <a:avLst/>
          </a:prstGeom>
          <a:ln w="0">
            <a:noFill/>
          </a:ln>
        </xdr:spPr>
      </xdr:pic>
    </xdr:grpSp>
    <xdr:clientData/>
  </xdr:twoCellAnchor>
  <xdr:twoCellAnchor>
    <xdr:from>
      <xdr:col>2</xdr:col>
      <xdr:colOff>2009880</xdr:colOff>
      <xdr:row>7</xdr:row>
      <xdr:rowOff>237960</xdr:rowOff>
    </xdr:from>
    <xdr:to>
      <xdr:col>7</xdr:col>
      <xdr:colOff>66960</xdr:colOff>
      <xdr:row>8</xdr:row>
      <xdr:rowOff>398520</xdr:rowOff>
    </xdr:to>
    <xdr:grpSp>
      <xdr:nvGrpSpPr>
        <xdr:cNvPr id="42" name="Agrupar 35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GrpSpPr/>
      </xdr:nvGrpSpPr>
      <xdr:grpSpPr>
        <a:xfrm>
          <a:off x="4074900" y="2849715"/>
          <a:ext cx="3705405" cy="638715"/>
          <a:chOff x="4133880" y="2867040"/>
          <a:chExt cx="3866040" cy="636480"/>
        </a:xfrm>
      </xdr:grpSpPr>
      <xdr:sp macro="" textlink="">
        <xdr:nvSpPr>
          <xdr:cNvPr id="43" name="Retângulo: Cantos Arredondados 40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4133880" y="2867040"/>
            <a:ext cx="3866040" cy="636480"/>
          </a:xfrm>
          <a:prstGeom prst="roundRect">
            <a:avLst>
              <a:gd name="adj" fmla="val 16667"/>
            </a:avLst>
          </a:prstGeom>
          <a:solidFill>
            <a:srgbClr val="F2F2F2"/>
          </a:solidFill>
          <a:ln w="12700">
            <a:noFill/>
          </a:ln>
          <a:effectLst>
            <a:outerShdw blurRad="63360" sx="102000" sy="102000" algn="ctr" rotWithShape="0">
              <a:srgbClr val="000000">
                <a:alpha val="40000"/>
              </a:srgb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/>
        </xdr:style>
        <xdr:txBody>
          <a:bodyPr vertOverflow="clip" horzOverflow="clip" lIns="90000" tIns="45000" rIns="90000" bIns="45000" anchor="b">
            <a:noAutofit/>
          </a:bodyPr>
          <a:lstStyle/>
          <a:p>
            <a:pPr algn="ctr">
              <a:lnSpc>
                <a:spcPct val="100000"/>
              </a:lnSpc>
              <a:tabLst>
                <a:tab pos="0" algn="l"/>
              </a:tabLst>
            </a:pPr>
            <a:r>
              <a:rPr lang="en-US" sz="1050" b="0" strike="noStrike" spc="-1">
                <a:solidFill>
                  <a:srgbClr val="000000"/>
                </a:solidFill>
                <a:latin typeface="Selawik"/>
              </a:rPr>
              <a:t>Você não tem audiências agendadas para hoje.</a:t>
            </a:r>
            <a:endParaRPr lang="pt-BR" sz="1050" b="0" strike="noStrike" spc="-1">
              <a:latin typeface="Calibri"/>
            </a:endParaRPr>
          </a:p>
        </xdr:txBody>
      </xdr:sp>
      <xdr:pic>
        <xdr:nvPicPr>
          <xdr:cNvPr id="44" name="Imagem 32">
            <a:extLst>
              <a:ext uri="{FF2B5EF4-FFF2-40B4-BE49-F238E27FC236}">
                <a16:creationId xmlns:a16="http://schemas.microsoft.com/office/drawing/2014/main" id="{00000000-0008-0000-0000-00002C000000}"/>
              </a:ext>
            </a:extLst>
          </xdr:cNvPr>
          <xdr:cNvPicPr/>
        </xdr:nvPicPr>
        <xdr:blipFill>
          <a:blip xmlns:r="http://schemas.openxmlformats.org/officeDocument/2006/relationships" r:embed="rId14"/>
          <a:stretch/>
        </xdr:blipFill>
        <xdr:spPr>
          <a:xfrm>
            <a:off x="5871240" y="2914920"/>
            <a:ext cx="286920" cy="265680"/>
          </a:xfrm>
          <a:prstGeom prst="rect">
            <a:avLst/>
          </a:prstGeom>
          <a:ln w="0">
            <a:noFill/>
          </a:ln>
        </xdr:spPr>
      </xdr:pic>
    </xdr:grpSp>
    <xdr:clientData/>
  </xdr:twoCellAnchor>
  <xdr:twoCellAnchor editAs="absolute">
    <xdr:from>
      <xdr:col>2</xdr:col>
      <xdr:colOff>2000160</xdr:colOff>
      <xdr:row>8</xdr:row>
      <xdr:rowOff>495360</xdr:rowOff>
    </xdr:from>
    <xdr:to>
      <xdr:col>7</xdr:col>
      <xdr:colOff>55440</xdr:colOff>
      <xdr:row>10</xdr:row>
      <xdr:rowOff>247320</xdr:rowOff>
    </xdr:to>
    <xdr:sp macro="" textlink="">
      <xdr:nvSpPr>
        <xdr:cNvPr id="45" name="Retângulo: Cantos Arredondados 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>
          <a:off x="4124160" y="3600360"/>
          <a:ext cx="3864240" cy="561600"/>
        </a:xfrm>
        <a:prstGeom prst="roundRect">
          <a:avLst>
            <a:gd name="adj" fmla="val 16667"/>
          </a:avLst>
        </a:prstGeom>
        <a:solidFill>
          <a:srgbClr val="F2F2F2"/>
        </a:solidFill>
        <a:ln w="12700">
          <a:noFill/>
        </a:ln>
        <a:effectLst>
          <a:outerShdw blurRad="63360" sx="102000" sy="102000" algn="ctr" rotWithShape="0">
            <a:srgbClr val="000000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b">
          <a:noAutofit/>
        </a:bodyPr>
        <a:lstStyle/>
        <a:p>
          <a:pPr algn="ctr">
            <a:lnSpc>
              <a:spcPct val="100000"/>
            </a:lnSpc>
            <a:tabLst>
              <a:tab pos="0" algn="l"/>
            </a:tabLst>
          </a:pPr>
          <a:r>
            <a:rPr lang="en-US" sz="1050" b="0" strike="noStrike" spc="-1">
              <a:solidFill>
                <a:srgbClr val="000000"/>
              </a:solidFill>
              <a:latin typeface="Selawik"/>
            </a:rPr>
            <a:t>Você não tem clientes de aniversário hoje.</a:t>
          </a:r>
          <a:endParaRPr lang="pt-BR" sz="1050" b="0" strike="noStrike" spc="-1">
            <a:latin typeface="Calibri"/>
          </a:endParaRPr>
        </a:p>
      </xdr:txBody>
    </xdr:sp>
    <xdr:clientData/>
  </xdr:twoCellAnchor>
  <xdr:twoCellAnchor>
    <xdr:from>
      <xdr:col>1</xdr:col>
      <xdr:colOff>171360</xdr:colOff>
      <xdr:row>6</xdr:row>
      <xdr:rowOff>38160</xdr:rowOff>
    </xdr:from>
    <xdr:to>
      <xdr:col>2</xdr:col>
      <xdr:colOff>618840</xdr:colOff>
      <xdr:row>7</xdr:row>
      <xdr:rowOff>180720</xdr:rowOff>
    </xdr:to>
    <xdr:sp macro="" textlink="">
      <xdr:nvSpPr>
        <xdr:cNvPr id="46" name="CaixaDeTexto 16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573840" y="2476440"/>
          <a:ext cx="2169000" cy="333360"/>
        </a:xfrm>
        <a:prstGeom prst="rect">
          <a:avLst/>
        </a:prstGeom>
        <a:noFill/>
        <a:ln w="9525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400" b="1" strike="noStrike" spc="-1">
              <a:solidFill>
                <a:schemeClr val="dk1"/>
              </a:solidFill>
              <a:latin typeface="Selawik"/>
            </a:rPr>
            <a:t>ALERTAS PARA HOJE</a:t>
          </a:r>
          <a:endParaRPr lang="pt-BR" sz="1400" b="0" strike="noStrike" spc="-1">
            <a:latin typeface="Calibri"/>
          </a:endParaRPr>
        </a:p>
      </xdr:txBody>
    </xdr:sp>
    <xdr:clientData/>
  </xdr:twoCellAnchor>
  <xdr:twoCellAnchor editAs="oneCell">
    <xdr:from>
      <xdr:col>1</xdr:col>
      <xdr:colOff>9360</xdr:colOff>
      <xdr:row>6</xdr:row>
      <xdr:rowOff>76320</xdr:rowOff>
    </xdr:from>
    <xdr:to>
      <xdr:col>1</xdr:col>
      <xdr:colOff>257400</xdr:colOff>
      <xdr:row>7</xdr:row>
      <xdr:rowOff>133920</xdr:rowOff>
    </xdr:to>
    <xdr:pic>
      <xdr:nvPicPr>
        <xdr:cNvPr id="47" name="Imagem 18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/>
      </xdr:nvPicPr>
      <xdr:blipFill>
        <a:blip xmlns:r="http://schemas.openxmlformats.org/officeDocument/2006/relationships" r:embed="rId15"/>
        <a:stretch/>
      </xdr:blipFill>
      <xdr:spPr>
        <a:xfrm>
          <a:off x="411840" y="2514600"/>
          <a:ext cx="248040" cy="24840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</xdr:col>
      <xdr:colOff>190440</xdr:colOff>
      <xdr:row>11</xdr:row>
      <xdr:rowOff>95400</xdr:rowOff>
    </xdr:from>
    <xdr:to>
      <xdr:col>2</xdr:col>
      <xdr:colOff>1914120</xdr:colOff>
      <xdr:row>12</xdr:row>
      <xdr:rowOff>47520</xdr:rowOff>
    </xdr:to>
    <xdr:sp macro="" textlink="">
      <xdr:nvSpPr>
        <xdr:cNvPr id="48" name="CaixaDeTexto 20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592920" y="4391280"/>
          <a:ext cx="3445200" cy="333000"/>
        </a:xfrm>
        <a:prstGeom prst="rect">
          <a:avLst/>
        </a:prstGeom>
        <a:noFill/>
        <a:ln w="9525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400" b="1" strike="noStrike" spc="-1">
              <a:solidFill>
                <a:schemeClr val="dk1"/>
              </a:solidFill>
              <a:latin typeface="Selawik"/>
            </a:rPr>
            <a:t>ALERTAS PARA OS PRÓXIMOS 7 DIAS</a:t>
          </a:r>
          <a:endParaRPr lang="pt-BR" sz="1400" b="0" strike="noStrike" spc="-1">
            <a:latin typeface="Calibri"/>
          </a:endParaRPr>
        </a:p>
      </xdr:txBody>
    </xdr:sp>
    <xdr:clientData/>
  </xdr:twoCellAnchor>
  <xdr:twoCellAnchor editAs="oneCell">
    <xdr:from>
      <xdr:col>1</xdr:col>
      <xdr:colOff>0</xdr:colOff>
      <xdr:row>11</xdr:row>
      <xdr:rowOff>152280</xdr:rowOff>
    </xdr:from>
    <xdr:to>
      <xdr:col>1</xdr:col>
      <xdr:colOff>228960</xdr:colOff>
      <xdr:row>12</xdr:row>
      <xdr:rowOff>360</xdr:rowOff>
    </xdr:to>
    <xdr:pic>
      <xdr:nvPicPr>
        <xdr:cNvPr id="49" name="Imagem 26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/>
      </xdr:nvPicPr>
      <xdr:blipFill>
        <a:blip xmlns:r="http://schemas.openxmlformats.org/officeDocument/2006/relationships" r:embed="rId16"/>
        <a:stretch/>
      </xdr:blipFill>
      <xdr:spPr>
        <a:xfrm>
          <a:off x="402480" y="4448160"/>
          <a:ext cx="228960" cy="22896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0</xdr:col>
      <xdr:colOff>361800</xdr:colOff>
      <xdr:row>8</xdr:row>
      <xdr:rowOff>495360</xdr:rowOff>
    </xdr:from>
    <xdr:to>
      <xdr:col>2</xdr:col>
      <xdr:colOff>1922400</xdr:colOff>
      <xdr:row>10</xdr:row>
      <xdr:rowOff>246960</xdr:rowOff>
    </xdr:to>
    <xdr:sp macro="" textlink="">
      <xdr:nvSpPr>
        <xdr:cNvPr id="50" name="Retângulo: Cantos Arredondados 3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361800" y="3600360"/>
          <a:ext cx="3684600" cy="561240"/>
        </a:xfrm>
        <a:prstGeom prst="roundRect">
          <a:avLst>
            <a:gd name="adj" fmla="val 16667"/>
          </a:avLst>
        </a:prstGeom>
        <a:solidFill>
          <a:srgbClr val="F2F2F2"/>
        </a:solidFill>
        <a:ln w="12700">
          <a:noFill/>
        </a:ln>
        <a:effectLst>
          <a:outerShdw blurRad="63360" sx="102000" sy="102000" algn="ctr" rotWithShape="0">
            <a:srgbClr val="000000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b">
          <a:noAutofit/>
        </a:bodyPr>
        <a:lstStyle/>
        <a:p>
          <a:pPr algn="ctr">
            <a:lnSpc>
              <a:spcPct val="100000"/>
            </a:lnSpc>
            <a:tabLst>
              <a:tab pos="0" algn="l"/>
            </a:tabLst>
          </a:pPr>
          <a:r>
            <a:rPr lang="en-US" sz="1050" b="0" strike="noStrike" spc="-1">
              <a:solidFill>
                <a:srgbClr val="000000"/>
              </a:solidFill>
              <a:latin typeface="Selawik"/>
            </a:rPr>
            <a:t>Você não tem clientes para retornar o contato hoje.</a:t>
          </a:r>
          <a:endParaRPr lang="pt-BR" sz="1050" b="0" strike="noStrike" spc="-1">
            <a:latin typeface="Calibri"/>
          </a:endParaRPr>
        </a:p>
      </xdr:txBody>
    </xdr:sp>
    <xdr:clientData/>
  </xdr:twoCellAnchor>
  <xdr:twoCellAnchor editAs="oneCell">
    <xdr:from>
      <xdr:col>1</xdr:col>
      <xdr:colOff>1477080</xdr:colOff>
      <xdr:row>9</xdr:row>
      <xdr:rowOff>66600</xdr:rowOff>
    </xdr:from>
    <xdr:to>
      <xdr:col>2</xdr:col>
      <xdr:colOff>75960</xdr:colOff>
      <xdr:row>9</xdr:row>
      <xdr:rowOff>294120</xdr:rowOff>
    </xdr:to>
    <xdr:pic>
      <xdr:nvPicPr>
        <xdr:cNvPr id="51" name="Imagem 37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/>
      </xdr:nvPicPr>
      <xdr:blipFill>
        <a:blip xmlns:r="http://schemas.openxmlformats.org/officeDocument/2006/relationships" r:embed="rId17"/>
        <a:stretch/>
      </xdr:blipFill>
      <xdr:spPr>
        <a:xfrm>
          <a:off x="1879560" y="3676680"/>
          <a:ext cx="320400" cy="227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248400</xdr:colOff>
      <xdr:row>9</xdr:row>
      <xdr:rowOff>47520</xdr:rowOff>
    </xdr:from>
    <xdr:to>
      <xdr:col>4</xdr:col>
      <xdr:colOff>505080</xdr:colOff>
      <xdr:row>9</xdr:row>
      <xdr:rowOff>304200</xdr:rowOff>
    </xdr:to>
    <xdr:pic>
      <xdr:nvPicPr>
        <xdr:cNvPr id="52" name="Imagem 43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/>
      </xdr:nvPicPr>
      <xdr:blipFill>
        <a:blip xmlns:r="http://schemas.openxmlformats.org/officeDocument/2006/relationships" r:embed="rId18"/>
        <a:stretch/>
      </xdr:blipFill>
      <xdr:spPr>
        <a:xfrm>
          <a:off x="5906160" y="3657600"/>
          <a:ext cx="256680" cy="256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352440</xdr:colOff>
      <xdr:row>1</xdr:row>
      <xdr:rowOff>104760</xdr:rowOff>
    </xdr:from>
    <xdr:to>
      <xdr:col>1</xdr:col>
      <xdr:colOff>218880</xdr:colOff>
      <xdr:row>1</xdr:row>
      <xdr:rowOff>361440</xdr:rowOff>
    </xdr:to>
    <xdr:pic>
      <xdr:nvPicPr>
        <xdr:cNvPr id="53" name="Imagem 17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/>
      </xdr:nvPicPr>
      <xdr:blipFill>
        <a:blip xmlns:r="http://schemas.openxmlformats.org/officeDocument/2006/relationships" r:embed="rId19"/>
        <a:stretch/>
      </xdr:blipFill>
      <xdr:spPr>
        <a:xfrm>
          <a:off x="352440" y="743040"/>
          <a:ext cx="268920" cy="2566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34200</xdr:colOff>
      <xdr:row>34</xdr:row>
      <xdr:rowOff>36000</xdr:rowOff>
    </xdr:to>
    <xdr:graphicFrame macro="">
      <xdr:nvGraphicFramePr>
        <xdr:cNvPr id="52" name="Gráfico 1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205920</xdr:colOff>
      <xdr:row>1</xdr:row>
      <xdr:rowOff>135360</xdr:rowOff>
    </xdr:from>
    <xdr:to>
      <xdr:col>3</xdr:col>
      <xdr:colOff>556145</xdr:colOff>
      <xdr:row>1</xdr:row>
      <xdr:rowOff>453500</xdr:rowOff>
    </xdr:to>
    <xdr:sp macro="" textlink="">
      <xdr:nvSpPr>
        <xdr:cNvPr id="53" name="Retângulo 9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SpPr/>
      </xdr:nvSpPr>
      <xdr:spPr>
        <a:xfrm>
          <a:off x="357120" y="773640"/>
          <a:ext cx="1733760" cy="330840"/>
        </a:xfrm>
        <a:prstGeom prst="rect">
          <a:avLst/>
        </a:prstGeom>
        <a:solidFill>
          <a:srgbClr val="FFFFFF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100" b="1" strike="noStrike" spc="-1">
              <a:solidFill>
                <a:srgbClr val="000000"/>
              </a:solidFill>
              <a:latin typeface="Calibri"/>
            </a:rPr>
            <a:t>LISTA DE PROCESSOS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absolute">
    <xdr:from>
      <xdr:col>3</xdr:col>
      <xdr:colOff>669545</xdr:colOff>
      <xdr:row>1</xdr:row>
      <xdr:rowOff>135360</xdr:rowOff>
    </xdr:from>
    <xdr:to>
      <xdr:col>4</xdr:col>
      <xdr:colOff>1315081</xdr:colOff>
      <xdr:row>1</xdr:row>
      <xdr:rowOff>453500</xdr:rowOff>
    </xdr:to>
    <xdr:sp macro="" textlink="">
      <xdr:nvSpPr>
        <xdr:cNvPr id="54" name="Retângulo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SpPr/>
      </xdr:nvSpPr>
      <xdr:spPr>
        <a:xfrm>
          <a:off x="2204280" y="773640"/>
          <a:ext cx="1717200" cy="330840"/>
        </a:xfrm>
        <a:prstGeom prst="rect">
          <a:avLst/>
        </a:prstGeom>
        <a:solidFill>
          <a:srgbClr val="385623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100" b="0" strike="noStrike" spc="-1">
              <a:solidFill>
                <a:schemeClr val="lt1"/>
              </a:solidFill>
              <a:latin typeface="Calibri"/>
            </a:rPr>
            <a:t>PROCESSO DETALHADO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absolute">
    <xdr:from>
      <xdr:col>1</xdr:col>
      <xdr:colOff>205920</xdr:colOff>
      <xdr:row>3</xdr:row>
      <xdr:rowOff>16038</xdr:rowOff>
    </xdr:from>
    <xdr:to>
      <xdr:col>3</xdr:col>
      <xdr:colOff>132067</xdr:colOff>
      <xdr:row>4</xdr:row>
      <xdr:rowOff>98700</xdr:rowOff>
    </xdr:to>
    <xdr:sp macro="" textlink="">
      <xdr:nvSpPr>
        <xdr:cNvPr id="55" name="Retângulo 11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SpPr/>
      </xdr:nvSpPr>
      <xdr:spPr>
        <a:xfrm>
          <a:off x="357120" y="1238400"/>
          <a:ext cx="1313280" cy="329040"/>
        </a:xfrm>
        <a:prstGeom prst="rect">
          <a:avLst/>
        </a:prstGeom>
        <a:solidFill>
          <a:srgbClr val="385623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400" b="1" strike="noStrike" spc="-1">
              <a:solidFill>
                <a:schemeClr val="lt1"/>
              </a:solidFill>
              <a:latin typeface="Calibri"/>
            </a:rPr>
            <a:t>[ALERTAS]</a:t>
          </a:r>
          <a:endParaRPr lang="pt-BR" sz="1400" b="0" strike="noStrike" spc="-1">
            <a:latin typeface="Calibri"/>
          </a:endParaRPr>
        </a:p>
      </xdr:txBody>
    </xdr:sp>
    <xdr:clientData/>
  </xdr:twoCellAnchor>
  <xdr:twoCellAnchor editAs="absolute">
    <xdr:from>
      <xdr:col>3</xdr:col>
      <xdr:colOff>134587</xdr:colOff>
      <xdr:row>3</xdr:row>
      <xdr:rowOff>16038</xdr:rowOff>
    </xdr:from>
    <xdr:to>
      <xdr:col>4</xdr:col>
      <xdr:colOff>1711051</xdr:colOff>
      <xdr:row>4</xdr:row>
      <xdr:rowOff>98700</xdr:rowOff>
    </xdr:to>
    <xdr:sp macro="" textlink="">
      <xdr:nvSpPr>
        <xdr:cNvPr id="56" name="Retângulo 12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SpPr/>
      </xdr:nvSpPr>
      <xdr:spPr>
        <a:xfrm>
          <a:off x="1672920" y="1238400"/>
          <a:ext cx="2671200" cy="329040"/>
        </a:xfrm>
        <a:prstGeom prst="rect">
          <a:avLst/>
        </a:prstGeom>
        <a:solidFill>
          <a:srgbClr val="F56464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200" b="1" strike="noStrike" spc="-1">
              <a:solidFill>
                <a:srgbClr val="FFFFFF"/>
              </a:solidFill>
              <a:latin typeface="Calibri"/>
            </a:rPr>
            <a:t>PRAZOS PARA HOJE = 0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4</xdr:col>
      <xdr:colOff>1711411</xdr:colOff>
      <xdr:row>3</xdr:row>
      <xdr:rowOff>16038</xdr:rowOff>
    </xdr:from>
    <xdr:to>
      <xdr:col>8</xdr:col>
      <xdr:colOff>841465</xdr:colOff>
      <xdr:row>4</xdr:row>
      <xdr:rowOff>98700</xdr:rowOff>
    </xdr:to>
    <xdr:sp macro="" textlink="">
      <xdr:nvSpPr>
        <xdr:cNvPr id="57" name="Retângulo 13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SpPr/>
      </xdr:nvSpPr>
      <xdr:spPr>
        <a:xfrm>
          <a:off x="4344480" y="1238400"/>
          <a:ext cx="3135240" cy="329040"/>
        </a:xfrm>
        <a:prstGeom prst="rect">
          <a:avLst/>
        </a:prstGeom>
        <a:solidFill>
          <a:srgbClr val="F4B183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200" b="1" strike="noStrike" spc="-1">
              <a:solidFill>
                <a:srgbClr val="FFFFFF"/>
              </a:solidFill>
              <a:latin typeface="Calibri"/>
            </a:rPr>
            <a:t>PRAZOS PARA OS PRÓXIMOS 7 DIAS = 1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5</xdr:col>
      <xdr:colOff>669906</xdr:colOff>
      <xdr:row>1</xdr:row>
      <xdr:rowOff>135360</xdr:rowOff>
    </xdr:from>
    <xdr:to>
      <xdr:col>8</xdr:col>
      <xdr:colOff>16480</xdr:colOff>
      <xdr:row>1</xdr:row>
      <xdr:rowOff>453500</xdr:rowOff>
    </xdr:to>
    <xdr:sp macro="" textlink="">
      <xdr:nvSpPr>
        <xdr:cNvPr id="58" name="Retângulo 1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SpPr/>
      </xdr:nvSpPr>
      <xdr:spPr>
        <a:xfrm>
          <a:off x="5410080" y="773640"/>
          <a:ext cx="1307520" cy="330840"/>
        </a:xfrm>
        <a:prstGeom prst="rect">
          <a:avLst/>
        </a:prstGeom>
        <a:solidFill>
          <a:srgbClr val="385623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100" b="0" strike="noStrike" spc="-1">
              <a:solidFill>
                <a:schemeClr val="lt1"/>
              </a:solidFill>
              <a:latin typeface="Calibri"/>
            </a:rPr>
            <a:t>DASHBOARD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absolute">
    <xdr:from>
      <xdr:col>4</xdr:col>
      <xdr:colOff>1351606</xdr:colOff>
      <xdr:row>1</xdr:row>
      <xdr:rowOff>129600</xdr:rowOff>
    </xdr:from>
    <xdr:to>
      <xdr:col>5</xdr:col>
      <xdr:colOff>625161</xdr:colOff>
      <xdr:row>1</xdr:row>
      <xdr:rowOff>453500</xdr:rowOff>
    </xdr:to>
    <xdr:sp macro="" textlink="">
      <xdr:nvSpPr>
        <xdr:cNvPr id="59" name="Retângulo 1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SpPr/>
      </xdr:nvSpPr>
      <xdr:spPr>
        <a:xfrm>
          <a:off x="3994200" y="767880"/>
          <a:ext cx="1373040" cy="336600"/>
        </a:xfrm>
        <a:prstGeom prst="rect">
          <a:avLst/>
        </a:prstGeom>
        <a:solidFill>
          <a:srgbClr val="385623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100" b="0" strike="noStrike" spc="-1">
              <a:solidFill>
                <a:schemeClr val="lt1"/>
              </a:solidFill>
              <a:latin typeface="Calibri"/>
            </a:rPr>
            <a:t>MOVIMENTAÇÕES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absolute">
    <xdr:from>
      <xdr:col>4</xdr:col>
      <xdr:colOff>1029481</xdr:colOff>
      <xdr:row>0</xdr:row>
      <xdr:rowOff>0</xdr:rowOff>
    </xdr:from>
    <xdr:to>
      <xdr:col>5</xdr:col>
      <xdr:colOff>54561</xdr:colOff>
      <xdr:row>1</xdr:row>
      <xdr:rowOff>2520</xdr:rowOff>
    </xdr:to>
    <xdr:sp macro="" textlink="">
      <xdr:nvSpPr>
        <xdr:cNvPr id="60" name="Retângulo 1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SpPr/>
      </xdr:nvSpPr>
      <xdr:spPr>
        <a:xfrm>
          <a:off x="3651120" y="0"/>
          <a:ext cx="1145520" cy="640800"/>
        </a:xfrm>
        <a:prstGeom prst="rect">
          <a:avLst/>
        </a:prstGeom>
        <a:solidFill>
          <a:srgbClr val="385623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1" strike="noStrike" spc="-1">
              <a:solidFill>
                <a:schemeClr val="lt1"/>
              </a:solidFill>
              <a:latin typeface="Calibri"/>
              <a:ea typeface="Source Sans Pro"/>
            </a:rPr>
            <a:t>PROCESSOS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5</xdr:col>
      <xdr:colOff>130266</xdr:colOff>
      <xdr:row>0</xdr:row>
      <xdr:rowOff>0</xdr:rowOff>
    </xdr:from>
    <xdr:to>
      <xdr:col>5</xdr:col>
      <xdr:colOff>1165593</xdr:colOff>
      <xdr:row>1</xdr:row>
      <xdr:rowOff>2520</xdr:rowOff>
    </xdr:to>
    <xdr:sp macro="" textlink="">
      <xdr:nvSpPr>
        <xdr:cNvPr id="61" name="Retângulo 1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SpPr/>
      </xdr:nvSpPr>
      <xdr:spPr>
        <a:xfrm>
          <a:off x="4870440" y="0"/>
          <a:ext cx="1054800" cy="6408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CLIENTES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5</xdr:col>
      <xdr:colOff>1254378</xdr:colOff>
      <xdr:row>0</xdr:row>
      <xdr:rowOff>0</xdr:rowOff>
    </xdr:from>
    <xdr:to>
      <xdr:col>8</xdr:col>
      <xdr:colOff>514960</xdr:colOff>
      <xdr:row>1</xdr:row>
      <xdr:rowOff>2520</xdr:rowOff>
    </xdr:to>
    <xdr:sp macro="" textlink="">
      <xdr:nvSpPr>
        <xdr:cNvPr id="62" name="Retângulo 1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SpPr/>
      </xdr:nvSpPr>
      <xdr:spPr>
        <a:xfrm>
          <a:off x="5996880" y="0"/>
          <a:ext cx="1143000" cy="6408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AUDIÊNCIAS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8</xdr:col>
      <xdr:colOff>630160</xdr:colOff>
      <xdr:row>0</xdr:row>
      <xdr:rowOff>0</xdr:rowOff>
    </xdr:from>
    <xdr:to>
      <xdr:col>8</xdr:col>
      <xdr:colOff>1850603</xdr:colOff>
      <xdr:row>1</xdr:row>
      <xdr:rowOff>2520</xdr:rowOff>
    </xdr:to>
    <xdr:sp macro="" textlink="">
      <xdr:nvSpPr>
        <xdr:cNvPr id="63" name="Retângulo 2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SpPr/>
      </xdr:nvSpPr>
      <xdr:spPr>
        <a:xfrm>
          <a:off x="7255080" y="0"/>
          <a:ext cx="1222560" cy="6408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ATENDIMENTOS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8</xdr:col>
      <xdr:colOff>1926923</xdr:colOff>
      <xdr:row>0</xdr:row>
      <xdr:rowOff>0</xdr:rowOff>
    </xdr:from>
    <xdr:to>
      <xdr:col>8</xdr:col>
      <xdr:colOff>2987798</xdr:colOff>
      <xdr:row>1</xdr:row>
      <xdr:rowOff>2520</xdr:rowOff>
    </xdr:to>
    <xdr:sp macro="" textlink="">
      <xdr:nvSpPr>
        <xdr:cNvPr id="64" name="Retângulo 3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SpPr/>
      </xdr:nvSpPr>
      <xdr:spPr>
        <a:xfrm>
          <a:off x="8553960" y="0"/>
          <a:ext cx="1055160" cy="6408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FINANCEIRO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8</xdr:col>
      <xdr:colOff>3009638</xdr:colOff>
      <xdr:row>0</xdr:row>
      <xdr:rowOff>0</xdr:rowOff>
    </xdr:from>
    <xdr:to>
      <xdr:col>10</xdr:col>
      <xdr:colOff>378983</xdr:colOff>
      <xdr:row>1</xdr:row>
      <xdr:rowOff>2520</xdr:rowOff>
    </xdr:to>
    <xdr:sp macro="" textlink="">
      <xdr:nvSpPr>
        <xdr:cNvPr id="65" name="Retângulo 3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200-000041000000}"/>
            </a:ext>
          </a:extLst>
        </xdr:cNvPr>
        <xdr:cNvSpPr/>
      </xdr:nvSpPr>
      <xdr:spPr>
        <a:xfrm>
          <a:off x="9646200" y="0"/>
          <a:ext cx="1091160" cy="6408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TAREFAS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10</xdr:col>
      <xdr:colOff>492023</xdr:colOff>
      <xdr:row>0</xdr:row>
      <xdr:rowOff>0</xdr:rowOff>
    </xdr:from>
    <xdr:to>
      <xdr:col>10</xdr:col>
      <xdr:colOff>1810235</xdr:colOff>
      <xdr:row>1</xdr:row>
      <xdr:rowOff>2520</xdr:rowOff>
    </xdr:to>
    <xdr:sp macro="" textlink="">
      <xdr:nvSpPr>
        <xdr:cNvPr id="66" name="Retângulo 3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SpPr/>
      </xdr:nvSpPr>
      <xdr:spPr>
        <a:xfrm>
          <a:off x="10850400" y="0"/>
          <a:ext cx="1322280" cy="6408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CONFIGURAÇÕES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3</xdr:col>
      <xdr:colOff>893540</xdr:colOff>
      <xdr:row>1</xdr:row>
      <xdr:rowOff>720</xdr:rowOff>
    </xdr:to>
    <xdr:sp macro="" textlink="">
      <xdr:nvSpPr>
        <xdr:cNvPr id="67" name="Retângulo 33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SpPr/>
      </xdr:nvSpPr>
      <xdr:spPr>
        <a:xfrm>
          <a:off x="0" y="0"/>
          <a:ext cx="2453040" cy="639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200" b="1" strike="noStrike" spc="-1">
              <a:solidFill>
                <a:schemeClr val="lt1"/>
              </a:solidFill>
              <a:latin typeface="Calibri"/>
              <a:ea typeface="Source Sans Pro"/>
            </a:rPr>
            <a:t>LOURENÇO &amp; NAJM SOCIEDADE DE ADVOGADOS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3</xdr:col>
      <xdr:colOff>931910</xdr:colOff>
      <xdr:row>0</xdr:row>
      <xdr:rowOff>0</xdr:rowOff>
    </xdr:from>
    <xdr:to>
      <xdr:col>4</xdr:col>
      <xdr:colOff>956041</xdr:colOff>
      <xdr:row>1</xdr:row>
      <xdr:rowOff>2520</xdr:rowOff>
    </xdr:to>
    <xdr:sp macro="" textlink="">
      <xdr:nvSpPr>
        <xdr:cNvPr id="68" name="Retângulo 3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SpPr/>
      </xdr:nvSpPr>
      <xdr:spPr>
        <a:xfrm>
          <a:off x="2487600" y="0"/>
          <a:ext cx="1090080" cy="6408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PAINEL</a:t>
          </a:r>
          <a:endParaRPr lang="pt-BR" sz="1200" b="0" strike="noStrike" spc="-1">
            <a:latin typeface="Calibri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9360</xdr:colOff>
      <xdr:row>1</xdr:row>
      <xdr:rowOff>142920</xdr:rowOff>
    </xdr:from>
    <xdr:to>
      <xdr:col>1</xdr:col>
      <xdr:colOff>1686600</xdr:colOff>
      <xdr:row>1</xdr:row>
      <xdr:rowOff>466200</xdr:rowOff>
    </xdr:to>
    <xdr:sp macro="" textlink="">
      <xdr:nvSpPr>
        <xdr:cNvPr id="69" name="Retângulo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45000000}"/>
            </a:ext>
          </a:extLst>
        </xdr:cNvPr>
        <xdr:cNvSpPr/>
      </xdr:nvSpPr>
      <xdr:spPr>
        <a:xfrm>
          <a:off x="341640" y="781200"/>
          <a:ext cx="1677240" cy="323280"/>
        </a:xfrm>
        <a:prstGeom prst="rect">
          <a:avLst/>
        </a:prstGeom>
        <a:solidFill>
          <a:srgbClr val="385623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100" b="0" strike="noStrike" spc="-1">
              <a:solidFill>
                <a:schemeClr val="lt1"/>
              </a:solidFill>
              <a:latin typeface="Calibri"/>
            </a:rPr>
            <a:t>LISTA DE PROCESSOS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absolute">
    <xdr:from>
      <xdr:col>1</xdr:col>
      <xdr:colOff>1800360</xdr:colOff>
      <xdr:row>1</xdr:row>
      <xdr:rowOff>142920</xdr:rowOff>
    </xdr:from>
    <xdr:to>
      <xdr:col>2</xdr:col>
      <xdr:colOff>847440</xdr:colOff>
      <xdr:row>1</xdr:row>
      <xdr:rowOff>466200</xdr:rowOff>
    </xdr:to>
    <xdr:sp macro="" textlink="">
      <xdr:nvSpPr>
        <xdr:cNvPr id="70" name="Retângulo 1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46000000}"/>
            </a:ext>
          </a:extLst>
        </xdr:cNvPr>
        <xdr:cNvSpPr/>
      </xdr:nvSpPr>
      <xdr:spPr>
        <a:xfrm>
          <a:off x="2132640" y="781200"/>
          <a:ext cx="1825560" cy="323280"/>
        </a:xfrm>
        <a:prstGeom prst="rect">
          <a:avLst/>
        </a:prstGeom>
        <a:solidFill>
          <a:srgbClr val="FFFFFF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100" b="1" strike="noStrike" spc="-1">
              <a:solidFill>
                <a:srgbClr val="000000"/>
              </a:solidFill>
              <a:latin typeface="Calibri"/>
            </a:rPr>
            <a:t>PROCESSO DETALHADO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absolute">
    <xdr:from>
      <xdr:col>2</xdr:col>
      <xdr:colOff>2257560</xdr:colOff>
      <xdr:row>1</xdr:row>
      <xdr:rowOff>133200</xdr:rowOff>
    </xdr:from>
    <xdr:to>
      <xdr:col>2</xdr:col>
      <xdr:colOff>3257280</xdr:colOff>
      <xdr:row>1</xdr:row>
      <xdr:rowOff>456840</xdr:rowOff>
    </xdr:to>
    <xdr:sp macro="" textlink="">
      <xdr:nvSpPr>
        <xdr:cNvPr id="71" name="Retângulo 1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47000000}"/>
            </a:ext>
          </a:extLst>
        </xdr:cNvPr>
        <xdr:cNvSpPr/>
      </xdr:nvSpPr>
      <xdr:spPr>
        <a:xfrm>
          <a:off x="5368320" y="771480"/>
          <a:ext cx="999720" cy="323640"/>
        </a:xfrm>
        <a:prstGeom prst="rect">
          <a:avLst/>
        </a:prstGeom>
        <a:solidFill>
          <a:srgbClr val="385623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100" b="0" strike="noStrike" spc="-1">
              <a:solidFill>
                <a:schemeClr val="lt1"/>
              </a:solidFill>
              <a:latin typeface="Calibri"/>
            </a:rPr>
            <a:t>DASHBOARD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absolute">
    <xdr:from>
      <xdr:col>2</xdr:col>
      <xdr:colOff>866880</xdr:colOff>
      <xdr:row>1</xdr:row>
      <xdr:rowOff>133200</xdr:rowOff>
    </xdr:from>
    <xdr:to>
      <xdr:col>2</xdr:col>
      <xdr:colOff>2199960</xdr:colOff>
      <xdr:row>1</xdr:row>
      <xdr:rowOff>456840</xdr:rowOff>
    </xdr:to>
    <xdr:sp macro="" textlink="">
      <xdr:nvSpPr>
        <xdr:cNvPr id="72" name="Retângulo 1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400-000048000000}"/>
            </a:ext>
          </a:extLst>
        </xdr:cNvPr>
        <xdr:cNvSpPr/>
      </xdr:nvSpPr>
      <xdr:spPr>
        <a:xfrm>
          <a:off x="3977640" y="771480"/>
          <a:ext cx="1333080" cy="323640"/>
        </a:xfrm>
        <a:prstGeom prst="rect">
          <a:avLst/>
        </a:prstGeom>
        <a:solidFill>
          <a:srgbClr val="385623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100" b="0" strike="noStrike" spc="-1">
              <a:solidFill>
                <a:schemeClr val="lt1"/>
              </a:solidFill>
              <a:latin typeface="Calibri"/>
            </a:rPr>
            <a:t>MOVIMENTAÇÕES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absolute">
    <xdr:from>
      <xdr:col>2</xdr:col>
      <xdr:colOff>561960</xdr:colOff>
      <xdr:row>0</xdr:row>
      <xdr:rowOff>0</xdr:rowOff>
    </xdr:from>
    <xdr:to>
      <xdr:col>2</xdr:col>
      <xdr:colOff>1620000</xdr:colOff>
      <xdr:row>0</xdr:row>
      <xdr:rowOff>630000</xdr:rowOff>
    </xdr:to>
    <xdr:sp macro="" textlink="">
      <xdr:nvSpPr>
        <xdr:cNvPr id="73" name="Retângulo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49000000}"/>
            </a:ext>
          </a:extLst>
        </xdr:cNvPr>
        <xdr:cNvSpPr/>
      </xdr:nvSpPr>
      <xdr:spPr>
        <a:xfrm>
          <a:off x="3672720" y="0"/>
          <a:ext cx="1058040" cy="630000"/>
        </a:xfrm>
        <a:prstGeom prst="rect">
          <a:avLst/>
        </a:prstGeom>
        <a:solidFill>
          <a:srgbClr val="385623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1" strike="noStrike" spc="-1">
              <a:solidFill>
                <a:schemeClr val="lt1"/>
              </a:solidFill>
              <a:latin typeface="Calibri"/>
              <a:ea typeface="Source Sans Pro"/>
            </a:rPr>
            <a:t>PROCESSOS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2</xdr:col>
      <xdr:colOff>1676520</xdr:colOff>
      <xdr:row>0</xdr:row>
      <xdr:rowOff>0</xdr:rowOff>
    </xdr:from>
    <xdr:to>
      <xdr:col>2</xdr:col>
      <xdr:colOff>2734560</xdr:colOff>
      <xdr:row>0</xdr:row>
      <xdr:rowOff>630000</xdr:rowOff>
    </xdr:to>
    <xdr:sp macro="" textlink="">
      <xdr:nvSpPr>
        <xdr:cNvPr id="74" name="Retângulo 3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4A000000}"/>
            </a:ext>
          </a:extLst>
        </xdr:cNvPr>
        <xdr:cNvSpPr/>
      </xdr:nvSpPr>
      <xdr:spPr>
        <a:xfrm>
          <a:off x="4787280" y="0"/>
          <a:ext cx="105804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CLIENTES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2</xdr:col>
      <xdr:colOff>2790720</xdr:colOff>
      <xdr:row>0</xdr:row>
      <xdr:rowOff>0</xdr:rowOff>
    </xdr:from>
    <xdr:to>
      <xdr:col>2</xdr:col>
      <xdr:colOff>3848760</xdr:colOff>
      <xdr:row>0</xdr:row>
      <xdr:rowOff>630000</xdr:rowOff>
    </xdr:to>
    <xdr:sp macro="" textlink="">
      <xdr:nvSpPr>
        <xdr:cNvPr id="75" name="Retângulo 3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400-00004B000000}"/>
            </a:ext>
          </a:extLst>
        </xdr:cNvPr>
        <xdr:cNvSpPr/>
      </xdr:nvSpPr>
      <xdr:spPr>
        <a:xfrm>
          <a:off x="5901480" y="0"/>
          <a:ext cx="105804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AUDIÊNCIAS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2</xdr:col>
      <xdr:colOff>3952800</xdr:colOff>
      <xdr:row>0</xdr:row>
      <xdr:rowOff>0</xdr:rowOff>
    </xdr:from>
    <xdr:to>
      <xdr:col>2</xdr:col>
      <xdr:colOff>5152680</xdr:colOff>
      <xdr:row>0</xdr:row>
      <xdr:rowOff>630000</xdr:rowOff>
    </xdr:to>
    <xdr:sp macro="" textlink="">
      <xdr:nvSpPr>
        <xdr:cNvPr id="76" name="Retângulo 3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400-00004C000000}"/>
            </a:ext>
          </a:extLst>
        </xdr:cNvPr>
        <xdr:cNvSpPr/>
      </xdr:nvSpPr>
      <xdr:spPr>
        <a:xfrm>
          <a:off x="7063560" y="0"/>
          <a:ext cx="119988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ATENDIMENTOS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2</xdr:col>
      <xdr:colOff>5238720</xdr:colOff>
      <xdr:row>0</xdr:row>
      <xdr:rowOff>0</xdr:rowOff>
    </xdr:from>
    <xdr:to>
      <xdr:col>2</xdr:col>
      <xdr:colOff>6296760</xdr:colOff>
      <xdr:row>0</xdr:row>
      <xdr:rowOff>630000</xdr:rowOff>
    </xdr:to>
    <xdr:sp macro="" textlink="">
      <xdr:nvSpPr>
        <xdr:cNvPr id="77" name="Retângulo 3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400-00004D000000}"/>
            </a:ext>
          </a:extLst>
        </xdr:cNvPr>
        <xdr:cNvSpPr/>
      </xdr:nvSpPr>
      <xdr:spPr>
        <a:xfrm>
          <a:off x="8349480" y="0"/>
          <a:ext cx="105804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FINANCEIRO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2</xdr:col>
      <xdr:colOff>6324480</xdr:colOff>
      <xdr:row>0</xdr:row>
      <xdr:rowOff>0</xdr:rowOff>
    </xdr:from>
    <xdr:to>
      <xdr:col>4</xdr:col>
      <xdr:colOff>371160</xdr:colOff>
      <xdr:row>0</xdr:row>
      <xdr:rowOff>630000</xdr:rowOff>
    </xdr:to>
    <xdr:sp macro="" textlink="">
      <xdr:nvSpPr>
        <xdr:cNvPr id="78" name="Retângulo 4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400-00004E000000}"/>
            </a:ext>
          </a:extLst>
        </xdr:cNvPr>
        <xdr:cNvSpPr/>
      </xdr:nvSpPr>
      <xdr:spPr>
        <a:xfrm>
          <a:off x="9435240" y="0"/>
          <a:ext cx="129672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TAREFAS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4</xdr:col>
      <xdr:colOff>476280</xdr:colOff>
      <xdr:row>0</xdr:row>
      <xdr:rowOff>0</xdr:rowOff>
    </xdr:from>
    <xdr:to>
      <xdr:col>5</xdr:col>
      <xdr:colOff>971280</xdr:colOff>
      <xdr:row>0</xdr:row>
      <xdr:rowOff>630000</xdr:rowOff>
    </xdr:to>
    <xdr:sp macro="" textlink="">
      <xdr:nvSpPr>
        <xdr:cNvPr id="79" name="Retângulo 4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400-00004F000000}"/>
            </a:ext>
          </a:extLst>
        </xdr:cNvPr>
        <xdr:cNvSpPr/>
      </xdr:nvSpPr>
      <xdr:spPr>
        <a:xfrm>
          <a:off x="10837080" y="0"/>
          <a:ext cx="132048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CONFIGURAÇÕES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</xdr:col>
      <xdr:colOff>2047680</xdr:colOff>
      <xdr:row>0</xdr:row>
      <xdr:rowOff>628200</xdr:rowOff>
    </xdr:to>
    <xdr:sp macro="" textlink="">
      <xdr:nvSpPr>
        <xdr:cNvPr id="80" name="Retângulo 42">
          <a:extLst>
            <a:ext uri="{FF2B5EF4-FFF2-40B4-BE49-F238E27FC236}">
              <a16:creationId xmlns:a16="http://schemas.microsoft.com/office/drawing/2014/main" id="{00000000-0008-0000-0400-000050000000}"/>
            </a:ext>
          </a:extLst>
        </xdr:cNvPr>
        <xdr:cNvSpPr/>
      </xdr:nvSpPr>
      <xdr:spPr>
        <a:xfrm>
          <a:off x="0" y="0"/>
          <a:ext cx="2379960" cy="6282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200" b="1" strike="noStrike" spc="-1">
              <a:solidFill>
                <a:schemeClr val="lt1"/>
              </a:solidFill>
              <a:latin typeface="Calibri"/>
              <a:ea typeface="Source Sans Pro"/>
            </a:rPr>
            <a:t>LOURENÇO &amp; NAJM SOCIEDADE DE ADVOGADOS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1</xdr:col>
      <xdr:colOff>2085840</xdr:colOff>
      <xdr:row>0</xdr:row>
      <xdr:rowOff>0</xdr:rowOff>
    </xdr:from>
    <xdr:to>
      <xdr:col>2</xdr:col>
      <xdr:colOff>515160</xdr:colOff>
      <xdr:row>0</xdr:row>
      <xdr:rowOff>630000</xdr:rowOff>
    </xdr:to>
    <xdr:sp macro="" textlink="">
      <xdr:nvSpPr>
        <xdr:cNvPr id="81" name="Retângulo 4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400-000051000000}"/>
            </a:ext>
          </a:extLst>
        </xdr:cNvPr>
        <xdr:cNvSpPr/>
      </xdr:nvSpPr>
      <xdr:spPr>
        <a:xfrm>
          <a:off x="2418120" y="0"/>
          <a:ext cx="120780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PAINEL</a:t>
          </a:r>
          <a:endParaRPr lang="pt-BR" sz="1200" b="0" strike="noStrike" spc="-1">
            <a:latin typeface="Calibri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9360</xdr:colOff>
      <xdr:row>1</xdr:row>
      <xdr:rowOff>142920</xdr:rowOff>
    </xdr:from>
    <xdr:to>
      <xdr:col>2</xdr:col>
      <xdr:colOff>1190160</xdr:colOff>
      <xdr:row>1</xdr:row>
      <xdr:rowOff>466200</xdr:rowOff>
    </xdr:to>
    <xdr:sp macro="" textlink="">
      <xdr:nvSpPr>
        <xdr:cNvPr id="8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52000000}"/>
            </a:ext>
          </a:extLst>
        </xdr:cNvPr>
        <xdr:cNvSpPr/>
      </xdr:nvSpPr>
      <xdr:spPr>
        <a:xfrm>
          <a:off x="341640" y="781200"/>
          <a:ext cx="1562760" cy="323280"/>
        </a:xfrm>
        <a:prstGeom prst="rect">
          <a:avLst/>
        </a:prstGeom>
        <a:solidFill>
          <a:srgbClr val="385623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100" b="0" strike="noStrike" spc="-1">
              <a:solidFill>
                <a:schemeClr val="lt1"/>
              </a:solidFill>
              <a:latin typeface="Calibri"/>
            </a:rPr>
            <a:t>LISTA DE PROCESSOS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absolute">
    <xdr:from>
      <xdr:col>2</xdr:col>
      <xdr:colOff>1228680</xdr:colOff>
      <xdr:row>1</xdr:row>
      <xdr:rowOff>142920</xdr:rowOff>
    </xdr:from>
    <xdr:to>
      <xdr:col>2</xdr:col>
      <xdr:colOff>2904840</xdr:colOff>
      <xdr:row>1</xdr:row>
      <xdr:rowOff>466200</xdr:rowOff>
    </xdr:to>
    <xdr:sp macro="" textlink="">
      <xdr:nvSpPr>
        <xdr:cNvPr id="83" name="Retâ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500-000053000000}"/>
            </a:ext>
          </a:extLst>
        </xdr:cNvPr>
        <xdr:cNvSpPr/>
      </xdr:nvSpPr>
      <xdr:spPr>
        <a:xfrm>
          <a:off x="1942920" y="781200"/>
          <a:ext cx="1676160" cy="323280"/>
        </a:xfrm>
        <a:prstGeom prst="rect">
          <a:avLst/>
        </a:prstGeom>
        <a:solidFill>
          <a:srgbClr val="385623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100" b="0" strike="noStrike" spc="-1">
              <a:solidFill>
                <a:schemeClr val="lt1"/>
              </a:solidFill>
              <a:latin typeface="Calibri"/>
            </a:rPr>
            <a:t>PROCESSO DETALHADO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absolute">
    <xdr:from>
      <xdr:col>3</xdr:col>
      <xdr:colOff>971640</xdr:colOff>
      <xdr:row>1</xdr:row>
      <xdr:rowOff>142920</xdr:rowOff>
    </xdr:from>
    <xdr:to>
      <xdr:col>3</xdr:col>
      <xdr:colOff>2180880</xdr:colOff>
      <xdr:row>1</xdr:row>
      <xdr:rowOff>466200</xdr:rowOff>
    </xdr:to>
    <xdr:sp macro="" textlink="">
      <xdr:nvSpPr>
        <xdr:cNvPr id="84" name="Retângulo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500-000054000000}"/>
            </a:ext>
          </a:extLst>
        </xdr:cNvPr>
        <xdr:cNvSpPr/>
      </xdr:nvSpPr>
      <xdr:spPr>
        <a:xfrm>
          <a:off x="5330880" y="781200"/>
          <a:ext cx="1209240" cy="323280"/>
        </a:xfrm>
        <a:prstGeom prst="rect">
          <a:avLst/>
        </a:prstGeom>
        <a:solidFill>
          <a:srgbClr val="385623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100" b="0" strike="noStrike" spc="-1">
              <a:solidFill>
                <a:schemeClr val="lt1"/>
              </a:solidFill>
              <a:latin typeface="Calibri"/>
            </a:rPr>
            <a:t>DASHBOARD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absolute">
    <xdr:from>
      <xdr:col>2</xdr:col>
      <xdr:colOff>2971800</xdr:colOff>
      <xdr:row>1</xdr:row>
      <xdr:rowOff>142920</xdr:rowOff>
    </xdr:from>
    <xdr:to>
      <xdr:col>3</xdr:col>
      <xdr:colOff>942480</xdr:colOff>
      <xdr:row>1</xdr:row>
      <xdr:rowOff>466200</xdr:rowOff>
    </xdr:to>
    <xdr:sp macro="" textlink="">
      <xdr:nvSpPr>
        <xdr:cNvPr id="85" name="Retângulo 1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500-000055000000}"/>
            </a:ext>
          </a:extLst>
        </xdr:cNvPr>
        <xdr:cNvSpPr/>
      </xdr:nvSpPr>
      <xdr:spPr>
        <a:xfrm>
          <a:off x="3686040" y="781200"/>
          <a:ext cx="1615680" cy="323280"/>
        </a:xfrm>
        <a:prstGeom prst="rect">
          <a:avLst/>
        </a:prstGeom>
        <a:solidFill>
          <a:srgbClr val="FFFFFF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100" b="1" strike="noStrike" spc="-1">
              <a:solidFill>
                <a:srgbClr val="000000"/>
              </a:solidFill>
              <a:latin typeface="Calibri"/>
            </a:rPr>
            <a:t>MOVIMENTAÇÕES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absolute">
    <xdr:from>
      <xdr:col>2</xdr:col>
      <xdr:colOff>2819520</xdr:colOff>
      <xdr:row>0</xdr:row>
      <xdr:rowOff>0</xdr:rowOff>
    </xdr:from>
    <xdr:to>
      <xdr:col>3</xdr:col>
      <xdr:colOff>429480</xdr:colOff>
      <xdr:row>0</xdr:row>
      <xdr:rowOff>630000</xdr:rowOff>
    </xdr:to>
    <xdr:sp macro="" textlink="">
      <xdr:nvSpPr>
        <xdr:cNvPr id="86" name="Retângulo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56000000}"/>
            </a:ext>
          </a:extLst>
        </xdr:cNvPr>
        <xdr:cNvSpPr/>
      </xdr:nvSpPr>
      <xdr:spPr>
        <a:xfrm>
          <a:off x="3533760" y="0"/>
          <a:ext cx="1254960" cy="630000"/>
        </a:xfrm>
        <a:prstGeom prst="rect">
          <a:avLst/>
        </a:prstGeom>
        <a:solidFill>
          <a:srgbClr val="385623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1" strike="noStrike" spc="-1">
              <a:solidFill>
                <a:schemeClr val="lt1"/>
              </a:solidFill>
              <a:latin typeface="Calibri"/>
              <a:ea typeface="Source Sans Pro"/>
            </a:rPr>
            <a:t>PROCESSOS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3</xdr:col>
      <xdr:colOff>485640</xdr:colOff>
      <xdr:row>0</xdr:row>
      <xdr:rowOff>0</xdr:rowOff>
    </xdr:from>
    <xdr:to>
      <xdr:col>3</xdr:col>
      <xdr:colOff>1543680</xdr:colOff>
      <xdr:row>0</xdr:row>
      <xdr:rowOff>630000</xdr:rowOff>
    </xdr:to>
    <xdr:sp macro="" textlink="">
      <xdr:nvSpPr>
        <xdr:cNvPr id="87" name="Retângulo 1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500-000057000000}"/>
            </a:ext>
          </a:extLst>
        </xdr:cNvPr>
        <xdr:cNvSpPr/>
      </xdr:nvSpPr>
      <xdr:spPr>
        <a:xfrm>
          <a:off x="4844880" y="0"/>
          <a:ext cx="105804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CLIENTES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3</xdr:col>
      <xdr:colOff>1600200</xdr:colOff>
      <xdr:row>0</xdr:row>
      <xdr:rowOff>0</xdr:rowOff>
    </xdr:from>
    <xdr:to>
      <xdr:col>3</xdr:col>
      <xdr:colOff>2658240</xdr:colOff>
      <xdr:row>0</xdr:row>
      <xdr:rowOff>630000</xdr:rowOff>
    </xdr:to>
    <xdr:sp macro="" textlink="">
      <xdr:nvSpPr>
        <xdr:cNvPr id="88" name="Retângulo 1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SpPr/>
      </xdr:nvSpPr>
      <xdr:spPr>
        <a:xfrm>
          <a:off x="5959440" y="0"/>
          <a:ext cx="105804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AUDIÊNCIAS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3</xdr:col>
      <xdr:colOff>2762280</xdr:colOff>
      <xdr:row>0</xdr:row>
      <xdr:rowOff>0</xdr:rowOff>
    </xdr:from>
    <xdr:to>
      <xdr:col>3</xdr:col>
      <xdr:colOff>3962160</xdr:colOff>
      <xdr:row>0</xdr:row>
      <xdr:rowOff>630000</xdr:rowOff>
    </xdr:to>
    <xdr:sp macro="" textlink="">
      <xdr:nvSpPr>
        <xdr:cNvPr id="89" name="Retângulo 20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500-000059000000}"/>
            </a:ext>
          </a:extLst>
        </xdr:cNvPr>
        <xdr:cNvSpPr/>
      </xdr:nvSpPr>
      <xdr:spPr>
        <a:xfrm>
          <a:off x="7121520" y="0"/>
          <a:ext cx="119988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ATENDIMENTOS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3</xdr:col>
      <xdr:colOff>4048200</xdr:colOff>
      <xdr:row>0</xdr:row>
      <xdr:rowOff>0</xdr:rowOff>
    </xdr:from>
    <xdr:to>
      <xdr:col>3</xdr:col>
      <xdr:colOff>5106240</xdr:colOff>
      <xdr:row>0</xdr:row>
      <xdr:rowOff>630000</xdr:rowOff>
    </xdr:to>
    <xdr:sp macro="" textlink="">
      <xdr:nvSpPr>
        <xdr:cNvPr id="90" name="Retângulo 2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500-00005A000000}"/>
            </a:ext>
          </a:extLst>
        </xdr:cNvPr>
        <xdr:cNvSpPr/>
      </xdr:nvSpPr>
      <xdr:spPr>
        <a:xfrm>
          <a:off x="8407440" y="0"/>
          <a:ext cx="105804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FINANCEIRO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3</xdr:col>
      <xdr:colOff>5133960</xdr:colOff>
      <xdr:row>0</xdr:row>
      <xdr:rowOff>0</xdr:rowOff>
    </xdr:from>
    <xdr:to>
      <xdr:col>4</xdr:col>
      <xdr:colOff>199800</xdr:colOff>
      <xdr:row>0</xdr:row>
      <xdr:rowOff>630000</xdr:rowOff>
    </xdr:to>
    <xdr:sp macro="" textlink="">
      <xdr:nvSpPr>
        <xdr:cNvPr id="91" name="Retângulo 2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500-00005B000000}"/>
            </a:ext>
          </a:extLst>
        </xdr:cNvPr>
        <xdr:cNvSpPr/>
      </xdr:nvSpPr>
      <xdr:spPr>
        <a:xfrm>
          <a:off x="9493200" y="0"/>
          <a:ext cx="122796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TAREFAS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4</xdr:col>
      <xdr:colOff>304920</xdr:colOff>
      <xdr:row>0</xdr:row>
      <xdr:rowOff>0</xdr:rowOff>
    </xdr:from>
    <xdr:to>
      <xdr:col>5</xdr:col>
      <xdr:colOff>142560</xdr:colOff>
      <xdr:row>0</xdr:row>
      <xdr:rowOff>630000</xdr:rowOff>
    </xdr:to>
    <xdr:sp macro="" textlink="">
      <xdr:nvSpPr>
        <xdr:cNvPr id="92" name="Retângulo 23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500-00005C000000}"/>
            </a:ext>
          </a:extLst>
        </xdr:cNvPr>
        <xdr:cNvSpPr/>
      </xdr:nvSpPr>
      <xdr:spPr>
        <a:xfrm>
          <a:off x="10826280" y="0"/>
          <a:ext cx="134748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CONFIGURAÇÕES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2</xdr:col>
      <xdr:colOff>1676160</xdr:colOff>
      <xdr:row>0</xdr:row>
      <xdr:rowOff>628200</xdr:rowOff>
    </xdr:to>
    <xdr:sp macro="" textlink="">
      <xdr:nvSpPr>
        <xdr:cNvPr id="93" name="Retângulo 24">
          <a:extLst>
            <a:ext uri="{FF2B5EF4-FFF2-40B4-BE49-F238E27FC236}">
              <a16:creationId xmlns:a16="http://schemas.microsoft.com/office/drawing/2014/main" id="{00000000-0008-0000-0500-00005D000000}"/>
            </a:ext>
          </a:extLst>
        </xdr:cNvPr>
        <xdr:cNvSpPr/>
      </xdr:nvSpPr>
      <xdr:spPr>
        <a:xfrm>
          <a:off x="0" y="0"/>
          <a:ext cx="2390400" cy="6282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200" b="1" strike="noStrike" spc="-1">
              <a:solidFill>
                <a:schemeClr val="lt1"/>
              </a:solidFill>
              <a:latin typeface="Calibri"/>
              <a:ea typeface="Source Sans Pro"/>
            </a:rPr>
            <a:t>LOURENÇO &amp; NAJM SOCIEDADE DE ADVOGADOS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2</xdr:col>
      <xdr:colOff>1714680</xdr:colOff>
      <xdr:row>0</xdr:row>
      <xdr:rowOff>0</xdr:rowOff>
    </xdr:from>
    <xdr:to>
      <xdr:col>2</xdr:col>
      <xdr:colOff>2772720</xdr:colOff>
      <xdr:row>0</xdr:row>
      <xdr:rowOff>630000</xdr:rowOff>
    </xdr:to>
    <xdr:sp macro="" textlink="">
      <xdr:nvSpPr>
        <xdr:cNvPr id="94" name="Retângulo 25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500-00005E000000}"/>
            </a:ext>
          </a:extLst>
        </xdr:cNvPr>
        <xdr:cNvSpPr/>
      </xdr:nvSpPr>
      <xdr:spPr>
        <a:xfrm>
          <a:off x="2428920" y="0"/>
          <a:ext cx="105804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PAINEL</a:t>
          </a:r>
          <a:endParaRPr lang="pt-BR" sz="1200" b="0" strike="noStrike" spc="-1">
            <a:latin typeface="Calibri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9360</xdr:colOff>
      <xdr:row>1</xdr:row>
      <xdr:rowOff>142920</xdr:rowOff>
    </xdr:from>
    <xdr:to>
      <xdr:col>2</xdr:col>
      <xdr:colOff>1315080</xdr:colOff>
      <xdr:row>1</xdr:row>
      <xdr:rowOff>466200</xdr:rowOff>
    </xdr:to>
    <xdr:sp macro="" textlink="">
      <xdr:nvSpPr>
        <xdr:cNvPr id="95" name="Retângulo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5F000000}"/>
            </a:ext>
          </a:extLst>
        </xdr:cNvPr>
        <xdr:cNvSpPr/>
      </xdr:nvSpPr>
      <xdr:spPr>
        <a:xfrm>
          <a:off x="341640" y="781200"/>
          <a:ext cx="1687680" cy="323280"/>
        </a:xfrm>
        <a:prstGeom prst="rect">
          <a:avLst/>
        </a:prstGeom>
        <a:solidFill>
          <a:srgbClr val="385623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100" b="0" strike="noStrike" spc="-1">
              <a:solidFill>
                <a:schemeClr val="lt1"/>
              </a:solidFill>
              <a:latin typeface="Calibri"/>
            </a:rPr>
            <a:t>LISTA DE PROCESSOS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absolute">
    <xdr:from>
      <xdr:col>2</xdr:col>
      <xdr:colOff>1247760</xdr:colOff>
      <xdr:row>1</xdr:row>
      <xdr:rowOff>142920</xdr:rowOff>
    </xdr:from>
    <xdr:to>
      <xdr:col>3</xdr:col>
      <xdr:colOff>66240</xdr:colOff>
      <xdr:row>1</xdr:row>
      <xdr:rowOff>466200</xdr:rowOff>
    </xdr:to>
    <xdr:sp macro="" textlink="">
      <xdr:nvSpPr>
        <xdr:cNvPr id="96" name="Retângulo 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60000000}"/>
            </a:ext>
          </a:extLst>
        </xdr:cNvPr>
        <xdr:cNvSpPr/>
      </xdr:nvSpPr>
      <xdr:spPr>
        <a:xfrm>
          <a:off x="1962000" y="781200"/>
          <a:ext cx="1829160" cy="323280"/>
        </a:xfrm>
        <a:prstGeom prst="rect">
          <a:avLst/>
        </a:prstGeom>
        <a:solidFill>
          <a:srgbClr val="385623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100" b="0" strike="noStrike" spc="-1">
              <a:solidFill>
                <a:schemeClr val="lt1"/>
              </a:solidFill>
              <a:latin typeface="Calibri"/>
            </a:rPr>
            <a:t>PROCESSO DETALHADO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absolute">
    <xdr:from>
      <xdr:col>1</xdr:col>
      <xdr:colOff>85680</xdr:colOff>
      <xdr:row>3</xdr:row>
      <xdr:rowOff>142920</xdr:rowOff>
    </xdr:from>
    <xdr:to>
      <xdr:col>2</xdr:col>
      <xdr:colOff>1733040</xdr:colOff>
      <xdr:row>6</xdr:row>
      <xdr:rowOff>342720</xdr:rowOff>
    </xdr:to>
    <xdr:sp macro="" textlink="">
      <xdr:nvSpPr>
        <xdr:cNvPr id="97" name="Retângulo 14">
          <a:extLst>
            <a:ext uri="{FF2B5EF4-FFF2-40B4-BE49-F238E27FC236}">
              <a16:creationId xmlns:a16="http://schemas.microsoft.com/office/drawing/2014/main" id="{00000000-0008-0000-0600-000061000000}"/>
            </a:ext>
          </a:extLst>
        </xdr:cNvPr>
        <xdr:cNvSpPr/>
      </xdr:nvSpPr>
      <xdr:spPr>
        <a:xfrm>
          <a:off x="417960" y="1381320"/>
          <a:ext cx="2029320" cy="1171080"/>
        </a:xfrm>
        <a:prstGeom prst="rect">
          <a:avLst/>
        </a:prstGeom>
        <a:solidFill>
          <a:srgbClr val="F2F2F2"/>
        </a:solidFill>
        <a:ln w="12700">
          <a:noFill/>
        </a:ln>
        <a:effectLst>
          <a:outerShdw blurRad="50760" dist="37674" dir="2700000" algn="tl" rotWithShape="0">
            <a:srgbClr val="000000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  <a:tabLst>
              <a:tab pos="0" algn="l"/>
            </a:tabLst>
          </a:pPr>
          <a:r>
            <a:rPr lang="en-US" sz="1400" b="0" strike="noStrike" spc="-1">
              <a:solidFill>
                <a:srgbClr val="000000"/>
              </a:solidFill>
              <a:latin typeface="Calibri"/>
            </a:rPr>
            <a:t>85</a:t>
          </a:r>
          <a:endParaRPr lang="pt-BR" sz="1400" b="0" strike="noStrike" spc="-1">
            <a:latin typeface="Calibri"/>
          </a:endParaRPr>
        </a:p>
      </xdr:txBody>
    </xdr:sp>
    <xdr:clientData/>
  </xdr:twoCellAnchor>
  <xdr:twoCellAnchor editAs="absolute">
    <xdr:from>
      <xdr:col>1</xdr:col>
      <xdr:colOff>85680</xdr:colOff>
      <xdr:row>3</xdr:row>
      <xdr:rowOff>85680</xdr:rowOff>
    </xdr:from>
    <xdr:to>
      <xdr:col>2</xdr:col>
      <xdr:colOff>1742760</xdr:colOff>
      <xdr:row>4</xdr:row>
      <xdr:rowOff>409320</xdr:rowOff>
    </xdr:to>
    <xdr:sp macro="" textlink="">
      <xdr:nvSpPr>
        <xdr:cNvPr id="98" name="CaixaDeTexto 15">
          <a:extLst>
            <a:ext uri="{FF2B5EF4-FFF2-40B4-BE49-F238E27FC236}">
              <a16:creationId xmlns:a16="http://schemas.microsoft.com/office/drawing/2014/main" id="{00000000-0008-0000-0600-000062000000}"/>
            </a:ext>
          </a:extLst>
        </xdr:cNvPr>
        <xdr:cNvSpPr/>
      </xdr:nvSpPr>
      <xdr:spPr>
        <a:xfrm>
          <a:off x="417960" y="1324080"/>
          <a:ext cx="2039040" cy="485280"/>
        </a:xfrm>
        <a:prstGeom prst="rect">
          <a:avLst/>
        </a:prstGeom>
        <a:noFill/>
        <a:ln w="9525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100" b="1" strike="noStrike" spc="-1">
              <a:solidFill>
                <a:schemeClr val="dk1"/>
              </a:solidFill>
              <a:latin typeface="Calibri"/>
            </a:rPr>
            <a:t>PROCESSOS </a:t>
          </a:r>
          <a:r>
            <a:rPr lang="pt-BR" sz="1050" b="1" strike="noStrike" spc="-1">
              <a:solidFill>
                <a:schemeClr val="dk1"/>
              </a:solidFill>
              <a:latin typeface="Calibri"/>
            </a:rPr>
            <a:t>ATIVOS</a:t>
          </a:r>
          <a:endParaRPr lang="pt-BR" sz="1050" b="0" strike="noStrike" spc="-1">
            <a:latin typeface="Calibri"/>
          </a:endParaRPr>
        </a:p>
      </xdr:txBody>
    </xdr:sp>
    <xdr:clientData/>
  </xdr:twoCellAnchor>
  <xdr:twoCellAnchor editAs="absolute">
    <xdr:from>
      <xdr:col>2</xdr:col>
      <xdr:colOff>1876320</xdr:colOff>
      <xdr:row>3</xdr:row>
      <xdr:rowOff>152280</xdr:rowOff>
    </xdr:from>
    <xdr:to>
      <xdr:col>4</xdr:col>
      <xdr:colOff>161640</xdr:colOff>
      <xdr:row>6</xdr:row>
      <xdr:rowOff>352080</xdr:rowOff>
    </xdr:to>
    <xdr:sp macro="" textlink="">
      <xdr:nvSpPr>
        <xdr:cNvPr id="99" name="Retângulo 18">
          <a:extLst>
            <a:ext uri="{FF2B5EF4-FFF2-40B4-BE49-F238E27FC236}">
              <a16:creationId xmlns:a16="http://schemas.microsoft.com/office/drawing/2014/main" id="{00000000-0008-0000-0600-000063000000}"/>
            </a:ext>
          </a:extLst>
        </xdr:cNvPr>
        <xdr:cNvSpPr/>
      </xdr:nvSpPr>
      <xdr:spPr>
        <a:xfrm>
          <a:off x="2590560" y="1390680"/>
          <a:ext cx="2222280" cy="1171080"/>
        </a:xfrm>
        <a:prstGeom prst="rect">
          <a:avLst/>
        </a:prstGeom>
        <a:solidFill>
          <a:srgbClr val="F2F2F2"/>
        </a:solidFill>
        <a:ln w="12700">
          <a:noFill/>
        </a:ln>
        <a:effectLst>
          <a:outerShdw blurRad="50760" dist="37674" dir="2700000" algn="tl" rotWithShape="0">
            <a:srgbClr val="000000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  <a:tabLst>
              <a:tab pos="0" algn="l"/>
            </a:tabLst>
          </a:pPr>
          <a:r>
            <a:rPr lang="en-US" sz="1400" b="0" strike="noStrike" spc="-1">
              <a:solidFill>
                <a:srgbClr val="000000"/>
              </a:solidFill>
              <a:latin typeface="Calibri"/>
            </a:rPr>
            <a:t>50</a:t>
          </a:r>
          <a:endParaRPr lang="pt-BR" sz="1400" b="0" strike="noStrike" spc="-1">
            <a:latin typeface="Calibri"/>
          </a:endParaRPr>
        </a:p>
      </xdr:txBody>
    </xdr:sp>
    <xdr:clientData/>
  </xdr:twoCellAnchor>
  <xdr:twoCellAnchor editAs="absolute">
    <xdr:from>
      <xdr:col>2</xdr:col>
      <xdr:colOff>1866960</xdr:colOff>
      <xdr:row>3</xdr:row>
      <xdr:rowOff>114480</xdr:rowOff>
    </xdr:from>
    <xdr:to>
      <xdr:col>4</xdr:col>
      <xdr:colOff>161640</xdr:colOff>
      <xdr:row>5</xdr:row>
      <xdr:rowOff>9360</xdr:rowOff>
    </xdr:to>
    <xdr:sp macro="" textlink="">
      <xdr:nvSpPr>
        <xdr:cNvPr id="100" name="CaixaDeTexto 19">
          <a:extLst>
            <a:ext uri="{FF2B5EF4-FFF2-40B4-BE49-F238E27FC236}">
              <a16:creationId xmlns:a16="http://schemas.microsoft.com/office/drawing/2014/main" id="{00000000-0008-0000-0600-000064000000}"/>
            </a:ext>
          </a:extLst>
        </xdr:cNvPr>
        <xdr:cNvSpPr/>
      </xdr:nvSpPr>
      <xdr:spPr>
        <a:xfrm>
          <a:off x="2581200" y="1352880"/>
          <a:ext cx="2231640" cy="485280"/>
        </a:xfrm>
        <a:prstGeom prst="rect">
          <a:avLst/>
        </a:prstGeom>
        <a:noFill/>
        <a:ln w="9525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100" b="1" strike="noStrike" spc="-1">
              <a:solidFill>
                <a:schemeClr val="dk1"/>
              </a:solidFill>
              <a:latin typeface="Calibri"/>
            </a:rPr>
            <a:t>PROCESSOS ENCERRADOS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absolute">
    <xdr:from>
      <xdr:col>2</xdr:col>
      <xdr:colOff>1876320</xdr:colOff>
      <xdr:row>7</xdr:row>
      <xdr:rowOff>114120</xdr:rowOff>
    </xdr:from>
    <xdr:to>
      <xdr:col>4</xdr:col>
      <xdr:colOff>161640</xdr:colOff>
      <xdr:row>10</xdr:row>
      <xdr:rowOff>142200</xdr:rowOff>
    </xdr:to>
    <xdr:sp macro="" textlink="">
      <xdr:nvSpPr>
        <xdr:cNvPr id="101" name="Retângulo 20">
          <a:extLst>
            <a:ext uri="{FF2B5EF4-FFF2-40B4-BE49-F238E27FC236}">
              <a16:creationId xmlns:a16="http://schemas.microsoft.com/office/drawing/2014/main" id="{00000000-0008-0000-0600-000065000000}"/>
            </a:ext>
          </a:extLst>
        </xdr:cNvPr>
        <xdr:cNvSpPr/>
      </xdr:nvSpPr>
      <xdr:spPr>
        <a:xfrm>
          <a:off x="2590560" y="2705040"/>
          <a:ext cx="2222280" cy="1171080"/>
        </a:xfrm>
        <a:prstGeom prst="rect">
          <a:avLst/>
        </a:prstGeom>
        <a:solidFill>
          <a:srgbClr val="C5E0B4"/>
        </a:solidFill>
        <a:ln w="12700">
          <a:noFill/>
        </a:ln>
        <a:effectLst>
          <a:outerShdw blurRad="50760" dist="37674" dir="2700000" algn="tl" rotWithShape="0">
            <a:srgbClr val="000000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  <a:tabLst>
              <a:tab pos="0" algn="l"/>
            </a:tabLst>
          </a:pPr>
          <a:r>
            <a:rPr lang="en-US" sz="1400" b="0" strike="noStrike" spc="-1">
              <a:solidFill>
                <a:srgbClr val="000000"/>
              </a:solidFill>
              <a:latin typeface="Calibri"/>
            </a:rPr>
            <a:t>R$ 2.299,58</a:t>
          </a:r>
          <a:endParaRPr lang="pt-BR" sz="1400" b="0" strike="noStrike" spc="-1">
            <a:latin typeface="Calibri"/>
          </a:endParaRPr>
        </a:p>
      </xdr:txBody>
    </xdr:sp>
    <xdr:clientData/>
  </xdr:twoCellAnchor>
  <xdr:twoCellAnchor editAs="absolute">
    <xdr:from>
      <xdr:col>2</xdr:col>
      <xdr:colOff>1876320</xdr:colOff>
      <xdr:row>7</xdr:row>
      <xdr:rowOff>57240</xdr:rowOff>
    </xdr:from>
    <xdr:to>
      <xdr:col>4</xdr:col>
      <xdr:colOff>171000</xdr:colOff>
      <xdr:row>8</xdr:row>
      <xdr:rowOff>161640</xdr:rowOff>
    </xdr:to>
    <xdr:sp macro="" textlink="">
      <xdr:nvSpPr>
        <xdr:cNvPr id="102" name="CaixaDeTexto 21">
          <a:extLst>
            <a:ext uri="{FF2B5EF4-FFF2-40B4-BE49-F238E27FC236}">
              <a16:creationId xmlns:a16="http://schemas.microsoft.com/office/drawing/2014/main" id="{00000000-0008-0000-0600-000066000000}"/>
            </a:ext>
          </a:extLst>
        </xdr:cNvPr>
        <xdr:cNvSpPr/>
      </xdr:nvSpPr>
      <xdr:spPr>
        <a:xfrm>
          <a:off x="2590560" y="2648160"/>
          <a:ext cx="2231640" cy="485280"/>
        </a:xfrm>
        <a:prstGeom prst="rect">
          <a:avLst/>
        </a:prstGeom>
        <a:noFill/>
        <a:ln w="9525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100" b="1" strike="noStrike" spc="-1">
              <a:solidFill>
                <a:schemeClr val="dk1"/>
              </a:solidFill>
              <a:latin typeface="Calibri"/>
            </a:rPr>
            <a:t>VALOR TOTAL EM HONORÁRIOS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absolute">
    <xdr:from>
      <xdr:col>1</xdr:col>
      <xdr:colOff>85680</xdr:colOff>
      <xdr:row>7</xdr:row>
      <xdr:rowOff>114120</xdr:rowOff>
    </xdr:from>
    <xdr:to>
      <xdr:col>2</xdr:col>
      <xdr:colOff>1733040</xdr:colOff>
      <xdr:row>10</xdr:row>
      <xdr:rowOff>142200</xdr:rowOff>
    </xdr:to>
    <xdr:sp macro="" textlink="">
      <xdr:nvSpPr>
        <xdr:cNvPr id="103" name="Retângulo 22">
          <a:extLst>
            <a:ext uri="{FF2B5EF4-FFF2-40B4-BE49-F238E27FC236}">
              <a16:creationId xmlns:a16="http://schemas.microsoft.com/office/drawing/2014/main" id="{00000000-0008-0000-0600-000067000000}"/>
            </a:ext>
          </a:extLst>
        </xdr:cNvPr>
        <xdr:cNvSpPr/>
      </xdr:nvSpPr>
      <xdr:spPr>
        <a:xfrm>
          <a:off x="417960" y="2705040"/>
          <a:ext cx="2029320" cy="1171080"/>
        </a:xfrm>
        <a:prstGeom prst="rect">
          <a:avLst/>
        </a:prstGeom>
        <a:solidFill>
          <a:srgbClr val="C5E0B4"/>
        </a:solidFill>
        <a:ln w="12700">
          <a:noFill/>
        </a:ln>
        <a:effectLst>
          <a:outerShdw blurRad="50760" dist="37674" dir="2700000" algn="tl" rotWithShape="0">
            <a:srgbClr val="000000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  <a:tabLst>
              <a:tab pos="0" algn="l"/>
            </a:tabLst>
          </a:pPr>
          <a:r>
            <a:rPr lang="en-US" sz="1400" b="0" strike="noStrike" spc="-1">
              <a:solidFill>
                <a:srgbClr val="000000"/>
              </a:solidFill>
              <a:latin typeface="Calibri"/>
            </a:rPr>
            <a:t>R$ 830.510.458,74</a:t>
          </a:r>
          <a:endParaRPr lang="pt-BR" sz="1400" b="0" strike="noStrike" spc="-1">
            <a:latin typeface="Calibri"/>
          </a:endParaRPr>
        </a:p>
      </xdr:txBody>
    </xdr:sp>
    <xdr:clientData/>
  </xdr:twoCellAnchor>
  <xdr:twoCellAnchor editAs="absolute">
    <xdr:from>
      <xdr:col>1</xdr:col>
      <xdr:colOff>85680</xdr:colOff>
      <xdr:row>7</xdr:row>
      <xdr:rowOff>57240</xdr:rowOff>
    </xdr:from>
    <xdr:to>
      <xdr:col>2</xdr:col>
      <xdr:colOff>1742760</xdr:colOff>
      <xdr:row>8</xdr:row>
      <xdr:rowOff>161640</xdr:rowOff>
    </xdr:to>
    <xdr:sp macro="" textlink="">
      <xdr:nvSpPr>
        <xdr:cNvPr id="104" name="CaixaDeTexto 23">
          <a:extLst>
            <a:ext uri="{FF2B5EF4-FFF2-40B4-BE49-F238E27FC236}">
              <a16:creationId xmlns:a16="http://schemas.microsoft.com/office/drawing/2014/main" id="{00000000-0008-0000-0600-000068000000}"/>
            </a:ext>
          </a:extLst>
        </xdr:cNvPr>
        <xdr:cNvSpPr/>
      </xdr:nvSpPr>
      <xdr:spPr>
        <a:xfrm>
          <a:off x="417960" y="2648160"/>
          <a:ext cx="2039040" cy="485280"/>
        </a:xfrm>
        <a:prstGeom prst="rect">
          <a:avLst/>
        </a:prstGeom>
        <a:noFill/>
        <a:ln w="9525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100" b="1" strike="noStrike" spc="-1">
              <a:solidFill>
                <a:schemeClr val="dk1"/>
              </a:solidFill>
              <a:latin typeface="Calibri"/>
            </a:rPr>
            <a:t>VALOR DAS CAUSAS EM ABERTO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absolute">
    <xdr:from>
      <xdr:col>4</xdr:col>
      <xdr:colOff>295200</xdr:colOff>
      <xdr:row>7</xdr:row>
      <xdr:rowOff>123840</xdr:rowOff>
    </xdr:from>
    <xdr:to>
      <xdr:col>6</xdr:col>
      <xdr:colOff>628200</xdr:colOff>
      <xdr:row>10</xdr:row>
      <xdr:rowOff>151920</xdr:rowOff>
    </xdr:to>
    <xdr:sp macro="" textlink="">
      <xdr:nvSpPr>
        <xdr:cNvPr id="105" name="Retângulo 24">
          <a:extLst>
            <a:ext uri="{FF2B5EF4-FFF2-40B4-BE49-F238E27FC236}">
              <a16:creationId xmlns:a16="http://schemas.microsoft.com/office/drawing/2014/main" id="{00000000-0008-0000-0600-000069000000}"/>
            </a:ext>
          </a:extLst>
        </xdr:cNvPr>
        <xdr:cNvSpPr/>
      </xdr:nvSpPr>
      <xdr:spPr>
        <a:xfrm>
          <a:off x="4946400" y="2714760"/>
          <a:ext cx="2104920" cy="1171080"/>
        </a:xfrm>
        <a:prstGeom prst="rect">
          <a:avLst/>
        </a:prstGeom>
        <a:solidFill>
          <a:srgbClr val="C5E0B4"/>
        </a:solidFill>
        <a:ln w="12700">
          <a:noFill/>
        </a:ln>
        <a:effectLst>
          <a:outerShdw blurRad="50760" dist="37674" dir="2700000" algn="tl" rotWithShape="0">
            <a:srgbClr val="000000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  <a:tabLst>
              <a:tab pos="0" algn="l"/>
            </a:tabLst>
          </a:pPr>
          <a:r>
            <a:rPr lang="en-US" sz="1400" b="0" strike="noStrike" spc="-1">
              <a:solidFill>
                <a:srgbClr val="000000"/>
              </a:solidFill>
              <a:latin typeface="Calibri"/>
            </a:rPr>
            <a:t>R$ 823.919.811,97</a:t>
          </a:r>
          <a:endParaRPr lang="pt-BR" sz="1400" b="0" strike="noStrike" spc="-1">
            <a:latin typeface="Calibri"/>
          </a:endParaRPr>
        </a:p>
      </xdr:txBody>
    </xdr:sp>
    <xdr:clientData/>
  </xdr:twoCellAnchor>
  <xdr:twoCellAnchor editAs="absolute">
    <xdr:from>
      <xdr:col>4</xdr:col>
      <xdr:colOff>295200</xdr:colOff>
      <xdr:row>7</xdr:row>
      <xdr:rowOff>66600</xdr:rowOff>
    </xdr:from>
    <xdr:to>
      <xdr:col>6</xdr:col>
      <xdr:colOff>637920</xdr:colOff>
      <xdr:row>8</xdr:row>
      <xdr:rowOff>171000</xdr:rowOff>
    </xdr:to>
    <xdr:sp macro="" textlink="">
      <xdr:nvSpPr>
        <xdr:cNvPr id="106" name="CaixaDeTexto 25">
          <a:extLst>
            <a:ext uri="{FF2B5EF4-FFF2-40B4-BE49-F238E27FC236}">
              <a16:creationId xmlns:a16="http://schemas.microsoft.com/office/drawing/2014/main" id="{00000000-0008-0000-0600-00006A000000}"/>
            </a:ext>
          </a:extLst>
        </xdr:cNvPr>
        <xdr:cNvSpPr/>
      </xdr:nvSpPr>
      <xdr:spPr>
        <a:xfrm>
          <a:off x="4946400" y="2657520"/>
          <a:ext cx="2114640" cy="485280"/>
        </a:xfrm>
        <a:prstGeom prst="rect">
          <a:avLst/>
        </a:prstGeom>
        <a:noFill/>
        <a:ln w="9525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100" b="1" strike="noStrike" spc="-1">
              <a:solidFill>
                <a:schemeClr val="dk1"/>
              </a:solidFill>
              <a:latin typeface="Calibri"/>
            </a:rPr>
            <a:t>MAIOR VALOR DE UM PROCESSO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absolute">
    <xdr:from>
      <xdr:col>6</xdr:col>
      <xdr:colOff>762120</xdr:colOff>
      <xdr:row>7</xdr:row>
      <xdr:rowOff>123840</xdr:rowOff>
    </xdr:from>
    <xdr:to>
      <xdr:col>6</xdr:col>
      <xdr:colOff>2781000</xdr:colOff>
      <xdr:row>10</xdr:row>
      <xdr:rowOff>151920</xdr:rowOff>
    </xdr:to>
    <xdr:sp macro="" textlink="">
      <xdr:nvSpPr>
        <xdr:cNvPr id="107" name="Retângulo 27">
          <a:extLst>
            <a:ext uri="{FF2B5EF4-FFF2-40B4-BE49-F238E27FC236}">
              <a16:creationId xmlns:a16="http://schemas.microsoft.com/office/drawing/2014/main" id="{00000000-0008-0000-0600-00006B000000}"/>
            </a:ext>
          </a:extLst>
        </xdr:cNvPr>
        <xdr:cNvSpPr/>
      </xdr:nvSpPr>
      <xdr:spPr>
        <a:xfrm>
          <a:off x="7185240" y="2714760"/>
          <a:ext cx="2018880" cy="1171080"/>
        </a:xfrm>
        <a:prstGeom prst="rect">
          <a:avLst/>
        </a:prstGeom>
        <a:solidFill>
          <a:srgbClr val="C5E0B4"/>
        </a:solidFill>
        <a:ln w="12700">
          <a:noFill/>
        </a:ln>
        <a:effectLst>
          <a:outerShdw blurRad="50760" dist="37674" dir="2700000" algn="tl" rotWithShape="0">
            <a:srgbClr val="000000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  <a:tabLst>
              <a:tab pos="0" algn="l"/>
            </a:tabLst>
          </a:pPr>
          <a:r>
            <a:rPr lang="en-US" sz="1400" b="0" strike="noStrike" spc="-1">
              <a:solidFill>
                <a:srgbClr val="000000"/>
              </a:solidFill>
              <a:latin typeface="Calibri"/>
            </a:rPr>
            <a:t>R$ 775,58</a:t>
          </a:r>
          <a:endParaRPr lang="pt-BR" sz="1400" b="0" strike="noStrike" spc="-1">
            <a:latin typeface="Calibri"/>
          </a:endParaRPr>
        </a:p>
      </xdr:txBody>
    </xdr:sp>
    <xdr:clientData/>
  </xdr:twoCellAnchor>
  <xdr:twoCellAnchor editAs="absolute">
    <xdr:from>
      <xdr:col>6</xdr:col>
      <xdr:colOff>762120</xdr:colOff>
      <xdr:row>7</xdr:row>
      <xdr:rowOff>66600</xdr:rowOff>
    </xdr:from>
    <xdr:to>
      <xdr:col>6</xdr:col>
      <xdr:colOff>2790720</xdr:colOff>
      <xdr:row>8</xdr:row>
      <xdr:rowOff>171000</xdr:rowOff>
    </xdr:to>
    <xdr:sp macro="" textlink="">
      <xdr:nvSpPr>
        <xdr:cNvPr id="108" name="CaixaDeTexto 28">
          <a:extLst>
            <a:ext uri="{FF2B5EF4-FFF2-40B4-BE49-F238E27FC236}">
              <a16:creationId xmlns:a16="http://schemas.microsoft.com/office/drawing/2014/main" id="{00000000-0008-0000-0600-00006C000000}"/>
            </a:ext>
          </a:extLst>
        </xdr:cNvPr>
        <xdr:cNvSpPr/>
      </xdr:nvSpPr>
      <xdr:spPr>
        <a:xfrm>
          <a:off x="7185240" y="2657520"/>
          <a:ext cx="2028600" cy="485280"/>
        </a:xfrm>
        <a:prstGeom prst="rect">
          <a:avLst/>
        </a:prstGeom>
        <a:noFill/>
        <a:ln w="9525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100" b="1" strike="noStrike" spc="-1">
              <a:solidFill>
                <a:schemeClr val="dk1"/>
              </a:solidFill>
              <a:latin typeface="Calibri"/>
            </a:rPr>
            <a:t>MAIOR VALOR DE UM HONORÁRIO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absolute">
    <xdr:from>
      <xdr:col>4</xdr:col>
      <xdr:colOff>295200</xdr:colOff>
      <xdr:row>3</xdr:row>
      <xdr:rowOff>152280</xdr:rowOff>
    </xdr:from>
    <xdr:to>
      <xdr:col>6</xdr:col>
      <xdr:colOff>628200</xdr:colOff>
      <xdr:row>6</xdr:row>
      <xdr:rowOff>352080</xdr:rowOff>
    </xdr:to>
    <xdr:sp macro="" textlink="">
      <xdr:nvSpPr>
        <xdr:cNvPr id="109" name="Retângulo 31">
          <a:extLst>
            <a:ext uri="{FF2B5EF4-FFF2-40B4-BE49-F238E27FC236}">
              <a16:creationId xmlns:a16="http://schemas.microsoft.com/office/drawing/2014/main" id="{00000000-0008-0000-0600-00006D000000}"/>
            </a:ext>
          </a:extLst>
        </xdr:cNvPr>
        <xdr:cNvSpPr/>
      </xdr:nvSpPr>
      <xdr:spPr>
        <a:xfrm>
          <a:off x="4946400" y="1390680"/>
          <a:ext cx="2104920" cy="1171080"/>
        </a:xfrm>
        <a:prstGeom prst="rect">
          <a:avLst/>
        </a:prstGeom>
        <a:solidFill>
          <a:srgbClr val="F2F2F2"/>
        </a:solidFill>
        <a:ln w="12700">
          <a:noFill/>
        </a:ln>
        <a:effectLst>
          <a:outerShdw blurRad="50760" dist="37674" dir="2700000" algn="tl" rotWithShape="0">
            <a:srgbClr val="000000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  <a:tabLst>
              <a:tab pos="0" algn="l"/>
            </a:tabLst>
          </a:pPr>
          <a:r>
            <a:rPr lang="en-US" sz="1400" b="0" strike="noStrike" spc="-1">
              <a:solidFill>
                <a:srgbClr val="000000"/>
              </a:solidFill>
              <a:latin typeface="Calibri"/>
            </a:rPr>
            <a:t>135</a:t>
          </a:r>
          <a:endParaRPr lang="pt-BR" sz="1400" b="0" strike="noStrike" spc="-1">
            <a:latin typeface="Calibri"/>
          </a:endParaRPr>
        </a:p>
      </xdr:txBody>
    </xdr:sp>
    <xdr:clientData/>
  </xdr:twoCellAnchor>
  <xdr:twoCellAnchor editAs="absolute">
    <xdr:from>
      <xdr:col>4</xdr:col>
      <xdr:colOff>285840</xdr:colOff>
      <xdr:row>3</xdr:row>
      <xdr:rowOff>114480</xdr:rowOff>
    </xdr:from>
    <xdr:to>
      <xdr:col>6</xdr:col>
      <xdr:colOff>628560</xdr:colOff>
      <xdr:row>5</xdr:row>
      <xdr:rowOff>9360</xdr:rowOff>
    </xdr:to>
    <xdr:sp macro="" textlink="">
      <xdr:nvSpPr>
        <xdr:cNvPr id="110" name="CaixaDeTexto 32">
          <a:extLst>
            <a:ext uri="{FF2B5EF4-FFF2-40B4-BE49-F238E27FC236}">
              <a16:creationId xmlns:a16="http://schemas.microsoft.com/office/drawing/2014/main" id="{00000000-0008-0000-0600-00006E000000}"/>
            </a:ext>
          </a:extLst>
        </xdr:cNvPr>
        <xdr:cNvSpPr/>
      </xdr:nvSpPr>
      <xdr:spPr>
        <a:xfrm>
          <a:off x="4937040" y="1352880"/>
          <a:ext cx="2114640" cy="485280"/>
        </a:xfrm>
        <a:prstGeom prst="rect">
          <a:avLst/>
        </a:prstGeom>
        <a:noFill/>
        <a:ln w="9525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100" b="1" strike="noStrike" spc="-1">
              <a:solidFill>
                <a:schemeClr val="dk1"/>
              </a:solidFill>
              <a:latin typeface="Calibri"/>
            </a:rPr>
            <a:t>TOTAL DE PROCESSOS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absolute">
    <xdr:from>
      <xdr:col>6</xdr:col>
      <xdr:colOff>762120</xdr:colOff>
      <xdr:row>3</xdr:row>
      <xdr:rowOff>152280</xdr:rowOff>
    </xdr:from>
    <xdr:to>
      <xdr:col>6</xdr:col>
      <xdr:colOff>2781000</xdr:colOff>
      <xdr:row>6</xdr:row>
      <xdr:rowOff>352080</xdr:rowOff>
    </xdr:to>
    <xdr:sp macro="" textlink="">
      <xdr:nvSpPr>
        <xdr:cNvPr id="111" name="Retângulo 33">
          <a:extLst>
            <a:ext uri="{FF2B5EF4-FFF2-40B4-BE49-F238E27FC236}">
              <a16:creationId xmlns:a16="http://schemas.microsoft.com/office/drawing/2014/main" id="{00000000-0008-0000-0600-00006F000000}"/>
            </a:ext>
          </a:extLst>
        </xdr:cNvPr>
        <xdr:cNvSpPr/>
      </xdr:nvSpPr>
      <xdr:spPr>
        <a:xfrm>
          <a:off x="7185240" y="1390680"/>
          <a:ext cx="2018880" cy="1171080"/>
        </a:xfrm>
        <a:prstGeom prst="rect">
          <a:avLst/>
        </a:prstGeom>
        <a:solidFill>
          <a:srgbClr val="F2F2F2"/>
        </a:solidFill>
        <a:ln w="12700">
          <a:noFill/>
        </a:ln>
        <a:effectLst>
          <a:outerShdw blurRad="50760" dist="37674" dir="2700000" algn="tl" rotWithShape="0">
            <a:srgbClr val="000000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  <a:tabLst>
              <a:tab pos="0" algn="l"/>
            </a:tabLst>
          </a:pPr>
          <a:r>
            <a:rPr lang="en-US" sz="1400" b="0" strike="noStrike" spc="-1">
              <a:solidFill>
                <a:srgbClr val="000000"/>
              </a:solidFill>
              <a:latin typeface="Calibri"/>
            </a:rPr>
            <a:t>561 dias</a:t>
          </a:r>
          <a:endParaRPr lang="pt-BR" sz="1400" b="0" strike="noStrike" spc="-1">
            <a:latin typeface="Calibri"/>
          </a:endParaRPr>
        </a:p>
      </xdr:txBody>
    </xdr:sp>
    <xdr:clientData/>
  </xdr:twoCellAnchor>
  <xdr:twoCellAnchor editAs="absolute">
    <xdr:from>
      <xdr:col>6</xdr:col>
      <xdr:colOff>752400</xdr:colOff>
      <xdr:row>3</xdr:row>
      <xdr:rowOff>114480</xdr:rowOff>
    </xdr:from>
    <xdr:to>
      <xdr:col>6</xdr:col>
      <xdr:colOff>2781000</xdr:colOff>
      <xdr:row>5</xdr:row>
      <xdr:rowOff>9360</xdr:rowOff>
    </xdr:to>
    <xdr:sp macro="" textlink="">
      <xdr:nvSpPr>
        <xdr:cNvPr id="112" name="CaixaDeTexto 34">
          <a:extLst>
            <a:ext uri="{FF2B5EF4-FFF2-40B4-BE49-F238E27FC236}">
              <a16:creationId xmlns:a16="http://schemas.microsoft.com/office/drawing/2014/main" id="{00000000-0008-0000-0600-000070000000}"/>
            </a:ext>
          </a:extLst>
        </xdr:cNvPr>
        <xdr:cNvSpPr/>
      </xdr:nvSpPr>
      <xdr:spPr>
        <a:xfrm>
          <a:off x="7175520" y="1352880"/>
          <a:ext cx="2028600" cy="485280"/>
        </a:xfrm>
        <a:prstGeom prst="rect">
          <a:avLst/>
        </a:prstGeom>
        <a:noFill/>
        <a:ln w="9525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100" b="1" strike="noStrike" spc="-1">
              <a:solidFill>
                <a:schemeClr val="dk1"/>
              </a:solidFill>
              <a:latin typeface="Calibri"/>
            </a:rPr>
            <a:t>DURAÇÃO MÉDIA DOS PROCESSOS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absolute">
    <xdr:from>
      <xdr:col>4</xdr:col>
      <xdr:colOff>590400</xdr:colOff>
      <xdr:row>1</xdr:row>
      <xdr:rowOff>142920</xdr:rowOff>
    </xdr:from>
    <xdr:to>
      <xdr:col>6</xdr:col>
      <xdr:colOff>199440</xdr:colOff>
      <xdr:row>1</xdr:row>
      <xdr:rowOff>466200</xdr:rowOff>
    </xdr:to>
    <xdr:sp macro="" textlink="">
      <xdr:nvSpPr>
        <xdr:cNvPr id="113" name="Retângulo 3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71000000}"/>
            </a:ext>
          </a:extLst>
        </xdr:cNvPr>
        <xdr:cNvSpPr/>
      </xdr:nvSpPr>
      <xdr:spPr>
        <a:xfrm>
          <a:off x="5241600" y="781200"/>
          <a:ext cx="1380960" cy="323280"/>
        </a:xfrm>
        <a:prstGeom prst="rect">
          <a:avLst/>
        </a:prstGeom>
        <a:solidFill>
          <a:srgbClr val="FFFFFF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100" b="1" strike="noStrike" spc="-1">
              <a:solidFill>
                <a:srgbClr val="000000"/>
              </a:solidFill>
              <a:latin typeface="Calibri"/>
            </a:rPr>
            <a:t>DASHBOARD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oneCell">
    <xdr:from>
      <xdr:col>1</xdr:col>
      <xdr:colOff>95400</xdr:colOff>
      <xdr:row>11</xdr:row>
      <xdr:rowOff>9360</xdr:rowOff>
    </xdr:from>
    <xdr:to>
      <xdr:col>2</xdr:col>
      <xdr:colOff>2600280</xdr:colOff>
      <xdr:row>17</xdr:row>
      <xdr:rowOff>285120</xdr:rowOff>
    </xdr:to>
    <xdr:graphicFrame macro="">
      <xdr:nvGraphicFramePr>
        <xdr:cNvPr id="114" name="Gráfico 36">
          <a:extLst>
            <a:ext uri="{FF2B5EF4-FFF2-40B4-BE49-F238E27FC236}">
              <a16:creationId xmlns:a16="http://schemas.microsoft.com/office/drawing/2014/main" id="{00000000-0008-0000-0600-00007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3</xdr:col>
      <xdr:colOff>76320</xdr:colOff>
      <xdr:row>1</xdr:row>
      <xdr:rowOff>142920</xdr:rowOff>
    </xdr:from>
    <xdr:to>
      <xdr:col>4</xdr:col>
      <xdr:colOff>466560</xdr:colOff>
      <xdr:row>1</xdr:row>
      <xdr:rowOff>466200</xdr:rowOff>
    </xdr:to>
    <xdr:sp macro="" textlink="">
      <xdr:nvSpPr>
        <xdr:cNvPr id="115" name="Retângulo 4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600-000073000000}"/>
            </a:ext>
          </a:extLst>
        </xdr:cNvPr>
        <xdr:cNvSpPr/>
      </xdr:nvSpPr>
      <xdr:spPr>
        <a:xfrm>
          <a:off x="3801240" y="781200"/>
          <a:ext cx="1316520" cy="323280"/>
        </a:xfrm>
        <a:prstGeom prst="rect">
          <a:avLst/>
        </a:prstGeom>
        <a:solidFill>
          <a:srgbClr val="385623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100" b="0" strike="noStrike" spc="-1">
              <a:solidFill>
                <a:schemeClr val="lt1"/>
              </a:solidFill>
              <a:latin typeface="Calibri"/>
            </a:rPr>
            <a:t>MOVIMENTAÇÕES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oneCell">
    <xdr:from>
      <xdr:col>6</xdr:col>
      <xdr:colOff>162000</xdr:colOff>
      <xdr:row>11</xdr:row>
      <xdr:rowOff>28440</xdr:rowOff>
    </xdr:from>
    <xdr:to>
      <xdr:col>6</xdr:col>
      <xdr:colOff>2819160</xdr:colOff>
      <xdr:row>17</xdr:row>
      <xdr:rowOff>304200</xdr:rowOff>
    </xdr:to>
    <xdr:graphicFrame macro="">
      <xdr:nvGraphicFramePr>
        <xdr:cNvPr id="116" name="Gráfico 45">
          <a:extLst>
            <a:ext uri="{FF2B5EF4-FFF2-40B4-BE49-F238E27FC236}">
              <a16:creationId xmlns:a16="http://schemas.microsoft.com/office/drawing/2014/main" id="{00000000-0008-0000-0600-00007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absolute">
    <xdr:from>
      <xdr:col>2</xdr:col>
      <xdr:colOff>2819520</xdr:colOff>
      <xdr:row>0</xdr:row>
      <xdr:rowOff>0</xdr:rowOff>
    </xdr:from>
    <xdr:to>
      <xdr:col>4</xdr:col>
      <xdr:colOff>143640</xdr:colOff>
      <xdr:row>0</xdr:row>
      <xdr:rowOff>630000</xdr:rowOff>
    </xdr:to>
    <xdr:sp macro="" textlink="">
      <xdr:nvSpPr>
        <xdr:cNvPr id="117" name="Retângulo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75000000}"/>
            </a:ext>
          </a:extLst>
        </xdr:cNvPr>
        <xdr:cNvSpPr/>
      </xdr:nvSpPr>
      <xdr:spPr>
        <a:xfrm>
          <a:off x="3533760" y="0"/>
          <a:ext cx="1261080" cy="630000"/>
        </a:xfrm>
        <a:prstGeom prst="rect">
          <a:avLst/>
        </a:prstGeom>
        <a:solidFill>
          <a:srgbClr val="385623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1" strike="noStrike" spc="-1">
              <a:solidFill>
                <a:schemeClr val="lt1"/>
              </a:solidFill>
              <a:latin typeface="Calibri"/>
              <a:ea typeface="Source Sans Pro"/>
            </a:rPr>
            <a:t>PROCESSOS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4</xdr:col>
      <xdr:colOff>200160</xdr:colOff>
      <xdr:row>0</xdr:row>
      <xdr:rowOff>0</xdr:rowOff>
    </xdr:from>
    <xdr:to>
      <xdr:col>5</xdr:col>
      <xdr:colOff>496080</xdr:colOff>
      <xdr:row>0</xdr:row>
      <xdr:rowOff>630000</xdr:rowOff>
    </xdr:to>
    <xdr:sp macro="" textlink="">
      <xdr:nvSpPr>
        <xdr:cNvPr id="118" name="Retângulo 4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600-000076000000}"/>
            </a:ext>
          </a:extLst>
        </xdr:cNvPr>
        <xdr:cNvSpPr/>
      </xdr:nvSpPr>
      <xdr:spPr>
        <a:xfrm>
          <a:off x="4851360" y="0"/>
          <a:ext cx="110124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CLIENTES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5</xdr:col>
      <xdr:colOff>552600</xdr:colOff>
      <xdr:row>0</xdr:row>
      <xdr:rowOff>0</xdr:rowOff>
    </xdr:from>
    <xdr:to>
      <xdr:col>6</xdr:col>
      <xdr:colOff>686880</xdr:colOff>
      <xdr:row>0</xdr:row>
      <xdr:rowOff>630000</xdr:rowOff>
    </xdr:to>
    <xdr:sp macro="" textlink="">
      <xdr:nvSpPr>
        <xdr:cNvPr id="119" name="Retângulo 4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600-000077000000}"/>
            </a:ext>
          </a:extLst>
        </xdr:cNvPr>
        <xdr:cNvSpPr/>
      </xdr:nvSpPr>
      <xdr:spPr>
        <a:xfrm>
          <a:off x="6009120" y="0"/>
          <a:ext cx="110088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AUDIÊNCIAS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6</xdr:col>
      <xdr:colOff>790560</xdr:colOff>
      <xdr:row>0</xdr:row>
      <xdr:rowOff>0</xdr:rowOff>
    </xdr:from>
    <xdr:to>
      <xdr:col>6</xdr:col>
      <xdr:colOff>1990440</xdr:colOff>
      <xdr:row>0</xdr:row>
      <xdr:rowOff>630000</xdr:rowOff>
    </xdr:to>
    <xdr:sp macro="" textlink="">
      <xdr:nvSpPr>
        <xdr:cNvPr id="120" name="Retângulo 4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600-000078000000}"/>
            </a:ext>
          </a:extLst>
        </xdr:cNvPr>
        <xdr:cNvSpPr/>
      </xdr:nvSpPr>
      <xdr:spPr>
        <a:xfrm>
          <a:off x="7213680" y="0"/>
          <a:ext cx="119988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ATENDIMENTOS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6</xdr:col>
      <xdr:colOff>2076480</xdr:colOff>
      <xdr:row>0</xdr:row>
      <xdr:rowOff>0</xdr:rowOff>
    </xdr:from>
    <xdr:to>
      <xdr:col>7</xdr:col>
      <xdr:colOff>172080</xdr:colOff>
      <xdr:row>0</xdr:row>
      <xdr:rowOff>630000</xdr:rowOff>
    </xdr:to>
    <xdr:sp macro="" textlink="">
      <xdr:nvSpPr>
        <xdr:cNvPr id="121" name="Retângulo 5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600-000079000000}"/>
            </a:ext>
          </a:extLst>
        </xdr:cNvPr>
        <xdr:cNvSpPr/>
      </xdr:nvSpPr>
      <xdr:spPr>
        <a:xfrm>
          <a:off x="8499600" y="0"/>
          <a:ext cx="122652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FINANCEIRO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7</xdr:col>
      <xdr:colOff>200160</xdr:colOff>
      <xdr:row>0</xdr:row>
      <xdr:rowOff>0</xdr:rowOff>
    </xdr:from>
    <xdr:to>
      <xdr:col>7</xdr:col>
      <xdr:colOff>1104840</xdr:colOff>
      <xdr:row>0</xdr:row>
      <xdr:rowOff>630000</xdr:rowOff>
    </xdr:to>
    <xdr:sp macro="" textlink="">
      <xdr:nvSpPr>
        <xdr:cNvPr id="122" name="Retângulo 5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600-00007A000000}"/>
            </a:ext>
          </a:extLst>
        </xdr:cNvPr>
        <xdr:cNvSpPr/>
      </xdr:nvSpPr>
      <xdr:spPr>
        <a:xfrm>
          <a:off x="9754200" y="0"/>
          <a:ext cx="90468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TAREFAS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7</xdr:col>
      <xdr:colOff>1209600</xdr:colOff>
      <xdr:row>0</xdr:row>
      <xdr:rowOff>0</xdr:rowOff>
    </xdr:from>
    <xdr:to>
      <xdr:col>8</xdr:col>
      <xdr:colOff>447120</xdr:colOff>
      <xdr:row>0</xdr:row>
      <xdr:rowOff>630000</xdr:rowOff>
    </xdr:to>
    <xdr:sp macro="" textlink="">
      <xdr:nvSpPr>
        <xdr:cNvPr id="123" name="Retângulo 5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600-00007B000000}"/>
            </a:ext>
          </a:extLst>
        </xdr:cNvPr>
        <xdr:cNvSpPr/>
      </xdr:nvSpPr>
      <xdr:spPr>
        <a:xfrm>
          <a:off x="10763640" y="0"/>
          <a:ext cx="138204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CONFIGURAÇÕES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2</xdr:col>
      <xdr:colOff>1676160</xdr:colOff>
      <xdr:row>0</xdr:row>
      <xdr:rowOff>628200</xdr:rowOff>
    </xdr:to>
    <xdr:sp macro="" textlink="">
      <xdr:nvSpPr>
        <xdr:cNvPr id="124" name="Retângulo 53">
          <a:extLst>
            <a:ext uri="{FF2B5EF4-FFF2-40B4-BE49-F238E27FC236}">
              <a16:creationId xmlns:a16="http://schemas.microsoft.com/office/drawing/2014/main" id="{00000000-0008-0000-0600-00007C000000}"/>
            </a:ext>
          </a:extLst>
        </xdr:cNvPr>
        <xdr:cNvSpPr/>
      </xdr:nvSpPr>
      <xdr:spPr>
        <a:xfrm>
          <a:off x="0" y="0"/>
          <a:ext cx="2390400" cy="6282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200" b="1" strike="noStrike" spc="-1">
              <a:solidFill>
                <a:schemeClr val="lt1"/>
              </a:solidFill>
              <a:latin typeface="Calibri"/>
              <a:ea typeface="Source Sans Pro"/>
            </a:rPr>
            <a:t>LOURENÇO &amp; NAJM SOCIEDADE DE ADVOGADOS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2</xdr:col>
      <xdr:colOff>1714680</xdr:colOff>
      <xdr:row>0</xdr:row>
      <xdr:rowOff>0</xdr:rowOff>
    </xdr:from>
    <xdr:to>
      <xdr:col>2</xdr:col>
      <xdr:colOff>2772720</xdr:colOff>
      <xdr:row>0</xdr:row>
      <xdr:rowOff>630000</xdr:rowOff>
    </xdr:to>
    <xdr:sp macro="" textlink="">
      <xdr:nvSpPr>
        <xdr:cNvPr id="125" name="Retângulo 5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600-00007D000000}"/>
            </a:ext>
          </a:extLst>
        </xdr:cNvPr>
        <xdr:cNvSpPr/>
      </xdr:nvSpPr>
      <xdr:spPr>
        <a:xfrm>
          <a:off x="2428920" y="0"/>
          <a:ext cx="105804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PAINEL</a:t>
          </a:r>
          <a:endParaRPr lang="pt-BR" sz="1200" b="0" strike="noStrike" spc="-1">
            <a:latin typeface="Calibri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152280</xdr:colOff>
      <xdr:row>1</xdr:row>
      <xdr:rowOff>131400</xdr:rowOff>
    </xdr:from>
    <xdr:to>
      <xdr:col>3</xdr:col>
      <xdr:colOff>816840</xdr:colOff>
      <xdr:row>1</xdr:row>
      <xdr:rowOff>466200</xdr:rowOff>
    </xdr:to>
    <xdr:sp macro="" textlink="">
      <xdr:nvSpPr>
        <xdr:cNvPr id="126" name="Retângulo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7E000000}"/>
            </a:ext>
          </a:extLst>
        </xdr:cNvPr>
        <xdr:cNvSpPr/>
      </xdr:nvSpPr>
      <xdr:spPr>
        <a:xfrm>
          <a:off x="322920" y="769680"/>
          <a:ext cx="1258560" cy="334800"/>
        </a:xfrm>
        <a:prstGeom prst="rect">
          <a:avLst/>
        </a:prstGeom>
        <a:solidFill>
          <a:srgbClr val="FFFFFF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100" b="1" strike="noStrike" spc="-1">
              <a:solidFill>
                <a:srgbClr val="000000"/>
              </a:solidFill>
              <a:latin typeface="Calibri"/>
            </a:rPr>
            <a:t>PESSOAS FÍSICAS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absolute">
    <xdr:from>
      <xdr:col>4</xdr:col>
      <xdr:colOff>320040</xdr:colOff>
      <xdr:row>0</xdr:row>
      <xdr:rowOff>0</xdr:rowOff>
    </xdr:from>
    <xdr:to>
      <xdr:col>5</xdr:col>
      <xdr:colOff>282600</xdr:colOff>
      <xdr:row>1</xdr:row>
      <xdr:rowOff>1440</xdr:rowOff>
    </xdr:to>
    <xdr:sp macro="" textlink="">
      <xdr:nvSpPr>
        <xdr:cNvPr id="127" name="Retângulo 1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7F000000}"/>
            </a:ext>
          </a:extLst>
        </xdr:cNvPr>
        <xdr:cNvSpPr/>
      </xdr:nvSpPr>
      <xdr:spPr>
        <a:xfrm>
          <a:off x="3672360" y="0"/>
          <a:ext cx="1119960" cy="63972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PROCESSOS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5</xdr:col>
      <xdr:colOff>321840</xdr:colOff>
      <xdr:row>0</xdr:row>
      <xdr:rowOff>0</xdr:rowOff>
    </xdr:from>
    <xdr:to>
      <xdr:col>6</xdr:col>
      <xdr:colOff>762840</xdr:colOff>
      <xdr:row>1</xdr:row>
      <xdr:rowOff>1440</xdr:rowOff>
    </xdr:to>
    <xdr:sp macro="" textlink="">
      <xdr:nvSpPr>
        <xdr:cNvPr id="128" name="Retângulo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80000000}"/>
            </a:ext>
          </a:extLst>
        </xdr:cNvPr>
        <xdr:cNvSpPr/>
      </xdr:nvSpPr>
      <xdr:spPr>
        <a:xfrm>
          <a:off x="4831560" y="0"/>
          <a:ext cx="1105200" cy="639720"/>
        </a:xfrm>
        <a:prstGeom prst="rect">
          <a:avLst/>
        </a:prstGeom>
        <a:solidFill>
          <a:srgbClr val="385623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1" strike="noStrike" spc="-1">
              <a:solidFill>
                <a:schemeClr val="lt1"/>
              </a:solidFill>
              <a:latin typeface="Calibri"/>
              <a:ea typeface="Source Sans Pro"/>
            </a:rPr>
            <a:t>CLIENTES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6</xdr:col>
      <xdr:colOff>819000</xdr:colOff>
      <xdr:row>0</xdr:row>
      <xdr:rowOff>0</xdr:rowOff>
    </xdr:from>
    <xdr:to>
      <xdr:col>8</xdr:col>
      <xdr:colOff>133920</xdr:colOff>
      <xdr:row>1</xdr:row>
      <xdr:rowOff>1440</xdr:rowOff>
    </xdr:to>
    <xdr:sp macro="" textlink="">
      <xdr:nvSpPr>
        <xdr:cNvPr id="129" name="Retângulo 2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81000000}"/>
            </a:ext>
          </a:extLst>
        </xdr:cNvPr>
        <xdr:cNvSpPr/>
      </xdr:nvSpPr>
      <xdr:spPr>
        <a:xfrm>
          <a:off x="5992920" y="0"/>
          <a:ext cx="1157760" cy="63972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AUDIÊNCIAS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8</xdr:col>
      <xdr:colOff>243720</xdr:colOff>
      <xdr:row>0</xdr:row>
      <xdr:rowOff>0</xdr:rowOff>
    </xdr:from>
    <xdr:to>
      <xdr:col>9</xdr:col>
      <xdr:colOff>323280</xdr:colOff>
      <xdr:row>1</xdr:row>
      <xdr:rowOff>1440</xdr:rowOff>
    </xdr:to>
    <xdr:sp macro="" textlink="">
      <xdr:nvSpPr>
        <xdr:cNvPr id="130" name="Retângulo 2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82000000}"/>
            </a:ext>
          </a:extLst>
        </xdr:cNvPr>
        <xdr:cNvSpPr/>
      </xdr:nvSpPr>
      <xdr:spPr>
        <a:xfrm>
          <a:off x="7260480" y="0"/>
          <a:ext cx="1257480" cy="63972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ATENDIMENTOS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9</xdr:col>
      <xdr:colOff>398160</xdr:colOff>
      <xdr:row>0</xdr:row>
      <xdr:rowOff>0</xdr:rowOff>
    </xdr:from>
    <xdr:to>
      <xdr:col>9</xdr:col>
      <xdr:colOff>1467720</xdr:colOff>
      <xdr:row>1</xdr:row>
      <xdr:rowOff>1440</xdr:rowOff>
    </xdr:to>
    <xdr:sp macro="" textlink="">
      <xdr:nvSpPr>
        <xdr:cNvPr id="131" name="Retângulo 2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83000000}"/>
            </a:ext>
          </a:extLst>
        </xdr:cNvPr>
        <xdr:cNvSpPr/>
      </xdr:nvSpPr>
      <xdr:spPr>
        <a:xfrm>
          <a:off x="8592840" y="0"/>
          <a:ext cx="1069560" cy="63972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FINANCEIRO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9</xdr:col>
      <xdr:colOff>1501200</xdr:colOff>
      <xdr:row>0</xdr:row>
      <xdr:rowOff>0</xdr:rowOff>
    </xdr:from>
    <xdr:to>
      <xdr:col>10</xdr:col>
      <xdr:colOff>361800</xdr:colOff>
      <xdr:row>1</xdr:row>
      <xdr:rowOff>1440</xdr:rowOff>
    </xdr:to>
    <xdr:sp macro="" textlink="">
      <xdr:nvSpPr>
        <xdr:cNvPr id="132" name="Retângulo 2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700-000084000000}"/>
            </a:ext>
          </a:extLst>
        </xdr:cNvPr>
        <xdr:cNvSpPr/>
      </xdr:nvSpPr>
      <xdr:spPr>
        <a:xfrm>
          <a:off x="9695880" y="0"/>
          <a:ext cx="1005120" cy="63972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TAREFAS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10</xdr:col>
      <xdr:colOff>478080</xdr:colOff>
      <xdr:row>0</xdr:row>
      <xdr:rowOff>0</xdr:rowOff>
    </xdr:from>
    <xdr:to>
      <xdr:col>10</xdr:col>
      <xdr:colOff>1731240</xdr:colOff>
      <xdr:row>1</xdr:row>
      <xdr:rowOff>1440</xdr:rowOff>
    </xdr:to>
    <xdr:sp macro="" textlink="">
      <xdr:nvSpPr>
        <xdr:cNvPr id="133" name="Retângulo 2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700-000085000000}"/>
            </a:ext>
          </a:extLst>
        </xdr:cNvPr>
        <xdr:cNvSpPr/>
      </xdr:nvSpPr>
      <xdr:spPr>
        <a:xfrm>
          <a:off x="10817280" y="0"/>
          <a:ext cx="1253160" cy="63972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CONFIGURAÇÕES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3</xdr:col>
      <xdr:colOff>1622880</xdr:colOff>
      <xdr:row>0</xdr:row>
      <xdr:rowOff>637920</xdr:rowOff>
    </xdr:to>
    <xdr:sp macro="" textlink="">
      <xdr:nvSpPr>
        <xdr:cNvPr id="134" name="Retângulo 30">
          <a:extLst>
            <a:ext uri="{FF2B5EF4-FFF2-40B4-BE49-F238E27FC236}">
              <a16:creationId xmlns:a16="http://schemas.microsoft.com/office/drawing/2014/main" id="{00000000-0008-0000-0700-000086000000}"/>
            </a:ext>
          </a:extLst>
        </xdr:cNvPr>
        <xdr:cNvSpPr/>
      </xdr:nvSpPr>
      <xdr:spPr>
        <a:xfrm>
          <a:off x="0" y="0"/>
          <a:ext cx="2387520" cy="63792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200" b="1" strike="noStrike" spc="-1">
              <a:solidFill>
                <a:schemeClr val="lt1"/>
              </a:solidFill>
              <a:latin typeface="Calibri"/>
              <a:ea typeface="Source Sans Pro"/>
            </a:rPr>
            <a:t>LOURENÇO &amp; NAJM SOCIEDADE DE ADVOGADOS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3</xdr:col>
      <xdr:colOff>1655280</xdr:colOff>
      <xdr:row>0</xdr:row>
      <xdr:rowOff>0</xdr:rowOff>
    </xdr:from>
    <xdr:to>
      <xdr:col>4</xdr:col>
      <xdr:colOff>267480</xdr:colOff>
      <xdr:row>1</xdr:row>
      <xdr:rowOff>1440</xdr:rowOff>
    </xdr:to>
    <xdr:sp macro="" textlink="">
      <xdr:nvSpPr>
        <xdr:cNvPr id="135" name="Retângulo 3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700-000087000000}"/>
            </a:ext>
          </a:extLst>
        </xdr:cNvPr>
        <xdr:cNvSpPr/>
      </xdr:nvSpPr>
      <xdr:spPr>
        <a:xfrm>
          <a:off x="2419920" y="0"/>
          <a:ext cx="1199880" cy="63972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PAINEL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3</xdr:col>
      <xdr:colOff>1998360</xdr:colOff>
      <xdr:row>1</xdr:row>
      <xdr:rowOff>131400</xdr:rowOff>
    </xdr:from>
    <xdr:to>
      <xdr:col>4</xdr:col>
      <xdr:colOff>929160</xdr:colOff>
      <xdr:row>1</xdr:row>
      <xdr:rowOff>466200</xdr:rowOff>
    </xdr:to>
    <xdr:sp macro="" textlink="">
      <xdr:nvSpPr>
        <xdr:cNvPr id="136" name="Retângulo 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700-000088000000}"/>
            </a:ext>
          </a:extLst>
        </xdr:cNvPr>
        <xdr:cNvSpPr/>
      </xdr:nvSpPr>
      <xdr:spPr>
        <a:xfrm>
          <a:off x="2763000" y="769680"/>
          <a:ext cx="1518480" cy="334800"/>
        </a:xfrm>
        <a:prstGeom prst="rect">
          <a:avLst/>
        </a:prstGeom>
        <a:solidFill>
          <a:srgbClr val="385623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100" b="0" strike="noStrike" spc="-1">
              <a:solidFill>
                <a:schemeClr val="lt1"/>
              </a:solidFill>
              <a:latin typeface="Calibri"/>
            </a:rPr>
            <a:t>PESSOAS JURÍDICAS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absolute">
    <xdr:from>
      <xdr:col>4</xdr:col>
      <xdr:colOff>975240</xdr:colOff>
      <xdr:row>1</xdr:row>
      <xdr:rowOff>131400</xdr:rowOff>
    </xdr:from>
    <xdr:to>
      <xdr:col>6</xdr:col>
      <xdr:colOff>495000</xdr:colOff>
      <xdr:row>1</xdr:row>
      <xdr:rowOff>466200</xdr:rowOff>
    </xdr:to>
    <xdr:sp macro="" textlink="">
      <xdr:nvSpPr>
        <xdr:cNvPr id="137" name="Retângulo 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700-000089000000}"/>
            </a:ext>
          </a:extLst>
        </xdr:cNvPr>
        <xdr:cNvSpPr/>
      </xdr:nvSpPr>
      <xdr:spPr>
        <a:xfrm>
          <a:off x="4327560" y="769680"/>
          <a:ext cx="1341360" cy="334800"/>
        </a:xfrm>
        <a:prstGeom prst="rect">
          <a:avLst/>
        </a:prstGeom>
        <a:solidFill>
          <a:srgbClr val="385623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100" b="0" strike="noStrike" spc="-1">
              <a:solidFill>
                <a:schemeClr val="lt1"/>
              </a:solidFill>
              <a:latin typeface="Calibri"/>
            </a:rPr>
            <a:t>DASHBOARD PF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absolute">
    <xdr:from>
      <xdr:col>6</xdr:col>
      <xdr:colOff>550440</xdr:colOff>
      <xdr:row>1</xdr:row>
      <xdr:rowOff>131400</xdr:rowOff>
    </xdr:from>
    <xdr:to>
      <xdr:col>7</xdr:col>
      <xdr:colOff>644760</xdr:colOff>
      <xdr:row>1</xdr:row>
      <xdr:rowOff>466200</xdr:rowOff>
    </xdr:to>
    <xdr:sp macro="" textlink="">
      <xdr:nvSpPr>
        <xdr:cNvPr id="138" name="Retângulo 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700-00008A000000}"/>
            </a:ext>
          </a:extLst>
        </xdr:cNvPr>
        <xdr:cNvSpPr/>
      </xdr:nvSpPr>
      <xdr:spPr>
        <a:xfrm>
          <a:off x="5724360" y="769680"/>
          <a:ext cx="1151640" cy="334800"/>
        </a:xfrm>
        <a:prstGeom prst="rect">
          <a:avLst/>
        </a:prstGeom>
        <a:solidFill>
          <a:srgbClr val="385623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100" b="0" strike="noStrike" spc="-1">
              <a:solidFill>
                <a:schemeClr val="lt1"/>
              </a:solidFill>
              <a:latin typeface="Calibri"/>
            </a:rPr>
            <a:t>DASHBOARD PJ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absolute">
    <xdr:from>
      <xdr:col>3</xdr:col>
      <xdr:colOff>853560</xdr:colOff>
      <xdr:row>1</xdr:row>
      <xdr:rowOff>131400</xdr:rowOff>
    </xdr:from>
    <xdr:to>
      <xdr:col>3</xdr:col>
      <xdr:colOff>1919880</xdr:colOff>
      <xdr:row>1</xdr:row>
      <xdr:rowOff>466200</xdr:rowOff>
    </xdr:to>
    <xdr:sp macro="" textlink="">
      <xdr:nvSpPr>
        <xdr:cNvPr id="139" name="Retângulo 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700-00008B000000}"/>
            </a:ext>
          </a:extLst>
        </xdr:cNvPr>
        <xdr:cNvSpPr/>
      </xdr:nvSpPr>
      <xdr:spPr>
        <a:xfrm>
          <a:off x="1618200" y="769680"/>
          <a:ext cx="1066320" cy="334800"/>
        </a:xfrm>
        <a:prstGeom prst="rect">
          <a:avLst/>
        </a:prstGeom>
        <a:solidFill>
          <a:srgbClr val="385623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100" b="0" strike="noStrike" spc="-1">
              <a:solidFill>
                <a:schemeClr val="lt1"/>
              </a:solidFill>
              <a:latin typeface="Calibri"/>
            </a:rPr>
            <a:t>ANIVERSÁRIOS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absolute">
    <xdr:from>
      <xdr:col>8</xdr:col>
      <xdr:colOff>626760</xdr:colOff>
      <xdr:row>1</xdr:row>
      <xdr:rowOff>93240</xdr:rowOff>
    </xdr:from>
    <xdr:to>
      <xdr:col>10</xdr:col>
      <xdr:colOff>700560</xdr:colOff>
      <xdr:row>1</xdr:row>
      <xdr:rowOff>380520</xdr:rowOff>
    </xdr:to>
    <xdr:sp macro="" textlink="">
      <xdr:nvSpPr>
        <xdr:cNvPr id="140" name="Retângulo: Cantos Arredondados 5">
          <a:extLst>
            <a:ext uri="{FF2B5EF4-FFF2-40B4-BE49-F238E27FC236}">
              <a16:creationId xmlns:a16="http://schemas.microsoft.com/office/drawing/2014/main" id="{00000000-0008-0000-0700-00008C000000}"/>
            </a:ext>
          </a:extLst>
        </xdr:cNvPr>
        <xdr:cNvSpPr/>
      </xdr:nvSpPr>
      <xdr:spPr>
        <a:xfrm>
          <a:off x="7643520" y="731520"/>
          <a:ext cx="3396240" cy="287280"/>
        </a:xfrm>
        <a:prstGeom prst="roundRect">
          <a:avLst>
            <a:gd name="adj" fmla="val 16667"/>
          </a:avLst>
        </a:prstGeom>
        <a:solidFill>
          <a:srgbClr val="C5E0B4"/>
        </a:solidFill>
        <a:ln w="12700">
          <a:noFill/>
        </a:ln>
        <a:effectLst>
          <a:outerShdw blurRad="50760" dist="37674" dir="2700000" algn="tl" rotWithShape="0">
            <a:srgbClr val="000000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100" b="1" strike="noStrike" spc="-1">
              <a:solidFill>
                <a:srgbClr val="000000"/>
              </a:solidFill>
              <a:latin typeface="Calibri"/>
            </a:rPr>
            <a:t>Clientes de aniversário hoje: 0    (em laranja)</a:t>
          </a:r>
          <a:endParaRPr lang="pt-BR" sz="1100" b="0" strike="noStrike" spc="-1">
            <a:latin typeface="Calibri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2819520</xdr:colOff>
      <xdr:row>0</xdr:row>
      <xdr:rowOff>0</xdr:rowOff>
    </xdr:from>
    <xdr:to>
      <xdr:col>3</xdr:col>
      <xdr:colOff>667800</xdr:colOff>
      <xdr:row>0</xdr:row>
      <xdr:rowOff>630000</xdr:rowOff>
    </xdr:to>
    <xdr:sp macro="" textlink="">
      <xdr:nvSpPr>
        <xdr:cNvPr id="141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8D000000}"/>
            </a:ext>
          </a:extLst>
        </xdr:cNvPr>
        <xdr:cNvSpPr/>
      </xdr:nvSpPr>
      <xdr:spPr>
        <a:xfrm>
          <a:off x="3533760" y="0"/>
          <a:ext cx="124200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PROCESSOS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3</xdr:col>
      <xdr:colOff>723960</xdr:colOff>
      <xdr:row>0</xdr:row>
      <xdr:rowOff>0</xdr:rowOff>
    </xdr:from>
    <xdr:to>
      <xdr:col>5</xdr:col>
      <xdr:colOff>38880</xdr:colOff>
      <xdr:row>0</xdr:row>
      <xdr:rowOff>630000</xdr:rowOff>
    </xdr:to>
    <xdr:sp macro="" textlink="">
      <xdr:nvSpPr>
        <xdr:cNvPr id="142" name="Retâ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800-00008E000000}"/>
            </a:ext>
          </a:extLst>
        </xdr:cNvPr>
        <xdr:cNvSpPr/>
      </xdr:nvSpPr>
      <xdr:spPr>
        <a:xfrm>
          <a:off x="4831920" y="0"/>
          <a:ext cx="1157400" cy="630000"/>
        </a:xfrm>
        <a:prstGeom prst="rect">
          <a:avLst/>
        </a:prstGeom>
        <a:solidFill>
          <a:srgbClr val="385623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1" strike="noStrike" spc="-1">
              <a:solidFill>
                <a:schemeClr val="lt1"/>
              </a:solidFill>
              <a:latin typeface="Calibri"/>
              <a:ea typeface="Source Sans Pro"/>
            </a:rPr>
            <a:t>CLIENTES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5</xdr:col>
      <xdr:colOff>95400</xdr:colOff>
      <xdr:row>0</xdr:row>
      <xdr:rowOff>0</xdr:rowOff>
    </xdr:from>
    <xdr:to>
      <xdr:col>5</xdr:col>
      <xdr:colOff>1153440</xdr:colOff>
      <xdr:row>0</xdr:row>
      <xdr:rowOff>630000</xdr:rowOff>
    </xdr:to>
    <xdr:sp macro="" textlink="">
      <xdr:nvSpPr>
        <xdr:cNvPr id="143" name="Retângul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800-00008F000000}"/>
            </a:ext>
          </a:extLst>
        </xdr:cNvPr>
        <xdr:cNvSpPr/>
      </xdr:nvSpPr>
      <xdr:spPr>
        <a:xfrm>
          <a:off x="6045840" y="0"/>
          <a:ext cx="105804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AUDIÊNCIAS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6</xdr:col>
      <xdr:colOff>19080</xdr:colOff>
      <xdr:row>0</xdr:row>
      <xdr:rowOff>0</xdr:rowOff>
    </xdr:from>
    <xdr:to>
      <xdr:col>6</xdr:col>
      <xdr:colOff>1218960</xdr:colOff>
      <xdr:row>0</xdr:row>
      <xdr:rowOff>630000</xdr:rowOff>
    </xdr:to>
    <xdr:sp macro="" textlink="">
      <xdr:nvSpPr>
        <xdr:cNvPr id="144" name="Retângulo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800-000090000000}"/>
            </a:ext>
          </a:extLst>
        </xdr:cNvPr>
        <xdr:cNvSpPr/>
      </xdr:nvSpPr>
      <xdr:spPr>
        <a:xfrm>
          <a:off x="7268400" y="0"/>
          <a:ext cx="119988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ATENDIMENTOS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6</xdr:col>
      <xdr:colOff>1305000</xdr:colOff>
      <xdr:row>0</xdr:row>
      <xdr:rowOff>0</xdr:rowOff>
    </xdr:from>
    <xdr:to>
      <xdr:col>7</xdr:col>
      <xdr:colOff>48600</xdr:colOff>
      <xdr:row>0</xdr:row>
      <xdr:rowOff>630000</xdr:rowOff>
    </xdr:to>
    <xdr:sp macro="" textlink="">
      <xdr:nvSpPr>
        <xdr:cNvPr id="145" name="Retângulo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800-000091000000}"/>
            </a:ext>
          </a:extLst>
        </xdr:cNvPr>
        <xdr:cNvSpPr/>
      </xdr:nvSpPr>
      <xdr:spPr>
        <a:xfrm>
          <a:off x="8554320" y="0"/>
          <a:ext cx="119016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FINANCEIRO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7</xdr:col>
      <xdr:colOff>76320</xdr:colOff>
      <xdr:row>0</xdr:row>
      <xdr:rowOff>0</xdr:rowOff>
    </xdr:from>
    <xdr:to>
      <xdr:col>8</xdr:col>
      <xdr:colOff>371160</xdr:colOff>
      <xdr:row>0</xdr:row>
      <xdr:rowOff>630000</xdr:rowOff>
    </xdr:to>
    <xdr:sp macro="" textlink="">
      <xdr:nvSpPr>
        <xdr:cNvPr id="146" name="Retângulo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800-000092000000}"/>
            </a:ext>
          </a:extLst>
        </xdr:cNvPr>
        <xdr:cNvSpPr/>
      </xdr:nvSpPr>
      <xdr:spPr>
        <a:xfrm>
          <a:off x="9772200" y="0"/>
          <a:ext cx="93924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TAREFAS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8</xdr:col>
      <xdr:colOff>476280</xdr:colOff>
      <xdr:row>0</xdr:row>
      <xdr:rowOff>0</xdr:rowOff>
    </xdr:from>
    <xdr:to>
      <xdr:col>10</xdr:col>
      <xdr:colOff>533160</xdr:colOff>
      <xdr:row>0</xdr:row>
      <xdr:rowOff>630000</xdr:rowOff>
    </xdr:to>
    <xdr:sp macro="" textlink="">
      <xdr:nvSpPr>
        <xdr:cNvPr id="147" name="Retângulo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800-000093000000}"/>
            </a:ext>
          </a:extLst>
        </xdr:cNvPr>
        <xdr:cNvSpPr/>
      </xdr:nvSpPr>
      <xdr:spPr>
        <a:xfrm>
          <a:off x="10816560" y="0"/>
          <a:ext cx="134604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CONFIGURAÇÕES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2</xdr:col>
      <xdr:colOff>1676160</xdr:colOff>
      <xdr:row>0</xdr:row>
      <xdr:rowOff>628200</xdr:rowOff>
    </xdr:to>
    <xdr:sp macro="" textlink="">
      <xdr:nvSpPr>
        <xdr:cNvPr id="148" name="Retângulo 8">
          <a:extLst>
            <a:ext uri="{FF2B5EF4-FFF2-40B4-BE49-F238E27FC236}">
              <a16:creationId xmlns:a16="http://schemas.microsoft.com/office/drawing/2014/main" id="{00000000-0008-0000-0800-000094000000}"/>
            </a:ext>
          </a:extLst>
        </xdr:cNvPr>
        <xdr:cNvSpPr/>
      </xdr:nvSpPr>
      <xdr:spPr>
        <a:xfrm>
          <a:off x="0" y="0"/>
          <a:ext cx="2390400" cy="6282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200" b="1" strike="noStrike" spc="-1">
              <a:solidFill>
                <a:schemeClr val="lt1"/>
              </a:solidFill>
              <a:latin typeface="Calibri"/>
              <a:ea typeface="Source Sans Pro"/>
            </a:rPr>
            <a:t>NOME DO ESCRITÓRIO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2</xdr:col>
      <xdr:colOff>1714680</xdr:colOff>
      <xdr:row>0</xdr:row>
      <xdr:rowOff>0</xdr:rowOff>
    </xdr:from>
    <xdr:to>
      <xdr:col>2</xdr:col>
      <xdr:colOff>2772720</xdr:colOff>
      <xdr:row>0</xdr:row>
      <xdr:rowOff>630000</xdr:rowOff>
    </xdr:to>
    <xdr:sp macro="" textlink="">
      <xdr:nvSpPr>
        <xdr:cNvPr id="149" name="Retângulo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800-000095000000}"/>
            </a:ext>
          </a:extLst>
        </xdr:cNvPr>
        <xdr:cNvSpPr/>
      </xdr:nvSpPr>
      <xdr:spPr>
        <a:xfrm>
          <a:off x="2428920" y="0"/>
          <a:ext cx="105804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PAINEL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1</xdr:col>
      <xdr:colOff>0</xdr:colOff>
      <xdr:row>1</xdr:row>
      <xdr:rowOff>142920</xdr:rowOff>
    </xdr:from>
    <xdr:to>
      <xdr:col>2</xdr:col>
      <xdr:colOff>875880</xdr:colOff>
      <xdr:row>1</xdr:row>
      <xdr:rowOff>466200</xdr:rowOff>
    </xdr:to>
    <xdr:sp macro="" textlink="">
      <xdr:nvSpPr>
        <xdr:cNvPr id="150" name="Retângulo 1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800-000096000000}"/>
            </a:ext>
          </a:extLst>
        </xdr:cNvPr>
        <xdr:cNvSpPr/>
      </xdr:nvSpPr>
      <xdr:spPr>
        <a:xfrm>
          <a:off x="332280" y="781200"/>
          <a:ext cx="1257840" cy="323280"/>
        </a:xfrm>
        <a:prstGeom prst="rect">
          <a:avLst/>
        </a:prstGeom>
        <a:solidFill>
          <a:srgbClr val="385623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100" b="0" strike="noStrike" spc="-1">
              <a:solidFill>
                <a:schemeClr val="lt1"/>
              </a:solidFill>
              <a:latin typeface="Calibri"/>
            </a:rPr>
            <a:t>PESSOAS FÍSICAS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absolute">
    <xdr:from>
      <xdr:col>2</xdr:col>
      <xdr:colOff>2057400</xdr:colOff>
      <xdr:row>1</xdr:row>
      <xdr:rowOff>142920</xdr:rowOff>
    </xdr:from>
    <xdr:to>
      <xdr:col>3</xdr:col>
      <xdr:colOff>218880</xdr:colOff>
      <xdr:row>1</xdr:row>
      <xdr:rowOff>466200</xdr:rowOff>
    </xdr:to>
    <xdr:sp macro="" textlink="">
      <xdr:nvSpPr>
        <xdr:cNvPr id="151" name="Retângulo 17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800-000097000000}"/>
            </a:ext>
          </a:extLst>
        </xdr:cNvPr>
        <xdr:cNvSpPr/>
      </xdr:nvSpPr>
      <xdr:spPr>
        <a:xfrm>
          <a:off x="2771640" y="781200"/>
          <a:ext cx="1555200" cy="323280"/>
        </a:xfrm>
        <a:prstGeom prst="rect">
          <a:avLst/>
        </a:prstGeom>
        <a:solidFill>
          <a:srgbClr val="385623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100" b="0" strike="noStrike" spc="-1">
              <a:solidFill>
                <a:schemeClr val="lt1"/>
              </a:solidFill>
              <a:latin typeface="Calibri"/>
            </a:rPr>
            <a:t>PESSOAS JURÍDICAS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absolute">
    <xdr:from>
      <xdr:col>3</xdr:col>
      <xdr:colOff>276120</xdr:colOff>
      <xdr:row>1</xdr:row>
      <xdr:rowOff>142920</xdr:rowOff>
    </xdr:from>
    <xdr:to>
      <xdr:col>4</xdr:col>
      <xdr:colOff>513720</xdr:colOff>
      <xdr:row>1</xdr:row>
      <xdr:rowOff>466200</xdr:rowOff>
    </xdr:to>
    <xdr:sp macro="" textlink="">
      <xdr:nvSpPr>
        <xdr:cNvPr id="152" name="Retângulo 18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800-000098000000}"/>
            </a:ext>
          </a:extLst>
        </xdr:cNvPr>
        <xdr:cNvSpPr/>
      </xdr:nvSpPr>
      <xdr:spPr>
        <a:xfrm>
          <a:off x="4384080" y="781200"/>
          <a:ext cx="1294560" cy="323280"/>
        </a:xfrm>
        <a:prstGeom prst="rect">
          <a:avLst/>
        </a:prstGeom>
        <a:solidFill>
          <a:srgbClr val="385623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100" b="0" strike="noStrike" spc="-1">
              <a:solidFill>
                <a:schemeClr val="lt1"/>
              </a:solidFill>
              <a:latin typeface="Calibri"/>
            </a:rPr>
            <a:t>DASHBOARD PF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absolute">
    <xdr:from>
      <xdr:col>4</xdr:col>
      <xdr:colOff>581040</xdr:colOff>
      <xdr:row>1</xdr:row>
      <xdr:rowOff>142920</xdr:rowOff>
    </xdr:from>
    <xdr:to>
      <xdr:col>5</xdr:col>
      <xdr:colOff>921240</xdr:colOff>
      <xdr:row>1</xdr:row>
      <xdr:rowOff>466200</xdr:rowOff>
    </xdr:to>
    <xdr:sp macro="" textlink="">
      <xdr:nvSpPr>
        <xdr:cNvPr id="153" name="Retângulo 19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800-000099000000}"/>
            </a:ext>
          </a:extLst>
        </xdr:cNvPr>
        <xdr:cNvSpPr/>
      </xdr:nvSpPr>
      <xdr:spPr>
        <a:xfrm>
          <a:off x="5745960" y="781200"/>
          <a:ext cx="1125720" cy="323280"/>
        </a:xfrm>
        <a:prstGeom prst="rect">
          <a:avLst/>
        </a:prstGeom>
        <a:solidFill>
          <a:srgbClr val="385623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100" b="0" strike="noStrike" spc="-1">
              <a:solidFill>
                <a:schemeClr val="lt1"/>
              </a:solidFill>
              <a:latin typeface="Calibri"/>
            </a:rPr>
            <a:t>DASHBOARD PJ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absolute">
    <xdr:from>
      <xdr:col>2</xdr:col>
      <xdr:colOff>895320</xdr:colOff>
      <xdr:row>1</xdr:row>
      <xdr:rowOff>142920</xdr:rowOff>
    </xdr:from>
    <xdr:to>
      <xdr:col>2</xdr:col>
      <xdr:colOff>1961640</xdr:colOff>
      <xdr:row>1</xdr:row>
      <xdr:rowOff>466200</xdr:rowOff>
    </xdr:to>
    <xdr:sp macro="" textlink="">
      <xdr:nvSpPr>
        <xdr:cNvPr id="154" name="Retângulo 20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800-00009A000000}"/>
            </a:ext>
          </a:extLst>
        </xdr:cNvPr>
        <xdr:cNvSpPr/>
      </xdr:nvSpPr>
      <xdr:spPr>
        <a:xfrm>
          <a:off x="1609560" y="781200"/>
          <a:ext cx="1066320" cy="323280"/>
        </a:xfrm>
        <a:prstGeom prst="rect">
          <a:avLst/>
        </a:prstGeom>
        <a:solidFill>
          <a:srgbClr val="FFFFFF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100" b="1" strike="noStrike" spc="-1">
              <a:solidFill>
                <a:schemeClr val="dk1"/>
              </a:solidFill>
              <a:latin typeface="Calibri"/>
            </a:rPr>
            <a:t>ANIVERSÁRIOS</a:t>
          </a:r>
          <a:endParaRPr lang="pt-BR" sz="1100" b="0" strike="noStrike" spc="-1">
            <a:latin typeface="Calibri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676440</xdr:colOff>
      <xdr:row>0</xdr:row>
      <xdr:rowOff>0</xdr:rowOff>
    </xdr:from>
    <xdr:to>
      <xdr:col>3</xdr:col>
      <xdr:colOff>1734480</xdr:colOff>
      <xdr:row>0</xdr:row>
      <xdr:rowOff>630000</xdr:rowOff>
    </xdr:to>
    <xdr:sp macro="" textlink="">
      <xdr:nvSpPr>
        <xdr:cNvPr id="155" name="Retângulo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9B000000}"/>
            </a:ext>
          </a:extLst>
        </xdr:cNvPr>
        <xdr:cNvSpPr/>
      </xdr:nvSpPr>
      <xdr:spPr>
        <a:xfrm>
          <a:off x="3656520" y="0"/>
          <a:ext cx="105804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PROCESSOS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3</xdr:col>
      <xdr:colOff>1790640</xdr:colOff>
      <xdr:row>0</xdr:row>
      <xdr:rowOff>0</xdr:rowOff>
    </xdr:from>
    <xdr:to>
      <xdr:col>4</xdr:col>
      <xdr:colOff>943560</xdr:colOff>
      <xdr:row>0</xdr:row>
      <xdr:rowOff>630000</xdr:rowOff>
    </xdr:to>
    <xdr:sp macro="" textlink="">
      <xdr:nvSpPr>
        <xdr:cNvPr id="156" name="Retângulo 2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9C000000}"/>
            </a:ext>
          </a:extLst>
        </xdr:cNvPr>
        <xdr:cNvSpPr/>
      </xdr:nvSpPr>
      <xdr:spPr>
        <a:xfrm>
          <a:off x="4770720" y="0"/>
          <a:ext cx="1156320" cy="630000"/>
        </a:xfrm>
        <a:prstGeom prst="rect">
          <a:avLst/>
        </a:prstGeom>
        <a:solidFill>
          <a:srgbClr val="385623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1" strike="noStrike" spc="-1">
              <a:solidFill>
                <a:schemeClr val="lt1"/>
              </a:solidFill>
              <a:latin typeface="Calibri"/>
              <a:ea typeface="Source Sans Pro"/>
            </a:rPr>
            <a:t>CLIENTES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4</xdr:col>
      <xdr:colOff>1000080</xdr:colOff>
      <xdr:row>0</xdr:row>
      <xdr:rowOff>0</xdr:rowOff>
    </xdr:from>
    <xdr:to>
      <xdr:col>5</xdr:col>
      <xdr:colOff>629280</xdr:colOff>
      <xdr:row>0</xdr:row>
      <xdr:rowOff>630000</xdr:rowOff>
    </xdr:to>
    <xdr:sp macro="" textlink="">
      <xdr:nvSpPr>
        <xdr:cNvPr id="157" name="Retângulo 2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9D000000}"/>
            </a:ext>
          </a:extLst>
        </xdr:cNvPr>
        <xdr:cNvSpPr/>
      </xdr:nvSpPr>
      <xdr:spPr>
        <a:xfrm>
          <a:off x="5983560" y="0"/>
          <a:ext cx="113940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AUDIÊNCIAS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5</xdr:col>
      <xdr:colOff>733320</xdr:colOff>
      <xdr:row>0</xdr:row>
      <xdr:rowOff>0</xdr:rowOff>
    </xdr:from>
    <xdr:to>
      <xdr:col>6</xdr:col>
      <xdr:colOff>818640</xdr:colOff>
      <xdr:row>0</xdr:row>
      <xdr:rowOff>630000</xdr:rowOff>
    </xdr:to>
    <xdr:sp macro="" textlink="">
      <xdr:nvSpPr>
        <xdr:cNvPr id="158" name="Retângulo 2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9E000000}"/>
            </a:ext>
          </a:extLst>
        </xdr:cNvPr>
        <xdr:cNvSpPr/>
      </xdr:nvSpPr>
      <xdr:spPr>
        <a:xfrm>
          <a:off x="7227000" y="0"/>
          <a:ext cx="126324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ATENDIMENTOS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6</xdr:col>
      <xdr:colOff>905040</xdr:colOff>
      <xdr:row>0</xdr:row>
      <xdr:rowOff>0</xdr:rowOff>
    </xdr:from>
    <xdr:to>
      <xdr:col>6</xdr:col>
      <xdr:colOff>1963080</xdr:colOff>
      <xdr:row>0</xdr:row>
      <xdr:rowOff>630000</xdr:rowOff>
    </xdr:to>
    <xdr:sp macro="" textlink="">
      <xdr:nvSpPr>
        <xdr:cNvPr id="159" name="Retângulo 2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9F000000}"/>
            </a:ext>
          </a:extLst>
        </xdr:cNvPr>
        <xdr:cNvSpPr/>
      </xdr:nvSpPr>
      <xdr:spPr>
        <a:xfrm>
          <a:off x="8576640" y="0"/>
          <a:ext cx="105804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FINANCEIRO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6</xdr:col>
      <xdr:colOff>1990800</xdr:colOff>
      <xdr:row>0</xdr:row>
      <xdr:rowOff>0</xdr:rowOff>
    </xdr:from>
    <xdr:to>
      <xdr:col>7</xdr:col>
      <xdr:colOff>856800</xdr:colOff>
      <xdr:row>0</xdr:row>
      <xdr:rowOff>630000</xdr:rowOff>
    </xdr:to>
    <xdr:sp macro="" textlink="">
      <xdr:nvSpPr>
        <xdr:cNvPr id="160" name="Retângulo 30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900-0000A0000000}"/>
            </a:ext>
          </a:extLst>
        </xdr:cNvPr>
        <xdr:cNvSpPr/>
      </xdr:nvSpPr>
      <xdr:spPr>
        <a:xfrm>
          <a:off x="9662400" y="0"/>
          <a:ext cx="101016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TAREFAS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7</xdr:col>
      <xdr:colOff>961920</xdr:colOff>
      <xdr:row>0</xdr:row>
      <xdr:rowOff>0</xdr:rowOff>
    </xdr:from>
    <xdr:to>
      <xdr:col>7</xdr:col>
      <xdr:colOff>2237760</xdr:colOff>
      <xdr:row>0</xdr:row>
      <xdr:rowOff>630000</xdr:rowOff>
    </xdr:to>
    <xdr:sp macro="" textlink="">
      <xdr:nvSpPr>
        <xdr:cNvPr id="161" name="Retângulo 3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900-0000A1000000}"/>
            </a:ext>
          </a:extLst>
        </xdr:cNvPr>
        <xdr:cNvSpPr/>
      </xdr:nvSpPr>
      <xdr:spPr>
        <a:xfrm>
          <a:off x="10777680" y="0"/>
          <a:ext cx="127584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CONFIGURAÇÕES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2</xdr:col>
      <xdr:colOff>1676160</xdr:colOff>
      <xdr:row>0</xdr:row>
      <xdr:rowOff>628200</xdr:rowOff>
    </xdr:to>
    <xdr:sp macro="" textlink="">
      <xdr:nvSpPr>
        <xdr:cNvPr id="162" name="Retângulo 32">
          <a:extLst>
            <a:ext uri="{FF2B5EF4-FFF2-40B4-BE49-F238E27FC236}">
              <a16:creationId xmlns:a16="http://schemas.microsoft.com/office/drawing/2014/main" id="{00000000-0008-0000-0900-0000A2000000}"/>
            </a:ext>
          </a:extLst>
        </xdr:cNvPr>
        <xdr:cNvSpPr/>
      </xdr:nvSpPr>
      <xdr:spPr>
        <a:xfrm>
          <a:off x="0" y="0"/>
          <a:ext cx="2390400" cy="6282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200" b="1" strike="noStrike" spc="-1">
              <a:solidFill>
                <a:schemeClr val="lt1"/>
              </a:solidFill>
              <a:latin typeface="Calibri"/>
              <a:ea typeface="Source Sans Pro"/>
            </a:rPr>
            <a:t>LOURENÇO &amp; NAJM SOCIEDADE DE ADVOGADOS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2</xdr:col>
      <xdr:colOff>1714680</xdr:colOff>
      <xdr:row>0</xdr:row>
      <xdr:rowOff>0</xdr:rowOff>
    </xdr:from>
    <xdr:to>
      <xdr:col>3</xdr:col>
      <xdr:colOff>629640</xdr:colOff>
      <xdr:row>0</xdr:row>
      <xdr:rowOff>630000</xdr:rowOff>
    </xdr:to>
    <xdr:sp macro="" textlink="">
      <xdr:nvSpPr>
        <xdr:cNvPr id="163" name="Retângulo 33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900-0000A3000000}"/>
            </a:ext>
          </a:extLst>
        </xdr:cNvPr>
        <xdr:cNvSpPr/>
      </xdr:nvSpPr>
      <xdr:spPr>
        <a:xfrm>
          <a:off x="2428920" y="0"/>
          <a:ext cx="118080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PAINEL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1</xdr:col>
      <xdr:colOff>0</xdr:colOff>
      <xdr:row>1</xdr:row>
      <xdr:rowOff>142920</xdr:rowOff>
    </xdr:from>
    <xdr:to>
      <xdr:col>2</xdr:col>
      <xdr:colOff>875880</xdr:colOff>
      <xdr:row>1</xdr:row>
      <xdr:rowOff>466200</xdr:rowOff>
    </xdr:to>
    <xdr:sp macro="" textlink="">
      <xdr:nvSpPr>
        <xdr:cNvPr id="164" name="Retângul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A4000000}"/>
            </a:ext>
          </a:extLst>
        </xdr:cNvPr>
        <xdr:cNvSpPr/>
      </xdr:nvSpPr>
      <xdr:spPr>
        <a:xfrm>
          <a:off x="332280" y="781200"/>
          <a:ext cx="1257840" cy="323280"/>
        </a:xfrm>
        <a:prstGeom prst="rect">
          <a:avLst/>
        </a:prstGeom>
        <a:solidFill>
          <a:srgbClr val="385623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100" b="0" strike="noStrike" spc="-1">
              <a:solidFill>
                <a:schemeClr val="lt1"/>
              </a:solidFill>
              <a:latin typeface="Calibri"/>
            </a:rPr>
            <a:t>PESSOAS FÍSICAS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absolute">
    <xdr:from>
      <xdr:col>2</xdr:col>
      <xdr:colOff>2057400</xdr:colOff>
      <xdr:row>1</xdr:row>
      <xdr:rowOff>142920</xdr:rowOff>
    </xdr:from>
    <xdr:to>
      <xdr:col>3</xdr:col>
      <xdr:colOff>1285560</xdr:colOff>
      <xdr:row>1</xdr:row>
      <xdr:rowOff>466200</xdr:rowOff>
    </xdr:to>
    <xdr:sp macro="" textlink="">
      <xdr:nvSpPr>
        <xdr:cNvPr id="165" name="Retângulo 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900-0000A5000000}"/>
            </a:ext>
          </a:extLst>
        </xdr:cNvPr>
        <xdr:cNvSpPr/>
      </xdr:nvSpPr>
      <xdr:spPr>
        <a:xfrm>
          <a:off x="2771640" y="781200"/>
          <a:ext cx="1494000" cy="323280"/>
        </a:xfrm>
        <a:prstGeom prst="rect">
          <a:avLst/>
        </a:prstGeom>
        <a:solidFill>
          <a:srgbClr val="FFFFFF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100" b="1" strike="noStrike" spc="-1">
              <a:solidFill>
                <a:srgbClr val="000000"/>
              </a:solidFill>
              <a:latin typeface="Calibri"/>
            </a:rPr>
            <a:t>PESSOAS JURÍDICAS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absolute">
    <xdr:from>
      <xdr:col>3</xdr:col>
      <xdr:colOff>1343160</xdr:colOff>
      <xdr:row>1</xdr:row>
      <xdr:rowOff>142920</xdr:rowOff>
    </xdr:from>
    <xdr:to>
      <xdr:col>4</xdr:col>
      <xdr:colOff>676080</xdr:colOff>
      <xdr:row>1</xdr:row>
      <xdr:rowOff>466200</xdr:rowOff>
    </xdr:to>
    <xdr:sp macro="" textlink="">
      <xdr:nvSpPr>
        <xdr:cNvPr id="166" name="Retângulo 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900-0000A6000000}"/>
            </a:ext>
          </a:extLst>
        </xdr:cNvPr>
        <xdr:cNvSpPr/>
      </xdr:nvSpPr>
      <xdr:spPr>
        <a:xfrm>
          <a:off x="4323240" y="781200"/>
          <a:ext cx="1336320" cy="323280"/>
        </a:xfrm>
        <a:prstGeom prst="rect">
          <a:avLst/>
        </a:prstGeom>
        <a:solidFill>
          <a:srgbClr val="385623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100" b="0" strike="noStrike" spc="-1">
              <a:solidFill>
                <a:schemeClr val="lt1"/>
              </a:solidFill>
              <a:latin typeface="Calibri"/>
            </a:rPr>
            <a:t>DASHBOARD PF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absolute">
    <xdr:from>
      <xdr:col>4</xdr:col>
      <xdr:colOff>743040</xdr:colOff>
      <xdr:row>1</xdr:row>
      <xdr:rowOff>142920</xdr:rowOff>
    </xdr:from>
    <xdr:to>
      <xdr:col>5</xdr:col>
      <xdr:colOff>397440</xdr:colOff>
      <xdr:row>1</xdr:row>
      <xdr:rowOff>466200</xdr:rowOff>
    </xdr:to>
    <xdr:sp macro="" textlink="">
      <xdr:nvSpPr>
        <xdr:cNvPr id="167" name="Retângulo 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900-0000A7000000}"/>
            </a:ext>
          </a:extLst>
        </xdr:cNvPr>
        <xdr:cNvSpPr/>
      </xdr:nvSpPr>
      <xdr:spPr>
        <a:xfrm>
          <a:off x="5726520" y="781200"/>
          <a:ext cx="1164600" cy="323280"/>
        </a:xfrm>
        <a:prstGeom prst="rect">
          <a:avLst/>
        </a:prstGeom>
        <a:solidFill>
          <a:srgbClr val="385623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100" b="0" strike="noStrike" spc="-1">
              <a:solidFill>
                <a:schemeClr val="lt1"/>
              </a:solidFill>
              <a:latin typeface="Calibri"/>
            </a:rPr>
            <a:t>DASHBOARD PJ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absolute">
    <xdr:from>
      <xdr:col>2</xdr:col>
      <xdr:colOff>895320</xdr:colOff>
      <xdr:row>1</xdr:row>
      <xdr:rowOff>142920</xdr:rowOff>
    </xdr:from>
    <xdr:to>
      <xdr:col>2</xdr:col>
      <xdr:colOff>1961640</xdr:colOff>
      <xdr:row>1</xdr:row>
      <xdr:rowOff>466200</xdr:rowOff>
    </xdr:to>
    <xdr:sp macro="" textlink="">
      <xdr:nvSpPr>
        <xdr:cNvPr id="168" name="Retângulo 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900-0000A8000000}"/>
            </a:ext>
          </a:extLst>
        </xdr:cNvPr>
        <xdr:cNvSpPr/>
      </xdr:nvSpPr>
      <xdr:spPr>
        <a:xfrm>
          <a:off x="1609560" y="781200"/>
          <a:ext cx="1066320" cy="323280"/>
        </a:xfrm>
        <a:prstGeom prst="rect">
          <a:avLst/>
        </a:prstGeom>
        <a:solidFill>
          <a:srgbClr val="385623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100" b="0" strike="noStrike" spc="-1">
              <a:solidFill>
                <a:schemeClr val="lt1"/>
              </a:solidFill>
              <a:latin typeface="Calibri"/>
            </a:rPr>
            <a:t>ANIVERSÁRIOS</a:t>
          </a:r>
          <a:endParaRPr lang="pt-BR" sz="1100" b="0" strike="noStrike" spc="-1">
            <a:latin typeface="Calibri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19080</xdr:colOff>
      <xdr:row>3</xdr:row>
      <xdr:rowOff>142920</xdr:rowOff>
    </xdr:from>
    <xdr:to>
      <xdr:col>9</xdr:col>
      <xdr:colOff>495000</xdr:colOff>
      <xdr:row>4</xdr:row>
      <xdr:rowOff>228240</xdr:rowOff>
    </xdr:to>
    <xdr:sp macro="" textlink="">
      <xdr:nvSpPr>
        <xdr:cNvPr id="169" name="Retângulo 11">
          <a:extLst>
            <a:ext uri="{FF2B5EF4-FFF2-40B4-BE49-F238E27FC236}">
              <a16:creationId xmlns:a16="http://schemas.microsoft.com/office/drawing/2014/main" id="{00000000-0008-0000-0A00-0000A9000000}"/>
            </a:ext>
          </a:extLst>
        </xdr:cNvPr>
        <xdr:cNvSpPr/>
      </xdr:nvSpPr>
      <xdr:spPr>
        <a:xfrm>
          <a:off x="421560" y="1381320"/>
          <a:ext cx="6095160" cy="561600"/>
        </a:xfrm>
        <a:prstGeom prst="rect">
          <a:avLst/>
        </a:prstGeom>
        <a:solidFill>
          <a:srgbClr val="F2F2F2"/>
        </a:solidFill>
        <a:ln w="12700">
          <a:noFill/>
        </a:ln>
        <a:effectLst>
          <a:outerShdw blurRad="50760" dist="37674" dir="2700000" algn="tl" rotWithShape="0">
            <a:srgbClr val="000000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  <a:tabLst>
              <a:tab pos="0" algn="l"/>
            </a:tabLst>
          </a:pPr>
          <a:r>
            <a:rPr lang="en-US" sz="2400" b="0" strike="noStrike" spc="-1">
              <a:solidFill>
                <a:srgbClr val="000000"/>
              </a:solidFill>
              <a:latin typeface="Calibri"/>
            </a:rPr>
            <a:t>32</a:t>
          </a:r>
          <a:endParaRPr lang="pt-BR" sz="2400" b="0" strike="noStrike" spc="-1">
            <a:latin typeface="Calibri"/>
          </a:endParaRPr>
        </a:p>
      </xdr:txBody>
    </xdr:sp>
    <xdr:clientData/>
  </xdr:twoCellAnchor>
  <xdr:twoCellAnchor editAs="absolute">
    <xdr:from>
      <xdr:col>0</xdr:col>
      <xdr:colOff>343080</xdr:colOff>
      <xdr:row>3</xdr:row>
      <xdr:rowOff>190440</xdr:rowOff>
    </xdr:from>
    <xdr:to>
      <xdr:col>5</xdr:col>
      <xdr:colOff>361800</xdr:colOff>
      <xdr:row>4</xdr:row>
      <xdr:rowOff>199440</xdr:rowOff>
    </xdr:to>
    <xdr:sp macro="" textlink="">
      <xdr:nvSpPr>
        <xdr:cNvPr id="170" name="CaixaDeTexto 12">
          <a:extLst>
            <a:ext uri="{FF2B5EF4-FFF2-40B4-BE49-F238E27FC236}">
              <a16:creationId xmlns:a16="http://schemas.microsoft.com/office/drawing/2014/main" id="{00000000-0008-0000-0A00-0000AA000000}"/>
            </a:ext>
          </a:extLst>
        </xdr:cNvPr>
        <xdr:cNvSpPr/>
      </xdr:nvSpPr>
      <xdr:spPr>
        <a:xfrm>
          <a:off x="343080" y="1428840"/>
          <a:ext cx="2777760" cy="485280"/>
        </a:xfrm>
        <a:prstGeom prst="rect">
          <a:avLst/>
        </a:prstGeom>
        <a:noFill/>
        <a:ln w="9525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600" b="1" strike="noStrike" spc="-1">
              <a:solidFill>
                <a:schemeClr val="dk1"/>
              </a:solidFill>
              <a:latin typeface="Calibri"/>
            </a:rPr>
            <a:t>TOTAL DE CLIENTES PF</a:t>
          </a:r>
          <a:endParaRPr lang="pt-BR" sz="1600" b="0" strike="noStrike" spc="-1">
            <a:latin typeface="Calibri"/>
          </a:endParaRPr>
        </a:p>
      </xdr:txBody>
    </xdr:sp>
    <xdr:clientData/>
  </xdr:twoCellAnchor>
  <xdr:twoCellAnchor editAs="oneCell">
    <xdr:from>
      <xdr:col>1</xdr:col>
      <xdr:colOff>9360</xdr:colOff>
      <xdr:row>20</xdr:row>
      <xdr:rowOff>209520</xdr:rowOff>
    </xdr:from>
    <xdr:to>
      <xdr:col>9</xdr:col>
      <xdr:colOff>66240</xdr:colOff>
      <xdr:row>26</xdr:row>
      <xdr:rowOff>256680</xdr:rowOff>
    </xdr:to>
    <xdr:graphicFrame macro="">
      <xdr:nvGraphicFramePr>
        <xdr:cNvPr id="171" name="Gráfico 35">
          <a:extLst>
            <a:ext uri="{FF2B5EF4-FFF2-40B4-BE49-F238E27FC236}">
              <a16:creationId xmlns:a16="http://schemas.microsoft.com/office/drawing/2014/main" id="{00000000-0008-0000-0A00-0000A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133200</xdr:colOff>
      <xdr:row>5</xdr:row>
      <xdr:rowOff>360</xdr:rowOff>
    </xdr:from>
    <xdr:to>
      <xdr:col>8</xdr:col>
      <xdr:colOff>18720</xdr:colOff>
      <xdr:row>11</xdr:row>
      <xdr:rowOff>295200</xdr:rowOff>
    </xdr:to>
    <xdr:graphicFrame macro="">
      <xdr:nvGraphicFramePr>
        <xdr:cNvPr id="172" name="Gráfico 37">
          <a:extLst>
            <a:ext uri="{FF2B5EF4-FFF2-40B4-BE49-F238E27FC236}">
              <a16:creationId xmlns:a16="http://schemas.microsoft.com/office/drawing/2014/main" id="{00000000-0008-0000-0A00-0000A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47520</xdr:colOff>
      <xdr:row>5</xdr:row>
      <xdr:rowOff>360</xdr:rowOff>
    </xdr:from>
    <xdr:to>
      <xdr:col>13</xdr:col>
      <xdr:colOff>923400</xdr:colOff>
      <xdr:row>11</xdr:row>
      <xdr:rowOff>304560</xdr:rowOff>
    </xdr:to>
    <xdr:graphicFrame macro="">
      <xdr:nvGraphicFramePr>
        <xdr:cNvPr id="173" name="Gráfico 38">
          <a:extLst>
            <a:ext uri="{FF2B5EF4-FFF2-40B4-BE49-F238E27FC236}">
              <a16:creationId xmlns:a16="http://schemas.microsoft.com/office/drawing/2014/main" id="{00000000-0008-0000-0A00-0000A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4</xdr:col>
      <xdr:colOff>123840</xdr:colOff>
      <xdr:row>13</xdr:row>
      <xdr:rowOff>19080</xdr:rowOff>
    </xdr:from>
    <xdr:to>
      <xdr:col>8</xdr:col>
      <xdr:colOff>9360</xdr:colOff>
      <xdr:row>20</xdr:row>
      <xdr:rowOff>9360</xdr:rowOff>
    </xdr:to>
    <xdr:graphicFrame macro="">
      <xdr:nvGraphicFramePr>
        <xdr:cNvPr id="174" name="Gráfico 39">
          <a:extLst>
            <a:ext uri="{FF2B5EF4-FFF2-40B4-BE49-F238E27FC236}">
              <a16:creationId xmlns:a16="http://schemas.microsoft.com/office/drawing/2014/main" id="{00000000-0008-0000-0A00-0000A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9</xdr:col>
      <xdr:colOff>57240</xdr:colOff>
      <xdr:row>13</xdr:row>
      <xdr:rowOff>19080</xdr:rowOff>
    </xdr:from>
    <xdr:to>
      <xdr:col>13</xdr:col>
      <xdr:colOff>934920</xdr:colOff>
      <xdr:row>20</xdr:row>
      <xdr:rowOff>9000</xdr:rowOff>
    </xdr:to>
    <xdr:graphicFrame macro="">
      <xdr:nvGraphicFramePr>
        <xdr:cNvPr id="175" name="Gráfico 41">
          <a:extLst>
            <a:ext uri="{FF2B5EF4-FFF2-40B4-BE49-F238E27FC236}">
              <a16:creationId xmlns:a16="http://schemas.microsoft.com/office/drawing/2014/main" id="{00000000-0008-0000-0A00-0000A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14</xdr:col>
      <xdr:colOff>219240</xdr:colOff>
      <xdr:row>9</xdr:row>
      <xdr:rowOff>209520</xdr:rowOff>
    </xdr:from>
    <xdr:to>
      <xdr:col>18</xdr:col>
      <xdr:colOff>3195</xdr:colOff>
      <xdr:row>16</xdr:row>
      <xdr:rowOff>95040</xdr:rowOff>
    </xdr:to>
    <xdr:graphicFrame macro="">
      <xdr:nvGraphicFramePr>
        <xdr:cNvPr id="176" name="Gráfico 42">
          <a:extLst>
            <a:ext uri="{FF2B5EF4-FFF2-40B4-BE49-F238E27FC236}">
              <a16:creationId xmlns:a16="http://schemas.microsoft.com/office/drawing/2014/main" id="{00000000-0008-0000-0A00-0000B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9</xdr:col>
      <xdr:colOff>171360</xdr:colOff>
      <xdr:row>20</xdr:row>
      <xdr:rowOff>209520</xdr:rowOff>
    </xdr:from>
    <xdr:to>
      <xdr:col>18</xdr:col>
      <xdr:colOff>199440</xdr:colOff>
      <xdr:row>26</xdr:row>
      <xdr:rowOff>256680</xdr:rowOff>
    </xdr:to>
    <xdr:graphicFrame macro="">
      <xdr:nvGraphicFramePr>
        <xdr:cNvPr id="177" name="Gráfico 46">
          <a:extLst>
            <a:ext uri="{FF2B5EF4-FFF2-40B4-BE49-F238E27FC236}">
              <a16:creationId xmlns:a16="http://schemas.microsoft.com/office/drawing/2014/main" id="{00000000-0008-0000-0A00-0000B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absolute">
    <xdr:from>
      <xdr:col>6</xdr:col>
      <xdr:colOff>142920</xdr:colOff>
      <xdr:row>0</xdr:row>
      <xdr:rowOff>0</xdr:rowOff>
    </xdr:from>
    <xdr:to>
      <xdr:col>6</xdr:col>
      <xdr:colOff>1200960</xdr:colOff>
      <xdr:row>0</xdr:row>
      <xdr:rowOff>630000</xdr:rowOff>
    </xdr:to>
    <xdr:sp macro="" textlink="">
      <xdr:nvSpPr>
        <xdr:cNvPr id="178" name="Retângulo 36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A00-0000B2000000}"/>
            </a:ext>
          </a:extLst>
        </xdr:cNvPr>
        <xdr:cNvSpPr/>
      </xdr:nvSpPr>
      <xdr:spPr>
        <a:xfrm>
          <a:off x="3697560" y="0"/>
          <a:ext cx="105804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PROCESSOS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6</xdr:col>
      <xdr:colOff>1257480</xdr:colOff>
      <xdr:row>0</xdr:row>
      <xdr:rowOff>0</xdr:rowOff>
    </xdr:from>
    <xdr:to>
      <xdr:col>8</xdr:col>
      <xdr:colOff>29520</xdr:colOff>
      <xdr:row>0</xdr:row>
      <xdr:rowOff>630000</xdr:rowOff>
    </xdr:to>
    <xdr:sp macro="" textlink="">
      <xdr:nvSpPr>
        <xdr:cNvPr id="179" name="Retângulo 4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A00-0000B3000000}"/>
            </a:ext>
          </a:extLst>
        </xdr:cNvPr>
        <xdr:cNvSpPr/>
      </xdr:nvSpPr>
      <xdr:spPr>
        <a:xfrm>
          <a:off x="4812120" y="0"/>
          <a:ext cx="1189080" cy="630000"/>
        </a:xfrm>
        <a:prstGeom prst="rect">
          <a:avLst/>
        </a:prstGeom>
        <a:solidFill>
          <a:srgbClr val="385623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1" strike="noStrike" spc="-1">
              <a:solidFill>
                <a:schemeClr val="lt1"/>
              </a:solidFill>
              <a:latin typeface="Calibri"/>
              <a:ea typeface="Source Sans Pro"/>
            </a:rPr>
            <a:t>CLIENTES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9</xdr:col>
      <xdr:colOff>38160</xdr:colOff>
      <xdr:row>0</xdr:row>
      <xdr:rowOff>0</xdr:rowOff>
    </xdr:from>
    <xdr:to>
      <xdr:col>10</xdr:col>
      <xdr:colOff>343800</xdr:colOff>
      <xdr:row>0</xdr:row>
      <xdr:rowOff>630000</xdr:rowOff>
    </xdr:to>
    <xdr:sp macro="" textlink="">
      <xdr:nvSpPr>
        <xdr:cNvPr id="180" name="Retângulo 4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A00-0000B4000000}"/>
            </a:ext>
          </a:extLst>
        </xdr:cNvPr>
        <xdr:cNvSpPr/>
      </xdr:nvSpPr>
      <xdr:spPr>
        <a:xfrm>
          <a:off x="6059880" y="0"/>
          <a:ext cx="110124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AUDIÊNCIAS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10</xdr:col>
      <xdr:colOff>447840</xdr:colOff>
      <xdr:row>0</xdr:row>
      <xdr:rowOff>0</xdr:rowOff>
    </xdr:from>
    <xdr:to>
      <xdr:col>13</xdr:col>
      <xdr:colOff>142560</xdr:colOff>
      <xdr:row>0</xdr:row>
      <xdr:rowOff>630000</xdr:rowOff>
    </xdr:to>
    <xdr:sp macro="" textlink="">
      <xdr:nvSpPr>
        <xdr:cNvPr id="181" name="Retângulo 4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A00-0000B5000000}"/>
            </a:ext>
          </a:extLst>
        </xdr:cNvPr>
        <xdr:cNvSpPr/>
      </xdr:nvSpPr>
      <xdr:spPr>
        <a:xfrm>
          <a:off x="7265160" y="0"/>
          <a:ext cx="128592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ATENDIMENTOS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13</xdr:col>
      <xdr:colOff>228600</xdr:colOff>
      <xdr:row>0</xdr:row>
      <xdr:rowOff>0</xdr:rowOff>
    </xdr:from>
    <xdr:to>
      <xdr:col>14</xdr:col>
      <xdr:colOff>210240</xdr:colOff>
      <xdr:row>0</xdr:row>
      <xdr:rowOff>630000</xdr:rowOff>
    </xdr:to>
    <xdr:sp macro="" textlink="">
      <xdr:nvSpPr>
        <xdr:cNvPr id="182" name="Retângulo 4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A00-0000B6000000}"/>
            </a:ext>
          </a:extLst>
        </xdr:cNvPr>
        <xdr:cNvSpPr/>
      </xdr:nvSpPr>
      <xdr:spPr>
        <a:xfrm>
          <a:off x="8637120" y="0"/>
          <a:ext cx="111960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FINANCEIRO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15</xdr:col>
      <xdr:colOff>9360</xdr:colOff>
      <xdr:row>0</xdr:row>
      <xdr:rowOff>0</xdr:rowOff>
    </xdr:from>
    <xdr:to>
      <xdr:col>16</xdr:col>
      <xdr:colOff>237600</xdr:colOff>
      <xdr:row>0</xdr:row>
      <xdr:rowOff>630000</xdr:rowOff>
    </xdr:to>
    <xdr:sp macro="" textlink="">
      <xdr:nvSpPr>
        <xdr:cNvPr id="183" name="Retângulo 47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A00-0000B7000000}"/>
            </a:ext>
          </a:extLst>
        </xdr:cNvPr>
        <xdr:cNvSpPr/>
      </xdr:nvSpPr>
      <xdr:spPr>
        <a:xfrm>
          <a:off x="9797400" y="0"/>
          <a:ext cx="94320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TAREFAS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16</xdr:col>
      <xdr:colOff>342720</xdr:colOff>
      <xdr:row>0</xdr:row>
      <xdr:rowOff>0</xdr:rowOff>
    </xdr:from>
    <xdr:to>
      <xdr:col>18</xdr:col>
      <xdr:colOff>190080</xdr:colOff>
      <xdr:row>0</xdr:row>
      <xdr:rowOff>630000</xdr:rowOff>
    </xdr:to>
    <xdr:sp macro="" textlink="">
      <xdr:nvSpPr>
        <xdr:cNvPr id="184" name="Retângulo 48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0A00-0000B8000000}"/>
            </a:ext>
          </a:extLst>
        </xdr:cNvPr>
        <xdr:cNvSpPr/>
      </xdr:nvSpPr>
      <xdr:spPr>
        <a:xfrm>
          <a:off x="10845720" y="0"/>
          <a:ext cx="135720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CONFIGURAÇÕES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3</xdr:col>
      <xdr:colOff>504360</xdr:colOff>
      <xdr:row>0</xdr:row>
      <xdr:rowOff>628200</xdr:rowOff>
    </xdr:to>
    <xdr:sp macro="" textlink="">
      <xdr:nvSpPr>
        <xdr:cNvPr id="185" name="Retângulo 49">
          <a:extLst>
            <a:ext uri="{FF2B5EF4-FFF2-40B4-BE49-F238E27FC236}">
              <a16:creationId xmlns:a16="http://schemas.microsoft.com/office/drawing/2014/main" id="{00000000-0008-0000-0A00-0000B9000000}"/>
            </a:ext>
          </a:extLst>
        </xdr:cNvPr>
        <xdr:cNvSpPr/>
      </xdr:nvSpPr>
      <xdr:spPr>
        <a:xfrm>
          <a:off x="0" y="0"/>
          <a:ext cx="2467800" cy="6282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200" b="1" strike="noStrike" spc="-1">
              <a:solidFill>
                <a:schemeClr val="lt1"/>
              </a:solidFill>
              <a:latin typeface="Calibri"/>
              <a:ea typeface="Source Sans Pro"/>
            </a:rPr>
            <a:t>LOURENÇO &amp; NAJM SOCIEDADE DE ADVOGADOS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3</xdr:col>
      <xdr:colOff>542880</xdr:colOff>
      <xdr:row>0</xdr:row>
      <xdr:rowOff>0</xdr:rowOff>
    </xdr:from>
    <xdr:to>
      <xdr:col>6</xdr:col>
      <xdr:colOff>96120</xdr:colOff>
      <xdr:row>0</xdr:row>
      <xdr:rowOff>630000</xdr:rowOff>
    </xdr:to>
    <xdr:sp macro="" textlink="">
      <xdr:nvSpPr>
        <xdr:cNvPr id="186" name="Retângulo 50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0A00-0000BA000000}"/>
            </a:ext>
          </a:extLst>
        </xdr:cNvPr>
        <xdr:cNvSpPr/>
      </xdr:nvSpPr>
      <xdr:spPr>
        <a:xfrm>
          <a:off x="2506320" y="0"/>
          <a:ext cx="114444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PAINEL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0</xdr:col>
      <xdr:colOff>314280</xdr:colOff>
      <xdr:row>1</xdr:row>
      <xdr:rowOff>142920</xdr:rowOff>
    </xdr:from>
    <xdr:to>
      <xdr:col>2</xdr:col>
      <xdr:colOff>371160</xdr:colOff>
      <xdr:row>1</xdr:row>
      <xdr:rowOff>466200</xdr:rowOff>
    </xdr:to>
    <xdr:sp macro="" textlink="">
      <xdr:nvSpPr>
        <xdr:cNvPr id="187" name="Retângulo 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A00-0000BB000000}"/>
            </a:ext>
          </a:extLst>
        </xdr:cNvPr>
        <xdr:cNvSpPr/>
      </xdr:nvSpPr>
      <xdr:spPr>
        <a:xfrm>
          <a:off x="314280" y="781200"/>
          <a:ext cx="1315440" cy="323280"/>
        </a:xfrm>
        <a:prstGeom prst="rect">
          <a:avLst/>
        </a:prstGeom>
        <a:solidFill>
          <a:srgbClr val="385623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100" b="0" strike="noStrike" spc="-1">
              <a:solidFill>
                <a:schemeClr val="lt1"/>
              </a:solidFill>
              <a:latin typeface="Calibri"/>
            </a:rPr>
            <a:t>PESSOAS FÍSICAS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absolute">
    <xdr:from>
      <xdr:col>5</xdr:col>
      <xdr:colOff>133200</xdr:colOff>
      <xdr:row>1</xdr:row>
      <xdr:rowOff>142920</xdr:rowOff>
    </xdr:from>
    <xdr:to>
      <xdr:col>6</xdr:col>
      <xdr:colOff>752040</xdr:colOff>
      <xdr:row>1</xdr:row>
      <xdr:rowOff>466200</xdr:rowOff>
    </xdr:to>
    <xdr:sp macro="" textlink="">
      <xdr:nvSpPr>
        <xdr:cNvPr id="188" name="Retângulo 2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0A00-0000BC000000}"/>
            </a:ext>
          </a:extLst>
        </xdr:cNvPr>
        <xdr:cNvSpPr/>
      </xdr:nvSpPr>
      <xdr:spPr>
        <a:xfrm>
          <a:off x="2892240" y="781200"/>
          <a:ext cx="1414440" cy="323280"/>
        </a:xfrm>
        <a:prstGeom prst="rect">
          <a:avLst/>
        </a:prstGeom>
        <a:solidFill>
          <a:srgbClr val="385623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100" b="0" strike="noStrike" spc="-1">
              <a:solidFill>
                <a:schemeClr val="lt1"/>
              </a:solidFill>
              <a:latin typeface="Calibri"/>
            </a:rPr>
            <a:t>PESSOAS JURÍDICAS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absolute">
    <xdr:from>
      <xdr:col>6</xdr:col>
      <xdr:colOff>809640</xdr:colOff>
      <xdr:row>1</xdr:row>
      <xdr:rowOff>142920</xdr:rowOff>
    </xdr:from>
    <xdr:to>
      <xdr:col>7</xdr:col>
      <xdr:colOff>437760</xdr:colOff>
      <xdr:row>1</xdr:row>
      <xdr:rowOff>466200</xdr:rowOff>
    </xdr:to>
    <xdr:sp macro="" textlink="">
      <xdr:nvSpPr>
        <xdr:cNvPr id="189" name="Retângulo 3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0000000-0008-0000-0A00-0000BD000000}"/>
            </a:ext>
          </a:extLst>
        </xdr:cNvPr>
        <xdr:cNvSpPr/>
      </xdr:nvSpPr>
      <xdr:spPr>
        <a:xfrm>
          <a:off x="4364280" y="781200"/>
          <a:ext cx="1329840" cy="323280"/>
        </a:xfrm>
        <a:prstGeom prst="rect">
          <a:avLst/>
        </a:prstGeom>
        <a:solidFill>
          <a:srgbClr val="FFFFFF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100" b="1" strike="noStrike" spc="-1">
              <a:solidFill>
                <a:srgbClr val="000000"/>
              </a:solidFill>
              <a:latin typeface="Calibri"/>
            </a:rPr>
            <a:t>DASHBOARD PF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absolute">
    <xdr:from>
      <xdr:col>7</xdr:col>
      <xdr:colOff>504720</xdr:colOff>
      <xdr:row>1</xdr:row>
      <xdr:rowOff>142920</xdr:rowOff>
    </xdr:from>
    <xdr:to>
      <xdr:col>10</xdr:col>
      <xdr:colOff>111600</xdr:colOff>
      <xdr:row>1</xdr:row>
      <xdr:rowOff>466200</xdr:rowOff>
    </xdr:to>
    <xdr:sp macro="" textlink="">
      <xdr:nvSpPr>
        <xdr:cNvPr id="190" name="Retângulo 4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0A00-0000BE000000}"/>
            </a:ext>
          </a:extLst>
        </xdr:cNvPr>
        <xdr:cNvSpPr/>
      </xdr:nvSpPr>
      <xdr:spPr>
        <a:xfrm>
          <a:off x="5761080" y="781200"/>
          <a:ext cx="1167840" cy="323280"/>
        </a:xfrm>
        <a:prstGeom prst="rect">
          <a:avLst/>
        </a:prstGeom>
        <a:solidFill>
          <a:srgbClr val="385623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100" b="0" strike="noStrike" spc="-1">
              <a:solidFill>
                <a:schemeClr val="lt1"/>
              </a:solidFill>
              <a:latin typeface="Calibri"/>
            </a:rPr>
            <a:t>DASHBOARD PJ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absolute">
    <xdr:from>
      <xdr:col>2</xdr:col>
      <xdr:colOff>390600</xdr:colOff>
      <xdr:row>1</xdr:row>
      <xdr:rowOff>142920</xdr:rowOff>
    </xdr:from>
    <xdr:to>
      <xdr:col>5</xdr:col>
      <xdr:colOff>37800</xdr:colOff>
      <xdr:row>1</xdr:row>
      <xdr:rowOff>466200</xdr:rowOff>
    </xdr:to>
    <xdr:sp macro="" textlink="">
      <xdr:nvSpPr>
        <xdr:cNvPr id="191" name="Retângulo 5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00000000-0008-0000-0A00-0000BF000000}"/>
            </a:ext>
          </a:extLst>
        </xdr:cNvPr>
        <xdr:cNvSpPr/>
      </xdr:nvSpPr>
      <xdr:spPr>
        <a:xfrm>
          <a:off x="1649160" y="781200"/>
          <a:ext cx="1147680" cy="323280"/>
        </a:xfrm>
        <a:prstGeom prst="rect">
          <a:avLst/>
        </a:prstGeom>
        <a:solidFill>
          <a:srgbClr val="385623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100" b="0" strike="noStrike" spc="-1">
              <a:solidFill>
                <a:schemeClr val="lt1"/>
              </a:solidFill>
              <a:latin typeface="Calibri"/>
            </a:rPr>
            <a:t>ANIVERSÁRIOS</a:t>
          </a:r>
          <a:endParaRPr lang="pt-BR" sz="1100" b="0" strike="noStrike" spc="-1">
            <a:latin typeface="Calibri"/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19080</xdr:colOff>
      <xdr:row>3</xdr:row>
      <xdr:rowOff>142920</xdr:rowOff>
    </xdr:from>
    <xdr:to>
      <xdr:col>9</xdr:col>
      <xdr:colOff>495000</xdr:colOff>
      <xdr:row>4</xdr:row>
      <xdr:rowOff>228240</xdr:rowOff>
    </xdr:to>
    <xdr:sp macro="" textlink="">
      <xdr:nvSpPr>
        <xdr:cNvPr id="192" name="Retângulo 11">
          <a:extLst>
            <a:ext uri="{FF2B5EF4-FFF2-40B4-BE49-F238E27FC236}">
              <a16:creationId xmlns:a16="http://schemas.microsoft.com/office/drawing/2014/main" id="{00000000-0008-0000-0B00-0000C0000000}"/>
            </a:ext>
          </a:extLst>
        </xdr:cNvPr>
        <xdr:cNvSpPr/>
      </xdr:nvSpPr>
      <xdr:spPr>
        <a:xfrm>
          <a:off x="421560" y="1381320"/>
          <a:ext cx="6095160" cy="561600"/>
        </a:xfrm>
        <a:prstGeom prst="rect">
          <a:avLst/>
        </a:prstGeom>
        <a:solidFill>
          <a:srgbClr val="F2F2F2"/>
        </a:solidFill>
        <a:ln w="12700">
          <a:noFill/>
        </a:ln>
        <a:effectLst>
          <a:outerShdw blurRad="50760" dist="37674" dir="2700000" algn="tl" rotWithShape="0">
            <a:srgbClr val="000000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  <a:tabLst>
              <a:tab pos="0" algn="l"/>
            </a:tabLst>
          </a:pPr>
          <a:r>
            <a:rPr lang="en-US" sz="2400" b="0" strike="noStrike" spc="-1">
              <a:solidFill>
                <a:srgbClr val="000000"/>
              </a:solidFill>
              <a:latin typeface="Calibri"/>
            </a:rPr>
            <a:t>22</a:t>
          </a:r>
          <a:endParaRPr lang="pt-BR" sz="2400" b="0" strike="noStrike" spc="-1">
            <a:latin typeface="Calibri"/>
          </a:endParaRPr>
        </a:p>
      </xdr:txBody>
    </xdr:sp>
    <xdr:clientData/>
  </xdr:twoCellAnchor>
  <xdr:twoCellAnchor editAs="absolute">
    <xdr:from>
      <xdr:col>0</xdr:col>
      <xdr:colOff>343080</xdr:colOff>
      <xdr:row>3</xdr:row>
      <xdr:rowOff>190440</xdr:rowOff>
    </xdr:from>
    <xdr:to>
      <xdr:col>5</xdr:col>
      <xdr:colOff>361800</xdr:colOff>
      <xdr:row>4</xdr:row>
      <xdr:rowOff>199440</xdr:rowOff>
    </xdr:to>
    <xdr:sp macro="" textlink="">
      <xdr:nvSpPr>
        <xdr:cNvPr id="193" name="CaixaDeTexto 12">
          <a:extLst>
            <a:ext uri="{FF2B5EF4-FFF2-40B4-BE49-F238E27FC236}">
              <a16:creationId xmlns:a16="http://schemas.microsoft.com/office/drawing/2014/main" id="{00000000-0008-0000-0B00-0000C1000000}"/>
            </a:ext>
          </a:extLst>
        </xdr:cNvPr>
        <xdr:cNvSpPr/>
      </xdr:nvSpPr>
      <xdr:spPr>
        <a:xfrm>
          <a:off x="343080" y="1428840"/>
          <a:ext cx="2777760" cy="485280"/>
        </a:xfrm>
        <a:prstGeom prst="rect">
          <a:avLst/>
        </a:prstGeom>
        <a:noFill/>
        <a:ln w="9525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600" b="1" strike="noStrike" spc="-1">
              <a:solidFill>
                <a:schemeClr val="dk1"/>
              </a:solidFill>
              <a:latin typeface="Calibri"/>
            </a:rPr>
            <a:t>TOTAL DE CLIENTES PJ</a:t>
          </a:r>
          <a:endParaRPr lang="pt-BR" sz="1600" b="0" strike="noStrike" spc="-1">
            <a:latin typeface="Calibri"/>
          </a:endParaRPr>
        </a:p>
      </xdr:txBody>
    </xdr:sp>
    <xdr:clientData/>
  </xdr:twoCellAnchor>
  <xdr:twoCellAnchor editAs="oneCell">
    <xdr:from>
      <xdr:col>1</xdr:col>
      <xdr:colOff>28440</xdr:colOff>
      <xdr:row>4</xdr:row>
      <xdr:rowOff>419040</xdr:rowOff>
    </xdr:from>
    <xdr:to>
      <xdr:col>10</xdr:col>
      <xdr:colOff>599760</xdr:colOff>
      <xdr:row>12</xdr:row>
      <xdr:rowOff>113760</xdr:rowOff>
    </xdr:to>
    <xdr:graphicFrame macro="">
      <xdr:nvGraphicFramePr>
        <xdr:cNvPr id="194" name="Gráfico 14">
          <a:extLst>
            <a:ext uri="{FF2B5EF4-FFF2-40B4-BE49-F238E27FC236}">
              <a16:creationId xmlns:a16="http://schemas.microsoft.com/office/drawing/2014/main" id="{00000000-0008-0000-0B00-0000C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28440</xdr:colOff>
      <xdr:row>12</xdr:row>
      <xdr:rowOff>209520</xdr:rowOff>
    </xdr:from>
    <xdr:to>
      <xdr:col>10</xdr:col>
      <xdr:colOff>599040</xdr:colOff>
      <xdr:row>18</xdr:row>
      <xdr:rowOff>361440</xdr:rowOff>
    </xdr:to>
    <xdr:graphicFrame macro="">
      <xdr:nvGraphicFramePr>
        <xdr:cNvPr id="195" name="Gráfico 20">
          <a:extLst>
            <a:ext uri="{FF2B5EF4-FFF2-40B4-BE49-F238E27FC236}">
              <a16:creationId xmlns:a16="http://schemas.microsoft.com/office/drawing/2014/main" id="{00000000-0008-0000-0B00-0000C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723960</xdr:colOff>
      <xdr:row>4</xdr:row>
      <xdr:rowOff>419040</xdr:rowOff>
    </xdr:from>
    <xdr:to>
      <xdr:col>19</xdr:col>
      <xdr:colOff>428400</xdr:colOff>
      <xdr:row>18</xdr:row>
      <xdr:rowOff>380880</xdr:rowOff>
    </xdr:to>
    <xdr:graphicFrame macro="">
      <xdr:nvGraphicFramePr>
        <xdr:cNvPr id="196" name="Gráfico 16">
          <a:extLst>
            <a:ext uri="{FF2B5EF4-FFF2-40B4-BE49-F238E27FC236}">
              <a16:creationId xmlns:a16="http://schemas.microsoft.com/office/drawing/2014/main" id="{00000000-0008-0000-0B00-0000C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6</xdr:col>
      <xdr:colOff>142920</xdr:colOff>
      <xdr:row>0</xdr:row>
      <xdr:rowOff>0</xdr:rowOff>
    </xdr:from>
    <xdr:to>
      <xdr:col>6</xdr:col>
      <xdr:colOff>1200960</xdr:colOff>
      <xdr:row>0</xdr:row>
      <xdr:rowOff>630000</xdr:rowOff>
    </xdr:to>
    <xdr:sp macro="" textlink="">
      <xdr:nvSpPr>
        <xdr:cNvPr id="197" name="Retângulo 3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B00-0000C5000000}"/>
            </a:ext>
          </a:extLst>
        </xdr:cNvPr>
        <xdr:cNvSpPr/>
      </xdr:nvSpPr>
      <xdr:spPr>
        <a:xfrm>
          <a:off x="3697560" y="0"/>
          <a:ext cx="105804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PROCESSOS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6</xdr:col>
      <xdr:colOff>1257480</xdr:colOff>
      <xdr:row>0</xdr:row>
      <xdr:rowOff>0</xdr:rowOff>
    </xdr:from>
    <xdr:to>
      <xdr:col>8</xdr:col>
      <xdr:colOff>29520</xdr:colOff>
      <xdr:row>0</xdr:row>
      <xdr:rowOff>630000</xdr:rowOff>
    </xdr:to>
    <xdr:sp macro="" textlink="">
      <xdr:nvSpPr>
        <xdr:cNvPr id="198" name="Retângulo 3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B00-0000C6000000}"/>
            </a:ext>
          </a:extLst>
        </xdr:cNvPr>
        <xdr:cNvSpPr/>
      </xdr:nvSpPr>
      <xdr:spPr>
        <a:xfrm>
          <a:off x="4812120" y="0"/>
          <a:ext cx="1189080" cy="630000"/>
        </a:xfrm>
        <a:prstGeom prst="rect">
          <a:avLst/>
        </a:prstGeom>
        <a:solidFill>
          <a:srgbClr val="385623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1" strike="noStrike" spc="-1">
              <a:solidFill>
                <a:schemeClr val="lt1"/>
              </a:solidFill>
              <a:latin typeface="Calibri"/>
              <a:ea typeface="Source Sans Pro"/>
            </a:rPr>
            <a:t>CLIENTES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9</xdr:col>
      <xdr:colOff>38160</xdr:colOff>
      <xdr:row>0</xdr:row>
      <xdr:rowOff>0</xdr:rowOff>
    </xdr:from>
    <xdr:to>
      <xdr:col>10</xdr:col>
      <xdr:colOff>343800</xdr:colOff>
      <xdr:row>0</xdr:row>
      <xdr:rowOff>630000</xdr:rowOff>
    </xdr:to>
    <xdr:sp macro="" textlink="">
      <xdr:nvSpPr>
        <xdr:cNvPr id="199" name="Retângulo 3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B00-0000C7000000}"/>
            </a:ext>
          </a:extLst>
        </xdr:cNvPr>
        <xdr:cNvSpPr/>
      </xdr:nvSpPr>
      <xdr:spPr>
        <a:xfrm>
          <a:off x="6059880" y="0"/>
          <a:ext cx="110124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AUDIÊNCIAS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10</xdr:col>
      <xdr:colOff>447840</xdr:colOff>
      <xdr:row>0</xdr:row>
      <xdr:rowOff>0</xdr:rowOff>
    </xdr:from>
    <xdr:to>
      <xdr:col>13</xdr:col>
      <xdr:colOff>142560</xdr:colOff>
      <xdr:row>0</xdr:row>
      <xdr:rowOff>630000</xdr:rowOff>
    </xdr:to>
    <xdr:sp macro="" textlink="">
      <xdr:nvSpPr>
        <xdr:cNvPr id="200" name="Retângulo 35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B00-0000C8000000}"/>
            </a:ext>
          </a:extLst>
        </xdr:cNvPr>
        <xdr:cNvSpPr/>
      </xdr:nvSpPr>
      <xdr:spPr>
        <a:xfrm>
          <a:off x="7265160" y="0"/>
          <a:ext cx="128592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ATENDIMENTOS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13</xdr:col>
      <xdr:colOff>228600</xdr:colOff>
      <xdr:row>0</xdr:row>
      <xdr:rowOff>0</xdr:rowOff>
    </xdr:from>
    <xdr:to>
      <xdr:col>14</xdr:col>
      <xdr:colOff>210240</xdr:colOff>
      <xdr:row>0</xdr:row>
      <xdr:rowOff>630000</xdr:rowOff>
    </xdr:to>
    <xdr:sp macro="" textlink="">
      <xdr:nvSpPr>
        <xdr:cNvPr id="201" name="Retângulo 36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B00-0000C9000000}"/>
            </a:ext>
          </a:extLst>
        </xdr:cNvPr>
        <xdr:cNvSpPr/>
      </xdr:nvSpPr>
      <xdr:spPr>
        <a:xfrm>
          <a:off x="8637120" y="0"/>
          <a:ext cx="111960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FINANCEIRO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15</xdr:col>
      <xdr:colOff>9360</xdr:colOff>
      <xdr:row>0</xdr:row>
      <xdr:rowOff>0</xdr:rowOff>
    </xdr:from>
    <xdr:to>
      <xdr:col>16</xdr:col>
      <xdr:colOff>237600</xdr:colOff>
      <xdr:row>0</xdr:row>
      <xdr:rowOff>630000</xdr:rowOff>
    </xdr:to>
    <xdr:sp macro="" textlink="">
      <xdr:nvSpPr>
        <xdr:cNvPr id="202" name="Retângulo 37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B00-0000CA000000}"/>
            </a:ext>
          </a:extLst>
        </xdr:cNvPr>
        <xdr:cNvSpPr/>
      </xdr:nvSpPr>
      <xdr:spPr>
        <a:xfrm>
          <a:off x="9797400" y="0"/>
          <a:ext cx="94320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TAREFAS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16</xdr:col>
      <xdr:colOff>342720</xdr:colOff>
      <xdr:row>0</xdr:row>
      <xdr:rowOff>0</xdr:rowOff>
    </xdr:from>
    <xdr:to>
      <xdr:col>18</xdr:col>
      <xdr:colOff>190080</xdr:colOff>
      <xdr:row>0</xdr:row>
      <xdr:rowOff>630000</xdr:rowOff>
    </xdr:to>
    <xdr:sp macro="" textlink="">
      <xdr:nvSpPr>
        <xdr:cNvPr id="203" name="Retângulo 38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B00-0000CB000000}"/>
            </a:ext>
          </a:extLst>
        </xdr:cNvPr>
        <xdr:cNvSpPr/>
      </xdr:nvSpPr>
      <xdr:spPr>
        <a:xfrm>
          <a:off x="10845720" y="0"/>
          <a:ext cx="135720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CONFIGURAÇÕES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3</xdr:col>
      <xdr:colOff>504360</xdr:colOff>
      <xdr:row>0</xdr:row>
      <xdr:rowOff>628200</xdr:rowOff>
    </xdr:to>
    <xdr:sp macro="" textlink="">
      <xdr:nvSpPr>
        <xdr:cNvPr id="204" name="Retângulo 39">
          <a:extLst>
            <a:ext uri="{FF2B5EF4-FFF2-40B4-BE49-F238E27FC236}">
              <a16:creationId xmlns:a16="http://schemas.microsoft.com/office/drawing/2014/main" id="{00000000-0008-0000-0B00-0000CC000000}"/>
            </a:ext>
          </a:extLst>
        </xdr:cNvPr>
        <xdr:cNvSpPr/>
      </xdr:nvSpPr>
      <xdr:spPr>
        <a:xfrm>
          <a:off x="0" y="0"/>
          <a:ext cx="2467800" cy="6282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200" b="1" strike="noStrike" spc="-1">
              <a:solidFill>
                <a:schemeClr val="lt1"/>
              </a:solidFill>
              <a:latin typeface="Calibri"/>
              <a:ea typeface="Source Sans Pro"/>
            </a:rPr>
            <a:t>LOURENÇO &amp; NAJM SOCIEDADE DE ADVOGADOS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3</xdr:col>
      <xdr:colOff>542880</xdr:colOff>
      <xdr:row>0</xdr:row>
      <xdr:rowOff>0</xdr:rowOff>
    </xdr:from>
    <xdr:to>
      <xdr:col>6</xdr:col>
      <xdr:colOff>96120</xdr:colOff>
      <xdr:row>0</xdr:row>
      <xdr:rowOff>630000</xdr:rowOff>
    </xdr:to>
    <xdr:sp macro="" textlink="">
      <xdr:nvSpPr>
        <xdr:cNvPr id="205" name="Retângulo 4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B00-0000CD000000}"/>
            </a:ext>
          </a:extLst>
        </xdr:cNvPr>
        <xdr:cNvSpPr/>
      </xdr:nvSpPr>
      <xdr:spPr>
        <a:xfrm>
          <a:off x="2506320" y="0"/>
          <a:ext cx="114444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PAINEL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0</xdr:col>
      <xdr:colOff>314280</xdr:colOff>
      <xdr:row>1</xdr:row>
      <xdr:rowOff>142920</xdr:rowOff>
    </xdr:from>
    <xdr:to>
      <xdr:col>2</xdr:col>
      <xdr:colOff>371160</xdr:colOff>
      <xdr:row>1</xdr:row>
      <xdr:rowOff>466200</xdr:rowOff>
    </xdr:to>
    <xdr:sp macro="" textlink="">
      <xdr:nvSpPr>
        <xdr:cNvPr id="206" name="Retângulo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B00-0000CE000000}"/>
            </a:ext>
          </a:extLst>
        </xdr:cNvPr>
        <xdr:cNvSpPr/>
      </xdr:nvSpPr>
      <xdr:spPr>
        <a:xfrm>
          <a:off x="314280" y="781200"/>
          <a:ext cx="1315440" cy="323280"/>
        </a:xfrm>
        <a:prstGeom prst="rect">
          <a:avLst/>
        </a:prstGeom>
        <a:solidFill>
          <a:srgbClr val="385623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100" b="0" strike="noStrike" spc="-1">
              <a:solidFill>
                <a:schemeClr val="lt1"/>
              </a:solidFill>
              <a:latin typeface="Calibri"/>
            </a:rPr>
            <a:t>PESSOAS FÍSICAS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absolute">
    <xdr:from>
      <xdr:col>5</xdr:col>
      <xdr:colOff>133200</xdr:colOff>
      <xdr:row>1</xdr:row>
      <xdr:rowOff>142920</xdr:rowOff>
    </xdr:from>
    <xdr:to>
      <xdr:col>6</xdr:col>
      <xdr:colOff>752040</xdr:colOff>
      <xdr:row>1</xdr:row>
      <xdr:rowOff>466200</xdr:rowOff>
    </xdr:to>
    <xdr:sp macro="" textlink="">
      <xdr:nvSpPr>
        <xdr:cNvPr id="207" name="Retângulo 6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B00-0000CF000000}"/>
            </a:ext>
          </a:extLst>
        </xdr:cNvPr>
        <xdr:cNvSpPr/>
      </xdr:nvSpPr>
      <xdr:spPr>
        <a:xfrm>
          <a:off x="2892240" y="781200"/>
          <a:ext cx="1414440" cy="323280"/>
        </a:xfrm>
        <a:prstGeom prst="rect">
          <a:avLst/>
        </a:prstGeom>
        <a:solidFill>
          <a:srgbClr val="385623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100" b="0" strike="noStrike" spc="-1">
              <a:solidFill>
                <a:schemeClr val="lt1"/>
              </a:solidFill>
              <a:latin typeface="Calibri"/>
            </a:rPr>
            <a:t>PESSOAS JURÍDICAS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absolute">
    <xdr:from>
      <xdr:col>6</xdr:col>
      <xdr:colOff>809640</xdr:colOff>
      <xdr:row>1</xdr:row>
      <xdr:rowOff>142920</xdr:rowOff>
    </xdr:from>
    <xdr:to>
      <xdr:col>7</xdr:col>
      <xdr:colOff>437760</xdr:colOff>
      <xdr:row>1</xdr:row>
      <xdr:rowOff>466200</xdr:rowOff>
    </xdr:to>
    <xdr:sp macro="" textlink="">
      <xdr:nvSpPr>
        <xdr:cNvPr id="208" name="Retângulo 7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B00-0000D0000000}"/>
            </a:ext>
          </a:extLst>
        </xdr:cNvPr>
        <xdr:cNvSpPr/>
      </xdr:nvSpPr>
      <xdr:spPr>
        <a:xfrm>
          <a:off x="4364280" y="781200"/>
          <a:ext cx="1329840" cy="323280"/>
        </a:xfrm>
        <a:prstGeom prst="rect">
          <a:avLst/>
        </a:prstGeom>
        <a:solidFill>
          <a:srgbClr val="385623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100" b="0" strike="noStrike" spc="-1">
              <a:solidFill>
                <a:schemeClr val="lt1"/>
              </a:solidFill>
              <a:latin typeface="Calibri"/>
            </a:rPr>
            <a:t>DASHBOARD PF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absolute">
    <xdr:from>
      <xdr:col>7</xdr:col>
      <xdr:colOff>504720</xdr:colOff>
      <xdr:row>1</xdr:row>
      <xdr:rowOff>142920</xdr:rowOff>
    </xdr:from>
    <xdr:to>
      <xdr:col>10</xdr:col>
      <xdr:colOff>199440</xdr:colOff>
      <xdr:row>1</xdr:row>
      <xdr:rowOff>466200</xdr:rowOff>
    </xdr:to>
    <xdr:sp macro="" textlink="">
      <xdr:nvSpPr>
        <xdr:cNvPr id="209" name="Retângulo 8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0B00-0000D1000000}"/>
            </a:ext>
          </a:extLst>
        </xdr:cNvPr>
        <xdr:cNvSpPr/>
      </xdr:nvSpPr>
      <xdr:spPr>
        <a:xfrm>
          <a:off x="5761080" y="781200"/>
          <a:ext cx="1255680" cy="323280"/>
        </a:xfrm>
        <a:prstGeom prst="rect">
          <a:avLst/>
        </a:prstGeom>
        <a:solidFill>
          <a:srgbClr val="FFFFFF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100" b="1" strike="noStrike" spc="-1">
              <a:solidFill>
                <a:srgbClr val="000000"/>
              </a:solidFill>
              <a:latin typeface="Calibri"/>
            </a:rPr>
            <a:t>DASHBOARD PJ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absolute">
    <xdr:from>
      <xdr:col>2</xdr:col>
      <xdr:colOff>390600</xdr:colOff>
      <xdr:row>1</xdr:row>
      <xdr:rowOff>142920</xdr:rowOff>
    </xdr:from>
    <xdr:to>
      <xdr:col>5</xdr:col>
      <xdr:colOff>37800</xdr:colOff>
      <xdr:row>1</xdr:row>
      <xdr:rowOff>466200</xdr:rowOff>
    </xdr:to>
    <xdr:sp macro="" textlink="">
      <xdr:nvSpPr>
        <xdr:cNvPr id="210" name="Retângulo 9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0B00-0000D2000000}"/>
            </a:ext>
          </a:extLst>
        </xdr:cNvPr>
        <xdr:cNvSpPr/>
      </xdr:nvSpPr>
      <xdr:spPr>
        <a:xfrm>
          <a:off x="1649160" y="781200"/>
          <a:ext cx="1147680" cy="323280"/>
        </a:xfrm>
        <a:prstGeom prst="rect">
          <a:avLst/>
        </a:prstGeom>
        <a:solidFill>
          <a:srgbClr val="385623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100" b="0" strike="noStrike" spc="-1">
              <a:solidFill>
                <a:schemeClr val="lt1"/>
              </a:solidFill>
              <a:latin typeface="Calibri"/>
            </a:rPr>
            <a:t>ANIVERSÁRIOS</a:t>
          </a:r>
          <a:endParaRPr lang="pt-BR" sz="1100" b="0" strike="noStrike" spc="-1">
            <a:latin typeface="Calibri"/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3</xdr:row>
      <xdr:rowOff>0</xdr:rowOff>
    </xdr:from>
    <xdr:to>
      <xdr:col>4</xdr:col>
      <xdr:colOff>114120</xdr:colOff>
      <xdr:row>4</xdr:row>
      <xdr:rowOff>91080</xdr:rowOff>
    </xdr:to>
    <xdr:sp macro="" textlink="">
      <xdr:nvSpPr>
        <xdr:cNvPr id="211" name="Retângulo 11">
          <a:extLst>
            <a:ext uri="{FF2B5EF4-FFF2-40B4-BE49-F238E27FC236}">
              <a16:creationId xmlns:a16="http://schemas.microsoft.com/office/drawing/2014/main" id="{00000000-0008-0000-0C00-0000D3000000}"/>
            </a:ext>
          </a:extLst>
        </xdr:cNvPr>
        <xdr:cNvSpPr/>
      </xdr:nvSpPr>
      <xdr:spPr>
        <a:xfrm>
          <a:off x="332280" y="1238400"/>
          <a:ext cx="1321560" cy="329040"/>
        </a:xfrm>
        <a:prstGeom prst="rect">
          <a:avLst/>
        </a:prstGeom>
        <a:solidFill>
          <a:srgbClr val="385623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400" b="1" strike="noStrike" spc="-1">
              <a:solidFill>
                <a:schemeClr val="lt1"/>
              </a:solidFill>
              <a:latin typeface="Calibri"/>
            </a:rPr>
            <a:t>[ALERTAS]</a:t>
          </a:r>
          <a:endParaRPr lang="pt-BR" sz="1400" b="0" strike="noStrike" spc="-1">
            <a:latin typeface="Calibri"/>
          </a:endParaRPr>
        </a:p>
      </xdr:txBody>
    </xdr:sp>
    <xdr:clientData/>
  </xdr:twoCellAnchor>
  <xdr:twoCellAnchor editAs="absolute">
    <xdr:from>
      <xdr:col>4</xdr:col>
      <xdr:colOff>133200</xdr:colOff>
      <xdr:row>3</xdr:row>
      <xdr:rowOff>0</xdr:rowOff>
    </xdr:from>
    <xdr:to>
      <xdr:col>7</xdr:col>
      <xdr:colOff>94680</xdr:colOff>
      <xdr:row>4</xdr:row>
      <xdr:rowOff>91080</xdr:rowOff>
    </xdr:to>
    <xdr:sp macro="" textlink="">
      <xdr:nvSpPr>
        <xdr:cNvPr id="212" name="Retângulo 12">
          <a:extLst>
            <a:ext uri="{FF2B5EF4-FFF2-40B4-BE49-F238E27FC236}">
              <a16:creationId xmlns:a16="http://schemas.microsoft.com/office/drawing/2014/main" id="{00000000-0008-0000-0C00-0000D4000000}"/>
            </a:ext>
          </a:extLst>
        </xdr:cNvPr>
        <xdr:cNvSpPr/>
      </xdr:nvSpPr>
      <xdr:spPr>
        <a:xfrm>
          <a:off x="1672920" y="1238400"/>
          <a:ext cx="2720160" cy="329040"/>
        </a:xfrm>
        <a:prstGeom prst="rect">
          <a:avLst/>
        </a:prstGeom>
        <a:solidFill>
          <a:srgbClr val="F56464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200" b="1" strike="noStrike" spc="-1">
              <a:solidFill>
                <a:schemeClr val="lt1"/>
              </a:solidFill>
              <a:latin typeface="Calibri"/>
            </a:rPr>
            <a:t>AUDIÊNCIAS PARA HOJE = 0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7</xdr:col>
      <xdr:colOff>114480</xdr:colOff>
      <xdr:row>3</xdr:row>
      <xdr:rowOff>0</xdr:rowOff>
    </xdr:from>
    <xdr:to>
      <xdr:col>8</xdr:col>
      <xdr:colOff>209520</xdr:colOff>
      <xdr:row>4</xdr:row>
      <xdr:rowOff>91080</xdr:rowOff>
    </xdr:to>
    <xdr:sp macro="" textlink="">
      <xdr:nvSpPr>
        <xdr:cNvPr id="213" name="Retângulo 13">
          <a:extLst>
            <a:ext uri="{FF2B5EF4-FFF2-40B4-BE49-F238E27FC236}">
              <a16:creationId xmlns:a16="http://schemas.microsoft.com/office/drawing/2014/main" id="{00000000-0008-0000-0C00-0000D5000000}"/>
            </a:ext>
          </a:extLst>
        </xdr:cNvPr>
        <xdr:cNvSpPr/>
      </xdr:nvSpPr>
      <xdr:spPr>
        <a:xfrm>
          <a:off x="4412880" y="1238400"/>
          <a:ext cx="3075480" cy="329040"/>
        </a:xfrm>
        <a:prstGeom prst="rect">
          <a:avLst/>
        </a:prstGeom>
        <a:solidFill>
          <a:srgbClr val="F4B183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200" b="1" strike="noStrike" spc="-1">
              <a:solidFill>
                <a:schemeClr val="lt1"/>
              </a:solidFill>
              <a:latin typeface="Calibri"/>
            </a:rPr>
            <a:t>AUDIÊNCIAS NOS PRÓXIMOS 7 DIAS = 0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1</xdr:col>
      <xdr:colOff>15120</xdr:colOff>
      <xdr:row>1</xdr:row>
      <xdr:rowOff>131400</xdr:rowOff>
    </xdr:from>
    <xdr:to>
      <xdr:col>2</xdr:col>
      <xdr:colOff>586440</xdr:colOff>
      <xdr:row>1</xdr:row>
      <xdr:rowOff>466200</xdr:rowOff>
    </xdr:to>
    <xdr:sp macro="" textlink="">
      <xdr:nvSpPr>
        <xdr:cNvPr id="214" name="Retângulo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C00-0000D6000000}"/>
            </a:ext>
          </a:extLst>
        </xdr:cNvPr>
        <xdr:cNvSpPr/>
      </xdr:nvSpPr>
      <xdr:spPr>
        <a:xfrm>
          <a:off x="347400" y="769680"/>
          <a:ext cx="953280" cy="334800"/>
        </a:xfrm>
        <a:prstGeom prst="rect">
          <a:avLst/>
        </a:prstGeom>
        <a:solidFill>
          <a:srgbClr val="FFFFFF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100" b="1" strike="noStrike" spc="-1">
              <a:solidFill>
                <a:srgbClr val="000000"/>
              </a:solidFill>
              <a:latin typeface="Calibri"/>
            </a:rPr>
            <a:t>AUDIÊNCIAS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absolute">
    <xdr:from>
      <xdr:col>2</xdr:col>
      <xdr:colOff>664920</xdr:colOff>
      <xdr:row>1</xdr:row>
      <xdr:rowOff>131400</xdr:rowOff>
    </xdr:from>
    <xdr:to>
      <xdr:col>5</xdr:col>
      <xdr:colOff>131040</xdr:colOff>
      <xdr:row>1</xdr:row>
      <xdr:rowOff>466200</xdr:rowOff>
    </xdr:to>
    <xdr:sp macro="" textlink="">
      <xdr:nvSpPr>
        <xdr:cNvPr id="215" name="Retângulo 1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C00-0000D7000000}"/>
            </a:ext>
          </a:extLst>
        </xdr:cNvPr>
        <xdr:cNvSpPr/>
      </xdr:nvSpPr>
      <xdr:spPr>
        <a:xfrm>
          <a:off x="1379160" y="769680"/>
          <a:ext cx="1026360" cy="334800"/>
        </a:xfrm>
        <a:prstGeom prst="rect">
          <a:avLst/>
        </a:prstGeom>
        <a:solidFill>
          <a:srgbClr val="385623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100" b="0" strike="noStrike" spc="-1">
              <a:solidFill>
                <a:schemeClr val="lt1"/>
              </a:solidFill>
              <a:latin typeface="Calibri"/>
            </a:rPr>
            <a:t>DASHBOARD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absolute">
    <xdr:from>
      <xdr:col>6</xdr:col>
      <xdr:colOff>398160</xdr:colOff>
      <xdr:row>0</xdr:row>
      <xdr:rowOff>0</xdr:rowOff>
    </xdr:from>
    <xdr:to>
      <xdr:col>7</xdr:col>
      <xdr:colOff>477000</xdr:colOff>
      <xdr:row>1</xdr:row>
      <xdr:rowOff>1440</xdr:rowOff>
    </xdr:to>
    <xdr:sp macro="" textlink="">
      <xdr:nvSpPr>
        <xdr:cNvPr id="216" name="Retângulo 2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C00-0000D8000000}"/>
            </a:ext>
          </a:extLst>
        </xdr:cNvPr>
        <xdr:cNvSpPr/>
      </xdr:nvSpPr>
      <xdr:spPr>
        <a:xfrm>
          <a:off x="3659400" y="0"/>
          <a:ext cx="1116000" cy="63972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PROCESSOS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7</xdr:col>
      <xdr:colOff>533520</xdr:colOff>
      <xdr:row>0</xdr:row>
      <xdr:rowOff>0</xdr:rowOff>
    </xdr:from>
    <xdr:to>
      <xdr:col>7</xdr:col>
      <xdr:colOff>1580040</xdr:colOff>
      <xdr:row>1</xdr:row>
      <xdr:rowOff>1440</xdr:rowOff>
    </xdr:to>
    <xdr:sp macro="" textlink="">
      <xdr:nvSpPr>
        <xdr:cNvPr id="217" name="Retângulo 2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C00-0000D9000000}"/>
            </a:ext>
          </a:extLst>
        </xdr:cNvPr>
        <xdr:cNvSpPr/>
      </xdr:nvSpPr>
      <xdr:spPr>
        <a:xfrm>
          <a:off x="4831920" y="0"/>
          <a:ext cx="1046520" cy="63972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CLIENTES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7</xdr:col>
      <xdr:colOff>1653480</xdr:colOff>
      <xdr:row>0</xdr:row>
      <xdr:rowOff>0</xdr:rowOff>
    </xdr:from>
    <xdr:to>
      <xdr:col>7</xdr:col>
      <xdr:colOff>2705760</xdr:colOff>
      <xdr:row>1</xdr:row>
      <xdr:rowOff>1440</xdr:rowOff>
    </xdr:to>
    <xdr:sp macro="" textlink="">
      <xdr:nvSpPr>
        <xdr:cNvPr id="218" name="Retângulo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C00-0000DA000000}"/>
            </a:ext>
          </a:extLst>
        </xdr:cNvPr>
        <xdr:cNvSpPr/>
      </xdr:nvSpPr>
      <xdr:spPr>
        <a:xfrm>
          <a:off x="5951880" y="0"/>
          <a:ext cx="1052280" cy="639720"/>
        </a:xfrm>
        <a:prstGeom prst="rect">
          <a:avLst/>
        </a:prstGeom>
        <a:solidFill>
          <a:srgbClr val="385623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1" strike="noStrike" spc="-1">
              <a:solidFill>
                <a:schemeClr val="lt1"/>
              </a:solidFill>
              <a:latin typeface="Calibri"/>
              <a:ea typeface="Source Sans Pro"/>
            </a:rPr>
            <a:t>AUDIÊNCIAS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7</xdr:col>
      <xdr:colOff>2796840</xdr:colOff>
      <xdr:row>0</xdr:row>
      <xdr:rowOff>0</xdr:rowOff>
    </xdr:from>
    <xdr:to>
      <xdr:col>8</xdr:col>
      <xdr:colOff>1195920</xdr:colOff>
      <xdr:row>1</xdr:row>
      <xdr:rowOff>1440</xdr:rowOff>
    </xdr:to>
    <xdr:sp macro="" textlink="">
      <xdr:nvSpPr>
        <xdr:cNvPr id="219" name="Retângulo 2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C00-0000DB000000}"/>
            </a:ext>
          </a:extLst>
        </xdr:cNvPr>
        <xdr:cNvSpPr/>
      </xdr:nvSpPr>
      <xdr:spPr>
        <a:xfrm>
          <a:off x="7095240" y="0"/>
          <a:ext cx="1379520" cy="63972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ATENDIMENTOS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8</xdr:col>
      <xdr:colOff>1276200</xdr:colOff>
      <xdr:row>0</xdr:row>
      <xdr:rowOff>0</xdr:rowOff>
    </xdr:from>
    <xdr:to>
      <xdr:col>9</xdr:col>
      <xdr:colOff>15840</xdr:colOff>
      <xdr:row>1</xdr:row>
      <xdr:rowOff>1440</xdr:rowOff>
    </xdr:to>
    <xdr:sp macro="" textlink="">
      <xdr:nvSpPr>
        <xdr:cNvPr id="220" name="Retângulo 2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C00-0000DC000000}"/>
            </a:ext>
          </a:extLst>
        </xdr:cNvPr>
        <xdr:cNvSpPr/>
      </xdr:nvSpPr>
      <xdr:spPr>
        <a:xfrm>
          <a:off x="8555040" y="0"/>
          <a:ext cx="1186560" cy="63972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FINANCEIRO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9</xdr:col>
      <xdr:colOff>38160</xdr:colOff>
      <xdr:row>0</xdr:row>
      <xdr:rowOff>0</xdr:rowOff>
    </xdr:from>
    <xdr:to>
      <xdr:col>9</xdr:col>
      <xdr:colOff>931320</xdr:colOff>
      <xdr:row>1</xdr:row>
      <xdr:rowOff>1440</xdr:rowOff>
    </xdr:to>
    <xdr:sp macro="" textlink="">
      <xdr:nvSpPr>
        <xdr:cNvPr id="221" name="Retângulo 3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C00-0000DD000000}"/>
            </a:ext>
          </a:extLst>
        </xdr:cNvPr>
        <xdr:cNvSpPr/>
      </xdr:nvSpPr>
      <xdr:spPr>
        <a:xfrm>
          <a:off x="9763920" y="0"/>
          <a:ext cx="893160" cy="63972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TAREFAS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9</xdr:col>
      <xdr:colOff>1047600</xdr:colOff>
      <xdr:row>0</xdr:row>
      <xdr:rowOff>0</xdr:rowOff>
    </xdr:from>
    <xdr:to>
      <xdr:col>10</xdr:col>
      <xdr:colOff>570960</xdr:colOff>
      <xdr:row>1</xdr:row>
      <xdr:rowOff>1440</xdr:rowOff>
    </xdr:to>
    <xdr:sp macro="" textlink="">
      <xdr:nvSpPr>
        <xdr:cNvPr id="222" name="Retângulo 3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C00-0000DE000000}"/>
            </a:ext>
          </a:extLst>
        </xdr:cNvPr>
        <xdr:cNvSpPr/>
      </xdr:nvSpPr>
      <xdr:spPr>
        <a:xfrm>
          <a:off x="10773360" y="0"/>
          <a:ext cx="1376280" cy="63972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CONFIGURAÇÕES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5</xdr:col>
      <xdr:colOff>210960</xdr:colOff>
      <xdr:row>0</xdr:row>
      <xdr:rowOff>637920</xdr:rowOff>
    </xdr:to>
    <xdr:sp macro="" textlink="">
      <xdr:nvSpPr>
        <xdr:cNvPr id="223" name="Retângulo 32">
          <a:extLst>
            <a:ext uri="{FF2B5EF4-FFF2-40B4-BE49-F238E27FC236}">
              <a16:creationId xmlns:a16="http://schemas.microsoft.com/office/drawing/2014/main" id="{00000000-0008-0000-0C00-0000DF000000}"/>
            </a:ext>
          </a:extLst>
        </xdr:cNvPr>
        <xdr:cNvSpPr/>
      </xdr:nvSpPr>
      <xdr:spPr>
        <a:xfrm>
          <a:off x="0" y="0"/>
          <a:ext cx="2485440" cy="63792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200" b="1" strike="noStrike" spc="-1">
              <a:solidFill>
                <a:schemeClr val="lt1"/>
              </a:solidFill>
              <a:latin typeface="Calibri"/>
              <a:ea typeface="Source Sans Pro"/>
            </a:rPr>
            <a:t>LOURENÇO &amp; NAJM SOCIEDADE DE ADVOGADOS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5</xdr:col>
      <xdr:colOff>243720</xdr:colOff>
      <xdr:row>0</xdr:row>
      <xdr:rowOff>0</xdr:rowOff>
    </xdr:from>
    <xdr:to>
      <xdr:col>6</xdr:col>
      <xdr:colOff>362520</xdr:colOff>
      <xdr:row>1</xdr:row>
      <xdr:rowOff>1440</xdr:rowOff>
    </xdr:to>
    <xdr:sp macro="" textlink="">
      <xdr:nvSpPr>
        <xdr:cNvPr id="224" name="Retângulo 33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C00-0000E0000000}"/>
            </a:ext>
          </a:extLst>
        </xdr:cNvPr>
        <xdr:cNvSpPr/>
      </xdr:nvSpPr>
      <xdr:spPr>
        <a:xfrm>
          <a:off x="2518200" y="0"/>
          <a:ext cx="1105560" cy="63972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PAINEL</a:t>
          </a:r>
          <a:endParaRPr lang="pt-BR" sz="1200" b="0" strike="noStrike" spc="-1">
            <a:latin typeface="Calibri"/>
          </a:endParaRP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399960</xdr:colOff>
      <xdr:row>3</xdr:row>
      <xdr:rowOff>142920</xdr:rowOff>
    </xdr:from>
    <xdr:to>
      <xdr:col>1</xdr:col>
      <xdr:colOff>2009160</xdr:colOff>
      <xdr:row>7</xdr:row>
      <xdr:rowOff>161640</xdr:rowOff>
    </xdr:to>
    <xdr:sp macro="" textlink="">
      <xdr:nvSpPr>
        <xdr:cNvPr id="225" name="Retângulo 11">
          <a:extLst>
            <a:ext uri="{FF2B5EF4-FFF2-40B4-BE49-F238E27FC236}">
              <a16:creationId xmlns:a16="http://schemas.microsoft.com/office/drawing/2014/main" id="{00000000-0008-0000-0D00-0000E1000000}"/>
            </a:ext>
          </a:extLst>
        </xdr:cNvPr>
        <xdr:cNvSpPr/>
      </xdr:nvSpPr>
      <xdr:spPr>
        <a:xfrm>
          <a:off x="399960" y="1381320"/>
          <a:ext cx="2042280" cy="1171080"/>
        </a:xfrm>
        <a:prstGeom prst="rect">
          <a:avLst/>
        </a:prstGeom>
        <a:solidFill>
          <a:srgbClr val="F2F2F2"/>
        </a:solidFill>
        <a:ln w="12700">
          <a:noFill/>
        </a:ln>
        <a:effectLst>
          <a:outerShdw blurRad="50760" dist="37674" dir="2700000" algn="tl" rotWithShape="0">
            <a:srgbClr val="000000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  <a:tabLst>
              <a:tab pos="0" algn="l"/>
            </a:tabLst>
          </a:pPr>
          <a:r>
            <a:rPr lang="en-US" sz="1400" b="0" strike="noStrike" spc="-1">
              <a:solidFill>
                <a:srgbClr val="000000"/>
              </a:solidFill>
              <a:latin typeface="Calibri"/>
            </a:rPr>
            <a:t>15</a:t>
          </a:r>
          <a:endParaRPr lang="pt-BR" sz="1400" b="0" strike="noStrike" spc="-1">
            <a:latin typeface="Calibri"/>
          </a:endParaRPr>
        </a:p>
      </xdr:txBody>
    </xdr:sp>
    <xdr:clientData/>
  </xdr:twoCellAnchor>
  <xdr:twoCellAnchor editAs="absolute">
    <xdr:from>
      <xdr:col>0</xdr:col>
      <xdr:colOff>399960</xdr:colOff>
      <xdr:row>3</xdr:row>
      <xdr:rowOff>76320</xdr:rowOff>
    </xdr:from>
    <xdr:to>
      <xdr:col>1</xdr:col>
      <xdr:colOff>2018880</xdr:colOff>
      <xdr:row>5</xdr:row>
      <xdr:rowOff>37800</xdr:rowOff>
    </xdr:to>
    <xdr:sp macro="" textlink="">
      <xdr:nvSpPr>
        <xdr:cNvPr id="226" name="CaixaDeTexto 12">
          <a:extLst>
            <a:ext uri="{FF2B5EF4-FFF2-40B4-BE49-F238E27FC236}">
              <a16:creationId xmlns:a16="http://schemas.microsoft.com/office/drawing/2014/main" id="{00000000-0008-0000-0D00-0000E2000000}"/>
            </a:ext>
          </a:extLst>
        </xdr:cNvPr>
        <xdr:cNvSpPr/>
      </xdr:nvSpPr>
      <xdr:spPr>
        <a:xfrm>
          <a:off x="399960" y="1314720"/>
          <a:ext cx="2052000" cy="485280"/>
        </a:xfrm>
        <a:prstGeom prst="rect">
          <a:avLst/>
        </a:prstGeom>
        <a:noFill/>
        <a:ln w="9525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100" b="1" strike="noStrike" spc="-1">
              <a:solidFill>
                <a:schemeClr val="dk1"/>
              </a:solidFill>
              <a:latin typeface="Calibri"/>
            </a:rPr>
            <a:t>TOTAL DE AUDIÊNCIAS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absolute">
    <xdr:from>
      <xdr:col>1</xdr:col>
      <xdr:colOff>2152800</xdr:colOff>
      <xdr:row>3</xdr:row>
      <xdr:rowOff>152280</xdr:rowOff>
    </xdr:from>
    <xdr:to>
      <xdr:col>3</xdr:col>
      <xdr:colOff>742680</xdr:colOff>
      <xdr:row>7</xdr:row>
      <xdr:rowOff>171000</xdr:rowOff>
    </xdr:to>
    <xdr:sp macro="" textlink="">
      <xdr:nvSpPr>
        <xdr:cNvPr id="227" name="Retângulo 13">
          <a:extLst>
            <a:ext uri="{FF2B5EF4-FFF2-40B4-BE49-F238E27FC236}">
              <a16:creationId xmlns:a16="http://schemas.microsoft.com/office/drawing/2014/main" id="{00000000-0008-0000-0D00-0000E3000000}"/>
            </a:ext>
          </a:extLst>
        </xdr:cNvPr>
        <xdr:cNvSpPr/>
      </xdr:nvSpPr>
      <xdr:spPr>
        <a:xfrm>
          <a:off x="2585880" y="1390680"/>
          <a:ext cx="2214360" cy="1171080"/>
        </a:xfrm>
        <a:prstGeom prst="rect">
          <a:avLst/>
        </a:prstGeom>
        <a:solidFill>
          <a:srgbClr val="F2F2F2"/>
        </a:solidFill>
        <a:ln w="12700">
          <a:noFill/>
        </a:ln>
        <a:effectLst>
          <a:outerShdw blurRad="50760" dist="37674" dir="2700000" algn="tl" rotWithShape="0">
            <a:srgbClr val="000000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  <a:tabLst>
              <a:tab pos="0" algn="l"/>
            </a:tabLst>
          </a:pPr>
          <a:r>
            <a:rPr lang="en-US" sz="1400" b="0" strike="noStrike" spc="-1">
              <a:solidFill>
                <a:srgbClr val="000000"/>
              </a:solidFill>
              <a:latin typeface="Calibri"/>
            </a:rPr>
            <a:t>2</a:t>
          </a:r>
          <a:endParaRPr lang="pt-BR" sz="1400" b="0" strike="noStrike" spc="-1">
            <a:latin typeface="Calibri"/>
          </a:endParaRPr>
        </a:p>
      </xdr:txBody>
    </xdr:sp>
    <xdr:clientData/>
  </xdr:twoCellAnchor>
  <xdr:twoCellAnchor editAs="absolute">
    <xdr:from>
      <xdr:col>1</xdr:col>
      <xdr:colOff>2143080</xdr:colOff>
      <xdr:row>3</xdr:row>
      <xdr:rowOff>104760</xdr:rowOff>
    </xdr:from>
    <xdr:to>
      <xdr:col>3</xdr:col>
      <xdr:colOff>742680</xdr:colOff>
      <xdr:row>5</xdr:row>
      <xdr:rowOff>66240</xdr:rowOff>
    </xdr:to>
    <xdr:sp macro="" textlink="">
      <xdr:nvSpPr>
        <xdr:cNvPr id="228" name="CaixaDeTexto 14">
          <a:extLst>
            <a:ext uri="{FF2B5EF4-FFF2-40B4-BE49-F238E27FC236}">
              <a16:creationId xmlns:a16="http://schemas.microsoft.com/office/drawing/2014/main" id="{00000000-0008-0000-0D00-0000E4000000}"/>
            </a:ext>
          </a:extLst>
        </xdr:cNvPr>
        <xdr:cNvSpPr/>
      </xdr:nvSpPr>
      <xdr:spPr>
        <a:xfrm>
          <a:off x="2576160" y="1343160"/>
          <a:ext cx="2224080" cy="485280"/>
        </a:xfrm>
        <a:prstGeom prst="rect">
          <a:avLst/>
        </a:prstGeom>
        <a:noFill/>
        <a:ln w="9525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100" b="1" strike="noStrike" spc="-1">
              <a:solidFill>
                <a:schemeClr val="dk1"/>
              </a:solidFill>
              <a:latin typeface="Calibri"/>
            </a:rPr>
            <a:t>TOTAL DE AUDIÊNCIAS CONCLUÍDAS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absolute">
    <xdr:from>
      <xdr:col>3</xdr:col>
      <xdr:colOff>876240</xdr:colOff>
      <xdr:row>3</xdr:row>
      <xdr:rowOff>152280</xdr:rowOff>
    </xdr:from>
    <xdr:to>
      <xdr:col>5</xdr:col>
      <xdr:colOff>590040</xdr:colOff>
      <xdr:row>7</xdr:row>
      <xdr:rowOff>171000</xdr:rowOff>
    </xdr:to>
    <xdr:sp macro="" textlink="">
      <xdr:nvSpPr>
        <xdr:cNvPr id="229" name="Retângulo 23">
          <a:extLst>
            <a:ext uri="{FF2B5EF4-FFF2-40B4-BE49-F238E27FC236}">
              <a16:creationId xmlns:a16="http://schemas.microsoft.com/office/drawing/2014/main" id="{00000000-0008-0000-0D00-0000E5000000}"/>
            </a:ext>
          </a:extLst>
        </xdr:cNvPr>
        <xdr:cNvSpPr/>
      </xdr:nvSpPr>
      <xdr:spPr>
        <a:xfrm>
          <a:off x="4933800" y="1390680"/>
          <a:ext cx="2150280" cy="1171080"/>
        </a:xfrm>
        <a:prstGeom prst="rect">
          <a:avLst/>
        </a:prstGeom>
        <a:solidFill>
          <a:srgbClr val="F2F2F2"/>
        </a:solidFill>
        <a:ln w="12700">
          <a:noFill/>
        </a:ln>
        <a:effectLst>
          <a:outerShdw blurRad="50760" dist="37674" dir="2700000" algn="tl" rotWithShape="0">
            <a:srgbClr val="000000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  <a:tabLst>
              <a:tab pos="0" algn="l"/>
            </a:tabLst>
          </a:pPr>
          <a:r>
            <a:rPr lang="en-US" sz="1400" b="0" strike="noStrike" spc="-1">
              <a:solidFill>
                <a:srgbClr val="000000"/>
              </a:solidFill>
              <a:latin typeface="Calibri"/>
            </a:rPr>
            <a:t>13</a:t>
          </a:r>
          <a:endParaRPr lang="pt-BR" sz="1400" b="0" strike="noStrike" spc="-1">
            <a:latin typeface="Calibri"/>
          </a:endParaRPr>
        </a:p>
      </xdr:txBody>
    </xdr:sp>
    <xdr:clientData/>
  </xdr:twoCellAnchor>
  <xdr:twoCellAnchor editAs="absolute">
    <xdr:from>
      <xdr:col>3</xdr:col>
      <xdr:colOff>866880</xdr:colOff>
      <xdr:row>3</xdr:row>
      <xdr:rowOff>104760</xdr:rowOff>
    </xdr:from>
    <xdr:to>
      <xdr:col>5</xdr:col>
      <xdr:colOff>590400</xdr:colOff>
      <xdr:row>5</xdr:row>
      <xdr:rowOff>66240</xdr:rowOff>
    </xdr:to>
    <xdr:sp macro="" textlink="">
      <xdr:nvSpPr>
        <xdr:cNvPr id="230" name="CaixaDeTexto 24">
          <a:extLst>
            <a:ext uri="{FF2B5EF4-FFF2-40B4-BE49-F238E27FC236}">
              <a16:creationId xmlns:a16="http://schemas.microsoft.com/office/drawing/2014/main" id="{00000000-0008-0000-0D00-0000E6000000}"/>
            </a:ext>
          </a:extLst>
        </xdr:cNvPr>
        <xdr:cNvSpPr/>
      </xdr:nvSpPr>
      <xdr:spPr>
        <a:xfrm>
          <a:off x="4924440" y="1343160"/>
          <a:ext cx="2160000" cy="485280"/>
        </a:xfrm>
        <a:prstGeom prst="rect">
          <a:avLst/>
        </a:prstGeom>
        <a:noFill/>
        <a:ln w="9525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100" b="1" strike="noStrike" spc="-1">
              <a:solidFill>
                <a:schemeClr val="dk1"/>
              </a:solidFill>
              <a:latin typeface="Calibri"/>
            </a:rPr>
            <a:t>TOTAL DE AUDIÊNCIAS AGENDADAS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absolute">
    <xdr:from>
      <xdr:col>5</xdr:col>
      <xdr:colOff>723960</xdr:colOff>
      <xdr:row>3</xdr:row>
      <xdr:rowOff>152280</xdr:rowOff>
    </xdr:from>
    <xdr:to>
      <xdr:col>6</xdr:col>
      <xdr:colOff>9360</xdr:colOff>
      <xdr:row>7</xdr:row>
      <xdr:rowOff>171000</xdr:rowOff>
    </xdr:to>
    <xdr:sp macro="" textlink="">
      <xdr:nvSpPr>
        <xdr:cNvPr id="231" name="Retângulo 25">
          <a:extLst>
            <a:ext uri="{FF2B5EF4-FFF2-40B4-BE49-F238E27FC236}">
              <a16:creationId xmlns:a16="http://schemas.microsoft.com/office/drawing/2014/main" id="{00000000-0008-0000-0D00-0000E7000000}"/>
            </a:ext>
          </a:extLst>
        </xdr:cNvPr>
        <xdr:cNvSpPr/>
      </xdr:nvSpPr>
      <xdr:spPr>
        <a:xfrm>
          <a:off x="7218000" y="1390680"/>
          <a:ext cx="2175480" cy="1171080"/>
        </a:xfrm>
        <a:prstGeom prst="rect">
          <a:avLst/>
        </a:prstGeom>
        <a:solidFill>
          <a:srgbClr val="F2F2F2"/>
        </a:solidFill>
        <a:ln w="12700">
          <a:noFill/>
        </a:ln>
        <a:effectLst>
          <a:outerShdw blurRad="50760" dist="37674" dir="2700000" algn="tl" rotWithShape="0">
            <a:srgbClr val="000000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  <a:tabLst>
              <a:tab pos="0" algn="l"/>
            </a:tabLst>
          </a:pPr>
          <a:r>
            <a:rPr lang="en-US" sz="1400" b="0" strike="noStrike" spc="-1">
              <a:solidFill>
                <a:srgbClr val="000000"/>
              </a:solidFill>
              <a:latin typeface="Calibri"/>
            </a:rPr>
            <a:t>0</a:t>
          </a:r>
          <a:endParaRPr lang="pt-BR" sz="1400" b="0" strike="noStrike" spc="-1">
            <a:latin typeface="Calibri"/>
          </a:endParaRPr>
        </a:p>
      </xdr:txBody>
    </xdr:sp>
    <xdr:clientData/>
  </xdr:twoCellAnchor>
  <xdr:twoCellAnchor editAs="absolute">
    <xdr:from>
      <xdr:col>5</xdr:col>
      <xdr:colOff>714240</xdr:colOff>
      <xdr:row>3</xdr:row>
      <xdr:rowOff>104760</xdr:rowOff>
    </xdr:from>
    <xdr:to>
      <xdr:col>6</xdr:col>
      <xdr:colOff>9000</xdr:colOff>
      <xdr:row>5</xdr:row>
      <xdr:rowOff>66240</xdr:rowOff>
    </xdr:to>
    <xdr:sp macro="" textlink="">
      <xdr:nvSpPr>
        <xdr:cNvPr id="232" name="CaixaDeTexto 26">
          <a:extLst>
            <a:ext uri="{FF2B5EF4-FFF2-40B4-BE49-F238E27FC236}">
              <a16:creationId xmlns:a16="http://schemas.microsoft.com/office/drawing/2014/main" id="{00000000-0008-0000-0D00-0000E8000000}"/>
            </a:ext>
          </a:extLst>
        </xdr:cNvPr>
        <xdr:cNvSpPr/>
      </xdr:nvSpPr>
      <xdr:spPr>
        <a:xfrm>
          <a:off x="7208280" y="1343160"/>
          <a:ext cx="2184840" cy="485280"/>
        </a:xfrm>
        <a:prstGeom prst="rect">
          <a:avLst/>
        </a:prstGeom>
        <a:noFill/>
        <a:ln w="9525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100" b="1" strike="noStrike" spc="-1">
              <a:solidFill>
                <a:schemeClr val="dk1"/>
              </a:solidFill>
              <a:latin typeface="Calibri"/>
            </a:rPr>
            <a:t>TOTAL DE AUDIÊNCIAS CANCELADAS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oneCell">
    <xdr:from>
      <xdr:col>1</xdr:col>
      <xdr:colOff>0</xdr:colOff>
      <xdr:row>10</xdr:row>
      <xdr:rowOff>123840</xdr:rowOff>
    </xdr:from>
    <xdr:to>
      <xdr:col>5</xdr:col>
      <xdr:colOff>2723760</xdr:colOff>
      <xdr:row>16</xdr:row>
      <xdr:rowOff>85320</xdr:rowOff>
    </xdr:to>
    <xdr:graphicFrame macro="">
      <xdr:nvGraphicFramePr>
        <xdr:cNvPr id="233" name="Gráfico 29">
          <a:extLst>
            <a:ext uri="{FF2B5EF4-FFF2-40B4-BE49-F238E27FC236}">
              <a16:creationId xmlns:a16="http://schemas.microsoft.com/office/drawing/2014/main" id="{00000000-0008-0000-0D00-0000E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390600</xdr:colOff>
      <xdr:row>1</xdr:row>
      <xdr:rowOff>142920</xdr:rowOff>
    </xdr:from>
    <xdr:to>
      <xdr:col>1</xdr:col>
      <xdr:colOff>923760</xdr:colOff>
      <xdr:row>1</xdr:row>
      <xdr:rowOff>466200</xdr:rowOff>
    </xdr:to>
    <xdr:sp macro="" textlink="">
      <xdr:nvSpPr>
        <xdr:cNvPr id="234" name="Retângulo 3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D00-0000EA000000}"/>
            </a:ext>
          </a:extLst>
        </xdr:cNvPr>
        <xdr:cNvSpPr/>
      </xdr:nvSpPr>
      <xdr:spPr>
        <a:xfrm>
          <a:off x="390600" y="781200"/>
          <a:ext cx="966240" cy="323280"/>
        </a:xfrm>
        <a:prstGeom prst="rect">
          <a:avLst/>
        </a:prstGeom>
        <a:solidFill>
          <a:srgbClr val="385623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100" b="0" strike="noStrike" spc="-1">
              <a:solidFill>
                <a:schemeClr val="lt1"/>
              </a:solidFill>
              <a:latin typeface="Calibri"/>
            </a:rPr>
            <a:t>AUDIÊNCIAS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absolute">
    <xdr:from>
      <xdr:col>1</xdr:col>
      <xdr:colOff>1019160</xdr:colOff>
      <xdr:row>1</xdr:row>
      <xdr:rowOff>142920</xdr:rowOff>
    </xdr:from>
    <xdr:to>
      <xdr:col>1</xdr:col>
      <xdr:colOff>1961640</xdr:colOff>
      <xdr:row>1</xdr:row>
      <xdr:rowOff>466200</xdr:rowOff>
    </xdr:to>
    <xdr:sp macro="" textlink="">
      <xdr:nvSpPr>
        <xdr:cNvPr id="235" name="Retângulo 3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D00-0000EB000000}"/>
            </a:ext>
          </a:extLst>
        </xdr:cNvPr>
        <xdr:cNvSpPr/>
      </xdr:nvSpPr>
      <xdr:spPr>
        <a:xfrm>
          <a:off x="1452240" y="781200"/>
          <a:ext cx="942480" cy="323280"/>
        </a:xfrm>
        <a:prstGeom prst="rect">
          <a:avLst/>
        </a:prstGeom>
        <a:solidFill>
          <a:srgbClr val="FFFFFF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100" b="1" strike="noStrike" spc="-1">
              <a:solidFill>
                <a:srgbClr val="000000"/>
              </a:solidFill>
              <a:latin typeface="Calibri"/>
            </a:rPr>
            <a:t>DASHBOARD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absolute">
    <xdr:from>
      <xdr:col>2</xdr:col>
      <xdr:colOff>514440</xdr:colOff>
      <xdr:row>0</xdr:row>
      <xdr:rowOff>0</xdr:rowOff>
    </xdr:from>
    <xdr:to>
      <xdr:col>3</xdr:col>
      <xdr:colOff>724680</xdr:colOff>
      <xdr:row>0</xdr:row>
      <xdr:rowOff>630000</xdr:rowOff>
    </xdr:to>
    <xdr:sp macro="" textlink="">
      <xdr:nvSpPr>
        <xdr:cNvPr id="236" name="Retângulo 4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D00-0000EC000000}"/>
            </a:ext>
          </a:extLst>
        </xdr:cNvPr>
        <xdr:cNvSpPr/>
      </xdr:nvSpPr>
      <xdr:spPr>
        <a:xfrm>
          <a:off x="3675960" y="0"/>
          <a:ext cx="110628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PROCESSOS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3</xdr:col>
      <xdr:colOff>781200</xdr:colOff>
      <xdr:row>0</xdr:row>
      <xdr:rowOff>0</xdr:rowOff>
    </xdr:from>
    <xdr:to>
      <xdr:col>4</xdr:col>
      <xdr:colOff>943920</xdr:colOff>
      <xdr:row>0</xdr:row>
      <xdr:rowOff>630000</xdr:rowOff>
    </xdr:to>
    <xdr:sp macro="" textlink="">
      <xdr:nvSpPr>
        <xdr:cNvPr id="237" name="Retângulo 4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D00-0000ED000000}"/>
            </a:ext>
          </a:extLst>
        </xdr:cNvPr>
        <xdr:cNvSpPr/>
      </xdr:nvSpPr>
      <xdr:spPr>
        <a:xfrm>
          <a:off x="4838760" y="0"/>
          <a:ext cx="110880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CLIENTES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4</xdr:col>
      <xdr:colOff>1000080</xdr:colOff>
      <xdr:row>0</xdr:row>
      <xdr:rowOff>0</xdr:rowOff>
    </xdr:from>
    <xdr:to>
      <xdr:col>5</xdr:col>
      <xdr:colOff>648360</xdr:colOff>
      <xdr:row>0</xdr:row>
      <xdr:rowOff>630000</xdr:rowOff>
    </xdr:to>
    <xdr:sp macro="" textlink="">
      <xdr:nvSpPr>
        <xdr:cNvPr id="238" name="Retângulo 4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D00-0000EE000000}"/>
            </a:ext>
          </a:extLst>
        </xdr:cNvPr>
        <xdr:cNvSpPr/>
      </xdr:nvSpPr>
      <xdr:spPr>
        <a:xfrm>
          <a:off x="6003720" y="0"/>
          <a:ext cx="1138680" cy="630000"/>
        </a:xfrm>
        <a:prstGeom prst="rect">
          <a:avLst/>
        </a:prstGeom>
        <a:solidFill>
          <a:srgbClr val="385623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1" strike="noStrike" spc="-1">
              <a:solidFill>
                <a:schemeClr val="lt1"/>
              </a:solidFill>
              <a:latin typeface="Calibri"/>
              <a:ea typeface="Source Sans Pro"/>
            </a:rPr>
            <a:t>AUDIÊNCIAS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5</xdr:col>
      <xdr:colOff>752400</xdr:colOff>
      <xdr:row>0</xdr:row>
      <xdr:rowOff>0</xdr:rowOff>
    </xdr:from>
    <xdr:to>
      <xdr:col>5</xdr:col>
      <xdr:colOff>1952280</xdr:colOff>
      <xdr:row>0</xdr:row>
      <xdr:rowOff>630000</xdr:rowOff>
    </xdr:to>
    <xdr:sp macro="" textlink="">
      <xdr:nvSpPr>
        <xdr:cNvPr id="239" name="Retângulo 4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D00-0000EF000000}"/>
            </a:ext>
          </a:extLst>
        </xdr:cNvPr>
        <xdr:cNvSpPr/>
      </xdr:nvSpPr>
      <xdr:spPr>
        <a:xfrm>
          <a:off x="7246440" y="0"/>
          <a:ext cx="119988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ATENDIMENTOS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5</xdr:col>
      <xdr:colOff>2038320</xdr:colOff>
      <xdr:row>0</xdr:row>
      <xdr:rowOff>0</xdr:rowOff>
    </xdr:from>
    <xdr:to>
      <xdr:col>6</xdr:col>
      <xdr:colOff>362520</xdr:colOff>
      <xdr:row>0</xdr:row>
      <xdr:rowOff>630000</xdr:rowOff>
    </xdr:to>
    <xdr:sp macro="" textlink="">
      <xdr:nvSpPr>
        <xdr:cNvPr id="240" name="Retângulo 4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D00-0000F0000000}"/>
            </a:ext>
          </a:extLst>
        </xdr:cNvPr>
        <xdr:cNvSpPr/>
      </xdr:nvSpPr>
      <xdr:spPr>
        <a:xfrm>
          <a:off x="8532360" y="0"/>
          <a:ext cx="121428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FINANCEIRO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6</xdr:col>
      <xdr:colOff>390600</xdr:colOff>
      <xdr:row>0</xdr:row>
      <xdr:rowOff>0</xdr:rowOff>
    </xdr:from>
    <xdr:to>
      <xdr:col>7</xdr:col>
      <xdr:colOff>894960</xdr:colOff>
      <xdr:row>0</xdr:row>
      <xdr:rowOff>630000</xdr:rowOff>
    </xdr:to>
    <xdr:sp macro="" textlink="">
      <xdr:nvSpPr>
        <xdr:cNvPr id="241" name="Retângulo 5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D00-0000F1000000}"/>
            </a:ext>
          </a:extLst>
        </xdr:cNvPr>
        <xdr:cNvSpPr/>
      </xdr:nvSpPr>
      <xdr:spPr>
        <a:xfrm>
          <a:off x="9774720" y="0"/>
          <a:ext cx="92736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TAREFAS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7</xdr:col>
      <xdr:colOff>1000080</xdr:colOff>
      <xdr:row>0</xdr:row>
      <xdr:rowOff>0</xdr:rowOff>
    </xdr:from>
    <xdr:to>
      <xdr:col>9</xdr:col>
      <xdr:colOff>28080</xdr:colOff>
      <xdr:row>0</xdr:row>
      <xdr:rowOff>630000</xdr:rowOff>
    </xdr:to>
    <xdr:sp macro="" textlink="">
      <xdr:nvSpPr>
        <xdr:cNvPr id="242" name="Retângulo 5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D00-0000F2000000}"/>
            </a:ext>
          </a:extLst>
        </xdr:cNvPr>
        <xdr:cNvSpPr/>
      </xdr:nvSpPr>
      <xdr:spPr>
        <a:xfrm>
          <a:off x="10807200" y="0"/>
          <a:ext cx="139392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CONFIGURAÇÕES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</xdr:col>
      <xdr:colOff>1952280</xdr:colOff>
      <xdr:row>0</xdr:row>
      <xdr:rowOff>628200</xdr:rowOff>
    </xdr:to>
    <xdr:sp macro="" textlink="">
      <xdr:nvSpPr>
        <xdr:cNvPr id="243" name="Retângulo 52">
          <a:extLst>
            <a:ext uri="{FF2B5EF4-FFF2-40B4-BE49-F238E27FC236}">
              <a16:creationId xmlns:a16="http://schemas.microsoft.com/office/drawing/2014/main" id="{00000000-0008-0000-0D00-0000F3000000}"/>
            </a:ext>
          </a:extLst>
        </xdr:cNvPr>
        <xdr:cNvSpPr/>
      </xdr:nvSpPr>
      <xdr:spPr>
        <a:xfrm>
          <a:off x="0" y="0"/>
          <a:ext cx="2385360" cy="6282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200" b="1" strike="noStrike" spc="-1">
              <a:solidFill>
                <a:schemeClr val="lt1"/>
              </a:solidFill>
              <a:latin typeface="Calibri"/>
              <a:ea typeface="Source Sans Pro"/>
            </a:rPr>
            <a:t>LOURENÇO &amp; NAJM SOCIEDADE DE ADVOGADOS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1</xdr:col>
      <xdr:colOff>1990800</xdr:colOff>
      <xdr:row>0</xdr:row>
      <xdr:rowOff>0</xdr:rowOff>
    </xdr:from>
    <xdr:to>
      <xdr:col>2</xdr:col>
      <xdr:colOff>467640</xdr:colOff>
      <xdr:row>0</xdr:row>
      <xdr:rowOff>630000</xdr:rowOff>
    </xdr:to>
    <xdr:sp macro="" textlink="">
      <xdr:nvSpPr>
        <xdr:cNvPr id="244" name="Retângulo 5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D00-0000F4000000}"/>
            </a:ext>
          </a:extLst>
        </xdr:cNvPr>
        <xdr:cNvSpPr/>
      </xdr:nvSpPr>
      <xdr:spPr>
        <a:xfrm>
          <a:off x="2423880" y="0"/>
          <a:ext cx="120528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PAINEL</a:t>
          </a:r>
          <a:endParaRPr lang="pt-BR" sz="1200" b="0" strike="noStrike" spc="-1">
            <a:latin typeface="Calibri"/>
          </a:endParaRP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9360</xdr:colOff>
      <xdr:row>1</xdr:row>
      <xdr:rowOff>142920</xdr:rowOff>
    </xdr:from>
    <xdr:to>
      <xdr:col>3</xdr:col>
      <xdr:colOff>66240</xdr:colOff>
      <xdr:row>1</xdr:row>
      <xdr:rowOff>466200</xdr:rowOff>
    </xdr:to>
    <xdr:sp macro="" textlink="">
      <xdr:nvSpPr>
        <xdr:cNvPr id="245" name="Retângulo 9">
          <a:extLst>
            <a:ext uri="{FF2B5EF4-FFF2-40B4-BE49-F238E27FC236}">
              <a16:creationId xmlns:a16="http://schemas.microsoft.com/office/drawing/2014/main" id="{00000000-0008-0000-0E00-0000F5000000}"/>
            </a:ext>
          </a:extLst>
        </xdr:cNvPr>
        <xdr:cNvSpPr/>
      </xdr:nvSpPr>
      <xdr:spPr>
        <a:xfrm>
          <a:off x="341640" y="781200"/>
          <a:ext cx="1224360" cy="323280"/>
        </a:xfrm>
        <a:prstGeom prst="rect">
          <a:avLst/>
        </a:prstGeom>
        <a:solidFill>
          <a:srgbClr val="FFFFFF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100" b="1" strike="noStrike" spc="-1">
              <a:solidFill>
                <a:srgbClr val="000000"/>
              </a:solidFill>
              <a:latin typeface="Calibri"/>
            </a:rPr>
            <a:t>ATENDIMENTOS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absolute">
    <xdr:from>
      <xdr:col>3</xdr:col>
      <xdr:colOff>171360</xdr:colOff>
      <xdr:row>1</xdr:row>
      <xdr:rowOff>142920</xdr:rowOff>
    </xdr:from>
    <xdr:to>
      <xdr:col>4</xdr:col>
      <xdr:colOff>685440</xdr:colOff>
      <xdr:row>1</xdr:row>
      <xdr:rowOff>466200</xdr:rowOff>
    </xdr:to>
    <xdr:sp macro="" textlink="">
      <xdr:nvSpPr>
        <xdr:cNvPr id="246" name="Retângulo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E00-0000F6000000}"/>
            </a:ext>
          </a:extLst>
        </xdr:cNvPr>
        <xdr:cNvSpPr/>
      </xdr:nvSpPr>
      <xdr:spPr>
        <a:xfrm>
          <a:off x="1671120" y="781200"/>
          <a:ext cx="1198800" cy="323280"/>
        </a:xfrm>
        <a:prstGeom prst="rect">
          <a:avLst/>
        </a:prstGeom>
        <a:solidFill>
          <a:srgbClr val="385623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100" b="0" strike="noStrike" spc="-1">
              <a:solidFill>
                <a:schemeClr val="lt1"/>
              </a:solidFill>
              <a:latin typeface="Calibri"/>
            </a:rPr>
            <a:t>DASHBOARD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absolute">
    <xdr:from>
      <xdr:col>5</xdr:col>
      <xdr:colOff>581040</xdr:colOff>
      <xdr:row>0</xdr:row>
      <xdr:rowOff>0</xdr:rowOff>
    </xdr:from>
    <xdr:to>
      <xdr:col>5</xdr:col>
      <xdr:colOff>1639080</xdr:colOff>
      <xdr:row>0</xdr:row>
      <xdr:rowOff>630000</xdr:rowOff>
    </xdr:to>
    <xdr:sp macro="" textlink="">
      <xdr:nvSpPr>
        <xdr:cNvPr id="247" name="Retângulo 2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E00-0000F7000000}"/>
            </a:ext>
          </a:extLst>
        </xdr:cNvPr>
        <xdr:cNvSpPr/>
      </xdr:nvSpPr>
      <xdr:spPr>
        <a:xfrm>
          <a:off x="3641040" y="0"/>
          <a:ext cx="105804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PROCESSOS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5</xdr:col>
      <xdr:colOff>1695600</xdr:colOff>
      <xdr:row>0</xdr:row>
      <xdr:rowOff>0</xdr:rowOff>
    </xdr:from>
    <xdr:to>
      <xdr:col>6</xdr:col>
      <xdr:colOff>572400</xdr:colOff>
      <xdr:row>0</xdr:row>
      <xdr:rowOff>630000</xdr:rowOff>
    </xdr:to>
    <xdr:sp macro="" textlink="">
      <xdr:nvSpPr>
        <xdr:cNvPr id="248" name="Retângulo 2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E00-0000F8000000}"/>
            </a:ext>
          </a:extLst>
        </xdr:cNvPr>
        <xdr:cNvSpPr/>
      </xdr:nvSpPr>
      <xdr:spPr>
        <a:xfrm>
          <a:off x="4755600" y="0"/>
          <a:ext cx="118260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CLIENTES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6</xdr:col>
      <xdr:colOff>628560</xdr:colOff>
      <xdr:row>0</xdr:row>
      <xdr:rowOff>0</xdr:rowOff>
    </xdr:from>
    <xdr:to>
      <xdr:col>6</xdr:col>
      <xdr:colOff>1686600</xdr:colOff>
      <xdr:row>0</xdr:row>
      <xdr:rowOff>630000</xdr:rowOff>
    </xdr:to>
    <xdr:sp macro="" textlink="">
      <xdr:nvSpPr>
        <xdr:cNvPr id="249" name="Retângulo 2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E00-0000F9000000}"/>
            </a:ext>
          </a:extLst>
        </xdr:cNvPr>
        <xdr:cNvSpPr/>
      </xdr:nvSpPr>
      <xdr:spPr>
        <a:xfrm>
          <a:off x="5994360" y="0"/>
          <a:ext cx="105804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AUDIÊNCIAS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6</xdr:col>
      <xdr:colOff>1762200</xdr:colOff>
      <xdr:row>0</xdr:row>
      <xdr:rowOff>0</xdr:rowOff>
    </xdr:from>
    <xdr:to>
      <xdr:col>7</xdr:col>
      <xdr:colOff>714240</xdr:colOff>
      <xdr:row>0</xdr:row>
      <xdr:rowOff>630000</xdr:rowOff>
    </xdr:to>
    <xdr:sp macro="" textlink="">
      <xdr:nvSpPr>
        <xdr:cNvPr id="250" name="Retângulo 2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E00-0000FA000000}"/>
            </a:ext>
          </a:extLst>
        </xdr:cNvPr>
        <xdr:cNvSpPr/>
      </xdr:nvSpPr>
      <xdr:spPr>
        <a:xfrm>
          <a:off x="7128000" y="0"/>
          <a:ext cx="1378440" cy="630000"/>
        </a:xfrm>
        <a:prstGeom prst="rect">
          <a:avLst/>
        </a:prstGeom>
        <a:solidFill>
          <a:srgbClr val="385623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1" strike="noStrike" spc="-1">
              <a:solidFill>
                <a:schemeClr val="lt1"/>
              </a:solidFill>
              <a:latin typeface="Calibri"/>
              <a:ea typeface="Source Sans Pro"/>
            </a:rPr>
            <a:t>ATENDIMENTOS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7</xdr:col>
      <xdr:colOff>771480</xdr:colOff>
      <xdr:row>0</xdr:row>
      <xdr:rowOff>0</xdr:rowOff>
    </xdr:from>
    <xdr:to>
      <xdr:col>8</xdr:col>
      <xdr:colOff>791280</xdr:colOff>
      <xdr:row>0</xdr:row>
      <xdr:rowOff>630000</xdr:rowOff>
    </xdr:to>
    <xdr:sp macro="" textlink="">
      <xdr:nvSpPr>
        <xdr:cNvPr id="251" name="Retângulo 2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E00-0000FB000000}"/>
            </a:ext>
          </a:extLst>
        </xdr:cNvPr>
        <xdr:cNvSpPr/>
      </xdr:nvSpPr>
      <xdr:spPr>
        <a:xfrm>
          <a:off x="8563680" y="0"/>
          <a:ext cx="110664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FINANCEIRO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8</xdr:col>
      <xdr:colOff>819000</xdr:colOff>
      <xdr:row>0</xdr:row>
      <xdr:rowOff>0</xdr:rowOff>
    </xdr:from>
    <xdr:to>
      <xdr:col>8</xdr:col>
      <xdr:colOff>1723680</xdr:colOff>
      <xdr:row>0</xdr:row>
      <xdr:rowOff>630000</xdr:rowOff>
    </xdr:to>
    <xdr:sp macro="" textlink="">
      <xdr:nvSpPr>
        <xdr:cNvPr id="252" name="Retângulo 25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E00-0000FC000000}"/>
            </a:ext>
          </a:extLst>
        </xdr:cNvPr>
        <xdr:cNvSpPr/>
      </xdr:nvSpPr>
      <xdr:spPr>
        <a:xfrm>
          <a:off x="9698040" y="0"/>
          <a:ext cx="90468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TAREFAS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8</xdr:col>
      <xdr:colOff>1828800</xdr:colOff>
      <xdr:row>0</xdr:row>
      <xdr:rowOff>0</xdr:rowOff>
    </xdr:from>
    <xdr:to>
      <xdr:col>10</xdr:col>
      <xdr:colOff>66240</xdr:colOff>
      <xdr:row>0</xdr:row>
      <xdr:rowOff>630000</xdr:rowOff>
    </xdr:to>
    <xdr:sp macro="" textlink="">
      <xdr:nvSpPr>
        <xdr:cNvPr id="253" name="Retângulo 26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E00-0000FD000000}"/>
            </a:ext>
          </a:extLst>
        </xdr:cNvPr>
        <xdr:cNvSpPr/>
      </xdr:nvSpPr>
      <xdr:spPr>
        <a:xfrm>
          <a:off x="10707840" y="0"/>
          <a:ext cx="143928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CONFIGURAÇÕES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4</xdr:col>
      <xdr:colOff>275760</xdr:colOff>
      <xdr:row>0</xdr:row>
      <xdr:rowOff>628200</xdr:rowOff>
    </xdr:to>
    <xdr:sp macro="" textlink="">
      <xdr:nvSpPr>
        <xdr:cNvPr id="254" name="Retângulo 27">
          <a:extLst>
            <a:ext uri="{FF2B5EF4-FFF2-40B4-BE49-F238E27FC236}">
              <a16:creationId xmlns:a16="http://schemas.microsoft.com/office/drawing/2014/main" id="{00000000-0008-0000-0E00-0000FE000000}"/>
            </a:ext>
          </a:extLst>
        </xdr:cNvPr>
        <xdr:cNvSpPr/>
      </xdr:nvSpPr>
      <xdr:spPr>
        <a:xfrm>
          <a:off x="0" y="0"/>
          <a:ext cx="2460240" cy="6282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200" b="1" strike="noStrike" spc="-1">
              <a:solidFill>
                <a:schemeClr val="lt1"/>
              </a:solidFill>
              <a:latin typeface="Calibri"/>
              <a:ea typeface="Source Sans Pro"/>
            </a:rPr>
            <a:t>LOURENÇO &amp; NAJM SOCIEDADE DE ADVOGADOS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4</xdr:col>
      <xdr:colOff>314280</xdr:colOff>
      <xdr:row>0</xdr:row>
      <xdr:rowOff>0</xdr:rowOff>
    </xdr:from>
    <xdr:to>
      <xdr:col>5</xdr:col>
      <xdr:colOff>534240</xdr:colOff>
      <xdr:row>0</xdr:row>
      <xdr:rowOff>630000</xdr:rowOff>
    </xdr:to>
    <xdr:sp macro="" textlink="">
      <xdr:nvSpPr>
        <xdr:cNvPr id="255" name="Retângulo 2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E00-0000FF000000}"/>
            </a:ext>
          </a:extLst>
        </xdr:cNvPr>
        <xdr:cNvSpPr/>
      </xdr:nvSpPr>
      <xdr:spPr>
        <a:xfrm>
          <a:off x="2498760" y="0"/>
          <a:ext cx="109548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PAINEL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5</xdr:col>
      <xdr:colOff>800280</xdr:colOff>
      <xdr:row>1</xdr:row>
      <xdr:rowOff>142920</xdr:rowOff>
    </xdr:from>
    <xdr:to>
      <xdr:col>6</xdr:col>
      <xdr:colOff>1981080</xdr:colOff>
      <xdr:row>1</xdr:row>
      <xdr:rowOff>418680</xdr:rowOff>
    </xdr:to>
    <xdr:sp macro="" textlink="">
      <xdr:nvSpPr>
        <xdr:cNvPr id="256" name="Retângulo: Cantos Arredondados 1">
          <a:extLst>
            <a:ext uri="{FF2B5EF4-FFF2-40B4-BE49-F238E27FC236}">
              <a16:creationId xmlns:a16="http://schemas.microsoft.com/office/drawing/2014/main" id="{00000000-0008-0000-0E00-000000010000}"/>
            </a:ext>
          </a:extLst>
        </xdr:cNvPr>
        <xdr:cNvSpPr/>
      </xdr:nvSpPr>
      <xdr:spPr>
        <a:xfrm>
          <a:off x="3860280" y="781200"/>
          <a:ext cx="3486600" cy="275760"/>
        </a:xfrm>
        <a:prstGeom prst="roundRect">
          <a:avLst>
            <a:gd name="adj" fmla="val 16667"/>
          </a:avLst>
        </a:prstGeom>
        <a:solidFill>
          <a:srgbClr val="C5E0B4"/>
        </a:solidFill>
        <a:ln w="12700">
          <a:noFill/>
        </a:ln>
        <a:effectLst>
          <a:outerShdw blurRad="50760" dist="37674" dir="2700000" algn="tl" rotWithShape="0">
            <a:srgbClr val="000000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100" b="1" strike="noStrike" spc="-1">
              <a:solidFill>
                <a:srgbClr val="000000"/>
              </a:solidFill>
              <a:latin typeface="Calibri"/>
            </a:rPr>
            <a:t>Contatos que devem ser feitos hoje: 0   (em laranja)</a:t>
          </a:r>
          <a:endParaRPr lang="pt-BR" sz="1100" b="0" strike="noStrike" spc="-1">
            <a:latin typeface="Calibri"/>
          </a:endParaRP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399960</xdr:colOff>
      <xdr:row>3</xdr:row>
      <xdr:rowOff>142920</xdr:rowOff>
    </xdr:from>
    <xdr:to>
      <xdr:col>1</xdr:col>
      <xdr:colOff>2009160</xdr:colOff>
      <xdr:row>7</xdr:row>
      <xdr:rowOff>161640</xdr:rowOff>
    </xdr:to>
    <xdr:sp macro="" textlink="">
      <xdr:nvSpPr>
        <xdr:cNvPr id="257" name="Retângulo 9">
          <a:extLst>
            <a:ext uri="{FF2B5EF4-FFF2-40B4-BE49-F238E27FC236}">
              <a16:creationId xmlns:a16="http://schemas.microsoft.com/office/drawing/2014/main" id="{00000000-0008-0000-0F00-000001010000}"/>
            </a:ext>
          </a:extLst>
        </xdr:cNvPr>
        <xdr:cNvSpPr/>
      </xdr:nvSpPr>
      <xdr:spPr>
        <a:xfrm>
          <a:off x="399960" y="1381320"/>
          <a:ext cx="2042280" cy="1171080"/>
        </a:xfrm>
        <a:prstGeom prst="rect">
          <a:avLst/>
        </a:prstGeom>
        <a:solidFill>
          <a:srgbClr val="F2F2F2"/>
        </a:solidFill>
        <a:ln w="12700">
          <a:noFill/>
        </a:ln>
        <a:effectLst>
          <a:outerShdw blurRad="50760" dist="37674" dir="2700000" algn="tl" rotWithShape="0">
            <a:srgbClr val="000000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  <a:tabLst>
              <a:tab pos="0" algn="l"/>
            </a:tabLst>
          </a:pPr>
          <a:r>
            <a:rPr lang="en-US" sz="1400" b="0" strike="noStrike" spc="-1">
              <a:solidFill>
                <a:srgbClr val="000000"/>
              </a:solidFill>
              <a:latin typeface="Calibri"/>
            </a:rPr>
            <a:t>4</a:t>
          </a:r>
          <a:endParaRPr lang="pt-BR" sz="1400" b="0" strike="noStrike" spc="-1">
            <a:latin typeface="Calibri"/>
          </a:endParaRPr>
        </a:p>
      </xdr:txBody>
    </xdr:sp>
    <xdr:clientData/>
  </xdr:twoCellAnchor>
  <xdr:twoCellAnchor editAs="absolute">
    <xdr:from>
      <xdr:col>0</xdr:col>
      <xdr:colOff>399960</xdr:colOff>
      <xdr:row>3</xdr:row>
      <xdr:rowOff>47520</xdr:rowOff>
    </xdr:from>
    <xdr:to>
      <xdr:col>1</xdr:col>
      <xdr:colOff>2018880</xdr:colOff>
      <xdr:row>5</xdr:row>
      <xdr:rowOff>9000</xdr:rowOff>
    </xdr:to>
    <xdr:sp macro="" textlink="">
      <xdr:nvSpPr>
        <xdr:cNvPr id="258" name="CaixaDeTexto 10">
          <a:extLst>
            <a:ext uri="{FF2B5EF4-FFF2-40B4-BE49-F238E27FC236}">
              <a16:creationId xmlns:a16="http://schemas.microsoft.com/office/drawing/2014/main" id="{00000000-0008-0000-0F00-000002010000}"/>
            </a:ext>
          </a:extLst>
        </xdr:cNvPr>
        <xdr:cNvSpPr/>
      </xdr:nvSpPr>
      <xdr:spPr>
        <a:xfrm>
          <a:off x="399960" y="1285920"/>
          <a:ext cx="2052000" cy="485280"/>
        </a:xfrm>
        <a:prstGeom prst="rect">
          <a:avLst/>
        </a:prstGeom>
        <a:noFill/>
        <a:ln w="9525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100" b="1" strike="noStrike" spc="-1">
              <a:solidFill>
                <a:schemeClr val="dk1"/>
              </a:solidFill>
              <a:latin typeface="Calibri"/>
            </a:rPr>
            <a:t>TOTAL DE ATENDIMENTOS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absolute">
    <xdr:from>
      <xdr:col>1</xdr:col>
      <xdr:colOff>2152800</xdr:colOff>
      <xdr:row>3</xdr:row>
      <xdr:rowOff>152280</xdr:rowOff>
    </xdr:from>
    <xdr:to>
      <xdr:col>4</xdr:col>
      <xdr:colOff>2730</xdr:colOff>
      <xdr:row>7</xdr:row>
      <xdr:rowOff>171000</xdr:rowOff>
    </xdr:to>
    <xdr:sp macro="" textlink="">
      <xdr:nvSpPr>
        <xdr:cNvPr id="259" name="Retângulo 11">
          <a:extLst>
            <a:ext uri="{FF2B5EF4-FFF2-40B4-BE49-F238E27FC236}">
              <a16:creationId xmlns:a16="http://schemas.microsoft.com/office/drawing/2014/main" id="{00000000-0008-0000-0F00-000003010000}"/>
            </a:ext>
          </a:extLst>
        </xdr:cNvPr>
        <xdr:cNvSpPr/>
      </xdr:nvSpPr>
      <xdr:spPr>
        <a:xfrm>
          <a:off x="2585880" y="1390680"/>
          <a:ext cx="2246760" cy="1171080"/>
        </a:xfrm>
        <a:prstGeom prst="rect">
          <a:avLst/>
        </a:prstGeom>
        <a:solidFill>
          <a:srgbClr val="F2F2F2"/>
        </a:solidFill>
        <a:ln w="12700">
          <a:noFill/>
        </a:ln>
        <a:effectLst>
          <a:outerShdw blurRad="50760" dist="37674" dir="2700000" algn="tl" rotWithShape="0">
            <a:srgbClr val="000000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  <a:tabLst>
              <a:tab pos="0" algn="l"/>
            </a:tabLst>
          </a:pPr>
          <a:r>
            <a:rPr lang="en-US" sz="1400" b="0" strike="noStrike" spc="-1">
              <a:solidFill>
                <a:srgbClr val="000000"/>
              </a:solidFill>
              <a:latin typeface="Calibri"/>
            </a:rPr>
            <a:t>R$ 0,00</a:t>
          </a:r>
          <a:endParaRPr lang="pt-BR" sz="1400" b="0" strike="noStrike" spc="-1">
            <a:latin typeface="Calibri"/>
          </a:endParaRPr>
        </a:p>
      </xdr:txBody>
    </xdr:sp>
    <xdr:clientData/>
  </xdr:twoCellAnchor>
  <xdr:twoCellAnchor editAs="absolute">
    <xdr:from>
      <xdr:col>1</xdr:col>
      <xdr:colOff>2143080</xdr:colOff>
      <xdr:row>3</xdr:row>
      <xdr:rowOff>76320</xdr:rowOff>
    </xdr:from>
    <xdr:to>
      <xdr:col>4</xdr:col>
      <xdr:colOff>2730</xdr:colOff>
      <xdr:row>5</xdr:row>
      <xdr:rowOff>37800</xdr:rowOff>
    </xdr:to>
    <xdr:sp macro="" textlink="">
      <xdr:nvSpPr>
        <xdr:cNvPr id="260" name="CaixaDeTexto 12">
          <a:extLst>
            <a:ext uri="{FF2B5EF4-FFF2-40B4-BE49-F238E27FC236}">
              <a16:creationId xmlns:a16="http://schemas.microsoft.com/office/drawing/2014/main" id="{00000000-0008-0000-0F00-000004010000}"/>
            </a:ext>
          </a:extLst>
        </xdr:cNvPr>
        <xdr:cNvSpPr/>
      </xdr:nvSpPr>
      <xdr:spPr>
        <a:xfrm>
          <a:off x="2576160" y="1314720"/>
          <a:ext cx="2256480" cy="485280"/>
        </a:xfrm>
        <a:prstGeom prst="rect">
          <a:avLst/>
        </a:prstGeom>
        <a:noFill/>
        <a:ln w="9525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100" b="1" strike="noStrike" spc="-1">
              <a:solidFill>
                <a:schemeClr val="dk1"/>
              </a:solidFill>
              <a:latin typeface="Calibri"/>
            </a:rPr>
            <a:t>VALOR TOTAL EM CONSULTAS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oneCell">
    <xdr:from>
      <xdr:col>0</xdr:col>
      <xdr:colOff>399960</xdr:colOff>
      <xdr:row>10</xdr:row>
      <xdr:rowOff>76320</xdr:rowOff>
    </xdr:from>
    <xdr:to>
      <xdr:col>4</xdr:col>
      <xdr:colOff>2730</xdr:colOff>
      <xdr:row>16</xdr:row>
      <xdr:rowOff>37800</xdr:rowOff>
    </xdr:to>
    <xdr:graphicFrame macro="">
      <xdr:nvGraphicFramePr>
        <xdr:cNvPr id="261" name="Gráfico 17">
          <a:extLst>
            <a:ext uri="{FF2B5EF4-FFF2-40B4-BE49-F238E27FC236}">
              <a16:creationId xmlns:a16="http://schemas.microsoft.com/office/drawing/2014/main" id="{00000000-0008-0000-0F00-000005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428760</xdr:colOff>
      <xdr:row>3</xdr:row>
      <xdr:rowOff>133200</xdr:rowOff>
    </xdr:from>
    <xdr:to>
      <xdr:col>5</xdr:col>
      <xdr:colOff>1761840</xdr:colOff>
      <xdr:row>12</xdr:row>
      <xdr:rowOff>132840</xdr:rowOff>
    </xdr:to>
    <xdr:graphicFrame macro="">
      <xdr:nvGraphicFramePr>
        <xdr:cNvPr id="262" name="Gráfico 20">
          <a:extLst>
            <a:ext uri="{FF2B5EF4-FFF2-40B4-BE49-F238E27FC236}">
              <a16:creationId xmlns:a16="http://schemas.microsoft.com/office/drawing/2014/main" id="{00000000-0008-0000-0F00-000006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1933560</xdr:colOff>
      <xdr:row>3</xdr:row>
      <xdr:rowOff>123840</xdr:rowOff>
    </xdr:from>
    <xdr:to>
      <xdr:col>8</xdr:col>
      <xdr:colOff>475920</xdr:colOff>
      <xdr:row>12</xdr:row>
      <xdr:rowOff>142560</xdr:rowOff>
    </xdr:to>
    <xdr:graphicFrame macro="">
      <xdr:nvGraphicFramePr>
        <xdr:cNvPr id="263" name="Gráfico 22">
          <a:extLst>
            <a:ext uri="{FF2B5EF4-FFF2-40B4-BE49-F238E27FC236}">
              <a16:creationId xmlns:a16="http://schemas.microsoft.com/office/drawing/2014/main" id="{00000000-0008-0000-0F00-000007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1</xdr:col>
      <xdr:colOff>0</xdr:colOff>
      <xdr:row>1</xdr:row>
      <xdr:rowOff>142920</xdr:rowOff>
    </xdr:from>
    <xdr:to>
      <xdr:col>1</xdr:col>
      <xdr:colOff>1171080</xdr:colOff>
      <xdr:row>1</xdr:row>
      <xdr:rowOff>466200</xdr:rowOff>
    </xdr:to>
    <xdr:sp macro="" textlink="">
      <xdr:nvSpPr>
        <xdr:cNvPr id="264" name="Retângulo 2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F00-000008010000}"/>
            </a:ext>
          </a:extLst>
        </xdr:cNvPr>
        <xdr:cNvSpPr/>
      </xdr:nvSpPr>
      <xdr:spPr>
        <a:xfrm>
          <a:off x="433080" y="781200"/>
          <a:ext cx="1171080" cy="323280"/>
        </a:xfrm>
        <a:prstGeom prst="rect">
          <a:avLst/>
        </a:prstGeom>
        <a:solidFill>
          <a:srgbClr val="385623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100" b="0" strike="noStrike" spc="-1">
              <a:solidFill>
                <a:schemeClr val="lt1"/>
              </a:solidFill>
              <a:latin typeface="Calibri"/>
            </a:rPr>
            <a:t>ATENDIMENTOS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absolute">
    <xdr:from>
      <xdr:col>1</xdr:col>
      <xdr:colOff>1276200</xdr:colOff>
      <xdr:row>1</xdr:row>
      <xdr:rowOff>142920</xdr:rowOff>
    </xdr:from>
    <xdr:to>
      <xdr:col>1</xdr:col>
      <xdr:colOff>2447280</xdr:colOff>
      <xdr:row>1</xdr:row>
      <xdr:rowOff>466200</xdr:rowOff>
    </xdr:to>
    <xdr:sp macro="" textlink="">
      <xdr:nvSpPr>
        <xdr:cNvPr id="265" name="Retângulo 2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F00-000009010000}"/>
            </a:ext>
          </a:extLst>
        </xdr:cNvPr>
        <xdr:cNvSpPr/>
      </xdr:nvSpPr>
      <xdr:spPr>
        <a:xfrm>
          <a:off x="1709280" y="781200"/>
          <a:ext cx="1171080" cy="323280"/>
        </a:xfrm>
        <a:prstGeom prst="rect">
          <a:avLst/>
        </a:prstGeom>
        <a:solidFill>
          <a:srgbClr val="FFFFFF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100" b="1" strike="noStrike" spc="-1">
              <a:solidFill>
                <a:srgbClr val="000000"/>
              </a:solidFill>
              <a:latin typeface="Calibri"/>
            </a:rPr>
            <a:t>DASHBOARD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absolute">
    <xdr:from>
      <xdr:col>2</xdr:col>
      <xdr:colOff>343080</xdr:colOff>
      <xdr:row>0</xdr:row>
      <xdr:rowOff>0</xdr:rowOff>
    </xdr:from>
    <xdr:to>
      <xdr:col>3</xdr:col>
      <xdr:colOff>553320</xdr:colOff>
      <xdr:row>0</xdr:row>
      <xdr:rowOff>630000</xdr:rowOff>
    </xdr:to>
    <xdr:sp macro="" textlink="">
      <xdr:nvSpPr>
        <xdr:cNvPr id="266" name="Retângulo 3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F00-00000A010000}"/>
            </a:ext>
          </a:extLst>
        </xdr:cNvPr>
        <xdr:cNvSpPr/>
      </xdr:nvSpPr>
      <xdr:spPr>
        <a:xfrm>
          <a:off x="3686400" y="0"/>
          <a:ext cx="110628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PROCESSOS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4</xdr:col>
      <xdr:colOff>38160</xdr:colOff>
      <xdr:row>0</xdr:row>
      <xdr:rowOff>0</xdr:rowOff>
    </xdr:from>
    <xdr:to>
      <xdr:col>4</xdr:col>
      <xdr:colOff>1096200</xdr:colOff>
      <xdr:row>0</xdr:row>
      <xdr:rowOff>630000</xdr:rowOff>
    </xdr:to>
    <xdr:sp macro="" textlink="">
      <xdr:nvSpPr>
        <xdr:cNvPr id="267" name="Retângulo 3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F00-00000B010000}"/>
            </a:ext>
          </a:extLst>
        </xdr:cNvPr>
        <xdr:cNvSpPr/>
      </xdr:nvSpPr>
      <xdr:spPr>
        <a:xfrm>
          <a:off x="4871160" y="0"/>
          <a:ext cx="105804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CLIENTES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4</xdr:col>
      <xdr:colOff>1152360</xdr:colOff>
      <xdr:row>0</xdr:row>
      <xdr:rowOff>0</xdr:rowOff>
    </xdr:from>
    <xdr:to>
      <xdr:col>5</xdr:col>
      <xdr:colOff>800640</xdr:colOff>
      <xdr:row>0</xdr:row>
      <xdr:rowOff>630000</xdr:rowOff>
    </xdr:to>
    <xdr:sp macro="" textlink="">
      <xdr:nvSpPr>
        <xdr:cNvPr id="268" name="Retângulo 33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F00-00000C010000}"/>
            </a:ext>
          </a:extLst>
        </xdr:cNvPr>
        <xdr:cNvSpPr/>
      </xdr:nvSpPr>
      <xdr:spPr>
        <a:xfrm>
          <a:off x="5985360" y="0"/>
          <a:ext cx="113868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AUDIÊNCIAS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5</xdr:col>
      <xdr:colOff>876240</xdr:colOff>
      <xdr:row>0</xdr:row>
      <xdr:rowOff>0</xdr:rowOff>
    </xdr:from>
    <xdr:to>
      <xdr:col>5</xdr:col>
      <xdr:colOff>2133000</xdr:colOff>
      <xdr:row>0</xdr:row>
      <xdr:rowOff>630000</xdr:rowOff>
    </xdr:to>
    <xdr:sp macro="" textlink="">
      <xdr:nvSpPr>
        <xdr:cNvPr id="269" name="Retângulo 3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F00-00000D010000}"/>
            </a:ext>
          </a:extLst>
        </xdr:cNvPr>
        <xdr:cNvSpPr/>
      </xdr:nvSpPr>
      <xdr:spPr>
        <a:xfrm>
          <a:off x="7199640" y="0"/>
          <a:ext cx="1256760" cy="630000"/>
        </a:xfrm>
        <a:prstGeom prst="rect">
          <a:avLst/>
        </a:prstGeom>
        <a:solidFill>
          <a:srgbClr val="385623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1" strike="noStrike" spc="-1">
              <a:solidFill>
                <a:schemeClr val="lt1"/>
              </a:solidFill>
              <a:latin typeface="Calibri"/>
              <a:ea typeface="Source Sans Pro"/>
            </a:rPr>
            <a:t>ATENDIMENTOS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5</xdr:col>
      <xdr:colOff>2190600</xdr:colOff>
      <xdr:row>0</xdr:row>
      <xdr:rowOff>0</xdr:rowOff>
    </xdr:from>
    <xdr:to>
      <xdr:col>7</xdr:col>
      <xdr:colOff>324360</xdr:colOff>
      <xdr:row>0</xdr:row>
      <xdr:rowOff>630000</xdr:rowOff>
    </xdr:to>
    <xdr:sp macro="" textlink="">
      <xdr:nvSpPr>
        <xdr:cNvPr id="270" name="Retângulo 35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F00-00000E010000}"/>
            </a:ext>
          </a:extLst>
        </xdr:cNvPr>
        <xdr:cNvSpPr/>
      </xdr:nvSpPr>
      <xdr:spPr>
        <a:xfrm>
          <a:off x="8514000" y="0"/>
          <a:ext cx="121464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FINANCEIRO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7</xdr:col>
      <xdr:colOff>352440</xdr:colOff>
      <xdr:row>0</xdr:row>
      <xdr:rowOff>0</xdr:rowOff>
    </xdr:from>
    <xdr:to>
      <xdr:col>7</xdr:col>
      <xdr:colOff>1257120</xdr:colOff>
      <xdr:row>0</xdr:row>
      <xdr:rowOff>630000</xdr:rowOff>
    </xdr:to>
    <xdr:sp macro="" textlink="">
      <xdr:nvSpPr>
        <xdr:cNvPr id="271" name="Retângulo 36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F00-00000F010000}"/>
            </a:ext>
          </a:extLst>
        </xdr:cNvPr>
        <xdr:cNvSpPr/>
      </xdr:nvSpPr>
      <xdr:spPr>
        <a:xfrm>
          <a:off x="9756720" y="0"/>
          <a:ext cx="90468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TAREFAS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8</xdr:col>
      <xdr:colOff>85680</xdr:colOff>
      <xdr:row>0</xdr:row>
      <xdr:rowOff>0</xdr:rowOff>
    </xdr:from>
    <xdr:to>
      <xdr:col>9</xdr:col>
      <xdr:colOff>390240</xdr:colOff>
      <xdr:row>0</xdr:row>
      <xdr:rowOff>630000</xdr:rowOff>
    </xdr:to>
    <xdr:sp macro="" textlink="">
      <xdr:nvSpPr>
        <xdr:cNvPr id="272" name="Retângulo 37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F00-000010010000}"/>
            </a:ext>
          </a:extLst>
        </xdr:cNvPr>
        <xdr:cNvSpPr/>
      </xdr:nvSpPr>
      <xdr:spPr>
        <a:xfrm>
          <a:off x="10839240" y="0"/>
          <a:ext cx="132120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CONFIGURAÇÕES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</xdr:col>
      <xdr:colOff>1952280</xdr:colOff>
      <xdr:row>0</xdr:row>
      <xdr:rowOff>628200</xdr:rowOff>
    </xdr:to>
    <xdr:sp macro="" textlink="">
      <xdr:nvSpPr>
        <xdr:cNvPr id="273" name="Retângulo 38">
          <a:extLst>
            <a:ext uri="{FF2B5EF4-FFF2-40B4-BE49-F238E27FC236}">
              <a16:creationId xmlns:a16="http://schemas.microsoft.com/office/drawing/2014/main" id="{00000000-0008-0000-0F00-000011010000}"/>
            </a:ext>
          </a:extLst>
        </xdr:cNvPr>
        <xdr:cNvSpPr/>
      </xdr:nvSpPr>
      <xdr:spPr>
        <a:xfrm>
          <a:off x="0" y="0"/>
          <a:ext cx="2385360" cy="6282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200" b="1" strike="noStrike" spc="-1">
              <a:solidFill>
                <a:schemeClr val="lt1"/>
              </a:solidFill>
              <a:latin typeface="Calibri"/>
              <a:ea typeface="Source Sans Pro"/>
            </a:rPr>
            <a:t>LOURENÇO &amp; NAJM SOCIEDADE DE ADVOGADOS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1</xdr:col>
      <xdr:colOff>1990800</xdr:colOff>
      <xdr:row>0</xdr:row>
      <xdr:rowOff>0</xdr:rowOff>
    </xdr:from>
    <xdr:to>
      <xdr:col>2</xdr:col>
      <xdr:colOff>296280</xdr:colOff>
      <xdr:row>0</xdr:row>
      <xdr:rowOff>630000</xdr:rowOff>
    </xdr:to>
    <xdr:sp macro="" textlink="">
      <xdr:nvSpPr>
        <xdr:cNvPr id="274" name="Retângulo 39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F00-000012010000}"/>
            </a:ext>
          </a:extLst>
        </xdr:cNvPr>
        <xdr:cNvSpPr/>
      </xdr:nvSpPr>
      <xdr:spPr>
        <a:xfrm>
          <a:off x="2423880" y="0"/>
          <a:ext cx="121572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PAINEL</a:t>
          </a:r>
          <a:endParaRPr lang="pt-BR" sz="1200" b="0" strike="noStrike" spc="-1">
            <a:latin typeface="Calibri"/>
          </a:endParaRP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9360</xdr:colOff>
      <xdr:row>1</xdr:row>
      <xdr:rowOff>142920</xdr:rowOff>
    </xdr:from>
    <xdr:to>
      <xdr:col>2</xdr:col>
      <xdr:colOff>809280</xdr:colOff>
      <xdr:row>1</xdr:row>
      <xdr:rowOff>466200</xdr:rowOff>
    </xdr:to>
    <xdr:sp macro="" textlink="">
      <xdr:nvSpPr>
        <xdr:cNvPr id="275" name="Retângulo 9">
          <a:extLst>
            <a:ext uri="{FF2B5EF4-FFF2-40B4-BE49-F238E27FC236}">
              <a16:creationId xmlns:a16="http://schemas.microsoft.com/office/drawing/2014/main" id="{00000000-0008-0000-1000-000013010000}"/>
            </a:ext>
          </a:extLst>
        </xdr:cNvPr>
        <xdr:cNvSpPr/>
      </xdr:nvSpPr>
      <xdr:spPr>
        <a:xfrm>
          <a:off x="341640" y="781200"/>
          <a:ext cx="1181880" cy="323280"/>
        </a:xfrm>
        <a:prstGeom prst="rect">
          <a:avLst/>
        </a:prstGeom>
        <a:solidFill>
          <a:srgbClr val="FFFFFF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100" b="1" strike="noStrike" spc="-1">
              <a:solidFill>
                <a:srgbClr val="000000"/>
              </a:solidFill>
              <a:latin typeface="Calibri"/>
            </a:rPr>
            <a:t>RECEBIMENTOS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absolute">
    <xdr:from>
      <xdr:col>2</xdr:col>
      <xdr:colOff>838080</xdr:colOff>
      <xdr:row>1</xdr:row>
      <xdr:rowOff>142920</xdr:rowOff>
    </xdr:from>
    <xdr:to>
      <xdr:col>3</xdr:col>
      <xdr:colOff>847080</xdr:colOff>
      <xdr:row>1</xdr:row>
      <xdr:rowOff>466200</xdr:rowOff>
    </xdr:to>
    <xdr:sp macro="" textlink="">
      <xdr:nvSpPr>
        <xdr:cNvPr id="276" name="Retângulo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000-000014010000}"/>
            </a:ext>
          </a:extLst>
        </xdr:cNvPr>
        <xdr:cNvSpPr/>
      </xdr:nvSpPr>
      <xdr:spPr>
        <a:xfrm>
          <a:off x="1552320" y="781200"/>
          <a:ext cx="1116720" cy="323280"/>
        </a:xfrm>
        <a:prstGeom prst="rect">
          <a:avLst/>
        </a:prstGeom>
        <a:solidFill>
          <a:srgbClr val="385623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100" b="0" strike="noStrike" spc="-1">
              <a:solidFill>
                <a:schemeClr val="lt1"/>
              </a:solidFill>
              <a:latin typeface="Calibri"/>
            </a:rPr>
            <a:t>DESPESAS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absolute">
    <xdr:from>
      <xdr:col>3</xdr:col>
      <xdr:colOff>914400</xdr:colOff>
      <xdr:row>1</xdr:row>
      <xdr:rowOff>142920</xdr:rowOff>
    </xdr:from>
    <xdr:to>
      <xdr:col>5</xdr:col>
      <xdr:colOff>180720</xdr:colOff>
      <xdr:row>1</xdr:row>
      <xdr:rowOff>466200</xdr:rowOff>
    </xdr:to>
    <xdr:sp macro="" textlink="">
      <xdr:nvSpPr>
        <xdr:cNvPr id="277" name="Retângulo 1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000-000015010000}"/>
            </a:ext>
          </a:extLst>
        </xdr:cNvPr>
        <xdr:cNvSpPr/>
      </xdr:nvSpPr>
      <xdr:spPr>
        <a:xfrm>
          <a:off x="2736360" y="781200"/>
          <a:ext cx="1420560" cy="323280"/>
        </a:xfrm>
        <a:prstGeom prst="rect">
          <a:avLst/>
        </a:prstGeom>
        <a:solidFill>
          <a:srgbClr val="385623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100" b="0" strike="noStrike" spc="-1">
              <a:solidFill>
                <a:schemeClr val="lt1"/>
              </a:solidFill>
              <a:latin typeface="Calibri"/>
            </a:rPr>
            <a:t>RESULTADO GERAL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absolute">
    <xdr:from>
      <xdr:col>5</xdr:col>
      <xdr:colOff>276120</xdr:colOff>
      <xdr:row>1</xdr:row>
      <xdr:rowOff>142920</xdr:rowOff>
    </xdr:from>
    <xdr:to>
      <xdr:col>5</xdr:col>
      <xdr:colOff>1923480</xdr:colOff>
      <xdr:row>1</xdr:row>
      <xdr:rowOff>466200</xdr:rowOff>
    </xdr:to>
    <xdr:sp macro="" textlink="">
      <xdr:nvSpPr>
        <xdr:cNvPr id="278" name="Retângulo 1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1000-000016010000}"/>
            </a:ext>
          </a:extLst>
        </xdr:cNvPr>
        <xdr:cNvSpPr/>
      </xdr:nvSpPr>
      <xdr:spPr>
        <a:xfrm>
          <a:off x="4252320" y="781200"/>
          <a:ext cx="1647360" cy="323280"/>
        </a:xfrm>
        <a:prstGeom prst="rect">
          <a:avLst/>
        </a:prstGeom>
        <a:solidFill>
          <a:srgbClr val="385623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100" b="0" strike="noStrike" spc="-1">
              <a:solidFill>
                <a:schemeClr val="lt1"/>
              </a:solidFill>
              <a:latin typeface="Calibri"/>
            </a:rPr>
            <a:t>RECEBIMENTOS POR MÊS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absolute">
    <xdr:from>
      <xdr:col>5</xdr:col>
      <xdr:colOff>1927080</xdr:colOff>
      <xdr:row>1</xdr:row>
      <xdr:rowOff>142920</xdr:rowOff>
    </xdr:from>
    <xdr:to>
      <xdr:col>7</xdr:col>
      <xdr:colOff>67320</xdr:colOff>
      <xdr:row>1</xdr:row>
      <xdr:rowOff>466200</xdr:rowOff>
    </xdr:to>
    <xdr:sp macro="" textlink="">
      <xdr:nvSpPr>
        <xdr:cNvPr id="279" name="Retângulo 1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000-000017010000}"/>
            </a:ext>
          </a:extLst>
        </xdr:cNvPr>
        <xdr:cNvSpPr/>
      </xdr:nvSpPr>
      <xdr:spPr>
        <a:xfrm>
          <a:off x="5903280" y="781200"/>
          <a:ext cx="1653840" cy="323280"/>
        </a:xfrm>
        <a:prstGeom prst="rect">
          <a:avLst/>
        </a:prstGeom>
        <a:solidFill>
          <a:srgbClr val="385623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100" b="0" strike="noStrike" spc="-1">
              <a:solidFill>
                <a:schemeClr val="lt1"/>
              </a:solidFill>
              <a:latin typeface="Calibri"/>
            </a:rPr>
            <a:t>DESPESAS POR MÊS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absolute">
    <xdr:from>
      <xdr:col>4</xdr:col>
      <xdr:colOff>695160</xdr:colOff>
      <xdr:row>0</xdr:row>
      <xdr:rowOff>0</xdr:rowOff>
    </xdr:from>
    <xdr:to>
      <xdr:col>5</xdr:col>
      <xdr:colOff>791280</xdr:colOff>
      <xdr:row>0</xdr:row>
      <xdr:rowOff>630000</xdr:rowOff>
    </xdr:to>
    <xdr:sp macro="" textlink="">
      <xdr:nvSpPr>
        <xdr:cNvPr id="280" name="Retângulo 1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1000-000018010000}"/>
            </a:ext>
          </a:extLst>
        </xdr:cNvPr>
        <xdr:cNvSpPr/>
      </xdr:nvSpPr>
      <xdr:spPr>
        <a:xfrm>
          <a:off x="3654720" y="0"/>
          <a:ext cx="111276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PROCESSOS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5</xdr:col>
      <xdr:colOff>847800</xdr:colOff>
      <xdr:row>0</xdr:row>
      <xdr:rowOff>0</xdr:rowOff>
    </xdr:from>
    <xdr:to>
      <xdr:col>5</xdr:col>
      <xdr:colOff>1905840</xdr:colOff>
      <xdr:row>0</xdr:row>
      <xdr:rowOff>630000</xdr:rowOff>
    </xdr:to>
    <xdr:sp macro="" textlink="">
      <xdr:nvSpPr>
        <xdr:cNvPr id="281" name="Retângulo 1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1000-000019010000}"/>
            </a:ext>
          </a:extLst>
        </xdr:cNvPr>
        <xdr:cNvSpPr/>
      </xdr:nvSpPr>
      <xdr:spPr>
        <a:xfrm>
          <a:off x="4824000" y="0"/>
          <a:ext cx="105804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CLIENTES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5</xdr:col>
      <xdr:colOff>1962000</xdr:colOff>
      <xdr:row>0</xdr:row>
      <xdr:rowOff>0</xdr:rowOff>
    </xdr:from>
    <xdr:to>
      <xdr:col>6</xdr:col>
      <xdr:colOff>391320</xdr:colOff>
      <xdr:row>0</xdr:row>
      <xdr:rowOff>630000</xdr:rowOff>
    </xdr:to>
    <xdr:sp macro="" textlink="">
      <xdr:nvSpPr>
        <xdr:cNvPr id="282" name="Retângulo 1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1000-00001A010000}"/>
            </a:ext>
          </a:extLst>
        </xdr:cNvPr>
        <xdr:cNvSpPr/>
      </xdr:nvSpPr>
      <xdr:spPr>
        <a:xfrm>
          <a:off x="5938200" y="0"/>
          <a:ext cx="120816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AUDIÊNCIAS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6</xdr:col>
      <xdr:colOff>466560</xdr:colOff>
      <xdr:row>0</xdr:row>
      <xdr:rowOff>0</xdr:rowOff>
    </xdr:from>
    <xdr:to>
      <xdr:col>7</xdr:col>
      <xdr:colOff>1028160</xdr:colOff>
      <xdr:row>0</xdr:row>
      <xdr:rowOff>630000</xdr:rowOff>
    </xdr:to>
    <xdr:sp macro="" textlink="">
      <xdr:nvSpPr>
        <xdr:cNvPr id="283" name="Retângulo 2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1000-00001B010000}"/>
            </a:ext>
          </a:extLst>
        </xdr:cNvPr>
        <xdr:cNvSpPr/>
      </xdr:nvSpPr>
      <xdr:spPr>
        <a:xfrm>
          <a:off x="7221600" y="0"/>
          <a:ext cx="129636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ATENDIMENTOS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7</xdr:col>
      <xdr:colOff>1085760</xdr:colOff>
      <xdr:row>0</xdr:row>
      <xdr:rowOff>0</xdr:rowOff>
    </xdr:from>
    <xdr:to>
      <xdr:col>8</xdr:col>
      <xdr:colOff>477000</xdr:colOff>
      <xdr:row>0</xdr:row>
      <xdr:rowOff>630000</xdr:rowOff>
    </xdr:to>
    <xdr:sp macro="" textlink="">
      <xdr:nvSpPr>
        <xdr:cNvPr id="284" name="Retângulo 2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1000-00001C010000}"/>
            </a:ext>
          </a:extLst>
        </xdr:cNvPr>
        <xdr:cNvSpPr/>
      </xdr:nvSpPr>
      <xdr:spPr>
        <a:xfrm>
          <a:off x="8575560" y="0"/>
          <a:ext cx="1153440" cy="630000"/>
        </a:xfrm>
        <a:prstGeom prst="rect">
          <a:avLst/>
        </a:prstGeom>
        <a:solidFill>
          <a:srgbClr val="385623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1" strike="noStrike" spc="-1">
              <a:solidFill>
                <a:schemeClr val="lt1"/>
              </a:solidFill>
              <a:latin typeface="Calibri"/>
              <a:ea typeface="Source Sans Pro"/>
            </a:rPr>
            <a:t>FINANCEIRO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8</xdr:col>
      <xdr:colOff>504720</xdr:colOff>
      <xdr:row>0</xdr:row>
      <xdr:rowOff>0</xdr:rowOff>
    </xdr:from>
    <xdr:to>
      <xdr:col>9</xdr:col>
      <xdr:colOff>685440</xdr:colOff>
      <xdr:row>0</xdr:row>
      <xdr:rowOff>630000</xdr:rowOff>
    </xdr:to>
    <xdr:sp macro="" textlink="">
      <xdr:nvSpPr>
        <xdr:cNvPr id="285" name="Retângulo 3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1000-00001D010000}"/>
            </a:ext>
          </a:extLst>
        </xdr:cNvPr>
        <xdr:cNvSpPr/>
      </xdr:nvSpPr>
      <xdr:spPr>
        <a:xfrm>
          <a:off x="9756720" y="0"/>
          <a:ext cx="93564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TAREFAS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9</xdr:col>
      <xdr:colOff>790560</xdr:colOff>
      <xdr:row>0</xdr:row>
      <xdr:rowOff>0</xdr:rowOff>
    </xdr:from>
    <xdr:to>
      <xdr:col>11</xdr:col>
      <xdr:colOff>161640</xdr:colOff>
      <xdr:row>0</xdr:row>
      <xdr:rowOff>630000</xdr:rowOff>
    </xdr:to>
    <xdr:sp macro="" textlink="">
      <xdr:nvSpPr>
        <xdr:cNvPr id="286" name="Retângulo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1000-00001E010000}"/>
            </a:ext>
          </a:extLst>
        </xdr:cNvPr>
        <xdr:cNvSpPr/>
      </xdr:nvSpPr>
      <xdr:spPr>
        <a:xfrm>
          <a:off x="10797480" y="0"/>
          <a:ext cx="137448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CONFIGURAÇÕES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3</xdr:col>
      <xdr:colOff>628200</xdr:colOff>
      <xdr:row>0</xdr:row>
      <xdr:rowOff>628200</xdr:rowOff>
    </xdr:to>
    <xdr:sp macro="" textlink="">
      <xdr:nvSpPr>
        <xdr:cNvPr id="287" name="Retângulo 33">
          <a:extLst>
            <a:ext uri="{FF2B5EF4-FFF2-40B4-BE49-F238E27FC236}">
              <a16:creationId xmlns:a16="http://schemas.microsoft.com/office/drawing/2014/main" id="{00000000-0008-0000-1000-00001F010000}"/>
            </a:ext>
          </a:extLst>
        </xdr:cNvPr>
        <xdr:cNvSpPr/>
      </xdr:nvSpPr>
      <xdr:spPr>
        <a:xfrm>
          <a:off x="0" y="0"/>
          <a:ext cx="2450160" cy="6282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200" b="1" strike="noStrike" spc="-1">
              <a:solidFill>
                <a:schemeClr val="lt1"/>
              </a:solidFill>
              <a:latin typeface="Calibri"/>
              <a:ea typeface="Source Sans Pro"/>
            </a:rPr>
            <a:t>LOURENÇO &amp; NAJM SOCIEDADE DE ADVOGADOS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3</xdr:col>
      <xdr:colOff>666720</xdr:colOff>
      <xdr:row>0</xdr:row>
      <xdr:rowOff>0</xdr:rowOff>
    </xdr:from>
    <xdr:to>
      <xdr:col>4</xdr:col>
      <xdr:colOff>648360</xdr:colOff>
      <xdr:row>0</xdr:row>
      <xdr:rowOff>630000</xdr:rowOff>
    </xdr:to>
    <xdr:sp macro="" textlink="">
      <xdr:nvSpPr>
        <xdr:cNvPr id="288" name="Retângulo 3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1000-000020010000}"/>
            </a:ext>
          </a:extLst>
        </xdr:cNvPr>
        <xdr:cNvSpPr/>
      </xdr:nvSpPr>
      <xdr:spPr>
        <a:xfrm>
          <a:off x="2488680" y="0"/>
          <a:ext cx="111924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PAINEL</a:t>
          </a:r>
          <a:endParaRPr lang="pt-BR" sz="1200" b="0" strike="noStrike" spc="-1">
            <a:latin typeface="Calibri"/>
          </a:endParaRP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9360</xdr:colOff>
      <xdr:row>1</xdr:row>
      <xdr:rowOff>142920</xdr:rowOff>
    </xdr:from>
    <xdr:to>
      <xdr:col>2</xdr:col>
      <xdr:colOff>809280</xdr:colOff>
      <xdr:row>1</xdr:row>
      <xdr:rowOff>466200</xdr:rowOff>
    </xdr:to>
    <xdr:sp macro="" textlink="">
      <xdr:nvSpPr>
        <xdr:cNvPr id="289" name="Retângulo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100-000021010000}"/>
            </a:ext>
          </a:extLst>
        </xdr:cNvPr>
        <xdr:cNvSpPr/>
      </xdr:nvSpPr>
      <xdr:spPr>
        <a:xfrm>
          <a:off x="341640" y="781200"/>
          <a:ext cx="1181880" cy="323280"/>
        </a:xfrm>
        <a:prstGeom prst="rect">
          <a:avLst/>
        </a:prstGeom>
        <a:solidFill>
          <a:srgbClr val="385623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100" b="0" strike="noStrike" spc="-1">
              <a:solidFill>
                <a:schemeClr val="lt1"/>
              </a:solidFill>
              <a:latin typeface="Calibri"/>
            </a:rPr>
            <a:t>RECEBIMENTOS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absolute">
    <xdr:from>
      <xdr:col>2</xdr:col>
      <xdr:colOff>838080</xdr:colOff>
      <xdr:row>1</xdr:row>
      <xdr:rowOff>142920</xdr:rowOff>
    </xdr:from>
    <xdr:to>
      <xdr:col>3</xdr:col>
      <xdr:colOff>885240</xdr:colOff>
      <xdr:row>1</xdr:row>
      <xdr:rowOff>466200</xdr:rowOff>
    </xdr:to>
    <xdr:sp macro="" textlink="">
      <xdr:nvSpPr>
        <xdr:cNvPr id="290" name="Retângulo 1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100-000022010000}"/>
            </a:ext>
          </a:extLst>
        </xdr:cNvPr>
        <xdr:cNvSpPr/>
      </xdr:nvSpPr>
      <xdr:spPr>
        <a:xfrm>
          <a:off x="1552320" y="781200"/>
          <a:ext cx="1114560" cy="323280"/>
        </a:xfrm>
        <a:prstGeom prst="rect">
          <a:avLst/>
        </a:prstGeom>
        <a:solidFill>
          <a:srgbClr val="FFFFFF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100" b="1" strike="noStrike" spc="-1">
              <a:solidFill>
                <a:schemeClr val="dk1"/>
              </a:solidFill>
              <a:latin typeface="Calibri"/>
            </a:rPr>
            <a:t>DESPESAS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absolute">
    <xdr:from>
      <xdr:col>3</xdr:col>
      <xdr:colOff>942840</xdr:colOff>
      <xdr:row>1</xdr:row>
      <xdr:rowOff>142920</xdr:rowOff>
    </xdr:from>
    <xdr:to>
      <xdr:col>4</xdr:col>
      <xdr:colOff>1256760</xdr:colOff>
      <xdr:row>1</xdr:row>
      <xdr:rowOff>466200</xdr:rowOff>
    </xdr:to>
    <xdr:sp macro="" textlink="">
      <xdr:nvSpPr>
        <xdr:cNvPr id="291" name="Retângulo 1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1100-000023010000}"/>
            </a:ext>
          </a:extLst>
        </xdr:cNvPr>
        <xdr:cNvSpPr/>
      </xdr:nvSpPr>
      <xdr:spPr>
        <a:xfrm>
          <a:off x="2724480" y="781200"/>
          <a:ext cx="1421640" cy="323280"/>
        </a:xfrm>
        <a:prstGeom prst="rect">
          <a:avLst/>
        </a:prstGeom>
        <a:solidFill>
          <a:srgbClr val="385623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100" b="0" strike="noStrike" spc="-1">
              <a:solidFill>
                <a:schemeClr val="lt1"/>
              </a:solidFill>
              <a:latin typeface="Calibri"/>
            </a:rPr>
            <a:t>RESULTADO GERAL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absolute">
    <xdr:from>
      <xdr:col>4</xdr:col>
      <xdr:colOff>1314360</xdr:colOff>
      <xdr:row>1</xdr:row>
      <xdr:rowOff>142920</xdr:rowOff>
    </xdr:from>
    <xdr:to>
      <xdr:col>5</xdr:col>
      <xdr:colOff>1447200</xdr:colOff>
      <xdr:row>1</xdr:row>
      <xdr:rowOff>466200</xdr:rowOff>
    </xdr:to>
    <xdr:sp macro="" textlink="">
      <xdr:nvSpPr>
        <xdr:cNvPr id="292" name="Retângulo 1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100-000024010000}"/>
            </a:ext>
          </a:extLst>
        </xdr:cNvPr>
        <xdr:cNvSpPr/>
      </xdr:nvSpPr>
      <xdr:spPr>
        <a:xfrm>
          <a:off x="4203720" y="781200"/>
          <a:ext cx="1854360" cy="323280"/>
        </a:xfrm>
        <a:prstGeom prst="rect">
          <a:avLst/>
        </a:prstGeom>
        <a:solidFill>
          <a:srgbClr val="385623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100" b="0" strike="noStrike" spc="-1">
              <a:solidFill>
                <a:schemeClr val="lt1"/>
              </a:solidFill>
              <a:latin typeface="Calibri"/>
            </a:rPr>
            <a:t>RECEBIMENTOS POR MÊS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absolute">
    <xdr:from>
      <xdr:col>5</xdr:col>
      <xdr:colOff>1447920</xdr:colOff>
      <xdr:row>1</xdr:row>
      <xdr:rowOff>142920</xdr:rowOff>
    </xdr:from>
    <xdr:to>
      <xdr:col>6</xdr:col>
      <xdr:colOff>342720</xdr:colOff>
      <xdr:row>1</xdr:row>
      <xdr:rowOff>466200</xdr:rowOff>
    </xdr:to>
    <xdr:sp macro="" textlink="">
      <xdr:nvSpPr>
        <xdr:cNvPr id="293" name="Retângulo 2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1100-000025010000}"/>
            </a:ext>
          </a:extLst>
        </xdr:cNvPr>
        <xdr:cNvSpPr/>
      </xdr:nvSpPr>
      <xdr:spPr>
        <a:xfrm>
          <a:off x="6058800" y="781200"/>
          <a:ext cx="1512720" cy="323280"/>
        </a:xfrm>
        <a:prstGeom prst="rect">
          <a:avLst/>
        </a:prstGeom>
        <a:solidFill>
          <a:srgbClr val="385623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100" b="0" strike="noStrike" spc="-1">
              <a:solidFill>
                <a:schemeClr val="lt1"/>
              </a:solidFill>
              <a:latin typeface="Calibri"/>
            </a:rPr>
            <a:t>DESPESAS POR MÊS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absolute">
    <xdr:from>
      <xdr:col>4</xdr:col>
      <xdr:colOff>752400</xdr:colOff>
      <xdr:row>0</xdr:row>
      <xdr:rowOff>0</xdr:rowOff>
    </xdr:from>
    <xdr:to>
      <xdr:col>5</xdr:col>
      <xdr:colOff>181800</xdr:colOff>
      <xdr:row>0</xdr:row>
      <xdr:rowOff>630000</xdr:rowOff>
    </xdr:to>
    <xdr:sp macro="" textlink="">
      <xdr:nvSpPr>
        <xdr:cNvPr id="294" name="Retângulo 1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1100-000026010000}"/>
            </a:ext>
          </a:extLst>
        </xdr:cNvPr>
        <xdr:cNvSpPr/>
      </xdr:nvSpPr>
      <xdr:spPr>
        <a:xfrm>
          <a:off x="3641760" y="0"/>
          <a:ext cx="115092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PROCESSOS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5</xdr:col>
      <xdr:colOff>237960</xdr:colOff>
      <xdr:row>0</xdr:row>
      <xdr:rowOff>0</xdr:rowOff>
    </xdr:from>
    <xdr:to>
      <xdr:col>5</xdr:col>
      <xdr:colOff>1296000</xdr:colOff>
      <xdr:row>0</xdr:row>
      <xdr:rowOff>630000</xdr:rowOff>
    </xdr:to>
    <xdr:sp macro="" textlink="">
      <xdr:nvSpPr>
        <xdr:cNvPr id="295" name="Retângulo 3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1100-000027010000}"/>
            </a:ext>
          </a:extLst>
        </xdr:cNvPr>
        <xdr:cNvSpPr/>
      </xdr:nvSpPr>
      <xdr:spPr>
        <a:xfrm>
          <a:off x="4848840" y="0"/>
          <a:ext cx="105804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CLIENTES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5</xdr:col>
      <xdr:colOff>1352520</xdr:colOff>
      <xdr:row>0</xdr:row>
      <xdr:rowOff>0</xdr:rowOff>
    </xdr:from>
    <xdr:to>
      <xdr:col>5</xdr:col>
      <xdr:colOff>2410560</xdr:colOff>
      <xdr:row>0</xdr:row>
      <xdr:rowOff>630000</xdr:rowOff>
    </xdr:to>
    <xdr:sp macro="" textlink="">
      <xdr:nvSpPr>
        <xdr:cNvPr id="296" name="Retângulo 3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1100-000028010000}"/>
            </a:ext>
          </a:extLst>
        </xdr:cNvPr>
        <xdr:cNvSpPr/>
      </xdr:nvSpPr>
      <xdr:spPr>
        <a:xfrm>
          <a:off x="5963400" y="0"/>
          <a:ext cx="105804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AUDIÊNCIAS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6</xdr:col>
      <xdr:colOff>9360</xdr:colOff>
      <xdr:row>0</xdr:row>
      <xdr:rowOff>0</xdr:rowOff>
    </xdr:from>
    <xdr:to>
      <xdr:col>7</xdr:col>
      <xdr:colOff>590040</xdr:colOff>
      <xdr:row>0</xdr:row>
      <xdr:rowOff>630000</xdr:rowOff>
    </xdr:to>
    <xdr:sp macro="" textlink="">
      <xdr:nvSpPr>
        <xdr:cNvPr id="297" name="Retângulo 3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1100-000029010000}"/>
            </a:ext>
          </a:extLst>
        </xdr:cNvPr>
        <xdr:cNvSpPr/>
      </xdr:nvSpPr>
      <xdr:spPr>
        <a:xfrm>
          <a:off x="7238160" y="0"/>
          <a:ext cx="129564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ATENDIMENTOS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7</xdr:col>
      <xdr:colOff>647640</xdr:colOff>
      <xdr:row>0</xdr:row>
      <xdr:rowOff>0</xdr:rowOff>
    </xdr:from>
    <xdr:to>
      <xdr:col>8</xdr:col>
      <xdr:colOff>686520</xdr:colOff>
      <xdr:row>0</xdr:row>
      <xdr:rowOff>630000</xdr:rowOff>
    </xdr:to>
    <xdr:sp macro="" textlink="">
      <xdr:nvSpPr>
        <xdr:cNvPr id="298" name="Retângulo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100-00002A010000}"/>
            </a:ext>
          </a:extLst>
        </xdr:cNvPr>
        <xdr:cNvSpPr/>
      </xdr:nvSpPr>
      <xdr:spPr>
        <a:xfrm>
          <a:off x="8591400" y="0"/>
          <a:ext cx="1116720" cy="630000"/>
        </a:xfrm>
        <a:prstGeom prst="rect">
          <a:avLst/>
        </a:prstGeom>
        <a:solidFill>
          <a:srgbClr val="385623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1" strike="noStrike" spc="-1">
              <a:solidFill>
                <a:schemeClr val="lt1"/>
              </a:solidFill>
              <a:latin typeface="Calibri"/>
              <a:ea typeface="Source Sans Pro"/>
            </a:rPr>
            <a:t>FINANCEIRO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8</xdr:col>
      <xdr:colOff>714240</xdr:colOff>
      <xdr:row>0</xdr:row>
      <xdr:rowOff>0</xdr:rowOff>
    </xdr:from>
    <xdr:to>
      <xdr:col>8</xdr:col>
      <xdr:colOff>1618920</xdr:colOff>
      <xdr:row>0</xdr:row>
      <xdr:rowOff>630000</xdr:rowOff>
    </xdr:to>
    <xdr:sp macro="" textlink="">
      <xdr:nvSpPr>
        <xdr:cNvPr id="299" name="Retângulo 3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1100-00002B010000}"/>
            </a:ext>
          </a:extLst>
        </xdr:cNvPr>
        <xdr:cNvSpPr/>
      </xdr:nvSpPr>
      <xdr:spPr>
        <a:xfrm>
          <a:off x="9735840" y="0"/>
          <a:ext cx="90468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TAREFAS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8</xdr:col>
      <xdr:colOff>1724040</xdr:colOff>
      <xdr:row>0</xdr:row>
      <xdr:rowOff>0</xdr:rowOff>
    </xdr:from>
    <xdr:to>
      <xdr:col>8</xdr:col>
      <xdr:colOff>2999880</xdr:colOff>
      <xdr:row>0</xdr:row>
      <xdr:rowOff>630000</xdr:rowOff>
    </xdr:to>
    <xdr:sp macro="" textlink="">
      <xdr:nvSpPr>
        <xdr:cNvPr id="300" name="Retângulo 35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1100-00002C010000}"/>
            </a:ext>
          </a:extLst>
        </xdr:cNvPr>
        <xdr:cNvSpPr/>
      </xdr:nvSpPr>
      <xdr:spPr>
        <a:xfrm>
          <a:off x="10745640" y="0"/>
          <a:ext cx="127584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CONFIGURAÇÕES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3</xdr:col>
      <xdr:colOff>666360</xdr:colOff>
      <xdr:row>0</xdr:row>
      <xdr:rowOff>628200</xdr:rowOff>
    </xdr:to>
    <xdr:sp macro="" textlink="">
      <xdr:nvSpPr>
        <xdr:cNvPr id="301" name="Retângulo 36">
          <a:extLst>
            <a:ext uri="{FF2B5EF4-FFF2-40B4-BE49-F238E27FC236}">
              <a16:creationId xmlns:a16="http://schemas.microsoft.com/office/drawing/2014/main" id="{00000000-0008-0000-1100-00002D010000}"/>
            </a:ext>
          </a:extLst>
        </xdr:cNvPr>
        <xdr:cNvSpPr/>
      </xdr:nvSpPr>
      <xdr:spPr>
        <a:xfrm>
          <a:off x="0" y="0"/>
          <a:ext cx="2448000" cy="6282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200" b="1" strike="noStrike" spc="-1">
              <a:solidFill>
                <a:schemeClr val="lt1"/>
              </a:solidFill>
              <a:latin typeface="Calibri"/>
              <a:ea typeface="Source Sans Pro"/>
            </a:rPr>
            <a:t>LOURENÇO &amp; NAJM SOCIEDADE DE ADVOGADOS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3</xdr:col>
      <xdr:colOff>704880</xdr:colOff>
      <xdr:row>0</xdr:row>
      <xdr:rowOff>0</xdr:rowOff>
    </xdr:from>
    <xdr:to>
      <xdr:col>4</xdr:col>
      <xdr:colOff>705600</xdr:colOff>
      <xdr:row>0</xdr:row>
      <xdr:rowOff>630000</xdr:rowOff>
    </xdr:to>
    <xdr:sp macro="" textlink="">
      <xdr:nvSpPr>
        <xdr:cNvPr id="302" name="Retângulo 37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1100-00002E010000}"/>
            </a:ext>
          </a:extLst>
        </xdr:cNvPr>
        <xdr:cNvSpPr/>
      </xdr:nvSpPr>
      <xdr:spPr>
        <a:xfrm>
          <a:off x="2486520" y="0"/>
          <a:ext cx="110844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PAINEL</a:t>
          </a:r>
          <a:endParaRPr lang="pt-BR" sz="1200" b="0" strike="noStrike" spc="-1">
            <a:latin typeface="Calibri"/>
          </a:endParaRP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9360</xdr:colOff>
      <xdr:row>10</xdr:row>
      <xdr:rowOff>76320</xdr:rowOff>
    </xdr:from>
    <xdr:to>
      <xdr:col>14</xdr:col>
      <xdr:colOff>1047240</xdr:colOff>
      <xdr:row>15</xdr:row>
      <xdr:rowOff>104400</xdr:rowOff>
    </xdr:to>
    <xdr:graphicFrame macro="">
      <xdr:nvGraphicFramePr>
        <xdr:cNvPr id="303" name="Gráfico 9">
          <a:extLst>
            <a:ext uri="{FF2B5EF4-FFF2-40B4-BE49-F238E27FC236}">
              <a16:creationId xmlns:a16="http://schemas.microsoft.com/office/drawing/2014/main" id="{00000000-0008-0000-1200-00002F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</xdr:col>
      <xdr:colOff>9360</xdr:colOff>
      <xdr:row>1</xdr:row>
      <xdr:rowOff>142920</xdr:rowOff>
    </xdr:from>
    <xdr:to>
      <xdr:col>2</xdr:col>
      <xdr:colOff>313920</xdr:colOff>
      <xdr:row>1</xdr:row>
      <xdr:rowOff>466200</xdr:rowOff>
    </xdr:to>
    <xdr:sp macro="" textlink="">
      <xdr:nvSpPr>
        <xdr:cNvPr id="304" name="Retângulo 1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200-000030010000}"/>
            </a:ext>
          </a:extLst>
        </xdr:cNvPr>
        <xdr:cNvSpPr/>
      </xdr:nvSpPr>
      <xdr:spPr>
        <a:xfrm>
          <a:off x="442440" y="781200"/>
          <a:ext cx="1220760" cy="323280"/>
        </a:xfrm>
        <a:prstGeom prst="rect">
          <a:avLst/>
        </a:prstGeom>
        <a:solidFill>
          <a:srgbClr val="385623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100" b="0" strike="noStrike" spc="-1">
              <a:solidFill>
                <a:schemeClr val="lt1"/>
              </a:solidFill>
              <a:latin typeface="Calibri"/>
            </a:rPr>
            <a:t>RECEBIMENTOS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absolute">
    <xdr:from>
      <xdr:col>2</xdr:col>
      <xdr:colOff>343080</xdr:colOff>
      <xdr:row>1</xdr:row>
      <xdr:rowOff>142920</xdr:rowOff>
    </xdr:from>
    <xdr:to>
      <xdr:col>3</xdr:col>
      <xdr:colOff>466560</xdr:colOff>
      <xdr:row>1</xdr:row>
      <xdr:rowOff>466200</xdr:rowOff>
    </xdr:to>
    <xdr:sp macro="" textlink="">
      <xdr:nvSpPr>
        <xdr:cNvPr id="305" name="Retângulo 1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1200-000031010000}"/>
            </a:ext>
          </a:extLst>
        </xdr:cNvPr>
        <xdr:cNvSpPr/>
      </xdr:nvSpPr>
      <xdr:spPr>
        <a:xfrm>
          <a:off x="1692360" y="781200"/>
          <a:ext cx="1110240" cy="323280"/>
        </a:xfrm>
        <a:prstGeom prst="rect">
          <a:avLst/>
        </a:prstGeom>
        <a:solidFill>
          <a:srgbClr val="385623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100" b="0" strike="noStrike" spc="-1">
              <a:solidFill>
                <a:schemeClr val="lt1"/>
              </a:solidFill>
              <a:latin typeface="Calibri"/>
            </a:rPr>
            <a:t>DESPESAS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absolute">
    <xdr:from>
      <xdr:col>3</xdr:col>
      <xdr:colOff>495360</xdr:colOff>
      <xdr:row>1</xdr:row>
      <xdr:rowOff>142920</xdr:rowOff>
    </xdr:from>
    <xdr:to>
      <xdr:col>5</xdr:col>
      <xdr:colOff>37800</xdr:colOff>
      <xdr:row>1</xdr:row>
      <xdr:rowOff>466200</xdr:rowOff>
    </xdr:to>
    <xdr:sp macro="" textlink="">
      <xdr:nvSpPr>
        <xdr:cNvPr id="306" name="Retângulo 1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200-000032010000}"/>
            </a:ext>
          </a:extLst>
        </xdr:cNvPr>
        <xdr:cNvSpPr/>
      </xdr:nvSpPr>
      <xdr:spPr>
        <a:xfrm>
          <a:off x="2831400" y="781200"/>
          <a:ext cx="1516320" cy="323280"/>
        </a:xfrm>
        <a:prstGeom prst="rect">
          <a:avLst/>
        </a:prstGeom>
        <a:solidFill>
          <a:srgbClr val="FFFFFF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100" b="1" strike="noStrike" spc="-1">
              <a:solidFill>
                <a:schemeClr val="dk1"/>
              </a:solidFill>
              <a:latin typeface="Calibri"/>
            </a:rPr>
            <a:t>RESULTADO GERAL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absolute">
    <xdr:from>
      <xdr:col>5</xdr:col>
      <xdr:colOff>76320</xdr:colOff>
      <xdr:row>1</xdr:row>
      <xdr:rowOff>142920</xdr:rowOff>
    </xdr:from>
    <xdr:to>
      <xdr:col>6</xdr:col>
      <xdr:colOff>885600</xdr:colOff>
      <xdr:row>1</xdr:row>
      <xdr:rowOff>466200</xdr:rowOff>
    </xdr:to>
    <xdr:sp macro="" textlink="">
      <xdr:nvSpPr>
        <xdr:cNvPr id="307" name="Retângulo 1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1200-000033010000}"/>
            </a:ext>
          </a:extLst>
        </xdr:cNvPr>
        <xdr:cNvSpPr/>
      </xdr:nvSpPr>
      <xdr:spPr>
        <a:xfrm>
          <a:off x="4386240" y="781200"/>
          <a:ext cx="1796040" cy="323280"/>
        </a:xfrm>
        <a:prstGeom prst="rect">
          <a:avLst/>
        </a:prstGeom>
        <a:solidFill>
          <a:srgbClr val="385623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100" b="0" strike="noStrike" spc="-1">
              <a:solidFill>
                <a:schemeClr val="lt1"/>
              </a:solidFill>
              <a:latin typeface="Calibri"/>
            </a:rPr>
            <a:t>RECEBIMENTOS POR MÊS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absolute">
    <xdr:from>
      <xdr:col>6</xdr:col>
      <xdr:colOff>876240</xdr:colOff>
      <xdr:row>1</xdr:row>
      <xdr:rowOff>142920</xdr:rowOff>
    </xdr:from>
    <xdr:to>
      <xdr:col>8</xdr:col>
      <xdr:colOff>380520</xdr:colOff>
      <xdr:row>1</xdr:row>
      <xdr:rowOff>466200</xdr:rowOff>
    </xdr:to>
    <xdr:sp macro="" textlink="">
      <xdr:nvSpPr>
        <xdr:cNvPr id="308" name="Retângulo 1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1200-000034010000}"/>
            </a:ext>
          </a:extLst>
        </xdr:cNvPr>
        <xdr:cNvSpPr/>
      </xdr:nvSpPr>
      <xdr:spPr>
        <a:xfrm>
          <a:off x="6172920" y="781200"/>
          <a:ext cx="1477800" cy="323280"/>
        </a:xfrm>
        <a:prstGeom prst="rect">
          <a:avLst/>
        </a:prstGeom>
        <a:solidFill>
          <a:srgbClr val="385623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100" b="0" strike="noStrike" spc="-1">
              <a:solidFill>
                <a:schemeClr val="lt1"/>
              </a:solidFill>
              <a:latin typeface="Calibri"/>
            </a:rPr>
            <a:t>DESPESAS POR MÊS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absolute">
    <xdr:from>
      <xdr:col>4</xdr:col>
      <xdr:colOff>361800</xdr:colOff>
      <xdr:row>0</xdr:row>
      <xdr:rowOff>0</xdr:rowOff>
    </xdr:from>
    <xdr:to>
      <xdr:col>5</xdr:col>
      <xdr:colOff>486360</xdr:colOff>
      <xdr:row>0</xdr:row>
      <xdr:rowOff>630000</xdr:rowOff>
    </xdr:to>
    <xdr:sp macro="" textlink="">
      <xdr:nvSpPr>
        <xdr:cNvPr id="309" name="Retângulo 1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1200-000035010000}"/>
            </a:ext>
          </a:extLst>
        </xdr:cNvPr>
        <xdr:cNvSpPr/>
      </xdr:nvSpPr>
      <xdr:spPr>
        <a:xfrm>
          <a:off x="3684600" y="0"/>
          <a:ext cx="111168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PROCESSOS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5</xdr:col>
      <xdr:colOff>542880</xdr:colOff>
      <xdr:row>0</xdr:row>
      <xdr:rowOff>0</xdr:rowOff>
    </xdr:from>
    <xdr:to>
      <xdr:col>6</xdr:col>
      <xdr:colOff>667440</xdr:colOff>
      <xdr:row>0</xdr:row>
      <xdr:rowOff>630000</xdr:rowOff>
    </xdr:to>
    <xdr:sp macro="" textlink="">
      <xdr:nvSpPr>
        <xdr:cNvPr id="310" name="Retângulo 1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1200-000036010000}"/>
            </a:ext>
          </a:extLst>
        </xdr:cNvPr>
        <xdr:cNvSpPr/>
      </xdr:nvSpPr>
      <xdr:spPr>
        <a:xfrm>
          <a:off x="4852800" y="0"/>
          <a:ext cx="111132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CLIENTES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6</xdr:col>
      <xdr:colOff>723960</xdr:colOff>
      <xdr:row>0</xdr:row>
      <xdr:rowOff>0</xdr:rowOff>
    </xdr:from>
    <xdr:to>
      <xdr:col>7</xdr:col>
      <xdr:colOff>848520</xdr:colOff>
      <xdr:row>0</xdr:row>
      <xdr:rowOff>630000</xdr:rowOff>
    </xdr:to>
    <xdr:sp macro="" textlink="">
      <xdr:nvSpPr>
        <xdr:cNvPr id="311" name="Retângulo 1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1200-000037010000}"/>
            </a:ext>
          </a:extLst>
        </xdr:cNvPr>
        <xdr:cNvSpPr/>
      </xdr:nvSpPr>
      <xdr:spPr>
        <a:xfrm>
          <a:off x="6020640" y="0"/>
          <a:ext cx="111132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AUDIÊNCIAS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7</xdr:col>
      <xdr:colOff>923760</xdr:colOff>
      <xdr:row>0</xdr:row>
      <xdr:rowOff>0</xdr:rowOff>
    </xdr:from>
    <xdr:to>
      <xdr:col>9</xdr:col>
      <xdr:colOff>313920</xdr:colOff>
      <xdr:row>0</xdr:row>
      <xdr:rowOff>630000</xdr:rowOff>
    </xdr:to>
    <xdr:sp macro="" textlink="">
      <xdr:nvSpPr>
        <xdr:cNvPr id="312" name="Retângulo 2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1200-000038010000}"/>
            </a:ext>
          </a:extLst>
        </xdr:cNvPr>
        <xdr:cNvSpPr/>
      </xdr:nvSpPr>
      <xdr:spPr>
        <a:xfrm>
          <a:off x="7207200" y="0"/>
          <a:ext cx="136368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ATENDIMENTOS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9</xdr:col>
      <xdr:colOff>371520</xdr:colOff>
      <xdr:row>0</xdr:row>
      <xdr:rowOff>0</xdr:rowOff>
    </xdr:from>
    <xdr:to>
      <xdr:col>10</xdr:col>
      <xdr:colOff>496080</xdr:colOff>
      <xdr:row>0</xdr:row>
      <xdr:rowOff>630000</xdr:rowOff>
    </xdr:to>
    <xdr:sp macro="" textlink="">
      <xdr:nvSpPr>
        <xdr:cNvPr id="313" name="Retângulo 2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200-000039010000}"/>
            </a:ext>
          </a:extLst>
        </xdr:cNvPr>
        <xdr:cNvSpPr/>
      </xdr:nvSpPr>
      <xdr:spPr>
        <a:xfrm>
          <a:off x="8628480" y="0"/>
          <a:ext cx="1111320" cy="630000"/>
        </a:xfrm>
        <a:prstGeom prst="rect">
          <a:avLst/>
        </a:prstGeom>
        <a:solidFill>
          <a:srgbClr val="385623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1" strike="noStrike" spc="-1">
              <a:solidFill>
                <a:schemeClr val="lt1"/>
              </a:solidFill>
              <a:latin typeface="Calibri"/>
              <a:ea typeface="Source Sans Pro"/>
            </a:rPr>
            <a:t>FINANCEIRO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10</xdr:col>
      <xdr:colOff>523800</xdr:colOff>
      <xdr:row>0</xdr:row>
      <xdr:rowOff>0</xdr:rowOff>
    </xdr:from>
    <xdr:to>
      <xdr:col>11</xdr:col>
      <xdr:colOff>495000</xdr:colOff>
      <xdr:row>0</xdr:row>
      <xdr:rowOff>630000</xdr:rowOff>
    </xdr:to>
    <xdr:sp macro="" textlink="">
      <xdr:nvSpPr>
        <xdr:cNvPr id="314" name="Retângulo 2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1200-00003A010000}"/>
            </a:ext>
          </a:extLst>
        </xdr:cNvPr>
        <xdr:cNvSpPr/>
      </xdr:nvSpPr>
      <xdr:spPr>
        <a:xfrm>
          <a:off x="9767520" y="0"/>
          <a:ext cx="95796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TAREFAS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11</xdr:col>
      <xdr:colOff>600120</xdr:colOff>
      <xdr:row>0</xdr:row>
      <xdr:rowOff>0</xdr:rowOff>
    </xdr:from>
    <xdr:to>
      <xdr:col>13</xdr:col>
      <xdr:colOff>9360</xdr:colOff>
      <xdr:row>0</xdr:row>
      <xdr:rowOff>630000</xdr:rowOff>
    </xdr:to>
    <xdr:sp macro="" textlink="">
      <xdr:nvSpPr>
        <xdr:cNvPr id="315" name="Retângulo 23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1200-00003B010000}"/>
            </a:ext>
          </a:extLst>
        </xdr:cNvPr>
        <xdr:cNvSpPr/>
      </xdr:nvSpPr>
      <xdr:spPr>
        <a:xfrm>
          <a:off x="10830600" y="0"/>
          <a:ext cx="138276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CONFIGURAÇÕES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3</xdr:col>
      <xdr:colOff>151920</xdr:colOff>
      <xdr:row>0</xdr:row>
      <xdr:rowOff>628200</xdr:rowOff>
    </xdr:to>
    <xdr:sp macro="" textlink="">
      <xdr:nvSpPr>
        <xdr:cNvPr id="316" name="Retângulo 24">
          <a:extLst>
            <a:ext uri="{FF2B5EF4-FFF2-40B4-BE49-F238E27FC236}">
              <a16:creationId xmlns:a16="http://schemas.microsoft.com/office/drawing/2014/main" id="{00000000-0008-0000-1200-00003C010000}"/>
            </a:ext>
          </a:extLst>
        </xdr:cNvPr>
        <xdr:cNvSpPr/>
      </xdr:nvSpPr>
      <xdr:spPr>
        <a:xfrm>
          <a:off x="0" y="0"/>
          <a:ext cx="2487960" cy="6282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200" b="1" strike="noStrike" spc="-1">
              <a:solidFill>
                <a:schemeClr val="lt1"/>
              </a:solidFill>
              <a:latin typeface="Calibri"/>
              <a:ea typeface="Source Sans Pro"/>
            </a:rPr>
            <a:t>LOURENÇO &amp; NAJM SOCIEDADE DE ADVOGADOS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3</xdr:col>
      <xdr:colOff>190440</xdr:colOff>
      <xdr:row>0</xdr:row>
      <xdr:rowOff>0</xdr:rowOff>
    </xdr:from>
    <xdr:to>
      <xdr:col>4</xdr:col>
      <xdr:colOff>315000</xdr:colOff>
      <xdr:row>0</xdr:row>
      <xdr:rowOff>630000</xdr:rowOff>
    </xdr:to>
    <xdr:sp macro="" textlink="">
      <xdr:nvSpPr>
        <xdr:cNvPr id="317" name="Retângulo 34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1200-00003D010000}"/>
            </a:ext>
          </a:extLst>
        </xdr:cNvPr>
        <xdr:cNvSpPr/>
      </xdr:nvSpPr>
      <xdr:spPr>
        <a:xfrm>
          <a:off x="2526480" y="0"/>
          <a:ext cx="111132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PAINEL</a:t>
          </a:r>
          <a:endParaRPr lang="pt-BR" sz="1200" b="0" strike="noStrike" spc="-1">
            <a:latin typeface="Calibri"/>
          </a:endParaRP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9360</xdr:colOff>
      <xdr:row>10</xdr:row>
      <xdr:rowOff>76320</xdr:rowOff>
    </xdr:from>
    <xdr:to>
      <xdr:col>14</xdr:col>
      <xdr:colOff>904320</xdr:colOff>
      <xdr:row>15</xdr:row>
      <xdr:rowOff>104400</xdr:rowOff>
    </xdr:to>
    <xdr:graphicFrame macro="">
      <xdr:nvGraphicFramePr>
        <xdr:cNvPr id="318" name="Gráfico 9">
          <a:extLst>
            <a:ext uri="{FF2B5EF4-FFF2-40B4-BE49-F238E27FC236}">
              <a16:creationId xmlns:a16="http://schemas.microsoft.com/office/drawing/2014/main" id="{00000000-0008-0000-1300-00003E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</xdr:col>
      <xdr:colOff>9360</xdr:colOff>
      <xdr:row>1</xdr:row>
      <xdr:rowOff>142920</xdr:rowOff>
    </xdr:from>
    <xdr:to>
      <xdr:col>2</xdr:col>
      <xdr:colOff>380520</xdr:colOff>
      <xdr:row>1</xdr:row>
      <xdr:rowOff>466200</xdr:rowOff>
    </xdr:to>
    <xdr:sp macro="" textlink="">
      <xdr:nvSpPr>
        <xdr:cNvPr id="319" name="Retângulo 1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300-00003F010000}"/>
            </a:ext>
          </a:extLst>
        </xdr:cNvPr>
        <xdr:cNvSpPr/>
      </xdr:nvSpPr>
      <xdr:spPr>
        <a:xfrm>
          <a:off x="442440" y="781200"/>
          <a:ext cx="1216800" cy="323280"/>
        </a:xfrm>
        <a:prstGeom prst="rect">
          <a:avLst/>
        </a:prstGeom>
        <a:solidFill>
          <a:srgbClr val="385623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100" b="0" strike="noStrike" spc="-1">
              <a:solidFill>
                <a:schemeClr val="lt1"/>
              </a:solidFill>
              <a:latin typeface="Calibri"/>
            </a:rPr>
            <a:t>RECEBIMENTOS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absolute">
    <xdr:from>
      <xdr:col>2</xdr:col>
      <xdr:colOff>409680</xdr:colOff>
      <xdr:row>1</xdr:row>
      <xdr:rowOff>142920</xdr:rowOff>
    </xdr:from>
    <xdr:to>
      <xdr:col>3</xdr:col>
      <xdr:colOff>609480</xdr:colOff>
      <xdr:row>1</xdr:row>
      <xdr:rowOff>466200</xdr:rowOff>
    </xdr:to>
    <xdr:sp macro="" textlink="">
      <xdr:nvSpPr>
        <xdr:cNvPr id="320" name="Retângulo 1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1300-000040010000}"/>
            </a:ext>
          </a:extLst>
        </xdr:cNvPr>
        <xdr:cNvSpPr/>
      </xdr:nvSpPr>
      <xdr:spPr>
        <a:xfrm>
          <a:off x="1688400" y="781200"/>
          <a:ext cx="1095840" cy="323280"/>
        </a:xfrm>
        <a:prstGeom prst="rect">
          <a:avLst/>
        </a:prstGeom>
        <a:solidFill>
          <a:srgbClr val="385623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100" b="0" strike="noStrike" spc="-1">
              <a:solidFill>
                <a:schemeClr val="lt1"/>
              </a:solidFill>
              <a:latin typeface="Calibri"/>
            </a:rPr>
            <a:t>DESPESAS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absolute">
    <xdr:from>
      <xdr:col>3</xdr:col>
      <xdr:colOff>638280</xdr:colOff>
      <xdr:row>1</xdr:row>
      <xdr:rowOff>142920</xdr:rowOff>
    </xdr:from>
    <xdr:to>
      <xdr:col>5</xdr:col>
      <xdr:colOff>228240</xdr:colOff>
      <xdr:row>1</xdr:row>
      <xdr:rowOff>466200</xdr:rowOff>
    </xdr:to>
    <xdr:sp macro="" textlink="">
      <xdr:nvSpPr>
        <xdr:cNvPr id="321" name="Retângulo 1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300-000041010000}"/>
            </a:ext>
          </a:extLst>
        </xdr:cNvPr>
        <xdr:cNvSpPr/>
      </xdr:nvSpPr>
      <xdr:spPr>
        <a:xfrm>
          <a:off x="2813040" y="781200"/>
          <a:ext cx="1382040" cy="323280"/>
        </a:xfrm>
        <a:prstGeom prst="rect">
          <a:avLst/>
        </a:prstGeom>
        <a:solidFill>
          <a:srgbClr val="385623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100" b="0" strike="noStrike" spc="-1">
              <a:solidFill>
                <a:schemeClr val="lt1"/>
              </a:solidFill>
              <a:latin typeface="Calibri"/>
            </a:rPr>
            <a:t>RESULTADO GERAL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absolute">
    <xdr:from>
      <xdr:col>5</xdr:col>
      <xdr:colOff>285840</xdr:colOff>
      <xdr:row>1</xdr:row>
      <xdr:rowOff>142920</xdr:rowOff>
    </xdr:from>
    <xdr:to>
      <xdr:col>7</xdr:col>
      <xdr:colOff>352080</xdr:colOff>
      <xdr:row>1</xdr:row>
      <xdr:rowOff>466200</xdr:rowOff>
    </xdr:to>
    <xdr:sp macro="" textlink="">
      <xdr:nvSpPr>
        <xdr:cNvPr id="322" name="Retângulo 1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1300-000042010000}"/>
            </a:ext>
          </a:extLst>
        </xdr:cNvPr>
        <xdr:cNvSpPr/>
      </xdr:nvSpPr>
      <xdr:spPr>
        <a:xfrm>
          <a:off x="4252680" y="781200"/>
          <a:ext cx="1858320" cy="323280"/>
        </a:xfrm>
        <a:prstGeom prst="rect">
          <a:avLst/>
        </a:prstGeom>
        <a:solidFill>
          <a:srgbClr val="FFFFFF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100" b="1" strike="noStrike" spc="-1">
              <a:solidFill>
                <a:srgbClr val="000000"/>
              </a:solidFill>
              <a:latin typeface="Calibri"/>
            </a:rPr>
            <a:t>RECEBIMENTOS POR MÊS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absolute">
    <xdr:from>
      <xdr:col>7</xdr:col>
      <xdr:colOff>371520</xdr:colOff>
      <xdr:row>1</xdr:row>
      <xdr:rowOff>142920</xdr:rowOff>
    </xdr:from>
    <xdr:to>
      <xdr:col>9</xdr:col>
      <xdr:colOff>28440</xdr:colOff>
      <xdr:row>1</xdr:row>
      <xdr:rowOff>466200</xdr:rowOff>
    </xdr:to>
    <xdr:sp macro="" textlink="">
      <xdr:nvSpPr>
        <xdr:cNvPr id="323" name="Retângulo 1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1300-000043010000}"/>
            </a:ext>
          </a:extLst>
        </xdr:cNvPr>
        <xdr:cNvSpPr/>
      </xdr:nvSpPr>
      <xdr:spPr>
        <a:xfrm>
          <a:off x="6130440" y="781200"/>
          <a:ext cx="1448640" cy="323280"/>
        </a:xfrm>
        <a:prstGeom prst="rect">
          <a:avLst/>
        </a:prstGeom>
        <a:solidFill>
          <a:srgbClr val="385623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100" b="0" strike="noStrike" spc="-1">
              <a:solidFill>
                <a:schemeClr val="lt1"/>
              </a:solidFill>
              <a:latin typeface="Calibri"/>
            </a:rPr>
            <a:t>DESPESAS POR MÊS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absolute">
    <xdr:from>
      <xdr:col>4</xdr:col>
      <xdr:colOff>581040</xdr:colOff>
      <xdr:row>0</xdr:row>
      <xdr:rowOff>0</xdr:rowOff>
    </xdr:from>
    <xdr:to>
      <xdr:col>5</xdr:col>
      <xdr:colOff>781920</xdr:colOff>
      <xdr:row>0</xdr:row>
      <xdr:rowOff>630000</xdr:rowOff>
    </xdr:to>
    <xdr:sp macro="" textlink="">
      <xdr:nvSpPr>
        <xdr:cNvPr id="324" name="Retângulo 1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1300-000044010000}"/>
            </a:ext>
          </a:extLst>
        </xdr:cNvPr>
        <xdr:cNvSpPr/>
      </xdr:nvSpPr>
      <xdr:spPr>
        <a:xfrm>
          <a:off x="3651840" y="0"/>
          <a:ext cx="109692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PROCESSOS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5</xdr:col>
      <xdr:colOff>838080</xdr:colOff>
      <xdr:row>0</xdr:row>
      <xdr:rowOff>0</xdr:rowOff>
    </xdr:from>
    <xdr:to>
      <xdr:col>7</xdr:col>
      <xdr:colOff>181800</xdr:colOff>
      <xdr:row>0</xdr:row>
      <xdr:rowOff>630000</xdr:rowOff>
    </xdr:to>
    <xdr:sp macro="" textlink="">
      <xdr:nvSpPr>
        <xdr:cNvPr id="325" name="Retângulo 1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1300-000045010000}"/>
            </a:ext>
          </a:extLst>
        </xdr:cNvPr>
        <xdr:cNvSpPr/>
      </xdr:nvSpPr>
      <xdr:spPr>
        <a:xfrm>
          <a:off x="4804920" y="0"/>
          <a:ext cx="113580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CLIENTES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7</xdr:col>
      <xdr:colOff>237960</xdr:colOff>
      <xdr:row>0</xdr:row>
      <xdr:rowOff>0</xdr:rowOff>
    </xdr:from>
    <xdr:to>
      <xdr:col>8</xdr:col>
      <xdr:colOff>438840</xdr:colOff>
      <xdr:row>0</xdr:row>
      <xdr:rowOff>630000</xdr:rowOff>
    </xdr:to>
    <xdr:sp macro="" textlink="">
      <xdr:nvSpPr>
        <xdr:cNvPr id="326" name="Retângulo 1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1300-000046010000}"/>
            </a:ext>
          </a:extLst>
        </xdr:cNvPr>
        <xdr:cNvSpPr/>
      </xdr:nvSpPr>
      <xdr:spPr>
        <a:xfrm>
          <a:off x="5996880" y="0"/>
          <a:ext cx="109692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AUDIÊNCIAS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8</xdr:col>
      <xdr:colOff>514440</xdr:colOff>
      <xdr:row>0</xdr:row>
      <xdr:rowOff>0</xdr:rowOff>
    </xdr:from>
    <xdr:to>
      <xdr:col>10</xdr:col>
      <xdr:colOff>56880</xdr:colOff>
      <xdr:row>0</xdr:row>
      <xdr:rowOff>630000</xdr:rowOff>
    </xdr:to>
    <xdr:sp macro="" textlink="">
      <xdr:nvSpPr>
        <xdr:cNvPr id="327" name="Retângulo 2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1300-000047010000}"/>
            </a:ext>
          </a:extLst>
        </xdr:cNvPr>
        <xdr:cNvSpPr/>
      </xdr:nvSpPr>
      <xdr:spPr>
        <a:xfrm>
          <a:off x="7169400" y="0"/>
          <a:ext cx="133416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ATENDIMENTOS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10</xdr:col>
      <xdr:colOff>114480</xdr:colOff>
      <xdr:row>0</xdr:row>
      <xdr:rowOff>0</xdr:rowOff>
    </xdr:from>
    <xdr:to>
      <xdr:col>11</xdr:col>
      <xdr:colOff>315360</xdr:colOff>
      <xdr:row>0</xdr:row>
      <xdr:rowOff>630000</xdr:rowOff>
    </xdr:to>
    <xdr:sp macro="" textlink="">
      <xdr:nvSpPr>
        <xdr:cNvPr id="328" name="Retângulo 3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300-000048010000}"/>
            </a:ext>
          </a:extLst>
        </xdr:cNvPr>
        <xdr:cNvSpPr/>
      </xdr:nvSpPr>
      <xdr:spPr>
        <a:xfrm>
          <a:off x="8561160" y="0"/>
          <a:ext cx="1096920" cy="630000"/>
        </a:xfrm>
        <a:prstGeom prst="rect">
          <a:avLst/>
        </a:prstGeom>
        <a:solidFill>
          <a:srgbClr val="385623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1" strike="noStrike" spc="-1">
              <a:solidFill>
                <a:schemeClr val="lt1"/>
              </a:solidFill>
              <a:latin typeface="Calibri"/>
              <a:ea typeface="Source Sans Pro"/>
            </a:rPr>
            <a:t>FINANCEIRO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11</xdr:col>
      <xdr:colOff>343080</xdr:colOff>
      <xdr:row>0</xdr:row>
      <xdr:rowOff>0</xdr:rowOff>
    </xdr:from>
    <xdr:to>
      <xdr:col>12</xdr:col>
      <xdr:colOff>390240</xdr:colOff>
      <xdr:row>0</xdr:row>
      <xdr:rowOff>630000</xdr:rowOff>
    </xdr:to>
    <xdr:sp macro="" textlink="">
      <xdr:nvSpPr>
        <xdr:cNvPr id="329" name="Retângulo 31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1300-000049010000}"/>
            </a:ext>
          </a:extLst>
        </xdr:cNvPr>
        <xdr:cNvSpPr/>
      </xdr:nvSpPr>
      <xdr:spPr>
        <a:xfrm>
          <a:off x="9685800" y="0"/>
          <a:ext cx="94320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TAREFAS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12</xdr:col>
      <xdr:colOff>495360</xdr:colOff>
      <xdr:row>0</xdr:row>
      <xdr:rowOff>0</xdr:rowOff>
    </xdr:from>
    <xdr:to>
      <xdr:col>14</xdr:col>
      <xdr:colOff>56880</xdr:colOff>
      <xdr:row>0</xdr:row>
      <xdr:rowOff>630000</xdr:rowOff>
    </xdr:to>
    <xdr:sp macro="" textlink="">
      <xdr:nvSpPr>
        <xdr:cNvPr id="330" name="Retângulo 32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1300-00004A010000}"/>
            </a:ext>
          </a:extLst>
        </xdr:cNvPr>
        <xdr:cNvSpPr/>
      </xdr:nvSpPr>
      <xdr:spPr>
        <a:xfrm>
          <a:off x="10734120" y="0"/>
          <a:ext cx="135360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CONFIGURAÇÕES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3</xdr:col>
      <xdr:colOff>294840</xdr:colOff>
      <xdr:row>0</xdr:row>
      <xdr:rowOff>628200</xdr:rowOff>
    </xdr:to>
    <xdr:sp macro="" textlink="">
      <xdr:nvSpPr>
        <xdr:cNvPr id="331" name="Retângulo 33">
          <a:extLst>
            <a:ext uri="{FF2B5EF4-FFF2-40B4-BE49-F238E27FC236}">
              <a16:creationId xmlns:a16="http://schemas.microsoft.com/office/drawing/2014/main" id="{00000000-0008-0000-1300-00004B010000}"/>
            </a:ext>
          </a:extLst>
        </xdr:cNvPr>
        <xdr:cNvSpPr/>
      </xdr:nvSpPr>
      <xdr:spPr>
        <a:xfrm>
          <a:off x="0" y="0"/>
          <a:ext cx="2469600" cy="6282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200" b="1" strike="noStrike" spc="-1">
              <a:solidFill>
                <a:schemeClr val="lt1"/>
              </a:solidFill>
              <a:latin typeface="Calibri"/>
              <a:ea typeface="Source Sans Pro"/>
            </a:rPr>
            <a:t>LOURENÇO &amp; NAJM SOCIEDADE DE ADVOGADOS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3</xdr:col>
      <xdr:colOff>333360</xdr:colOff>
      <xdr:row>0</xdr:row>
      <xdr:rowOff>0</xdr:rowOff>
    </xdr:from>
    <xdr:to>
      <xdr:col>4</xdr:col>
      <xdr:colOff>534240</xdr:colOff>
      <xdr:row>0</xdr:row>
      <xdr:rowOff>630000</xdr:rowOff>
    </xdr:to>
    <xdr:sp macro="" textlink="">
      <xdr:nvSpPr>
        <xdr:cNvPr id="332" name="Retângulo 34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1300-00004C010000}"/>
            </a:ext>
          </a:extLst>
        </xdr:cNvPr>
        <xdr:cNvSpPr/>
      </xdr:nvSpPr>
      <xdr:spPr>
        <a:xfrm>
          <a:off x="2508120" y="0"/>
          <a:ext cx="109692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PAINEL</a:t>
          </a:r>
          <a:endParaRPr lang="pt-BR" sz="1200" b="0" strike="noStrike" spc="-1">
            <a:latin typeface="Calibri"/>
          </a:endParaRP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9360</xdr:colOff>
      <xdr:row>10</xdr:row>
      <xdr:rowOff>76320</xdr:rowOff>
    </xdr:from>
    <xdr:to>
      <xdr:col>14</xdr:col>
      <xdr:colOff>904320</xdr:colOff>
      <xdr:row>15</xdr:row>
      <xdr:rowOff>104400</xdr:rowOff>
    </xdr:to>
    <xdr:graphicFrame macro="">
      <xdr:nvGraphicFramePr>
        <xdr:cNvPr id="333" name="Gráfico 9">
          <a:extLst>
            <a:ext uri="{FF2B5EF4-FFF2-40B4-BE49-F238E27FC236}">
              <a16:creationId xmlns:a16="http://schemas.microsoft.com/office/drawing/2014/main" id="{00000000-0008-0000-1400-00004D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</xdr:col>
      <xdr:colOff>9360</xdr:colOff>
      <xdr:row>1</xdr:row>
      <xdr:rowOff>142920</xdr:rowOff>
    </xdr:from>
    <xdr:to>
      <xdr:col>2</xdr:col>
      <xdr:colOff>380520</xdr:colOff>
      <xdr:row>1</xdr:row>
      <xdr:rowOff>466200</xdr:rowOff>
    </xdr:to>
    <xdr:sp macro="" textlink="">
      <xdr:nvSpPr>
        <xdr:cNvPr id="334" name="Retângulo 1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400-00004E010000}"/>
            </a:ext>
          </a:extLst>
        </xdr:cNvPr>
        <xdr:cNvSpPr/>
      </xdr:nvSpPr>
      <xdr:spPr>
        <a:xfrm>
          <a:off x="442440" y="781200"/>
          <a:ext cx="1216800" cy="323280"/>
        </a:xfrm>
        <a:prstGeom prst="rect">
          <a:avLst/>
        </a:prstGeom>
        <a:solidFill>
          <a:srgbClr val="385623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100" b="0" strike="noStrike" spc="-1">
              <a:solidFill>
                <a:schemeClr val="lt1"/>
              </a:solidFill>
              <a:latin typeface="Calibri"/>
            </a:rPr>
            <a:t>RECEBIMENTOS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absolute">
    <xdr:from>
      <xdr:col>2</xdr:col>
      <xdr:colOff>409680</xdr:colOff>
      <xdr:row>1</xdr:row>
      <xdr:rowOff>142920</xdr:rowOff>
    </xdr:from>
    <xdr:to>
      <xdr:col>3</xdr:col>
      <xdr:colOff>609480</xdr:colOff>
      <xdr:row>1</xdr:row>
      <xdr:rowOff>466200</xdr:rowOff>
    </xdr:to>
    <xdr:sp macro="" textlink="">
      <xdr:nvSpPr>
        <xdr:cNvPr id="335" name="Retângulo 1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1400-00004F010000}"/>
            </a:ext>
          </a:extLst>
        </xdr:cNvPr>
        <xdr:cNvSpPr/>
      </xdr:nvSpPr>
      <xdr:spPr>
        <a:xfrm>
          <a:off x="1688400" y="781200"/>
          <a:ext cx="1095840" cy="323280"/>
        </a:xfrm>
        <a:prstGeom prst="rect">
          <a:avLst/>
        </a:prstGeom>
        <a:solidFill>
          <a:srgbClr val="385623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100" b="0" strike="noStrike" spc="-1">
              <a:solidFill>
                <a:schemeClr val="lt1"/>
              </a:solidFill>
              <a:latin typeface="Calibri"/>
            </a:rPr>
            <a:t>DESPESAS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absolute">
    <xdr:from>
      <xdr:col>3</xdr:col>
      <xdr:colOff>657360</xdr:colOff>
      <xdr:row>1</xdr:row>
      <xdr:rowOff>142920</xdr:rowOff>
    </xdr:from>
    <xdr:to>
      <xdr:col>5</xdr:col>
      <xdr:colOff>247320</xdr:colOff>
      <xdr:row>1</xdr:row>
      <xdr:rowOff>466200</xdr:rowOff>
    </xdr:to>
    <xdr:sp macro="" textlink="">
      <xdr:nvSpPr>
        <xdr:cNvPr id="336" name="Retângulo 1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400-000050010000}"/>
            </a:ext>
          </a:extLst>
        </xdr:cNvPr>
        <xdr:cNvSpPr/>
      </xdr:nvSpPr>
      <xdr:spPr>
        <a:xfrm>
          <a:off x="2832120" y="781200"/>
          <a:ext cx="1382040" cy="323280"/>
        </a:xfrm>
        <a:prstGeom prst="rect">
          <a:avLst/>
        </a:prstGeom>
        <a:solidFill>
          <a:srgbClr val="385623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100" b="0" strike="noStrike" spc="-1">
              <a:solidFill>
                <a:schemeClr val="lt1"/>
              </a:solidFill>
              <a:latin typeface="Calibri"/>
            </a:rPr>
            <a:t>RESULTADO GERAL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absolute">
    <xdr:from>
      <xdr:col>5</xdr:col>
      <xdr:colOff>266760</xdr:colOff>
      <xdr:row>1</xdr:row>
      <xdr:rowOff>142920</xdr:rowOff>
    </xdr:from>
    <xdr:to>
      <xdr:col>7</xdr:col>
      <xdr:colOff>275760</xdr:colOff>
      <xdr:row>1</xdr:row>
      <xdr:rowOff>466200</xdr:rowOff>
    </xdr:to>
    <xdr:sp macro="" textlink="">
      <xdr:nvSpPr>
        <xdr:cNvPr id="337" name="Retângulo 1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1400-000051010000}"/>
            </a:ext>
          </a:extLst>
        </xdr:cNvPr>
        <xdr:cNvSpPr/>
      </xdr:nvSpPr>
      <xdr:spPr>
        <a:xfrm>
          <a:off x="4233600" y="781200"/>
          <a:ext cx="1801080" cy="323280"/>
        </a:xfrm>
        <a:prstGeom prst="rect">
          <a:avLst/>
        </a:prstGeom>
        <a:solidFill>
          <a:srgbClr val="385623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100" b="0" strike="noStrike" spc="-1">
              <a:solidFill>
                <a:schemeClr val="lt1"/>
              </a:solidFill>
              <a:latin typeface="Calibri"/>
            </a:rPr>
            <a:t>RECEBIMENTOS POR MÊS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absolute">
    <xdr:from>
      <xdr:col>7</xdr:col>
      <xdr:colOff>343080</xdr:colOff>
      <xdr:row>1</xdr:row>
      <xdr:rowOff>142920</xdr:rowOff>
    </xdr:from>
    <xdr:to>
      <xdr:col>9</xdr:col>
      <xdr:colOff>330</xdr:colOff>
      <xdr:row>1</xdr:row>
      <xdr:rowOff>466200</xdr:rowOff>
    </xdr:to>
    <xdr:sp macro="" textlink="">
      <xdr:nvSpPr>
        <xdr:cNvPr id="338" name="Retângulo 1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1400-000052010000}"/>
            </a:ext>
          </a:extLst>
        </xdr:cNvPr>
        <xdr:cNvSpPr/>
      </xdr:nvSpPr>
      <xdr:spPr>
        <a:xfrm>
          <a:off x="6102000" y="781200"/>
          <a:ext cx="1448640" cy="323280"/>
        </a:xfrm>
        <a:prstGeom prst="rect">
          <a:avLst/>
        </a:prstGeom>
        <a:solidFill>
          <a:srgbClr val="FFFFFF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100" b="1" strike="noStrike" spc="-1">
              <a:solidFill>
                <a:srgbClr val="000000"/>
              </a:solidFill>
              <a:latin typeface="Calibri"/>
            </a:rPr>
            <a:t>DESPESAS POR MÊS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absolute">
    <xdr:from>
      <xdr:col>4</xdr:col>
      <xdr:colOff>581040</xdr:colOff>
      <xdr:row>0</xdr:row>
      <xdr:rowOff>0</xdr:rowOff>
    </xdr:from>
    <xdr:to>
      <xdr:col>5</xdr:col>
      <xdr:colOff>781920</xdr:colOff>
      <xdr:row>0</xdr:row>
      <xdr:rowOff>630000</xdr:rowOff>
    </xdr:to>
    <xdr:sp macro="" textlink="">
      <xdr:nvSpPr>
        <xdr:cNvPr id="339" name="Retângulo 1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1400-000053010000}"/>
            </a:ext>
          </a:extLst>
        </xdr:cNvPr>
        <xdr:cNvSpPr/>
      </xdr:nvSpPr>
      <xdr:spPr>
        <a:xfrm>
          <a:off x="3651840" y="0"/>
          <a:ext cx="109692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PROCESSOS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5</xdr:col>
      <xdr:colOff>838080</xdr:colOff>
      <xdr:row>0</xdr:row>
      <xdr:rowOff>0</xdr:rowOff>
    </xdr:from>
    <xdr:to>
      <xdr:col>7</xdr:col>
      <xdr:colOff>181800</xdr:colOff>
      <xdr:row>0</xdr:row>
      <xdr:rowOff>630000</xdr:rowOff>
    </xdr:to>
    <xdr:sp macro="" textlink="">
      <xdr:nvSpPr>
        <xdr:cNvPr id="340" name="Retângulo 1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1400-000054010000}"/>
            </a:ext>
          </a:extLst>
        </xdr:cNvPr>
        <xdr:cNvSpPr/>
      </xdr:nvSpPr>
      <xdr:spPr>
        <a:xfrm>
          <a:off x="4804920" y="0"/>
          <a:ext cx="113580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CLIENTES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7</xdr:col>
      <xdr:colOff>237960</xdr:colOff>
      <xdr:row>0</xdr:row>
      <xdr:rowOff>0</xdr:rowOff>
    </xdr:from>
    <xdr:to>
      <xdr:col>8</xdr:col>
      <xdr:colOff>438840</xdr:colOff>
      <xdr:row>0</xdr:row>
      <xdr:rowOff>630000</xdr:rowOff>
    </xdr:to>
    <xdr:sp macro="" textlink="">
      <xdr:nvSpPr>
        <xdr:cNvPr id="341" name="Retângulo 1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1400-000055010000}"/>
            </a:ext>
          </a:extLst>
        </xdr:cNvPr>
        <xdr:cNvSpPr/>
      </xdr:nvSpPr>
      <xdr:spPr>
        <a:xfrm>
          <a:off x="5996880" y="0"/>
          <a:ext cx="109692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AUDIÊNCIAS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8</xdr:col>
      <xdr:colOff>514440</xdr:colOff>
      <xdr:row>0</xdr:row>
      <xdr:rowOff>0</xdr:rowOff>
    </xdr:from>
    <xdr:to>
      <xdr:col>10</xdr:col>
      <xdr:colOff>56880</xdr:colOff>
      <xdr:row>0</xdr:row>
      <xdr:rowOff>630000</xdr:rowOff>
    </xdr:to>
    <xdr:sp macro="" textlink="">
      <xdr:nvSpPr>
        <xdr:cNvPr id="342" name="Retângulo 2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1400-000056010000}"/>
            </a:ext>
          </a:extLst>
        </xdr:cNvPr>
        <xdr:cNvSpPr/>
      </xdr:nvSpPr>
      <xdr:spPr>
        <a:xfrm>
          <a:off x="7169400" y="0"/>
          <a:ext cx="133416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ATENDIMENTOS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10</xdr:col>
      <xdr:colOff>114480</xdr:colOff>
      <xdr:row>0</xdr:row>
      <xdr:rowOff>0</xdr:rowOff>
    </xdr:from>
    <xdr:to>
      <xdr:col>11</xdr:col>
      <xdr:colOff>315360</xdr:colOff>
      <xdr:row>0</xdr:row>
      <xdr:rowOff>630000</xdr:rowOff>
    </xdr:to>
    <xdr:sp macro="" textlink="">
      <xdr:nvSpPr>
        <xdr:cNvPr id="343" name="Retângulo 2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400-000057010000}"/>
            </a:ext>
          </a:extLst>
        </xdr:cNvPr>
        <xdr:cNvSpPr/>
      </xdr:nvSpPr>
      <xdr:spPr>
        <a:xfrm>
          <a:off x="8561160" y="0"/>
          <a:ext cx="1096920" cy="630000"/>
        </a:xfrm>
        <a:prstGeom prst="rect">
          <a:avLst/>
        </a:prstGeom>
        <a:solidFill>
          <a:srgbClr val="385623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1" strike="noStrike" spc="-1">
              <a:solidFill>
                <a:schemeClr val="lt1"/>
              </a:solidFill>
              <a:latin typeface="Calibri"/>
              <a:ea typeface="Source Sans Pro"/>
            </a:rPr>
            <a:t>FINANCEIRO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11</xdr:col>
      <xdr:colOff>343080</xdr:colOff>
      <xdr:row>0</xdr:row>
      <xdr:rowOff>0</xdr:rowOff>
    </xdr:from>
    <xdr:to>
      <xdr:col>12</xdr:col>
      <xdr:colOff>390240</xdr:colOff>
      <xdr:row>0</xdr:row>
      <xdr:rowOff>630000</xdr:rowOff>
    </xdr:to>
    <xdr:sp macro="" textlink="">
      <xdr:nvSpPr>
        <xdr:cNvPr id="344" name="Retângulo 2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1400-000058010000}"/>
            </a:ext>
          </a:extLst>
        </xdr:cNvPr>
        <xdr:cNvSpPr/>
      </xdr:nvSpPr>
      <xdr:spPr>
        <a:xfrm>
          <a:off x="9685800" y="0"/>
          <a:ext cx="94320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TAREFAS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12</xdr:col>
      <xdr:colOff>495360</xdr:colOff>
      <xdr:row>0</xdr:row>
      <xdr:rowOff>0</xdr:rowOff>
    </xdr:from>
    <xdr:to>
      <xdr:col>14</xdr:col>
      <xdr:colOff>56880</xdr:colOff>
      <xdr:row>0</xdr:row>
      <xdr:rowOff>630000</xdr:rowOff>
    </xdr:to>
    <xdr:sp macro="" textlink="">
      <xdr:nvSpPr>
        <xdr:cNvPr id="345" name="Retângulo 32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1400-000059010000}"/>
            </a:ext>
          </a:extLst>
        </xdr:cNvPr>
        <xdr:cNvSpPr/>
      </xdr:nvSpPr>
      <xdr:spPr>
        <a:xfrm>
          <a:off x="10734120" y="0"/>
          <a:ext cx="135360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CONFIGURAÇÕES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3</xdr:col>
      <xdr:colOff>294840</xdr:colOff>
      <xdr:row>0</xdr:row>
      <xdr:rowOff>628200</xdr:rowOff>
    </xdr:to>
    <xdr:sp macro="" textlink="">
      <xdr:nvSpPr>
        <xdr:cNvPr id="346" name="Retângulo 33">
          <a:extLst>
            <a:ext uri="{FF2B5EF4-FFF2-40B4-BE49-F238E27FC236}">
              <a16:creationId xmlns:a16="http://schemas.microsoft.com/office/drawing/2014/main" id="{00000000-0008-0000-1400-00005A010000}"/>
            </a:ext>
          </a:extLst>
        </xdr:cNvPr>
        <xdr:cNvSpPr/>
      </xdr:nvSpPr>
      <xdr:spPr>
        <a:xfrm>
          <a:off x="0" y="0"/>
          <a:ext cx="2469600" cy="6282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200" b="1" strike="noStrike" spc="-1">
              <a:solidFill>
                <a:schemeClr val="lt1"/>
              </a:solidFill>
              <a:latin typeface="Calibri"/>
              <a:ea typeface="Source Sans Pro"/>
            </a:rPr>
            <a:t>LOURENÇO &amp; NAJM SOCIEDADE DE ADVOGADOS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3</xdr:col>
      <xdr:colOff>333360</xdr:colOff>
      <xdr:row>0</xdr:row>
      <xdr:rowOff>0</xdr:rowOff>
    </xdr:from>
    <xdr:to>
      <xdr:col>4</xdr:col>
      <xdr:colOff>534240</xdr:colOff>
      <xdr:row>0</xdr:row>
      <xdr:rowOff>630000</xdr:rowOff>
    </xdr:to>
    <xdr:sp macro="" textlink="">
      <xdr:nvSpPr>
        <xdr:cNvPr id="347" name="Retângulo 34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1400-00005B010000}"/>
            </a:ext>
          </a:extLst>
        </xdr:cNvPr>
        <xdr:cNvSpPr/>
      </xdr:nvSpPr>
      <xdr:spPr>
        <a:xfrm>
          <a:off x="2508120" y="0"/>
          <a:ext cx="109692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PAINEL</a:t>
          </a:r>
          <a:endParaRPr lang="pt-BR" sz="1200" b="0" strike="noStrike" spc="-1">
            <a:latin typeface="Calibri"/>
          </a:endParaRP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339120</xdr:colOff>
      <xdr:row>1</xdr:row>
      <xdr:rowOff>131400</xdr:rowOff>
    </xdr:from>
    <xdr:to>
      <xdr:col>2</xdr:col>
      <xdr:colOff>529200</xdr:colOff>
      <xdr:row>1</xdr:row>
      <xdr:rowOff>466200</xdr:rowOff>
    </xdr:to>
    <xdr:sp macro="" textlink="">
      <xdr:nvSpPr>
        <xdr:cNvPr id="348" name="Retângulo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500-00005C010000}"/>
            </a:ext>
          </a:extLst>
        </xdr:cNvPr>
        <xdr:cNvSpPr/>
      </xdr:nvSpPr>
      <xdr:spPr>
        <a:xfrm>
          <a:off x="339120" y="769680"/>
          <a:ext cx="1357920" cy="334800"/>
        </a:xfrm>
        <a:prstGeom prst="rect">
          <a:avLst/>
        </a:prstGeom>
        <a:solidFill>
          <a:srgbClr val="FFFFFF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100" b="1" strike="noStrike" spc="-1">
              <a:solidFill>
                <a:srgbClr val="000000"/>
              </a:solidFill>
              <a:latin typeface="Calibri"/>
            </a:rPr>
            <a:t>LISTA DE TAREFAS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absolute">
    <xdr:from>
      <xdr:col>4</xdr:col>
      <xdr:colOff>1064880</xdr:colOff>
      <xdr:row>1</xdr:row>
      <xdr:rowOff>190440</xdr:rowOff>
    </xdr:from>
    <xdr:to>
      <xdr:col>5</xdr:col>
      <xdr:colOff>1161720</xdr:colOff>
      <xdr:row>2</xdr:row>
      <xdr:rowOff>14760</xdr:rowOff>
    </xdr:to>
    <xdr:sp macro="" textlink="">
      <xdr:nvSpPr>
        <xdr:cNvPr id="349" name="Retângulo 10">
          <a:extLst>
            <a:ext uri="{FF2B5EF4-FFF2-40B4-BE49-F238E27FC236}">
              <a16:creationId xmlns:a16="http://schemas.microsoft.com/office/drawing/2014/main" id="{00000000-0008-0000-1500-00005D010000}"/>
            </a:ext>
          </a:extLst>
        </xdr:cNvPr>
        <xdr:cNvSpPr/>
      </xdr:nvSpPr>
      <xdr:spPr>
        <a:xfrm>
          <a:off x="5695920" y="828720"/>
          <a:ext cx="1536480" cy="290880"/>
        </a:xfrm>
        <a:prstGeom prst="rect">
          <a:avLst/>
        </a:prstGeom>
        <a:solidFill>
          <a:srgbClr val="FFFFFF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100" b="1" strike="noStrike" spc="-1">
              <a:solidFill>
                <a:srgbClr val="000000"/>
              </a:solidFill>
              <a:latin typeface="Calibri"/>
            </a:rPr>
            <a:t>35/37 concluídas  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absolute">
    <xdr:from>
      <xdr:col>2</xdr:col>
      <xdr:colOff>626760</xdr:colOff>
      <xdr:row>1</xdr:row>
      <xdr:rowOff>131400</xdr:rowOff>
    </xdr:from>
    <xdr:to>
      <xdr:col>3</xdr:col>
      <xdr:colOff>1100880</xdr:colOff>
      <xdr:row>1</xdr:row>
      <xdr:rowOff>466200</xdr:rowOff>
    </xdr:to>
    <xdr:sp macro="" textlink="">
      <xdr:nvSpPr>
        <xdr:cNvPr id="350" name="Retângulo 3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500-00005E010000}"/>
            </a:ext>
          </a:extLst>
        </xdr:cNvPr>
        <xdr:cNvSpPr/>
      </xdr:nvSpPr>
      <xdr:spPr>
        <a:xfrm>
          <a:off x="1794600" y="769680"/>
          <a:ext cx="1370160" cy="334800"/>
        </a:xfrm>
        <a:prstGeom prst="rect">
          <a:avLst/>
        </a:prstGeom>
        <a:solidFill>
          <a:srgbClr val="385623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100" b="0" strike="noStrike" spc="-1">
              <a:solidFill>
                <a:schemeClr val="lt1"/>
              </a:solidFill>
              <a:latin typeface="Calibri"/>
            </a:rPr>
            <a:t>DASHBOARD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absolute">
    <xdr:from>
      <xdr:col>3</xdr:col>
      <xdr:colOff>1542960</xdr:colOff>
      <xdr:row>0</xdr:row>
      <xdr:rowOff>0</xdr:rowOff>
    </xdr:from>
    <xdr:to>
      <xdr:col>4</xdr:col>
      <xdr:colOff>93960</xdr:colOff>
      <xdr:row>1</xdr:row>
      <xdr:rowOff>1440</xdr:rowOff>
    </xdr:to>
    <xdr:sp macro="" textlink="">
      <xdr:nvSpPr>
        <xdr:cNvPr id="351" name="Retângulo 1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1500-00005F010000}"/>
            </a:ext>
          </a:extLst>
        </xdr:cNvPr>
        <xdr:cNvSpPr/>
      </xdr:nvSpPr>
      <xdr:spPr>
        <a:xfrm>
          <a:off x="3606840" y="0"/>
          <a:ext cx="1118160" cy="63972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PROCESSOS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4</xdr:col>
      <xdr:colOff>167760</xdr:colOff>
      <xdr:row>0</xdr:row>
      <xdr:rowOff>0</xdr:rowOff>
    </xdr:from>
    <xdr:to>
      <xdr:col>4</xdr:col>
      <xdr:colOff>1162800</xdr:colOff>
      <xdr:row>1</xdr:row>
      <xdr:rowOff>1440</xdr:rowOff>
    </xdr:to>
    <xdr:sp macro="" textlink="">
      <xdr:nvSpPr>
        <xdr:cNvPr id="352" name="Retângulo 1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500-000060010000}"/>
            </a:ext>
          </a:extLst>
        </xdr:cNvPr>
        <xdr:cNvSpPr/>
      </xdr:nvSpPr>
      <xdr:spPr>
        <a:xfrm>
          <a:off x="4798800" y="0"/>
          <a:ext cx="995040" cy="63972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CLIENTES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4</xdr:col>
      <xdr:colOff>1198080</xdr:colOff>
      <xdr:row>0</xdr:row>
      <xdr:rowOff>0</xdr:rowOff>
    </xdr:from>
    <xdr:to>
      <xdr:col>5</xdr:col>
      <xdr:colOff>893880</xdr:colOff>
      <xdr:row>1</xdr:row>
      <xdr:rowOff>1440</xdr:rowOff>
    </xdr:to>
    <xdr:sp macro="" textlink="">
      <xdr:nvSpPr>
        <xdr:cNvPr id="353" name="Retângulo 1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1500-000061010000}"/>
            </a:ext>
          </a:extLst>
        </xdr:cNvPr>
        <xdr:cNvSpPr/>
      </xdr:nvSpPr>
      <xdr:spPr>
        <a:xfrm>
          <a:off x="5829120" y="0"/>
          <a:ext cx="1135440" cy="63972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AUDIÊNCIAS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5</xdr:col>
      <xdr:colOff>969480</xdr:colOff>
      <xdr:row>0</xdr:row>
      <xdr:rowOff>0</xdr:rowOff>
    </xdr:from>
    <xdr:to>
      <xdr:col>6</xdr:col>
      <xdr:colOff>1064520</xdr:colOff>
      <xdr:row>1</xdr:row>
      <xdr:rowOff>1440</xdr:rowOff>
    </xdr:to>
    <xdr:sp macro="" textlink="">
      <xdr:nvSpPr>
        <xdr:cNvPr id="354" name="Retângulo 1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1500-000062010000}"/>
            </a:ext>
          </a:extLst>
        </xdr:cNvPr>
        <xdr:cNvSpPr/>
      </xdr:nvSpPr>
      <xdr:spPr>
        <a:xfrm>
          <a:off x="7040160" y="0"/>
          <a:ext cx="1323000" cy="63972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ATENDIMENTOS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6</xdr:col>
      <xdr:colOff>1139040</xdr:colOff>
      <xdr:row>0</xdr:row>
      <xdr:rowOff>0</xdr:rowOff>
    </xdr:from>
    <xdr:to>
      <xdr:col>7</xdr:col>
      <xdr:colOff>38880</xdr:colOff>
      <xdr:row>1</xdr:row>
      <xdr:rowOff>1440</xdr:rowOff>
    </xdr:to>
    <xdr:sp macro="" textlink="">
      <xdr:nvSpPr>
        <xdr:cNvPr id="355" name="Retângulo 1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1500-000063010000}"/>
            </a:ext>
          </a:extLst>
        </xdr:cNvPr>
        <xdr:cNvSpPr/>
      </xdr:nvSpPr>
      <xdr:spPr>
        <a:xfrm>
          <a:off x="8437680" y="0"/>
          <a:ext cx="1105200" cy="63972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FINANCEIRO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7</xdr:col>
      <xdr:colOff>55080</xdr:colOff>
      <xdr:row>0</xdr:row>
      <xdr:rowOff>0</xdr:rowOff>
    </xdr:from>
    <xdr:to>
      <xdr:col>7</xdr:col>
      <xdr:colOff>1047240</xdr:colOff>
      <xdr:row>1</xdr:row>
      <xdr:rowOff>1440</xdr:rowOff>
    </xdr:to>
    <xdr:sp macro="" textlink="">
      <xdr:nvSpPr>
        <xdr:cNvPr id="356" name="Retângulo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500-000064010000}"/>
            </a:ext>
          </a:extLst>
        </xdr:cNvPr>
        <xdr:cNvSpPr/>
      </xdr:nvSpPr>
      <xdr:spPr>
        <a:xfrm>
          <a:off x="9559080" y="0"/>
          <a:ext cx="992160" cy="639720"/>
        </a:xfrm>
        <a:prstGeom prst="rect">
          <a:avLst/>
        </a:prstGeom>
        <a:solidFill>
          <a:srgbClr val="385623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1" strike="noStrike" spc="-1">
              <a:solidFill>
                <a:schemeClr val="lt1"/>
              </a:solidFill>
              <a:latin typeface="Calibri"/>
              <a:ea typeface="Source Sans Pro"/>
            </a:rPr>
            <a:t>TAREFAS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7</xdr:col>
      <xdr:colOff>1162080</xdr:colOff>
      <xdr:row>0</xdr:row>
      <xdr:rowOff>0</xdr:rowOff>
    </xdr:from>
    <xdr:to>
      <xdr:col>7</xdr:col>
      <xdr:colOff>2474280</xdr:colOff>
      <xdr:row>1</xdr:row>
      <xdr:rowOff>1440</xdr:rowOff>
    </xdr:to>
    <xdr:sp macro="" textlink="">
      <xdr:nvSpPr>
        <xdr:cNvPr id="357" name="Retângulo 1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1500-000065010000}"/>
            </a:ext>
          </a:extLst>
        </xdr:cNvPr>
        <xdr:cNvSpPr/>
      </xdr:nvSpPr>
      <xdr:spPr>
        <a:xfrm>
          <a:off x="10666080" y="0"/>
          <a:ext cx="1312200" cy="63972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CONFIGURAÇÕES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3</xdr:col>
      <xdr:colOff>399600</xdr:colOff>
      <xdr:row>0</xdr:row>
      <xdr:rowOff>637920</xdr:rowOff>
    </xdr:to>
    <xdr:sp macro="" textlink="">
      <xdr:nvSpPr>
        <xdr:cNvPr id="358" name="Retângulo 20">
          <a:extLst>
            <a:ext uri="{FF2B5EF4-FFF2-40B4-BE49-F238E27FC236}">
              <a16:creationId xmlns:a16="http://schemas.microsoft.com/office/drawing/2014/main" id="{00000000-0008-0000-1500-000066010000}"/>
            </a:ext>
          </a:extLst>
        </xdr:cNvPr>
        <xdr:cNvSpPr/>
      </xdr:nvSpPr>
      <xdr:spPr>
        <a:xfrm>
          <a:off x="0" y="0"/>
          <a:ext cx="2463480" cy="63792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200" b="1" strike="noStrike" spc="-1">
              <a:solidFill>
                <a:schemeClr val="lt1"/>
              </a:solidFill>
              <a:latin typeface="Calibri"/>
              <a:ea typeface="Source Sans Pro"/>
            </a:rPr>
            <a:t>LOURENÇO &amp; NAJM SOCIEDADE DE ADVOGADOS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3</xdr:col>
      <xdr:colOff>438120</xdr:colOff>
      <xdr:row>0</xdr:row>
      <xdr:rowOff>0</xdr:rowOff>
    </xdr:from>
    <xdr:to>
      <xdr:col>3</xdr:col>
      <xdr:colOff>1484640</xdr:colOff>
      <xdr:row>1</xdr:row>
      <xdr:rowOff>1440</xdr:rowOff>
    </xdr:to>
    <xdr:sp macro="" textlink="">
      <xdr:nvSpPr>
        <xdr:cNvPr id="359" name="Retângulo 2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1500-000067010000}"/>
            </a:ext>
          </a:extLst>
        </xdr:cNvPr>
        <xdr:cNvSpPr/>
      </xdr:nvSpPr>
      <xdr:spPr>
        <a:xfrm>
          <a:off x="2502000" y="0"/>
          <a:ext cx="1046520" cy="63972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PAINEL</a:t>
          </a:r>
          <a:endParaRPr lang="pt-BR" sz="1200" b="0" strike="noStrike" spc="-1">
            <a:latin typeface="Calibri"/>
          </a:endParaRP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19080</xdr:colOff>
      <xdr:row>10</xdr:row>
      <xdr:rowOff>76320</xdr:rowOff>
    </xdr:from>
    <xdr:to>
      <xdr:col>14</xdr:col>
      <xdr:colOff>914040</xdr:colOff>
      <xdr:row>15</xdr:row>
      <xdr:rowOff>104400</xdr:rowOff>
    </xdr:to>
    <xdr:graphicFrame macro="">
      <xdr:nvGraphicFramePr>
        <xdr:cNvPr id="360" name="Gráfico 13">
          <a:extLst>
            <a:ext uri="{FF2B5EF4-FFF2-40B4-BE49-F238E27FC236}">
              <a16:creationId xmlns:a16="http://schemas.microsoft.com/office/drawing/2014/main" id="{00000000-0008-0000-1600-000068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390600</xdr:colOff>
      <xdr:row>1</xdr:row>
      <xdr:rowOff>142920</xdr:rowOff>
    </xdr:from>
    <xdr:to>
      <xdr:col>2</xdr:col>
      <xdr:colOff>399600</xdr:colOff>
      <xdr:row>1</xdr:row>
      <xdr:rowOff>466200</xdr:rowOff>
    </xdr:to>
    <xdr:sp macro="" textlink="">
      <xdr:nvSpPr>
        <xdr:cNvPr id="361" name="Retângulo 1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600-000069010000}"/>
            </a:ext>
          </a:extLst>
        </xdr:cNvPr>
        <xdr:cNvSpPr/>
      </xdr:nvSpPr>
      <xdr:spPr>
        <a:xfrm>
          <a:off x="390600" y="781200"/>
          <a:ext cx="1378800" cy="323280"/>
        </a:xfrm>
        <a:prstGeom prst="rect">
          <a:avLst/>
        </a:prstGeom>
        <a:solidFill>
          <a:srgbClr val="385623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100" b="0" strike="noStrike" spc="-1">
              <a:solidFill>
                <a:schemeClr val="lt1"/>
              </a:solidFill>
              <a:latin typeface="Calibri"/>
            </a:rPr>
            <a:t>LISTA DE TAREFAS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absolute">
    <xdr:from>
      <xdr:col>2</xdr:col>
      <xdr:colOff>523800</xdr:colOff>
      <xdr:row>1</xdr:row>
      <xdr:rowOff>142920</xdr:rowOff>
    </xdr:from>
    <xdr:to>
      <xdr:col>4</xdr:col>
      <xdr:colOff>399600</xdr:colOff>
      <xdr:row>1</xdr:row>
      <xdr:rowOff>466200</xdr:rowOff>
    </xdr:to>
    <xdr:sp macro="" textlink="">
      <xdr:nvSpPr>
        <xdr:cNvPr id="362" name="Retângulo 1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1600-00006A010000}"/>
            </a:ext>
          </a:extLst>
        </xdr:cNvPr>
        <xdr:cNvSpPr/>
      </xdr:nvSpPr>
      <xdr:spPr>
        <a:xfrm>
          <a:off x="1893600" y="781200"/>
          <a:ext cx="1385640" cy="323280"/>
        </a:xfrm>
        <a:prstGeom prst="rect">
          <a:avLst/>
        </a:prstGeom>
        <a:solidFill>
          <a:srgbClr val="FFFFFF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100" b="1" strike="noStrike" spc="-1">
              <a:solidFill>
                <a:srgbClr val="000000"/>
              </a:solidFill>
              <a:latin typeface="Calibri"/>
            </a:rPr>
            <a:t>DASHBOARD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absolute">
    <xdr:from>
      <xdr:col>5</xdr:col>
      <xdr:colOff>66600</xdr:colOff>
      <xdr:row>0</xdr:row>
      <xdr:rowOff>0</xdr:rowOff>
    </xdr:from>
    <xdr:to>
      <xdr:col>6</xdr:col>
      <xdr:colOff>410400</xdr:colOff>
      <xdr:row>0</xdr:row>
      <xdr:rowOff>630000</xdr:rowOff>
    </xdr:to>
    <xdr:sp macro="" textlink="">
      <xdr:nvSpPr>
        <xdr:cNvPr id="363" name="Retângulo 2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600-00006B010000}"/>
            </a:ext>
          </a:extLst>
        </xdr:cNvPr>
        <xdr:cNvSpPr/>
      </xdr:nvSpPr>
      <xdr:spPr>
        <a:xfrm>
          <a:off x="3701520" y="0"/>
          <a:ext cx="109872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PROCESSOS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6</xdr:col>
      <xdr:colOff>466560</xdr:colOff>
      <xdr:row>0</xdr:row>
      <xdr:rowOff>0</xdr:rowOff>
    </xdr:from>
    <xdr:to>
      <xdr:col>8</xdr:col>
      <xdr:colOff>95760</xdr:colOff>
      <xdr:row>0</xdr:row>
      <xdr:rowOff>630000</xdr:rowOff>
    </xdr:to>
    <xdr:sp macro="" textlink="">
      <xdr:nvSpPr>
        <xdr:cNvPr id="364" name="Retângulo 3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1600-00006C010000}"/>
            </a:ext>
          </a:extLst>
        </xdr:cNvPr>
        <xdr:cNvSpPr/>
      </xdr:nvSpPr>
      <xdr:spPr>
        <a:xfrm>
          <a:off x="4856400" y="0"/>
          <a:ext cx="113904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CLIENTES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8</xdr:col>
      <xdr:colOff>152280</xdr:colOff>
      <xdr:row>0</xdr:row>
      <xdr:rowOff>0</xdr:rowOff>
    </xdr:from>
    <xdr:to>
      <xdr:col>9</xdr:col>
      <xdr:colOff>496080</xdr:colOff>
      <xdr:row>0</xdr:row>
      <xdr:rowOff>630000</xdr:rowOff>
    </xdr:to>
    <xdr:sp macro="" textlink="">
      <xdr:nvSpPr>
        <xdr:cNvPr id="365" name="Retângulo 3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1600-00006D010000}"/>
            </a:ext>
          </a:extLst>
        </xdr:cNvPr>
        <xdr:cNvSpPr/>
      </xdr:nvSpPr>
      <xdr:spPr>
        <a:xfrm>
          <a:off x="6051960" y="0"/>
          <a:ext cx="109908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AUDIÊNCIAS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9</xdr:col>
      <xdr:colOff>571680</xdr:colOff>
      <xdr:row>0</xdr:row>
      <xdr:rowOff>0</xdr:rowOff>
    </xdr:from>
    <xdr:to>
      <xdr:col>11</xdr:col>
      <xdr:colOff>399960</xdr:colOff>
      <xdr:row>0</xdr:row>
      <xdr:rowOff>630000</xdr:rowOff>
    </xdr:to>
    <xdr:sp macro="" textlink="">
      <xdr:nvSpPr>
        <xdr:cNvPr id="366" name="Retângulo 3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1600-00006E010000}"/>
            </a:ext>
          </a:extLst>
        </xdr:cNvPr>
        <xdr:cNvSpPr/>
      </xdr:nvSpPr>
      <xdr:spPr>
        <a:xfrm>
          <a:off x="7226640" y="0"/>
          <a:ext cx="133812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ATENDIMENTOS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11</xdr:col>
      <xdr:colOff>457200</xdr:colOff>
      <xdr:row>0</xdr:row>
      <xdr:rowOff>0</xdr:rowOff>
    </xdr:from>
    <xdr:to>
      <xdr:col>13</xdr:col>
      <xdr:colOff>86400</xdr:colOff>
      <xdr:row>0</xdr:row>
      <xdr:rowOff>630000</xdr:rowOff>
    </xdr:to>
    <xdr:sp macro="" textlink="">
      <xdr:nvSpPr>
        <xdr:cNvPr id="367" name="Retângulo 4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1600-00006F010000}"/>
            </a:ext>
          </a:extLst>
        </xdr:cNvPr>
        <xdr:cNvSpPr/>
      </xdr:nvSpPr>
      <xdr:spPr>
        <a:xfrm>
          <a:off x="8622000" y="0"/>
          <a:ext cx="113940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FINANCEIRO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13</xdr:col>
      <xdr:colOff>114480</xdr:colOff>
      <xdr:row>0</xdr:row>
      <xdr:rowOff>0</xdr:rowOff>
    </xdr:from>
    <xdr:to>
      <xdr:col>14</xdr:col>
      <xdr:colOff>304560</xdr:colOff>
      <xdr:row>0</xdr:row>
      <xdr:rowOff>630000</xdr:rowOff>
    </xdr:to>
    <xdr:sp macro="" textlink="">
      <xdr:nvSpPr>
        <xdr:cNvPr id="368" name="Retângulo 4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600-000070010000}"/>
            </a:ext>
          </a:extLst>
        </xdr:cNvPr>
        <xdr:cNvSpPr/>
      </xdr:nvSpPr>
      <xdr:spPr>
        <a:xfrm>
          <a:off x="9789480" y="0"/>
          <a:ext cx="945000" cy="630000"/>
        </a:xfrm>
        <a:prstGeom prst="rect">
          <a:avLst/>
        </a:prstGeom>
        <a:solidFill>
          <a:srgbClr val="385623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1" strike="noStrike" spc="-1">
              <a:solidFill>
                <a:schemeClr val="lt1"/>
              </a:solidFill>
              <a:latin typeface="Calibri"/>
              <a:ea typeface="Source Sans Pro"/>
            </a:rPr>
            <a:t>TAREFAS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14</xdr:col>
      <xdr:colOff>409680</xdr:colOff>
      <xdr:row>0</xdr:row>
      <xdr:rowOff>0</xdr:rowOff>
    </xdr:from>
    <xdr:to>
      <xdr:col>15</xdr:col>
      <xdr:colOff>761760</xdr:colOff>
      <xdr:row>0</xdr:row>
      <xdr:rowOff>630000</xdr:rowOff>
    </xdr:to>
    <xdr:sp macro="" textlink="">
      <xdr:nvSpPr>
        <xdr:cNvPr id="369" name="Retângulo 4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1600-000071010000}"/>
            </a:ext>
          </a:extLst>
        </xdr:cNvPr>
        <xdr:cNvSpPr/>
      </xdr:nvSpPr>
      <xdr:spPr>
        <a:xfrm>
          <a:off x="10839600" y="0"/>
          <a:ext cx="131868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CONFIGURAÇÕES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3</xdr:col>
      <xdr:colOff>352080</xdr:colOff>
      <xdr:row>0</xdr:row>
      <xdr:rowOff>628200</xdr:rowOff>
    </xdr:to>
    <xdr:sp macro="" textlink="">
      <xdr:nvSpPr>
        <xdr:cNvPr id="370" name="Retângulo 43">
          <a:extLst>
            <a:ext uri="{FF2B5EF4-FFF2-40B4-BE49-F238E27FC236}">
              <a16:creationId xmlns:a16="http://schemas.microsoft.com/office/drawing/2014/main" id="{00000000-0008-0000-1600-000072010000}"/>
            </a:ext>
          </a:extLst>
        </xdr:cNvPr>
        <xdr:cNvSpPr/>
      </xdr:nvSpPr>
      <xdr:spPr>
        <a:xfrm>
          <a:off x="0" y="0"/>
          <a:ext cx="2476800" cy="6282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200" b="1" strike="noStrike" spc="-1">
              <a:solidFill>
                <a:schemeClr val="lt1"/>
              </a:solidFill>
              <a:latin typeface="Calibri"/>
              <a:ea typeface="Source Sans Pro"/>
            </a:rPr>
            <a:t>LOURENÇO &amp; NAJM SOCIEDADE DE ADVOGADOS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3</xdr:col>
      <xdr:colOff>390600</xdr:colOff>
      <xdr:row>0</xdr:row>
      <xdr:rowOff>0</xdr:rowOff>
    </xdr:from>
    <xdr:to>
      <xdr:col>5</xdr:col>
      <xdr:colOff>19800</xdr:colOff>
      <xdr:row>0</xdr:row>
      <xdr:rowOff>630000</xdr:rowOff>
    </xdr:to>
    <xdr:sp macro="" textlink="">
      <xdr:nvSpPr>
        <xdr:cNvPr id="371" name="Retângulo 4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1600-000073010000}"/>
            </a:ext>
          </a:extLst>
        </xdr:cNvPr>
        <xdr:cNvSpPr/>
      </xdr:nvSpPr>
      <xdr:spPr>
        <a:xfrm>
          <a:off x="2515320" y="0"/>
          <a:ext cx="113940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PAINEL</a:t>
          </a:r>
          <a:endParaRPr lang="pt-BR" sz="1200" b="0" strike="noStrike" spc="-1">
            <a:latin typeface="Calibri"/>
          </a:endParaRP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9360</xdr:colOff>
      <xdr:row>1</xdr:row>
      <xdr:rowOff>171360</xdr:rowOff>
    </xdr:from>
    <xdr:to>
      <xdr:col>1</xdr:col>
      <xdr:colOff>981000</xdr:colOff>
      <xdr:row>1</xdr:row>
      <xdr:rowOff>495000</xdr:rowOff>
    </xdr:to>
    <xdr:sp macro="" textlink="">
      <xdr:nvSpPr>
        <xdr:cNvPr id="372" name="Retângulo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700-000074010000}"/>
            </a:ext>
          </a:extLst>
        </xdr:cNvPr>
        <xdr:cNvSpPr/>
      </xdr:nvSpPr>
      <xdr:spPr>
        <a:xfrm>
          <a:off x="341640" y="809640"/>
          <a:ext cx="971640" cy="323640"/>
        </a:xfrm>
        <a:prstGeom prst="rect">
          <a:avLst/>
        </a:prstGeom>
        <a:solidFill>
          <a:srgbClr val="FFFFFF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100" b="1" strike="noStrike" spc="-1">
              <a:solidFill>
                <a:srgbClr val="000000"/>
              </a:solidFill>
              <a:latin typeface="Calibri"/>
            </a:rPr>
            <a:t>GERAL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absolute">
    <xdr:from>
      <xdr:col>1</xdr:col>
      <xdr:colOff>1104840</xdr:colOff>
      <xdr:row>1</xdr:row>
      <xdr:rowOff>162000</xdr:rowOff>
    </xdr:from>
    <xdr:to>
      <xdr:col>1</xdr:col>
      <xdr:colOff>2076480</xdr:colOff>
      <xdr:row>1</xdr:row>
      <xdr:rowOff>485640</xdr:rowOff>
    </xdr:to>
    <xdr:sp macro="" textlink="">
      <xdr:nvSpPr>
        <xdr:cNvPr id="373" name="Retângulo 2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700-000075010000}"/>
            </a:ext>
          </a:extLst>
        </xdr:cNvPr>
        <xdr:cNvSpPr/>
      </xdr:nvSpPr>
      <xdr:spPr>
        <a:xfrm>
          <a:off x="1437120" y="800280"/>
          <a:ext cx="971640" cy="323640"/>
        </a:xfrm>
        <a:prstGeom prst="rect">
          <a:avLst/>
        </a:prstGeom>
        <a:solidFill>
          <a:srgbClr val="385623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100" b="0" strike="noStrike" spc="-1">
              <a:solidFill>
                <a:schemeClr val="lt1"/>
              </a:solidFill>
              <a:latin typeface="Calibri"/>
            </a:rPr>
            <a:t>PROCESSOS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absolute">
    <xdr:from>
      <xdr:col>1</xdr:col>
      <xdr:colOff>2181240</xdr:colOff>
      <xdr:row>1</xdr:row>
      <xdr:rowOff>162000</xdr:rowOff>
    </xdr:from>
    <xdr:to>
      <xdr:col>3</xdr:col>
      <xdr:colOff>381240</xdr:colOff>
      <xdr:row>1</xdr:row>
      <xdr:rowOff>485640</xdr:rowOff>
    </xdr:to>
    <xdr:sp macro="" textlink="">
      <xdr:nvSpPr>
        <xdr:cNvPr id="374" name="Retângulo 2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1700-000076010000}"/>
            </a:ext>
          </a:extLst>
        </xdr:cNvPr>
        <xdr:cNvSpPr/>
      </xdr:nvSpPr>
      <xdr:spPr>
        <a:xfrm>
          <a:off x="2513520" y="800280"/>
          <a:ext cx="1119600" cy="323640"/>
        </a:xfrm>
        <a:prstGeom prst="rect">
          <a:avLst/>
        </a:prstGeom>
        <a:solidFill>
          <a:srgbClr val="385623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100" b="0" strike="noStrike" spc="-1">
              <a:solidFill>
                <a:schemeClr val="lt1"/>
              </a:solidFill>
              <a:latin typeface="Calibri"/>
            </a:rPr>
            <a:t>CLIENTES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absolute">
    <xdr:from>
      <xdr:col>3</xdr:col>
      <xdr:colOff>495360</xdr:colOff>
      <xdr:row>1</xdr:row>
      <xdr:rowOff>162000</xdr:rowOff>
    </xdr:from>
    <xdr:to>
      <xdr:col>3</xdr:col>
      <xdr:colOff>1467000</xdr:colOff>
      <xdr:row>1</xdr:row>
      <xdr:rowOff>485640</xdr:rowOff>
    </xdr:to>
    <xdr:sp macro="" textlink="">
      <xdr:nvSpPr>
        <xdr:cNvPr id="375" name="Retângulo 3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700-000077010000}"/>
            </a:ext>
          </a:extLst>
        </xdr:cNvPr>
        <xdr:cNvSpPr/>
      </xdr:nvSpPr>
      <xdr:spPr>
        <a:xfrm>
          <a:off x="3747240" y="800280"/>
          <a:ext cx="971640" cy="323640"/>
        </a:xfrm>
        <a:prstGeom prst="rect">
          <a:avLst/>
        </a:prstGeom>
        <a:solidFill>
          <a:srgbClr val="385623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100" b="0" strike="noStrike" spc="-1">
              <a:solidFill>
                <a:schemeClr val="lt1"/>
              </a:solidFill>
              <a:latin typeface="Calibri"/>
            </a:rPr>
            <a:t>FINANCEIRO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absolute">
    <xdr:from>
      <xdr:col>3</xdr:col>
      <xdr:colOff>1571760</xdr:colOff>
      <xdr:row>1</xdr:row>
      <xdr:rowOff>162000</xdr:rowOff>
    </xdr:from>
    <xdr:to>
      <xdr:col>3</xdr:col>
      <xdr:colOff>2543400</xdr:colOff>
      <xdr:row>1</xdr:row>
      <xdr:rowOff>485640</xdr:rowOff>
    </xdr:to>
    <xdr:sp macro="" textlink="">
      <xdr:nvSpPr>
        <xdr:cNvPr id="376" name="Retângulo 3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1700-000078010000}"/>
            </a:ext>
          </a:extLst>
        </xdr:cNvPr>
        <xdr:cNvSpPr/>
      </xdr:nvSpPr>
      <xdr:spPr>
        <a:xfrm>
          <a:off x="4823640" y="800280"/>
          <a:ext cx="971640" cy="323640"/>
        </a:xfrm>
        <a:prstGeom prst="rect">
          <a:avLst/>
        </a:prstGeom>
        <a:solidFill>
          <a:srgbClr val="385623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100" b="0" strike="noStrike" spc="-1">
              <a:solidFill>
                <a:schemeClr val="lt1"/>
              </a:solidFill>
              <a:latin typeface="Calibri"/>
            </a:rPr>
            <a:t>TAREFAS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absolute">
    <xdr:from>
      <xdr:col>3</xdr:col>
      <xdr:colOff>419040</xdr:colOff>
      <xdr:row>0</xdr:row>
      <xdr:rowOff>0</xdr:rowOff>
    </xdr:from>
    <xdr:to>
      <xdr:col>3</xdr:col>
      <xdr:colOff>1477080</xdr:colOff>
      <xdr:row>0</xdr:row>
      <xdr:rowOff>630000</xdr:rowOff>
    </xdr:to>
    <xdr:sp macro="" textlink="">
      <xdr:nvSpPr>
        <xdr:cNvPr id="377" name="Retângulo 2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1700-000079010000}"/>
            </a:ext>
          </a:extLst>
        </xdr:cNvPr>
        <xdr:cNvSpPr/>
      </xdr:nvSpPr>
      <xdr:spPr>
        <a:xfrm>
          <a:off x="3670920" y="0"/>
          <a:ext cx="105804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PROCESSOS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3</xdr:col>
      <xdr:colOff>1533600</xdr:colOff>
      <xdr:row>0</xdr:row>
      <xdr:rowOff>0</xdr:rowOff>
    </xdr:from>
    <xdr:to>
      <xdr:col>3</xdr:col>
      <xdr:colOff>2591640</xdr:colOff>
      <xdr:row>0</xdr:row>
      <xdr:rowOff>630000</xdr:rowOff>
    </xdr:to>
    <xdr:sp macro="" textlink="">
      <xdr:nvSpPr>
        <xdr:cNvPr id="378" name="Retângulo 23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1700-00007A010000}"/>
            </a:ext>
          </a:extLst>
        </xdr:cNvPr>
        <xdr:cNvSpPr/>
      </xdr:nvSpPr>
      <xdr:spPr>
        <a:xfrm>
          <a:off x="4785480" y="0"/>
          <a:ext cx="105804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CLIENTES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3</xdr:col>
      <xdr:colOff>2647800</xdr:colOff>
      <xdr:row>0</xdr:row>
      <xdr:rowOff>0</xdr:rowOff>
    </xdr:from>
    <xdr:to>
      <xdr:col>5</xdr:col>
      <xdr:colOff>162720</xdr:colOff>
      <xdr:row>0</xdr:row>
      <xdr:rowOff>630000</xdr:rowOff>
    </xdr:to>
    <xdr:sp macro="" textlink="">
      <xdr:nvSpPr>
        <xdr:cNvPr id="379" name="Retângulo 24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1700-00007B010000}"/>
            </a:ext>
          </a:extLst>
        </xdr:cNvPr>
        <xdr:cNvSpPr/>
      </xdr:nvSpPr>
      <xdr:spPr>
        <a:xfrm>
          <a:off x="5899680" y="0"/>
          <a:ext cx="123984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AUDIÊNCIAS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5</xdr:col>
      <xdr:colOff>237960</xdr:colOff>
      <xdr:row>0</xdr:row>
      <xdr:rowOff>0</xdr:rowOff>
    </xdr:from>
    <xdr:to>
      <xdr:col>6</xdr:col>
      <xdr:colOff>75600</xdr:colOff>
      <xdr:row>0</xdr:row>
      <xdr:rowOff>630000</xdr:rowOff>
    </xdr:to>
    <xdr:sp macro="" textlink="">
      <xdr:nvSpPr>
        <xdr:cNvPr id="380" name="Retângulo 25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1700-00007C010000}"/>
            </a:ext>
          </a:extLst>
        </xdr:cNvPr>
        <xdr:cNvSpPr/>
      </xdr:nvSpPr>
      <xdr:spPr>
        <a:xfrm>
          <a:off x="7214760" y="0"/>
          <a:ext cx="133812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ATENDIMENTOS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7</xdr:col>
      <xdr:colOff>28440</xdr:colOff>
      <xdr:row>0</xdr:row>
      <xdr:rowOff>0</xdr:rowOff>
    </xdr:from>
    <xdr:to>
      <xdr:col>7</xdr:col>
      <xdr:colOff>1086480</xdr:colOff>
      <xdr:row>0</xdr:row>
      <xdr:rowOff>630000</xdr:rowOff>
    </xdr:to>
    <xdr:sp macro="" textlink="">
      <xdr:nvSpPr>
        <xdr:cNvPr id="381" name="Retângulo 26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1700-00007D010000}"/>
            </a:ext>
          </a:extLst>
        </xdr:cNvPr>
        <xdr:cNvSpPr/>
      </xdr:nvSpPr>
      <xdr:spPr>
        <a:xfrm>
          <a:off x="8606160" y="0"/>
          <a:ext cx="105804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FINANCEIRO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7</xdr:col>
      <xdr:colOff>1114560</xdr:colOff>
      <xdr:row>0</xdr:row>
      <xdr:rowOff>0</xdr:rowOff>
    </xdr:from>
    <xdr:to>
      <xdr:col>7</xdr:col>
      <xdr:colOff>2019240</xdr:colOff>
      <xdr:row>0</xdr:row>
      <xdr:rowOff>630000</xdr:rowOff>
    </xdr:to>
    <xdr:sp macro="" textlink="">
      <xdr:nvSpPr>
        <xdr:cNvPr id="382" name="Retângulo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1700-00007E010000}"/>
            </a:ext>
          </a:extLst>
        </xdr:cNvPr>
        <xdr:cNvSpPr/>
      </xdr:nvSpPr>
      <xdr:spPr>
        <a:xfrm>
          <a:off x="9692280" y="0"/>
          <a:ext cx="90468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TAREFAS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7</xdr:col>
      <xdr:colOff>2124000</xdr:colOff>
      <xdr:row>0</xdr:row>
      <xdr:rowOff>0</xdr:rowOff>
    </xdr:from>
    <xdr:to>
      <xdr:col>9</xdr:col>
      <xdr:colOff>4470</xdr:colOff>
      <xdr:row>0</xdr:row>
      <xdr:rowOff>630000</xdr:rowOff>
    </xdr:to>
    <xdr:sp macro="" textlink="">
      <xdr:nvSpPr>
        <xdr:cNvPr id="383" name="Retângulo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700-00007F010000}"/>
            </a:ext>
          </a:extLst>
        </xdr:cNvPr>
        <xdr:cNvSpPr/>
      </xdr:nvSpPr>
      <xdr:spPr>
        <a:xfrm>
          <a:off x="10701720" y="0"/>
          <a:ext cx="1520280" cy="630000"/>
        </a:xfrm>
        <a:prstGeom prst="rect">
          <a:avLst/>
        </a:prstGeom>
        <a:solidFill>
          <a:srgbClr val="385623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1" strike="noStrike" spc="-1">
              <a:solidFill>
                <a:schemeClr val="lt1"/>
              </a:solidFill>
              <a:latin typeface="Calibri"/>
              <a:ea typeface="Source Sans Pro"/>
            </a:rPr>
            <a:t>CONFIGURAÇÕES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</xdr:col>
      <xdr:colOff>2047680</xdr:colOff>
      <xdr:row>0</xdr:row>
      <xdr:rowOff>628200</xdr:rowOff>
    </xdr:to>
    <xdr:sp macro="" textlink="">
      <xdr:nvSpPr>
        <xdr:cNvPr id="384" name="Retângulo 34">
          <a:extLst>
            <a:ext uri="{FF2B5EF4-FFF2-40B4-BE49-F238E27FC236}">
              <a16:creationId xmlns:a16="http://schemas.microsoft.com/office/drawing/2014/main" id="{00000000-0008-0000-1700-000080010000}"/>
            </a:ext>
          </a:extLst>
        </xdr:cNvPr>
        <xdr:cNvSpPr/>
      </xdr:nvSpPr>
      <xdr:spPr>
        <a:xfrm>
          <a:off x="0" y="0"/>
          <a:ext cx="2379960" cy="6282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200" b="1" strike="noStrike" spc="-1">
              <a:solidFill>
                <a:schemeClr val="lt1"/>
              </a:solidFill>
              <a:latin typeface="Calibri"/>
              <a:ea typeface="Source Sans Pro"/>
            </a:rPr>
            <a:t>LOURENÇO &amp; NAJM SOCIEDADE DE ADVOGADOS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1</xdr:col>
      <xdr:colOff>2085840</xdr:colOff>
      <xdr:row>0</xdr:row>
      <xdr:rowOff>0</xdr:rowOff>
    </xdr:from>
    <xdr:to>
      <xdr:col>3</xdr:col>
      <xdr:colOff>372240</xdr:colOff>
      <xdr:row>0</xdr:row>
      <xdr:rowOff>630000</xdr:rowOff>
    </xdr:to>
    <xdr:sp macro="" textlink="">
      <xdr:nvSpPr>
        <xdr:cNvPr id="385" name="Retângulo 3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1700-000081010000}"/>
            </a:ext>
          </a:extLst>
        </xdr:cNvPr>
        <xdr:cNvSpPr/>
      </xdr:nvSpPr>
      <xdr:spPr>
        <a:xfrm>
          <a:off x="2418120" y="0"/>
          <a:ext cx="120600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PAINEL</a:t>
          </a:r>
          <a:endParaRPr lang="pt-BR" sz="1200" b="0" strike="noStrike" spc="-1">
            <a:latin typeface="Calibri"/>
          </a:endParaRP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9360</xdr:colOff>
      <xdr:row>1</xdr:row>
      <xdr:rowOff>162000</xdr:rowOff>
    </xdr:from>
    <xdr:to>
      <xdr:col>1</xdr:col>
      <xdr:colOff>981000</xdr:colOff>
      <xdr:row>1</xdr:row>
      <xdr:rowOff>485640</xdr:rowOff>
    </xdr:to>
    <xdr:sp macro="" textlink="">
      <xdr:nvSpPr>
        <xdr:cNvPr id="386" name="Retângulo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82010000}"/>
            </a:ext>
          </a:extLst>
        </xdr:cNvPr>
        <xdr:cNvSpPr/>
      </xdr:nvSpPr>
      <xdr:spPr>
        <a:xfrm>
          <a:off x="341640" y="800280"/>
          <a:ext cx="971640" cy="323640"/>
        </a:xfrm>
        <a:prstGeom prst="rect">
          <a:avLst/>
        </a:prstGeom>
        <a:solidFill>
          <a:srgbClr val="385623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100" b="0" strike="noStrike" spc="-1">
              <a:solidFill>
                <a:schemeClr val="lt1"/>
              </a:solidFill>
              <a:latin typeface="Calibri"/>
            </a:rPr>
            <a:t>GERAL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absolute">
    <xdr:from>
      <xdr:col>1</xdr:col>
      <xdr:colOff>1104840</xdr:colOff>
      <xdr:row>1</xdr:row>
      <xdr:rowOff>171360</xdr:rowOff>
    </xdr:from>
    <xdr:to>
      <xdr:col>3</xdr:col>
      <xdr:colOff>619200</xdr:colOff>
      <xdr:row>1</xdr:row>
      <xdr:rowOff>495000</xdr:rowOff>
    </xdr:to>
    <xdr:sp macro="" textlink="">
      <xdr:nvSpPr>
        <xdr:cNvPr id="387" name="Retângulo 2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800-000083010000}"/>
            </a:ext>
          </a:extLst>
        </xdr:cNvPr>
        <xdr:cNvSpPr/>
      </xdr:nvSpPr>
      <xdr:spPr>
        <a:xfrm>
          <a:off x="1437120" y="809640"/>
          <a:ext cx="1044360" cy="323640"/>
        </a:xfrm>
        <a:prstGeom prst="rect">
          <a:avLst/>
        </a:prstGeom>
        <a:solidFill>
          <a:srgbClr val="FFFFFF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100" b="1" strike="noStrike" spc="-1">
              <a:solidFill>
                <a:srgbClr val="000000"/>
              </a:solidFill>
              <a:latin typeface="Calibri"/>
            </a:rPr>
            <a:t>PROCESSOS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absolute">
    <xdr:from>
      <xdr:col>3</xdr:col>
      <xdr:colOff>723960</xdr:colOff>
      <xdr:row>1</xdr:row>
      <xdr:rowOff>162000</xdr:rowOff>
    </xdr:from>
    <xdr:to>
      <xdr:col>3</xdr:col>
      <xdr:colOff>1695600</xdr:colOff>
      <xdr:row>1</xdr:row>
      <xdr:rowOff>485640</xdr:rowOff>
    </xdr:to>
    <xdr:sp macro="" textlink="">
      <xdr:nvSpPr>
        <xdr:cNvPr id="388" name="Retângulo 2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1800-000084010000}"/>
            </a:ext>
          </a:extLst>
        </xdr:cNvPr>
        <xdr:cNvSpPr/>
      </xdr:nvSpPr>
      <xdr:spPr>
        <a:xfrm>
          <a:off x="2586240" y="800280"/>
          <a:ext cx="971640" cy="323640"/>
        </a:xfrm>
        <a:prstGeom prst="rect">
          <a:avLst/>
        </a:prstGeom>
        <a:solidFill>
          <a:srgbClr val="385623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100" b="0" strike="noStrike" spc="-1">
              <a:solidFill>
                <a:schemeClr val="lt1"/>
              </a:solidFill>
              <a:latin typeface="Calibri"/>
            </a:rPr>
            <a:t>CLIENTES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absolute">
    <xdr:from>
      <xdr:col>3</xdr:col>
      <xdr:colOff>1809720</xdr:colOff>
      <xdr:row>1</xdr:row>
      <xdr:rowOff>162000</xdr:rowOff>
    </xdr:from>
    <xdr:to>
      <xdr:col>3</xdr:col>
      <xdr:colOff>2781360</xdr:colOff>
      <xdr:row>1</xdr:row>
      <xdr:rowOff>485640</xdr:rowOff>
    </xdr:to>
    <xdr:sp macro="" textlink="">
      <xdr:nvSpPr>
        <xdr:cNvPr id="389" name="Retângulo 2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800-000085010000}"/>
            </a:ext>
          </a:extLst>
        </xdr:cNvPr>
        <xdr:cNvSpPr/>
      </xdr:nvSpPr>
      <xdr:spPr>
        <a:xfrm>
          <a:off x="3672000" y="800280"/>
          <a:ext cx="971640" cy="323640"/>
        </a:xfrm>
        <a:prstGeom prst="rect">
          <a:avLst/>
        </a:prstGeom>
        <a:solidFill>
          <a:srgbClr val="385623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100" b="0" strike="noStrike" spc="-1">
              <a:solidFill>
                <a:schemeClr val="lt1"/>
              </a:solidFill>
              <a:latin typeface="Calibri"/>
            </a:rPr>
            <a:t>FINANCEIRO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absolute">
    <xdr:from>
      <xdr:col>3</xdr:col>
      <xdr:colOff>2886120</xdr:colOff>
      <xdr:row>1</xdr:row>
      <xdr:rowOff>162000</xdr:rowOff>
    </xdr:from>
    <xdr:to>
      <xdr:col>5</xdr:col>
      <xdr:colOff>314640</xdr:colOff>
      <xdr:row>1</xdr:row>
      <xdr:rowOff>485640</xdr:rowOff>
    </xdr:to>
    <xdr:sp macro="" textlink="">
      <xdr:nvSpPr>
        <xdr:cNvPr id="390" name="Retângulo 2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1800-000086010000}"/>
            </a:ext>
          </a:extLst>
        </xdr:cNvPr>
        <xdr:cNvSpPr/>
      </xdr:nvSpPr>
      <xdr:spPr>
        <a:xfrm>
          <a:off x="4748400" y="800280"/>
          <a:ext cx="1153440" cy="323640"/>
        </a:xfrm>
        <a:prstGeom prst="rect">
          <a:avLst/>
        </a:prstGeom>
        <a:solidFill>
          <a:srgbClr val="385623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100" b="0" strike="noStrike" spc="-1">
              <a:solidFill>
                <a:schemeClr val="lt1"/>
              </a:solidFill>
              <a:latin typeface="Calibri"/>
            </a:rPr>
            <a:t>TAREFAS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absolute">
    <xdr:from>
      <xdr:col>3</xdr:col>
      <xdr:colOff>1733400</xdr:colOff>
      <xdr:row>0</xdr:row>
      <xdr:rowOff>0</xdr:rowOff>
    </xdr:from>
    <xdr:to>
      <xdr:col>3</xdr:col>
      <xdr:colOff>2791440</xdr:colOff>
      <xdr:row>0</xdr:row>
      <xdr:rowOff>630000</xdr:rowOff>
    </xdr:to>
    <xdr:sp macro="" textlink="">
      <xdr:nvSpPr>
        <xdr:cNvPr id="391" name="Retângulo 1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1800-000087010000}"/>
            </a:ext>
          </a:extLst>
        </xdr:cNvPr>
        <xdr:cNvSpPr/>
      </xdr:nvSpPr>
      <xdr:spPr>
        <a:xfrm>
          <a:off x="3595680" y="0"/>
          <a:ext cx="105804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PROCESSOS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3</xdr:col>
      <xdr:colOff>2847960</xdr:colOff>
      <xdr:row>0</xdr:row>
      <xdr:rowOff>0</xdr:rowOff>
    </xdr:from>
    <xdr:to>
      <xdr:col>5</xdr:col>
      <xdr:colOff>362880</xdr:colOff>
      <xdr:row>0</xdr:row>
      <xdr:rowOff>630000</xdr:rowOff>
    </xdr:to>
    <xdr:sp macro="" textlink="">
      <xdr:nvSpPr>
        <xdr:cNvPr id="392" name="Retângulo 3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1800-000088010000}"/>
            </a:ext>
          </a:extLst>
        </xdr:cNvPr>
        <xdr:cNvSpPr/>
      </xdr:nvSpPr>
      <xdr:spPr>
        <a:xfrm>
          <a:off x="4710240" y="0"/>
          <a:ext cx="123984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CLIENTES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5</xdr:col>
      <xdr:colOff>419040</xdr:colOff>
      <xdr:row>0</xdr:row>
      <xdr:rowOff>0</xdr:rowOff>
    </xdr:from>
    <xdr:to>
      <xdr:col>6</xdr:col>
      <xdr:colOff>57960</xdr:colOff>
      <xdr:row>0</xdr:row>
      <xdr:rowOff>630000</xdr:rowOff>
    </xdr:to>
    <xdr:sp macro="" textlink="">
      <xdr:nvSpPr>
        <xdr:cNvPr id="393" name="Retângulo 3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1800-000089010000}"/>
            </a:ext>
          </a:extLst>
        </xdr:cNvPr>
        <xdr:cNvSpPr/>
      </xdr:nvSpPr>
      <xdr:spPr>
        <a:xfrm>
          <a:off x="6006240" y="0"/>
          <a:ext cx="113976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AUDIÊNCIAS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7</xdr:col>
      <xdr:colOff>28440</xdr:colOff>
      <xdr:row>0</xdr:row>
      <xdr:rowOff>0</xdr:rowOff>
    </xdr:from>
    <xdr:to>
      <xdr:col>7</xdr:col>
      <xdr:colOff>1285200</xdr:colOff>
      <xdr:row>0</xdr:row>
      <xdr:rowOff>630000</xdr:rowOff>
    </xdr:to>
    <xdr:sp macro="" textlink="">
      <xdr:nvSpPr>
        <xdr:cNvPr id="394" name="Retângulo 3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1800-00008A010000}"/>
            </a:ext>
          </a:extLst>
        </xdr:cNvPr>
        <xdr:cNvSpPr/>
      </xdr:nvSpPr>
      <xdr:spPr>
        <a:xfrm>
          <a:off x="7216560" y="0"/>
          <a:ext cx="125676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ATENDIMENTOS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7</xdr:col>
      <xdr:colOff>1343160</xdr:colOff>
      <xdr:row>0</xdr:row>
      <xdr:rowOff>0</xdr:rowOff>
    </xdr:from>
    <xdr:to>
      <xdr:col>7</xdr:col>
      <xdr:colOff>2401200</xdr:colOff>
      <xdr:row>0</xdr:row>
      <xdr:rowOff>630000</xdr:rowOff>
    </xdr:to>
    <xdr:sp macro="" textlink="">
      <xdr:nvSpPr>
        <xdr:cNvPr id="395" name="Retângulo 3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1800-00008B010000}"/>
            </a:ext>
          </a:extLst>
        </xdr:cNvPr>
        <xdr:cNvSpPr/>
      </xdr:nvSpPr>
      <xdr:spPr>
        <a:xfrm>
          <a:off x="8531280" y="0"/>
          <a:ext cx="105804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FINANCEIRO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7</xdr:col>
      <xdr:colOff>2428920</xdr:colOff>
      <xdr:row>0</xdr:row>
      <xdr:rowOff>0</xdr:rowOff>
    </xdr:from>
    <xdr:to>
      <xdr:col>7</xdr:col>
      <xdr:colOff>3333600</xdr:colOff>
      <xdr:row>0</xdr:row>
      <xdr:rowOff>630000</xdr:rowOff>
    </xdr:to>
    <xdr:sp macro="" textlink="">
      <xdr:nvSpPr>
        <xdr:cNvPr id="396" name="Retângulo 3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1800-00008C010000}"/>
            </a:ext>
          </a:extLst>
        </xdr:cNvPr>
        <xdr:cNvSpPr/>
      </xdr:nvSpPr>
      <xdr:spPr>
        <a:xfrm>
          <a:off x="9617040" y="0"/>
          <a:ext cx="90468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TAREFAS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8</xdr:col>
      <xdr:colOff>85680</xdr:colOff>
      <xdr:row>0</xdr:row>
      <xdr:rowOff>0</xdr:rowOff>
    </xdr:from>
    <xdr:to>
      <xdr:col>9</xdr:col>
      <xdr:colOff>1314000</xdr:colOff>
      <xdr:row>0</xdr:row>
      <xdr:rowOff>630000</xdr:rowOff>
    </xdr:to>
    <xdr:sp macro="" textlink="">
      <xdr:nvSpPr>
        <xdr:cNvPr id="397" name="Retângulo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8D010000}"/>
            </a:ext>
          </a:extLst>
        </xdr:cNvPr>
        <xdr:cNvSpPr/>
      </xdr:nvSpPr>
      <xdr:spPr>
        <a:xfrm>
          <a:off x="10818360" y="0"/>
          <a:ext cx="1328760" cy="630000"/>
        </a:xfrm>
        <a:prstGeom prst="rect">
          <a:avLst/>
        </a:prstGeom>
        <a:solidFill>
          <a:srgbClr val="385623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1" strike="noStrike" spc="-1">
              <a:solidFill>
                <a:schemeClr val="lt1"/>
              </a:solidFill>
              <a:latin typeface="Calibri"/>
              <a:ea typeface="Source Sans Pro"/>
            </a:rPr>
            <a:t>CONFIGURAÇÕES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3</xdr:col>
      <xdr:colOff>590040</xdr:colOff>
      <xdr:row>0</xdr:row>
      <xdr:rowOff>628200</xdr:rowOff>
    </xdr:to>
    <xdr:sp macro="" textlink="">
      <xdr:nvSpPr>
        <xdr:cNvPr id="398" name="Retângulo 36">
          <a:extLst>
            <a:ext uri="{FF2B5EF4-FFF2-40B4-BE49-F238E27FC236}">
              <a16:creationId xmlns:a16="http://schemas.microsoft.com/office/drawing/2014/main" id="{00000000-0008-0000-1800-00008E010000}"/>
            </a:ext>
          </a:extLst>
        </xdr:cNvPr>
        <xdr:cNvSpPr/>
      </xdr:nvSpPr>
      <xdr:spPr>
        <a:xfrm>
          <a:off x="0" y="0"/>
          <a:ext cx="2452320" cy="6282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200" b="1" strike="noStrike" spc="-1">
              <a:solidFill>
                <a:schemeClr val="lt1"/>
              </a:solidFill>
              <a:latin typeface="Calibri"/>
              <a:ea typeface="Source Sans Pro"/>
            </a:rPr>
            <a:t>LOURENÇO &amp; NAJM SOCIEDADE DE ADVOGADOS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3</xdr:col>
      <xdr:colOff>628560</xdr:colOff>
      <xdr:row>0</xdr:row>
      <xdr:rowOff>0</xdr:rowOff>
    </xdr:from>
    <xdr:to>
      <xdr:col>3</xdr:col>
      <xdr:colOff>1686600</xdr:colOff>
      <xdr:row>0</xdr:row>
      <xdr:rowOff>630000</xdr:rowOff>
    </xdr:to>
    <xdr:sp macro="" textlink="">
      <xdr:nvSpPr>
        <xdr:cNvPr id="399" name="Retângulo 37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1800-00008F010000}"/>
            </a:ext>
          </a:extLst>
        </xdr:cNvPr>
        <xdr:cNvSpPr/>
      </xdr:nvSpPr>
      <xdr:spPr>
        <a:xfrm>
          <a:off x="2490840" y="0"/>
          <a:ext cx="105804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PAINEL</a:t>
          </a:r>
          <a:endParaRPr lang="pt-BR" sz="1200" b="0" strike="noStrike" spc="-1">
            <a:latin typeface="Calibri"/>
          </a:endParaRP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9360</xdr:colOff>
      <xdr:row>1</xdr:row>
      <xdr:rowOff>162000</xdr:rowOff>
    </xdr:from>
    <xdr:to>
      <xdr:col>1</xdr:col>
      <xdr:colOff>981000</xdr:colOff>
      <xdr:row>1</xdr:row>
      <xdr:rowOff>485640</xdr:rowOff>
    </xdr:to>
    <xdr:sp macro="" textlink="">
      <xdr:nvSpPr>
        <xdr:cNvPr id="400" name="Retângulo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900-000090010000}"/>
            </a:ext>
          </a:extLst>
        </xdr:cNvPr>
        <xdr:cNvSpPr/>
      </xdr:nvSpPr>
      <xdr:spPr>
        <a:xfrm>
          <a:off x="341640" y="800280"/>
          <a:ext cx="971640" cy="323640"/>
        </a:xfrm>
        <a:prstGeom prst="rect">
          <a:avLst/>
        </a:prstGeom>
        <a:solidFill>
          <a:srgbClr val="385623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100" b="0" strike="noStrike" spc="-1">
              <a:solidFill>
                <a:schemeClr val="lt1"/>
              </a:solidFill>
              <a:latin typeface="Calibri"/>
            </a:rPr>
            <a:t>GERAL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absolute">
    <xdr:from>
      <xdr:col>1</xdr:col>
      <xdr:colOff>1104840</xdr:colOff>
      <xdr:row>1</xdr:row>
      <xdr:rowOff>162000</xdr:rowOff>
    </xdr:from>
    <xdr:to>
      <xdr:col>3</xdr:col>
      <xdr:colOff>76320</xdr:colOff>
      <xdr:row>1</xdr:row>
      <xdr:rowOff>485640</xdr:rowOff>
    </xdr:to>
    <xdr:sp macro="" textlink="">
      <xdr:nvSpPr>
        <xdr:cNvPr id="401" name="Retângulo 2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900-000091010000}"/>
            </a:ext>
          </a:extLst>
        </xdr:cNvPr>
        <xdr:cNvSpPr/>
      </xdr:nvSpPr>
      <xdr:spPr>
        <a:xfrm>
          <a:off x="1437120" y="800280"/>
          <a:ext cx="1074960" cy="323640"/>
        </a:xfrm>
        <a:prstGeom prst="rect">
          <a:avLst/>
        </a:prstGeom>
        <a:solidFill>
          <a:srgbClr val="385623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100" b="0" strike="noStrike" spc="-1">
              <a:solidFill>
                <a:schemeClr val="lt1"/>
              </a:solidFill>
              <a:latin typeface="Calibri"/>
            </a:rPr>
            <a:t>PROCESSOS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absolute">
    <xdr:from>
      <xdr:col>3</xdr:col>
      <xdr:colOff>181080</xdr:colOff>
      <xdr:row>1</xdr:row>
      <xdr:rowOff>171360</xdr:rowOff>
    </xdr:from>
    <xdr:to>
      <xdr:col>3</xdr:col>
      <xdr:colOff>1152720</xdr:colOff>
      <xdr:row>1</xdr:row>
      <xdr:rowOff>495000</xdr:rowOff>
    </xdr:to>
    <xdr:sp macro="" textlink="">
      <xdr:nvSpPr>
        <xdr:cNvPr id="402" name="Retângulo 2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1900-000092010000}"/>
            </a:ext>
          </a:extLst>
        </xdr:cNvPr>
        <xdr:cNvSpPr/>
      </xdr:nvSpPr>
      <xdr:spPr>
        <a:xfrm>
          <a:off x="2616840" y="809640"/>
          <a:ext cx="971640" cy="323640"/>
        </a:xfrm>
        <a:prstGeom prst="rect">
          <a:avLst/>
        </a:prstGeom>
        <a:solidFill>
          <a:srgbClr val="FFFFFF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100" b="1" strike="noStrike" spc="-1">
              <a:solidFill>
                <a:srgbClr val="000000"/>
              </a:solidFill>
              <a:latin typeface="Calibri"/>
            </a:rPr>
            <a:t>CLIENTES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absolute">
    <xdr:from>
      <xdr:col>3</xdr:col>
      <xdr:colOff>1266840</xdr:colOff>
      <xdr:row>1</xdr:row>
      <xdr:rowOff>162000</xdr:rowOff>
    </xdr:from>
    <xdr:to>
      <xdr:col>5</xdr:col>
      <xdr:colOff>228600</xdr:colOff>
      <xdr:row>1</xdr:row>
      <xdr:rowOff>485640</xdr:rowOff>
    </xdr:to>
    <xdr:sp macro="" textlink="">
      <xdr:nvSpPr>
        <xdr:cNvPr id="403" name="Retângulo 2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900-000093010000}"/>
            </a:ext>
          </a:extLst>
        </xdr:cNvPr>
        <xdr:cNvSpPr/>
      </xdr:nvSpPr>
      <xdr:spPr>
        <a:xfrm>
          <a:off x="3702600" y="800280"/>
          <a:ext cx="1065600" cy="323640"/>
        </a:xfrm>
        <a:prstGeom prst="rect">
          <a:avLst/>
        </a:prstGeom>
        <a:solidFill>
          <a:srgbClr val="385623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100" b="0" strike="noStrike" spc="-1">
              <a:solidFill>
                <a:schemeClr val="lt1"/>
              </a:solidFill>
              <a:latin typeface="Calibri"/>
            </a:rPr>
            <a:t>FINANCEIRO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absolute">
    <xdr:from>
      <xdr:col>5</xdr:col>
      <xdr:colOff>333360</xdr:colOff>
      <xdr:row>1</xdr:row>
      <xdr:rowOff>162000</xdr:rowOff>
    </xdr:from>
    <xdr:to>
      <xdr:col>5</xdr:col>
      <xdr:colOff>1305000</xdr:colOff>
      <xdr:row>1</xdr:row>
      <xdr:rowOff>485640</xdr:rowOff>
    </xdr:to>
    <xdr:sp macro="" textlink="">
      <xdr:nvSpPr>
        <xdr:cNvPr id="404" name="Retângulo 2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1900-000094010000}"/>
            </a:ext>
          </a:extLst>
        </xdr:cNvPr>
        <xdr:cNvSpPr/>
      </xdr:nvSpPr>
      <xdr:spPr>
        <a:xfrm>
          <a:off x="4872960" y="800280"/>
          <a:ext cx="971640" cy="323640"/>
        </a:xfrm>
        <a:prstGeom prst="rect">
          <a:avLst/>
        </a:prstGeom>
        <a:solidFill>
          <a:srgbClr val="385623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100" b="0" strike="noStrike" spc="-1">
              <a:solidFill>
                <a:schemeClr val="lt1"/>
              </a:solidFill>
              <a:latin typeface="Calibri"/>
            </a:rPr>
            <a:t>TAREFAS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absolute">
    <xdr:from>
      <xdr:col>3</xdr:col>
      <xdr:colOff>1190520</xdr:colOff>
      <xdr:row>0</xdr:row>
      <xdr:rowOff>0</xdr:rowOff>
    </xdr:from>
    <xdr:to>
      <xdr:col>5</xdr:col>
      <xdr:colOff>238680</xdr:colOff>
      <xdr:row>0</xdr:row>
      <xdr:rowOff>630000</xdr:rowOff>
    </xdr:to>
    <xdr:sp macro="" textlink="">
      <xdr:nvSpPr>
        <xdr:cNvPr id="405" name="Retângulo 2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1900-000095010000}"/>
            </a:ext>
          </a:extLst>
        </xdr:cNvPr>
        <xdr:cNvSpPr/>
      </xdr:nvSpPr>
      <xdr:spPr>
        <a:xfrm>
          <a:off x="3626280" y="0"/>
          <a:ext cx="115200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PROCESSOS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5</xdr:col>
      <xdr:colOff>295200</xdr:colOff>
      <xdr:row>0</xdr:row>
      <xdr:rowOff>0</xdr:rowOff>
    </xdr:from>
    <xdr:to>
      <xdr:col>5</xdr:col>
      <xdr:colOff>1353240</xdr:colOff>
      <xdr:row>0</xdr:row>
      <xdr:rowOff>630000</xdr:rowOff>
    </xdr:to>
    <xdr:sp macro="" textlink="">
      <xdr:nvSpPr>
        <xdr:cNvPr id="406" name="Retângulo 3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1900-000096010000}"/>
            </a:ext>
          </a:extLst>
        </xdr:cNvPr>
        <xdr:cNvSpPr/>
      </xdr:nvSpPr>
      <xdr:spPr>
        <a:xfrm>
          <a:off x="4834800" y="0"/>
          <a:ext cx="105804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CLIENTES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5</xdr:col>
      <xdr:colOff>1409760</xdr:colOff>
      <xdr:row>0</xdr:row>
      <xdr:rowOff>0</xdr:rowOff>
    </xdr:from>
    <xdr:to>
      <xdr:col>7</xdr:col>
      <xdr:colOff>943920</xdr:colOff>
      <xdr:row>0</xdr:row>
      <xdr:rowOff>630000</xdr:rowOff>
    </xdr:to>
    <xdr:sp macro="" textlink="">
      <xdr:nvSpPr>
        <xdr:cNvPr id="407" name="Retângulo 3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1900-000097010000}"/>
            </a:ext>
          </a:extLst>
        </xdr:cNvPr>
        <xdr:cNvSpPr/>
      </xdr:nvSpPr>
      <xdr:spPr>
        <a:xfrm>
          <a:off x="5949360" y="0"/>
          <a:ext cx="113508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AUDIÊNCIAS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7</xdr:col>
      <xdr:colOff>1019160</xdr:colOff>
      <xdr:row>0</xdr:row>
      <xdr:rowOff>0</xdr:rowOff>
    </xdr:from>
    <xdr:to>
      <xdr:col>7</xdr:col>
      <xdr:colOff>2275920</xdr:colOff>
      <xdr:row>0</xdr:row>
      <xdr:rowOff>630000</xdr:rowOff>
    </xdr:to>
    <xdr:sp macro="" textlink="">
      <xdr:nvSpPr>
        <xdr:cNvPr id="408" name="Retângulo 3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1900-000098010000}"/>
            </a:ext>
          </a:extLst>
        </xdr:cNvPr>
        <xdr:cNvSpPr/>
      </xdr:nvSpPr>
      <xdr:spPr>
        <a:xfrm>
          <a:off x="7159680" y="0"/>
          <a:ext cx="125676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ATENDIMENTOS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7</xdr:col>
      <xdr:colOff>2333520</xdr:colOff>
      <xdr:row>0</xdr:row>
      <xdr:rowOff>0</xdr:rowOff>
    </xdr:from>
    <xdr:to>
      <xdr:col>8</xdr:col>
      <xdr:colOff>38880</xdr:colOff>
      <xdr:row>0</xdr:row>
      <xdr:rowOff>630000</xdr:rowOff>
    </xdr:to>
    <xdr:sp macro="" textlink="">
      <xdr:nvSpPr>
        <xdr:cNvPr id="409" name="Retângulo 3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1900-000099010000}"/>
            </a:ext>
          </a:extLst>
        </xdr:cNvPr>
        <xdr:cNvSpPr/>
      </xdr:nvSpPr>
      <xdr:spPr>
        <a:xfrm>
          <a:off x="8474040" y="0"/>
          <a:ext cx="124992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FINANCEIRO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8</xdr:col>
      <xdr:colOff>66600</xdr:colOff>
      <xdr:row>0</xdr:row>
      <xdr:rowOff>0</xdr:rowOff>
    </xdr:from>
    <xdr:to>
      <xdr:col>9</xdr:col>
      <xdr:colOff>866520</xdr:colOff>
      <xdr:row>0</xdr:row>
      <xdr:rowOff>630000</xdr:rowOff>
    </xdr:to>
    <xdr:sp macro="" textlink="">
      <xdr:nvSpPr>
        <xdr:cNvPr id="410" name="Retângulo 3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1900-00009A010000}"/>
            </a:ext>
          </a:extLst>
        </xdr:cNvPr>
        <xdr:cNvSpPr/>
      </xdr:nvSpPr>
      <xdr:spPr>
        <a:xfrm>
          <a:off x="9751680" y="0"/>
          <a:ext cx="90036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TAREFAS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9</xdr:col>
      <xdr:colOff>971640</xdr:colOff>
      <xdr:row>0</xdr:row>
      <xdr:rowOff>0</xdr:rowOff>
    </xdr:from>
    <xdr:to>
      <xdr:col>10</xdr:col>
      <xdr:colOff>904680</xdr:colOff>
      <xdr:row>0</xdr:row>
      <xdr:rowOff>630000</xdr:rowOff>
    </xdr:to>
    <xdr:sp macro="" textlink="">
      <xdr:nvSpPr>
        <xdr:cNvPr id="411" name="Retângulo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900-00009B010000}"/>
            </a:ext>
          </a:extLst>
        </xdr:cNvPr>
        <xdr:cNvSpPr/>
      </xdr:nvSpPr>
      <xdr:spPr>
        <a:xfrm>
          <a:off x="10757160" y="0"/>
          <a:ext cx="1413000" cy="630000"/>
        </a:xfrm>
        <a:prstGeom prst="rect">
          <a:avLst/>
        </a:prstGeom>
        <a:solidFill>
          <a:srgbClr val="385623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1" strike="noStrike" spc="-1">
              <a:solidFill>
                <a:schemeClr val="lt1"/>
              </a:solidFill>
              <a:latin typeface="Calibri"/>
              <a:ea typeface="Source Sans Pro"/>
            </a:rPr>
            <a:t>CONFIGURAÇÕES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3</xdr:col>
      <xdr:colOff>47160</xdr:colOff>
      <xdr:row>0</xdr:row>
      <xdr:rowOff>628200</xdr:rowOff>
    </xdr:to>
    <xdr:sp macro="" textlink="">
      <xdr:nvSpPr>
        <xdr:cNvPr id="412" name="Retângulo 36">
          <a:extLst>
            <a:ext uri="{FF2B5EF4-FFF2-40B4-BE49-F238E27FC236}">
              <a16:creationId xmlns:a16="http://schemas.microsoft.com/office/drawing/2014/main" id="{00000000-0008-0000-1900-00009C010000}"/>
            </a:ext>
          </a:extLst>
        </xdr:cNvPr>
        <xdr:cNvSpPr/>
      </xdr:nvSpPr>
      <xdr:spPr>
        <a:xfrm>
          <a:off x="0" y="0"/>
          <a:ext cx="2482920" cy="6282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200" b="1" strike="noStrike" spc="-1">
              <a:solidFill>
                <a:schemeClr val="lt1"/>
              </a:solidFill>
              <a:latin typeface="Calibri"/>
              <a:ea typeface="Source Sans Pro"/>
            </a:rPr>
            <a:t>LOURENÇO &amp; NAJM SOCIEDADE DE ADVOGADOS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3</xdr:col>
      <xdr:colOff>85680</xdr:colOff>
      <xdr:row>0</xdr:row>
      <xdr:rowOff>0</xdr:rowOff>
    </xdr:from>
    <xdr:to>
      <xdr:col>3</xdr:col>
      <xdr:colOff>1143720</xdr:colOff>
      <xdr:row>0</xdr:row>
      <xdr:rowOff>630000</xdr:rowOff>
    </xdr:to>
    <xdr:sp macro="" textlink="">
      <xdr:nvSpPr>
        <xdr:cNvPr id="413" name="Retângulo 37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1900-00009D010000}"/>
            </a:ext>
          </a:extLst>
        </xdr:cNvPr>
        <xdr:cNvSpPr/>
      </xdr:nvSpPr>
      <xdr:spPr>
        <a:xfrm>
          <a:off x="2521440" y="0"/>
          <a:ext cx="105804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PAINEL</a:t>
          </a:r>
          <a:endParaRPr lang="pt-BR" sz="1200" b="0" strike="noStrike" spc="-1">
            <a:latin typeface="Calibri"/>
          </a:endParaRP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9360</xdr:colOff>
      <xdr:row>1</xdr:row>
      <xdr:rowOff>162000</xdr:rowOff>
    </xdr:from>
    <xdr:to>
      <xdr:col>1</xdr:col>
      <xdr:colOff>981000</xdr:colOff>
      <xdr:row>1</xdr:row>
      <xdr:rowOff>485640</xdr:rowOff>
    </xdr:to>
    <xdr:sp macro="" textlink="">
      <xdr:nvSpPr>
        <xdr:cNvPr id="414" name="Retângulo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A00-00009E010000}"/>
            </a:ext>
          </a:extLst>
        </xdr:cNvPr>
        <xdr:cNvSpPr/>
      </xdr:nvSpPr>
      <xdr:spPr>
        <a:xfrm>
          <a:off x="341640" y="800280"/>
          <a:ext cx="971640" cy="323640"/>
        </a:xfrm>
        <a:prstGeom prst="rect">
          <a:avLst/>
        </a:prstGeom>
        <a:solidFill>
          <a:srgbClr val="385623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100" b="0" strike="noStrike" spc="-1">
              <a:solidFill>
                <a:schemeClr val="lt1"/>
              </a:solidFill>
              <a:latin typeface="Calibri"/>
            </a:rPr>
            <a:t>GERAL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absolute">
    <xdr:from>
      <xdr:col>1</xdr:col>
      <xdr:colOff>1104840</xdr:colOff>
      <xdr:row>1</xdr:row>
      <xdr:rowOff>162000</xdr:rowOff>
    </xdr:from>
    <xdr:to>
      <xdr:col>3</xdr:col>
      <xdr:colOff>76320</xdr:colOff>
      <xdr:row>1</xdr:row>
      <xdr:rowOff>485640</xdr:rowOff>
    </xdr:to>
    <xdr:sp macro="" textlink="">
      <xdr:nvSpPr>
        <xdr:cNvPr id="415" name="Retângulo 1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A00-00009F010000}"/>
            </a:ext>
          </a:extLst>
        </xdr:cNvPr>
        <xdr:cNvSpPr/>
      </xdr:nvSpPr>
      <xdr:spPr>
        <a:xfrm>
          <a:off x="1437120" y="800280"/>
          <a:ext cx="1074960" cy="323640"/>
        </a:xfrm>
        <a:prstGeom prst="rect">
          <a:avLst/>
        </a:prstGeom>
        <a:solidFill>
          <a:srgbClr val="385623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100" b="0" strike="noStrike" spc="-1">
              <a:solidFill>
                <a:schemeClr val="lt1"/>
              </a:solidFill>
              <a:latin typeface="Calibri"/>
            </a:rPr>
            <a:t>PROCESSOS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absolute">
    <xdr:from>
      <xdr:col>3</xdr:col>
      <xdr:colOff>181080</xdr:colOff>
      <xdr:row>1</xdr:row>
      <xdr:rowOff>162000</xdr:rowOff>
    </xdr:from>
    <xdr:to>
      <xdr:col>3</xdr:col>
      <xdr:colOff>1152720</xdr:colOff>
      <xdr:row>1</xdr:row>
      <xdr:rowOff>485640</xdr:rowOff>
    </xdr:to>
    <xdr:sp macro="" textlink="">
      <xdr:nvSpPr>
        <xdr:cNvPr id="416" name="Retângulo 1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1A00-0000A0010000}"/>
            </a:ext>
          </a:extLst>
        </xdr:cNvPr>
        <xdr:cNvSpPr/>
      </xdr:nvSpPr>
      <xdr:spPr>
        <a:xfrm>
          <a:off x="2616840" y="800280"/>
          <a:ext cx="971640" cy="323640"/>
        </a:xfrm>
        <a:prstGeom prst="rect">
          <a:avLst/>
        </a:prstGeom>
        <a:solidFill>
          <a:srgbClr val="385623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100" b="0" strike="noStrike" spc="-1">
              <a:solidFill>
                <a:schemeClr val="lt1"/>
              </a:solidFill>
              <a:latin typeface="Calibri"/>
            </a:rPr>
            <a:t>CLIENTES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absolute">
    <xdr:from>
      <xdr:col>3</xdr:col>
      <xdr:colOff>1266840</xdr:colOff>
      <xdr:row>1</xdr:row>
      <xdr:rowOff>171360</xdr:rowOff>
    </xdr:from>
    <xdr:to>
      <xdr:col>5</xdr:col>
      <xdr:colOff>114480</xdr:colOff>
      <xdr:row>1</xdr:row>
      <xdr:rowOff>495000</xdr:rowOff>
    </xdr:to>
    <xdr:sp macro="" textlink="">
      <xdr:nvSpPr>
        <xdr:cNvPr id="417" name="Retângulo 1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A00-0000A1010000}"/>
            </a:ext>
          </a:extLst>
        </xdr:cNvPr>
        <xdr:cNvSpPr/>
      </xdr:nvSpPr>
      <xdr:spPr>
        <a:xfrm>
          <a:off x="3702600" y="809640"/>
          <a:ext cx="1082880" cy="323640"/>
        </a:xfrm>
        <a:prstGeom prst="rect">
          <a:avLst/>
        </a:prstGeom>
        <a:solidFill>
          <a:srgbClr val="FFFFFF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100" b="1" strike="noStrike" spc="-1">
              <a:solidFill>
                <a:srgbClr val="000000"/>
              </a:solidFill>
              <a:latin typeface="Calibri"/>
            </a:rPr>
            <a:t>FINANCEIRO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absolute">
    <xdr:from>
      <xdr:col>5</xdr:col>
      <xdr:colOff>219240</xdr:colOff>
      <xdr:row>1</xdr:row>
      <xdr:rowOff>162000</xdr:rowOff>
    </xdr:from>
    <xdr:to>
      <xdr:col>5</xdr:col>
      <xdr:colOff>1190880</xdr:colOff>
      <xdr:row>1</xdr:row>
      <xdr:rowOff>485640</xdr:rowOff>
    </xdr:to>
    <xdr:sp macro="" textlink="">
      <xdr:nvSpPr>
        <xdr:cNvPr id="418" name="Retângulo 1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1A00-0000A2010000}"/>
            </a:ext>
          </a:extLst>
        </xdr:cNvPr>
        <xdr:cNvSpPr/>
      </xdr:nvSpPr>
      <xdr:spPr>
        <a:xfrm>
          <a:off x="4890240" y="800280"/>
          <a:ext cx="971640" cy="323640"/>
        </a:xfrm>
        <a:prstGeom prst="rect">
          <a:avLst/>
        </a:prstGeom>
        <a:solidFill>
          <a:srgbClr val="385623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100" b="0" strike="noStrike" spc="-1">
              <a:solidFill>
                <a:schemeClr val="lt1"/>
              </a:solidFill>
              <a:latin typeface="Calibri"/>
            </a:rPr>
            <a:t>TAREFAS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absolute">
    <xdr:from>
      <xdr:col>3</xdr:col>
      <xdr:colOff>1190520</xdr:colOff>
      <xdr:row>0</xdr:row>
      <xdr:rowOff>0</xdr:rowOff>
    </xdr:from>
    <xdr:to>
      <xdr:col>5</xdr:col>
      <xdr:colOff>124560</xdr:colOff>
      <xdr:row>0</xdr:row>
      <xdr:rowOff>630000</xdr:rowOff>
    </xdr:to>
    <xdr:sp macro="" textlink="">
      <xdr:nvSpPr>
        <xdr:cNvPr id="419" name="Retângulo 1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1A00-0000A3010000}"/>
            </a:ext>
          </a:extLst>
        </xdr:cNvPr>
        <xdr:cNvSpPr/>
      </xdr:nvSpPr>
      <xdr:spPr>
        <a:xfrm>
          <a:off x="3626280" y="0"/>
          <a:ext cx="116928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PROCESSOS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5</xdr:col>
      <xdr:colOff>181080</xdr:colOff>
      <xdr:row>0</xdr:row>
      <xdr:rowOff>0</xdr:rowOff>
    </xdr:from>
    <xdr:to>
      <xdr:col>5</xdr:col>
      <xdr:colOff>1239120</xdr:colOff>
      <xdr:row>0</xdr:row>
      <xdr:rowOff>630000</xdr:rowOff>
    </xdr:to>
    <xdr:sp macro="" textlink="">
      <xdr:nvSpPr>
        <xdr:cNvPr id="420" name="Retângulo 1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1A00-0000A4010000}"/>
            </a:ext>
          </a:extLst>
        </xdr:cNvPr>
        <xdr:cNvSpPr/>
      </xdr:nvSpPr>
      <xdr:spPr>
        <a:xfrm>
          <a:off x="4852080" y="0"/>
          <a:ext cx="105804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CLIENTES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5</xdr:col>
      <xdr:colOff>1295280</xdr:colOff>
      <xdr:row>0</xdr:row>
      <xdr:rowOff>0</xdr:rowOff>
    </xdr:from>
    <xdr:to>
      <xdr:col>7</xdr:col>
      <xdr:colOff>829440</xdr:colOff>
      <xdr:row>0</xdr:row>
      <xdr:rowOff>630000</xdr:rowOff>
    </xdr:to>
    <xdr:sp macro="" textlink="">
      <xdr:nvSpPr>
        <xdr:cNvPr id="421" name="Retângulo 1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1A00-0000A5010000}"/>
            </a:ext>
          </a:extLst>
        </xdr:cNvPr>
        <xdr:cNvSpPr/>
      </xdr:nvSpPr>
      <xdr:spPr>
        <a:xfrm>
          <a:off x="5966280" y="0"/>
          <a:ext cx="113508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AUDIÊNCIAS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7</xdr:col>
      <xdr:colOff>905040</xdr:colOff>
      <xdr:row>0</xdr:row>
      <xdr:rowOff>0</xdr:rowOff>
    </xdr:from>
    <xdr:to>
      <xdr:col>7</xdr:col>
      <xdr:colOff>2161800</xdr:colOff>
      <xdr:row>0</xdr:row>
      <xdr:rowOff>630000</xdr:rowOff>
    </xdr:to>
    <xdr:sp macro="" textlink="">
      <xdr:nvSpPr>
        <xdr:cNvPr id="422" name="Retângulo 1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1A00-0000A6010000}"/>
            </a:ext>
          </a:extLst>
        </xdr:cNvPr>
        <xdr:cNvSpPr/>
      </xdr:nvSpPr>
      <xdr:spPr>
        <a:xfrm>
          <a:off x="7176960" y="0"/>
          <a:ext cx="125676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ATENDIMENTOS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7</xdr:col>
      <xdr:colOff>2219400</xdr:colOff>
      <xdr:row>0</xdr:row>
      <xdr:rowOff>0</xdr:rowOff>
    </xdr:from>
    <xdr:to>
      <xdr:col>7</xdr:col>
      <xdr:colOff>3277440</xdr:colOff>
      <xdr:row>0</xdr:row>
      <xdr:rowOff>630000</xdr:rowOff>
    </xdr:to>
    <xdr:sp macro="" textlink="">
      <xdr:nvSpPr>
        <xdr:cNvPr id="423" name="Retângulo 1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1A00-0000A7010000}"/>
            </a:ext>
          </a:extLst>
        </xdr:cNvPr>
        <xdr:cNvSpPr/>
      </xdr:nvSpPr>
      <xdr:spPr>
        <a:xfrm>
          <a:off x="8491320" y="0"/>
          <a:ext cx="105804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FINANCEIRO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7</xdr:col>
      <xdr:colOff>3305160</xdr:colOff>
      <xdr:row>0</xdr:row>
      <xdr:rowOff>0</xdr:rowOff>
    </xdr:from>
    <xdr:to>
      <xdr:col>9</xdr:col>
      <xdr:colOff>752040</xdr:colOff>
      <xdr:row>0</xdr:row>
      <xdr:rowOff>630000</xdr:rowOff>
    </xdr:to>
    <xdr:sp macro="" textlink="">
      <xdr:nvSpPr>
        <xdr:cNvPr id="424" name="Retângulo 2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1A00-0000A8010000}"/>
            </a:ext>
          </a:extLst>
        </xdr:cNvPr>
        <xdr:cNvSpPr/>
      </xdr:nvSpPr>
      <xdr:spPr>
        <a:xfrm>
          <a:off x="9577080" y="0"/>
          <a:ext cx="109188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TAREFAS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9</xdr:col>
      <xdr:colOff>857160</xdr:colOff>
      <xdr:row>0</xdr:row>
      <xdr:rowOff>0</xdr:rowOff>
    </xdr:from>
    <xdr:to>
      <xdr:col>10</xdr:col>
      <xdr:colOff>790200</xdr:colOff>
      <xdr:row>0</xdr:row>
      <xdr:rowOff>630000</xdr:rowOff>
    </xdr:to>
    <xdr:sp macro="" textlink="">
      <xdr:nvSpPr>
        <xdr:cNvPr id="425" name="Retângulo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A00-0000A9010000}"/>
            </a:ext>
          </a:extLst>
        </xdr:cNvPr>
        <xdr:cNvSpPr/>
      </xdr:nvSpPr>
      <xdr:spPr>
        <a:xfrm>
          <a:off x="10774080" y="0"/>
          <a:ext cx="1413000" cy="630000"/>
        </a:xfrm>
        <a:prstGeom prst="rect">
          <a:avLst/>
        </a:prstGeom>
        <a:solidFill>
          <a:srgbClr val="385623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1" strike="noStrike" spc="-1">
              <a:solidFill>
                <a:schemeClr val="lt1"/>
              </a:solidFill>
              <a:latin typeface="Calibri"/>
              <a:ea typeface="Source Sans Pro"/>
            </a:rPr>
            <a:t>CONFIGURAÇÕES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3</xdr:col>
      <xdr:colOff>47160</xdr:colOff>
      <xdr:row>0</xdr:row>
      <xdr:rowOff>628200</xdr:rowOff>
    </xdr:to>
    <xdr:sp macro="" textlink="">
      <xdr:nvSpPr>
        <xdr:cNvPr id="426" name="Retângulo 22">
          <a:extLst>
            <a:ext uri="{FF2B5EF4-FFF2-40B4-BE49-F238E27FC236}">
              <a16:creationId xmlns:a16="http://schemas.microsoft.com/office/drawing/2014/main" id="{00000000-0008-0000-1A00-0000AA010000}"/>
            </a:ext>
          </a:extLst>
        </xdr:cNvPr>
        <xdr:cNvSpPr/>
      </xdr:nvSpPr>
      <xdr:spPr>
        <a:xfrm>
          <a:off x="0" y="0"/>
          <a:ext cx="2482920" cy="6282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200" b="1" strike="noStrike" spc="-1">
              <a:solidFill>
                <a:schemeClr val="lt1"/>
              </a:solidFill>
              <a:latin typeface="Calibri"/>
              <a:ea typeface="Source Sans Pro"/>
            </a:rPr>
            <a:t>LOURENÇO &amp; NAJM SOCIEDADE DE ADVOGADOS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3</xdr:col>
      <xdr:colOff>85680</xdr:colOff>
      <xdr:row>0</xdr:row>
      <xdr:rowOff>0</xdr:rowOff>
    </xdr:from>
    <xdr:to>
      <xdr:col>3</xdr:col>
      <xdr:colOff>1143720</xdr:colOff>
      <xdr:row>0</xdr:row>
      <xdr:rowOff>630000</xdr:rowOff>
    </xdr:to>
    <xdr:sp macro="" textlink="">
      <xdr:nvSpPr>
        <xdr:cNvPr id="427" name="Retângulo 23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1A00-0000AB010000}"/>
            </a:ext>
          </a:extLst>
        </xdr:cNvPr>
        <xdr:cNvSpPr/>
      </xdr:nvSpPr>
      <xdr:spPr>
        <a:xfrm>
          <a:off x="2521440" y="0"/>
          <a:ext cx="105804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PAINEL</a:t>
          </a:r>
          <a:endParaRPr lang="pt-BR" sz="1200" b="0" strike="noStrike" spc="-1">
            <a:latin typeface="Calibri"/>
          </a:endParaRP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9360</xdr:colOff>
      <xdr:row>1</xdr:row>
      <xdr:rowOff>162000</xdr:rowOff>
    </xdr:from>
    <xdr:to>
      <xdr:col>1</xdr:col>
      <xdr:colOff>981000</xdr:colOff>
      <xdr:row>1</xdr:row>
      <xdr:rowOff>485640</xdr:rowOff>
    </xdr:to>
    <xdr:sp macro="" textlink="">
      <xdr:nvSpPr>
        <xdr:cNvPr id="428" name="Retângulo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AC010000}"/>
            </a:ext>
          </a:extLst>
        </xdr:cNvPr>
        <xdr:cNvSpPr/>
      </xdr:nvSpPr>
      <xdr:spPr>
        <a:xfrm>
          <a:off x="341640" y="800280"/>
          <a:ext cx="971640" cy="323640"/>
        </a:xfrm>
        <a:prstGeom prst="rect">
          <a:avLst/>
        </a:prstGeom>
        <a:solidFill>
          <a:srgbClr val="385623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100" b="0" strike="noStrike" spc="-1">
              <a:solidFill>
                <a:schemeClr val="lt1"/>
              </a:solidFill>
              <a:latin typeface="Calibri"/>
            </a:rPr>
            <a:t>GERAL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absolute">
    <xdr:from>
      <xdr:col>1</xdr:col>
      <xdr:colOff>1104840</xdr:colOff>
      <xdr:row>1</xdr:row>
      <xdr:rowOff>162000</xdr:rowOff>
    </xdr:from>
    <xdr:to>
      <xdr:col>3</xdr:col>
      <xdr:colOff>76320</xdr:colOff>
      <xdr:row>1</xdr:row>
      <xdr:rowOff>485640</xdr:rowOff>
    </xdr:to>
    <xdr:sp macro="" textlink="">
      <xdr:nvSpPr>
        <xdr:cNvPr id="429" name="Retângulo 2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B00-0000AD010000}"/>
            </a:ext>
          </a:extLst>
        </xdr:cNvPr>
        <xdr:cNvSpPr/>
      </xdr:nvSpPr>
      <xdr:spPr>
        <a:xfrm>
          <a:off x="1437120" y="800280"/>
          <a:ext cx="1074960" cy="323640"/>
        </a:xfrm>
        <a:prstGeom prst="rect">
          <a:avLst/>
        </a:prstGeom>
        <a:solidFill>
          <a:srgbClr val="385623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100" b="0" strike="noStrike" spc="-1">
              <a:solidFill>
                <a:schemeClr val="lt1"/>
              </a:solidFill>
              <a:latin typeface="Calibri"/>
            </a:rPr>
            <a:t>PROCESSOS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absolute">
    <xdr:from>
      <xdr:col>3</xdr:col>
      <xdr:colOff>181080</xdr:colOff>
      <xdr:row>1</xdr:row>
      <xdr:rowOff>162000</xdr:rowOff>
    </xdr:from>
    <xdr:to>
      <xdr:col>3</xdr:col>
      <xdr:colOff>1152720</xdr:colOff>
      <xdr:row>1</xdr:row>
      <xdr:rowOff>485640</xdr:rowOff>
    </xdr:to>
    <xdr:sp macro="" textlink="">
      <xdr:nvSpPr>
        <xdr:cNvPr id="430" name="Retângulo 2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1B00-0000AE010000}"/>
            </a:ext>
          </a:extLst>
        </xdr:cNvPr>
        <xdr:cNvSpPr/>
      </xdr:nvSpPr>
      <xdr:spPr>
        <a:xfrm>
          <a:off x="2616840" y="800280"/>
          <a:ext cx="971640" cy="323640"/>
        </a:xfrm>
        <a:prstGeom prst="rect">
          <a:avLst/>
        </a:prstGeom>
        <a:solidFill>
          <a:srgbClr val="385623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100" b="0" strike="noStrike" spc="-1">
              <a:solidFill>
                <a:schemeClr val="lt1"/>
              </a:solidFill>
              <a:latin typeface="Calibri"/>
            </a:rPr>
            <a:t>CLIENTES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absolute">
    <xdr:from>
      <xdr:col>3</xdr:col>
      <xdr:colOff>1266840</xdr:colOff>
      <xdr:row>1</xdr:row>
      <xdr:rowOff>162000</xdr:rowOff>
    </xdr:from>
    <xdr:to>
      <xdr:col>5</xdr:col>
      <xdr:colOff>228600</xdr:colOff>
      <xdr:row>1</xdr:row>
      <xdr:rowOff>485640</xdr:rowOff>
    </xdr:to>
    <xdr:sp macro="" textlink="">
      <xdr:nvSpPr>
        <xdr:cNvPr id="431" name="Retângulo 2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B00-0000AF010000}"/>
            </a:ext>
          </a:extLst>
        </xdr:cNvPr>
        <xdr:cNvSpPr/>
      </xdr:nvSpPr>
      <xdr:spPr>
        <a:xfrm>
          <a:off x="3702600" y="800280"/>
          <a:ext cx="1065600" cy="323640"/>
        </a:xfrm>
        <a:prstGeom prst="rect">
          <a:avLst/>
        </a:prstGeom>
        <a:solidFill>
          <a:srgbClr val="385623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100" b="0" strike="noStrike" spc="-1">
              <a:solidFill>
                <a:schemeClr val="lt1"/>
              </a:solidFill>
              <a:latin typeface="Calibri"/>
            </a:rPr>
            <a:t>FINANCEIRO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absolute">
    <xdr:from>
      <xdr:col>5</xdr:col>
      <xdr:colOff>333360</xdr:colOff>
      <xdr:row>1</xdr:row>
      <xdr:rowOff>171360</xdr:rowOff>
    </xdr:from>
    <xdr:to>
      <xdr:col>5</xdr:col>
      <xdr:colOff>1305000</xdr:colOff>
      <xdr:row>1</xdr:row>
      <xdr:rowOff>495000</xdr:rowOff>
    </xdr:to>
    <xdr:sp macro="" textlink="">
      <xdr:nvSpPr>
        <xdr:cNvPr id="432" name="Retângulo 3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1B00-0000B0010000}"/>
            </a:ext>
          </a:extLst>
        </xdr:cNvPr>
        <xdr:cNvSpPr/>
      </xdr:nvSpPr>
      <xdr:spPr>
        <a:xfrm>
          <a:off x="4872960" y="809640"/>
          <a:ext cx="971640" cy="323640"/>
        </a:xfrm>
        <a:prstGeom prst="rect">
          <a:avLst/>
        </a:prstGeom>
        <a:solidFill>
          <a:srgbClr val="FFFFFF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100" b="1" strike="noStrike" spc="-1">
              <a:solidFill>
                <a:srgbClr val="000000"/>
              </a:solidFill>
              <a:latin typeface="Calibri"/>
            </a:rPr>
            <a:t>TAREFAS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absolute">
    <xdr:from>
      <xdr:col>3</xdr:col>
      <xdr:colOff>1190520</xdr:colOff>
      <xdr:row>0</xdr:row>
      <xdr:rowOff>0</xdr:rowOff>
    </xdr:from>
    <xdr:to>
      <xdr:col>5</xdr:col>
      <xdr:colOff>238680</xdr:colOff>
      <xdr:row>0</xdr:row>
      <xdr:rowOff>630000</xdr:rowOff>
    </xdr:to>
    <xdr:sp macro="" textlink="">
      <xdr:nvSpPr>
        <xdr:cNvPr id="433" name="Retângulo 20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1B00-0000B1010000}"/>
            </a:ext>
          </a:extLst>
        </xdr:cNvPr>
        <xdr:cNvSpPr/>
      </xdr:nvSpPr>
      <xdr:spPr>
        <a:xfrm>
          <a:off x="3626280" y="0"/>
          <a:ext cx="115200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PROCESSOS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5</xdr:col>
      <xdr:colOff>295200</xdr:colOff>
      <xdr:row>0</xdr:row>
      <xdr:rowOff>0</xdr:rowOff>
    </xdr:from>
    <xdr:to>
      <xdr:col>5</xdr:col>
      <xdr:colOff>1353240</xdr:colOff>
      <xdr:row>0</xdr:row>
      <xdr:rowOff>630000</xdr:rowOff>
    </xdr:to>
    <xdr:sp macro="" textlink="">
      <xdr:nvSpPr>
        <xdr:cNvPr id="434" name="Retângulo 2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1B00-0000B2010000}"/>
            </a:ext>
          </a:extLst>
        </xdr:cNvPr>
        <xdr:cNvSpPr/>
      </xdr:nvSpPr>
      <xdr:spPr>
        <a:xfrm>
          <a:off x="4834800" y="0"/>
          <a:ext cx="105804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CLIENTES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5</xdr:col>
      <xdr:colOff>1409760</xdr:colOff>
      <xdr:row>0</xdr:row>
      <xdr:rowOff>0</xdr:rowOff>
    </xdr:from>
    <xdr:to>
      <xdr:col>7</xdr:col>
      <xdr:colOff>943920</xdr:colOff>
      <xdr:row>0</xdr:row>
      <xdr:rowOff>630000</xdr:rowOff>
    </xdr:to>
    <xdr:sp macro="" textlink="">
      <xdr:nvSpPr>
        <xdr:cNvPr id="435" name="Retângulo 2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1B00-0000B3010000}"/>
            </a:ext>
          </a:extLst>
        </xdr:cNvPr>
        <xdr:cNvSpPr/>
      </xdr:nvSpPr>
      <xdr:spPr>
        <a:xfrm>
          <a:off x="5949360" y="0"/>
          <a:ext cx="113508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AUDIÊNCIAS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7</xdr:col>
      <xdr:colOff>1019160</xdr:colOff>
      <xdr:row>0</xdr:row>
      <xdr:rowOff>0</xdr:rowOff>
    </xdr:from>
    <xdr:to>
      <xdr:col>7</xdr:col>
      <xdr:colOff>2275920</xdr:colOff>
      <xdr:row>0</xdr:row>
      <xdr:rowOff>630000</xdr:rowOff>
    </xdr:to>
    <xdr:sp macro="" textlink="">
      <xdr:nvSpPr>
        <xdr:cNvPr id="436" name="Retângulo 23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1B00-0000B4010000}"/>
            </a:ext>
          </a:extLst>
        </xdr:cNvPr>
        <xdr:cNvSpPr/>
      </xdr:nvSpPr>
      <xdr:spPr>
        <a:xfrm>
          <a:off x="7159680" y="0"/>
          <a:ext cx="125676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ATENDIMENTOS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7</xdr:col>
      <xdr:colOff>2333520</xdr:colOff>
      <xdr:row>0</xdr:row>
      <xdr:rowOff>0</xdr:rowOff>
    </xdr:from>
    <xdr:to>
      <xdr:col>8</xdr:col>
      <xdr:colOff>38880</xdr:colOff>
      <xdr:row>0</xdr:row>
      <xdr:rowOff>630000</xdr:rowOff>
    </xdr:to>
    <xdr:sp macro="" textlink="">
      <xdr:nvSpPr>
        <xdr:cNvPr id="437" name="Retângulo 2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1B00-0000B5010000}"/>
            </a:ext>
          </a:extLst>
        </xdr:cNvPr>
        <xdr:cNvSpPr/>
      </xdr:nvSpPr>
      <xdr:spPr>
        <a:xfrm>
          <a:off x="8474040" y="0"/>
          <a:ext cx="124992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FINANCEIRO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8</xdr:col>
      <xdr:colOff>66600</xdr:colOff>
      <xdr:row>0</xdr:row>
      <xdr:rowOff>0</xdr:rowOff>
    </xdr:from>
    <xdr:to>
      <xdr:col>9</xdr:col>
      <xdr:colOff>866520</xdr:colOff>
      <xdr:row>0</xdr:row>
      <xdr:rowOff>630000</xdr:rowOff>
    </xdr:to>
    <xdr:sp macro="" textlink="">
      <xdr:nvSpPr>
        <xdr:cNvPr id="438" name="Retângulo 25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1B00-0000B6010000}"/>
            </a:ext>
          </a:extLst>
        </xdr:cNvPr>
        <xdr:cNvSpPr/>
      </xdr:nvSpPr>
      <xdr:spPr>
        <a:xfrm>
          <a:off x="9751680" y="0"/>
          <a:ext cx="90036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TAREFAS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9</xdr:col>
      <xdr:colOff>971640</xdr:colOff>
      <xdr:row>0</xdr:row>
      <xdr:rowOff>0</xdr:rowOff>
    </xdr:from>
    <xdr:to>
      <xdr:col>10</xdr:col>
      <xdr:colOff>904680</xdr:colOff>
      <xdr:row>0</xdr:row>
      <xdr:rowOff>630000</xdr:rowOff>
    </xdr:to>
    <xdr:sp macro="" textlink="">
      <xdr:nvSpPr>
        <xdr:cNvPr id="439" name="Retângulo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B7010000}"/>
            </a:ext>
          </a:extLst>
        </xdr:cNvPr>
        <xdr:cNvSpPr/>
      </xdr:nvSpPr>
      <xdr:spPr>
        <a:xfrm>
          <a:off x="10757160" y="0"/>
          <a:ext cx="1413000" cy="630000"/>
        </a:xfrm>
        <a:prstGeom prst="rect">
          <a:avLst/>
        </a:prstGeom>
        <a:solidFill>
          <a:srgbClr val="385623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1" strike="noStrike" spc="-1">
              <a:solidFill>
                <a:schemeClr val="lt1"/>
              </a:solidFill>
              <a:latin typeface="Calibri"/>
              <a:ea typeface="Source Sans Pro"/>
            </a:rPr>
            <a:t>CONFIGURAÇÕES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3</xdr:col>
      <xdr:colOff>47160</xdr:colOff>
      <xdr:row>0</xdr:row>
      <xdr:rowOff>628200</xdr:rowOff>
    </xdr:to>
    <xdr:sp macro="" textlink="">
      <xdr:nvSpPr>
        <xdr:cNvPr id="440" name="Retângulo 32">
          <a:extLst>
            <a:ext uri="{FF2B5EF4-FFF2-40B4-BE49-F238E27FC236}">
              <a16:creationId xmlns:a16="http://schemas.microsoft.com/office/drawing/2014/main" id="{00000000-0008-0000-1B00-0000B8010000}"/>
            </a:ext>
          </a:extLst>
        </xdr:cNvPr>
        <xdr:cNvSpPr/>
      </xdr:nvSpPr>
      <xdr:spPr>
        <a:xfrm>
          <a:off x="0" y="0"/>
          <a:ext cx="2482920" cy="6282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200" b="1" strike="noStrike" spc="-1">
              <a:solidFill>
                <a:schemeClr val="lt1"/>
              </a:solidFill>
              <a:latin typeface="Calibri"/>
              <a:ea typeface="Source Sans Pro"/>
            </a:rPr>
            <a:t>LOURENÇO &amp; NAJM SOCIEDADE DE ADVOGADOS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3</xdr:col>
      <xdr:colOff>85680</xdr:colOff>
      <xdr:row>0</xdr:row>
      <xdr:rowOff>0</xdr:rowOff>
    </xdr:from>
    <xdr:to>
      <xdr:col>3</xdr:col>
      <xdr:colOff>1143720</xdr:colOff>
      <xdr:row>0</xdr:row>
      <xdr:rowOff>630000</xdr:rowOff>
    </xdr:to>
    <xdr:sp macro="" textlink="">
      <xdr:nvSpPr>
        <xdr:cNvPr id="441" name="Retângulo 33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1B00-0000B9010000}"/>
            </a:ext>
          </a:extLst>
        </xdr:cNvPr>
        <xdr:cNvSpPr/>
      </xdr:nvSpPr>
      <xdr:spPr>
        <a:xfrm>
          <a:off x="2521440" y="0"/>
          <a:ext cx="105804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Calibri"/>
              <a:ea typeface="Source Sans Pro"/>
            </a:rPr>
            <a:t>PAINEL</a:t>
          </a:r>
          <a:endParaRPr lang="pt-BR" sz="1200" b="0" strike="noStrike" spc="-1">
            <a:latin typeface="Calibri"/>
          </a:endParaRP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1562040</xdr:colOff>
      <xdr:row>0</xdr:row>
      <xdr:rowOff>0</xdr:rowOff>
    </xdr:from>
    <xdr:to>
      <xdr:col>3</xdr:col>
      <xdr:colOff>162720</xdr:colOff>
      <xdr:row>1</xdr:row>
      <xdr:rowOff>1440</xdr:rowOff>
    </xdr:to>
    <xdr:sp macro="" textlink="">
      <xdr:nvSpPr>
        <xdr:cNvPr id="442" name="Retângul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C00-0000BA010000}"/>
            </a:ext>
          </a:extLst>
        </xdr:cNvPr>
        <xdr:cNvSpPr/>
      </xdr:nvSpPr>
      <xdr:spPr>
        <a:xfrm>
          <a:off x="3686040" y="0"/>
          <a:ext cx="118836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Oswald"/>
              <a:ea typeface="Source Sans Pro"/>
            </a:rPr>
            <a:t>PROCESSOS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3</xdr:col>
      <xdr:colOff>219240</xdr:colOff>
      <xdr:row>0</xdr:row>
      <xdr:rowOff>0</xdr:rowOff>
    </xdr:from>
    <xdr:to>
      <xdr:col>4</xdr:col>
      <xdr:colOff>381960</xdr:colOff>
      <xdr:row>1</xdr:row>
      <xdr:rowOff>1440</xdr:rowOff>
    </xdr:to>
    <xdr:sp macro="" textlink="">
      <xdr:nvSpPr>
        <xdr:cNvPr id="443" name="Retângul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C00-0000BB010000}"/>
            </a:ext>
          </a:extLst>
        </xdr:cNvPr>
        <xdr:cNvSpPr/>
      </xdr:nvSpPr>
      <xdr:spPr>
        <a:xfrm>
          <a:off x="4930920" y="0"/>
          <a:ext cx="110880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Oswald"/>
              <a:ea typeface="Source Sans Pro"/>
            </a:rPr>
            <a:t>CLIENTES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4</xdr:col>
      <xdr:colOff>438120</xdr:colOff>
      <xdr:row>0</xdr:row>
      <xdr:rowOff>0</xdr:rowOff>
    </xdr:from>
    <xdr:to>
      <xdr:col>5</xdr:col>
      <xdr:colOff>86400</xdr:colOff>
      <xdr:row>1</xdr:row>
      <xdr:rowOff>1440</xdr:rowOff>
    </xdr:to>
    <xdr:sp macro="" textlink="">
      <xdr:nvSpPr>
        <xdr:cNvPr id="444" name="Retângul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1C00-0000BC010000}"/>
            </a:ext>
          </a:extLst>
        </xdr:cNvPr>
        <xdr:cNvSpPr/>
      </xdr:nvSpPr>
      <xdr:spPr>
        <a:xfrm>
          <a:off x="6095880" y="0"/>
          <a:ext cx="113868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Oswald"/>
              <a:ea typeface="Source Sans Pro"/>
            </a:rPr>
            <a:t>AUDIÊNCIAS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5</xdr:col>
      <xdr:colOff>142920</xdr:colOff>
      <xdr:row>0</xdr:row>
      <xdr:rowOff>0</xdr:rowOff>
    </xdr:from>
    <xdr:to>
      <xdr:col>7</xdr:col>
      <xdr:colOff>438840</xdr:colOff>
      <xdr:row>1</xdr:row>
      <xdr:rowOff>1440</xdr:rowOff>
    </xdr:to>
    <xdr:sp macro="" textlink="">
      <xdr:nvSpPr>
        <xdr:cNvPr id="445" name="Retângulo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C00-0000BD010000}"/>
            </a:ext>
          </a:extLst>
        </xdr:cNvPr>
        <xdr:cNvSpPr/>
      </xdr:nvSpPr>
      <xdr:spPr>
        <a:xfrm>
          <a:off x="7291080" y="0"/>
          <a:ext cx="108072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Oswald"/>
              <a:ea typeface="Source Sans Pro"/>
            </a:rPr>
            <a:t>ATENDIMENTOS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7</xdr:col>
      <xdr:colOff>485640</xdr:colOff>
      <xdr:row>0</xdr:row>
      <xdr:rowOff>0</xdr:rowOff>
    </xdr:from>
    <xdr:to>
      <xdr:col>7</xdr:col>
      <xdr:colOff>1543680</xdr:colOff>
      <xdr:row>1</xdr:row>
      <xdr:rowOff>1440</xdr:rowOff>
    </xdr:to>
    <xdr:sp macro="" textlink="">
      <xdr:nvSpPr>
        <xdr:cNvPr id="446" name="Retângulo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1C00-0000BE010000}"/>
            </a:ext>
          </a:extLst>
        </xdr:cNvPr>
        <xdr:cNvSpPr/>
      </xdr:nvSpPr>
      <xdr:spPr>
        <a:xfrm>
          <a:off x="8418600" y="0"/>
          <a:ext cx="105804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Oswald"/>
              <a:ea typeface="Source Sans Pro"/>
            </a:rPr>
            <a:t>FINANCEIRO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7</xdr:col>
      <xdr:colOff>1638360</xdr:colOff>
      <xdr:row>0</xdr:row>
      <xdr:rowOff>0</xdr:rowOff>
    </xdr:from>
    <xdr:to>
      <xdr:col>8</xdr:col>
      <xdr:colOff>504360</xdr:colOff>
      <xdr:row>1</xdr:row>
      <xdr:rowOff>1440</xdr:rowOff>
    </xdr:to>
    <xdr:sp macro="" textlink="">
      <xdr:nvSpPr>
        <xdr:cNvPr id="447" name="Retângulo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1C00-0000BF010000}"/>
            </a:ext>
          </a:extLst>
        </xdr:cNvPr>
        <xdr:cNvSpPr/>
      </xdr:nvSpPr>
      <xdr:spPr>
        <a:xfrm>
          <a:off x="9571320" y="0"/>
          <a:ext cx="101052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Oswald"/>
              <a:ea typeface="Source Sans Pro"/>
            </a:rPr>
            <a:t>TAREFAS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8</xdr:col>
      <xdr:colOff>600120</xdr:colOff>
      <xdr:row>0</xdr:row>
      <xdr:rowOff>0</xdr:rowOff>
    </xdr:from>
    <xdr:to>
      <xdr:col>8</xdr:col>
      <xdr:colOff>1809360</xdr:colOff>
      <xdr:row>1</xdr:row>
      <xdr:rowOff>1440</xdr:rowOff>
    </xdr:to>
    <xdr:sp macro="" textlink="">
      <xdr:nvSpPr>
        <xdr:cNvPr id="448" name="Retângulo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1C00-0000C0010000}"/>
            </a:ext>
          </a:extLst>
        </xdr:cNvPr>
        <xdr:cNvSpPr/>
      </xdr:nvSpPr>
      <xdr:spPr>
        <a:xfrm>
          <a:off x="10677600" y="0"/>
          <a:ext cx="1209240" cy="6300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Oswald"/>
              <a:ea typeface="Source Sans Pro"/>
            </a:rPr>
            <a:t>CONFIGURAÇÕES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0</xdr:col>
      <xdr:colOff>76320</xdr:colOff>
      <xdr:row>0</xdr:row>
      <xdr:rowOff>0</xdr:rowOff>
    </xdr:from>
    <xdr:to>
      <xdr:col>2</xdr:col>
      <xdr:colOff>419040</xdr:colOff>
      <xdr:row>0</xdr:row>
      <xdr:rowOff>628200</xdr:rowOff>
    </xdr:to>
    <xdr:sp macro="" textlink="">
      <xdr:nvSpPr>
        <xdr:cNvPr id="449" name="Retângulo 9">
          <a:extLst>
            <a:ext uri="{FF2B5EF4-FFF2-40B4-BE49-F238E27FC236}">
              <a16:creationId xmlns:a16="http://schemas.microsoft.com/office/drawing/2014/main" id="{00000000-0008-0000-1C00-0000C1010000}"/>
            </a:ext>
          </a:extLst>
        </xdr:cNvPr>
        <xdr:cNvSpPr/>
      </xdr:nvSpPr>
      <xdr:spPr>
        <a:xfrm>
          <a:off x="76320" y="0"/>
          <a:ext cx="2466720" cy="628200"/>
        </a:xfrm>
        <a:prstGeom prst="rect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200" b="0" strike="noStrike" spc="-1">
              <a:solidFill>
                <a:schemeClr val="lt1"/>
              </a:solidFill>
              <a:latin typeface="Oswald"/>
              <a:ea typeface="Source Sans Pro"/>
            </a:rPr>
            <a:t>LOURENÇO &amp; NAJM SOCIEDADE DE ADVOGADOS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2</xdr:col>
      <xdr:colOff>409680</xdr:colOff>
      <xdr:row>18</xdr:row>
      <xdr:rowOff>314280</xdr:rowOff>
    </xdr:from>
    <xdr:to>
      <xdr:col>8</xdr:col>
      <xdr:colOff>380880</xdr:colOff>
      <xdr:row>22</xdr:row>
      <xdr:rowOff>247320</xdr:rowOff>
    </xdr:to>
    <xdr:sp macro="" textlink="">
      <xdr:nvSpPr>
        <xdr:cNvPr id="450" name="Retângulo 10">
          <a:extLst>
            <a:ext uri="{FF2B5EF4-FFF2-40B4-BE49-F238E27FC236}">
              <a16:creationId xmlns:a16="http://schemas.microsoft.com/office/drawing/2014/main" id="{00000000-0008-0000-1C00-0000C2010000}"/>
            </a:ext>
          </a:extLst>
        </xdr:cNvPr>
        <xdr:cNvSpPr/>
      </xdr:nvSpPr>
      <xdr:spPr>
        <a:xfrm>
          <a:off x="2533680" y="7267680"/>
          <a:ext cx="7924680" cy="1456920"/>
        </a:xfrm>
        <a:prstGeom prst="rect">
          <a:avLst/>
        </a:prstGeom>
        <a:solidFill>
          <a:srgbClr val="FBE5D6"/>
        </a:solidFill>
        <a:ln w="12700">
          <a:noFill/>
        </a:ln>
        <a:effectLst>
          <a:outerShdw blurRad="50760" dist="37674" dir="2700000" algn="tl" rotWithShape="0">
            <a:srgbClr val="000000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400" b="0" strike="noStrike" spc="-1">
              <a:solidFill>
                <a:srgbClr val="000000"/>
              </a:solidFill>
              <a:latin typeface="Oswald"/>
            </a:rPr>
            <a:t>Atenção: este produto foi criado pela equipe Planilhas Essenciais. </a:t>
          </a:r>
          <a:endParaRPr lang="pt-BR" sz="1400" b="0" strike="noStrike" spc="-1">
            <a:latin typeface="Calibri"/>
          </a:endParaRPr>
        </a:p>
        <a:p>
          <a:pPr algn="ctr">
            <a:lnSpc>
              <a:spcPct val="100000"/>
            </a:lnSpc>
          </a:pPr>
          <a:r>
            <a:rPr lang="en-US" sz="1400" b="0" strike="noStrike" spc="-1">
              <a:solidFill>
                <a:srgbClr val="000000"/>
              </a:solidFill>
              <a:latin typeface="Oswald"/>
            </a:rPr>
            <a:t>A cópia, revenda ou distribuição para terceiros é proibida! </a:t>
          </a:r>
          <a:endParaRPr lang="pt-BR" sz="1400" b="0" strike="noStrike" spc="-1">
            <a:latin typeface="Calibri"/>
          </a:endParaRPr>
        </a:p>
        <a:p>
          <a:pPr algn="ctr">
            <a:lnSpc>
              <a:spcPct val="100000"/>
            </a:lnSpc>
          </a:pPr>
          <a:endParaRPr lang="pt-BR" sz="1400" b="0" strike="noStrike" spc="-1">
            <a:latin typeface="Calibri"/>
          </a:endParaRPr>
        </a:p>
        <a:p>
          <a:pPr algn="ctr">
            <a:lnSpc>
              <a:spcPct val="100000"/>
            </a:lnSpc>
          </a:pPr>
          <a:r>
            <a:rPr lang="en-US" sz="1400" b="0" strike="noStrike" spc="-1">
              <a:solidFill>
                <a:srgbClr val="000000"/>
              </a:solidFill>
              <a:latin typeface="Oswald"/>
            </a:rPr>
            <a:t>Responsável pela criação: Bruno Medeiros - CPF 075.104.889-58</a:t>
          </a:r>
          <a:endParaRPr lang="pt-BR" sz="1400" b="0" strike="noStrike" spc="-1">
            <a:latin typeface="Calibri"/>
          </a:endParaRPr>
        </a:p>
      </xdr:txBody>
    </xdr:sp>
    <xdr:clientData/>
  </xdr:twoCellAnchor>
  <xdr:twoCellAnchor editAs="absolute">
    <xdr:from>
      <xdr:col>0</xdr:col>
      <xdr:colOff>324000</xdr:colOff>
      <xdr:row>10</xdr:row>
      <xdr:rowOff>304920</xdr:rowOff>
    </xdr:from>
    <xdr:to>
      <xdr:col>8</xdr:col>
      <xdr:colOff>1752480</xdr:colOff>
      <xdr:row>12</xdr:row>
      <xdr:rowOff>66600</xdr:rowOff>
    </xdr:to>
    <xdr:sp macro="" textlink="">
      <xdr:nvSpPr>
        <xdr:cNvPr id="451" name="Retângulo 24">
          <a:extLst>
            <a:ext uri="{FF2B5EF4-FFF2-40B4-BE49-F238E27FC236}">
              <a16:creationId xmlns:a16="http://schemas.microsoft.com/office/drawing/2014/main" id="{00000000-0008-0000-1C00-0000C3010000}"/>
            </a:ext>
          </a:extLst>
        </xdr:cNvPr>
        <xdr:cNvSpPr/>
      </xdr:nvSpPr>
      <xdr:spPr>
        <a:xfrm>
          <a:off x="324000" y="4210200"/>
          <a:ext cx="11505960" cy="523800"/>
        </a:xfrm>
        <a:prstGeom prst="rect">
          <a:avLst/>
        </a:prstGeom>
        <a:solidFill>
          <a:srgbClr val="FFF2CC"/>
        </a:solidFill>
        <a:ln w="12700">
          <a:noFill/>
        </a:ln>
        <a:effectLst>
          <a:outerShdw blurRad="50760" dist="37674" dir="2700000" algn="tl" rotWithShape="0">
            <a:srgbClr val="000000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400" b="0" strike="noStrike" spc="-1">
              <a:solidFill>
                <a:srgbClr val="000000"/>
              </a:solidFill>
              <a:latin typeface="Oswald"/>
            </a:rPr>
            <a:t>Dúvidas podem ser encaminhadas para o e-mail planilhasmestres@gmail.com. Estamos prontos para ajudá-lo(a)!</a:t>
          </a:r>
          <a:endParaRPr lang="pt-BR" sz="1400" b="0" strike="noStrike" spc="-1">
            <a:latin typeface="Calibri"/>
          </a:endParaRPr>
        </a:p>
      </xdr:txBody>
    </xdr:sp>
    <xdr:clientData/>
  </xdr:twoCellAnchor>
  <xdr:twoCellAnchor editAs="absolute">
    <xdr:from>
      <xdr:col>2</xdr:col>
      <xdr:colOff>457200</xdr:colOff>
      <xdr:row>0</xdr:row>
      <xdr:rowOff>0</xdr:rowOff>
    </xdr:from>
    <xdr:to>
      <xdr:col>2</xdr:col>
      <xdr:colOff>1515240</xdr:colOff>
      <xdr:row>1</xdr:row>
      <xdr:rowOff>1440</xdr:rowOff>
    </xdr:to>
    <xdr:sp macro="" textlink="">
      <xdr:nvSpPr>
        <xdr:cNvPr id="452" name="Retângulo 2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1C00-0000C4010000}"/>
            </a:ext>
          </a:extLst>
        </xdr:cNvPr>
        <xdr:cNvSpPr/>
      </xdr:nvSpPr>
      <xdr:spPr>
        <a:xfrm>
          <a:off x="2581200" y="0"/>
          <a:ext cx="1058040" cy="630000"/>
        </a:xfrm>
        <a:prstGeom prst="rect">
          <a:avLst/>
        </a:prstGeom>
        <a:solidFill>
          <a:srgbClr val="385623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1200" b="1" strike="noStrike" spc="-1">
              <a:solidFill>
                <a:schemeClr val="lt1"/>
              </a:solidFill>
              <a:latin typeface="Oswald"/>
              <a:ea typeface="Source Sans Pro"/>
            </a:rPr>
            <a:t>PAINEL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0</xdr:col>
      <xdr:colOff>266760</xdr:colOff>
      <xdr:row>1</xdr:row>
      <xdr:rowOff>38160</xdr:rowOff>
    </xdr:from>
    <xdr:to>
      <xdr:col>2</xdr:col>
      <xdr:colOff>523440</xdr:colOff>
      <xdr:row>1</xdr:row>
      <xdr:rowOff>418680</xdr:rowOff>
    </xdr:to>
    <xdr:sp macro="" textlink="">
      <xdr:nvSpPr>
        <xdr:cNvPr id="453" name="Retângulo 29">
          <a:extLst>
            <a:ext uri="{FF2B5EF4-FFF2-40B4-BE49-F238E27FC236}">
              <a16:creationId xmlns:a16="http://schemas.microsoft.com/office/drawing/2014/main" id="{00000000-0008-0000-1C00-0000C5010000}"/>
            </a:ext>
          </a:extLst>
        </xdr:cNvPr>
        <xdr:cNvSpPr/>
      </xdr:nvSpPr>
      <xdr:spPr>
        <a:xfrm>
          <a:off x="266760" y="666720"/>
          <a:ext cx="2380680" cy="380520"/>
        </a:xfrm>
        <a:prstGeom prst="rect">
          <a:avLst/>
        </a:prstGeom>
        <a:solidFill>
          <a:srgbClr val="385623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>
            <a:lnSpc>
              <a:spcPct val="100000"/>
            </a:lnSpc>
          </a:pPr>
          <a:r>
            <a:rPr lang="pt-BR" sz="1800" b="1" strike="noStrike" spc="-1">
              <a:solidFill>
                <a:schemeClr val="lt1"/>
              </a:solidFill>
              <a:latin typeface="Oswald"/>
              <a:ea typeface="Source Sans Pro"/>
            </a:rPr>
            <a:t>INSTRUÇÕES</a:t>
          </a:r>
          <a:endParaRPr lang="pt-BR" sz="1800" b="0" strike="noStrike" spc="-1">
            <a:latin typeface="Calibri"/>
          </a:endParaRPr>
        </a:p>
      </xdr:txBody>
    </xdr:sp>
    <xdr:clientData/>
  </xdr:twoCellAnchor>
  <xdr:twoCellAnchor editAs="absolute">
    <xdr:from>
      <xdr:col>6</xdr:col>
      <xdr:colOff>466560</xdr:colOff>
      <xdr:row>1</xdr:row>
      <xdr:rowOff>19080</xdr:rowOff>
    </xdr:from>
    <xdr:to>
      <xdr:col>8</xdr:col>
      <xdr:colOff>1771200</xdr:colOff>
      <xdr:row>1</xdr:row>
      <xdr:rowOff>399600</xdr:rowOff>
    </xdr:to>
    <xdr:sp macro="" textlink="">
      <xdr:nvSpPr>
        <xdr:cNvPr id="454" name="Retângulo 30">
          <a:extLst>
            <a:ext uri="{FF2B5EF4-FFF2-40B4-BE49-F238E27FC236}">
              <a16:creationId xmlns:a16="http://schemas.microsoft.com/office/drawing/2014/main" id="{00000000-0008-0000-1C00-0000C6010000}"/>
            </a:ext>
          </a:extLst>
        </xdr:cNvPr>
        <xdr:cNvSpPr/>
      </xdr:nvSpPr>
      <xdr:spPr>
        <a:xfrm>
          <a:off x="7876440" y="647640"/>
          <a:ext cx="3972240" cy="380520"/>
        </a:xfrm>
        <a:prstGeom prst="rect">
          <a:avLst/>
        </a:prstGeom>
        <a:solidFill>
          <a:srgbClr val="385623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r">
            <a:lnSpc>
              <a:spcPct val="100000"/>
            </a:lnSpc>
          </a:pPr>
          <a:r>
            <a:rPr lang="pt-BR" sz="1200" b="0" strike="noStrike" spc="-1">
              <a:solidFill>
                <a:schemeClr val="lt1"/>
              </a:solidFill>
              <a:latin typeface="Oswald"/>
              <a:ea typeface="Source Sans Pro"/>
            </a:rPr>
            <a:t>planilhasmestres@gmail.com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0</xdr:col>
      <xdr:colOff>333360</xdr:colOff>
      <xdr:row>12</xdr:row>
      <xdr:rowOff>200160</xdr:rowOff>
    </xdr:from>
    <xdr:to>
      <xdr:col>8</xdr:col>
      <xdr:colOff>1771200</xdr:colOff>
      <xdr:row>17</xdr:row>
      <xdr:rowOff>123480</xdr:rowOff>
    </xdr:to>
    <xdr:sp macro="" textlink="">
      <xdr:nvSpPr>
        <xdr:cNvPr id="455" name="Retângulo 32">
          <a:extLst>
            <a:ext uri="{FF2B5EF4-FFF2-40B4-BE49-F238E27FC236}">
              <a16:creationId xmlns:a16="http://schemas.microsoft.com/office/drawing/2014/main" id="{00000000-0008-0000-1C00-0000C7010000}"/>
            </a:ext>
          </a:extLst>
        </xdr:cNvPr>
        <xdr:cNvSpPr/>
      </xdr:nvSpPr>
      <xdr:spPr>
        <a:xfrm>
          <a:off x="333360" y="4867560"/>
          <a:ext cx="11515320" cy="1828080"/>
        </a:xfrm>
        <a:prstGeom prst="rect">
          <a:avLst/>
        </a:prstGeom>
        <a:solidFill>
          <a:srgbClr val="F2F2F2"/>
        </a:solidFill>
        <a:ln w="12700">
          <a:noFill/>
        </a:ln>
        <a:effectLst>
          <a:outerShdw blurRad="50760" dist="37674" dir="2700000" algn="tl" rotWithShape="0">
            <a:srgbClr val="000000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400" b="0" strike="noStrike" spc="-1">
              <a:solidFill>
                <a:srgbClr val="000000"/>
              </a:solidFill>
              <a:latin typeface="Oswald"/>
            </a:rPr>
            <a:t>Use o MENU SUPERIOR para navegar entre as diversas abas da planilha.</a:t>
          </a:r>
          <a:endParaRPr lang="pt-BR" sz="1400" b="0" strike="noStrike" spc="-1">
            <a:latin typeface="Calibri"/>
          </a:endParaRPr>
        </a:p>
        <a:p>
          <a:pPr algn="ctr">
            <a:lnSpc>
              <a:spcPct val="100000"/>
            </a:lnSpc>
          </a:pPr>
          <a:endParaRPr lang="pt-BR" sz="1400" b="0" strike="noStrike" spc="-1">
            <a:latin typeface="Calibri"/>
          </a:endParaRPr>
        </a:p>
        <a:p>
          <a:pPr algn="ctr">
            <a:lnSpc>
              <a:spcPct val="100000"/>
            </a:lnSpc>
          </a:pPr>
          <a:r>
            <a:rPr lang="en-US" sz="1400" b="0" strike="noStrike" spc="-1">
              <a:solidFill>
                <a:srgbClr val="000000"/>
              </a:solidFill>
              <a:latin typeface="Oswald"/>
            </a:rPr>
            <a:t>É importante preencher algumas campos na área de CONFIGURAÇÕES antes de iniciar a usar a planilha:</a:t>
          </a:r>
          <a:endParaRPr lang="pt-BR" sz="1400" b="0" strike="noStrike" spc="-1">
            <a:latin typeface="Calibri"/>
          </a:endParaRPr>
        </a:p>
        <a:p>
          <a:pPr algn="ctr">
            <a:lnSpc>
              <a:spcPct val="100000"/>
            </a:lnSpc>
          </a:pPr>
          <a:r>
            <a:rPr lang="en-US" sz="1400" b="0" strike="noStrike" spc="-1">
              <a:solidFill>
                <a:srgbClr val="000000"/>
              </a:solidFill>
              <a:latin typeface="Oswald"/>
            </a:rPr>
            <a:t>- CONFIGURAÇÕES &gt;&gt; GERAL &gt;&gt; Aba "Nome do Escritório"</a:t>
          </a:r>
          <a:endParaRPr lang="pt-BR" sz="1400" b="0" strike="noStrike" spc="-1">
            <a:latin typeface="Calibri"/>
          </a:endParaRPr>
        </a:p>
        <a:p>
          <a:pPr algn="ctr">
            <a:lnSpc>
              <a:spcPct val="100000"/>
            </a:lnSpc>
          </a:pPr>
          <a:r>
            <a:rPr lang="en-US" sz="1400" b="0" strike="noStrike" spc="-1">
              <a:solidFill>
                <a:srgbClr val="000000"/>
              </a:solidFill>
              <a:latin typeface="Oswald"/>
            </a:rPr>
            <a:t>- CONFIGURAÇÕES &gt;&gt; GERAL &gt;&gt; Aba "Advogados"</a:t>
          </a:r>
          <a:endParaRPr lang="pt-BR" sz="1400" b="0" strike="noStrike" spc="-1">
            <a:latin typeface="Calibri"/>
          </a:endParaRPr>
        </a:p>
        <a:p>
          <a:pPr algn="ctr">
            <a:lnSpc>
              <a:spcPct val="100000"/>
            </a:lnSpc>
          </a:pPr>
          <a:r>
            <a:rPr lang="en-US" sz="1400" b="0" strike="noStrike" spc="-1">
              <a:solidFill>
                <a:srgbClr val="000000"/>
              </a:solidFill>
              <a:latin typeface="Oswald"/>
            </a:rPr>
            <a:t>- CONFIGURAÇÕES &gt;&gt; TAREFAS &gt;&gt; Aba "Responsáveis"</a:t>
          </a:r>
          <a:endParaRPr lang="pt-BR" sz="1400" b="0" strike="noStrike" spc="-1">
            <a:latin typeface="Calibri"/>
          </a:endParaRPr>
        </a:p>
      </xdr:txBody>
    </xdr:sp>
    <xdr:clientData/>
  </xdr:twoCellAnchor>
  <xdr:twoCellAnchor editAs="absolute">
    <xdr:from>
      <xdr:col>0</xdr:col>
      <xdr:colOff>318600</xdr:colOff>
      <xdr:row>2</xdr:row>
      <xdr:rowOff>115200</xdr:rowOff>
    </xdr:from>
    <xdr:to>
      <xdr:col>2</xdr:col>
      <xdr:colOff>974160</xdr:colOff>
      <xdr:row>6</xdr:row>
      <xdr:rowOff>162360</xdr:rowOff>
    </xdr:to>
    <xdr:sp macro="" textlink="">
      <xdr:nvSpPr>
        <xdr:cNvPr id="456" name="Retângulo 33">
          <a:extLst>
            <a:ext uri="{FF2B5EF4-FFF2-40B4-BE49-F238E27FC236}">
              <a16:creationId xmlns:a16="http://schemas.microsoft.com/office/drawing/2014/main" id="{00000000-0008-0000-1C00-0000C8010000}"/>
            </a:ext>
          </a:extLst>
        </xdr:cNvPr>
        <xdr:cNvSpPr/>
      </xdr:nvSpPr>
      <xdr:spPr>
        <a:xfrm>
          <a:off x="318600" y="1210680"/>
          <a:ext cx="2779560" cy="1380600"/>
        </a:xfrm>
        <a:prstGeom prst="rect">
          <a:avLst/>
        </a:prstGeom>
        <a:solidFill>
          <a:srgbClr val="F2F2F2"/>
        </a:solidFill>
        <a:ln w="12700">
          <a:noFill/>
        </a:ln>
        <a:effectLst>
          <a:outerShdw blurRad="50760" dist="37674" dir="2700000" algn="tl" rotWithShape="0">
            <a:srgbClr val="000000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>
            <a:lnSpc>
              <a:spcPct val="100000"/>
            </a:lnSpc>
          </a:pPr>
          <a:r>
            <a:rPr lang="en-US" sz="1200" b="0" strike="noStrike" spc="-1">
              <a:solidFill>
                <a:srgbClr val="000000"/>
              </a:solidFill>
              <a:latin typeface="Oswald"/>
            </a:rPr>
            <a:t>Painel de Alertas dos processos com prazos em aberto, audiências agendadas e tarefas em aberto. 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2</xdr:col>
      <xdr:colOff>1069920</xdr:colOff>
      <xdr:row>2</xdr:row>
      <xdr:rowOff>109800</xdr:rowOff>
    </xdr:from>
    <xdr:to>
      <xdr:col>4</xdr:col>
      <xdr:colOff>392040</xdr:colOff>
      <xdr:row>6</xdr:row>
      <xdr:rowOff>157320</xdr:rowOff>
    </xdr:to>
    <xdr:sp macro="" textlink="">
      <xdr:nvSpPr>
        <xdr:cNvPr id="457" name="Retângulo 34">
          <a:extLst>
            <a:ext uri="{FF2B5EF4-FFF2-40B4-BE49-F238E27FC236}">
              <a16:creationId xmlns:a16="http://schemas.microsoft.com/office/drawing/2014/main" id="{00000000-0008-0000-1C00-0000C9010000}"/>
            </a:ext>
          </a:extLst>
        </xdr:cNvPr>
        <xdr:cNvSpPr/>
      </xdr:nvSpPr>
      <xdr:spPr>
        <a:xfrm>
          <a:off x="3193920" y="1205280"/>
          <a:ext cx="2855880" cy="1380960"/>
        </a:xfrm>
        <a:prstGeom prst="rect">
          <a:avLst/>
        </a:prstGeom>
        <a:solidFill>
          <a:srgbClr val="D9D9D9"/>
        </a:solidFill>
        <a:ln w="12700">
          <a:noFill/>
        </a:ln>
        <a:effectLst>
          <a:outerShdw blurRad="50760" dist="37674" dir="2700000" algn="tl" rotWithShape="0">
            <a:srgbClr val="000000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>
            <a:lnSpc>
              <a:spcPct val="100000"/>
            </a:lnSpc>
          </a:pPr>
          <a:r>
            <a:rPr lang="en-US" sz="1200" b="0" strike="noStrike" spc="-1">
              <a:solidFill>
                <a:srgbClr val="000000"/>
              </a:solidFill>
              <a:latin typeface="Oswald"/>
            </a:rPr>
            <a:t>Cadastre e controle os processos e prazos. </a:t>
          </a:r>
          <a:endParaRPr lang="pt-BR" sz="1200" b="0" strike="noStrike" spc="-1">
            <a:latin typeface="Calibri"/>
          </a:endParaRPr>
        </a:p>
        <a:p>
          <a:pPr>
            <a:lnSpc>
              <a:spcPct val="100000"/>
            </a:lnSpc>
          </a:pPr>
          <a:r>
            <a:rPr lang="en-US" sz="1200" b="0" strike="noStrike" spc="-1">
              <a:solidFill>
                <a:srgbClr val="000000"/>
              </a:solidFill>
              <a:latin typeface="Oswald"/>
            </a:rPr>
            <a:t>É preciso cadastrar um cliente antes de vinculá-lo ao processo. 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0</xdr:col>
      <xdr:colOff>318600</xdr:colOff>
      <xdr:row>2</xdr:row>
      <xdr:rowOff>134280</xdr:rowOff>
    </xdr:from>
    <xdr:to>
      <xdr:col>1</xdr:col>
      <xdr:colOff>965160</xdr:colOff>
      <xdr:row>4</xdr:row>
      <xdr:rowOff>49320</xdr:rowOff>
    </xdr:to>
    <xdr:sp macro="" textlink="">
      <xdr:nvSpPr>
        <xdr:cNvPr id="458" name="CaixaDeTexto 23">
          <a:extLst>
            <a:ext uri="{FF2B5EF4-FFF2-40B4-BE49-F238E27FC236}">
              <a16:creationId xmlns:a16="http://schemas.microsoft.com/office/drawing/2014/main" id="{00000000-0008-0000-1C00-0000CA010000}"/>
            </a:ext>
          </a:extLst>
        </xdr:cNvPr>
        <xdr:cNvSpPr/>
      </xdr:nvSpPr>
      <xdr:spPr>
        <a:xfrm>
          <a:off x="318600" y="1229760"/>
          <a:ext cx="1049040" cy="257760"/>
        </a:xfrm>
        <a:prstGeom prst="rect">
          <a:avLst/>
        </a:prstGeom>
        <a:noFill/>
        <a:ln w="9525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>
            <a:lnSpc>
              <a:spcPct val="100000"/>
            </a:lnSpc>
          </a:pPr>
          <a:r>
            <a:rPr lang="pt-BR" sz="1100" b="0" strike="noStrike" spc="-1">
              <a:solidFill>
                <a:schemeClr val="dk1"/>
              </a:solidFill>
              <a:latin typeface="Oswald"/>
            </a:rPr>
            <a:t>Aba PAINEL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absolute">
    <xdr:from>
      <xdr:col>2</xdr:col>
      <xdr:colOff>1069920</xdr:colOff>
      <xdr:row>2</xdr:row>
      <xdr:rowOff>128880</xdr:rowOff>
    </xdr:from>
    <xdr:to>
      <xdr:col>2</xdr:col>
      <xdr:colOff>2107800</xdr:colOff>
      <xdr:row>4</xdr:row>
      <xdr:rowOff>43920</xdr:rowOff>
    </xdr:to>
    <xdr:sp macro="" textlink="">
      <xdr:nvSpPr>
        <xdr:cNvPr id="459" name="CaixaDeTexto 35">
          <a:extLst>
            <a:ext uri="{FF2B5EF4-FFF2-40B4-BE49-F238E27FC236}">
              <a16:creationId xmlns:a16="http://schemas.microsoft.com/office/drawing/2014/main" id="{00000000-0008-0000-1C00-0000CB010000}"/>
            </a:ext>
          </a:extLst>
        </xdr:cNvPr>
        <xdr:cNvSpPr/>
      </xdr:nvSpPr>
      <xdr:spPr>
        <a:xfrm>
          <a:off x="3193920" y="1224360"/>
          <a:ext cx="1037880" cy="257760"/>
        </a:xfrm>
        <a:prstGeom prst="rect">
          <a:avLst/>
        </a:prstGeom>
        <a:noFill/>
        <a:ln w="9525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>
            <a:lnSpc>
              <a:spcPct val="100000"/>
            </a:lnSpc>
          </a:pPr>
          <a:r>
            <a:rPr lang="pt-BR" sz="1100" b="0" strike="noStrike" spc="-1">
              <a:solidFill>
                <a:schemeClr val="dk1"/>
              </a:solidFill>
              <a:latin typeface="Oswald"/>
            </a:rPr>
            <a:t>Aba PROCESSOS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absolute">
    <xdr:from>
      <xdr:col>4</xdr:col>
      <xdr:colOff>498600</xdr:colOff>
      <xdr:row>2</xdr:row>
      <xdr:rowOff>110880</xdr:rowOff>
    </xdr:from>
    <xdr:to>
      <xdr:col>7</xdr:col>
      <xdr:colOff>1001880</xdr:colOff>
      <xdr:row>6</xdr:row>
      <xdr:rowOff>157680</xdr:rowOff>
    </xdr:to>
    <xdr:sp macro="" textlink="">
      <xdr:nvSpPr>
        <xdr:cNvPr id="460" name="Retângulo 36">
          <a:extLst>
            <a:ext uri="{FF2B5EF4-FFF2-40B4-BE49-F238E27FC236}">
              <a16:creationId xmlns:a16="http://schemas.microsoft.com/office/drawing/2014/main" id="{00000000-0008-0000-1C00-0000CC010000}"/>
            </a:ext>
          </a:extLst>
        </xdr:cNvPr>
        <xdr:cNvSpPr/>
      </xdr:nvSpPr>
      <xdr:spPr>
        <a:xfrm>
          <a:off x="6156360" y="1206360"/>
          <a:ext cx="2778480" cy="1380240"/>
        </a:xfrm>
        <a:prstGeom prst="rect">
          <a:avLst/>
        </a:prstGeom>
        <a:solidFill>
          <a:srgbClr val="F2F2F2"/>
        </a:solidFill>
        <a:ln w="12700">
          <a:noFill/>
        </a:ln>
        <a:effectLst>
          <a:outerShdw blurRad="50760" dist="37674" dir="2700000" algn="tl" rotWithShape="0">
            <a:srgbClr val="000000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>
            <a:lnSpc>
              <a:spcPct val="100000"/>
            </a:lnSpc>
          </a:pPr>
          <a:r>
            <a:rPr lang="en-US" sz="1200" b="0" strike="noStrike" spc="-1">
              <a:solidFill>
                <a:srgbClr val="000000"/>
              </a:solidFill>
              <a:latin typeface="Oswald"/>
            </a:rPr>
            <a:t>Cadastre sua lista de clientes. Dividido em Pessoas Físicas e Pessoas Jurídicas.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4</xdr:col>
      <xdr:colOff>479520</xdr:colOff>
      <xdr:row>2</xdr:row>
      <xdr:rowOff>129600</xdr:rowOff>
    </xdr:from>
    <xdr:to>
      <xdr:col>5</xdr:col>
      <xdr:colOff>105480</xdr:colOff>
      <xdr:row>4</xdr:row>
      <xdr:rowOff>44640</xdr:rowOff>
    </xdr:to>
    <xdr:sp macro="" textlink="">
      <xdr:nvSpPr>
        <xdr:cNvPr id="461" name="CaixaDeTexto 37">
          <a:extLst>
            <a:ext uri="{FF2B5EF4-FFF2-40B4-BE49-F238E27FC236}">
              <a16:creationId xmlns:a16="http://schemas.microsoft.com/office/drawing/2014/main" id="{00000000-0008-0000-1C00-0000CD010000}"/>
            </a:ext>
          </a:extLst>
        </xdr:cNvPr>
        <xdr:cNvSpPr/>
      </xdr:nvSpPr>
      <xdr:spPr>
        <a:xfrm>
          <a:off x="6137280" y="1225080"/>
          <a:ext cx="1116360" cy="257760"/>
        </a:xfrm>
        <a:prstGeom prst="rect">
          <a:avLst/>
        </a:prstGeom>
        <a:noFill/>
        <a:ln w="9525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>
            <a:lnSpc>
              <a:spcPct val="100000"/>
            </a:lnSpc>
          </a:pPr>
          <a:r>
            <a:rPr lang="pt-BR" sz="1100" b="0" strike="noStrike" spc="-1">
              <a:solidFill>
                <a:schemeClr val="dk1"/>
              </a:solidFill>
              <a:latin typeface="Oswald"/>
            </a:rPr>
            <a:t> Aba CLIENTES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absolute">
    <xdr:from>
      <xdr:col>7</xdr:col>
      <xdr:colOff>1100160</xdr:colOff>
      <xdr:row>2</xdr:row>
      <xdr:rowOff>110880</xdr:rowOff>
    </xdr:from>
    <xdr:to>
      <xdr:col>8</xdr:col>
      <xdr:colOff>1735560</xdr:colOff>
      <xdr:row>6</xdr:row>
      <xdr:rowOff>157680</xdr:rowOff>
    </xdr:to>
    <xdr:sp macro="" textlink="">
      <xdr:nvSpPr>
        <xdr:cNvPr id="462" name="Retângulo 44">
          <a:extLst>
            <a:ext uri="{FF2B5EF4-FFF2-40B4-BE49-F238E27FC236}">
              <a16:creationId xmlns:a16="http://schemas.microsoft.com/office/drawing/2014/main" id="{00000000-0008-0000-1C00-0000CE010000}"/>
            </a:ext>
          </a:extLst>
        </xdr:cNvPr>
        <xdr:cNvSpPr/>
      </xdr:nvSpPr>
      <xdr:spPr>
        <a:xfrm>
          <a:off x="9033120" y="1206360"/>
          <a:ext cx="2779920" cy="1380240"/>
        </a:xfrm>
        <a:prstGeom prst="rect">
          <a:avLst/>
        </a:prstGeom>
        <a:solidFill>
          <a:srgbClr val="D9D9D9"/>
        </a:solidFill>
        <a:ln w="12700">
          <a:noFill/>
        </a:ln>
        <a:effectLst>
          <a:outerShdw blurRad="50760" dist="37674" dir="2700000" algn="tl" rotWithShape="0">
            <a:srgbClr val="000000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>
            <a:lnSpc>
              <a:spcPct val="100000"/>
            </a:lnSpc>
          </a:pPr>
          <a:r>
            <a:rPr lang="en-US" sz="1200" b="0" strike="noStrike" spc="-1">
              <a:solidFill>
                <a:srgbClr val="000000"/>
              </a:solidFill>
              <a:latin typeface="Oswald"/>
            </a:rPr>
            <a:t>Gerencie sua agenda de audiências. Ao inserir a data da audiência, será informado quantos dias faltam para ocorrê-la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7</xdr:col>
      <xdr:colOff>1081080</xdr:colOff>
      <xdr:row>2</xdr:row>
      <xdr:rowOff>129600</xdr:rowOff>
    </xdr:from>
    <xdr:to>
      <xdr:col>8</xdr:col>
      <xdr:colOff>156960</xdr:colOff>
      <xdr:row>4</xdr:row>
      <xdr:rowOff>44640</xdr:rowOff>
    </xdr:to>
    <xdr:sp macro="" textlink="">
      <xdr:nvSpPr>
        <xdr:cNvPr id="463" name="CaixaDeTexto 45">
          <a:extLst>
            <a:ext uri="{FF2B5EF4-FFF2-40B4-BE49-F238E27FC236}">
              <a16:creationId xmlns:a16="http://schemas.microsoft.com/office/drawing/2014/main" id="{00000000-0008-0000-1C00-0000CF010000}"/>
            </a:ext>
          </a:extLst>
        </xdr:cNvPr>
        <xdr:cNvSpPr/>
      </xdr:nvSpPr>
      <xdr:spPr>
        <a:xfrm>
          <a:off x="9014040" y="1225080"/>
          <a:ext cx="1220400" cy="257760"/>
        </a:xfrm>
        <a:prstGeom prst="rect">
          <a:avLst/>
        </a:prstGeom>
        <a:noFill/>
        <a:ln w="9525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>
            <a:lnSpc>
              <a:spcPct val="100000"/>
            </a:lnSpc>
          </a:pPr>
          <a:r>
            <a:rPr lang="pt-BR" sz="1100" b="0" strike="noStrike" spc="-1">
              <a:solidFill>
                <a:schemeClr val="dk1"/>
              </a:solidFill>
              <a:latin typeface="Oswald"/>
            </a:rPr>
            <a:t> Aba AUDIÊNCIAS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absolute">
    <xdr:from>
      <xdr:col>0</xdr:col>
      <xdr:colOff>318600</xdr:colOff>
      <xdr:row>7</xdr:row>
      <xdr:rowOff>88560</xdr:rowOff>
    </xdr:from>
    <xdr:to>
      <xdr:col>2</xdr:col>
      <xdr:colOff>974160</xdr:colOff>
      <xdr:row>10</xdr:row>
      <xdr:rowOff>183600</xdr:rowOff>
    </xdr:to>
    <xdr:sp macro="" textlink="">
      <xdr:nvSpPr>
        <xdr:cNvPr id="464" name="Retângulo 54">
          <a:extLst>
            <a:ext uri="{FF2B5EF4-FFF2-40B4-BE49-F238E27FC236}">
              <a16:creationId xmlns:a16="http://schemas.microsoft.com/office/drawing/2014/main" id="{00000000-0008-0000-1C00-0000D0010000}"/>
            </a:ext>
          </a:extLst>
        </xdr:cNvPr>
        <xdr:cNvSpPr/>
      </xdr:nvSpPr>
      <xdr:spPr>
        <a:xfrm>
          <a:off x="318600" y="2707920"/>
          <a:ext cx="2779560" cy="1380960"/>
        </a:xfrm>
        <a:prstGeom prst="rect">
          <a:avLst/>
        </a:prstGeom>
        <a:solidFill>
          <a:srgbClr val="D9D9D9"/>
        </a:solidFill>
        <a:ln w="12700">
          <a:noFill/>
        </a:ln>
        <a:effectLst>
          <a:outerShdw blurRad="50760" dist="37674" dir="2700000" algn="tl" rotWithShape="0">
            <a:srgbClr val="000000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>
            <a:lnSpc>
              <a:spcPct val="100000"/>
            </a:lnSpc>
          </a:pPr>
          <a:r>
            <a:rPr lang="en-US" sz="1200" b="0" strike="noStrike" spc="-1">
              <a:solidFill>
                <a:srgbClr val="000000"/>
              </a:solidFill>
              <a:latin typeface="Oswald"/>
            </a:rPr>
            <a:t>Cadastre todos os atendimentos feitos por você e por sua equipe.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2</xdr:col>
      <xdr:colOff>1069920</xdr:colOff>
      <xdr:row>7</xdr:row>
      <xdr:rowOff>82800</xdr:rowOff>
    </xdr:from>
    <xdr:to>
      <xdr:col>4</xdr:col>
      <xdr:colOff>392040</xdr:colOff>
      <xdr:row>10</xdr:row>
      <xdr:rowOff>177840</xdr:rowOff>
    </xdr:to>
    <xdr:sp macro="" textlink="">
      <xdr:nvSpPr>
        <xdr:cNvPr id="465" name="Retângulo 55">
          <a:extLst>
            <a:ext uri="{FF2B5EF4-FFF2-40B4-BE49-F238E27FC236}">
              <a16:creationId xmlns:a16="http://schemas.microsoft.com/office/drawing/2014/main" id="{00000000-0008-0000-1C00-0000D1010000}"/>
            </a:ext>
          </a:extLst>
        </xdr:cNvPr>
        <xdr:cNvSpPr/>
      </xdr:nvSpPr>
      <xdr:spPr>
        <a:xfrm>
          <a:off x="3193920" y="2702160"/>
          <a:ext cx="2855880" cy="1380960"/>
        </a:xfrm>
        <a:prstGeom prst="rect">
          <a:avLst/>
        </a:prstGeom>
        <a:solidFill>
          <a:srgbClr val="F2F2F2"/>
        </a:solidFill>
        <a:ln w="12700">
          <a:noFill/>
        </a:ln>
        <a:effectLst>
          <a:outerShdw blurRad="50760" dist="37674" dir="2700000" algn="tl" rotWithShape="0">
            <a:srgbClr val="000000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>
            <a:lnSpc>
              <a:spcPct val="100000"/>
            </a:lnSpc>
          </a:pPr>
          <a:r>
            <a:rPr lang="en-US" sz="1200" b="0" strike="noStrike" spc="-1">
              <a:solidFill>
                <a:srgbClr val="000000"/>
              </a:solidFill>
              <a:latin typeface="Oswald"/>
            </a:rPr>
            <a:t>Cadastre os seus recebimentos e despesas. Relatórios de resultados e soma automática.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0</xdr:col>
      <xdr:colOff>318600</xdr:colOff>
      <xdr:row>7</xdr:row>
      <xdr:rowOff>107640</xdr:rowOff>
    </xdr:from>
    <xdr:to>
      <xdr:col>1</xdr:col>
      <xdr:colOff>1132920</xdr:colOff>
      <xdr:row>7</xdr:row>
      <xdr:rowOff>365400</xdr:rowOff>
    </xdr:to>
    <xdr:sp macro="" textlink="">
      <xdr:nvSpPr>
        <xdr:cNvPr id="466" name="CaixaDeTexto 56">
          <a:extLst>
            <a:ext uri="{FF2B5EF4-FFF2-40B4-BE49-F238E27FC236}">
              <a16:creationId xmlns:a16="http://schemas.microsoft.com/office/drawing/2014/main" id="{00000000-0008-0000-1C00-0000D2010000}"/>
            </a:ext>
          </a:extLst>
        </xdr:cNvPr>
        <xdr:cNvSpPr/>
      </xdr:nvSpPr>
      <xdr:spPr>
        <a:xfrm>
          <a:off x="318600" y="2727000"/>
          <a:ext cx="1216800" cy="257760"/>
        </a:xfrm>
        <a:prstGeom prst="rect">
          <a:avLst/>
        </a:prstGeom>
        <a:noFill/>
        <a:ln w="9525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>
            <a:lnSpc>
              <a:spcPct val="100000"/>
            </a:lnSpc>
          </a:pPr>
          <a:r>
            <a:rPr lang="pt-BR" sz="1100" b="0" strike="noStrike" spc="-1">
              <a:solidFill>
                <a:schemeClr val="dk1"/>
              </a:solidFill>
              <a:latin typeface="Oswald"/>
            </a:rPr>
            <a:t>Aba ATENDIMENTOS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absolute">
    <xdr:from>
      <xdr:col>2</xdr:col>
      <xdr:colOff>1069920</xdr:colOff>
      <xdr:row>7</xdr:row>
      <xdr:rowOff>92160</xdr:rowOff>
    </xdr:from>
    <xdr:to>
      <xdr:col>2</xdr:col>
      <xdr:colOff>2107800</xdr:colOff>
      <xdr:row>7</xdr:row>
      <xdr:rowOff>349920</xdr:rowOff>
    </xdr:to>
    <xdr:sp macro="" textlink="">
      <xdr:nvSpPr>
        <xdr:cNvPr id="467" name="CaixaDeTexto 57">
          <a:extLst>
            <a:ext uri="{FF2B5EF4-FFF2-40B4-BE49-F238E27FC236}">
              <a16:creationId xmlns:a16="http://schemas.microsoft.com/office/drawing/2014/main" id="{00000000-0008-0000-1C00-0000D3010000}"/>
            </a:ext>
          </a:extLst>
        </xdr:cNvPr>
        <xdr:cNvSpPr/>
      </xdr:nvSpPr>
      <xdr:spPr>
        <a:xfrm>
          <a:off x="3193920" y="2711520"/>
          <a:ext cx="1037880" cy="257760"/>
        </a:xfrm>
        <a:prstGeom prst="rect">
          <a:avLst/>
        </a:prstGeom>
        <a:noFill/>
        <a:ln w="9525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>
            <a:lnSpc>
              <a:spcPct val="100000"/>
            </a:lnSpc>
          </a:pPr>
          <a:r>
            <a:rPr lang="pt-BR" sz="1100" b="0" strike="noStrike" spc="-1">
              <a:solidFill>
                <a:schemeClr val="dk1"/>
              </a:solidFill>
              <a:latin typeface="Oswald"/>
            </a:rPr>
            <a:t>Aba FINANCEIRO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absolute">
    <xdr:from>
      <xdr:col>4</xdr:col>
      <xdr:colOff>498600</xdr:colOff>
      <xdr:row>7</xdr:row>
      <xdr:rowOff>83880</xdr:rowOff>
    </xdr:from>
    <xdr:to>
      <xdr:col>7</xdr:col>
      <xdr:colOff>1001880</xdr:colOff>
      <xdr:row>10</xdr:row>
      <xdr:rowOff>178200</xdr:rowOff>
    </xdr:to>
    <xdr:sp macro="" textlink="">
      <xdr:nvSpPr>
        <xdr:cNvPr id="468" name="Retângulo 58">
          <a:extLst>
            <a:ext uri="{FF2B5EF4-FFF2-40B4-BE49-F238E27FC236}">
              <a16:creationId xmlns:a16="http://schemas.microsoft.com/office/drawing/2014/main" id="{00000000-0008-0000-1C00-0000D4010000}"/>
            </a:ext>
          </a:extLst>
        </xdr:cNvPr>
        <xdr:cNvSpPr/>
      </xdr:nvSpPr>
      <xdr:spPr>
        <a:xfrm>
          <a:off x="6156360" y="2703240"/>
          <a:ext cx="2778480" cy="1380240"/>
        </a:xfrm>
        <a:prstGeom prst="rect">
          <a:avLst/>
        </a:prstGeom>
        <a:solidFill>
          <a:srgbClr val="D9D9D9"/>
        </a:solidFill>
        <a:ln w="12700">
          <a:noFill/>
        </a:ln>
        <a:effectLst>
          <a:outerShdw blurRad="50760" dist="37674" dir="2700000" algn="tl" rotWithShape="0">
            <a:srgbClr val="000000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>
            <a:lnSpc>
              <a:spcPct val="100000"/>
            </a:lnSpc>
          </a:pPr>
          <a:r>
            <a:rPr lang="en-US" sz="1200" b="0" strike="noStrike" spc="-1">
              <a:solidFill>
                <a:srgbClr val="000000"/>
              </a:solidFill>
              <a:latin typeface="Oswald"/>
            </a:rPr>
            <a:t>Cadastre as tarefas da sua equipe. Defina graus de urgência para cada uma delas.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4</xdr:col>
      <xdr:colOff>479520</xdr:colOff>
      <xdr:row>7</xdr:row>
      <xdr:rowOff>102960</xdr:rowOff>
    </xdr:from>
    <xdr:to>
      <xdr:col>5</xdr:col>
      <xdr:colOff>105480</xdr:colOff>
      <xdr:row>7</xdr:row>
      <xdr:rowOff>360720</xdr:rowOff>
    </xdr:to>
    <xdr:sp macro="" textlink="">
      <xdr:nvSpPr>
        <xdr:cNvPr id="469" name="CaixaDeTexto 59">
          <a:extLst>
            <a:ext uri="{FF2B5EF4-FFF2-40B4-BE49-F238E27FC236}">
              <a16:creationId xmlns:a16="http://schemas.microsoft.com/office/drawing/2014/main" id="{00000000-0008-0000-1C00-0000D5010000}"/>
            </a:ext>
          </a:extLst>
        </xdr:cNvPr>
        <xdr:cNvSpPr/>
      </xdr:nvSpPr>
      <xdr:spPr>
        <a:xfrm>
          <a:off x="6137280" y="2722320"/>
          <a:ext cx="1116360" cy="257760"/>
        </a:xfrm>
        <a:prstGeom prst="rect">
          <a:avLst/>
        </a:prstGeom>
        <a:noFill/>
        <a:ln w="9525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>
            <a:lnSpc>
              <a:spcPct val="100000"/>
            </a:lnSpc>
          </a:pPr>
          <a:r>
            <a:rPr lang="pt-BR" sz="1100" b="0" strike="noStrike" spc="-1">
              <a:solidFill>
                <a:schemeClr val="dk1"/>
              </a:solidFill>
              <a:latin typeface="Oswald"/>
            </a:rPr>
            <a:t> Aba TAREFAS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 editAs="absolute">
    <xdr:from>
      <xdr:col>7</xdr:col>
      <xdr:colOff>1100160</xdr:colOff>
      <xdr:row>7</xdr:row>
      <xdr:rowOff>83880</xdr:rowOff>
    </xdr:from>
    <xdr:to>
      <xdr:col>8</xdr:col>
      <xdr:colOff>1735560</xdr:colOff>
      <xdr:row>10</xdr:row>
      <xdr:rowOff>178200</xdr:rowOff>
    </xdr:to>
    <xdr:sp macro="" textlink="">
      <xdr:nvSpPr>
        <xdr:cNvPr id="470" name="Retângulo 60">
          <a:extLst>
            <a:ext uri="{FF2B5EF4-FFF2-40B4-BE49-F238E27FC236}">
              <a16:creationId xmlns:a16="http://schemas.microsoft.com/office/drawing/2014/main" id="{00000000-0008-0000-1C00-0000D6010000}"/>
            </a:ext>
          </a:extLst>
        </xdr:cNvPr>
        <xdr:cNvSpPr/>
      </xdr:nvSpPr>
      <xdr:spPr>
        <a:xfrm>
          <a:off x="9033120" y="2703240"/>
          <a:ext cx="2779920" cy="1380240"/>
        </a:xfrm>
        <a:prstGeom prst="rect">
          <a:avLst/>
        </a:prstGeom>
        <a:solidFill>
          <a:srgbClr val="F2F2F2"/>
        </a:solidFill>
        <a:ln w="12700">
          <a:noFill/>
        </a:ln>
        <a:effectLst>
          <a:outerShdw blurRad="50760" dist="37674" dir="2700000" algn="tl" rotWithShape="0">
            <a:srgbClr val="000000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>
            <a:lnSpc>
              <a:spcPct val="100000"/>
            </a:lnSpc>
          </a:pPr>
          <a:r>
            <a:rPr lang="en-US" sz="1200" b="0" strike="noStrike" spc="-1">
              <a:solidFill>
                <a:srgbClr val="000000"/>
              </a:solidFill>
              <a:latin typeface="Oswald"/>
            </a:rPr>
            <a:t>Lista de todas as opções pré-configuradas para facilitar o preenchimento da planilha.</a:t>
          </a:r>
          <a:endParaRPr lang="pt-BR" sz="1200" b="0" strike="noStrike" spc="-1">
            <a:latin typeface="Calibri"/>
          </a:endParaRPr>
        </a:p>
      </xdr:txBody>
    </xdr:sp>
    <xdr:clientData/>
  </xdr:twoCellAnchor>
  <xdr:twoCellAnchor editAs="absolute">
    <xdr:from>
      <xdr:col>7</xdr:col>
      <xdr:colOff>1081080</xdr:colOff>
      <xdr:row>7</xdr:row>
      <xdr:rowOff>93240</xdr:rowOff>
    </xdr:from>
    <xdr:to>
      <xdr:col>8</xdr:col>
      <xdr:colOff>428400</xdr:colOff>
      <xdr:row>7</xdr:row>
      <xdr:rowOff>351000</xdr:rowOff>
    </xdr:to>
    <xdr:sp macro="" textlink="">
      <xdr:nvSpPr>
        <xdr:cNvPr id="471" name="CaixaDeTexto 61">
          <a:extLst>
            <a:ext uri="{FF2B5EF4-FFF2-40B4-BE49-F238E27FC236}">
              <a16:creationId xmlns:a16="http://schemas.microsoft.com/office/drawing/2014/main" id="{00000000-0008-0000-1C00-0000D7010000}"/>
            </a:ext>
          </a:extLst>
        </xdr:cNvPr>
        <xdr:cNvSpPr/>
      </xdr:nvSpPr>
      <xdr:spPr>
        <a:xfrm>
          <a:off x="9014040" y="2712600"/>
          <a:ext cx="1491840" cy="257760"/>
        </a:xfrm>
        <a:prstGeom prst="rect">
          <a:avLst/>
        </a:prstGeom>
        <a:noFill/>
        <a:ln w="9525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>
            <a:lnSpc>
              <a:spcPct val="100000"/>
            </a:lnSpc>
          </a:pPr>
          <a:r>
            <a:rPr lang="pt-BR" sz="1100" b="0" strike="noStrike" spc="-1">
              <a:solidFill>
                <a:schemeClr val="dk1"/>
              </a:solidFill>
              <a:latin typeface="Oswald"/>
            </a:rPr>
            <a:t> Aba CONFIGURAÇÕES</a:t>
          </a:r>
          <a:endParaRPr lang="pt-BR" sz="1100" b="0" strike="noStrike" spc="-1">
            <a:latin typeface="Calibri"/>
          </a:endParaRPr>
        </a:p>
      </xdr:txBody>
    </xdr:sp>
    <xdr:clientData/>
  </xdr:twoCellAnchor>
  <xdr:twoCellAnchor>
    <xdr:from>
      <xdr:col>7</xdr:col>
      <xdr:colOff>1886040</xdr:colOff>
      <xdr:row>1</xdr:row>
      <xdr:rowOff>133200</xdr:rowOff>
    </xdr:from>
    <xdr:to>
      <xdr:col>7</xdr:col>
      <xdr:colOff>2144160</xdr:colOff>
      <xdr:row>1</xdr:row>
      <xdr:rowOff>294840</xdr:rowOff>
    </xdr:to>
    <xdr:sp macro="" textlink="">
      <xdr:nvSpPr>
        <xdr:cNvPr id="472" name="Balão de Fala: Oval 63">
          <a:extLst>
            <a:ext uri="{FF2B5EF4-FFF2-40B4-BE49-F238E27FC236}">
              <a16:creationId xmlns:a16="http://schemas.microsoft.com/office/drawing/2014/main" id="{00000000-0008-0000-1C00-0000D8010000}"/>
            </a:ext>
          </a:extLst>
        </xdr:cNvPr>
        <xdr:cNvSpPr/>
      </xdr:nvSpPr>
      <xdr:spPr>
        <a:xfrm>
          <a:off x="9819000" y="761760"/>
          <a:ext cx="258120" cy="161640"/>
        </a:xfrm>
        <a:prstGeom prst="wedgeEllipseCallout">
          <a:avLst>
            <a:gd name="adj1" fmla="val -20833"/>
            <a:gd name="adj2" fmla="val 62500"/>
          </a:avLst>
        </a:prstGeom>
        <a:solidFill>
          <a:srgbClr val="FFFFFF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\Users\44161adc087c356f\PEA%20-%20Vers&#227;o%20Atual\Planilha%20Essencial%20do%20Advogado%202.0%20-%20Dr.%20Jo&#227;o%20Batis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inel"/>
      <sheetName val="Proc-G"/>
      <sheetName val="Proc-D"/>
      <sheetName val="Proc-M"/>
      <sheetName val="P-Das1"/>
      <sheetName val="Clie-F"/>
      <sheetName val="Clie-A"/>
      <sheetName val="Clie-J"/>
      <sheetName val="Clie-FC"/>
      <sheetName val="C-Das1"/>
      <sheetName val="C-Das2"/>
      <sheetName val="Audie"/>
      <sheetName val="A-Das1"/>
      <sheetName val="Atend"/>
      <sheetName val="At-Das"/>
      <sheetName val="Fina-R"/>
      <sheetName val="Fina-JJ"/>
      <sheetName val="Fina-JR"/>
      <sheetName val="Fina-D"/>
      <sheetName val="F-Resu"/>
      <sheetName val="F-DasR"/>
      <sheetName val="F-Res-A"/>
      <sheetName val="F-Res-A2"/>
      <sheetName val="F-DasD"/>
      <sheetName val="Taref"/>
      <sheetName val="T-Das1"/>
      <sheetName val="Conf-G"/>
      <sheetName val="Conf-P"/>
      <sheetName val="Conf-C"/>
      <sheetName val="Conf-F"/>
      <sheetName val="Conf-T"/>
      <sheetName val="Instruçõ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pje.trt15.jus.br/pjekz/processo/2880526/detalhe" TargetMode="External"/><Relationship Id="rId21" Type="http://schemas.openxmlformats.org/officeDocument/2006/relationships/hyperlink" Target="https://esaj.tjsp.jus.br/cpopg/show.do?processo.codigo=5G000EKFI0000&amp;processo.foro=196&amp;processo.numero=1030859-10.2022.8.26.0196" TargetMode="External"/><Relationship Id="rId42" Type="http://schemas.openxmlformats.org/officeDocument/2006/relationships/hyperlink" Target="https://esaj.tjsp.jus.br/cpopg/show.do?processo.codigo=E2000Q2UP0000&amp;processo.foro=506&amp;processo.numero=1037354-76.2023.8.26.0506" TargetMode="External"/><Relationship Id="rId47" Type="http://schemas.openxmlformats.org/officeDocument/2006/relationships/hyperlink" Target="https://esaj.tjsp.jus.br/cpopg/show.do?processo.codigo=5G000FNO10000&amp;processo.foro=196&amp;processo.numero=1023662-67.2023.8.26.0196" TargetMode="External"/><Relationship Id="rId63" Type="http://schemas.openxmlformats.org/officeDocument/2006/relationships/hyperlink" Target="https://esaj.tjsp.jus.br/cpopg/show.do?processo.codigo=5G000H9MU0000&amp;processo.foro=196&amp;processo.numero=1019235-90.2024.8.26.0196" TargetMode="External"/><Relationship Id="rId68" Type="http://schemas.openxmlformats.org/officeDocument/2006/relationships/hyperlink" Target="https://esaj.tjsp.jus.br/cpopg/show.do?processo.codigo=5G000HDCZ0000&amp;processo.foro=196&amp;processo.numero=1022246-30.2024.8.26.0196" TargetMode="External"/><Relationship Id="rId84" Type="http://schemas.openxmlformats.org/officeDocument/2006/relationships/hyperlink" Target="https://esaj.tjsp.jus.br/cpopg/show.do?processo.codigo=5G000HDZB0000&amp;processo.foro=196&amp;processo.numero=1022687-11.2024.8.26.0196" TargetMode="External"/><Relationship Id="rId89" Type="http://schemas.openxmlformats.org/officeDocument/2006/relationships/hyperlink" Target="https://esaj.tjsp.jus.br/cpopg/show.do?processo.codigo=5G000HDZH0000&amp;processo.foro=196&amp;processo.numero=1022693-18.2024.8.26.0196," TargetMode="External"/><Relationship Id="rId112" Type="http://schemas.openxmlformats.org/officeDocument/2006/relationships/drawing" Target="../drawings/drawing3.xml"/><Relationship Id="rId16" Type="http://schemas.openxmlformats.org/officeDocument/2006/relationships/hyperlink" Target="https://esaj.tjsp.jus.br/cpopg/show.do?processo.codigo=E2000OXQM0000&amp;processo.foro=506&amp;processo.numero=1003462-79.2023.8.26.0506" TargetMode="External"/><Relationship Id="rId107" Type="http://schemas.openxmlformats.org/officeDocument/2006/relationships/hyperlink" Target="https://esaj.tjsp.jus.br/cpopg/show.do?processo.codigo=E2000TJGL0000&amp;processo.foro=506&amp;processo.numero=1005444-60.2025.8.26.0506" TargetMode="External"/><Relationship Id="rId11" Type="http://schemas.openxmlformats.org/officeDocument/2006/relationships/hyperlink" Target="https://esaj.tjsp.jus.br/cpopg/show.do?processo.codigo=5G000DHZG0000&amp;processo.foro=196&amp;processo.numero=1014033-06.2022.8.26.0196" TargetMode="External"/><Relationship Id="rId32" Type="http://schemas.openxmlformats.org/officeDocument/2006/relationships/hyperlink" Target="https://esaj.tjsp.jus.br/cpopg/show.do?processo.codigo=E2000PEZC0000&amp;processo.foro=506&amp;processo.numero=1017186-53.2023.8.26.0506" TargetMode="External"/><Relationship Id="rId37" Type="http://schemas.openxmlformats.org/officeDocument/2006/relationships/hyperlink" Target="https://esaj.tjsp.jus.br/cpopg/show.do?processo.codigo=5G000FCVQ0000&amp;processo.foro=196&amp;processo.numero=1014827-90.2023.8.26.0196" TargetMode="External"/><Relationship Id="rId53" Type="http://schemas.openxmlformats.org/officeDocument/2006/relationships/hyperlink" Target="https://pje.trt15.jus.br/consultaprocessual/detalhe-processo/0011229-22.2023.5.15.0126/1" TargetMode="External"/><Relationship Id="rId58" Type="http://schemas.openxmlformats.org/officeDocument/2006/relationships/hyperlink" Target="https://esaj.tjsp.jus.br/cpopg/show.do?processo.codigo=E2000RA3Y0000&amp;processo.foro=506&amp;processo.numero=1008073-41.2024.8.26.0506" TargetMode="External"/><Relationship Id="rId74" Type="http://schemas.openxmlformats.org/officeDocument/2006/relationships/hyperlink" Target="https://esaj.tjsp.jus.br/cpopg/show.do?processo.codigo=5G000HDWL0000&amp;processo.foro=196&amp;processo.numero=1022621-31.2024.8.26.0196," TargetMode="External"/><Relationship Id="rId79" Type="http://schemas.openxmlformats.org/officeDocument/2006/relationships/hyperlink" Target="https://esaj.tjsp.jus.br/cpopg/show.do?processo.codigo=5G000HDZ30000&amp;processo.foro=196&amp;processo.numero=1022679-34.2024.8.26.0196" TargetMode="External"/><Relationship Id="rId102" Type="http://schemas.openxmlformats.org/officeDocument/2006/relationships/hyperlink" Target="https://esaj.tjsp.jus.br/cpopg/show.do?processo.codigo=5G000HRO20000&amp;processo.foro=196&amp;processo.numero=1032822-82.2024.8.26.0196" TargetMode="External"/><Relationship Id="rId5" Type="http://schemas.openxmlformats.org/officeDocument/2006/relationships/hyperlink" Target="https://esaj.tjsp.jus.br/cpopg/show.do?processo.codigo=E2000M0HD0000&amp;processo.foro=506&amp;processo.numero=1041082-96.2021.8.26.0506" TargetMode="External"/><Relationship Id="rId90" Type="http://schemas.openxmlformats.org/officeDocument/2006/relationships/hyperlink" Target="https://esaj.tjsp.jus.br/cpopg/show.do?processo.codigo=5G000HDZI0000&amp;processo.foro=196&amp;processo.numero=1022694-03.2024.8.26.0196" TargetMode="External"/><Relationship Id="rId95" Type="http://schemas.openxmlformats.org/officeDocument/2006/relationships/hyperlink" Target="https://esaj.tjsp.jus.br/cpopg/show.do?processo.codigo=660002MPE0000&amp;processo.foro=222&amp;processo.numero=0001384-74.2024.8.26.0222" TargetMode="External"/><Relationship Id="rId22" Type="http://schemas.openxmlformats.org/officeDocument/2006/relationships/hyperlink" Target="https://esaj.tjsp.jus.br/cpopg/show.do?processo.codigo=E2000P7HZ0000&amp;processo.foro=506&amp;processo.numero=0004512-60.2023.8.26.0506" TargetMode="External"/><Relationship Id="rId27" Type="http://schemas.openxmlformats.org/officeDocument/2006/relationships/hyperlink" Target="https://pje.trt15.jus.br/pjekz/processo/3006244/detalhe" TargetMode="External"/><Relationship Id="rId43" Type="http://schemas.openxmlformats.org/officeDocument/2006/relationships/hyperlink" Target="https://pje.trt15.jus.br/pjekz/processo/3579025/detalhe" TargetMode="External"/><Relationship Id="rId48" Type="http://schemas.openxmlformats.org/officeDocument/2006/relationships/hyperlink" Target="https://esaj.tjsp.jus.br/cpopg/show.do?processo.codigo=E2000QG6O0000&amp;processo.foro=506&amp;processo.numero=1049242-42.2023.8.26.0506" TargetMode="External"/><Relationship Id="rId64" Type="http://schemas.openxmlformats.org/officeDocument/2006/relationships/hyperlink" Target="https://esaj.tjsp.jus.br/cpopg/show.do?processo.codigo=5G000H9LD0000&amp;processo.foro=196&amp;processo.numero=1019204-70.2024.8.26.0196" TargetMode="External"/><Relationship Id="rId69" Type="http://schemas.openxmlformats.org/officeDocument/2006/relationships/hyperlink" Target="https://esaj.tjsp.jus.br/cpopg/show.do?processo.codigo=5G000HDJ00000&amp;processo.foro=196&amp;processo.numero=1022343-30.2024.8.26.0196" TargetMode="External"/><Relationship Id="rId80" Type="http://schemas.openxmlformats.org/officeDocument/2006/relationships/hyperlink" Target="https://esaj.tjsp.jus.br/cpopg/show.do?processo.codigo=5G000HDZ70000&amp;processo.foro=196&amp;processo.numero=1022683-71.2024.8.26.0196" TargetMode="External"/><Relationship Id="rId85" Type="http://schemas.openxmlformats.org/officeDocument/2006/relationships/hyperlink" Target="https://esaj.tjsp.jus.br/cpopg/show.do?processo.codigo=5G000HDZC0000&amp;processo.foro=196&amp;processo.numero=1022688-93.2024.8.26.0196" TargetMode="External"/><Relationship Id="rId12" Type="http://schemas.openxmlformats.org/officeDocument/2006/relationships/hyperlink" Target="https://esaj.tjsp.jus.br/cpopg/show.do?processo.codigo=E2000NT950000&amp;processo.foro=506&amp;processo.numero=1034463-19.2022.8.26.0506" TargetMode="External"/><Relationship Id="rId17" Type="http://schemas.openxmlformats.org/officeDocument/2006/relationships/hyperlink" Target="https://pje-consulta-publica.tjmg.jus.br/pje/ConsultaPublica/DetalheProcessoConsultaPublica/listView.seam?ca=2ab5cd883fa2879c658851801c83892e5673fabd47590f8a" TargetMode="External"/><Relationship Id="rId33" Type="http://schemas.openxmlformats.org/officeDocument/2006/relationships/hyperlink" Target="https://pje.trt15.jus.br/pjekz/processo/3467932/detalhe" TargetMode="External"/><Relationship Id="rId38" Type="http://schemas.openxmlformats.org/officeDocument/2006/relationships/hyperlink" Target="https://esaj.tjsp.jus.br/cpopg/show.do?processo.codigo=E2000PVPJ0000&amp;processo.foro=506&amp;processo.numero=1030980-44.2023.8.26.0506" TargetMode="External"/><Relationship Id="rId59" Type="http://schemas.openxmlformats.org/officeDocument/2006/relationships/hyperlink" Target="https://pje.trt15.jus.br/pjekz/processo/3925122/detalhe" TargetMode="External"/><Relationship Id="rId103" Type="http://schemas.openxmlformats.org/officeDocument/2006/relationships/hyperlink" Target="https://esaj.tjsp.jus.br/cpopg/show.do?processo.codigo=E2000SXKX0000&amp;processo.foro=506&amp;processo.numero=1057546-93.2024.8.26.0506&amp;gateway=true" TargetMode="External"/><Relationship Id="rId108" Type="http://schemas.openxmlformats.org/officeDocument/2006/relationships/hyperlink" Target="https://esaj.tjsp.jus.br/cpopg/show.do;jsessionid=EBEFC800B91C7CFB06243E9E55E7BF95.cpopg12?processo.codigo=5G000IIPA0000&amp;processo.foro=196&amp;processo.numero=1020018-48.2025.8.26.0196" TargetMode="External"/><Relationship Id="rId54" Type="http://schemas.openxmlformats.org/officeDocument/2006/relationships/hyperlink" Target="https://esaj.tjsp.jus.br/cpopg/show.do?processo.codigo=E2000QUHP0000&amp;processo.foro=506&amp;processo.numero=1061812-60.2023.8.26.0506" TargetMode="External"/><Relationship Id="rId70" Type="http://schemas.openxmlformats.org/officeDocument/2006/relationships/hyperlink" Target="https://esaj.tjsp.jus.br/cpopg/show.do?processo.codigo=5G000GUF60000&amp;processo.foro=196&amp;processo.numero=1007225-14.2024.8.26.0196" TargetMode="External"/><Relationship Id="rId75" Type="http://schemas.openxmlformats.org/officeDocument/2006/relationships/hyperlink" Target="https://esaj.tjsp.jus.br/cpopg/show.do?processo.codigo=5G000HDX80000&amp;processo.foro=196&amp;processo.numero=1022625-68.2024.8.26.0196" TargetMode="External"/><Relationship Id="rId91" Type="http://schemas.openxmlformats.org/officeDocument/2006/relationships/hyperlink" Target="https://esaj.tjsp.jus.br/cpopg/show.do?processo.codigo=5G000HDZJ0000&amp;processo.foro=196&amp;processo.numero=1022695-85.2024.8.26.0196" TargetMode="External"/><Relationship Id="rId96" Type="http://schemas.openxmlformats.org/officeDocument/2006/relationships/hyperlink" Target="https://esaj.tjsp.jus.br/cpopg/show.do?processo.codigo=5G000HL490000&amp;processo.foro=196&amp;processo.numero=1028032-55.2024.8.26.0196" TargetMode="External"/><Relationship Id="rId1" Type="http://schemas.openxmlformats.org/officeDocument/2006/relationships/hyperlink" Target="https://esaj.tjsp.jus.br/cpopg/show.do?processo.codigo=E2000LBKJ0000&amp;processo.foro=506&amp;processo.numero=1024471-68.2021.8.26.0506" TargetMode="External"/><Relationship Id="rId6" Type="http://schemas.openxmlformats.org/officeDocument/2006/relationships/hyperlink" Target="https://esaj.tjsp.jus.br/cpopg/show.do?processo.codigo=E2000M8N30000&amp;processo.foro=506&amp;processo.numero=1046715-88.2021.8.26.0506" TargetMode="External"/><Relationship Id="rId15" Type="http://schemas.openxmlformats.org/officeDocument/2006/relationships/hyperlink" Target="https://esaj.tjsp.jus.br/cpopg/show.do?processo.codigo=E2000OJDL0000&amp;processo.foro=506&amp;processo.numero=1052312-04.2022.8.26.0506" TargetMode="External"/><Relationship Id="rId23" Type="http://schemas.openxmlformats.org/officeDocument/2006/relationships/hyperlink" Target="https://esaj.tjsp.jus.br/cpopg/show.do?processo.codigo=E2000PA6N0000&amp;processo.foro=506&amp;processo.numero=0005440-11.2023.8.26.0506" TargetMode="External"/><Relationship Id="rId28" Type="http://schemas.openxmlformats.org/officeDocument/2006/relationships/hyperlink" Target="https://pje.trt15.jus.br/pjekz/processo/3045022/detalhe" TargetMode="External"/><Relationship Id="rId36" Type="http://schemas.openxmlformats.org/officeDocument/2006/relationships/hyperlink" Target="https://esaj.tjsp.jus.br/cpopg/show.do?processo.codigo=5G000FD7R0000&amp;processo.foro=196&amp;processo.numero=1015049-58.2023.8.26.0196" TargetMode="External"/><Relationship Id="rId49" Type="http://schemas.openxmlformats.org/officeDocument/2006/relationships/hyperlink" Target="https://esaj.tjsp.jus.br/cpopg/show.do?processo.codigo=E2000QOTY0000&amp;processo.foro=506&amp;conversationId=&amp;cbPesquisa=NMPARTE&amp;dadosConsulta.valorConsulta=Brilho+Auto+Center&amp;cdForo=-1&amp;paginaConsulta=1" TargetMode="External"/><Relationship Id="rId57" Type="http://schemas.openxmlformats.org/officeDocument/2006/relationships/hyperlink" Target="https://esaj.tjsp.jus.br/cpopg/show.do?processo.codigo=E2000QW410000&amp;processo.foro=506&amp;processo.numero=1063138-55.2023.8.26.0506" TargetMode="External"/><Relationship Id="rId106" Type="http://schemas.openxmlformats.org/officeDocument/2006/relationships/hyperlink" Target="https://fornecedor2.procon.sp.gov.br/a/2*25muM6%2525SBJ%25402*9/m/atendimentos" TargetMode="External"/><Relationship Id="rId10" Type="http://schemas.openxmlformats.org/officeDocument/2006/relationships/hyperlink" Target="https://esaj.tjsp.jus.br/cpopg/show.do?processo.codigo=GQ000QYKS0000&amp;processo.foro=602&amp;processo.numero=1000042-06.2022.8.26.0602" TargetMode="External"/><Relationship Id="rId31" Type="http://schemas.openxmlformats.org/officeDocument/2006/relationships/hyperlink" Target="https://pje.trt15.jus.br/pjekz/processo/3557276/detalhe" TargetMode="External"/><Relationship Id="rId44" Type="http://schemas.openxmlformats.org/officeDocument/2006/relationships/hyperlink" Target="https://esaj.tjsp.jus.br/cpopg/show.do?processo.codigo=E2000Q5P90000&amp;processo.foro=506&amp;processo.numero=1039803-07.2023.8.26.0506" TargetMode="External"/><Relationship Id="rId52" Type="http://schemas.openxmlformats.org/officeDocument/2006/relationships/hyperlink" Target="https://esaj.tjsp.jus.br/cpopg/show.do?processo.codigo=E2000QJHG0000&amp;processo.foro=506&amp;processo.numero=1052459-93.2023.8.26.0506" TargetMode="External"/><Relationship Id="rId60" Type="http://schemas.openxmlformats.org/officeDocument/2006/relationships/hyperlink" Target="https://esaj.tjsp.jus.br/cpopg/show.do?processo.codigo=E2000S1MR0000&amp;processo.foro=506&amp;processo.numero=0012754-71.2024.8.26.0506" TargetMode="External"/><Relationship Id="rId65" Type="http://schemas.openxmlformats.org/officeDocument/2006/relationships/hyperlink" Target="https://esaj.tjsp.jus.br/cpopg/show.do?processo.codigo=5G000H9SP0000&amp;processo.foro=196&amp;processo.numero=1019348-44.2024.8.26.0196" TargetMode="External"/><Relationship Id="rId73" Type="http://schemas.openxmlformats.org/officeDocument/2006/relationships/hyperlink" Target="https://esaj.tjsp.jus.br/cpopg/show.do?processo.codigo=5G000HDWJ0000&amp;processo.foro=196&amp;processo.numero=1022620-46.2024.8.26.0196" TargetMode="External"/><Relationship Id="rId78" Type="http://schemas.openxmlformats.org/officeDocument/2006/relationships/hyperlink" Target="https://esaj.tjsp.jus.br/cpopg/show.do?processo.codigo=5G000HDYW0000&amp;processo.foro=196&amp;processo.numero=1022675-94.2024.8.26.0196" TargetMode="External"/><Relationship Id="rId81" Type="http://schemas.openxmlformats.org/officeDocument/2006/relationships/hyperlink" Target="https://esaj.tjsp.jus.br/cpopg/show.do?processo.codigo=5G000HDZ40000&amp;processo.foro=196&amp;processo.numero=1022680-19.2024.8.26.0196" TargetMode="External"/><Relationship Id="rId86" Type="http://schemas.openxmlformats.org/officeDocument/2006/relationships/hyperlink" Target="https://esaj.tjsp.jus.br/cpopg/show.do?processo.codigo=5G000HDZD0000&amp;processo.foro=196&amp;processo.numero=1022689-78.2024.8.26.0196" TargetMode="External"/><Relationship Id="rId94" Type="http://schemas.openxmlformats.org/officeDocument/2006/relationships/hyperlink" Target="https://esaj.tjsp.jus.br/cpopg/show.do?processo.codigo=FQ0008PTI0000&amp;processo.foro=566&amp;processo.numero=1007818-97.2024.8.26.0566" TargetMode="External"/><Relationship Id="rId99" Type="http://schemas.openxmlformats.org/officeDocument/2006/relationships/hyperlink" Target="https://esaj.tjsp.jus.br/cpopg/show.do?processo.codigo=E2000SXZQ0000&amp;processo.foro=506&amp;processo.numero=1057955-69.2024.8.26.0506&amp;gateway=true" TargetMode="External"/><Relationship Id="rId101" Type="http://schemas.openxmlformats.org/officeDocument/2006/relationships/hyperlink" Target="https://esaj.tjsp.jus.br/cpopg/show.do?processo.codigo=5G000HK5O0000&amp;processo.foro=196&amp;processo.numero=1027360-47.2024.8.26.0196" TargetMode="External"/><Relationship Id="rId4" Type="http://schemas.openxmlformats.org/officeDocument/2006/relationships/hyperlink" Target="https://esaj.tjsp.jus.br/cpopg/show.do?processo.codigo=E2000P7HZ0000&amp;processo.foro=506&amp;processo.numero=0004512-60.2023.8.26.0506" TargetMode="External"/><Relationship Id="rId9" Type="http://schemas.openxmlformats.org/officeDocument/2006/relationships/hyperlink" Target="https://esaj.tjsp.jus.br/cpopg/show.do?processo.codigo=E2000MN7B0000&amp;processo.foro=506&amp;processo.numero=1005036-74.2022.8.26.0506" TargetMode="External"/><Relationship Id="rId13" Type="http://schemas.openxmlformats.org/officeDocument/2006/relationships/hyperlink" Target="https://esaj.tjsp.jus.br/cpopg/show.do?processo.codigo=E2000O7KO0000&amp;processo.foro=506&amp;processo.numero=1044093-02.2022.8.26.0506" TargetMode="External"/><Relationship Id="rId18" Type="http://schemas.openxmlformats.org/officeDocument/2006/relationships/hyperlink" Target="https://esaj.tjsp.jus.br/cpopg/show.do?processo.codigo=2S001ABF50000&amp;processo.foro=100&amp;processo.numero=1066730-69.2020.8.26.0100" TargetMode="External"/><Relationship Id="rId39" Type="http://schemas.openxmlformats.org/officeDocument/2006/relationships/hyperlink" Target="https://esaj.tjsp.jus.br/cpopg/show.do?processo.codigo=E2000PZAE0000&amp;processo.foro=506&amp;processo.numero=1034217-86.2023.8.26.0506" TargetMode="External"/><Relationship Id="rId109" Type="http://schemas.openxmlformats.org/officeDocument/2006/relationships/hyperlink" Target="https://esaj.tjsp.jus.br/cpopg/show.do?processo.codigo=5G000IIPE0000&amp;processo.foro=196&amp;processo.numero=1020022-85.2025.8.26.0196" TargetMode="External"/><Relationship Id="rId34" Type="http://schemas.openxmlformats.org/officeDocument/2006/relationships/hyperlink" Target="https://pje.tst.jus.br/consultaprocessual/detalhe-processo/1001478-32.2021.5.02.0059/3" TargetMode="External"/><Relationship Id="rId50" Type="http://schemas.openxmlformats.org/officeDocument/2006/relationships/hyperlink" Target="https://esaj.tjsp.jus.br/cpopg/show.do?processo.codigo=E2000QORH0000&amp;processo.foro=506&amp;conversationId=&amp;cbPesquisa=NMPARTE&amp;dadosConsulta.valorConsulta=Brilho+Auto+Center&amp;cdForo=-1&amp;paginaConsulta=1" TargetMode="External"/><Relationship Id="rId55" Type="http://schemas.openxmlformats.org/officeDocument/2006/relationships/hyperlink" Target="https://esaj.tjsp.jus.br/cpopg/show.do?processo.codigo=5G000FVHY0000&amp;processo.foro=196&amp;processo.numero=1029977-14.2023.8.26.0196" TargetMode="External"/><Relationship Id="rId76" Type="http://schemas.openxmlformats.org/officeDocument/2006/relationships/hyperlink" Target="https://esaj.tjsp.jus.br/cpopg/show.do?processo.codigo=5G000HDX90000&amp;processo.foro=196&amp;processo.numero=1022626-53.2024.8.26.0196" TargetMode="External"/><Relationship Id="rId97" Type="http://schemas.openxmlformats.org/officeDocument/2006/relationships/hyperlink" Target="https://esaj.tjsp.jus.br/cpopg/show.do?processo.codigo=5G000HKXN0000&amp;processo.foro=196&amp;processo.numero=1027882-74.2024.8.26.0196&amp;gateway=true" TargetMode="External"/><Relationship Id="rId104" Type="http://schemas.openxmlformats.org/officeDocument/2006/relationships/hyperlink" Target="https://esaj.tjsp.jus.br/cpopg/show.do?processo.codigo=5G000HRCG0000&amp;processo.foro=196&amp;processo.numero=1032539-59.2024.8.26.0196&amp;gateway=true" TargetMode="External"/><Relationship Id="rId7" Type="http://schemas.openxmlformats.org/officeDocument/2006/relationships/hyperlink" Target="https://esaj.tjsp.jus.br/cpopg/show.do?processo.codigo=E2000N56Z0000&amp;processo.foro=506&amp;processo.numero=1016717-41.2022.8.26.0506" TargetMode="External"/><Relationship Id="rId71" Type="http://schemas.openxmlformats.org/officeDocument/2006/relationships/hyperlink" Target="https://esaj.tjsp.jus.br/cpopg/show.do?processo.codigo=5G000HDTU0000&amp;processo.foro=196&amp;processo.numero=1022561-58.2024.8.26.0196" TargetMode="External"/><Relationship Id="rId92" Type="http://schemas.openxmlformats.org/officeDocument/2006/relationships/hyperlink" Target="https://esaj.tjsp.jus.br/cpopg/show.do?processo.codigo=E2000QXPW0000&amp;processo.foro=506&amp;processo.numero=1064450-66.2023.8.26.0506" TargetMode="External"/><Relationship Id="rId2" Type="http://schemas.openxmlformats.org/officeDocument/2006/relationships/hyperlink" Target="https://esaj.tjsp.jus.br/cpopg/show.do?processo.codigo=E2000BLUQ0000&amp;processo.foro=506&amp;processo.numero=1029547-15.2017.8.26.0506" TargetMode="External"/><Relationship Id="rId29" Type="http://schemas.openxmlformats.org/officeDocument/2006/relationships/hyperlink" Target="https://pje.trt15.jus.br/pjekz/processo/3212615/detalhe" TargetMode="External"/><Relationship Id="rId24" Type="http://schemas.openxmlformats.org/officeDocument/2006/relationships/hyperlink" Target="https://pje.trt15.jus.br/pjekz/processo/2816141/detalhe" TargetMode="External"/><Relationship Id="rId40" Type="http://schemas.openxmlformats.org/officeDocument/2006/relationships/hyperlink" Target="https://esaj.tjsp.jus.br/cpopg/show.do?processo.codigo=5G000FAH50000&amp;processo.foro=196&amp;conversationId=&amp;cbPesquisa=NMPARTE&amp;dadosConsulta.valorConsulta=Renew&amp;cdForo=196&amp;paginaConsulta=1" TargetMode="External"/><Relationship Id="rId45" Type="http://schemas.openxmlformats.org/officeDocument/2006/relationships/hyperlink" Target="https://esaj.tjsp.jus.br/cpopg/show.do?processo.codigo=5G000FHRE0000&amp;processo.foro=196&amp;conversationId=&amp;cbPesquisa=NMPARTE&amp;dadosConsulta.valorConsulta=Supermercado+Big+Compra&amp;cdForo=-1&amp;paginaConsulta=1" TargetMode="External"/><Relationship Id="rId66" Type="http://schemas.openxmlformats.org/officeDocument/2006/relationships/hyperlink" Target="https://esaj.tjsp.jus.br/cpopg/show.do?processo.codigo=5G000H9ZL0000&amp;processo.foro=196&amp;processo.numero=1019522-53.2024.8.26.0196" TargetMode="External"/><Relationship Id="rId87" Type="http://schemas.openxmlformats.org/officeDocument/2006/relationships/hyperlink" Target="https://esaj.tjsp.jus.br/cpopg/show.do?processo.codigo=5G000HDZE0000&amp;processo.foro=196&amp;processo.numero=1022690-63.2024.8.26.0196" TargetMode="External"/><Relationship Id="rId110" Type="http://schemas.openxmlformats.org/officeDocument/2006/relationships/hyperlink" Target="https://1drv.ms/f/c/05b7b12202da8b5a/EnzPEBEsfoBEi2MY3mRdG7EB9FPjAkyGcu0tVyjADJQu3A?e=EXycDW" TargetMode="External"/><Relationship Id="rId61" Type="http://schemas.openxmlformats.org/officeDocument/2006/relationships/hyperlink" Target="http://192.168.0.38:1208/nextcloud/index.php/s/7ZEPMBToyyiD5i9" TargetMode="External"/><Relationship Id="rId82" Type="http://schemas.openxmlformats.org/officeDocument/2006/relationships/hyperlink" Target="https://esaj.tjsp.jus.br/cpopg/show.do?processo.codigo=5G000HDZ90000&amp;processo.foro=196&amp;processo.numero=1022685-41.2024.8.26.0196" TargetMode="External"/><Relationship Id="rId19" Type="http://schemas.openxmlformats.org/officeDocument/2006/relationships/hyperlink" Target="https://esaj.tjsp.jus.br/cpopg/show.do?processo.codigo=E2000OYWO0000&amp;processo.foro=506&amp;processo.numero=1004265-62.2023.8.26.0506" TargetMode="External"/><Relationship Id="rId14" Type="http://schemas.openxmlformats.org/officeDocument/2006/relationships/hyperlink" Target="https://esaj.tjsp.jus.br/cpopg/show.do?processo.codigo=FW0002PYK0000&amp;processo.foro=572&amp;processo.numero=1003735-88.2022.8.26.0572" TargetMode="External"/><Relationship Id="rId30" Type="http://schemas.openxmlformats.org/officeDocument/2006/relationships/hyperlink" Target="https://pje.trt15.jus.br/pjekz/processo/3442105/detalhe" TargetMode="External"/><Relationship Id="rId35" Type="http://schemas.openxmlformats.org/officeDocument/2006/relationships/hyperlink" Target="https://esaj.tjsp.jus.br/cpopg/show.do?processo.codigo=5G000F80V0000&amp;processo.foro=196&amp;processo.numero=1011289-04.2023.8.26.0196" TargetMode="External"/><Relationship Id="rId56" Type="http://schemas.openxmlformats.org/officeDocument/2006/relationships/hyperlink" Target="https://esaj.tjsp.jus.br/cpopg/show.do?processo.codigo=E2000QQU90000&amp;processo.foro=506&amp;processo.numero=1059081-91.2023.8.26.0506" TargetMode="External"/><Relationship Id="rId77" Type="http://schemas.openxmlformats.org/officeDocument/2006/relationships/hyperlink" Target="https://esaj.tjsp.jus.br/cpopg/show.do?processo.codigo=5G000HDXC0000&amp;processo.foro=196&amp;processo.numero=1022629-08.2024.8.26.0196" TargetMode="External"/><Relationship Id="rId100" Type="http://schemas.openxmlformats.org/officeDocument/2006/relationships/hyperlink" Target="https://esaj.tjsp.jus.br/cpopg/show.do?processo.codigo=5G000HDZF0000&amp;processo.foro=196&amp;processo.numero=1022691-48.2024.8.26.0196" TargetMode="External"/><Relationship Id="rId105" Type="http://schemas.openxmlformats.org/officeDocument/2006/relationships/hyperlink" Target="https://esaj.tjsp.jus.br/cpopg/show.do?processo.codigo=E2000TI4Z0000&amp;processo.foro=506&amp;processo.numero=1004498-88.2025.8.26.0506&amp;gateway=true" TargetMode="External"/><Relationship Id="rId8" Type="http://schemas.openxmlformats.org/officeDocument/2006/relationships/hyperlink" Target="https://esaj.tjsp.jus.br/cpopg/show.do?processo.codigo=E2000N5U80000&amp;processo.foro=506&amp;processo.numero=1017163-44.2022.8.26.0506" TargetMode="External"/><Relationship Id="rId51" Type="http://schemas.openxmlformats.org/officeDocument/2006/relationships/hyperlink" Target="https://peticionamento.prt15.mpt.mp.br/default/exibeprocedimento" TargetMode="External"/><Relationship Id="rId72" Type="http://schemas.openxmlformats.org/officeDocument/2006/relationships/hyperlink" Target="https://esaj.tjsp.jus.br/cpopg/show.do?processo.codigo=5G000HDU50000&amp;processo.foro=196&amp;processo.numero=1022571-05.2024.8.26.0196" TargetMode="External"/><Relationship Id="rId93" Type="http://schemas.openxmlformats.org/officeDocument/2006/relationships/hyperlink" Target="https://esaj.tjsp.jus.br/cpopg/show.do?processo.codigo=E2000S59W0000&amp;processo.foro=506&amp;processo.numero=1032871-66.2024.8.26.0506" TargetMode="External"/><Relationship Id="rId98" Type="http://schemas.openxmlformats.org/officeDocument/2006/relationships/hyperlink" Target="https://esaj.tjsp.jus.br/cpopg/show.do?processo.codigo=5G000HKZW0000&amp;processo.foro=196&amp;processo.numero=1027936-40.2024.8.26.0196" TargetMode="External"/><Relationship Id="rId3" Type="http://schemas.openxmlformats.org/officeDocument/2006/relationships/hyperlink" Target="https://esaj.tjsp.jus.br/cpopg/show.do?processo.codigo=E20007N5Z0000&amp;processo.foro=506&amp;processo.numero=1039671-28.2015.8.26.0506" TargetMode="External"/><Relationship Id="rId25" Type="http://schemas.openxmlformats.org/officeDocument/2006/relationships/hyperlink" Target="https://pje.trt15.jus.br/pjekz/processo/2822382/detalhe" TargetMode="External"/><Relationship Id="rId46" Type="http://schemas.openxmlformats.org/officeDocument/2006/relationships/hyperlink" Target="https://pje.trt15.jus.br/consultaprocessual/detalhe-processo/0011145-07.2023.5.15.0066/1" TargetMode="External"/><Relationship Id="rId67" Type="http://schemas.openxmlformats.org/officeDocument/2006/relationships/hyperlink" Target="https://esaj.tjsp.jus.br/cpopg/show.do?processo.codigo=5G000HDIZ0000&amp;processo.foro=196&amp;processo.numero=1022342-45.2024.8.26.0196" TargetMode="External"/><Relationship Id="rId20" Type="http://schemas.openxmlformats.org/officeDocument/2006/relationships/hyperlink" Target="https://esaj.tjsp.jus.br/cpopg/show.do?processo.codigo=8000028P70000&amp;processo.foro=288&amp;processo.numero=1000168-91.2023.8.26.0288" TargetMode="External"/><Relationship Id="rId41" Type="http://schemas.openxmlformats.org/officeDocument/2006/relationships/hyperlink" Target="https://esaj.tjsp.jus.br/cpopg/show.do?processo.codigo=E2000Q2YY0000&amp;processo.foro=506&amp;processo.numero=1037465-60.2023.8.26.0506" TargetMode="External"/><Relationship Id="rId62" Type="http://schemas.openxmlformats.org/officeDocument/2006/relationships/hyperlink" Target="https://esaj.tjsp.jus.br/cpopg/show.do?processo.codigo=E2000S7Q80000&amp;processo.foro=506&amp;processo.numero=1034726-80.2024.8.26.0506" TargetMode="External"/><Relationship Id="rId83" Type="http://schemas.openxmlformats.org/officeDocument/2006/relationships/hyperlink" Target="https://esaj.tjsp.jus.br/cpopg/show.do?processo.codigo=5G000HDZA0000&amp;processo.foro=196&amp;processo.numero=1022686-26.2024.8.26.0196" TargetMode="External"/><Relationship Id="rId88" Type="http://schemas.openxmlformats.org/officeDocument/2006/relationships/hyperlink" Target="https://esaj.tjsp.jus.br/cpopg/show.do?processo.codigo=5G000HDZG0000&amp;processo.foro=196&amp;processo.numero=1022692-33.2024.8.26.0196" TargetMode="External"/><Relationship Id="rId11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mailto:augftp88@gmail.com" TargetMode="External"/><Relationship Id="rId18" Type="http://schemas.openxmlformats.org/officeDocument/2006/relationships/hyperlink" Target="mailto:lezinhautsch@gmail.com" TargetMode="External"/><Relationship Id="rId26" Type="http://schemas.openxmlformats.org/officeDocument/2006/relationships/hyperlink" Target="mailto:contato@lourencoenajm.adv.br" TargetMode="External"/><Relationship Id="rId3" Type="http://schemas.openxmlformats.org/officeDocument/2006/relationships/hyperlink" Target="mailto:contato@lourencoenajm.adv.br" TargetMode="External"/><Relationship Id="rId21" Type="http://schemas.openxmlformats.org/officeDocument/2006/relationships/hyperlink" Target="mailto:contato@lourencoenajm.adv.br" TargetMode="External"/><Relationship Id="rId34" Type="http://schemas.openxmlformats.org/officeDocument/2006/relationships/drawing" Target="../drawings/drawing7.xml"/><Relationship Id="rId7" Type="http://schemas.openxmlformats.org/officeDocument/2006/relationships/hyperlink" Target="mailto:contato@lourencoenajm.adv.br" TargetMode="External"/><Relationship Id="rId12" Type="http://schemas.openxmlformats.org/officeDocument/2006/relationships/hyperlink" Target="mailto:contato@lourencoenajm.adv.br" TargetMode="External"/><Relationship Id="rId17" Type="http://schemas.openxmlformats.org/officeDocument/2006/relationships/hyperlink" Target="mailto:ac.julio@hotmail.com" TargetMode="External"/><Relationship Id="rId25" Type="http://schemas.openxmlformats.org/officeDocument/2006/relationships/hyperlink" Target="mailto:ricardohqueiroz@hotmail.com" TargetMode="External"/><Relationship Id="rId33" Type="http://schemas.openxmlformats.org/officeDocument/2006/relationships/hyperlink" Target="mailto:pere.oliveira@hotmail.com" TargetMode="External"/><Relationship Id="rId2" Type="http://schemas.openxmlformats.org/officeDocument/2006/relationships/hyperlink" Target="mailto:contato@lourencoenajm.adv.br" TargetMode="External"/><Relationship Id="rId16" Type="http://schemas.openxmlformats.org/officeDocument/2006/relationships/hyperlink" Target="mailto:jtassinari2010@hotmail.com" TargetMode="External"/><Relationship Id="rId20" Type="http://schemas.openxmlformats.org/officeDocument/2006/relationships/hyperlink" Target="mailto:angelica_calgarcia@yahoo.com.br" TargetMode="External"/><Relationship Id="rId29" Type="http://schemas.openxmlformats.org/officeDocument/2006/relationships/hyperlink" Target="mailto:contato@lourencoenajm.adv.br" TargetMode="External"/><Relationship Id="rId1" Type="http://schemas.openxmlformats.org/officeDocument/2006/relationships/hyperlink" Target="mailto:contato@lourencoenajm.adv.br" TargetMode="External"/><Relationship Id="rId6" Type="http://schemas.openxmlformats.org/officeDocument/2006/relationships/hyperlink" Target="mailto:contato@lourencoenajm.adv.br" TargetMode="External"/><Relationship Id="rId11" Type="http://schemas.openxmlformats.org/officeDocument/2006/relationships/hyperlink" Target="mailto:edsonjmarques81@gmail.com" TargetMode="External"/><Relationship Id="rId24" Type="http://schemas.openxmlformats.org/officeDocument/2006/relationships/hyperlink" Target="mailto:contato@lourencoenajm.adv.br" TargetMode="External"/><Relationship Id="rId32" Type="http://schemas.openxmlformats.org/officeDocument/2006/relationships/hyperlink" Target="mailto:contato@lourencoenajm.adv.br" TargetMode="External"/><Relationship Id="rId5" Type="http://schemas.openxmlformats.org/officeDocument/2006/relationships/hyperlink" Target="mailto:contato@lourencoenajm.adv.br" TargetMode="External"/><Relationship Id="rId15" Type="http://schemas.openxmlformats.org/officeDocument/2006/relationships/hyperlink" Target="mailto:giu_bp@hotmail.com" TargetMode="External"/><Relationship Id="rId23" Type="http://schemas.openxmlformats.org/officeDocument/2006/relationships/hyperlink" Target="mailto:gomesmicaela444@gmail.com" TargetMode="External"/><Relationship Id="rId28" Type="http://schemas.openxmlformats.org/officeDocument/2006/relationships/hyperlink" Target="mailto:contato@lourencoenajm.adv.br" TargetMode="External"/><Relationship Id="rId10" Type="http://schemas.openxmlformats.org/officeDocument/2006/relationships/hyperlink" Target="mailto:contato@lourencoenajm.adv.br" TargetMode="External"/><Relationship Id="rId19" Type="http://schemas.openxmlformats.org/officeDocument/2006/relationships/hyperlink" Target="mailto:contato@lourencoenajm.adv.br" TargetMode="External"/><Relationship Id="rId31" Type="http://schemas.openxmlformats.org/officeDocument/2006/relationships/hyperlink" Target="mailto:contato@lourencoenajm.adv.br" TargetMode="External"/><Relationship Id="rId4" Type="http://schemas.openxmlformats.org/officeDocument/2006/relationships/hyperlink" Target="mailto:contato@lourencoenajm.adv.br" TargetMode="External"/><Relationship Id="rId9" Type="http://schemas.openxmlformats.org/officeDocument/2006/relationships/hyperlink" Target="mailto:daniellenader@hotmail.com" TargetMode="External"/><Relationship Id="rId14" Type="http://schemas.openxmlformats.org/officeDocument/2006/relationships/hyperlink" Target="mailto:ferjhosepwhite@gmail.com" TargetMode="External"/><Relationship Id="rId22" Type="http://schemas.openxmlformats.org/officeDocument/2006/relationships/hyperlink" Target="mailto:contato@lourencoenajm.adv.br" TargetMode="External"/><Relationship Id="rId27" Type="http://schemas.openxmlformats.org/officeDocument/2006/relationships/hyperlink" Target="mailto:contato@lourencoenajm.adv.br" TargetMode="External"/><Relationship Id="rId30" Type="http://schemas.openxmlformats.org/officeDocument/2006/relationships/hyperlink" Target="mailto:cleidepaty233@outlook.com" TargetMode="External"/><Relationship Id="rId8" Type="http://schemas.openxmlformats.org/officeDocument/2006/relationships/hyperlink" Target="mailto:daniel.picao@yahoo.com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mailto:roberto@misterottani.com.br" TargetMode="External"/><Relationship Id="rId13" Type="http://schemas.openxmlformats.org/officeDocument/2006/relationships/hyperlink" Target="mailto:orcamento@newtruck.com.br" TargetMode="External"/><Relationship Id="rId18" Type="http://schemas.openxmlformats.org/officeDocument/2006/relationships/hyperlink" Target="mailto:rodolfo_salgado@hotmail.com" TargetMode="External"/><Relationship Id="rId3" Type="http://schemas.openxmlformats.org/officeDocument/2006/relationships/hyperlink" Target="mailto:financeiro@renovecasaedesign.com.br" TargetMode="External"/><Relationship Id="rId21" Type="http://schemas.openxmlformats.org/officeDocument/2006/relationships/hyperlink" Target="mailto:martelinhoclassea@gmail.com" TargetMode="External"/><Relationship Id="rId7" Type="http://schemas.openxmlformats.org/officeDocument/2006/relationships/hyperlink" Target="mailto:idealclinina@redeidealclinica.com.br" TargetMode="External"/><Relationship Id="rId12" Type="http://schemas.openxmlformats.org/officeDocument/2006/relationships/hyperlink" Target="mailto:marmorariaundial01@gmail.com" TargetMode="External"/><Relationship Id="rId17" Type="http://schemas.openxmlformats.org/officeDocument/2006/relationships/hyperlink" Target="mailto:admguaritacrochiquia@gmail.com" TargetMode="External"/><Relationship Id="rId25" Type="http://schemas.openxmlformats.org/officeDocument/2006/relationships/drawing" Target="../drawings/drawing9.xml"/><Relationship Id="rId2" Type="http://schemas.openxmlformats.org/officeDocument/2006/relationships/hyperlink" Target="mailto:pepe@pepeoficina.com.br" TargetMode="External"/><Relationship Id="rId16" Type="http://schemas.openxmlformats.org/officeDocument/2006/relationships/hyperlink" Target="mailto:andremassaro@massaroauto.com.br" TargetMode="External"/><Relationship Id="rId20" Type="http://schemas.openxmlformats.org/officeDocument/2006/relationships/hyperlink" Target="mailto:wellignton.moraes@postozerrenner.com.br" TargetMode="External"/><Relationship Id="rId1" Type="http://schemas.openxmlformats.org/officeDocument/2006/relationships/hyperlink" Target="mailto:financeiro@groppatech.com.br" TargetMode="External"/><Relationship Id="rId6" Type="http://schemas.openxmlformats.org/officeDocument/2006/relationships/hyperlink" Target="mailto:atendimento@brilhoautocenter.com.br" TargetMode="External"/><Relationship Id="rId11" Type="http://schemas.openxmlformats.org/officeDocument/2006/relationships/hyperlink" Target="mailto:financeiro@hitcar.com.br" TargetMode="External"/><Relationship Id="rId24" Type="http://schemas.openxmlformats.org/officeDocument/2006/relationships/hyperlink" Target="mailto:feris68@leaotintas.com.br" TargetMode="External"/><Relationship Id="rId5" Type="http://schemas.openxmlformats.org/officeDocument/2006/relationships/hyperlink" Target="mailto:atendimento@brilhoautocenter.com.br" TargetMode="External"/><Relationship Id="rId15" Type="http://schemas.openxmlformats.org/officeDocument/2006/relationships/hyperlink" Target="mailto:lecocar@lecocar.com.br" TargetMode="External"/><Relationship Id="rId23" Type="http://schemas.openxmlformats.org/officeDocument/2006/relationships/hyperlink" Target="mailto:fernando@postoeverest.com.br" TargetMode="External"/><Relationship Id="rId10" Type="http://schemas.openxmlformats.org/officeDocument/2006/relationships/hyperlink" Target="mailto:william.esteves@smbigcompra.com.br" TargetMode="External"/><Relationship Id="rId19" Type="http://schemas.openxmlformats.org/officeDocument/2006/relationships/hyperlink" Target="mailto:renato@renew.com.br" TargetMode="External"/><Relationship Id="rId4" Type="http://schemas.openxmlformats.org/officeDocument/2006/relationships/hyperlink" Target="mailto:contasapagar@retireagora.com.br" TargetMode="External"/><Relationship Id="rId9" Type="http://schemas.openxmlformats.org/officeDocument/2006/relationships/hyperlink" Target="mailto:mogianaautopecasrp@gmail.com" TargetMode="External"/><Relationship Id="rId14" Type="http://schemas.openxmlformats.org/officeDocument/2006/relationships/hyperlink" Target="mailto:renato@renew.com.br" TargetMode="External"/><Relationship Id="rId22" Type="http://schemas.openxmlformats.org/officeDocument/2006/relationships/hyperlink" Target="mailto:secretaria@aeccastelinho.com.br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hyperlink" Target="https://teams.microsoft.com/l/meetup-join/19%3Ameeting_MjUzYTUyODAtMGYxMy00Mzg4LTk3OWItNDE4ZjY1M2QwYmM2%40thread.v2/0?context=%7B%22Tid%22%3A%223590422d-8e59-4036-9245-d6edd8cc0f7a%22%2C%22Oid%22%3A%22226c4ea0-59a8-4dd8-a8ad-fc00bab03aa8%22%7D%22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7"/>
  <sheetViews>
    <sheetView showGridLines="0" zoomScaleNormal="100" workbookViewId="0">
      <pane ySplit="2" topLeftCell="A3" activePane="bottomLeft" state="frozen"/>
      <selection pane="bottomLeft" activeCell="A3" sqref="A3"/>
    </sheetView>
  </sheetViews>
  <sheetFormatPr defaultColWidth="0" defaultRowHeight="13.8" x14ac:dyDescent="0.3"/>
  <cols>
    <col min="1" max="1" width="5.6640625" style="1" customWidth="1"/>
    <col min="2" max="2" width="24.44140625" style="1" customWidth="1"/>
    <col min="3" max="3" width="36.6640625" style="1" customWidth="1"/>
    <col min="4" max="4" width="13.44140625" style="1" customWidth="1"/>
    <col min="5" max="5" width="21.109375" style="1" customWidth="1"/>
    <col min="6" max="6" width="3.6640625" style="1" customWidth="1"/>
    <col min="7" max="7" width="7.44140625" style="1" customWidth="1"/>
    <col min="8" max="8" width="30.44140625" style="1" customWidth="1"/>
    <col min="9" max="9" width="28.6640625" style="1" customWidth="1"/>
    <col min="10" max="10" width="30.44140625" style="1" customWidth="1"/>
    <col min="11" max="11" width="14.6640625" style="2" hidden="1" customWidth="1"/>
    <col min="12" max="12" width="24.6640625" style="2" hidden="1" customWidth="1"/>
    <col min="13" max="13" width="27" style="2" hidden="1" customWidth="1"/>
    <col min="14" max="14" width="16" style="2" hidden="1" customWidth="1"/>
    <col min="15" max="16" width="14.6640625" style="3" hidden="1" customWidth="1"/>
    <col min="17" max="17" width="25" style="2" hidden="1" customWidth="1"/>
    <col min="18" max="18" width="13.33203125" style="2" hidden="1" customWidth="1"/>
    <col min="19" max="19" width="16.109375" style="2" hidden="1" customWidth="1"/>
    <col min="20" max="20" width="14.44140625" style="2" hidden="1" customWidth="1"/>
    <col min="21" max="21" width="30.44140625" style="2" hidden="1" customWidth="1"/>
    <col min="22" max="22" width="27.44140625" style="2" hidden="1" customWidth="1"/>
    <col min="23" max="23" width="14" style="2" hidden="1" customWidth="1"/>
    <col min="24" max="24" width="35.33203125" style="2" hidden="1" customWidth="1"/>
    <col min="25" max="25" width="17.44140625" style="2" hidden="1" customWidth="1"/>
    <col min="26" max="26" width="39" style="2" hidden="1" customWidth="1"/>
    <col min="27" max="27" width="14.6640625" style="2" hidden="1" customWidth="1"/>
    <col min="28" max="28" width="17.109375" style="2" hidden="1" customWidth="1"/>
    <col min="29" max="29" width="12.33203125" style="2" hidden="1" customWidth="1"/>
    <col min="30" max="30" width="45.33203125" style="2" hidden="1" customWidth="1"/>
    <col min="31" max="31" width="40.6640625" style="2" hidden="1" customWidth="1"/>
    <col min="32" max="32" width="9.109375" style="2" hidden="1"/>
    <col min="33" max="33" width="40" style="2" hidden="1" customWidth="1"/>
    <col min="34" max="16384" width="9.109375" style="2" hidden="1"/>
  </cols>
  <sheetData>
    <row r="1" spans="1:22" s="4" customFormat="1" ht="50.25" customHeight="1" x14ac:dyDescent="0.3">
      <c r="O1" s="5"/>
      <c r="P1" s="5"/>
    </row>
    <row r="2" spans="1:22" s="6" customFormat="1" ht="36.75" customHeight="1" x14ac:dyDescent="0.3">
      <c r="O2" s="7"/>
      <c r="P2" s="7"/>
    </row>
    <row r="3" spans="1:22" s="11" customFormat="1" ht="13.5" customHeight="1" x14ac:dyDescent="0.3">
      <c r="A3" s="8"/>
      <c r="B3" s="8"/>
      <c r="C3" s="8"/>
      <c r="D3" s="8"/>
      <c r="E3" s="8"/>
      <c r="F3" s="8"/>
      <c r="G3" s="8"/>
      <c r="H3" s="8"/>
      <c r="I3" s="8"/>
      <c r="J3" s="8"/>
      <c r="K3" s="9">
        <f>SUM('C-Das1'!V5+'C-Das2'!V6)</f>
        <v>57</v>
      </c>
      <c r="L3" s="10"/>
      <c r="M3" s="10"/>
      <c r="N3" s="10"/>
      <c r="O3" s="10"/>
      <c r="P3" s="10"/>
      <c r="Q3" s="10"/>
      <c r="R3" s="10"/>
    </row>
    <row r="4" spans="1:22" s="11" customFormat="1" ht="13.5" customHeight="1" x14ac:dyDescent="0.3">
      <c r="A4" s="8"/>
      <c r="B4" s="8"/>
      <c r="C4" s="8"/>
      <c r="D4" s="8"/>
      <c r="E4" s="8"/>
      <c r="F4" s="8"/>
      <c r="G4" s="8"/>
      <c r="H4" s="8"/>
      <c r="I4" s="12"/>
      <c r="J4" s="13"/>
      <c r="K4" s="14"/>
      <c r="L4" s="15">
        <f ca="1">TODAY()</f>
        <v>46079</v>
      </c>
      <c r="M4" s="9"/>
      <c r="N4" s="9"/>
      <c r="O4" s="9"/>
      <c r="P4" s="9"/>
      <c r="Q4" s="9"/>
      <c r="R4" s="9"/>
      <c r="S4" s="9"/>
      <c r="T4" s="9"/>
      <c r="U4" s="9"/>
      <c r="V4" s="9"/>
    </row>
    <row r="5" spans="1:22" s="11" customFormat="1" ht="33.75" customHeight="1" x14ac:dyDescent="0.3">
      <c r="A5" s="8"/>
      <c r="B5" s="8"/>
      <c r="C5" s="8"/>
      <c r="D5" s="8"/>
      <c r="E5" s="8"/>
      <c r="F5" s="16">
        <f ca="1">Q5</f>
        <v>0</v>
      </c>
      <c r="G5" s="17"/>
      <c r="H5" s="8"/>
      <c r="I5" s="286"/>
      <c r="J5" s="13"/>
      <c r="K5" s="9">
        <f>COUNTIF('Proc-G'!C7:C799,"Ativo")</f>
        <v>134</v>
      </c>
      <c r="L5" s="18" t="s">
        <v>0</v>
      </c>
      <c r="M5" s="18" t="s">
        <v>1</v>
      </c>
      <c r="N5" s="18">
        <f>COUNTIFS(Taref!$E$5:$E$6801,M5,Taref!$C$5:$C$6801,"&lt;&gt;Concluída")</f>
        <v>0</v>
      </c>
      <c r="O5" s="18" t="s">
        <v>2</v>
      </c>
      <c r="P5" s="18" t="s">
        <v>3</v>
      </c>
      <c r="Q5" s="18">
        <f ca="1">COUNTIF('Proc-G'!U7:U8802,TODAY())</f>
        <v>0</v>
      </c>
      <c r="R5" s="18" t="str">
        <f ca="1">IF(Q5&gt;0,IF(Q5=1,"Você tem 1 prazo em aberto para hoje!",CONCATENATE("Você tem ",Q5," prazos em aberto para hoje!")),"Você não tem prazos em aberto para hoje.")</f>
        <v>Você não tem prazos em aberto para hoje.</v>
      </c>
      <c r="S5" s="18"/>
      <c r="T5" s="18"/>
      <c r="U5" s="18"/>
      <c r="V5" s="18"/>
    </row>
    <row r="6" spans="1:22" ht="44.25" customHeight="1" x14ac:dyDescent="0.3">
      <c r="F6" s="16">
        <f ca="1">Q6</f>
        <v>0</v>
      </c>
      <c r="I6" s="286"/>
      <c r="J6" s="19" t="s">
        <v>4</v>
      </c>
      <c r="K6" s="3">
        <f>COUNTIF(Audie!G7:G800,"Agendada")</f>
        <v>13</v>
      </c>
      <c r="L6" s="3"/>
      <c r="M6" s="20" t="s">
        <v>5</v>
      </c>
      <c r="N6" s="18">
        <f>COUNTIFS(Taref!$E$5:$E$6801,M6,Taref!$C$5:$C$6801,"&lt;&gt;Concluída")</f>
        <v>0</v>
      </c>
      <c r="P6" s="20" t="s">
        <v>6</v>
      </c>
      <c r="Q6" s="3">
        <f ca="1">COUNTIFS('Proc-G'!AF7:AF9802,"&lt;=7",'Proc-G'!AF7:AF9802,"&gt;0")</f>
        <v>0</v>
      </c>
      <c r="R6" s="18" t="str">
        <f ca="1">IF(Q6&gt;0,IF(Q6=1,"Você tem 1 prazo em aberto para os próximos 7 dias.",CONCATENATE("Você tem ",Q6," prazos em aberto para os próximos 7 dias!")),"Você não tem prazos em aberto para os próximos 7 dias.")</f>
        <v>Você não tem prazos em aberto para os próximos 7 dias.</v>
      </c>
      <c r="S6" s="3"/>
      <c r="T6" s="3"/>
      <c r="U6" s="3"/>
      <c r="V6" s="3"/>
    </row>
    <row r="7" spans="1:22" ht="15" customHeight="1" x14ac:dyDescent="0.3">
      <c r="F7" s="16"/>
      <c r="I7" s="286"/>
      <c r="J7" s="19"/>
      <c r="K7" s="3"/>
      <c r="L7" s="3"/>
      <c r="M7" s="20" t="s">
        <v>7</v>
      </c>
      <c r="N7" s="18">
        <f>COUNTIFS(Taref!$E$5:$E$6801,M7,Taref!$C$5:$C$6801,"&lt;&gt;Concluída")</f>
        <v>1</v>
      </c>
      <c r="O7" s="21"/>
      <c r="Q7" s="3"/>
      <c r="R7" s="18"/>
      <c r="S7" s="3"/>
      <c r="T7" s="3"/>
      <c r="U7" s="3"/>
      <c r="V7" s="3"/>
    </row>
    <row r="8" spans="1:22" ht="37.5" customHeight="1" x14ac:dyDescent="0.3">
      <c r="B8" s="22"/>
      <c r="F8" s="16">
        <f ca="1">Q8</f>
        <v>0</v>
      </c>
      <c r="I8" s="286"/>
      <c r="J8" s="19"/>
      <c r="K8" s="3"/>
      <c r="L8" s="3"/>
      <c r="M8" s="20" t="s">
        <v>8</v>
      </c>
      <c r="N8" s="18">
        <f>COUNTIFS(Taref!$E$5:$E$6801,M8,Taref!$C$5:$C$6801,"&lt;&gt;Concluída")</f>
        <v>0</v>
      </c>
      <c r="O8" s="23" t="s">
        <v>9</v>
      </c>
      <c r="P8" s="20" t="s">
        <v>3</v>
      </c>
      <c r="Q8" s="3">
        <f ca="1">COUNTIF(Audie!C7:C8810,TODAY())</f>
        <v>0</v>
      </c>
      <c r="R8" s="18" t="str">
        <f ca="1">IF(Q8&gt;0,IF(Q8=1,"Você tem 1 audiência agendada para hoje!",CONCATENATE("Você tem ",Q8," audiências agendadas para hoje!")),"Você não tem audiências agendadas para hoje.")</f>
        <v>Você não tem audiências agendadas para hoje.</v>
      </c>
      <c r="S8" s="3"/>
      <c r="T8" s="3"/>
      <c r="U8" s="3"/>
      <c r="V8" s="3"/>
    </row>
    <row r="9" spans="1:22" ht="39.75" customHeight="1" x14ac:dyDescent="0.3">
      <c r="F9" s="16">
        <f ca="1">Q9</f>
        <v>0</v>
      </c>
      <c r="I9" s="286"/>
      <c r="J9" s="19"/>
      <c r="K9" s="3"/>
      <c r="L9" s="3"/>
      <c r="M9" s="20" t="s">
        <v>10</v>
      </c>
      <c r="N9" s="18">
        <f>COUNTIFS(Taref!$E$5:$E$6801,M9,Taref!$C$5:$C$6801,"&lt;&gt;Concluída")</f>
        <v>1</v>
      </c>
      <c r="O9" s="21"/>
      <c r="P9" s="20" t="s">
        <v>6</v>
      </c>
      <c r="Q9" s="3">
        <f ca="1">COUNTIFS(Audie!D7:D8810,"&lt;=7",Audie!D7:D8810,"&gt;0")</f>
        <v>0</v>
      </c>
      <c r="R9" s="18" t="str">
        <f ca="1">IF(Q9&gt;0,IF(Q9=1,"Você tem 1 audiência agendada para os próximos 7 dias!",CONCATENATE("Você tem ",Q9," audiências agendadas para os próximos dias!")),"Você não tem audiências agendadas para os próximos 7 dias.")</f>
        <v>Você não tem audiências agendadas para os próximos 7 dias.</v>
      </c>
      <c r="S9" s="3"/>
      <c r="T9" s="3"/>
      <c r="U9" s="3"/>
      <c r="V9" s="3"/>
    </row>
    <row r="10" spans="1:22" ht="24" customHeight="1" x14ac:dyDescent="0.3">
      <c r="I10" s="286"/>
      <c r="J10" s="24"/>
      <c r="K10" s="3"/>
      <c r="L10" s="3"/>
      <c r="M10" s="3"/>
      <c r="N10" s="3"/>
      <c r="O10" s="21"/>
      <c r="Q10" s="3"/>
      <c r="R10" s="3"/>
      <c r="S10" s="3"/>
      <c r="T10" s="3"/>
      <c r="U10" s="3"/>
      <c r="V10" s="3"/>
    </row>
    <row r="11" spans="1:22" ht="30" customHeight="1" x14ac:dyDescent="0.3">
      <c r="H11" s="25"/>
      <c r="I11" s="286"/>
      <c r="J11" s="24"/>
      <c r="K11" s="3"/>
      <c r="L11" s="3"/>
      <c r="M11" s="3"/>
      <c r="N11" s="3"/>
      <c r="O11" s="26"/>
      <c r="P11" s="26"/>
      <c r="Q11" s="3"/>
      <c r="R11" s="3"/>
      <c r="S11" s="3"/>
      <c r="T11" s="3"/>
      <c r="U11" s="3"/>
      <c r="V11" s="3"/>
    </row>
    <row r="12" spans="1:22" ht="30" customHeight="1" x14ac:dyDescent="0.3">
      <c r="H12" s="25"/>
      <c r="I12" s="27"/>
      <c r="J12" s="24"/>
      <c r="K12" s="3"/>
      <c r="L12" s="3"/>
      <c r="M12" s="3"/>
      <c r="N12" s="3"/>
      <c r="Q12" s="3"/>
      <c r="R12" s="3"/>
      <c r="S12" s="3"/>
      <c r="T12" s="3"/>
      <c r="U12" s="3"/>
      <c r="V12" s="3"/>
    </row>
    <row r="13" spans="1:22" ht="30" customHeight="1" x14ac:dyDescent="0.3">
      <c r="H13" s="25"/>
      <c r="I13" s="27"/>
      <c r="J13" s="24"/>
      <c r="K13" s="3"/>
      <c r="L13" s="3"/>
      <c r="M13" s="3"/>
      <c r="N13" s="3"/>
      <c r="Q13" s="3"/>
      <c r="R13" s="3"/>
      <c r="S13" s="3"/>
      <c r="T13" s="3"/>
      <c r="U13" s="3"/>
      <c r="V13" s="3"/>
    </row>
    <row r="14" spans="1:22" ht="30" customHeight="1" x14ac:dyDescent="0.3">
      <c r="D14" s="28" t="str">
        <f ca="1">IF('Clie-F'!I3&gt;0,IF('Clie-F'!I3=1,"Você tem 1 cliente de aniversário hoje.",CONCATENATE("Você tem ",'Clie-F'!I3," clientes de aniversário hoje.")),"Você não tem clientes de aniversário hoje.")</f>
        <v>Você não tem clientes de aniversário hoje.</v>
      </c>
      <c r="H14" s="25"/>
      <c r="I14" s="27"/>
      <c r="J14" s="24"/>
      <c r="K14" s="3"/>
      <c r="L14" s="3"/>
      <c r="M14" s="3"/>
      <c r="N14" s="3"/>
      <c r="Q14" s="3"/>
      <c r="R14" s="3"/>
      <c r="S14" s="3"/>
      <c r="T14" s="3"/>
      <c r="U14" s="3"/>
      <c r="V14" s="3"/>
    </row>
    <row r="15" spans="1:22" ht="30" customHeight="1" x14ac:dyDescent="0.3">
      <c r="H15" s="25"/>
      <c r="I15" s="27" t="str">
        <f>IF(H15&lt;&gt;"",COUNTIF('Proc-G'!M16:M408,Painel!H15),"")</f>
        <v/>
      </c>
      <c r="J15" s="24"/>
      <c r="K15" s="3"/>
      <c r="L15" s="3"/>
      <c r="M15" s="3"/>
      <c r="N15" s="3"/>
      <c r="Q15" s="3"/>
      <c r="R15" s="3"/>
      <c r="S15" s="3"/>
      <c r="T15" s="3"/>
      <c r="U15" s="3"/>
      <c r="V15" s="3"/>
    </row>
    <row r="16" spans="1:22" ht="30" customHeight="1" x14ac:dyDescent="0.3">
      <c r="H16" s="25"/>
      <c r="I16" s="27" t="str">
        <f>IF(H16&lt;&gt;"",COUNTIF('Proc-G'!M17:M409,Painel!H16),"")</f>
        <v/>
      </c>
      <c r="J16" s="24"/>
      <c r="K16" s="3"/>
      <c r="L16" s="3"/>
      <c r="M16" s="3"/>
      <c r="N16" s="3"/>
      <c r="Q16" s="3"/>
      <c r="R16" s="3"/>
      <c r="S16" s="3"/>
      <c r="T16" s="3"/>
      <c r="U16" s="3"/>
      <c r="V16" s="3"/>
    </row>
    <row r="17" spans="3:22" ht="30" customHeight="1" x14ac:dyDescent="0.3">
      <c r="H17" s="25"/>
      <c r="I17" s="27" t="str">
        <f>IF(H17&lt;&gt;"",COUNTIF('Proc-G'!M18:M410,Painel!H17),"")</f>
        <v/>
      </c>
      <c r="J17" s="24"/>
      <c r="K17" s="3"/>
      <c r="L17" s="3"/>
      <c r="M17" s="3"/>
      <c r="N17" s="3"/>
      <c r="Q17" s="3"/>
      <c r="R17" s="3"/>
      <c r="S17" s="3"/>
      <c r="T17" s="3"/>
      <c r="U17" s="3"/>
      <c r="V17" s="3"/>
    </row>
    <row r="18" spans="3:22" ht="30" customHeight="1" x14ac:dyDescent="0.3">
      <c r="H18" s="25"/>
      <c r="I18" s="27" t="str">
        <f>IF(H18&lt;&gt;"",COUNTIF('Proc-G'!M19:M411,Painel!H18),"")</f>
        <v/>
      </c>
      <c r="J18" s="24"/>
      <c r="K18" s="3"/>
      <c r="L18" s="3"/>
      <c r="M18" s="3"/>
      <c r="N18" s="3"/>
      <c r="Q18" s="3"/>
      <c r="R18" s="3"/>
      <c r="S18" s="3"/>
      <c r="T18" s="3"/>
      <c r="U18" s="3"/>
      <c r="V18" s="3"/>
    </row>
    <row r="19" spans="3:22" ht="30" customHeight="1" x14ac:dyDescent="0.3">
      <c r="C19" s="28" t="str">
        <f ca="1">IF(Atend!J3&gt;0,IF(Atend!J3=1,"Você tem que fazer contato com 1 cliente hoje.",CONCATENATE("Você tem que fazer contato com ",Atend!J3," clientes hoje.")),"Você não tem clientes para retornar o contato hoje.")</f>
        <v>Você não tem clientes para retornar o contato hoje.</v>
      </c>
      <c r="H19" s="25"/>
      <c r="I19" s="27" t="str">
        <f>IF(H19&lt;&gt;"",COUNTIF('Proc-G'!M20:M412,Painel!H19),"")</f>
        <v/>
      </c>
      <c r="J19" s="24"/>
      <c r="K19" s="3"/>
      <c r="L19" s="3"/>
      <c r="M19" s="3"/>
      <c r="N19" s="3"/>
      <c r="Q19" s="3"/>
      <c r="R19" s="3"/>
      <c r="S19" s="3"/>
      <c r="T19" s="3"/>
      <c r="U19" s="3"/>
      <c r="V19" s="3"/>
    </row>
    <row r="20" spans="3:22" ht="30" customHeight="1" x14ac:dyDescent="0.3">
      <c r="H20" s="25"/>
      <c r="I20" s="27" t="str">
        <f>IF(H20&lt;&gt;"",COUNTIF('Proc-G'!M21:M413,Painel!H20),"")</f>
        <v/>
      </c>
      <c r="J20" s="24"/>
      <c r="K20" s="3"/>
      <c r="L20" s="3"/>
      <c r="M20" s="3"/>
      <c r="N20" s="3"/>
      <c r="Q20" s="3"/>
      <c r="R20" s="3"/>
      <c r="S20" s="3"/>
      <c r="T20" s="3"/>
      <c r="U20" s="3"/>
      <c r="V20" s="3"/>
    </row>
    <row r="21" spans="3:22" ht="30" customHeight="1" x14ac:dyDescent="0.3">
      <c r="H21" s="25"/>
      <c r="I21" s="27" t="str">
        <f>IF(H21&lt;&gt;"",COUNTIF('Proc-G'!M22:M414,Painel!H21),"")</f>
        <v/>
      </c>
      <c r="J21" s="24"/>
      <c r="K21" s="3"/>
      <c r="L21" s="3"/>
      <c r="M21" s="3"/>
      <c r="N21" s="3"/>
      <c r="Q21" s="3"/>
      <c r="R21" s="3"/>
      <c r="S21" s="3"/>
      <c r="T21" s="3"/>
      <c r="U21" s="3"/>
      <c r="V21" s="3"/>
    </row>
    <row r="22" spans="3:22" ht="30" customHeight="1" x14ac:dyDescent="0.3">
      <c r="H22" s="25"/>
      <c r="I22" s="27" t="str">
        <f>IF(H22&lt;&gt;"",COUNTIF('Proc-G'!M23:M415,Painel!H22),"")</f>
        <v/>
      </c>
      <c r="J22" s="24"/>
      <c r="K22" s="3"/>
      <c r="L22" s="3"/>
      <c r="M22" s="3"/>
      <c r="N22" s="3"/>
      <c r="Q22" s="3"/>
      <c r="R22" s="3"/>
      <c r="S22" s="3"/>
      <c r="T22" s="3"/>
      <c r="U22" s="3"/>
      <c r="V22" s="3"/>
    </row>
    <row r="23" spans="3:22" ht="30" customHeight="1" x14ac:dyDescent="0.3">
      <c r="H23" s="25"/>
      <c r="I23" s="27" t="str">
        <f>IF(H23&lt;&gt;"",COUNTIF('Proc-G'!M24:M416,Painel!H23),"")</f>
        <v/>
      </c>
      <c r="J23" s="24"/>
      <c r="K23" s="3"/>
      <c r="L23" s="3"/>
      <c r="M23" s="3"/>
      <c r="N23" s="3"/>
      <c r="Q23" s="3"/>
      <c r="R23" s="3"/>
      <c r="S23" s="3"/>
      <c r="T23" s="3"/>
      <c r="U23" s="3"/>
      <c r="V23" s="3"/>
    </row>
    <row r="24" spans="3:22" ht="30" customHeight="1" x14ac:dyDescent="0.3">
      <c r="J24" s="24"/>
      <c r="K24" s="3"/>
      <c r="L24" s="3"/>
      <c r="M24" s="3"/>
      <c r="N24" s="3"/>
      <c r="Q24" s="3"/>
      <c r="R24" s="3"/>
      <c r="S24" s="3"/>
      <c r="T24" s="3"/>
      <c r="U24" s="3"/>
      <c r="V24" s="3"/>
    </row>
    <row r="25" spans="3:22" ht="30" customHeight="1" x14ac:dyDescent="0.3">
      <c r="J25" s="24"/>
      <c r="K25" s="3"/>
      <c r="L25" s="3"/>
      <c r="M25" s="3"/>
      <c r="N25" s="3"/>
      <c r="Q25" s="3"/>
      <c r="R25" s="3"/>
      <c r="S25" s="3"/>
      <c r="T25" s="3"/>
      <c r="U25" s="3"/>
      <c r="V25" s="3"/>
    </row>
    <row r="26" spans="3:22" ht="30" customHeight="1" x14ac:dyDescent="0.3">
      <c r="J26" s="24"/>
      <c r="K26" s="3"/>
      <c r="L26" s="3"/>
      <c r="M26" s="3"/>
      <c r="N26" s="3"/>
      <c r="Q26" s="3"/>
      <c r="R26" s="3"/>
      <c r="S26" s="3"/>
      <c r="T26" s="3"/>
      <c r="U26" s="3"/>
      <c r="V26" s="3"/>
    </row>
    <row r="27" spans="3:22" ht="30" customHeight="1" x14ac:dyDescent="0.3">
      <c r="J27" s="24"/>
      <c r="K27" s="29"/>
      <c r="L27" s="30"/>
      <c r="M27" s="30"/>
      <c r="N27" s="30"/>
      <c r="O27" s="30"/>
      <c r="P27" s="30"/>
      <c r="Q27" s="30"/>
      <c r="R27" s="30"/>
      <c r="S27" s="29"/>
      <c r="T27" s="29"/>
      <c r="U27" s="29"/>
      <c r="V27" s="29"/>
    </row>
    <row r="28" spans="3:22" ht="30" customHeight="1" x14ac:dyDescent="0.3">
      <c r="J28" s="24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</row>
    <row r="29" spans="3:22" ht="30" customHeight="1" x14ac:dyDescent="0.3">
      <c r="J29" s="24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</row>
    <row r="30" spans="3:22" ht="30" customHeight="1" x14ac:dyDescent="0.3">
      <c r="J30" s="24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</row>
    <row r="31" spans="3:22" ht="30" customHeight="1" x14ac:dyDescent="0.3">
      <c r="J31" s="24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</row>
    <row r="32" spans="3:22" ht="30" customHeight="1" x14ac:dyDescent="0.3"/>
    <row r="33" spans="3:4" ht="21.6" x14ac:dyDescent="0.3">
      <c r="C33" s="25" t="str">
        <f>IF('Conf-G'!D23&lt;&gt;"",'Conf-G'!D23,"")</f>
        <v/>
      </c>
      <c r="D33" s="1" t="str">
        <f>IF(C33&lt;&gt;"",COUNTIF('Proc-G'!M25:M417,Painel!C33),"")</f>
        <v/>
      </c>
    </row>
    <row r="34" spans="3:4" ht="21.6" x14ac:dyDescent="0.3">
      <c r="C34" s="25" t="str">
        <f>IF('Conf-G'!D24&lt;&gt;"",'Conf-G'!D24,"")</f>
        <v/>
      </c>
      <c r="D34" s="1" t="str">
        <f>IF(C34&lt;&gt;"",COUNTIF('Proc-G'!M26:M418,Painel!C34),"")</f>
        <v/>
      </c>
    </row>
    <row r="35" spans="3:4" ht="21.6" x14ac:dyDescent="0.3">
      <c r="C35" s="25" t="str">
        <f>IF('Conf-G'!D25&lt;&gt;"",'Conf-G'!D25,"")</f>
        <v/>
      </c>
    </row>
    <row r="36" spans="3:4" ht="21.6" x14ac:dyDescent="0.3">
      <c r="C36" s="25" t="str">
        <f>IF('Conf-G'!D26&lt;&gt;"",'Conf-G'!D26,"")</f>
        <v/>
      </c>
    </row>
    <row r="37" spans="3:4" ht="21.6" x14ac:dyDescent="0.3">
      <c r="C37" s="25" t="str">
        <f>IF('Conf-G'!D27&lt;&gt;"",'Conf-G'!D27,"")</f>
        <v/>
      </c>
    </row>
  </sheetData>
  <mergeCells count="1">
    <mergeCell ref="I5:I11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E595A740-65E4-4F72-96A5-C1E886AF92C0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NoIcons" iconId="0"/>
              <x14:cfIcon iconSet="NoIcons" iconId="0"/>
              <x14:cfIcon iconSet="3Flags" iconId="0"/>
            </x14:iconSet>
          </x14:cfRule>
          <xm:sqref>F5</xm:sqref>
        </x14:conditionalFormatting>
        <x14:conditionalFormatting xmlns:xm="http://schemas.microsoft.com/office/excel/2006/main">
          <x14:cfRule type="iconSet" priority="4" id="{7A80BC31-16D5-47BF-8570-93D0E0B0316C}">
            <x14:iconSet iconSet="3Flags" custom="1">
              <x14:cfvo type="percent">
                <xm:f>0</xm:f>
              </x14:cfvo>
              <x14:cfvo type="percent">
                <xm:f>0</xm:f>
              </x14:cfvo>
              <x14:cfvo type="num">
                <xm:f>0</xm:f>
              </x14:cfvo>
              <x14:cfIcon iconSet="NoIcons" iconId="0"/>
              <x14:cfIcon iconSet="NoIcons" iconId="0"/>
              <x14:cfIcon iconSet="3Flags" iconId="1"/>
            </x14:iconSet>
          </x14:cfRule>
          <xm:sqref>F6</xm:sqref>
        </x14:conditionalFormatting>
        <x14:conditionalFormatting xmlns:xm="http://schemas.microsoft.com/office/excel/2006/main">
          <x14:cfRule type="iconSet" priority="3" id="{16ED196E-2F1F-4A4F-9EAE-691BBF85A81B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NoIcons" iconId="0"/>
              <x14:cfIcon iconSet="NoIcons" iconId="0"/>
              <x14:cfIcon iconSet="3TrafficLights1" iconId="0"/>
            </x14:iconSet>
          </x14:cfRule>
          <xm:sqref>F7</xm:sqref>
        </x14:conditionalFormatting>
        <x14:conditionalFormatting xmlns:xm="http://schemas.microsoft.com/office/excel/2006/main">
          <x14:cfRule type="iconSet" priority="6" id="{6DEAFFE9-DDF5-43C5-AC9B-D426B110E1E2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NoIcons" iconId="0"/>
              <x14:cfIcon iconSet="NoIcons" iconId="0"/>
              <x14:cfIcon iconSet="3Flags" iconId="0"/>
            </x14:iconSet>
          </x14:cfRule>
          <xm:sqref>F8</xm:sqref>
        </x14:conditionalFormatting>
        <x14:conditionalFormatting xmlns:xm="http://schemas.microsoft.com/office/excel/2006/main">
          <x14:cfRule type="iconSet" priority="5" id="{D4D05091-B99B-42CF-A041-2AEDD424A6A0}">
            <x14:iconSet iconSet="3Flags" custom="1">
              <x14:cfvo type="percent">
                <xm:f>0</xm:f>
              </x14:cfvo>
              <x14:cfvo type="percent">
                <xm:f>0</xm:f>
              </x14:cfvo>
              <x14:cfvo type="num">
                <xm:f>0</xm:f>
              </x14:cfvo>
              <x14:cfIcon iconSet="NoIcons" iconId="0"/>
              <x14:cfIcon iconSet="NoIcons" iconId="0"/>
              <x14:cfIcon iconSet="3Flags" iconId="1"/>
            </x14:iconSet>
          </x14:cfRule>
          <xm:sqref>F9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"/>
  <sheetViews>
    <sheetView zoomScaleNormal="100" workbookViewId="0"/>
  </sheetViews>
  <sheetFormatPr defaultColWidth="8.44140625" defaultRowHeight="14.4" x14ac:dyDescent="0.3"/>
  <sheetData/>
  <pageMargins left="0.51180555555555596" right="0.51180555555555596" top="0.78749999999999998" bottom="0.78749999999999998" header="0.511811023622047" footer="0.511811023622047"/>
  <pageSetup paperSize="77" orientation="landscape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B1:AJ1200"/>
  <sheetViews>
    <sheetView showGridLines="0" tabSelected="1" zoomScale="90" zoomScaleNormal="90" workbookViewId="0">
      <pane ySplit="6" topLeftCell="A38" activePane="bottomLeft" state="frozen"/>
      <selection pane="bottomLeft" activeCell="F227" sqref="F227"/>
    </sheetView>
  </sheetViews>
  <sheetFormatPr defaultColWidth="9.109375" defaultRowHeight="16.2" x14ac:dyDescent="0.3"/>
  <cols>
    <col min="1" max="1" width="2.33203125" style="226" customWidth="1"/>
    <col min="2" max="2" width="7.44140625" style="226" customWidth="1"/>
    <col min="3" max="3" width="12.33203125" style="226" customWidth="1"/>
    <col min="4" max="4" width="15.33203125" style="226" customWidth="1"/>
    <col min="5" max="5" width="30.109375" style="226" customWidth="1"/>
    <col min="6" max="6" width="27" style="226" bestFit="1" customWidth="1"/>
    <col min="7" max="7" width="45.6640625" style="226" hidden="1" customWidth="1"/>
    <col min="8" max="8" width="15.6640625" style="226" hidden="1" customWidth="1"/>
    <col min="9" max="9" width="52.109375" style="226" customWidth="1"/>
    <col min="10" max="10" width="23.88671875" style="226" hidden="1" customWidth="1"/>
    <col min="11" max="11" width="48.6640625" style="226" bestFit="1" customWidth="1"/>
    <col min="12" max="12" width="18.33203125" style="226" hidden="1" customWidth="1"/>
    <col min="13" max="13" width="44.33203125" style="226" hidden="1" customWidth="1"/>
    <col min="14" max="14" width="18.109375" style="226" bestFit="1" customWidth="1"/>
    <col min="15" max="15" width="22.88671875" style="226" hidden="1" customWidth="1"/>
    <col min="16" max="16" width="22.6640625" style="226" hidden="1" customWidth="1"/>
    <col min="17" max="17" width="26" style="226" hidden="1" customWidth="1"/>
    <col min="18" max="18" width="18.6640625" style="226" hidden="1" customWidth="1"/>
    <col min="19" max="19" width="15.6640625" style="227" hidden="1" customWidth="1"/>
    <col min="20" max="20" width="16" style="226" hidden="1" customWidth="1"/>
    <col min="21" max="21" width="16.109375" style="226" hidden="1" customWidth="1"/>
    <col min="22" max="22" width="40.33203125" style="226" hidden="1" customWidth="1"/>
    <col min="23" max="23" width="18.6640625" style="226" customWidth="1"/>
    <col min="24" max="24" width="20.6640625" style="226" customWidth="1"/>
    <col min="25" max="25" width="100.6640625" style="226" hidden="1" customWidth="1"/>
    <col min="26" max="26" width="22.6640625" style="226" customWidth="1"/>
    <col min="27" max="27" width="27.109375" style="226" customWidth="1"/>
    <col min="28" max="28" width="12.88671875" style="227" customWidth="1"/>
    <col min="29" max="29" width="14.6640625" style="226" customWidth="1"/>
    <col min="30" max="30" width="166.109375" style="226" customWidth="1"/>
    <col min="31" max="31" width="95.44140625" style="226" bestFit="1" customWidth="1"/>
    <col min="32" max="32" width="13.33203125" style="226" customWidth="1"/>
    <col min="33" max="33" width="6.88671875" style="227" customWidth="1"/>
    <col min="34" max="34" width="15.33203125" style="226" customWidth="1"/>
    <col min="35" max="35" width="138.44140625" style="227" bestFit="1" customWidth="1"/>
    <col min="36" max="36" width="138.44140625" style="226" bestFit="1" customWidth="1"/>
    <col min="37" max="16384" width="9.109375" style="226"/>
  </cols>
  <sheetData>
    <row r="1" spans="2:36" s="222" customFormat="1" ht="50.25" customHeight="1" x14ac:dyDescent="0.3">
      <c r="S1" s="223"/>
      <c r="AB1" s="223"/>
      <c r="AD1" s="267"/>
      <c r="AG1" s="223"/>
      <c r="AI1" s="223"/>
    </row>
    <row r="2" spans="2:36" s="224" customFormat="1" ht="36.75" customHeight="1" x14ac:dyDescent="0.3">
      <c r="S2" s="225"/>
      <c r="AB2" s="225"/>
      <c r="AD2" s="268"/>
      <c r="AG2" s="225"/>
      <c r="AI2" s="225"/>
    </row>
    <row r="3" spans="2:36" ht="10.5" customHeight="1" x14ac:dyDescent="0.3"/>
    <row r="4" spans="2:36" ht="18.75" customHeight="1" x14ac:dyDescent="0.3">
      <c r="I4" s="228" t="str">
        <f ca="1">CONCATENATE("PRAZOS PARA OS PRÓXIMOS 7 DIAS = ",COUNTIFS(AF7:AF9302,"&lt;=7",AF7:AF9302,"&gt;0"))</f>
        <v>PRAZOS PARA OS PRÓXIMOS 7 DIAS = 0</v>
      </c>
      <c r="J4" s="228" t="str">
        <f ca="1">CONCATENATE("PRAZOS PARA HOJE = ", COUNTIF(U7:U9302,TODAY()))</f>
        <v>PRAZOS PARA HOJE = 0</v>
      </c>
    </row>
    <row r="5" spans="2:36" ht="15" customHeight="1" x14ac:dyDescent="0.3">
      <c r="C5" s="229"/>
    </row>
    <row r="6" spans="2:36" ht="61.5" customHeight="1" thickBot="1" x14ac:dyDescent="0.35">
      <c r="B6" s="230" t="s">
        <v>11</v>
      </c>
      <c r="C6" s="231" t="s">
        <v>12</v>
      </c>
      <c r="D6" s="231" t="s">
        <v>13</v>
      </c>
      <c r="E6" s="231" t="s">
        <v>14</v>
      </c>
      <c r="F6" s="231" t="s">
        <v>15</v>
      </c>
      <c r="G6" s="231" t="s">
        <v>16</v>
      </c>
      <c r="H6" s="231" t="s">
        <v>17</v>
      </c>
      <c r="I6" s="231" t="s">
        <v>18</v>
      </c>
      <c r="J6" s="231" t="s">
        <v>19</v>
      </c>
      <c r="K6" s="231" t="s">
        <v>20</v>
      </c>
      <c r="L6" s="231" t="s">
        <v>19</v>
      </c>
      <c r="M6" s="231" t="s">
        <v>21</v>
      </c>
      <c r="N6" s="231" t="s">
        <v>22</v>
      </c>
      <c r="O6" s="231" t="s">
        <v>23</v>
      </c>
      <c r="P6" s="231" t="s">
        <v>24</v>
      </c>
      <c r="Q6" s="231" t="s">
        <v>25</v>
      </c>
      <c r="R6" s="231" t="s">
        <v>26</v>
      </c>
      <c r="S6" s="232" t="s">
        <v>27</v>
      </c>
      <c r="T6" s="231" t="s">
        <v>28</v>
      </c>
      <c r="U6" s="231" t="s">
        <v>29</v>
      </c>
      <c r="V6" s="231" t="s">
        <v>30</v>
      </c>
      <c r="W6" s="231" t="s">
        <v>31</v>
      </c>
      <c r="X6" s="231" t="s">
        <v>32</v>
      </c>
      <c r="Y6" s="233" t="s">
        <v>33</v>
      </c>
      <c r="Z6" s="234" t="s">
        <v>34</v>
      </c>
      <c r="AA6" s="234" t="s">
        <v>35</v>
      </c>
      <c r="AB6" s="235" t="s">
        <v>36</v>
      </c>
      <c r="AC6" s="234" t="s">
        <v>37</v>
      </c>
      <c r="AD6" s="234" t="s">
        <v>38</v>
      </c>
      <c r="AE6" s="234" t="s">
        <v>39</v>
      </c>
      <c r="AF6" s="231" t="s">
        <v>40</v>
      </c>
      <c r="AG6" s="236"/>
    </row>
    <row r="7" spans="2:36" s="247" customFormat="1" ht="15" hidden="1" customHeight="1" thickBot="1" x14ac:dyDescent="0.35">
      <c r="B7" s="237">
        <v>1</v>
      </c>
      <c r="C7" s="238" t="s">
        <v>41</v>
      </c>
      <c r="D7" s="238" t="s">
        <v>42</v>
      </c>
      <c r="E7" s="238" t="s">
        <v>43</v>
      </c>
      <c r="F7" s="238" t="s">
        <v>44</v>
      </c>
      <c r="G7" s="238" t="s">
        <v>45</v>
      </c>
      <c r="H7" s="238" t="s">
        <v>46</v>
      </c>
      <c r="I7" s="238" t="s">
        <v>47</v>
      </c>
      <c r="J7" s="238" t="s">
        <v>48</v>
      </c>
      <c r="K7" s="238" t="s">
        <v>49</v>
      </c>
      <c r="L7" s="238" t="s">
        <v>50</v>
      </c>
      <c r="M7" s="238" t="s">
        <v>51</v>
      </c>
      <c r="N7" s="239">
        <v>62139.16</v>
      </c>
      <c r="O7" s="240">
        <v>62139.16</v>
      </c>
      <c r="P7" s="241"/>
      <c r="Q7" s="242"/>
      <c r="R7" s="242"/>
      <c r="S7" s="243" t="str">
        <f t="shared" ref="S7:S70" si="0">IF(O7&lt;&gt;0,IF(P7&lt;&gt;0,SUM(P7+Q7*O7+O7*R7),IF(Q7&lt;&gt;0,SUM(P7+Q7*O7+O7*R7),"")),IF(P7&lt;&gt;0,SUM(P7+Q7*N7+N7*R7),IF(Q7&lt;&gt;0,SUM(P7+Q7*N7+N7*R7),"")))</f>
        <v/>
      </c>
      <c r="T7" s="238" t="s">
        <v>52</v>
      </c>
      <c r="U7" s="244"/>
      <c r="V7" s="238" t="s">
        <v>53</v>
      </c>
      <c r="W7" s="238" t="s">
        <v>54</v>
      </c>
      <c r="X7" s="238" t="s">
        <v>55</v>
      </c>
      <c r="Y7" s="238" t="s">
        <v>56</v>
      </c>
      <c r="Z7" s="244">
        <v>44392</v>
      </c>
      <c r="AA7" s="244"/>
      <c r="AB7" s="245" t="str">
        <f t="shared" ref="AB7:AB70" ca="1" si="1">IFERROR(IF(Z7&lt;&gt;"",IF(AA7="",CONCATENATE(DATEDIF(Z7,TODAY(),"D")," dias"),CONCATENATE(DATEDIF(Z7,AA7,"D")," dias")),""),"")</f>
        <v>1687 dias</v>
      </c>
      <c r="AC7" s="238" t="s">
        <v>57</v>
      </c>
      <c r="AD7" s="270" t="s">
        <v>58</v>
      </c>
      <c r="AE7" s="246"/>
      <c r="AF7" s="238" t="e">
        <f t="shared" ref="AF7:AF70" ca="1" si="2">DATEDIF(TODAY(),U7,"D")</f>
        <v>#NUM!</v>
      </c>
      <c r="AG7" s="245">
        <f t="shared" ref="AG7:AG70" ca="1" si="3">IFERROR(IF(Z7&lt;&gt;"",IF(AA7="",DATEDIF(Z7,TODAY(),"D"),DATEDIF(Z7,AA7,"D")),""),"")</f>
        <v>1687</v>
      </c>
      <c r="AI7" s="248" t="str">
        <f t="shared" ref="AI7:AI70" si="4">IF(I7&lt;&gt;"",IF(F7&lt;&gt;"",CONCATENATE(I7," - ",G7," (",F7,")"),CONCATENATE(I7," - ",G7)),"")</f>
        <v>Pepe Oficina - Embargos à Execução (1024471-68.2021.8.26.0506)</v>
      </c>
      <c r="AJ7" s="248" t="str">
        <f t="shared" ref="AJ7:AJ70" si="5">IF(I7&lt;&gt;"",IF(F7&lt;&gt;"",CONCATENATE(I7," - ",G7," (",F7,")"),CONCATENATE(I7," - ",G7)),"")</f>
        <v>Pepe Oficina - Embargos à Execução (1024471-68.2021.8.26.0506)</v>
      </c>
    </row>
    <row r="8" spans="2:36" s="247" customFormat="1" ht="15" hidden="1" customHeight="1" thickBot="1" x14ac:dyDescent="0.35">
      <c r="B8" s="249">
        <v>2</v>
      </c>
      <c r="C8" s="238" t="s">
        <v>41</v>
      </c>
      <c r="D8" s="238" t="s">
        <v>42</v>
      </c>
      <c r="E8" s="238" t="s">
        <v>43</v>
      </c>
      <c r="F8" s="238" t="s">
        <v>59</v>
      </c>
      <c r="G8" s="238" t="s">
        <v>60</v>
      </c>
      <c r="H8" s="238" t="s">
        <v>61</v>
      </c>
      <c r="I8" s="238" t="s">
        <v>62</v>
      </c>
      <c r="J8" s="238" t="s">
        <v>63</v>
      </c>
      <c r="K8" s="238" t="s">
        <v>64</v>
      </c>
      <c r="L8" s="238" t="s">
        <v>65</v>
      </c>
      <c r="M8" s="238" t="s">
        <v>51</v>
      </c>
      <c r="N8" s="239">
        <v>1000</v>
      </c>
      <c r="O8" s="240"/>
      <c r="P8" s="241"/>
      <c r="Q8" s="242"/>
      <c r="R8" s="242"/>
      <c r="S8" s="243" t="str">
        <f t="shared" si="0"/>
        <v/>
      </c>
      <c r="T8" s="238" t="s">
        <v>52</v>
      </c>
      <c r="U8" s="244"/>
      <c r="V8" s="238" t="s">
        <v>53</v>
      </c>
      <c r="W8" s="238" t="s">
        <v>54</v>
      </c>
      <c r="X8" s="238" t="s">
        <v>66</v>
      </c>
      <c r="Y8" s="238" t="s">
        <v>67</v>
      </c>
      <c r="Z8" s="244">
        <v>42907</v>
      </c>
      <c r="AA8" s="244">
        <v>44791</v>
      </c>
      <c r="AB8" s="245" t="str">
        <f t="shared" ca="1" si="1"/>
        <v>1884 dias</v>
      </c>
      <c r="AC8" s="238"/>
      <c r="AD8" s="271" t="s">
        <v>68</v>
      </c>
      <c r="AE8" s="250"/>
      <c r="AF8" s="238" t="e">
        <f t="shared" ca="1" si="2"/>
        <v>#NUM!</v>
      </c>
      <c r="AG8" s="245">
        <f t="shared" ca="1" si="3"/>
        <v>1884</v>
      </c>
      <c r="AI8" s="248" t="str">
        <f t="shared" si="4"/>
        <v>Maria Neide Ribas Silva - Inventário (1029547-15.2017.8.26.0506)</v>
      </c>
      <c r="AJ8" s="248" t="str">
        <f t="shared" si="5"/>
        <v>Maria Neide Ribas Silva - Inventário (1029547-15.2017.8.26.0506)</v>
      </c>
    </row>
    <row r="9" spans="2:36" s="247" customFormat="1" ht="15" hidden="1" customHeight="1" thickBot="1" x14ac:dyDescent="0.35">
      <c r="B9" s="249">
        <v>3</v>
      </c>
      <c r="C9" s="238" t="s">
        <v>41</v>
      </c>
      <c r="D9" s="238" t="s">
        <v>42</v>
      </c>
      <c r="E9" s="238" t="s">
        <v>43</v>
      </c>
      <c r="F9" s="238" t="s">
        <v>69</v>
      </c>
      <c r="G9" s="238" t="s">
        <v>70</v>
      </c>
      <c r="H9" s="238" t="s">
        <v>61</v>
      </c>
      <c r="I9" s="238" t="s">
        <v>71</v>
      </c>
      <c r="J9" s="238" t="s">
        <v>48</v>
      </c>
      <c r="K9" s="238" t="s">
        <v>72</v>
      </c>
      <c r="L9" s="238" t="s">
        <v>50</v>
      </c>
      <c r="M9" s="238" t="s">
        <v>73</v>
      </c>
      <c r="N9" s="239">
        <v>5397.4</v>
      </c>
      <c r="O9" s="240">
        <v>5397.4</v>
      </c>
      <c r="P9" s="241"/>
      <c r="Q9" s="242"/>
      <c r="R9" s="242"/>
      <c r="S9" s="243" t="str">
        <f t="shared" si="0"/>
        <v/>
      </c>
      <c r="T9" s="238" t="s">
        <v>52</v>
      </c>
      <c r="U9" s="244"/>
      <c r="V9" s="238" t="s">
        <v>53</v>
      </c>
      <c r="W9" s="238" t="s">
        <v>74</v>
      </c>
      <c r="X9" s="238" t="s">
        <v>75</v>
      </c>
      <c r="Y9" s="238" t="s">
        <v>76</v>
      </c>
      <c r="Z9" s="244">
        <v>43593</v>
      </c>
      <c r="AA9" s="244"/>
      <c r="AB9" s="245" t="str">
        <f t="shared" ca="1" si="1"/>
        <v>2486 dias</v>
      </c>
      <c r="AC9" s="238" t="s">
        <v>57</v>
      </c>
      <c r="AD9" s="272" t="s">
        <v>77</v>
      </c>
      <c r="AE9" s="250"/>
      <c r="AF9" s="238" t="e">
        <f t="shared" ca="1" si="2"/>
        <v>#NUM!</v>
      </c>
      <c r="AG9" s="245">
        <f t="shared" ca="1" si="3"/>
        <v>2486</v>
      </c>
      <c r="AI9" s="248" t="str">
        <f t="shared" si="4"/>
        <v>Arlene Sofiati Salgado - Ação Declaratória de Constitucionalidade (1001371-05.2019.8.26.0070)</v>
      </c>
      <c r="AJ9" s="248" t="str">
        <f t="shared" si="5"/>
        <v>Arlene Sofiati Salgado - Ação Declaratória de Constitucionalidade (1001371-05.2019.8.26.0070)</v>
      </c>
    </row>
    <row r="10" spans="2:36" s="247" customFormat="1" ht="15" hidden="1" customHeight="1" thickBot="1" x14ac:dyDescent="0.35">
      <c r="B10" s="249">
        <v>4</v>
      </c>
      <c r="C10" s="238" t="s">
        <v>78</v>
      </c>
      <c r="D10" s="238" t="s">
        <v>42</v>
      </c>
      <c r="E10" s="238" t="s">
        <v>43</v>
      </c>
      <c r="F10" s="238" t="s">
        <v>79</v>
      </c>
      <c r="G10" s="238" t="s">
        <v>80</v>
      </c>
      <c r="H10" s="238" t="s">
        <v>61</v>
      </c>
      <c r="I10" s="238" t="s">
        <v>81</v>
      </c>
      <c r="J10" s="238" t="s">
        <v>48</v>
      </c>
      <c r="K10" s="238" t="s">
        <v>82</v>
      </c>
      <c r="L10" s="238" t="s">
        <v>50</v>
      </c>
      <c r="M10" s="238" t="s">
        <v>73</v>
      </c>
      <c r="N10" s="239">
        <v>75763.570000000007</v>
      </c>
      <c r="O10" s="240"/>
      <c r="P10" s="241"/>
      <c r="Q10" s="242"/>
      <c r="R10" s="242"/>
      <c r="S10" s="243" t="str">
        <f t="shared" si="0"/>
        <v/>
      </c>
      <c r="T10" s="238" t="s">
        <v>52</v>
      </c>
      <c r="U10" s="244"/>
      <c r="V10" s="238" t="s">
        <v>53</v>
      </c>
      <c r="W10" s="238" t="s">
        <v>83</v>
      </c>
      <c r="X10" s="238" t="s">
        <v>75</v>
      </c>
      <c r="Y10" s="238" t="s">
        <v>84</v>
      </c>
      <c r="Z10" s="244">
        <v>42314</v>
      </c>
      <c r="AA10" s="244"/>
      <c r="AB10" s="245" t="str">
        <f t="shared" ca="1" si="1"/>
        <v>3765 dias</v>
      </c>
      <c r="AC10" s="238" t="s">
        <v>85</v>
      </c>
      <c r="AD10" s="271" t="s">
        <v>86</v>
      </c>
      <c r="AE10" s="250"/>
      <c r="AF10" s="238" t="e">
        <f t="shared" ca="1" si="2"/>
        <v>#NUM!</v>
      </c>
      <c r="AG10" s="245">
        <f t="shared" ca="1" si="3"/>
        <v>3765</v>
      </c>
      <c r="AI10" s="248" t="str">
        <f t="shared" si="4"/>
        <v>Maria Regina Dos Santos Geraldo - Cumprimento de sentença (1039671-28.2015.8.26.0506)</v>
      </c>
      <c r="AJ10" s="248" t="str">
        <f t="shared" si="5"/>
        <v>Maria Regina Dos Santos Geraldo - Cumprimento de sentença (1039671-28.2015.8.26.0506)</v>
      </c>
    </row>
    <row r="11" spans="2:36" s="247" customFormat="1" ht="15" hidden="1" customHeight="1" thickBot="1" x14ac:dyDescent="0.35">
      <c r="B11" s="249">
        <v>5</v>
      </c>
      <c r="C11" s="238" t="s">
        <v>41</v>
      </c>
      <c r="D11" s="238" t="s">
        <v>42</v>
      </c>
      <c r="E11" s="238" t="s">
        <v>43</v>
      </c>
      <c r="F11" s="238" t="s">
        <v>87</v>
      </c>
      <c r="G11" s="238" t="s">
        <v>88</v>
      </c>
      <c r="H11" s="238" t="s">
        <v>61</v>
      </c>
      <c r="I11" s="238" t="s">
        <v>89</v>
      </c>
      <c r="J11" s="238" t="s">
        <v>90</v>
      </c>
      <c r="K11" s="238" t="s">
        <v>91</v>
      </c>
      <c r="L11" s="238" t="s">
        <v>92</v>
      </c>
      <c r="M11" s="238" t="s">
        <v>51</v>
      </c>
      <c r="N11" s="239">
        <v>321500</v>
      </c>
      <c r="O11" s="240">
        <v>5089.12</v>
      </c>
      <c r="P11" s="241"/>
      <c r="Q11" s="242"/>
      <c r="R11" s="242"/>
      <c r="S11" s="243" t="str">
        <f t="shared" si="0"/>
        <v/>
      </c>
      <c r="T11" s="238" t="s">
        <v>52</v>
      </c>
      <c r="U11" s="244"/>
      <c r="V11" s="238" t="s">
        <v>53</v>
      </c>
      <c r="W11" s="238" t="s">
        <v>54</v>
      </c>
      <c r="X11" s="238" t="s">
        <v>93</v>
      </c>
      <c r="Y11" s="238" t="s">
        <v>94</v>
      </c>
      <c r="Z11" s="244">
        <v>44319</v>
      </c>
      <c r="AA11" s="244">
        <v>45049</v>
      </c>
      <c r="AB11" s="245" t="str">
        <f t="shared" ca="1" si="1"/>
        <v>730 dias</v>
      </c>
      <c r="AC11" s="238" t="s">
        <v>85</v>
      </c>
      <c r="AD11" s="272" t="s">
        <v>95</v>
      </c>
      <c r="AE11" s="250"/>
      <c r="AF11" s="238" t="e">
        <f t="shared" ca="1" si="2"/>
        <v>#NUM!</v>
      </c>
      <c r="AG11" s="245">
        <f t="shared" ca="1" si="3"/>
        <v>730</v>
      </c>
      <c r="AI11" s="248" t="str">
        <f t="shared" si="4"/>
        <v>Danielle Contin Nader  - Rescisão de Contrato (1015312-04.2021.8.26.0506)</v>
      </c>
      <c r="AJ11" s="248" t="str">
        <f t="shared" si="5"/>
        <v>Danielle Contin Nader  - Rescisão de Contrato (1015312-04.2021.8.26.0506)</v>
      </c>
    </row>
    <row r="12" spans="2:36" s="247" customFormat="1" ht="15" hidden="1" customHeight="1" thickBot="1" x14ac:dyDescent="0.35">
      <c r="B12" s="249">
        <v>6</v>
      </c>
      <c r="C12" s="238" t="s">
        <v>41</v>
      </c>
      <c r="D12" s="238" t="s">
        <v>42</v>
      </c>
      <c r="E12" s="238" t="s">
        <v>43</v>
      </c>
      <c r="F12" s="238" t="s">
        <v>96</v>
      </c>
      <c r="G12" s="238" t="s">
        <v>80</v>
      </c>
      <c r="H12" s="238" t="s">
        <v>61</v>
      </c>
      <c r="I12" s="238" t="s">
        <v>89</v>
      </c>
      <c r="J12" s="238" t="s">
        <v>97</v>
      </c>
      <c r="K12" s="238" t="s">
        <v>91</v>
      </c>
      <c r="L12" s="238" t="s">
        <v>98</v>
      </c>
      <c r="M12" s="238" t="s">
        <v>51</v>
      </c>
      <c r="N12" s="239">
        <v>5089.12</v>
      </c>
      <c r="O12" s="240"/>
      <c r="P12" s="241"/>
      <c r="Q12" s="242"/>
      <c r="R12" s="242"/>
      <c r="S12" s="243" t="str">
        <f t="shared" si="0"/>
        <v/>
      </c>
      <c r="T12" s="238" t="s">
        <v>52</v>
      </c>
      <c r="U12" s="244"/>
      <c r="V12" s="238" t="s">
        <v>53</v>
      </c>
      <c r="W12" s="238" t="s">
        <v>54</v>
      </c>
      <c r="X12" s="238" t="s">
        <v>93</v>
      </c>
      <c r="Y12" s="238" t="s">
        <v>99</v>
      </c>
      <c r="Z12" s="244">
        <v>44999</v>
      </c>
      <c r="AA12" s="244"/>
      <c r="AB12" s="245" t="str">
        <f t="shared" ca="1" si="1"/>
        <v>1080 dias</v>
      </c>
      <c r="AC12" s="238"/>
      <c r="AD12" s="271" t="s">
        <v>100</v>
      </c>
      <c r="AE12" s="250"/>
      <c r="AF12" s="238" t="e">
        <f t="shared" ca="1" si="2"/>
        <v>#NUM!</v>
      </c>
      <c r="AG12" s="245">
        <f t="shared" ca="1" si="3"/>
        <v>1080</v>
      </c>
      <c r="AI12" s="248" t="str">
        <f t="shared" si="4"/>
        <v>Danielle Contin Nader  - Cumprimento de sentença (0004512-60.2023.8.26.0506)</v>
      </c>
      <c r="AJ12" s="248" t="str">
        <f t="shared" si="5"/>
        <v>Danielle Contin Nader  - Cumprimento de sentença (0004512-60.2023.8.26.0506)</v>
      </c>
    </row>
    <row r="13" spans="2:36" s="247" customFormat="1" ht="15" hidden="1" customHeight="1" thickBot="1" x14ac:dyDescent="0.35">
      <c r="B13" s="249">
        <v>7</v>
      </c>
      <c r="C13" s="238" t="s">
        <v>41</v>
      </c>
      <c r="D13" s="238" t="s">
        <v>42</v>
      </c>
      <c r="E13" s="238" t="s">
        <v>43</v>
      </c>
      <c r="F13" s="238" t="s">
        <v>101</v>
      </c>
      <c r="G13" s="238" t="s">
        <v>102</v>
      </c>
      <c r="H13" s="238" t="s">
        <v>61</v>
      </c>
      <c r="I13" s="238" t="s">
        <v>103</v>
      </c>
      <c r="J13" s="238" t="s">
        <v>48</v>
      </c>
      <c r="K13" s="238" t="s">
        <v>104</v>
      </c>
      <c r="L13" s="238" t="s">
        <v>50</v>
      </c>
      <c r="M13" s="238" t="s">
        <v>51</v>
      </c>
      <c r="N13" s="239">
        <v>368338.03</v>
      </c>
      <c r="O13" s="240"/>
      <c r="P13" s="241"/>
      <c r="Q13" s="242"/>
      <c r="R13" s="242"/>
      <c r="S13" s="243" t="str">
        <f t="shared" si="0"/>
        <v/>
      </c>
      <c r="T13" s="238" t="s">
        <v>52</v>
      </c>
      <c r="U13" s="244"/>
      <c r="V13" s="238" t="s">
        <v>53</v>
      </c>
      <c r="W13" s="238" t="s">
        <v>54</v>
      </c>
      <c r="X13" s="238" t="s">
        <v>105</v>
      </c>
      <c r="Y13" s="238" t="s">
        <v>106</v>
      </c>
      <c r="Z13" s="244">
        <v>44316</v>
      </c>
      <c r="AA13" s="244"/>
      <c r="AB13" s="245" t="str">
        <f t="shared" ca="1" si="1"/>
        <v>1763 dias</v>
      </c>
      <c r="AC13" s="238"/>
      <c r="AD13" s="272" t="s">
        <v>107</v>
      </c>
      <c r="AE13" s="250"/>
      <c r="AF13" s="238" t="e">
        <f t="shared" ca="1" si="2"/>
        <v>#NUM!</v>
      </c>
      <c r="AG13" s="245">
        <f t="shared" ca="1" si="3"/>
        <v>1763</v>
      </c>
      <c r="AI13" s="248" t="str">
        <f t="shared" si="4"/>
        <v>Julio Cesar Borges - Fornecimento de Medicamento (1015179-59.2021.8.26.0506)</v>
      </c>
      <c r="AJ13" s="248" t="str">
        <f t="shared" si="5"/>
        <v>Julio Cesar Borges - Fornecimento de Medicamento (1015179-59.2021.8.26.0506)</v>
      </c>
    </row>
    <row r="14" spans="2:36" s="247" customFormat="1" ht="15" hidden="1" customHeight="1" thickBot="1" x14ac:dyDescent="0.35">
      <c r="B14" s="249">
        <v>8</v>
      </c>
      <c r="C14" s="238" t="s">
        <v>41</v>
      </c>
      <c r="D14" s="238" t="s">
        <v>42</v>
      </c>
      <c r="E14" s="238" t="s">
        <v>43</v>
      </c>
      <c r="F14" s="238" t="s">
        <v>108</v>
      </c>
      <c r="G14" s="238" t="s">
        <v>109</v>
      </c>
      <c r="H14" s="238" t="s">
        <v>46</v>
      </c>
      <c r="I14" s="238" t="s">
        <v>110</v>
      </c>
      <c r="J14" s="238" t="s">
        <v>111</v>
      </c>
      <c r="K14" s="238" t="s">
        <v>112</v>
      </c>
      <c r="L14" s="238" t="s">
        <v>113</v>
      </c>
      <c r="M14" s="238" t="s">
        <v>51</v>
      </c>
      <c r="N14" s="239">
        <v>1000</v>
      </c>
      <c r="O14" s="240"/>
      <c r="P14" s="241"/>
      <c r="Q14" s="242"/>
      <c r="R14" s="242"/>
      <c r="S14" s="243" t="str">
        <f t="shared" si="0"/>
        <v/>
      </c>
      <c r="T14" s="238" t="s">
        <v>52</v>
      </c>
      <c r="U14" s="244"/>
      <c r="V14" s="238" t="s">
        <v>53</v>
      </c>
      <c r="W14" s="238" t="s">
        <v>114</v>
      </c>
      <c r="X14" s="238" t="s">
        <v>115</v>
      </c>
      <c r="Y14" s="238" t="s">
        <v>116</v>
      </c>
      <c r="Z14" s="244">
        <v>44459</v>
      </c>
      <c r="AA14" s="244"/>
      <c r="AB14" s="245" t="str">
        <f t="shared" ca="1" si="1"/>
        <v>1620 dias</v>
      </c>
      <c r="AC14" s="238" t="s">
        <v>117</v>
      </c>
      <c r="AD14" s="272" t="s">
        <v>118</v>
      </c>
      <c r="AE14" s="250"/>
      <c r="AF14" s="238" t="e">
        <f t="shared" ca="1" si="2"/>
        <v>#NUM!</v>
      </c>
      <c r="AG14" s="245">
        <f t="shared" ca="1" si="3"/>
        <v>1620</v>
      </c>
      <c r="AI14" s="248" t="str">
        <f t="shared" si="4"/>
        <v>Supermercados Big Compra Ltda. - Ação Indenizatória (1025487-17.2021.8.26.0196)</v>
      </c>
      <c r="AJ14" s="248" t="str">
        <f t="shared" si="5"/>
        <v>Supermercados Big Compra Ltda. - Ação Indenizatória (1025487-17.2021.8.26.0196)</v>
      </c>
    </row>
    <row r="15" spans="2:36" s="247" customFormat="1" ht="15" hidden="1" customHeight="1" thickBot="1" x14ac:dyDescent="0.35">
      <c r="B15" s="251">
        <v>9</v>
      </c>
      <c r="C15" s="238" t="s">
        <v>41</v>
      </c>
      <c r="D15" s="238" t="s">
        <v>42</v>
      </c>
      <c r="E15" s="238" t="s">
        <v>119</v>
      </c>
      <c r="F15" s="238" t="s">
        <v>120</v>
      </c>
      <c r="G15" s="238" t="s">
        <v>109</v>
      </c>
      <c r="H15" s="238" t="s">
        <v>46</v>
      </c>
      <c r="I15" s="238" t="s">
        <v>110</v>
      </c>
      <c r="J15" s="238" t="s">
        <v>111</v>
      </c>
      <c r="K15" s="238" t="s">
        <v>121</v>
      </c>
      <c r="L15" s="238" t="s">
        <v>113</v>
      </c>
      <c r="M15" s="238" t="s">
        <v>51</v>
      </c>
      <c r="N15" s="239">
        <v>50000</v>
      </c>
      <c r="O15" s="240"/>
      <c r="P15" s="241"/>
      <c r="Q15" s="242"/>
      <c r="R15" s="242"/>
      <c r="S15" s="243" t="str">
        <f t="shared" si="0"/>
        <v/>
      </c>
      <c r="T15" s="238" t="s">
        <v>52</v>
      </c>
      <c r="U15" s="244"/>
      <c r="V15" s="238" t="s">
        <v>122</v>
      </c>
      <c r="W15" s="238" t="s">
        <v>114</v>
      </c>
      <c r="X15" s="238" t="s">
        <v>75</v>
      </c>
      <c r="Y15" s="238" t="s">
        <v>123</v>
      </c>
      <c r="Z15" s="244">
        <v>44469</v>
      </c>
      <c r="AA15" s="244">
        <v>45359</v>
      </c>
      <c r="AB15" s="245" t="str">
        <f t="shared" ca="1" si="1"/>
        <v>890 dias</v>
      </c>
      <c r="AC15" s="238" t="s">
        <v>124</v>
      </c>
      <c r="AD15" s="272" t="s">
        <v>125</v>
      </c>
      <c r="AE15" s="250"/>
      <c r="AF15" s="238" t="e">
        <f t="shared" ca="1" si="2"/>
        <v>#NUM!</v>
      </c>
      <c r="AG15" s="245">
        <f t="shared" ca="1" si="3"/>
        <v>890</v>
      </c>
      <c r="AI15" s="248" t="str">
        <f t="shared" si="4"/>
        <v>Supermercados Big Compra Ltda. - Ação Indenizatória (1026606-13.2021.8.26.0196)</v>
      </c>
      <c r="AJ15" s="248" t="str">
        <f t="shared" si="5"/>
        <v>Supermercados Big Compra Ltda. - Ação Indenizatória (1026606-13.2021.8.26.0196)</v>
      </c>
    </row>
    <row r="16" spans="2:36" s="247" customFormat="1" ht="15" hidden="1" customHeight="1" thickBot="1" x14ac:dyDescent="0.35">
      <c r="B16" s="251">
        <v>10</v>
      </c>
      <c r="C16" s="238" t="s">
        <v>41</v>
      </c>
      <c r="D16" s="238" t="s">
        <v>42</v>
      </c>
      <c r="E16" s="238" t="s">
        <v>119</v>
      </c>
      <c r="F16" s="238" t="s">
        <v>126</v>
      </c>
      <c r="G16" s="238" t="s">
        <v>109</v>
      </c>
      <c r="H16" s="238" t="s">
        <v>46</v>
      </c>
      <c r="I16" s="238" t="s">
        <v>110</v>
      </c>
      <c r="J16" s="238" t="s">
        <v>111</v>
      </c>
      <c r="K16" s="238" t="s">
        <v>127</v>
      </c>
      <c r="L16" s="238" t="s">
        <v>113</v>
      </c>
      <c r="M16" s="238" t="s">
        <v>51</v>
      </c>
      <c r="N16" s="239">
        <v>20000</v>
      </c>
      <c r="O16" s="240"/>
      <c r="P16" s="241"/>
      <c r="Q16" s="242"/>
      <c r="R16" s="242"/>
      <c r="S16" s="243" t="str">
        <f t="shared" si="0"/>
        <v/>
      </c>
      <c r="T16" s="238" t="s">
        <v>52</v>
      </c>
      <c r="U16" s="244"/>
      <c r="V16" s="238" t="s">
        <v>53</v>
      </c>
      <c r="W16" s="238" t="s">
        <v>54</v>
      </c>
      <c r="X16" s="238" t="s">
        <v>55</v>
      </c>
      <c r="Y16" s="238" t="s">
        <v>128</v>
      </c>
      <c r="Z16" s="244">
        <v>44456</v>
      </c>
      <c r="AA16" s="244"/>
      <c r="AB16" s="245" t="str">
        <f t="shared" ca="1" si="1"/>
        <v>1623 dias</v>
      </c>
      <c r="AC16" s="238"/>
      <c r="AD16" s="272" t="s">
        <v>129</v>
      </c>
      <c r="AE16" s="250"/>
      <c r="AF16" s="238" t="e">
        <f t="shared" ca="1" si="2"/>
        <v>#NUM!</v>
      </c>
      <c r="AG16" s="245">
        <f t="shared" ca="1" si="3"/>
        <v>1623</v>
      </c>
      <c r="AI16" s="248" t="str">
        <f t="shared" si="4"/>
        <v>Supermercados Big Compra Ltda. - Ação Indenizatória (1032968-71.2021.8.26.0506)</v>
      </c>
      <c r="AJ16" s="248" t="str">
        <f t="shared" si="5"/>
        <v>Supermercados Big Compra Ltda. - Ação Indenizatória (1032968-71.2021.8.26.0506)</v>
      </c>
    </row>
    <row r="17" spans="2:36" s="247" customFormat="1" ht="15" hidden="1" customHeight="1" thickBot="1" x14ac:dyDescent="0.45">
      <c r="B17" s="249">
        <v>11</v>
      </c>
      <c r="C17" s="238" t="s">
        <v>78</v>
      </c>
      <c r="D17" s="238" t="s">
        <v>42</v>
      </c>
      <c r="E17" s="238" t="s">
        <v>130</v>
      </c>
      <c r="F17" s="238" t="s">
        <v>131</v>
      </c>
      <c r="G17" s="238" t="s">
        <v>132</v>
      </c>
      <c r="H17" s="238" t="s">
        <v>46</v>
      </c>
      <c r="I17" s="238" t="s">
        <v>133</v>
      </c>
      <c r="J17" s="238" t="s">
        <v>113</v>
      </c>
      <c r="K17" s="238" t="s">
        <v>134</v>
      </c>
      <c r="L17" s="238" t="s">
        <v>111</v>
      </c>
      <c r="M17" s="238" t="s">
        <v>51</v>
      </c>
      <c r="N17" s="285">
        <v>20332</v>
      </c>
      <c r="O17" s="240"/>
      <c r="P17" s="241"/>
      <c r="Q17" s="242"/>
      <c r="R17" s="242"/>
      <c r="S17" s="243" t="str">
        <f t="shared" si="0"/>
        <v/>
      </c>
      <c r="T17" s="238" t="s">
        <v>52</v>
      </c>
      <c r="U17" s="244"/>
      <c r="V17" s="238" t="s">
        <v>53</v>
      </c>
      <c r="W17" s="238" t="s">
        <v>54</v>
      </c>
      <c r="X17" s="238" t="s">
        <v>135</v>
      </c>
      <c r="Y17" s="238" t="s">
        <v>136</v>
      </c>
      <c r="Z17" s="244">
        <v>44497</v>
      </c>
      <c r="AA17" s="244"/>
      <c r="AB17" s="245" t="str">
        <f t="shared" ca="1" si="1"/>
        <v>1582 dias</v>
      </c>
      <c r="AC17" s="238"/>
      <c r="AD17" s="271" t="s">
        <v>137</v>
      </c>
      <c r="AE17" s="250"/>
      <c r="AF17" s="238" t="e">
        <f t="shared" ca="1" si="2"/>
        <v>#NUM!</v>
      </c>
      <c r="AG17" s="245">
        <f t="shared" ca="1" si="3"/>
        <v>1582</v>
      </c>
      <c r="AI17" s="248" t="str">
        <f t="shared" si="4"/>
        <v>Brilho Auto Center - Declaração de Inexistência de Débito (1041082-96.2021.8.26.0506)</v>
      </c>
      <c r="AJ17" s="248" t="str">
        <f t="shared" si="5"/>
        <v>Brilho Auto Center - Declaração de Inexistência de Débito (1041082-96.2021.8.26.0506)</v>
      </c>
    </row>
    <row r="18" spans="2:36" s="247" customFormat="1" ht="15" hidden="1" customHeight="1" thickBot="1" x14ac:dyDescent="0.35">
      <c r="B18" s="249">
        <v>12</v>
      </c>
      <c r="C18" s="238" t="s">
        <v>41</v>
      </c>
      <c r="D18" s="238" t="s">
        <v>42</v>
      </c>
      <c r="E18" s="238" t="s">
        <v>130</v>
      </c>
      <c r="F18" s="238" t="s">
        <v>138</v>
      </c>
      <c r="G18" s="238" t="s">
        <v>109</v>
      </c>
      <c r="H18" s="238" t="s">
        <v>61</v>
      </c>
      <c r="I18" s="238" t="s">
        <v>139</v>
      </c>
      <c r="J18" s="238" t="s">
        <v>113</v>
      </c>
      <c r="K18" s="238" t="s">
        <v>140</v>
      </c>
      <c r="L18" s="238" t="s">
        <v>111</v>
      </c>
      <c r="M18" s="238" t="s">
        <v>51</v>
      </c>
      <c r="N18" s="239">
        <v>43486</v>
      </c>
      <c r="O18" s="240"/>
      <c r="P18" s="241"/>
      <c r="Q18" s="242"/>
      <c r="R18" s="242"/>
      <c r="S18" s="243" t="str">
        <f t="shared" si="0"/>
        <v/>
      </c>
      <c r="T18" s="238" t="s">
        <v>52</v>
      </c>
      <c r="U18" s="244"/>
      <c r="V18" s="238" t="s">
        <v>53</v>
      </c>
      <c r="W18" s="238" t="s">
        <v>54</v>
      </c>
      <c r="X18" s="238" t="s">
        <v>135</v>
      </c>
      <c r="Y18" s="238" t="s">
        <v>141</v>
      </c>
      <c r="Z18" s="244">
        <v>44533</v>
      </c>
      <c r="AA18" s="244"/>
      <c r="AB18" s="245" t="str">
        <f t="shared" ca="1" si="1"/>
        <v>1546 dias</v>
      </c>
      <c r="AC18" s="238"/>
      <c r="AD18" s="271" t="s">
        <v>142</v>
      </c>
      <c r="AE18" s="250"/>
      <c r="AF18" s="238" t="e">
        <f t="shared" ca="1" si="2"/>
        <v>#NUM!</v>
      </c>
      <c r="AG18" s="245">
        <f t="shared" ca="1" si="3"/>
        <v>1546</v>
      </c>
      <c r="AI18" s="248" t="str">
        <f t="shared" si="4"/>
        <v>Giuseppe Bonjovani de Paiva - Ação Indenizatória (1046715-88.2021.8.26.0506)</v>
      </c>
      <c r="AJ18" s="248" t="str">
        <f t="shared" si="5"/>
        <v>Giuseppe Bonjovani de Paiva - Ação Indenizatória (1046715-88.2021.8.26.0506)</v>
      </c>
    </row>
    <row r="19" spans="2:36" s="247" customFormat="1" ht="15" hidden="1" customHeight="1" thickBot="1" x14ac:dyDescent="0.35">
      <c r="B19" s="249">
        <v>13</v>
      </c>
      <c r="C19" s="238" t="s">
        <v>41</v>
      </c>
      <c r="D19" s="238" t="s">
        <v>42</v>
      </c>
      <c r="E19" s="238" t="s">
        <v>143</v>
      </c>
      <c r="F19" s="238" t="s">
        <v>144</v>
      </c>
      <c r="G19" s="238" t="s">
        <v>145</v>
      </c>
      <c r="H19" s="238" t="s">
        <v>46</v>
      </c>
      <c r="I19" s="238" t="s">
        <v>110</v>
      </c>
      <c r="J19" s="238" t="s">
        <v>113</v>
      </c>
      <c r="K19" s="238" t="s">
        <v>146</v>
      </c>
      <c r="L19" s="238" t="s">
        <v>111</v>
      </c>
      <c r="M19" s="238" t="s">
        <v>51</v>
      </c>
      <c r="N19" s="239">
        <v>30354.54</v>
      </c>
      <c r="O19" s="240"/>
      <c r="P19" s="241"/>
      <c r="Q19" s="242"/>
      <c r="R19" s="242"/>
      <c r="S19" s="243" t="str">
        <f t="shared" si="0"/>
        <v/>
      </c>
      <c r="T19" s="238" t="s">
        <v>52</v>
      </c>
      <c r="U19" s="244"/>
      <c r="V19" s="238" t="s">
        <v>53</v>
      </c>
      <c r="W19" s="238" t="s">
        <v>114</v>
      </c>
      <c r="X19" s="238" t="s">
        <v>115</v>
      </c>
      <c r="Y19" s="238" t="s">
        <v>147</v>
      </c>
      <c r="Z19" s="244">
        <v>44544</v>
      </c>
      <c r="AA19" s="244">
        <v>45000</v>
      </c>
      <c r="AB19" s="245" t="str">
        <f t="shared" ca="1" si="1"/>
        <v>456 dias</v>
      </c>
      <c r="AC19" s="238" t="s">
        <v>148</v>
      </c>
      <c r="AD19" s="272" t="s">
        <v>149</v>
      </c>
      <c r="AE19" s="250"/>
      <c r="AF19" s="238" t="e">
        <f t="shared" ca="1" si="2"/>
        <v>#NUM!</v>
      </c>
      <c r="AG19" s="245">
        <f t="shared" ca="1" si="3"/>
        <v>456</v>
      </c>
      <c r="AI19" s="248" t="str">
        <f t="shared" si="4"/>
        <v>Supermercados Big Compra Ltda. - Ação de Título de Crédito (1032652-18.2021.8.26.0196)</v>
      </c>
      <c r="AJ19" s="248" t="str">
        <f t="shared" si="5"/>
        <v>Supermercados Big Compra Ltda. - Ação de Título de Crédito (1032652-18.2021.8.26.0196)</v>
      </c>
    </row>
    <row r="20" spans="2:36" s="247" customFormat="1" ht="15" hidden="1" customHeight="1" thickBot="1" x14ac:dyDescent="0.35">
      <c r="B20" s="249">
        <v>14</v>
      </c>
      <c r="C20" s="238" t="s">
        <v>41</v>
      </c>
      <c r="D20" s="238" t="s">
        <v>42</v>
      </c>
      <c r="E20" s="238" t="s">
        <v>43</v>
      </c>
      <c r="F20" s="238" t="s">
        <v>150</v>
      </c>
      <c r="G20" s="238" t="s">
        <v>145</v>
      </c>
      <c r="H20" s="238" t="s">
        <v>46</v>
      </c>
      <c r="I20" s="238" t="s">
        <v>110</v>
      </c>
      <c r="J20" s="238" t="s">
        <v>113</v>
      </c>
      <c r="K20" s="238" t="s">
        <v>146</v>
      </c>
      <c r="L20" s="238" t="s">
        <v>111</v>
      </c>
      <c r="M20" s="238" t="s">
        <v>51</v>
      </c>
      <c r="N20" s="239">
        <v>55192.01</v>
      </c>
      <c r="O20" s="240"/>
      <c r="P20" s="241"/>
      <c r="Q20" s="242"/>
      <c r="R20" s="242"/>
      <c r="S20" s="243" t="str">
        <f t="shared" si="0"/>
        <v/>
      </c>
      <c r="T20" s="238" t="s">
        <v>52</v>
      </c>
      <c r="U20" s="244"/>
      <c r="V20" s="238" t="s">
        <v>53</v>
      </c>
      <c r="W20" s="238" t="s">
        <v>151</v>
      </c>
      <c r="X20" s="238" t="s">
        <v>75</v>
      </c>
      <c r="Y20" s="238" t="s">
        <v>152</v>
      </c>
      <c r="Z20" s="244">
        <v>44540</v>
      </c>
      <c r="AA20" s="244">
        <v>45084</v>
      </c>
      <c r="AB20" s="245" t="str">
        <f t="shared" ca="1" si="1"/>
        <v>544 dias</v>
      </c>
      <c r="AC20" s="238" t="s">
        <v>148</v>
      </c>
      <c r="AD20" s="272" t="s">
        <v>153</v>
      </c>
      <c r="AE20" s="250"/>
      <c r="AF20" s="238" t="e">
        <f t="shared" ca="1" si="2"/>
        <v>#NUM!</v>
      </c>
      <c r="AG20" s="245">
        <f t="shared" ca="1" si="3"/>
        <v>544</v>
      </c>
      <c r="AI20" s="248" t="str">
        <f t="shared" si="4"/>
        <v>Supermercados Big Compra Ltda. - Ação de Título de Crédito (1003841-84.2021.8.26.0572)</v>
      </c>
      <c r="AJ20" s="248" t="str">
        <f t="shared" si="5"/>
        <v>Supermercados Big Compra Ltda. - Ação de Título de Crédito (1003841-84.2021.8.26.0572)</v>
      </c>
    </row>
    <row r="21" spans="2:36" s="247" customFormat="1" ht="15" hidden="1" customHeight="1" thickBot="1" x14ac:dyDescent="0.35">
      <c r="B21" s="249">
        <v>15</v>
      </c>
      <c r="C21" s="238" t="s">
        <v>41</v>
      </c>
      <c r="D21" s="238" t="s">
        <v>42</v>
      </c>
      <c r="E21" s="238" t="s">
        <v>43</v>
      </c>
      <c r="F21" s="238" t="s">
        <v>154</v>
      </c>
      <c r="G21" s="238" t="s">
        <v>70</v>
      </c>
      <c r="H21" s="238" t="s">
        <v>46</v>
      </c>
      <c r="I21" s="238" t="s">
        <v>110</v>
      </c>
      <c r="J21" s="238" t="s">
        <v>111</v>
      </c>
      <c r="K21" s="238" t="s">
        <v>155</v>
      </c>
      <c r="L21" s="238" t="s">
        <v>111</v>
      </c>
      <c r="M21" s="238" t="s">
        <v>51</v>
      </c>
      <c r="N21" s="239">
        <v>51432.62</v>
      </c>
      <c r="O21" s="240"/>
      <c r="P21" s="241"/>
      <c r="Q21" s="242"/>
      <c r="R21" s="242"/>
      <c r="S21" s="243" t="str">
        <f t="shared" si="0"/>
        <v/>
      </c>
      <c r="T21" s="238" t="s">
        <v>52</v>
      </c>
      <c r="U21" s="244"/>
      <c r="V21" s="238" t="s">
        <v>53</v>
      </c>
      <c r="W21" s="238" t="s">
        <v>54</v>
      </c>
      <c r="X21" s="238" t="s">
        <v>156</v>
      </c>
      <c r="Y21" s="238" t="s">
        <v>157</v>
      </c>
      <c r="Z21" s="244">
        <v>44566</v>
      </c>
      <c r="AA21" s="244"/>
      <c r="AB21" s="245" t="str">
        <f t="shared" ca="1" si="1"/>
        <v>1513 dias</v>
      </c>
      <c r="AC21" s="238" t="s">
        <v>117</v>
      </c>
      <c r="AD21" s="272" t="s">
        <v>158</v>
      </c>
      <c r="AE21" s="250"/>
      <c r="AF21" s="238" t="e">
        <f t="shared" ca="1" si="2"/>
        <v>#NUM!</v>
      </c>
      <c r="AG21" s="245">
        <f t="shared" ca="1" si="3"/>
        <v>1513</v>
      </c>
      <c r="AI21" s="248" t="str">
        <f t="shared" si="4"/>
        <v>Supermercados Big Compra Ltda. - Ação Declaratória de Constitucionalidade (1000128-71.2022.8.26.0506)</v>
      </c>
      <c r="AJ21" s="248" t="str">
        <f t="shared" si="5"/>
        <v>Supermercados Big Compra Ltda. - Ação Declaratória de Constitucionalidade (1000128-71.2022.8.26.0506)</v>
      </c>
    </row>
    <row r="22" spans="2:36" s="247" customFormat="1" ht="15" hidden="1" customHeight="1" thickBot="1" x14ac:dyDescent="0.35">
      <c r="B22" s="249">
        <v>16</v>
      </c>
      <c r="C22" s="238" t="s">
        <v>41</v>
      </c>
      <c r="D22" s="238" t="s">
        <v>42</v>
      </c>
      <c r="E22" s="238" t="s">
        <v>119</v>
      </c>
      <c r="F22" s="238" t="s">
        <v>159</v>
      </c>
      <c r="G22" s="238" t="s">
        <v>132</v>
      </c>
      <c r="H22" s="238" t="s">
        <v>46</v>
      </c>
      <c r="I22" s="238" t="s">
        <v>110</v>
      </c>
      <c r="J22" s="238" t="s">
        <v>111</v>
      </c>
      <c r="K22" s="238" t="s">
        <v>160</v>
      </c>
      <c r="L22" s="238" t="s">
        <v>113</v>
      </c>
      <c r="M22" s="238" t="s">
        <v>51</v>
      </c>
      <c r="N22" s="239">
        <v>15000</v>
      </c>
      <c r="O22" s="240"/>
      <c r="P22" s="241"/>
      <c r="Q22" s="242"/>
      <c r="R22" s="242"/>
      <c r="S22" s="243" t="str">
        <f t="shared" si="0"/>
        <v/>
      </c>
      <c r="T22" s="238" t="s">
        <v>52</v>
      </c>
      <c r="U22" s="244"/>
      <c r="V22" s="238" t="s">
        <v>122</v>
      </c>
      <c r="W22" s="238" t="s">
        <v>83</v>
      </c>
      <c r="X22" s="238" t="s">
        <v>161</v>
      </c>
      <c r="Y22" s="238" t="s">
        <v>162</v>
      </c>
      <c r="Z22" s="244">
        <v>44392</v>
      </c>
      <c r="AA22" s="244"/>
      <c r="AB22" s="245" t="str">
        <f t="shared" ca="1" si="1"/>
        <v>1687 dias</v>
      </c>
      <c r="AC22" s="238"/>
      <c r="AD22" s="272" t="s">
        <v>163</v>
      </c>
      <c r="AE22" s="250"/>
      <c r="AF22" s="238" t="e">
        <f t="shared" ca="1" si="2"/>
        <v>#NUM!</v>
      </c>
      <c r="AG22" s="245">
        <f t="shared" ca="1" si="3"/>
        <v>1687</v>
      </c>
      <c r="AI22" s="248" t="str">
        <f t="shared" si="4"/>
        <v>Supermercados Big Compra Ltda. - Declaração de Inexistência de Débito (1002154-72.2021.8.26.0572)</v>
      </c>
      <c r="AJ22" s="248" t="str">
        <f t="shared" si="5"/>
        <v>Supermercados Big Compra Ltda. - Declaração de Inexistência de Débito (1002154-72.2021.8.26.0572)</v>
      </c>
    </row>
    <row r="23" spans="2:36" s="247" customFormat="1" ht="15" hidden="1" customHeight="1" thickBot="1" x14ac:dyDescent="0.35">
      <c r="B23" s="249">
        <v>17</v>
      </c>
      <c r="C23" s="238" t="s">
        <v>78</v>
      </c>
      <c r="D23" s="238" t="s">
        <v>42</v>
      </c>
      <c r="E23" s="238" t="s">
        <v>43</v>
      </c>
      <c r="F23" s="238" t="s">
        <v>164</v>
      </c>
      <c r="G23" s="238" t="s">
        <v>132</v>
      </c>
      <c r="H23" s="238" t="s">
        <v>61</v>
      </c>
      <c r="I23" s="238" t="s">
        <v>165</v>
      </c>
      <c r="J23" s="238" t="s">
        <v>113</v>
      </c>
      <c r="K23" s="238" t="s">
        <v>166</v>
      </c>
      <c r="L23" s="238" t="s">
        <v>111</v>
      </c>
      <c r="M23" s="238" t="s">
        <v>51</v>
      </c>
      <c r="N23" s="239">
        <v>20063.689999999999</v>
      </c>
      <c r="O23" s="240"/>
      <c r="P23" s="241"/>
      <c r="Q23" s="242"/>
      <c r="R23" s="242"/>
      <c r="S23" s="243" t="str">
        <f t="shared" si="0"/>
        <v/>
      </c>
      <c r="T23" s="238" t="s">
        <v>167</v>
      </c>
      <c r="U23" s="244"/>
      <c r="V23" s="238" t="s">
        <v>53</v>
      </c>
      <c r="W23" s="238" t="s">
        <v>54</v>
      </c>
      <c r="X23" s="238" t="s">
        <v>168</v>
      </c>
      <c r="Y23" s="238" t="s">
        <v>169</v>
      </c>
      <c r="Z23" s="244">
        <v>44679</v>
      </c>
      <c r="AA23" s="244"/>
      <c r="AB23" s="245" t="str">
        <f t="shared" ca="1" si="1"/>
        <v>1400 dias</v>
      </c>
      <c r="AC23" s="238"/>
      <c r="AD23" s="271" t="s">
        <v>170</v>
      </c>
      <c r="AE23" s="250"/>
      <c r="AF23" s="238" t="e">
        <f t="shared" ca="1" si="2"/>
        <v>#NUM!</v>
      </c>
      <c r="AG23" s="245">
        <f t="shared" ca="1" si="3"/>
        <v>1400</v>
      </c>
      <c r="AI23" s="248" t="str">
        <f t="shared" si="4"/>
        <v>Edson José Marques - Declaração de Inexistência de Débito (1016717-41.2022.8.26.0506)</v>
      </c>
      <c r="AJ23" s="248" t="str">
        <f t="shared" si="5"/>
        <v>Edson José Marques - Declaração de Inexistência de Débito (1016717-41.2022.8.26.0506)</v>
      </c>
    </row>
    <row r="24" spans="2:36" s="247" customFormat="1" ht="15" hidden="1" customHeight="1" thickBot="1" x14ac:dyDescent="0.35">
      <c r="B24" s="249">
        <v>18</v>
      </c>
      <c r="C24" s="238" t="s">
        <v>78</v>
      </c>
      <c r="D24" s="238" t="s">
        <v>42</v>
      </c>
      <c r="E24" s="238" t="s">
        <v>171</v>
      </c>
      <c r="F24" s="238" t="s">
        <v>172</v>
      </c>
      <c r="G24" s="238" t="s">
        <v>132</v>
      </c>
      <c r="H24" s="238" t="s">
        <v>61</v>
      </c>
      <c r="I24" s="238" t="s">
        <v>173</v>
      </c>
      <c r="J24" s="238" t="s">
        <v>113</v>
      </c>
      <c r="K24" s="238" t="s">
        <v>174</v>
      </c>
      <c r="L24" s="238" t="s">
        <v>111</v>
      </c>
      <c r="M24" s="238" t="s">
        <v>51</v>
      </c>
      <c r="N24" s="239">
        <v>27993.22</v>
      </c>
      <c r="O24" s="240"/>
      <c r="P24" s="241"/>
      <c r="Q24" s="242"/>
      <c r="R24" s="242"/>
      <c r="S24" s="243" t="str">
        <f t="shared" si="0"/>
        <v/>
      </c>
      <c r="T24" s="238" t="s">
        <v>52</v>
      </c>
      <c r="U24" s="244"/>
      <c r="V24" s="238" t="s">
        <v>53</v>
      </c>
      <c r="W24" s="238" t="s">
        <v>54</v>
      </c>
      <c r="X24" s="238" t="s">
        <v>55</v>
      </c>
      <c r="Y24" s="238" t="s">
        <v>175</v>
      </c>
      <c r="Z24" s="244">
        <v>44683</v>
      </c>
      <c r="AA24" s="244"/>
      <c r="AB24" s="245" t="str">
        <f t="shared" ca="1" si="1"/>
        <v>1396 dias</v>
      </c>
      <c r="AC24" s="238"/>
      <c r="AD24" s="271" t="s">
        <v>176</v>
      </c>
      <c r="AE24" s="250"/>
      <c r="AF24" s="238" t="e">
        <f t="shared" ca="1" si="2"/>
        <v>#NUM!</v>
      </c>
      <c r="AG24" s="245">
        <f t="shared" ca="1" si="3"/>
        <v>1396</v>
      </c>
      <c r="AI24" s="248" t="str">
        <f t="shared" si="4"/>
        <v>Fernando José Pereira - Declaração de Inexistência de Débito (1017163-44.2022.8.26.0506)</v>
      </c>
      <c r="AJ24" s="248" t="str">
        <f t="shared" si="5"/>
        <v>Fernando José Pereira - Declaração de Inexistência de Débito (1017163-44.2022.8.26.0506)</v>
      </c>
    </row>
    <row r="25" spans="2:36" s="247" customFormat="1" ht="15" hidden="1" customHeight="1" thickBot="1" x14ac:dyDescent="0.35">
      <c r="B25" s="249">
        <v>19</v>
      </c>
      <c r="C25" s="238" t="s">
        <v>41</v>
      </c>
      <c r="D25" s="238" t="s">
        <v>42</v>
      </c>
      <c r="E25" s="238" t="s">
        <v>43</v>
      </c>
      <c r="F25" s="238" t="s">
        <v>177</v>
      </c>
      <c r="G25" s="238" t="s">
        <v>109</v>
      </c>
      <c r="H25" s="238" t="s">
        <v>46</v>
      </c>
      <c r="I25" s="238" t="s">
        <v>110</v>
      </c>
      <c r="J25" s="238" t="s">
        <v>111</v>
      </c>
      <c r="K25" s="238" t="s">
        <v>178</v>
      </c>
      <c r="L25" s="238" t="s">
        <v>113</v>
      </c>
      <c r="M25" s="238" t="s">
        <v>51</v>
      </c>
      <c r="N25" s="239">
        <v>248000</v>
      </c>
      <c r="O25" s="240">
        <v>114000</v>
      </c>
      <c r="P25" s="241"/>
      <c r="Q25" s="242"/>
      <c r="R25" s="242"/>
      <c r="S25" s="243" t="str">
        <f t="shared" si="0"/>
        <v/>
      </c>
      <c r="T25" s="238" t="s">
        <v>52</v>
      </c>
      <c r="U25" s="244"/>
      <c r="V25" s="238" t="s">
        <v>53</v>
      </c>
      <c r="W25" s="238" t="s">
        <v>179</v>
      </c>
      <c r="X25" s="238" t="s">
        <v>55</v>
      </c>
      <c r="Y25" s="238" t="s">
        <v>180</v>
      </c>
      <c r="Z25" s="244">
        <v>44662</v>
      </c>
      <c r="AA25" s="244">
        <v>45091</v>
      </c>
      <c r="AB25" s="245" t="str">
        <f t="shared" ca="1" si="1"/>
        <v>429 dias</v>
      </c>
      <c r="AC25" s="238"/>
      <c r="AD25" s="272" t="s">
        <v>181</v>
      </c>
      <c r="AE25" s="250"/>
      <c r="AF25" s="238" t="e">
        <f t="shared" ca="1" si="2"/>
        <v>#NUM!</v>
      </c>
      <c r="AG25" s="245">
        <f t="shared" ca="1" si="3"/>
        <v>429</v>
      </c>
      <c r="AI25" s="248" t="str">
        <f t="shared" si="4"/>
        <v>Supermercados Big Compra Ltda. - Ação Indenizatória (1001052-78.2022.8.26.0572)</v>
      </c>
      <c r="AJ25" s="248" t="str">
        <f t="shared" si="5"/>
        <v>Supermercados Big Compra Ltda. - Ação Indenizatória (1001052-78.2022.8.26.0572)</v>
      </c>
    </row>
    <row r="26" spans="2:36" s="247" customFormat="1" ht="15" hidden="1" customHeight="1" thickBot="1" x14ac:dyDescent="0.35">
      <c r="B26" s="249">
        <v>20</v>
      </c>
      <c r="C26" s="238" t="s">
        <v>41</v>
      </c>
      <c r="D26" s="238" t="s">
        <v>42</v>
      </c>
      <c r="E26" s="238" t="s">
        <v>43</v>
      </c>
      <c r="F26" s="238" t="s">
        <v>182</v>
      </c>
      <c r="G26" s="238" t="s">
        <v>183</v>
      </c>
      <c r="H26" s="238" t="s">
        <v>46</v>
      </c>
      <c r="I26" s="238" t="s">
        <v>184</v>
      </c>
      <c r="J26" s="238" t="s">
        <v>113</v>
      </c>
      <c r="K26" s="238" t="s">
        <v>185</v>
      </c>
      <c r="L26" s="238" t="s">
        <v>111</v>
      </c>
      <c r="M26" s="238" t="s">
        <v>51</v>
      </c>
      <c r="N26" s="239">
        <v>1000</v>
      </c>
      <c r="O26" s="240"/>
      <c r="P26" s="241"/>
      <c r="Q26" s="242"/>
      <c r="R26" s="242"/>
      <c r="S26" s="243" t="str">
        <f t="shared" si="0"/>
        <v/>
      </c>
      <c r="T26" s="238" t="s">
        <v>52</v>
      </c>
      <c r="U26" s="244"/>
      <c r="V26" s="238" t="s">
        <v>53</v>
      </c>
      <c r="W26" s="238" t="s">
        <v>54</v>
      </c>
      <c r="X26" s="238" t="s">
        <v>115</v>
      </c>
      <c r="Y26" s="238" t="s">
        <v>147</v>
      </c>
      <c r="Z26" s="244">
        <v>44705</v>
      </c>
      <c r="AA26" s="244">
        <v>45116</v>
      </c>
      <c r="AB26" s="245" t="str">
        <f t="shared" ca="1" si="1"/>
        <v>411 dias</v>
      </c>
      <c r="AC26" s="238"/>
      <c r="AD26" s="272" t="s">
        <v>186</v>
      </c>
      <c r="AE26" s="250"/>
      <c r="AF26" s="238" t="e">
        <f t="shared" ca="1" si="2"/>
        <v>#NUM!</v>
      </c>
      <c r="AG26" s="245">
        <f t="shared" ca="1" si="3"/>
        <v>411</v>
      </c>
      <c r="AI26" s="248" t="str">
        <f t="shared" si="4"/>
        <v>Leco Car  - Seguro / Remoção / Vaga Técnica (1021378-63.2022.8.26.0506)</v>
      </c>
      <c r="AJ26" s="248" t="str">
        <f t="shared" si="5"/>
        <v>Leco Car  - Seguro / Remoção / Vaga Técnica (1021378-63.2022.8.26.0506)</v>
      </c>
    </row>
    <row r="27" spans="2:36" s="247" customFormat="1" ht="15" hidden="1" customHeight="1" thickBot="1" x14ac:dyDescent="0.35">
      <c r="B27" s="249">
        <v>21</v>
      </c>
      <c r="C27" s="238" t="s">
        <v>41</v>
      </c>
      <c r="D27" s="238" t="s">
        <v>42</v>
      </c>
      <c r="E27" s="238" t="s">
        <v>43</v>
      </c>
      <c r="F27" s="238" t="s">
        <v>187</v>
      </c>
      <c r="G27" s="238" t="s">
        <v>183</v>
      </c>
      <c r="H27" s="238" t="s">
        <v>46</v>
      </c>
      <c r="I27" s="238" t="s">
        <v>184</v>
      </c>
      <c r="J27" s="238" t="s">
        <v>113</v>
      </c>
      <c r="K27" s="238" t="s">
        <v>185</v>
      </c>
      <c r="L27" s="238" t="s">
        <v>111</v>
      </c>
      <c r="M27" s="238" t="s">
        <v>51</v>
      </c>
      <c r="N27" s="239">
        <v>11762</v>
      </c>
      <c r="O27" s="240"/>
      <c r="P27" s="241"/>
      <c r="Q27" s="242"/>
      <c r="R27" s="242"/>
      <c r="S27" s="243" t="str">
        <f t="shared" si="0"/>
        <v/>
      </c>
      <c r="T27" s="238" t="s">
        <v>52</v>
      </c>
      <c r="U27" s="244"/>
      <c r="V27" s="238" t="s">
        <v>53</v>
      </c>
      <c r="W27" s="238" t="s">
        <v>54</v>
      </c>
      <c r="X27" s="238" t="s">
        <v>115</v>
      </c>
      <c r="Y27" s="238" t="s">
        <v>147</v>
      </c>
      <c r="Z27" s="244">
        <v>44715</v>
      </c>
      <c r="AA27" s="244"/>
      <c r="AB27" s="245" t="str">
        <f t="shared" ca="1" si="1"/>
        <v>1364 dias</v>
      </c>
      <c r="AC27" s="238"/>
      <c r="AD27" s="272" t="s">
        <v>188</v>
      </c>
      <c r="AE27" s="250"/>
      <c r="AF27" s="238" t="e">
        <f t="shared" ca="1" si="2"/>
        <v>#NUM!</v>
      </c>
      <c r="AG27" s="245">
        <f t="shared" ca="1" si="3"/>
        <v>1364</v>
      </c>
      <c r="AI27" s="248" t="str">
        <f t="shared" si="4"/>
        <v>Leco Car  - Seguro / Remoção / Vaga Técnica (1023475-36.2022.8.26.0506)</v>
      </c>
      <c r="AJ27" s="248" t="str">
        <f t="shared" si="5"/>
        <v>Leco Car  - Seguro / Remoção / Vaga Técnica (1023475-36.2022.8.26.0506)</v>
      </c>
    </row>
    <row r="28" spans="2:36" s="247" customFormat="1" ht="15" hidden="1" customHeight="1" thickBot="1" x14ac:dyDescent="0.35">
      <c r="B28" s="249">
        <v>22</v>
      </c>
      <c r="C28" s="238" t="s">
        <v>78</v>
      </c>
      <c r="D28" s="238" t="s">
        <v>42</v>
      </c>
      <c r="E28" s="238" t="s">
        <v>189</v>
      </c>
      <c r="F28" s="238" t="s">
        <v>190</v>
      </c>
      <c r="G28" s="238" t="s">
        <v>109</v>
      </c>
      <c r="H28" s="238" t="s">
        <v>61</v>
      </c>
      <c r="I28" s="238" t="s">
        <v>191</v>
      </c>
      <c r="J28" s="238" t="s">
        <v>113</v>
      </c>
      <c r="K28" s="238" t="s">
        <v>192</v>
      </c>
      <c r="L28" s="238" t="s">
        <v>111</v>
      </c>
      <c r="M28" s="238" t="s">
        <v>51</v>
      </c>
      <c r="N28" s="239">
        <v>7173.59</v>
      </c>
      <c r="O28" s="240"/>
      <c r="P28" s="241"/>
      <c r="Q28" s="242"/>
      <c r="R28" s="242"/>
      <c r="S28" s="243" t="str">
        <f t="shared" si="0"/>
        <v/>
      </c>
      <c r="T28" s="238" t="s">
        <v>52</v>
      </c>
      <c r="U28" s="244"/>
      <c r="V28" s="238" t="s">
        <v>53</v>
      </c>
      <c r="W28" s="238" t="s">
        <v>54</v>
      </c>
      <c r="X28" s="238" t="s">
        <v>193</v>
      </c>
      <c r="Y28" s="238" t="s">
        <v>194</v>
      </c>
      <c r="Z28" s="244">
        <v>44606</v>
      </c>
      <c r="AA28" s="244"/>
      <c r="AB28" s="245" t="str">
        <f t="shared" ca="1" si="1"/>
        <v>1473 dias</v>
      </c>
      <c r="AC28" s="238"/>
      <c r="AD28" s="271" t="s">
        <v>195</v>
      </c>
      <c r="AE28" s="250"/>
      <c r="AF28" s="238" t="e">
        <f t="shared" ca="1" si="2"/>
        <v>#NUM!</v>
      </c>
      <c r="AG28" s="245">
        <f t="shared" ca="1" si="3"/>
        <v>1473</v>
      </c>
      <c r="AI28" s="248" t="str">
        <f t="shared" si="4"/>
        <v>Felipe Augusto Taveiros Palei - Ação Indenizatória (1005036-74.2022.8.26.0506)</v>
      </c>
      <c r="AJ28" s="248" t="str">
        <f t="shared" si="5"/>
        <v>Felipe Augusto Taveiros Palei - Ação Indenizatória (1005036-74.2022.8.26.0506)</v>
      </c>
    </row>
    <row r="29" spans="2:36" s="247" customFormat="1" ht="15" hidden="1" customHeight="1" thickBot="1" x14ac:dyDescent="0.35">
      <c r="B29" s="249">
        <v>23</v>
      </c>
      <c r="C29" s="238" t="s">
        <v>78</v>
      </c>
      <c r="D29" s="238" t="s">
        <v>42</v>
      </c>
      <c r="E29" s="238" t="s">
        <v>119</v>
      </c>
      <c r="F29" s="238" t="s">
        <v>196</v>
      </c>
      <c r="G29" s="238" t="s">
        <v>132</v>
      </c>
      <c r="H29" s="238" t="s">
        <v>61</v>
      </c>
      <c r="I29" s="238" t="s">
        <v>197</v>
      </c>
      <c r="J29" s="238" t="s">
        <v>113</v>
      </c>
      <c r="K29" s="238" t="s">
        <v>198</v>
      </c>
      <c r="L29" s="238" t="s">
        <v>111</v>
      </c>
      <c r="M29" s="238" t="s">
        <v>51</v>
      </c>
      <c r="N29" s="239">
        <v>1000</v>
      </c>
      <c r="O29" s="240"/>
      <c r="P29" s="241"/>
      <c r="Q29" s="242"/>
      <c r="R29" s="242"/>
      <c r="S29" s="243" t="str">
        <f t="shared" si="0"/>
        <v/>
      </c>
      <c r="T29" s="238" t="s">
        <v>167</v>
      </c>
      <c r="U29" s="244"/>
      <c r="V29" s="238" t="s">
        <v>122</v>
      </c>
      <c r="W29" s="238" t="s">
        <v>199</v>
      </c>
      <c r="X29" s="238" t="s">
        <v>200</v>
      </c>
      <c r="Y29" s="238" t="s">
        <v>201</v>
      </c>
      <c r="Z29" s="244">
        <v>44564</v>
      </c>
      <c r="AA29" s="244"/>
      <c r="AB29" s="245" t="str">
        <f t="shared" ca="1" si="1"/>
        <v>1515 dias</v>
      </c>
      <c r="AC29" s="238"/>
      <c r="AD29" s="271" t="s">
        <v>202</v>
      </c>
      <c r="AE29" s="250"/>
      <c r="AF29" s="238" t="e">
        <f t="shared" ca="1" si="2"/>
        <v>#NUM!</v>
      </c>
      <c r="AG29" s="245">
        <f t="shared" ca="1" si="3"/>
        <v>1515</v>
      </c>
      <c r="AI29" s="248" t="str">
        <f t="shared" si="4"/>
        <v>Maria Angélica Cal Garcia Prado - Declaração de Inexistência de Débito (1000042-06.2022.8.26.0602)</v>
      </c>
      <c r="AJ29" s="248" t="str">
        <f t="shared" si="5"/>
        <v>Maria Angélica Cal Garcia Prado - Declaração de Inexistência de Débito (1000042-06.2022.8.26.0602)</v>
      </c>
    </row>
    <row r="30" spans="2:36" s="247" customFormat="1" ht="15" hidden="1" customHeight="1" thickBot="1" x14ac:dyDescent="0.35">
      <c r="B30" s="249">
        <v>24</v>
      </c>
      <c r="C30" s="238" t="s">
        <v>41</v>
      </c>
      <c r="D30" s="238" t="s">
        <v>42</v>
      </c>
      <c r="E30" s="238" t="s">
        <v>143</v>
      </c>
      <c r="F30" s="238" t="s">
        <v>203</v>
      </c>
      <c r="G30" s="238" t="s">
        <v>204</v>
      </c>
      <c r="H30" s="238" t="s">
        <v>46</v>
      </c>
      <c r="I30" s="238" t="s">
        <v>205</v>
      </c>
      <c r="J30" s="238" t="s">
        <v>111</v>
      </c>
      <c r="K30" s="238" t="s">
        <v>206</v>
      </c>
      <c r="L30" s="238" t="s">
        <v>113</v>
      </c>
      <c r="M30" s="238" t="s">
        <v>51</v>
      </c>
      <c r="N30" s="239">
        <v>2622.4</v>
      </c>
      <c r="O30" s="240"/>
      <c r="P30" s="241"/>
      <c r="Q30" s="242"/>
      <c r="R30" s="242"/>
      <c r="S30" s="243" t="str">
        <f t="shared" si="0"/>
        <v/>
      </c>
      <c r="T30" s="238" t="s">
        <v>52</v>
      </c>
      <c r="U30" s="244"/>
      <c r="V30" s="238" t="s">
        <v>53</v>
      </c>
      <c r="W30" s="238" t="s">
        <v>54</v>
      </c>
      <c r="X30" s="238" t="s">
        <v>207</v>
      </c>
      <c r="Y30" s="238" t="s">
        <v>76</v>
      </c>
      <c r="Z30" s="244">
        <v>42978</v>
      </c>
      <c r="AA30" s="244"/>
      <c r="AB30" s="245" t="str">
        <f t="shared" ca="1" si="1"/>
        <v>3101 dias</v>
      </c>
      <c r="AC30" s="238"/>
      <c r="AD30" s="272" t="s">
        <v>208</v>
      </c>
      <c r="AE30" s="250"/>
      <c r="AF30" s="238" t="e">
        <f t="shared" ca="1" si="2"/>
        <v>#NUM!</v>
      </c>
      <c r="AG30" s="245">
        <f t="shared" ca="1" si="3"/>
        <v>3101</v>
      </c>
      <c r="AI30" s="248" t="str">
        <f t="shared" si="4"/>
        <v>Mister Ottani - Execução Fiscal (1500252-07.2016.8.26.0506)</v>
      </c>
      <c r="AJ30" s="248" t="str">
        <f t="shared" si="5"/>
        <v>Mister Ottani - Execução Fiscal (1500252-07.2016.8.26.0506)</v>
      </c>
    </row>
    <row r="31" spans="2:36" s="247" customFormat="1" ht="15" hidden="1" customHeight="1" thickBot="1" x14ac:dyDescent="0.35">
      <c r="B31" s="249">
        <v>25</v>
      </c>
      <c r="C31" s="238" t="s">
        <v>41</v>
      </c>
      <c r="D31" s="238" t="s">
        <v>42</v>
      </c>
      <c r="E31" s="238" t="s">
        <v>143</v>
      </c>
      <c r="F31" s="238" t="s">
        <v>209</v>
      </c>
      <c r="G31" s="238" t="s">
        <v>204</v>
      </c>
      <c r="H31" s="238" t="s">
        <v>46</v>
      </c>
      <c r="I31" s="238" t="s">
        <v>205</v>
      </c>
      <c r="J31" s="238" t="s">
        <v>111</v>
      </c>
      <c r="K31" s="238" t="s">
        <v>206</v>
      </c>
      <c r="L31" s="238" t="s">
        <v>113</v>
      </c>
      <c r="M31" s="238" t="s">
        <v>51</v>
      </c>
      <c r="N31" s="239">
        <v>2594.61</v>
      </c>
      <c r="O31" s="240"/>
      <c r="P31" s="241"/>
      <c r="Q31" s="242"/>
      <c r="R31" s="242"/>
      <c r="S31" s="243" t="str">
        <f t="shared" si="0"/>
        <v/>
      </c>
      <c r="T31" s="238" t="s">
        <v>52</v>
      </c>
      <c r="U31" s="244"/>
      <c r="V31" s="238" t="s">
        <v>53</v>
      </c>
      <c r="W31" s="238" t="s">
        <v>54</v>
      </c>
      <c r="X31" s="238" t="s">
        <v>207</v>
      </c>
      <c r="Y31" s="238" t="s">
        <v>76</v>
      </c>
      <c r="Z31" s="244">
        <v>42977</v>
      </c>
      <c r="AA31" s="244"/>
      <c r="AB31" s="245" t="str">
        <f t="shared" ca="1" si="1"/>
        <v>3102 dias</v>
      </c>
      <c r="AC31" s="238"/>
      <c r="AD31" s="272" t="s">
        <v>210</v>
      </c>
      <c r="AE31" s="250"/>
      <c r="AF31" s="238" t="e">
        <f t="shared" ca="1" si="2"/>
        <v>#NUM!</v>
      </c>
      <c r="AG31" s="245">
        <f t="shared" ca="1" si="3"/>
        <v>3102</v>
      </c>
      <c r="AI31" s="248" t="str">
        <f t="shared" si="4"/>
        <v>Mister Ottani - Execução Fiscal (1505481-45.2016.8.26.0506)</v>
      </c>
      <c r="AJ31" s="248" t="str">
        <f t="shared" si="5"/>
        <v>Mister Ottani - Execução Fiscal (1505481-45.2016.8.26.0506)</v>
      </c>
    </row>
    <row r="32" spans="2:36" s="247" customFormat="1" ht="15" hidden="1" customHeight="1" thickBot="1" x14ac:dyDescent="0.35">
      <c r="B32" s="251">
        <v>26</v>
      </c>
      <c r="C32" s="238" t="s">
        <v>41</v>
      </c>
      <c r="D32" s="238" t="s">
        <v>42</v>
      </c>
      <c r="E32" s="238" t="s">
        <v>43</v>
      </c>
      <c r="F32" s="238" t="s">
        <v>211</v>
      </c>
      <c r="G32" s="238" t="s">
        <v>109</v>
      </c>
      <c r="H32" s="238" t="s">
        <v>46</v>
      </c>
      <c r="I32" s="238" t="s">
        <v>110</v>
      </c>
      <c r="J32" s="238" t="s">
        <v>111</v>
      </c>
      <c r="K32" s="238" t="s">
        <v>212</v>
      </c>
      <c r="L32" s="238" t="s">
        <v>113</v>
      </c>
      <c r="M32" s="238" t="s">
        <v>51</v>
      </c>
      <c r="N32" s="239">
        <v>12120</v>
      </c>
      <c r="O32" s="240"/>
      <c r="P32" s="241"/>
      <c r="Q32" s="242"/>
      <c r="R32" s="242"/>
      <c r="S32" s="243" t="str">
        <f t="shared" si="0"/>
        <v/>
      </c>
      <c r="T32" s="238" t="s">
        <v>52</v>
      </c>
      <c r="U32" s="244"/>
      <c r="V32" s="238" t="s">
        <v>53</v>
      </c>
      <c r="W32" s="238" t="s">
        <v>114</v>
      </c>
      <c r="X32" s="238" t="s">
        <v>55</v>
      </c>
      <c r="Y32" s="238" t="s">
        <v>257</v>
      </c>
      <c r="Z32" s="244">
        <v>44721</v>
      </c>
      <c r="AA32" s="244"/>
      <c r="AB32" s="245" t="str">
        <f t="shared" ca="1" si="1"/>
        <v>1358 dias</v>
      </c>
      <c r="AC32" s="238"/>
      <c r="AD32" s="271" t="s">
        <v>213</v>
      </c>
      <c r="AE32" s="250"/>
      <c r="AF32" s="238" t="e">
        <f t="shared" ca="1" si="2"/>
        <v>#NUM!</v>
      </c>
      <c r="AG32" s="245">
        <f t="shared" ca="1" si="3"/>
        <v>1358</v>
      </c>
      <c r="AI32" s="248" t="str">
        <f t="shared" si="4"/>
        <v>Supermercados Big Compra Ltda. - Ação Indenizatória (1014033-06.2022.8.26.0196)</v>
      </c>
      <c r="AJ32" s="248" t="str">
        <f t="shared" si="5"/>
        <v>Supermercados Big Compra Ltda. - Ação Indenizatória (1014033-06.2022.8.26.0196)</v>
      </c>
    </row>
    <row r="33" spans="2:36" s="247" customFormat="1" ht="15" hidden="1" customHeight="1" thickBot="1" x14ac:dyDescent="0.35">
      <c r="B33" s="249">
        <v>27</v>
      </c>
      <c r="C33" s="238" t="s">
        <v>41</v>
      </c>
      <c r="D33" s="238" t="s">
        <v>42</v>
      </c>
      <c r="E33" s="238" t="s">
        <v>119</v>
      </c>
      <c r="F33" s="238" t="s">
        <v>214</v>
      </c>
      <c r="G33" s="238" t="s">
        <v>183</v>
      </c>
      <c r="H33" s="238" t="s">
        <v>46</v>
      </c>
      <c r="I33" s="238" t="s">
        <v>215</v>
      </c>
      <c r="J33" s="238" t="s">
        <v>113</v>
      </c>
      <c r="K33" s="238" t="s">
        <v>185</v>
      </c>
      <c r="L33" s="238" t="s">
        <v>111</v>
      </c>
      <c r="M33" s="238" t="s">
        <v>51</v>
      </c>
      <c r="N33" s="239">
        <v>1000</v>
      </c>
      <c r="O33" s="240"/>
      <c r="P33" s="241"/>
      <c r="Q33" s="242"/>
      <c r="R33" s="242"/>
      <c r="S33" s="243" t="str">
        <f t="shared" si="0"/>
        <v/>
      </c>
      <c r="T33" s="238" t="s">
        <v>52</v>
      </c>
      <c r="U33" s="244"/>
      <c r="V33" s="238" t="s">
        <v>122</v>
      </c>
      <c r="W33" s="238" t="s">
        <v>216</v>
      </c>
      <c r="X33" s="238" t="s">
        <v>217</v>
      </c>
      <c r="Y33" s="238" t="s">
        <v>218</v>
      </c>
      <c r="Z33" s="244">
        <v>44778</v>
      </c>
      <c r="AA33" s="244">
        <v>45392</v>
      </c>
      <c r="AB33" s="245" t="str">
        <f t="shared" ca="1" si="1"/>
        <v>614 dias</v>
      </c>
      <c r="AC33" s="238"/>
      <c r="AD33" s="271" t="s">
        <v>219</v>
      </c>
      <c r="AE33" s="250"/>
      <c r="AF33" s="238" t="e">
        <f t="shared" ca="1" si="2"/>
        <v>#NUM!</v>
      </c>
      <c r="AG33" s="245">
        <f t="shared" ca="1" si="3"/>
        <v>614</v>
      </c>
      <c r="AI33" s="248" t="str">
        <f t="shared" si="4"/>
        <v>André Luís Massaro  - Seguro / Remoção / Vaga Técnica (1034463-19.2022.8.26.0506)</v>
      </c>
      <c r="AJ33" s="248" t="str">
        <f t="shared" si="5"/>
        <v>André Luís Massaro  - Seguro / Remoção / Vaga Técnica (1034463-19.2022.8.26.0506)</v>
      </c>
    </row>
    <row r="34" spans="2:36" s="247" customFormat="1" ht="15" hidden="1" customHeight="1" thickBot="1" x14ac:dyDescent="0.35">
      <c r="B34" s="249">
        <v>28</v>
      </c>
      <c r="C34" s="238" t="s">
        <v>41</v>
      </c>
      <c r="D34" s="238" t="s">
        <v>42</v>
      </c>
      <c r="E34" s="238" t="s">
        <v>43</v>
      </c>
      <c r="F34" s="238" t="s">
        <v>220</v>
      </c>
      <c r="G34" s="238" t="s">
        <v>221</v>
      </c>
      <c r="H34" s="238" t="s">
        <v>46</v>
      </c>
      <c r="I34" s="238" t="s">
        <v>133</v>
      </c>
      <c r="J34" s="238" t="s">
        <v>113</v>
      </c>
      <c r="K34" s="238" t="s">
        <v>222</v>
      </c>
      <c r="L34" s="238"/>
      <c r="M34" s="238" t="s">
        <v>51</v>
      </c>
      <c r="N34" s="239">
        <v>22500</v>
      </c>
      <c r="O34" s="240"/>
      <c r="P34" s="241"/>
      <c r="Q34" s="242"/>
      <c r="R34" s="242"/>
      <c r="S34" s="243" t="str">
        <f t="shared" si="0"/>
        <v/>
      </c>
      <c r="T34" s="238" t="s">
        <v>52</v>
      </c>
      <c r="U34" s="244"/>
      <c r="V34" s="238" t="s">
        <v>53</v>
      </c>
      <c r="W34" s="238" t="s">
        <v>54</v>
      </c>
      <c r="X34" s="238" t="s">
        <v>223</v>
      </c>
      <c r="Y34" s="238" t="s">
        <v>147</v>
      </c>
      <c r="Z34" s="244">
        <v>44785</v>
      </c>
      <c r="AA34" s="244">
        <v>45048</v>
      </c>
      <c r="AB34" s="245" t="str">
        <f t="shared" ca="1" si="1"/>
        <v>263 dias</v>
      </c>
      <c r="AC34" s="238"/>
      <c r="AD34" s="272" t="s">
        <v>224</v>
      </c>
      <c r="AE34" s="250"/>
      <c r="AF34" s="238" t="e">
        <f t="shared" ca="1" si="2"/>
        <v>#NUM!</v>
      </c>
      <c r="AG34" s="245">
        <f t="shared" ca="1" si="3"/>
        <v>263</v>
      </c>
      <c r="AI34" s="248" t="str">
        <f t="shared" si="4"/>
        <v>Brilho Auto Center - Dissolução e Liquidação de Sociedade (1035727-71.2022.8.26.0506)</v>
      </c>
      <c r="AJ34" s="248" t="str">
        <f t="shared" si="5"/>
        <v>Brilho Auto Center - Dissolução e Liquidação de Sociedade (1035727-71.2022.8.26.0506)</v>
      </c>
    </row>
    <row r="35" spans="2:36" s="247" customFormat="1" ht="15" hidden="1" customHeight="1" thickBot="1" x14ac:dyDescent="0.35">
      <c r="B35" s="249">
        <v>29</v>
      </c>
      <c r="C35" s="238" t="s">
        <v>41</v>
      </c>
      <c r="D35" s="238" t="s">
        <v>42</v>
      </c>
      <c r="E35" s="238" t="s">
        <v>43</v>
      </c>
      <c r="F35" s="238" t="s">
        <v>225</v>
      </c>
      <c r="G35" s="238" t="s">
        <v>80</v>
      </c>
      <c r="H35" s="238" t="s">
        <v>46</v>
      </c>
      <c r="I35" s="238" t="s">
        <v>110</v>
      </c>
      <c r="J35" s="238" t="s">
        <v>111</v>
      </c>
      <c r="K35" s="238" t="s">
        <v>226</v>
      </c>
      <c r="L35" s="238" t="s">
        <v>113</v>
      </c>
      <c r="M35" s="238" t="s">
        <v>51</v>
      </c>
      <c r="N35" s="239">
        <v>15000</v>
      </c>
      <c r="O35" s="240"/>
      <c r="P35" s="241"/>
      <c r="Q35" s="242"/>
      <c r="R35" s="242"/>
      <c r="S35" s="243" t="str">
        <f t="shared" si="0"/>
        <v/>
      </c>
      <c r="T35" s="238" t="s">
        <v>52</v>
      </c>
      <c r="U35" s="244"/>
      <c r="V35" s="238" t="s">
        <v>53</v>
      </c>
      <c r="W35" s="238" t="s">
        <v>179</v>
      </c>
      <c r="X35" s="238" t="s">
        <v>55</v>
      </c>
      <c r="Y35" s="238" t="s">
        <v>227</v>
      </c>
      <c r="Z35" s="244">
        <v>44595</v>
      </c>
      <c r="AA35" s="244"/>
      <c r="AB35" s="245" t="str">
        <f t="shared" ca="1" si="1"/>
        <v>1484 dias</v>
      </c>
      <c r="AC35" s="238"/>
      <c r="AD35" s="272" t="s">
        <v>228</v>
      </c>
      <c r="AE35" s="250"/>
      <c r="AF35" s="238" t="e">
        <f t="shared" ca="1" si="2"/>
        <v>#NUM!</v>
      </c>
      <c r="AG35" s="245">
        <f t="shared" ca="1" si="3"/>
        <v>1484</v>
      </c>
      <c r="AI35" s="248" t="str">
        <f t="shared" si="4"/>
        <v>Supermercados Big Compra Ltda. - Cumprimento de sentença (0000171-21.2022.8.26.0572)</v>
      </c>
      <c r="AJ35" s="248" t="str">
        <f t="shared" si="5"/>
        <v>Supermercados Big Compra Ltda. - Cumprimento de sentença (0000171-21.2022.8.26.0572)</v>
      </c>
    </row>
    <row r="36" spans="2:36" s="247" customFormat="1" ht="15" hidden="1" customHeight="1" thickBot="1" x14ac:dyDescent="0.35">
      <c r="B36" s="249">
        <v>30</v>
      </c>
      <c r="C36" s="238" t="s">
        <v>41</v>
      </c>
      <c r="D36" s="238" t="s">
        <v>42</v>
      </c>
      <c r="E36" s="238" t="s">
        <v>43</v>
      </c>
      <c r="F36" s="238" t="s">
        <v>229</v>
      </c>
      <c r="G36" s="238" t="s">
        <v>230</v>
      </c>
      <c r="H36" s="238" t="s">
        <v>46</v>
      </c>
      <c r="I36" s="238" t="s">
        <v>110</v>
      </c>
      <c r="J36" s="238" t="s">
        <v>111</v>
      </c>
      <c r="K36" s="238" t="s">
        <v>231</v>
      </c>
      <c r="L36" s="238" t="s">
        <v>113</v>
      </c>
      <c r="M36" s="238" t="s">
        <v>51</v>
      </c>
      <c r="N36" s="239">
        <v>2000000</v>
      </c>
      <c r="O36" s="240"/>
      <c r="P36" s="241"/>
      <c r="Q36" s="242"/>
      <c r="R36" s="242"/>
      <c r="S36" s="243" t="str">
        <f t="shared" si="0"/>
        <v/>
      </c>
      <c r="T36" s="238" t="s">
        <v>52</v>
      </c>
      <c r="U36" s="244"/>
      <c r="V36" s="238" t="s">
        <v>53</v>
      </c>
      <c r="W36" s="238" t="s">
        <v>54</v>
      </c>
      <c r="X36" s="238" t="s">
        <v>55</v>
      </c>
      <c r="Y36" s="238" t="s">
        <v>147</v>
      </c>
      <c r="Z36" s="244">
        <v>44314</v>
      </c>
      <c r="AA36" s="244">
        <v>45008</v>
      </c>
      <c r="AB36" s="245" t="str">
        <f t="shared" ca="1" si="1"/>
        <v>694 dias</v>
      </c>
      <c r="AC36" s="238" t="s">
        <v>117</v>
      </c>
      <c r="AD36" s="272" t="s">
        <v>232</v>
      </c>
      <c r="AE36" s="250"/>
      <c r="AF36" s="238" t="e">
        <f t="shared" ca="1" si="2"/>
        <v>#NUM!</v>
      </c>
      <c r="AG36" s="245">
        <f t="shared" ca="1" si="3"/>
        <v>694</v>
      </c>
      <c r="AI36" s="248" t="str">
        <f t="shared" si="4"/>
        <v>Supermercados Big Compra Ltda. - Ação Civil Pública (1014765-61.2021.8.26.0506)</v>
      </c>
      <c r="AJ36" s="248" t="str">
        <f t="shared" si="5"/>
        <v>Supermercados Big Compra Ltda. - Ação Civil Pública (1014765-61.2021.8.26.0506)</v>
      </c>
    </row>
    <row r="37" spans="2:36" s="247" customFormat="1" ht="15" hidden="1" customHeight="1" thickBot="1" x14ac:dyDescent="0.35">
      <c r="B37" s="249">
        <v>31</v>
      </c>
      <c r="C37" s="238" t="s">
        <v>41</v>
      </c>
      <c r="D37" s="238" t="s">
        <v>42</v>
      </c>
      <c r="E37" s="238" t="s">
        <v>189</v>
      </c>
      <c r="F37" s="238" t="s">
        <v>233</v>
      </c>
      <c r="G37" s="238" t="s">
        <v>183</v>
      </c>
      <c r="H37" s="238" t="s">
        <v>46</v>
      </c>
      <c r="I37" s="238" t="s">
        <v>47</v>
      </c>
      <c r="J37" s="238" t="s">
        <v>113</v>
      </c>
      <c r="K37" s="238" t="s">
        <v>185</v>
      </c>
      <c r="L37" s="238" t="s">
        <v>111</v>
      </c>
      <c r="M37" s="238" t="s">
        <v>51</v>
      </c>
      <c r="N37" s="239">
        <v>4800</v>
      </c>
      <c r="O37" s="240"/>
      <c r="P37" s="241"/>
      <c r="Q37" s="242"/>
      <c r="R37" s="242"/>
      <c r="S37" s="243" t="str">
        <f t="shared" si="0"/>
        <v/>
      </c>
      <c r="T37" s="238" t="s">
        <v>52</v>
      </c>
      <c r="U37" s="244"/>
      <c r="V37" s="238" t="s">
        <v>53</v>
      </c>
      <c r="W37" s="238" t="s">
        <v>54</v>
      </c>
      <c r="X37" s="238" t="s">
        <v>168</v>
      </c>
      <c r="Y37" s="238" t="s">
        <v>234</v>
      </c>
      <c r="Z37" s="244">
        <v>44896</v>
      </c>
      <c r="AA37" s="244">
        <v>45414</v>
      </c>
      <c r="AB37" s="245" t="str">
        <f t="shared" ca="1" si="1"/>
        <v>518 dias</v>
      </c>
      <c r="AC37" s="238"/>
      <c r="AD37" s="271" t="s">
        <v>235</v>
      </c>
      <c r="AE37" s="250"/>
      <c r="AF37" s="238" t="e">
        <f t="shared" ca="1" si="2"/>
        <v>#NUM!</v>
      </c>
      <c r="AG37" s="245">
        <f t="shared" ca="1" si="3"/>
        <v>518</v>
      </c>
      <c r="AI37" s="248" t="str">
        <f t="shared" si="4"/>
        <v>Pepe Oficina - Seguro / Remoção / Vaga Técnica (1044093-02.2022.8.26.0506)</v>
      </c>
      <c r="AJ37" s="248" t="str">
        <f t="shared" si="5"/>
        <v>Pepe Oficina - Seguro / Remoção / Vaga Técnica (1044093-02.2022.8.26.0506)</v>
      </c>
    </row>
    <row r="38" spans="2:36" s="247" customFormat="1" ht="15" customHeight="1" thickBot="1" x14ac:dyDescent="0.35">
      <c r="B38" s="251">
        <v>32</v>
      </c>
      <c r="C38" s="238" t="s">
        <v>78</v>
      </c>
      <c r="D38" s="238" t="s">
        <v>42</v>
      </c>
      <c r="E38" s="238" t="s">
        <v>189</v>
      </c>
      <c r="F38" s="238" t="s">
        <v>236</v>
      </c>
      <c r="G38" s="238" t="s">
        <v>109</v>
      </c>
      <c r="H38" s="238" t="s">
        <v>46</v>
      </c>
      <c r="I38" s="238" t="s">
        <v>110</v>
      </c>
      <c r="J38" s="238" t="s">
        <v>111</v>
      </c>
      <c r="K38" s="238" t="s">
        <v>237</v>
      </c>
      <c r="L38" s="238" t="s">
        <v>113</v>
      </c>
      <c r="M38" s="238" t="s">
        <v>51</v>
      </c>
      <c r="N38" s="239">
        <v>6021.98</v>
      </c>
      <c r="O38" s="240"/>
      <c r="P38" s="241"/>
      <c r="Q38" s="242"/>
      <c r="R38" s="242"/>
      <c r="S38" s="243" t="str">
        <f t="shared" si="0"/>
        <v/>
      </c>
      <c r="T38" s="238" t="s">
        <v>52</v>
      </c>
      <c r="U38" s="244"/>
      <c r="V38" s="238" t="s">
        <v>53</v>
      </c>
      <c r="W38" s="238" t="s">
        <v>179</v>
      </c>
      <c r="X38" s="238" t="s">
        <v>55</v>
      </c>
      <c r="Y38" s="238" t="s">
        <v>238</v>
      </c>
      <c r="Z38" s="244">
        <v>44882</v>
      </c>
      <c r="AA38" s="244"/>
      <c r="AB38" s="245" t="str">
        <f t="shared" ca="1" si="1"/>
        <v>1197 dias</v>
      </c>
      <c r="AC38" s="238"/>
      <c r="AD38" s="271" t="s">
        <v>239</v>
      </c>
      <c r="AE38" s="250"/>
      <c r="AF38" s="238" t="e">
        <f t="shared" ca="1" si="2"/>
        <v>#NUM!</v>
      </c>
      <c r="AG38" s="245">
        <f t="shared" ca="1" si="3"/>
        <v>1197</v>
      </c>
      <c r="AI38" s="248" t="str">
        <f t="shared" si="4"/>
        <v>Supermercados Big Compra Ltda. - Ação Indenizatória (1003735-88.2022.8.26.0572)</v>
      </c>
      <c r="AJ38" s="248" t="str">
        <f t="shared" si="5"/>
        <v>Supermercados Big Compra Ltda. - Ação Indenizatória (1003735-88.2022.8.26.0572)</v>
      </c>
    </row>
    <row r="39" spans="2:36" s="247" customFormat="1" ht="15" hidden="1" customHeight="1" thickBot="1" x14ac:dyDescent="0.35">
      <c r="B39" s="249">
        <v>33</v>
      </c>
      <c r="C39" s="238" t="s">
        <v>41</v>
      </c>
      <c r="D39" s="238" t="s">
        <v>42</v>
      </c>
      <c r="E39" s="238" t="s">
        <v>171</v>
      </c>
      <c r="F39" s="238" t="s">
        <v>240</v>
      </c>
      <c r="G39" s="238" t="s">
        <v>241</v>
      </c>
      <c r="H39" s="238" t="s">
        <v>46</v>
      </c>
      <c r="I39" s="238" t="s">
        <v>47</v>
      </c>
      <c r="J39" s="238" t="s">
        <v>113</v>
      </c>
      <c r="K39" s="238" t="s">
        <v>242</v>
      </c>
      <c r="L39" s="238" t="s">
        <v>243</v>
      </c>
      <c r="M39" s="238" t="s">
        <v>51</v>
      </c>
      <c r="N39" s="239">
        <v>6944.7</v>
      </c>
      <c r="O39" s="240"/>
      <c r="P39" s="241"/>
      <c r="Q39" s="242"/>
      <c r="R39" s="242"/>
      <c r="S39" s="243" t="str">
        <f t="shared" si="0"/>
        <v/>
      </c>
      <c r="T39" s="238" t="s">
        <v>52</v>
      </c>
      <c r="U39" s="244"/>
      <c r="V39" s="238" t="s">
        <v>122</v>
      </c>
      <c r="W39" s="238" t="s">
        <v>54</v>
      </c>
      <c r="X39" s="238" t="s">
        <v>135</v>
      </c>
      <c r="Y39" s="238" t="s">
        <v>244</v>
      </c>
      <c r="Z39" s="244">
        <v>44888</v>
      </c>
      <c r="AA39" s="244"/>
      <c r="AB39" s="245" t="str">
        <f t="shared" ca="1" si="1"/>
        <v>1191 dias</v>
      </c>
      <c r="AC39" s="238"/>
      <c r="AD39" s="271" t="s">
        <v>245</v>
      </c>
      <c r="AE39" s="250"/>
      <c r="AF39" s="238" t="e">
        <f t="shared" ca="1" si="2"/>
        <v>#NUM!</v>
      </c>
      <c r="AG39" s="245">
        <f t="shared" ca="1" si="3"/>
        <v>1191</v>
      </c>
      <c r="AI39" s="248" t="str">
        <f t="shared" si="4"/>
        <v>Pepe Oficina - Ação Monitória  (1052312-04.2022.8.26.0506)</v>
      </c>
      <c r="AJ39" s="248" t="str">
        <f t="shared" si="5"/>
        <v>Pepe Oficina - Ação Monitória  (1052312-04.2022.8.26.0506)</v>
      </c>
    </row>
    <row r="40" spans="2:36" s="247" customFormat="1" ht="15" hidden="1" customHeight="1" thickBot="1" x14ac:dyDescent="0.35">
      <c r="B40" s="249">
        <v>34</v>
      </c>
      <c r="C40" s="238" t="s">
        <v>41</v>
      </c>
      <c r="D40" s="238" t="s">
        <v>42</v>
      </c>
      <c r="E40" s="238" t="s">
        <v>130</v>
      </c>
      <c r="F40" s="238" t="s">
        <v>246</v>
      </c>
      <c r="G40" s="238" t="s">
        <v>247</v>
      </c>
      <c r="H40" s="238" t="s">
        <v>46</v>
      </c>
      <c r="I40" s="238" t="s">
        <v>47</v>
      </c>
      <c r="J40" s="238" t="s">
        <v>48</v>
      </c>
      <c r="K40" s="238" t="s">
        <v>248</v>
      </c>
      <c r="L40" s="238" t="s">
        <v>50</v>
      </c>
      <c r="M40" s="238" t="s">
        <v>51</v>
      </c>
      <c r="N40" s="239">
        <v>949.79</v>
      </c>
      <c r="O40" s="240"/>
      <c r="P40" s="241"/>
      <c r="Q40" s="242"/>
      <c r="R40" s="242"/>
      <c r="S40" s="243" t="str">
        <f t="shared" si="0"/>
        <v/>
      </c>
      <c r="T40" s="238" t="s">
        <v>52</v>
      </c>
      <c r="U40" s="244"/>
      <c r="V40" s="238" t="s">
        <v>53</v>
      </c>
      <c r="W40" s="238" t="s">
        <v>54</v>
      </c>
      <c r="X40" s="238" t="s">
        <v>200</v>
      </c>
      <c r="Y40" s="238" t="s">
        <v>76</v>
      </c>
      <c r="Z40" s="244">
        <v>44957</v>
      </c>
      <c r="AA40" s="244"/>
      <c r="AB40" s="245" t="str">
        <f t="shared" ca="1" si="1"/>
        <v>1122 dias</v>
      </c>
      <c r="AC40" s="238"/>
      <c r="AD40" s="271" t="s">
        <v>249</v>
      </c>
      <c r="AE40" s="250"/>
      <c r="AF40" s="238" t="e">
        <f t="shared" ca="1" si="2"/>
        <v>#NUM!</v>
      </c>
      <c r="AG40" s="245">
        <f t="shared" ca="1" si="3"/>
        <v>1122</v>
      </c>
      <c r="AI40" s="248" t="str">
        <f t="shared" si="4"/>
        <v>Pepe Oficina - Ação de Cumprimento de Garantia (1003462-79.2023.8.26.0506)</v>
      </c>
      <c r="AJ40" s="248" t="str">
        <f t="shared" si="5"/>
        <v>Pepe Oficina - Ação de Cumprimento de Garantia (1003462-79.2023.8.26.0506)</v>
      </c>
    </row>
    <row r="41" spans="2:36" s="247" customFormat="1" ht="15" hidden="1" customHeight="1" thickBot="1" x14ac:dyDescent="0.35">
      <c r="B41" s="249">
        <v>35</v>
      </c>
      <c r="C41" s="238" t="s">
        <v>41</v>
      </c>
      <c r="D41" s="238" t="s">
        <v>42</v>
      </c>
      <c r="E41" s="238" t="s">
        <v>130</v>
      </c>
      <c r="F41" s="238" t="s">
        <v>250</v>
      </c>
      <c r="G41" s="238" t="s">
        <v>221</v>
      </c>
      <c r="H41" s="238" t="s">
        <v>46</v>
      </c>
      <c r="I41" s="238" t="s">
        <v>251</v>
      </c>
      <c r="J41" s="238" t="s">
        <v>48</v>
      </c>
      <c r="K41" s="238" t="s">
        <v>134</v>
      </c>
      <c r="L41" s="238" t="s">
        <v>111</v>
      </c>
      <c r="M41" s="238" t="s">
        <v>51</v>
      </c>
      <c r="N41" s="239"/>
      <c r="O41" s="240"/>
      <c r="P41" s="241"/>
      <c r="Q41" s="242"/>
      <c r="R41" s="242"/>
      <c r="S41" s="243" t="str">
        <f t="shared" si="0"/>
        <v/>
      </c>
      <c r="T41" s="238" t="s">
        <v>52</v>
      </c>
      <c r="U41" s="244"/>
      <c r="V41" s="238" t="s">
        <v>53</v>
      </c>
      <c r="W41" s="238" t="s">
        <v>252</v>
      </c>
      <c r="X41" s="238"/>
      <c r="Y41" s="238" t="s">
        <v>94</v>
      </c>
      <c r="Z41" s="244"/>
      <c r="AA41" s="244">
        <v>45072</v>
      </c>
      <c r="AB41" s="245" t="str">
        <f t="shared" ca="1" si="1"/>
        <v/>
      </c>
      <c r="AC41" s="238"/>
      <c r="AD41" s="271" t="s">
        <v>253</v>
      </c>
      <c r="AE41" s="250"/>
      <c r="AF41" s="238" t="e">
        <f t="shared" ca="1" si="2"/>
        <v>#NUM!</v>
      </c>
      <c r="AG41" s="245" t="str">
        <f t="shared" ca="1" si="3"/>
        <v/>
      </c>
      <c r="AI41" s="248" t="str">
        <f t="shared" si="4"/>
        <v>New Truck Comércio de Peças e Funilaria Ltda.  - Dissolução e Liquidação de Sociedade (0004874-47.2018.8.13.0329)</v>
      </c>
      <c r="AJ41" s="248" t="str">
        <f t="shared" si="5"/>
        <v>New Truck Comércio de Peças e Funilaria Ltda.  - Dissolução e Liquidação de Sociedade (0004874-47.2018.8.13.0329)</v>
      </c>
    </row>
    <row r="42" spans="2:36" s="247" customFormat="1" ht="15" hidden="1" customHeight="1" thickBot="1" x14ac:dyDescent="0.35">
      <c r="B42" s="249">
        <v>36</v>
      </c>
      <c r="C42" s="238" t="s">
        <v>78</v>
      </c>
      <c r="D42" s="238" t="s">
        <v>42</v>
      </c>
      <c r="E42" s="238" t="s">
        <v>130</v>
      </c>
      <c r="F42" s="238" t="s">
        <v>254</v>
      </c>
      <c r="G42" s="238" t="s">
        <v>255</v>
      </c>
      <c r="H42" s="238" t="s">
        <v>46</v>
      </c>
      <c r="I42" s="238" t="s">
        <v>251</v>
      </c>
      <c r="J42" s="238" t="s">
        <v>111</v>
      </c>
      <c r="K42" s="238" t="s">
        <v>256</v>
      </c>
      <c r="L42" s="238" t="s">
        <v>113</v>
      </c>
      <c r="M42" s="238" t="s">
        <v>51</v>
      </c>
      <c r="N42" s="239"/>
      <c r="O42" s="240"/>
      <c r="P42" s="241"/>
      <c r="Q42" s="242"/>
      <c r="R42" s="242"/>
      <c r="S42" s="243" t="str">
        <f t="shared" si="0"/>
        <v/>
      </c>
      <c r="T42" s="238" t="s">
        <v>52</v>
      </c>
      <c r="U42" s="244"/>
      <c r="V42" s="238"/>
      <c r="W42" s="238" t="s">
        <v>252</v>
      </c>
      <c r="X42" s="238"/>
      <c r="Y42" s="238" t="s">
        <v>257</v>
      </c>
      <c r="Z42" s="244"/>
      <c r="AA42" s="244"/>
      <c r="AB42" s="245" t="str">
        <f t="shared" ca="1" si="1"/>
        <v/>
      </c>
      <c r="AC42" s="238"/>
      <c r="AD42" s="272"/>
      <c r="AE42" s="250"/>
      <c r="AF42" s="238" t="e">
        <f t="shared" ca="1" si="2"/>
        <v>#NUM!</v>
      </c>
      <c r="AG42" s="245" t="str">
        <f t="shared" ca="1" si="3"/>
        <v/>
      </c>
      <c r="AI42" s="248" t="str">
        <f t="shared" si="4"/>
        <v>New Truck Comércio de Peças e Funilaria Ltda.  - Reconvenção  (5269532-14.2022..8.13.0024)</v>
      </c>
      <c r="AJ42" s="248" t="str">
        <f t="shared" si="5"/>
        <v>New Truck Comércio de Peças e Funilaria Ltda.  - Reconvenção  (5269532-14.2022..8.13.0024)</v>
      </c>
    </row>
    <row r="43" spans="2:36" s="247" customFormat="1" ht="15" hidden="1" customHeight="1" thickBot="1" x14ac:dyDescent="0.35">
      <c r="B43" s="249">
        <v>37</v>
      </c>
      <c r="C43" s="238" t="s">
        <v>78</v>
      </c>
      <c r="D43" s="238" t="s">
        <v>42</v>
      </c>
      <c r="E43" s="238" t="s">
        <v>143</v>
      </c>
      <c r="F43" s="238" t="s">
        <v>258</v>
      </c>
      <c r="G43" s="238" t="s">
        <v>221</v>
      </c>
      <c r="H43" s="238" t="s">
        <v>46</v>
      </c>
      <c r="I43" s="238" t="s">
        <v>251</v>
      </c>
      <c r="J43" s="238" t="s">
        <v>113</v>
      </c>
      <c r="K43" s="238" t="s">
        <v>259</v>
      </c>
      <c r="L43" s="238" t="s">
        <v>111</v>
      </c>
      <c r="M43" s="238" t="s">
        <v>51</v>
      </c>
      <c r="N43" s="239">
        <v>823919811.97000003</v>
      </c>
      <c r="O43" s="240"/>
      <c r="P43" s="241"/>
      <c r="Q43" s="242"/>
      <c r="R43" s="242"/>
      <c r="S43" s="243" t="str">
        <f t="shared" si="0"/>
        <v/>
      </c>
      <c r="T43" s="238" t="s">
        <v>52</v>
      </c>
      <c r="U43" s="244"/>
      <c r="V43" s="238" t="s">
        <v>53</v>
      </c>
      <c r="W43" s="238" t="s">
        <v>83</v>
      </c>
      <c r="X43" s="238" t="s">
        <v>260</v>
      </c>
      <c r="Y43" s="238" t="s">
        <v>261</v>
      </c>
      <c r="Z43" s="244">
        <v>44041</v>
      </c>
      <c r="AA43" s="244"/>
      <c r="AB43" s="245" t="str">
        <f t="shared" ca="1" si="1"/>
        <v>2038 dias</v>
      </c>
      <c r="AC43" s="238"/>
      <c r="AD43" s="271" t="s">
        <v>262</v>
      </c>
      <c r="AE43" s="250"/>
      <c r="AF43" s="238" t="e">
        <f t="shared" ca="1" si="2"/>
        <v>#NUM!</v>
      </c>
      <c r="AG43" s="245">
        <f t="shared" ca="1" si="3"/>
        <v>2038</v>
      </c>
      <c r="AI43" s="248" t="str">
        <f t="shared" si="4"/>
        <v>New Truck Comércio de Peças e Funilaria Ltda.  - Dissolução e Liquidação de Sociedade (1066730-69.2020.8.26.0100)</v>
      </c>
      <c r="AJ43" s="248" t="str">
        <f t="shared" si="5"/>
        <v>New Truck Comércio de Peças e Funilaria Ltda.  - Dissolução e Liquidação de Sociedade (1066730-69.2020.8.26.0100)</v>
      </c>
    </row>
    <row r="44" spans="2:36" s="247" customFormat="1" ht="15" hidden="1" customHeight="1" thickBot="1" x14ac:dyDescent="0.35">
      <c r="B44" s="249">
        <v>38</v>
      </c>
      <c r="C44" s="238" t="s">
        <v>78</v>
      </c>
      <c r="D44" s="238" t="s">
        <v>42</v>
      </c>
      <c r="E44" s="238" t="s">
        <v>130</v>
      </c>
      <c r="F44" s="238" t="s">
        <v>263</v>
      </c>
      <c r="G44" s="238" t="s">
        <v>247</v>
      </c>
      <c r="H44" s="238" t="s">
        <v>46</v>
      </c>
      <c r="I44" s="238" t="s">
        <v>264</v>
      </c>
      <c r="J44" s="238" t="s">
        <v>113</v>
      </c>
      <c r="K44" s="238" t="s">
        <v>265</v>
      </c>
      <c r="L44" s="238" t="s">
        <v>111</v>
      </c>
      <c r="M44" s="238" t="s">
        <v>51</v>
      </c>
      <c r="N44" s="239">
        <v>33151.269999999997</v>
      </c>
      <c r="O44" s="240"/>
      <c r="P44" s="241"/>
      <c r="Q44" s="242"/>
      <c r="R44" s="242"/>
      <c r="S44" s="243" t="str">
        <f t="shared" si="0"/>
        <v/>
      </c>
      <c r="T44" s="238" t="s">
        <v>52</v>
      </c>
      <c r="U44" s="244"/>
      <c r="V44" s="238" t="s">
        <v>53</v>
      </c>
      <c r="W44" s="238" t="s">
        <v>54</v>
      </c>
      <c r="X44" s="238" t="s">
        <v>156</v>
      </c>
      <c r="Y44" s="238" t="s">
        <v>266</v>
      </c>
      <c r="Z44" s="244">
        <v>44963</v>
      </c>
      <c r="AA44" s="244"/>
      <c r="AB44" s="245" t="str">
        <f t="shared" ca="1" si="1"/>
        <v>1116 dias</v>
      </c>
      <c r="AC44" s="238"/>
      <c r="AD44" s="271" t="s">
        <v>267</v>
      </c>
      <c r="AE44" s="250"/>
      <c r="AF44" s="238" t="e">
        <f t="shared" ca="1" si="2"/>
        <v>#NUM!</v>
      </c>
      <c r="AG44" s="245">
        <f t="shared" ca="1" si="3"/>
        <v>1116</v>
      </c>
      <c r="AI44" s="248" t="str">
        <f t="shared" si="4"/>
        <v>Regina Célia Guarita Crochiquia e Outros - Ação de Cumprimento de Garantia (1004265-62.2023.8.26.0506)</v>
      </c>
      <c r="AJ44" s="248" t="str">
        <f t="shared" si="5"/>
        <v>Regina Célia Guarita Crochiquia e Outros - Ação de Cumprimento de Garantia (1004265-62.2023.8.26.0506)</v>
      </c>
    </row>
    <row r="45" spans="2:36" s="247" customFormat="1" ht="15" hidden="1" customHeight="1" thickBot="1" x14ac:dyDescent="0.35">
      <c r="B45" s="251">
        <v>39</v>
      </c>
      <c r="C45" s="238" t="s">
        <v>41</v>
      </c>
      <c r="D45" s="238" t="s">
        <v>42</v>
      </c>
      <c r="E45" s="238" t="s">
        <v>2168</v>
      </c>
      <c r="F45" s="238" t="s">
        <v>268</v>
      </c>
      <c r="G45" s="238" t="s">
        <v>109</v>
      </c>
      <c r="H45" s="238" t="s">
        <v>46</v>
      </c>
      <c r="I45" s="238" t="s">
        <v>110</v>
      </c>
      <c r="J45" s="238" t="s">
        <v>111</v>
      </c>
      <c r="K45" s="238" t="s">
        <v>269</v>
      </c>
      <c r="L45" s="238" t="s">
        <v>113</v>
      </c>
      <c r="M45" s="238" t="s">
        <v>51</v>
      </c>
      <c r="N45" s="239">
        <v>30000</v>
      </c>
      <c r="O45" s="240"/>
      <c r="P45" s="241"/>
      <c r="Q45" s="242"/>
      <c r="R45" s="242"/>
      <c r="S45" s="243" t="str">
        <f t="shared" si="0"/>
        <v/>
      </c>
      <c r="T45" s="238" t="s">
        <v>167</v>
      </c>
      <c r="U45" s="244"/>
      <c r="V45" s="238" t="s">
        <v>53</v>
      </c>
      <c r="W45" s="238" t="s">
        <v>270</v>
      </c>
      <c r="X45" s="238" t="s">
        <v>75</v>
      </c>
      <c r="Y45" s="238" t="s">
        <v>2167</v>
      </c>
      <c r="Z45" s="244">
        <v>44951</v>
      </c>
      <c r="AA45" s="244"/>
      <c r="AB45" s="245" t="str">
        <f t="shared" ca="1" si="1"/>
        <v>1128 dias</v>
      </c>
      <c r="AC45" s="238"/>
      <c r="AD45" s="271" t="s">
        <v>271</v>
      </c>
      <c r="AE45" s="250"/>
      <c r="AF45" s="238" t="e">
        <f t="shared" ca="1" si="2"/>
        <v>#NUM!</v>
      </c>
      <c r="AG45" s="245">
        <f t="shared" ca="1" si="3"/>
        <v>1128</v>
      </c>
      <c r="AI45" s="248" t="str">
        <f t="shared" si="4"/>
        <v>Supermercados Big Compra Ltda. - Ação Indenizatória (1000168-91.2023.8.26.0288)</v>
      </c>
      <c r="AJ45" s="248" t="str">
        <f t="shared" si="5"/>
        <v>Supermercados Big Compra Ltda. - Ação Indenizatória (1000168-91.2023.8.26.0288)</v>
      </c>
    </row>
    <row r="46" spans="2:36" s="247" customFormat="1" ht="15" customHeight="1" thickBot="1" x14ac:dyDescent="0.35">
      <c r="B46" s="251">
        <v>40</v>
      </c>
      <c r="C46" s="238" t="s">
        <v>78</v>
      </c>
      <c r="D46" s="238" t="s">
        <v>42</v>
      </c>
      <c r="E46" s="238" t="s">
        <v>2169</v>
      </c>
      <c r="F46" s="238" t="s">
        <v>272</v>
      </c>
      <c r="G46" s="238" t="s">
        <v>109</v>
      </c>
      <c r="H46" s="238" t="s">
        <v>46</v>
      </c>
      <c r="I46" s="238" t="s">
        <v>110</v>
      </c>
      <c r="J46" s="238" t="s">
        <v>111</v>
      </c>
      <c r="K46" s="238" t="s">
        <v>273</v>
      </c>
      <c r="L46" s="238" t="s">
        <v>113</v>
      </c>
      <c r="M46" s="238" t="s">
        <v>51</v>
      </c>
      <c r="N46" s="239">
        <v>12200</v>
      </c>
      <c r="O46" s="240"/>
      <c r="P46" s="241"/>
      <c r="Q46" s="242"/>
      <c r="R46" s="242"/>
      <c r="S46" s="243" t="str">
        <f t="shared" si="0"/>
        <v/>
      </c>
      <c r="T46" s="238" t="s">
        <v>167</v>
      </c>
      <c r="U46" s="244"/>
      <c r="V46" s="238" t="s">
        <v>53</v>
      </c>
      <c r="W46" s="238" t="s">
        <v>114</v>
      </c>
      <c r="X46" s="238" t="s">
        <v>75</v>
      </c>
      <c r="Y46" s="238" t="s">
        <v>274</v>
      </c>
      <c r="Z46" s="244">
        <v>44891</v>
      </c>
      <c r="AA46" s="244"/>
      <c r="AB46" s="245" t="str">
        <f t="shared" ca="1" si="1"/>
        <v>1188 dias</v>
      </c>
      <c r="AC46" s="238"/>
      <c r="AD46" s="271" t="s">
        <v>275</v>
      </c>
      <c r="AE46" s="250"/>
      <c r="AF46" s="238" t="e">
        <f t="shared" ca="1" si="2"/>
        <v>#NUM!</v>
      </c>
      <c r="AG46" s="245">
        <f t="shared" ca="1" si="3"/>
        <v>1188</v>
      </c>
      <c r="AI46" s="248" t="str">
        <f t="shared" si="4"/>
        <v>Supermercados Big Compra Ltda. - Ação Indenizatória ( 1030859-10.2022.8.26.0196)</v>
      </c>
      <c r="AJ46" s="248" t="str">
        <f t="shared" si="5"/>
        <v>Supermercados Big Compra Ltda. - Ação Indenizatória ( 1030859-10.2022.8.26.0196)</v>
      </c>
    </row>
    <row r="47" spans="2:36" s="247" customFormat="1" ht="15" hidden="1" customHeight="1" thickBot="1" x14ac:dyDescent="0.35">
      <c r="B47" s="249">
        <v>41</v>
      </c>
      <c r="C47" s="238" t="s">
        <v>41</v>
      </c>
      <c r="D47" s="238" t="s">
        <v>42</v>
      </c>
      <c r="E47" s="238" t="s">
        <v>130</v>
      </c>
      <c r="F47" s="238" t="s">
        <v>276</v>
      </c>
      <c r="G47" s="238" t="s">
        <v>109</v>
      </c>
      <c r="H47" s="238" t="s">
        <v>61</v>
      </c>
      <c r="I47" s="238" t="s">
        <v>277</v>
      </c>
      <c r="J47" s="238" t="s">
        <v>48</v>
      </c>
      <c r="K47" s="238" t="s">
        <v>278</v>
      </c>
      <c r="L47" s="238" t="s">
        <v>50</v>
      </c>
      <c r="M47" s="238" t="s">
        <v>51</v>
      </c>
      <c r="N47" s="239">
        <v>10000</v>
      </c>
      <c r="O47" s="240"/>
      <c r="P47" s="241"/>
      <c r="Q47" s="242"/>
      <c r="R47" s="242"/>
      <c r="S47" s="243" t="str">
        <f t="shared" si="0"/>
        <v/>
      </c>
      <c r="T47" s="238" t="s">
        <v>167</v>
      </c>
      <c r="U47" s="244">
        <v>45069</v>
      </c>
      <c r="V47" s="238" t="s">
        <v>53</v>
      </c>
      <c r="W47" s="238" t="s">
        <v>179</v>
      </c>
      <c r="X47" s="238" t="s">
        <v>200</v>
      </c>
      <c r="Y47" s="238" t="s">
        <v>279</v>
      </c>
      <c r="Z47" s="244">
        <v>45002</v>
      </c>
      <c r="AA47" s="244"/>
      <c r="AB47" s="245" t="str">
        <f t="shared" ca="1" si="1"/>
        <v>1077 dias</v>
      </c>
      <c r="AC47" s="238"/>
      <c r="AD47" s="272" t="s">
        <v>280</v>
      </c>
      <c r="AE47" s="250"/>
      <c r="AF47" s="238" t="e">
        <f t="shared" ca="1" si="2"/>
        <v>#NUM!</v>
      </c>
      <c r="AG47" s="245">
        <f t="shared" ca="1" si="3"/>
        <v>1077</v>
      </c>
      <c r="AI47" s="248" t="str">
        <f t="shared" si="4"/>
        <v>Ariane dos Santos  - Ação Indenizatória (1000876-65.2023.8.26.0572)</v>
      </c>
      <c r="AJ47" s="248" t="str">
        <f t="shared" si="5"/>
        <v>Ariane dos Santos  - Ação Indenizatória (1000876-65.2023.8.26.0572)</v>
      </c>
    </row>
    <row r="48" spans="2:36" s="247" customFormat="1" ht="15" hidden="1" customHeight="1" thickBot="1" x14ac:dyDescent="0.35">
      <c r="B48" s="249">
        <v>42</v>
      </c>
      <c r="C48" s="238" t="s">
        <v>78</v>
      </c>
      <c r="D48" s="238" t="s">
        <v>42</v>
      </c>
      <c r="E48" s="238" t="s">
        <v>143</v>
      </c>
      <c r="F48" s="238" t="s">
        <v>96</v>
      </c>
      <c r="G48" s="238" t="s">
        <v>80</v>
      </c>
      <c r="H48" s="238" t="s">
        <v>61</v>
      </c>
      <c r="I48" s="238" t="s">
        <v>89</v>
      </c>
      <c r="J48" s="238" t="s">
        <v>48</v>
      </c>
      <c r="K48" s="238" t="s">
        <v>91</v>
      </c>
      <c r="L48" s="238" t="s">
        <v>50</v>
      </c>
      <c r="M48" s="238" t="s">
        <v>51</v>
      </c>
      <c r="N48" s="239">
        <v>5089</v>
      </c>
      <c r="O48" s="240"/>
      <c r="P48" s="241"/>
      <c r="Q48" s="242"/>
      <c r="R48" s="242"/>
      <c r="S48" s="243" t="str">
        <f t="shared" si="0"/>
        <v/>
      </c>
      <c r="T48" s="238" t="s">
        <v>52</v>
      </c>
      <c r="U48" s="244"/>
      <c r="V48" s="238" t="s">
        <v>53</v>
      </c>
      <c r="W48" s="238" t="s">
        <v>54</v>
      </c>
      <c r="X48" s="238" t="s">
        <v>93</v>
      </c>
      <c r="Y48" s="238" t="s">
        <v>281</v>
      </c>
      <c r="Z48" s="244">
        <v>44999</v>
      </c>
      <c r="AA48" s="244"/>
      <c r="AB48" s="245" t="str">
        <f t="shared" ca="1" si="1"/>
        <v>1080 dias</v>
      </c>
      <c r="AC48" s="238"/>
      <c r="AD48" s="271" t="s">
        <v>100</v>
      </c>
      <c r="AE48" s="250"/>
      <c r="AF48" s="238" t="e">
        <f t="shared" ca="1" si="2"/>
        <v>#NUM!</v>
      </c>
      <c r="AG48" s="245">
        <f t="shared" ca="1" si="3"/>
        <v>1080</v>
      </c>
      <c r="AI48" s="248" t="str">
        <f t="shared" si="4"/>
        <v>Danielle Contin Nader  - Cumprimento de sentença (0004512-60.2023.8.26.0506)</v>
      </c>
      <c r="AJ48" s="248" t="str">
        <f t="shared" si="5"/>
        <v>Danielle Contin Nader  - Cumprimento de sentença (0004512-60.2023.8.26.0506)</v>
      </c>
    </row>
    <row r="49" spans="2:36" s="247" customFormat="1" ht="15" hidden="1" customHeight="1" thickBot="1" x14ac:dyDescent="0.35">
      <c r="B49" s="249">
        <v>43</v>
      </c>
      <c r="C49" s="238" t="s">
        <v>78</v>
      </c>
      <c r="D49" s="238" t="s">
        <v>42</v>
      </c>
      <c r="E49" s="238" t="s">
        <v>143</v>
      </c>
      <c r="F49" s="238" t="s">
        <v>282</v>
      </c>
      <c r="G49" s="238" t="s">
        <v>80</v>
      </c>
      <c r="H49" s="238" t="s">
        <v>61</v>
      </c>
      <c r="I49" s="238" t="s">
        <v>283</v>
      </c>
      <c r="J49" s="238" t="s">
        <v>48</v>
      </c>
      <c r="K49" s="238" t="s">
        <v>284</v>
      </c>
      <c r="L49" s="238" t="s">
        <v>50</v>
      </c>
      <c r="M49" s="238" t="s">
        <v>51</v>
      </c>
      <c r="N49" s="239">
        <v>3050.21</v>
      </c>
      <c r="O49" s="240"/>
      <c r="P49" s="241"/>
      <c r="Q49" s="242"/>
      <c r="R49" s="242"/>
      <c r="S49" s="243" t="str">
        <f t="shared" si="0"/>
        <v/>
      </c>
      <c r="T49" s="238" t="s">
        <v>52</v>
      </c>
      <c r="U49" s="244"/>
      <c r="V49" s="238" t="s">
        <v>53</v>
      </c>
      <c r="W49" s="238" t="s">
        <v>54</v>
      </c>
      <c r="X49" s="238" t="s">
        <v>200</v>
      </c>
      <c r="Y49" s="238" t="s">
        <v>285</v>
      </c>
      <c r="Z49" s="244">
        <v>45007</v>
      </c>
      <c r="AA49" s="244"/>
      <c r="AB49" s="245" t="str">
        <f t="shared" ca="1" si="1"/>
        <v>1072 dias</v>
      </c>
      <c r="AC49" s="238"/>
      <c r="AD49" s="271" t="s">
        <v>286</v>
      </c>
      <c r="AE49" s="250"/>
      <c r="AF49" s="238" t="e">
        <f t="shared" ca="1" si="2"/>
        <v>#NUM!</v>
      </c>
      <c r="AG49" s="245">
        <f t="shared" ca="1" si="3"/>
        <v>1072</v>
      </c>
      <c r="AI49" s="248" t="str">
        <f t="shared" si="4"/>
        <v>Daniel Alexandre Picão Alves - Cumprimento de sentença (0005440-11.2023.8.26.0506)</v>
      </c>
      <c r="AJ49" s="248" t="str">
        <f t="shared" si="5"/>
        <v>Daniel Alexandre Picão Alves - Cumprimento de sentença (0005440-11.2023.8.26.0506)</v>
      </c>
    </row>
    <row r="50" spans="2:36" s="247" customFormat="1" ht="15" hidden="1" customHeight="1" thickBot="1" x14ac:dyDescent="0.35">
      <c r="B50" s="249">
        <v>44</v>
      </c>
      <c r="C50" s="238" t="s">
        <v>78</v>
      </c>
      <c r="D50" s="238" t="s">
        <v>42</v>
      </c>
      <c r="E50" s="238" t="s">
        <v>43</v>
      </c>
      <c r="F50" s="238" t="s">
        <v>287</v>
      </c>
      <c r="G50" s="238" t="s">
        <v>288</v>
      </c>
      <c r="H50" s="238" t="s">
        <v>61</v>
      </c>
      <c r="I50" s="238" t="s">
        <v>289</v>
      </c>
      <c r="J50" s="238" t="s">
        <v>290</v>
      </c>
      <c r="K50" s="238" t="s">
        <v>291</v>
      </c>
      <c r="L50" s="238" t="s">
        <v>292</v>
      </c>
      <c r="M50" s="238" t="s">
        <v>73</v>
      </c>
      <c r="N50" s="239">
        <v>76852.600000000006</v>
      </c>
      <c r="O50" s="240"/>
      <c r="P50" s="241"/>
      <c r="Q50" s="242"/>
      <c r="R50" s="242"/>
      <c r="S50" s="243" t="str">
        <f t="shared" si="0"/>
        <v/>
      </c>
      <c r="T50" s="238" t="s">
        <v>52</v>
      </c>
      <c r="U50" s="244"/>
      <c r="V50" s="238" t="s">
        <v>293</v>
      </c>
      <c r="W50" s="238" t="s">
        <v>54</v>
      </c>
      <c r="X50" s="238" t="s">
        <v>294</v>
      </c>
      <c r="Y50" s="238" t="s">
        <v>295</v>
      </c>
      <c r="Z50" s="244">
        <v>44242</v>
      </c>
      <c r="AA50" s="244"/>
      <c r="AB50" s="245" t="str">
        <f t="shared" ca="1" si="1"/>
        <v>1837 dias</v>
      </c>
      <c r="AC50" s="238"/>
      <c r="AD50" s="271" t="s">
        <v>296</v>
      </c>
      <c r="AE50" s="250"/>
      <c r="AF50" s="238" t="e">
        <f t="shared" ca="1" si="2"/>
        <v>#NUM!</v>
      </c>
      <c r="AG50" s="245">
        <f t="shared" ca="1" si="3"/>
        <v>1837</v>
      </c>
      <c r="AI50" s="248" t="str">
        <f t="shared" si="4"/>
        <v>Eleanderson Marcos de Souza Santos  - Reclamação Trabalhista (0010161-66.2021.5.15.0042)</v>
      </c>
      <c r="AJ50" s="248" t="str">
        <f t="shared" si="5"/>
        <v>Eleanderson Marcos de Souza Santos  - Reclamação Trabalhista (0010161-66.2021.5.15.0042)</v>
      </c>
    </row>
    <row r="51" spans="2:36" s="247" customFormat="1" ht="15" hidden="1" customHeight="1" thickBot="1" x14ac:dyDescent="0.35">
      <c r="B51" s="249">
        <v>45</v>
      </c>
      <c r="C51" s="238" t="s">
        <v>41</v>
      </c>
      <c r="D51" s="238" t="s">
        <v>42</v>
      </c>
      <c r="E51" s="238" t="s">
        <v>43</v>
      </c>
      <c r="F51" s="238" t="s">
        <v>297</v>
      </c>
      <c r="G51" s="238" t="s">
        <v>288</v>
      </c>
      <c r="H51" s="238" t="s">
        <v>61</v>
      </c>
      <c r="I51" s="238" t="s">
        <v>298</v>
      </c>
      <c r="J51" s="238" t="s">
        <v>290</v>
      </c>
      <c r="K51" s="238" t="s">
        <v>299</v>
      </c>
      <c r="L51" s="238" t="s">
        <v>292</v>
      </c>
      <c r="M51" s="238" t="s">
        <v>73</v>
      </c>
      <c r="N51" s="239">
        <v>90173.38</v>
      </c>
      <c r="O51" s="240"/>
      <c r="P51" s="241"/>
      <c r="Q51" s="242"/>
      <c r="R51" s="242"/>
      <c r="S51" s="243" t="str">
        <f t="shared" si="0"/>
        <v/>
      </c>
      <c r="T51" s="238" t="s">
        <v>52</v>
      </c>
      <c r="U51" s="244"/>
      <c r="V51" s="238" t="s">
        <v>293</v>
      </c>
      <c r="W51" s="238" t="s">
        <v>300</v>
      </c>
      <c r="X51" s="238" t="s">
        <v>301</v>
      </c>
      <c r="Y51" s="238" t="s">
        <v>302</v>
      </c>
      <c r="Z51" s="244">
        <v>44250</v>
      </c>
      <c r="AA51" s="244">
        <v>44776</v>
      </c>
      <c r="AB51" s="245" t="str">
        <f t="shared" ca="1" si="1"/>
        <v>526 dias</v>
      </c>
      <c r="AC51" s="238" t="s">
        <v>117</v>
      </c>
      <c r="AD51" s="271" t="s">
        <v>303</v>
      </c>
      <c r="AE51" s="250"/>
      <c r="AF51" s="238" t="e">
        <f t="shared" ca="1" si="2"/>
        <v>#NUM!</v>
      </c>
      <c r="AG51" s="245">
        <f t="shared" ca="1" si="3"/>
        <v>526</v>
      </c>
      <c r="AI51" s="248" t="str">
        <f t="shared" si="4"/>
        <v>Alessandro de Moura - Reclamação Trabalhista (0010294-40.2021.5.15.0097)</v>
      </c>
      <c r="AJ51" s="248" t="str">
        <f t="shared" si="5"/>
        <v>Alessandro de Moura - Reclamação Trabalhista (0010294-40.2021.5.15.0097)</v>
      </c>
    </row>
    <row r="52" spans="2:36" s="247" customFormat="1" ht="15" hidden="1" customHeight="1" thickBot="1" x14ac:dyDescent="0.35">
      <c r="B52" s="249">
        <v>46</v>
      </c>
      <c r="C52" s="238" t="s">
        <v>41</v>
      </c>
      <c r="D52" s="238" t="s">
        <v>42</v>
      </c>
      <c r="E52" s="238" t="s">
        <v>43</v>
      </c>
      <c r="F52" s="238" t="s">
        <v>304</v>
      </c>
      <c r="G52" s="238" t="s">
        <v>288</v>
      </c>
      <c r="H52" s="238" t="s">
        <v>61</v>
      </c>
      <c r="I52" s="238" t="s">
        <v>305</v>
      </c>
      <c r="J52" s="238" t="s">
        <v>290</v>
      </c>
      <c r="K52" s="238" t="s">
        <v>306</v>
      </c>
      <c r="L52" s="238" t="s">
        <v>292</v>
      </c>
      <c r="M52" s="238" t="s">
        <v>73</v>
      </c>
      <c r="N52" s="239">
        <v>118398.23</v>
      </c>
      <c r="O52" s="240">
        <v>33000</v>
      </c>
      <c r="P52" s="241"/>
      <c r="Q52" s="242"/>
      <c r="R52" s="242"/>
      <c r="S52" s="243" t="str">
        <f t="shared" si="0"/>
        <v/>
      </c>
      <c r="T52" s="238" t="s">
        <v>52</v>
      </c>
      <c r="U52" s="244"/>
      <c r="V52" s="238" t="s">
        <v>293</v>
      </c>
      <c r="W52" s="238" t="s">
        <v>307</v>
      </c>
      <c r="X52" s="238" t="s">
        <v>308</v>
      </c>
      <c r="Y52" s="238" t="s">
        <v>302</v>
      </c>
      <c r="Z52" s="244">
        <v>44259</v>
      </c>
      <c r="AA52" s="244">
        <v>44872</v>
      </c>
      <c r="AB52" s="245" t="str">
        <f t="shared" ca="1" si="1"/>
        <v>613 dias</v>
      </c>
      <c r="AC52" s="238" t="s">
        <v>117</v>
      </c>
      <c r="AD52" s="272"/>
      <c r="AE52" s="250"/>
      <c r="AF52" s="238" t="e">
        <f t="shared" ca="1" si="2"/>
        <v>#NUM!</v>
      </c>
      <c r="AG52" s="245">
        <f t="shared" ca="1" si="3"/>
        <v>613</v>
      </c>
      <c r="AI52" s="248" t="str">
        <f t="shared" si="4"/>
        <v>Edgar Dreger - Reclamação Trabalhista (0010338-17.2021.5.15.0097)</v>
      </c>
      <c r="AJ52" s="248" t="str">
        <f t="shared" si="5"/>
        <v>Edgar Dreger - Reclamação Trabalhista (0010338-17.2021.5.15.0097)</v>
      </c>
    </row>
    <row r="53" spans="2:36" s="247" customFormat="1" ht="15" hidden="1" customHeight="1" thickBot="1" x14ac:dyDescent="0.35">
      <c r="B53" s="249">
        <v>47</v>
      </c>
      <c r="C53" s="238" t="s">
        <v>41</v>
      </c>
      <c r="D53" s="238" t="s">
        <v>42</v>
      </c>
      <c r="E53" s="238" t="s">
        <v>119</v>
      </c>
      <c r="F53" s="238" t="s">
        <v>309</v>
      </c>
      <c r="G53" s="238" t="s">
        <v>288</v>
      </c>
      <c r="H53" s="238" t="s">
        <v>61</v>
      </c>
      <c r="I53" s="238" t="s">
        <v>310</v>
      </c>
      <c r="J53" s="238" t="s">
        <v>290</v>
      </c>
      <c r="K53" s="238" t="s">
        <v>311</v>
      </c>
      <c r="L53" s="238" t="s">
        <v>292</v>
      </c>
      <c r="M53" s="238" t="s">
        <v>73</v>
      </c>
      <c r="N53" s="239">
        <v>26341.94</v>
      </c>
      <c r="O53" s="240">
        <v>20000</v>
      </c>
      <c r="P53" s="241"/>
      <c r="Q53" s="242"/>
      <c r="R53" s="242"/>
      <c r="S53" s="243" t="str">
        <f t="shared" si="0"/>
        <v/>
      </c>
      <c r="T53" s="238" t="s">
        <v>52</v>
      </c>
      <c r="U53" s="244"/>
      <c r="V53" s="238" t="s">
        <v>293</v>
      </c>
      <c r="W53" s="238" t="s">
        <v>300</v>
      </c>
      <c r="X53" s="238" t="s">
        <v>312</v>
      </c>
      <c r="Y53" s="238" t="s">
        <v>313</v>
      </c>
      <c r="Z53" s="244">
        <v>44322</v>
      </c>
      <c r="AA53" s="244"/>
      <c r="AB53" s="245" t="str">
        <f t="shared" ca="1" si="1"/>
        <v>1757 dias</v>
      </c>
      <c r="AC53" s="238" t="s">
        <v>57</v>
      </c>
      <c r="AD53" s="271" t="s">
        <v>314</v>
      </c>
      <c r="AE53" s="250"/>
      <c r="AF53" s="238" t="e">
        <f t="shared" ca="1" si="2"/>
        <v>#NUM!</v>
      </c>
      <c r="AG53" s="245">
        <f t="shared" ca="1" si="3"/>
        <v>1757</v>
      </c>
      <c r="AI53" s="248" t="str">
        <f t="shared" si="4"/>
        <v>Luzia Inagaki - Reclamação Trabalhista (0010885-02.2021.5.15.0097)</v>
      </c>
      <c r="AJ53" s="248" t="str">
        <f t="shared" si="5"/>
        <v>Luzia Inagaki - Reclamação Trabalhista (0010885-02.2021.5.15.0097)</v>
      </c>
    </row>
    <row r="54" spans="2:36" s="247" customFormat="1" ht="15" hidden="1" customHeight="1" thickBot="1" x14ac:dyDescent="0.35">
      <c r="B54" s="249">
        <v>48</v>
      </c>
      <c r="C54" s="238" t="s">
        <v>41</v>
      </c>
      <c r="D54" s="238" t="s">
        <v>42</v>
      </c>
      <c r="E54" s="238" t="s">
        <v>43</v>
      </c>
      <c r="F54" s="238" t="s">
        <v>315</v>
      </c>
      <c r="G54" s="238" t="s">
        <v>288</v>
      </c>
      <c r="H54" s="238" t="s">
        <v>61</v>
      </c>
      <c r="I54" s="238" t="s">
        <v>316</v>
      </c>
      <c r="J54" s="238" t="s">
        <v>290</v>
      </c>
      <c r="K54" s="238" t="s">
        <v>317</v>
      </c>
      <c r="L54" s="238" t="s">
        <v>292</v>
      </c>
      <c r="M54" s="238" t="s">
        <v>73</v>
      </c>
      <c r="N54" s="239">
        <v>21457.94</v>
      </c>
      <c r="O54" s="240"/>
      <c r="P54" s="241"/>
      <c r="Q54" s="242"/>
      <c r="R54" s="242"/>
      <c r="S54" s="243" t="str">
        <f t="shared" si="0"/>
        <v/>
      </c>
      <c r="T54" s="238" t="s">
        <v>52</v>
      </c>
      <c r="U54" s="244"/>
      <c r="V54" s="238" t="s">
        <v>293</v>
      </c>
      <c r="W54" s="238" t="s">
        <v>318</v>
      </c>
      <c r="X54" s="238" t="s">
        <v>319</v>
      </c>
      <c r="Y54" s="238" t="s">
        <v>124</v>
      </c>
      <c r="Z54" s="244">
        <v>44311</v>
      </c>
      <c r="AA54" s="244">
        <v>44401</v>
      </c>
      <c r="AB54" s="245" t="str">
        <f t="shared" ca="1" si="1"/>
        <v>90 dias</v>
      </c>
      <c r="AC54" s="238" t="s">
        <v>124</v>
      </c>
      <c r="AD54" s="272"/>
      <c r="AE54" s="250"/>
      <c r="AF54" s="238" t="e">
        <f t="shared" ca="1" si="2"/>
        <v>#NUM!</v>
      </c>
      <c r="AG54" s="245">
        <f t="shared" ca="1" si="3"/>
        <v>90</v>
      </c>
      <c r="AI54" s="248" t="str">
        <f t="shared" si="4"/>
        <v>Alcir Santos Simões Junior - Reclamação Trabalhista (1000700-58.2021.5.02.0319)</v>
      </c>
      <c r="AJ54" s="248" t="str">
        <f t="shared" si="5"/>
        <v>Alcir Santos Simões Junior - Reclamação Trabalhista (1000700-58.2021.5.02.0319)</v>
      </c>
    </row>
    <row r="55" spans="2:36" s="247" customFormat="1" ht="15" hidden="1" customHeight="1" thickBot="1" x14ac:dyDescent="0.35">
      <c r="B55" s="249">
        <v>49</v>
      </c>
      <c r="C55" s="238" t="s">
        <v>78</v>
      </c>
      <c r="D55" s="238" t="s">
        <v>42</v>
      </c>
      <c r="E55" s="238" t="s">
        <v>43</v>
      </c>
      <c r="F55" s="238" t="s">
        <v>320</v>
      </c>
      <c r="G55" s="238" t="s">
        <v>288</v>
      </c>
      <c r="H55" s="238" t="s">
        <v>61</v>
      </c>
      <c r="I55" s="238" t="s">
        <v>321</v>
      </c>
      <c r="J55" s="238" t="s">
        <v>290</v>
      </c>
      <c r="K55" s="238" t="s">
        <v>322</v>
      </c>
      <c r="L55" s="238" t="s">
        <v>292</v>
      </c>
      <c r="M55" s="238" t="s">
        <v>73</v>
      </c>
      <c r="N55" s="239">
        <v>143396.69</v>
      </c>
      <c r="O55" s="240"/>
      <c r="P55" s="241"/>
      <c r="Q55" s="242"/>
      <c r="R55" s="242"/>
      <c r="S55" s="243" t="str">
        <f t="shared" si="0"/>
        <v/>
      </c>
      <c r="T55" s="238" t="s">
        <v>52</v>
      </c>
      <c r="U55" s="244"/>
      <c r="V55" s="238" t="s">
        <v>293</v>
      </c>
      <c r="W55" s="238" t="s">
        <v>199</v>
      </c>
      <c r="X55" s="238" t="s">
        <v>312</v>
      </c>
      <c r="Y55" s="238" t="s">
        <v>323</v>
      </c>
      <c r="Z55" s="244">
        <v>44488</v>
      </c>
      <c r="AA55" s="244"/>
      <c r="AB55" s="245" t="str">
        <f t="shared" ca="1" si="1"/>
        <v>1591 dias</v>
      </c>
      <c r="AC55" s="238"/>
      <c r="AD55" s="271" t="s">
        <v>324</v>
      </c>
      <c r="AE55" s="250"/>
      <c r="AF55" s="238" t="e">
        <f t="shared" ca="1" si="2"/>
        <v>#NUM!</v>
      </c>
      <c r="AG55" s="245">
        <f t="shared" ca="1" si="3"/>
        <v>1591</v>
      </c>
      <c r="AI55" s="248" t="str">
        <f t="shared" si="4"/>
        <v>Ademilson Moreira de Souza - Reclamação Trabalhista (0011573-44.2021.5.15.0135)</v>
      </c>
      <c r="AJ55" s="248" t="str">
        <f t="shared" si="5"/>
        <v>Ademilson Moreira de Souza - Reclamação Trabalhista (0011573-44.2021.5.15.0135)</v>
      </c>
    </row>
    <row r="56" spans="2:36" s="247" customFormat="1" ht="15" hidden="1" customHeight="1" thickBot="1" x14ac:dyDescent="0.35">
      <c r="B56" s="249">
        <v>50</v>
      </c>
      <c r="C56" s="238" t="s">
        <v>78</v>
      </c>
      <c r="D56" s="238" t="s">
        <v>42</v>
      </c>
      <c r="E56" s="238" t="s">
        <v>143</v>
      </c>
      <c r="F56" s="238" t="s">
        <v>325</v>
      </c>
      <c r="G56" s="238" t="s">
        <v>288</v>
      </c>
      <c r="H56" s="238" t="s">
        <v>61</v>
      </c>
      <c r="I56" s="238" t="s">
        <v>326</v>
      </c>
      <c r="J56" s="238" t="s">
        <v>290</v>
      </c>
      <c r="K56" s="238" t="s">
        <v>327</v>
      </c>
      <c r="L56" s="238" t="s">
        <v>292</v>
      </c>
      <c r="M56" s="238" t="s">
        <v>73</v>
      </c>
      <c r="N56" s="239">
        <v>20060.53</v>
      </c>
      <c r="O56" s="240"/>
      <c r="P56" s="241"/>
      <c r="Q56" s="242"/>
      <c r="R56" s="242"/>
      <c r="S56" s="243" t="str">
        <f t="shared" si="0"/>
        <v/>
      </c>
      <c r="T56" s="238" t="s">
        <v>52</v>
      </c>
      <c r="U56" s="244"/>
      <c r="V56" s="238" t="s">
        <v>293</v>
      </c>
      <c r="W56" s="238" t="s">
        <v>270</v>
      </c>
      <c r="X56" s="238" t="s">
        <v>328</v>
      </c>
      <c r="Y56" s="238" t="s">
        <v>329</v>
      </c>
      <c r="Z56" s="244">
        <v>44532</v>
      </c>
      <c r="AA56" s="244"/>
      <c r="AB56" s="245" t="str">
        <f t="shared" ca="1" si="1"/>
        <v>1547 dias</v>
      </c>
      <c r="AC56" s="238"/>
      <c r="AD56" s="271" t="s">
        <v>330</v>
      </c>
      <c r="AE56" s="250"/>
      <c r="AF56" s="238" t="e">
        <f t="shared" ca="1" si="2"/>
        <v>#NUM!</v>
      </c>
      <c r="AG56" s="245">
        <f t="shared" ca="1" si="3"/>
        <v>1547</v>
      </c>
      <c r="AI56" s="248" t="str">
        <f t="shared" si="4"/>
        <v>Micaela Da Silva Gomes - Reclamação Trabalhista (0011108-90.2021.5.15.0052)</v>
      </c>
      <c r="AJ56" s="248" t="str">
        <f t="shared" si="5"/>
        <v>Micaela Da Silva Gomes - Reclamação Trabalhista (0011108-90.2021.5.15.0052)</v>
      </c>
    </row>
    <row r="57" spans="2:36" s="247" customFormat="1" ht="15" hidden="1" customHeight="1" thickBot="1" x14ac:dyDescent="0.35">
      <c r="B57" s="249">
        <v>51</v>
      </c>
      <c r="C57" s="238" t="s">
        <v>78</v>
      </c>
      <c r="D57" s="238" t="s">
        <v>42</v>
      </c>
      <c r="E57" s="238" t="s">
        <v>130</v>
      </c>
      <c r="F57" s="238" t="s">
        <v>331</v>
      </c>
      <c r="G57" s="238" t="s">
        <v>288</v>
      </c>
      <c r="H57" s="238" t="s">
        <v>61</v>
      </c>
      <c r="I57" s="238" t="s">
        <v>332</v>
      </c>
      <c r="J57" s="238" t="s">
        <v>290</v>
      </c>
      <c r="K57" s="238" t="s">
        <v>333</v>
      </c>
      <c r="L57" s="238" t="s">
        <v>292</v>
      </c>
      <c r="M57" s="238" t="s">
        <v>73</v>
      </c>
      <c r="N57" s="239">
        <v>17421.73</v>
      </c>
      <c r="O57" s="240"/>
      <c r="P57" s="241"/>
      <c r="Q57" s="242"/>
      <c r="R57" s="242"/>
      <c r="S57" s="243" t="str">
        <f t="shared" si="0"/>
        <v/>
      </c>
      <c r="T57" s="238" t="s">
        <v>52</v>
      </c>
      <c r="U57" s="244"/>
      <c r="V57" s="238" t="s">
        <v>293</v>
      </c>
      <c r="W57" s="238" t="s">
        <v>54</v>
      </c>
      <c r="X57" s="238" t="s">
        <v>334</v>
      </c>
      <c r="Y57" s="238" t="s">
        <v>335</v>
      </c>
      <c r="Z57" s="244">
        <v>44680</v>
      </c>
      <c r="AA57" s="244"/>
      <c r="AB57" s="245" t="str">
        <f t="shared" ca="1" si="1"/>
        <v>1399 dias</v>
      </c>
      <c r="AC57" s="238"/>
      <c r="AD57" s="271" t="s">
        <v>336</v>
      </c>
      <c r="AE57" s="250"/>
      <c r="AF57" s="238" t="e">
        <f t="shared" ca="1" si="2"/>
        <v>#NUM!</v>
      </c>
      <c r="AG57" s="245">
        <f t="shared" ca="1" si="3"/>
        <v>1399</v>
      </c>
      <c r="AI57" s="248" t="str">
        <f t="shared" si="4"/>
        <v>Letícia Campos Jorge - Reclamação Trabalhista (0010703-50.2022.5.15.0042)</v>
      </c>
      <c r="AJ57" s="248" t="str">
        <f t="shared" si="5"/>
        <v>Letícia Campos Jorge - Reclamação Trabalhista (0010703-50.2022.5.15.0042)</v>
      </c>
    </row>
    <row r="58" spans="2:36" s="247" customFormat="1" ht="15" hidden="1" customHeight="1" thickBot="1" x14ac:dyDescent="0.35">
      <c r="B58" s="249">
        <v>52</v>
      </c>
      <c r="C58" s="238" t="s">
        <v>41</v>
      </c>
      <c r="D58" s="238" t="s">
        <v>42</v>
      </c>
      <c r="E58" s="238" t="s">
        <v>337</v>
      </c>
      <c r="F58" s="238" t="s">
        <v>338</v>
      </c>
      <c r="G58" s="238" t="s">
        <v>288</v>
      </c>
      <c r="H58" s="238" t="s">
        <v>46</v>
      </c>
      <c r="I58" s="238" t="s">
        <v>110</v>
      </c>
      <c r="J58" s="238" t="s">
        <v>292</v>
      </c>
      <c r="K58" s="238" t="s">
        <v>339</v>
      </c>
      <c r="L58" s="238" t="s">
        <v>290</v>
      </c>
      <c r="M58" s="238" t="s">
        <v>73</v>
      </c>
      <c r="N58" s="239">
        <v>215165.3</v>
      </c>
      <c r="O58" s="240"/>
      <c r="P58" s="241"/>
      <c r="Q58" s="242"/>
      <c r="R58" s="242"/>
      <c r="S58" s="243" t="str">
        <f t="shared" si="0"/>
        <v/>
      </c>
      <c r="T58" s="238" t="s">
        <v>52</v>
      </c>
      <c r="U58" s="244"/>
      <c r="V58" s="238" t="s">
        <v>293</v>
      </c>
      <c r="W58" s="238" t="s">
        <v>179</v>
      </c>
      <c r="X58" s="238" t="s">
        <v>340</v>
      </c>
      <c r="Y58" s="238" t="s">
        <v>341</v>
      </c>
      <c r="Z58" s="244">
        <v>44740</v>
      </c>
      <c r="AA58" s="244"/>
      <c r="AB58" s="245" t="str">
        <f t="shared" ca="1" si="1"/>
        <v>1339 dias</v>
      </c>
      <c r="AC58" s="238"/>
      <c r="AD58" s="272" t="s">
        <v>342</v>
      </c>
      <c r="AE58" s="250"/>
      <c r="AF58" s="238" t="e">
        <f t="shared" ca="1" si="2"/>
        <v>#NUM!</v>
      </c>
      <c r="AG58" s="245">
        <f t="shared" ca="1" si="3"/>
        <v>1339</v>
      </c>
      <c r="AI58" s="248" t="str">
        <f t="shared" si="4"/>
        <v>Supermercados Big Compra Ltda. - Reclamação Trabalhista (0010992-49.2022.5.15.0117)</v>
      </c>
      <c r="AJ58" s="248" t="str">
        <f t="shared" si="5"/>
        <v>Supermercados Big Compra Ltda. - Reclamação Trabalhista (0010992-49.2022.5.15.0117)</v>
      </c>
    </row>
    <row r="59" spans="2:36" s="247" customFormat="1" ht="15" hidden="1" customHeight="1" thickBot="1" x14ac:dyDescent="0.35">
      <c r="B59" s="249">
        <v>53</v>
      </c>
      <c r="C59" s="238" t="s">
        <v>41</v>
      </c>
      <c r="D59" s="238" t="s">
        <v>42</v>
      </c>
      <c r="E59" s="238" t="s">
        <v>337</v>
      </c>
      <c r="F59" s="238" t="s">
        <v>343</v>
      </c>
      <c r="G59" s="238" t="s">
        <v>288</v>
      </c>
      <c r="H59" s="238" t="s">
        <v>46</v>
      </c>
      <c r="I59" s="238" t="s">
        <v>110</v>
      </c>
      <c r="J59" s="238" t="s">
        <v>292</v>
      </c>
      <c r="K59" s="238" t="s">
        <v>344</v>
      </c>
      <c r="L59" s="238" t="s">
        <v>290</v>
      </c>
      <c r="M59" s="238" t="s">
        <v>73</v>
      </c>
      <c r="N59" s="239">
        <v>257500.49</v>
      </c>
      <c r="O59" s="240"/>
      <c r="P59" s="241"/>
      <c r="Q59" s="242"/>
      <c r="R59" s="242"/>
      <c r="S59" s="243" t="str">
        <f t="shared" si="0"/>
        <v/>
      </c>
      <c r="T59" s="238" t="s">
        <v>52</v>
      </c>
      <c r="U59" s="244"/>
      <c r="V59" s="238" t="s">
        <v>293</v>
      </c>
      <c r="W59" s="238" t="s">
        <v>114</v>
      </c>
      <c r="X59" s="238" t="s">
        <v>345</v>
      </c>
      <c r="Y59" s="238" t="s">
        <v>341</v>
      </c>
      <c r="Z59" s="244">
        <v>44728</v>
      </c>
      <c r="AA59" s="244"/>
      <c r="AB59" s="245" t="str">
        <f t="shared" ca="1" si="1"/>
        <v>1351 dias</v>
      </c>
      <c r="AC59" s="238"/>
      <c r="AD59" s="272" t="s">
        <v>346</v>
      </c>
      <c r="AE59" s="250"/>
      <c r="AF59" s="238" t="e">
        <f t="shared" ca="1" si="2"/>
        <v>#NUM!</v>
      </c>
      <c r="AG59" s="245">
        <f t="shared" ca="1" si="3"/>
        <v>1351</v>
      </c>
      <c r="AI59" s="248" t="str">
        <f t="shared" si="4"/>
        <v>Supermercados Big Compra Ltda. - Reclamação Trabalhista (0011237-75.2022.5.15.0015)</v>
      </c>
      <c r="AJ59" s="248" t="str">
        <f t="shared" si="5"/>
        <v>Supermercados Big Compra Ltda. - Reclamação Trabalhista (0011237-75.2022.5.15.0015)</v>
      </c>
    </row>
    <row r="60" spans="2:36" s="247" customFormat="1" ht="15" hidden="1" customHeight="1" thickBot="1" x14ac:dyDescent="0.35">
      <c r="B60" s="249">
        <v>54</v>
      </c>
      <c r="C60" s="238" t="s">
        <v>78</v>
      </c>
      <c r="D60" s="238" t="s">
        <v>42</v>
      </c>
      <c r="E60" s="238" t="s">
        <v>43</v>
      </c>
      <c r="F60" s="238" t="s">
        <v>347</v>
      </c>
      <c r="G60" s="238" t="s">
        <v>288</v>
      </c>
      <c r="H60" s="238" t="s">
        <v>61</v>
      </c>
      <c r="I60" s="238" t="s">
        <v>348</v>
      </c>
      <c r="J60" s="238" t="s">
        <v>290</v>
      </c>
      <c r="K60" s="238" t="s">
        <v>349</v>
      </c>
      <c r="L60" s="238" t="s">
        <v>292</v>
      </c>
      <c r="M60" s="238" t="s">
        <v>73</v>
      </c>
      <c r="N60" s="239">
        <v>129105</v>
      </c>
      <c r="O60" s="240"/>
      <c r="P60" s="241"/>
      <c r="Q60" s="242"/>
      <c r="R60" s="242"/>
      <c r="S60" s="243" t="str">
        <f t="shared" si="0"/>
        <v/>
      </c>
      <c r="T60" s="238" t="s">
        <v>52</v>
      </c>
      <c r="U60" s="244"/>
      <c r="V60" s="238" t="s">
        <v>293</v>
      </c>
      <c r="W60" s="238" t="s">
        <v>307</v>
      </c>
      <c r="X60" s="238" t="s">
        <v>350</v>
      </c>
      <c r="Y60" s="238" t="s">
        <v>341</v>
      </c>
      <c r="Z60" s="244">
        <v>44887</v>
      </c>
      <c r="AA60" s="244"/>
      <c r="AB60" s="245" t="str">
        <f t="shared" ca="1" si="1"/>
        <v>1192 dias</v>
      </c>
      <c r="AC60" s="238"/>
      <c r="AD60" s="271" t="s">
        <v>351</v>
      </c>
      <c r="AE60" s="250"/>
      <c r="AF60" s="238" t="e">
        <f t="shared" ca="1" si="2"/>
        <v>#NUM!</v>
      </c>
      <c r="AG60" s="245">
        <f t="shared" ca="1" si="3"/>
        <v>1192</v>
      </c>
      <c r="AI60" s="248" t="str">
        <f t="shared" si="4"/>
        <v>Cristiano Alves Dos Santos - Reclamação Trabalhista (0012342-90.2022.5.15.0111)</v>
      </c>
      <c r="AJ60" s="248" t="str">
        <f t="shared" si="5"/>
        <v>Cristiano Alves Dos Santos - Reclamação Trabalhista (0012342-90.2022.5.15.0111)</v>
      </c>
    </row>
    <row r="61" spans="2:36" s="247" customFormat="1" ht="15" hidden="1" customHeight="1" thickBot="1" x14ac:dyDescent="0.35">
      <c r="B61" s="249">
        <v>55</v>
      </c>
      <c r="C61" s="238" t="s">
        <v>41</v>
      </c>
      <c r="D61" s="238" t="s">
        <v>42</v>
      </c>
      <c r="E61" s="238" t="s">
        <v>43</v>
      </c>
      <c r="F61" s="238" t="s">
        <v>352</v>
      </c>
      <c r="G61" s="238" t="s">
        <v>288</v>
      </c>
      <c r="H61" s="238" t="s">
        <v>46</v>
      </c>
      <c r="I61" s="238" t="s">
        <v>110</v>
      </c>
      <c r="J61" s="238" t="s">
        <v>292</v>
      </c>
      <c r="K61" s="238" t="s">
        <v>353</v>
      </c>
      <c r="L61" s="238" t="s">
        <v>290</v>
      </c>
      <c r="M61" s="238" t="s">
        <v>73</v>
      </c>
      <c r="N61" s="239">
        <v>87536.35</v>
      </c>
      <c r="O61" s="240"/>
      <c r="P61" s="241"/>
      <c r="Q61" s="242"/>
      <c r="R61" s="242"/>
      <c r="S61" s="243" t="str">
        <f t="shared" si="0"/>
        <v/>
      </c>
      <c r="T61" s="238" t="s">
        <v>52</v>
      </c>
      <c r="U61" s="244"/>
      <c r="V61" s="238" t="s">
        <v>293</v>
      </c>
      <c r="W61" s="238" t="s">
        <v>54</v>
      </c>
      <c r="X61" s="238" t="s">
        <v>319</v>
      </c>
      <c r="Y61" s="238" t="s">
        <v>302</v>
      </c>
      <c r="Z61" s="244">
        <v>44833</v>
      </c>
      <c r="AA61" s="244">
        <v>44885</v>
      </c>
      <c r="AB61" s="245" t="str">
        <f t="shared" ca="1" si="1"/>
        <v>52 dias</v>
      </c>
      <c r="AC61" s="238" t="s">
        <v>117</v>
      </c>
      <c r="AD61" s="272"/>
      <c r="AE61" s="250"/>
      <c r="AF61" s="238" t="e">
        <f t="shared" ca="1" si="2"/>
        <v>#NUM!</v>
      </c>
      <c r="AG61" s="245">
        <f t="shared" ca="1" si="3"/>
        <v>52</v>
      </c>
      <c r="AI61" s="248" t="str">
        <f t="shared" si="4"/>
        <v>Supermercados Big Compra Ltda. - Reclamação Trabalhista (0011566-31.2022.5.15.0066)</v>
      </c>
      <c r="AJ61" s="248" t="str">
        <f t="shared" si="5"/>
        <v>Supermercados Big Compra Ltda. - Reclamação Trabalhista (0011566-31.2022.5.15.0066)</v>
      </c>
    </row>
    <row r="62" spans="2:36" s="247" customFormat="1" ht="15" hidden="1" customHeight="1" thickBot="1" x14ac:dyDescent="0.35">
      <c r="B62" s="249">
        <v>56</v>
      </c>
      <c r="C62" s="238" t="s">
        <v>41</v>
      </c>
      <c r="D62" s="238" t="s">
        <v>42</v>
      </c>
      <c r="E62" s="238" t="s">
        <v>337</v>
      </c>
      <c r="F62" s="238" t="s">
        <v>354</v>
      </c>
      <c r="G62" s="238" t="s">
        <v>288</v>
      </c>
      <c r="H62" s="238" t="s">
        <v>46</v>
      </c>
      <c r="I62" s="238" t="s">
        <v>355</v>
      </c>
      <c r="J62" s="238" t="s">
        <v>292</v>
      </c>
      <c r="K62" s="238" t="s">
        <v>356</v>
      </c>
      <c r="L62" s="238" t="s">
        <v>290</v>
      </c>
      <c r="M62" s="238" t="s">
        <v>73</v>
      </c>
      <c r="N62" s="239">
        <v>23616</v>
      </c>
      <c r="O62" s="240"/>
      <c r="P62" s="241"/>
      <c r="Q62" s="242"/>
      <c r="R62" s="242"/>
      <c r="S62" s="243" t="str">
        <f t="shared" si="0"/>
        <v/>
      </c>
      <c r="T62" s="238" t="s">
        <v>52</v>
      </c>
      <c r="U62" s="244"/>
      <c r="V62" s="238" t="s">
        <v>293</v>
      </c>
      <c r="W62" s="238" t="s">
        <v>54</v>
      </c>
      <c r="X62" s="238" t="s">
        <v>357</v>
      </c>
      <c r="Y62" s="238" t="s">
        <v>302</v>
      </c>
      <c r="Z62" s="244">
        <v>44869</v>
      </c>
      <c r="AA62" s="244">
        <v>44986</v>
      </c>
      <c r="AB62" s="245" t="str">
        <f t="shared" ca="1" si="1"/>
        <v>117 dias</v>
      </c>
      <c r="AC62" s="238" t="s">
        <v>117</v>
      </c>
      <c r="AD62" s="272" t="s">
        <v>358</v>
      </c>
      <c r="AE62" s="250"/>
      <c r="AF62" s="238" t="e">
        <f t="shared" ca="1" si="2"/>
        <v>#NUM!</v>
      </c>
      <c r="AG62" s="245">
        <f t="shared" ca="1" si="3"/>
        <v>117</v>
      </c>
      <c r="AI62" s="248" t="str">
        <f t="shared" si="4"/>
        <v>Hit Car Centro Automotivo LITDA.  - Reclamação Trabalhista (0011766-38.2022.5.15.0066)</v>
      </c>
      <c r="AJ62" s="248" t="str">
        <f t="shared" si="5"/>
        <v>Hit Car Centro Automotivo LITDA.  - Reclamação Trabalhista (0011766-38.2022.5.15.0066)</v>
      </c>
    </row>
    <row r="63" spans="2:36" s="247" customFormat="1" ht="15" hidden="1" customHeight="1" thickBot="1" x14ac:dyDescent="0.35">
      <c r="B63" s="249">
        <v>57</v>
      </c>
      <c r="C63" s="238" t="s">
        <v>78</v>
      </c>
      <c r="D63" s="238" t="s">
        <v>42</v>
      </c>
      <c r="E63" s="238" t="s">
        <v>337</v>
      </c>
      <c r="F63" s="238" t="s">
        <v>359</v>
      </c>
      <c r="G63" s="238" t="s">
        <v>288</v>
      </c>
      <c r="H63" s="238" t="s">
        <v>61</v>
      </c>
      <c r="I63" s="238" t="s">
        <v>360</v>
      </c>
      <c r="J63" s="238" t="s">
        <v>290</v>
      </c>
      <c r="K63" s="238" t="s">
        <v>361</v>
      </c>
      <c r="L63" s="238" t="s">
        <v>292</v>
      </c>
      <c r="M63" s="238" t="s">
        <v>73</v>
      </c>
      <c r="N63" s="239">
        <v>96103.84</v>
      </c>
      <c r="O63" s="240"/>
      <c r="P63" s="241"/>
      <c r="Q63" s="242"/>
      <c r="R63" s="242"/>
      <c r="S63" s="243" t="str">
        <f t="shared" si="0"/>
        <v/>
      </c>
      <c r="T63" s="238" t="s">
        <v>52</v>
      </c>
      <c r="U63" s="244"/>
      <c r="V63" s="238" t="s">
        <v>293</v>
      </c>
      <c r="W63" s="238" t="s">
        <v>300</v>
      </c>
      <c r="X63" s="238" t="s">
        <v>334</v>
      </c>
      <c r="Y63" s="238" t="s">
        <v>257</v>
      </c>
      <c r="Z63" s="244">
        <v>45014</v>
      </c>
      <c r="AA63" s="244"/>
      <c r="AB63" s="245" t="str">
        <f t="shared" ca="1" si="1"/>
        <v>1065 dias</v>
      </c>
      <c r="AC63" s="238"/>
      <c r="AD63" s="271" t="s">
        <v>362</v>
      </c>
      <c r="AE63" s="250"/>
      <c r="AF63" s="238" t="e">
        <f t="shared" ca="1" si="2"/>
        <v>#NUM!</v>
      </c>
      <c r="AG63" s="245">
        <f t="shared" ca="1" si="3"/>
        <v>1065</v>
      </c>
      <c r="AI63" s="248" t="str">
        <f t="shared" si="4"/>
        <v>Ariane Frare - Reclamação Trabalhista (0010572-07.2023.5.15.0021)</v>
      </c>
      <c r="AJ63" s="248" t="str">
        <f t="shared" si="5"/>
        <v>Ariane Frare - Reclamação Trabalhista (0010572-07.2023.5.15.0021)</v>
      </c>
    </row>
    <row r="64" spans="2:36" s="247" customFormat="1" ht="15" hidden="1" customHeight="1" thickBot="1" x14ac:dyDescent="0.35">
      <c r="B64" s="249">
        <v>58</v>
      </c>
      <c r="C64" s="238" t="s">
        <v>78</v>
      </c>
      <c r="D64" s="238" t="s">
        <v>42</v>
      </c>
      <c r="E64" s="238" t="s">
        <v>130</v>
      </c>
      <c r="F64" s="238" t="s">
        <v>363</v>
      </c>
      <c r="G64" s="238" t="s">
        <v>183</v>
      </c>
      <c r="H64" s="238" t="s">
        <v>46</v>
      </c>
      <c r="I64" s="238" t="s">
        <v>215</v>
      </c>
      <c r="J64" s="238" t="s">
        <v>48</v>
      </c>
      <c r="K64" s="238" t="s">
        <v>185</v>
      </c>
      <c r="L64" s="238" t="s">
        <v>50</v>
      </c>
      <c r="M64" s="238" t="s">
        <v>51</v>
      </c>
      <c r="N64" s="239">
        <v>58080</v>
      </c>
      <c r="O64" s="240"/>
      <c r="P64" s="241"/>
      <c r="Q64" s="242"/>
      <c r="R64" s="242"/>
      <c r="S64" s="243" t="str">
        <f t="shared" si="0"/>
        <v/>
      </c>
      <c r="T64" s="238" t="s">
        <v>52</v>
      </c>
      <c r="U64" s="244"/>
      <c r="V64" s="238" t="s">
        <v>53</v>
      </c>
      <c r="W64" s="238" t="s">
        <v>54</v>
      </c>
      <c r="X64" s="238" t="s">
        <v>135</v>
      </c>
      <c r="Y64" s="238" t="s">
        <v>364</v>
      </c>
      <c r="Z64" s="244">
        <v>45041</v>
      </c>
      <c r="AA64" s="244"/>
      <c r="AB64" s="245" t="str">
        <f t="shared" ca="1" si="1"/>
        <v>1038 dias</v>
      </c>
      <c r="AC64" s="238"/>
      <c r="AD64" s="271" t="s">
        <v>365</v>
      </c>
      <c r="AE64" s="250"/>
      <c r="AF64" s="238" t="e">
        <f t="shared" ca="1" si="2"/>
        <v>#NUM!</v>
      </c>
      <c r="AG64" s="245">
        <f t="shared" ca="1" si="3"/>
        <v>1038</v>
      </c>
      <c r="AI64" s="248" t="str">
        <f t="shared" si="4"/>
        <v>André Luís Massaro  - Seguro / Remoção / Vaga Técnica (1017186-53.2023.8.26.0506)</v>
      </c>
      <c r="AJ64" s="248" t="str">
        <f t="shared" si="5"/>
        <v>André Luís Massaro  - Seguro / Remoção / Vaga Técnica (1017186-53.2023.8.26.0506)</v>
      </c>
    </row>
    <row r="65" spans="2:36" s="247" customFormat="1" ht="15" hidden="1" customHeight="1" thickBot="1" x14ac:dyDescent="0.35">
      <c r="B65" s="249">
        <v>59</v>
      </c>
      <c r="C65" s="238" t="s">
        <v>78</v>
      </c>
      <c r="D65" s="238" t="s">
        <v>42</v>
      </c>
      <c r="E65" s="238" t="s">
        <v>337</v>
      </c>
      <c r="F65" s="238" t="s">
        <v>366</v>
      </c>
      <c r="G65" s="238" t="s">
        <v>288</v>
      </c>
      <c r="H65" s="238" t="s">
        <v>61</v>
      </c>
      <c r="I65" s="238" t="s">
        <v>367</v>
      </c>
      <c r="J65" s="238" t="s">
        <v>290</v>
      </c>
      <c r="K65" s="238" t="s">
        <v>368</v>
      </c>
      <c r="L65" s="238" t="s">
        <v>292</v>
      </c>
      <c r="M65" s="238" t="s">
        <v>73</v>
      </c>
      <c r="N65" s="239">
        <v>59901.2</v>
      </c>
      <c r="O65" s="240"/>
      <c r="P65" s="241"/>
      <c r="Q65" s="242"/>
      <c r="R65" s="242"/>
      <c r="S65" s="243" t="str">
        <f t="shared" si="0"/>
        <v/>
      </c>
      <c r="T65" s="238" t="s">
        <v>52</v>
      </c>
      <c r="U65" s="244"/>
      <c r="V65" s="238" t="s">
        <v>293</v>
      </c>
      <c r="W65" s="238" t="s">
        <v>369</v>
      </c>
      <c r="X65" s="238" t="s">
        <v>370</v>
      </c>
      <c r="Y65" s="238" t="s">
        <v>371</v>
      </c>
      <c r="Z65" s="244">
        <v>44914</v>
      </c>
      <c r="AA65" s="244"/>
      <c r="AB65" s="245" t="str">
        <f t="shared" ca="1" si="1"/>
        <v>1165 dias</v>
      </c>
      <c r="AC65" s="238"/>
      <c r="AD65" s="271" t="s">
        <v>372</v>
      </c>
      <c r="AE65" s="250"/>
      <c r="AF65" s="238" t="e">
        <f t="shared" ca="1" si="2"/>
        <v>#NUM!</v>
      </c>
      <c r="AG65" s="245">
        <f t="shared" ca="1" si="3"/>
        <v>1165</v>
      </c>
      <c r="AI65" s="248" t="str">
        <f t="shared" si="4"/>
        <v>Aline Cristina da Silva - Reclamação Trabalhista (0013034-94.2022.5.15.0077)</v>
      </c>
      <c r="AJ65" s="248" t="str">
        <f t="shared" si="5"/>
        <v>Aline Cristina da Silva - Reclamação Trabalhista (0013034-94.2022.5.15.0077)</v>
      </c>
    </row>
    <row r="66" spans="2:36" ht="15" hidden="1" customHeight="1" thickBot="1" x14ac:dyDescent="0.35">
      <c r="B66" s="252">
        <v>60</v>
      </c>
      <c r="C66" s="253" t="s">
        <v>78</v>
      </c>
      <c r="D66" s="253" t="s">
        <v>42</v>
      </c>
      <c r="E66" s="253" t="s">
        <v>119</v>
      </c>
      <c r="F66" s="253" t="s">
        <v>373</v>
      </c>
      <c r="G66" s="253" t="s">
        <v>288</v>
      </c>
      <c r="H66" s="253" t="s">
        <v>61</v>
      </c>
      <c r="I66" s="253" t="s">
        <v>374</v>
      </c>
      <c r="J66" s="253" t="s">
        <v>290</v>
      </c>
      <c r="K66" s="253" t="s">
        <v>375</v>
      </c>
      <c r="L66" s="253" t="s">
        <v>376</v>
      </c>
      <c r="M66" s="253" t="s">
        <v>73</v>
      </c>
      <c r="N66" s="254">
        <v>442152.94</v>
      </c>
      <c r="O66" s="254"/>
      <c r="P66" s="255"/>
      <c r="Q66" s="256"/>
      <c r="R66" s="256"/>
      <c r="S66" s="257" t="str">
        <f t="shared" si="0"/>
        <v/>
      </c>
      <c r="T66" s="253" t="s">
        <v>52</v>
      </c>
      <c r="U66" s="258"/>
      <c r="V66" s="253" t="s">
        <v>122</v>
      </c>
      <c r="W66" s="253" t="s">
        <v>307</v>
      </c>
      <c r="X66" s="253" t="s">
        <v>308</v>
      </c>
      <c r="Y66" s="253" t="s">
        <v>377</v>
      </c>
      <c r="Z66" s="258">
        <v>44503</v>
      </c>
      <c r="AA66" s="258"/>
      <c r="AB66" s="259" t="str">
        <f t="shared" ca="1" si="1"/>
        <v>1576 dias</v>
      </c>
      <c r="AC66" s="253" t="s">
        <v>85</v>
      </c>
      <c r="AD66" s="271" t="s">
        <v>378</v>
      </c>
      <c r="AE66" s="260"/>
      <c r="AF66" s="253" t="e">
        <f t="shared" ca="1" si="2"/>
        <v>#NUM!</v>
      </c>
      <c r="AG66" s="259">
        <f t="shared" ca="1" si="3"/>
        <v>1576</v>
      </c>
      <c r="AI66" s="228" t="str">
        <f t="shared" si="4"/>
        <v>Paulo Artur da Silva - Reclamação Trabalhista (1001478-32.2021.5.02.0059)</v>
      </c>
      <c r="AJ66" s="228" t="str">
        <f t="shared" si="5"/>
        <v>Paulo Artur da Silva - Reclamação Trabalhista (1001478-32.2021.5.02.0059)</v>
      </c>
    </row>
    <row r="67" spans="2:36" ht="15" hidden="1" customHeight="1" thickBot="1" x14ac:dyDescent="0.35">
      <c r="B67" s="252">
        <v>62</v>
      </c>
      <c r="C67" s="253" t="s">
        <v>78</v>
      </c>
      <c r="D67" s="253" t="s">
        <v>42</v>
      </c>
      <c r="E67" s="253" t="s">
        <v>130</v>
      </c>
      <c r="F67" s="253" t="s">
        <v>331</v>
      </c>
      <c r="G67" s="253" t="s">
        <v>288</v>
      </c>
      <c r="H67" s="253" t="s">
        <v>61</v>
      </c>
      <c r="I67" s="253" t="s">
        <v>332</v>
      </c>
      <c r="J67" s="253" t="s">
        <v>290</v>
      </c>
      <c r="K67" s="253" t="s">
        <v>333</v>
      </c>
      <c r="L67" s="253" t="s">
        <v>292</v>
      </c>
      <c r="M67" s="253" t="s">
        <v>73</v>
      </c>
      <c r="N67" s="254">
        <v>17421.73</v>
      </c>
      <c r="O67" s="254"/>
      <c r="P67" s="255"/>
      <c r="Q67" s="256"/>
      <c r="R67" s="256"/>
      <c r="S67" s="257" t="str">
        <f t="shared" si="0"/>
        <v/>
      </c>
      <c r="T67" s="253" t="s">
        <v>52</v>
      </c>
      <c r="U67" s="258"/>
      <c r="V67" s="253" t="s">
        <v>293</v>
      </c>
      <c r="W67" s="253" t="s">
        <v>54</v>
      </c>
      <c r="X67" s="253" t="s">
        <v>379</v>
      </c>
      <c r="Y67" s="253" t="s">
        <v>380</v>
      </c>
      <c r="Z67" s="258">
        <v>44680</v>
      </c>
      <c r="AA67" s="258"/>
      <c r="AB67" s="259" t="str">
        <f t="shared" ca="1" si="1"/>
        <v>1399 dias</v>
      </c>
      <c r="AC67" s="253"/>
      <c r="AD67" s="273" t="s">
        <v>336</v>
      </c>
      <c r="AE67" s="260"/>
      <c r="AF67" s="253" t="e">
        <f t="shared" ca="1" si="2"/>
        <v>#NUM!</v>
      </c>
      <c r="AG67" s="259">
        <f t="shared" ca="1" si="3"/>
        <v>1399</v>
      </c>
      <c r="AI67" s="228" t="str">
        <f t="shared" si="4"/>
        <v>Letícia Campos Jorge - Reclamação Trabalhista (0010703-50.2022.5.15.0042)</v>
      </c>
      <c r="AJ67" s="228" t="str">
        <f t="shared" si="5"/>
        <v>Letícia Campos Jorge - Reclamação Trabalhista (0010703-50.2022.5.15.0042)</v>
      </c>
    </row>
    <row r="68" spans="2:36" ht="15" hidden="1" customHeight="1" thickBot="1" x14ac:dyDescent="0.35">
      <c r="B68" s="252">
        <v>63</v>
      </c>
      <c r="C68" s="253" t="s">
        <v>78</v>
      </c>
      <c r="D68" s="253" t="s">
        <v>42</v>
      </c>
      <c r="E68" s="253" t="s">
        <v>130</v>
      </c>
      <c r="F68" s="253" t="s">
        <v>381</v>
      </c>
      <c r="G68" s="253" t="s">
        <v>183</v>
      </c>
      <c r="H68" s="253" t="s">
        <v>46</v>
      </c>
      <c r="I68" s="253" t="s">
        <v>382</v>
      </c>
      <c r="J68" s="253" t="s">
        <v>48</v>
      </c>
      <c r="K68" s="253" t="s">
        <v>383</v>
      </c>
      <c r="L68" s="253" t="s">
        <v>50</v>
      </c>
      <c r="M68" s="253" t="s">
        <v>51</v>
      </c>
      <c r="N68" s="254">
        <v>14700</v>
      </c>
      <c r="O68" s="254"/>
      <c r="P68" s="255"/>
      <c r="Q68" s="256"/>
      <c r="R68" s="256"/>
      <c r="S68" s="257" t="str">
        <f t="shared" si="0"/>
        <v/>
      </c>
      <c r="T68" s="253" t="s">
        <v>52</v>
      </c>
      <c r="U68" s="258"/>
      <c r="V68" s="253" t="s">
        <v>53</v>
      </c>
      <c r="W68" s="253" t="s">
        <v>114</v>
      </c>
      <c r="X68" s="253" t="s">
        <v>135</v>
      </c>
      <c r="Y68" s="253" t="s">
        <v>384</v>
      </c>
      <c r="Z68" s="258">
        <v>45062</v>
      </c>
      <c r="AA68" s="258"/>
      <c r="AB68" s="259" t="str">
        <f t="shared" ca="1" si="1"/>
        <v>1017 dias</v>
      </c>
      <c r="AC68" s="253"/>
      <c r="AD68" s="271" t="s">
        <v>385</v>
      </c>
      <c r="AE68" s="260"/>
      <c r="AF68" s="253" t="e">
        <f t="shared" ca="1" si="2"/>
        <v>#NUM!</v>
      </c>
      <c r="AG68" s="259">
        <f t="shared" ca="1" si="3"/>
        <v>1017</v>
      </c>
      <c r="AI68" s="228" t="str">
        <f t="shared" si="4"/>
        <v>Renew - Sistemas de Recuperação e Polimento Automotivo Ltda.  - Seguro / Remoção / Vaga Técnica (1011289-04.2023.8.26.0196)</v>
      </c>
      <c r="AJ68" s="228" t="str">
        <f t="shared" si="5"/>
        <v>Renew - Sistemas de Recuperação e Polimento Automotivo Ltda.  - Seguro / Remoção / Vaga Técnica (1011289-04.2023.8.26.0196)</v>
      </c>
    </row>
    <row r="69" spans="2:36" ht="15" hidden="1" customHeight="1" thickBot="1" x14ac:dyDescent="0.35">
      <c r="B69" s="252">
        <v>64</v>
      </c>
      <c r="C69" s="253" t="s">
        <v>78</v>
      </c>
      <c r="D69" s="253" t="s">
        <v>42</v>
      </c>
      <c r="E69" s="253" t="s">
        <v>171</v>
      </c>
      <c r="F69" s="253" t="s">
        <v>386</v>
      </c>
      <c r="G69" s="253" t="s">
        <v>109</v>
      </c>
      <c r="H69" s="253" t="s">
        <v>46</v>
      </c>
      <c r="I69" s="253" t="s">
        <v>47</v>
      </c>
      <c r="J69" s="253" t="s">
        <v>111</v>
      </c>
      <c r="K69" s="253" t="s">
        <v>387</v>
      </c>
      <c r="L69" s="253" t="s">
        <v>113</v>
      </c>
      <c r="M69" s="253" t="s">
        <v>51</v>
      </c>
      <c r="N69" s="261">
        <v>24750.54</v>
      </c>
      <c r="O69" s="254"/>
      <c r="P69" s="255"/>
      <c r="Q69" s="256"/>
      <c r="R69" s="256"/>
      <c r="S69" s="257" t="str">
        <f t="shared" si="0"/>
        <v/>
      </c>
      <c r="T69" s="253" t="s">
        <v>167</v>
      </c>
      <c r="U69" s="258"/>
      <c r="V69" s="253" t="s">
        <v>53</v>
      </c>
      <c r="W69" s="253" t="s">
        <v>54</v>
      </c>
      <c r="X69" s="253" t="s">
        <v>156</v>
      </c>
      <c r="Y69" s="253" t="s">
        <v>388</v>
      </c>
      <c r="Z69" s="258">
        <v>45036</v>
      </c>
      <c r="AA69" s="258"/>
      <c r="AB69" s="259" t="str">
        <f t="shared" ca="1" si="1"/>
        <v>1043 dias</v>
      </c>
      <c r="AC69" s="253"/>
      <c r="AD69" s="273"/>
      <c r="AE69" s="260"/>
      <c r="AF69" s="253" t="e">
        <f t="shared" ca="1" si="2"/>
        <v>#NUM!</v>
      </c>
      <c r="AG69" s="259">
        <f t="shared" ca="1" si="3"/>
        <v>1043</v>
      </c>
      <c r="AI69" s="228" t="str">
        <f t="shared" si="4"/>
        <v>Pepe Oficina - Ação Indenizatória (1016709-30.2023.8.26.0506)</v>
      </c>
      <c r="AJ69" s="228" t="str">
        <f t="shared" si="5"/>
        <v>Pepe Oficina - Ação Indenizatória (1016709-30.2023.8.26.0506)</v>
      </c>
    </row>
    <row r="70" spans="2:36" ht="15" hidden="1" customHeight="1" thickBot="1" x14ac:dyDescent="0.35">
      <c r="B70" s="252">
        <v>65</v>
      </c>
      <c r="C70" s="253" t="s">
        <v>78</v>
      </c>
      <c r="D70" s="253" t="s">
        <v>389</v>
      </c>
      <c r="E70" s="253" t="s">
        <v>130</v>
      </c>
      <c r="F70" s="253" t="s">
        <v>390</v>
      </c>
      <c r="G70" s="253" t="s">
        <v>183</v>
      </c>
      <c r="H70" s="253" t="s">
        <v>46</v>
      </c>
      <c r="I70" s="253" t="s">
        <v>382</v>
      </c>
      <c r="J70" s="253" t="s">
        <v>113</v>
      </c>
      <c r="K70" s="253" t="s">
        <v>185</v>
      </c>
      <c r="L70" s="253" t="s">
        <v>111</v>
      </c>
      <c r="M70" s="253" t="s">
        <v>51</v>
      </c>
      <c r="N70" s="254">
        <v>10500</v>
      </c>
      <c r="O70" s="254"/>
      <c r="P70" s="255"/>
      <c r="Q70" s="256"/>
      <c r="R70" s="256"/>
      <c r="S70" s="257" t="str">
        <f t="shared" si="0"/>
        <v/>
      </c>
      <c r="T70" s="253" t="s">
        <v>52</v>
      </c>
      <c r="U70" s="258"/>
      <c r="V70" s="253" t="s">
        <v>53</v>
      </c>
      <c r="W70" s="253" t="s">
        <v>114</v>
      </c>
      <c r="X70" s="253" t="s">
        <v>55</v>
      </c>
      <c r="Y70" s="253" t="s">
        <v>391</v>
      </c>
      <c r="Z70" s="258">
        <v>45104</v>
      </c>
      <c r="AA70" s="258"/>
      <c r="AB70" s="259" t="str">
        <f t="shared" ca="1" si="1"/>
        <v>975 dias</v>
      </c>
      <c r="AC70" s="253"/>
      <c r="AD70" s="271" t="s">
        <v>392</v>
      </c>
      <c r="AE70" s="260"/>
      <c r="AF70" s="253" t="e">
        <f t="shared" ca="1" si="2"/>
        <v>#NUM!</v>
      </c>
      <c r="AG70" s="259">
        <f t="shared" ca="1" si="3"/>
        <v>975</v>
      </c>
      <c r="AI70" s="228" t="str">
        <f t="shared" si="4"/>
        <v>Renew - Sistemas de Recuperação e Polimento Automotivo Ltda.  - Seguro / Remoção / Vaga Técnica (1015049-58.2023.8.26.0196)</v>
      </c>
      <c r="AJ70" s="228" t="str">
        <f t="shared" si="5"/>
        <v>Renew - Sistemas de Recuperação e Polimento Automotivo Ltda.  - Seguro / Remoção / Vaga Técnica (1015049-58.2023.8.26.0196)</v>
      </c>
    </row>
    <row r="71" spans="2:36" ht="15" hidden="1" customHeight="1" thickBot="1" x14ac:dyDescent="0.35">
      <c r="B71" s="252">
        <v>66</v>
      </c>
      <c r="C71" s="253" t="s">
        <v>41</v>
      </c>
      <c r="D71" s="253" t="s">
        <v>42</v>
      </c>
      <c r="E71" s="253" t="s">
        <v>130</v>
      </c>
      <c r="F71" s="253" t="s">
        <v>393</v>
      </c>
      <c r="G71" s="253" t="s">
        <v>109</v>
      </c>
      <c r="H71" s="253" t="s">
        <v>46</v>
      </c>
      <c r="I71" s="253" t="s">
        <v>110</v>
      </c>
      <c r="J71" s="253" t="s">
        <v>111</v>
      </c>
      <c r="K71" s="253" t="s">
        <v>394</v>
      </c>
      <c r="L71" s="253" t="s">
        <v>113</v>
      </c>
      <c r="M71" s="253" t="s">
        <v>51</v>
      </c>
      <c r="N71" s="254">
        <v>20000</v>
      </c>
      <c r="O71" s="254"/>
      <c r="P71" s="255"/>
      <c r="Q71" s="256"/>
      <c r="R71" s="256"/>
      <c r="S71" s="257" t="str">
        <f t="shared" ref="S71:S134" si="6">IF(O71&lt;&gt;0,IF(P71&lt;&gt;0,SUM(P71+Q71*O71+O71*R71),IF(Q71&lt;&gt;0,SUM(P71+Q71*O71+O71*R71),"")),IF(P71&lt;&gt;0,SUM(P71+Q71*N71+N71*R71),IF(Q71&lt;&gt;0,SUM(P71+Q71*N71+N71*R71),"")))</f>
        <v/>
      </c>
      <c r="T71" s="253" t="s">
        <v>52</v>
      </c>
      <c r="U71" s="258"/>
      <c r="V71" s="253" t="s">
        <v>53</v>
      </c>
      <c r="W71" s="253" t="s">
        <v>179</v>
      </c>
      <c r="X71" s="253" t="s">
        <v>200</v>
      </c>
      <c r="Y71" s="253" t="s">
        <v>313</v>
      </c>
      <c r="Z71" s="258">
        <v>45085</v>
      </c>
      <c r="AA71" s="258"/>
      <c r="AB71" s="259" t="str">
        <f t="shared" ref="AB71:AB134" ca="1" si="7">IFERROR(IF(Z71&lt;&gt;"",IF(AA71="",CONCATENATE(DATEDIF(Z71,TODAY(),"D")," dias"),CONCATENATE(DATEDIF(Z71,AA71,"D")," dias")),""),"")</f>
        <v>994 dias</v>
      </c>
      <c r="AC71" s="253"/>
      <c r="AD71" s="273" t="s">
        <v>395</v>
      </c>
      <c r="AE71" s="260"/>
      <c r="AF71" s="253" t="e">
        <f t="shared" ref="AF71:AF134" ca="1" si="8">DATEDIF(TODAY(),U71,"D")</f>
        <v>#NUM!</v>
      </c>
      <c r="AG71" s="259">
        <f t="shared" ref="AG71:AG134" ca="1" si="9">IFERROR(IF(Z71&lt;&gt;"",IF(AA71="",DATEDIF(Z71,TODAY(),"D"),DATEDIF(Z71,AA71,"D")),""),"")</f>
        <v>994</v>
      </c>
      <c r="AI71" s="228" t="str">
        <f t="shared" ref="AI71:AI134" si="10">IF(I71&lt;&gt;"",IF(F71&lt;&gt;"",CONCATENATE(I71," - ",G71," (",F71,")"),CONCATENATE(I71," - ",G71)),"")</f>
        <v>Supermercados Big Compra Ltda. - Ação Indenizatória (1001927-14.2023.8.26.0572)</v>
      </c>
      <c r="AJ71" s="228" t="str">
        <f t="shared" ref="AJ71:AJ134" si="11">IF(I71&lt;&gt;"",IF(F71&lt;&gt;"",CONCATENATE(I71," - ",G71," (",F71,")"),CONCATENATE(I71," - ",G71)),"")</f>
        <v>Supermercados Big Compra Ltda. - Ação Indenizatória (1001927-14.2023.8.26.0572)</v>
      </c>
    </row>
    <row r="72" spans="2:36" ht="15" customHeight="1" thickBot="1" x14ac:dyDescent="0.35">
      <c r="B72" s="251">
        <v>67</v>
      </c>
      <c r="C72" s="253" t="s">
        <v>78</v>
      </c>
      <c r="D72" s="253" t="s">
        <v>389</v>
      </c>
      <c r="E72" s="253" t="s">
        <v>43</v>
      </c>
      <c r="F72" s="253" t="s">
        <v>396</v>
      </c>
      <c r="G72" s="253" t="s">
        <v>397</v>
      </c>
      <c r="H72" s="253" t="s">
        <v>46</v>
      </c>
      <c r="I72" s="253" t="s">
        <v>110</v>
      </c>
      <c r="J72" s="253" t="s">
        <v>113</v>
      </c>
      <c r="K72" s="253" t="s">
        <v>398</v>
      </c>
      <c r="L72" s="253" t="s">
        <v>111</v>
      </c>
      <c r="M72" s="253" t="s">
        <v>51</v>
      </c>
      <c r="N72" s="254">
        <v>35408.410000000003</v>
      </c>
      <c r="O72" s="254"/>
      <c r="P72" s="255"/>
      <c r="Q72" s="256"/>
      <c r="R72" s="256"/>
      <c r="S72" s="257" t="str">
        <f t="shared" si="6"/>
        <v/>
      </c>
      <c r="T72" s="253" t="s">
        <v>52</v>
      </c>
      <c r="U72" s="258"/>
      <c r="V72" s="253" t="s">
        <v>53</v>
      </c>
      <c r="W72" s="253" t="s">
        <v>114</v>
      </c>
      <c r="X72" s="253" t="s">
        <v>399</v>
      </c>
      <c r="Y72" s="253" t="s">
        <v>400</v>
      </c>
      <c r="Z72" s="258">
        <v>45100</v>
      </c>
      <c r="AA72" s="258"/>
      <c r="AB72" s="259" t="str">
        <f t="shared" ca="1" si="7"/>
        <v>979 dias</v>
      </c>
      <c r="AC72" s="253"/>
      <c r="AD72" s="271" t="s">
        <v>401</v>
      </c>
      <c r="AE72" s="260"/>
      <c r="AF72" s="253" t="e">
        <f t="shared" ca="1" si="8"/>
        <v>#NUM!</v>
      </c>
      <c r="AG72" s="259">
        <f t="shared" ca="1" si="9"/>
        <v>979</v>
      </c>
      <c r="AI72" s="228" t="str">
        <f t="shared" si="10"/>
        <v>Supermercados Big Compra Ltda. - Medida Cautelar (1014827-90.2023.8.26.0196)</v>
      </c>
      <c r="AJ72" s="228" t="str">
        <f t="shared" si="11"/>
        <v>Supermercados Big Compra Ltda. - Medida Cautelar (1014827-90.2023.8.26.0196)</v>
      </c>
    </row>
    <row r="73" spans="2:36" ht="15" hidden="1" customHeight="1" thickBot="1" x14ac:dyDescent="0.35">
      <c r="B73" s="252">
        <v>68</v>
      </c>
      <c r="C73" s="253" t="s">
        <v>41</v>
      </c>
      <c r="D73" s="253" t="s">
        <v>389</v>
      </c>
      <c r="E73" s="253" t="s">
        <v>130</v>
      </c>
      <c r="F73" s="253" t="s">
        <v>402</v>
      </c>
      <c r="G73" s="253" t="s">
        <v>397</v>
      </c>
      <c r="H73" s="253" t="s">
        <v>61</v>
      </c>
      <c r="I73" s="253" t="s">
        <v>403</v>
      </c>
      <c r="J73" s="253" t="s">
        <v>113</v>
      </c>
      <c r="K73" s="253" t="s">
        <v>404</v>
      </c>
      <c r="L73" s="253" t="s">
        <v>111</v>
      </c>
      <c r="M73" s="253" t="s">
        <v>51</v>
      </c>
      <c r="N73" s="254">
        <v>1000</v>
      </c>
      <c r="O73" s="254"/>
      <c r="P73" s="255"/>
      <c r="Q73" s="256"/>
      <c r="R73" s="256"/>
      <c r="S73" s="257" t="str">
        <f t="shared" si="6"/>
        <v/>
      </c>
      <c r="T73" s="253" t="s">
        <v>167</v>
      </c>
      <c r="U73" s="258"/>
      <c r="V73" s="253" t="s">
        <v>53</v>
      </c>
      <c r="W73" s="253" t="s">
        <v>54</v>
      </c>
      <c r="X73" s="253" t="s">
        <v>93</v>
      </c>
      <c r="Y73" s="253" t="s">
        <v>313</v>
      </c>
      <c r="Z73" s="258">
        <v>45117</v>
      </c>
      <c r="AA73" s="258"/>
      <c r="AB73" s="259" t="str">
        <f t="shared" ca="1" si="7"/>
        <v>962 dias</v>
      </c>
      <c r="AC73" s="253"/>
      <c r="AD73" s="271" t="s">
        <v>405</v>
      </c>
      <c r="AE73" s="260"/>
      <c r="AF73" s="253" t="e">
        <f t="shared" ca="1" si="8"/>
        <v>#NUM!</v>
      </c>
      <c r="AG73" s="259">
        <f t="shared" ca="1" si="9"/>
        <v>962</v>
      </c>
      <c r="AI73" s="228" t="str">
        <f t="shared" si="10"/>
        <v>Álvaro de Souza Rodriguês Pinheiro - Medida Cautelar (1030980-44.2023.8.26.0506)</v>
      </c>
      <c r="AJ73" s="228" t="str">
        <f t="shared" si="11"/>
        <v>Álvaro de Souza Rodriguês Pinheiro - Medida Cautelar (1030980-44.2023.8.26.0506)</v>
      </c>
    </row>
    <row r="74" spans="2:36" ht="15" hidden="1" customHeight="1" thickBot="1" x14ac:dyDescent="0.35">
      <c r="B74" s="252">
        <v>69</v>
      </c>
      <c r="C74" s="253" t="s">
        <v>41</v>
      </c>
      <c r="D74" s="253" t="s">
        <v>42</v>
      </c>
      <c r="E74" s="253" t="s">
        <v>130</v>
      </c>
      <c r="F74" s="253" t="s">
        <v>406</v>
      </c>
      <c r="G74" s="253" t="s">
        <v>397</v>
      </c>
      <c r="H74" s="253" t="s">
        <v>61</v>
      </c>
      <c r="I74" s="253" t="s">
        <v>407</v>
      </c>
      <c r="J74" s="253" t="s">
        <v>113</v>
      </c>
      <c r="K74" s="253" t="s">
        <v>408</v>
      </c>
      <c r="L74" s="253" t="s">
        <v>111</v>
      </c>
      <c r="M74" s="253" t="s">
        <v>51</v>
      </c>
      <c r="N74" s="254">
        <v>1000</v>
      </c>
      <c r="O74" s="254"/>
      <c r="P74" s="255"/>
      <c r="Q74" s="256"/>
      <c r="R74" s="256"/>
      <c r="S74" s="257" t="str">
        <f t="shared" si="6"/>
        <v/>
      </c>
      <c r="T74" s="253" t="s">
        <v>52</v>
      </c>
      <c r="U74" s="258"/>
      <c r="V74" s="253" t="s">
        <v>53</v>
      </c>
      <c r="W74" s="253" t="s">
        <v>54</v>
      </c>
      <c r="X74" s="253" t="s">
        <v>409</v>
      </c>
      <c r="Y74" s="253" t="s">
        <v>313</v>
      </c>
      <c r="Z74" s="258">
        <v>45128</v>
      </c>
      <c r="AA74" s="258"/>
      <c r="AB74" s="259" t="str">
        <f t="shared" ca="1" si="7"/>
        <v>951 dias</v>
      </c>
      <c r="AC74" s="253"/>
      <c r="AD74" s="273" t="s">
        <v>410</v>
      </c>
      <c r="AE74" s="260"/>
      <c r="AF74" s="253" t="e">
        <f t="shared" ca="1" si="8"/>
        <v>#NUM!</v>
      </c>
      <c r="AG74" s="259">
        <f t="shared" ca="1" si="9"/>
        <v>951</v>
      </c>
      <c r="AI74" s="228" t="str">
        <f t="shared" si="10"/>
        <v>Tomas Yung Joon Kim - Medida Cautelar (1033636-71.2023.8.26.0506)</v>
      </c>
      <c r="AJ74" s="228" t="str">
        <f t="shared" si="11"/>
        <v>Tomas Yung Joon Kim - Medida Cautelar (1033636-71.2023.8.26.0506)</v>
      </c>
    </row>
    <row r="75" spans="2:36" ht="15" hidden="1" customHeight="1" thickBot="1" x14ac:dyDescent="0.35">
      <c r="B75" s="252">
        <v>70</v>
      </c>
      <c r="C75" s="253" t="s">
        <v>41</v>
      </c>
      <c r="D75" s="253" t="s">
        <v>389</v>
      </c>
      <c r="E75" s="253" t="s">
        <v>130</v>
      </c>
      <c r="F75" s="253" t="s">
        <v>411</v>
      </c>
      <c r="G75" s="253" t="s">
        <v>183</v>
      </c>
      <c r="H75" s="253" t="s">
        <v>46</v>
      </c>
      <c r="I75" s="253" t="s">
        <v>47</v>
      </c>
      <c r="J75" s="253" t="s">
        <v>48</v>
      </c>
      <c r="K75" s="253" t="s">
        <v>412</v>
      </c>
      <c r="L75" s="253" t="s">
        <v>50</v>
      </c>
      <c r="M75" s="253" t="s">
        <v>51</v>
      </c>
      <c r="N75" s="261">
        <v>3200</v>
      </c>
      <c r="O75" s="254"/>
      <c r="P75" s="255"/>
      <c r="Q75" s="256"/>
      <c r="R75" s="256"/>
      <c r="S75" s="257" t="str">
        <f t="shared" si="6"/>
        <v/>
      </c>
      <c r="T75" s="253" t="s">
        <v>52</v>
      </c>
      <c r="U75" s="258"/>
      <c r="V75" s="253" t="s">
        <v>53</v>
      </c>
      <c r="W75" s="253" t="s">
        <v>54</v>
      </c>
      <c r="X75" s="253" t="s">
        <v>413</v>
      </c>
      <c r="Y75" s="253" t="s">
        <v>414</v>
      </c>
      <c r="Z75" s="258">
        <v>45132</v>
      </c>
      <c r="AA75" s="258"/>
      <c r="AB75" s="259" t="str">
        <f t="shared" ca="1" si="7"/>
        <v>947 dias</v>
      </c>
      <c r="AC75" s="253" t="s">
        <v>117</v>
      </c>
      <c r="AD75" s="271" t="s">
        <v>415</v>
      </c>
      <c r="AE75" s="260"/>
      <c r="AF75" s="253" t="e">
        <f t="shared" ca="1" si="8"/>
        <v>#NUM!</v>
      </c>
      <c r="AG75" s="259">
        <f t="shared" ca="1" si="9"/>
        <v>947</v>
      </c>
      <c r="AI75" s="228" t="str">
        <f t="shared" si="10"/>
        <v>Pepe Oficina - Seguro / Remoção / Vaga Técnica (1034217-86.2023.8.26.0506)</v>
      </c>
      <c r="AJ75" s="228" t="str">
        <f t="shared" si="11"/>
        <v>Pepe Oficina - Seguro / Remoção / Vaga Técnica (1034217-86.2023.8.26.0506)</v>
      </c>
    </row>
    <row r="76" spans="2:36" ht="15" hidden="1" customHeight="1" thickBot="1" x14ac:dyDescent="0.35">
      <c r="B76" s="252">
        <v>71</v>
      </c>
      <c r="C76" s="253" t="s">
        <v>41</v>
      </c>
      <c r="D76" s="253" t="s">
        <v>42</v>
      </c>
      <c r="E76" s="253" t="s">
        <v>130</v>
      </c>
      <c r="F76" s="253" t="s">
        <v>416</v>
      </c>
      <c r="G76" s="253" t="s">
        <v>241</v>
      </c>
      <c r="H76" s="253" t="s">
        <v>46</v>
      </c>
      <c r="I76" s="253" t="s">
        <v>382</v>
      </c>
      <c r="J76" s="253" t="s">
        <v>48</v>
      </c>
      <c r="K76" s="253" t="s">
        <v>417</v>
      </c>
      <c r="L76" s="253" t="s">
        <v>50</v>
      </c>
      <c r="M76" s="253" t="s">
        <v>51</v>
      </c>
      <c r="N76" s="254">
        <v>4000</v>
      </c>
      <c r="O76" s="254"/>
      <c r="P76" s="255"/>
      <c r="Q76" s="256"/>
      <c r="R76" s="256"/>
      <c r="S76" s="257" t="str">
        <f t="shared" si="6"/>
        <v/>
      </c>
      <c r="T76" s="257" t="str">
        <f>IF(P76&lt;&gt;0,IF(Q76&lt;&gt;0,SUM(Q76+R76*P76+P76*S76),IF(R76&lt;&gt;0,SUM(Q76+R76*P76+P76*S76),"")),IF(Q76&lt;&gt;0,SUM(Q76+R76*O76+O76*S76),IF(R76&lt;&gt;0,SUM(Q76+R76*O76+O76*S76),"")))</f>
        <v/>
      </c>
      <c r="U76" s="258"/>
      <c r="V76" s="253" t="s">
        <v>53</v>
      </c>
      <c r="W76" s="253" t="s">
        <v>54</v>
      </c>
      <c r="X76" s="253" t="s">
        <v>418</v>
      </c>
      <c r="Y76" s="253" t="s">
        <v>313</v>
      </c>
      <c r="Z76" s="258">
        <v>45079</v>
      </c>
      <c r="AA76" s="258"/>
      <c r="AB76" s="259" t="str">
        <f t="shared" ca="1" si="7"/>
        <v>1000 dias</v>
      </c>
      <c r="AC76" s="253"/>
      <c r="AD76" s="271" t="s">
        <v>419</v>
      </c>
      <c r="AE76" s="260"/>
      <c r="AF76" s="253" t="e">
        <f t="shared" ca="1" si="8"/>
        <v>#NUM!</v>
      </c>
      <c r="AG76" s="259">
        <f t="shared" ca="1" si="9"/>
        <v>1000</v>
      </c>
      <c r="AI76" s="228" t="str">
        <f t="shared" si="10"/>
        <v>Renew - Sistemas de Recuperação e Polimento Automotivo Ltda.  - Ação Monitória  (1013033-34.2023.8.26.0196)</v>
      </c>
      <c r="AJ76" s="228" t="str">
        <f t="shared" si="11"/>
        <v>Renew - Sistemas de Recuperação e Polimento Automotivo Ltda.  - Ação Monitória  (1013033-34.2023.8.26.0196)</v>
      </c>
    </row>
    <row r="77" spans="2:36" ht="15" hidden="1" customHeight="1" thickBot="1" x14ac:dyDescent="0.35">
      <c r="B77" s="252">
        <v>72</v>
      </c>
      <c r="C77" s="253" t="s">
        <v>41</v>
      </c>
      <c r="D77" s="253" t="s">
        <v>389</v>
      </c>
      <c r="E77" s="253" t="s">
        <v>119</v>
      </c>
      <c r="F77" s="253" t="s">
        <v>420</v>
      </c>
      <c r="G77" s="253" t="s">
        <v>421</v>
      </c>
      <c r="H77" s="253" t="s">
        <v>61</v>
      </c>
      <c r="I77" s="253" t="s">
        <v>407</v>
      </c>
      <c r="J77" s="253" t="s">
        <v>422</v>
      </c>
      <c r="K77" s="253" t="s">
        <v>408</v>
      </c>
      <c r="L77" s="253" t="s">
        <v>423</v>
      </c>
      <c r="M77" s="253" t="s">
        <v>51</v>
      </c>
      <c r="N77" s="254">
        <v>1000</v>
      </c>
      <c r="O77" s="254"/>
      <c r="P77" s="255"/>
      <c r="Q77" s="256"/>
      <c r="R77" s="256"/>
      <c r="S77" s="257" t="str">
        <f t="shared" si="6"/>
        <v/>
      </c>
      <c r="T77" s="253" t="s">
        <v>52</v>
      </c>
      <c r="U77" s="258"/>
      <c r="V77" s="253" t="s">
        <v>122</v>
      </c>
      <c r="W77" s="253" t="s">
        <v>424</v>
      </c>
      <c r="X77" s="253" t="s">
        <v>425</v>
      </c>
      <c r="Y77" s="253" t="s">
        <v>426</v>
      </c>
      <c r="Z77" s="258">
        <v>45142</v>
      </c>
      <c r="AA77" s="258"/>
      <c r="AB77" s="259" t="str">
        <f t="shared" ca="1" si="7"/>
        <v>937 dias</v>
      </c>
      <c r="AC77" s="253"/>
      <c r="AD77" s="273" t="s">
        <v>427</v>
      </c>
      <c r="AE77" s="260"/>
      <c r="AF77" s="253" t="e">
        <f t="shared" ca="1" si="8"/>
        <v>#NUM!</v>
      </c>
      <c r="AG77" s="259">
        <f t="shared" ca="1" si="9"/>
        <v>937</v>
      </c>
      <c r="AI77" s="228" t="str">
        <f t="shared" si="10"/>
        <v>Tomas Yung Joon Kim - Agravo de Instrumento (2202912-49.2023.8.26.0000)</v>
      </c>
      <c r="AJ77" s="228" t="str">
        <f t="shared" si="11"/>
        <v>Tomas Yung Joon Kim - Agravo de Instrumento (2202912-49.2023.8.26.0000)</v>
      </c>
    </row>
    <row r="78" spans="2:36" ht="15" hidden="1" customHeight="1" thickBot="1" x14ac:dyDescent="0.35">
      <c r="B78" s="252">
        <v>73</v>
      </c>
      <c r="C78" s="253" t="s">
        <v>41</v>
      </c>
      <c r="D78" s="253" t="s">
        <v>42</v>
      </c>
      <c r="E78" s="253" t="s">
        <v>143</v>
      </c>
      <c r="F78" s="253" t="s">
        <v>428</v>
      </c>
      <c r="G78" s="253" t="s">
        <v>429</v>
      </c>
      <c r="H78" s="253" t="s">
        <v>61</v>
      </c>
      <c r="I78" s="253" t="s">
        <v>430</v>
      </c>
      <c r="J78" s="253" t="s">
        <v>50</v>
      </c>
      <c r="K78" s="253" t="s">
        <v>431</v>
      </c>
      <c r="L78" s="253" t="s">
        <v>48</v>
      </c>
      <c r="M78" s="253" t="s">
        <v>51</v>
      </c>
      <c r="N78" s="254">
        <v>8062.64</v>
      </c>
      <c r="O78" s="254"/>
      <c r="P78" s="255"/>
      <c r="Q78" s="256"/>
      <c r="R78" s="256"/>
      <c r="S78" s="257" t="str">
        <f t="shared" si="6"/>
        <v/>
      </c>
      <c r="T78" s="253"/>
      <c r="U78" s="258"/>
      <c r="V78" s="253" t="s">
        <v>53</v>
      </c>
      <c r="W78" s="253" t="s">
        <v>432</v>
      </c>
      <c r="X78" s="253" t="s">
        <v>223</v>
      </c>
      <c r="Y78" s="253" t="s">
        <v>433</v>
      </c>
      <c r="Z78" s="258">
        <v>44742</v>
      </c>
      <c r="AA78" s="258"/>
      <c r="AB78" s="259" t="str">
        <f t="shared" ca="1" si="7"/>
        <v>1337 dias</v>
      </c>
      <c r="AC78" s="253"/>
      <c r="AD78" s="273" t="s">
        <v>434</v>
      </c>
      <c r="AE78" s="260"/>
      <c r="AF78" s="253" t="e">
        <f t="shared" ca="1" si="8"/>
        <v>#NUM!</v>
      </c>
      <c r="AG78" s="259">
        <f t="shared" ca="1" si="9"/>
        <v>1337</v>
      </c>
      <c r="AI78" s="228" t="str">
        <f t="shared" si="10"/>
        <v>Ricardo Henrique Queiroz de Souza - Ação de Cumprimento (0009051-50.2022.8.26.0071)</v>
      </c>
      <c r="AJ78" s="228" t="str">
        <f t="shared" si="11"/>
        <v>Ricardo Henrique Queiroz de Souza - Ação de Cumprimento (0009051-50.2022.8.26.0071)</v>
      </c>
    </row>
    <row r="79" spans="2:36" ht="15" hidden="1" customHeight="1" thickBot="1" x14ac:dyDescent="0.35">
      <c r="B79" s="252">
        <v>74</v>
      </c>
      <c r="C79" s="253" t="s">
        <v>41</v>
      </c>
      <c r="D79" s="253" t="s">
        <v>389</v>
      </c>
      <c r="E79" s="253" t="s">
        <v>119</v>
      </c>
      <c r="F79" s="253" t="s">
        <v>435</v>
      </c>
      <c r="G79" s="253" t="s">
        <v>421</v>
      </c>
      <c r="H79" s="253" t="s">
        <v>61</v>
      </c>
      <c r="I79" s="253" t="s">
        <v>403</v>
      </c>
      <c r="J79" s="253" t="s">
        <v>422</v>
      </c>
      <c r="K79" s="253" t="s">
        <v>404</v>
      </c>
      <c r="L79" s="253" t="s">
        <v>423</v>
      </c>
      <c r="M79" s="253" t="s">
        <v>51</v>
      </c>
      <c r="N79" s="254">
        <v>1000</v>
      </c>
      <c r="O79" s="254"/>
      <c r="P79" s="255"/>
      <c r="Q79" s="256"/>
      <c r="R79" s="256"/>
      <c r="S79" s="257" t="str">
        <f t="shared" si="6"/>
        <v/>
      </c>
      <c r="T79" s="253" t="s">
        <v>52</v>
      </c>
      <c r="U79" s="258"/>
      <c r="V79" s="253" t="s">
        <v>122</v>
      </c>
      <c r="W79" s="253" t="s">
        <v>83</v>
      </c>
      <c r="X79" s="253" t="s">
        <v>436</v>
      </c>
      <c r="Y79" s="253" t="s">
        <v>426</v>
      </c>
      <c r="Z79" s="258">
        <v>45141</v>
      </c>
      <c r="AA79" s="258"/>
      <c r="AB79" s="259" t="str">
        <f t="shared" ca="1" si="7"/>
        <v>938 dias</v>
      </c>
      <c r="AC79" s="253"/>
      <c r="AD79" s="273" t="s">
        <v>437</v>
      </c>
      <c r="AE79" s="260"/>
      <c r="AF79" s="253" t="e">
        <f t="shared" ca="1" si="8"/>
        <v>#NUM!</v>
      </c>
      <c r="AG79" s="259">
        <f t="shared" ca="1" si="9"/>
        <v>938</v>
      </c>
      <c r="AI79" s="228" t="str">
        <f t="shared" si="10"/>
        <v>Álvaro de Souza Rodriguês Pinheiro - Agravo de Instrumento (2201021-90.2023.8.26.0000)</v>
      </c>
      <c r="AJ79" s="228" t="str">
        <f t="shared" si="11"/>
        <v>Álvaro de Souza Rodriguês Pinheiro - Agravo de Instrumento (2201021-90.2023.8.26.0000)</v>
      </c>
    </row>
    <row r="80" spans="2:36" ht="15" hidden="1" customHeight="1" thickBot="1" x14ac:dyDescent="0.35">
      <c r="B80" s="252">
        <v>75</v>
      </c>
      <c r="C80" s="253" t="s">
        <v>78</v>
      </c>
      <c r="D80" s="253" t="s">
        <v>42</v>
      </c>
      <c r="E80" s="253" t="s">
        <v>119</v>
      </c>
      <c r="F80" s="253" t="s">
        <v>438</v>
      </c>
      <c r="G80" s="253" t="s">
        <v>439</v>
      </c>
      <c r="H80" s="253" t="s">
        <v>46</v>
      </c>
      <c r="I80" s="253" t="s">
        <v>47</v>
      </c>
      <c r="J80" s="253" t="s">
        <v>48</v>
      </c>
      <c r="K80" s="253" t="s">
        <v>440</v>
      </c>
      <c r="L80" s="253" t="s">
        <v>50</v>
      </c>
      <c r="M80" s="253" t="s">
        <v>51</v>
      </c>
      <c r="N80" s="261">
        <v>2198.31</v>
      </c>
      <c r="O80" s="254"/>
      <c r="P80" s="255"/>
      <c r="Q80" s="256"/>
      <c r="R80" s="256"/>
      <c r="S80" s="257" t="str">
        <f t="shared" si="6"/>
        <v/>
      </c>
      <c r="T80" s="253" t="s">
        <v>52</v>
      </c>
      <c r="U80" s="258"/>
      <c r="V80" s="253" t="s">
        <v>53</v>
      </c>
      <c r="W80" s="253" t="s">
        <v>54</v>
      </c>
      <c r="X80" s="253" t="s">
        <v>115</v>
      </c>
      <c r="Y80" s="253" t="s">
        <v>257</v>
      </c>
      <c r="Z80" s="258">
        <v>45147</v>
      </c>
      <c r="AA80" s="258"/>
      <c r="AB80" s="259" t="str">
        <f t="shared" ca="1" si="7"/>
        <v>932 dias</v>
      </c>
      <c r="AC80" s="253"/>
      <c r="AD80" s="271" t="s">
        <v>441</v>
      </c>
      <c r="AE80" s="260"/>
      <c r="AF80" s="253" t="e">
        <f t="shared" ca="1" si="8"/>
        <v>#NUM!</v>
      </c>
      <c r="AG80" s="259">
        <f t="shared" ca="1" si="9"/>
        <v>932</v>
      </c>
      <c r="AI80" s="228" t="str">
        <f t="shared" si="10"/>
        <v>Pepe Oficina - Ação Regressiva (1037465-60.2023.8.26.0506)</v>
      </c>
      <c r="AJ80" s="228" t="str">
        <f t="shared" si="11"/>
        <v>Pepe Oficina - Ação Regressiva (1037465-60.2023.8.26.0506)</v>
      </c>
    </row>
    <row r="81" spans="2:36" ht="15" hidden="1" customHeight="1" thickBot="1" x14ac:dyDescent="0.35">
      <c r="B81" s="252">
        <v>76</v>
      </c>
      <c r="C81" s="253" t="s">
        <v>41</v>
      </c>
      <c r="D81" s="253" t="s">
        <v>42</v>
      </c>
      <c r="E81" s="253" t="s">
        <v>130</v>
      </c>
      <c r="F81" s="253" t="s">
        <v>442</v>
      </c>
      <c r="G81" s="253" t="s">
        <v>443</v>
      </c>
      <c r="H81" s="253" t="s">
        <v>61</v>
      </c>
      <c r="I81" s="253" t="s">
        <v>444</v>
      </c>
      <c r="J81" s="253" t="s">
        <v>48</v>
      </c>
      <c r="K81" s="253" t="s">
        <v>445</v>
      </c>
      <c r="L81" s="253" t="s">
        <v>50</v>
      </c>
      <c r="M81" s="253" t="s">
        <v>51</v>
      </c>
      <c r="N81" s="254">
        <v>11807</v>
      </c>
      <c r="O81" s="254"/>
      <c r="P81" s="255"/>
      <c r="Q81" s="256"/>
      <c r="R81" s="256"/>
      <c r="S81" s="257" t="str">
        <f t="shared" si="6"/>
        <v/>
      </c>
      <c r="T81" s="253" t="s">
        <v>52</v>
      </c>
      <c r="U81" s="258"/>
      <c r="V81" s="253" t="s">
        <v>53</v>
      </c>
      <c r="W81" s="253" t="s">
        <v>54</v>
      </c>
      <c r="X81" s="253" t="s">
        <v>75</v>
      </c>
      <c r="Y81" s="253" t="s">
        <v>157</v>
      </c>
      <c r="Z81" s="258">
        <v>45147</v>
      </c>
      <c r="AA81" s="258"/>
      <c r="AB81" s="259" t="str">
        <f t="shared" ca="1" si="7"/>
        <v>932 dias</v>
      </c>
      <c r="AC81" s="253"/>
      <c r="AD81" s="271" t="s">
        <v>446</v>
      </c>
      <c r="AE81" s="260"/>
      <c r="AF81" s="253" t="e">
        <f t="shared" ca="1" si="8"/>
        <v>#NUM!</v>
      </c>
      <c r="AG81" s="259">
        <f t="shared" ca="1" si="9"/>
        <v>932</v>
      </c>
      <c r="AI81" s="228" t="str">
        <f t="shared" si="10"/>
        <v>Adalgisa Pereira Silveira - Ação de Cobrança  (1037354-76.2023.8.26.0506)</v>
      </c>
      <c r="AJ81" s="228" t="str">
        <f t="shared" si="11"/>
        <v>Adalgisa Pereira Silveira - Ação de Cobrança  (1037354-76.2023.8.26.0506)</v>
      </c>
    </row>
    <row r="82" spans="2:36" ht="15" hidden="1" customHeight="1" thickBot="1" x14ac:dyDescent="0.35">
      <c r="B82" s="252">
        <v>77</v>
      </c>
      <c r="C82" s="253" t="s">
        <v>41</v>
      </c>
      <c r="D82" s="253" t="s">
        <v>42</v>
      </c>
      <c r="E82" s="253" t="s">
        <v>130</v>
      </c>
      <c r="F82" s="253" t="s">
        <v>447</v>
      </c>
      <c r="G82" s="253" t="s">
        <v>288</v>
      </c>
      <c r="H82" s="253" t="s">
        <v>46</v>
      </c>
      <c r="I82" s="253" t="s">
        <v>448</v>
      </c>
      <c r="J82" s="253" t="s">
        <v>292</v>
      </c>
      <c r="K82" s="253" t="s">
        <v>449</v>
      </c>
      <c r="L82" s="253" t="s">
        <v>290</v>
      </c>
      <c r="M82" s="253" t="s">
        <v>73</v>
      </c>
      <c r="N82" s="254">
        <v>12470.09</v>
      </c>
      <c r="O82" s="254"/>
      <c r="P82" s="255"/>
      <c r="Q82" s="256"/>
      <c r="R82" s="256"/>
      <c r="S82" s="257" t="str">
        <f t="shared" si="6"/>
        <v/>
      </c>
      <c r="T82" s="253" t="s">
        <v>52</v>
      </c>
      <c r="U82" s="258"/>
      <c r="V82" s="253" t="s">
        <v>53</v>
      </c>
      <c r="W82" s="253" t="s">
        <v>74</v>
      </c>
      <c r="X82" s="253" t="s">
        <v>450</v>
      </c>
      <c r="Y82" s="253" t="s">
        <v>313</v>
      </c>
      <c r="Z82" s="258">
        <v>45035</v>
      </c>
      <c r="AA82" s="258"/>
      <c r="AB82" s="259" t="str">
        <f t="shared" ca="1" si="7"/>
        <v>1044 dias</v>
      </c>
      <c r="AC82" s="253"/>
      <c r="AD82" s="271" t="s">
        <v>451</v>
      </c>
      <c r="AE82" s="260"/>
      <c r="AF82" s="253" t="e">
        <f t="shared" ca="1" si="8"/>
        <v>#NUM!</v>
      </c>
      <c r="AG82" s="259">
        <f t="shared" ca="1" si="9"/>
        <v>1044</v>
      </c>
      <c r="AI82" s="228" t="str">
        <f t="shared" si="10"/>
        <v>Sofiati e Salgado Hotel Ltda-ME - Reclamação Trabalhista (0010367-10.2023.5.15.0075)</v>
      </c>
      <c r="AJ82" s="228" t="str">
        <f t="shared" si="11"/>
        <v>Sofiati e Salgado Hotel Ltda-ME - Reclamação Trabalhista (0010367-10.2023.5.15.0075)</v>
      </c>
    </row>
    <row r="83" spans="2:36" ht="15" customHeight="1" thickBot="1" x14ac:dyDescent="0.35">
      <c r="B83" s="251">
        <v>78</v>
      </c>
      <c r="C83" s="253" t="s">
        <v>78</v>
      </c>
      <c r="D83" s="253" t="s">
        <v>389</v>
      </c>
      <c r="E83" s="253" t="s">
        <v>119</v>
      </c>
      <c r="F83" s="253" t="s">
        <v>452</v>
      </c>
      <c r="G83" s="253" t="s">
        <v>132</v>
      </c>
      <c r="H83" s="253" t="s">
        <v>46</v>
      </c>
      <c r="I83" s="253" t="s">
        <v>110</v>
      </c>
      <c r="J83" s="253" t="s">
        <v>48</v>
      </c>
      <c r="K83" s="253" t="s">
        <v>453</v>
      </c>
      <c r="L83" s="253" t="s">
        <v>111</v>
      </c>
      <c r="M83" s="253" t="s">
        <v>51</v>
      </c>
      <c r="N83" s="254">
        <v>32720</v>
      </c>
      <c r="O83" s="254"/>
      <c r="P83" s="255"/>
      <c r="Q83" s="256"/>
      <c r="R83" s="256"/>
      <c r="S83" s="257" t="str">
        <f t="shared" si="6"/>
        <v/>
      </c>
      <c r="T83" s="253"/>
      <c r="U83" s="258"/>
      <c r="V83" s="253" t="s">
        <v>53</v>
      </c>
      <c r="W83" s="253" t="s">
        <v>54</v>
      </c>
      <c r="X83" s="253" t="s">
        <v>75</v>
      </c>
      <c r="Y83" s="253" t="s">
        <v>454</v>
      </c>
      <c r="Z83" s="258">
        <v>45160</v>
      </c>
      <c r="AA83" s="258"/>
      <c r="AB83" s="259" t="str">
        <f t="shared" ca="1" si="7"/>
        <v>919 dias</v>
      </c>
      <c r="AC83" s="253"/>
      <c r="AD83" s="271" t="s">
        <v>455</v>
      </c>
      <c r="AE83" s="260"/>
      <c r="AF83" s="253" t="e">
        <f t="shared" ca="1" si="8"/>
        <v>#NUM!</v>
      </c>
      <c r="AG83" s="259">
        <f t="shared" ca="1" si="9"/>
        <v>919</v>
      </c>
      <c r="AI83" s="228" t="str">
        <f t="shared" si="10"/>
        <v>Supermercados Big Compra Ltda. - Declaração de Inexistência de Débito (1039803-07.2023.8.26.0506)</v>
      </c>
      <c r="AJ83" s="228" t="str">
        <f t="shared" si="11"/>
        <v>Supermercados Big Compra Ltda. - Declaração de Inexistência de Débito (1039803-07.2023.8.26.0506)</v>
      </c>
    </row>
    <row r="84" spans="2:36" ht="15" customHeight="1" thickBot="1" x14ac:dyDescent="0.35">
      <c r="B84" s="251">
        <v>79</v>
      </c>
      <c r="C84" s="253" t="s">
        <v>78</v>
      </c>
      <c r="D84" s="253" t="s">
        <v>42</v>
      </c>
      <c r="E84" s="253" t="s">
        <v>189</v>
      </c>
      <c r="F84" s="253" t="s">
        <v>456</v>
      </c>
      <c r="G84" s="253" t="s">
        <v>132</v>
      </c>
      <c r="H84" s="253" t="s">
        <v>46</v>
      </c>
      <c r="I84" s="253" t="s">
        <v>110</v>
      </c>
      <c r="J84" s="253" t="s">
        <v>50</v>
      </c>
      <c r="K84" s="253" t="s">
        <v>457</v>
      </c>
      <c r="L84" s="253" t="s">
        <v>113</v>
      </c>
      <c r="M84" s="253" t="s">
        <v>51</v>
      </c>
      <c r="N84" s="254">
        <v>26789.65</v>
      </c>
      <c r="O84" s="254"/>
      <c r="P84" s="255"/>
      <c r="Q84" s="256"/>
      <c r="R84" s="256"/>
      <c r="S84" s="257" t="str">
        <f t="shared" si="6"/>
        <v/>
      </c>
      <c r="T84" s="253" t="s">
        <v>52</v>
      </c>
      <c r="U84" s="258"/>
      <c r="V84" s="253" t="s">
        <v>53</v>
      </c>
      <c r="W84" s="253" t="s">
        <v>114</v>
      </c>
      <c r="X84" s="253" t="s">
        <v>135</v>
      </c>
      <c r="Y84" s="253" t="s">
        <v>458</v>
      </c>
      <c r="Z84" s="258">
        <v>45140</v>
      </c>
      <c r="AA84" s="258"/>
      <c r="AB84" s="259" t="str">
        <f t="shared" ca="1" si="7"/>
        <v>939 dias</v>
      </c>
      <c r="AC84" s="253"/>
      <c r="AD84" s="271" t="s">
        <v>459</v>
      </c>
      <c r="AE84" s="260"/>
      <c r="AF84" s="253" t="e">
        <f t="shared" ca="1" si="8"/>
        <v>#NUM!</v>
      </c>
      <c r="AG84" s="259">
        <f t="shared" ca="1" si="9"/>
        <v>939</v>
      </c>
      <c r="AI84" s="228" t="str">
        <f t="shared" si="10"/>
        <v>Supermercados Big Compra Ltda. - Declaração de Inexistência de Débito (1018847-27.2023.8.26.0196)</v>
      </c>
      <c r="AJ84" s="228" t="str">
        <f t="shared" si="11"/>
        <v>Supermercados Big Compra Ltda. - Declaração de Inexistência de Débito (1018847-27.2023.8.26.0196)</v>
      </c>
    </row>
    <row r="85" spans="2:36" ht="15" hidden="1" customHeight="1" thickBot="1" x14ac:dyDescent="0.35">
      <c r="B85" s="252">
        <v>80</v>
      </c>
      <c r="C85" s="253" t="s">
        <v>41</v>
      </c>
      <c r="D85" s="253" t="s">
        <v>42</v>
      </c>
      <c r="E85" s="253" t="s">
        <v>43</v>
      </c>
      <c r="F85" s="253" t="s">
        <v>460</v>
      </c>
      <c r="G85" s="253" t="s">
        <v>461</v>
      </c>
      <c r="H85" s="253" t="s">
        <v>46</v>
      </c>
      <c r="I85" s="253" t="s">
        <v>205</v>
      </c>
      <c r="J85" s="253" t="s">
        <v>50</v>
      </c>
      <c r="K85" s="253" t="s">
        <v>462</v>
      </c>
      <c r="L85" s="253" t="s">
        <v>48</v>
      </c>
      <c r="M85" s="253" t="s">
        <v>51</v>
      </c>
      <c r="N85" s="254">
        <v>10000</v>
      </c>
      <c r="O85" s="254"/>
      <c r="P85" s="255"/>
      <c r="Q85" s="256"/>
      <c r="R85" s="256"/>
      <c r="S85" s="257" t="str">
        <f t="shared" si="6"/>
        <v/>
      </c>
      <c r="T85" s="253" t="s">
        <v>52</v>
      </c>
      <c r="U85" s="258"/>
      <c r="V85" s="253" t="s">
        <v>53</v>
      </c>
      <c r="W85" s="253" t="s">
        <v>54</v>
      </c>
      <c r="X85" s="253" t="s">
        <v>463</v>
      </c>
      <c r="Y85" s="253" t="s">
        <v>157</v>
      </c>
      <c r="Z85" s="258">
        <v>41806</v>
      </c>
      <c r="AA85" s="258"/>
      <c r="AB85" s="259" t="str">
        <f t="shared" ca="1" si="7"/>
        <v>4273 dias</v>
      </c>
      <c r="AC85" s="253"/>
      <c r="AD85" s="273" t="s">
        <v>464</v>
      </c>
      <c r="AE85" s="260"/>
      <c r="AF85" s="253" t="e">
        <f t="shared" ca="1" si="8"/>
        <v>#NUM!</v>
      </c>
      <c r="AG85" s="259">
        <f t="shared" ca="1" si="9"/>
        <v>4273</v>
      </c>
      <c r="AI85" s="228" t="str">
        <f t="shared" si="10"/>
        <v>Mister Ottani - Divórcio Consensual (1018365-37.2014.8.26.0506)</v>
      </c>
      <c r="AJ85" s="228" t="str">
        <f t="shared" si="11"/>
        <v>Mister Ottani - Divórcio Consensual (1018365-37.2014.8.26.0506)</v>
      </c>
    </row>
    <row r="86" spans="2:36" ht="15" hidden="1" customHeight="1" thickBot="1" x14ac:dyDescent="0.35">
      <c r="B86" s="252">
        <v>81</v>
      </c>
      <c r="C86" s="253" t="s">
        <v>78</v>
      </c>
      <c r="D86" s="253" t="s">
        <v>389</v>
      </c>
      <c r="E86" s="253" t="s">
        <v>130</v>
      </c>
      <c r="F86" s="253" t="s">
        <v>465</v>
      </c>
      <c r="G86" s="253" t="s">
        <v>288</v>
      </c>
      <c r="H86" s="253" t="s">
        <v>61</v>
      </c>
      <c r="I86" s="253" t="s">
        <v>466</v>
      </c>
      <c r="J86" s="253" t="s">
        <v>290</v>
      </c>
      <c r="K86" s="253" t="s">
        <v>467</v>
      </c>
      <c r="L86" s="253" t="s">
        <v>292</v>
      </c>
      <c r="M86" s="253" t="s">
        <v>73</v>
      </c>
      <c r="N86" s="254">
        <v>19000</v>
      </c>
      <c r="O86" s="254"/>
      <c r="P86" s="255"/>
      <c r="Q86" s="256"/>
      <c r="R86" s="256"/>
      <c r="S86" s="257" t="str">
        <f t="shared" si="6"/>
        <v/>
      </c>
      <c r="T86" s="253" t="s">
        <v>52</v>
      </c>
      <c r="U86" s="258"/>
      <c r="V86" s="253" t="s">
        <v>53</v>
      </c>
      <c r="W86" s="253" t="s">
        <v>54</v>
      </c>
      <c r="X86" s="253" t="s">
        <v>312</v>
      </c>
      <c r="Y86" s="253" t="s">
        <v>468</v>
      </c>
      <c r="Z86" s="258">
        <v>45128</v>
      </c>
      <c r="AA86" s="258"/>
      <c r="AB86" s="259" t="str">
        <f t="shared" ca="1" si="7"/>
        <v>951 dias</v>
      </c>
      <c r="AC86" s="253"/>
      <c r="AD86" s="271" t="s">
        <v>469</v>
      </c>
      <c r="AE86" s="260"/>
      <c r="AF86" s="253" t="e">
        <f t="shared" ca="1" si="8"/>
        <v>#NUM!</v>
      </c>
      <c r="AG86" s="259">
        <f t="shared" ca="1" si="9"/>
        <v>951</v>
      </c>
      <c r="AI86" s="228" t="str">
        <f t="shared" si="10"/>
        <v>Cleide Patrícia Dias Cardoso - Reclamação Trabalhista (0011145-07.2023.5.15.0066)</v>
      </c>
      <c r="AJ86" s="228" t="str">
        <f t="shared" si="11"/>
        <v>Cleide Patrícia Dias Cardoso - Reclamação Trabalhista (0011145-07.2023.5.15.0066)</v>
      </c>
    </row>
    <row r="87" spans="2:36" ht="15" hidden="1" customHeight="1" thickBot="1" x14ac:dyDescent="0.35">
      <c r="B87" s="252">
        <v>82</v>
      </c>
      <c r="C87" s="253" t="s">
        <v>78</v>
      </c>
      <c r="D87" s="253" t="s">
        <v>42</v>
      </c>
      <c r="E87" s="253" t="s">
        <v>130</v>
      </c>
      <c r="F87" s="253" t="s">
        <v>470</v>
      </c>
      <c r="G87" s="253" t="s">
        <v>183</v>
      </c>
      <c r="H87" s="253" t="s">
        <v>46</v>
      </c>
      <c r="I87" s="253" t="s">
        <v>471</v>
      </c>
      <c r="J87" s="253" t="s">
        <v>48</v>
      </c>
      <c r="K87" s="253" t="s">
        <v>278</v>
      </c>
      <c r="L87" s="253" t="s">
        <v>50</v>
      </c>
      <c r="M87" s="253" t="s">
        <v>51</v>
      </c>
      <c r="N87" s="254">
        <v>9600</v>
      </c>
      <c r="O87" s="254"/>
      <c r="P87" s="255"/>
      <c r="Q87" s="256"/>
      <c r="R87" s="256"/>
      <c r="S87" s="257" t="str">
        <f t="shared" si="6"/>
        <v/>
      </c>
      <c r="T87" s="253" t="s">
        <v>167</v>
      </c>
      <c r="U87" s="258"/>
      <c r="V87" s="253" t="s">
        <v>53</v>
      </c>
      <c r="W87" s="253" t="s">
        <v>114</v>
      </c>
      <c r="X87" s="253" t="s">
        <v>75</v>
      </c>
      <c r="Y87" s="253" t="s">
        <v>391</v>
      </c>
      <c r="Z87" s="258">
        <v>45191</v>
      </c>
      <c r="AA87" s="258"/>
      <c r="AB87" s="259" t="str">
        <f t="shared" ca="1" si="7"/>
        <v>888 dias</v>
      </c>
      <c r="AC87" s="253"/>
      <c r="AD87" s="271" t="s">
        <v>472</v>
      </c>
      <c r="AE87" s="260"/>
      <c r="AF87" s="253" t="e">
        <f t="shared" ca="1" si="8"/>
        <v>#NUM!</v>
      </c>
      <c r="AG87" s="259">
        <f t="shared" ca="1" si="9"/>
        <v>888</v>
      </c>
      <c r="AI87" s="228" t="str">
        <f t="shared" si="10"/>
        <v>R. C. Nascimento - Seguro / Remoção / Vaga Técnica (1023662-67.2023.8.26.0196)</v>
      </c>
      <c r="AJ87" s="228" t="str">
        <f t="shared" si="11"/>
        <v>R. C. Nascimento - Seguro / Remoção / Vaga Técnica (1023662-67.2023.8.26.0196)</v>
      </c>
    </row>
    <row r="88" spans="2:36" ht="15" hidden="1" customHeight="1" thickBot="1" x14ac:dyDescent="0.35">
      <c r="B88" s="252">
        <v>83</v>
      </c>
      <c r="C88" s="253" t="s">
        <v>78</v>
      </c>
      <c r="D88" s="253" t="s">
        <v>42</v>
      </c>
      <c r="E88" s="253" t="s">
        <v>130</v>
      </c>
      <c r="F88" s="253" t="s">
        <v>473</v>
      </c>
      <c r="G88" s="253" t="s">
        <v>132</v>
      </c>
      <c r="H88" s="253" t="s">
        <v>46</v>
      </c>
      <c r="I88" s="253" t="s">
        <v>474</v>
      </c>
      <c r="J88" s="253" t="s">
        <v>48</v>
      </c>
      <c r="K88" s="253" t="s">
        <v>398</v>
      </c>
      <c r="L88" s="253" t="s">
        <v>50</v>
      </c>
      <c r="M88" s="253" t="s">
        <v>51</v>
      </c>
      <c r="N88" s="254">
        <v>41049.410000000003</v>
      </c>
      <c r="O88" s="254"/>
      <c r="P88" s="255"/>
      <c r="Q88" s="256"/>
      <c r="R88" s="256"/>
      <c r="S88" s="257" t="str">
        <f t="shared" si="6"/>
        <v/>
      </c>
      <c r="T88" s="253" t="s">
        <v>52</v>
      </c>
      <c r="U88" s="258"/>
      <c r="V88" s="253" t="s">
        <v>53</v>
      </c>
      <c r="W88" s="253" t="s">
        <v>54</v>
      </c>
      <c r="X88" s="253" t="s">
        <v>475</v>
      </c>
      <c r="Y88" s="253" t="s">
        <v>476</v>
      </c>
      <c r="Z88" s="258">
        <v>45201</v>
      </c>
      <c r="AA88" s="258"/>
      <c r="AB88" s="259" t="str">
        <f t="shared" ca="1" si="7"/>
        <v>878 dias</v>
      </c>
      <c r="AC88" s="253"/>
      <c r="AD88" s="271" t="s">
        <v>477</v>
      </c>
      <c r="AE88" s="260"/>
      <c r="AF88" s="253" t="e">
        <f t="shared" ca="1" si="8"/>
        <v>#NUM!</v>
      </c>
      <c r="AG88" s="259">
        <f t="shared" ca="1" si="9"/>
        <v>878</v>
      </c>
      <c r="AI88" s="228" t="str">
        <f t="shared" si="10"/>
        <v>Auto Posto Zerrenner - Declaração de Inexistência de Débito (1049242-42.2023.8.26.0506)</v>
      </c>
      <c r="AJ88" s="228" t="str">
        <f t="shared" si="11"/>
        <v>Auto Posto Zerrenner - Declaração de Inexistência de Débito (1049242-42.2023.8.26.0506)</v>
      </c>
    </row>
    <row r="89" spans="2:36" ht="15" hidden="1" customHeight="1" thickBot="1" x14ac:dyDescent="0.45">
      <c r="B89" s="252">
        <v>84</v>
      </c>
      <c r="C89" s="253" t="s">
        <v>78</v>
      </c>
      <c r="D89" s="253" t="s">
        <v>389</v>
      </c>
      <c r="E89" s="253" t="s">
        <v>130</v>
      </c>
      <c r="F89" s="253" t="s">
        <v>478</v>
      </c>
      <c r="G89" s="253" t="s">
        <v>443</v>
      </c>
      <c r="H89" s="253" t="s">
        <v>46</v>
      </c>
      <c r="I89" s="253" t="s">
        <v>133</v>
      </c>
      <c r="J89" s="253" t="s">
        <v>48</v>
      </c>
      <c r="K89" s="253" t="s">
        <v>479</v>
      </c>
      <c r="L89" s="253" t="s">
        <v>50</v>
      </c>
      <c r="M89" s="253" t="s">
        <v>51</v>
      </c>
      <c r="N89" s="285">
        <v>32805.42</v>
      </c>
      <c r="O89" s="254"/>
      <c r="P89" s="255"/>
      <c r="Q89" s="256"/>
      <c r="R89" s="256"/>
      <c r="S89" s="257" t="str">
        <f t="shared" si="6"/>
        <v/>
      </c>
      <c r="T89" s="253" t="s">
        <v>52</v>
      </c>
      <c r="U89" s="258"/>
      <c r="V89" s="253" t="s">
        <v>53</v>
      </c>
      <c r="W89" s="253" t="s">
        <v>54</v>
      </c>
      <c r="X89" s="253" t="s">
        <v>75</v>
      </c>
      <c r="Y89" s="253" t="s">
        <v>480</v>
      </c>
      <c r="Z89" s="258">
        <v>45231</v>
      </c>
      <c r="AA89" s="258"/>
      <c r="AB89" s="259" t="str">
        <f t="shared" ca="1" si="7"/>
        <v>848 dias</v>
      </c>
      <c r="AC89" s="253"/>
      <c r="AD89" s="271" t="s">
        <v>481</v>
      </c>
      <c r="AE89" s="260"/>
      <c r="AF89" s="253" t="e">
        <f t="shared" ca="1" si="8"/>
        <v>#NUM!</v>
      </c>
      <c r="AG89" s="259">
        <f t="shared" ca="1" si="9"/>
        <v>848</v>
      </c>
      <c r="AI89" s="228" t="str">
        <f t="shared" si="10"/>
        <v>Brilho Auto Center - Ação de Cobrança  (1057419-92.2023.8.26.0506)</v>
      </c>
      <c r="AJ89" s="228" t="str">
        <f t="shared" si="11"/>
        <v>Brilho Auto Center - Ação de Cobrança  (1057419-92.2023.8.26.0506)</v>
      </c>
    </row>
    <row r="90" spans="2:36" ht="15" hidden="1" customHeight="1" thickBot="1" x14ac:dyDescent="0.45">
      <c r="B90" s="252">
        <v>85</v>
      </c>
      <c r="C90" s="253" t="s">
        <v>78</v>
      </c>
      <c r="D90" s="253" t="s">
        <v>42</v>
      </c>
      <c r="E90" s="253" t="s">
        <v>130</v>
      </c>
      <c r="F90" s="253" t="s">
        <v>482</v>
      </c>
      <c r="G90" s="253" t="s">
        <v>443</v>
      </c>
      <c r="H90" s="253" t="s">
        <v>46</v>
      </c>
      <c r="I90" s="253" t="s">
        <v>133</v>
      </c>
      <c r="J90" s="253" t="s">
        <v>48</v>
      </c>
      <c r="K90" s="253" t="s">
        <v>483</v>
      </c>
      <c r="L90" s="253" t="s">
        <v>50</v>
      </c>
      <c r="M90" s="253" t="s">
        <v>51</v>
      </c>
      <c r="N90" s="285">
        <v>3497.77</v>
      </c>
      <c r="O90" s="254"/>
      <c r="P90" s="255"/>
      <c r="Q90" s="256"/>
      <c r="R90" s="256"/>
      <c r="S90" s="257" t="str">
        <f t="shared" si="6"/>
        <v/>
      </c>
      <c r="T90" s="253" t="s">
        <v>167</v>
      </c>
      <c r="U90" s="258"/>
      <c r="V90" s="253" t="s">
        <v>53</v>
      </c>
      <c r="W90" s="253" t="s">
        <v>54</v>
      </c>
      <c r="X90" s="253" t="s">
        <v>484</v>
      </c>
      <c r="Y90" s="253" t="s">
        <v>485</v>
      </c>
      <c r="Z90" s="258">
        <v>45231</v>
      </c>
      <c r="AA90" s="258"/>
      <c r="AB90" s="259" t="str">
        <f t="shared" ca="1" si="7"/>
        <v>848 dias</v>
      </c>
      <c r="AC90" s="253"/>
      <c r="AD90" s="271" t="s">
        <v>486</v>
      </c>
      <c r="AE90" s="260"/>
      <c r="AF90" s="253" t="e">
        <f t="shared" ca="1" si="8"/>
        <v>#NUM!</v>
      </c>
      <c r="AG90" s="259">
        <f t="shared" ca="1" si="9"/>
        <v>848</v>
      </c>
      <c r="AI90" s="228" t="str">
        <f t="shared" si="10"/>
        <v>Brilho Auto Center - Ação de Cobrança  (1057392-12.2023.8.26.0506)</v>
      </c>
      <c r="AJ90" s="228" t="str">
        <f t="shared" si="11"/>
        <v>Brilho Auto Center - Ação de Cobrança  (1057392-12.2023.8.26.0506)</v>
      </c>
    </row>
    <row r="91" spans="2:36" ht="15" hidden="1" customHeight="1" thickBot="1" x14ac:dyDescent="0.35">
      <c r="B91" s="252">
        <v>86</v>
      </c>
      <c r="C91" s="253" t="s">
        <v>41</v>
      </c>
      <c r="D91" s="253" t="s">
        <v>487</v>
      </c>
      <c r="E91" s="253" t="s">
        <v>488</v>
      </c>
      <c r="F91" s="253" t="s">
        <v>489</v>
      </c>
      <c r="G91" s="253" t="s">
        <v>490</v>
      </c>
      <c r="H91" s="253" t="s">
        <v>46</v>
      </c>
      <c r="I91" s="253" t="s">
        <v>215</v>
      </c>
      <c r="J91" s="253" t="s">
        <v>50</v>
      </c>
      <c r="K91" s="253" t="s">
        <v>491</v>
      </c>
      <c r="L91" s="253" t="s">
        <v>48</v>
      </c>
      <c r="M91" s="253" t="s">
        <v>73</v>
      </c>
      <c r="N91" s="254"/>
      <c r="O91" s="254"/>
      <c r="P91" s="255"/>
      <c r="Q91" s="256"/>
      <c r="R91" s="256"/>
      <c r="S91" s="257" t="str">
        <f t="shared" si="6"/>
        <v/>
      </c>
      <c r="T91" s="253" t="s">
        <v>52</v>
      </c>
      <c r="U91" s="258"/>
      <c r="V91" s="253"/>
      <c r="W91" s="253" t="s">
        <v>54</v>
      </c>
      <c r="X91" s="253"/>
      <c r="Y91" s="253" t="s">
        <v>492</v>
      </c>
      <c r="Z91" s="258">
        <v>45153</v>
      </c>
      <c r="AA91" s="258"/>
      <c r="AB91" s="259" t="str">
        <f t="shared" ca="1" si="7"/>
        <v>926 dias</v>
      </c>
      <c r="AC91" s="253"/>
      <c r="AD91" s="271" t="s">
        <v>493</v>
      </c>
      <c r="AE91" s="260"/>
      <c r="AF91" s="253" t="e">
        <f t="shared" ca="1" si="8"/>
        <v>#NUM!</v>
      </c>
      <c r="AG91" s="259">
        <f t="shared" ca="1" si="9"/>
        <v>926</v>
      </c>
      <c r="AI91" s="228" t="str">
        <f t="shared" si="10"/>
        <v>André Luís Massaro  - Denúncia (000565.2023.15.006-9)</v>
      </c>
      <c r="AJ91" s="228" t="str">
        <f t="shared" si="11"/>
        <v>André Luís Massaro  - Denúncia (000565.2023.15.006-9)</v>
      </c>
    </row>
    <row r="92" spans="2:36" ht="15" hidden="1" customHeight="1" thickBot="1" x14ac:dyDescent="0.35">
      <c r="B92" s="252">
        <v>87</v>
      </c>
      <c r="C92" s="253" t="s">
        <v>78</v>
      </c>
      <c r="D92" s="253" t="s">
        <v>42</v>
      </c>
      <c r="E92" s="253" t="s">
        <v>171</v>
      </c>
      <c r="F92" s="253" t="s">
        <v>494</v>
      </c>
      <c r="G92" s="253" t="s">
        <v>109</v>
      </c>
      <c r="H92" s="253" t="s">
        <v>61</v>
      </c>
      <c r="I92" s="253" t="s">
        <v>495</v>
      </c>
      <c r="J92" s="253" t="s">
        <v>50</v>
      </c>
      <c r="K92" s="253" t="s">
        <v>496</v>
      </c>
      <c r="L92" s="253" t="s">
        <v>48</v>
      </c>
      <c r="M92" s="253" t="s">
        <v>51</v>
      </c>
      <c r="N92" s="254">
        <v>13212</v>
      </c>
      <c r="O92" s="254"/>
      <c r="P92" s="255"/>
      <c r="Q92" s="256"/>
      <c r="R92" s="256"/>
      <c r="S92" s="257" t="str">
        <f t="shared" si="6"/>
        <v/>
      </c>
      <c r="T92" s="253" t="s">
        <v>497</v>
      </c>
      <c r="U92" s="258"/>
      <c r="V92" s="253" t="s">
        <v>53</v>
      </c>
      <c r="W92" s="253" t="s">
        <v>54</v>
      </c>
      <c r="X92" s="253" t="s">
        <v>498</v>
      </c>
      <c r="Y92" s="253" t="s">
        <v>499</v>
      </c>
      <c r="Z92" s="258">
        <v>45210</v>
      </c>
      <c r="AA92" s="258"/>
      <c r="AB92" s="259" t="str">
        <f t="shared" ca="1" si="7"/>
        <v>869 dias</v>
      </c>
      <c r="AC92" s="253"/>
      <c r="AD92" s="271" t="s">
        <v>500</v>
      </c>
      <c r="AE92" s="260"/>
      <c r="AF92" s="253" t="e">
        <f t="shared" ca="1" si="8"/>
        <v>#NUM!</v>
      </c>
      <c r="AG92" s="259">
        <f t="shared" ca="1" si="9"/>
        <v>869</v>
      </c>
      <c r="AI92" s="228" t="str">
        <f t="shared" si="10"/>
        <v>Gabriel Szurkalo Pantoni - Ação Indenizatória (1052459-93.2023.8.26.0506 )</v>
      </c>
      <c r="AJ92" s="228" t="str">
        <f t="shared" si="11"/>
        <v>Gabriel Szurkalo Pantoni - Ação Indenizatória (1052459-93.2023.8.26.0506 )</v>
      </c>
    </row>
    <row r="93" spans="2:36" ht="15" hidden="1" customHeight="1" thickBot="1" x14ac:dyDescent="0.35">
      <c r="B93" s="252">
        <v>88</v>
      </c>
      <c r="C93" s="253" t="s">
        <v>501</v>
      </c>
      <c r="D93" s="253" t="s">
        <v>389</v>
      </c>
      <c r="E93" s="253" t="s">
        <v>130</v>
      </c>
      <c r="F93" s="253" t="s">
        <v>502</v>
      </c>
      <c r="G93" s="253" t="s">
        <v>288</v>
      </c>
      <c r="H93" s="253" t="s">
        <v>61</v>
      </c>
      <c r="I93" s="253" t="s">
        <v>503</v>
      </c>
      <c r="J93" s="253" t="s">
        <v>290</v>
      </c>
      <c r="K93" s="253" t="s">
        <v>504</v>
      </c>
      <c r="L93" s="253" t="s">
        <v>292</v>
      </c>
      <c r="M93" s="253" t="s">
        <v>73</v>
      </c>
      <c r="N93" s="254">
        <v>140382.79999999999</v>
      </c>
      <c r="O93" s="254"/>
      <c r="P93" s="255"/>
      <c r="Q93" s="256"/>
      <c r="R93" s="256"/>
      <c r="S93" s="257" t="str">
        <f t="shared" si="6"/>
        <v/>
      </c>
      <c r="T93" s="253" t="s">
        <v>497</v>
      </c>
      <c r="U93" s="258"/>
      <c r="V93" s="253" t="s">
        <v>53</v>
      </c>
      <c r="W93" s="253" t="s">
        <v>54</v>
      </c>
      <c r="X93" s="253" t="s">
        <v>505</v>
      </c>
      <c r="Y93" s="253" t="s">
        <v>506</v>
      </c>
      <c r="Z93" s="258">
        <v>45210</v>
      </c>
      <c r="AA93" s="258"/>
      <c r="AB93" s="259" t="str">
        <f t="shared" ca="1" si="7"/>
        <v>869 dias</v>
      </c>
      <c r="AC93" s="253"/>
      <c r="AD93" s="271" t="s">
        <v>507</v>
      </c>
      <c r="AE93" s="260"/>
      <c r="AF93" s="253" t="e">
        <f t="shared" ca="1" si="8"/>
        <v>#NUM!</v>
      </c>
      <c r="AG93" s="259">
        <f t="shared" ca="1" si="9"/>
        <v>869</v>
      </c>
      <c r="AI93" s="228" t="str">
        <f t="shared" si="10"/>
        <v>Jonathan Feliciano Lima  - Reclamação Trabalhista (0011229-22.2023.5.15.0126)</v>
      </c>
      <c r="AJ93" s="228" t="str">
        <f t="shared" si="11"/>
        <v>Jonathan Feliciano Lima  - Reclamação Trabalhista (0011229-22.2023.5.15.0126)</v>
      </c>
    </row>
    <row r="94" spans="2:36" ht="15" hidden="1" customHeight="1" thickBot="1" x14ac:dyDescent="0.35">
      <c r="B94" s="252">
        <v>89</v>
      </c>
      <c r="C94" s="253" t="s">
        <v>78</v>
      </c>
      <c r="D94" s="253" t="s">
        <v>42</v>
      </c>
      <c r="E94" s="253" t="s">
        <v>130</v>
      </c>
      <c r="F94" s="253" t="s">
        <v>508</v>
      </c>
      <c r="G94" s="253" t="s">
        <v>509</v>
      </c>
      <c r="H94" s="253" t="s">
        <v>61</v>
      </c>
      <c r="I94" s="253" t="s">
        <v>407</v>
      </c>
      <c r="J94" s="253" t="s">
        <v>48</v>
      </c>
      <c r="K94" s="253" t="s">
        <v>510</v>
      </c>
      <c r="L94" s="253" t="s">
        <v>50</v>
      </c>
      <c r="M94" s="253" t="s">
        <v>51</v>
      </c>
      <c r="N94" s="254">
        <v>9617.02</v>
      </c>
      <c r="O94" s="254"/>
      <c r="P94" s="255"/>
      <c r="Q94" s="256"/>
      <c r="R94" s="256"/>
      <c r="S94" s="257" t="str">
        <f t="shared" si="6"/>
        <v/>
      </c>
      <c r="T94" s="253" t="s">
        <v>52</v>
      </c>
      <c r="U94" s="258"/>
      <c r="V94" s="253" t="s">
        <v>53</v>
      </c>
      <c r="W94" s="253" t="s">
        <v>54</v>
      </c>
      <c r="X94" s="253" t="s">
        <v>193</v>
      </c>
      <c r="Y94" s="253" t="s">
        <v>511</v>
      </c>
      <c r="Z94" s="258">
        <v>45260</v>
      </c>
      <c r="AA94" s="258"/>
      <c r="AB94" s="259" t="str">
        <f t="shared" ca="1" si="7"/>
        <v>819 dias</v>
      </c>
      <c r="AC94" s="253"/>
      <c r="AD94" s="271" t="s">
        <v>512</v>
      </c>
      <c r="AE94" s="260"/>
      <c r="AF94" s="253" t="e">
        <f t="shared" ca="1" si="8"/>
        <v>#NUM!</v>
      </c>
      <c r="AG94" s="259">
        <f t="shared" ca="1" si="9"/>
        <v>819</v>
      </c>
      <c r="AI94" s="228" t="str">
        <f t="shared" si="10"/>
        <v>Tomas Yung Joon Kim - Ação de Desejo (Cobrança de alugueis) (1061812-60.2023.8.26.0506)</v>
      </c>
      <c r="AJ94" s="228" t="str">
        <f t="shared" si="11"/>
        <v>Tomas Yung Joon Kim - Ação de Desejo (Cobrança de alugueis) (1061812-60.2023.8.26.0506)</v>
      </c>
    </row>
    <row r="95" spans="2:36" ht="15" hidden="1" customHeight="1" thickBot="1" x14ac:dyDescent="0.35">
      <c r="B95" s="252">
        <v>90</v>
      </c>
      <c r="C95" s="253" t="s">
        <v>41</v>
      </c>
      <c r="D95" s="253" t="s">
        <v>389</v>
      </c>
      <c r="E95" s="253" t="s">
        <v>130</v>
      </c>
      <c r="F95" s="253" t="s">
        <v>513</v>
      </c>
      <c r="G95" s="253" t="s">
        <v>183</v>
      </c>
      <c r="H95" s="253" t="s">
        <v>46</v>
      </c>
      <c r="I95" s="253" t="s">
        <v>514</v>
      </c>
      <c r="J95" s="253" t="s">
        <v>48</v>
      </c>
      <c r="K95" s="253" t="s">
        <v>515</v>
      </c>
      <c r="L95" s="253" t="s">
        <v>50</v>
      </c>
      <c r="M95" s="253" t="s">
        <v>51</v>
      </c>
      <c r="N95" s="254">
        <v>9880</v>
      </c>
      <c r="O95" s="254"/>
      <c r="P95" s="255"/>
      <c r="Q95" s="256"/>
      <c r="R95" s="256"/>
      <c r="S95" s="257" t="str">
        <f t="shared" si="6"/>
        <v/>
      </c>
      <c r="T95" s="253" t="s">
        <v>167</v>
      </c>
      <c r="U95" s="258"/>
      <c r="V95" s="253" t="s">
        <v>53</v>
      </c>
      <c r="W95" s="253" t="s">
        <v>54</v>
      </c>
      <c r="X95" s="253" t="s">
        <v>200</v>
      </c>
      <c r="Y95" s="253" t="s">
        <v>257</v>
      </c>
      <c r="Z95" s="258">
        <v>45261</v>
      </c>
      <c r="AA95" s="258"/>
      <c r="AB95" s="259" t="str">
        <f t="shared" ca="1" si="7"/>
        <v>818 dias</v>
      </c>
      <c r="AC95" s="253"/>
      <c r="AD95" s="271" t="s">
        <v>516</v>
      </c>
      <c r="AE95" s="260"/>
      <c r="AF95" s="253" t="e">
        <f t="shared" ca="1" si="8"/>
        <v>#NUM!</v>
      </c>
      <c r="AG95" s="259">
        <f t="shared" ca="1" si="9"/>
        <v>818</v>
      </c>
      <c r="AI95" s="228" t="str">
        <f t="shared" si="10"/>
        <v>Oficina Classe A  - Seguro / Remoção / Vaga Técnica (1029977-14.2023.8.26.0196)</v>
      </c>
      <c r="AJ95" s="228" t="str">
        <f t="shared" si="11"/>
        <v>Oficina Classe A  - Seguro / Remoção / Vaga Técnica (1029977-14.2023.8.26.0196)</v>
      </c>
    </row>
    <row r="96" spans="2:36" ht="15" hidden="1" customHeight="1" thickBot="1" x14ac:dyDescent="0.35">
      <c r="B96" s="252">
        <v>91</v>
      </c>
      <c r="C96" s="253" t="s">
        <v>41</v>
      </c>
      <c r="D96" s="253" t="s">
        <v>389</v>
      </c>
      <c r="E96" s="253" t="s">
        <v>517</v>
      </c>
      <c r="F96" s="253" t="s">
        <v>518</v>
      </c>
      <c r="G96" s="253" t="s">
        <v>443</v>
      </c>
      <c r="H96" s="253" t="s">
        <v>46</v>
      </c>
      <c r="I96" s="253" t="s">
        <v>519</v>
      </c>
      <c r="J96" s="253" t="s">
        <v>50</v>
      </c>
      <c r="K96" s="253" t="s">
        <v>520</v>
      </c>
      <c r="L96" s="253" t="s">
        <v>48</v>
      </c>
      <c r="M96" s="253" t="s">
        <v>51</v>
      </c>
      <c r="N96" s="254">
        <v>15367.61</v>
      </c>
      <c r="O96" s="254"/>
      <c r="P96" s="255"/>
      <c r="Q96" s="256"/>
      <c r="R96" s="256"/>
      <c r="S96" s="257" t="str">
        <f t="shared" si="6"/>
        <v/>
      </c>
      <c r="T96" s="253" t="s">
        <v>52</v>
      </c>
      <c r="U96" s="258"/>
      <c r="V96" s="253" t="s">
        <v>53</v>
      </c>
      <c r="W96" s="253" t="s">
        <v>54</v>
      </c>
      <c r="X96" s="253" t="s">
        <v>498</v>
      </c>
      <c r="Y96" s="253" t="s">
        <v>313</v>
      </c>
      <c r="Z96" s="258">
        <v>45244</v>
      </c>
      <c r="AA96" s="258"/>
      <c r="AB96" s="259" t="str">
        <f t="shared" ca="1" si="7"/>
        <v>835 dias</v>
      </c>
      <c r="AC96" s="253"/>
      <c r="AD96" s="271" t="s">
        <v>521</v>
      </c>
      <c r="AE96" s="260"/>
      <c r="AF96" s="253" t="e">
        <f t="shared" ca="1" si="8"/>
        <v>#NUM!</v>
      </c>
      <c r="AG96" s="259">
        <f t="shared" ca="1" si="9"/>
        <v>835</v>
      </c>
      <c r="AI96" s="228" t="str">
        <f t="shared" si="10"/>
        <v>Renove Casa &amp; Design - Ação de Cobrança  (1059081-91.2023.8.26.0506)</v>
      </c>
      <c r="AJ96" s="228" t="str">
        <f t="shared" si="11"/>
        <v>Renove Casa &amp; Design - Ação de Cobrança  (1059081-91.2023.8.26.0506)</v>
      </c>
    </row>
    <row r="97" spans="2:36" ht="15" hidden="1" customHeight="1" thickBot="1" x14ac:dyDescent="0.35">
      <c r="B97" s="252">
        <v>92</v>
      </c>
      <c r="C97" s="253" t="s">
        <v>41</v>
      </c>
      <c r="D97" s="253" t="s">
        <v>42</v>
      </c>
      <c r="E97" s="253" t="s">
        <v>43</v>
      </c>
      <c r="F97" s="253" t="s">
        <v>522</v>
      </c>
      <c r="G97" s="253" t="s">
        <v>183</v>
      </c>
      <c r="H97" s="253" t="s">
        <v>46</v>
      </c>
      <c r="I97" s="253" t="s">
        <v>47</v>
      </c>
      <c r="J97" s="253" t="s">
        <v>48</v>
      </c>
      <c r="K97" s="253" t="s">
        <v>383</v>
      </c>
      <c r="L97" s="253" t="s">
        <v>50</v>
      </c>
      <c r="M97" s="253" t="s">
        <v>51</v>
      </c>
      <c r="N97" s="261">
        <v>1250</v>
      </c>
      <c r="O97" s="254"/>
      <c r="P97" s="255"/>
      <c r="Q97" s="256"/>
      <c r="R97" s="256"/>
      <c r="S97" s="257" t="str">
        <f t="shared" si="6"/>
        <v/>
      </c>
      <c r="T97" s="253" t="s">
        <v>167</v>
      </c>
      <c r="U97" s="258"/>
      <c r="V97" s="253" t="s">
        <v>53</v>
      </c>
      <c r="W97" s="253" t="s">
        <v>54</v>
      </c>
      <c r="X97" s="253" t="s">
        <v>484</v>
      </c>
      <c r="Y97" s="253" t="s">
        <v>391</v>
      </c>
      <c r="Z97" s="258">
        <v>45267</v>
      </c>
      <c r="AA97" s="258"/>
      <c r="AB97" s="259" t="str">
        <f t="shared" ca="1" si="7"/>
        <v>812 dias</v>
      </c>
      <c r="AC97" s="253"/>
      <c r="AD97" s="274" t="s">
        <v>523</v>
      </c>
      <c r="AE97" s="260"/>
      <c r="AF97" s="253" t="e">
        <f t="shared" ca="1" si="8"/>
        <v>#NUM!</v>
      </c>
      <c r="AG97" s="259">
        <f t="shared" ca="1" si="9"/>
        <v>812</v>
      </c>
      <c r="AI97" s="228" t="str">
        <f t="shared" si="10"/>
        <v>Pepe Oficina - Seguro / Remoção / Vaga Técnica (1063138-55.2023.8.26.0506)</v>
      </c>
      <c r="AJ97" s="228" t="str">
        <f t="shared" si="11"/>
        <v>Pepe Oficina - Seguro / Remoção / Vaga Técnica (1063138-55.2023.8.26.0506)</v>
      </c>
    </row>
    <row r="98" spans="2:36" ht="15" hidden="1" customHeight="1" thickBot="1" x14ac:dyDescent="0.35">
      <c r="B98" s="252">
        <v>93</v>
      </c>
      <c r="C98" s="253" t="s">
        <v>41</v>
      </c>
      <c r="D98" s="253" t="s">
        <v>487</v>
      </c>
      <c r="E98" s="253" t="s">
        <v>119</v>
      </c>
      <c r="F98" s="262" t="s">
        <v>524</v>
      </c>
      <c r="G98" s="253" t="s">
        <v>525</v>
      </c>
      <c r="H98" s="253" t="s">
        <v>46</v>
      </c>
      <c r="I98" s="253" t="s">
        <v>110</v>
      </c>
      <c r="J98" s="253" t="s">
        <v>526</v>
      </c>
      <c r="K98" s="253" t="s">
        <v>398</v>
      </c>
      <c r="L98" s="253" t="s">
        <v>527</v>
      </c>
      <c r="M98" s="253" t="s">
        <v>51</v>
      </c>
      <c r="N98" s="254">
        <v>16917.3</v>
      </c>
      <c r="O98" s="254"/>
      <c r="P98" s="255"/>
      <c r="Q98" s="256"/>
      <c r="R98" s="256"/>
      <c r="S98" s="257" t="str">
        <f t="shared" si="6"/>
        <v/>
      </c>
      <c r="T98" s="253" t="s">
        <v>52</v>
      </c>
      <c r="U98" s="258"/>
      <c r="V98" s="253"/>
      <c r="W98" s="253" t="s">
        <v>83</v>
      </c>
      <c r="X98" s="253"/>
      <c r="Y98" s="253"/>
      <c r="Z98" s="258"/>
      <c r="AA98" s="258"/>
      <c r="AB98" s="259" t="str">
        <f t="shared" ca="1" si="7"/>
        <v/>
      </c>
      <c r="AC98" s="253"/>
      <c r="AD98" s="273"/>
      <c r="AE98" s="260"/>
      <c r="AF98" s="253" t="e">
        <f t="shared" ca="1" si="8"/>
        <v>#NUM!</v>
      </c>
      <c r="AG98" s="259" t="str">
        <f t="shared" ca="1" si="9"/>
        <v/>
      </c>
      <c r="AI98" s="228" t="str">
        <f t="shared" si="10"/>
        <v>Supermercados Big Compra Ltda. - Processo Administrativo Sancionatório (54558-D8.2021.0.0.5023)</v>
      </c>
      <c r="AJ98" s="228" t="str">
        <f t="shared" si="11"/>
        <v>Supermercados Big Compra Ltda. - Processo Administrativo Sancionatório (54558-D8.2021.0.0.5023)</v>
      </c>
    </row>
    <row r="99" spans="2:36" ht="15" hidden="1" customHeight="1" thickBot="1" x14ac:dyDescent="0.35">
      <c r="B99" s="252">
        <v>94</v>
      </c>
      <c r="C99" s="253" t="s">
        <v>41</v>
      </c>
      <c r="D99" s="253" t="s">
        <v>487</v>
      </c>
      <c r="E99" s="253" t="s">
        <v>171</v>
      </c>
      <c r="F99" s="253" t="s">
        <v>528</v>
      </c>
      <c r="G99" s="253" t="s">
        <v>525</v>
      </c>
      <c r="H99" s="253" t="s">
        <v>46</v>
      </c>
      <c r="I99" s="253" t="s">
        <v>110</v>
      </c>
      <c r="J99" s="253" t="s">
        <v>526</v>
      </c>
      <c r="K99" s="253" t="s">
        <v>398</v>
      </c>
      <c r="L99" s="253" t="s">
        <v>527</v>
      </c>
      <c r="M99" s="253" t="s">
        <v>51</v>
      </c>
      <c r="N99" s="254">
        <v>37594</v>
      </c>
      <c r="O99" s="254"/>
      <c r="P99" s="255"/>
      <c r="Q99" s="256"/>
      <c r="R99" s="256"/>
      <c r="S99" s="257" t="str">
        <f t="shared" si="6"/>
        <v/>
      </c>
      <c r="T99" s="253" t="s">
        <v>52</v>
      </c>
      <c r="U99" s="258"/>
      <c r="V99" s="253"/>
      <c r="W99" s="253" t="s">
        <v>83</v>
      </c>
      <c r="X99" s="253"/>
      <c r="Y99" s="253"/>
      <c r="Z99" s="258"/>
      <c r="AA99" s="258"/>
      <c r="AB99" s="259" t="str">
        <f t="shared" ca="1" si="7"/>
        <v/>
      </c>
      <c r="AC99" s="253"/>
      <c r="AD99" s="273"/>
      <c r="AE99" s="260"/>
      <c r="AF99" s="253" t="e">
        <f t="shared" ca="1" si="8"/>
        <v>#NUM!</v>
      </c>
      <c r="AG99" s="259" t="str">
        <f t="shared" ca="1" si="9"/>
        <v/>
      </c>
      <c r="AI99" s="228" t="str">
        <f t="shared" si="10"/>
        <v>Supermercados Big Compra Ltda. - Processo Administrativo Sancionatório (66533-D8.2023.0.0.4435)</v>
      </c>
      <c r="AJ99" s="228" t="str">
        <f t="shared" si="11"/>
        <v>Supermercados Big Compra Ltda. - Processo Administrativo Sancionatório (66533-D8.2023.0.0.4435)</v>
      </c>
    </row>
    <row r="100" spans="2:36" ht="15" hidden="1" customHeight="1" thickBot="1" x14ac:dyDescent="0.35">
      <c r="B100" s="252">
        <v>95</v>
      </c>
      <c r="C100" s="253" t="s">
        <v>41</v>
      </c>
      <c r="D100" s="253" t="s">
        <v>42</v>
      </c>
      <c r="E100" s="253" t="s">
        <v>130</v>
      </c>
      <c r="F100" s="253" t="s">
        <v>529</v>
      </c>
      <c r="G100" s="253" t="s">
        <v>183</v>
      </c>
      <c r="H100" s="253" t="s">
        <v>46</v>
      </c>
      <c r="I100" s="253" t="s">
        <v>47</v>
      </c>
      <c r="J100" s="253" t="s">
        <v>48</v>
      </c>
      <c r="K100" s="253" t="s">
        <v>530</v>
      </c>
      <c r="L100" s="253" t="s">
        <v>50</v>
      </c>
      <c r="M100" s="253" t="s">
        <v>73</v>
      </c>
      <c r="N100" s="254">
        <v>3500</v>
      </c>
      <c r="O100" s="254"/>
      <c r="P100" s="255"/>
      <c r="Q100" s="256"/>
      <c r="R100" s="256"/>
      <c r="S100" s="257" t="str">
        <f t="shared" si="6"/>
        <v/>
      </c>
      <c r="T100" s="253" t="s">
        <v>52</v>
      </c>
      <c r="U100" s="258"/>
      <c r="V100" s="253" t="s">
        <v>53</v>
      </c>
      <c r="W100" s="253" t="s">
        <v>54</v>
      </c>
      <c r="X100" s="253" t="s">
        <v>55</v>
      </c>
      <c r="Y100" s="253" t="s">
        <v>531</v>
      </c>
      <c r="Z100" s="258">
        <v>45344</v>
      </c>
      <c r="AA100" s="258"/>
      <c r="AB100" s="259" t="str">
        <f t="shared" ca="1" si="7"/>
        <v>735 dias</v>
      </c>
      <c r="AC100" s="253"/>
      <c r="AD100" s="271" t="s">
        <v>532</v>
      </c>
      <c r="AE100" s="260"/>
      <c r="AF100" s="253" t="e">
        <f t="shared" ca="1" si="8"/>
        <v>#NUM!</v>
      </c>
      <c r="AG100" s="259">
        <f t="shared" ca="1" si="9"/>
        <v>735</v>
      </c>
      <c r="AI100" s="228" t="str">
        <f t="shared" si="10"/>
        <v>Pepe Oficina - Seguro / Remoção / Vaga Técnica (1008073-41.2024.8.26.0506)</v>
      </c>
      <c r="AJ100" s="228" t="str">
        <f t="shared" si="11"/>
        <v>Pepe Oficina - Seguro / Remoção / Vaga Técnica (1008073-41.2024.8.26.0506)</v>
      </c>
    </row>
    <row r="101" spans="2:36" ht="15" hidden="1" customHeight="1" thickBot="1" x14ac:dyDescent="0.35">
      <c r="B101" s="252">
        <v>96</v>
      </c>
      <c r="C101" s="253" t="s">
        <v>78</v>
      </c>
      <c r="D101" s="253" t="s">
        <v>42</v>
      </c>
      <c r="E101" s="253" t="s">
        <v>130</v>
      </c>
      <c r="F101" s="253" t="s">
        <v>533</v>
      </c>
      <c r="G101" s="253" t="s">
        <v>80</v>
      </c>
      <c r="H101" s="253" t="s">
        <v>61</v>
      </c>
      <c r="I101" s="253" t="s">
        <v>403</v>
      </c>
      <c r="J101" s="253" t="s">
        <v>50</v>
      </c>
      <c r="K101" s="253" t="s">
        <v>534</v>
      </c>
      <c r="L101" s="253" t="s">
        <v>48</v>
      </c>
      <c r="M101" s="253" t="s">
        <v>73</v>
      </c>
      <c r="N101" s="254">
        <v>1509.76</v>
      </c>
      <c r="O101" s="254"/>
      <c r="P101" s="255"/>
      <c r="Q101" s="256"/>
      <c r="R101" s="256"/>
      <c r="S101" s="257" t="str">
        <f t="shared" si="6"/>
        <v/>
      </c>
      <c r="T101" s="253" t="s">
        <v>52</v>
      </c>
      <c r="U101" s="258"/>
      <c r="V101" s="253" t="s">
        <v>53</v>
      </c>
      <c r="W101" s="253" t="s">
        <v>54</v>
      </c>
      <c r="X101" s="253" t="s">
        <v>93</v>
      </c>
      <c r="Y101" s="253" t="s">
        <v>391</v>
      </c>
      <c r="Z101" s="258">
        <v>45327</v>
      </c>
      <c r="AA101" s="258"/>
      <c r="AB101" s="259" t="str">
        <f t="shared" ca="1" si="7"/>
        <v>752 dias</v>
      </c>
      <c r="AC101" s="253"/>
      <c r="AD101" s="273" t="s">
        <v>535</v>
      </c>
      <c r="AE101" s="260"/>
      <c r="AF101" s="253" t="e">
        <f t="shared" ca="1" si="8"/>
        <v>#NUM!</v>
      </c>
      <c r="AG101" s="259">
        <f t="shared" ca="1" si="9"/>
        <v>752</v>
      </c>
      <c r="AI101" s="228" t="str">
        <f t="shared" si="10"/>
        <v>Álvaro de Souza Rodriguês Pinheiro - Cumprimento de sentença (0002921-29.2024.8.26.0506)</v>
      </c>
      <c r="AJ101" s="228" t="str">
        <f t="shared" si="11"/>
        <v>Álvaro de Souza Rodriguês Pinheiro - Cumprimento de sentença (0002921-29.2024.8.26.0506)</v>
      </c>
    </row>
    <row r="102" spans="2:36" ht="15" hidden="1" customHeight="1" thickBot="1" x14ac:dyDescent="0.35">
      <c r="B102" s="252">
        <v>97</v>
      </c>
      <c r="C102" s="253" t="s">
        <v>41</v>
      </c>
      <c r="D102" s="253" t="s">
        <v>487</v>
      </c>
      <c r="E102" s="253" t="s">
        <v>130</v>
      </c>
      <c r="F102" s="253" t="s">
        <v>536</v>
      </c>
      <c r="G102" s="253" t="s">
        <v>525</v>
      </c>
      <c r="H102" s="253" t="s">
        <v>46</v>
      </c>
      <c r="I102" s="253" t="s">
        <v>110</v>
      </c>
      <c r="J102" s="253" t="s">
        <v>526</v>
      </c>
      <c r="K102" s="253" t="s">
        <v>398</v>
      </c>
      <c r="L102" s="253" t="s">
        <v>527</v>
      </c>
      <c r="M102" s="253" t="s">
        <v>51</v>
      </c>
      <c r="N102" s="254">
        <v>150376</v>
      </c>
      <c r="O102" s="254"/>
      <c r="P102" s="255"/>
      <c r="Q102" s="256"/>
      <c r="R102" s="256"/>
      <c r="S102" s="257" t="str">
        <f t="shared" si="6"/>
        <v/>
      </c>
      <c r="T102" s="253" t="s">
        <v>52</v>
      </c>
      <c r="U102" s="258"/>
      <c r="V102" s="253" t="s">
        <v>53</v>
      </c>
      <c r="W102" s="253" t="s">
        <v>83</v>
      </c>
      <c r="X102" s="253"/>
      <c r="Y102" s="253" t="s">
        <v>537</v>
      </c>
      <c r="Z102" s="258">
        <v>45390</v>
      </c>
      <c r="AA102" s="258"/>
      <c r="AB102" s="259" t="str">
        <f t="shared" ca="1" si="7"/>
        <v>689 dias</v>
      </c>
      <c r="AC102" s="253"/>
      <c r="AD102" s="273"/>
      <c r="AE102" s="260"/>
      <c r="AF102" s="253" t="e">
        <f t="shared" ca="1" si="8"/>
        <v>#NUM!</v>
      </c>
      <c r="AG102" s="259">
        <f t="shared" ca="1" si="9"/>
        <v>689</v>
      </c>
      <c r="AI102" s="228" t="str">
        <f t="shared" si="10"/>
        <v>Supermercados Big Compra Ltda. - Processo Administrativo Sancionatório (66660-D8.2024.0.0.0727)</v>
      </c>
      <c r="AJ102" s="228" t="str">
        <f t="shared" si="11"/>
        <v>Supermercados Big Compra Ltda. - Processo Administrativo Sancionatório (66660-D8.2024.0.0.0727)</v>
      </c>
    </row>
    <row r="103" spans="2:36" ht="15" hidden="1" customHeight="1" thickBot="1" x14ac:dyDescent="0.35">
      <c r="B103" s="252">
        <v>98</v>
      </c>
      <c r="C103" s="253" t="s">
        <v>41</v>
      </c>
      <c r="D103" s="253" t="s">
        <v>42</v>
      </c>
      <c r="E103" s="253" t="s">
        <v>130</v>
      </c>
      <c r="F103" s="253" t="s">
        <v>538</v>
      </c>
      <c r="G103" s="253" t="s">
        <v>443</v>
      </c>
      <c r="H103" s="253" t="s">
        <v>46</v>
      </c>
      <c r="I103" s="253" t="s">
        <v>355</v>
      </c>
      <c r="J103" s="253" t="s">
        <v>48</v>
      </c>
      <c r="K103" s="253" t="s">
        <v>539</v>
      </c>
      <c r="L103" s="253" t="s">
        <v>50</v>
      </c>
      <c r="M103" s="253" t="s">
        <v>51</v>
      </c>
      <c r="N103" s="254">
        <v>6000</v>
      </c>
      <c r="O103" s="254"/>
      <c r="P103" s="255"/>
      <c r="Q103" s="256"/>
      <c r="R103" s="256"/>
      <c r="S103" s="257" t="str">
        <f t="shared" si="6"/>
        <v/>
      </c>
      <c r="T103" s="253" t="s">
        <v>167</v>
      </c>
      <c r="U103" s="258"/>
      <c r="V103" s="253" t="s">
        <v>53</v>
      </c>
      <c r="W103" s="253" t="s">
        <v>54</v>
      </c>
      <c r="X103" s="253" t="s">
        <v>540</v>
      </c>
      <c r="Y103" s="253" t="s">
        <v>391</v>
      </c>
      <c r="Z103" s="258">
        <v>45415</v>
      </c>
      <c r="AA103" s="258"/>
      <c r="AB103" s="259" t="str">
        <f t="shared" ca="1" si="7"/>
        <v>664 dias</v>
      </c>
      <c r="AC103" s="253"/>
      <c r="AD103" s="273" t="s">
        <v>541</v>
      </c>
      <c r="AE103" s="260"/>
      <c r="AF103" s="253" t="e">
        <f t="shared" ca="1" si="8"/>
        <v>#NUM!</v>
      </c>
      <c r="AG103" s="259">
        <f t="shared" ca="1" si="9"/>
        <v>664</v>
      </c>
      <c r="AI103" s="228" t="str">
        <f t="shared" si="10"/>
        <v>Hit Car Centro Automotivo LITDA.  - Ação de Cobrança  (1023115-33.2024.8.26.0506)</v>
      </c>
      <c r="AJ103" s="228" t="str">
        <f t="shared" si="11"/>
        <v>Hit Car Centro Automotivo LITDA.  - Ação de Cobrança  (1023115-33.2024.8.26.0506)</v>
      </c>
    </row>
    <row r="104" spans="2:36" ht="15" hidden="1" customHeight="1" thickBot="1" x14ac:dyDescent="0.35">
      <c r="B104" s="252">
        <v>99</v>
      </c>
      <c r="C104" s="253" t="s">
        <v>78</v>
      </c>
      <c r="D104" s="253" t="s">
        <v>42</v>
      </c>
      <c r="E104" s="253" t="s">
        <v>130</v>
      </c>
      <c r="F104" s="253" t="s">
        <v>542</v>
      </c>
      <c r="G104" s="253" t="s">
        <v>288</v>
      </c>
      <c r="H104" s="253" t="s">
        <v>46</v>
      </c>
      <c r="I104" s="253" t="s">
        <v>519</v>
      </c>
      <c r="J104" s="253" t="s">
        <v>50</v>
      </c>
      <c r="K104" s="253" t="s">
        <v>543</v>
      </c>
      <c r="L104" s="253" t="s">
        <v>48</v>
      </c>
      <c r="M104" s="253" t="s">
        <v>73</v>
      </c>
      <c r="N104" s="254">
        <v>109355.82</v>
      </c>
      <c r="O104" s="254"/>
      <c r="P104" s="255"/>
      <c r="Q104" s="256"/>
      <c r="R104" s="256"/>
      <c r="S104" s="257" t="str">
        <f t="shared" si="6"/>
        <v/>
      </c>
      <c r="T104" s="253" t="s">
        <v>52</v>
      </c>
      <c r="U104" s="258"/>
      <c r="V104" s="253" t="s">
        <v>53</v>
      </c>
      <c r="W104" s="253" t="s">
        <v>54</v>
      </c>
      <c r="X104" s="253" t="s">
        <v>544</v>
      </c>
      <c r="Y104" s="253" t="s">
        <v>391</v>
      </c>
      <c r="Z104" s="258">
        <v>45369</v>
      </c>
      <c r="AA104" s="258"/>
      <c r="AB104" s="259" t="str">
        <f t="shared" ca="1" si="7"/>
        <v>710 dias</v>
      </c>
      <c r="AC104" s="253"/>
      <c r="AD104" s="271" t="s">
        <v>545</v>
      </c>
      <c r="AE104" s="260"/>
      <c r="AF104" s="253" t="e">
        <f t="shared" ca="1" si="8"/>
        <v>#NUM!</v>
      </c>
      <c r="AG104" s="259">
        <f t="shared" ca="1" si="9"/>
        <v>710</v>
      </c>
      <c r="AI104" s="228" t="str">
        <f t="shared" si="10"/>
        <v>Renove Casa &amp; Design - Reclamação Trabalhista (0010460-19.2024.5.15.0113)</v>
      </c>
      <c r="AJ104" s="228" t="str">
        <f t="shared" si="11"/>
        <v>Renove Casa &amp; Design - Reclamação Trabalhista (0010460-19.2024.5.15.0113)</v>
      </c>
    </row>
    <row r="105" spans="2:36" ht="15" hidden="1" customHeight="1" thickBot="1" x14ac:dyDescent="0.35">
      <c r="B105" s="252">
        <v>100</v>
      </c>
      <c r="C105" s="253" t="s">
        <v>41</v>
      </c>
      <c r="D105" s="253" t="s">
        <v>42</v>
      </c>
      <c r="E105" s="253" t="s">
        <v>130</v>
      </c>
      <c r="F105" s="253" t="s">
        <v>546</v>
      </c>
      <c r="G105" s="253" t="s">
        <v>547</v>
      </c>
      <c r="H105" s="253" t="s">
        <v>46</v>
      </c>
      <c r="I105" s="253" t="s">
        <v>110</v>
      </c>
      <c r="J105" s="253" t="s">
        <v>111</v>
      </c>
      <c r="K105" s="253" t="s">
        <v>548</v>
      </c>
      <c r="L105" s="253" t="s">
        <v>48</v>
      </c>
      <c r="M105" s="253" t="s">
        <v>51</v>
      </c>
      <c r="N105" s="254">
        <v>16980</v>
      </c>
      <c r="O105" s="254"/>
      <c r="P105" s="255"/>
      <c r="Q105" s="256"/>
      <c r="R105" s="256"/>
      <c r="S105" s="257" t="str">
        <f t="shared" si="6"/>
        <v/>
      </c>
      <c r="T105" s="253" t="s">
        <v>167</v>
      </c>
      <c r="U105" s="258">
        <v>45488</v>
      </c>
      <c r="V105" s="253" t="s">
        <v>200</v>
      </c>
      <c r="W105" s="253" t="s">
        <v>54</v>
      </c>
      <c r="X105" s="253" t="s">
        <v>200</v>
      </c>
      <c r="Y105" s="253" t="s">
        <v>549</v>
      </c>
      <c r="Z105" s="258">
        <v>45461</v>
      </c>
      <c r="AA105" s="258"/>
      <c r="AB105" s="259" t="str">
        <f t="shared" ca="1" si="7"/>
        <v>618 dias</v>
      </c>
      <c r="AC105" s="253"/>
      <c r="AD105" s="271" t="s">
        <v>550</v>
      </c>
      <c r="AE105" s="263" t="s">
        <v>551</v>
      </c>
      <c r="AF105" s="253" t="e">
        <f t="shared" ca="1" si="8"/>
        <v>#NUM!</v>
      </c>
      <c r="AG105" s="259">
        <f t="shared" ca="1" si="9"/>
        <v>618</v>
      </c>
      <c r="AI105" s="228" t="str">
        <f t="shared" si="10"/>
        <v>Supermercados Big Compra Ltda. - Procedimento do Juizado Especial Cível (0012754-71.2024.8.26.0506)</v>
      </c>
      <c r="AJ105" s="228" t="str">
        <f t="shared" si="11"/>
        <v>Supermercados Big Compra Ltda. - Procedimento do Juizado Especial Cível (0012754-71.2024.8.26.0506)</v>
      </c>
    </row>
    <row r="106" spans="2:36" ht="15" customHeight="1" thickBot="1" x14ac:dyDescent="0.35">
      <c r="B106" s="252">
        <v>101</v>
      </c>
      <c r="C106" s="253" t="s">
        <v>78</v>
      </c>
      <c r="D106" s="253" t="s">
        <v>42</v>
      </c>
      <c r="E106" s="253" t="s">
        <v>119</v>
      </c>
      <c r="F106" s="253" t="s">
        <v>552</v>
      </c>
      <c r="G106" s="253" t="s">
        <v>553</v>
      </c>
      <c r="H106" s="253" t="s">
        <v>46</v>
      </c>
      <c r="I106" s="253" t="s">
        <v>110</v>
      </c>
      <c r="J106" s="253" t="s">
        <v>48</v>
      </c>
      <c r="K106" s="253" t="s">
        <v>398</v>
      </c>
      <c r="L106" s="253" t="s">
        <v>111</v>
      </c>
      <c r="M106" s="253" t="s">
        <v>51</v>
      </c>
      <c r="N106" s="254">
        <v>30647.03</v>
      </c>
      <c r="O106" s="254"/>
      <c r="P106" s="255"/>
      <c r="Q106" s="256"/>
      <c r="R106" s="256"/>
      <c r="S106" s="257" t="str">
        <f t="shared" si="6"/>
        <v/>
      </c>
      <c r="T106" s="253"/>
      <c r="U106" s="258"/>
      <c r="V106" s="253" t="s">
        <v>53</v>
      </c>
      <c r="W106" s="253" t="s">
        <v>54</v>
      </c>
      <c r="X106" s="253" t="s">
        <v>475</v>
      </c>
      <c r="Y106" s="253" t="s">
        <v>2170</v>
      </c>
      <c r="Z106" s="258">
        <v>45489</v>
      </c>
      <c r="AA106" s="258"/>
      <c r="AB106" s="259" t="str">
        <f t="shared" ca="1" si="7"/>
        <v>590 dias</v>
      </c>
      <c r="AC106" s="253"/>
      <c r="AD106" s="271" t="s">
        <v>554</v>
      </c>
      <c r="AE106" s="260"/>
      <c r="AF106" s="253" t="e">
        <f t="shared" ca="1" si="8"/>
        <v>#NUM!</v>
      </c>
      <c r="AG106" s="259">
        <f t="shared" ca="1" si="9"/>
        <v>590</v>
      </c>
      <c r="AI106" s="228" t="str">
        <f t="shared" si="10"/>
        <v>Supermercados Big Compra Ltda. - Consignação em Pagamento (1034726-80.2024.8.26.0506)</v>
      </c>
      <c r="AJ106" s="228" t="str">
        <f t="shared" si="11"/>
        <v>Supermercados Big Compra Ltda. - Consignação em Pagamento (1034726-80.2024.8.26.0506)</v>
      </c>
    </row>
    <row r="107" spans="2:36" ht="15" hidden="1" customHeight="1" thickBot="1" x14ac:dyDescent="0.35">
      <c r="B107" s="252">
        <v>102</v>
      </c>
      <c r="C107" s="253" t="s">
        <v>41</v>
      </c>
      <c r="D107" s="253" t="s">
        <v>42</v>
      </c>
      <c r="E107" s="253" t="s">
        <v>143</v>
      </c>
      <c r="F107" s="280" t="s">
        <v>555</v>
      </c>
      <c r="G107" s="253" t="s">
        <v>556</v>
      </c>
      <c r="H107" s="253" t="s">
        <v>46</v>
      </c>
      <c r="I107" s="253" t="s">
        <v>557</v>
      </c>
      <c r="J107" s="253" t="s">
        <v>97</v>
      </c>
      <c r="K107" s="280" t="s">
        <v>558</v>
      </c>
      <c r="L107" s="253" t="s">
        <v>98</v>
      </c>
      <c r="M107" s="253" t="s">
        <v>51</v>
      </c>
      <c r="N107" s="254">
        <v>3552.25</v>
      </c>
      <c r="O107" s="254"/>
      <c r="P107" s="255"/>
      <c r="Q107" s="256"/>
      <c r="R107" s="256"/>
      <c r="S107" s="257" t="str">
        <f t="shared" si="6"/>
        <v/>
      </c>
      <c r="T107" s="253" t="s">
        <v>52</v>
      </c>
      <c r="U107" s="258"/>
      <c r="V107" s="253" t="s">
        <v>53</v>
      </c>
      <c r="W107" s="253" t="s">
        <v>114</v>
      </c>
      <c r="X107" s="253" t="s">
        <v>200</v>
      </c>
      <c r="Y107" s="253"/>
      <c r="Z107" s="258">
        <v>45502</v>
      </c>
      <c r="AA107" s="258"/>
      <c r="AB107" s="259" t="str">
        <f t="shared" ca="1" si="7"/>
        <v>577 dias</v>
      </c>
      <c r="AC107" s="253"/>
      <c r="AD107" s="271" t="s">
        <v>559</v>
      </c>
      <c r="AE107" s="260"/>
      <c r="AF107" s="253" t="e">
        <f t="shared" ca="1" si="8"/>
        <v>#NUM!</v>
      </c>
      <c r="AG107" s="259">
        <f t="shared" ca="1" si="9"/>
        <v>577</v>
      </c>
      <c r="AI107" s="228" t="str">
        <f t="shared" si="10"/>
        <v>Associação dos Empregados no Comércio de Franca - Execução de Título Extrajudicial (1019235-90.2024.8.26.0196)</v>
      </c>
      <c r="AJ107" s="228" t="str">
        <f t="shared" si="11"/>
        <v>Associação dos Empregados no Comércio de Franca - Execução de Título Extrajudicial (1019235-90.2024.8.26.0196)</v>
      </c>
    </row>
    <row r="108" spans="2:36" ht="15" hidden="1" customHeight="1" thickBot="1" x14ac:dyDescent="0.35">
      <c r="B108" s="252">
        <v>103</v>
      </c>
      <c r="C108" s="253" t="s">
        <v>78</v>
      </c>
      <c r="D108" s="253" t="s">
        <v>42</v>
      </c>
      <c r="E108" s="253" t="s">
        <v>130</v>
      </c>
      <c r="F108" s="253" t="s">
        <v>560</v>
      </c>
      <c r="G108" s="253" t="s">
        <v>443</v>
      </c>
      <c r="H108" s="253" t="s">
        <v>46</v>
      </c>
      <c r="I108" s="253" t="s">
        <v>382</v>
      </c>
      <c r="J108" s="253" t="s">
        <v>48</v>
      </c>
      <c r="K108" s="253" t="s">
        <v>412</v>
      </c>
      <c r="L108" s="253" t="s">
        <v>50</v>
      </c>
      <c r="M108" s="253" t="s">
        <v>51</v>
      </c>
      <c r="N108" s="254">
        <v>11100</v>
      </c>
      <c r="O108" s="254"/>
      <c r="P108" s="255"/>
      <c r="Q108" s="256"/>
      <c r="R108" s="256"/>
      <c r="S108" s="257" t="str">
        <f t="shared" si="6"/>
        <v/>
      </c>
      <c r="T108" s="253"/>
      <c r="U108" s="258"/>
      <c r="V108" s="253" t="s">
        <v>53</v>
      </c>
      <c r="W108" s="253" t="s">
        <v>114</v>
      </c>
      <c r="X108" s="253" t="s">
        <v>55</v>
      </c>
      <c r="Y108" s="253"/>
      <c r="Z108" s="258">
        <v>45502</v>
      </c>
      <c r="AA108" s="258"/>
      <c r="AB108" s="259" t="str">
        <f t="shared" ca="1" si="7"/>
        <v>577 dias</v>
      </c>
      <c r="AC108" s="253"/>
      <c r="AD108" s="271" t="s">
        <v>561</v>
      </c>
      <c r="AE108" s="260"/>
      <c r="AF108" s="253" t="e">
        <f t="shared" ca="1" si="8"/>
        <v>#NUM!</v>
      </c>
      <c r="AG108" s="259">
        <f t="shared" ca="1" si="9"/>
        <v>577</v>
      </c>
      <c r="AI108" s="228" t="str">
        <f t="shared" si="10"/>
        <v>Renew - Sistemas de Recuperação e Polimento Automotivo Ltda.  - Ação de Cobrança  (1019204-70.2024.8.26.0196)</v>
      </c>
      <c r="AJ108" s="228" t="str">
        <f t="shared" si="11"/>
        <v>Renew - Sistemas de Recuperação e Polimento Automotivo Ltda.  - Ação de Cobrança  (1019204-70.2024.8.26.0196)</v>
      </c>
    </row>
    <row r="109" spans="2:36" ht="15" hidden="1" customHeight="1" thickBot="1" x14ac:dyDescent="0.35">
      <c r="B109" s="252">
        <v>104</v>
      </c>
      <c r="C109" s="253" t="s">
        <v>41</v>
      </c>
      <c r="D109" s="253" t="s">
        <v>42</v>
      </c>
      <c r="E109" s="253" t="s">
        <v>143</v>
      </c>
      <c r="F109" s="280" t="s">
        <v>562</v>
      </c>
      <c r="G109" s="253" t="s">
        <v>556</v>
      </c>
      <c r="H109" s="253" t="s">
        <v>46</v>
      </c>
      <c r="I109" s="253" t="s">
        <v>557</v>
      </c>
      <c r="J109" s="253" t="s">
        <v>97</v>
      </c>
      <c r="K109" s="280" t="s">
        <v>563</v>
      </c>
      <c r="L109" s="253" t="s">
        <v>98</v>
      </c>
      <c r="M109" s="253" t="s">
        <v>73</v>
      </c>
      <c r="N109" s="254">
        <v>3291.41</v>
      </c>
      <c r="O109" s="254"/>
      <c r="P109" s="255"/>
      <c r="Q109" s="256"/>
      <c r="R109" s="256"/>
      <c r="S109" s="257" t="str">
        <f t="shared" si="6"/>
        <v/>
      </c>
      <c r="T109" s="253" t="s">
        <v>52</v>
      </c>
      <c r="U109" s="258"/>
      <c r="V109" s="253" t="s">
        <v>53</v>
      </c>
      <c r="W109" s="253" t="s">
        <v>114</v>
      </c>
      <c r="X109" s="253" t="s">
        <v>200</v>
      </c>
      <c r="Y109" s="253"/>
      <c r="Z109" s="258">
        <v>45503</v>
      </c>
      <c r="AA109" s="258"/>
      <c r="AB109" s="259" t="str">
        <f t="shared" ca="1" si="7"/>
        <v>576 dias</v>
      </c>
      <c r="AC109" s="253"/>
      <c r="AD109" s="271" t="s">
        <v>564</v>
      </c>
      <c r="AE109" s="260"/>
      <c r="AF109" s="253" t="e">
        <f t="shared" ca="1" si="8"/>
        <v>#NUM!</v>
      </c>
      <c r="AG109" s="259">
        <f t="shared" ca="1" si="9"/>
        <v>576</v>
      </c>
      <c r="AI109" s="228" t="str">
        <f t="shared" si="10"/>
        <v>Associação dos Empregados no Comércio de Franca - Execução de Título Extrajudicial (1019348-44.2024.8.26.0196)</v>
      </c>
      <c r="AJ109" s="228" t="str">
        <f t="shared" si="11"/>
        <v>Associação dos Empregados no Comércio de Franca - Execução de Título Extrajudicial (1019348-44.2024.8.26.0196)</v>
      </c>
    </row>
    <row r="110" spans="2:36" ht="15" hidden="1" customHeight="1" thickBot="1" x14ac:dyDescent="0.35">
      <c r="B110" s="252">
        <v>105</v>
      </c>
      <c r="C110" s="253" t="s">
        <v>41</v>
      </c>
      <c r="D110" s="253" t="s">
        <v>42</v>
      </c>
      <c r="E110" s="253" t="s">
        <v>609</v>
      </c>
      <c r="F110" s="280" t="s">
        <v>565</v>
      </c>
      <c r="G110" s="253" t="s">
        <v>556</v>
      </c>
      <c r="H110" s="253" t="s">
        <v>46</v>
      </c>
      <c r="I110" s="253" t="s">
        <v>557</v>
      </c>
      <c r="J110" s="253" t="s">
        <v>97</v>
      </c>
      <c r="K110" s="280" t="s">
        <v>566</v>
      </c>
      <c r="L110" s="253" t="s">
        <v>98</v>
      </c>
      <c r="M110" s="253" t="s">
        <v>73</v>
      </c>
      <c r="N110" s="254">
        <v>3455.39</v>
      </c>
      <c r="O110" s="254"/>
      <c r="P110" s="255"/>
      <c r="Q110" s="256"/>
      <c r="R110" s="256"/>
      <c r="S110" s="257" t="str">
        <f t="shared" si="6"/>
        <v/>
      </c>
      <c r="T110" s="253" t="s">
        <v>52</v>
      </c>
      <c r="U110" s="258"/>
      <c r="V110" s="253" t="s">
        <v>53</v>
      </c>
      <c r="W110" s="253" t="s">
        <v>114</v>
      </c>
      <c r="X110" s="253" t="s">
        <v>200</v>
      </c>
      <c r="Y110" s="253"/>
      <c r="Z110" s="258">
        <v>45504</v>
      </c>
      <c r="AA110" s="258"/>
      <c r="AB110" s="259" t="str">
        <f t="shared" ca="1" si="7"/>
        <v>575 dias</v>
      </c>
      <c r="AC110" s="253"/>
      <c r="AD110" s="275" t="s">
        <v>567</v>
      </c>
      <c r="AE110" s="260"/>
      <c r="AF110" s="253" t="e">
        <f t="shared" ca="1" si="8"/>
        <v>#NUM!</v>
      </c>
      <c r="AG110" s="259">
        <f t="shared" ca="1" si="9"/>
        <v>575</v>
      </c>
      <c r="AI110" s="228" t="str">
        <f t="shared" si="10"/>
        <v>Associação dos Empregados no Comércio de Franca - Execução de Título Extrajudicial (1019522-53.2024.8.26.0196)</v>
      </c>
      <c r="AJ110" s="228" t="str">
        <f t="shared" si="11"/>
        <v>Associação dos Empregados no Comércio de Franca - Execução de Título Extrajudicial (1019522-53.2024.8.26.0196)</v>
      </c>
    </row>
    <row r="111" spans="2:36" ht="15" hidden="1" customHeight="1" thickBot="1" x14ac:dyDescent="0.35">
      <c r="B111" s="252">
        <v>106</v>
      </c>
      <c r="C111" s="253" t="s">
        <v>41</v>
      </c>
      <c r="D111" s="253" t="s">
        <v>487</v>
      </c>
      <c r="E111" s="253" t="s">
        <v>171</v>
      </c>
      <c r="F111" s="253" t="s">
        <v>568</v>
      </c>
      <c r="G111" s="253" t="s">
        <v>569</v>
      </c>
      <c r="H111" s="253" t="s">
        <v>46</v>
      </c>
      <c r="I111" s="253" t="s">
        <v>110</v>
      </c>
      <c r="J111" s="253" t="s">
        <v>376</v>
      </c>
      <c r="K111" s="253" t="s">
        <v>570</v>
      </c>
      <c r="L111" s="253" t="s">
        <v>290</v>
      </c>
      <c r="M111" s="253" t="s">
        <v>51</v>
      </c>
      <c r="N111" s="254">
        <v>25000</v>
      </c>
      <c r="O111" s="254"/>
      <c r="P111" s="255"/>
      <c r="Q111" s="256"/>
      <c r="R111" s="256"/>
      <c r="S111" s="257" t="str">
        <f t="shared" si="6"/>
        <v/>
      </c>
      <c r="T111" s="253"/>
      <c r="U111" s="258"/>
      <c r="V111" s="253"/>
      <c r="W111" s="253"/>
      <c r="X111" s="253"/>
      <c r="Y111" s="253"/>
      <c r="Z111" s="258"/>
      <c r="AA111" s="258"/>
      <c r="AB111" s="259" t="str">
        <f t="shared" ca="1" si="7"/>
        <v/>
      </c>
      <c r="AC111" s="253"/>
      <c r="AD111" s="273"/>
      <c r="AE111" s="260"/>
      <c r="AF111" s="253" t="e">
        <f t="shared" ca="1" si="8"/>
        <v>#NUM!</v>
      </c>
      <c r="AG111" s="259" t="str">
        <f t="shared" ca="1" si="9"/>
        <v/>
      </c>
      <c r="AI111" s="228" t="str">
        <f t="shared" si="10"/>
        <v>Supermercados Big Compra Ltda. - Carta de Informação Preliminar - CIP (Procon) (35.241.001.24-0000078)</v>
      </c>
      <c r="AJ111" s="228" t="str">
        <f t="shared" si="11"/>
        <v>Supermercados Big Compra Ltda. - Carta de Informação Preliminar - CIP (Procon) (35.241.001.24-0000078)</v>
      </c>
    </row>
    <row r="112" spans="2:36" ht="15" hidden="1" customHeight="1" thickBot="1" x14ac:dyDescent="0.35">
      <c r="B112" s="252">
        <v>107</v>
      </c>
      <c r="C112" s="253" t="s">
        <v>41</v>
      </c>
      <c r="D112" s="253" t="s">
        <v>42</v>
      </c>
      <c r="E112" s="253" t="s">
        <v>119</v>
      </c>
      <c r="F112" s="253" t="s">
        <v>571</v>
      </c>
      <c r="G112" s="253" t="s">
        <v>556</v>
      </c>
      <c r="H112" s="253" t="s">
        <v>46</v>
      </c>
      <c r="I112" s="253" t="s">
        <v>133</v>
      </c>
      <c r="J112" s="253" t="s">
        <v>98</v>
      </c>
      <c r="K112" s="253" t="s">
        <v>572</v>
      </c>
      <c r="L112" s="253" t="s">
        <v>97</v>
      </c>
      <c r="M112" s="253" t="s">
        <v>51</v>
      </c>
      <c r="N112" s="254">
        <v>0</v>
      </c>
      <c r="O112" s="254"/>
      <c r="P112" s="255"/>
      <c r="Q112" s="256"/>
      <c r="R112" s="256"/>
      <c r="S112" s="257" t="str">
        <f t="shared" si="6"/>
        <v/>
      </c>
      <c r="T112" s="253"/>
      <c r="U112" s="258"/>
      <c r="V112" s="253"/>
      <c r="W112" s="253"/>
      <c r="X112" s="253"/>
      <c r="Y112" s="253"/>
      <c r="Z112" s="258"/>
      <c r="AA112" s="258"/>
      <c r="AB112" s="259" t="str">
        <f t="shared" ca="1" si="7"/>
        <v/>
      </c>
      <c r="AC112" s="253"/>
      <c r="AD112" s="273"/>
      <c r="AE112" s="260"/>
      <c r="AF112" s="253" t="e">
        <f t="shared" ca="1" si="8"/>
        <v>#NUM!</v>
      </c>
      <c r="AG112" s="259" t="str">
        <f t="shared" ca="1" si="9"/>
        <v/>
      </c>
      <c r="AI112" s="228" t="str">
        <f t="shared" si="10"/>
        <v>Brilho Auto Center - Execução de Título Extrajudicial (0003266-51.2010.4.03.6102)</v>
      </c>
      <c r="AJ112" s="228" t="str">
        <f t="shared" si="11"/>
        <v>Brilho Auto Center - Execução de Título Extrajudicial (0003266-51.2010.4.03.6102)</v>
      </c>
    </row>
    <row r="113" spans="2:36" ht="15" hidden="1" customHeight="1" thickBot="1" x14ac:dyDescent="0.35">
      <c r="B113" s="252">
        <v>108</v>
      </c>
      <c r="C113" s="253" t="s">
        <v>78</v>
      </c>
      <c r="D113" s="253" t="s">
        <v>42</v>
      </c>
      <c r="E113" s="253" t="s">
        <v>130</v>
      </c>
      <c r="F113" s="253" t="s">
        <v>573</v>
      </c>
      <c r="G113" s="253" t="s">
        <v>443</v>
      </c>
      <c r="H113" s="253" t="s">
        <v>46</v>
      </c>
      <c r="I113" s="253" t="s">
        <v>382</v>
      </c>
      <c r="J113" s="253" t="s">
        <v>48</v>
      </c>
      <c r="K113" s="253" t="s">
        <v>574</v>
      </c>
      <c r="L113" s="253" t="s">
        <v>50</v>
      </c>
      <c r="M113" s="253" t="s">
        <v>51</v>
      </c>
      <c r="N113" s="254">
        <v>12600</v>
      </c>
      <c r="O113" s="254"/>
      <c r="P113" s="255"/>
      <c r="Q113" s="256"/>
      <c r="R113" s="256"/>
      <c r="S113" s="257" t="str">
        <f t="shared" si="6"/>
        <v/>
      </c>
      <c r="T113" s="253"/>
      <c r="U113" s="258"/>
      <c r="V113" s="253" t="s">
        <v>53</v>
      </c>
      <c r="W113" s="253" t="s">
        <v>114</v>
      </c>
      <c r="X113" s="253" t="s">
        <v>55</v>
      </c>
      <c r="Y113" s="253"/>
      <c r="Z113" s="258">
        <v>45532</v>
      </c>
      <c r="AA113" s="258"/>
      <c r="AB113" s="259" t="str">
        <f t="shared" ca="1" si="7"/>
        <v>547 dias</v>
      </c>
      <c r="AC113" s="253"/>
      <c r="AD113" s="271" t="s">
        <v>575</v>
      </c>
      <c r="AE113" s="260"/>
      <c r="AF113" s="253" t="e">
        <f t="shared" ca="1" si="8"/>
        <v>#NUM!</v>
      </c>
      <c r="AG113" s="259">
        <f t="shared" ca="1" si="9"/>
        <v>547</v>
      </c>
      <c r="AI113" s="228" t="str">
        <f t="shared" si="10"/>
        <v>Renew - Sistemas de Recuperação e Polimento Automotivo Ltda.  - Ação de Cobrança  (1022342-45.2024.8.26.0196)</v>
      </c>
      <c r="AJ113" s="228" t="str">
        <f t="shared" si="11"/>
        <v>Renew - Sistemas de Recuperação e Polimento Automotivo Ltda.  - Ação de Cobrança  (1022342-45.2024.8.26.0196)</v>
      </c>
    </row>
    <row r="114" spans="2:36" ht="15" hidden="1" customHeight="1" thickBot="1" x14ac:dyDescent="0.35">
      <c r="B114" s="252">
        <v>109</v>
      </c>
      <c r="C114" s="253" t="s">
        <v>78</v>
      </c>
      <c r="D114" s="253" t="s">
        <v>42</v>
      </c>
      <c r="E114" s="264" t="s">
        <v>143</v>
      </c>
      <c r="F114" s="280" t="s">
        <v>577</v>
      </c>
      <c r="G114" s="253" t="s">
        <v>556</v>
      </c>
      <c r="H114" s="253" t="s">
        <v>46</v>
      </c>
      <c r="I114" s="253" t="s">
        <v>557</v>
      </c>
      <c r="J114" s="253" t="s">
        <v>97</v>
      </c>
      <c r="K114" s="280" t="s">
        <v>2256</v>
      </c>
      <c r="L114" s="253" t="s">
        <v>98</v>
      </c>
      <c r="M114" s="253" t="s">
        <v>73</v>
      </c>
      <c r="N114" s="254">
        <v>3452.08</v>
      </c>
      <c r="O114" s="254">
        <f>3447.03-344.71</f>
        <v>3102.32</v>
      </c>
      <c r="P114" s="255"/>
      <c r="Q114" s="256">
        <v>0.25</v>
      </c>
      <c r="R114" s="256"/>
      <c r="S114" s="257">
        <f t="shared" si="6"/>
        <v>775.58</v>
      </c>
      <c r="T114" s="253" t="s">
        <v>167</v>
      </c>
      <c r="U114" s="258">
        <v>45578</v>
      </c>
      <c r="V114" s="253" t="s">
        <v>53</v>
      </c>
      <c r="W114" s="253" t="s">
        <v>114</v>
      </c>
      <c r="X114" s="253" t="s">
        <v>578</v>
      </c>
      <c r="Y114" s="253" t="s">
        <v>579</v>
      </c>
      <c r="Z114" s="258">
        <v>45531</v>
      </c>
      <c r="AA114" s="258"/>
      <c r="AB114" s="259" t="str">
        <f t="shared" ca="1" si="7"/>
        <v>548 dias</v>
      </c>
      <c r="AC114" s="253"/>
      <c r="AD114" s="275" t="s">
        <v>580</v>
      </c>
      <c r="AE114" s="260"/>
      <c r="AF114" s="253" t="e">
        <f t="shared" ca="1" si="8"/>
        <v>#NUM!</v>
      </c>
      <c r="AG114" s="259">
        <f t="shared" ca="1" si="9"/>
        <v>548</v>
      </c>
      <c r="AI114" s="228" t="str">
        <f t="shared" si="10"/>
        <v>Associação dos Empregados no Comércio de Franca - Execução de Título Extrajudicial (1022246-30.2024.8.26.0196)</v>
      </c>
      <c r="AJ114" s="228" t="str">
        <f t="shared" si="11"/>
        <v>Associação dos Empregados no Comércio de Franca - Execução de Título Extrajudicial (1022246-30.2024.8.26.0196)</v>
      </c>
    </row>
    <row r="115" spans="2:36" ht="15" hidden="1" customHeight="1" thickBot="1" x14ac:dyDescent="0.35">
      <c r="B115" s="252">
        <v>110</v>
      </c>
      <c r="C115" s="253" t="s">
        <v>78</v>
      </c>
      <c r="D115" s="253" t="s">
        <v>42</v>
      </c>
      <c r="E115" s="253" t="s">
        <v>143</v>
      </c>
      <c r="F115" s="280" t="s">
        <v>581</v>
      </c>
      <c r="G115" s="253" t="s">
        <v>556</v>
      </c>
      <c r="H115" s="253" t="s">
        <v>46</v>
      </c>
      <c r="I115" s="253" t="s">
        <v>557</v>
      </c>
      <c r="J115" s="253" t="s">
        <v>97</v>
      </c>
      <c r="K115" s="280" t="s">
        <v>2257</v>
      </c>
      <c r="L115" s="253" t="s">
        <v>98</v>
      </c>
      <c r="M115" s="253" t="s">
        <v>73</v>
      </c>
      <c r="N115" s="254">
        <v>3513.83</v>
      </c>
      <c r="O115" s="254"/>
      <c r="P115" s="255"/>
      <c r="Q115" s="256"/>
      <c r="R115" s="256"/>
      <c r="S115" s="257" t="str">
        <f t="shared" si="6"/>
        <v/>
      </c>
      <c r="T115" s="253" t="s">
        <v>167</v>
      </c>
      <c r="U115" s="258">
        <v>45594</v>
      </c>
      <c r="V115" s="253" t="s">
        <v>53</v>
      </c>
      <c r="W115" s="253" t="s">
        <v>114</v>
      </c>
      <c r="X115" s="253" t="s">
        <v>135</v>
      </c>
      <c r="Y115" s="253" t="s">
        <v>582</v>
      </c>
      <c r="Z115" s="258">
        <v>45534</v>
      </c>
      <c r="AA115" s="258"/>
      <c r="AB115" s="259" t="str">
        <f t="shared" ca="1" si="7"/>
        <v>545 dias</v>
      </c>
      <c r="AC115" s="253"/>
      <c r="AD115" s="271" t="s">
        <v>583</v>
      </c>
      <c r="AE115" s="260"/>
      <c r="AF115" s="253" t="e">
        <f t="shared" ca="1" si="8"/>
        <v>#NUM!</v>
      </c>
      <c r="AG115" s="259">
        <f t="shared" ca="1" si="9"/>
        <v>545</v>
      </c>
      <c r="AI115" s="228" t="str">
        <f t="shared" si="10"/>
        <v>Associação dos Empregados no Comércio de Franca - Execução de Título Extrajudicial (1022343-30.2024.8.26.0196)</v>
      </c>
      <c r="AJ115" s="228" t="str">
        <f t="shared" si="11"/>
        <v>Associação dos Empregados no Comércio de Franca - Execução de Título Extrajudicial (1022343-30.2024.8.26.0196)</v>
      </c>
    </row>
    <row r="116" spans="2:36" ht="15" hidden="1" customHeight="1" thickBot="1" x14ac:dyDescent="0.35">
      <c r="B116" s="252">
        <v>111</v>
      </c>
      <c r="C116" s="253" t="s">
        <v>41</v>
      </c>
      <c r="D116" s="253" t="s">
        <v>42</v>
      </c>
      <c r="E116" s="253" t="s">
        <v>143</v>
      </c>
      <c r="F116" s="280" t="s">
        <v>584</v>
      </c>
      <c r="G116" s="253" t="s">
        <v>556</v>
      </c>
      <c r="H116" s="253" t="s">
        <v>46</v>
      </c>
      <c r="I116" s="253" t="s">
        <v>585</v>
      </c>
      <c r="J116" s="253" t="s">
        <v>97</v>
      </c>
      <c r="K116" s="280" t="s">
        <v>586</v>
      </c>
      <c r="L116" s="253" t="s">
        <v>98</v>
      </c>
      <c r="M116" s="253" t="s">
        <v>51</v>
      </c>
      <c r="N116" s="254">
        <v>1582</v>
      </c>
      <c r="O116" s="254"/>
      <c r="P116" s="255"/>
      <c r="Q116" s="256"/>
      <c r="R116" s="256"/>
      <c r="S116" s="257" t="str">
        <f t="shared" si="6"/>
        <v/>
      </c>
      <c r="T116" s="253" t="s">
        <v>52</v>
      </c>
      <c r="U116" s="258"/>
      <c r="V116" s="253" t="s">
        <v>53</v>
      </c>
      <c r="W116" s="253" t="s">
        <v>114</v>
      </c>
      <c r="X116" s="253" t="s">
        <v>200</v>
      </c>
      <c r="Y116" s="253"/>
      <c r="Z116" s="258">
        <v>45376</v>
      </c>
      <c r="AA116" s="258"/>
      <c r="AB116" s="259" t="str">
        <f t="shared" ca="1" si="7"/>
        <v>703 dias</v>
      </c>
      <c r="AC116" s="253"/>
      <c r="AD116" s="271" t="s">
        <v>587</v>
      </c>
      <c r="AE116" s="260"/>
      <c r="AF116" s="253" t="e">
        <f t="shared" ca="1" si="8"/>
        <v>#NUM!</v>
      </c>
      <c r="AG116" s="259">
        <f t="shared" ca="1" si="9"/>
        <v>703</v>
      </c>
      <c r="AI116" s="228" t="str">
        <f t="shared" si="10"/>
        <v>Associação dos Empregados No Comércio de Franca - Execução de Título Extrajudicial (1007225-14.2024.8.26.0196)</v>
      </c>
      <c r="AJ116" s="228" t="str">
        <f t="shared" si="11"/>
        <v>Associação dos Empregados No Comércio de Franca - Execução de Título Extrajudicial (1007225-14.2024.8.26.0196)</v>
      </c>
    </row>
    <row r="117" spans="2:36" ht="15" hidden="1" customHeight="1" thickBot="1" x14ac:dyDescent="0.35">
      <c r="B117" s="252">
        <v>112</v>
      </c>
      <c r="C117" s="253" t="s">
        <v>41</v>
      </c>
      <c r="D117" s="253" t="s">
        <v>42</v>
      </c>
      <c r="E117" s="253" t="s">
        <v>130</v>
      </c>
      <c r="F117" s="253" t="s">
        <v>588</v>
      </c>
      <c r="G117" s="253" t="s">
        <v>443</v>
      </c>
      <c r="H117" s="253" t="s">
        <v>46</v>
      </c>
      <c r="I117" s="253" t="s">
        <v>514</v>
      </c>
      <c r="J117" s="253" t="s">
        <v>113</v>
      </c>
      <c r="K117" s="253" t="s">
        <v>185</v>
      </c>
      <c r="L117" s="253" t="s">
        <v>111</v>
      </c>
      <c r="M117" s="253" t="s">
        <v>51</v>
      </c>
      <c r="N117" s="254">
        <v>4940</v>
      </c>
      <c r="O117" s="254"/>
      <c r="P117" s="255"/>
      <c r="Q117" s="256"/>
      <c r="R117" s="256"/>
      <c r="S117" s="257" t="str">
        <f t="shared" si="6"/>
        <v/>
      </c>
      <c r="T117" s="253"/>
      <c r="U117" s="258"/>
      <c r="V117" s="253"/>
      <c r="W117" s="253"/>
      <c r="X117" s="253"/>
      <c r="Y117" s="253"/>
      <c r="Z117" s="258"/>
      <c r="AA117" s="258"/>
      <c r="AB117" s="259" t="str">
        <f t="shared" ca="1" si="7"/>
        <v/>
      </c>
      <c r="AC117" s="253"/>
      <c r="AD117" s="273"/>
      <c r="AE117" s="260"/>
      <c r="AF117" s="253" t="e">
        <f t="shared" ca="1" si="8"/>
        <v>#NUM!</v>
      </c>
      <c r="AG117" s="259" t="str">
        <f t="shared" ca="1" si="9"/>
        <v/>
      </c>
      <c r="AI117" s="228" t="str">
        <f t="shared" si="10"/>
        <v>Oficina Classe A  - Ação de Cobrança  ( 1022287-94.2024.8.26.0196)</v>
      </c>
      <c r="AJ117" s="228" t="str">
        <f t="shared" si="11"/>
        <v>Oficina Classe A  - Ação de Cobrança  ( 1022287-94.2024.8.26.0196)</v>
      </c>
    </row>
    <row r="118" spans="2:36" ht="15" hidden="1" customHeight="1" thickBot="1" x14ac:dyDescent="0.35">
      <c r="B118" s="252">
        <v>113</v>
      </c>
      <c r="C118" s="253" t="s">
        <v>78</v>
      </c>
      <c r="D118" s="253" t="s">
        <v>42</v>
      </c>
      <c r="E118" s="253" t="s">
        <v>143</v>
      </c>
      <c r="F118" s="280" t="s">
        <v>589</v>
      </c>
      <c r="G118" s="253" t="s">
        <v>556</v>
      </c>
      <c r="H118" s="253" t="s">
        <v>46</v>
      </c>
      <c r="I118" s="253" t="s">
        <v>557</v>
      </c>
      <c r="J118" s="253" t="s">
        <v>97</v>
      </c>
      <c r="K118" s="280" t="s">
        <v>2258</v>
      </c>
      <c r="L118" s="253" t="s">
        <v>98</v>
      </c>
      <c r="M118" s="253" t="s">
        <v>73</v>
      </c>
      <c r="N118" s="254">
        <v>3452.08</v>
      </c>
      <c r="O118" s="254"/>
      <c r="P118" s="255"/>
      <c r="Q118" s="256"/>
      <c r="R118" s="256"/>
      <c r="S118" s="257" t="str">
        <f t="shared" si="6"/>
        <v/>
      </c>
      <c r="T118" s="253" t="s">
        <v>167</v>
      </c>
      <c r="U118" s="258">
        <v>45588</v>
      </c>
      <c r="V118" s="253" t="s">
        <v>53</v>
      </c>
      <c r="W118" s="253" t="s">
        <v>114</v>
      </c>
      <c r="X118" s="253" t="s">
        <v>115</v>
      </c>
      <c r="Y118" s="253" t="s">
        <v>590</v>
      </c>
      <c r="Z118" s="258">
        <v>45534</v>
      </c>
      <c r="AA118" s="258"/>
      <c r="AB118" s="259" t="str">
        <f t="shared" ca="1" si="7"/>
        <v>545 dias</v>
      </c>
      <c r="AC118" s="253"/>
      <c r="AD118" s="271" t="s">
        <v>591</v>
      </c>
      <c r="AE118" s="260"/>
      <c r="AF118" s="253" t="e">
        <f t="shared" ca="1" si="8"/>
        <v>#NUM!</v>
      </c>
      <c r="AG118" s="259">
        <f t="shared" ca="1" si="9"/>
        <v>545</v>
      </c>
      <c r="AI118" s="228" t="str">
        <f t="shared" si="10"/>
        <v>Associação dos Empregados no Comércio de Franca - Execução de Título Extrajudicial (1022561-58.2024.8.26.0196)</v>
      </c>
      <c r="AJ118" s="228" t="str">
        <f t="shared" si="11"/>
        <v>Associação dos Empregados no Comércio de Franca - Execução de Título Extrajudicial (1022561-58.2024.8.26.0196)</v>
      </c>
    </row>
    <row r="119" spans="2:36" ht="15" hidden="1" customHeight="1" thickBot="1" x14ac:dyDescent="0.35">
      <c r="B119" s="252">
        <v>114</v>
      </c>
      <c r="C119" s="253" t="s">
        <v>78</v>
      </c>
      <c r="D119" s="253" t="s">
        <v>42</v>
      </c>
      <c r="E119" s="253" t="s">
        <v>143</v>
      </c>
      <c r="F119" s="280" t="s">
        <v>592</v>
      </c>
      <c r="G119" s="253" t="s">
        <v>556</v>
      </c>
      <c r="H119" s="253" t="s">
        <v>46</v>
      </c>
      <c r="I119" s="253" t="s">
        <v>557</v>
      </c>
      <c r="J119" s="253" t="s">
        <v>97</v>
      </c>
      <c r="K119" s="280" t="s">
        <v>2259</v>
      </c>
      <c r="L119" s="253" t="s">
        <v>98</v>
      </c>
      <c r="M119" s="253" t="s">
        <v>73</v>
      </c>
      <c r="N119" s="254">
        <v>3452.08</v>
      </c>
      <c r="O119" s="254"/>
      <c r="P119" s="255"/>
      <c r="Q119" s="256"/>
      <c r="R119" s="256"/>
      <c r="S119" s="257" t="str">
        <f t="shared" si="6"/>
        <v/>
      </c>
      <c r="T119" s="253" t="s">
        <v>52</v>
      </c>
      <c r="U119" s="258"/>
      <c r="V119" s="253" t="s">
        <v>53</v>
      </c>
      <c r="W119" s="253" t="s">
        <v>114</v>
      </c>
      <c r="X119" s="253" t="s">
        <v>55</v>
      </c>
      <c r="Y119" s="253" t="s">
        <v>593</v>
      </c>
      <c r="Z119" s="258">
        <v>45534</v>
      </c>
      <c r="AA119" s="258"/>
      <c r="AB119" s="259" t="str">
        <f t="shared" ca="1" si="7"/>
        <v>545 dias</v>
      </c>
      <c r="AC119" s="253"/>
      <c r="AD119" s="271" t="s">
        <v>594</v>
      </c>
      <c r="AE119" s="260"/>
      <c r="AF119" s="253" t="e">
        <f t="shared" ca="1" si="8"/>
        <v>#NUM!</v>
      </c>
      <c r="AG119" s="259">
        <f t="shared" ca="1" si="9"/>
        <v>545</v>
      </c>
      <c r="AI119" s="228" t="str">
        <f t="shared" si="10"/>
        <v>Associação dos Empregados no Comércio de Franca - Execução de Título Extrajudicial (1022571-05.2024.8.26.0196)</v>
      </c>
      <c r="AJ119" s="228" t="str">
        <f t="shared" si="11"/>
        <v>Associação dos Empregados no Comércio de Franca - Execução de Título Extrajudicial (1022571-05.2024.8.26.0196)</v>
      </c>
    </row>
    <row r="120" spans="2:36" ht="15" hidden="1" customHeight="1" thickBot="1" x14ac:dyDescent="0.35">
      <c r="B120" s="252">
        <v>115</v>
      </c>
      <c r="C120" s="253" t="s">
        <v>78</v>
      </c>
      <c r="D120" s="253" t="s">
        <v>42</v>
      </c>
      <c r="E120" s="253" t="s">
        <v>143</v>
      </c>
      <c r="F120" s="280" t="s">
        <v>595</v>
      </c>
      <c r="G120" s="253" t="s">
        <v>556</v>
      </c>
      <c r="H120" s="253" t="s">
        <v>46</v>
      </c>
      <c r="I120" s="253" t="s">
        <v>557</v>
      </c>
      <c r="J120" s="253" t="s">
        <v>97</v>
      </c>
      <c r="K120" s="280" t="s">
        <v>2260</v>
      </c>
      <c r="L120" s="253" t="s">
        <v>98</v>
      </c>
      <c r="M120" s="253" t="s">
        <v>73</v>
      </c>
      <c r="N120" s="254">
        <v>3504.93</v>
      </c>
      <c r="O120" s="254"/>
      <c r="P120" s="255"/>
      <c r="Q120" s="256"/>
      <c r="R120" s="256"/>
      <c r="S120" s="257" t="str">
        <f t="shared" si="6"/>
        <v/>
      </c>
      <c r="T120" s="253" t="s">
        <v>52</v>
      </c>
      <c r="U120" s="258"/>
      <c r="V120" s="253" t="s">
        <v>53</v>
      </c>
      <c r="W120" s="253" t="s">
        <v>114</v>
      </c>
      <c r="X120" s="253" t="s">
        <v>223</v>
      </c>
      <c r="Y120" s="253"/>
      <c r="Z120" s="258">
        <v>45534</v>
      </c>
      <c r="AA120" s="258"/>
      <c r="AB120" s="259" t="str">
        <f t="shared" ca="1" si="7"/>
        <v>545 dias</v>
      </c>
      <c r="AC120" s="253"/>
      <c r="AD120" s="271" t="s">
        <v>596</v>
      </c>
      <c r="AE120" s="260"/>
      <c r="AF120" s="253" t="e">
        <f t="shared" ca="1" si="8"/>
        <v>#NUM!</v>
      </c>
      <c r="AG120" s="259">
        <f t="shared" ca="1" si="9"/>
        <v>545</v>
      </c>
      <c r="AI120" s="228" t="str">
        <f t="shared" si="10"/>
        <v>Associação dos Empregados no Comércio de Franca - Execução de Título Extrajudicial (1022620-46.2024.8.26.0196)</v>
      </c>
      <c r="AJ120" s="228" t="str">
        <f t="shared" si="11"/>
        <v>Associação dos Empregados no Comércio de Franca - Execução de Título Extrajudicial (1022620-46.2024.8.26.0196)</v>
      </c>
    </row>
    <row r="121" spans="2:36" ht="15" hidden="1" customHeight="1" thickBot="1" x14ac:dyDescent="0.35">
      <c r="B121" s="252">
        <v>116</v>
      </c>
      <c r="C121" s="253" t="s">
        <v>41</v>
      </c>
      <c r="D121" s="253" t="s">
        <v>42</v>
      </c>
      <c r="E121" s="253" t="s">
        <v>597</v>
      </c>
      <c r="F121" s="280" t="s">
        <v>598</v>
      </c>
      <c r="G121" s="253" t="s">
        <v>556</v>
      </c>
      <c r="H121" s="253" t="s">
        <v>46</v>
      </c>
      <c r="I121" s="253" t="s">
        <v>557</v>
      </c>
      <c r="J121" s="253" t="s">
        <v>97</v>
      </c>
      <c r="K121" s="280" t="s">
        <v>599</v>
      </c>
      <c r="L121" s="253" t="s">
        <v>98</v>
      </c>
      <c r="M121" s="253" t="s">
        <v>51</v>
      </c>
      <c r="N121" s="254">
        <v>3362.14</v>
      </c>
      <c r="O121" s="254">
        <v>734.57</v>
      </c>
      <c r="P121" s="255"/>
      <c r="Q121" s="256">
        <v>0.25</v>
      </c>
      <c r="R121" s="256"/>
      <c r="S121" s="257">
        <f t="shared" si="6"/>
        <v>183.64250000000001</v>
      </c>
      <c r="T121" s="253" t="s">
        <v>167</v>
      </c>
      <c r="U121" s="258">
        <v>45578</v>
      </c>
      <c r="V121" s="253" t="s">
        <v>53</v>
      </c>
      <c r="W121" s="253" t="s">
        <v>114</v>
      </c>
      <c r="X121" s="253" t="s">
        <v>578</v>
      </c>
      <c r="Y121" s="253" t="s">
        <v>600</v>
      </c>
      <c r="Z121" s="258">
        <v>45534</v>
      </c>
      <c r="AA121" s="258"/>
      <c r="AB121" s="259" t="str">
        <f t="shared" ca="1" si="7"/>
        <v>545 dias</v>
      </c>
      <c r="AC121" s="253"/>
      <c r="AD121" s="271" t="s">
        <v>601</v>
      </c>
      <c r="AE121" s="260"/>
      <c r="AF121" s="253" t="e">
        <f t="shared" ca="1" si="8"/>
        <v>#NUM!</v>
      </c>
      <c r="AG121" s="259">
        <f t="shared" ca="1" si="9"/>
        <v>545</v>
      </c>
      <c r="AI121" s="228" t="str">
        <f t="shared" si="10"/>
        <v>Associação dos Empregados no Comércio de Franca - Execução de Título Extrajudicial (1022621-31.2024.8.26.0196)</v>
      </c>
      <c r="AJ121" s="228" t="str">
        <f t="shared" si="11"/>
        <v>Associação dos Empregados no Comércio de Franca - Execução de Título Extrajudicial (1022621-31.2024.8.26.0196)</v>
      </c>
    </row>
    <row r="122" spans="2:36" ht="15" hidden="1" customHeight="1" thickBot="1" x14ac:dyDescent="0.35">
      <c r="B122" s="252">
        <v>117</v>
      </c>
      <c r="C122" s="253" t="s">
        <v>78</v>
      </c>
      <c r="D122" s="253" t="s">
        <v>42</v>
      </c>
      <c r="E122" s="264" t="s">
        <v>143</v>
      </c>
      <c r="F122" s="280" t="s">
        <v>602</v>
      </c>
      <c r="G122" s="253" t="s">
        <v>556</v>
      </c>
      <c r="H122" s="253" t="s">
        <v>46</v>
      </c>
      <c r="I122" s="253" t="s">
        <v>557</v>
      </c>
      <c r="J122" s="253" t="s">
        <v>97</v>
      </c>
      <c r="K122" s="280" t="s">
        <v>2261</v>
      </c>
      <c r="L122" s="253" t="s">
        <v>98</v>
      </c>
      <c r="M122" s="253" t="s">
        <v>51</v>
      </c>
      <c r="N122" s="254">
        <v>3596.37</v>
      </c>
      <c r="O122" s="254">
        <v>4800</v>
      </c>
      <c r="P122" s="255"/>
      <c r="Q122" s="256">
        <v>0.25</v>
      </c>
      <c r="R122" s="256"/>
      <c r="S122" s="257">
        <f t="shared" si="6"/>
        <v>1200</v>
      </c>
      <c r="T122" s="253" t="s">
        <v>52</v>
      </c>
      <c r="U122" s="258"/>
      <c r="V122" s="253" t="s">
        <v>53</v>
      </c>
      <c r="W122" s="253" t="s">
        <v>114</v>
      </c>
      <c r="X122" s="253" t="s">
        <v>135</v>
      </c>
      <c r="Y122" s="253" t="s">
        <v>603</v>
      </c>
      <c r="Z122" s="258">
        <v>45534</v>
      </c>
      <c r="AA122" s="258"/>
      <c r="AB122" s="259" t="str">
        <f t="shared" ca="1" si="7"/>
        <v>545 dias</v>
      </c>
      <c r="AC122" s="253"/>
      <c r="AD122" s="271" t="s">
        <v>604</v>
      </c>
      <c r="AE122" s="260"/>
      <c r="AF122" s="253" t="e">
        <f t="shared" ca="1" si="8"/>
        <v>#NUM!</v>
      </c>
      <c r="AG122" s="259">
        <f t="shared" ca="1" si="9"/>
        <v>545</v>
      </c>
      <c r="AI122" s="228" t="str">
        <f t="shared" si="10"/>
        <v>Associação dos Empregados no Comércio de Franca - Execução de Título Extrajudicial (1022625-68.2024.8.26.0196)</v>
      </c>
      <c r="AJ122" s="228" t="str">
        <f t="shared" si="11"/>
        <v>Associação dos Empregados no Comércio de Franca - Execução de Título Extrajudicial (1022625-68.2024.8.26.0196)</v>
      </c>
    </row>
    <row r="123" spans="2:36" ht="15" hidden="1" customHeight="1" thickBot="1" x14ac:dyDescent="0.35">
      <c r="B123" s="252">
        <v>118</v>
      </c>
      <c r="C123" s="253" t="s">
        <v>78</v>
      </c>
      <c r="D123" s="253" t="s">
        <v>42</v>
      </c>
      <c r="E123" s="253" t="s">
        <v>143</v>
      </c>
      <c r="F123" s="280" t="s">
        <v>605</v>
      </c>
      <c r="G123" s="253" t="s">
        <v>556</v>
      </c>
      <c r="H123" s="253" t="s">
        <v>46</v>
      </c>
      <c r="I123" s="253" t="s">
        <v>557</v>
      </c>
      <c r="J123" s="253" t="s">
        <v>97</v>
      </c>
      <c r="K123" s="280" t="s">
        <v>2262</v>
      </c>
      <c r="L123" s="253" t="s">
        <v>98</v>
      </c>
      <c r="M123" s="253" t="s">
        <v>73</v>
      </c>
      <c r="N123" s="254">
        <v>3593.56</v>
      </c>
      <c r="O123" s="254"/>
      <c r="P123" s="255"/>
      <c r="Q123" s="256"/>
      <c r="R123" s="256"/>
      <c r="S123" s="257" t="str">
        <f t="shared" si="6"/>
        <v/>
      </c>
      <c r="T123" s="253" t="s">
        <v>167</v>
      </c>
      <c r="U123" s="258">
        <v>45588</v>
      </c>
      <c r="V123" s="253" t="s">
        <v>53</v>
      </c>
      <c r="W123" s="253" t="s">
        <v>114</v>
      </c>
      <c r="X123" s="253" t="s">
        <v>115</v>
      </c>
      <c r="Y123" s="253" t="s">
        <v>590</v>
      </c>
      <c r="Z123" s="258">
        <v>45534</v>
      </c>
      <c r="AA123" s="258"/>
      <c r="AB123" s="259" t="str">
        <f t="shared" ca="1" si="7"/>
        <v>545 dias</v>
      </c>
      <c r="AC123" s="253"/>
      <c r="AD123" s="271" t="s">
        <v>606</v>
      </c>
      <c r="AE123" s="260"/>
      <c r="AF123" s="253" t="e">
        <f t="shared" ca="1" si="8"/>
        <v>#NUM!</v>
      </c>
      <c r="AG123" s="259">
        <f t="shared" ca="1" si="9"/>
        <v>545</v>
      </c>
      <c r="AI123" s="228" t="str">
        <f t="shared" si="10"/>
        <v>Associação dos Empregados no Comércio de Franca - Execução de Título Extrajudicial (1022626-53.2024.8.26.0196)</v>
      </c>
      <c r="AJ123" s="228" t="str">
        <f t="shared" si="11"/>
        <v>Associação dos Empregados no Comércio de Franca - Execução de Título Extrajudicial (1022626-53.2024.8.26.0196)</v>
      </c>
    </row>
    <row r="124" spans="2:36" ht="15" hidden="1" customHeight="1" thickBot="1" x14ac:dyDescent="0.35">
      <c r="B124" s="252">
        <v>119</v>
      </c>
      <c r="C124" s="253" t="s">
        <v>41</v>
      </c>
      <c r="D124" s="253" t="s">
        <v>42</v>
      </c>
      <c r="E124" s="253" t="s">
        <v>597</v>
      </c>
      <c r="F124" s="280" t="s">
        <v>607</v>
      </c>
      <c r="G124" s="253" t="s">
        <v>556</v>
      </c>
      <c r="H124" s="253" t="s">
        <v>46</v>
      </c>
      <c r="I124" s="253" t="s">
        <v>557</v>
      </c>
      <c r="J124" s="253" t="s">
        <v>97</v>
      </c>
      <c r="K124" s="280" t="s">
        <v>2263</v>
      </c>
      <c r="L124" s="253" t="s">
        <v>98</v>
      </c>
      <c r="M124" s="253" t="s">
        <v>51</v>
      </c>
      <c r="N124" s="254">
        <v>3777.41</v>
      </c>
      <c r="O124" s="254"/>
      <c r="P124" s="255"/>
      <c r="Q124" s="256"/>
      <c r="R124" s="256"/>
      <c r="S124" s="257" t="str">
        <f t="shared" si="6"/>
        <v/>
      </c>
      <c r="T124" s="253" t="s">
        <v>52</v>
      </c>
      <c r="U124" s="258"/>
      <c r="V124" s="253" t="s">
        <v>53</v>
      </c>
      <c r="W124" s="253" t="s">
        <v>114</v>
      </c>
      <c r="X124" s="253" t="s">
        <v>55</v>
      </c>
      <c r="Y124" s="253" t="s">
        <v>593</v>
      </c>
      <c r="Z124" s="258">
        <v>45534</v>
      </c>
      <c r="AA124" s="258"/>
      <c r="AB124" s="259" t="str">
        <f t="shared" ca="1" si="7"/>
        <v>545 dias</v>
      </c>
      <c r="AC124" s="253"/>
      <c r="AD124" s="271" t="s">
        <v>608</v>
      </c>
      <c r="AE124" s="260"/>
      <c r="AF124" s="253" t="e">
        <f t="shared" ca="1" si="8"/>
        <v>#NUM!</v>
      </c>
      <c r="AG124" s="259">
        <f t="shared" ca="1" si="9"/>
        <v>545</v>
      </c>
      <c r="AI124" s="228" t="str">
        <f t="shared" si="10"/>
        <v>Associação dos Empregados no Comércio de Franca - Execução de Título Extrajudicial (1022629-08.2024.8.26.0196)</v>
      </c>
      <c r="AJ124" s="228" t="str">
        <f t="shared" si="11"/>
        <v>Associação dos Empregados no Comércio de Franca - Execução de Título Extrajudicial (1022629-08.2024.8.26.0196)</v>
      </c>
    </row>
    <row r="125" spans="2:36" ht="15" hidden="1" customHeight="1" thickBot="1" x14ac:dyDescent="0.35">
      <c r="B125" s="252">
        <v>120</v>
      </c>
      <c r="C125" s="253" t="s">
        <v>41</v>
      </c>
      <c r="D125" s="253" t="s">
        <v>42</v>
      </c>
      <c r="E125" s="253" t="s">
        <v>609</v>
      </c>
      <c r="F125" s="280" t="s">
        <v>610</v>
      </c>
      <c r="G125" s="253" t="s">
        <v>556</v>
      </c>
      <c r="H125" s="253" t="s">
        <v>46</v>
      </c>
      <c r="I125" s="253" t="s">
        <v>557</v>
      </c>
      <c r="J125" s="253" t="s">
        <v>97</v>
      </c>
      <c r="K125" s="280" t="s">
        <v>611</v>
      </c>
      <c r="L125" s="253" t="s">
        <v>98</v>
      </c>
      <c r="M125" s="253" t="s">
        <v>73</v>
      </c>
      <c r="N125" s="254">
        <v>1617.21</v>
      </c>
      <c r="O125" s="254"/>
      <c r="P125" s="255"/>
      <c r="Q125" s="256"/>
      <c r="R125" s="256"/>
      <c r="S125" s="257" t="str">
        <f t="shared" si="6"/>
        <v/>
      </c>
      <c r="T125" s="253" t="s">
        <v>52</v>
      </c>
      <c r="U125" s="258"/>
      <c r="V125" s="253" t="s">
        <v>53</v>
      </c>
      <c r="W125" s="253" t="s">
        <v>114</v>
      </c>
      <c r="X125" s="253" t="s">
        <v>135</v>
      </c>
      <c r="Y125" s="278" t="s">
        <v>612</v>
      </c>
      <c r="Z125" s="258">
        <v>45534</v>
      </c>
      <c r="AA125" s="258"/>
      <c r="AB125" s="259" t="str">
        <f t="shared" ca="1" si="7"/>
        <v>545 dias</v>
      </c>
      <c r="AC125" s="253"/>
      <c r="AD125" s="271" t="s">
        <v>613</v>
      </c>
      <c r="AE125" s="260"/>
      <c r="AF125" s="253" t="e">
        <f t="shared" ca="1" si="8"/>
        <v>#NUM!</v>
      </c>
      <c r="AG125" s="259">
        <f t="shared" ca="1" si="9"/>
        <v>545</v>
      </c>
      <c r="AI125" s="228" t="str">
        <f t="shared" si="10"/>
        <v>Associação dos Empregados no Comércio de Franca - Execução de Título Extrajudicial (1022675-94.2024.8.26.0196)</v>
      </c>
      <c r="AJ125" s="228" t="str">
        <f t="shared" si="11"/>
        <v>Associação dos Empregados no Comércio de Franca - Execução de Título Extrajudicial (1022675-94.2024.8.26.0196)</v>
      </c>
    </row>
    <row r="126" spans="2:36" ht="15" hidden="1" customHeight="1" thickBot="1" x14ac:dyDescent="0.35">
      <c r="B126" s="252">
        <v>121</v>
      </c>
      <c r="C126" s="253" t="s">
        <v>78</v>
      </c>
      <c r="D126" s="253" t="s">
        <v>42</v>
      </c>
      <c r="E126" s="253" t="s">
        <v>143</v>
      </c>
      <c r="F126" s="280" t="s">
        <v>614</v>
      </c>
      <c r="G126" s="253" t="s">
        <v>556</v>
      </c>
      <c r="H126" s="253" t="s">
        <v>46</v>
      </c>
      <c r="I126" s="253" t="s">
        <v>557</v>
      </c>
      <c r="J126" s="253" t="s">
        <v>97</v>
      </c>
      <c r="K126" s="280" t="s">
        <v>2264</v>
      </c>
      <c r="L126" s="253" t="s">
        <v>98</v>
      </c>
      <c r="M126" s="253" t="s">
        <v>73</v>
      </c>
      <c r="N126" s="254">
        <v>1666.26</v>
      </c>
      <c r="O126" s="254"/>
      <c r="P126" s="255"/>
      <c r="Q126" s="256"/>
      <c r="R126" s="256"/>
      <c r="S126" s="257" t="str">
        <f t="shared" si="6"/>
        <v/>
      </c>
      <c r="T126" s="253" t="s">
        <v>167</v>
      </c>
      <c r="U126" s="258">
        <v>45588</v>
      </c>
      <c r="V126" s="253" t="s">
        <v>53</v>
      </c>
      <c r="W126" s="253" t="s">
        <v>114</v>
      </c>
      <c r="X126" s="253" t="s">
        <v>115</v>
      </c>
      <c r="Y126" s="253" t="s">
        <v>590</v>
      </c>
      <c r="Z126" s="258">
        <v>45534</v>
      </c>
      <c r="AA126" s="258"/>
      <c r="AB126" s="259" t="str">
        <f t="shared" ca="1" si="7"/>
        <v>545 dias</v>
      </c>
      <c r="AC126" s="253"/>
      <c r="AD126" s="271" t="s">
        <v>615</v>
      </c>
      <c r="AE126" s="260"/>
      <c r="AF126" s="253" t="e">
        <f t="shared" ca="1" si="8"/>
        <v>#NUM!</v>
      </c>
      <c r="AG126" s="259">
        <f t="shared" ca="1" si="9"/>
        <v>545</v>
      </c>
      <c r="AI126" s="228" t="str">
        <f t="shared" si="10"/>
        <v>Associação dos Empregados no Comércio de Franca - Execução de Título Extrajudicial (1022679-34.2024.8.26.0196)</v>
      </c>
      <c r="AJ126" s="228" t="str">
        <f t="shared" si="11"/>
        <v>Associação dos Empregados no Comércio de Franca - Execução de Título Extrajudicial (1022679-34.2024.8.26.0196)</v>
      </c>
    </row>
    <row r="127" spans="2:36" ht="15" hidden="1" customHeight="1" thickBot="1" x14ac:dyDescent="0.35">
      <c r="B127" s="252">
        <v>122</v>
      </c>
      <c r="C127" s="253" t="s">
        <v>78</v>
      </c>
      <c r="D127" s="253" t="s">
        <v>42</v>
      </c>
      <c r="E127" s="253" t="s">
        <v>143</v>
      </c>
      <c r="F127" s="280" t="s">
        <v>616</v>
      </c>
      <c r="G127" s="253" t="s">
        <v>556</v>
      </c>
      <c r="H127" s="253" t="s">
        <v>46</v>
      </c>
      <c r="I127" s="253" t="s">
        <v>557</v>
      </c>
      <c r="J127" s="253" t="s">
        <v>97</v>
      </c>
      <c r="K127" s="280" t="s">
        <v>2265</v>
      </c>
      <c r="L127" s="253" t="s">
        <v>98</v>
      </c>
      <c r="M127" s="253" t="s">
        <v>73</v>
      </c>
      <c r="N127" s="254">
        <v>1832.28</v>
      </c>
      <c r="O127" s="254"/>
      <c r="P127" s="255"/>
      <c r="Q127" s="256"/>
      <c r="R127" s="256"/>
      <c r="S127" s="257" t="str">
        <f t="shared" si="6"/>
        <v/>
      </c>
      <c r="T127" s="253" t="s">
        <v>52</v>
      </c>
      <c r="U127" s="258"/>
      <c r="V127" s="253" t="s">
        <v>53</v>
      </c>
      <c r="W127" s="253" t="s">
        <v>114</v>
      </c>
      <c r="X127" s="253" t="s">
        <v>223</v>
      </c>
      <c r="Y127" s="253"/>
      <c r="Z127" s="258">
        <v>45534</v>
      </c>
      <c r="AA127" s="258"/>
      <c r="AB127" s="259" t="str">
        <f t="shared" ca="1" si="7"/>
        <v>545 dias</v>
      </c>
      <c r="AC127" s="253"/>
      <c r="AD127" s="271" t="s">
        <v>617</v>
      </c>
      <c r="AE127" s="260"/>
      <c r="AF127" s="253" t="e">
        <f t="shared" ca="1" si="8"/>
        <v>#NUM!</v>
      </c>
      <c r="AG127" s="259">
        <f t="shared" ca="1" si="9"/>
        <v>545</v>
      </c>
      <c r="AI127" s="228" t="str">
        <f t="shared" si="10"/>
        <v>Associação dos Empregados no Comércio de Franca - Execução de Título Extrajudicial (1022683-71.2024.8.26.0196)</v>
      </c>
      <c r="AJ127" s="228" t="str">
        <f t="shared" si="11"/>
        <v>Associação dos Empregados no Comércio de Franca - Execução de Título Extrajudicial (1022683-71.2024.8.26.0196)</v>
      </c>
    </row>
    <row r="128" spans="2:36" ht="15" hidden="1" customHeight="1" thickBot="1" x14ac:dyDescent="0.35">
      <c r="B128" s="252">
        <v>123</v>
      </c>
      <c r="C128" s="253" t="s">
        <v>41</v>
      </c>
      <c r="D128" s="253" t="s">
        <v>42</v>
      </c>
      <c r="E128" s="253" t="s">
        <v>597</v>
      </c>
      <c r="F128" s="280" t="s">
        <v>618</v>
      </c>
      <c r="G128" s="253" t="s">
        <v>556</v>
      </c>
      <c r="H128" s="253" t="s">
        <v>46</v>
      </c>
      <c r="I128" s="253" t="s">
        <v>557</v>
      </c>
      <c r="J128" s="253" t="s">
        <v>97</v>
      </c>
      <c r="K128" s="280" t="s">
        <v>619</v>
      </c>
      <c r="L128" s="253" t="s">
        <v>98</v>
      </c>
      <c r="M128" s="253" t="s">
        <v>73</v>
      </c>
      <c r="N128" s="254">
        <v>1681.09</v>
      </c>
      <c r="O128" s="254">
        <v>2320.5100000000002</v>
      </c>
      <c r="P128" s="255"/>
      <c r="Q128" s="256">
        <v>0.25</v>
      </c>
      <c r="R128" s="256"/>
      <c r="S128" s="257">
        <f t="shared" si="6"/>
        <v>580.12750000000005</v>
      </c>
      <c r="T128" s="253" t="s">
        <v>52</v>
      </c>
      <c r="U128" s="258"/>
      <c r="V128" s="253" t="s">
        <v>53</v>
      </c>
      <c r="W128" s="253" t="s">
        <v>114</v>
      </c>
      <c r="X128" s="253" t="s">
        <v>55</v>
      </c>
      <c r="Y128" s="253" t="s">
        <v>603</v>
      </c>
      <c r="Z128" s="258">
        <v>45534</v>
      </c>
      <c r="AA128" s="258"/>
      <c r="AB128" s="259" t="str">
        <f t="shared" ca="1" si="7"/>
        <v>545 dias</v>
      </c>
      <c r="AC128" s="253"/>
      <c r="AD128" s="271" t="s">
        <v>620</v>
      </c>
      <c r="AE128" s="260"/>
      <c r="AF128" s="253" t="e">
        <f t="shared" ca="1" si="8"/>
        <v>#NUM!</v>
      </c>
      <c r="AG128" s="259">
        <f t="shared" ca="1" si="9"/>
        <v>545</v>
      </c>
      <c r="AI128" s="228" t="str">
        <f t="shared" si="10"/>
        <v>Associação dos Empregados no Comércio de Franca - Execução de Título Extrajudicial (1022680-19.2024.8.26.0196)</v>
      </c>
      <c r="AJ128" s="228" t="str">
        <f t="shared" si="11"/>
        <v>Associação dos Empregados no Comércio de Franca - Execução de Título Extrajudicial (1022680-19.2024.8.26.0196)</v>
      </c>
    </row>
    <row r="129" spans="2:36" ht="15" hidden="1" customHeight="1" thickBot="1" x14ac:dyDescent="0.35">
      <c r="B129" s="252">
        <v>124</v>
      </c>
      <c r="C129" s="253" t="s">
        <v>41</v>
      </c>
      <c r="D129" s="253" t="s">
        <v>42</v>
      </c>
      <c r="E129" s="264" t="s">
        <v>597</v>
      </c>
      <c r="F129" s="280" t="s">
        <v>621</v>
      </c>
      <c r="G129" s="253" t="s">
        <v>556</v>
      </c>
      <c r="H129" s="253" t="s">
        <v>46</v>
      </c>
      <c r="I129" s="253" t="s">
        <v>557</v>
      </c>
      <c r="J129" s="253" t="s">
        <v>97</v>
      </c>
      <c r="K129" s="280" t="s">
        <v>622</v>
      </c>
      <c r="L129" s="253" t="s">
        <v>98</v>
      </c>
      <c r="M129" s="253" t="s">
        <v>73</v>
      </c>
      <c r="N129" s="254">
        <v>1658.97</v>
      </c>
      <c r="O129" s="254">
        <f>1828.33-166.21</f>
        <v>1662.12</v>
      </c>
      <c r="P129" s="255"/>
      <c r="Q129" s="256">
        <v>0.25</v>
      </c>
      <c r="R129" s="256"/>
      <c r="S129" s="257">
        <f t="shared" si="6"/>
        <v>415.53</v>
      </c>
      <c r="T129" s="253" t="s">
        <v>167</v>
      </c>
      <c r="U129" s="258">
        <v>45578</v>
      </c>
      <c r="V129" s="253" t="s">
        <v>53</v>
      </c>
      <c r="W129" s="253" t="s">
        <v>114</v>
      </c>
      <c r="X129" s="253" t="s">
        <v>578</v>
      </c>
      <c r="Y129" s="253" t="s">
        <v>623</v>
      </c>
      <c r="Z129" s="258">
        <v>45534</v>
      </c>
      <c r="AA129" s="258"/>
      <c r="AB129" s="259" t="str">
        <f t="shared" ca="1" si="7"/>
        <v>545 dias</v>
      </c>
      <c r="AC129" s="253"/>
      <c r="AD129" s="271" t="s">
        <v>624</v>
      </c>
      <c r="AE129" s="260"/>
      <c r="AF129" s="253" t="e">
        <f t="shared" ca="1" si="8"/>
        <v>#NUM!</v>
      </c>
      <c r="AG129" s="259">
        <f t="shared" ca="1" si="9"/>
        <v>545</v>
      </c>
      <c r="AI129" s="228" t="str">
        <f t="shared" si="10"/>
        <v>Associação dos Empregados no Comércio de Franca - Execução de Título Extrajudicial (1022685-41.2024.8.26.0196)</v>
      </c>
      <c r="AJ129" s="228" t="str">
        <f t="shared" si="11"/>
        <v>Associação dos Empregados no Comércio de Franca - Execução de Título Extrajudicial (1022685-41.2024.8.26.0196)</v>
      </c>
    </row>
    <row r="130" spans="2:36" ht="15" hidden="1" customHeight="1" thickBot="1" x14ac:dyDescent="0.35">
      <c r="B130" s="252">
        <v>125</v>
      </c>
      <c r="C130" s="253" t="s">
        <v>78</v>
      </c>
      <c r="D130" s="253" t="s">
        <v>42</v>
      </c>
      <c r="E130" s="253" t="s">
        <v>143</v>
      </c>
      <c r="F130" s="280" t="s">
        <v>625</v>
      </c>
      <c r="G130" s="253" t="s">
        <v>556</v>
      </c>
      <c r="H130" s="253" t="s">
        <v>46</v>
      </c>
      <c r="I130" s="253" t="s">
        <v>557</v>
      </c>
      <c r="J130" s="253" t="s">
        <v>97</v>
      </c>
      <c r="K130" s="280" t="s">
        <v>2266</v>
      </c>
      <c r="L130" s="253" t="s">
        <v>98</v>
      </c>
      <c r="M130" s="253" t="s">
        <v>51</v>
      </c>
      <c r="N130" s="254">
        <v>1865.01</v>
      </c>
      <c r="O130" s="254"/>
      <c r="P130" s="255"/>
      <c r="Q130" s="256"/>
      <c r="R130" s="256"/>
      <c r="S130" s="257" t="str">
        <f t="shared" si="6"/>
        <v/>
      </c>
      <c r="T130" s="253" t="s">
        <v>52</v>
      </c>
      <c r="U130" s="258"/>
      <c r="V130" s="253" t="s">
        <v>53</v>
      </c>
      <c r="W130" s="253" t="s">
        <v>114</v>
      </c>
      <c r="X130" s="253" t="s">
        <v>135</v>
      </c>
      <c r="Y130" s="253"/>
      <c r="Z130" s="258">
        <v>45535</v>
      </c>
      <c r="AA130" s="258"/>
      <c r="AB130" s="259" t="str">
        <f t="shared" ca="1" si="7"/>
        <v>544 dias</v>
      </c>
      <c r="AC130" s="253"/>
      <c r="AD130" s="271" t="s">
        <v>626</v>
      </c>
      <c r="AE130" s="260"/>
      <c r="AF130" s="253" t="e">
        <f t="shared" ca="1" si="8"/>
        <v>#NUM!</v>
      </c>
      <c r="AG130" s="259">
        <f t="shared" ca="1" si="9"/>
        <v>544</v>
      </c>
      <c r="AI130" s="228" t="str">
        <f t="shared" si="10"/>
        <v>Associação dos Empregados no Comércio de Franca - Execução de Título Extrajudicial (1022686-26.2024.8.26.0196)</v>
      </c>
      <c r="AJ130" s="228" t="str">
        <f t="shared" si="11"/>
        <v>Associação dos Empregados no Comércio de Franca - Execução de Título Extrajudicial (1022686-26.2024.8.26.0196)</v>
      </c>
    </row>
    <row r="131" spans="2:36" ht="15" hidden="1" customHeight="1" thickBot="1" x14ac:dyDescent="0.35">
      <c r="B131" s="252">
        <v>126</v>
      </c>
      <c r="C131" s="253" t="s">
        <v>41</v>
      </c>
      <c r="D131" s="253" t="s">
        <v>42</v>
      </c>
      <c r="E131" s="253" t="s">
        <v>609</v>
      </c>
      <c r="F131" s="280" t="s">
        <v>627</v>
      </c>
      <c r="G131" s="253" t="s">
        <v>556</v>
      </c>
      <c r="H131" s="253" t="s">
        <v>46</v>
      </c>
      <c r="I131" s="253" t="s">
        <v>557</v>
      </c>
      <c r="J131" s="253" t="s">
        <v>97</v>
      </c>
      <c r="K131" s="280" t="s">
        <v>628</v>
      </c>
      <c r="L131" s="253" t="s">
        <v>98</v>
      </c>
      <c r="M131" s="253" t="s">
        <v>51</v>
      </c>
      <c r="N131" s="254">
        <v>1807.83</v>
      </c>
      <c r="O131" s="254"/>
      <c r="P131" s="255"/>
      <c r="Q131" s="256"/>
      <c r="R131" s="256"/>
      <c r="S131" s="257" t="str">
        <f t="shared" si="6"/>
        <v/>
      </c>
      <c r="T131" s="253" t="s">
        <v>167</v>
      </c>
      <c r="U131" s="258">
        <v>45588</v>
      </c>
      <c r="V131" s="253" t="s">
        <v>53</v>
      </c>
      <c r="W131" s="253" t="s">
        <v>114</v>
      </c>
      <c r="X131" s="253" t="s">
        <v>115</v>
      </c>
      <c r="Y131" s="253" t="s">
        <v>629</v>
      </c>
      <c r="Z131" s="258">
        <v>45535</v>
      </c>
      <c r="AA131" s="258"/>
      <c r="AB131" s="259" t="str">
        <f t="shared" ca="1" si="7"/>
        <v>544 dias</v>
      </c>
      <c r="AC131" s="253"/>
      <c r="AD131" s="271" t="s">
        <v>630</v>
      </c>
      <c r="AE131" s="260"/>
      <c r="AF131" s="253" t="e">
        <f t="shared" ca="1" si="8"/>
        <v>#NUM!</v>
      </c>
      <c r="AG131" s="259">
        <f t="shared" ca="1" si="9"/>
        <v>544</v>
      </c>
      <c r="AI131" s="228" t="str">
        <f t="shared" si="10"/>
        <v>Associação dos Empregados no Comércio de Franca - Execução de Título Extrajudicial (1022687-11.2024.8.26.0196)</v>
      </c>
      <c r="AJ131" s="228" t="str">
        <f t="shared" si="11"/>
        <v>Associação dos Empregados no Comércio de Franca - Execução de Título Extrajudicial (1022687-11.2024.8.26.0196)</v>
      </c>
    </row>
    <row r="132" spans="2:36" ht="15" hidden="1" customHeight="1" thickBot="1" x14ac:dyDescent="0.35">
      <c r="B132" s="252">
        <v>127</v>
      </c>
      <c r="C132" s="253" t="s">
        <v>41</v>
      </c>
      <c r="D132" s="253" t="s">
        <v>42</v>
      </c>
      <c r="E132" s="253" t="s">
        <v>597</v>
      </c>
      <c r="F132" s="280" t="s">
        <v>631</v>
      </c>
      <c r="G132" s="253" t="s">
        <v>556</v>
      </c>
      <c r="H132" s="253" t="s">
        <v>46</v>
      </c>
      <c r="I132" s="253" t="s">
        <v>557</v>
      </c>
      <c r="J132" s="253" t="s">
        <v>97</v>
      </c>
      <c r="K132" s="280" t="s">
        <v>632</v>
      </c>
      <c r="L132" s="253" t="s">
        <v>98</v>
      </c>
      <c r="M132" s="253" t="s">
        <v>51</v>
      </c>
      <c r="N132" s="254">
        <v>1832.28</v>
      </c>
      <c r="O132" s="254">
        <f>2050-183.58</f>
        <v>1866.42</v>
      </c>
      <c r="P132" s="255"/>
      <c r="Q132" s="256">
        <v>0.25</v>
      </c>
      <c r="R132" s="256"/>
      <c r="S132" s="257">
        <f t="shared" si="6"/>
        <v>466.60500000000002</v>
      </c>
      <c r="T132" s="253" t="s">
        <v>167</v>
      </c>
      <c r="U132" s="258">
        <v>45578</v>
      </c>
      <c r="V132" s="253" t="s">
        <v>53</v>
      </c>
      <c r="W132" s="253" t="s">
        <v>114</v>
      </c>
      <c r="X132" s="253" t="s">
        <v>55</v>
      </c>
      <c r="Y132" s="253" t="s">
        <v>633</v>
      </c>
      <c r="Z132" s="258">
        <v>45535</v>
      </c>
      <c r="AA132" s="258"/>
      <c r="AB132" s="259" t="str">
        <f t="shared" ca="1" si="7"/>
        <v>544 dias</v>
      </c>
      <c r="AC132" s="253"/>
      <c r="AD132" s="271" t="s">
        <v>634</v>
      </c>
      <c r="AE132" s="260"/>
      <c r="AF132" s="253" t="e">
        <f t="shared" ca="1" si="8"/>
        <v>#NUM!</v>
      </c>
      <c r="AG132" s="259">
        <f t="shared" ca="1" si="9"/>
        <v>544</v>
      </c>
      <c r="AI132" s="228" t="str">
        <f t="shared" si="10"/>
        <v>Associação dos Empregados no Comércio de Franca - Execução de Título Extrajudicial (1022688-93.2024.8.26.0196)</v>
      </c>
      <c r="AJ132" s="228" t="str">
        <f t="shared" si="11"/>
        <v>Associação dos Empregados no Comércio de Franca - Execução de Título Extrajudicial (1022688-93.2024.8.26.0196)</v>
      </c>
    </row>
    <row r="133" spans="2:36" ht="15" hidden="1" customHeight="1" thickBot="1" x14ac:dyDescent="0.35">
      <c r="B133" s="252">
        <v>128</v>
      </c>
      <c r="C133" s="253" t="s">
        <v>41</v>
      </c>
      <c r="D133" s="253" t="s">
        <v>389</v>
      </c>
      <c r="E133" s="253" t="s">
        <v>597</v>
      </c>
      <c r="F133" s="280" t="s">
        <v>635</v>
      </c>
      <c r="G133" s="253" t="s">
        <v>556</v>
      </c>
      <c r="H133" s="253" t="s">
        <v>46</v>
      </c>
      <c r="I133" s="253" t="s">
        <v>557</v>
      </c>
      <c r="J133" s="253" t="s">
        <v>97</v>
      </c>
      <c r="K133" s="280" t="s">
        <v>636</v>
      </c>
      <c r="L133" s="253" t="s">
        <v>98</v>
      </c>
      <c r="M133" s="253" t="s">
        <v>73</v>
      </c>
      <c r="N133" s="254">
        <v>1666.26</v>
      </c>
      <c r="O133" s="254">
        <v>1832.89</v>
      </c>
      <c r="P133" s="255"/>
      <c r="Q133" s="256">
        <v>0.25</v>
      </c>
      <c r="R133" s="256"/>
      <c r="S133" s="257">
        <f t="shared" si="6"/>
        <v>458.22250000000003</v>
      </c>
      <c r="T133" s="253" t="s">
        <v>167</v>
      </c>
      <c r="U133" s="258">
        <v>45578</v>
      </c>
      <c r="V133" s="253" t="s">
        <v>53</v>
      </c>
      <c r="W133" s="253" t="s">
        <v>114</v>
      </c>
      <c r="X133" s="253" t="s">
        <v>223</v>
      </c>
      <c r="Y133" s="253" t="s">
        <v>637</v>
      </c>
      <c r="Z133" s="258">
        <v>45535</v>
      </c>
      <c r="AA133" s="258"/>
      <c r="AB133" s="259" t="str">
        <f t="shared" ca="1" si="7"/>
        <v>544 dias</v>
      </c>
      <c r="AC133" s="253"/>
      <c r="AD133" s="271" t="s">
        <v>638</v>
      </c>
      <c r="AE133" s="260"/>
      <c r="AF133" s="253" t="e">
        <f t="shared" ca="1" si="8"/>
        <v>#NUM!</v>
      </c>
      <c r="AG133" s="259">
        <f t="shared" ca="1" si="9"/>
        <v>544</v>
      </c>
      <c r="AI133" s="228" t="str">
        <f t="shared" si="10"/>
        <v>Associação dos Empregados no Comércio de Franca - Execução de Título Extrajudicial (1022689-78.2024.8.26.0196)</v>
      </c>
      <c r="AJ133" s="228" t="str">
        <f t="shared" si="11"/>
        <v>Associação dos Empregados no Comércio de Franca - Execução de Título Extrajudicial (1022689-78.2024.8.26.0196)</v>
      </c>
    </row>
    <row r="134" spans="2:36" ht="15" hidden="1" customHeight="1" thickBot="1" x14ac:dyDescent="0.35">
      <c r="B134" s="252">
        <v>129</v>
      </c>
      <c r="C134" s="253" t="s">
        <v>501</v>
      </c>
      <c r="D134" s="253" t="s">
        <v>42</v>
      </c>
      <c r="E134" s="253" t="s">
        <v>143</v>
      </c>
      <c r="F134" s="280" t="s">
        <v>639</v>
      </c>
      <c r="G134" s="253" t="s">
        <v>556</v>
      </c>
      <c r="H134" s="253" t="s">
        <v>46</v>
      </c>
      <c r="I134" s="253" t="s">
        <v>557</v>
      </c>
      <c r="J134" s="253" t="s">
        <v>97</v>
      </c>
      <c r="K134" s="280" t="s">
        <v>2267</v>
      </c>
      <c r="L134" s="253" t="s">
        <v>98</v>
      </c>
      <c r="M134" s="253" t="s">
        <v>51</v>
      </c>
      <c r="N134" s="254">
        <v>1832.08</v>
      </c>
      <c r="O134" s="254"/>
      <c r="P134" s="255"/>
      <c r="Q134" s="256"/>
      <c r="R134" s="256"/>
      <c r="S134" s="257" t="str">
        <f t="shared" si="6"/>
        <v/>
      </c>
      <c r="T134" s="253" t="s">
        <v>52</v>
      </c>
      <c r="U134" s="258"/>
      <c r="V134" s="253" t="s">
        <v>53</v>
      </c>
      <c r="W134" s="253" t="s">
        <v>114</v>
      </c>
      <c r="X134" s="253" t="s">
        <v>578</v>
      </c>
      <c r="Y134" s="253"/>
      <c r="Z134" s="258">
        <v>45535</v>
      </c>
      <c r="AA134" s="258"/>
      <c r="AB134" s="259" t="str">
        <f t="shared" ca="1" si="7"/>
        <v>544 dias</v>
      </c>
      <c r="AC134" s="253"/>
      <c r="AD134" s="271" t="s">
        <v>640</v>
      </c>
      <c r="AE134" s="260"/>
      <c r="AF134" s="253" t="e">
        <f t="shared" ca="1" si="8"/>
        <v>#NUM!</v>
      </c>
      <c r="AG134" s="259">
        <f t="shared" ca="1" si="9"/>
        <v>544</v>
      </c>
      <c r="AI134" s="228" t="str">
        <f t="shared" si="10"/>
        <v>Associação dos Empregados no Comércio de Franca - Execução de Título Extrajudicial (1022690-63.2024.8.26.0196)</v>
      </c>
      <c r="AJ134" s="228" t="str">
        <f t="shared" si="11"/>
        <v>Associação dos Empregados no Comércio de Franca - Execução de Título Extrajudicial (1022690-63.2024.8.26.0196)</v>
      </c>
    </row>
    <row r="135" spans="2:36" ht="15" hidden="1" customHeight="1" thickBot="1" x14ac:dyDescent="0.35">
      <c r="B135" s="252">
        <v>130</v>
      </c>
      <c r="C135" s="253" t="s">
        <v>41</v>
      </c>
      <c r="D135" s="253" t="s">
        <v>42</v>
      </c>
      <c r="E135" s="253" t="s">
        <v>576</v>
      </c>
      <c r="F135" s="280" t="s">
        <v>641</v>
      </c>
      <c r="G135" s="253" t="s">
        <v>556</v>
      </c>
      <c r="H135" s="253" t="s">
        <v>46</v>
      </c>
      <c r="I135" s="253" t="s">
        <v>557</v>
      </c>
      <c r="J135" s="253" t="s">
        <v>97</v>
      </c>
      <c r="K135" s="280" t="s">
        <v>2268</v>
      </c>
      <c r="L135" s="253" t="s">
        <v>98</v>
      </c>
      <c r="M135" s="253" t="s">
        <v>51</v>
      </c>
      <c r="N135" s="254">
        <v>1807.83</v>
      </c>
      <c r="O135" s="254"/>
      <c r="P135" s="255"/>
      <c r="Q135" s="256"/>
      <c r="R135" s="256"/>
      <c r="S135" s="257" t="str">
        <f t="shared" ref="S135:S198" si="12">IF(O135&lt;&gt;0,IF(P135&lt;&gt;0,SUM(P135+Q135*O135+O135*R135),IF(Q135&lt;&gt;0,SUM(P135+Q135*O135+O135*R135),"")),IF(P135&lt;&gt;0,SUM(P135+Q135*N135+N135*R135),IF(Q135&lt;&gt;0,SUM(P135+Q135*N135+N135*R135),"")))</f>
        <v/>
      </c>
      <c r="T135" s="253" t="s">
        <v>167</v>
      </c>
      <c r="U135" s="258">
        <v>45588</v>
      </c>
      <c r="V135" s="253" t="s">
        <v>53</v>
      </c>
      <c r="W135" s="253" t="s">
        <v>114</v>
      </c>
      <c r="X135" s="253" t="s">
        <v>115</v>
      </c>
      <c r="Y135" s="253" t="s">
        <v>590</v>
      </c>
      <c r="Z135" s="258">
        <v>45535</v>
      </c>
      <c r="AA135" s="258"/>
      <c r="AB135" s="259" t="str">
        <f t="shared" ref="AB135:AB198" ca="1" si="13">IFERROR(IF(Z135&lt;&gt;"",IF(AA135="",CONCATENATE(DATEDIF(Z135,TODAY(),"D")," dias"),CONCATENATE(DATEDIF(Z135,AA135,"D")," dias")),""),"")</f>
        <v>544 dias</v>
      </c>
      <c r="AC135" s="253"/>
      <c r="AD135" s="271" t="s">
        <v>642</v>
      </c>
      <c r="AE135" s="260"/>
      <c r="AF135" s="253" t="e">
        <f t="shared" ref="AF135:AF198" ca="1" si="14">DATEDIF(TODAY(),U135,"D")</f>
        <v>#NUM!</v>
      </c>
      <c r="AG135" s="259">
        <f t="shared" ref="AG135:AG198" ca="1" si="15">IFERROR(IF(Z135&lt;&gt;"",IF(AA135="",DATEDIF(Z135,TODAY(),"D"),DATEDIF(Z135,AA135,"D")),""),"")</f>
        <v>544</v>
      </c>
      <c r="AI135" s="228" t="str">
        <f t="shared" ref="AI135:AI198" si="16">IF(I135&lt;&gt;"",IF(F135&lt;&gt;"",CONCATENATE(I135," - ",G135," (",F135,")"),CONCATENATE(I135," - ",G135)),"")</f>
        <v>Associação dos Empregados no Comércio de Franca - Execução de Título Extrajudicial (1022692-33.2024.8.26.0196)</v>
      </c>
      <c r="AJ135" s="228" t="str">
        <f t="shared" ref="AJ135:AJ198" si="17">IF(I135&lt;&gt;"",IF(F135&lt;&gt;"",CONCATENATE(I135," - ",G135," (",F135,")"),CONCATENATE(I135," - ",G135)),"")</f>
        <v>Associação dos Empregados no Comércio de Franca - Execução de Título Extrajudicial (1022692-33.2024.8.26.0196)</v>
      </c>
    </row>
    <row r="136" spans="2:36" ht="15" hidden="1" customHeight="1" thickBot="1" x14ac:dyDescent="0.35">
      <c r="B136" s="252">
        <v>131</v>
      </c>
      <c r="C136" s="253" t="s">
        <v>78</v>
      </c>
      <c r="D136" s="253" t="s">
        <v>42</v>
      </c>
      <c r="E136" s="253" t="s">
        <v>143</v>
      </c>
      <c r="F136" s="280" t="s">
        <v>643</v>
      </c>
      <c r="G136" s="253" t="s">
        <v>556</v>
      </c>
      <c r="H136" s="253" t="s">
        <v>46</v>
      </c>
      <c r="I136" s="253" t="s">
        <v>557</v>
      </c>
      <c r="J136" s="253" t="s">
        <v>97</v>
      </c>
      <c r="K136" s="280" t="s">
        <v>2269</v>
      </c>
      <c r="L136" s="253" t="s">
        <v>98</v>
      </c>
      <c r="M136" s="253" t="s">
        <v>73</v>
      </c>
      <c r="N136" s="254">
        <v>1793.93</v>
      </c>
      <c r="O136" s="254"/>
      <c r="P136" s="255"/>
      <c r="Q136" s="256"/>
      <c r="R136" s="256"/>
      <c r="S136" s="257" t="str">
        <f t="shared" si="12"/>
        <v/>
      </c>
      <c r="T136" s="253" t="s">
        <v>52</v>
      </c>
      <c r="U136" s="258"/>
      <c r="V136" s="253" t="s">
        <v>53</v>
      </c>
      <c r="W136" s="253" t="s">
        <v>114</v>
      </c>
      <c r="X136" s="253" t="s">
        <v>55</v>
      </c>
      <c r="Y136" s="253" t="s">
        <v>644</v>
      </c>
      <c r="Z136" s="258">
        <v>45535</v>
      </c>
      <c r="AA136" s="258"/>
      <c r="AB136" s="259" t="str">
        <f t="shared" ca="1" si="13"/>
        <v>544 dias</v>
      </c>
      <c r="AC136" s="253"/>
      <c r="AD136" s="271" t="s">
        <v>645</v>
      </c>
      <c r="AE136" s="260"/>
      <c r="AF136" s="253" t="e">
        <f t="shared" ca="1" si="14"/>
        <v>#NUM!</v>
      </c>
      <c r="AG136" s="259">
        <f t="shared" ca="1" si="15"/>
        <v>544</v>
      </c>
      <c r="AI136" s="228" t="str">
        <f t="shared" si="16"/>
        <v>Associação dos Empregados no Comércio de Franca - Execução de Título Extrajudicial (1022693-18.2024.8.26.0196)</v>
      </c>
      <c r="AJ136" s="228" t="str">
        <f t="shared" si="17"/>
        <v>Associação dos Empregados no Comércio de Franca - Execução de Título Extrajudicial (1022693-18.2024.8.26.0196)</v>
      </c>
    </row>
    <row r="137" spans="2:36" ht="15" hidden="1" customHeight="1" thickBot="1" x14ac:dyDescent="0.35">
      <c r="B137" s="252">
        <v>132</v>
      </c>
      <c r="C137" s="253" t="s">
        <v>78</v>
      </c>
      <c r="D137" s="253" t="s">
        <v>42</v>
      </c>
      <c r="E137" s="253" t="s">
        <v>143</v>
      </c>
      <c r="F137" s="280" t="s">
        <v>646</v>
      </c>
      <c r="G137" s="253" t="s">
        <v>556</v>
      </c>
      <c r="H137" s="253" t="s">
        <v>46</v>
      </c>
      <c r="I137" s="253" t="s">
        <v>557</v>
      </c>
      <c r="J137" s="253" t="s">
        <v>97</v>
      </c>
      <c r="K137" s="280" t="s">
        <v>2270</v>
      </c>
      <c r="L137" s="253" t="s">
        <v>98</v>
      </c>
      <c r="M137" s="253" t="s">
        <v>51</v>
      </c>
      <c r="N137" s="254">
        <v>1807.83</v>
      </c>
      <c r="O137" s="254"/>
      <c r="P137" s="255"/>
      <c r="Q137" s="256"/>
      <c r="R137" s="256"/>
      <c r="S137" s="257" t="str">
        <f t="shared" si="12"/>
        <v/>
      </c>
      <c r="T137" s="253" t="s">
        <v>52</v>
      </c>
      <c r="U137" s="258"/>
      <c r="V137" s="253" t="s">
        <v>53</v>
      </c>
      <c r="W137" s="253" t="s">
        <v>114</v>
      </c>
      <c r="X137" s="253" t="s">
        <v>223</v>
      </c>
      <c r="Y137" s="253"/>
      <c r="Z137" s="258">
        <v>45535</v>
      </c>
      <c r="AA137" s="258"/>
      <c r="AB137" s="259" t="str">
        <f t="shared" ca="1" si="13"/>
        <v>544 dias</v>
      </c>
      <c r="AC137" s="253"/>
      <c r="AD137" s="271" t="s">
        <v>647</v>
      </c>
      <c r="AE137" s="260"/>
      <c r="AF137" s="253" t="e">
        <f t="shared" ca="1" si="14"/>
        <v>#NUM!</v>
      </c>
      <c r="AG137" s="259">
        <f t="shared" ca="1" si="15"/>
        <v>544</v>
      </c>
      <c r="AI137" s="228" t="str">
        <f t="shared" si="16"/>
        <v>Associação dos Empregados no Comércio de Franca - Execução de Título Extrajudicial (1022694-03.2024.8.26.0196)</v>
      </c>
      <c r="AJ137" s="228" t="str">
        <f t="shared" si="17"/>
        <v>Associação dos Empregados no Comércio de Franca - Execução de Título Extrajudicial (1022694-03.2024.8.26.0196)</v>
      </c>
    </row>
    <row r="138" spans="2:36" ht="15" hidden="1" customHeight="1" thickBot="1" x14ac:dyDescent="0.35">
      <c r="B138" s="252">
        <v>133</v>
      </c>
      <c r="C138" s="253" t="s">
        <v>78</v>
      </c>
      <c r="D138" s="253" t="s">
        <v>42</v>
      </c>
      <c r="E138" s="253" t="s">
        <v>597</v>
      </c>
      <c r="F138" s="280" t="s">
        <v>648</v>
      </c>
      <c r="G138" s="253" t="s">
        <v>556</v>
      </c>
      <c r="H138" s="253" t="s">
        <v>46</v>
      </c>
      <c r="I138" s="253" t="s">
        <v>557</v>
      </c>
      <c r="J138" s="253" t="s">
        <v>97</v>
      </c>
      <c r="K138" s="280" t="s">
        <v>2227</v>
      </c>
      <c r="L138" s="253" t="s">
        <v>98</v>
      </c>
      <c r="M138" s="253" t="s">
        <v>73</v>
      </c>
      <c r="N138" s="254">
        <v>1832.28</v>
      </c>
      <c r="O138" s="254"/>
      <c r="P138" s="255"/>
      <c r="Q138" s="256"/>
      <c r="R138" s="256"/>
      <c r="S138" s="257" t="str">
        <f t="shared" si="12"/>
        <v/>
      </c>
      <c r="T138" s="253" t="s">
        <v>52</v>
      </c>
      <c r="U138" s="258"/>
      <c r="V138" s="253" t="s">
        <v>53</v>
      </c>
      <c r="W138" s="253" t="s">
        <v>114</v>
      </c>
      <c r="X138" s="253" t="s">
        <v>578</v>
      </c>
      <c r="Y138" s="253"/>
      <c r="Z138" s="258">
        <v>45535</v>
      </c>
      <c r="AA138" s="258"/>
      <c r="AB138" s="259" t="str">
        <f t="shared" ca="1" si="13"/>
        <v>544 dias</v>
      </c>
      <c r="AC138" s="253"/>
      <c r="AD138" s="271" t="s">
        <v>649</v>
      </c>
      <c r="AE138" s="260"/>
      <c r="AF138" s="253" t="e">
        <f t="shared" ca="1" si="14"/>
        <v>#NUM!</v>
      </c>
      <c r="AG138" s="259">
        <f t="shared" ca="1" si="15"/>
        <v>544</v>
      </c>
      <c r="AI138" s="228" t="str">
        <f t="shared" si="16"/>
        <v>Associação dos Empregados no Comércio de Franca - Execução de Título Extrajudicial (1022695-85.2024.8.26.0196)</v>
      </c>
      <c r="AJ138" s="228" t="str">
        <f t="shared" si="17"/>
        <v>Associação dos Empregados no Comércio de Franca - Execução de Título Extrajudicial (1022695-85.2024.8.26.0196)</v>
      </c>
    </row>
    <row r="139" spans="2:36" ht="15" hidden="1" customHeight="1" thickBot="1" x14ac:dyDescent="0.35">
      <c r="B139" s="252">
        <v>134</v>
      </c>
      <c r="C139" s="253" t="s">
        <v>78</v>
      </c>
      <c r="D139" s="253" t="s">
        <v>42</v>
      </c>
      <c r="E139" s="253" t="s">
        <v>171</v>
      </c>
      <c r="F139" s="253" t="s">
        <v>650</v>
      </c>
      <c r="G139" s="253" t="s">
        <v>651</v>
      </c>
      <c r="H139" s="253" t="s">
        <v>46</v>
      </c>
      <c r="I139" s="253" t="s">
        <v>355</v>
      </c>
      <c r="J139" s="253" t="s">
        <v>111</v>
      </c>
      <c r="K139" s="253" t="s">
        <v>652</v>
      </c>
      <c r="L139" s="253" t="s">
        <v>113</v>
      </c>
      <c r="M139" s="253" t="s">
        <v>51</v>
      </c>
      <c r="N139" s="254">
        <v>27746.880000000001</v>
      </c>
      <c r="O139" s="254"/>
      <c r="P139" s="255"/>
      <c r="Q139" s="256"/>
      <c r="R139" s="256"/>
      <c r="S139" s="257" t="str">
        <f t="shared" si="12"/>
        <v/>
      </c>
      <c r="T139" s="253" t="s">
        <v>52</v>
      </c>
      <c r="U139" s="258"/>
      <c r="V139" s="253" t="s">
        <v>53</v>
      </c>
      <c r="W139" s="253" t="s">
        <v>54</v>
      </c>
      <c r="X139" s="253" t="s">
        <v>93</v>
      </c>
      <c r="Y139" s="253"/>
      <c r="Z139" s="258">
        <v>45273</v>
      </c>
      <c r="AA139" s="258"/>
      <c r="AB139" s="259" t="str">
        <f t="shared" ca="1" si="13"/>
        <v>806 dias</v>
      </c>
      <c r="AC139" s="253"/>
      <c r="AD139" s="271" t="s">
        <v>653</v>
      </c>
      <c r="AE139" s="260"/>
      <c r="AF139" s="253" t="e">
        <f t="shared" ca="1" si="14"/>
        <v>#NUM!</v>
      </c>
      <c r="AG139" s="259">
        <f t="shared" ca="1" si="15"/>
        <v>806</v>
      </c>
      <c r="AI139" s="228" t="str">
        <f t="shared" si="16"/>
        <v>Hit Car Centro Automotivo LITDA.  - Responsabilidade Civil - Falha do Fornecedor (1064450-66.2023.8.26.0506)</v>
      </c>
      <c r="AJ139" s="228" t="str">
        <f t="shared" si="17"/>
        <v>Hit Car Centro Automotivo LITDA.  - Responsabilidade Civil - Falha do Fornecedor (1064450-66.2023.8.26.0506)</v>
      </c>
    </row>
    <row r="140" spans="2:36" ht="15" hidden="1" customHeight="1" thickBot="1" x14ac:dyDescent="0.35">
      <c r="B140" s="252">
        <v>135</v>
      </c>
      <c r="C140" s="253" t="s">
        <v>41</v>
      </c>
      <c r="D140" s="253" t="s">
        <v>42</v>
      </c>
      <c r="E140" s="253" t="s">
        <v>171</v>
      </c>
      <c r="F140" s="253" t="s">
        <v>654</v>
      </c>
      <c r="G140" s="253" t="s">
        <v>651</v>
      </c>
      <c r="H140" s="253" t="s">
        <v>46</v>
      </c>
      <c r="I140" s="253" t="s">
        <v>655</v>
      </c>
      <c r="J140" s="253" t="s">
        <v>111</v>
      </c>
      <c r="K140" s="253" t="s">
        <v>656</v>
      </c>
      <c r="L140" s="253" t="s">
        <v>113</v>
      </c>
      <c r="M140" s="253" t="s">
        <v>73</v>
      </c>
      <c r="N140" s="254">
        <v>10000</v>
      </c>
      <c r="O140" s="254"/>
      <c r="P140" s="255"/>
      <c r="Q140" s="256"/>
      <c r="R140" s="256"/>
      <c r="S140" s="257" t="str">
        <f t="shared" si="12"/>
        <v/>
      </c>
      <c r="T140" s="253" t="s">
        <v>167</v>
      </c>
      <c r="U140" s="258">
        <v>45558</v>
      </c>
      <c r="V140" s="253" t="s">
        <v>53</v>
      </c>
      <c r="W140" s="253" t="s">
        <v>54</v>
      </c>
      <c r="X140" s="253" t="s">
        <v>578</v>
      </c>
      <c r="Y140" s="253"/>
      <c r="Z140" s="258">
        <v>45476</v>
      </c>
      <c r="AA140" s="258"/>
      <c r="AB140" s="259" t="str">
        <f t="shared" ca="1" si="13"/>
        <v>603 dias</v>
      </c>
      <c r="AC140" s="253"/>
      <c r="AD140" s="271" t="s">
        <v>657</v>
      </c>
      <c r="AE140" s="260"/>
      <c r="AF140" s="253" t="e">
        <f t="shared" ca="1" si="14"/>
        <v>#NUM!</v>
      </c>
      <c r="AG140" s="259">
        <f t="shared" ca="1" si="15"/>
        <v>603</v>
      </c>
      <c r="AI140" s="228" t="str">
        <f t="shared" si="16"/>
        <v>Ideal Clínicas - Responsabilidade Civil - Falha do Fornecedor (1032871-66.2024.8.26.0506)</v>
      </c>
      <c r="AJ140" s="228" t="str">
        <f t="shared" si="17"/>
        <v>Ideal Clínicas - Responsabilidade Civil - Falha do Fornecedor (1032871-66.2024.8.26.0506)</v>
      </c>
    </row>
    <row r="141" spans="2:36" ht="15" hidden="1" customHeight="1" thickBot="1" x14ac:dyDescent="0.35">
      <c r="B141" s="252">
        <v>136</v>
      </c>
      <c r="C141" s="253" t="s">
        <v>78</v>
      </c>
      <c r="D141" s="253" t="s">
        <v>42</v>
      </c>
      <c r="E141" s="253" t="s">
        <v>171</v>
      </c>
      <c r="F141" s="253" t="s">
        <v>658</v>
      </c>
      <c r="G141" s="253" t="s">
        <v>109</v>
      </c>
      <c r="H141" s="253" t="s">
        <v>46</v>
      </c>
      <c r="I141" s="253" t="s">
        <v>215</v>
      </c>
      <c r="J141" s="253" t="s">
        <v>111</v>
      </c>
      <c r="K141" s="253" t="s">
        <v>659</v>
      </c>
      <c r="L141" s="253" t="s">
        <v>660</v>
      </c>
      <c r="M141" s="253" t="s">
        <v>73</v>
      </c>
      <c r="N141" s="254">
        <v>24077.84</v>
      </c>
      <c r="O141" s="254"/>
      <c r="P141" s="255"/>
      <c r="Q141" s="256"/>
      <c r="R141" s="256"/>
      <c r="S141" s="257" t="str">
        <f t="shared" si="12"/>
        <v/>
      </c>
      <c r="T141" s="253" t="s">
        <v>167</v>
      </c>
      <c r="U141" s="258">
        <v>45558</v>
      </c>
      <c r="V141" s="253" t="s">
        <v>53</v>
      </c>
      <c r="W141" s="253" t="s">
        <v>661</v>
      </c>
      <c r="X141" s="253" t="s">
        <v>578</v>
      </c>
      <c r="Y141" s="253"/>
      <c r="Z141" s="258">
        <v>45468</v>
      </c>
      <c r="AA141" s="258"/>
      <c r="AB141" s="259" t="str">
        <f t="shared" ca="1" si="13"/>
        <v>611 dias</v>
      </c>
      <c r="AC141" s="253"/>
      <c r="AD141" s="271" t="s">
        <v>662</v>
      </c>
      <c r="AE141" s="260"/>
      <c r="AF141" s="253" t="e">
        <f t="shared" ca="1" si="14"/>
        <v>#NUM!</v>
      </c>
      <c r="AG141" s="259">
        <f t="shared" ca="1" si="15"/>
        <v>611</v>
      </c>
      <c r="AI141" s="228" t="str">
        <f t="shared" si="16"/>
        <v>André Luís Massaro  - Ação Indenizatória (1007818-97.2024.8.26.0566)</v>
      </c>
      <c r="AJ141" s="228" t="str">
        <f t="shared" si="17"/>
        <v>André Luís Massaro  - Ação Indenizatória (1007818-97.2024.8.26.0566)</v>
      </c>
    </row>
    <row r="142" spans="2:36" ht="15" hidden="1" customHeight="1" thickBot="1" x14ac:dyDescent="0.35">
      <c r="B142" s="252">
        <v>137</v>
      </c>
      <c r="C142" s="253" t="s">
        <v>41</v>
      </c>
      <c r="D142" s="253" t="s">
        <v>42</v>
      </c>
      <c r="E142" s="253" t="s">
        <v>171</v>
      </c>
      <c r="F142" s="253" t="s">
        <v>663</v>
      </c>
      <c r="G142" s="253" t="s">
        <v>651</v>
      </c>
      <c r="H142" s="253" t="s">
        <v>46</v>
      </c>
      <c r="I142" s="253" t="s">
        <v>655</v>
      </c>
      <c r="J142" s="253" t="s">
        <v>111</v>
      </c>
      <c r="K142" s="253" t="s">
        <v>664</v>
      </c>
      <c r="L142" s="253" t="s">
        <v>660</v>
      </c>
      <c r="M142" s="253" t="s">
        <v>51</v>
      </c>
      <c r="N142" s="254">
        <v>5900</v>
      </c>
      <c r="O142" s="254"/>
      <c r="P142" s="255"/>
      <c r="Q142" s="256"/>
      <c r="R142" s="256"/>
      <c r="S142" s="257" t="str">
        <f t="shared" si="12"/>
        <v/>
      </c>
      <c r="T142" s="253" t="s">
        <v>167</v>
      </c>
      <c r="U142" s="258">
        <v>45569</v>
      </c>
      <c r="V142" s="253" t="s">
        <v>53</v>
      </c>
      <c r="W142" s="253" t="s">
        <v>665</v>
      </c>
      <c r="X142" s="253" t="s">
        <v>200</v>
      </c>
      <c r="Y142" s="253"/>
      <c r="Z142" s="258">
        <v>45540</v>
      </c>
      <c r="AA142" s="258"/>
      <c r="AB142" s="259" t="str">
        <f t="shared" ca="1" si="13"/>
        <v>539 dias</v>
      </c>
      <c r="AC142" s="253"/>
      <c r="AD142" s="271" t="s">
        <v>666</v>
      </c>
      <c r="AE142" s="260"/>
      <c r="AF142" s="253" t="e">
        <f t="shared" ca="1" si="14"/>
        <v>#NUM!</v>
      </c>
      <c r="AG142" s="259">
        <f t="shared" ca="1" si="15"/>
        <v>539</v>
      </c>
      <c r="AI142" s="228" t="str">
        <f t="shared" si="16"/>
        <v>Ideal Clínicas - Responsabilidade Civil - Falha do Fornecedor (0001384-74.2024.8.26.0222)</v>
      </c>
      <c r="AJ142" s="228" t="str">
        <f t="shared" si="17"/>
        <v>Ideal Clínicas - Responsabilidade Civil - Falha do Fornecedor (0001384-74.2024.8.26.0222)</v>
      </c>
    </row>
    <row r="143" spans="2:36" ht="15" hidden="1" customHeight="1" thickBot="1" x14ac:dyDescent="0.35">
      <c r="B143" s="252">
        <v>138</v>
      </c>
      <c r="C143" s="253" t="s">
        <v>41</v>
      </c>
      <c r="D143" s="253" t="s">
        <v>487</v>
      </c>
      <c r="E143" s="253" t="s">
        <v>171</v>
      </c>
      <c r="F143" s="253" t="s">
        <v>667</v>
      </c>
      <c r="G143" s="253" t="s">
        <v>569</v>
      </c>
      <c r="H143" s="253" t="s">
        <v>46</v>
      </c>
      <c r="I143" s="253" t="s">
        <v>110</v>
      </c>
      <c r="J143" s="253" t="s">
        <v>111</v>
      </c>
      <c r="K143" s="253" t="s">
        <v>668</v>
      </c>
      <c r="L143" s="253" t="s">
        <v>660</v>
      </c>
      <c r="M143" s="253" t="s">
        <v>51</v>
      </c>
      <c r="N143" s="254">
        <v>100</v>
      </c>
      <c r="O143" s="254"/>
      <c r="P143" s="255"/>
      <c r="Q143" s="256"/>
      <c r="R143" s="256"/>
      <c r="S143" s="257" t="str">
        <f t="shared" si="12"/>
        <v/>
      </c>
      <c r="T143" s="253" t="s">
        <v>52</v>
      </c>
      <c r="U143" s="258"/>
      <c r="V143" s="253" t="s">
        <v>669</v>
      </c>
      <c r="W143" s="253" t="s">
        <v>114</v>
      </c>
      <c r="X143" s="253" t="s">
        <v>670</v>
      </c>
      <c r="Y143" s="253"/>
      <c r="Z143" s="258">
        <v>45546</v>
      </c>
      <c r="AA143" s="258"/>
      <c r="AB143" s="259" t="str">
        <f t="shared" ca="1" si="13"/>
        <v>533 dias</v>
      </c>
      <c r="AC143" s="253"/>
      <c r="AD143" s="273" t="s">
        <v>671</v>
      </c>
      <c r="AE143" s="260"/>
      <c r="AF143" s="253" t="e">
        <f t="shared" ca="1" si="14"/>
        <v>#NUM!</v>
      </c>
      <c r="AG143" s="259">
        <f t="shared" ca="1" si="15"/>
        <v>533</v>
      </c>
      <c r="AI143" s="228" t="str">
        <f t="shared" si="16"/>
        <v>Supermercados Big Compra Ltda. - Carta de Informação Preliminar - CIP (Procon) (35.049.001.24-0006444)</v>
      </c>
      <c r="AJ143" s="228" t="str">
        <f t="shared" si="17"/>
        <v>Supermercados Big Compra Ltda. - Carta de Informação Preliminar - CIP (Procon) (35.049.001.24-0006444)</v>
      </c>
    </row>
    <row r="144" spans="2:36" ht="15" hidden="1" customHeight="1" thickBot="1" x14ac:dyDescent="0.35">
      <c r="B144" s="252">
        <v>139</v>
      </c>
      <c r="C144" s="253" t="s">
        <v>78</v>
      </c>
      <c r="D144" s="253" t="s">
        <v>42</v>
      </c>
      <c r="E144" s="253" t="s">
        <v>143</v>
      </c>
      <c r="F144" s="280" t="s">
        <v>672</v>
      </c>
      <c r="G144" s="253" t="s">
        <v>556</v>
      </c>
      <c r="H144" s="253" t="s">
        <v>46</v>
      </c>
      <c r="I144" s="253" t="s">
        <v>557</v>
      </c>
      <c r="J144" s="253" t="s">
        <v>97</v>
      </c>
      <c r="K144" s="280" t="s">
        <v>2271</v>
      </c>
      <c r="L144" s="253" t="s">
        <v>98</v>
      </c>
      <c r="M144" s="253" t="s">
        <v>51</v>
      </c>
      <c r="N144" s="254">
        <v>3408.26</v>
      </c>
      <c r="O144" s="254"/>
      <c r="P144" s="255"/>
      <c r="Q144" s="256"/>
      <c r="R144" s="256"/>
      <c r="S144" s="257" t="str">
        <f t="shared" si="12"/>
        <v/>
      </c>
      <c r="T144" s="253" t="s">
        <v>52</v>
      </c>
      <c r="U144" s="258"/>
      <c r="V144" s="253" t="s">
        <v>53</v>
      </c>
      <c r="W144" s="253" t="s">
        <v>114</v>
      </c>
      <c r="X144" s="253" t="s">
        <v>578</v>
      </c>
      <c r="Y144" s="253"/>
      <c r="Z144" s="258">
        <v>45589</v>
      </c>
      <c r="AA144" s="258"/>
      <c r="AB144" s="259" t="str">
        <f t="shared" ca="1" si="13"/>
        <v>490 dias</v>
      </c>
      <c r="AC144" s="253"/>
      <c r="AD144" s="276" t="s">
        <v>673</v>
      </c>
      <c r="AE144" s="260"/>
      <c r="AF144" s="253" t="e">
        <f t="shared" ca="1" si="14"/>
        <v>#NUM!</v>
      </c>
      <c r="AG144" s="259">
        <f t="shared" ca="1" si="15"/>
        <v>490</v>
      </c>
      <c r="AI144" s="228" t="str">
        <f t="shared" si="16"/>
        <v>Associação dos Empregados no Comércio de Franca - Execução de Título Extrajudicial (1027882-74.2024.8.26.0196)</v>
      </c>
      <c r="AJ144" s="228" t="str">
        <f t="shared" si="17"/>
        <v>Associação dos Empregados no Comércio de Franca - Execução de Título Extrajudicial (1027882-74.2024.8.26.0196)</v>
      </c>
    </row>
    <row r="145" spans="2:36" ht="15" hidden="1" customHeight="1" thickBot="1" x14ac:dyDescent="0.35">
      <c r="B145" s="252">
        <v>140</v>
      </c>
      <c r="C145" s="253" t="s">
        <v>78</v>
      </c>
      <c r="D145" s="253" t="s">
        <v>42</v>
      </c>
      <c r="E145" s="253" t="s">
        <v>130</v>
      </c>
      <c r="F145" s="253" t="s">
        <v>674</v>
      </c>
      <c r="G145" s="253" t="s">
        <v>183</v>
      </c>
      <c r="H145" s="253" t="s">
        <v>46</v>
      </c>
      <c r="I145" s="253" t="s">
        <v>514</v>
      </c>
      <c r="J145" s="253" t="s">
        <v>113</v>
      </c>
      <c r="K145" s="253" t="s">
        <v>515</v>
      </c>
      <c r="L145" s="253" t="s">
        <v>111</v>
      </c>
      <c r="M145" s="253" t="s">
        <v>51</v>
      </c>
      <c r="N145" s="254">
        <v>9880</v>
      </c>
      <c r="O145" s="254"/>
      <c r="P145" s="255"/>
      <c r="Q145" s="256"/>
      <c r="R145" s="256"/>
      <c r="S145" s="257" t="str">
        <f t="shared" si="12"/>
        <v/>
      </c>
      <c r="T145" s="253" t="s">
        <v>52</v>
      </c>
      <c r="U145" s="258"/>
      <c r="V145" s="253" t="s">
        <v>53</v>
      </c>
      <c r="W145" s="253" t="s">
        <v>114</v>
      </c>
      <c r="X145" s="253" t="s">
        <v>135</v>
      </c>
      <c r="Y145" s="253"/>
      <c r="Z145" s="258">
        <v>45590</v>
      </c>
      <c r="AA145" s="258"/>
      <c r="AB145" s="259" t="str">
        <f t="shared" ca="1" si="13"/>
        <v>489 dias</v>
      </c>
      <c r="AC145" s="253"/>
      <c r="AD145" s="276" t="s">
        <v>675</v>
      </c>
      <c r="AE145" s="260"/>
      <c r="AF145" s="253" t="e">
        <f t="shared" ca="1" si="14"/>
        <v>#NUM!</v>
      </c>
      <c r="AG145" s="259">
        <f t="shared" ca="1" si="15"/>
        <v>489</v>
      </c>
      <c r="AI145" s="228" t="str">
        <f t="shared" si="16"/>
        <v>Oficina Classe A  - Seguro / Remoção / Vaga Técnica (1028032-55.2024.8.26.0196)</v>
      </c>
      <c r="AJ145" s="228" t="str">
        <f t="shared" si="17"/>
        <v>Oficina Classe A  - Seguro / Remoção / Vaga Técnica (1028032-55.2024.8.26.0196)</v>
      </c>
    </row>
    <row r="146" spans="2:36" ht="15" hidden="1" customHeight="1" thickBot="1" x14ac:dyDescent="0.35">
      <c r="B146" s="252">
        <v>141</v>
      </c>
      <c r="C146" s="264" t="s">
        <v>78</v>
      </c>
      <c r="D146" s="253" t="s">
        <v>42</v>
      </c>
      <c r="E146" s="253" t="s">
        <v>143</v>
      </c>
      <c r="F146" s="280" t="s">
        <v>676</v>
      </c>
      <c r="G146" s="253" t="s">
        <v>556</v>
      </c>
      <c r="H146" s="253" t="s">
        <v>46</v>
      </c>
      <c r="I146" s="253" t="s">
        <v>557</v>
      </c>
      <c r="J146" s="253" t="s">
        <v>97</v>
      </c>
      <c r="K146" s="280" t="s">
        <v>2272</v>
      </c>
      <c r="L146" s="253" t="s">
        <v>98</v>
      </c>
      <c r="M146" s="253" t="s">
        <v>73</v>
      </c>
      <c r="N146" s="254">
        <v>3578.04</v>
      </c>
      <c r="O146" s="254"/>
      <c r="P146" s="255"/>
      <c r="Q146" s="256"/>
      <c r="R146" s="256"/>
      <c r="S146" s="257" t="str">
        <f t="shared" si="12"/>
        <v/>
      </c>
      <c r="T146" s="253" t="s">
        <v>52</v>
      </c>
      <c r="U146" s="258"/>
      <c r="V146" s="253" t="s">
        <v>53</v>
      </c>
      <c r="W146" s="253" t="s">
        <v>114</v>
      </c>
      <c r="X146" s="253" t="s">
        <v>115</v>
      </c>
      <c r="Y146" s="253"/>
      <c r="Z146" s="258">
        <v>45590</v>
      </c>
      <c r="AA146" s="258"/>
      <c r="AB146" s="259" t="str">
        <f t="shared" ca="1" si="13"/>
        <v>489 dias</v>
      </c>
      <c r="AC146" s="253"/>
      <c r="AD146" s="276" t="s">
        <v>677</v>
      </c>
      <c r="AE146" s="260"/>
      <c r="AF146" s="253" t="e">
        <f t="shared" ca="1" si="14"/>
        <v>#NUM!</v>
      </c>
      <c r="AG146" s="259">
        <f t="shared" ca="1" si="15"/>
        <v>489</v>
      </c>
      <c r="AI146" s="228" t="str">
        <f t="shared" si="16"/>
        <v>Associação dos Empregados no Comércio de Franca - Execução de Título Extrajudicial (1027936-40.2024.8.26.0196)</v>
      </c>
      <c r="AJ146" s="228" t="str">
        <f t="shared" si="17"/>
        <v>Associação dos Empregados no Comércio de Franca - Execução de Título Extrajudicial (1027936-40.2024.8.26.0196)</v>
      </c>
    </row>
    <row r="147" spans="2:36" ht="15" hidden="1" customHeight="1" thickBot="1" x14ac:dyDescent="0.35">
      <c r="B147" s="252">
        <v>142</v>
      </c>
      <c r="C147" s="253" t="s">
        <v>78</v>
      </c>
      <c r="D147" s="253" t="s">
        <v>42</v>
      </c>
      <c r="E147" s="253" t="s">
        <v>130</v>
      </c>
      <c r="F147" s="253" t="s">
        <v>678</v>
      </c>
      <c r="G147" s="253" t="s">
        <v>443</v>
      </c>
      <c r="H147" s="253" t="s">
        <v>46</v>
      </c>
      <c r="I147" s="253" t="s">
        <v>679</v>
      </c>
      <c r="J147" s="253" t="s">
        <v>113</v>
      </c>
      <c r="K147" s="253" t="s">
        <v>539</v>
      </c>
      <c r="L147" s="253" t="s">
        <v>111</v>
      </c>
      <c r="M147" s="253" t="s">
        <v>73</v>
      </c>
      <c r="N147" s="254">
        <v>6000</v>
      </c>
      <c r="O147" s="254"/>
      <c r="P147" s="255"/>
      <c r="Q147" s="256"/>
      <c r="R147" s="256"/>
      <c r="S147" s="257" t="str">
        <f t="shared" si="12"/>
        <v/>
      </c>
      <c r="T147" s="253" t="s">
        <v>167</v>
      </c>
      <c r="U147" s="258">
        <v>45597</v>
      </c>
      <c r="V147" s="253" t="s">
        <v>53</v>
      </c>
      <c r="W147" s="253" t="s">
        <v>54</v>
      </c>
      <c r="X147" s="253" t="s">
        <v>93</v>
      </c>
      <c r="Y147" s="253" t="s">
        <v>680</v>
      </c>
      <c r="Z147" s="258">
        <v>45588</v>
      </c>
      <c r="AA147" s="258"/>
      <c r="AB147" s="259" t="str">
        <f t="shared" ca="1" si="13"/>
        <v>491 dias</v>
      </c>
      <c r="AC147" s="253"/>
      <c r="AD147" s="276" t="s">
        <v>681</v>
      </c>
      <c r="AE147" s="260"/>
      <c r="AF147" s="253" t="e">
        <f t="shared" ca="1" si="14"/>
        <v>#NUM!</v>
      </c>
      <c r="AG147" s="259">
        <f t="shared" ca="1" si="15"/>
        <v>491</v>
      </c>
      <c r="AI147" s="228" t="str">
        <f t="shared" si="16"/>
        <v>HitCar Centro Automotivo LTDA.  - Ação de Cobrança  (1057955-69.2024.8.26.0506)</v>
      </c>
      <c r="AJ147" s="228" t="str">
        <f t="shared" si="17"/>
        <v>HitCar Centro Automotivo LTDA.  - Ação de Cobrança  (1057955-69.2024.8.26.0506)</v>
      </c>
    </row>
    <row r="148" spans="2:36" ht="15" customHeight="1" thickBot="1" x14ac:dyDescent="0.35">
      <c r="B148" s="252">
        <v>143</v>
      </c>
      <c r="C148" s="253" t="s">
        <v>78</v>
      </c>
      <c r="D148" s="253" t="s">
        <v>487</v>
      </c>
      <c r="E148" s="253" t="s">
        <v>682</v>
      </c>
      <c r="F148" s="253" t="s">
        <v>683</v>
      </c>
      <c r="G148" s="253" t="s">
        <v>569</v>
      </c>
      <c r="H148" s="253" t="s">
        <v>46</v>
      </c>
      <c r="I148" s="253" t="s">
        <v>110</v>
      </c>
      <c r="J148" s="253" t="s">
        <v>292</v>
      </c>
      <c r="K148" s="253" t="s">
        <v>684</v>
      </c>
      <c r="L148" s="253" t="s">
        <v>290</v>
      </c>
      <c r="M148" s="253" t="s">
        <v>51</v>
      </c>
      <c r="N148" s="254">
        <v>59.92</v>
      </c>
      <c r="O148" s="254"/>
      <c r="P148" s="255"/>
      <c r="Q148" s="256"/>
      <c r="R148" s="256"/>
      <c r="S148" s="257" t="str">
        <f t="shared" si="12"/>
        <v/>
      </c>
      <c r="T148" s="253" t="s">
        <v>167</v>
      </c>
      <c r="U148" s="258">
        <v>45600</v>
      </c>
      <c r="V148" s="253" t="s">
        <v>669</v>
      </c>
      <c r="W148" s="253" t="s">
        <v>114</v>
      </c>
      <c r="X148" s="253" t="s">
        <v>670</v>
      </c>
      <c r="Y148" s="253" t="s">
        <v>685</v>
      </c>
      <c r="Z148" s="258">
        <v>45589</v>
      </c>
      <c r="AA148" s="258"/>
      <c r="AB148" s="259" t="str">
        <f t="shared" ca="1" si="13"/>
        <v>490 dias</v>
      </c>
      <c r="AC148" s="253"/>
      <c r="AD148" s="273" t="s">
        <v>671</v>
      </c>
      <c r="AE148" s="260"/>
      <c r="AF148" s="253" t="e">
        <f t="shared" ca="1" si="14"/>
        <v>#NUM!</v>
      </c>
      <c r="AG148" s="259">
        <f t="shared" ca="1" si="15"/>
        <v>490</v>
      </c>
      <c r="AI148" s="228" t="str">
        <f t="shared" si="16"/>
        <v>Supermercados Big Compra Ltda. - Carta de Informação Preliminar - CIP (Procon) (35.049.001.24.00077536)</v>
      </c>
      <c r="AJ148" s="228" t="str">
        <f t="shared" si="17"/>
        <v>Supermercados Big Compra Ltda. - Carta de Informação Preliminar - CIP (Procon) (35.049.001.24.00077536)</v>
      </c>
    </row>
    <row r="149" spans="2:36" ht="15" hidden="1" customHeight="1" thickBot="1" x14ac:dyDescent="0.35">
      <c r="B149" s="252">
        <v>144</v>
      </c>
      <c r="C149" s="253" t="s">
        <v>41</v>
      </c>
      <c r="D149" s="253" t="s">
        <v>42</v>
      </c>
      <c r="E149" s="253" t="s">
        <v>143</v>
      </c>
      <c r="F149" s="253" t="s">
        <v>686</v>
      </c>
      <c r="G149" s="253" t="s">
        <v>288</v>
      </c>
      <c r="H149" s="253" t="s">
        <v>46</v>
      </c>
      <c r="I149" s="253" t="s">
        <v>110</v>
      </c>
      <c r="J149" s="253" t="s">
        <v>113</v>
      </c>
      <c r="K149" s="253" t="s">
        <v>687</v>
      </c>
      <c r="L149" s="253" t="s">
        <v>292</v>
      </c>
      <c r="M149" s="253" t="s">
        <v>73</v>
      </c>
      <c r="N149" s="254">
        <v>30000</v>
      </c>
      <c r="O149" s="254"/>
      <c r="P149" s="255"/>
      <c r="Q149" s="256"/>
      <c r="R149" s="256"/>
      <c r="S149" s="257" t="str">
        <f t="shared" si="12"/>
        <v/>
      </c>
      <c r="T149" s="253"/>
      <c r="U149" s="258"/>
      <c r="V149" s="253" t="s">
        <v>53</v>
      </c>
      <c r="W149" s="253" t="s">
        <v>688</v>
      </c>
      <c r="X149" s="253" t="s">
        <v>689</v>
      </c>
      <c r="Y149" s="253" t="s">
        <v>690</v>
      </c>
      <c r="Z149" s="258">
        <v>41823</v>
      </c>
      <c r="AA149" s="258"/>
      <c r="AB149" s="259" t="str">
        <f t="shared" ca="1" si="13"/>
        <v>4256 dias</v>
      </c>
      <c r="AC149" s="253"/>
      <c r="AD149" s="273"/>
      <c r="AE149" s="260"/>
      <c r="AF149" s="253" t="e">
        <f t="shared" ca="1" si="14"/>
        <v>#NUM!</v>
      </c>
      <c r="AG149" s="259">
        <f t="shared" ca="1" si="15"/>
        <v>4256</v>
      </c>
      <c r="AI149" s="228" t="str">
        <f t="shared" si="16"/>
        <v>Supermercados Big Compra Ltda. - Reclamação Trabalhista (0010338-16.2014.5.15.0029 )</v>
      </c>
      <c r="AJ149" s="228" t="str">
        <f t="shared" si="17"/>
        <v>Supermercados Big Compra Ltda. - Reclamação Trabalhista (0010338-16.2014.5.15.0029 )</v>
      </c>
    </row>
    <row r="150" spans="2:36" ht="15" hidden="1" customHeight="1" thickBot="1" x14ac:dyDescent="0.35">
      <c r="B150" s="252">
        <v>145</v>
      </c>
      <c r="C150" s="253" t="s">
        <v>41</v>
      </c>
      <c r="D150" s="253" t="s">
        <v>42</v>
      </c>
      <c r="E150" s="253" t="s">
        <v>143</v>
      </c>
      <c r="F150" s="253" t="s">
        <v>691</v>
      </c>
      <c r="G150" s="253" t="s">
        <v>288</v>
      </c>
      <c r="H150" s="253" t="s">
        <v>46</v>
      </c>
      <c r="I150" s="253" t="s">
        <v>110</v>
      </c>
      <c r="J150" s="253" t="s">
        <v>113</v>
      </c>
      <c r="K150" s="253" t="s">
        <v>687</v>
      </c>
      <c r="L150" s="253" t="s">
        <v>292</v>
      </c>
      <c r="M150" s="253" t="s">
        <v>73</v>
      </c>
      <c r="N150" s="254">
        <v>30000</v>
      </c>
      <c r="O150" s="254"/>
      <c r="P150" s="255"/>
      <c r="Q150" s="256"/>
      <c r="R150" s="256"/>
      <c r="S150" s="257" t="str">
        <f t="shared" si="12"/>
        <v/>
      </c>
      <c r="T150" s="253"/>
      <c r="U150" s="258"/>
      <c r="V150" s="253" t="s">
        <v>53</v>
      </c>
      <c r="W150" s="253" t="s">
        <v>688</v>
      </c>
      <c r="X150" s="253" t="s">
        <v>689</v>
      </c>
      <c r="Y150" s="253" t="s">
        <v>690</v>
      </c>
      <c r="Z150" s="258">
        <v>41855</v>
      </c>
      <c r="AA150" s="258"/>
      <c r="AB150" s="259" t="str">
        <f t="shared" ca="1" si="13"/>
        <v>4224 dias</v>
      </c>
      <c r="AC150" s="253"/>
      <c r="AD150" s="273"/>
      <c r="AE150" s="260"/>
      <c r="AF150" s="253" t="e">
        <f t="shared" ca="1" si="14"/>
        <v>#NUM!</v>
      </c>
      <c r="AG150" s="259">
        <f t="shared" ca="1" si="15"/>
        <v>4224</v>
      </c>
      <c r="AI150" s="228" t="str">
        <f t="shared" si="16"/>
        <v>Supermercados Big Compra Ltda. - Reclamação Trabalhista (0010516-62.2014.5.15.0029)</v>
      </c>
      <c r="AJ150" s="228" t="str">
        <f t="shared" si="17"/>
        <v>Supermercados Big Compra Ltda. - Reclamação Trabalhista (0010516-62.2014.5.15.0029)</v>
      </c>
    </row>
    <row r="151" spans="2:36" ht="15" hidden="1" customHeight="1" thickBot="1" x14ac:dyDescent="0.35">
      <c r="B151" s="252">
        <v>146</v>
      </c>
      <c r="C151" s="253" t="s">
        <v>78</v>
      </c>
      <c r="D151" s="253" t="s">
        <v>42</v>
      </c>
      <c r="E151" s="253" t="s">
        <v>576</v>
      </c>
      <c r="F151" s="280" t="s">
        <v>692</v>
      </c>
      <c r="G151" s="253" t="s">
        <v>556</v>
      </c>
      <c r="H151" s="253" t="s">
        <v>46</v>
      </c>
      <c r="I151" s="253" t="s">
        <v>557</v>
      </c>
      <c r="J151" s="253" t="s">
        <v>97</v>
      </c>
      <c r="K151" s="280" t="s">
        <v>2273</v>
      </c>
      <c r="L151" s="253" t="s">
        <v>98</v>
      </c>
      <c r="M151" s="253" t="s">
        <v>51</v>
      </c>
      <c r="N151" s="254">
        <v>1807.83</v>
      </c>
      <c r="O151" s="254">
        <v>2699.63</v>
      </c>
      <c r="P151" s="255"/>
      <c r="Q151" s="256">
        <v>0.25</v>
      </c>
      <c r="R151" s="256"/>
      <c r="S151" s="257">
        <f t="shared" si="12"/>
        <v>674.90750000000003</v>
      </c>
      <c r="T151" s="253" t="s">
        <v>52</v>
      </c>
      <c r="U151" s="258"/>
      <c r="V151" s="253" t="s">
        <v>53</v>
      </c>
      <c r="W151" s="253" t="s">
        <v>114</v>
      </c>
      <c r="X151" s="253" t="s">
        <v>135</v>
      </c>
      <c r="Y151" s="253" t="s">
        <v>693</v>
      </c>
      <c r="Z151" s="258">
        <v>45535</v>
      </c>
      <c r="AA151" s="258"/>
      <c r="AB151" s="259" t="str">
        <f t="shared" ca="1" si="13"/>
        <v>544 dias</v>
      </c>
      <c r="AC151" s="253"/>
      <c r="AD151" s="276" t="s">
        <v>694</v>
      </c>
      <c r="AE151" s="260"/>
      <c r="AF151" s="253" t="e">
        <f t="shared" ca="1" si="14"/>
        <v>#NUM!</v>
      </c>
      <c r="AG151" s="259">
        <f t="shared" ca="1" si="15"/>
        <v>544</v>
      </c>
      <c r="AI151" s="228" t="str">
        <f t="shared" si="16"/>
        <v>Associação dos Empregados no Comércio de Franca - Execução de Título Extrajudicial (1022691-48.2024.8.26.0196)</v>
      </c>
      <c r="AJ151" s="228" t="str">
        <f t="shared" si="17"/>
        <v>Associação dos Empregados no Comércio de Franca - Execução de Título Extrajudicial (1022691-48.2024.8.26.0196)</v>
      </c>
    </row>
    <row r="152" spans="2:36" ht="15" hidden="1" customHeight="1" thickBot="1" x14ac:dyDescent="0.35">
      <c r="B152" s="252">
        <v>147</v>
      </c>
      <c r="C152" s="253" t="s">
        <v>41</v>
      </c>
      <c r="D152" s="253" t="s">
        <v>42</v>
      </c>
      <c r="E152" s="253" t="s">
        <v>119</v>
      </c>
      <c r="F152" s="253" t="s">
        <v>695</v>
      </c>
      <c r="G152" s="253" t="s">
        <v>651</v>
      </c>
      <c r="H152" s="253" t="s">
        <v>46</v>
      </c>
      <c r="I152" s="253" t="s">
        <v>110</v>
      </c>
      <c r="J152" s="253" t="s">
        <v>111</v>
      </c>
      <c r="K152" s="253" t="s">
        <v>696</v>
      </c>
      <c r="L152" s="253" t="s">
        <v>113</v>
      </c>
      <c r="M152" s="253" t="s">
        <v>73</v>
      </c>
      <c r="N152" s="254">
        <v>15000</v>
      </c>
      <c r="O152" s="254"/>
      <c r="P152" s="255"/>
      <c r="Q152" s="256"/>
      <c r="R152" s="256"/>
      <c r="S152" s="257" t="str">
        <f t="shared" si="12"/>
        <v/>
      </c>
      <c r="T152" s="253" t="s">
        <v>167</v>
      </c>
      <c r="U152" s="258">
        <v>45642</v>
      </c>
      <c r="V152" s="253" t="s">
        <v>53</v>
      </c>
      <c r="W152" s="253" t="s">
        <v>114</v>
      </c>
      <c r="X152" s="253" t="s">
        <v>115</v>
      </c>
      <c r="Y152" s="253" t="s">
        <v>2171</v>
      </c>
      <c r="Z152" s="258">
        <v>45584</v>
      </c>
      <c r="AA152" s="258"/>
      <c r="AB152" s="259" t="str">
        <f t="shared" ca="1" si="13"/>
        <v>495 dias</v>
      </c>
      <c r="AC152" s="253"/>
      <c r="AD152" s="276" t="s">
        <v>697</v>
      </c>
      <c r="AE152" s="260"/>
      <c r="AF152" s="253" t="e">
        <f t="shared" ca="1" si="14"/>
        <v>#NUM!</v>
      </c>
      <c r="AG152" s="259">
        <f t="shared" ca="1" si="15"/>
        <v>495</v>
      </c>
      <c r="AI152" s="228" t="str">
        <f t="shared" si="16"/>
        <v>Supermercados Big Compra Ltda. - Responsabilidade Civil - Falha do Fornecedor (1027360-47.2024.8.26.0196)</v>
      </c>
      <c r="AJ152" s="228" t="str">
        <f t="shared" si="17"/>
        <v>Supermercados Big Compra Ltda. - Responsabilidade Civil - Falha do Fornecedor (1027360-47.2024.8.26.0196)</v>
      </c>
    </row>
    <row r="153" spans="2:36" ht="15" hidden="1" customHeight="1" thickBot="1" x14ac:dyDescent="0.35">
      <c r="B153" s="252">
        <v>148</v>
      </c>
      <c r="C153" s="253" t="s">
        <v>41</v>
      </c>
      <c r="D153" s="253" t="s">
        <v>42</v>
      </c>
      <c r="E153" s="253" t="s">
        <v>130</v>
      </c>
      <c r="F153" s="253" t="s">
        <v>698</v>
      </c>
      <c r="G153" s="253" t="s">
        <v>183</v>
      </c>
      <c r="H153" s="253" t="s">
        <v>46</v>
      </c>
      <c r="I153" s="253" t="s">
        <v>514</v>
      </c>
      <c r="J153" s="253" t="s">
        <v>113</v>
      </c>
      <c r="K153" s="253" t="s">
        <v>383</v>
      </c>
      <c r="L153" s="253" t="s">
        <v>111</v>
      </c>
      <c r="M153" s="253" t="s">
        <v>51</v>
      </c>
      <c r="N153" s="254">
        <v>3520</v>
      </c>
      <c r="O153" s="254"/>
      <c r="P153" s="255"/>
      <c r="Q153" s="256"/>
      <c r="R153" s="256"/>
      <c r="S153" s="257" t="str">
        <f t="shared" si="12"/>
        <v/>
      </c>
      <c r="T153" s="253"/>
      <c r="U153" s="258"/>
      <c r="V153" s="253" t="s">
        <v>53</v>
      </c>
      <c r="W153" s="253" t="s">
        <v>114</v>
      </c>
      <c r="X153" s="253" t="s">
        <v>135</v>
      </c>
      <c r="Y153" s="253" t="s">
        <v>699</v>
      </c>
      <c r="Z153" s="258">
        <v>45645</v>
      </c>
      <c r="AA153" s="258"/>
      <c r="AB153" s="259" t="str">
        <f t="shared" ca="1" si="13"/>
        <v>434 dias</v>
      </c>
      <c r="AC153" s="253"/>
      <c r="AD153" s="277" t="s">
        <v>700</v>
      </c>
      <c r="AE153" s="260"/>
      <c r="AF153" s="253" t="e">
        <f t="shared" ca="1" si="14"/>
        <v>#NUM!</v>
      </c>
      <c r="AG153" s="259">
        <f t="shared" ca="1" si="15"/>
        <v>434</v>
      </c>
      <c r="AI153" s="228" t="str">
        <f t="shared" si="16"/>
        <v>Oficina Classe A  - Seguro / Remoção / Vaga Técnica (1032822-82.2024.8.26.0196)</v>
      </c>
      <c r="AJ153" s="228" t="str">
        <f t="shared" si="17"/>
        <v>Oficina Classe A  - Seguro / Remoção / Vaga Técnica (1032822-82.2024.8.26.0196)</v>
      </c>
    </row>
    <row r="154" spans="2:36" ht="15" customHeight="1" thickBot="1" x14ac:dyDescent="0.35">
      <c r="B154" s="252">
        <v>149</v>
      </c>
      <c r="C154" s="253" t="s">
        <v>78</v>
      </c>
      <c r="D154" s="253" t="s">
        <v>42</v>
      </c>
      <c r="E154" s="253" t="s">
        <v>189</v>
      </c>
      <c r="F154" s="253" t="s">
        <v>701</v>
      </c>
      <c r="G154" s="253" t="s">
        <v>651</v>
      </c>
      <c r="H154" s="253" t="s">
        <v>46</v>
      </c>
      <c r="I154" s="253" t="s">
        <v>110</v>
      </c>
      <c r="J154" s="253" t="s">
        <v>111</v>
      </c>
      <c r="K154" s="253" t="s">
        <v>702</v>
      </c>
      <c r="L154" s="253" t="s">
        <v>113</v>
      </c>
      <c r="M154" s="253" t="s">
        <v>51</v>
      </c>
      <c r="N154" s="254">
        <v>40000</v>
      </c>
      <c r="O154" s="254"/>
      <c r="P154" s="255"/>
      <c r="Q154" s="256"/>
      <c r="R154" s="256"/>
      <c r="S154" s="257" t="str">
        <f t="shared" si="12"/>
        <v/>
      </c>
      <c r="T154" s="253" t="s">
        <v>167</v>
      </c>
      <c r="U154" s="258">
        <v>45702</v>
      </c>
      <c r="V154" s="253" t="s">
        <v>53</v>
      </c>
      <c r="W154" s="253" t="s">
        <v>54</v>
      </c>
      <c r="X154" s="253" t="s">
        <v>135</v>
      </c>
      <c r="Y154" s="253" t="s">
        <v>703</v>
      </c>
      <c r="Z154" s="258">
        <v>45587</v>
      </c>
      <c r="AA154" s="258"/>
      <c r="AB154" s="259" t="str">
        <f t="shared" ca="1" si="13"/>
        <v>492 dias</v>
      </c>
      <c r="AC154" s="253"/>
      <c r="AD154" s="276" t="s">
        <v>704</v>
      </c>
      <c r="AE154" s="260"/>
      <c r="AF154" s="253" t="e">
        <f t="shared" ca="1" si="14"/>
        <v>#NUM!</v>
      </c>
      <c r="AG154" s="259">
        <f t="shared" ca="1" si="15"/>
        <v>492</v>
      </c>
      <c r="AI154" s="228" t="str">
        <f t="shared" si="16"/>
        <v>Supermercados Big Compra Ltda. - Responsabilidade Civil - Falha do Fornecedor (1057546-93.2024.8.26.0506)</v>
      </c>
      <c r="AJ154" s="228" t="str">
        <f t="shared" si="17"/>
        <v>Supermercados Big Compra Ltda. - Responsabilidade Civil - Falha do Fornecedor (1057546-93.2024.8.26.0506)</v>
      </c>
    </row>
    <row r="155" spans="2:36" ht="15" customHeight="1" thickBot="1" x14ac:dyDescent="0.35">
      <c r="B155" s="252">
        <v>150</v>
      </c>
      <c r="C155" s="253" t="s">
        <v>78</v>
      </c>
      <c r="D155" s="253" t="s">
        <v>42</v>
      </c>
      <c r="E155" s="253" t="s">
        <v>189</v>
      </c>
      <c r="F155" s="253" t="s">
        <v>705</v>
      </c>
      <c r="G155" s="253" t="s">
        <v>651</v>
      </c>
      <c r="H155" s="253" t="s">
        <v>46</v>
      </c>
      <c r="I155" s="253" t="s">
        <v>110</v>
      </c>
      <c r="J155" s="253" t="s">
        <v>111</v>
      </c>
      <c r="K155" s="253" t="s">
        <v>706</v>
      </c>
      <c r="L155" s="253" t="s">
        <v>113</v>
      </c>
      <c r="M155" s="253" t="s">
        <v>51</v>
      </c>
      <c r="N155" s="254">
        <v>10000</v>
      </c>
      <c r="O155" s="254"/>
      <c r="P155" s="255"/>
      <c r="Q155" s="256"/>
      <c r="R155" s="256"/>
      <c r="S155" s="257" t="str">
        <f t="shared" si="12"/>
        <v/>
      </c>
      <c r="T155" s="253" t="s">
        <v>167</v>
      </c>
      <c r="U155" s="258">
        <v>45702</v>
      </c>
      <c r="V155" s="253" t="s">
        <v>53</v>
      </c>
      <c r="W155" s="253" t="s">
        <v>114</v>
      </c>
      <c r="X155" s="253" t="s">
        <v>578</v>
      </c>
      <c r="Y155" s="253" t="s">
        <v>703</v>
      </c>
      <c r="Z155" s="258">
        <v>45644</v>
      </c>
      <c r="AA155" s="258"/>
      <c r="AB155" s="259" t="str">
        <f t="shared" ca="1" si="13"/>
        <v>435 dias</v>
      </c>
      <c r="AC155" s="253"/>
      <c r="AD155" s="276" t="s">
        <v>707</v>
      </c>
      <c r="AE155" s="260"/>
      <c r="AF155" s="253" t="e">
        <f t="shared" ca="1" si="14"/>
        <v>#NUM!</v>
      </c>
      <c r="AG155" s="259">
        <f t="shared" ca="1" si="15"/>
        <v>435</v>
      </c>
      <c r="AI155" s="228" t="str">
        <f t="shared" si="16"/>
        <v>Supermercados Big Compra Ltda. - Responsabilidade Civil - Falha do Fornecedor (1032539-59.2024.8.26.0196)</v>
      </c>
      <c r="AJ155" s="228" t="str">
        <f t="shared" si="17"/>
        <v>Supermercados Big Compra Ltda. - Responsabilidade Civil - Falha do Fornecedor (1032539-59.2024.8.26.0196)</v>
      </c>
    </row>
    <row r="156" spans="2:36" ht="15" hidden="1" customHeight="1" thickBot="1" x14ac:dyDescent="0.35">
      <c r="B156" s="252">
        <v>151</v>
      </c>
      <c r="C156" s="253" t="s">
        <v>78</v>
      </c>
      <c r="D156" s="253" t="s">
        <v>42</v>
      </c>
      <c r="E156" s="253" t="s">
        <v>171</v>
      </c>
      <c r="F156" s="253" t="s">
        <v>708</v>
      </c>
      <c r="G156" s="253" t="s">
        <v>288</v>
      </c>
      <c r="H156" s="253" t="s">
        <v>46</v>
      </c>
      <c r="I156" s="253" t="s">
        <v>355</v>
      </c>
      <c r="J156" s="253" t="s">
        <v>376</v>
      </c>
      <c r="K156" s="253" t="s">
        <v>709</v>
      </c>
      <c r="L156" s="253" t="s">
        <v>710</v>
      </c>
      <c r="M156" s="253" t="s">
        <v>73</v>
      </c>
      <c r="N156" s="254">
        <v>276317.40000000002</v>
      </c>
      <c r="O156" s="254"/>
      <c r="P156" s="255"/>
      <c r="Q156" s="256"/>
      <c r="R156" s="256"/>
      <c r="S156" s="257" t="str">
        <f t="shared" si="12"/>
        <v/>
      </c>
      <c r="T156" s="253" t="s">
        <v>167</v>
      </c>
      <c r="U156" s="258">
        <v>45699</v>
      </c>
      <c r="V156" s="253" t="s">
        <v>293</v>
      </c>
      <c r="W156" s="253" t="s">
        <v>54</v>
      </c>
      <c r="X156" s="253" t="s">
        <v>357</v>
      </c>
      <c r="Y156" s="253" t="s">
        <v>711</v>
      </c>
      <c r="Z156" s="258">
        <v>45638</v>
      </c>
      <c r="AA156" s="258"/>
      <c r="AB156" s="259" t="str">
        <f t="shared" ca="1" si="13"/>
        <v>441 dias</v>
      </c>
      <c r="AC156" s="253"/>
      <c r="AD156" s="273"/>
      <c r="AE156" s="260"/>
      <c r="AF156" s="253" t="e">
        <f t="shared" ca="1" si="14"/>
        <v>#NUM!</v>
      </c>
      <c r="AG156" s="259">
        <f t="shared" ca="1" si="15"/>
        <v>441</v>
      </c>
      <c r="AI156" s="228" t="str">
        <f t="shared" si="16"/>
        <v>Hit Car Centro Automotivo LITDA.  - Reclamação Trabalhista (0012403-18.2024.5.15.0066)</v>
      </c>
      <c r="AJ156" s="228" t="str">
        <f t="shared" si="17"/>
        <v>Hit Car Centro Automotivo LITDA.  - Reclamação Trabalhista (0012403-18.2024.5.15.0066)</v>
      </c>
    </row>
    <row r="157" spans="2:36" ht="15" hidden="1" customHeight="1" thickBot="1" x14ac:dyDescent="0.35">
      <c r="B157" s="252">
        <v>152</v>
      </c>
      <c r="C157" s="253" t="s">
        <v>78</v>
      </c>
      <c r="D157" s="253" t="s">
        <v>42</v>
      </c>
      <c r="E157" s="253" t="s">
        <v>130</v>
      </c>
      <c r="F157" s="253" t="s">
        <v>712</v>
      </c>
      <c r="G157" s="253" t="s">
        <v>651</v>
      </c>
      <c r="H157" s="253" t="s">
        <v>61</v>
      </c>
      <c r="I157" s="253" t="s">
        <v>713</v>
      </c>
      <c r="J157" s="253" t="s">
        <v>48</v>
      </c>
      <c r="K157" s="253" t="s">
        <v>714</v>
      </c>
      <c r="L157" s="253" t="s">
        <v>50</v>
      </c>
      <c r="M157" s="253" t="s">
        <v>51</v>
      </c>
      <c r="N157" s="254">
        <v>168000</v>
      </c>
      <c r="O157" s="254"/>
      <c r="P157" s="255"/>
      <c r="Q157" s="256"/>
      <c r="R157" s="256"/>
      <c r="S157" s="257" t="str">
        <f t="shared" si="12"/>
        <v/>
      </c>
      <c r="T157" s="253"/>
      <c r="U157" s="258"/>
      <c r="V157" s="253" t="s">
        <v>53</v>
      </c>
      <c r="W157" s="253" t="s">
        <v>54</v>
      </c>
      <c r="X157" s="253" t="s">
        <v>168</v>
      </c>
      <c r="Y157" s="253" t="s">
        <v>699</v>
      </c>
      <c r="Z157" s="258">
        <v>45694</v>
      </c>
      <c r="AA157" s="258"/>
      <c r="AB157" s="259" t="str">
        <f t="shared" ca="1" si="13"/>
        <v>385 dias</v>
      </c>
      <c r="AC157" s="253"/>
      <c r="AD157" s="276" t="s">
        <v>715</v>
      </c>
      <c r="AE157" s="260"/>
      <c r="AF157" s="253" t="e">
        <f t="shared" ca="1" si="14"/>
        <v>#NUM!</v>
      </c>
      <c r="AG157" s="259">
        <f t="shared" ca="1" si="15"/>
        <v>385</v>
      </c>
      <c r="AI157" s="228" t="str">
        <f t="shared" si="16"/>
        <v>César Augusto de Oliveira - Responsabilidade Civil - Falha do Fornecedor (1004498-88.2025.8.26.0506)</v>
      </c>
      <c r="AJ157" s="228" t="str">
        <f t="shared" si="17"/>
        <v>César Augusto de Oliveira - Responsabilidade Civil - Falha do Fornecedor (1004498-88.2025.8.26.0506)</v>
      </c>
    </row>
    <row r="158" spans="2:36" ht="15" hidden="1" customHeight="1" thickBot="1" x14ac:dyDescent="0.35">
      <c r="B158" s="252">
        <v>153</v>
      </c>
      <c r="C158" s="253" t="s">
        <v>41</v>
      </c>
      <c r="D158" s="253" t="s">
        <v>487</v>
      </c>
      <c r="E158" s="253" t="s">
        <v>682</v>
      </c>
      <c r="F158" s="253" t="s">
        <v>716</v>
      </c>
      <c r="G158" s="253" t="s">
        <v>569</v>
      </c>
      <c r="H158" s="253" t="s">
        <v>46</v>
      </c>
      <c r="I158" s="253" t="s">
        <v>110</v>
      </c>
      <c r="J158" s="253" t="s">
        <v>292</v>
      </c>
      <c r="K158" s="253" t="s">
        <v>717</v>
      </c>
      <c r="L158" s="253" t="s">
        <v>290</v>
      </c>
      <c r="M158" s="253" t="s">
        <v>51</v>
      </c>
      <c r="N158" s="254">
        <v>130</v>
      </c>
      <c r="O158" s="254"/>
      <c r="P158" s="255"/>
      <c r="Q158" s="256"/>
      <c r="R158" s="256"/>
      <c r="S158" s="257" t="str">
        <f t="shared" si="12"/>
        <v/>
      </c>
      <c r="T158" s="253" t="s">
        <v>167</v>
      </c>
      <c r="U158" s="258">
        <v>45706</v>
      </c>
      <c r="V158" s="253" t="s">
        <v>718</v>
      </c>
      <c r="W158" s="253" t="s">
        <v>54</v>
      </c>
      <c r="X158" s="253" t="s">
        <v>719</v>
      </c>
      <c r="Y158" s="253" t="s">
        <v>2172</v>
      </c>
      <c r="Z158" s="258">
        <v>45696</v>
      </c>
      <c r="AA158" s="258"/>
      <c r="AB158" s="259" t="str">
        <f t="shared" ca="1" si="13"/>
        <v>383 dias</v>
      </c>
      <c r="AC158" s="253"/>
      <c r="AD158" s="276" t="s">
        <v>720</v>
      </c>
      <c r="AE158" s="260"/>
      <c r="AF158" s="253" t="e">
        <f t="shared" ca="1" si="14"/>
        <v>#NUM!</v>
      </c>
      <c r="AG158" s="259">
        <f t="shared" ca="1" si="15"/>
        <v>383</v>
      </c>
      <c r="AI158" s="228" t="str">
        <f t="shared" si="16"/>
        <v>Supermercados Big Compra Ltda. - Carta de Informação Preliminar - CIP (Procon) (35.001.003.25.0104363)</v>
      </c>
      <c r="AJ158" s="228" t="str">
        <f t="shared" si="17"/>
        <v>Supermercados Big Compra Ltda. - Carta de Informação Preliminar - CIP (Procon) (35.001.003.25.0104363)</v>
      </c>
    </row>
    <row r="159" spans="2:36" ht="15" hidden="1" customHeight="1" thickBot="1" x14ac:dyDescent="0.35">
      <c r="B159" s="252">
        <v>154</v>
      </c>
      <c r="C159" s="253" t="s">
        <v>78</v>
      </c>
      <c r="D159" s="253" t="s">
        <v>42</v>
      </c>
      <c r="E159" s="253" t="s">
        <v>130</v>
      </c>
      <c r="F159" s="253" t="s">
        <v>721</v>
      </c>
      <c r="G159" s="253" t="s">
        <v>722</v>
      </c>
      <c r="H159" s="253" t="s">
        <v>46</v>
      </c>
      <c r="I159" s="253" t="s">
        <v>723</v>
      </c>
      <c r="J159" s="253" t="s">
        <v>48</v>
      </c>
      <c r="K159" s="253" t="s">
        <v>724</v>
      </c>
      <c r="L159" s="253" t="s">
        <v>50</v>
      </c>
      <c r="M159" s="253" t="s">
        <v>51</v>
      </c>
      <c r="N159" s="254">
        <v>10000</v>
      </c>
      <c r="O159" s="254"/>
      <c r="P159" s="255"/>
      <c r="Q159" s="256"/>
      <c r="R159" s="256"/>
      <c r="S159" s="257" t="str">
        <f t="shared" si="12"/>
        <v/>
      </c>
      <c r="T159" s="253" t="s">
        <v>52</v>
      </c>
      <c r="U159" s="258"/>
      <c r="V159" s="253" t="s">
        <v>53</v>
      </c>
      <c r="W159" s="253" t="s">
        <v>54</v>
      </c>
      <c r="X159" s="253" t="s">
        <v>156</v>
      </c>
      <c r="Y159" s="253" t="s">
        <v>725</v>
      </c>
      <c r="Z159" s="258">
        <v>45700</v>
      </c>
      <c r="AA159" s="258"/>
      <c r="AB159" s="259" t="str">
        <f t="shared" ca="1" si="13"/>
        <v>379 dias</v>
      </c>
      <c r="AC159" s="253"/>
      <c r="AD159" s="276" t="s">
        <v>726</v>
      </c>
      <c r="AE159" s="260"/>
      <c r="AF159" s="253" t="e">
        <f t="shared" ca="1" si="14"/>
        <v>#NUM!</v>
      </c>
      <c r="AG159" s="259">
        <f t="shared" ca="1" si="15"/>
        <v>379</v>
      </c>
      <c r="AI159" s="228" t="str">
        <f t="shared" si="16"/>
        <v>Posto Everest - Prestação de Contas - Exigidas (1005444-60.2025.8.26.0506)</v>
      </c>
      <c r="AJ159" s="228" t="str">
        <f t="shared" si="17"/>
        <v>Posto Everest - Prestação de Contas - Exigidas (1005444-60.2025.8.26.0506)</v>
      </c>
    </row>
    <row r="160" spans="2:36" ht="15" hidden="1" customHeight="1" thickBot="1" x14ac:dyDescent="0.35">
      <c r="B160" s="252">
        <v>155</v>
      </c>
      <c r="C160" s="253" t="s">
        <v>78</v>
      </c>
      <c r="D160" s="253" t="s">
        <v>42</v>
      </c>
      <c r="E160" s="253" t="s">
        <v>130</v>
      </c>
      <c r="F160" s="253" t="s">
        <v>727</v>
      </c>
      <c r="G160" s="253" t="s">
        <v>722</v>
      </c>
      <c r="H160" s="253" t="s">
        <v>46</v>
      </c>
      <c r="I160" s="253" t="s">
        <v>723</v>
      </c>
      <c r="J160" s="253" t="s">
        <v>48</v>
      </c>
      <c r="K160" s="253" t="s">
        <v>728</v>
      </c>
      <c r="L160" s="253" t="s">
        <v>50</v>
      </c>
      <c r="M160" s="253" t="s">
        <v>51</v>
      </c>
      <c r="N160" s="254">
        <v>10000</v>
      </c>
      <c r="O160" s="254"/>
      <c r="P160" s="255"/>
      <c r="Q160" s="256"/>
      <c r="R160" s="256"/>
      <c r="S160" s="257" t="str">
        <f t="shared" si="12"/>
        <v/>
      </c>
      <c r="T160" s="253"/>
      <c r="U160" s="258"/>
      <c r="V160" s="253" t="s">
        <v>53</v>
      </c>
      <c r="W160" s="253" t="s">
        <v>729</v>
      </c>
      <c r="X160" s="253" t="s">
        <v>484</v>
      </c>
      <c r="Y160" s="253" t="s">
        <v>725</v>
      </c>
      <c r="Z160" s="258">
        <v>45700</v>
      </c>
      <c r="AA160" s="258"/>
      <c r="AB160" s="259" t="str">
        <f t="shared" ca="1" si="13"/>
        <v>379 dias</v>
      </c>
      <c r="AC160" s="253"/>
      <c r="AD160" s="269"/>
      <c r="AE160" s="260"/>
      <c r="AF160" s="253" t="e">
        <f t="shared" ca="1" si="14"/>
        <v>#NUM!</v>
      </c>
      <c r="AG160" s="259">
        <f t="shared" ca="1" si="15"/>
        <v>379</v>
      </c>
      <c r="AI160" s="228" t="str">
        <f t="shared" si="16"/>
        <v>Posto Everest - Prestação de Contas - Exigidas (1003776-66.2025.8.26.0405)</v>
      </c>
      <c r="AJ160" s="228" t="str">
        <f t="shared" si="17"/>
        <v>Posto Everest - Prestação de Contas - Exigidas (1003776-66.2025.8.26.0405)</v>
      </c>
    </row>
    <row r="161" spans="2:36" ht="15" hidden="1" customHeight="1" thickBot="1" x14ac:dyDescent="0.35">
      <c r="B161" s="252">
        <v>156</v>
      </c>
      <c r="C161" s="253" t="s">
        <v>78</v>
      </c>
      <c r="D161" s="253" t="s">
        <v>42</v>
      </c>
      <c r="E161" s="253" t="s">
        <v>130</v>
      </c>
      <c r="F161" s="253" t="s">
        <v>730</v>
      </c>
      <c r="G161" s="253" t="s">
        <v>722</v>
      </c>
      <c r="H161" s="253" t="s">
        <v>46</v>
      </c>
      <c r="I161" s="253" t="s">
        <v>723</v>
      </c>
      <c r="J161" s="253" t="s">
        <v>48</v>
      </c>
      <c r="K161" s="253" t="s">
        <v>731</v>
      </c>
      <c r="L161" s="253" t="s">
        <v>50</v>
      </c>
      <c r="M161" s="253" t="s">
        <v>51</v>
      </c>
      <c r="N161" s="254">
        <v>10000</v>
      </c>
      <c r="O161" s="254"/>
      <c r="P161" s="255"/>
      <c r="Q161" s="256"/>
      <c r="R161" s="256"/>
      <c r="S161" s="257" t="str">
        <f t="shared" si="12"/>
        <v/>
      </c>
      <c r="T161" s="253"/>
      <c r="U161" s="258"/>
      <c r="V161" s="253" t="s">
        <v>53</v>
      </c>
      <c r="W161" s="253" t="s">
        <v>83</v>
      </c>
      <c r="X161" s="253" t="s">
        <v>223</v>
      </c>
      <c r="Y161" s="253" t="s">
        <v>725</v>
      </c>
      <c r="Z161" s="258">
        <v>45700</v>
      </c>
      <c r="AA161" s="258"/>
      <c r="AB161" s="259" t="str">
        <f t="shared" ca="1" si="13"/>
        <v>379 dias</v>
      </c>
      <c r="AC161" s="253"/>
      <c r="AD161" s="269"/>
      <c r="AE161" s="260"/>
      <c r="AF161" s="253" t="e">
        <f t="shared" ca="1" si="14"/>
        <v>#NUM!</v>
      </c>
      <c r="AG161" s="259">
        <f t="shared" ca="1" si="15"/>
        <v>379</v>
      </c>
      <c r="AI161" s="228" t="str">
        <f t="shared" si="16"/>
        <v>Posto Everest - Prestação de Contas - Exigidas (1003669-64.2025.8.26.0003)</v>
      </c>
      <c r="AJ161" s="228" t="str">
        <f t="shared" si="17"/>
        <v>Posto Everest - Prestação de Contas - Exigidas (1003669-64.2025.8.26.0003)</v>
      </c>
    </row>
    <row r="162" spans="2:36" ht="15" hidden="1" customHeight="1" thickBot="1" x14ac:dyDescent="0.35">
      <c r="B162" s="252">
        <v>157</v>
      </c>
      <c r="C162" s="253" t="s">
        <v>78</v>
      </c>
      <c r="D162" s="253" t="s">
        <v>42</v>
      </c>
      <c r="E162" s="253" t="s">
        <v>130</v>
      </c>
      <c r="F162" s="253" t="s">
        <v>732</v>
      </c>
      <c r="G162" s="253" t="s">
        <v>722</v>
      </c>
      <c r="H162" s="253" t="s">
        <v>46</v>
      </c>
      <c r="I162" s="253" t="s">
        <v>723</v>
      </c>
      <c r="J162" s="253" t="s">
        <v>48</v>
      </c>
      <c r="K162" s="253" t="s">
        <v>733</v>
      </c>
      <c r="L162" s="253" t="s">
        <v>50</v>
      </c>
      <c r="M162" s="253" t="s">
        <v>51</v>
      </c>
      <c r="N162" s="254">
        <v>10000</v>
      </c>
      <c r="O162" s="254"/>
      <c r="P162" s="255"/>
      <c r="Q162" s="256"/>
      <c r="R162" s="256"/>
      <c r="S162" s="257" t="str">
        <f t="shared" si="12"/>
        <v/>
      </c>
      <c r="T162" s="253"/>
      <c r="U162" s="258"/>
      <c r="V162" s="253" t="s">
        <v>734</v>
      </c>
      <c r="W162" s="253" t="s">
        <v>83</v>
      </c>
      <c r="X162" s="253" t="s">
        <v>735</v>
      </c>
      <c r="Y162" s="253" t="s">
        <v>725</v>
      </c>
      <c r="Z162" s="258">
        <v>45701</v>
      </c>
      <c r="AA162" s="258"/>
      <c r="AB162" s="259" t="str">
        <f t="shared" ca="1" si="13"/>
        <v>378 dias</v>
      </c>
      <c r="AC162" s="253"/>
      <c r="AD162" s="269"/>
      <c r="AE162" s="260"/>
      <c r="AF162" s="253" t="e">
        <f t="shared" ca="1" si="14"/>
        <v>#NUM!</v>
      </c>
      <c r="AG162" s="259">
        <f t="shared" ca="1" si="15"/>
        <v>378</v>
      </c>
      <c r="AI162" s="228" t="str">
        <f t="shared" si="16"/>
        <v>Posto Everest - Prestação de Contas - Exigidas (5003540-08.2025.4.03.6100)</v>
      </c>
      <c r="AJ162" s="228" t="str">
        <f t="shared" si="17"/>
        <v>Posto Everest - Prestação de Contas - Exigidas (5003540-08.2025.4.03.6100)</v>
      </c>
    </row>
    <row r="163" spans="2:36" ht="15" hidden="1" customHeight="1" thickBot="1" x14ac:dyDescent="0.35">
      <c r="B163" s="252">
        <v>158</v>
      </c>
      <c r="C163" s="253" t="s">
        <v>78</v>
      </c>
      <c r="D163" s="253" t="s">
        <v>42</v>
      </c>
      <c r="E163" s="253" t="s">
        <v>576</v>
      </c>
      <c r="F163" s="280" t="s">
        <v>736</v>
      </c>
      <c r="G163" s="253" t="s">
        <v>556</v>
      </c>
      <c r="H163" s="253" t="s">
        <v>46</v>
      </c>
      <c r="I163" s="253" t="s">
        <v>557</v>
      </c>
      <c r="J163" s="253" t="s">
        <v>97</v>
      </c>
      <c r="K163" s="280" t="s">
        <v>2189</v>
      </c>
      <c r="L163" s="253" t="s">
        <v>98</v>
      </c>
      <c r="M163" s="253" t="s">
        <v>51</v>
      </c>
      <c r="N163" s="254">
        <v>2057.35</v>
      </c>
      <c r="O163" s="254"/>
      <c r="P163" s="255"/>
      <c r="Q163" s="256">
        <v>0.25</v>
      </c>
      <c r="R163" s="256"/>
      <c r="S163" s="257">
        <f t="shared" si="12"/>
        <v>514.33749999999998</v>
      </c>
      <c r="T163" s="253"/>
      <c r="U163" s="258"/>
      <c r="V163" s="253" t="s">
        <v>53</v>
      </c>
      <c r="W163" s="253" t="s">
        <v>114</v>
      </c>
      <c r="X163" s="253" t="s">
        <v>223</v>
      </c>
      <c r="Y163" s="253" t="s">
        <v>725</v>
      </c>
      <c r="Z163" s="258">
        <v>45701</v>
      </c>
      <c r="AA163" s="258"/>
      <c r="AB163" s="259" t="str">
        <f t="shared" ca="1" si="13"/>
        <v>378 dias</v>
      </c>
      <c r="AC163" s="253"/>
      <c r="AD163" s="269"/>
      <c r="AE163" s="260"/>
      <c r="AF163" s="253" t="e">
        <f t="shared" ca="1" si="14"/>
        <v>#NUM!</v>
      </c>
      <c r="AG163" s="259">
        <f t="shared" ca="1" si="15"/>
        <v>378</v>
      </c>
      <c r="AI163" s="228" t="str">
        <f t="shared" si="16"/>
        <v>Associação dos Empregados no Comércio de Franca - Execução de Título Extrajudicial (1003206-28.2025.8.26.0196)</v>
      </c>
      <c r="AJ163" s="228" t="str">
        <f t="shared" si="17"/>
        <v>Associação dos Empregados no Comércio de Franca - Execução de Título Extrajudicial (1003206-28.2025.8.26.0196)</v>
      </c>
    </row>
    <row r="164" spans="2:36" ht="15" hidden="1" customHeight="1" thickBot="1" x14ac:dyDescent="0.35">
      <c r="B164" s="252">
        <v>159</v>
      </c>
      <c r="C164" s="253" t="s">
        <v>78</v>
      </c>
      <c r="D164" s="253" t="s">
        <v>42</v>
      </c>
      <c r="E164" s="253" t="s">
        <v>597</v>
      </c>
      <c r="F164" s="280" t="s">
        <v>737</v>
      </c>
      <c r="G164" s="253" t="s">
        <v>556</v>
      </c>
      <c r="H164" s="253" t="s">
        <v>46</v>
      </c>
      <c r="I164" s="253" t="s">
        <v>557</v>
      </c>
      <c r="J164" s="253" t="s">
        <v>97</v>
      </c>
      <c r="K164" s="280" t="s">
        <v>2190</v>
      </c>
      <c r="L164" s="253" t="s">
        <v>98</v>
      </c>
      <c r="M164" s="253" t="s">
        <v>51</v>
      </c>
      <c r="N164" s="254">
        <v>1704.58</v>
      </c>
      <c r="O164" s="254"/>
      <c r="P164" s="255"/>
      <c r="Q164" s="256">
        <v>0.25</v>
      </c>
      <c r="R164" s="256"/>
      <c r="S164" s="257">
        <f t="shared" si="12"/>
        <v>426.14499999999998</v>
      </c>
      <c r="T164" s="253"/>
      <c r="U164" s="258"/>
      <c r="V164" s="253" t="s">
        <v>53</v>
      </c>
      <c r="W164" s="253" t="s">
        <v>114</v>
      </c>
      <c r="X164" s="253" t="s">
        <v>223</v>
      </c>
      <c r="Y164" s="253" t="s">
        <v>725</v>
      </c>
      <c r="Z164" s="258">
        <v>45701</v>
      </c>
      <c r="AA164" s="258"/>
      <c r="AB164" s="259" t="str">
        <f t="shared" ca="1" si="13"/>
        <v>378 dias</v>
      </c>
      <c r="AC164" s="253"/>
      <c r="AD164" s="269"/>
      <c r="AE164" s="260"/>
      <c r="AF164" s="253" t="e">
        <f t="shared" ca="1" si="14"/>
        <v>#NUM!</v>
      </c>
      <c r="AG164" s="259">
        <f t="shared" ca="1" si="15"/>
        <v>378</v>
      </c>
      <c r="AI164" s="228" t="str">
        <f t="shared" si="16"/>
        <v>Associação dos Empregados no Comércio de Franca - Execução de Título Extrajudicial (1003237-48.2025.8.26.0196)</v>
      </c>
      <c r="AJ164" s="228" t="str">
        <f t="shared" si="17"/>
        <v>Associação dos Empregados no Comércio de Franca - Execução de Título Extrajudicial (1003237-48.2025.8.26.0196)</v>
      </c>
    </row>
    <row r="165" spans="2:36" ht="15" hidden="1" customHeight="1" thickBot="1" x14ac:dyDescent="0.35">
      <c r="B165" s="252">
        <v>160</v>
      </c>
      <c r="C165" s="253" t="s">
        <v>78</v>
      </c>
      <c r="D165" s="253" t="s">
        <v>42</v>
      </c>
      <c r="E165" s="253" t="s">
        <v>576</v>
      </c>
      <c r="F165" s="280" t="s">
        <v>738</v>
      </c>
      <c r="G165" s="253" t="s">
        <v>556</v>
      </c>
      <c r="H165" s="253" t="s">
        <v>46</v>
      </c>
      <c r="I165" s="253" t="s">
        <v>557</v>
      </c>
      <c r="J165" s="253" t="s">
        <v>97</v>
      </c>
      <c r="K165" s="280" t="s">
        <v>2188</v>
      </c>
      <c r="L165" s="253" t="s">
        <v>98</v>
      </c>
      <c r="M165" s="253" t="s">
        <v>51</v>
      </c>
      <c r="N165" s="254">
        <v>1758.49</v>
      </c>
      <c r="O165" s="254"/>
      <c r="P165" s="255"/>
      <c r="Q165" s="256">
        <v>0.25</v>
      </c>
      <c r="R165" s="256"/>
      <c r="S165" s="257">
        <f t="shared" si="12"/>
        <v>439.6225</v>
      </c>
      <c r="T165" s="253"/>
      <c r="U165" s="258"/>
      <c r="V165" s="253" t="s">
        <v>53</v>
      </c>
      <c r="W165" s="253" t="s">
        <v>114</v>
      </c>
      <c r="X165" s="253" t="s">
        <v>578</v>
      </c>
      <c r="Y165" s="253" t="s">
        <v>725</v>
      </c>
      <c r="Z165" s="258">
        <v>45701</v>
      </c>
      <c r="AA165" s="258"/>
      <c r="AB165" s="259" t="str">
        <f t="shared" ca="1" si="13"/>
        <v>378 dias</v>
      </c>
      <c r="AC165" s="253"/>
      <c r="AD165" s="269"/>
      <c r="AE165" s="260"/>
      <c r="AF165" s="253" t="e">
        <f t="shared" ca="1" si="14"/>
        <v>#NUM!</v>
      </c>
      <c r="AG165" s="259">
        <f t="shared" ca="1" si="15"/>
        <v>378</v>
      </c>
      <c r="AI165" s="228" t="str">
        <f t="shared" si="16"/>
        <v>Associação dos Empregados no Comércio de Franca - Execução de Título Extrajudicial (1003252-17.2025.8.26.0196)</v>
      </c>
      <c r="AJ165" s="228" t="str">
        <f t="shared" si="17"/>
        <v>Associação dos Empregados no Comércio de Franca - Execução de Título Extrajudicial (1003252-17.2025.8.26.0196)</v>
      </c>
    </row>
    <row r="166" spans="2:36" ht="15" hidden="1" customHeight="1" thickBot="1" x14ac:dyDescent="0.35">
      <c r="B166" s="252">
        <v>161</v>
      </c>
      <c r="C166" s="253" t="s">
        <v>78</v>
      </c>
      <c r="D166" s="253" t="s">
        <v>42</v>
      </c>
      <c r="E166" s="253" t="s">
        <v>130</v>
      </c>
      <c r="F166" s="280" t="s">
        <v>739</v>
      </c>
      <c r="G166" s="253" t="s">
        <v>556</v>
      </c>
      <c r="H166" s="253" t="s">
        <v>46</v>
      </c>
      <c r="I166" s="253" t="s">
        <v>557</v>
      </c>
      <c r="J166" s="253" t="s">
        <v>97</v>
      </c>
      <c r="K166" s="280" t="s">
        <v>2274</v>
      </c>
      <c r="L166" s="253" t="s">
        <v>98</v>
      </c>
      <c r="M166" s="253" t="s">
        <v>51</v>
      </c>
      <c r="N166" s="254">
        <v>1758.49</v>
      </c>
      <c r="O166" s="254"/>
      <c r="P166" s="255"/>
      <c r="Q166" s="256">
        <v>0.25</v>
      </c>
      <c r="R166" s="256"/>
      <c r="S166" s="257">
        <f t="shared" si="12"/>
        <v>439.6225</v>
      </c>
      <c r="T166" s="253"/>
      <c r="U166" s="258"/>
      <c r="V166" s="253" t="s">
        <v>53</v>
      </c>
      <c r="W166" s="253" t="s">
        <v>114</v>
      </c>
      <c r="X166" s="253" t="s">
        <v>578</v>
      </c>
      <c r="Y166" s="253" t="s">
        <v>725</v>
      </c>
      <c r="Z166" s="258">
        <v>45702</v>
      </c>
      <c r="AA166" s="258"/>
      <c r="AB166" s="259" t="str">
        <f t="shared" ca="1" si="13"/>
        <v>377 dias</v>
      </c>
      <c r="AC166" s="253"/>
      <c r="AD166" s="269"/>
      <c r="AE166" s="260"/>
      <c r="AF166" s="253" t="e">
        <f t="shared" ca="1" si="14"/>
        <v>#NUM!</v>
      </c>
      <c r="AG166" s="259">
        <f t="shared" ca="1" si="15"/>
        <v>377</v>
      </c>
      <c r="AI166" s="228" t="str">
        <f t="shared" si="16"/>
        <v>Associação dos Empregados no Comércio de Franca - Execução de Título Extrajudicial (1003409-87.2025.8.26.0196)</v>
      </c>
      <c r="AJ166" s="228" t="str">
        <f t="shared" si="17"/>
        <v>Associação dos Empregados no Comércio de Franca - Execução de Título Extrajudicial (1003409-87.2025.8.26.0196)</v>
      </c>
    </row>
    <row r="167" spans="2:36" ht="15" hidden="1" customHeight="1" thickBot="1" x14ac:dyDescent="0.35">
      <c r="B167" s="252">
        <v>162</v>
      </c>
      <c r="C167" s="253" t="s">
        <v>78</v>
      </c>
      <c r="D167" s="253" t="s">
        <v>42</v>
      </c>
      <c r="E167" s="253" t="s">
        <v>130</v>
      </c>
      <c r="F167" s="280" t="s">
        <v>740</v>
      </c>
      <c r="G167" s="253" t="s">
        <v>556</v>
      </c>
      <c r="H167" s="253" t="s">
        <v>46</v>
      </c>
      <c r="I167" s="253" t="s">
        <v>557</v>
      </c>
      <c r="J167" s="253" t="s">
        <v>97</v>
      </c>
      <c r="K167" s="280" t="s">
        <v>2275</v>
      </c>
      <c r="L167" s="253" t="s">
        <v>98</v>
      </c>
      <c r="M167" s="253" t="s">
        <v>51</v>
      </c>
      <c r="N167" s="254">
        <v>1784.7</v>
      </c>
      <c r="O167" s="254"/>
      <c r="P167" s="255"/>
      <c r="Q167" s="256">
        <v>0.25</v>
      </c>
      <c r="R167" s="256"/>
      <c r="S167" s="257">
        <f t="shared" si="12"/>
        <v>446.17500000000001</v>
      </c>
      <c r="T167" s="253"/>
      <c r="U167" s="258"/>
      <c r="V167" s="253" t="s">
        <v>53</v>
      </c>
      <c r="W167" s="253" t="s">
        <v>114</v>
      </c>
      <c r="X167" s="253" t="s">
        <v>223</v>
      </c>
      <c r="Y167" s="253" t="s">
        <v>725</v>
      </c>
      <c r="Z167" s="258">
        <v>45702</v>
      </c>
      <c r="AA167" s="258"/>
      <c r="AB167" s="259" t="str">
        <f t="shared" ca="1" si="13"/>
        <v>377 dias</v>
      </c>
      <c r="AC167" s="253"/>
      <c r="AD167" s="269"/>
      <c r="AE167" s="260"/>
      <c r="AF167" s="253" t="e">
        <f t="shared" ca="1" si="14"/>
        <v>#NUM!</v>
      </c>
      <c r="AG167" s="259">
        <f t="shared" ca="1" si="15"/>
        <v>377</v>
      </c>
      <c r="AI167" s="228" t="str">
        <f t="shared" si="16"/>
        <v>Associação dos Empregados no Comércio de Franca - Execução de Título Extrajudicial (1003424-56.2025.8.26.0196)</v>
      </c>
      <c r="AJ167" s="228" t="str">
        <f t="shared" si="17"/>
        <v>Associação dos Empregados no Comércio de Franca - Execução de Título Extrajudicial (1003424-56.2025.8.26.0196)</v>
      </c>
    </row>
    <row r="168" spans="2:36" ht="15" hidden="1" customHeight="1" thickBot="1" x14ac:dyDescent="0.35">
      <c r="B168" s="252">
        <v>163</v>
      </c>
      <c r="C168" s="253" t="s">
        <v>78</v>
      </c>
      <c r="D168" s="253" t="s">
        <v>42</v>
      </c>
      <c r="E168" s="253" t="s">
        <v>130</v>
      </c>
      <c r="F168" s="280" t="s">
        <v>741</v>
      </c>
      <c r="G168" s="253" t="s">
        <v>556</v>
      </c>
      <c r="H168" s="253" t="s">
        <v>46</v>
      </c>
      <c r="I168" s="253" t="s">
        <v>557</v>
      </c>
      <c r="J168" s="253" t="s">
        <v>97</v>
      </c>
      <c r="K168" s="280" t="s">
        <v>2276</v>
      </c>
      <c r="L168" s="253" t="s">
        <v>98</v>
      </c>
      <c r="M168" s="253" t="s">
        <v>51</v>
      </c>
      <c r="N168" s="254">
        <v>3166.64</v>
      </c>
      <c r="O168" s="254"/>
      <c r="P168" s="255"/>
      <c r="Q168" s="256">
        <v>0.25</v>
      </c>
      <c r="R168" s="256"/>
      <c r="S168" s="257">
        <f t="shared" si="12"/>
        <v>791.66</v>
      </c>
      <c r="T168" s="253"/>
      <c r="U168" s="258"/>
      <c r="V168" s="253" t="s">
        <v>53</v>
      </c>
      <c r="W168" s="253" t="s">
        <v>114</v>
      </c>
      <c r="X168" s="253" t="s">
        <v>578</v>
      </c>
      <c r="Y168" s="253" t="s">
        <v>725</v>
      </c>
      <c r="Z168" s="258">
        <v>45702</v>
      </c>
      <c r="AA168" s="258"/>
      <c r="AB168" s="259" t="str">
        <f t="shared" ca="1" si="13"/>
        <v>377 dias</v>
      </c>
      <c r="AC168" s="253"/>
      <c r="AD168" s="269"/>
      <c r="AE168" s="260"/>
      <c r="AF168" s="253" t="e">
        <f t="shared" ca="1" si="14"/>
        <v>#NUM!</v>
      </c>
      <c r="AG168" s="259">
        <f t="shared" ca="1" si="15"/>
        <v>377</v>
      </c>
      <c r="AI168" s="228" t="str">
        <f t="shared" si="16"/>
        <v>Associação dos Empregados no Comércio de Franca - Execução de Título Extrajudicial (1003428-93.2025.8.26.0196)</v>
      </c>
      <c r="AJ168" s="228" t="str">
        <f t="shared" si="17"/>
        <v>Associação dos Empregados no Comércio de Franca - Execução de Título Extrajudicial (1003428-93.2025.8.26.0196)</v>
      </c>
    </row>
    <row r="169" spans="2:36" ht="15" hidden="1" customHeight="1" thickBot="1" x14ac:dyDescent="0.35">
      <c r="B169" s="252">
        <v>164</v>
      </c>
      <c r="C169" s="253" t="s">
        <v>78</v>
      </c>
      <c r="D169" s="253" t="s">
        <v>42</v>
      </c>
      <c r="E169" s="253" t="s">
        <v>130</v>
      </c>
      <c r="F169" s="280" t="s">
        <v>742</v>
      </c>
      <c r="G169" s="253" t="s">
        <v>556</v>
      </c>
      <c r="H169" s="253" t="s">
        <v>46</v>
      </c>
      <c r="I169" s="253" t="s">
        <v>557</v>
      </c>
      <c r="J169" s="253" t="s">
        <v>97</v>
      </c>
      <c r="K169" s="280" t="s">
        <v>2277</v>
      </c>
      <c r="L169" s="253" t="s">
        <v>98</v>
      </c>
      <c r="M169" s="253" t="s">
        <v>51</v>
      </c>
      <c r="N169" s="254">
        <v>3407.89</v>
      </c>
      <c r="O169" s="254"/>
      <c r="P169" s="255"/>
      <c r="Q169" s="256">
        <v>0.25</v>
      </c>
      <c r="R169" s="256"/>
      <c r="S169" s="257">
        <f t="shared" si="12"/>
        <v>851.97249999999997</v>
      </c>
      <c r="T169" s="253"/>
      <c r="U169" s="258"/>
      <c r="V169" s="253" t="s">
        <v>53</v>
      </c>
      <c r="W169" s="253" t="s">
        <v>114</v>
      </c>
      <c r="X169" s="253" t="s">
        <v>135</v>
      </c>
      <c r="Y169" s="253" t="s">
        <v>725</v>
      </c>
      <c r="Z169" s="258">
        <v>45702</v>
      </c>
      <c r="AA169" s="258"/>
      <c r="AB169" s="259" t="str">
        <f t="shared" ca="1" si="13"/>
        <v>377 dias</v>
      </c>
      <c r="AC169" s="253"/>
      <c r="AD169" s="269"/>
      <c r="AE169" s="260"/>
      <c r="AF169" s="253" t="e">
        <f t="shared" ca="1" si="14"/>
        <v>#NUM!</v>
      </c>
      <c r="AG169" s="259">
        <f t="shared" ca="1" si="15"/>
        <v>377</v>
      </c>
      <c r="AI169" s="228" t="str">
        <f t="shared" si="16"/>
        <v>Associação dos Empregados no Comércio de Franca - Execução de Título Extrajudicial (1003435-85.2025.8.26.0196)</v>
      </c>
      <c r="AJ169" s="228" t="str">
        <f t="shared" si="17"/>
        <v>Associação dos Empregados no Comércio de Franca - Execução de Título Extrajudicial (1003435-85.2025.8.26.0196)</v>
      </c>
    </row>
    <row r="170" spans="2:36" ht="15" hidden="1" customHeight="1" thickBot="1" x14ac:dyDescent="0.35">
      <c r="B170" s="252">
        <v>165</v>
      </c>
      <c r="C170" s="253" t="s">
        <v>41</v>
      </c>
      <c r="D170" s="253" t="s">
        <v>487</v>
      </c>
      <c r="E170" s="253" t="s">
        <v>130</v>
      </c>
      <c r="F170" s="253" t="s">
        <v>743</v>
      </c>
      <c r="G170" s="253" t="s">
        <v>556</v>
      </c>
      <c r="H170" s="253" t="s">
        <v>46</v>
      </c>
      <c r="I170" s="253" t="s">
        <v>744</v>
      </c>
      <c r="J170" s="253" t="s">
        <v>97</v>
      </c>
      <c r="K170" s="253" t="s">
        <v>745</v>
      </c>
      <c r="L170" s="253" t="s">
        <v>98</v>
      </c>
      <c r="M170" s="253" t="s">
        <v>51</v>
      </c>
      <c r="N170" s="254">
        <v>790.18</v>
      </c>
      <c r="O170" s="254"/>
      <c r="P170" s="255"/>
      <c r="Q170" s="256"/>
      <c r="R170" s="256"/>
      <c r="S170" s="257" t="str">
        <f t="shared" si="12"/>
        <v/>
      </c>
      <c r="T170" s="253"/>
      <c r="U170" s="258"/>
      <c r="V170" s="253"/>
      <c r="W170" s="253" t="s">
        <v>746</v>
      </c>
      <c r="X170" s="253" t="s">
        <v>747</v>
      </c>
      <c r="Y170" s="253" t="s">
        <v>748</v>
      </c>
      <c r="Z170" s="258">
        <v>45716</v>
      </c>
      <c r="AA170" s="258">
        <v>45727</v>
      </c>
      <c r="AB170" s="259" t="str">
        <f t="shared" ca="1" si="13"/>
        <v>11 dias</v>
      </c>
      <c r="AC170" s="253"/>
      <c r="AD170" s="269"/>
      <c r="AE170" s="260"/>
      <c r="AF170" s="253" t="e">
        <f t="shared" ca="1" si="14"/>
        <v>#NUM!</v>
      </c>
      <c r="AG170" s="259">
        <f t="shared" ca="1" si="15"/>
        <v>11</v>
      </c>
      <c r="AI170" s="228" t="str">
        <f t="shared" si="16"/>
        <v>Leão Tintas - Execução de Título Extrajudicial (1001602-34.2025.8.26.0066 )</v>
      </c>
      <c r="AJ170" s="228" t="str">
        <f t="shared" si="17"/>
        <v>Leão Tintas - Execução de Título Extrajudicial (1001602-34.2025.8.26.0066 )</v>
      </c>
    </row>
    <row r="171" spans="2:36" ht="15" hidden="1" customHeight="1" thickBot="1" x14ac:dyDescent="0.35">
      <c r="B171" s="252">
        <v>166</v>
      </c>
      <c r="C171" s="253" t="s">
        <v>41</v>
      </c>
      <c r="D171" s="253" t="s">
        <v>487</v>
      </c>
      <c r="E171" s="253" t="s">
        <v>130</v>
      </c>
      <c r="F171" s="253" t="s">
        <v>749</v>
      </c>
      <c r="G171" s="253" t="s">
        <v>556</v>
      </c>
      <c r="H171" s="253" t="s">
        <v>46</v>
      </c>
      <c r="I171" s="253" t="s">
        <v>744</v>
      </c>
      <c r="J171" s="253" t="s">
        <v>97</v>
      </c>
      <c r="K171" s="253" t="s">
        <v>750</v>
      </c>
      <c r="L171" s="253" t="s">
        <v>98</v>
      </c>
      <c r="M171" s="253" t="s">
        <v>51</v>
      </c>
      <c r="N171" s="254">
        <v>1421.74</v>
      </c>
      <c r="O171" s="254"/>
      <c r="P171" s="255"/>
      <c r="Q171" s="256"/>
      <c r="R171" s="256"/>
      <c r="S171" s="257" t="str">
        <f t="shared" si="12"/>
        <v/>
      </c>
      <c r="T171" s="253"/>
      <c r="U171" s="258"/>
      <c r="V171" s="253"/>
      <c r="W171" s="253" t="s">
        <v>746</v>
      </c>
      <c r="X171" s="253" t="s">
        <v>747</v>
      </c>
      <c r="Y171" s="253" t="s">
        <v>751</v>
      </c>
      <c r="Z171" s="258">
        <v>45716</v>
      </c>
      <c r="AA171" s="258">
        <v>45727</v>
      </c>
      <c r="AB171" s="259" t="str">
        <f t="shared" ca="1" si="13"/>
        <v>11 dias</v>
      </c>
      <c r="AC171" s="253"/>
      <c r="AD171" s="269"/>
      <c r="AE171" s="260"/>
      <c r="AF171" s="253" t="e">
        <f t="shared" ca="1" si="14"/>
        <v>#NUM!</v>
      </c>
      <c r="AG171" s="259">
        <f t="shared" ca="1" si="15"/>
        <v>11</v>
      </c>
      <c r="AI171" s="228" t="str">
        <f t="shared" si="16"/>
        <v>Leão Tintas - Execução de Título Extrajudicial (1001603-19.2025.8.26.0066 )</v>
      </c>
      <c r="AJ171" s="228" t="str">
        <f t="shared" si="17"/>
        <v>Leão Tintas - Execução de Título Extrajudicial (1001603-19.2025.8.26.0066 )</v>
      </c>
    </row>
    <row r="172" spans="2:36" ht="15" hidden="1" customHeight="1" thickBot="1" x14ac:dyDescent="0.35">
      <c r="B172" s="252">
        <v>167</v>
      </c>
      <c r="C172" s="253" t="s">
        <v>78</v>
      </c>
      <c r="D172" s="253" t="s">
        <v>42</v>
      </c>
      <c r="E172" s="253" t="s">
        <v>130</v>
      </c>
      <c r="F172" s="253" t="s">
        <v>752</v>
      </c>
      <c r="G172" s="253" t="s">
        <v>556</v>
      </c>
      <c r="H172" s="253" t="s">
        <v>46</v>
      </c>
      <c r="I172" s="253" t="s">
        <v>744</v>
      </c>
      <c r="J172" s="253" t="s">
        <v>97</v>
      </c>
      <c r="K172" s="253" t="s">
        <v>753</v>
      </c>
      <c r="L172" s="253" t="s">
        <v>98</v>
      </c>
      <c r="M172" s="253" t="s">
        <v>51</v>
      </c>
      <c r="N172" s="254">
        <v>665.08</v>
      </c>
      <c r="O172" s="254"/>
      <c r="P172" s="255"/>
      <c r="Q172" s="256">
        <v>0.1</v>
      </c>
      <c r="R172" s="256"/>
      <c r="S172" s="257">
        <f t="shared" si="12"/>
        <v>66.50800000000001</v>
      </c>
      <c r="T172" s="253" t="s">
        <v>52</v>
      </c>
      <c r="U172" s="258"/>
      <c r="V172" s="253" t="s">
        <v>53</v>
      </c>
      <c r="W172" s="253" t="s">
        <v>754</v>
      </c>
      <c r="X172" s="253" t="s">
        <v>578</v>
      </c>
      <c r="Y172" s="253" t="s">
        <v>755</v>
      </c>
      <c r="Z172" s="258">
        <v>45726</v>
      </c>
      <c r="AA172" s="258"/>
      <c r="AB172" s="259" t="str">
        <f t="shared" ca="1" si="13"/>
        <v>353 dias</v>
      </c>
      <c r="AC172" s="253"/>
      <c r="AD172" s="269"/>
      <c r="AE172" s="260"/>
      <c r="AF172" s="253" t="e">
        <f t="shared" ca="1" si="14"/>
        <v>#NUM!</v>
      </c>
      <c r="AG172" s="259">
        <f t="shared" ca="1" si="15"/>
        <v>353</v>
      </c>
      <c r="AI172" s="228" t="str">
        <f t="shared" si="16"/>
        <v>Leão Tintas - Execução de Título Extrajudicial (1000481-24.2025.8.26.0210)</v>
      </c>
      <c r="AJ172" s="228" t="str">
        <f t="shared" si="17"/>
        <v>Leão Tintas - Execução de Título Extrajudicial (1000481-24.2025.8.26.0210)</v>
      </c>
    </row>
    <row r="173" spans="2:36" ht="15" hidden="1" customHeight="1" thickBot="1" x14ac:dyDescent="0.35">
      <c r="B173" s="252">
        <v>168</v>
      </c>
      <c r="C173" s="253" t="s">
        <v>78</v>
      </c>
      <c r="D173" s="253" t="s">
        <v>42</v>
      </c>
      <c r="E173" s="253" t="s">
        <v>130</v>
      </c>
      <c r="F173" s="253" t="s">
        <v>756</v>
      </c>
      <c r="G173" s="253" t="s">
        <v>556</v>
      </c>
      <c r="H173" s="253" t="s">
        <v>46</v>
      </c>
      <c r="I173" s="253" t="s">
        <v>744</v>
      </c>
      <c r="J173" s="253" t="s">
        <v>97</v>
      </c>
      <c r="K173" s="253" t="s">
        <v>757</v>
      </c>
      <c r="L173" s="253" t="s">
        <v>98</v>
      </c>
      <c r="M173" s="253" t="s">
        <v>51</v>
      </c>
      <c r="N173" s="254">
        <v>709.91</v>
      </c>
      <c r="O173" s="254"/>
      <c r="P173" s="255"/>
      <c r="Q173" s="256">
        <v>0.1</v>
      </c>
      <c r="R173" s="256"/>
      <c r="S173" s="257">
        <f t="shared" si="12"/>
        <v>70.991</v>
      </c>
      <c r="T173" s="253" t="s">
        <v>52</v>
      </c>
      <c r="U173" s="258"/>
      <c r="V173" s="253" t="s">
        <v>53</v>
      </c>
      <c r="W173" s="253" t="s">
        <v>754</v>
      </c>
      <c r="X173" s="253" t="s">
        <v>55</v>
      </c>
      <c r="Y173" s="253" t="s">
        <v>725</v>
      </c>
      <c r="Z173" s="258">
        <v>45726</v>
      </c>
      <c r="AA173" s="258"/>
      <c r="AB173" s="259" t="str">
        <f t="shared" ca="1" si="13"/>
        <v>353 dias</v>
      </c>
      <c r="AC173" s="253"/>
      <c r="AD173" s="269"/>
      <c r="AE173" s="260"/>
      <c r="AF173" s="253" t="e">
        <f t="shared" ca="1" si="14"/>
        <v>#NUM!</v>
      </c>
      <c r="AG173" s="259">
        <f t="shared" ca="1" si="15"/>
        <v>353</v>
      </c>
      <c r="AI173" s="228" t="str">
        <f t="shared" si="16"/>
        <v>Leão Tintas - Execução de Título Extrajudicial (1000482-09.2025.8.26.0210)</v>
      </c>
      <c r="AJ173" s="228" t="str">
        <f t="shared" si="17"/>
        <v>Leão Tintas - Execução de Título Extrajudicial (1000482-09.2025.8.26.0210)</v>
      </c>
    </row>
    <row r="174" spans="2:36" ht="15" hidden="1" customHeight="1" thickBot="1" x14ac:dyDescent="0.35">
      <c r="B174" s="252">
        <v>169</v>
      </c>
      <c r="C174" s="253" t="s">
        <v>78</v>
      </c>
      <c r="D174" s="253" t="s">
        <v>487</v>
      </c>
      <c r="E174" s="253" t="s">
        <v>130</v>
      </c>
      <c r="F174" s="253" t="s">
        <v>758</v>
      </c>
      <c r="G174" s="253" t="s">
        <v>556</v>
      </c>
      <c r="H174" s="253" t="s">
        <v>46</v>
      </c>
      <c r="I174" s="253" t="s">
        <v>744</v>
      </c>
      <c r="J174" s="253" t="s">
        <v>97</v>
      </c>
      <c r="K174" s="253" t="s">
        <v>759</v>
      </c>
      <c r="L174" s="253" t="s">
        <v>98</v>
      </c>
      <c r="M174" s="253" t="s">
        <v>51</v>
      </c>
      <c r="N174" s="254">
        <v>710.41</v>
      </c>
      <c r="O174" s="254"/>
      <c r="P174" s="255"/>
      <c r="Q174" s="256"/>
      <c r="R174" s="256"/>
      <c r="S174" s="257" t="str">
        <f t="shared" si="12"/>
        <v/>
      </c>
      <c r="T174" s="253"/>
      <c r="U174" s="258"/>
      <c r="V174" s="253"/>
      <c r="W174" s="253" t="s">
        <v>746</v>
      </c>
      <c r="X174" s="253" t="s">
        <v>747</v>
      </c>
      <c r="Y174" s="253" t="s">
        <v>725</v>
      </c>
      <c r="Z174" s="258">
        <v>45722</v>
      </c>
      <c r="AA174" s="258"/>
      <c r="AB174" s="259" t="str">
        <f t="shared" ca="1" si="13"/>
        <v>357 dias</v>
      </c>
      <c r="AC174" s="253"/>
      <c r="AD174" s="269"/>
      <c r="AE174" s="260"/>
      <c r="AF174" s="253" t="e">
        <f t="shared" ca="1" si="14"/>
        <v>#NUM!</v>
      </c>
      <c r="AG174" s="259">
        <f t="shared" ca="1" si="15"/>
        <v>357</v>
      </c>
      <c r="AI174" s="228" t="str">
        <f t="shared" si="16"/>
        <v>Leão Tintas - Execução de Título Extrajudicial (1001937-53.2025.8.26.0066)</v>
      </c>
      <c r="AJ174" s="228" t="str">
        <f t="shared" si="17"/>
        <v>Leão Tintas - Execução de Título Extrajudicial (1001937-53.2025.8.26.0066)</v>
      </c>
    </row>
    <row r="175" spans="2:36" ht="15" hidden="1" customHeight="1" thickBot="1" x14ac:dyDescent="0.35">
      <c r="B175" s="252">
        <v>170</v>
      </c>
      <c r="C175" s="253" t="s">
        <v>78</v>
      </c>
      <c r="D175" s="253" t="s">
        <v>487</v>
      </c>
      <c r="E175" s="253" t="s">
        <v>130</v>
      </c>
      <c r="F175" s="253" t="s">
        <v>760</v>
      </c>
      <c r="G175" s="253" t="s">
        <v>556</v>
      </c>
      <c r="H175" s="253" t="s">
        <v>46</v>
      </c>
      <c r="I175" s="253" t="s">
        <v>744</v>
      </c>
      <c r="J175" s="253" t="s">
        <v>97</v>
      </c>
      <c r="K175" s="253" t="s">
        <v>761</v>
      </c>
      <c r="L175" s="253" t="s">
        <v>98</v>
      </c>
      <c r="M175" s="253" t="s">
        <v>51</v>
      </c>
      <c r="N175" s="254">
        <v>1695.71</v>
      </c>
      <c r="O175" s="254"/>
      <c r="P175" s="255"/>
      <c r="Q175" s="256"/>
      <c r="R175" s="256"/>
      <c r="S175" s="257" t="str">
        <f t="shared" si="12"/>
        <v/>
      </c>
      <c r="T175" s="253"/>
      <c r="U175" s="258"/>
      <c r="V175" s="253"/>
      <c r="W175" s="253" t="s">
        <v>746</v>
      </c>
      <c r="X175" s="253" t="s">
        <v>747</v>
      </c>
      <c r="Y175" s="253" t="s">
        <v>725</v>
      </c>
      <c r="Z175" s="258">
        <v>45722</v>
      </c>
      <c r="AA175" s="258"/>
      <c r="AB175" s="259" t="str">
        <f t="shared" ca="1" si="13"/>
        <v>357 dias</v>
      </c>
      <c r="AC175" s="253"/>
      <c r="AD175" s="269"/>
      <c r="AE175" s="260"/>
      <c r="AF175" s="253" t="e">
        <f t="shared" ca="1" si="14"/>
        <v>#NUM!</v>
      </c>
      <c r="AG175" s="259">
        <f t="shared" ca="1" si="15"/>
        <v>357</v>
      </c>
      <c r="AI175" s="228" t="str">
        <f t="shared" si="16"/>
        <v>Leão Tintas - Execução de Título Extrajudicial (1001938-38.2025.8.26.0066)</v>
      </c>
      <c r="AJ175" s="228" t="str">
        <f t="shared" si="17"/>
        <v>Leão Tintas - Execução de Título Extrajudicial (1001938-38.2025.8.26.0066)</v>
      </c>
    </row>
    <row r="176" spans="2:36" ht="15" hidden="1" customHeight="1" thickBot="1" x14ac:dyDescent="0.35">
      <c r="B176" s="252">
        <v>171</v>
      </c>
      <c r="C176" s="253" t="s">
        <v>78</v>
      </c>
      <c r="D176" s="253" t="s">
        <v>42</v>
      </c>
      <c r="E176" s="253" t="s">
        <v>130</v>
      </c>
      <c r="F176" s="253" t="s">
        <v>762</v>
      </c>
      <c r="G176" s="253" t="s">
        <v>556</v>
      </c>
      <c r="H176" s="253" t="s">
        <v>46</v>
      </c>
      <c r="I176" s="253" t="s">
        <v>744</v>
      </c>
      <c r="J176" s="253" t="s">
        <v>97</v>
      </c>
      <c r="K176" s="253" t="s">
        <v>763</v>
      </c>
      <c r="L176" s="253" t="s">
        <v>98</v>
      </c>
      <c r="M176" s="253" t="s">
        <v>51</v>
      </c>
      <c r="N176" s="254">
        <v>1059.05</v>
      </c>
      <c r="O176" s="254"/>
      <c r="P176" s="255"/>
      <c r="Q176" s="256">
        <v>0.1</v>
      </c>
      <c r="R176" s="256"/>
      <c r="S176" s="257">
        <f t="shared" si="12"/>
        <v>105.905</v>
      </c>
      <c r="T176" s="253" t="s">
        <v>52</v>
      </c>
      <c r="U176" s="258"/>
      <c r="V176" s="253" t="s">
        <v>53</v>
      </c>
      <c r="W176" s="253" t="s">
        <v>754</v>
      </c>
      <c r="X176" s="253" t="s">
        <v>578</v>
      </c>
      <c r="Y176" s="253" t="s">
        <v>764</v>
      </c>
      <c r="Z176" s="258">
        <v>45727</v>
      </c>
      <c r="AA176" s="258"/>
      <c r="AB176" s="259" t="str">
        <f t="shared" ca="1" si="13"/>
        <v>352 dias</v>
      </c>
      <c r="AC176" s="253"/>
      <c r="AD176" s="269"/>
      <c r="AE176" s="260"/>
      <c r="AF176" s="253" t="e">
        <f t="shared" ca="1" si="14"/>
        <v>#NUM!</v>
      </c>
      <c r="AG176" s="259">
        <f t="shared" ca="1" si="15"/>
        <v>352</v>
      </c>
      <c r="AI176" s="228" t="str">
        <f t="shared" si="16"/>
        <v>Leão Tintas - Execução de Título Extrajudicial (1000486-46.2025.8.26.0210)</v>
      </c>
      <c r="AJ176" s="228" t="str">
        <f t="shared" si="17"/>
        <v>Leão Tintas - Execução de Título Extrajudicial (1000486-46.2025.8.26.0210)</v>
      </c>
    </row>
    <row r="177" spans="2:36" ht="15" hidden="1" customHeight="1" thickBot="1" x14ac:dyDescent="0.35">
      <c r="B177" s="252">
        <v>172</v>
      </c>
      <c r="C177" s="253" t="s">
        <v>78</v>
      </c>
      <c r="D177" s="253" t="s">
        <v>42</v>
      </c>
      <c r="E177" s="253" t="s">
        <v>130</v>
      </c>
      <c r="F177" s="253" t="s">
        <v>765</v>
      </c>
      <c r="G177" s="253" t="s">
        <v>556</v>
      </c>
      <c r="H177" s="253" t="s">
        <v>46</v>
      </c>
      <c r="I177" s="253" t="s">
        <v>744</v>
      </c>
      <c r="J177" s="253" t="s">
        <v>97</v>
      </c>
      <c r="K177" s="253" t="s">
        <v>766</v>
      </c>
      <c r="L177" s="253" t="s">
        <v>98</v>
      </c>
      <c r="M177" s="253" t="s">
        <v>51</v>
      </c>
      <c r="N177" s="254">
        <v>512.41999999999996</v>
      </c>
      <c r="O177" s="254"/>
      <c r="P177" s="255"/>
      <c r="Q177" s="256">
        <v>0.1</v>
      </c>
      <c r="R177" s="256"/>
      <c r="S177" s="257">
        <f t="shared" si="12"/>
        <v>51.241999999999997</v>
      </c>
      <c r="T177" s="253" t="s">
        <v>52</v>
      </c>
      <c r="U177" s="258"/>
      <c r="V177" s="253" t="s">
        <v>53</v>
      </c>
      <c r="W177" s="253" t="s">
        <v>754</v>
      </c>
      <c r="X177" s="253" t="s">
        <v>55</v>
      </c>
      <c r="Y177" s="253" t="s">
        <v>725</v>
      </c>
      <c r="Z177" s="258">
        <v>45728</v>
      </c>
      <c r="AA177" s="258"/>
      <c r="AB177" s="259" t="str">
        <f t="shared" ca="1" si="13"/>
        <v>351 dias</v>
      </c>
      <c r="AC177" s="253"/>
      <c r="AD177" s="269"/>
      <c r="AE177" s="260"/>
      <c r="AF177" s="253" t="e">
        <f t="shared" ca="1" si="14"/>
        <v>#NUM!</v>
      </c>
      <c r="AG177" s="259">
        <f t="shared" ca="1" si="15"/>
        <v>351</v>
      </c>
      <c r="AI177" s="228" t="str">
        <f t="shared" si="16"/>
        <v>Leão Tintas - Execução de Título Extrajudicial (1000506-37.2025.8.26.0210)</v>
      </c>
      <c r="AJ177" s="228" t="str">
        <f t="shared" si="17"/>
        <v>Leão Tintas - Execução de Título Extrajudicial (1000506-37.2025.8.26.0210)</v>
      </c>
    </row>
    <row r="178" spans="2:36" ht="15" hidden="1" customHeight="1" thickBot="1" x14ac:dyDescent="0.35">
      <c r="B178" s="252">
        <v>173</v>
      </c>
      <c r="C178" s="253" t="s">
        <v>41</v>
      </c>
      <c r="D178" s="253" t="s">
        <v>487</v>
      </c>
      <c r="E178" s="253" t="s">
        <v>682</v>
      </c>
      <c r="F178" s="253" t="s">
        <v>767</v>
      </c>
      <c r="G178" s="253" t="s">
        <v>768</v>
      </c>
      <c r="H178" s="253" t="s">
        <v>46</v>
      </c>
      <c r="I178" s="253" t="s">
        <v>215</v>
      </c>
      <c r="J178" s="253" t="s">
        <v>292</v>
      </c>
      <c r="K178" s="253" t="s">
        <v>769</v>
      </c>
      <c r="L178" s="253" t="s">
        <v>290</v>
      </c>
      <c r="M178" s="253" t="s">
        <v>51</v>
      </c>
      <c r="N178" s="254">
        <v>0</v>
      </c>
      <c r="O178" s="254"/>
      <c r="P178" s="255"/>
      <c r="Q178" s="256"/>
      <c r="R178" s="256"/>
      <c r="S178" s="257" t="str">
        <f t="shared" si="12"/>
        <v/>
      </c>
      <c r="T178" s="253" t="s">
        <v>167</v>
      </c>
      <c r="U178" s="258">
        <v>45771</v>
      </c>
      <c r="V178" s="253" t="s">
        <v>718</v>
      </c>
      <c r="W178" s="253" t="s">
        <v>54</v>
      </c>
      <c r="X178" s="253" t="s">
        <v>770</v>
      </c>
      <c r="Y178" s="253" t="s">
        <v>771</v>
      </c>
      <c r="Z178" s="258"/>
      <c r="AA178" s="258"/>
      <c r="AB178" s="259" t="str">
        <f t="shared" ca="1" si="13"/>
        <v/>
      </c>
      <c r="AC178" s="253"/>
      <c r="AD178" s="269"/>
      <c r="AE178" s="260"/>
      <c r="AF178" s="253" t="e">
        <f t="shared" ca="1" si="14"/>
        <v>#NUM!</v>
      </c>
      <c r="AG178" s="259" t="str">
        <f t="shared" ca="1" si="15"/>
        <v/>
      </c>
      <c r="AI178" s="228" t="str">
        <f t="shared" si="16"/>
        <v>André Luís Massaro  - Processo Administrativo (35.001.003.25.0085024)</v>
      </c>
      <c r="AJ178" s="228" t="str">
        <f t="shared" si="17"/>
        <v>André Luís Massaro  - Processo Administrativo (35.001.003.25.0085024)</v>
      </c>
    </row>
    <row r="179" spans="2:36" ht="15" hidden="1" customHeight="1" thickBot="1" x14ac:dyDescent="0.35">
      <c r="B179" s="252">
        <v>174</v>
      </c>
      <c r="C179" s="253" t="s">
        <v>78</v>
      </c>
      <c r="D179" s="253" t="s">
        <v>42</v>
      </c>
      <c r="E179" s="253" t="s">
        <v>130</v>
      </c>
      <c r="F179" s="280" t="s">
        <v>772</v>
      </c>
      <c r="G179" s="253" t="s">
        <v>556</v>
      </c>
      <c r="H179" s="253" t="s">
        <v>46</v>
      </c>
      <c r="I179" s="253" t="s">
        <v>557</v>
      </c>
      <c r="J179" s="253" t="s">
        <v>97</v>
      </c>
      <c r="K179" s="280" t="s">
        <v>2278</v>
      </c>
      <c r="L179" s="253" t="s">
        <v>98</v>
      </c>
      <c r="M179" s="253" t="s">
        <v>51</v>
      </c>
      <c r="N179" s="254">
        <v>3664.63</v>
      </c>
      <c r="O179" s="254"/>
      <c r="P179" s="255"/>
      <c r="Q179" s="256">
        <v>0.1</v>
      </c>
      <c r="R179" s="256"/>
      <c r="S179" s="257">
        <f t="shared" si="12"/>
        <v>366.46300000000002</v>
      </c>
      <c r="T179" s="253" t="s">
        <v>52</v>
      </c>
      <c r="U179" s="258"/>
      <c r="V179" s="253" t="s">
        <v>53</v>
      </c>
      <c r="W179" s="253" t="s">
        <v>114</v>
      </c>
      <c r="X179" s="253" t="s">
        <v>55</v>
      </c>
      <c r="Y179" s="253" t="s">
        <v>725</v>
      </c>
      <c r="Z179" s="258">
        <v>45756</v>
      </c>
      <c r="AA179" s="258"/>
      <c r="AB179" s="259" t="str">
        <f ca="1">IFERROR(IF(#REF!&lt;&gt;"",IF(AA179="",CONCATENATE(DATEDIF(#REF!,TODAY(),"D")," dias"),CONCATENATE(DATEDIF(#REF!,AA179,"D")," dias")),""),"")</f>
        <v/>
      </c>
      <c r="AC179" s="253"/>
      <c r="AD179" s="269"/>
      <c r="AE179" s="260"/>
      <c r="AF179" s="253" t="e">
        <f ca="1">DATEDIF(TODAY(),Z179,"D")</f>
        <v>#NUM!</v>
      </c>
      <c r="AG179" s="259" t="str">
        <f ca="1">IFERROR(IF(#REF!&lt;&gt;"",IF(AA179="",DATEDIF(#REF!,TODAY(),"D"),DATEDIF(#REF!,AA179,"D")),""),"")</f>
        <v/>
      </c>
      <c r="AI179" s="228" t="str">
        <f t="shared" si="16"/>
        <v>Associação dos Empregados no Comércio de Franca - Execução de Título Extrajudicial (1008616-67.2025.8.26.0196)</v>
      </c>
      <c r="AJ179" s="228" t="str">
        <f t="shared" si="17"/>
        <v>Associação dos Empregados no Comércio de Franca - Execução de Título Extrajudicial (1008616-67.2025.8.26.0196)</v>
      </c>
    </row>
    <row r="180" spans="2:36" ht="15" hidden="1" customHeight="1" thickBot="1" x14ac:dyDescent="0.35">
      <c r="B180" s="252">
        <v>175</v>
      </c>
      <c r="C180" s="253" t="s">
        <v>41</v>
      </c>
      <c r="D180" s="253" t="s">
        <v>487</v>
      </c>
      <c r="E180" s="253" t="s">
        <v>682</v>
      </c>
      <c r="F180" s="253" t="s">
        <v>773</v>
      </c>
      <c r="G180" s="253" t="s">
        <v>569</v>
      </c>
      <c r="H180" s="253" t="s">
        <v>46</v>
      </c>
      <c r="I180" s="253" t="s">
        <v>110</v>
      </c>
      <c r="J180" s="253" t="s">
        <v>292</v>
      </c>
      <c r="K180" s="253" t="s">
        <v>774</v>
      </c>
      <c r="L180" s="253" t="s">
        <v>290</v>
      </c>
      <c r="M180" s="253" t="s">
        <v>51</v>
      </c>
      <c r="N180" s="254">
        <v>0</v>
      </c>
      <c r="O180" s="254"/>
      <c r="P180" s="255"/>
      <c r="Q180" s="256"/>
      <c r="R180" s="256"/>
      <c r="S180" s="257" t="str">
        <f t="shared" si="12"/>
        <v/>
      </c>
      <c r="T180" s="253" t="s">
        <v>167</v>
      </c>
      <c r="U180" s="258">
        <v>45761</v>
      </c>
      <c r="V180" s="253" t="s">
        <v>718</v>
      </c>
      <c r="W180" s="253" t="s">
        <v>54</v>
      </c>
      <c r="X180" s="253" t="s">
        <v>719</v>
      </c>
      <c r="Y180" s="253" t="s">
        <v>775</v>
      </c>
      <c r="Z180" s="258">
        <v>45752</v>
      </c>
      <c r="AA180" s="258"/>
      <c r="AB180" s="259" t="str">
        <f t="shared" ca="1" si="13"/>
        <v>327 dias</v>
      </c>
      <c r="AC180" s="253"/>
      <c r="AD180" s="269"/>
      <c r="AE180" s="260"/>
      <c r="AF180" s="253" t="e">
        <f t="shared" ca="1" si="14"/>
        <v>#NUM!</v>
      </c>
      <c r="AG180" s="259">
        <f t="shared" ca="1" si="15"/>
        <v>327</v>
      </c>
      <c r="AI180" s="228" t="str">
        <f t="shared" si="16"/>
        <v>Supermercados Big Compra Ltda. - Carta de Informação Preliminar - CIP (Procon) (35.001.003.25.0250492)</v>
      </c>
      <c r="AJ180" s="228" t="str">
        <f t="shared" si="17"/>
        <v>Supermercados Big Compra Ltda. - Carta de Informação Preliminar - CIP (Procon) (35.001.003.25.0250492)</v>
      </c>
    </row>
    <row r="181" spans="2:36" ht="15" hidden="1" customHeight="1" thickBot="1" x14ac:dyDescent="0.35">
      <c r="B181" s="252">
        <v>176</v>
      </c>
      <c r="C181" s="253" t="s">
        <v>41</v>
      </c>
      <c r="D181" s="253" t="s">
        <v>487</v>
      </c>
      <c r="E181" s="253" t="s">
        <v>130</v>
      </c>
      <c r="F181" s="253" t="s">
        <v>776</v>
      </c>
      <c r="G181" s="253" t="s">
        <v>569</v>
      </c>
      <c r="H181" s="253" t="s">
        <v>46</v>
      </c>
      <c r="I181" s="253" t="s">
        <v>110</v>
      </c>
      <c r="J181" s="253" t="s">
        <v>292</v>
      </c>
      <c r="K181" s="253" t="s">
        <v>777</v>
      </c>
      <c r="L181" s="253" t="s">
        <v>290</v>
      </c>
      <c r="M181" s="253" t="s">
        <v>51</v>
      </c>
      <c r="N181" s="254">
        <v>0</v>
      </c>
      <c r="O181" s="254"/>
      <c r="P181" s="255"/>
      <c r="Q181" s="256"/>
      <c r="R181" s="256"/>
      <c r="S181" s="257" t="str">
        <f t="shared" si="12"/>
        <v/>
      </c>
      <c r="T181" s="253" t="s">
        <v>167</v>
      </c>
      <c r="U181" s="258">
        <v>45768</v>
      </c>
      <c r="V181" s="253" t="s">
        <v>718</v>
      </c>
      <c r="W181" s="253" t="s">
        <v>54</v>
      </c>
      <c r="X181" s="253" t="s">
        <v>770</v>
      </c>
      <c r="Y181" s="253" t="s">
        <v>778</v>
      </c>
      <c r="Z181" s="258">
        <v>45755</v>
      </c>
      <c r="AA181" s="258"/>
      <c r="AB181" s="259" t="str">
        <f t="shared" ca="1" si="13"/>
        <v>324 dias</v>
      </c>
      <c r="AC181" s="253"/>
      <c r="AD181" s="269"/>
      <c r="AE181" s="260"/>
      <c r="AF181" s="253" t="e">
        <f t="shared" ca="1" si="14"/>
        <v>#NUM!</v>
      </c>
      <c r="AG181" s="259">
        <f t="shared" ca="1" si="15"/>
        <v>324</v>
      </c>
      <c r="AI181" s="228" t="str">
        <f t="shared" si="16"/>
        <v>Supermercados Big Compra Ltda. - Carta de Informação Preliminar - CIP (Procon) (35.001.003.25.0258277)</v>
      </c>
      <c r="AJ181" s="228" t="str">
        <f t="shared" si="17"/>
        <v>Supermercados Big Compra Ltda. - Carta de Informação Preliminar - CIP (Procon) (35.001.003.25.0258277)</v>
      </c>
    </row>
    <row r="182" spans="2:36" ht="15" hidden="1" customHeight="1" thickBot="1" x14ac:dyDescent="0.35">
      <c r="B182" s="252">
        <v>177</v>
      </c>
      <c r="C182" s="253" t="s">
        <v>78</v>
      </c>
      <c r="D182" s="253" t="s">
        <v>42</v>
      </c>
      <c r="E182" s="253" t="s">
        <v>130</v>
      </c>
      <c r="F182" s="253" t="s">
        <v>779</v>
      </c>
      <c r="G182" s="253" t="s">
        <v>553</v>
      </c>
      <c r="H182" s="253" t="s">
        <v>46</v>
      </c>
      <c r="I182" s="253" t="s">
        <v>744</v>
      </c>
      <c r="J182" s="253" t="s">
        <v>376</v>
      </c>
      <c r="K182" s="253" t="s">
        <v>780</v>
      </c>
      <c r="L182" s="253" t="s">
        <v>710</v>
      </c>
      <c r="M182" s="253" t="s">
        <v>51</v>
      </c>
      <c r="N182" s="254">
        <v>1554.68</v>
      </c>
      <c r="O182" s="254"/>
      <c r="P182" s="255"/>
      <c r="Q182" s="256"/>
      <c r="R182" s="256"/>
      <c r="S182" s="257" t="str">
        <f>IF(O182&lt;&gt;0,IF(P182&lt;&gt;0,SUM(P182+Q182*O182+O182*R182),IF(Q182&lt;&gt;0,SUM(P182+Q182*O182+O182*R182),"")),IF(P182&lt;&gt;0,SUM(P182+Q182*N183+N183*R182),IF(Q182&lt;&gt;0,SUM(P182+Q182*N183+N183*R182),"")))</f>
        <v/>
      </c>
      <c r="T182" s="253" t="s">
        <v>52</v>
      </c>
      <c r="U182" s="258"/>
      <c r="V182" s="253" t="s">
        <v>53</v>
      </c>
      <c r="W182" s="253" t="s">
        <v>746</v>
      </c>
      <c r="X182" s="253"/>
      <c r="Y182" s="253" t="s">
        <v>781</v>
      </c>
      <c r="Z182" s="258"/>
      <c r="AA182" s="258"/>
      <c r="AB182" s="259" t="str">
        <f t="shared" ca="1" si="13"/>
        <v/>
      </c>
      <c r="AC182" s="253"/>
      <c r="AD182" s="269"/>
      <c r="AE182" s="260"/>
      <c r="AF182" s="253" t="e">
        <f t="shared" ca="1" si="14"/>
        <v>#NUM!</v>
      </c>
      <c r="AG182" s="259" t="str">
        <f t="shared" ca="1" si="15"/>
        <v/>
      </c>
      <c r="AI182" s="228" t="str">
        <f t="shared" si="16"/>
        <v>Leão Tintas - Consignação em Pagamento (0010871-43.2025.5.15.0011)</v>
      </c>
      <c r="AJ182" s="228" t="str">
        <f t="shared" si="17"/>
        <v>Leão Tintas - Consignação em Pagamento (0010871-43.2025.5.15.0011)</v>
      </c>
    </row>
    <row r="183" spans="2:36" ht="15" hidden="1" customHeight="1" thickBot="1" x14ac:dyDescent="0.35">
      <c r="B183" s="252">
        <v>178</v>
      </c>
      <c r="C183" s="253" t="s">
        <v>78</v>
      </c>
      <c r="D183" s="253" t="s">
        <v>42</v>
      </c>
      <c r="E183" s="253" t="s">
        <v>130</v>
      </c>
      <c r="F183" s="253" t="s">
        <v>782</v>
      </c>
      <c r="G183" s="253" t="s">
        <v>241</v>
      </c>
      <c r="H183" s="253" t="s">
        <v>46</v>
      </c>
      <c r="I183" s="253" t="s">
        <v>744</v>
      </c>
      <c r="J183" s="253" t="s">
        <v>48</v>
      </c>
      <c r="K183" s="253" t="s">
        <v>783</v>
      </c>
      <c r="L183" s="253" t="s">
        <v>50</v>
      </c>
      <c r="M183" s="253" t="s">
        <v>51</v>
      </c>
      <c r="N183" s="254">
        <v>4197.26</v>
      </c>
      <c r="O183" s="254"/>
      <c r="P183" s="255"/>
      <c r="Q183" s="256"/>
      <c r="R183" s="256"/>
      <c r="S183" s="257" t="str">
        <f>IF(O183&lt;&gt;0,IF(P183&lt;&gt;0,SUM(P183+Q183*O183+O183*R183),IF(Q183&lt;&gt;0,SUM(P183+Q183*O183+O183*R183),"")),IF(P183&lt;&gt;0,SUM(P183+Q183*#REF!+#REF!*R183),IF(Q183&lt;&gt;0,SUM(P183+Q183*#REF!+#REF!*R183),"")))</f>
        <v/>
      </c>
      <c r="T183" s="253"/>
      <c r="U183" s="258"/>
      <c r="V183" s="253" t="s">
        <v>53</v>
      </c>
      <c r="W183" s="253" t="s">
        <v>754</v>
      </c>
      <c r="X183" s="253"/>
      <c r="Y183" s="253" t="s">
        <v>784</v>
      </c>
      <c r="Z183" s="258">
        <v>45762</v>
      </c>
      <c r="AA183" s="258"/>
      <c r="AB183" s="259" t="str">
        <f t="shared" ca="1" si="13"/>
        <v>317 dias</v>
      </c>
      <c r="AC183" s="253"/>
      <c r="AD183" s="269"/>
      <c r="AE183" s="260"/>
      <c r="AF183" s="253" t="e">
        <f t="shared" ca="1" si="14"/>
        <v>#NUM!</v>
      </c>
      <c r="AG183" s="259">
        <f t="shared" ca="1" si="15"/>
        <v>317</v>
      </c>
      <c r="AI183" s="228" t="str">
        <f t="shared" si="16"/>
        <v>Leão Tintas - Ação Monitória  (1000844-11.2025.8.26.0210)</v>
      </c>
      <c r="AJ183" s="228" t="str">
        <f t="shared" si="17"/>
        <v>Leão Tintas - Ação Monitória  (1000844-11.2025.8.26.0210)</v>
      </c>
    </row>
    <row r="184" spans="2:36" ht="15" hidden="1" customHeight="1" thickBot="1" x14ac:dyDescent="0.35">
      <c r="B184" s="252">
        <v>179</v>
      </c>
      <c r="C184" s="253" t="s">
        <v>78</v>
      </c>
      <c r="D184" s="253" t="s">
        <v>42</v>
      </c>
      <c r="E184" s="253" t="s">
        <v>130</v>
      </c>
      <c r="F184" s="253" t="s">
        <v>785</v>
      </c>
      <c r="G184" s="253" t="s">
        <v>556</v>
      </c>
      <c r="H184" s="253" t="s">
        <v>46</v>
      </c>
      <c r="I184" s="253" t="s">
        <v>744</v>
      </c>
      <c r="J184" s="253" t="s">
        <v>97</v>
      </c>
      <c r="K184" s="253" t="s">
        <v>761</v>
      </c>
      <c r="L184" s="253" t="s">
        <v>98</v>
      </c>
      <c r="M184" s="253" t="s">
        <v>51</v>
      </c>
      <c r="N184" s="254">
        <v>1505.29</v>
      </c>
      <c r="O184" s="254"/>
      <c r="P184" s="255"/>
      <c r="Q184" s="256"/>
      <c r="R184" s="256"/>
      <c r="S184" s="257" t="str">
        <f t="shared" si="12"/>
        <v/>
      </c>
      <c r="T184" s="253"/>
      <c r="U184" s="258"/>
      <c r="V184" s="253" t="s">
        <v>53</v>
      </c>
      <c r="W184" s="253" t="s">
        <v>746</v>
      </c>
      <c r="X184" s="253"/>
      <c r="Y184" s="253" t="s">
        <v>725</v>
      </c>
      <c r="Z184" s="258">
        <v>45762</v>
      </c>
      <c r="AA184" s="258"/>
      <c r="AB184" s="259" t="str">
        <f t="shared" ca="1" si="13"/>
        <v>317 dias</v>
      </c>
      <c r="AC184" s="253"/>
      <c r="AD184" s="269"/>
      <c r="AE184" s="260"/>
      <c r="AF184" s="253" t="e">
        <f t="shared" ca="1" si="14"/>
        <v>#NUM!</v>
      </c>
      <c r="AG184" s="259">
        <f t="shared" ca="1" si="15"/>
        <v>317</v>
      </c>
      <c r="AI184" s="228" t="str">
        <f t="shared" si="16"/>
        <v>Leão Tintas - Execução de Título Extrajudicial (1003455-78.2025.8.26.0066)</v>
      </c>
      <c r="AJ184" s="228" t="str">
        <f t="shared" si="17"/>
        <v>Leão Tintas - Execução de Título Extrajudicial (1003455-78.2025.8.26.0066)</v>
      </c>
    </row>
    <row r="185" spans="2:36" ht="15" hidden="1" customHeight="1" thickBot="1" x14ac:dyDescent="0.35">
      <c r="B185" s="252">
        <v>180</v>
      </c>
      <c r="C185" s="253" t="s">
        <v>78</v>
      </c>
      <c r="D185" s="253" t="s">
        <v>42</v>
      </c>
      <c r="E185" s="253" t="s">
        <v>130</v>
      </c>
      <c r="F185" s="281" t="s">
        <v>786</v>
      </c>
      <c r="G185" s="253" t="s">
        <v>556</v>
      </c>
      <c r="H185" s="253" t="s">
        <v>46</v>
      </c>
      <c r="I185" s="253" t="s">
        <v>744</v>
      </c>
      <c r="J185" s="253" t="s">
        <v>97</v>
      </c>
      <c r="K185" s="253" t="s">
        <v>745</v>
      </c>
      <c r="L185" s="253" t="s">
        <v>98</v>
      </c>
      <c r="M185" s="253" t="s">
        <v>51</v>
      </c>
      <c r="N185" s="254">
        <v>802.06</v>
      </c>
      <c r="O185" s="254"/>
      <c r="P185" s="255"/>
      <c r="Q185" s="256"/>
      <c r="R185" s="256"/>
      <c r="S185" s="257" t="str">
        <f t="shared" si="12"/>
        <v/>
      </c>
      <c r="T185" s="253"/>
      <c r="U185" s="258"/>
      <c r="V185" s="253" t="s">
        <v>53</v>
      </c>
      <c r="W185" s="253" t="s">
        <v>746</v>
      </c>
      <c r="X185" s="253"/>
      <c r="Y185" s="253" t="s">
        <v>725</v>
      </c>
      <c r="Z185" s="258">
        <v>45762</v>
      </c>
      <c r="AA185" s="258"/>
      <c r="AB185" s="259" t="str">
        <f t="shared" ca="1" si="13"/>
        <v>317 dias</v>
      </c>
      <c r="AC185" s="253"/>
      <c r="AD185" s="269"/>
      <c r="AE185" s="260"/>
      <c r="AF185" s="253" t="e">
        <f t="shared" ca="1" si="14"/>
        <v>#NUM!</v>
      </c>
      <c r="AG185" s="259">
        <f t="shared" ca="1" si="15"/>
        <v>317</v>
      </c>
      <c r="AI185" s="228" t="str">
        <f t="shared" si="16"/>
        <v>Leão Tintas - Execução de Título Extrajudicial (1000848-48.2025.8.26.0210)</v>
      </c>
      <c r="AJ185" s="228" t="str">
        <f t="shared" si="17"/>
        <v>Leão Tintas - Execução de Título Extrajudicial (1000848-48.2025.8.26.0210)</v>
      </c>
    </row>
    <row r="186" spans="2:36" ht="15" hidden="1" customHeight="1" thickBot="1" x14ac:dyDescent="0.35">
      <c r="B186" s="252">
        <v>181</v>
      </c>
      <c r="C186" s="253" t="s">
        <v>78</v>
      </c>
      <c r="D186" s="253" t="s">
        <v>42</v>
      </c>
      <c r="E186" s="253" t="s">
        <v>171</v>
      </c>
      <c r="F186" s="253" t="s">
        <v>787</v>
      </c>
      <c r="G186" s="253" t="s">
        <v>651</v>
      </c>
      <c r="H186" s="253" t="s">
        <v>46</v>
      </c>
      <c r="I186" s="253" t="s">
        <v>655</v>
      </c>
      <c r="J186" s="253" t="s">
        <v>292</v>
      </c>
      <c r="K186" s="253" t="s">
        <v>788</v>
      </c>
      <c r="L186" s="253" t="s">
        <v>290</v>
      </c>
      <c r="M186" s="253" t="s">
        <v>51</v>
      </c>
      <c r="N186" s="254">
        <v>10373</v>
      </c>
      <c r="O186" s="254"/>
      <c r="P186" s="255"/>
      <c r="Q186" s="256"/>
      <c r="R186" s="256"/>
      <c r="S186" s="257" t="str">
        <f t="shared" si="12"/>
        <v/>
      </c>
      <c r="T186" s="253" t="s">
        <v>52</v>
      </c>
      <c r="U186" s="258"/>
      <c r="V186" s="253" t="s">
        <v>53</v>
      </c>
      <c r="W186" s="253" t="s">
        <v>54</v>
      </c>
      <c r="X186" s="253" t="s">
        <v>223</v>
      </c>
      <c r="Y186" s="253" t="s">
        <v>789</v>
      </c>
      <c r="Z186" s="258"/>
      <c r="AA186" s="258"/>
      <c r="AB186" s="259" t="str">
        <f t="shared" ca="1" si="13"/>
        <v/>
      </c>
      <c r="AC186" s="253"/>
      <c r="AD186" s="269"/>
      <c r="AE186" s="260"/>
      <c r="AF186" s="253" t="e">
        <f t="shared" ca="1" si="14"/>
        <v>#NUM!</v>
      </c>
      <c r="AG186" s="259" t="str">
        <f t="shared" ca="1" si="15"/>
        <v/>
      </c>
      <c r="AI186" s="228" t="str">
        <f t="shared" si="16"/>
        <v>Ideal Clínicas - Responsabilidade Civil - Falha do Fornecedor (1002849-88.2025.8.26.0506)</v>
      </c>
      <c r="AJ186" s="228" t="str">
        <f t="shared" si="17"/>
        <v>Ideal Clínicas - Responsabilidade Civil - Falha do Fornecedor (1002849-88.2025.8.26.0506)</v>
      </c>
    </row>
    <row r="187" spans="2:36" ht="15" hidden="1" customHeight="1" thickBot="1" x14ac:dyDescent="0.35">
      <c r="B187" s="252">
        <v>182</v>
      </c>
      <c r="C187" s="253" t="s">
        <v>78</v>
      </c>
      <c r="D187" s="253" t="s">
        <v>42</v>
      </c>
      <c r="E187" s="253" t="s">
        <v>143</v>
      </c>
      <c r="F187" s="280" t="s">
        <v>2145</v>
      </c>
      <c r="G187" s="253" t="s">
        <v>556</v>
      </c>
      <c r="H187" s="253" t="s">
        <v>46</v>
      </c>
      <c r="I187" s="253" t="s">
        <v>557</v>
      </c>
      <c r="J187" s="253" t="s">
        <v>97</v>
      </c>
      <c r="K187" s="280" t="s">
        <v>2146</v>
      </c>
      <c r="L187" s="253" t="s">
        <v>98</v>
      </c>
      <c r="M187" s="253" t="s">
        <v>73</v>
      </c>
      <c r="N187" s="254">
        <v>3426.81</v>
      </c>
      <c r="O187" s="254"/>
      <c r="P187" s="255"/>
      <c r="Q187" s="256">
        <v>0.25</v>
      </c>
      <c r="R187" s="256"/>
      <c r="S187" s="257">
        <f t="shared" si="12"/>
        <v>856.70249999999999</v>
      </c>
      <c r="T187" s="253"/>
      <c r="U187" s="258"/>
      <c r="V187" s="253" t="s">
        <v>53</v>
      </c>
      <c r="W187" s="253" t="s">
        <v>114</v>
      </c>
      <c r="X187" s="253" t="s">
        <v>578</v>
      </c>
      <c r="Y187" s="253" t="s">
        <v>725</v>
      </c>
      <c r="Z187" s="258">
        <v>45745</v>
      </c>
      <c r="AA187" s="258"/>
      <c r="AB187" s="259" t="str">
        <f t="shared" ca="1" si="13"/>
        <v>334 dias</v>
      </c>
      <c r="AC187" s="253"/>
      <c r="AD187" s="269"/>
      <c r="AE187" s="260"/>
      <c r="AF187" s="253" t="e">
        <f t="shared" ca="1" si="14"/>
        <v>#NUM!</v>
      </c>
      <c r="AG187" s="259">
        <f t="shared" ca="1" si="15"/>
        <v>334</v>
      </c>
      <c r="AI187" s="228" t="str">
        <f t="shared" si="16"/>
        <v>Associação dos Empregados no Comércio de Franca - Execução de Título Extrajudicial (1007600-78.2025.8.26.0196)</v>
      </c>
      <c r="AJ187" s="228" t="str">
        <f t="shared" si="17"/>
        <v>Associação dos Empregados no Comércio de Franca - Execução de Título Extrajudicial (1007600-78.2025.8.26.0196)</v>
      </c>
    </row>
    <row r="188" spans="2:36" ht="15" hidden="1" customHeight="1" thickBot="1" x14ac:dyDescent="0.35">
      <c r="B188" s="252">
        <v>183</v>
      </c>
      <c r="C188" s="253" t="s">
        <v>78</v>
      </c>
      <c r="D188" s="253" t="s">
        <v>42</v>
      </c>
      <c r="E188" s="253" t="s">
        <v>576</v>
      </c>
      <c r="F188" s="280" t="s">
        <v>2147</v>
      </c>
      <c r="G188" s="253" t="s">
        <v>556</v>
      </c>
      <c r="H188" s="253" t="s">
        <v>46</v>
      </c>
      <c r="I188" s="253" t="s">
        <v>557</v>
      </c>
      <c r="J188" s="253" t="s">
        <v>97</v>
      </c>
      <c r="K188" s="280" t="s">
        <v>2148</v>
      </c>
      <c r="L188" s="253" t="s">
        <v>98</v>
      </c>
      <c r="M188" s="253" t="s">
        <v>73</v>
      </c>
      <c r="N188" s="254">
        <v>1769.62</v>
      </c>
      <c r="O188" s="254"/>
      <c r="P188" s="255"/>
      <c r="Q188" s="256">
        <v>0.25</v>
      </c>
      <c r="R188" s="256"/>
      <c r="S188" s="257">
        <f t="shared" si="12"/>
        <v>442.40499999999997</v>
      </c>
      <c r="T188" s="253"/>
      <c r="U188" s="258"/>
      <c r="V188" s="253" t="s">
        <v>53</v>
      </c>
      <c r="W188" s="253" t="s">
        <v>114</v>
      </c>
      <c r="X188" s="253" t="s">
        <v>578</v>
      </c>
      <c r="Y188" s="253" t="s">
        <v>117</v>
      </c>
      <c r="Z188" s="258">
        <v>45745</v>
      </c>
      <c r="AA188" s="258"/>
      <c r="AB188" s="259" t="str">
        <f t="shared" ca="1" si="13"/>
        <v>334 dias</v>
      </c>
      <c r="AC188" s="253"/>
      <c r="AD188" s="269"/>
      <c r="AE188" s="260"/>
      <c r="AF188" s="253" t="e">
        <f t="shared" ca="1" si="14"/>
        <v>#NUM!</v>
      </c>
      <c r="AG188" s="259">
        <f t="shared" ca="1" si="15"/>
        <v>334</v>
      </c>
      <c r="AI188" s="228" t="str">
        <f t="shared" si="16"/>
        <v>Associação dos Empregados no Comércio de Franca - Execução de Título Extrajudicial (1007606-85.2025.8.26.0196)</v>
      </c>
      <c r="AJ188" s="228" t="str">
        <f t="shared" si="17"/>
        <v>Associação dos Empregados no Comércio de Franca - Execução de Título Extrajudicial (1007606-85.2025.8.26.0196)</v>
      </c>
    </row>
    <row r="189" spans="2:36" ht="15" hidden="1" customHeight="1" thickBot="1" x14ac:dyDescent="0.35">
      <c r="B189" s="252">
        <v>184</v>
      </c>
      <c r="C189" s="253" t="s">
        <v>78</v>
      </c>
      <c r="D189" s="253" t="s">
        <v>42</v>
      </c>
      <c r="E189" s="253" t="s">
        <v>143</v>
      </c>
      <c r="F189" s="280" t="s">
        <v>2149</v>
      </c>
      <c r="G189" s="253" t="s">
        <v>556</v>
      </c>
      <c r="H189" s="253" t="s">
        <v>46</v>
      </c>
      <c r="I189" s="253" t="s">
        <v>557</v>
      </c>
      <c r="J189" s="253" t="s">
        <v>97</v>
      </c>
      <c r="K189" s="280" t="s">
        <v>2150</v>
      </c>
      <c r="L189" s="253" t="s">
        <v>98</v>
      </c>
      <c r="M189" s="253" t="s">
        <v>73</v>
      </c>
      <c r="N189" s="254">
        <v>1634.94</v>
      </c>
      <c r="O189" s="254"/>
      <c r="P189" s="255"/>
      <c r="Q189" s="256">
        <v>0.25</v>
      </c>
      <c r="R189" s="256"/>
      <c r="S189" s="257">
        <f t="shared" si="12"/>
        <v>408.73500000000001</v>
      </c>
      <c r="T189" s="253"/>
      <c r="U189" s="258"/>
      <c r="V189" s="253" t="s">
        <v>53</v>
      </c>
      <c r="W189" s="253" t="s">
        <v>114</v>
      </c>
      <c r="X189" s="253" t="s">
        <v>135</v>
      </c>
      <c r="Y189" s="253" t="s">
        <v>725</v>
      </c>
      <c r="Z189" s="258">
        <v>45745</v>
      </c>
      <c r="AA189" s="258"/>
      <c r="AB189" s="259" t="str">
        <f t="shared" ca="1" si="13"/>
        <v>334 dias</v>
      </c>
      <c r="AC189" s="253"/>
      <c r="AD189" s="269"/>
      <c r="AE189" s="260"/>
      <c r="AF189" s="253" t="e">
        <f t="shared" ca="1" si="14"/>
        <v>#NUM!</v>
      </c>
      <c r="AG189" s="259">
        <f t="shared" ca="1" si="15"/>
        <v>334</v>
      </c>
      <c r="AI189" s="228" t="str">
        <f t="shared" si="16"/>
        <v>Associação dos Empregados no Comércio de Franca - Execução de Título Extrajudicial (1007601-63.2025.8.26.0196)</v>
      </c>
      <c r="AJ189" s="228" t="str">
        <f t="shared" si="17"/>
        <v>Associação dos Empregados no Comércio de Franca - Execução de Título Extrajudicial (1007601-63.2025.8.26.0196)</v>
      </c>
    </row>
    <row r="190" spans="2:36" ht="15" hidden="1" customHeight="1" thickBot="1" x14ac:dyDescent="0.35">
      <c r="B190" s="252">
        <v>185</v>
      </c>
      <c r="C190" s="253" t="s">
        <v>78</v>
      </c>
      <c r="D190" s="253" t="s">
        <v>42</v>
      </c>
      <c r="E190" s="253" t="s">
        <v>597</v>
      </c>
      <c r="F190" s="280" t="s">
        <v>2151</v>
      </c>
      <c r="G190" s="253" t="s">
        <v>556</v>
      </c>
      <c r="H190" s="253" t="s">
        <v>46</v>
      </c>
      <c r="I190" s="253" t="s">
        <v>557</v>
      </c>
      <c r="J190" s="253" t="s">
        <v>97</v>
      </c>
      <c r="K190" s="280" t="s">
        <v>2152</v>
      </c>
      <c r="L190" s="253" t="s">
        <v>98</v>
      </c>
      <c r="M190" s="253" t="s">
        <v>73</v>
      </c>
      <c r="N190" s="254">
        <v>1600.89</v>
      </c>
      <c r="O190" s="254"/>
      <c r="P190" s="255"/>
      <c r="Q190" s="256">
        <v>0.25</v>
      </c>
      <c r="R190" s="256"/>
      <c r="S190" s="257">
        <f t="shared" si="12"/>
        <v>400.22250000000003</v>
      </c>
      <c r="T190" s="253"/>
      <c r="U190" s="258"/>
      <c r="V190" s="253" t="s">
        <v>53</v>
      </c>
      <c r="W190" s="253" t="s">
        <v>114</v>
      </c>
      <c r="X190" s="253" t="s">
        <v>115</v>
      </c>
      <c r="Y190" s="253" t="s">
        <v>117</v>
      </c>
      <c r="Z190" s="258">
        <v>45745</v>
      </c>
      <c r="AA190" s="258"/>
      <c r="AB190" s="259" t="str">
        <f t="shared" ca="1" si="13"/>
        <v>334 dias</v>
      </c>
      <c r="AC190" s="253"/>
      <c r="AD190" s="269"/>
      <c r="AE190" s="260"/>
      <c r="AF190" s="253" t="e">
        <f t="shared" ca="1" si="14"/>
        <v>#NUM!</v>
      </c>
      <c r="AG190" s="259">
        <f t="shared" ca="1" si="15"/>
        <v>334</v>
      </c>
      <c r="AI190" s="228" t="str">
        <f t="shared" si="16"/>
        <v>Associação dos Empregados no Comércio de Franca - Execução de Título Extrajudicial (1007602-48.2025.8.26.0196)</v>
      </c>
      <c r="AJ190" s="228" t="str">
        <f t="shared" si="17"/>
        <v>Associação dos Empregados no Comércio de Franca - Execução de Título Extrajudicial (1007602-48.2025.8.26.0196)</v>
      </c>
    </row>
    <row r="191" spans="2:36" ht="15" hidden="1" customHeight="1" thickBot="1" x14ac:dyDescent="0.35">
      <c r="B191" s="252">
        <v>186</v>
      </c>
      <c r="C191" s="253" t="s">
        <v>78</v>
      </c>
      <c r="D191" s="253" t="s">
        <v>42</v>
      </c>
      <c r="E191" s="253" t="s">
        <v>143</v>
      </c>
      <c r="F191" s="280" t="s">
        <v>2153</v>
      </c>
      <c r="G191" s="253" t="s">
        <v>556</v>
      </c>
      <c r="H191" s="253" t="s">
        <v>46</v>
      </c>
      <c r="I191" s="253" t="s">
        <v>557</v>
      </c>
      <c r="J191" s="253" t="s">
        <v>97</v>
      </c>
      <c r="K191" s="280" t="s">
        <v>2154</v>
      </c>
      <c r="L191" s="253" t="s">
        <v>98</v>
      </c>
      <c r="M191" s="253" t="s">
        <v>73</v>
      </c>
      <c r="N191" s="254">
        <v>1837.14</v>
      </c>
      <c r="O191" s="254"/>
      <c r="P191" s="255"/>
      <c r="Q191" s="256">
        <v>0.25</v>
      </c>
      <c r="R191" s="256"/>
      <c r="S191" s="257">
        <f t="shared" si="12"/>
        <v>459.28500000000003</v>
      </c>
      <c r="T191" s="253"/>
      <c r="U191" s="258"/>
      <c r="V191" s="253" t="s">
        <v>53</v>
      </c>
      <c r="W191" s="253" t="s">
        <v>114</v>
      </c>
      <c r="X191" s="253" t="s">
        <v>55</v>
      </c>
      <c r="Y191" s="253" t="s">
        <v>2155</v>
      </c>
      <c r="Z191" s="258">
        <v>45745</v>
      </c>
      <c r="AA191" s="258"/>
      <c r="AB191" s="259" t="str">
        <f t="shared" ca="1" si="13"/>
        <v>334 dias</v>
      </c>
      <c r="AC191" s="253"/>
      <c r="AD191" s="269"/>
      <c r="AE191" s="260"/>
      <c r="AF191" s="253" t="e">
        <f t="shared" ca="1" si="14"/>
        <v>#NUM!</v>
      </c>
      <c r="AG191" s="259">
        <f t="shared" ca="1" si="15"/>
        <v>334</v>
      </c>
      <c r="AI191" s="228" t="str">
        <f t="shared" si="16"/>
        <v>Associação dos Empregados no Comércio de Franca - Execução de Título Extrajudicial (1007604-18.2025.8.26.0196)</v>
      </c>
      <c r="AJ191" s="228" t="str">
        <f t="shared" si="17"/>
        <v>Associação dos Empregados no Comércio de Franca - Execução de Título Extrajudicial (1007604-18.2025.8.26.0196)</v>
      </c>
    </row>
    <row r="192" spans="2:36" ht="15" hidden="1" customHeight="1" thickBot="1" x14ac:dyDescent="0.35">
      <c r="B192" s="252">
        <v>187</v>
      </c>
      <c r="C192" s="253" t="s">
        <v>78</v>
      </c>
      <c r="D192" s="253" t="s">
        <v>42</v>
      </c>
      <c r="E192" s="253" t="s">
        <v>576</v>
      </c>
      <c r="F192" s="280" t="s">
        <v>2156</v>
      </c>
      <c r="G192" s="253" t="s">
        <v>556</v>
      </c>
      <c r="H192" s="253" t="s">
        <v>46</v>
      </c>
      <c r="I192" s="253" t="s">
        <v>557</v>
      </c>
      <c r="J192" s="253" t="s">
        <v>97</v>
      </c>
      <c r="K192" s="280" t="s">
        <v>2157</v>
      </c>
      <c r="L192" s="253" t="s">
        <v>98</v>
      </c>
      <c r="M192" s="253" t="s">
        <v>73</v>
      </c>
      <c r="N192" s="254">
        <v>1631.44</v>
      </c>
      <c r="O192" s="254"/>
      <c r="P192" s="255"/>
      <c r="Q192" s="256">
        <v>0.25</v>
      </c>
      <c r="R192" s="256"/>
      <c r="S192" s="257">
        <f t="shared" si="12"/>
        <v>407.86</v>
      </c>
      <c r="T192" s="253"/>
      <c r="U192" s="258"/>
      <c r="V192" s="253" t="s">
        <v>53</v>
      </c>
      <c r="W192" s="253" t="s">
        <v>114</v>
      </c>
      <c r="X192" s="253" t="s">
        <v>223</v>
      </c>
      <c r="Y192" s="253" t="s">
        <v>2158</v>
      </c>
      <c r="Z192" s="258">
        <v>45745</v>
      </c>
      <c r="AA192" s="258"/>
      <c r="AB192" s="259" t="str">
        <f t="shared" ca="1" si="13"/>
        <v>334 dias</v>
      </c>
      <c r="AC192" s="253"/>
      <c r="AD192" s="269"/>
      <c r="AE192" s="260"/>
      <c r="AF192" s="253" t="e">
        <f t="shared" ca="1" si="14"/>
        <v>#NUM!</v>
      </c>
      <c r="AG192" s="259">
        <f t="shared" ca="1" si="15"/>
        <v>334</v>
      </c>
      <c r="AI192" s="228" t="str">
        <f t="shared" si="16"/>
        <v>Associação dos Empregados no Comércio de Franca - Execução de Título Extrajudicial (1007605-03.2025.8.26.0196)</v>
      </c>
      <c r="AJ192" s="228" t="str">
        <f t="shared" si="17"/>
        <v>Associação dos Empregados no Comércio de Franca - Execução de Título Extrajudicial (1007605-03.2025.8.26.0196)</v>
      </c>
    </row>
    <row r="193" spans="2:36" ht="15" hidden="1" customHeight="1" thickBot="1" x14ac:dyDescent="0.35">
      <c r="B193" s="252">
        <v>188</v>
      </c>
      <c r="C193" s="253" t="s">
        <v>78</v>
      </c>
      <c r="D193" s="253" t="s">
        <v>42</v>
      </c>
      <c r="E193" s="253" t="s">
        <v>143</v>
      </c>
      <c r="F193" s="280" t="s">
        <v>2159</v>
      </c>
      <c r="G193" s="253" t="s">
        <v>556</v>
      </c>
      <c r="H193" s="253" t="s">
        <v>46</v>
      </c>
      <c r="I193" s="253" t="s">
        <v>557</v>
      </c>
      <c r="J193" s="253" t="s">
        <v>97</v>
      </c>
      <c r="K193" s="280" t="s">
        <v>2160</v>
      </c>
      <c r="L193" s="253" t="s">
        <v>98</v>
      </c>
      <c r="M193" s="253" t="s">
        <v>73</v>
      </c>
      <c r="N193" s="254">
        <v>1791.88</v>
      </c>
      <c r="O193" s="254"/>
      <c r="P193" s="255"/>
      <c r="Q193" s="256">
        <v>0.25</v>
      </c>
      <c r="R193" s="256"/>
      <c r="S193" s="257">
        <f t="shared" si="12"/>
        <v>447.97</v>
      </c>
      <c r="T193" s="253"/>
      <c r="U193" s="258"/>
      <c r="V193" s="253" t="s">
        <v>53</v>
      </c>
      <c r="W193" s="253" t="s">
        <v>114</v>
      </c>
      <c r="X193" s="253" t="s">
        <v>135</v>
      </c>
      <c r="Y193" s="253" t="s">
        <v>2155</v>
      </c>
      <c r="Z193" s="258">
        <v>45745</v>
      </c>
      <c r="AA193" s="258"/>
      <c r="AB193" s="259" t="str">
        <f t="shared" ca="1" si="13"/>
        <v>334 dias</v>
      </c>
      <c r="AC193" s="253"/>
      <c r="AD193" s="269"/>
      <c r="AE193" s="260"/>
      <c r="AF193" s="253" t="e">
        <f t="shared" ca="1" si="14"/>
        <v>#NUM!</v>
      </c>
      <c r="AG193" s="259">
        <f t="shared" ca="1" si="15"/>
        <v>334</v>
      </c>
      <c r="AI193" s="228" t="str">
        <f t="shared" si="16"/>
        <v>Associação dos Empregados no Comércio de Franca - Execução de Título Extrajudicial (1007607-70.2025.8.26.0196)</v>
      </c>
      <c r="AJ193" s="228" t="str">
        <f t="shared" si="17"/>
        <v>Associação dos Empregados no Comércio de Franca - Execução de Título Extrajudicial (1007607-70.2025.8.26.0196)</v>
      </c>
    </row>
    <row r="194" spans="2:36" ht="15" hidden="1" customHeight="1" thickBot="1" x14ac:dyDescent="0.35">
      <c r="B194" s="252">
        <v>189</v>
      </c>
      <c r="C194" s="253" t="s">
        <v>41</v>
      </c>
      <c r="D194" s="253" t="s">
        <v>42</v>
      </c>
      <c r="E194" s="253" t="s">
        <v>597</v>
      </c>
      <c r="F194" s="280" t="s">
        <v>2161</v>
      </c>
      <c r="G194" s="253" t="s">
        <v>556</v>
      </c>
      <c r="H194" s="253" t="s">
        <v>46</v>
      </c>
      <c r="I194" s="253" t="s">
        <v>557</v>
      </c>
      <c r="J194" s="253" t="s">
        <v>97</v>
      </c>
      <c r="K194" s="280" t="s">
        <v>2162</v>
      </c>
      <c r="L194" s="253" t="s">
        <v>98</v>
      </c>
      <c r="M194" s="253" t="s">
        <v>73</v>
      </c>
      <c r="N194" s="254">
        <v>1634.94</v>
      </c>
      <c r="O194" s="254"/>
      <c r="P194" s="255"/>
      <c r="Q194" s="256">
        <v>0.25</v>
      </c>
      <c r="R194" s="256"/>
      <c r="S194" s="257">
        <f t="shared" si="12"/>
        <v>408.73500000000001</v>
      </c>
      <c r="T194" s="253"/>
      <c r="U194" s="258"/>
      <c r="V194" s="253" t="s">
        <v>53</v>
      </c>
      <c r="W194" s="253" t="s">
        <v>114</v>
      </c>
      <c r="X194" s="253" t="s">
        <v>55</v>
      </c>
      <c r="Y194" s="253" t="s">
        <v>117</v>
      </c>
      <c r="Z194" s="258">
        <v>45745</v>
      </c>
      <c r="AA194" s="258"/>
      <c r="AB194" s="259" t="str">
        <f t="shared" ca="1" si="13"/>
        <v>334 dias</v>
      </c>
      <c r="AC194" s="253"/>
      <c r="AD194" s="269"/>
      <c r="AE194" s="260"/>
      <c r="AF194" s="253" t="e">
        <f t="shared" ca="1" si="14"/>
        <v>#NUM!</v>
      </c>
      <c r="AG194" s="259">
        <f t="shared" ca="1" si="15"/>
        <v>334</v>
      </c>
      <c r="AI194" s="228" t="str">
        <f t="shared" si="16"/>
        <v>Associação dos Empregados no Comércio de Franca - Execução de Título Extrajudicial (1007609-40.2025.8.26.0196)</v>
      </c>
      <c r="AJ194" s="228" t="str">
        <f t="shared" si="17"/>
        <v>Associação dos Empregados no Comércio de Franca - Execução de Título Extrajudicial (1007609-40.2025.8.26.0196)</v>
      </c>
    </row>
    <row r="195" spans="2:36" ht="15" hidden="1" customHeight="1" thickBot="1" x14ac:dyDescent="0.35">
      <c r="B195" s="252">
        <v>190</v>
      </c>
      <c r="C195" s="253" t="s">
        <v>78</v>
      </c>
      <c r="D195" s="253" t="s">
        <v>42</v>
      </c>
      <c r="E195" s="253" t="s">
        <v>143</v>
      </c>
      <c r="F195" s="280" t="s">
        <v>2163</v>
      </c>
      <c r="G195" s="253" t="s">
        <v>556</v>
      </c>
      <c r="H195" s="253" t="s">
        <v>46</v>
      </c>
      <c r="I195" s="253" t="s">
        <v>557</v>
      </c>
      <c r="J195" s="253" t="s">
        <v>97</v>
      </c>
      <c r="K195" s="280" t="s">
        <v>2164</v>
      </c>
      <c r="L195" s="253" t="s">
        <v>98</v>
      </c>
      <c r="M195" s="253" t="s">
        <v>73</v>
      </c>
      <c r="N195" s="254">
        <v>1769.62</v>
      </c>
      <c r="O195" s="254"/>
      <c r="P195" s="255"/>
      <c r="Q195" s="256">
        <v>0.25</v>
      </c>
      <c r="R195" s="256"/>
      <c r="S195" s="257">
        <f t="shared" si="12"/>
        <v>442.40499999999997</v>
      </c>
      <c r="T195" s="253"/>
      <c r="U195" s="258"/>
      <c r="V195" s="253" t="s">
        <v>53</v>
      </c>
      <c r="W195" s="253" t="s">
        <v>114</v>
      </c>
      <c r="X195" s="253" t="s">
        <v>135</v>
      </c>
      <c r="Y195" s="253" t="s">
        <v>2155</v>
      </c>
      <c r="Z195" s="258">
        <v>45745</v>
      </c>
      <c r="AA195" s="258"/>
      <c r="AB195" s="259" t="str">
        <f t="shared" ca="1" si="13"/>
        <v>334 dias</v>
      </c>
      <c r="AC195" s="253"/>
      <c r="AD195" s="269"/>
      <c r="AE195" s="260"/>
      <c r="AF195" s="253" t="e">
        <f t="shared" ca="1" si="14"/>
        <v>#NUM!</v>
      </c>
      <c r="AG195" s="259">
        <f t="shared" ca="1" si="15"/>
        <v>334</v>
      </c>
      <c r="AI195" s="228" t="str">
        <f t="shared" si="16"/>
        <v>Associação dos Empregados no Comércio de Franca - Execução de Título Extrajudicial (1008271-04.2025.8.26.0196)</v>
      </c>
      <c r="AJ195" s="228" t="str">
        <f t="shared" si="17"/>
        <v>Associação dos Empregados no Comércio de Franca - Execução de Título Extrajudicial (1008271-04.2025.8.26.0196)</v>
      </c>
    </row>
    <row r="196" spans="2:36" ht="15" hidden="1" customHeight="1" thickBot="1" x14ac:dyDescent="0.35">
      <c r="B196" s="252">
        <v>191</v>
      </c>
      <c r="C196" s="253" t="s">
        <v>78</v>
      </c>
      <c r="D196" s="253" t="s">
        <v>42</v>
      </c>
      <c r="E196" s="253" t="s">
        <v>143</v>
      </c>
      <c r="F196" s="280" t="s">
        <v>2165</v>
      </c>
      <c r="G196" s="253" t="s">
        <v>556</v>
      </c>
      <c r="H196" s="253" t="s">
        <v>46</v>
      </c>
      <c r="I196" s="253" t="s">
        <v>557</v>
      </c>
      <c r="J196" s="253" t="s">
        <v>97</v>
      </c>
      <c r="K196" s="280" t="s">
        <v>2166</v>
      </c>
      <c r="L196" s="253" t="s">
        <v>98</v>
      </c>
      <c r="M196" s="253" t="s">
        <v>73</v>
      </c>
      <c r="N196" s="254">
        <v>1634.94</v>
      </c>
      <c r="O196" s="254"/>
      <c r="P196" s="255"/>
      <c r="Q196" s="256">
        <v>0.25</v>
      </c>
      <c r="R196" s="256"/>
      <c r="S196" s="257">
        <f t="shared" si="12"/>
        <v>408.73500000000001</v>
      </c>
      <c r="T196" s="253"/>
      <c r="U196" s="258"/>
      <c r="V196" s="253" t="s">
        <v>53</v>
      </c>
      <c r="W196" s="253" t="s">
        <v>114</v>
      </c>
      <c r="X196" s="253" t="s">
        <v>115</v>
      </c>
      <c r="Y196" s="253" t="s">
        <v>725</v>
      </c>
      <c r="Z196" s="258">
        <v>45745</v>
      </c>
      <c r="AA196" s="258"/>
      <c r="AB196" s="259" t="str">
        <f t="shared" ca="1" si="13"/>
        <v>334 dias</v>
      </c>
      <c r="AC196" s="253"/>
      <c r="AD196" s="269"/>
      <c r="AE196" s="260"/>
      <c r="AF196" s="253" t="e">
        <f t="shared" ca="1" si="14"/>
        <v>#NUM!</v>
      </c>
      <c r="AG196" s="259">
        <f t="shared" ca="1" si="15"/>
        <v>334</v>
      </c>
      <c r="AI196" s="228" t="str">
        <f t="shared" si="16"/>
        <v>Associação dos Empregados no Comércio de Franca - Execução de Título Extrajudicial (1007608-55.2025.8.26.0196)</v>
      </c>
      <c r="AJ196" s="228" t="str">
        <f t="shared" si="17"/>
        <v>Associação dos Empregados no Comércio de Franca - Execução de Título Extrajudicial (1007608-55.2025.8.26.0196)</v>
      </c>
    </row>
    <row r="197" spans="2:36" ht="15" hidden="1" customHeight="1" thickBot="1" x14ac:dyDescent="0.35">
      <c r="B197" s="252">
        <v>192</v>
      </c>
      <c r="C197" s="253" t="s">
        <v>78</v>
      </c>
      <c r="D197" s="253" t="s">
        <v>42</v>
      </c>
      <c r="E197" s="253" t="s">
        <v>143</v>
      </c>
      <c r="F197" s="253" t="s">
        <v>2174</v>
      </c>
      <c r="G197" s="253" t="s">
        <v>241</v>
      </c>
      <c r="H197" s="253" t="s">
        <v>46</v>
      </c>
      <c r="I197" s="253" t="s">
        <v>744</v>
      </c>
      <c r="J197" s="253" t="s">
        <v>97</v>
      </c>
      <c r="K197" s="253" t="s">
        <v>2173</v>
      </c>
      <c r="L197" s="253" t="s">
        <v>98</v>
      </c>
      <c r="M197" s="253" t="s">
        <v>51</v>
      </c>
      <c r="N197" s="254">
        <v>1637.4</v>
      </c>
      <c r="O197" s="254"/>
      <c r="P197" s="255"/>
      <c r="Q197" s="256">
        <v>0.1</v>
      </c>
      <c r="R197" s="256"/>
      <c r="S197" s="257">
        <f t="shared" si="12"/>
        <v>163.74</v>
      </c>
      <c r="T197" s="253"/>
      <c r="U197" s="258"/>
      <c r="V197" s="253" t="s">
        <v>53</v>
      </c>
      <c r="W197" s="253" t="s">
        <v>754</v>
      </c>
      <c r="X197" s="253" t="s">
        <v>55</v>
      </c>
      <c r="Y197" s="253" t="s">
        <v>725</v>
      </c>
      <c r="Z197" s="258">
        <v>45821</v>
      </c>
      <c r="AA197" s="258"/>
      <c r="AB197" s="259" t="str">
        <f t="shared" ca="1" si="13"/>
        <v>258 dias</v>
      </c>
      <c r="AC197" s="253"/>
      <c r="AD197" s="269"/>
      <c r="AE197" s="260"/>
      <c r="AF197" s="253" t="e">
        <f t="shared" ca="1" si="14"/>
        <v>#NUM!</v>
      </c>
      <c r="AG197" s="259">
        <f t="shared" ca="1" si="15"/>
        <v>258</v>
      </c>
      <c r="AI197" s="228" t="str">
        <f t="shared" si="16"/>
        <v>Leão Tintas - Ação Monitória  (1001399-28.2025.8.26.0210)</v>
      </c>
      <c r="AJ197" s="228" t="str">
        <f t="shared" si="17"/>
        <v>Leão Tintas - Ação Monitória  (1001399-28.2025.8.26.0210)</v>
      </c>
    </row>
    <row r="198" spans="2:36" ht="15" hidden="1" customHeight="1" thickBot="1" x14ac:dyDescent="0.35">
      <c r="B198" s="252">
        <v>193</v>
      </c>
      <c r="C198" s="253" t="s">
        <v>78</v>
      </c>
      <c r="D198" s="253" t="s">
        <v>42</v>
      </c>
      <c r="E198" s="253" t="s">
        <v>143</v>
      </c>
      <c r="F198" s="280" t="s">
        <v>2180</v>
      </c>
      <c r="G198" s="253" t="s">
        <v>556</v>
      </c>
      <c r="H198" s="253" t="s">
        <v>46</v>
      </c>
      <c r="I198" s="253" t="s">
        <v>557</v>
      </c>
      <c r="J198" s="253" t="s">
        <v>97</v>
      </c>
      <c r="K198" s="280" t="s">
        <v>2175</v>
      </c>
      <c r="L198" s="253" t="s">
        <v>98</v>
      </c>
      <c r="M198" s="253" t="s">
        <v>73</v>
      </c>
      <c r="N198" s="254">
        <v>1924.87</v>
      </c>
      <c r="O198" s="254"/>
      <c r="P198" s="255"/>
      <c r="Q198" s="256">
        <v>0.25</v>
      </c>
      <c r="R198" s="256"/>
      <c r="S198" s="257">
        <f t="shared" si="12"/>
        <v>481.21749999999997</v>
      </c>
      <c r="T198" s="253"/>
      <c r="U198" s="258"/>
      <c r="V198" s="253"/>
      <c r="W198" s="253" t="s">
        <v>114</v>
      </c>
      <c r="X198" s="253" t="s">
        <v>135</v>
      </c>
      <c r="Y198" s="253"/>
      <c r="Z198" s="258">
        <v>45828</v>
      </c>
      <c r="AA198" s="258"/>
      <c r="AB198" s="259" t="str">
        <f t="shared" ca="1" si="13"/>
        <v>251 dias</v>
      </c>
      <c r="AC198" s="253"/>
      <c r="AD198" s="269"/>
      <c r="AE198" s="260"/>
      <c r="AF198" s="253" t="e">
        <f t="shared" ca="1" si="14"/>
        <v>#NUM!</v>
      </c>
      <c r="AG198" s="259">
        <f t="shared" ca="1" si="15"/>
        <v>251</v>
      </c>
      <c r="AI198" s="228" t="str">
        <f t="shared" si="16"/>
        <v>Associação dos Empregados no Comércio de Franca - Execução de Título Extrajudicial (1014857-57.2025.8.26.0196)</v>
      </c>
      <c r="AJ198" s="228" t="str">
        <f t="shared" si="17"/>
        <v>Associação dos Empregados no Comércio de Franca - Execução de Título Extrajudicial (1014857-57.2025.8.26.0196)</v>
      </c>
    </row>
    <row r="199" spans="2:36" ht="15" hidden="1" customHeight="1" thickBot="1" x14ac:dyDescent="0.35">
      <c r="B199" s="252">
        <v>194</v>
      </c>
      <c r="C199" s="253" t="s">
        <v>78</v>
      </c>
      <c r="D199" s="253" t="s">
        <v>42</v>
      </c>
      <c r="E199" s="253" t="s">
        <v>143</v>
      </c>
      <c r="F199" s="280" t="s">
        <v>2181</v>
      </c>
      <c r="G199" s="253" t="s">
        <v>556</v>
      </c>
      <c r="H199" s="253" t="s">
        <v>2176</v>
      </c>
      <c r="I199" s="253" t="s">
        <v>557</v>
      </c>
      <c r="J199" s="253" t="s">
        <v>97</v>
      </c>
      <c r="K199" s="280" t="s">
        <v>2177</v>
      </c>
      <c r="L199" s="253" t="s">
        <v>98</v>
      </c>
      <c r="M199" s="253" t="s">
        <v>73</v>
      </c>
      <c r="N199" s="254">
        <v>1845.01</v>
      </c>
      <c r="O199" s="254"/>
      <c r="P199" s="255"/>
      <c r="Q199" s="256">
        <v>0.25</v>
      </c>
      <c r="R199" s="256"/>
      <c r="S199" s="257">
        <f t="shared" ref="S199:S262" si="18">IF(O199&lt;&gt;0,IF(P199&lt;&gt;0,SUM(P199+Q199*O199+O199*R199),IF(Q199&lt;&gt;0,SUM(P199+Q199*O199+O199*R199),"")),IF(P199&lt;&gt;0,SUM(P199+Q199*N199+N199*R199),IF(Q199&lt;&gt;0,SUM(P199+Q199*N199+N199*R199),"")))</f>
        <v>461.2525</v>
      </c>
      <c r="T199" s="253"/>
      <c r="U199" s="258"/>
      <c r="V199" s="253"/>
      <c r="W199" s="253" t="s">
        <v>114</v>
      </c>
      <c r="X199" s="253" t="s">
        <v>115</v>
      </c>
      <c r="Y199" s="253"/>
      <c r="Z199" s="258">
        <v>45828</v>
      </c>
      <c r="AA199" s="258"/>
      <c r="AB199" s="259" t="str">
        <f t="shared" ref="AB199:AB262" ca="1" si="19">IFERROR(IF(Z199&lt;&gt;"",IF(AA199="",CONCATENATE(DATEDIF(Z199,TODAY(),"D")," dias"),CONCATENATE(DATEDIF(Z199,AA199,"D")," dias")),""),"")</f>
        <v>251 dias</v>
      </c>
      <c r="AC199" s="253"/>
      <c r="AD199" s="269"/>
      <c r="AE199" s="260"/>
      <c r="AF199" s="253" t="e">
        <f t="shared" ref="AF199:AF262" ca="1" si="20">DATEDIF(TODAY(),U199,"D")</f>
        <v>#NUM!</v>
      </c>
      <c r="AG199" s="259">
        <f t="shared" ref="AG199:AG262" ca="1" si="21">IFERROR(IF(Z199&lt;&gt;"",IF(AA199="",DATEDIF(Z199,TODAY(),"D"),DATEDIF(Z199,AA199,"D")),""),"")</f>
        <v>251</v>
      </c>
      <c r="AI199" s="228" t="str">
        <f t="shared" ref="AI199:AI262" si="22">IF(I199&lt;&gt;"",IF(F199&lt;&gt;"",CONCATENATE(I199," - ",G199," (",F199,")"),CONCATENATE(I199," - ",G199)),"")</f>
        <v>Associação dos Empregados no Comércio de Franca - Execução de Título Extrajudicial (1014861-94.2025.8.26.0196)</v>
      </c>
      <c r="AJ199" s="228" t="str">
        <f t="shared" ref="AJ199:AJ262" si="23">IF(I199&lt;&gt;"",IF(F199&lt;&gt;"",CONCATENATE(I199," - ",G199," (",F199,")"),CONCATENATE(I199," - ",G199)),"")</f>
        <v>Associação dos Empregados no Comércio de Franca - Execução de Título Extrajudicial (1014861-94.2025.8.26.0196)</v>
      </c>
    </row>
    <row r="200" spans="2:36" ht="15" hidden="1" customHeight="1" thickBot="1" x14ac:dyDescent="0.35">
      <c r="B200" s="252">
        <v>195</v>
      </c>
      <c r="C200" s="253" t="s">
        <v>78</v>
      </c>
      <c r="D200" s="253" t="s">
        <v>42</v>
      </c>
      <c r="E200" s="253" t="s">
        <v>143</v>
      </c>
      <c r="F200" s="280" t="s">
        <v>2182</v>
      </c>
      <c r="G200" s="253" t="s">
        <v>556</v>
      </c>
      <c r="H200" s="253" t="s">
        <v>46</v>
      </c>
      <c r="I200" s="253" t="s">
        <v>557</v>
      </c>
      <c r="J200" s="253" t="s">
        <v>97</v>
      </c>
      <c r="K200" s="280" t="s">
        <v>2178</v>
      </c>
      <c r="L200" s="253" t="s">
        <v>98</v>
      </c>
      <c r="M200" s="253" t="s">
        <v>73</v>
      </c>
      <c r="N200" s="254">
        <v>1685.23</v>
      </c>
      <c r="O200" s="254"/>
      <c r="P200" s="255"/>
      <c r="Q200" s="256">
        <v>0.25</v>
      </c>
      <c r="R200" s="256"/>
      <c r="S200" s="257">
        <f t="shared" si="18"/>
        <v>421.3075</v>
      </c>
      <c r="T200" s="253"/>
      <c r="U200" s="258"/>
      <c r="V200" s="253"/>
      <c r="W200" s="253" t="s">
        <v>114</v>
      </c>
      <c r="X200" s="253" t="s">
        <v>55</v>
      </c>
      <c r="Y200" s="253"/>
      <c r="Z200" s="258">
        <v>45828</v>
      </c>
      <c r="AA200" s="258"/>
      <c r="AB200" s="259" t="str">
        <f t="shared" ca="1" si="19"/>
        <v>251 dias</v>
      </c>
      <c r="AC200" s="253"/>
      <c r="AD200" s="269"/>
      <c r="AE200" s="260"/>
      <c r="AF200" s="253" t="e">
        <f t="shared" ca="1" si="20"/>
        <v>#NUM!</v>
      </c>
      <c r="AG200" s="259">
        <f t="shared" ca="1" si="21"/>
        <v>251</v>
      </c>
      <c r="AI200" s="228" t="str">
        <f t="shared" si="22"/>
        <v>Associação dos Empregados no Comércio de Franca - Execução de Título Extrajudicial (1014864-49.2025.8.26.0196)</v>
      </c>
      <c r="AJ200" s="228" t="str">
        <f t="shared" si="23"/>
        <v>Associação dos Empregados no Comércio de Franca - Execução de Título Extrajudicial (1014864-49.2025.8.26.0196)</v>
      </c>
    </row>
    <row r="201" spans="2:36" ht="15" hidden="1" customHeight="1" thickBot="1" x14ac:dyDescent="0.35">
      <c r="B201" s="252">
        <v>196</v>
      </c>
      <c r="C201" s="253" t="s">
        <v>78</v>
      </c>
      <c r="D201" s="253" t="s">
        <v>42</v>
      </c>
      <c r="E201" s="253" t="s">
        <v>143</v>
      </c>
      <c r="F201" s="280" t="s">
        <v>2183</v>
      </c>
      <c r="G201" s="253" t="s">
        <v>556</v>
      </c>
      <c r="H201" s="253" t="s">
        <v>46</v>
      </c>
      <c r="I201" s="253" t="s">
        <v>557</v>
      </c>
      <c r="J201" s="253" t="s">
        <v>97</v>
      </c>
      <c r="K201" s="280" t="s">
        <v>2179</v>
      </c>
      <c r="L201" s="253" t="s">
        <v>98</v>
      </c>
      <c r="M201" s="253" t="s">
        <v>73</v>
      </c>
      <c r="N201" s="254">
        <v>3369.32</v>
      </c>
      <c r="O201" s="254"/>
      <c r="P201" s="255"/>
      <c r="Q201" s="256">
        <v>0.25</v>
      </c>
      <c r="R201" s="256"/>
      <c r="S201" s="257">
        <f t="shared" si="18"/>
        <v>842.33</v>
      </c>
      <c r="T201" s="253"/>
      <c r="U201" s="258"/>
      <c r="V201" s="253"/>
      <c r="W201" s="253" t="s">
        <v>114</v>
      </c>
      <c r="X201" s="253" t="s">
        <v>223</v>
      </c>
      <c r="Y201" s="253"/>
      <c r="Z201" s="258">
        <v>45828</v>
      </c>
      <c r="AA201" s="258"/>
      <c r="AB201" s="259" t="str">
        <f t="shared" ca="1" si="19"/>
        <v>251 dias</v>
      </c>
      <c r="AC201" s="253"/>
      <c r="AD201" s="269"/>
      <c r="AE201" s="260"/>
      <c r="AF201" s="253" t="e">
        <f t="shared" ca="1" si="20"/>
        <v>#NUM!</v>
      </c>
      <c r="AG201" s="259">
        <f t="shared" ca="1" si="21"/>
        <v>251</v>
      </c>
      <c r="AI201" s="228" t="str">
        <f t="shared" si="22"/>
        <v>Associação dos Empregados no Comércio de Franca - Execução de Título Extrajudicial (1014867-04.2025.8.26.0196)</v>
      </c>
      <c r="AJ201" s="228" t="str">
        <f t="shared" si="23"/>
        <v>Associação dos Empregados no Comércio de Franca - Execução de Título Extrajudicial (1014867-04.2025.8.26.0196)</v>
      </c>
    </row>
    <row r="202" spans="2:36" ht="15" customHeight="1" thickBot="1" x14ac:dyDescent="0.35">
      <c r="B202" s="252">
        <v>197</v>
      </c>
      <c r="C202" s="253" t="s">
        <v>78</v>
      </c>
      <c r="D202" s="253" t="s">
        <v>487</v>
      </c>
      <c r="E202" s="253" t="s">
        <v>682</v>
      </c>
      <c r="F202" s="253" t="s">
        <v>2184</v>
      </c>
      <c r="G202" s="253" t="s">
        <v>569</v>
      </c>
      <c r="H202" s="253" t="s">
        <v>46</v>
      </c>
      <c r="I202" s="253" t="s">
        <v>110</v>
      </c>
      <c r="J202" s="253" t="s">
        <v>292</v>
      </c>
      <c r="K202" s="253" t="s">
        <v>2185</v>
      </c>
      <c r="L202" s="253" t="s">
        <v>290</v>
      </c>
      <c r="M202" s="253" t="s">
        <v>51</v>
      </c>
      <c r="N202" s="254">
        <v>61.32</v>
      </c>
      <c r="O202" s="254"/>
      <c r="P202" s="255"/>
      <c r="Q202" s="256"/>
      <c r="R202" s="256"/>
      <c r="S202" s="257" t="str">
        <f t="shared" si="18"/>
        <v/>
      </c>
      <c r="T202" s="253"/>
      <c r="U202" s="258"/>
      <c r="V202" s="253" t="s">
        <v>718</v>
      </c>
      <c r="W202" s="253" t="s">
        <v>54</v>
      </c>
      <c r="X202" s="253" t="s">
        <v>2186</v>
      </c>
      <c r="Y202" s="253" t="s">
        <v>2187</v>
      </c>
      <c r="Z202" s="258"/>
      <c r="AA202" s="258"/>
      <c r="AB202" s="259" t="str">
        <f t="shared" ca="1" si="19"/>
        <v/>
      </c>
      <c r="AC202" s="253"/>
      <c r="AD202" s="269"/>
      <c r="AE202" s="260"/>
      <c r="AF202" s="253" t="e">
        <f t="shared" ca="1" si="20"/>
        <v>#NUM!</v>
      </c>
      <c r="AG202" s="259" t="str">
        <f t="shared" ca="1" si="21"/>
        <v/>
      </c>
      <c r="AI202" s="228" t="str">
        <f t="shared" si="22"/>
        <v>Supermercados Big Compra Ltda. - Carta de Informação Preliminar - CIP (Procon) (35.001.003.25.0419940)</v>
      </c>
      <c r="AJ202" s="228" t="str">
        <f t="shared" si="23"/>
        <v>Supermercados Big Compra Ltda. - Carta de Informação Preliminar - CIP (Procon) (35.001.003.25.0419940)</v>
      </c>
    </row>
    <row r="203" spans="2:36" ht="15" customHeight="1" thickBot="1" x14ac:dyDescent="0.35">
      <c r="B203" s="252">
        <v>198</v>
      </c>
      <c r="C203" s="253" t="s">
        <v>78</v>
      </c>
      <c r="D203" s="253" t="s">
        <v>487</v>
      </c>
      <c r="E203" s="253" t="s">
        <v>682</v>
      </c>
      <c r="F203" s="253" t="s">
        <v>2191</v>
      </c>
      <c r="G203" s="253" t="s">
        <v>569</v>
      </c>
      <c r="H203" s="253" t="s">
        <v>46</v>
      </c>
      <c r="I203" s="253" t="s">
        <v>110</v>
      </c>
      <c r="J203" s="253" t="s">
        <v>292</v>
      </c>
      <c r="K203" s="253" t="s">
        <v>2192</v>
      </c>
      <c r="L203" s="253" t="s">
        <v>290</v>
      </c>
      <c r="M203" s="253" t="s">
        <v>51</v>
      </c>
      <c r="N203" s="254"/>
      <c r="O203" s="254"/>
      <c r="P203" s="255"/>
      <c r="Q203" s="256"/>
      <c r="R203" s="256"/>
      <c r="S203" s="257" t="str">
        <f t="shared" si="18"/>
        <v/>
      </c>
      <c r="T203" s="253"/>
      <c r="U203" s="258"/>
      <c r="V203" s="253" t="s">
        <v>669</v>
      </c>
      <c r="W203" s="253" t="s">
        <v>114</v>
      </c>
      <c r="X203" s="253" t="s">
        <v>670</v>
      </c>
      <c r="Y203" s="253" t="s">
        <v>2187</v>
      </c>
      <c r="Z203" s="258"/>
      <c r="AA203" s="258"/>
      <c r="AB203" s="259" t="str">
        <f t="shared" ca="1" si="19"/>
        <v/>
      </c>
      <c r="AC203" s="253"/>
      <c r="AD203" s="269"/>
      <c r="AE203" s="260"/>
      <c r="AF203" s="253" t="e">
        <f t="shared" ca="1" si="20"/>
        <v>#NUM!</v>
      </c>
      <c r="AG203" s="259" t="str">
        <f t="shared" ca="1" si="21"/>
        <v/>
      </c>
      <c r="AI203" s="228" t="str">
        <f t="shared" si="22"/>
        <v>Supermercados Big Compra Ltda. - Carta de Informação Preliminar - CIP (Procon) (35.049.001.25-0003718)</v>
      </c>
      <c r="AJ203" s="228" t="str">
        <f t="shared" si="23"/>
        <v>Supermercados Big Compra Ltda. - Carta de Informação Preliminar - CIP (Procon) (35.049.001.25-0003718)</v>
      </c>
    </row>
    <row r="204" spans="2:36" ht="15" hidden="1" customHeight="1" thickBot="1" x14ac:dyDescent="0.35">
      <c r="B204" s="252">
        <v>199</v>
      </c>
      <c r="C204" s="253" t="s">
        <v>41</v>
      </c>
      <c r="D204" s="253" t="s">
        <v>42</v>
      </c>
      <c r="E204" s="253" t="s">
        <v>130</v>
      </c>
      <c r="F204" s="253" t="s">
        <v>2193</v>
      </c>
      <c r="G204" s="253" t="s">
        <v>247</v>
      </c>
      <c r="H204" s="253" t="s">
        <v>46</v>
      </c>
      <c r="I204" s="253" t="s">
        <v>205</v>
      </c>
      <c r="J204" s="253" t="s">
        <v>290</v>
      </c>
      <c r="K204" s="253" t="s">
        <v>2194</v>
      </c>
      <c r="L204" s="253" t="s">
        <v>292</v>
      </c>
      <c r="M204" s="253" t="s">
        <v>51</v>
      </c>
      <c r="N204" s="254">
        <v>4613</v>
      </c>
      <c r="O204" s="254"/>
      <c r="P204" s="255"/>
      <c r="Q204" s="256"/>
      <c r="R204" s="256"/>
      <c r="S204" s="257" t="str">
        <f t="shared" si="18"/>
        <v/>
      </c>
      <c r="T204" s="253"/>
      <c r="U204" s="258"/>
      <c r="V204" s="253" t="s">
        <v>53</v>
      </c>
      <c r="W204" s="253" t="s">
        <v>54</v>
      </c>
      <c r="X204" s="253" t="s">
        <v>200</v>
      </c>
      <c r="Y204" s="253" t="s">
        <v>2195</v>
      </c>
      <c r="Z204" s="258">
        <v>45870</v>
      </c>
      <c r="AA204" s="258"/>
      <c r="AB204" s="259" t="str">
        <f t="shared" ca="1" si="19"/>
        <v>209 dias</v>
      </c>
      <c r="AC204" s="253"/>
      <c r="AD204" s="269"/>
      <c r="AE204" s="260"/>
      <c r="AF204" s="253" t="e">
        <f t="shared" ca="1" si="20"/>
        <v>#NUM!</v>
      </c>
      <c r="AG204" s="259">
        <f t="shared" ca="1" si="21"/>
        <v>209</v>
      </c>
      <c r="AI204" s="228" t="str">
        <f t="shared" si="22"/>
        <v>Mister Ottani - Ação de Cumprimento de Garantia (4001629-04.2025.8.26.0506)</v>
      </c>
      <c r="AJ204" s="228" t="str">
        <f t="shared" si="23"/>
        <v>Mister Ottani - Ação de Cumprimento de Garantia (4001629-04.2025.8.26.0506)</v>
      </c>
    </row>
    <row r="205" spans="2:36" ht="15" hidden="1" customHeight="1" thickBot="1" x14ac:dyDescent="0.35">
      <c r="B205" s="252">
        <v>200</v>
      </c>
      <c r="C205" s="253" t="s">
        <v>41</v>
      </c>
      <c r="D205" s="253" t="s">
        <v>42</v>
      </c>
      <c r="E205" s="253" t="s">
        <v>609</v>
      </c>
      <c r="F205" s="280" t="s">
        <v>2196</v>
      </c>
      <c r="G205" s="253" t="s">
        <v>556</v>
      </c>
      <c r="H205" s="253" t="s">
        <v>46</v>
      </c>
      <c r="I205" s="253" t="s">
        <v>557</v>
      </c>
      <c r="J205" s="253" t="s">
        <v>97</v>
      </c>
      <c r="K205" s="280" t="s">
        <v>2197</v>
      </c>
      <c r="L205" s="253" t="s">
        <v>98</v>
      </c>
      <c r="M205" s="253" t="s">
        <v>73</v>
      </c>
      <c r="N205" s="254">
        <v>3352.77</v>
      </c>
      <c r="O205" s="254"/>
      <c r="P205" s="255"/>
      <c r="Q205" s="256">
        <v>0.25</v>
      </c>
      <c r="R205" s="256"/>
      <c r="S205" s="257">
        <f t="shared" si="18"/>
        <v>838.1925</v>
      </c>
      <c r="T205" s="253"/>
      <c r="U205" s="258"/>
      <c r="V205" s="253" t="s">
        <v>53</v>
      </c>
      <c r="W205" s="253" t="s">
        <v>114</v>
      </c>
      <c r="X205" s="253" t="s">
        <v>135</v>
      </c>
      <c r="Y205" s="253" t="s">
        <v>2195</v>
      </c>
      <c r="Z205" s="258">
        <v>45888</v>
      </c>
      <c r="AA205" s="258"/>
      <c r="AB205" s="259" t="str">
        <f t="shared" ca="1" si="19"/>
        <v>191 dias</v>
      </c>
      <c r="AC205" s="253"/>
      <c r="AD205" s="269"/>
      <c r="AE205" s="260"/>
      <c r="AF205" s="253" t="e">
        <f t="shared" ca="1" si="20"/>
        <v>#NUM!</v>
      </c>
      <c r="AG205" s="259">
        <f t="shared" ca="1" si="21"/>
        <v>191</v>
      </c>
      <c r="AI205" s="228" t="str">
        <f t="shared" si="22"/>
        <v>Associação dos Empregados no Comércio de Franca - Execução de Título Extrajudicial (1019953-53.2025.8.26.0196)</v>
      </c>
      <c r="AJ205" s="228" t="str">
        <f t="shared" si="23"/>
        <v>Associação dos Empregados no Comércio de Franca - Execução de Título Extrajudicial (1019953-53.2025.8.26.0196)</v>
      </c>
    </row>
    <row r="206" spans="2:36" ht="15" hidden="1" customHeight="1" thickBot="1" x14ac:dyDescent="0.45">
      <c r="B206" s="252">
        <v>201</v>
      </c>
      <c r="C206" s="253" t="s">
        <v>78</v>
      </c>
      <c r="D206" s="253" t="s">
        <v>42</v>
      </c>
      <c r="E206" s="253" t="s">
        <v>576</v>
      </c>
      <c r="F206" s="280" t="s">
        <v>2198</v>
      </c>
      <c r="G206" s="253" t="s">
        <v>556</v>
      </c>
      <c r="H206" s="253" t="s">
        <v>46</v>
      </c>
      <c r="I206" s="253" t="s">
        <v>557</v>
      </c>
      <c r="J206" s="253" t="s">
        <v>97</v>
      </c>
      <c r="K206" s="280" t="s">
        <v>2199</v>
      </c>
      <c r="L206" s="253" t="s">
        <v>98</v>
      </c>
      <c r="M206" s="253" t="s">
        <v>51</v>
      </c>
      <c r="N206" s="254">
        <v>3403.48</v>
      </c>
      <c r="O206" s="254"/>
      <c r="P206" s="255"/>
      <c r="Q206" s="256">
        <v>0.25</v>
      </c>
      <c r="R206" s="256"/>
      <c r="S206" s="257">
        <f t="shared" si="18"/>
        <v>850.87</v>
      </c>
      <c r="T206" s="253"/>
      <c r="U206" s="258"/>
      <c r="V206" s="253" t="s">
        <v>53</v>
      </c>
      <c r="W206" s="253" t="s">
        <v>114</v>
      </c>
      <c r="X206" s="253" t="s">
        <v>55</v>
      </c>
      <c r="Y206" s="253" t="s">
        <v>2195</v>
      </c>
      <c r="Z206" s="258">
        <v>45889</v>
      </c>
      <c r="AA206" s="258"/>
      <c r="AB206" s="259" t="str">
        <f t="shared" ca="1" si="19"/>
        <v>190 dias</v>
      </c>
      <c r="AC206" s="253"/>
      <c r="AD206" s="283" t="s">
        <v>2216</v>
      </c>
      <c r="AE206" s="260"/>
      <c r="AF206" s="253" t="e">
        <f t="shared" ca="1" si="20"/>
        <v>#NUM!</v>
      </c>
      <c r="AG206" s="259">
        <f t="shared" ca="1" si="21"/>
        <v>190</v>
      </c>
      <c r="AI206" s="228" t="str">
        <f t="shared" si="22"/>
        <v>Associação dos Empregados no Comércio de Franca - Execução de Título Extrajudicial (1020018-48.2025.8.26.0196)</v>
      </c>
      <c r="AJ206" s="228" t="str">
        <f t="shared" si="23"/>
        <v>Associação dos Empregados no Comércio de Franca - Execução de Título Extrajudicial (1020018-48.2025.8.26.0196)</v>
      </c>
    </row>
    <row r="207" spans="2:36" ht="15" hidden="1" customHeight="1" thickBot="1" x14ac:dyDescent="0.35">
      <c r="B207" s="252">
        <v>202</v>
      </c>
      <c r="C207" s="253" t="s">
        <v>78</v>
      </c>
      <c r="D207" s="253" t="s">
        <v>42</v>
      </c>
      <c r="E207" s="253" t="s">
        <v>576</v>
      </c>
      <c r="F207" s="280" t="s">
        <v>2200</v>
      </c>
      <c r="G207" s="253" t="s">
        <v>556</v>
      </c>
      <c r="H207" s="253" t="s">
        <v>46</v>
      </c>
      <c r="I207" s="253" t="s">
        <v>557</v>
      </c>
      <c r="J207" s="253" t="s">
        <v>97</v>
      </c>
      <c r="K207" s="280" t="s">
        <v>2201</v>
      </c>
      <c r="L207" s="253" t="s">
        <v>98</v>
      </c>
      <c r="M207" s="253" t="s">
        <v>51</v>
      </c>
      <c r="N207" s="254">
        <v>3346.19</v>
      </c>
      <c r="O207" s="254"/>
      <c r="P207" s="255"/>
      <c r="Q207" s="256">
        <v>0.25</v>
      </c>
      <c r="R207" s="256"/>
      <c r="S207" s="257">
        <f t="shared" si="18"/>
        <v>836.54750000000001</v>
      </c>
      <c r="T207" s="253"/>
      <c r="U207" s="258"/>
      <c r="V207" s="253" t="s">
        <v>53</v>
      </c>
      <c r="W207" s="253" t="s">
        <v>114</v>
      </c>
      <c r="X207" s="253" t="s">
        <v>135</v>
      </c>
      <c r="Y207" s="253" t="s">
        <v>2195</v>
      </c>
      <c r="Z207" s="258">
        <v>45889</v>
      </c>
      <c r="AA207" s="258"/>
      <c r="AB207" s="259" t="str">
        <f t="shared" ca="1" si="19"/>
        <v>190 dias</v>
      </c>
      <c r="AC207" s="253"/>
      <c r="AD207" s="282" t="s">
        <v>2217</v>
      </c>
      <c r="AE207" s="260"/>
      <c r="AF207" s="253" t="e">
        <f t="shared" ca="1" si="20"/>
        <v>#NUM!</v>
      </c>
      <c r="AG207" s="259">
        <f t="shared" ca="1" si="21"/>
        <v>190</v>
      </c>
      <c r="AI207" s="228" t="str">
        <f t="shared" si="22"/>
        <v>Associação dos Empregados no Comércio de Franca - Execução de Título Extrajudicial (1020022-85.2025.8.26.0196)</v>
      </c>
      <c r="AJ207" s="228" t="str">
        <f t="shared" si="23"/>
        <v>Associação dos Empregados no Comércio de Franca - Execução de Título Extrajudicial (1020022-85.2025.8.26.0196)</v>
      </c>
    </row>
    <row r="208" spans="2:36" ht="15" hidden="1" customHeight="1" thickBot="1" x14ac:dyDescent="0.35">
      <c r="B208" s="252">
        <v>203</v>
      </c>
      <c r="C208" s="253" t="s">
        <v>78</v>
      </c>
      <c r="D208" s="253" t="s">
        <v>42</v>
      </c>
      <c r="E208" s="253" t="s">
        <v>576</v>
      </c>
      <c r="F208" s="280" t="s">
        <v>2202</v>
      </c>
      <c r="G208" s="253" t="s">
        <v>556</v>
      </c>
      <c r="H208" s="253" t="s">
        <v>46</v>
      </c>
      <c r="I208" s="253" t="s">
        <v>557</v>
      </c>
      <c r="J208" s="253" t="s">
        <v>97</v>
      </c>
      <c r="K208" s="280" t="s">
        <v>2203</v>
      </c>
      <c r="L208" s="253" t="s">
        <v>98</v>
      </c>
      <c r="M208" s="253" t="s">
        <v>51</v>
      </c>
      <c r="N208" s="254">
        <v>3418.36</v>
      </c>
      <c r="O208" s="254"/>
      <c r="P208" s="255"/>
      <c r="Q208" s="256">
        <v>0.25</v>
      </c>
      <c r="R208" s="256"/>
      <c r="S208" s="257">
        <f t="shared" si="18"/>
        <v>854.59</v>
      </c>
      <c r="T208" s="253"/>
      <c r="U208" s="258"/>
      <c r="V208" s="253" t="s">
        <v>53</v>
      </c>
      <c r="W208" s="253" t="s">
        <v>114</v>
      </c>
      <c r="X208" s="253" t="s">
        <v>55</v>
      </c>
      <c r="Y208" s="253" t="s">
        <v>2195</v>
      </c>
      <c r="Z208" s="258">
        <v>45889</v>
      </c>
      <c r="AA208" s="258"/>
      <c r="AB208" s="259" t="str">
        <f t="shared" ca="1" si="19"/>
        <v>190 dias</v>
      </c>
      <c r="AC208" s="253"/>
      <c r="AD208" s="269"/>
      <c r="AE208" s="260"/>
      <c r="AF208" s="253" t="e">
        <f t="shared" ca="1" si="20"/>
        <v>#NUM!</v>
      </c>
      <c r="AG208" s="259">
        <f t="shared" ca="1" si="21"/>
        <v>190</v>
      </c>
      <c r="AI208" s="228" t="str">
        <f t="shared" si="22"/>
        <v>Associação dos Empregados no Comércio de Franca - Execução de Título Extrajudicial (1020027-10.2025.8.26.0196)</v>
      </c>
      <c r="AJ208" s="228" t="str">
        <f t="shared" si="23"/>
        <v>Associação dos Empregados no Comércio de Franca - Execução de Título Extrajudicial (1020027-10.2025.8.26.0196)</v>
      </c>
    </row>
    <row r="209" spans="2:36" ht="15" hidden="1" customHeight="1" thickBot="1" x14ac:dyDescent="0.35">
      <c r="B209" s="252">
        <v>204</v>
      </c>
      <c r="C209" s="253" t="s">
        <v>78</v>
      </c>
      <c r="D209" s="253" t="s">
        <v>42</v>
      </c>
      <c r="E209" s="253" t="s">
        <v>143</v>
      </c>
      <c r="F209" s="280" t="s">
        <v>2204</v>
      </c>
      <c r="G209" s="253" t="s">
        <v>556</v>
      </c>
      <c r="H209" s="253" t="s">
        <v>46</v>
      </c>
      <c r="I209" s="253" t="s">
        <v>557</v>
      </c>
      <c r="J209" s="253" t="s">
        <v>97</v>
      </c>
      <c r="K209" s="280" t="s">
        <v>2205</v>
      </c>
      <c r="L209" s="253" t="s">
        <v>98</v>
      </c>
      <c r="M209" s="253" t="s">
        <v>51</v>
      </c>
      <c r="N209" s="254">
        <v>3301.7</v>
      </c>
      <c r="O209" s="254"/>
      <c r="P209" s="255"/>
      <c r="Q209" s="256">
        <v>0.25</v>
      </c>
      <c r="R209" s="256"/>
      <c r="S209" s="257">
        <f t="shared" si="18"/>
        <v>825.42499999999995</v>
      </c>
      <c r="T209" s="253"/>
      <c r="U209" s="258"/>
      <c r="V209" s="253" t="s">
        <v>53</v>
      </c>
      <c r="W209" s="253" t="s">
        <v>114</v>
      </c>
      <c r="X209" s="253" t="s">
        <v>223</v>
      </c>
      <c r="Y209" s="253" t="s">
        <v>2195</v>
      </c>
      <c r="Z209" s="258">
        <v>45889</v>
      </c>
      <c r="AA209" s="258"/>
      <c r="AB209" s="259" t="str">
        <f t="shared" ca="1" si="19"/>
        <v>190 dias</v>
      </c>
      <c r="AC209" s="253"/>
      <c r="AD209" s="269"/>
      <c r="AE209" s="260"/>
      <c r="AF209" s="253" t="e">
        <f t="shared" ca="1" si="20"/>
        <v>#NUM!</v>
      </c>
      <c r="AG209" s="259">
        <f t="shared" ca="1" si="21"/>
        <v>190</v>
      </c>
      <c r="AI209" s="228" t="str">
        <f t="shared" si="22"/>
        <v>Associação dos Empregados no Comércio de Franca - Execução de Título Extrajudicial (1020030-62.2025.8.26.0196)</v>
      </c>
      <c r="AJ209" s="228" t="str">
        <f t="shared" si="23"/>
        <v>Associação dos Empregados no Comércio de Franca - Execução de Título Extrajudicial (1020030-62.2025.8.26.0196)</v>
      </c>
    </row>
    <row r="210" spans="2:36" ht="15" hidden="1" customHeight="1" thickBot="1" x14ac:dyDescent="0.35">
      <c r="B210" s="252">
        <v>205</v>
      </c>
      <c r="C210" s="253" t="s">
        <v>78</v>
      </c>
      <c r="D210" s="253" t="s">
        <v>42</v>
      </c>
      <c r="E210" s="253" t="s">
        <v>143</v>
      </c>
      <c r="F210" s="280" t="s">
        <v>2206</v>
      </c>
      <c r="G210" s="253" t="s">
        <v>556</v>
      </c>
      <c r="H210" s="253" t="s">
        <v>46</v>
      </c>
      <c r="I210" s="253" t="s">
        <v>557</v>
      </c>
      <c r="J210" s="253" t="s">
        <v>97</v>
      </c>
      <c r="K210" s="280" t="s">
        <v>2207</v>
      </c>
      <c r="L210" s="253" t="s">
        <v>98</v>
      </c>
      <c r="M210" s="253" t="s">
        <v>51</v>
      </c>
      <c r="N210" s="254">
        <v>1656.92</v>
      </c>
      <c r="O210" s="254"/>
      <c r="P210" s="255"/>
      <c r="Q210" s="256">
        <v>0.25</v>
      </c>
      <c r="R210" s="256"/>
      <c r="S210" s="257">
        <f t="shared" si="18"/>
        <v>414.23</v>
      </c>
      <c r="T210" s="253"/>
      <c r="U210" s="258"/>
      <c r="V210" s="253" t="s">
        <v>53</v>
      </c>
      <c r="W210" s="253" t="s">
        <v>114</v>
      </c>
      <c r="X210" s="253" t="s">
        <v>223</v>
      </c>
      <c r="Y210" s="253" t="s">
        <v>2195</v>
      </c>
      <c r="Z210" s="258">
        <v>45889</v>
      </c>
      <c r="AA210" s="258"/>
      <c r="AB210" s="259" t="str">
        <f t="shared" ca="1" si="19"/>
        <v>190 dias</v>
      </c>
      <c r="AC210" s="253"/>
      <c r="AD210" s="269"/>
      <c r="AE210" s="260"/>
      <c r="AF210" s="253" t="e">
        <f t="shared" ca="1" si="20"/>
        <v>#NUM!</v>
      </c>
      <c r="AG210" s="259">
        <f t="shared" ca="1" si="21"/>
        <v>190</v>
      </c>
      <c r="AI210" s="228" t="str">
        <f t="shared" si="22"/>
        <v>Associação dos Empregados no Comércio de Franca - Execução de Título Extrajudicial (1020031-47.2025.8.26.0196)</v>
      </c>
      <c r="AJ210" s="228" t="str">
        <f t="shared" si="23"/>
        <v>Associação dos Empregados no Comércio de Franca - Execução de Título Extrajudicial (1020031-47.2025.8.26.0196)</v>
      </c>
    </row>
    <row r="211" spans="2:36" ht="15" hidden="1" customHeight="1" thickBot="1" x14ac:dyDescent="0.35">
      <c r="B211" s="252">
        <v>206</v>
      </c>
      <c r="C211" s="253" t="s">
        <v>78</v>
      </c>
      <c r="D211" s="253" t="s">
        <v>42</v>
      </c>
      <c r="E211" s="253" t="s">
        <v>576</v>
      </c>
      <c r="F211" s="280" t="s">
        <v>2208</v>
      </c>
      <c r="G211" s="253" t="s">
        <v>556</v>
      </c>
      <c r="H211" s="253" t="s">
        <v>46</v>
      </c>
      <c r="I211" s="253" t="s">
        <v>557</v>
      </c>
      <c r="J211" s="253" t="s">
        <v>97</v>
      </c>
      <c r="K211" s="280" t="s">
        <v>2209</v>
      </c>
      <c r="L211" s="253" t="s">
        <v>98</v>
      </c>
      <c r="M211" s="253" t="s">
        <v>51</v>
      </c>
      <c r="N211" s="254">
        <v>1892</v>
      </c>
      <c r="O211" s="254"/>
      <c r="P211" s="255"/>
      <c r="Q211" s="256">
        <v>0.25</v>
      </c>
      <c r="R211" s="256"/>
      <c r="S211" s="257">
        <f t="shared" si="18"/>
        <v>473</v>
      </c>
      <c r="T211" s="253"/>
      <c r="U211" s="258"/>
      <c r="V211" s="253" t="s">
        <v>53</v>
      </c>
      <c r="W211" s="253" t="s">
        <v>114</v>
      </c>
      <c r="X211" s="253" t="s">
        <v>135</v>
      </c>
      <c r="Y211" s="253" t="s">
        <v>2195</v>
      </c>
      <c r="Z211" s="258">
        <v>45889</v>
      </c>
      <c r="AA211" s="258"/>
      <c r="AB211" s="259" t="str">
        <f t="shared" ca="1" si="19"/>
        <v>190 dias</v>
      </c>
      <c r="AC211" s="253"/>
      <c r="AD211" s="269"/>
      <c r="AE211" s="260"/>
      <c r="AF211" s="253" t="e">
        <f t="shared" ca="1" si="20"/>
        <v>#NUM!</v>
      </c>
      <c r="AG211" s="259">
        <f t="shared" ca="1" si="21"/>
        <v>190</v>
      </c>
      <c r="AI211" s="228" t="str">
        <f t="shared" si="22"/>
        <v>Associação dos Empregados no Comércio de Franca - Execução de Título Extrajudicial (1020033-17.2025.8.26.0196)</v>
      </c>
      <c r="AJ211" s="228" t="str">
        <f t="shared" si="23"/>
        <v>Associação dos Empregados no Comércio de Franca - Execução de Título Extrajudicial (1020033-17.2025.8.26.0196)</v>
      </c>
    </row>
    <row r="212" spans="2:36" ht="15" hidden="1" customHeight="1" thickBot="1" x14ac:dyDescent="0.35">
      <c r="B212" s="252">
        <v>207</v>
      </c>
      <c r="C212" s="253" t="s">
        <v>78</v>
      </c>
      <c r="D212" s="253" t="s">
        <v>42</v>
      </c>
      <c r="E212" s="253" t="s">
        <v>143</v>
      </c>
      <c r="F212" s="280" t="s">
        <v>2210</v>
      </c>
      <c r="G212" s="253" t="s">
        <v>556</v>
      </c>
      <c r="H212" s="253" t="s">
        <v>46</v>
      </c>
      <c r="I212" s="253" t="s">
        <v>557</v>
      </c>
      <c r="J212" s="253" t="s">
        <v>97</v>
      </c>
      <c r="K212" s="280" t="s">
        <v>2211</v>
      </c>
      <c r="L212" s="253" t="s">
        <v>98</v>
      </c>
      <c r="M212" s="253" t="s">
        <v>51</v>
      </c>
      <c r="N212" s="254">
        <v>2112.48</v>
      </c>
      <c r="O212" s="254"/>
      <c r="P212" s="255"/>
      <c r="Q212" s="256">
        <v>0.25</v>
      </c>
      <c r="R212" s="256"/>
      <c r="S212" s="257">
        <f t="shared" si="18"/>
        <v>528.12</v>
      </c>
      <c r="T212" s="253"/>
      <c r="U212" s="258"/>
      <c r="V212" s="253" t="s">
        <v>53</v>
      </c>
      <c r="W212" s="253" t="s">
        <v>114</v>
      </c>
      <c r="X212" s="253" t="s">
        <v>55</v>
      </c>
      <c r="Y212" s="253" t="s">
        <v>2195</v>
      </c>
      <c r="Z212" s="258">
        <v>45889</v>
      </c>
      <c r="AA212" s="258"/>
      <c r="AB212" s="259" t="str">
        <f t="shared" ca="1" si="19"/>
        <v>190 dias</v>
      </c>
      <c r="AC212" s="253"/>
      <c r="AD212" s="269"/>
      <c r="AE212" s="260"/>
      <c r="AF212" s="253" t="e">
        <f t="shared" ca="1" si="20"/>
        <v>#NUM!</v>
      </c>
      <c r="AG212" s="259">
        <f t="shared" ca="1" si="21"/>
        <v>190</v>
      </c>
      <c r="AI212" s="228" t="str">
        <f t="shared" si="22"/>
        <v>Associação dos Empregados no Comércio de Franca - Execução de Título Extrajudicial (1020062-67.2025.8.26.0196)</v>
      </c>
      <c r="AJ212" s="228" t="str">
        <f t="shared" si="23"/>
        <v>Associação dos Empregados no Comércio de Franca - Execução de Título Extrajudicial (1020062-67.2025.8.26.0196)</v>
      </c>
    </row>
    <row r="213" spans="2:36" ht="15" hidden="1" customHeight="1" thickBot="1" x14ac:dyDescent="0.35">
      <c r="B213" s="252">
        <v>208</v>
      </c>
      <c r="C213" s="253" t="s">
        <v>78</v>
      </c>
      <c r="D213" s="253" t="s">
        <v>42</v>
      </c>
      <c r="E213" s="253" t="s">
        <v>143</v>
      </c>
      <c r="F213" s="280" t="s">
        <v>2212</v>
      </c>
      <c r="G213" s="253" t="s">
        <v>556</v>
      </c>
      <c r="H213" s="253" t="s">
        <v>46</v>
      </c>
      <c r="I213" s="253" t="s">
        <v>557</v>
      </c>
      <c r="J213" s="253" t="s">
        <v>97</v>
      </c>
      <c r="K213" s="280" t="s">
        <v>2213</v>
      </c>
      <c r="L213" s="253" t="s">
        <v>98</v>
      </c>
      <c r="M213" s="253" t="s">
        <v>51</v>
      </c>
      <c r="N213" s="254">
        <v>1892</v>
      </c>
      <c r="O213" s="254"/>
      <c r="P213" s="255"/>
      <c r="Q213" s="256">
        <v>0.25</v>
      </c>
      <c r="R213" s="256"/>
      <c r="S213" s="257">
        <f t="shared" si="18"/>
        <v>473</v>
      </c>
      <c r="T213" s="253"/>
      <c r="U213" s="258"/>
      <c r="V213" s="253" t="s">
        <v>53</v>
      </c>
      <c r="W213" s="253" t="s">
        <v>114</v>
      </c>
      <c r="X213" s="253" t="s">
        <v>223</v>
      </c>
      <c r="Y213" s="253" t="s">
        <v>2195</v>
      </c>
      <c r="Z213" s="258">
        <v>45889</v>
      </c>
      <c r="AA213" s="258"/>
      <c r="AB213" s="259" t="str">
        <f t="shared" ca="1" si="19"/>
        <v>190 dias</v>
      </c>
      <c r="AC213" s="253"/>
      <c r="AD213" s="269"/>
      <c r="AE213" s="260"/>
      <c r="AF213" s="253" t="e">
        <f t="shared" ca="1" si="20"/>
        <v>#NUM!</v>
      </c>
      <c r="AG213" s="259">
        <f t="shared" ca="1" si="21"/>
        <v>190</v>
      </c>
      <c r="AI213" s="228" t="str">
        <f t="shared" si="22"/>
        <v>Associação dos Empregados no Comércio de Franca - Execução de Título Extrajudicial (1020066-07.2025.8.26.0196)</v>
      </c>
      <c r="AJ213" s="228" t="str">
        <f t="shared" si="23"/>
        <v>Associação dos Empregados no Comércio de Franca - Execução de Título Extrajudicial (1020066-07.2025.8.26.0196)</v>
      </c>
    </row>
    <row r="214" spans="2:36" ht="15" hidden="1" customHeight="1" thickBot="1" x14ac:dyDescent="0.35">
      <c r="B214" s="252">
        <v>209</v>
      </c>
      <c r="C214" s="253" t="s">
        <v>41</v>
      </c>
      <c r="D214" s="253" t="s">
        <v>42</v>
      </c>
      <c r="E214" s="253" t="s">
        <v>609</v>
      </c>
      <c r="F214" s="280" t="s">
        <v>2214</v>
      </c>
      <c r="G214" s="253" t="s">
        <v>556</v>
      </c>
      <c r="H214" s="253" t="s">
        <v>46</v>
      </c>
      <c r="I214" s="253" t="s">
        <v>557</v>
      </c>
      <c r="J214" s="253" t="s">
        <v>97</v>
      </c>
      <c r="K214" s="280" t="s">
        <v>2215</v>
      </c>
      <c r="L214" s="253" t="s">
        <v>98</v>
      </c>
      <c r="M214" s="253" t="s">
        <v>51</v>
      </c>
      <c r="N214" s="254">
        <v>1656.92</v>
      </c>
      <c r="O214" s="254"/>
      <c r="P214" s="255"/>
      <c r="Q214" s="256">
        <v>0.25</v>
      </c>
      <c r="R214" s="256"/>
      <c r="S214" s="257">
        <f t="shared" si="18"/>
        <v>414.23</v>
      </c>
      <c r="T214" s="253"/>
      <c r="U214" s="258"/>
      <c r="V214" s="253" t="s">
        <v>53</v>
      </c>
      <c r="W214" s="253" t="s">
        <v>114</v>
      </c>
      <c r="X214" s="253" t="s">
        <v>135</v>
      </c>
      <c r="Y214" s="253" t="s">
        <v>2195</v>
      </c>
      <c r="Z214" s="258">
        <v>45889</v>
      </c>
      <c r="AA214" s="258"/>
      <c r="AB214" s="259" t="str">
        <f t="shared" ca="1" si="19"/>
        <v>190 dias</v>
      </c>
      <c r="AC214" s="253"/>
      <c r="AD214" s="269"/>
      <c r="AE214" s="260"/>
      <c r="AF214" s="253" t="e">
        <f t="shared" ca="1" si="20"/>
        <v>#NUM!</v>
      </c>
      <c r="AG214" s="259">
        <f t="shared" ca="1" si="21"/>
        <v>190</v>
      </c>
      <c r="AI214" s="228" t="str">
        <f t="shared" si="22"/>
        <v>Associação dos Empregados no Comércio de Franca - Execução de Título Extrajudicial (1020071-29.2025.8.26.0196 )</v>
      </c>
      <c r="AJ214" s="228" t="str">
        <f t="shared" si="23"/>
        <v>Associação dos Empregados no Comércio de Franca - Execução de Título Extrajudicial (1020071-29.2025.8.26.0196 )</v>
      </c>
    </row>
    <row r="215" spans="2:36" ht="15" hidden="1" customHeight="1" thickBot="1" x14ac:dyDescent="0.35">
      <c r="B215" s="252">
        <v>210</v>
      </c>
      <c r="C215" s="253" t="s">
        <v>78</v>
      </c>
      <c r="D215" s="253" t="s">
        <v>42</v>
      </c>
      <c r="E215" s="253" t="s">
        <v>143</v>
      </c>
      <c r="F215" s="253"/>
      <c r="G215" s="253" t="s">
        <v>80</v>
      </c>
      <c r="H215" s="253" t="s">
        <v>46</v>
      </c>
      <c r="I215" s="253" t="s">
        <v>723</v>
      </c>
      <c r="J215" s="253" t="s">
        <v>48</v>
      </c>
      <c r="K215" s="253" t="s">
        <v>724</v>
      </c>
      <c r="L215" s="253" t="s">
        <v>50</v>
      </c>
      <c r="M215" s="253" t="s">
        <v>73</v>
      </c>
      <c r="N215" s="254"/>
      <c r="O215" s="254"/>
      <c r="P215" s="255"/>
      <c r="Q215" s="256"/>
      <c r="R215" s="256"/>
      <c r="S215" s="257" t="str">
        <f t="shared" si="18"/>
        <v/>
      </c>
      <c r="T215" s="253"/>
      <c r="U215" s="258"/>
      <c r="V215" s="253"/>
      <c r="W215" s="253"/>
      <c r="X215" s="253"/>
      <c r="Y215" s="253"/>
      <c r="Z215" s="258"/>
      <c r="AA215" s="258"/>
      <c r="AB215" s="259" t="str">
        <f t="shared" ca="1" si="19"/>
        <v/>
      </c>
      <c r="AC215" s="253"/>
      <c r="AD215" s="269"/>
      <c r="AE215" s="260"/>
      <c r="AF215" s="253" t="e">
        <f t="shared" ca="1" si="20"/>
        <v>#NUM!</v>
      </c>
      <c r="AG215" s="259" t="str">
        <f t="shared" ca="1" si="21"/>
        <v/>
      </c>
      <c r="AI215" s="228" t="str">
        <f t="shared" si="22"/>
        <v>Posto Everest - Cumprimento de sentença</v>
      </c>
      <c r="AJ215" s="228" t="str">
        <f t="shared" si="23"/>
        <v>Posto Everest - Cumprimento de sentença</v>
      </c>
    </row>
    <row r="216" spans="2:36" ht="15" hidden="1" customHeight="1" thickBot="1" x14ac:dyDescent="0.35">
      <c r="B216" s="252">
        <v>211</v>
      </c>
      <c r="C216" s="253" t="s">
        <v>78</v>
      </c>
      <c r="D216" s="253" t="s">
        <v>42</v>
      </c>
      <c r="E216" s="253" t="s">
        <v>143</v>
      </c>
      <c r="F216" s="253"/>
      <c r="G216" s="253" t="s">
        <v>80</v>
      </c>
      <c r="H216" s="253" t="s">
        <v>46</v>
      </c>
      <c r="I216" s="253" t="s">
        <v>723</v>
      </c>
      <c r="J216" s="253" t="s">
        <v>48</v>
      </c>
      <c r="K216" s="253" t="s">
        <v>724</v>
      </c>
      <c r="L216" s="253" t="s">
        <v>50</v>
      </c>
      <c r="M216" s="253" t="s">
        <v>73</v>
      </c>
      <c r="N216" s="254"/>
      <c r="O216" s="254"/>
      <c r="P216" s="255"/>
      <c r="Q216" s="256"/>
      <c r="R216" s="256"/>
      <c r="S216" s="257" t="str">
        <f t="shared" si="18"/>
        <v/>
      </c>
      <c r="T216" s="253"/>
      <c r="U216" s="258"/>
      <c r="V216" s="253"/>
      <c r="W216" s="253"/>
      <c r="X216" s="253"/>
      <c r="Y216" s="253"/>
      <c r="Z216" s="258"/>
      <c r="AA216" s="258"/>
      <c r="AB216" s="259" t="str">
        <f t="shared" ca="1" si="19"/>
        <v/>
      </c>
      <c r="AC216" s="253"/>
      <c r="AD216" s="269"/>
      <c r="AE216" s="260"/>
      <c r="AF216" s="253" t="e">
        <f t="shared" ca="1" si="20"/>
        <v>#NUM!</v>
      </c>
      <c r="AG216" s="259" t="str">
        <f t="shared" ca="1" si="21"/>
        <v/>
      </c>
      <c r="AI216" s="228" t="str">
        <f t="shared" si="22"/>
        <v>Posto Everest - Cumprimento de sentença</v>
      </c>
      <c r="AJ216" s="228" t="str">
        <f t="shared" si="23"/>
        <v>Posto Everest - Cumprimento de sentença</v>
      </c>
    </row>
    <row r="217" spans="2:36" ht="15" hidden="1" customHeight="1" thickBot="1" x14ac:dyDescent="0.35">
      <c r="B217" s="252">
        <v>212</v>
      </c>
      <c r="C217" s="253" t="s">
        <v>78</v>
      </c>
      <c r="D217" s="253" t="s">
        <v>42</v>
      </c>
      <c r="E217" s="253" t="s">
        <v>130</v>
      </c>
      <c r="F217" s="253" t="s">
        <v>2218</v>
      </c>
      <c r="G217" s="253" t="s">
        <v>241</v>
      </c>
      <c r="H217" s="253" t="s">
        <v>46</v>
      </c>
      <c r="I217" s="253" t="s">
        <v>744</v>
      </c>
      <c r="J217" s="253" t="s">
        <v>48</v>
      </c>
      <c r="K217" s="253" t="s">
        <v>759</v>
      </c>
      <c r="L217" s="253" t="s">
        <v>50</v>
      </c>
      <c r="M217" s="253" t="s">
        <v>73</v>
      </c>
      <c r="N217" s="254">
        <v>663.78</v>
      </c>
      <c r="O217" s="254"/>
      <c r="P217" s="255"/>
      <c r="Q217" s="256"/>
      <c r="R217" s="256"/>
      <c r="S217" s="257" t="str">
        <f t="shared" si="18"/>
        <v/>
      </c>
      <c r="T217" s="253"/>
      <c r="U217" s="258"/>
      <c r="V217" s="253"/>
      <c r="W217" s="253"/>
      <c r="X217" s="253"/>
      <c r="Y217" s="253"/>
      <c r="Z217" s="258"/>
      <c r="AA217" s="258"/>
      <c r="AB217" s="259" t="str">
        <f t="shared" ca="1" si="19"/>
        <v/>
      </c>
      <c r="AC217" s="253"/>
      <c r="AD217" s="269"/>
      <c r="AE217" s="260"/>
      <c r="AF217" s="253" t="e">
        <f t="shared" ca="1" si="20"/>
        <v>#NUM!</v>
      </c>
      <c r="AG217" s="259" t="str">
        <f t="shared" ca="1" si="21"/>
        <v/>
      </c>
      <c r="AI217" s="228" t="str">
        <f t="shared" si="22"/>
        <v>Leão Tintas - Ação Monitória  (1007735-92.2025.8.26.0066)</v>
      </c>
      <c r="AJ217" s="228" t="str">
        <f t="shared" si="23"/>
        <v>Leão Tintas - Ação Monitória  (1007735-92.2025.8.26.0066)</v>
      </c>
    </row>
    <row r="218" spans="2:36" ht="15" hidden="1" customHeight="1" thickBot="1" x14ac:dyDescent="0.35">
      <c r="B218" s="252">
        <v>213</v>
      </c>
      <c r="C218" s="253" t="s">
        <v>78</v>
      </c>
      <c r="D218" s="253" t="s">
        <v>42</v>
      </c>
      <c r="E218" s="253" t="s">
        <v>130</v>
      </c>
      <c r="F218" s="253" t="s">
        <v>2219</v>
      </c>
      <c r="G218" s="253"/>
      <c r="H218" s="253"/>
      <c r="I218" s="253" t="s">
        <v>514</v>
      </c>
      <c r="J218" s="253"/>
      <c r="K218" s="253" t="s">
        <v>2220</v>
      </c>
      <c r="L218" s="253"/>
      <c r="M218" s="253"/>
      <c r="N218" s="254">
        <v>11700</v>
      </c>
      <c r="O218" s="254"/>
      <c r="P218" s="255"/>
      <c r="Q218" s="256"/>
      <c r="R218" s="256"/>
      <c r="S218" s="257" t="str">
        <f t="shared" si="18"/>
        <v/>
      </c>
      <c r="T218" s="253"/>
      <c r="U218" s="258"/>
      <c r="V218" s="253"/>
      <c r="W218" s="253" t="s">
        <v>114</v>
      </c>
      <c r="X218" s="253" t="s">
        <v>115</v>
      </c>
      <c r="Y218" s="253"/>
      <c r="Z218" s="258"/>
      <c r="AA218" s="258"/>
      <c r="AB218" s="259" t="str">
        <f t="shared" ca="1" si="19"/>
        <v/>
      </c>
      <c r="AC218" s="253"/>
      <c r="AD218" s="269"/>
      <c r="AE218" s="260"/>
      <c r="AF218" s="253" t="e">
        <f t="shared" ca="1" si="20"/>
        <v>#NUM!</v>
      </c>
      <c r="AG218" s="259" t="str">
        <f t="shared" ca="1" si="21"/>
        <v/>
      </c>
      <c r="AI218" s="228" t="str">
        <f t="shared" si="22"/>
        <v>Oficina Classe A  -  (1018804-22.2025.8.26.0196)</v>
      </c>
      <c r="AJ218" s="228" t="str">
        <f t="shared" si="23"/>
        <v>Oficina Classe A  -  (1018804-22.2025.8.26.0196)</v>
      </c>
    </row>
    <row r="219" spans="2:36" ht="15" hidden="1" customHeight="1" thickBot="1" x14ac:dyDescent="0.35">
      <c r="B219" s="252">
        <v>214</v>
      </c>
      <c r="C219" s="253" t="s">
        <v>41</v>
      </c>
      <c r="D219" s="253" t="s">
        <v>487</v>
      </c>
      <c r="E219" s="253" t="s">
        <v>682</v>
      </c>
      <c r="F219" s="253" t="s">
        <v>2221</v>
      </c>
      <c r="G219" s="253"/>
      <c r="H219" s="253"/>
      <c r="I219" s="253" t="s">
        <v>110</v>
      </c>
      <c r="J219" s="253"/>
      <c r="K219" s="253" t="s">
        <v>2222</v>
      </c>
      <c r="L219" s="253"/>
      <c r="M219" s="253"/>
      <c r="N219" s="254">
        <v>0</v>
      </c>
      <c r="O219" s="254"/>
      <c r="P219" s="255"/>
      <c r="Q219" s="256"/>
      <c r="R219" s="256"/>
      <c r="S219" s="257" t="str">
        <f t="shared" si="18"/>
        <v/>
      </c>
      <c r="T219" s="253"/>
      <c r="U219" s="258"/>
      <c r="V219" s="253"/>
      <c r="W219" s="253" t="s">
        <v>54</v>
      </c>
      <c r="X219" s="253" t="s">
        <v>2186</v>
      </c>
      <c r="Y219" s="253"/>
      <c r="Z219" s="258">
        <v>45915</v>
      </c>
      <c r="AA219" s="258"/>
      <c r="AB219" s="259" t="str">
        <f t="shared" ca="1" si="19"/>
        <v>164 dias</v>
      </c>
      <c r="AC219" s="253"/>
      <c r="AD219" s="269"/>
      <c r="AE219" s="260"/>
      <c r="AF219" s="253" t="e">
        <f t="shared" ca="1" si="20"/>
        <v>#NUM!</v>
      </c>
      <c r="AG219" s="259">
        <f t="shared" ca="1" si="21"/>
        <v>164</v>
      </c>
      <c r="AI219" s="228" t="str">
        <f t="shared" si="22"/>
        <v>Supermercados Big Compra Ltda. -  (35.001.003.25.0685307)</v>
      </c>
      <c r="AJ219" s="228" t="str">
        <f t="shared" si="23"/>
        <v>Supermercados Big Compra Ltda. -  (35.001.003.25.0685307)</v>
      </c>
    </row>
    <row r="220" spans="2:36" ht="15" customHeight="1" thickBot="1" x14ac:dyDescent="0.35">
      <c r="B220" s="252">
        <v>215</v>
      </c>
      <c r="C220" s="253" t="s">
        <v>78</v>
      </c>
      <c r="D220" s="253" t="s">
        <v>42</v>
      </c>
      <c r="E220" s="253" t="s">
        <v>130</v>
      </c>
      <c r="F220" s="253" t="s">
        <v>2223</v>
      </c>
      <c r="G220" s="253"/>
      <c r="H220" s="253"/>
      <c r="I220" s="253" t="s">
        <v>110</v>
      </c>
      <c r="J220" s="253"/>
      <c r="K220" s="253" t="s">
        <v>2224</v>
      </c>
      <c r="L220" s="253"/>
      <c r="M220" s="253"/>
      <c r="N220" s="254">
        <v>77009.320000000007</v>
      </c>
      <c r="O220" s="254"/>
      <c r="P220" s="255"/>
      <c r="Q220" s="256"/>
      <c r="R220" s="256"/>
      <c r="S220" s="257" t="str">
        <f t="shared" si="18"/>
        <v/>
      </c>
      <c r="T220" s="253"/>
      <c r="U220" s="258"/>
      <c r="V220" s="253"/>
      <c r="W220" s="253" t="s">
        <v>54</v>
      </c>
      <c r="X220" s="253" t="s">
        <v>484</v>
      </c>
      <c r="Y220" s="253"/>
      <c r="Z220" s="258">
        <v>45754</v>
      </c>
      <c r="AA220" s="258"/>
      <c r="AB220" s="259" t="str">
        <f t="shared" ca="1" si="19"/>
        <v>325 dias</v>
      </c>
      <c r="AC220" s="253"/>
      <c r="AD220" s="269" t="s">
        <v>2225</v>
      </c>
      <c r="AE220" s="284" t="s">
        <v>2226</v>
      </c>
      <c r="AF220" s="253" t="e">
        <f t="shared" ca="1" si="20"/>
        <v>#NUM!</v>
      </c>
      <c r="AG220" s="259">
        <f t="shared" ca="1" si="21"/>
        <v>325</v>
      </c>
      <c r="AI220" s="228" t="str">
        <f t="shared" si="22"/>
        <v>Supermercados Big Compra Ltda. -  (1016789-23.2025.8.26.0506)</v>
      </c>
      <c r="AJ220" s="228" t="str">
        <f t="shared" si="23"/>
        <v>Supermercados Big Compra Ltda. -  (1016789-23.2025.8.26.0506)</v>
      </c>
    </row>
    <row r="221" spans="2:36" ht="15" customHeight="1" thickBot="1" x14ac:dyDescent="0.35">
      <c r="B221" s="252">
        <v>216</v>
      </c>
      <c r="C221" s="253" t="s">
        <v>78</v>
      </c>
      <c r="D221" s="253" t="s">
        <v>487</v>
      </c>
      <c r="E221" s="253" t="s">
        <v>682</v>
      </c>
      <c r="F221" s="253" t="s">
        <v>2228</v>
      </c>
      <c r="G221" s="253"/>
      <c r="H221" s="253"/>
      <c r="I221" s="253" t="s">
        <v>110</v>
      </c>
      <c r="J221" s="253"/>
      <c r="K221" s="253" t="s">
        <v>398</v>
      </c>
      <c r="L221" s="253"/>
      <c r="M221" s="253"/>
      <c r="N221" s="254">
        <v>27765</v>
      </c>
      <c r="O221" s="254"/>
      <c r="P221" s="255"/>
      <c r="Q221" s="256"/>
      <c r="R221" s="256"/>
      <c r="S221" s="257" t="str">
        <f t="shared" si="18"/>
        <v/>
      </c>
      <c r="T221" s="253"/>
      <c r="U221" s="258"/>
      <c r="V221" s="253"/>
      <c r="W221" s="253" t="s">
        <v>54</v>
      </c>
      <c r="X221" s="253" t="s">
        <v>2186</v>
      </c>
      <c r="Y221" s="253"/>
      <c r="Z221" s="258">
        <v>45841</v>
      </c>
      <c r="AA221" s="258"/>
      <c r="AB221" s="259" t="str">
        <f t="shared" ca="1" si="19"/>
        <v>238 dias</v>
      </c>
      <c r="AC221" s="253"/>
      <c r="AD221" s="269"/>
      <c r="AE221" s="260"/>
      <c r="AF221" s="253" t="e">
        <f t="shared" ca="1" si="20"/>
        <v>#NUM!</v>
      </c>
      <c r="AG221" s="259">
        <f t="shared" ca="1" si="21"/>
        <v>238</v>
      </c>
      <c r="AI221" s="228" t="str">
        <f t="shared" si="22"/>
        <v>Supermercados Big Compra Ltda. -  (PAS2390-2025.AI000053-B)</v>
      </c>
      <c r="AJ221" s="228" t="str">
        <f t="shared" si="23"/>
        <v>Supermercados Big Compra Ltda. -  (PAS2390-2025.AI000053-B)</v>
      </c>
    </row>
    <row r="222" spans="2:36" ht="15" customHeight="1" thickBot="1" x14ac:dyDescent="0.35">
      <c r="B222" s="252">
        <v>217</v>
      </c>
      <c r="C222" s="253" t="s">
        <v>78</v>
      </c>
      <c r="D222" s="253" t="s">
        <v>487</v>
      </c>
      <c r="E222" s="253" t="s">
        <v>682</v>
      </c>
      <c r="F222" s="253" t="s">
        <v>2229</v>
      </c>
      <c r="G222" s="253"/>
      <c r="H222" s="253"/>
      <c r="I222" s="253" t="s">
        <v>110</v>
      </c>
      <c r="J222" s="253"/>
      <c r="K222" s="253" t="s">
        <v>398</v>
      </c>
      <c r="L222" s="253"/>
      <c r="M222" s="253"/>
      <c r="N222" s="254">
        <v>225564</v>
      </c>
      <c r="O222" s="254"/>
      <c r="P222" s="255"/>
      <c r="Q222" s="256"/>
      <c r="R222" s="256"/>
      <c r="S222" s="257" t="str">
        <f t="shared" si="18"/>
        <v/>
      </c>
      <c r="T222" s="253"/>
      <c r="U222" s="258"/>
      <c r="V222" s="253"/>
      <c r="W222" s="253" t="s">
        <v>54</v>
      </c>
      <c r="X222" s="253" t="s">
        <v>2186</v>
      </c>
      <c r="Y222" s="253"/>
      <c r="Z222" s="258">
        <v>45841</v>
      </c>
      <c r="AA222" s="258"/>
      <c r="AB222" s="259" t="str">
        <f t="shared" ca="1" si="19"/>
        <v>238 dias</v>
      </c>
      <c r="AC222" s="253"/>
      <c r="AD222" s="269"/>
      <c r="AE222" s="260"/>
      <c r="AF222" s="253" t="e">
        <f t="shared" ca="1" si="20"/>
        <v>#NUM!</v>
      </c>
      <c r="AG222" s="259">
        <f t="shared" ca="1" si="21"/>
        <v>238</v>
      </c>
      <c r="AI222" s="228" t="str">
        <f t="shared" si="22"/>
        <v>Supermercados Big Compra Ltda. -  (PAS2388-2025.AI002108-D)</v>
      </c>
      <c r="AJ222" s="228" t="str">
        <f t="shared" si="23"/>
        <v>Supermercados Big Compra Ltda. -  (PAS2388-2025.AI002108-D)</v>
      </c>
    </row>
    <row r="223" spans="2:36" ht="15" hidden="1" customHeight="1" thickBot="1" x14ac:dyDescent="0.35">
      <c r="B223" s="252">
        <v>218</v>
      </c>
      <c r="C223" s="253" t="s">
        <v>78</v>
      </c>
      <c r="D223" s="253" t="s">
        <v>42</v>
      </c>
      <c r="E223" s="253" t="s">
        <v>143</v>
      </c>
      <c r="F223" s="280" t="s">
        <v>2233</v>
      </c>
      <c r="G223" s="253"/>
      <c r="H223" s="253"/>
      <c r="I223" s="253" t="s">
        <v>557</v>
      </c>
      <c r="J223" s="253"/>
      <c r="K223" s="280" t="s">
        <v>2234</v>
      </c>
      <c r="L223" s="253"/>
      <c r="M223" s="253"/>
      <c r="N223" s="254">
        <v>1976.86</v>
      </c>
      <c r="O223" s="254"/>
      <c r="P223" s="255"/>
      <c r="Q223" s="256"/>
      <c r="R223" s="256"/>
      <c r="S223" s="257" t="str">
        <f t="shared" si="18"/>
        <v/>
      </c>
      <c r="T223" s="253"/>
      <c r="U223" s="258"/>
      <c r="V223" s="253"/>
      <c r="W223" s="253" t="s">
        <v>114</v>
      </c>
      <c r="X223" s="253" t="s">
        <v>115</v>
      </c>
      <c r="Y223" s="253"/>
      <c r="Z223" s="258">
        <v>45996</v>
      </c>
      <c r="AA223" s="258"/>
      <c r="AB223" s="259" t="str">
        <f t="shared" ca="1" si="19"/>
        <v>83 dias</v>
      </c>
      <c r="AC223" s="253"/>
      <c r="AD223" s="269"/>
      <c r="AE223" s="260"/>
      <c r="AF223" s="253" t="e">
        <f t="shared" ca="1" si="20"/>
        <v>#NUM!</v>
      </c>
      <c r="AG223" s="259">
        <f t="shared" ca="1" si="21"/>
        <v>83</v>
      </c>
      <c r="AI223" s="228" t="str">
        <f t="shared" si="22"/>
        <v>Associação dos Empregados no Comércio de Franca -  (4007952-82.2025.8.26.0196)</v>
      </c>
      <c r="AJ223" s="228" t="str">
        <f t="shared" si="23"/>
        <v>Associação dos Empregados no Comércio de Franca -  (4007952-82.2025.8.26.0196)</v>
      </c>
    </row>
    <row r="224" spans="2:36" ht="15" hidden="1" customHeight="1" thickBot="1" x14ac:dyDescent="0.35">
      <c r="B224" s="252">
        <v>219</v>
      </c>
      <c r="C224" s="253" t="s">
        <v>78</v>
      </c>
      <c r="D224" s="253" t="s">
        <v>42</v>
      </c>
      <c r="E224" s="253" t="s">
        <v>143</v>
      </c>
      <c r="F224" s="280" t="s">
        <v>2230</v>
      </c>
      <c r="G224" s="253"/>
      <c r="H224" s="253"/>
      <c r="I224" s="253" t="s">
        <v>557</v>
      </c>
      <c r="J224" s="253"/>
      <c r="K224" s="280" t="s">
        <v>2231</v>
      </c>
      <c r="L224" s="253"/>
      <c r="M224" s="253"/>
      <c r="N224" s="254">
        <v>2028.29</v>
      </c>
      <c r="O224" s="254"/>
      <c r="P224" s="255"/>
      <c r="Q224" s="256"/>
      <c r="R224" s="256"/>
      <c r="S224" s="257" t="str">
        <f t="shared" si="18"/>
        <v/>
      </c>
      <c r="T224" s="253"/>
      <c r="U224" s="258"/>
      <c r="V224" s="253"/>
      <c r="W224" s="253" t="s">
        <v>114</v>
      </c>
      <c r="X224" s="253" t="s">
        <v>2232</v>
      </c>
      <c r="Y224" s="253"/>
      <c r="Z224" s="258">
        <v>45996</v>
      </c>
      <c r="AA224" s="258"/>
      <c r="AB224" s="259" t="str">
        <f t="shared" ca="1" si="19"/>
        <v>83 dias</v>
      </c>
      <c r="AC224" s="253"/>
      <c r="AD224" s="269"/>
      <c r="AE224" s="260"/>
      <c r="AF224" s="253" t="e">
        <f t="shared" ca="1" si="20"/>
        <v>#NUM!</v>
      </c>
      <c r="AG224" s="259">
        <f t="shared" ca="1" si="21"/>
        <v>83</v>
      </c>
      <c r="AI224" s="228" t="str">
        <f t="shared" si="22"/>
        <v>Associação dos Empregados no Comércio de Franca -  (4007953-67.2025.8.26.0196)</v>
      </c>
      <c r="AJ224" s="228" t="str">
        <f t="shared" si="23"/>
        <v>Associação dos Empregados no Comércio de Franca -  (4007953-67.2025.8.26.0196)</v>
      </c>
    </row>
    <row r="225" spans="2:36" ht="15" hidden="1" customHeight="1" thickBot="1" x14ac:dyDescent="0.35">
      <c r="B225" s="252">
        <v>220</v>
      </c>
      <c r="C225" s="253" t="s">
        <v>78</v>
      </c>
      <c r="D225" s="253" t="s">
        <v>42</v>
      </c>
      <c r="E225" s="253" t="s">
        <v>143</v>
      </c>
      <c r="F225" s="280" t="s">
        <v>2235</v>
      </c>
      <c r="G225" s="253"/>
      <c r="H225" s="253"/>
      <c r="I225" s="253" t="s">
        <v>557</v>
      </c>
      <c r="J225" s="253"/>
      <c r="K225" s="280" t="s">
        <v>2236</v>
      </c>
      <c r="L225" s="253"/>
      <c r="M225" s="253"/>
      <c r="N225" s="254">
        <v>1976.86</v>
      </c>
      <c r="O225" s="254"/>
      <c r="P225" s="255"/>
      <c r="Q225" s="256"/>
      <c r="R225" s="256"/>
      <c r="S225" s="257" t="str">
        <f t="shared" si="18"/>
        <v/>
      </c>
      <c r="T225" s="253"/>
      <c r="U225" s="258"/>
      <c r="V225" s="253"/>
      <c r="W225" s="253" t="s">
        <v>114</v>
      </c>
      <c r="X225" s="253" t="s">
        <v>2237</v>
      </c>
      <c r="Y225" s="253"/>
      <c r="Z225" s="258">
        <v>45996</v>
      </c>
      <c r="AA225" s="258"/>
      <c r="AB225" s="259" t="str">
        <f t="shared" ca="1" si="19"/>
        <v>83 dias</v>
      </c>
      <c r="AC225" s="253"/>
      <c r="AD225" s="269"/>
      <c r="AE225" s="260"/>
      <c r="AF225" s="253" t="e">
        <f t="shared" ca="1" si="20"/>
        <v>#NUM!</v>
      </c>
      <c r="AG225" s="259">
        <f t="shared" ca="1" si="21"/>
        <v>83</v>
      </c>
      <c r="AI225" s="228" t="str">
        <f t="shared" si="22"/>
        <v>Associação dos Empregados no Comércio de Franca -  (4007960-59.2025.8.26.0196)</v>
      </c>
      <c r="AJ225" s="228" t="str">
        <f t="shared" si="23"/>
        <v>Associação dos Empregados no Comércio de Franca -  (4007960-59.2025.8.26.0196)</v>
      </c>
    </row>
    <row r="226" spans="2:36" ht="15" hidden="1" customHeight="1" thickBot="1" x14ac:dyDescent="0.35">
      <c r="B226" s="252">
        <v>221</v>
      </c>
      <c r="C226" s="253" t="s">
        <v>78</v>
      </c>
      <c r="D226" s="253" t="s">
        <v>42</v>
      </c>
      <c r="E226" s="253" t="s">
        <v>143</v>
      </c>
      <c r="F226" s="280" t="s">
        <v>2238</v>
      </c>
      <c r="G226" s="253"/>
      <c r="H226" s="253"/>
      <c r="I226" s="253" t="s">
        <v>557</v>
      </c>
      <c r="J226" s="253"/>
      <c r="K226" s="280" t="s">
        <v>2239</v>
      </c>
      <c r="L226" s="253"/>
      <c r="M226" s="253"/>
      <c r="N226" s="254">
        <v>1895.49</v>
      </c>
      <c r="O226" s="254"/>
      <c r="P226" s="255"/>
      <c r="Q226" s="256"/>
      <c r="R226" s="256"/>
      <c r="S226" s="257" t="str">
        <f t="shared" si="18"/>
        <v/>
      </c>
      <c r="T226" s="253"/>
      <c r="U226" s="258"/>
      <c r="V226" s="253"/>
      <c r="W226" s="253" t="s">
        <v>114</v>
      </c>
      <c r="X226" s="253" t="s">
        <v>115</v>
      </c>
      <c r="Y226" s="253"/>
      <c r="Z226" s="258">
        <v>45996</v>
      </c>
      <c r="AA226" s="258"/>
      <c r="AB226" s="259" t="str">
        <f t="shared" ca="1" si="19"/>
        <v>83 dias</v>
      </c>
      <c r="AC226" s="253"/>
      <c r="AD226" s="269"/>
      <c r="AE226" s="260"/>
      <c r="AF226" s="253" t="e">
        <f t="shared" ca="1" si="20"/>
        <v>#NUM!</v>
      </c>
      <c r="AG226" s="259">
        <f t="shared" ca="1" si="21"/>
        <v>83</v>
      </c>
      <c r="AI226" s="228" t="str">
        <f t="shared" si="22"/>
        <v>Associação dos Empregados no Comércio de Franca -  (4007963-14.2025.8.26.0196)</v>
      </c>
      <c r="AJ226" s="228" t="str">
        <f t="shared" si="23"/>
        <v>Associação dos Empregados no Comércio de Franca -  (4007963-14.2025.8.26.0196)</v>
      </c>
    </row>
    <row r="227" spans="2:36" ht="15" customHeight="1" thickBot="1" x14ac:dyDescent="0.35">
      <c r="B227" s="252">
        <v>222</v>
      </c>
      <c r="C227" s="253" t="s">
        <v>78</v>
      </c>
      <c r="D227" s="253" t="s">
        <v>42</v>
      </c>
      <c r="E227" s="253" t="s">
        <v>130</v>
      </c>
      <c r="F227" s="253" t="s">
        <v>2240</v>
      </c>
      <c r="G227" s="253"/>
      <c r="H227" s="253"/>
      <c r="I227" s="253" t="s">
        <v>110</v>
      </c>
      <c r="J227" s="253"/>
      <c r="K227" s="253" t="s">
        <v>2241</v>
      </c>
      <c r="L227" s="253"/>
      <c r="M227" s="253"/>
      <c r="N227" s="254">
        <v>11273.38</v>
      </c>
      <c r="O227" s="254"/>
      <c r="P227" s="255"/>
      <c r="Q227" s="256"/>
      <c r="R227" s="256"/>
      <c r="S227" s="257" t="str">
        <f t="shared" si="18"/>
        <v/>
      </c>
      <c r="T227" s="253"/>
      <c r="U227" s="258"/>
      <c r="V227" s="253"/>
      <c r="W227" s="253" t="s">
        <v>179</v>
      </c>
      <c r="X227" s="253" t="s">
        <v>578</v>
      </c>
      <c r="Y227" s="253"/>
      <c r="Z227" s="258">
        <v>45989</v>
      </c>
      <c r="AA227" s="258"/>
      <c r="AB227" s="259" t="str">
        <f t="shared" ca="1" si="19"/>
        <v>90 dias</v>
      </c>
      <c r="AC227" s="253"/>
      <c r="AD227" s="269"/>
      <c r="AE227" s="260"/>
      <c r="AF227" s="253" t="e">
        <f t="shared" ca="1" si="20"/>
        <v>#NUM!</v>
      </c>
      <c r="AG227" s="259">
        <f t="shared" ca="1" si="21"/>
        <v>90</v>
      </c>
      <c r="AI227" s="228" t="str">
        <f t="shared" si="22"/>
        <v>Supermercados Big Compra Ltda. -  (4000961-29.2025.8.26.0572)</v>
      </c>
      <c r="AJ227" s="228" t="str">
        <f t="shared" si="23"/>
        <v>Supermercados Big Compra Ltda. -  (4000961-29.2025.8.26.0572)</v>
      </c>
    </row>
    <row r="228" spans="2:36" ht="15" customHeight="1" thickBot="1" x14ac:dyDescent="0.35">
      <c r="B228" s="252">
        <v>223</v>
      </c>
      <c r="C228" s="253" t="s">
        <v>78</v>
      </c>
      <c r="D228" s="253" t="s">
        <v>487</v>
      </c>
      <c r="E228" s="253" t="s">
        <v>682</v>
      </c>
      <c r="F228" s="253" t="s">
        <v>2244</v>
      </c>
      <c r="G228" s="253"/>
      <c r="H228" s="253"/>
      <c r="I228" s="253" t="s">
        <v>110</v>
      </c>
      <c r="J228" s="253"/>
      <c r="K228" s="253" t="s">
        <v>2242</v>
      </c>
      <c r="L228" s="253"/>
      <c r="M228" s="253"/>
      <c r="N228" s="254">
        <v>1733.6</v>
      </c>
      <c r="O228" s="254"/>
      <c r="P228" s="255"/>
      <c r="Q228" s="256"/>
      <c r="R228" s="256"/>
      <c r="S228" s="257" t="str">
        <f t="shared" si="18"/>
        <v/>
      </c>
      <c r="T228" s="253"/>
      <c r="U228" s="258"/>
      <c r="V228" s="253"/>
      <c r="W228" s="253" t="s">
        <v>114</v>
      </c>
      <c r="X228" s="253" t="s">
        <v>2186</v>
      </c>
      <c r="Y228" s="253"/>
      <c r="Z228" s="258">
        <v>46045</v>
      </c>
      <c r="AA228" s="258"/>
      <c r="AB228" s="259" t="str">
        <f t="shared" ca="1" si="19"/>
        <v>34 dias</v>
      </c>
      <c r="AC228" s="253"/>
      <c r="AD228" s="269"/>
      <c r="AE228" s="260"/>
      <c r="AF228" s="253" t="e">
        <f t="shared" ca="1" si="20"/>
        <v>#NUM!</v>
      </c>
      <c r="AG228" s="259">
        <f t="shared" ca="1" si="21"/>
        <v>34</v>
      </c>
      <c r="AI228" s="228" t="str">
        <f t="shared" si="22"/>
        <v>Supermercados Big Compra Ltda. -  (35.001.092.26.1083606)</v>
      </c>
      <c r="AJ228" s="228" t="str">
        <f t="shared" si="23"/>
        <v>Supermercados Big Compra Ltda. -  (35.001.092.26.1083606)</v>
      </c>
    </row>
    <row r="229" spans="2:36" ht="15" customHeight="1" thickBot="1" x14ac:dyDescent="0.35">
      <c r="B229" s="252">
        <v>224</v>
      </c>
      <c r="C229" s="253" t="s">
        <v>78</v>
      </c>
      <c r="D229" s="253" t="s">
        <v>487</v>
      </c>
      <c r="E229" s="253" t="s">
        <v>682</v>
      </c>
      <c r="F229" s="253" t="s">
        <v>2243</v>
      </c>
      <c r="G229" s="253"/>
      <c r="H229" s="253"/>
      <c r="I229" s="253" t="s">
        <v>110</v>
      </c>
      <c r="J229" s="253"/>
      <c r="K229" s="253" t="s">
        <v>2245</v>
      </c>
      <c r="L229" s="253"/>
      <c r="M229" s="253"/>
      <c r="N229" s="254">
        <v>10000</v>
      </c>
      <c r="O229" s="254"/>
      <c r="P229" s="255"/>
      <c r="Q229" s="256"/>
      <c r="R229" s="256"/>
      <c r="S229" s="257" t="str">
        <f t="shared" si="18"/>
        <v/>
      </c>
      <c r="T229" s="253"/>
      <c r="U229" s="258"/>
      <c r="V229" s="253"/>
      <c r="W229" s="253" t="s">
        <v>54</v>
      </c>
      <c r="X229" s="253" t="s">
        <v>2186</v>
      </c>
      <c r="Y229" s="253"/>
      <c r="Z229" s="258">
        <v>46055</v>
      </c>
      <c r="AA229" s="258"/>
      <c r="AB229" s="259" t="str">
        <f t="shared" ca="1" si="19"/>
        <v>24 dias</v>
      </c>
      <c r="AC229" s="253"/>
      <c r="AD229" s="269"/>
      <c r="AE229" s="260"/>
      <c r="AF229" s="253" t="e">
        <f t="shared" ca="1" si="20"/>
        <v>#NUM!</v>
      </c>
      <c r="AG229" s="259">
        <f t="shared" ca="1" si="21"/>
        <v>24</v>
      </c>
      <c r="AI229" s="228" t="str">
        <f t="shared" si="22"/>
        <v>Supermercados Big Compra Ltda. -  (35.001.262.26.1117514)</v>
      </c>
      <c r="AJ229" s="228" t="str">
        <f t="shared" si="23"/>
        <v>Supermercados Big Compra Ltda. -  (35.001.262.26.1117514)</v>
      </c>
    </row>
    <row r="230" spans="2:36" ht="15" hidden="1" customHeight="1" thickBot="1" x14ac:dyDescent="0.35">
      <c r="B230" s="252">
        <v>225</v>
      </c>
      <c r="C230" s="253" t="s">
        <v>78</v>
      </c>
      <c r="D230" s="253" t="s">
        <v>42</v>
      </c>
      <c r="E230" s="253" t="s">
        <v>143</v>
      </c>
      <c r="F230" s="280" t="s">
        <v>2246</v>
      </c>
      <c r="G230" s="253"/>
      <c r="H230" s="253"/>
      <c r="I230" s="281" t="s">
        <v>557</v>
      </c>
      <c r="J230" s="253"/>
      <c r="K230" s="280" t="s">
        <v>2247</v>
      </c>
      <c r="L230" s="253"/>
      <c r="M230" s="253"/>
      <c r="N230" s="254">
        <v>1886.06</v>
      </c>
      <c r="O230" s="254"/>
      <c r="P230" s="255"/>
      <c r="Q230" s="256"/>
      <c r="R230" s="256"/>
      <c r="S230" s="257" t="str">
        <f t="shared" si="18"/>
        <v/>
      </c>
      <c r="T230" s="253"/>
      <c r="U230" s="258"/>
      <c r="V230" s="253"/>
      <c r="W230" s="253" t="s">
        <v>114</v>
      </c>
      <c r="X230" s="253" t="s">
        <v>578</v>
      </c>
      <c r="Y230" s="253"/>
      <c r="Z230" s="258">
        <v>46072</v>
      </c>
      <c r="AA230" s="258"/>
      <c r="AB230" s="259" t="str">
        <f t="shared" ca="1" si="19"/>
        <v>7 dias</v>
      </c>
      <c r="AC230" s="253"/>
      <c r="AD230" s="269"/>
      <c r="AE230" s="260"/>
      <c r="AF230" s="253" t="e">
        <f t="shared" ca="1" si="20"/>
        <v>#NUM!</v>
      </c>
      <c r="AG230" s="259">
        <f t="shared" ca="1" si="21"/>
        <v>7</v>
      </c>
      <c r="AI230" s="228" t="str">
        <f t="shared" si="22"/>
        <v>Associação dos Empregados no Comércio de Franca -  (4003152-74.2026.8.26.0196)</v>
      </c>
      <c r="AJ230" s="228" t="str">
        <f t="shared" si="23"/>
        <v>Associação dos Empregados no Comércio de Franca -  (4003152-74.2026.8.26.0196)</v>
      </c>
    </row>
    <row r="231" spans="2:36" ht="15" hidden="1" customHeight="1" thickBot="1" x14ac:dyDescent="0.35">
      <c r="B231" s="252">
        <v>226</v>
      </c>
      <c r="C231" s="253" t="s">
        <v>78</v>
      </c>
      <c r="D231" s="253" t="s">
        <v>42</v>
      </c>
      <c r="E231" s="253" t="s">
        <v>143</v>
      </c>
      <c r="F231" s="280" t="s">
        <v>2248</v>
      </c>
      <c r="G231" s="253"/>
      <c r="H231" s="253"/>
      <c r="I231" s="253" t="s">
        <v>557</v>
      </c>
      <c r="J231" s="253"/>
      <c r="K231" s="280" t="s">
        <v>2249</v>
      </c>
      <c r="L231" s="253"/>
      <c r="M231" s="253"/>
      <c r="N231" s="254">
        <v>2593.31</v>
      </c>
      <c r="O231" s="254"/>
      <c r="P231" s="255"/>
      <c r="Q231" s="256"/>
      <c r="R231" s="256"/>
      <c r="S231" s="257" t="str">
        <f t="shared" si="18"/>
        <v/>
      </c>
      <c r="T231" s="253"/>
      <c r="U231" s="258"/>
      <c r="V231" s="253"/>
      <c r="W231" s="253" t="s">
        <v>114</v>
      </c>
      <c r="X231" s="253" t="s">
        <v>115</v>
      </c>
      <c r="Y231" s="253"/>
      <c r="Z231" s="258">
        <v>46076</v>
      </c>
      <c r="AA231" s="258"/>
      <c r="AB231" s="259" t="str">
        <f t="shared" ca="1" si="19"/>
        <v>3 dias</v>
      </c>
      <c r="AC231" s="253"/>
      <c r="AD231" s="269"/>
      <c r="AE231" s="260"/>
      <c r="AF231" s="253" t="e">
        <f t="shared" ca="1" si="20"/>
        <v>#NUM!</v>
      </c>
      <c r="AG231" s="259">
        <f t="shared" ca="1" si="21"/>
        <v>3</v>
      </c>
      <c r="AI231" s="228" t="str">
        <f t="shared" si="22"/>
        <v>Associação dos Empregados no Comércio de Franca -  (4003392-63.2026.8.26.0196)</v>
      </c>
      <c r="AJ231" s="228" t="str">
        <f t="shared" si="23"/>
        <v>Associação dos Empregados no Comércio de Franca -  (4003392-63.2026.8.26.0196)</v>
      </c>
    </row>
    <row r="232" spans="2:36" ht="15" hidden="1" customHeight="1" thickBot="1" x14ac:dyDescent="0.35">
      <c r="B232" s="252">
        <v>227</v>
      </c>
      <c r="C232" s="253" t="s">
        <v>78</v>
      </c>
      <c r="D232" s="253" t="s">
        <v>42</v>
      </c>
      <c r="E232" s="253" t="s">
        <v>143</v>
      </c>
      <c r="F232" s="280" t="s">
        <v>2250</v>
      </c>
      <c r="G232" s="253"/>
      <c r="H232" s="253"/>
      <c r="I232" s="253" t="s">
        <v>557</v>
      </c>
      <c r="J232" s="253"/>
      <c r="K232" s="280" t="s">
        <v>2251</v>
      </c>
      <c r="L232" s="253"/>
      <c r="M232" s="253"/>
      <c r="N232" s="254">
        <v>1651.61</v>
      </c>
      <c r="O232" s="254"/>
      <c r="P232" s="255"/>
      <c r="Q232" s="256"/>
      <c r="R232" s="256"/>
      <c r="S232" s="257" t="str">
        <f t="shared" si="18"/>
        <v/>
      </c>
      <c r="T232" s="253"/>
      <c r="U232" s="258"/>
      <c r="V232" s="253"/>
      <c r="W232" s="253" t="s">
        <v>114</v>
      </c>
      <c r="X232" s="253" t="s">
        <v>55</v>
      </c>
      <c r="Y232" s="253"/>
      <c r="Z232" s="258">
        <v>46076</v>
      </c>
      <c r="AA232" s="258"/>
      <c r="AB232" s="259" t="str">
        <f t="shared" ca="1" si="19"/>
        <v>3 dias</v>
      </c>
      <c r="AC232" s="253"/>
      <c r="AD232" s="269"/>
      <c r="AE232" s="260"/>
      <c r="AF232" s="253" t="e">
        <f t="shared" ca="1" si="20"/>
        <v>#NUM!</v>
      </c>
      <c r="AG232" s="259">
        <f t="shared" ca="1" si="21"/>
        <v>3</v>
      </c>
      <c r="AI232" s="228" t="str">
        <f t="shared" si="22"/>
        <v>Associação dos Empregados no Comércio de Franca -  (4003403-92.2026.8.26.0196)</v>
      </c>
      <c r="AJ232" s="228" t="str">
        <f t="shared" si="23"/>
        <v>Associação dos Empregados no Comércio de Franca -  (4003403-92.2026.8.26.0196)</v>
      </c>
    </row>
    <row r="233" spans="2:36" ht="15" hidden="1" customHeight="1" thickBot="1" x14ac:dyDescent="0.35">
      <c r="B233" s="252">
        <v>228</v>
      </c>
      <c r="C233" s="253" t="s">
        <v>78</v>
      </c>
      <c r="D233" s="253" t="s">
        <v>42</v>
      </c>
      <c r="E233" s="253" t="s">
        <v>143</v>
      </c>
      <c r="F233" s="280" t="s">
        <v>2252</v>
      </c>
      <c r="G233" s="253"/>
      <c r="H233" s="253"/>
      <c r="I233" s="253" t="s">
        <v>557</v>
      </c>
      <c r="J233" s="253"/>
      <c r="K233" s="280" t="s">
        <v>2253</v>
      </c>
      <c r="L233" s="253"/>
      <c r="M233" s="253"/>
      <c r="N233" s="254">
        <v>5422.92</v>
      </c>
      <c r="O233" s="254"/>
      <c r="P233" s="255"/>
      <c r="Q233" s="256"/>
      <c r="R233" s="256"/>
      <c r="S233" s="257" t="str">
        <f t="shared" si="18"/>
        <v/>
      </c>
      <c r="T233" s="253"/>
      <c r="U233" s="258"/>
      <c r="V233" s="253"/>
      <c r="W233" s="253" t="s">
        <v>114</v>
      </c>
      <c r="X233" s="253" t="s">
        <v>115</v>
      </c>
      <c r="Y233" s="253"/>
      <c r="Z233" s="258">
        <v>46076</v>
      </c>
      <c r="AA233" s="258"/>
      <c r="AB233" s="259" t="str">
        <f t="shared" ca="1" si="19"/>
        <v>3 dias</v>
      </c>
      <c r="AC233" s="253"/>
      <c r="AD233" s="269"/>
      <c r="AE233" s="260"/>
      <c r="AF233" s="253" t="e">
        <f t="shared" ca="1" si="20"/>
        <v>#NUM!</v>
      </c>
      <c r="AG233" s="259">
        <f t="shared" ca="1" si="21"/>
        <v>3</v>
      </c>
      <c r="AI233" s="228" t="str">
        <f t="shared" si="22"/>
        <v>Associação dos Empregados no Comércio de Franca -  (4003402-10.2026.8.26.0196)</v>
      </c>
      <c r="AJ233" s="228" t="str">
        <f t="shared" si="23"/>
        <v>Associação dos Empregados no Comércio de Franca -  (4003402-10.2026.8.26.0196)</v>
      </c>
    </row>
    <row r="234" spans="2:36" ht="15" hidden="1" customHeight="1" thickBot="1" x14ac:dyDescent="0.35">
      <c r="B234" s="252">
        <v>229</v>
      </c>
      <c r="C234" s="253" t="s">
        <v>78</v>
      </c>
      <c r="D234" s="253" t="s">
        <v>42</v>
      </c>
      <c r="E234" s="253" t="s">
        <v>143</v>
      </c>
      <c r="F234" s="280" t="s">
        <v>2254</v>
      </c>
      <c r="G234" s="253"/>
      <c r="H234" s="253"/>
      <c r="I234" s="253" t="s">
        <v>557</v>
      </c>
      <c r="J234" s="253"/>
      <c r="K234" s="280" t="s">
        <v>2255</v>
      </c>
      <c r="L234" s="253"/>
      <c r="M234" s="253"/>
      <c r="N234" s="254">
        <v>2869.34</v>
      </c>
      <c r="O234" s="254"/>
      <c r="P234" s="255"/>
      <c r="Q234" s="256"/>
      <c r="R234" s="256"/>
      <c r="S234" s="257" t="str">
        <f t="shared" si="18"/>
        <v/>
      </c>
      <c r="T234" s="253"/>
      <c r="U234" s="258"/>
      <c r="V234" s="253"/>
      <c r="W234" s="253" t="s">
        <v>114</v>
      </c>
      <c r="X234" s="253" t="s">
        <v>2237</v>
      </c>
      <c r="Y234" s="253"/>
      <c r="Z234" s="258">
        <v>46072</v>
      </c>
      <c r="AA234" s="258"/>
      <c r="AB234" s="259" t="str">
        <f t="shared" ca="1" si="19"/>
        <v>7 dias</v>
      </c>
      <c r="AC234" s="253"/>
      <c r="AD234" s="269"/>
      <c r="AE234" s="260"/>
      <c r="AF234" s="253" t="e">
        <f t="shared" ca="1" si="20"/>
        <v>#NUM!</v>
      </c>
      <c r="AG234" s="259">
        <f t="shared" ca="1" si="21"/>
        <v>7</v>
      </c>
      <c r="AI234" s="228" t="str">
        <f t="shared" si="22"/>
        <v>Associação dos Empregados no Comércio de Franca -  (4003142-30.2026.8.26.0196)</v>
      </c>
      <c r="AJ234" s="228" t="str">
        <f t="shared" si="23"/>
        <v>Associação dos Empregados no Comércio de Franca -  (4003142-30.2026.8.26.0196)</v>
      </c>
    </row>
    <row r="235" spans="2:36" ht="15" hidden="1" customHeight="1" thickBot="1" x14ac:dyDescent="0.35">
      <c r="B235" s="252">
        <v>230</v>
      </c>
      <c r="C235" s="253" t="s">
        <v>78</v>
      </c>
      <c r="D235" s="253" t="s">
        <v>42</v>
      </c>
      <c r="E235" s="253" t="s">
        <v>143</v>
      </c>
      <c r="F235" s="280" t="s">
        <v>2279</v>
      </c>
      <c r="G235" s="253"/>
      <c r="H235" s="253"/>
      <c r="I235" s="253" t="s">
        <v>557</v>
      </c>
      <c r="J235" s="253"/>
      <c r="K235" s="280" t="s">
        <v>2280</v>
      </c>
      <c r="L235" s="253"/>
      <c r="M235" s="253"/>
      <c r="N235" s="254">
        <v>5246.13</v>
      </c>
      <c r="O235" s="254"/>
      <c r="P235" s="255"/>
      <c r="Q235" s="256"/>
      <c r="R235" s="256"/>
      <c r="S235" s="257" t="str">
        <f t="shared" si="18"/>
        <v/>
      </c>
      <c r="T235" s="253"/>
      <c r="U235" s="258"/>
      <c r="V235" s="253"/>
      <c r="W235" s="253" t="s">
        <v>114</v>
      </c>
      <c r="X235" s="253" t="s">
        <v>135</v>
      </c>
      <c r="Y235" s="253"/>
      <c r="Z235" s="258">
        <v>46079</v>
      </c>
      <c r="AA235" s="258"/>
      <c r="AB235" s="259" t="str">
        <f t="shared" ca="1" si="19"/>
        <v>0 dias</v>
      </c>
      <c r="AC235" s="253"/>
      <c r="AD235" s="269"/>
      <c r="AE235" s="260"/>
      <c r="AF235" s="253" t="e">
        <f t="shared" ca="1" si="20"/>
        <v>#NUM!</v>
      </c>
      <c r="AG235" s="259">
        <f t="shared" ca="1" si="21"/>
        <v>0</v>
      </c>
      <c r="AI235" s="228" t="str">
        <f t="shared" si="22"/>
        <v>Associação dos Empregados no Comércio de Franca -  (4003837-81.2026.8.26.0196)</v>
      </c>
      <c r="AJ235" s="228" t="str">
        <f t="shared" si="23"/>
        <v>Associação dos Empregados no Comércio de Franca -  (4003837-81.2026.8.26.0196)</v>
      </c>
    </row>
    <row r="236" spans="2:36" ht="15" hidden="1" customHeight="1" thickBot="1" x14ac:dyDescent="0.35">
      <c r="B236" s="252">
        <v>231</v>
      </c>
      <c r="C236" s="253"/>
      <c r="D236" s="253"/>
      <c r="E236" s="253"/>
      <c r="F236" s="253"/>
      <c r="G236" s="253"/>
      <c r="H236" s="253"/>
      <c r="I236" s="253"/>
      <c r="J236" s="253"/>
      <c r="K236" s="253"/>
      <c r="L236" s="253"/>
      <c r="M236" s="253"/>
      <c r="N236" s="254"/>
      <c r="O236" s="254"/>
      <c r="P236" s="255"/>
      <c r="Q236" s="256"/>
      <c r="R236" s="256"/>
      <c r="S236" s="257" t="str">
        <f t="shared" si="18"/>
        <v/>
      </c>
      <c r="T236" s="253"/>
      <c r="U236" s="258"/>
      <c r="V236" s="253"/>
      <c r="W236" s="253"/>
      <c r="X236" s="253"/>
      <c r="Y236" s="253"/>
      <c r="Z236" s="258"/>
      <c r="AA236" s="258"/>
      <c r="AB236" s="259" t="str">
        <f t="shared" ca="1" si="19"/>
        <v/>
      </c>
      <c r="AC236" s="253"/>
      <c r="AD236" s="269"/>
      <c r="AE236" s="260"/>
      <c r="AF236" s="253" t="e">
        <f t="shared" ca="1" si="20"/>
        <v>#NUM!</v>
      </c>
      <c r="AG236" s="259" t="str">
        <f t="shared" ca="1" si="21"/>
        <v/>
      </c>
      <c r="AI236" s="228" t="str">
        <f t="shared" si="22"/>
        <v/>
      </c>
      <c r="AJ236" s="228" t="str">
        <f t="shared" si="23"/>
        <v/>
      </c>
    </row>
    <row r="237" spans="2:36" ht="15" hidden="1" customHeight="1" thickBot="1" x14ac:dyDescent="0.35">
      <c r="B237" s="252">
        <v>232</v>
      </c>
      <c r="C237" s="253"/>
      <c r="D237" s="253"/>
      <c r="E237" s="253"/>
      <c r="F237" s="253"/>
      <c r="G237" s="253"/>
      <c r="H237" s="253"/>
      <c r="I237" s="253"/>
      <c r="J237" s="253"/>
      <c r="K237" s="253"/>
      <c r="L237" s="253"/>
      <c r="M237" s="253"/>
      <c r="N237" s="254"/>
      <c r="O237" s="254"/>
      <c r="P237" s="255"/>
      <c r="Q237" s="256"/>
      <c r="R237" s="256"/>
      <c r="S237" s="257" t="str">
        <f t="shared" si="18"/>
        <v/>
      </c>
      <c r="T237" s="253"/>
      <c r="U237" s="258"/>
      <c r="V237" s="253"/>
      <c r="W237" s="253"/>
      <c r="X237" s="253"/>
      <c r="Y237" s="253"/>
      <c r="Z237" s="258"/>
      <c r="AA237" s="258"/>
      <c r="AB237" s="259" t="str">
        <f t="shared" ca="1" si="19"/>
        <v/>
      </c>
      <c r="AC237" s="253"/>
      <c r="AD237" s="269"/>
      <c r="AE237" s="260"/>
      <c r="AF237" s="253" t="e">
        <f t="shared" ca="1" si="20"/>
        <v>#NUM!</v>
      </c>
      <c r="AG237" s="259" t="str">
        <f t="shared" ca="1" si="21"/>
        <v/>
      </c>
      <c r="AI237" s="228" t="str">
        <f t="shared" si="22"/>
        <v/>
      </c>
      <c r="AJ237" s="228" t="str">
        <f t="shared" si="23"/>
        <v/>
      </c>
    </row>
    <row r="238" spans="2:36" ht="15" hidden="1" customHeight="1" thickBot="1" x14ac:dyDescent="0.35">
      <c r="B238" s="252">
        <v>233</v>
      </c>
      <c r="C238" s="253"/>
      <c r="D238" s="253"/>
      <c r="E238" s="253"/>
      <c r="F238" s="253"/>
      <c r="G238" s="253"/>
      <c r="H238" s="253"/>
      <c r="I238" s="253"/>
      <c r="J238" s="253"/>
      <c r="K238" s="253"/>
      <c r="L238" s="253"/>
      <c r="M238" s="253"/>
      <c r="N238" s="254"/>
      <c r="O238" s="254"/>
      <c r="P238" s="255"/>
      <c r="Q238" s="256"/>
      <c r="R238" s="256"/>
      <c r="S238" s="257" t="str">
        <f t="shared" si="18"/>
        <v/>
      </c>
      <c r="T238" s="253"/>
      <c r="U238" s="258"/>
      <c r="V238" s="253"/>
      <c r="W238" s="253"/>
      <c r="X238" s="253"/>
      <c r="Y238" s="253"/>
      <c r="Z238" s="258"/>
      <c r="AA238" s="258"/>
      <c r="AB238" s="259" t="str">
        <f t="shared" ca="1" si="19"/>
        <v/>
      </c>
      <c r="AC238" s="253"/>
      <c r="AD238" s="269"/>
      <c r="AE238" s="260"/>
      <c r="AF238" s="253" t="e">
        <f t="shared" ca="1" si="20"/>
        <v>#NUM!</v>
      </c>
      <c r="AG238" s="259" t="str">
        <f t="shared" ca="1" si="21"/>
        <v/>
      </c>
      <c r="AI238" s="228" t="str">
        <f t="shared" si="22"/>
        <v/>
      </c>
      <c r="AJ238" s="228" t="str">
        <f t="shared" si="23"/>
        <v/>
      </c>
    </row>
    <row r="239" spans="2:36" ht="15" hidden="1" customHeight="1" thickBot="1" x14ac:dyDescent="0.35">
      <c r="B239" s="252">
        <v>234</v>
      </c>
      <c r="C239" s="253"/>
      <c r="D239" s="253"/>
      <c r="E239" s="253"/>
      <c r="F239" s="253"/>
      <c r="G239" s="253"/>
      <c r="H239" s="253"/>
      <c r="I239" s="253"/>
      <c r="J239" s="253"/>
      <c r="K239" s="253"/>
      <c r="L239" s="253"/>
      <c r="M239" s="253"/>
      <c r="N239" s="254"/>
      <c r="O239" s="254"/>
      <c r="P239" s="255"/>
      <c r="Q239" s="256"/>
      <c r="R239" s="256"/>
      <c r="S239" s="257" t="str">
        <f t="shared" si="18"/>
        <v/>
      </c>
      <c r="T239" s="253"/>
      <c r="U239" s="258"/>
      <c r="V239" s="253"/>
      <c r="W239" s="253"/>
      <c r="X239" s="253"/>
      <c r="Y239" s="253"/>
      <c r="Z239" s="258"/>
      <c r="AA239" s="258"/>
      <c r="AB239" s="259" t="str">
        <f t="shared" ca="1" si="19"/>
        <v/>
      </c>
      <c r="AC239" s="253"/>
      <c r="AD239" s="269"/>
      <c r="AE239" s="260"/>
      <c r="AF239" s="253" t="e">
        <f t="shared" ca="1" si="20"/>
        <v>#NUM!</v>
      </c>
      <c r="AG239" s="259" t="str">
        <f t="shared" ca="1" si="21"/>
        <v/>
      </c>
      <c r="AI239" s="228" t="str">
        <f t="shared" si="22"/>
        <v/>
      </c>
      <c r="AJ239" s="228" t="str">
        <f t="shared" si="23"/>
        <v/>
      </c>
    </row>
    <row r="240" spans="2:36" ht="15" hidden="1" customHeight="1" thickBot="1" x14ac:dyDescent="0.35">
      <c r="B240" s="252">
        <v>235</v>
      </c>
      <c r="C240" s="253"/>
      <c r="D240" s="253"/>
      <c r="E240" s="253"/>
      <c r="F240" s="253"/>
      <c r="G240" s="253"/>
      <c r="H240" s="253"/>
      <c r="I240" s="253"/>
      <c r="J240" s="253"/>
      <c r="K240" s="253"/>
      <c r="L240" s="253"/>
      <c r="M240" s="253"/>
      <c r="N240" s="254"/>
      <c r="O240" s="254"/>
      <c r="P240" s="255"/>
      <c r="Q240" s="256"/>
      <c r="R240" s="256"/>
      <c r="S240" s="257" t="str">
        <f t="shared" si="18"/>
        <v/>
      </c>
      <c r="T240" s="253"/>
      <c r="U240" s="258"/>
      <c r="V240" s="253"/>
      <c r="W240" s="253"/>
      <c r="X240" s="253"/>
      <c r="Y240" s="253"/>
      <c r="Z240" s="258"/>
      <c r="AA240" s="258"/>
      <c r="AB240" s="259" t="str">
        <f t="shared" ca="1" si="19"/>
        <v/>
      </c>
      <c r="AC240" s="253"/>
      <c r="AD240" s="269"/>
      <c r="AE240" s="260"/>
      <c r="AF240" s="253" t="e">
        <f t="shared" ca="1" si="20"/>
        <v>#NUM!</v>
      </c>
      <c r="AG240" s="259" t="str">
        <f t="shared" ca="1" si="21"/>
        <v/>
      </c>
      <c r="AI240" s="228" t="str">
        <f t="shared" si="22"/>
        <v/>
      </c>
      <c r="AJ240" s="228" t="str">
        <f t="shared" si="23"/>
        <v/>
      </c>
    </row>
    <row r="241" spans="2:36" ht="15" hidden="1" customHeight="1" thickBot="1" x14ac:dyDescent="0.35">
      <c r="B241" s="252">
        <v>236</v>
      </c>
      <c r="C241" s="253"/>
      <c r="D241" s="253"/>
      <c r="E241" s="253"/>
      <c r="F241" s="253"/>
      <c r="G241" s="253"/>
      <c r="H241" s="253"/>
      <c r="I241" s="253"/>
      <c r="J241" s="253"/>
      <c r="K241" s="253"/>
      <c r="L241" s="253"/>
      <c r="M241" s="253"/>
      <c r="N241" s="254"/>
      <c r="O241" s="254"/>
      <c r="P241" s="255"/>
      <c r="Q241" s="256"/>
      <c r="R241" s="256"/>
      <c r="S241" s="257" t="str">
        <f t="shared" si="18"/>
        <v/>
      </c>
      <c r="T241" s="253"/>
      <c r="U241" s="258"/>
      <c r="V241" s="253"/>
      <c r="W241" s="253"/>
      <c r="X241" s="253"/>
      <c r="Y241" s="253"/>
      <c r="Z241" s="258"/>
      <c r="AA241" s="258"/>
      <c r="AB241" s="259" t="str">
        <f t="shared" ca="1" si="19"/>
        <v/>
      </c>
      <c r="AC241" s="253"/>
      <c r="AD241" s="269"/>
      <c r="AE241" s="260"/>
      <c r="AF241" s="253" t="e">
        <f t="shared" ca="1" si="20"/>
        <v>#NUM!</v>
      </c>
      <c r="AG241" s="259" t="str">
        <f t="shared" ca="1" si="21"/>
        <v/>
      </c>
      <c r="AI241" s="228" t="str">
        <f t="shared" si="22"/>
        <v/>
      </c>
      <c r="AJ241" s="228" t="str">
        <f t="shared" si="23"/>
        <v/>
      </c>
    </row>
    <row r="242" spans="2:36" ht="15" hidden="1" customHeight="1" thickBot="1" x14ac:dyDescent="0.35">
      <c r="B242" s="252">
        <v>237</v>
      </c>
      <c r="C242" s="253"/>
      <c r="D242" s="253"/>
      <c r="E242" s="253"/>
      <c r="F242" s="253"/>
      <c r="G242" s="253"/>
      <c r="H242" s="253"/>
      <c r="I242" s="253"/>
      <c r="J242" s="253"/>
      <c r="K242" s="253"/>
      <c r="L242" s="253"/>
      <c r="M242" s="253"/>
      <c r="N242" s="254"/>
      <c r="O242" s="254"/>
      <c r="P242" s="255"/>
      <c r="Q242" s="256"/>
      <c r="R242" s="256"/>
      <c r="S242" s="257" t="str">
        <f t="shared" si="18"/>
        <v/>
      </c>
      <c r="T242" s="253"/>
      <c r="U242" s="258"/>
      <c r="V242" s="253"/>
      <c r="W242" s="253"/>
      <c r="X242" s="253"/>
      <c r="Y242" s="253"/>
      <c r="Z242" s="258"/>
      <c r="AA242" s="258"/>
      <c r="AB242" s="259" t="str">
        <f t="shared" ca="1" si="19"/>
        <v/>
      </c>
      <c r="AC242" s="253"/>
      <c r="AD242" s="269"/>
      <c r="AE242" s="260"/>
      <c r="AF242" s="253" t="e">
        <f t="shared" ca="1" si="20"/>
        <v>#NUM!</v>
      </c>
      <c r="AG242" s="259" t="str">
        <f t="shared" ca="1" si="21"/>
        <v/>
      </c>
      <c r="AI242" s="228" t="str">
        <f t="shared" si="22"/>
        <v/>
      </c>
      <c r="AJ242" s="228" t="str">
        <f t="shared" si="23"/>
        <v/>
      </c>
    </row>
    <row r="243" spans="2:36" ht="15" hidden="1" customHeight="1" thickBot="1" x14ac:dyDescent="0.35">
      <c r="B243" s="252">
        <v>238</v>
      </c>
      <c r="C243" s="253"/>
      <c r="D243" s="253"/>
      <c r="E243" s="253"/>
      <c r="F243" s="253"/>
      <c r="G243" s="253"/>
      <c r="H243" s="253"/>
      <c r="I243" s="253"/>
      <c r="J243" s="253"/>
      <c r="K243" s="253"/>
      <c r="L243" s="253"/>
      <c r="M243" s="253"/>
      <c r="N243" s="254"/>
      <c r="O243" s="254"/>
      <c r="P243" s="255"/>
      <c r="Q243" s="256"/>
      <c r="R243" s="256"/>
      <c r="S243" s="257" t="str">
        <f t="shared" si="18"/>
        <v/>
      </c>
      <c r="T243" s="253"/>
      <c r="U243" s="258"/>
      <c r="V243" s="253"/>
      <c r="W243" s="253"/>
      <c r="X243" s="253"/>
      <c r="Y243" s="253"/>
      <c r="Z243" s="258"/>
      <c r="AA243" s="258"/>
      <c r="AB243" s="259" t="str">
        <f t="shared" ca="1" si="19"/>
        <v/>
      </c>
      <c r="AC243" s="253"/>
      <c r="AD243" s="269"/>
      <c r="AE243" s="260"/>
      <c r="AF243" s="253" t="e">
        <f t="shared" ca="1" si="20"/>
        <v>#NUM!</v>
      </c>
      <c r="AG243" s="259" t="str">
        <f t="shared" ca="1" si="21"/>
        <v/>
      </c>
      <c r="AI243" s="228" t="str">
        <f t="shared" si="22"/>
        <v/>
      </c>
      <c r="AJ243" s="228" t="str">
        <f t="shared" si="23"/>
        <v/>
      </c>
    </row>
    <row r="244" spans="2:36" ht="15" hidden="1" customHeight="1" thickBot="1" x14ac:dyDescent="0.35">
      <c r="B244" s="252">
        <v>239</v>
      </c>
      <c r="C244" s="253"/>
      <c r="D244" s="253"/>
      <c r="E244" s="253"/>
      <c r="F244" s="253"/>
      <c r="G244" s="253"/>
      <c r="H244" s="253"/>
      <c r="I244" s="253"/>
      <c r="J244" s="253"/>
      <c r="K244" s="253"/>
      <c r="L244" s="253"/>
      <c r="M244" s="253"/>
      <c r="N244" s="254"/>
      <c r="O244" s="254"/>
      <c r="P244" s="255"/>
      <c r="Q244" s="256"/>
      <c r="R244" s="256"/>
      <c r="S244" s="257" t="str">
        <f t="shared" si="18"/>
        <v/>
      </c>
      <c r="T244" s="253"/>
      <c r="U244" s="258"/>
      <c r="V244" s="253"/>
      <c r="W244" s="253"/>
      <c r="X244" s="253"/>
      <c r="Y244" s="253"/>
      <c r="Z244" s="258"/>
      <c r="AA244" s="258"/>
      <c r="AB244" s="259" t="str">
        <f t="shared" ca="1" si="19"/>
        <v/>
      </c>
      <c r="AC244" s="253"/>
      <c r="AD244" s="269"/>
      <c r="AE244" s="260"/>
      <c r="AF244" s="253" t="e">
        <f t="shared" ca="1" si="20"/>
        <v>#NUM!</v>
      </c>
      <c r="AG244" s="259" t="str">
        <f t="shared" ca="1" si="21"/>
        <v/>
      </c>
      <c r="AI244" s="228" t="str">
        <f t="shared" si="22"/>
        <v/>
      </c>
      <c r="AJ244" s="228" t="str">
        <f t="shared" si="23"/>
        <v/>
      </c>
    </row>
    <row r="245" spans="2:36" ht="15" hidden="1" customHeight="1" thickBot="1" x14ac:dyDescent="0.35">
      <c r="B245" s="252">
        <v>240</v>
      </c>
      <c r="C245" s="253"/>
      <c r="D245" s="253"/>
      <c r="E245" s="253"/>
      <c r="F245" s="253"/>
      <c r="G245" s="253"/>
      <c r="H245" s="253"/>
      <c r="I245" s="253"/>
      <c r="J245" s="253"/>
      <c r="K245" s="253"/>
      <c r="L245" s="253"/>
      <c r="M245" s="253"/>
      <c r="N245" s="254"/>
      <c r="O245" s="254"/>
      <c r="P245" s="255"/>
      <c r="Q245" s="256"/>
      <c r="R245" s="256"/>
      <c r="S245" s="257" t="str">
        <f t="shared" si="18"/>
        <v/>
      </c>
      <c r="T245" s="253"/>
      <c r="U245" s="258"/>
      <c r="V245" s="253"/>
      <c r="W245" s="253"/>
      <c r="X245" s="253"/>
      <c r="Y245" s="253"/>
      <c r="Z245" s="258"/>
      <c r="AA245" s="258"/>
      <c r="AB245" s="259" t="str">
        <f t="shared" ca="1" si="19"/>
        <v/>
      </c>
      <c r="AC245" s="253"/>
      <c r="AD245" s="269"/>
      <c r="AE245" s="260"/>
      <c r="AF245" s="253" t="e">
        <f t="shared" ca="1" si="20"/>
        <v>#NUM!</v>
      </c>
      <c r="AG245" s="259" t="str">
        <f t="shared" ca="1" si="21"/>
        <v/>
      </c>
      <c r="AI245" s="228" t="str">
        <f t="shared" si="22"/>
        <v/>
      </c>
      <c r="AJ245" s="228" t="str">
        <f t="shared" si="23"/>
        <v/>
      </c>
    </row>
    <row r="246" spans="2:36" ht="15" hidden="1" customHeight="1" thickBot="1" x14ac:dyDescent="0.35">
      <c r="B246" s="252">
        <v>241</v>
      </c>
      <c r="C246" s="253"/>
      <c r="D246" s="253"/>
      <c r="E246" s="253"/>
      <c r="F246" s="253"/>
      <c r="G246" s="253"/>
      <c r="H246" s="253"/>
      <c r="I246" s="253"/>
      <c r="J246" s="253"/>
      <c r="K246" s="253"/>
      <c r="L246" s="253"/>
      <c r="M246" s="253"/>
      <c r="N246" s="254"/>
      <c r="O246" s="254"/>
      <c r="P246" s="255"/>
      <c r="Q246" s="256"/>
      <c r="R246" s="256"/>
      <c r="S246" s="257" t="str">
        <f t="shared" si="18"/>
        <v/>
      </c>
      <c r="T246" s="253"/>
      <c r="U246" s="258"/>
      <c r="V246" s="253"/>
      <c r="W246" s="253"/>
      <c r="X246" s="253"/>
      <c r="Y246" s="253"/>
      <c r="Z246" s="258"/>
      <c r="AA246" s="258"/>
      <c r="AB246" s="259" t="str">
        <f t="shared" ca="1" si="19"/>
        <v/>
      </c>
      <c r="AC246" s="253"/>
      <c r="AD246" s="269"/>
      <c r="AE246" s="260"/>
      <c r="AF246" s="253" t="e">
        <f t="shared" ca="1" si="20"/>
        <v>#NUM!</v>
      </c>
      <c r="AG246" s="259" t="str">
        <f t="shared" ca="1" si="21"/>
        <v/>
      </c>
      <c r="AI246" s="228" t="str">
        <f t="shared" si="22"/>
        <v/>
      </c>
      <c r="AJ246" s="228" t="str">
        <f t="shared" si="23"/>
        <v/>
      </c>
    </row>
    <row r="247" spans="2:36" ht="15" hidden="1" customHeight="1" thickBot="1" x14ac:dyDescent="0.35">
      <c r="B247" s="252">
        <v>242</v>
      </c>
      <c r="C247" s="253"/>
      <c r="D247" s="253"/>
      <c r="E247" s="253"/>
      <c r="F247" s="253"/>
      <c r="G247" s="253"/>
      <c r="H247" s="253"/>
      <c r="I247" s="253"/>
      <c r="J247" s="253"/>
      <c r="K247" s="253"/>
      <c r="L247" s="253"/>
      <c r="M247" s="253"/>
      <c r="N247" s="254"/>
      <c r="O247" s="254"/>
      <c r="P247" s="255"/>
      <c r="Q247" s="256"/>
      <c r="R247" s="256"/>
      <c r="S247" s="257" t="str">
        <f t="shared" si="18"/>
        <v/>
      </c>
      <c r="T247" s="253"/>
      <c r="U247" s="258"/>
      <c r="V247" s="253"/>
      <c r="W247" s="253"/>
      <c r="X247" s="253"/>
      <c r="Y247" s="253"/>
      <c r="Z247" s="258"/>
      <c r="AA247" s="258"/>
      <c r="AB247" s="259" t="str">
        <f t="shared" ca="1" si="19"/>
        <v/>
      </c>
      <c r="AC247" s="253"/>
      <c r="AD247" s="269"/>
      <c r="AE247" s="260"/>
      <c r="AF247" s="253" t="e">
        <f t="shared" ca="1" si="20"/>
        <v>#NUM!</v>
      </c>
      <c r="AG247" s="259" t="str">
        <f t="shared" ca="1" si="21"/>
        <v/>
      </c>
      <c r="AI247" s="228" t="str">
        <f t="shared" si="22"/>
        <v/>
      </c>
      <c r="AJ247" s="228" t="str">
        <f t="shared" si="23"/>
        <v/>
      </c>
    </row>
    <row r="248" spans="2:36" ht="15" hidden="1" customHeight="1" thickBot="1" x14ac:dyDescent="0.35">
      <c r="B248" s="252">
        <v>243</v>
      </c>
      <c r="C248" s="253"/>
      <c r="D248" s="253"/>
      <c r="E248" s="253"/>
      <c r="F248" s="253"/>
      <c r="G248" s="253"/>
      <c r="H248" s="253"/>
      <c r="I248" s="253"/>
      <c r="J248" s="253"/>
      <c r="K248" s="253"/>
      <c r="L248" s="253"/>
      <c r="M248" s="253"/>
      <c r="N248" s="254"/>
      <c r="O248" s="254"/>
      <c r="P248" s="255"/>
      <c r="Q248" s="256"/>
      <c r="R248" s="256"/>
      <c r="S248" s="257" t="str">
        <f t="shared" si="18"/>
        <v/>
      </c>
      <c r="T248" s="253"/>
      <c r="U248" s="258"/>
      <c r="V248" s="253"/>
      <c r="W248" s="253"/>
      <c r="X248" s="253"/>
      <c r="Y248" s="253"/>
      <c r="Z248" s="258"/>
      <c r="AA248" s="258"/>
      <c r="AB248" s="259" t="str">
        <f t="shared" ca="1" si="19"/>
        <v/>
      </c>
      <c r="AC248" s="253"/>
      <c r="AD248" s="269"/>
      <c r="AE248" s="260"/>
      <c r="AF248" s="253" t="e">
        <f t="shared" ca="1" si="20"/>
        <v>#NUM!</v>
      </c>
      <c r="AG248" s="259" t="str">
        <f t="shared" ca="1" si="21"/>
        <v/>
      </c>
      <c r="AI248" s="228" t="str">
        <f t="shared" si="22"/>
        <v/>
      </c>
      <c r="AJ248" s="228" t="str">
        <f t="shared" si="23"/>
        <v/>
      </c>
    </row>
    <row r="249" spans="2:36" ht="15" hidden="1" customHeight="1" thickBot="1" x14ac:dyDescent="0.35">
      <c r="B249" s="252">
        <v>244</v>
      </c>
      <c r="C249" s="253"/>
      <c r="D249" s="253"/>
      <c r="E249" s="253"/>
      <c r="F249" s="253"/>
      <c r="G249" s="253"/>
      <c r="H249" s="253"/>
      <c r="I249" s="253"/>
      <c r="J249" s="253"/>
      <c r="K249" s="253"/>
      <c r="L249" s="253"/>
      <c r="M249" s="253"/>
      <c r="N249" s="254"/>
      <c r="O249" s="254"/>
      <c r="P249" s="255"/>
      <c r="Q249" s="256"/>
      <c r="R249" s="256"/>
      <c r="S249" s="257" t="str">
        <f t="shared" si="18"/>
        <v/>
      </c>
      <c r="T249" s="253"/>
      <c r="U249" s="258"/>
      <c r="V249" s="253"/>
      <c r="W249" s="253"/>
      <c r="X249" s="253"/>
      <c r="Y249" s="253"/>
      <c r="Z249" s="258"/>
      <c r="AA249" s="258"/>
      <c r="AB249" s="259" t="str">
        <f t="shared" ca="1" si="19"/>
        <v/>
      </c>
      <c r="AC249" s="253"/>
      <c r="AD249" s="269"/>
      <c r="AE249" s="260"/>
      <c r="AF249" s="253" t="e">
        <f t="shared" ca="1" si="20"/>
        <v>#NUM!</v>
      </c>
      <c r="AG249" s="259" t="str">
        <f t="shared" ca="1" si="21"/>
        <v/>
      </c>
      <c r="AI249" s="228" t="str">
        <f t="shared" si="22"/>
        <v/>
      </c>
      <c r="AJ249" s="228" t="str">
        <f t="shared" si="23"/>
        <v/>
      </c>
    </row>
    <row r="250" spans="2:36" ht="15" hidden="1" customHeight="1" thickBot="1" x14ac:dyDescent="0.35">
      <c r="B250" s="252">
        <v>245</v>
      </c>
      <c r="C250" s="253"/>
      <c r="D250" s="253"/>
      <c r="E250" s="253"/>
      <c r="F250" s="253"/>
      <c r="G250" s="253"/>
      <c r="H250" s="253"/>
      <c r="I250" s="253"/>
      <c r="J250" s="253"/>
      <c r="K250" s="253"/>
      <c r="L250" s="253"/>
      <c r="M250" s="253"/>
      <c r="N250" s="254"/>
      <c r="O250" s="254"/>
      <c r="P250" s="255"/>
      <c r="Q250" s="256"/>
      <c r="R250" s="256"/>
      <c r="S250" s="257" t="str">
        <f t="shared" si="18"/>
        <v/>
      </c>
      <c r="T250" s="253"/>
      <c r="U250" s="258"/>
      <c r="V250" s="253"/>
      <c r="W250" s="253"/>
      <c r="X250" s="253"/>
      <c r="Y250" s="253"/>
      <c r="Z250" s="258"/>
      <c r="AA250" s="258"/>
      <c r="AB250" s="259" t="str">
        <f t="shared" ca="1" si="19"/>
        <v/>
      </c>
      <c r="AC250" s="253"/>
      <c r="AD250" s="269"/>
      <c r="AE250" s="260"/>
      <c r="AF250" s="253" t="e">
        <f t="shared" ca="1" si="20"/>
        <v>#NUM!</v>
      </c>
      <c r="AG250" s="259" t="str">
        <f t="shared" ca="1" si="21"/>
        <v/>
      </c>
      <c r="AI250" s="228" t="str">
        <f t="shared" si="22"/>
        <v/>
      </c>
      <c r="AJ250" s="228" t="str">
        <f t="shared" si="23"/>
        <v/>
      </c>
    </row>
    <row r="251" spans="2:36" ht="15" hidden="1" customHeight="1" thickBot="1" x14ac:dyDescent="0.35">
      <c r="B251" s="252">
        <v>246</v>
      </c>
      <c r="C251" s="253"/>
      <c r="D251" s="253"/>
      <c r="E251" s="253"/>
      <c r="F251" s="253"/>
      <c r="G251" s="253"/>
      <c r="H251" s="253"/>
      <c r="I251" s="253"/>
      <c r="J251" s="253"/>
      <c r="K251" s="253"/>
      <c r="L251" s="253"/>
      <c r="M251" s="253"/>
      <c r="N251" s="254"/>
      <c r="O251" s="254"/>
      <c r="P251" s="255"/>
      <c r="Q251" s="256"/>
      <c r="R251" s="256"/>
      <c r="S251" s="257" t="str">
        <f t="shared" si="18"/>
        <v/>
      </c>
      <c r="T251" s="253"/>
      <c r="U251" s="258"/>
      <c r="V251" s="253"/>
      <c r="W251" s="253"/>
      <c r="X251" s="253"/>
      <c r="Y251" s="253"/>
      <c r="Z251" s="258"/>
      <c r="AA251" s="258"/>
      <c r="AB251" s="259" t="str">
        <f t="shared" ca="1" si="19"/>
        <v/>
      </c>
      <c r="AC251" s="253"/>
      <c r="AD251" s="269"/>
      <c r="AE251" s="260"/>
      <c r="AF251" s="253" t="e">
        <f t="shared" ca="1" si="20"/>
        <v>#NUM!</v>
      </c>
      <c r="AG251" s="259" t="str">
        <f t="shared" ca="1" si="21"/>
        <v/>
      </c>
      <c r="AI251" s="228" t="str">
        <f t="shared" si="22"/>
        <v/>
      </c>
      <c r="AJ251" s="228" t="str">
        <f t="shared" si="23"/>
        <v/>
      </c>
    </row>
    <row r="252" spans="2:36" ht="15" hidden="1" customHeight="1" thickBot="1" x14ac:dyDescent="0.35">
      <c r="B252" s="252">
        <v>247</v>
      </c>
      <c r="C252" s="253"/>
      <c r="D252" s="253"/>
      <c r="E252" s="253"/>
      <c r="F252" s="253"/>
      <c r="G252" s="253"/>
      <c r="H252" s="253"/>
      <c r="I252" s="253"/>
      <c r="J252" s="253"/>
      <c r="K252" s="253"/>
      <c r="L252" s="253"/>
      <c r="M252" s="253"/>
      <c r="N252" s="254"/>
      <c r="O252" s="254"/>
      <c r="P252" s="255"/>
      <c r="Q252" s="256"/>
      <c r="R252" s="256"/>
      <c r="S252" s="257" t="str">
        <f t="shared" si="18"/>
        <v/>
      </c>
      <c r="T252" s="253"/>
      <c r="U252" s="258"/>
      <c r="V252" s="253"/>
      <c r="W252" s="253"/>
      <c r="X252" s="253"/>
      <c r="Y252" s="253"/>
      <c r="Z252" s="258"/>
      <c r="AA252" s="258"/>
      <c r="AB252" s="259" t="str">
        <f t="shared" ca="1" si="19"/>
        <v/>
      </c>
      <c r="AC252" s="253"/>
      <c r="AD252" s="269"/>
      <c r="AE252" s="260"/>
      <c r="AF252" s="253" t="e">
        <f t="shared" ca="1" si="20"/>
        <v>#NUM!</v>
      </c>
      <c r="AG252" s="259" t="str">
        <f t="shared" ca="1" si="21"/>
        <v/>
      </c>
      <c r="AI252" s="228" t="str">
        <f t="shared" si="22"/>
        <v/>
      </c>
      <c r="AJ252" s="228" t="str">
        <f t="shared" si="23"/>
        <v/>
      </c>
    </row>
    <row r="253" spans="2:36" ht="15" hidden="1" customHeight="1" thickBot="1" x14ac:dyDescent="0.35">
      <c r="B253" s="252">
        <v>248</v>
      </c>
      <c r="C253" s="253"/>
      <c r="D253" s="253"/>
      <c r="E253" s="253"/>
      <c r="F253" s="253"/>
      <c r="G253" s="253"/>
      <c r="H253" s="253"/>
      <c r="I253" s="253"/>
      <c r="J253" s="253"/>
      <c r="K253" s="253"/>
      <c r="L253" s="253"/>
      <c r="M253" s="253"/>
      <c r="N253" s="254"/>
      <c r="O253" s="254"/>
      <c r="P253" s="255"/>
      <c r="Q253" s="256"/>
      <c r="R253" s="256"/>
      <c r="S253" s="257" t="str">
        <f t="shared" si="18"/>
        <v/>
      </c>
      <c r="T253" s="253"/>
      <c r="U253" s="258"/>
      <c r="V253" s="253"/>
      <c r="W253" s="253"/>
      <c r="X253" s="253"/>
      <c r="Y253" s="253"/>
      <c r="Z253" s="258"/>
      <c r="AA253" s="258"/>
      <c r="AB253" s="259" t="str">
        <f t="shared" ca="1" si="19"/>
        <v/>
      </c>
      <c r="AC253" s="253"/>
      <c r="AD253" s="269"/>
      <c r="AE253" s="260"/>
      <c r="AF253" s="253" t="e">
        <f t="shared" ca="1" si="20"/>
        <v>#NUM!</v>
      </c>
      <c r="AG253" s="259" t="str">
        <f t="shared" ca="1" si="21"/>
        <v/>
      </c>
      <c r="AI253" s="228" t="str">
        <f t="shared" si="22"/>
        <v/>
      </c>
      <c r="AJ253" s="228" t="str">
        <f t="shared" si="23"/>
        <v/>
      </c>
    </row>
    <row r="254" spans="2:36" ht="15" hidden="1" customHeight="1" thickBot="1" x14ac:dyDescent="0.35">
      <c r="B254" s="252">
        <v>249</v>
      </c>
      <c r="C254" s="253"/>
      <c r="D254" s="253"/>
      <c r="E254" s="253"/>
      <c r="F254" s="253"/>
      <c r="G254" s="253"/>
      <c r="H254" s="253"/>
      <c r="I254" s="253"/>
      <c r="J254" s="253"/>
      <c r="K254" s="253"/>
      <c r="L254" s="253"/>
      <c r="M254" s="253"/>
      <c r="N254" s="254"/>
      <c r="O254" s="254"/>
      <c r="P254" s="255"/>
      <c r="Q254" s="256"/>
      <c r="R254" s="256"/>
      <c r="S254" s="257" t="str">
        <f t="shared" si="18"/>
        <v/>
      </c>
      <c r="T254" s="253"/>
      <c r="U254" s="258"/>
      <c r="V254" s="253"/>
      <c r="W254" s="253"/>
      <c r="X254" s="253"/>
      <c r="Y254" s="253"/>
      <c r="Z254" s="258"/>
      <c r="AA254" s="258"/>
      <c r="AB254" s="259" t="str">
        <f t="shared" ca="1" si="19"/>
        <v/>
      </c>
      <c r="AC254" s="253"/>
      <c r="AD254" s="269"/>
      <c r="AE254" s="260"/>
      <c r="AF254" s="253" t="e">
        <f t="shared" ca="1" si="20"/>
        <v>#NUM!</v>
      </c>
      <c r="AG254" s="259" t="str">
        <f t="shared" ca="1" si="21"/>
        <v/>
      </c>
      <c r="AI254" s="228" t="str">
        <f t="shared" si="22"/>
        <v/>
      </c>
      <c r="AJ254" s="228" t="str">
        <f t="shared" si="23"/>
        <v/>
      </c>
    </row>
    <row r="255" spans="2:36" ht="15" hidden="1" customHeight="1" thickBot="1" x14ac:dyDescent="0.35">
      <c r="B255" s="252">
        <v>250</v>
      </c>
      <c r="C255" s="253"/>
      <c r="D255" s="253"/>
      <c r="E255" s="253"/>
      <c r="F255" s="253"/>
      <c r="G255" s="253"/>
      <c r="H255" s="253"/>
      <c r="I255" s="253"/>
      <c r="J255" s="253"/>
      <c r="K255" s="253"/>
      <c r="L255" s="253"/>
      <c r="M255" s="253"/>
      <c r="N255" s="254"/>
      <c r="O255" s="254"/>
      <c r="P255" s="255"/>
      <c r="Q255" s="256"/>
      <c r="R255" s="256"/>
      <c r="S255" s="257" t="str">
        <f t="shared" si="18"/>
        <v/>
      </c>
      <c r="T255" s="253"/>
      <c r="U255" s="258"/>
      <c r="V255" s="253"/>
      <c r="W255" s="253"/>
      <c r="X255" s="253"/>
      <c r="Y255" s="253"/>
      <c r="Z255" s="258"/>
      <c r="AA255" s="258"/>
      <c r="AB255" s="259" t="str">
        <f t="shared" ca="1" si="19"/>
        <v/>
      </c>
      <c r="AC255" s="253"/>
      <c r="AD255" s="269"/>
      <c r="AE255" s="260"/>
      <c r="AF255" s="253" t="e">
        <f t="shared" ca="1" si="20"/>
        <v>#NUM!</v>
      </c>
      <c r="AG255" s="259" t="str">
        <f t="shared" ca="1" si="21"/>
        <v/>
      </c>
      <c r="AI255" s="228" t="str">
        <f t="shared" si="22"/>
        <v/>
      </c>
      <c r="AJ255" s="228" t="str">
        <f t="shared" si="23"/>
        <v/>
      </c>
    </row>
    <row r="256" spans="2:36" ht="15" hidden="1" customHeight="1" thickBot="1" x14ac:dyDescent="0.35">
      <c r="B256" s="252">
        <v>251</v>
      </c>
      <c r="C256" s="253"/>
      <c r="D256" s="253"/>
      <c r="E256" s="253"/>
      <c r="F256" s="253"/>
      <c r="G256" s="253"/>
      <c r="H256" s="253"/>
      <c r="I256" s="253"/>
      <c r="J256" s="253"/>
      <c r="K256" s="253"/>
      <c r="L256" s="253"/>
      <c r="M256" s="253"/>
      <c r="N256" s="254"/>
      <c r="O256" s="254"/>
      <c r="P256" s="255"/>
      <c r="Q256" s="256"/>
      <c r="R256" s="256"/>
      <c r="S256" s="257" t="str">
        <f t="shared" si="18"/>
        <v/>
      </c>
      <c r="T256" s="253"/>
      <c r="U256" s="258"/>
      <c r="V256" s="253"/>
      <c r="W256" s="253"/>
      <c r="X256" s="253"/>
      <c r="Y256" s="253"/>
      <c r="Z256" s="258"/>
      <c r="AA256" s="258"/>
      <c r="AB256" s="259" t="str">
        <f t="shared" ca="1" si="19"/>
        <v/>
      </c>
      <c r="AC256" s="253"/>
      <c r="AD256" s="269"/>
      <c r="AE256" s="260"/>
      <c r="AF256" s="253" t="e">
        <f t="shared" ca="1" si="20"/>
        <v>#NUM!</v>
      </c>
      <c r="AG256" s="259" t="str">
        <f t="shared" ca="1" si="21"/>
        <v/>
      </c>
      <c r="AI256" s="228" t="str">
        <f t="shared" si="22"/>
        <v/>
      </c>
      <c r="AJ256" s="228" t="str">
        <f t="shared" si="23"/>
        <v/>
      </c>
    </row>
    <row r="257" spans="2:36" ht="15" hidden="1" customHeight="1" thickBot="1" x14ac:dyDescent="0.35">
      <c r="B257" s="252">
        <v>252</v>
      </c>
      <c r="C257" s="253"/>
      <c r="D257" s="253"/>
      <c r="E257" s="253"/>
      <c r="F257" s="253"/>
      <c r="G257" s="253"/>
      <c r="H257" s="253"/>
      <c r="I257" s="253"/>
      <c r="J257" s="253"/>
      <c r="K257" s="253"/>
      <c r="L257" s="253"/>
      <c r="M257" s="253"/>
      <c r="N257" s="254"/>
      <c r="O257" s="254"/>
      <c r="P257" s="255"/>
      <c r="Q257" s="256"/>
      <c r="R257" s="256"/>
      <c r="S257" s="257" t="str">
        <f t="shared" si="18"/>
        <v/>
      </c>
      <c r="T257" s="253"/>
      <c r="U257" s="258"/>
      <c r="V257" s="253"/>
      <c r="W257" s="253"/>
      <c r="X257" s="253"/>
      <c r="Y257" s="253"/>
      <c r="Z257" s="258"/>
      <c r="AA257" s="258"/>
      <c r="AB257" s="259" t="str">
        <f t="shared" ca="1" si="19"/>
        <v/>
      </c>
      <c r="AC257" s="253"/>
      <c r="AD257" s="269"/>
      <c r="AE257" s="260"/>
      <c r="AF257" s="253" t="e">
        <f t="shared" ca="1" si="20"/>
        <v>#NUM!</v>
      </c>
      <c r="AG257" s="259" t="str">
        <f t="shared" ca="1" si="21"/>
        <v/>
      </c>
      <c r="AI257" s="228" t="str">
        <f t="shared" si="22"/>
        <v/>
      </c>
      <c r="AJ257" s="228" t="str">
        <f t="shared" si="23"/>
        <v/>
      </c>
    </row>
    <row r="258" spans="2:36" ht="15" hidden="1" customHeight="1" thickBot="1" x14ac:dyDescent="0.35">
      <c r="B258" s="252">
        <v>253</v>
      </c>
      <c r="C258" s="253"/>
      <c r="D258" s="253"/>
      <c r="E258" s="253"/>
      <c r="F258" s="253"/>
      <c r="G258" s="253"/>
      <c r="H258" s="253"/>
      <c r="I258" s="253"/>
      <c r="J258" s="253"/>
      <c r="K258" s="253"/>
      <c r="L258" s="253"/>
      <c r="M258" s="253"/>
      <c r="N258" s="254"/>
      <c r="O258" s="254"/>
      <c r="P258" s="255"/>
      <c r="Q258" s="256"/>
      <c r="R258" s="256"/>
      <c r="S258" s="257" t="str">
        <f t="shared" si="18"/>
        <v/>
      </c>
      <c r="T258" s="253"/>
      <c r="U258" s="258"/>
      <c r="V258" s="253"/>
      <c r="W258" s="253"/>
      <c r="X258" s="253"/>
      <c r="Y258" s="253"/>
      <c r="Z258" s="258"/>
      <c r="AA258" s="258"/>
      <c r="AB258" s="259" t="str">
        <f t="shared" ca="1" si="19"/>
        <v/>
      </c>
      <c r="AC258" s="253"/>
      <c r="AD258" s="269"/>
      <c r="AE258" s="260"/>
      <c r="AF258" s="253" t="e">
        <f t="shared" ca="1" si="20"/>
        <v>#NUM!</v>
      </c>
      <c r="AG258" s="259" t="str">
        <f t="shared" ca="1" si="21"/>
        <v/>
      </c>
      <c r="AI258" s="228" t="str">
        <f t="shared" si="22"/>
        <v/>
      </c>
      <c r="AJ258" s="228" t="str">
        <f t="shared" si="23"/>
        <v/>
      </c>
    </row>
    <row r="259" spans="2:36" ht="15" hidden="1" customHeight="1" thickBot="1" x14ac:dyDescent="0.35">
      <c r="B259" s="252">
        <v>254</v>
      </c>
      <c r="C259" s="253"/>
      <c r="D259" s="253"/>
      <c r="E259" s="253"/>
      <c r="F259" s="253"/>
      <c r="G259" s="253"/>
      <c r="H259" s="253"/>
      <c r="I259" s="253"/>
      <c r="J259" s="253"/>
      <c r="K259" s="253"/>
      <c r="L259" s="253"/>
      <c r="M259" s="253"/>
      <c r="N259" s="254"/>
      <c r="O259" s="254"/>
      <c r="P259" s="255"/>
      <c r="Q259" s="256"/>
      <c r="R259" s="256"/>
      <c r="S259" s="257" t="str">
        <f t="shared" si="18"/>
        <v/>
      </c>
      <c r="T259" s="253"/>
      <c r="U259" s="258"/>
      <c r="V259" s="253"/>
      <c r="W259" s="253"/>
      <c r="X259" s="253"/>
      <c r="Y259" s="253"/>
      <c r="Z259" s="258"/>
      <c r="AA259" s="258"/>
      <c r="AB259" s="259" t="str">
        <f t="shared" ca="1" si="19"/>
        <v/>
      </c>
      <c r="AC259" s="253"/>
      <c r="AD259" s="269"/>
      <c r="AE259" s="260"/>
      <c r="AF259" s="253" t="e">
        <f t="shared" ca="1" si="20"/>
        <v>#NUM!</v>
      </c>
      <c r="AG259" s="259" t="str">
        <f t="shared" ca="1" si="21"/>
        <v/>
      </c>
      <c r="AI259" s="228" t="str">
        <f t="shared" si="22"/>
        <v/>
      </c>
      <c r="AJ259" s="228" t="str">
        <f t="shared" si="23"/>
        <v/>
      </c>
    </row>
    <row r="260" spans="2:36" ht="15" hidden="1" customHeight="1" thickBot="1" x14ac:dyDescent="0.35">
      <c r="B260" s="252">
        <v>255</v>
      </c>
      <c r="C260" s="253"/>
      <c r="D260" s="253"/>
      <c r="E260" s="253"/>
      <c r="F260" s="253"/>
      <c r="G260" s="253"/>
      <c r="H260" s="253"/>
      <c r="I260" s="253"/>
      <c r="J260" s="253"/>
      <c r="K260" s="253"/>
      <c r="L260" s="253"/>
      <c r="M260" s="253"/>
      <c r="N260" s="254"/>
      <c r="O260" s="254"/>
      <c r="P260" s="255"/>
      <c r="Q260" s="256"/>
      <c r="R260" s="256"/>
      <c r="S260" s="257" t="str">
        <f t="shared" si="18"/>
        <v/>
      </c>
      <c r="T260" s="253"/>
      <c r="U260" s="258"/>
      <c r="V260" s="253"/>
      <c r="W260" s="253"/>
      <c r="X260" s="253"/>
      <c r="Y260" s="253"/>
      <c r="Z260" s="258"/>
      <c r="AA260" s="258"/>
      <c r="AB260" s="259" t="str">
        <f t="shared" ca="1" si="19"/>
        <v/>
      </c>
      <c r="AC260" s="253"/>
      <c r="AD260" s="269"/>
      <c r="AE260" s="260"/>
      <c r="AF260" s="253" t="e">
        <f t="shared" ca="1" si="20"/>
        <v>#NUM!</v>
      </c>
      <c r="AG260" s="259" t="str">
        <f t="shared" ca="1" si="21"/>
        <v/>
      </c>
      <c r="AI260" s="228" t="str">
        <f t="shared" si="22"/>
        <v/>
      </c>
      <c r="AJ260" s="228" t="str">
        <f t="shared" si="23"/>
        <v/>
      </c>
    </row>
    <row r="261" spans="2:36" ht="15" hidden="1" customHeight="1" thickBot="1" x14ac:dyDescent="0.35">
      <c r="B261" s="252">
        <v>256</v>
      </c>
      <c r="C261" s="253"/>
      <c r="D261" s="253"/>
      <c r="E261" s="253"/>
      <c r="F261" s="253"/>
      <c r="G261" s="253"/>
      <c r="H261" s="253"/>
      <c r="I261" s="253"/>
      <c r="J261" s="253"/>
      <c r="K261" s="253"/>
      <c r="L261" s="253"/>
      <c r="M261" s="253"/>
      <c r="N261" s="254"/>
      <c r="O261" s="254"/>
      <c r="P261" s="255"/>
      <c r="Q261" s="256"/>
      <c r="R261" s="256"/>
      <c r="S261" s="257" t="str">
        <f t="shared" si="18"/>
        <v/>
      </c>
      <c r="T261" s="253"/>
      <c r="U261" s="258"/>
      <c r="V261" s="253"/>
      <c r="W261" s="253"/>
      <c r="X261" s="253"/>
      <c r="Y261" s="253"/>
      <c r="Z261" s="258"/>
      <c r="AA261" s="258"/>
      <c r="AB261" s="259" t="str">
        <f t="shared" ca="1" si="19"/>
        <v/>
      </c>
      <c r="AC261" s="253"/>
      <c r="AD261" s="269"/>
      <c r="AE261" s="260"/>
      <c r="AF261" s="253" t="e">
        <f t="shared" ca="1" si="20"/>
        <v>#NUM!</v>
      </c>
      <c r="AG261" s="259" t="str">
        <f t="shared" ca="1" si="21"/>
        <v/>
      </c>
      <c r="AI261" s="228" t="str">
        <f t="shared" si="22"/>
        <v/>
      </c>
      <c r="AJ261" s="228" t="str">
        <f t="shared" si="23"/>
        <v/>
      </c>
    </row>
    <row r="262" spans="2:36" ht="15" hidden="1" customHeight="1" thickBot="1" x14ac:dyDescent="0.35">
      <c r="B262" s="252">
        <v>257</v>
      </c>
      <c r="C262" s="253"/>
      <c r="D262" s="253"/>
      <c r="E262" s="253"/>
      <c r="F262" s="253"/>
      <c r="G262" s="253"/>
      <c r="H262" s="253"/>
      <c r="I262" s="253"/>
      <c r="J262" s="253"/>
      <c r="K262" s="253"/>
      <c r="L262" s="253"/>
      <c r="M262" s="253"/>
      <c r="N262" s="254"/>
      <c r="O262" s="254"/>
      <c r="P262" s="255"/>
      <c r="Q262" s="256"/>
      <c r="R262" s="256"/>
      <c r="S262" s="257" t="str">
        <f t="shared" si="18"/>
        <v/>
      </c>
      <c r="T262" s="253"/>
      <c r="U262" s="258"/>
      <c r="V262" s="253"/>
      <c r="W262" s="253"/>
      <c r="X262" s="253"/>
      <c r="Y262" s="253"/>
      <c r="Z262" s="258"/>
      <c r="AA262" s="258"/>
      <c r="AB262" s="259" t="str">
        <f t="shared" ca="1" si="19"/>
        <v/>
      </c>
      <c r="AC262" s="253"/>
      <c r="AD262" s="269"/>
      <c r="AE262" s="260"/>
      <c r="AF262" s="253" t="e">
        <f t="shared" ca="1" si="20"/>
        <v>#NUM!</v>
      </c>
      <c r="AG262" s="259" t="str">
        <f t="shared" ca="1" si="21"/>
        <v/>
      </c>
      <c r="AI262" s="228" t="str">
        <f t="shared" si="22"/>
        <v/>
      </c>
      <c r="AJ262" s="228" t="str">
        <f t="shared" si="23"/>
        <v/>
      </c>
    </row>
    <row r="263" spans="2:36" ht="15" hidden="1" customHeight="1" thickBot="1" x14ac:dyDescent="0.35">
      <c r="B263" s="252">
        <v>258</v>
      </c>
      <c r="C263" s="253"/>
      <c r="D263" s="253"/>
      <c r="E263" s="253"/>
      <c r="F263" s="253"/>
      <c r="G263" s="253"/>
      <c r="H263" s="253"/>
      <c r="I263" s="253"/>
      <c r="J263" s="253"/>
      <c r="K263" s="253"/>
      <c r="L263" s="253"/>
      <c r="M263" s="253"/>
      <c r="N263" s="254"/>
      <c r="O263" s="254"/>
      <c r="P263" s="255"/>
      <c r="Q263" s="256"/>
      <c r="R263" s="256"/>
      <c r="S263" s="257" t="str">
        <f t="shared" ref="S263:S326" si="24">IF(O263&lt;&gt;0,IF(P263&lt;&gt;0,SUM(P263+Q263*O263+O263*R263),IF(Q263&lt;&gt;0,SUM(P263+Q263*O263+O263*R263),"")),IF(P263&lt;&gt;0,SUM(P263+Q263*N263+N263*R263),IF(Q263&lt;&gt;0,SUM(P263+Q263*N263+N263*R263),"")))</f>
        <v/>
      </c>
      <c r="T263" s="253"/>
      <c r="U263" s="258"/>
      <c r="V263" s="253"/>
      <c r="W263" s="253"/>
      <c r="X263" s="253"/>
      <c r="Y263" s="253"/>
      <c r="Z263" s="258"/>
      <c r="AA263" s="258"/>
      <c r="AB263" s="259" t="str">
        <f t="shared" ref="AB263:AB326" ca="1" si="25">IFERROR(IF(Z263&lt;&gt;"",IF(AA263="",CONCATENATE(DATEDIF(Z263,TODAY(),"D")," dias"),CONCATENATE(DATEDIF(Z263,AA263,"D")," dias")),""),"")</f>
        <v/>
      </c>
      <c r="AC263" s="253"/>
      <c r="AD263" s="269"/>
      <c r="AE263" s="260"/>
      <c r="AF263" s="253" t="e">
        <f t="shared" ref="AF263:AF326" ca="1" si="26">DATEDIF(TODAY(),U263,"D")</f>
        <v>#NUM!</v>
      </c>
      <c r="AG263" s="259" t="str">
        <f t="shared" ref="AG263:AG326" ca="1" si="27">IFERROR(IF(Z263&lt;&gt;"",IF(AA263="",DATEDIF(Z263,TODAY(),"D"),DATEDIF(Z263,AA263,"D")),""),"")</f>
        <v/>
      </c>
      <c r="AI263" s="228" t="str">
        <f t="shared" ref="AI263:AI326" si="28">IF(I263&lt;&gt;"",IF(F263&lt;&gt;"",CONCATENATE(I263," - ",G263," (",F263,")"),CONCATENATE(I263," - ",G263)),"")</f>
        <v/>
      </c>
      <c r="AJ263" s="228" t="str">
        <f t="shared" ref="AJ263:AJ326" si="29">IF(I263&lt;&gt;"",IF(F263&lt;&gt;"",CONCATENATE(I263," - ",G263," (",F263,")"),CONCATENATE(I263," - ",G263)),"")</f>
        <v/>
      </c>
    </row>
    <row r="264" spans="2:36" ht="15" hidden="1" customHeight="1" thickBot="1" x14ac:dyDescent="0.35">
      <c r="B264" s="252">
        <v>259</v>
      </c>
      <c r="C264" s="253"/>
      <c r="D264" s="253"/>
      <c r="E264" s="253"/>
      <c r="F264" s="253"/>
      <c r="G264" s="253"/>
      <c r="H264" s="253"/>
      <c r="I264" s="253"/>
      <c r="J264" s="253"/>
      <c r="K264" s="253"/>
      <c r="L264" s="253"/>
      <c r="M264" s="253"/>
      <c r="N264" s="254"/>
      <c r="O264" s="254"/>
      <c r="P264" s="255"/>
      <c r="Q264" s="256"/>
      <c r="R264" s="256"/>
      <c r="S264" s="257" t="str">
        <f t="shared" si="24"/>
        <v/>
      </c>
      <c r="T264" s="253"/>
      <c r="U264" s="258"/>
      <c r="V264" s="253"/>
      <c r="W264" s="253"/>
      <c r="X264" s="253"/>
      <c r="Y264" s="253"/>
      <c r="Z264" s="258"/>
      <c r="AA264" s="258"/>
      <c r="AB264" s="259" t="str">
        <f t="shared" ca="1" si="25"/>
        <v/>
      </c>
      <c r="AC264" s="253"/>
      <c r="AD264" s="269"/>
      <c r="AE264" s="260"/>
      <c r="AF264" s="253" t="e">
        <f t="shared" ca="1" si="26"/>
        <v>#NUM!</v>
      </c>
      <c r="AG264" s="259" t="str">
        <f t="shared" ca="1" si="27"/>
        <v/>
      </c>
      <c r="AI264" s="228" t="str">
        <f t="shared" si="28"/>
        <v/>
      </c>
      <c r="AJ264" s="228" t="str">
        <f t="shared" si="29"/>
        <v/>
      </c>
    </row>
    <row r="265" spans="2:36" ht="15" hidden="1" customHeight="1" thickBot="1" x14ac:dyDescent="0.35">
      <c r="B265" s="252">
        <v>260</v>
      </c>
      <c r="C265" s="253"/>
      <c r="D265" s="253"/>
      <c r="E265" s="253"/>
      <c r="F265" s="253"/>
      <c r="G265" s="253"/>
      <c r="H265" s="253"/>
      <c r="I265" s="253"/>
      <c r="J265" s="253"/>
      <c r="K265" s="253"/>
      <c r="L265" s="253"/>
      <c r="M265" s="253"/>
      <c r="N265" s="254"/>
      <c r="O265" s="254"/>
      <c r="P265" s="255"/>
      <c r="Q265" s="256"/>
      <c r="R265" s="256"/>
      <c r="S265" s="257" t="str">
        <f t="shared" si="24"/>
        <v/>
      </c>
      <c r="T265" s="253"/>
      <c r="U265" s="258"/>
      <c r="V265" s="253"/>
      <c r="W265" s="253"/>
      <c r="X265" s="253"/>
      <c r="Y265" s="253"/>
      <c r="Z265" s="258"/>
      <c r="AA265" s="258"/>
      <c r="AB265" s="259" t="str">
        <f t="shared" ca="1" si="25"/>
        <v/>
      </c>
      <c r="AC265" s="253"/>
      <c r="AD265" s="269"/>
      <c r="AE265" s="260"/>
      <c r="AF265" s="253" t="e">
        <f t="shared" ca="1" si="26"/>
        <v>#NUM!</v>
      </c>
      <c r="AG265" s="259" t="str">
        <f t="shared" ca="1" si="27"/>
        <v/>
      </c>
      <c r="AI265" s="228" t="str">
        <f t="shared" si="28"/>
        <v/>
      </c>
      <c r="AJ265" s="228" t="str">
        <f t="shared" si="29"/>
        <v/>
      </c>
    </row>
    <row r="266" spans="2:36" ht="15" hidden="1" customHeight="1" thickBot="1" x14ac:dyDescent="0.35">
      <c r="B266" s="252">
        <v>261</v>
      </c>
      <c r="C266" s="253"/>
      <c r="D266" s="253"/>
      <c r="E266" s="253"/>
      <c r="F266" s="253"/>
      <c r="G266" s="253"/>
      <c r="H266" s="253"/>
      <c r="I266" s="253"/>
      <c r="J266" s="253"/>
      <c r="K266" s="253"/>
      <c r="L266" s="253"/>
      <c r="M266" s="253"/>
      <c r="N266" s="254"/>
      <c r="O266" s="254"/>
      <c r="P266" s="255"/>
      <c r="Q266" s="256"/>
      <c r="R266" s="256"/>
      <c r="S266" s="257" t="str">
        <f t="shared" si="24"/>
        <v/>
      </c>
      <c r="T266" s="253"/>
      <c r="U266" s="258"/>
      <c r="V266" s="253"/>
      <c r="W266" s="253"/>
      <c r="X266" s="253"/>
      <c r="Y266" s="253"/>
      <c r="Z266" s="258"/>
      <c r="AA266" s="258"/>
      <c r="AB266" s="259" t="str">
        <f t="shared" ca="1" si="25"/>
        <v/>
      </c>
      <c r="AC266" s="253"/>
      <c r="AD266" s="269"/>
      <c r="AE266" s="260"/>
      <c r="AF266" s="253" t="e">
        <f t="shared" ca="1" si="26"/>
        <v>#NUM!</v>
      </c>
      <c r="AG266" s="259" t="str">
        <f t="shared" ca="1" si="27"/>
        <v/>
      </c>
      <c r="AI266" s="228" t="str">
        <f t="shared" si="28"/>
        <v/>
      </c>
      <c r="AJ266" s="228" t="str">
        <f t="shared" si="29"/>
        <v/>
      </c>
    </row>
    <row r="267" spans="2:36" ht="15" hidden="1" customHeight="1" thickBot="1" x14ac:dyDescent="0.35">
      <c r="B267" s="252">
        <v>262</v>
      </c>
      <c r="C267" s="253"/>
      <c r="D267" s="253"/>
      <c r="E267" s="253"/>
      <c r="F267" s="253"/>
      <c r="G267" s="253"/>
      <c r="H267" s="253"/>
      <c r="I267" s="253"/>
      <c r="J267" s="253"/>
      <c r="K267" s="253"/>
      <c r="L267" s="253"/>
      <c r="M267" s="253"/>
      <c r="N267" s="254"/>
      <c r="O267" s="254"/>
      <c r="P267" s="255"/>
      <c r="Q267" s="256"/>
      <c r="R267" s="256"/>
      <c r="S267" s="257" t="str">
        <f t="shared" si="24"/>
        <v/>
      </c>
      <c r="T267" s="253"/>
      <c r="U267" s="258"/>
      <c r="V267" s="253"/>
      <c r="W267" s="253"/>
      <c r="X267" s="253"/>
      <c r="Y267" s="253"/>
      <c r="Z267" s="258"/>
      <c r="AA267" s="258"/>
      <c r="AB267" s="259" t="str">
        <f t="shared" ca="1" si="25"/>
        <v/>
      </c>
      <c r="AC267" s="253"/>
      <c r="AD267" s="269"/>
      <c r="AE267" s="260"/>
      <c r="AF267" s="253" t="e">
        <f t="shared" ca="1" si="26"/>
        <v>#NUM!</v>
      </c>
      <c r="AG267" s="259" t="str">
        <f t="shared" ca="1" si="27"/>
        <v/>
      </c>
      <c r="AI267" s="228" t="str">
        <f t="shared" si="28"/>
        <v/>
      </c>
      <c r="AJ267" s="228" t="str">
        <f t="shared" si="29"/>
        <v/>
      </c>
    </row>
    <row r="268" spans="2:36" ht="15" hidden="1" customHeight="1" thickBot="1" x14ac:dyDescent="0.35">
      <c r="B268" s="252">
        <v>263</v>
      </c>
      <c r="C268" s="253"/>
      <c r="D268" s="253"/>
      <c r="E268" s="253"/>
      <c r="F268" s="253"/>
      <c r="G268" s="253"/>
      <c r="H268" s="253"/>
      <c r="I268" s="253"/>
      <c r="J268" s="253"/>
      <c r="K268" s="253"/>
      <c r="L268" s="253"/>
      <c r="M268" s="253"/>
      <c r="N268" s="254"/>
      <c r="O268" s="254"/>
      <c r="P268" s="255"/>
      <c r="Q268" s="256"/>
      <c r="R268" s="256"/>
      <c r="S268" s="257" t="str">
        <f t="shared" si="24"/>
        <v/>
      </c>
      <c r="T268" s="253"/>
      <c r="U268" s="258"/>
      <c r="V268" s="253"/>
      <c r="W268" s="253"/>
      <c r="X268" s="253"/>
      <c r="Y268" s="253"/>
      <c r="Z268" s="258"/>
      <c r="AA268" s="258"/>
      <c r="AB268" s="259" t="str">
        <f t="shared" ca="1" si="25"/>
        <v/>
      </c>
      <c r="AC268" s="253"/>
      <c r="AD268" s="269"/>
      <c r="AE268" s="260"/>
      <c r="AF268" s="253" t="e">
        <f t="shared" ca="1" si="26"/>
        <v>#NUM!</v>
      </c>
      <c r="AG268" s="259" t="str">
        <f t="shared" ca="1" si="27"/>
        <v/>
      </c>
      <c r="AI268" s="228" t="str">
        <f t="shared" si="28"/>
        <v/>
      </c>
      <c r="AJ268" s="228" t="str">
        <f t="shared" si="29"/>
        <v/>
      </c>
    </row>
    <row r="269" spans="2:36" ht="15" hidden="1" customHeight="1" thickBot="1" x14ac:dyDescent="0.35">
      <c r="B269" s="252">
        <v>264</v>
      </c>
      <c r="C269" s="253"/>
      <c r="D269" s="253"/>
      <c r="E269" s="253"/>
      <c r="F269" s="253"/>
      <c r="G269" s="253"/>
      <c r="H269" s="253"/>
      <c r="I269" s="253"/>
      <c r="J269" s="253"/>
      <c r="K269" s="253"/>
      <c r="L269" s="253"/>
      <c r="M269" s="253"/>
      <c r="N269" s="254"/>
      <c r="O269" s="254"/>
      <c r="P269" s="255"/>
      <c r="Q269" s="256"/>
      <c r="R269" s="256"/>
      <c r="S269" s="257" t="str">
        <f t="shared" si="24"/>
        <v/>
      </c>
      <c r="T269" s="253"/>
      <c r="U269" s="258"/>
      <c r="V269" s="253"/>
      <c r="W269" s="253"/>
      <c r="X269" s="253"/>
      <c r="Y269" s="253"/>
      <c r="Z269" s="258"/>
      <c r="AA269" s="258"/>
      <c r="AB269" s="259" t="str">
        <f t="shared" ca="1" si="25"/>
        <v/>
      </c>
      <c r="AC269" s="253"/>
      <c r="AD269" s="269"/>
      <c r="AE269" s="260"/>
      <c r="AF269" s="253" t="e">
        <f t="shared" ca="1" si="26"/>
        <v>#NUM!</v>
      </c>
      <c r="AG269" s="259" t="str">
        <f t="shared" ca="1" si="27"/>
        <v/>
      </c>
      <c r="AI269" s="228" t="str">
        <f t="shared" si="28"/>
        <v/>
      </c>
      <c r="AJ269" s="228" t="str">
        <f t="shared" si="29"/>
        <v/>
      </c>
    </row>
    <row r="270" spans="2:36" ht="15" hidden="1" customHeight="1" thickBot="1" x14ac:dyDescent="0.35">
      <c r="B270" s="252">
        <v>265</v>
      </c>
      <c r="C270" s="253"/>
      <c r="D270" s="253"/>
      <c r="E270" s="253"/>
      <c r="F270" s="253"/>
      <c r="G270" s="253"/>
      <c r="H270" s="253"/>
      <c r="I270" s="253"/>
      <c r="J270" s="253"/>
      <c r="K270" s="253"/>
      <c r="L270" s="253"/>
      <c r="M270" s="253"/>
      <c r="N270" s="254"/>
      <c r="O270" s="254"/>
      <c r="P270" s="255"/>
      <c r="Q270" s="256"/>
      <c r="R270" s="256"/>
      <c r="S270" s="257" t="str">
        <f t="shared" si="24"/>
        <v/>
      </c>
      <c r="T270" s="253"/>
      <c r="U270" s="258"/>
      <c r="V270" s="253"/>
      <c r="W270" s="253"/>
      <c r="X270" s="253"/>
      <c r="Y270" s="253"/>
      <c r="Z270" s="258"/>
      <c r="AA270" s="258"/>
      <c r="AB270" s="259" t="str">
        <f t="shared" ca="1" si="25"/>
        <v/>
      </c>
      <c r="AC270" s="253"/>
      <c r="AD270" s="269"/>
      <c r="AE270" s="260"/>
      <c r="AF270" s="253" t="e">
        <f t="shared" ca="1" si="26"/>
        <v>#NUM!</v>
      </c>
      <c r="AG270" s="259" t="str">
        <f t="shared" ca="1" si="27"/>
        <v/>
      </c>
      <c r="AI270" s="228" t="str">
        <f t="shared" si="28"/>
        <v/>
      </c>
      <c r="AJ270" s="228" t="str">
        <f t="shared" si="29"/>
        <v/>
      </c>
    </row>
    <row r="271" spans="2:36" ht="15" hidden="1" customHeight="1" thickBot="1" x14ac:dyDescent="0.35">
      <c r="B271" s="252">
        <v>266</v>
      </c>
      <c r="C271" s="253"/>
      <c r="D271" s="253"/>
      <c r="E271" s="253"/>
      <c r="F271" s="253"/>
      <c r="G271" s="253"/>
      <c r="H271" s="253"/>
      <c r="I271" s="253"/>
      <c r="J271" s="253"/>
      <c r="K271" s="253"/>
      <c r="L271" s="253"/>
      <c r="M271" s="253"/>
      <c r="N271" s="254"/>
      <c r="O271" s="254"/>
      <c r="P271" s="255"/>
      <c r="Q271" s="256"/>
      <c r="R271" s="256"/>
      <c r="S271" s="257" t="str">
        <f t="shared" si="24"/>
        <v/>
      </c>
      <c r="T271" s="253"/>
      <c r="U271" s="258"/>
      <c r="V271" s="253"/>
      <c r="W271" s="253"/>
      <c r="X271" s="253"/>
      <c r="Y271" s="253"/>
      <c r="Z271" s="258"/>
      <c r="AA271" s="258"/>
      <c r="AB271" s="259" t="str">
        <f t="shared" ca="1" si="25"/>
        <v/>
      </c>
      <c r="AC271" s="253"/>
      <c r="AD271" s="269"/>
      <c r="AE271" s="260"/>
      <c r="AF271" s="253" t="e">
        <f t="shared" ca="1" si="26"/>
        <v>#NUM!</v>
      </c>
      <c r="AG271" s="259" t="str">
        <f t="shared" ca="1" si="27"/>
        <v/>
      </c>
      <c r="AI271" s="228" t="str">
        <f t="shared" si="28"/>
        <v/>
      </c>
      <c r="AJ271" s="228" t="str">
        <f t="shared" si="29"/>
        <v/>
      </c>
    </row>
    <row r="272" spans="2:36" ht="15" hidden="1" customHeight="1" thickBot="1" x14ac:dyDescent="0.35">
      <c r="B272" s="252">
        <v>267</v>
      </c>
      <c r="C272" s="253"/>
      <c r="D272" s="253"/>
      <c r="E272" s="253"/>
      <c r="F272" s="253"/>
      <c r="G272" s="253"/>
      <c r="H272" s="253"/>
      <c r="I272" s="253"/>
      <c r="J272" s="253"/>
      <c r="K272" s="253"/>
      <c r="L272" s="253"/>
      <c r="M272" s="253"/>
      <c r="N272" s="254"/>
      <c r="O272" s="254"/>
      <c r="P272" s="255"/>
      <c r="Q272" s="256"/>
      <c r="R272" s="256"/>
      <c r="S272" s="257" t="str">
        <f t="shared" si="24"/>
        <v/>
      </c>
      <c r="T272" s="253"/>
      <c r="U272" s="258"/>
      <c r="V272" s="253"/>
      <c r="W272" s="253"/>
      <c r="X272" s="253"/>
      <c r="Y272" s="253"/>
      <c r="Z272" s="258"/>
      <c r="AA272" s="258"/>
      <c r="AB272" s="259" t="str">
        <f t="shared" ca="1" si="25"/>
        <v/>
      </c>
      <c r="AC272" s="253"/>
      <c r="AD272" s="269"/>
      <c r="AE272" s="260"/>
      <c r="AF272" s="253" t="e">
        <f t="shared" ca="1" si="26"/>
        <v>#NUM!</v>
      </c>
      <c r="AG272" s="259" t="str">
        <f t="shared" ca="1" si="27"/>
        <v/>
      </c>
      <c r="AI272" s="228" t="str">
        <f t="shared" si="28"/>
        <v/>
      </c>
      <c r="AJ272" s="228" t="str">
        <f t="shared" si="29"/>
        <v/>
      </c>
    </row>
    <row r="273" spans="2:36" ht="15" hidden="1" customHeight="1" thickBot="1" x14ac:dyDescent="0.35">
      <c r="B273" s="252">
        <v>268</v>
      </c>
      <c r="C273" s="253"/>
      <c r="D273" s="253"/>
      <c r="E273" s="253"/>
      <c r="F273" s="253"/>
      <c r="G273" s="253"/>
      <c r="H273" s="253"/>
      <c r="I273" s="253"/>
      <c r="J273" s="253"/>
      <c r="K273" s="253"/>
      <c r="L273" s="253"/>
      <c r="M273" s="253"/>
      <c r="N273" s="254"/>
      <c r="O273" s="254"/>
      <c r="P273" s="255"/>
      <c r="Q273" s="256"/>
      <c r="R273" s="256"/>
      <c r="S273" s="257" t="str">
        <f t="shared" si="24"/>
        <v/>
      </c>
      <c r="T273" s="253"/>
      <c r="U273" s="258"/>
      <c r="V273" s="253"/>
      <c r="W273" s="253"/>
      <c r="X273" s="253"/>
      <c r="Y273" s="253"/>
      <c r="Z273" s="258"/>
      <c r="AA273" s="258"/>
      <c r="AB273" s="259" t="str">
        <f t="shared" ca="1" si="25"/>
        <v/>
      </c>
      <c r="AC273" s="253"/>
      <c r="AD273" s="269"/>
      <c r="AE273" s="260"/>
      <c r="AF273" s="253" t="e">
        <f t="shared" ca="1" si="26"/>
        <v>#NUM!</v>
      </c>
      <c r="AG273" s="259" t="str">
        <f t="shared" ca="1" si="27"/>
        <v/>
      </c>
      <c r="AI273" s="228" t="str">
        <f t="shared" si="28"/>
        <v/>
      </c>
      <c r="AJ273" s="228" t="str">
        <f t="shared" si="29"/>
        <v/>
      </c>
    </row>
    <row r="274" spans="2:36" ht="15" hidden="1" customHeight="1" thickBot="1" x14ac:dyDescent="0.35">
      <c r="B274" s="252">
        <v>269</v>
      </c>
      <c r="C274" s="253"/>
      <c r="D274" s="253"/>
      <c r="E274" s="253"/>
      <c r="F274" s="253"/>
      <c r="G274" s="253"/>
      <c r="H274" s="253"/>
      <c r="I274" s="253"/>
      <c r="J274" s="253"/>
      <c r="K274" s="253"/>
      <c r="L274" s="253"/>
      <c r="M274" s="253"/>
      <c r="N274" s="254"/>
      <c r="O274" s="254"/>
      <c r="P274" s="255"/>
      <c r="Q274" s="256"/>
      <c r="R274" s="256"/>
      <c r="S274" s="257" t="str">
        <f t="shared" si="24"/>
        <v/>
      </c>
      <c r="T274" s="253"/>
      <c r="U274" s="258"/>
      <c r="V274" s="253"/>
      <c r="W274" s="253"/>
      <c r="X274" s="253"/>
      <c r="Y274" s="253"/>
      <c r="Z274" s="258"/>
      <c r="AA274" s="258"/>
      <c r="AB274" s="259" t="str">
        <f t="shared" ca="1" si="25"/>
        <v/>
      </c>
      <c r="AC274" s="253"/>
      <c r="AD274" s="269"/>
      <c r="AE274" s="260"/>
      <c r="AF274" s="253" t="e">
        <f t="shared" ca="1" si="26"/>
        <v>#NUM!</v>
      </c>
      <c r="AG274" s="259" t="str">
        <f t="shared" ca="1" si="27"/>
        <v/>
      </c>
      <c r="AI274" s="228" t="str">
        <f t="shared" si="28"/>
        <v/>
      </c>
      <c r="AJ274" s="228" t="str">
        <f t="shared" si="29"/>
        <v/>
      </c>
    </row>
    <row r="275" spans="2:36" ht="15" hidden="1" customHeight="1" thickBot="1" x14ac:dyDescent="0.35">
      <c r="B275" s="252">
        <v>270</v>
      </c>
      <c r="C275" s="253"/>
      <c r="D275" s="253"/>
      <c r="E275" s="253"/>
      <c r="F275" s="253"/>
      <c r="G275" s="253"/>
      <c r="H275" s="253"/>
      <c r="I275" s="253"/>
      <c r="J275" s="253"/>
      <c r="K275" s="253"/>
      <c r="L275" s="253"/>
      <c r="M275" s="253"/>
      <c r="N275" s="254"/>
      <c r="O275" s="254"/>
      <c r="P275" s="255"/>
      <c r="Q275" s="256"/>
      <c r="R275" s="256"/>
      <c r="S275" s="257" t="str">
        <f t="shared" si="24"/>
        <v/>
      </c>
      <c r="T275" s="253"/>
      <c r="U275" s="258"/>
      <c r="V275" s="253"/>
      <c r="W275" s="253"/>
      <c r="X275" s="253"/>
      <c r="Y275" s="253"/>
      <c r="Z275" s="258"/>
      <c r="AA275" s="258"/>
      <c r="AB275" s="259" t="str">
        <f t="shared" ca="1" si="25"/>
        <v/>
      </c>
      <c r="AC275" s="253"/>
      <c r="AD275" s="269"/>
      <c r="AE275" s="260"/>
      <c r="AF275" s="253" t="e">
        <f t="shared" ca="1" si="26"/>
        <v>#NUM!</v>
      </c>
      <c r="AG275" s="259" t="str">
        <f t="shared" ca="1" si="27"/>
        <v/>
      </c>
      <c r="AI275" s="228" t="str">
        <f t="shared" si="28"/>
        <v/>
      </c>
      <c r="AJ275" s="228" t="str">
        <f t="shared" si="29"/>
        <v/>
      </c>
    </row>
    <row r="276" spans="2:36" ht="15" hidden="1" customHeight="1" thickBot="1" x14ac:dyDescent="0.35">
      <c r="B276" s="252">
        <v>271</v>
      </c>
      <c r="C276" s="253"/>
      <c r="D276" s="253"/>
      <c r="E276" s="253"/>
      <c r="F276" s="253"/>
      <c r="G276" s="253"/>
      <c r="H276" s="253"/>
      <c r="I276" s="253"/>
      <c r="J276" s="253"/>
      <c r="K276" s="253"/>
      <c r="L276" s="253"/>
      <c r="M276" s="253"/>
      <c r="N276" s="254"/>
      <c r="O276" s="254"/>
      <c r="P276" s="255"/>
      <c r="Q276" s="256"/>
      <c r="R276" s="256"/>
      <c r="S276" s="257" t="str">
        <f t="shared" si="24"/>
        <v/>
      </c>
      <c r="T276" s="253"/>
      <c r="U276" s="258"/>
      <c r="V276" s="253"/>
      <c r="W276" s="253"/>
      <c r="X276" s="253"/>
      <c r="Y276" s="253"/>
      <c r="Z276" s="258"/>
      <c r="AA276" s="258"/>
      <c r="AB276" s="259" t="str">
        <f t="shared" ca="1" si="25"/>
        <v/>
      </c>
      <c r="AC276" s="253"/>
      <c r="AD276" s="269"/>
      <c r="AE276" s="260"/>
      <c r="AF276" s="253" t="e">
        <f t="shared" ca="1" si="26"/>
        <v>#NUM!</v>
      </c>
      <c r="AG276" s="259" t="str">
        <f t="shared" ca="1" si="27"/>
        <v/>
      </c>
      <c r="AI276" s="228" t="str">
        <f t="shared" si="28"/>
        <v/>
      </c>
      <c r="AJ276" s="228" t="str">
        <f t="shared" si="29"/>
        <v/>
      </c>
    </row>
    <row r="277" spans="2:36" ht="15" hidden="1" customHeight="1" thickBot="1" x14ac:dyDescent="0.35">
      <c r="B277" s="252">
        <v>272</v>
      </c>
      <c r="C277" s="253"/>
      <c r="D277" s="253"/>
      <c r="E277" s="253"/>
      <c r="F277" s="253"/>
      <c r="G277" s="253"/>
      <c r="H277" s="253"/>
      <c r="I277" s="253"/>
      <c r="J277" s="253"/>
      <c r="K277" s="253"/>
      <c r="L277" s="253"/>
      <c r="M277" s="253"/>
      <c r="N277" s="254"/>
      <c r="O277" s="254"/>
      <c r="P277" s="255"/>
      <c r="Q277" s="256"/>
      <c r="R277" s="256"/>
      <c r="S277" s="257" t="str">
        <f t="shared" si="24"/>
        <v/>
      </c>
      <c r="T277" s="253"/>
      <c r="U277" s="258"/>
      <c r="V277" s="253"/>
      <c r="W277" s="253"/>
      <c r="X277" s="253"/>
      <c r="Y277" s="253"/>
      <c r="Z277" s="258"/>
      <c r="AA277" s="258"/>
      <c r="AB277" s="259" t="str">
        <f t="shared" ca="1" si="25"/>
        <v/>
      </c>
      <c r="AC277" s="253"/>
      <c r="AD277" s="269"/>
      <c r="AE277" s="260"/>
      <c r="AF277" s="253" t="e">
        <f t="shared" ca="1" si="26"/>
        <v>#NUM!</v>
      </c>
      <c r="AG277" s="259" t="str">
        <f t="shared" ca="1" si="27"/>
        <v/>
      </c>
      <c r="AI277" s="228" t="str">
        <f t="shared" si="28"/>
        <v/>
      </c>
      <c r="AJ277" s="228" t="str">
        <f t="shared" si="29"/>
        <v/>
      </c>
    </row>
    <row r="278" spans="2:36" ht="15" hidden="1" customHeight="1" thickBot="1" x14ac:dyDescent="0.35">
      <c r="B278" s="252">
        <v>273</v>
      </c>
      <c r="C278" s="253"/>
      <c r="D278" s="253"/>
      <c r="E278" s="253"/>
      <c r="F278" s="253"/>
      <c r="G278" s="253"/>
      <c r="H278" s="253"/>
      <c r="I278" s="253"/>
      <c r="J278" s="253"/>
      <c r="K278" s="253"/>
      <c r="L278" s="253"/>
      <c r="M278" s="253"/>
      <c r="N278" s="254"/>
      <c r="O278" s="254"/>
      <c r="P278" s="255"/>
      <c r="Q278" s="256"/>
      <c r="R278" s="256"/>
      <c r="S278" s="257" t="str">
        <f t="shared" si="24"/>
        <v/>
      </c>
      <c r="T278" s="253"/>
      <c r="U278" s="258"/>
      <c r="V278" s="253"/>
      <c r="W278" s="253"/>
      <c r="X278" s="253"/>
      <c r="Y278" s="253"/>
      <c r="Z278" s="258"/>
      <c r="AA278" s="258"/>
      <c r="AB278" s="259" t="str">
        <f t="shared" ca="1" si="25"/>
        <v/>
      </c>
      <c r="AC278" s="253"/>
      <c r="AD278" s="269"/>
      <c r="AE278" s="260"/>
      <c r="AF278" s="253" t="e">
        <f t="shared" ca="1" si="26"/>
        <v>#NUM!</v>
      </c>
      <c r="AG278" s="259" t="str">
        <f t="shared" ca="1" si="27"/>
        <v/>
      </c>
      <c r="AI278" s="228" t="str">
        <f t="shared" si="28"/>
        <v/>
      </c>
      <c r="AJ278" s="228" t="str">
        <f t="shared" si="29"/>
        <v/>
      </c>
    </row>
    <row r="279" spans="2:36" ht="15" hidden="1" customHeight="1" thickBot="1" x14ac:dyDescent="0.35">
      <c r="B279" s="252">
        <v>274</v>
      </c>
      <c r="C279" s="253"/>
      <c r="D279" s="253"/>
      <c r="E279" s="253"/>
      <c r="F279" s="253"/>
      <c r="G279" s="253"/>
      <c r="H279" s="253"/>
      <c r="I279" s="253"/>
      <c r="J279" s="253"/>
      <c r="K279" s="253"/>
      <c r="L279" s="253"/>
      <c r="M279" s="253"/>
      <c r="N279" s="254"/>
      <c r="O279" s="254"/>
      <c r="P279" s="255"/>
      <c r="Q279" s="256"/>
      <c r="R279" s="256"/>
      <c r="S279" s="257" t="str">
        <f t="shared" si="24"/>
        <v/>
      </c>
      <c r="T279" s="253"/>
      <c r="U279" s="258"/>
      <c r="V279" s="253"/>
      <c r="W279" s="253"/>
      <c r="X279" s="253"/>
      <c r="Y279" s="253"/>
      <c r="Z279" s="258"/>
      <c r="AA279" s="258"/>
      <c r="AB279" s="259" t="str">
        <f t="shared" ca="1" si="25"/>
        <v/>
      </c>
      <c r="AC279" s="253"/>
      <c r="AD279" s="269"/>
      <c r="AE279" s="260"/>
      <c r="AF279" s="253" t="e">
        <f t="shared" ca="1" si="26"/>
        <v>#NUM!</v>
      </c>
      <c r="AG279" s="259" t="str">
        <f t="shared" ca="1" si="27"/>
        <v/>
      </c>
      <c r="AI279" s="228" t="str">
        <f t="shared" si="28"/>
        <v/>
      </c>
      <c r="AJ279" s="228" t="str">
        <f t="shared" si="29"/>
        <v/>
      </c>
    </row>
    <row r="280" spans="2:36" ht="15" hidden="1" customHeight="1" thickBot="1" x14ac:dyDescent="0.35">
      <c r="B280" s="252">
        <v>275</v>
      </c>
      <c r="C280" s="253"/>
      <c r="D280" s="253"/>
      <c r="E280" s="253"/>
      <c r="F280" s="253"/>
      <c r="G280" s="253"/>
      <c r="H280" s="253"/>
      <c r="I280" s="253"/>
      <c r="J280" s="253"/>
      <c r="K280" s="253"/>
      <c r="L280" s="253"/>
      <c r="M280" s="253"/>
      <c r="N280" s="254"/>
      <c r="O280" s="254"/>
      <c r="P280" s="255"/>
      <c r="Q280" s="256"/>
      <c r="R280" s="256"/>
      <c r="S280" s="257" t="str">
        <f t="shared" si="24"/>
        <v/>
      </c>
      <c r="T280" s="253"/>
      <c r="U280" s="258"/>
      <c r="V280" s="253"/>
      <c r="W280" s="253"/>
      <c r="X280" s="253"/>
      <c r="Y280" s="253"/>
      <c r="Z280" s="258"/>
      <c r="AA280" s="258"/>
      <c r="AB280" s="259" t="str">
        <f t="shared" ca="1" si="25"/>
        <v/>
      </c>
      <c r="AC280" s="253"/>
      <c r="AD280" s="269"/>
      <c r="AE280" s="260"/>
      <c r="AF280" s="253" t="e">
        <f t="shared" ca="1" si="26"/>
        <v>#NUM!</v>
      </c>
      <c r="AG280" s="259" t="str">
        <f t="shared" ca="1" si="27"/>
        <v/>
      </c>
      <c r="AI280" s="228" t="str">
        <f t="shared" si="28"/>
        <v/>
      </c>
      <c r="AJ280" s="228" t="str">
        <f t="shared" si="29"/>
        <v/>
      </c>
    </row>
    <row r="281" spans="2:36" ht="15" hidden="1" customHeight="1" thickBot="1" x14ac:dyDescent="0.35">
      <c r="B281" s="252">
        <v>276</v>
      </c>
      <c r="C281" s="253"/>
      <c r="D281" s="253"/>
      <c r="E281" s="253"/>
      <c r="F281" s="253"/>
      <c r="G281" s="253"/>
      <c r="H281" s="253"/>
      <c r="I281" s="253"/>
      <c r="J281" s="253"/>
      <c r="K281" s="253"/>
      <c r="L281" s="253"/>
      <c r="M281" s="253"/>
      <c r="N281" s="254"/>
      <c r="O281" s="254"/>
      <c r="P281" s="255"/>
      <c r="Q281" s="256"/>
      <c r="R281" s="256"/>
      <c r="S281" s="257" t="str">
        <f t="shared" si="24"/>
        <v/>
      </c>
      <c r="T281" s="253"/>
      <c r="U281" s="258"/>
      <c r="V281" s="253"/>
      <c r="W281" s="253"/>
      <c r="X281" s="253"/>
      <c r="Y281" s="253"/>
      <c r="Z281" s="258"/>
      <c r="AA281" s="258"/>
      <c r="AB281" s="259" t="str">
        <f t="shared" ca="1" si="25"/>
        <v/>
      </c>
      <c r="AC281" s="253"/>
      <c r="AD281" s="269"/>
      <c r="AE281" s="260"/>
      <c r="AF281" s="253" t="e">
        <f t="shared" ca="1" si="26"/>
        <v>#NUM!</v>
      </c>
      <c r="AG281" s="259" t="str">
        <f t="shared" ca="1" si="27"/>
        <v/>
      </c>
      <c r="AI281" s="228" t="str">
        <f t="shared" si="28"/>
        <v/>
      </c>
      <c r="AJ281" s="228" t="str">
        <f t="shared" si="29"/>
        <v/>
      </c>
    </row>
    <row r="282" spans="2:36" ht="15" hidden="1" customHeight="1" thickBot="1" x14ac:dyDescent="0.35">
      <c r="B282" s="252">
        <v>277</v>
      </c>
      <c r="C282" s="253"/>
      <c r="D282" s="253"/>
      <c r="E282" s="253"/>
      <c r="F282" s="253"/>
      <c r="G282" s="253"/>
      <c r="H282" s="253"/>
      <c r="I282" s="253"/>
      <c r="J282" s="253"/>
      <c r="K282" s="253"/>
      <c r="L282" s="253"/>
      <c r="M282" s="253"/>
      <c r="N282" s="254"/>
      <c r="O282" s="254"/>
      <c r="P282" s="255"/>
      <c r="Q282" s="256"/>
      <c r="R282" s="256"/>
      <c r="S282" s="257" t="str">
        <f t="shared" si="24"/>
        <v/>
      </c>
      <c r="T282" s="253"/>
      <c r="U282" s="258"/>
      <c r="V282" s="253"/>
      <c r="W282" s="253"/>
      <c r="X282" s="253"/>
      <c r="Y282" s="253"/>
      <c r="Z282" s="258"/>
      <c r="AA282" s="258"/>
      <c r="AB282" s="259" t="str">
        <f t="shared" ca="1" si="25"/>
        <v/>
      </c>
      <c r="AC282" s="253"/>
      <c r="AD282" s="269"/>
      <c r="AE282" s="260"/>
      <c r="AF282" s="253" t="e">
        <f t="shared" ca="1" si="26"/>
        <v>#NUM!</v>
      </c>
      <c r="AG282" s="259" t="str">
        <f t="shared" ca="1" si="27"/>
        <v/>
      </c>
      <c r="AI282" s="228" t="str">
        <f t="shared" si="28"/>
        <v/>
      </c>
      <c r="AJ282" s="228" t="str">
        <f t="shared" si="29"/>
        <v/>
      </c>
    </row>
    <row r="283" spans="2:36" ht="15" hidden="1" customHeight="1" thickBot="1" x14ac:dyDescent="0.35">
      <c r="B283" s="252">
        <v>278</v>
      </c>
      <c r="C283" s="253"/>
      <c r="D283" s="253"/>
      <c r="E283" s="253"/>
      <c r="F283" s="253"/>
      <c r="G283" s="253"/>
      <c r="H283" s="253"/>
      <c r="I283" s="253"/>
      <c r="J283" s="253"/>
      <c r="K283" s="253"/>
      <c r="L283" s="253"/>
      <c r="M283" s="253"/>
      <c r="N283" s="254"/>
      <c r="O283" s="254"/>
      <c r="P283" s="255"/>
      <c r="Q283" s="256"/>
      <c r="R283" s="256"/>
      <c r="S283" s="257" t="str">
        <f t="shared" si="24"/>
        <v/>
      </c>
      <c r="T283" s="253"/>
      <c r="U283" s="258"/>
      <c r="V283" s="253"/>
      <c r="W283" s="253"/>
      <c r="X283" s="253"/>
      <c r="Y283" s="253"/>
      <c r="Z283" s="258"/>
      <c r="AA283" s="258"/>
      <c r="AB283" s="259" t="str">
        <f t="shared" ca="1" si="25"/>
        <v/>
      </c>
      <c r="AC283" s="253"/>
      <c r="AD283" s="269"/>
      <c r="AE283" s="260"/>
      <c r="AF283" s="253" t="e">
        <f t="shared" ca="1" si="26"/>
        <v>#NUM!</v>
      </c>
      <c r="AG283" s="259" t="str">
        <f t="shared" ca="1" si="27"/>
        <v/>
      </c>
      <c r="AI283" s="228" t="str">
        <f t="shared" si="28"/>
        <v/>
      </c>
      <c r="AJ283" s="228" t="str">
        <f t="shared" si="29"/>
        <v/>
      </c>
    </row>
    <row r="284" spans="2:36" ht="15" hidden="1" customHeight="1" thickBot="1" x14ac:dyDescent="0.35">
      <c r="B284" s="252">
        <v>279</v>
      </c>
      <c r="C284" s="253"/>
      <c r="D284" s="253"/>
      <c r="E284" s="253"/>
      <c r="F284" s="253"/>
      <c r="G284" s="253"/>
      <c r="H284" s="253"/>
      <c r="I284" s="253"/>
      <c r="J284" s="253"/>
      <c r="K284" s="253"/>
      <c r="L284" s="253"/>
      <c r="M284" s="253"/>
      <c r="N284" s="254"/>
      <c r="O284" s="254"/>
      <c r="P284" s="255"/>
      <c r="Q284" s="256"/>
      <c r="R284" s="256"/>
      <c r="S284" s="257" t="str">
        <f t="shared" si="24"/>
        <v/>
      </c>
      <c r="T284" s="253"/>
      <c r="U284" s="258"/>
      <c r="V284" s="253"/>
      <c r="W284" s="253"/>
      <c r="X284" s="253"/>
      <c r="Y284" s="253"/>
      <c r="Z284" s="258"/>
      <c r="AA284" s="258"/>
      <c r="AB284" s="259" t="str">
        <f t="shared" ca="1" si="25"/>
        <v/>
      </c>
      <c r="AC284" s="253"/>
      <c r="AD284" s="269"/>
      <c r="AE284" s="260"/>
      <c r="AF284" s="253" t="e">
        <f t="shared" ca="1" si="26"/>
        <v>#NUM!</v>
      </c>
      <c r="AG284" s="259" t="str">
        <f t="shared" ca="1" si="27"/>
        <v/>
      </c>
      <c r="AI284" s="228" t="str">
        <f t="shared" si="28"/>
        <v/>
      </c>
      <c r="AJ284" s="228" t="str">
        <f t="shared" si="29"/>
        <v/>
      </c>
    </row>
    <row r="285" spans="2:36" ht="15" hidden="1" customHeight="1" thickBot="1" x14ac:dyDescent="0.35">
      <c r="B285" s="252">
        <v>280</v>
      </c>
      <c r="C285" s="253"/>
      <c r="D285" s="253"/>
      <c r="E285" s="253"/>
      <c r="F285" s="253"/>
      <c r="G285" s="253"/>
      <c r="H285" s="253"/>
      <c r="I285" s="253"/>
      <c r="J285" s="253"/>
      <c r="K285" s="253"/>
      <c r="L285" s="253"/>
      <c r="M285" s="253"/>
      <c r="N285" s="254"/>
      <c r="O285" s="254"/>
      <c r="P285" s="255"/>
      <c r="Q285" s="256"/>
      <c r="R285" s="256"/>
      <c r="S285" s="257" t="str">
        <f t="shared" si="24"/>
        <v/>
      </c>
      <c r="T285" s="253"/>
      <c r="U285" s="258"/>
      <c r="V285" s="253"/>
      <c r="W285" s="253"/>
      <c r="X285" s="253"/>
      <c r="Y285" s="253"/>
      <c r="Z285" s="258"/>
      <c r="AA285" s="258"/>
      <c r="AB285" s="259" t="str">
        <f t="shared" ca="1" si="25"/>
        <v/>
      </c>
      <c r="AC285" s="253"/>
      <c r="AD285" s="269"/>
      <c r="AE285" s="260"/>
      <c r="AF285" s="253" t="e">
        <f t="shared" ca="1" si="26"/>
        <v>#NUM!</v>
      </c>
      <c r="AG285" s="259" t="str">
        <f t="shared" ca="1" si="27"/>
        <v/>
      </c>
      <c r="AI285" s="228" t="str">
        <f t="shared" si="28"/>
        <v/>
      </c>
      <c r="AJ285" s="228" t="str">
        <f t="shared" si="29"/>
        <v/>
      </c>
    </row>
    <row r="286" spans="2:36" ht="15" hidden="1" customHeight="1" thickBot="1" x14ac:dyDescent="0.35">
      <c r="B286" s="252">
        <v>281</v>
      </c>
      <c r="C286" s="253"/>
      <c r="D286" s="253"/>
      <c r="E286" s="253"/>
      <c r="F286" s="253"/>
      <c r="G286" s="253"/>
      <c r="H286" s="253"/>
      <c r="I286" s="253"/>
      <c r="J286" s="253"/>
      <c r="K286" s="253"/>
      <c r="L286" s="253"/>
      <c r="M286" s="253"/>
      <c r="N286" s="254"/>
      <c r="O286" s="254"/>
      <c r="P286" s="255"/>
      <c r="Q286" s="256"/>
      <c r="R286" s="256"/>
      <c r="S286" s="257" t="str">
        <f t="shared" si="24"/>
        <v/>
      </c>
      <c r="T286" s="253"/>
      <c r="U286" s="258"/>
      <c r="V286" s="253"/>
      <c r="W286" s="253"/>
      <c r="X286" s="253"/>
      <c r="Y286" s="253"/>
      <c r="Z286" s="258"/>
      <c r="AA286" s="258"/>
      <c r="AB286" s="259" t="str">
        <f t="shared" ca="1" si="25"/>
        <v/>
      </c>
      <c r="AC286" s="253"/>
      <c r="AD286" s="269"/>
      <c r="AE286" s="260"/>
      <c r="AF286" s="253" t="e">
        <f t="shared" ca="1" si="26"/>
        <v>#NUM!</v>
      </c>
      <c r="AG286" s="259" t="str">
        <f t="shared" ca="1" si="27"/>
        <v/>
      </c>
      <c r="AI286" s="228" t="str">
        <f t="shared" si="28"/>
        <v/>
      </c>
      <c r="AJ286" s="228" t="str">
        <f t="shared" si="29"/>
        <v/>
      </c>
    </row>
    <row r="287" spans="2:36" ht="15" hidden="1" customHeight="1" thickBot="1" x14ac:dyDescent="0.35">
      <c r="B287" s="252">
        <v>282</v>
      </c>
      <c r="C287" s="253"/>
      <c r="D287" s="253"/>
      <c r="E287" s="253"/>
      <c r="F287" s="253"/>
      <c r="G287" s="253"/>
      <c r="H287" s="253"/>
      <c r="I287" s="253"/>
      <c r="J287" s="253"/>
      <c r="K287" s="253"/>
      <c r="L287" s="253"/>
      <c r="M287" s="253"/>
      <c r="N287" s="254"/>
      <c r="O287" s="254"/>
      <c r="P287" s="255"/>
      <c r="Q287" s="256"/>
      <c r="R287" s="256"/>
      <c r="S287" s="257" t="str">
        <f t="shared" si="24"/>
        <v/>
      </c>
      <c r="T287" s="253"/>
      <c r="U287" s="258"/>
      <c r="V287" s="253"/>
      <c r="W287" s="253"/>
      <c r="X287" s="253"/>
      <c r="Y287" s="253"/>
      <c r="Z287" s="258"/>
      <c r="AA287" s="258"/>
      <c r="AB287" s="259" t="str">
        <f t="shared" ca="1" si="25"/>
        <v/>
      </c>
      <c r="AC287" s="253"/>
      <c r="AD287" s="269"/>
      <c r="AE287" s="260"/>
      <c r="AF287" s="253" t="e">
        <f t="shared" ca="1" si="26"/>
        <v>#NUM!</v>
      </c>
      <c r="AG287" s="259" t="str">
        <f t="shared" ca="1" si="27"/>
        <v/>
      </c>
      <c r="AI287" s="228" t="str">
        <f t="shared" si="28"/>
        <v/>
      </c>
      <c r="AJ287" s="228" t="str">
        <f t="shared" si="29"/>
        <v/>
      </c>
    </row>
    <row r="288" spans="2:36" ht="15" hidden="1" customHeight="1" thickBot="1" x14ac:dyDescent="0.35">
      <c r="B288" s="252">
        <v>283</v>
      </c>
      <c r="C288" s="253"/>
      <c r="D288" s="253"/>
      <c r="E288" s="253"/>
      <c r="F288" s="253"/>
      <c r="G288" s="253"/>
      <c r="H288" s="253"/>
      <c r="I288" s="253"/>
      <c r="J288" s="253"/>
      <c r="K288" s="253"/>
      <c r="L288" s="253"/>
      <c r="M288" s="253"/>
      <c r="N288" s="254"/>
      <c r="O288" s="254"/>
      <c r="P288" s="255"/>
      <c r="Q288" s="256"/>
      <c r="R288" s="256"/>
      <c r="S288" s="257" t="str">
        <f t="shared" si="24"/>
        <v/>
      </c>
      <c r="T288" s="253"/>
      <c r="U288" s="258"/>
      <c r="V288" s="253"/>
      <c r="W288" s="253"/>
      <c r="X288" s="253"/>
      <c r="Y288" s="253"/>
      <c r="Z288" s="258"/>
      <c r="AA288" s="258"/>
      <c r="AB288" s="259" t="str">
        <f t="shared" ca="1" si="25"/>
        <v/>
      </c>
      <c r="AC288" s="253"/>
      <c r="AD288" s="269"/>
      <c r="AE288" s="260"/>
      <c r="AF288" s="253" t="e">
        <f t="shared" ca="1" si="26"/>
        <v>#NUM!</v>
      </c>
      <c r="AG288" s="259" t="str">
        <f t="shared" ca="1" si="27"/>
        <v/>
      </c>
      <c r="AI288" s="228" t="str">
        <f t="shared" si="28"/>
        <v/>
      </c>
      <c r="AJ288" s="228" t="str">
        <f t="shared" si="29"/>
        <v/>
      </c>
    </row>
    <row r="289" spans="2:36" ht="15" hidden="1" customHeight="1" thickBot="1" x14ac:dyDescent="0.35">
      <c r="B289" s="252">
        <v>284</v>
      </c>
      <c r="C289" s="253"/>
      <c r="D289" s="253"/>
      <c r="E289" s="253"/>
      <c r="F289" s="253"/>
      <c r="G289" s="253"/>
      <c r="H289" s="253"/>
      <c r="I289" s="253"/>
      <c r="J289" s="253"/>
      <c r="K289" s="253"/>
      <c r="L289" s="253"/>
      <c r="M289" s="253"/>
      <c r="N289" s="254"/>
      <c r="O289" s="254"/>
      <c r="P289" s="255"/>
      <c r="Q289" s="256"/>
      <c r="R289" s="256"/>
      <c r="S289" s="257" t="str">
        <f t="shared" si="24"/>
        <v/>
      </c>
      <c r="T289" s="253"/>
      <c r="U289" s="258"/>
      <c r="V289" s="253"/>
      <c r="W289" s="253"/>
      <c r="X289" s="253"/>
      <c r="Y289" s="253"/>
      <c r="Z289" s="258"/>
      <c r="AA289" s="258"/>
      <c r="AB289" s="259" t="str">
        <f t="shared" ca="1" si="25"/>
        <v/>
      </c>
      <c r="AC289" s="253"/>
      <c r="AD289" s="269"/>
      <c r="AE289" s="260"/>
      <c r="AF289" s="253" t="e">
        <f t="shared" ca="1" si="26"/>
        <v>#NUM!</v>
      </c>
      <c r="AG289" s="259" t="str">
        <f t="shared" ca="1" si="27"/>
        <v/>
      </c>
      <c r="AI289" s="228" t="str">
        <f t="shared" si="28"/>
        <v/>
      </c>
      <c r="AJ289" s="228" t="str">
        <f t="shared" si="29"/>
        <v/>
      </c>
    </row>
    <row r="290" spans="2:36" ht="15" hidden="1" customHeight="1" thickBot="1" x14ac:dyDescent="0.35">
      <c r="B290" s="252">
        <v>285</v>
      </c>
      <c r="C290" s="253"/>
      <c r="D290" s="253"/>
      <c r="E290" s="253"/>
      <c r="F290" s="253"/>
      <c r="G290" s="253"/>
      <c r="H290" s="253"/>
      <c r="I290" s="253"/>
      <c r="J290" s="253"/>
      <c r="K290" s="253"/>
      <c r="L290" s="253"/>
      <c r="M290" s="253"/>
      <c r="N290" s="254"/>
      <c r="O290" s="254"/>
      <c r="P290" s="255"/>
      <c r="Q290" s="256"/>
      <c r="R290" s="256"/>
      <c r="S290" s="257" t="str">
        <f t="shared" si="24"/>
        <v/>
      </c>
      <c r="T290" s="253"/>
      <c r="U290" s="258"/>
      <c r="V290" s="253"/>
      <c r="W290" s="253"/>
      <c r="X290" s="253"/>
      <c r="Y290" s="253"/>
      <c r="Z290" s="258"/>
      <c r="AA290" s="258"/>
      <c r="AB290" s="259" t="str">
        <f t="shared" ca="1" si="25"/>
        <v/>
      </c>
      <c r="AC290" s="253"/>
      <c r="AD290" s="269"/>
      <c r="AE290" s="260"/>
      <c r="AF290" s="253" t="e">
        <f t="shared" ca="1" si="26"/>
        <v>#NUM!</v>
      </c>
      <c r="AG290" s="259" t="str">
        <f t="shared" ca="1" si="27"/>
        <v/>
      </c>
      <c r="AI290" s="228" t="str">
        <f t="shared" si="28"/>
        <v/>
      </c>
      <c r="AJ290" s="228" t="str">
        <f t="shared" si="29"/>
        <v/>
      </c>
    </row>
    <row r="291" spans="2:36" ht="15" hidden="1" customHeight="1" thickBot="1" x14ac:dyDescent="0.35">
      <c r="B291" s="252">
        <v>286</v>
      </c>
      <c r="C291" s="253"/>
      <c r="D291" s="253"/>
      <c r="E291" s="253"/>
      <c r="F291" s="253"/>
      <c r="G291" s="253"/>
      <c r="H291" s="253"/>
      <c r="I291" s="253"/>
      <c r="J291" s="253"/>
      <c r="K291" s="253"/>
      <c r="L291" s="253"/>
      <c r="M291" s="253"/>
      <c r="N291" s="254"/>
      <c r="O291" s="254"/>
      <c r="P291" s="255"/>
      <c r="Q291" s="256"/>
      <c r="R291" s="256"/>
      <c r="S291" s="257" t="str">
        <f t="shared" si="24"/>
        <v/>
      </c>
      <c r="T291" s="253"/>
      <c r="U291" s="258"/>
      <c r="V291" s="253"/>
      <c r="W291" s="253"/>
      <c r="X291" s="253"/>
      <c r="Y291" s="253"/>
      <c r="Z291" s="258"/>
      <c r="AA291" s="258"/>
      <c r="AB291" s="259" t="str">
        <f t="shared" ca="1" si="25"/>
        <v/>
      </c>
      <c r="AC291" s="253"/>
      <c r="AD291" s="269"/>
      <c r="AE291" s="260"/>
      <c r="AF291" s="253" t="e">
        <f t="shared" ca="1" si="26"/>
        <v>#NUM!</v>
      </c>
      <c r="AG291" s="259" t="str">
        <f t="shared" ca="1" si="27"/>
        <v/>
      </c>
      <c r="AI291" s="228" t="str">
        <f t="shared" si="28"/>
        <v/>
      </c>
      <c r="AJ291" s="228" t="str">
        <f t="shared" si="29"/>
        <v/>
      </c>
    </row>
    <row r="292" spans="2:36" ht="15" hidden="1" customHeight="1" thickBot="1" x14ac:dyDescent="0.35">
      <c r="B292" s="252">
        <v>287</v>
      </c>
      <c r="C292" s="253"/>
      <c r="D292" s="253"/>
      <c r="E292" s="253"/>
      <c r="F292" s="253"/>
      <c r="G292" s="253"/>
      <c r="H292" s="253"/>
      <c r="I292" s="253"/>
      <c r="J292" s="253"/>
      <c r="K292" s="253"/>
      <c r="L292" s="253"/>
      <c r="M292" s="253"/>
      <c r="N292" s="254"/>
      <c r="O292" s="254"/>
      <c r="P292" s="255"/>
      <c r="Q292" s="256"/>
      <c r="R292" s="256"/>
      <c r="S292" s="257" t="str">
        <f t="shared" si="24"/>
        <v/>
      </c>
      <c r="T292" s="253"/>
      <c r="U292" s="258"/>
      <c r="V292" s="253"/>
      <c r="W292" s="253"/>
      <c r="X292" s="253"/>
      <c r="Y292" s="253"/>
      <c r="Z292" s="258"/>
      <c r="AA292" s="258"/>
      <c r="AB292" s="259" t="str">
        <f t="shared" ca="1" si="25"/>
        <v/>
      </c>
      <c r="AC292" s="253"/>
      <c r="AD292" s="269"/>
      <c r="AE292" s="260"/>
      <c r="AF292" s="253" t="e">
        <f t="shared" ca="1" si="26"/>
        <v>#NUM!</v>
      </c>
      <c r="AG292" s="259" t="str">
        <f t="shared" ca="1" si="27"/>
        <v/>
      </c>
      <c r="AI292" s="228" t="str">
        <f t="shared" si="28"/>
        <v/>
      </c>
      <c r="AJ292" s="228" t="str">
        <f t="shared" si="29"/>
        <v/>
      </c>
    </row>
    <row r="293" spans="2:36" ht="15" hidden="1" customHeight="1" thickBot="1" x14ac:dyDescent="0.35">
      <c r="B293" s="252">
        <v>288</v>
      </c>
      <c r="C293" s="253"/>
      <c r="D293" s="253"/>
      <c r="E293" s="253"/>
      <c r="F293" s="253"/>
      <c r="G293" s="253"/>
      <c r="H293" s="253"/>
      <c r="I293" s="253"/>
      <c r="J293" s="253"/>
      <c r="K293" s="253"/>
      <c r="L293" s="253"/>
      <c r="M293" s="253"/>
      <c r="N293" s="254"/>
      <c r="O293" s="254"/>
      <c r="P293" s="255"/>
      <c r="Q293" s="256"/>
      <c r="R293" s="256"/>
      <c r="S293" s="257" t="str">
        <f t="shared" si="24"/>
        <v/>
      </c>
      <c r="T293" s="253"/>
      <c r="U293" s="258"/>
      <c r="V293" s="253"/>
      <c r="W293" s="253"/>
      <c r="X293" s="253"/>
      <c r="Y293" s="253"/>
      <c r="Z293" s="258"/>
      <c r="AA293" s="258"/>
      <c r="AB293" s="259" t="str">
        <f t="shared" ca="1" si="25"/>
        <v/>
      </c>
      <c r="AC293" s="253"/>
      <c r="AD293" s="269"/>
      <c r="AE293" s="260"/>
      <c r="AF293" s="253" t="e">
        <f t="shared" ca="1" si="26"/>
        <v>#NUM!</v>
      </c>
      <c r="AG293" s="259" t="str">
        <f t="shared" ca="1" si="27"/>
        <v/>
      </c>
      <c r="AI293" s="228" t="str">
        <f t="shared" si="28"/>
        <v/>
      </c>
      <c r="AJ293" s="228" t="str">
        <f t="shared" si="29"/>
        <v/>
      </c>
    </row>
    <row r="294" spans="2:36" ht="16.8" hidden="1" thickBot="1" x14ac:dyDescent="0.35">
      <c r="B294" s="252">
        <v>289</v>
      </c>
      <c r="C294" s="253"/>
      <c r="D294" s="253"/>
      <c r="E294" s="253"/>
      <c r="F294" s="253"/>
      <c r="G294" s="253"/>
      <c r="H294" s="253"/>
      <c r="I294" s="253"/>
      <c r="J294" s="253"/>
      <c r="K294" s="253"/>
      <c r="L294" s="253"/>
      <c r="M294" s="253"/>
      <c r="N294" s="254"/>
      <c r="O294" s="254"/>
      <c r="P294" s="255"/>
      <c r="Q294" s="256"/>
      <c r="R294" s="256"/>
      <c r="S294" s="257" t="str">
        <f t="shared" si="24"/>
        <v/>
      </c>
      <c r="T294" s="253"/>
      <c r="U294" s="258"/>
      <c r="V294" s="253"/>
      <c r="W294" s="253"/>
      <c r="X294" s="253"/>
      <c r="Y294" s="253"/>
      <c r="Z294" s="258"/>
      <c r="AA294" s="258"/>
      <c r="AB294" s="259" t="str">
        <f t="shared" ca="1" si="25"/>
        <v/>
      </c>
      <c r="AC294" s="253"/>
      <c r="AD294" s="269"/>
      <c r="AE294" s="260"/>
      <c r="AF294" s="253" t="e">
        <f t="shared" ca="1" si="26"/>
        <v>#NUM!</v>
      </c>
      <c r="AG294" s="259" t="str">
        <f t="shared" ca="1" si="27"/>
        <v/>
      </c>
      <c r="AI294" s="228" t="str">
        <f t="shared" si="28"/>
        <v/>
      </c>
      <c r="AJ294" s="228" t="str">
        <f t="shared" si="29"/>
        <v/>
      </c>
    </row>
    <row r="295" spans="2:36" ht="16.8" hidden="1" thickBot="1" x14ac:dyDescent="0.35">
      <c r="B295" s="252">
        <v>290</v>
      </c>
      <c r="C295" s="253"/>
      <c r="D295" s="253"/>
      <c r="E295" s="253"/>
      <c r="F295" s="253"/>
      <c r="G295" s="253"/>
      <c r="H295" s="253"/>
      <c r="I295" s="253"/>
      <c r="J295" s="253"/>
      <c r="K295" s="253"/>
      <c r="L295" s="253"/>
      <c r="M295" s="253"/>
      <c r="N295" s="254"/>
      <c r="O295" s="254"/>
      <c r="P295" s="255"/>
      <c r="Q295" s="256"/>
      <c r="R295" s="256"/>
      <c r="S295" s="257" t="str">
        <f t="shared" si="24"/>
        <v/>
      </c>
      <c r="T295" s="253"/>
      <c r="U295" s="258"/>
      <c r="V295" s="253"/>
      <c r="W295" s="253"/>
      <c r="X295" s="253"/>
      <c r="Y295" s="253"/>
      <c r="Z295" s="258"/>
      <c r="AA295" s="258"/>
      <c r="AB295" s="259" t="str">
        <f t="shared" ca="1" si="25"/>
        <v/>
      </c>
      <c r="AC295" s="253"/>
      <c r="AD295" s="269"/>
      <c r="AE295" s="260"/>
      <c r="AF295" s="253" t="e">
        <f t="shared" ca="1" si="26"/>
        <v>#NUM!</v>
      </c>
      <c r="AG295" s="259" t="str">
        <f t="shared" ca="1" si="27"/>
        <v/>
      </c>
      <c r="AI295" s="228" t="str">
        <f t="shared" si="28"/>
        <v/>
      </c>
      <c r="AJ295" s="228" t="str">
        <f t="shared" si="29"/>
        <v/>
      </c>
    </row>
    <row r="296" spans="2:36" ht="16.8" hidden="1" thickBot="1" x14ac:dyDescent="0.35">
      <c r="B296" s="252">
        <v>291</v>
      </c>
      <c r="C296" s="253"/>
      <c r="D296" s="253"/>
      <c r="E296" s="253"/>
      <c r="F296" s="253"/>
      <c r="G296" s="253"/>
      <c r="H296" s="253"/>
      <c r="I296" s="253"/>
      <c r="J296" s="253"/>
      <c r="K296" s="253"/>
      <c r="L296" s="253"/>
      <c r="M296" s="253"/>
      <c r="N296" s="254"/>
      <c r="O296" s="254"/>
      <c r="P296" s="255"/>
      <c r="Q296" s="256"/>
      <c r="R296" s="256"/>
      <c r="S296" s="257" t="str">
        <f t="shared" si="24"/>
        <v/>
      </c>
      <c r="T296" s="253"/>
      <c r="U296" s="258"/>
      <c r="V296" s="253"/>
      <c r="W296" s="253"/>
      <c r="X296" s="253"/>
      <c r="Y296" s="253"/>
      <c r="Z296" s="258"/>
      <c r="AA296" s="258"/>
      <c r="AB296" s="259" t="str">
        <f t="shared" ca="1" si="25"/>
        <v/>
      </c>
      <c r="AC296" s="253"/>
      <c r="AD296" s="269"/>
      <c r="AE296" s="260"/>
      <c r="AF296" s="253" t="e">
        <f t="shared" ca="1" si="26"/>
        <v>#NUM!</v>
      </c>
      <c r="AG296" s="259" t="str">
        <f t="shared" ca="1" si="27"/>
        <v/>
      </c>
      <c r="AI296" s="228" t="str">
        <f t="shared" si="28"/>
        <v/>
      </c>
      <c r="AJ296" s="228" t="str">
        <f t="shared" si="29"/>
        <v/>
      </c>
    </row>
    <row r="297" spans="2:36" ht="16.8" hidden="1" thickBot="1" x14ac:dyDescent="0.35">
      <c r="B297" s="252">
        <v>292</v>
      </c>
      <c r="C297" s="253"/>
      <c r="D297" s="253"/>
      <c r="E297" s="253"/>
      <c r="F297" s="253"/>
      <c r="G297" s="253"/>
      <c r="H297" s="253"/>
      <c r="I297" s="253"/>
      <c r="J297" s="253"/>
      <c r="K297" s="253"/>
      <c r="L297" s="253"/>
      <c r="M297" s="253"/>
      <c r="N297" s="254"/>
      <c r="O297" s="254"/>
      <c r="P297" s="255"/>
      <c r="Q297" s="256"/>
      <c r="R297" s="256"/>
      <c r="S297" s="257" t="str">
        <f t="shared" si="24"/>
        <v/>
      </c>
      <c r="T297" s="253"/>
      <c r="U297" s="258"/>
      <c r="V297" s="253"/>
      <c r="W297" s="253"/>
      <c r="X297" s="253"/>
      <c r="Y297" s="253"/>
      <c r="Z297" s="258"/>
      <c r="AA297" s="258"/>
      <c r="AB297" s="259" t="str">
        <f t="shared" ca="1" si="25"/>
        <v/>
      </c>
      <c r="AC297" s="253"/>
      <c r="AD297" s="269"/>
      <c r="AE297" s="260"/>
      <c r="AF297" s="253" t="e">
        <f t="shared" ca="1" si="26"/>
        <v>#NUM!</v>
      </c>
      <c r="AG297" s="259" t="str">
        <f t="shared" ca="1" si="27"/>
        <v/>
      </c>
      <c r="AI297" s="228" t="str">
        <f t="shared" si="28"/>
        <v/>
      </c>
      <c r="AJ297" s="228" t="str">
        <f t="shared" si="29"/>
        <v/>
      </c>
    </row>
    <row r="298" spans="2:36" ht="16.8" hidden="1" thickBot="1" x14ac:dyDescent="0.35">
      <c r="B298" s="252">
        <v>293</v>
      </c>
      <c r="C298" s="253"/>
      <c r="D298" s="253"/>
      <c r="E298" s="253"/>
      <c r="F298" s="253"/>
      <c r="G298" s="253"/>
      <c r="H298" s="253"/>
      <c r="I298" s="253"/>
      <c r="J298" s="253"/>
      <c r="K298" s="253"/>
      <c r="L298" s="253"/>
      <c r="M298" s="253"/>
      <c r="N298" s="254"/>
      <c r="O298" s="254"/>
      <c r="P298" s="255"/>
      <c r="Q298" s="256"/>
      <c r="R298" s="256"/>
      <c r="S298" s="257" t="str">
        <f t="shared" si="24"/>
        <v/>
      </c>
      <c r="T298" s="253"/>
      <c r="U298" s="258"/>
      <c r="V298" s="253"/>
      <c r="W298" s="253"/>
      <c r="X298" s="253"/>
      <c r="Y298" s="253"/>
      <c r="Z298" s="258"/>
      <c r="AA298" s="258"/>
      <c r="AB298" s="259" t="str">
        <f t="shared" ca="1" si="25"/>
        <v/>
      </c>
      <c r="AC298" s="253"/>
      <c r="AD298" s="269"/>
      <c r="AE298" s="260"/>
      <c r="AF298" s="253" t="e">
        <f t="shared" ca="1" si="26"/>
        <v>#NUM!</v>
      </c>
      <c r="AG298" s="259" t="str">
        <f t="shared" ca="1" si="27"/>
        <v/>
      </c>
      <c r="AI298" s="228" t="str">
        <f t="shared" si="28"/>
        <v/>
      </c>
      <c r="AJ298" s="228" t="str">
        <f t="shared" si="29"/>
        <v/>
      </c>
    </row>
    <row r="299" spans="2:36" ht="16.8" hidden="1" thickBot="1" x14ac:dyDescent="0.35">
      <c r="B299" s="252">
        <v>294</v>
      </c>
      <c r="C299" s="253"/>
      <c r="D299" s="253"/>
      <c r="E299" s="253"/>
      <c r="F299" s="253"/>
      <c r="G299" s="253"/>
      <c r="H299" s="253"/>
      <c r="I299" s="253"/>
      <c r="J299" s="253"/>
      <c r="K299" s="253"/>
      <c r="L299" s="253"/>
      <c r="M299" s="253"/>
      <c r="N299" s="254"/>
      <c r="O299" s="254"/>
      <c r="P299" s="255"/>
      <c r="Q299" s="256"/>
      <c r="R299" s="256"/>
      <c r="S299" s="257" t="str">
        <f t="shared" si="24"/>
        <v/>
      </c>
      <c r="T299" s="253"/>
      <c r="U299" s="258"/>
      <c r="V299" s="253"/>
      <c r="W299" s="253"/>
      <c r="X299" s="253"/>
      <c r="Y299" s="253"/>
      <c r="Z299" s="258"/>
      <c r="AA299" s="258"/>
      <c r="AB299" s="259" t="str">
        <f t="shared" ca="1" si="25"/>
        <v/>
      </c>
      <c r="AC299" s="253"/>
      <c r="AD299" s="269"/>
      <c r="AE299" s="260"/>
      <c r="AF299" s="253" t="e">
        <f t="shared" ca="1" si="26"/>
        <v>#NUM!</v>
      </c>
      <c r="AG299" s="259" t="str">
        <f t="shared" ca="1" si="27"/>
        <v/>
      </c>
      <c r="AI299" s="228" t="str">
        <f t="shared" si="28"/>
        <v/>
      </c>
      <c r="AJ299" s="228" t="str">
        <f t="shared" si="29"/>
        <v/>
      </c>
    </row>
    <row r="300" spans="2:36" ht="16.8" hidden="1" thickBot="1" x14ac:dyDescent="0.35">
      <c r="B300" s="252">
        <v>295</v>
      </c>
      <c r="C300" s="253"/>
      <c r="D300" s="253"/>
      <c r="E300" s="253"/>
      <c r="F300" s="253"/>
      <c r="G300" s="253"/>
      <c r="H300" s="253"/>
      <c r="I300" s="253"/>
      <c r="J300" s="253"/>
      <c r="K300" s="253"/>
      <c r="L300" s="253"/>
      <c r="M300" s="253"/>
      <c r="N300" s="254"/>
      <c r="O300" s="254"/>
      <c r="P300" s="255"/>
      <c r="Q300" s="256"/>
      <c r="R300" s="256"/>
      <c r="S300" s="257" t="str">
        <f t="shared" si="24"/>
        <v/>
      </c>
      <c r="T300" s="253"/>
      <c r="U300" s="258"/>
      <c r="V300" s="253"/>
      <c r="W300" s="253"/>
      <c r="X300" s="253"/>
      <c r="Y300" s="253"/>
      <c r="Z300" s="258"/>
      <c r="AA300" s="258"/>
      <c r="AB300" s="259" t="str">
        <f t="shared" ca="1" si="25"/>
        <v/>
      </c>
      <c r="AC300" s="253"/>
      <c r="AD300" s="269"/>
      <c r="AE300" s="260"/>
      <c r="AF300" s="253" t="e">
        <f t="shared" ca="1" si="26"/>
        <v>#NUM!</v>
      </c>
      <c r="AG300" s="259" t="str">
        <f t="shared" ca="1" si="27"/>
        <v/>
      </c>
      <c r="AI300" s="228" t="str">
        <f t="shared" si="28"/>
        <v/>
      </c>
      <c r="AJ300" s="228" t="str">
        <f t="shared" si="29"/>
        <v/>
      </c>
    </row>
    <row r="301" spans="2:36" ht="16.8" hidden="1" thickBot="1" x14ac:dyDescent="0.35">
      <c r="B301" s="252">
        <v>296</v>
      </c>
      <c r="C301" s="253"/>
      <c r="D301" s="253"/>
      <c r="E301" s="253"/>
      <c r="F301" s="253"/>
      <c r="G301" s="253"/>
      <c r="H301" s="253"/>
      <c r="I301" s="253"/>
      <c r="J301" s="253"/>
      <c r="K301" s="253"/>
      <c r="L301" s="253"/>
      <c r="M301" s="253"/>
      <c r="N301" s="254"/>
      <c r="O301" s="254"/>
      <c r="P301" s="255"/>
      <c r="Q301" s="256"/>
      <c r="R301" s="256"/>
      <c r="S301" s="257" t="str">
        <f t="shared" si="24"/>
        <v/>
      </c>
      <c r="T301" s="253"/>
      <c r="U301" s="258"/>
      <c r="V301" s="253"/>
      <c r="W301" s="253"/>
      <c r="X301" s="253"/>
      <c r="Y301" s="253"/>
      <c r="Z301" s="258"/>
      <c r="AA301" s="258"/>
      <c r="AB301" s="259" t="str">
        <f t="shared" ca="1" si="25"/>
        <v/>
      </c>
      <c r="AC301" s="253"/>
      <c r="AD301" s="269"/>
      <c r="AE301" s="260"/>
      <c r="AF301" s="253" t="e">
        <f t="shared" ca="1" si="26"/>
        <v>#NUM!</v>
      </c>
      <c r="AG301" s="259" t="str">
        <f t="shared" ca="1" si="27"/>
        <v/>
      </c>
      <c r="AI301" s="228" t="str">
        <f t="shared" si="28"/>
        <v/>
      </c>
      <c r="AJ301" s="228" t="str">
        <f t="shared" si="29"/>
        <v/>
      </c>
    </row>
    <row r="302" spans="2:36" ht="16.8" hidden="1" thickBot="1" x14ac:dyDescent="0.35">
      <c r="B302" s="252">
        <v>297</v>
      </c>
      <c r="C302" s="253"/>
      <c r="D302" s="253"/>
      <c r="E302" s="253"/>
      <c r="F302" s="253"/>
      <c r="G302" s="253"/>
      <c r="H302" s="253"/>
      <c r="I302" s="253"/>
      <c r="J302" s="253"/>
      <c r="K302" s="253"/>
      <c r="L302" s="253"/>
      <c r="M302" s="253"/>
      <c r="N302" s="254"/>
      <c r="O302" s="254"/>
      <c r="P302" s="255"/>
      <c r="Q302" s="256"/>
      <c r="R302" s="256"/>
      <c r="S302" s="257" t="str">
        <f t="shared" si="24"/>
        <v/>
      </c>
      <c r="T302" s="253"/>
      <c r="U302" s="258"/>
      <c r="V302" s="253"/>
      <c r="W302" s="253"/>
      <c r="X302" s="253"/>
      <c r="Y302" s="253"/>
      <c r="Z302" s="258"/>
      <c r="AA302" s="258"/>
      <c r="AB302" s="259" t="str">
        <f t="shared" ca="1" si="25"/>
        <v/>
      </c>
      <c r="AC302" s="253"/>
      <c r="AD302" s="269"/>
      <c r="AE302" s="260"/>
      <c r="AF302" s="253" t="e">
        <f t="shared" ca="1" si="26"/>
        <v>#NUM!</v>
      </c>
      <c r="AG302" s="259" t="str">
        <f t="shared" ca="1" si="27"/>
        <v/>
      </c>
      <c r="AI302" s="228" t="str">
        <f t="shared" si="28"/>
        <v/>
      </c>
      <c r="AJ302" s="228" t="str">
        <f t="shared" si="29"/>
        <v/>
      </c>
    </row>
    <row r="303" spans="2:36" ht="16.8" hidden="1" thickBot="1" x14ac:dyDescent="0.35">
      <c r="B303" s="252">
        <v>298</v>
      </c>
      <c r="C303" s="253"/>
      <c r="D303" s="253"/>
      <c r="E303" s="253"/>
      <c r="F303" s="253"/>
      <c r="G303" s="253"/>
      <c r="H303" s="253"/>
      <c r="I303" s="253"/>
      <c r="J303" s="253"/>
      <c r="K303" s="253"/>
      <c r="L303" s="253"/>
      <c r="M303" s="253"/>
      <c r="N303" s="254"/>
      <c r="O303" s="254"/>
      <c r="P303" s="255"/>
      <c r="Q303" s="256"/>
      <c r="R303" s="256"/>
      <c r="S303" s="257" t="str">
        <f t="shared" si="24"/>
        <v/>
      </c>
      <c r="T303" s="253"/>
      <c r="U303" s="258"/>
      <c r="V303" s="253"/>
      <c r="W303" s="253"/>
      <c r="X303" s="253"/>
      <c r="Y303" s="253"/>
      <c r="Z303" s="258"/>
      <c r="AA303" s="258"/>
      <c r="AB303" s="259" t="str">
        <f t="shared" ca="1" si="25"/>
        <v/>
      </c>
      <c r="AC303" s="253"/>
      <c r="AD303" s="269"/>
      <c r="AE303" s="260"/>
      <c r="AF303" s="253" t="e">
        <f t="shared" ca="1" si="26"/>
        <v>#NUM!</v>
      </c>
      <c r="AG303" s="259" t="str">
        <f t="shared" ca="1" si="27"/>
        <v/>
      </c>
      <c r="AI303" s="228" t="str">
        <f t="shared" si="28"/>
        <v/>
      </c>
      <c r="AJ303" s="228" t="str">
        <f t="shared" si="29"/>
        <v/>
      </c>
    </row>
    <row r="304" spans="2:36" ht="16.8" hidden="1" thickBot="1" x14ac:dyDescent="0.35">
      <c r="B304" s="252">
        <v>299</v>
      </c>
      <c r="C304" s="253"/>
      <c r="D304" s="253"/>
      <c r="E304" s="253"/>
      <c r="F304" s="253"/>
      <c r="G304" s="253"/>
      <c r="H304" s="253"/>
      <c r="I304" s="253"/>
      <c r="J304" s="253"/>
      <c r="K304" s="253"/>
      <c r="L304" s="253"/>
      <c r="M304" s="253"/>
      <c r="N304" s="254"/>
      <c r="O304" s="254"/>
      <c r="P304" s="255"/>
      <c r="Q304" s="256"/>
      <c r="R304" s="256"/>
      <c r="S304" s="257" t="str">
        <f t="shared" si="24"/>
        <v/>
      </c>
      <c r="T304" s="253"/>
      <c r="U304" s="258"/>
      <c r="V304" s="253"/>
      <c r="W304" s="253"/>
      <c r="X304" s="253"/>
      <c r="Y304" s="253"/>
      <c r="Z304" s="258"/>
      <c r="AA304" s="258"/>
      <c r="AB304" s="259" t="str">
        <f t="shared" ca="1" si="25"/>
        <v/>
      </c>
      <c r="AC304" s="253"/>
      <c r="AD304" s="269"/>
      <c r="AE304" s="260"/>
      <c r="AF304" s="253" t="e">
        <f t="shared" ca="1" si="26"/>
        <v>#NUM!</v>
      </c>
      <c r="AG304" s="259" t="str">
        <f t="shared" ca="1" si="27"/>
        <v/>
      </c>
      <c r="AI304" s="228" t="str">
        <f t="shared" si="28"/>
        <v/>
      </c>
      <c r="AJ304" s="228" t="str">
        <f t="shared" si="29"/>
        <v/>
      </c>
    </row>
    <row r="305" spans="2:36" ht="16.8" hidden="1" thickBot="1" x14ac:dyDescent="0.35">
      <c r="B305" s="252">
        <v>300</v>
      </c>
      <c r="C305" s="253"/>
      <c r="D305" s="253"/>
      <c r="E305" s="253"/>
      <c r="F305" s="253"/>
      <c r="G305" s="253"/>
      <c r="H305" s="253"/>
      <c r="I305" s="253"/>
      <c r="J305" s="253"/>
      <c r="K305" s="253"/>
      <c r="L305" s="253"/>
      <c r="M305" s="253"/>
      <c r="N305" s="254"/>
      <c r="O305" s="254"/>
      <c r="P305" s="255"/>
      <c r="Q305" s="256"/>
      <c r="R305" s="256"/>
      <c r="S305" s="257" t="str">
        <f t="shared" si="24"/>
        <v/>
      </c>
      <c r="T305" s="253"/>
      <c r="U305" s="258"/>
      <c r="V305" s="253"/>
      <c r="W305" s="253"/>
      <c r="X305" s="253"/>
      <c r="Y305" s="253"/>
      <c r="Z305" s="258"/>
      <c r="AA305" s="258"/>
      <c r="AB305" s="259" t="str">
        <f t="shared" ca="1" si="25"/>
        <v/>
      </c>
      <c r="AC305" s="253"/>
      <c r="AD305" s="269"/>
      <c r="AE305" s="260"/>
      <c r="AF305" s="253" t="e">
        <f t="shared" ca="1" si="26"/>
        <v>#NUM!</v>
      </c>
      <c r="AG305" s="259" t="str">
        <f t="shared" ca="1" si="27"/>
        <v/>
      </c>
      <c r="AI305" s="228" t="str">
        <f t="shared" si="28"/>
        <v/>
      </c>
      <c r="AJ305" s="228" t="str">
        <f t="shared" si="29"/>
        <v/>
      </c>
    </row>
    <row r="306" spans="2:36" ht="16.8" hidden="1" thickBot="1" x14ac:dyDescent="0.35">
      <c r="B306" s="252">
        <v>301</v>
      </c>
      <c r="C306" s="253"/>
      <c r="D306" s="253"/>
      <c r="E306" s="253"/>
      <c r="F306" s="253"/>
      <c r="G306" s="253"/>
      <c r="H306" s="253"/>
      <c r="I306" s="253"/>
      <c r="J306" s="253"/>
      <c r="K306" s="253"/>
      <c r="L306" s="253"/>
      <c r="M306" s="253"/>
      <c r="N306" s="254"/>
      <c r="O306" s="254"/>
      <c r="P306" s="255"/>
      <c r="Q306" s="256"/>
      <c r="R306" s="256"/>
      <c r="S306" s="257" t="str">
        <f t="shared" si="24"/>
        <v/>
      </c>
      <c r="T306" s="253"/>
      <c r="U306" s="258"/>
      <c r="V306" s="253"/>
      <c r="W306" s="253"/>
      <c r="X306" s="253"/>
      <c r="Y306" s="253"/>
      <c r="Z306" s="258"/>
      <c r="AA306" s="258"/>
      <c r="AB306" s="259" t="str">
        <f t="shared" ca="1" si="25"/>
        <v/>
      </c>
      <c r="AC306" s="253"/>
      <c r="AD306" s="269"/>
      <c r="AE306" s="260"/>
      <c r="AF306" s="253" t="e">
        <f t="shared" ca="1" si="26"/>
        <v>#NUM!</v>
      </c>
      <c r="AG306" s="259" t="str">
        <f t="shared" ca="1" si="27"/>
        <v/>
      </c>
      <c r="AI306" s="228" t="str">
        <f t="shared" si="28"/>
        <v/>
      </c>
      <c r="AJ306" s="228" t="str">
        <f t="shared" si="29"/>
        <v/>
      </c>
    </row>
    <row r="307" spans="2:36" ht="16.8" hidden="1" thickBot="1" x14ac:dyDescent="0.35">
      <c r="B307" s="252">
        <v>302</v>
      </c>
      <c r="C307" s="253"/>
      <c r="D307" s="253"/>
      <c r="E307" s="253"/>
      <c r="F307" s="253"/>
      <c r="G307" s="253"/>
      <c r="H307" s="253"/>
      <c r="I307" s="253"/>
      <c r="J307" s="253"/>
      <c r="K307" s="253"/>
      <c r="L307" s="253"/>
      <c r="M307" s="253"/>
      <c r="N307" s="254"/>
      <c r="O307" s="254"/>
      <c r="P307" s="255"/>
      <c r="Q307" s="256"/>
      <c r="R307" s="256"/>
      <c r="S307" s="257" t="str">
        <f t="shared" si="24"/>
        <v/>
      </c>
      <c r="T307" s="253"/>
      <c r="U307" s="258"/>
      <c r="V307" s="253"/>
      <c r="W307" s="253"/>
      <c r="X307" s="253"/>
      <c r="Y307" s="253"/>
      <c r="Z307" s="258"/>
      <c r="AA307" s="258"/>
      <c r="AB307" s="259" t="str">
        <f t="shared" ca="1" si="25"/>
        <v/>
      </c>
      <c r="AC307" s="253"/>
      <c r="AD307" s="269"/>
      <c r="AE307" s="260"/>
      <c r="AF307" s="253" t="e">
        <f t="shared" ca="1" si="26"/>
        <v>#NUM!</v>
      </c>
      <c r="AG307" s="259" t="str">
        <f t="shared" ca="1" si="27"/>
        <v/>
      </c>
      <c r="AI307" s="228" t="str">
        <f t="shared" si="28"/>
        <v/>
      </c>
      <c r="AJ307" s="228" t="str">
        <f t="shared" si="29"/>
        <v/>
      </c>
    </row>
    <row r="308" spans="2:36" ht="16.8" hidden="1" thickBot="1" x14ac:dyDescent="0.35">
      <c r="B308" s="252">
        <v>303</v>
      </c>
      <c r="C308" s="253"/>
      <c r="D308" s="253"/>
      <c r="E308" s="253"/>
      <c r="F308" s="253"/>
      <c r="G308" s="253"/>
      <c r="H308" s="253"/>
      <c r="I308" s="253"/>
      <c r="J308" s="253"/>
      <c r="K308" s="253"/>
      <c r="L308" s="253"/>
      <c r="M308" s="253"/>
      <c r="N308" s="254"/>
      <c r="O308" s="254"/>
      <c r="P308" s="255"/>
      <c r="Q308" s="256"/>
      <c r="R308" s="256"/>
      <c r="S308" s="257" t="str">
        <f t="shared" si="24"/>
        <v/>
      </c>
      <c r="T308" s="253"/>
      <c r="U308" s="258"/>
      <c r="V308" s="253"/>
      <c r="W308" s="253"/>
      <c r="X308" s="253"/>
      <c r="Y308" s="253"/>
      <c r="Z308" s="258"/>
      <c r="AA308" s="258"/>
      <c r="AB308" s="259" t="str">
        <f t="shared" ca="1" si="25"/>
        <v/>
      </c>
      <c r="AC308" s="253"/>
      <c r="AD308" s="269"/>
      <c r="AE308" s="260"/>
      <c r="AF308" s="253" t="e">
        <f t="shared" ca="1" si="26"/>
        <v>#NUM!</v>
      </c>
      <c r="AG308" s="259" t="str">
        <f t="shared" ca="1" si="27"/>
        <v/>
      </c>
      <c r="AI308" s="228" t="str">
        <f t="shared" si="28"/>
        <v/>
      </c>
      <c r="AJ308" s="228" t="str">
        <f t="shared" si="29"/>
        <v/>
      </c>
    </row>
    <row r="309" spans="2:36" ht="16.8" hidden="1" thickBot="1" x14ac:dyDescent="0.35">
      <c r="B309" s="252">
        <v>304</v>
      </c>
      <c r="C309" s="253"/>
      <c r="D309" s="253"/>
      <c r="E309" s="253"/>
      <c r="F309" s="253"/>
      <c r="G309" s="253"/>
      <c r="H309" s="253"/>
      <c r="I309" s="253"/>
      <c r="J309" s="253"/>
      <c r="K309" s="253"/>
      <c r="L309" s="253"/>
      <c r="M309" s="253"/>
      <c r="N309" s="254"/>
      <c r="O309" s="254"/>
      <c r="P309" s="255"/>
      <c r="Q309" s="256"/>
      <c r="R309" s="256"/>
      <c r="S309" s="257" t="str">
        <f t="shared" si="24"/>
        <v/>
      </c>
      <c r="T309" s="253"/>
      <c r="U309" s="258"/>
      <c r="V309" s="253"/>
      <c r="W309" s="253"/>
      <c r="X309" s="253"/>
      <c r="Y309" s="253"/>
      <c r="Z309" s="258"/>
      <c r="AA309" s="258"/>
      <c r="AB309" s="259" t="str">
        <f t="shared" ca="1" si="25"/>
        <v/>
      </c>
      <c r="AC309" s="253"/>
      <c r="AD309" s="269"/>
      <c r="AE309" s="260"/>
      <c r="AF309" s="253" t="e">
        <f t="shared" ca="1" si="26"/>
        <v>#NUM!</v>
      </c>
      <c r="AG309" s="259" t="str">
        <f t="shared" ca="1" si="27"/>
        <v/>
      </c>
      <c r="AI309" s="228" t="str">
        <f t="shared" si="28"/>
        <v/>
      </c>
      <c r="AJ309" s="228" t="str">
        <f t="shared" si="29"/>
        <v/>
      </c>
    </row>
    <row r="310" spans="2:36" ht="16.8" hidden="1" thickBot="1" x14ac:dyDescent="0.35">
      <c r="B310" s="252">
        <v>305</v>
      </c>
      <c r="C310" s="253"/>
      <c r="D310" s="253"/>
      <c r="E310" s="253"/>
      <c r="F310" s="253"/>
      <c r="G310" s="253"/>
      <c r="H310" s="253"/>
      <c r="I310" s="253"/>
      <c r="J310" s="253"/>
      <c r="K310" s="253"/>
      <c r="L310" s="253"/>
      <c r="M310" s="253"/>
      <c r="N310" s="254"/>
      <c r="O310" s="254"/>
      <c r="P310" s="255"/>
      <c r="Q310" s="256"/>
      <c r="R310" s="256"/>
      <c r="S310" s="257" t="str">
        <f t="shared" si="24"/>
        <v/>
      </c>
      <c r="T310" s="253"/>
      <c r="U310" s="258"/>
      <c r="V310" s="253"/>
      <c r="W310" s="253"/>
      <c r="X310" s="253"/>
      <c r="Y310" s="253"/>
      <c r="Z310" s="258"/>
      <c r="AA310" s="258"/>
      <c r="AB310" s="259" t="str">
        <f t="shared" ca="1" si="25"/>
        <v/>
      </c>
      <c r="AC310" s="253"/>
      <c r="AD310" s="269"/>
      <c r="AE310" s="260"/>
      <c r="AF310" s="253" t="e">
        <f t="shared" ca="1" si="26"/>
        <v>#NUM!</v>
      </c>
      <c r="AG310" s="259" t="str">
        <f t="shared" ca="1" si="27"/>
        <v/>
      </c>
      <c r="AI310" s="228" t="str">
        <f t="shared" si="28"/>
        <v/>
      </c>
      <c r="AJ310" s="228" t="str">
        <f t="shared" si="29"/>
        <v/>
      </c>
    </row>
    <row r="311" spans="2:36" ht="16.8" hidden="1" thickBot="1" x14ac:dyDescent="0.35">
      <c r="B311" s="252">
        <v>306</v>
      </c>
      <c r="C311" s="253"/>
      <c r="D311" s="253"/>
      <c r="E311" s="253"/>
      <c r="F311" s="253"/>
      <c r="G311" s="253"/>
      <c r="H311" s="253"/>
      <c r="I311" s="253"/>
      <c r="J311" s="253"/>
      <c r="K311" s="253"/>
      <c r="L311" s="253"/>
      <c r="M311" s="253"/>
      <c r="N311" s="254"/>
      <c r="O311" s="254"/>
      <c r="P311" s="255"/>
      <c r="Q311" s="256"/>
      <c r="R311" s="256"/>
      <c r="S311" s="257" t="str">
        <f t="shared" si="24"/>
        <v/>
      </c>
      <c r="T311" s="253"/>
      <c r="U311" s="258"/>
      <c r="V311" s="253"/>
      <c r="W311" s="253"/>
      <c r="X311" s="253"/>
      <c r="Y311" s="253"/>
      <c r="Z311" s="258"/>
      <c r="AA311" s="258"/>
      <c r="AB311" s="259" t="str">
        <f t="shared" ca="1" si="25"/>
        <v/>
      </c>
      <c r="AC311" s="253"/>
      <c r="AD311" s="269"/>
      <c r="AE311" s="260"/>
      <c r="AF311" s="253" t="e">
        <f t="shared" ca="1" si="26"/>
        <v>#NUM!</v>
      </c>
      <c r="AG311" s="259" t="str">
        <f t="shared" ca="1" si="27"/>
        <v/>
      </c>
      <c r="AI311" s="228" t="str">
        <f t="shared" si="28"/>
        <v/>
      </c>
      <c r="AJ311" s="228" t="str">
        <f t="shared" si="29"/>
        <v/>
      </c>
    </row>
    <row r="312" spans="2:36" ht="16.8" hidden="1" thickBot="1" x14ac:dyDescent="0.35">
      <c r="B312" s="252">
        <v>307</v>
      </c>
      <c r="C312" s="253"/>
      <c r="D312" s="253"/>
      <c r="E312" s="253"/>
      <c r="F312" s="253"/>
      <c r="G312" s="253"/>
      <c r="H312" s="253"/>
      <c r="I312" s="253"/>
      <c r="J312" s="253"/>
      <c r="K312" s="253"/>
      <c r="L312" s="253"/>
      <c r="M312" s="253"/>
      <c r="N312" s="254"/>
      <c r="O312" s="254"/>
      <c r="P312" s="255"/>
      <c r="Q312" s="256"/>
      <c r="R312" s="256"/>
      <c r="S312" s="257" t="str">
        <f t="shared" si="24"/>
        <v/>
      </c>
      <c r="T312" s="253"/>
      <c r="U312" s="258"/>
      <c r="V312" s="253"/>
      <c r="W312" s="253"/>
      <c r="X312" s="253"/>
      <c r="Y312" s="253"/>
      <c r="Z312" s="258"/>
      <c r="AA312" s="258"/>
      <c r="AB312" s="259" t="str">
        <f t="shared" ca="1" si="25"/>
        <v/>
      </c>
      <c r="AC312" s="253"/>
      <c r="AD312" s="269"/>
      <c r="AE312" s="260"/>
      <c r="AF312" s="253" t="e">
        <f t="shared" ca="1" si="26"/>
        <v>#NUM!</v>
      </c>
      <c r="AG312" s="259" t="str">
        <f t="shared" ca="1" si="27"/>
        <v/>
      </c>
      <c r="AI312" s="228" t="str">
        <f t="shared" si="28"/>
        <v/>
      </c>
      <c r="AJ312" s="228" t="str">
        <f t="shared" si="29"/>
        <v/>
      </c>
    </row>
    <row r="313" spans="2:36" ht="16.8" hidden="1" thickBot="1" x14ac:dyDescent="0.35">
      <c r="B313" s="252">
        <v>308</v>
      </c>
      <c r="C313" s="253"/>
      <c r="D313" s="253"/>
      <c r="E313" s="253"/>
      <c r="F313" s="253"/>
      <c r="G313" s="253"/>
      <c r="H313" s="253"/>
      <c r="I313" s="253"/>
      <c r="J313" s="253"/>
      <c r="K313" s="253"/>
      <c r="L313" s="253"/>
      <c r="M313" s="253"/>
      <c r="N313" s="254"/>
      <c r="O313" s="254"/>
      <c r="P313" s="255"/>
      <c r="Q313" s="256"/>
      <c r="R313" s="256"/>
      <c r="S313" s="257" t="str">
        <f t="shared" si="24"/>
        <v/>
      </c>
      <c r="T313" s="253"/>
      <c r="U313" s="258"/>
      <c r="V313" s="253"/>
      <c r="W313" s="253"/>
      <c r="X313" s="253"/>
      <c r="Y313" s="253"/>
      <c r="Z313" s="258"/>
      <c r="AA313" s="258"/>
      <c r="AB313" s="259" t="str">
        <f t="shared" ca="1" si="25"/>
        <v/>
      </c>
      <c r="AC313" s="253"/>
      <c r="AD313" s="269"/>
      <c r="AE313" s="260"/>
      <c r="AF313" s="253" t="e">
        <f t="shared" ca="1" si="26"/>
        <v>#NUM!</v>
      </c>
      <c r="AG313" s="259" t="str">
        <f t="shared" ca="1" si="27"/>
        <v/>
      </c>
      <c r="AI313" s="228" t="str">
        <f t="shared" si="28"/>
        <v/>
      </c>
      <c r="AJ313" s="228" t="str">
        <f t="shared" si="29"/>
        <v/>
      </c>
    </row>
    <row r="314" spans="2:36" ht="16.8" hidden="1" thickBot="1" x14ac:dyDescent="0.35">
      <c r="B314" s="252">
        <v>309</v>
      </c>
      <c r="C314" s="253"/>
      <c r="D314" s="253"/>
      <c r="E314" s="253"/>
      <c r="F314" s="253"/>
      <c r="G314" s="253"/>
      <c r="H314" s="253"/>
      <c r="I314" s="253"/>
      <c r="J314" s="253"/>
      <c r="K314" s="253"/>
      <c r="L314" s="253"/>
      <c r="M314" s="253"/>
      <c r="N314" s="254"/>
      <c r="O314" s="254"/>
      <c r="P314" s="255"/>
      <c r="Q314" s="256"/>
      <c r="R314" s="256"/>
      <c r="S314" s="257" t="str">
        <f t="shared" si="24"/>
        <v/>
      </c>
      <c r="T314" s="253"/>
      <c r="U314" s="258"/>
      <c r="V314" s="253"/>
      <c r="W314" s="253"/>
      <c r="X314" s="253"/>
      <c r="Y314" s="253"/>
      <c r="Z314" s="258"/>
      <c r="AA314" s="258"/>
      <c r="AB314" s="259" t="str">
        <f t="shared" ca="1" si="25"/>
        <v/>
      </c>
      <c r="AC314" s="253"/>
      <c r="AD314" s="269"/>
      <c r="AE314" s="260"/>
      <c r="AF314" s="253" t="e">
        <f t="shared" ca="1" si="26"/>
        <v>#NUM!</v>
      </c>
      <c r="AG314" s="259" t="str">
        <f t="shared" ca="1" si="27"/>
        <v/>
      </c>
      <c r="AI314" s="228" t="str">
        <f t="shared" si="28"/>
        <v/>
      </c>
      <c r="AJ314" s="228" t="str">
        <f t="shared" si="29"/>
        <v/>
      </c>
    </row>
    <row r="315" spans="2:36" ht="16.8" hidden="1" thickBot="1" x14ac:dyDescent="0.35">
      <c r="B315" s="252">
        <v>310</v>
      </c>
      <c r="C315" s="253"/>
      <c r="D315" s="253"/>
      <c r="E315" s="253"/>
      <c r="F315" s="253"/>
      <c r="G315" s="253"/>
      <c r="H315" s="253"/>
      <c r="I315" s="253"/>
      <c r="J315" s="253"/>
      <c r="K315" s="253"/>
      <c r="L315" s="253"/>
      <c r="M315" s="253"/>
      <c r="N315" s="254"/>
      <c r="O315" s="254"/>
      <c r="P315" s="255"/>
      <c r="Q315" s="256"/>
      <c r="R315" s="256"/>
      <c r="S315" s="257" t="str">
        <f t="shared" si="24"/>
        <v/>
      </c>
      <c r="T315" s="253"/>
      <c r="U315" s="258"/>
      <c r="V315" s="253"/>
      <c r="W315" s="253"/>
      <c r="X315" s="253"/>
      <c r="Y315" s="253"/>
      <c r="Z315" s="258"/>
      <c r="AA315" s="258"/>
      <c r="AB315" s="259" t="str">
        <f t="shared" ca="1" si="25"/>
        <v/>
      </c>
      <c r="AC315" s="253"/>
      <c r="AD315" s="269"/>
      <c r="AE315" s="260"/>
      <c r="AF315" s="253" t="e">
        <f t="shared" ca="1" si="26"/>
        <v>#NUM!</v>
      </c>
      <c r="AG315" s="259" t="str">
        <f t="shared" ca="1" si="27"/>
        <v/>
      </c>
      <c r="AI315" s="228" t="str">
        <f t="shared" si="28"/>
        <v/>
      </c>
      <c r="AJ315" s="228" t="str">
        <f t="shared" si="29"/>
        <v/>
      </c>
    </row>
    <row r="316" spans="2:36" ht="16.8" hidden="1" thickBot="1" x14ac:dyDescent="0.35">
      <c r="B316" s="252">
        <v>311</v>
      </c>
      <c r="C316" s="253"/>
      <c r="D316" s="253"/>
      <c r="E316" s="253"/>
      <c r="F316" s="253"/>
      <c r="G316" s="253"/>
      <c r="H316" s="253"/>
      <c r="I316" s="253"/>
      <c r="J316" s="253"/>
      <c r="K316" s="253"/>
      <c r="L316" s="253"/>
      <c r="M316" s="253"/>
      <c r="N316" s="254"/>
      <c r="O316" s="254"/>
      <c r="P316" s="255"/>
      <c r="Q316" s="256"/>
      <c r="R316" s="256"/>
      <c r="S316" s="257" t="str">
        <f t="shared" si="24"/>
        <v/>
      </c>
      <c r="T316" s="253"/>
      <c r="U316" s="258"/>
      <c r="V316" s="253"/>
      <c r="W316" s="253"/>
      <c r="X316" s="253"/>
      <c r="Y316" s="253"/>
      <c r="Z316" s="258"/>
      <c r="AA316" s="258"/>
      <c r="AB316" s="259" t="str">
        <f t="shared" ca="1" si="25"/>
        <v/>
      </c>
      <c r="AC316" s="253"/>
      <c r="AD316" s="269"/>
      <c r="AE316" s="260"/>
      <c r="AF316" s="253" t="e">
        <f t="shared" ca="1" si="26"/>
        <v>#NUM!</v>
      </c>
      <c r="AG316" s="259" t="str">
        <f t="shared" ca="1" si="27"/>
        <v/>
      </c>
      <c r="AI316" s="228" t="str">
        <f t="shared" si="28"/>
        <v/>
      </c>
      <c r="AJ316" s="228" t="str">
        <f t="shared" si="29"/>
        <v/>
      </c>
    </row>
    <row r="317" spans="2:36" ht="16.8" hidden="1" thickBot="1" x14ac:dyDescent="0.35">
      <c r="B317" s="252">
        <v>312</v>
      </c>
      <c r="C317" s="253"/>
      <c r="D317" s="253"/>
      <c r="E317" s="253"/>
      <c r="F317" s="253"/>
      <c r="G317" s="253"/>
      <c r="H317" s="253"/>
      <c r="I317" s="253"/>
      <c r="J317" s="253"/>
      <c r="K317" s="253"/>
      <c r="L317" s="253"/>
      <c r="M317" s="253"/>
      <c r="N317" s="254"/>
      <c r="O317" s="254"/>
      <c r="P317" s="255"/>
      <c r="Q317" s="256"/>
      <c r="R317" s="256"/>
      <c r="S317" s="257" t="str">
        <f t="shared" si="24"/>
        <v/>
      </c>
      <c r="T317" s="253"/>
      <c r="U317" s="258"/>
      <c r="V317" s="253"/>
      <c r="W317" s="253"/>
      <c r="X317" s="253"/>
      <c r="Y317" s="253"/>
      <c r="Z317" s="258"/>
      <c r="AA317" s="258"/>
      <c r="AB317" s="259" t="str">
        <f t="shared" ca="1" si="25"/>
        <v/>
      </c>
      <c r="AC317" s="253"/>
      <c r="AD317" s="269"/>
      <c r="AE317" s="260"/>
      <c r="AF317" s="253" t="e">
        <f t="shared" ca="1" si="26"/>
        <v>#NUM!</v>
      </c>
      <c r="AG317" s="259" t="str">
        <f t="shared" ca="1" si="27"/>
        <v/>
      </c>
      <c r="AI317" s="228" t="str">
        <f t="shared" si="28"/>
        <v/>
      </c>
      <c r="AJ317" s="228" t="str">
        <f t="shared" si="29"/>
        <v/>
      </c>
    </row>
    <row r="318" spans="2:36" ht="16.8" hidden="1" thickBot="1" x14ac:dyDescent="0.35">
      <c r="B318" s="252">
        <v>313</v>
      </c>
      <c r="C318" s="253"/>
      <c r="D318" s="253"/>
      <c r="E318" s="253"/>
      <c r="F318" s="253"/>
      <c r="G318" s="253"/>
      <c r="H318" s="253"/>
      <c r="I318" s="253"/>
      <c r="J318" s="253"/>
      <c r="K318" s="253"/>
      <c r="L318" s="253"/>
      <c r="M318" s="253"/>
      <c r="N318" s="254"/>
      <c r="O318" s="254"/>
      <c r="P318" s="255"/>
      <c r="Q318" s="256"/>
      <c r="R318" s="256"/>
      <c r="S318" s="257" t="str">
        <f t="shared" si="24"/>
        <v/>
      </c>
      <c r="T318" s="253"/>
      <c r="U318" s="258"/>
      <c r="V318" s="253"/>
      <c r="W318" s="253"/>
      <c r="X318" s="253"/>
      <c r="Y318" s="253"/>
      <c r="Z318" s="258"/>
      <c r="AA318" s="258"/>
      <c r="AB318" s="259" t="str">
        <f t="shared" ca="1" si="25"/>
        <v/>
      </c>
      <c r="AC318" s="253"/>
      <c r="AD318" s="269"/>
      <c r="AE318" s="260"/>
      <c r="AF318" s="253" t="e">
        <f t="shared" ca="1" si="26"/>
        <v>#NUM!</v>
      </c>
      <c r="AG318" s="259" t="str">
        <f t="shared" ca="1" si="27"/>
        <v/>
      </c>
      <c r="AI318" s="228" t="str">
        <f t="shared" si="28"/>
        <v/>
      </c>
      <c r="AJ318" s="228" t="str">
        <f t="shared" si="29"/>
        <v/>
      </c>
    </row>
    <row r="319" spans="2:36" ht="16.8" hidden="1" thickBot="1" x14ac:dyDescent="0.35">
      <c r="B319" s="252">
        <v>314</v>
      </c>
      <c r="C319" s="253"/>
      <c r="D319" s="253"/>
      <c r="E319" s="253"/>
      <c r="F319" s="253"/>
      <c r="G319" s="253"/>
      <c r="H319" s="253"/>
      <c r="I319" s="253"/>
      <c r="J319" s="253"/>
      <c r="K319" s="253"/>
      <c r="L319" s="253"/>
      <c r="M319" s="253"/>
      <c r="N319" s="254"/>
      <c r="O319" s="254"/>
      <c r="P319" s="255"/>
      <c r="Q319" s="256"/>
      <c r="R319" s="256"/>
      <c r="S319" s="257" t="str">
        <f t="shared" si="24"/>
        <v/>
      </c>
      <c r="T319" s="253"/>
      <c r="U319" s="258"/>
      <c r="V319" s="253"/>
      <c r="W319" s="253"/>
      <c r="X319" s="253"/>
      <c r="Y319" s="253"/>
      <c r="Z319" s="258"/>
      <c r="AA319" s="258"/>
      <c r="AB319" s="259" t="str">
        <f t="shared" ca="1" si="25"/>
        <v/>
      </c>
      <c r="AC319" s="253"/>
      <c r="AD319" s="269"/>
      <c r="AE319" s="260"/>
      <c r="AF319" s="253" t="e">
        <f t="shared" ca="1" si="26"/>
        <v>#NUM!</v>
      </c>
      <c r="AG319" s="259" t="str">
        <f t="shared" ca="1" si="27"/>
        <v/>
      </c>
      <c r="AI319" s="228" t="str">
        <f t="shared" si="28"/>
        <v/>
      </c>
      <c r="AJ319" s="228" t="str">
        <f t="shared" si="29"/>
        <v/>
      </c>
    </row>
    <row r="320" spans="2:36" ht="16.8" hidden="1" thickBot="1" x14ac:dyDescent="0.35">
      <c r="B320" s="252">
        <v>315</v>
      </c>
      <c r="C320" s="253"/>
      <c r="D320" s="253"/>
      <c r="E320" s="253"/>
      <c r="F320" s="253"/>
      <c r="G320" s="253"/>
      <c r="H320" s="253"/>
      <c r="I320" s="253"/>
      <c r="J320" s="253"/>
      <c r="K320" s="253"/>
      <c r="L320" s="253"/>
      <c r="M320" s="253"/>
      <c r="N320" s="254"/>
      <c r="O320" s="254"/>
      <c r="P320" s="255"/>
      <c r="Q320" s="256"/>
      <c r="R320" s="256"/>
      <c r="S320" s="257" t="str">
        <f t="shared" si="24"/>
        <v/>
      </c>
      <c r="T320" s="253"/>
      <c r="U320" s="258"/>
      <c r="V320" s="253"/>
      <c r="W320" s="253"/>
      <c r="X320" s="253"/>
      <c r="Y320" s="253"/>
      <c r="Z320" s="258"/>
      <c r="AA320" s="258"/>
      <c r="AB320" s="259" t="str">
        <f t="shared" ca="1" si="25"/>
        <v/>
      </c>
      <c r="AC320" s="253"/>
      <c r="AD320" s="269"/>
      <c r="AE320" s="260"/>
      <c r="AF320" s="253" t="e">
        <f t="shared" ca="1" si="26"/>
        <v>#NUM!</v>
      </c>
      <c r="AG320" s="259" t="str">
        <f t="shared" ca="1" si="27"/>
        <v/>
      </c>
      <c r="AI320" s="228" t="str">
        <f t="shared" si="28"/>
        <v/>
      </c>
      <c r="AJ320" s="228" t="str">
        <f t="shared" si="29"/>
        <v/>
      </c>
    </row>
    <row r="321" spans="2:36" ht="16.8" hidden="1" thickBot="1" x14ac:dyDescent="0.35">
      <c r="B321" s="252">
        <v>316</v>
      </c>
      <c r="C321" s="253"/>
      <c r="D321" s="253"/>
      <c r="E321" s="253"/>
      <c r="F321" s="253"/>
      <c r="G321" s="253"/>
      <c r="H321" s="253"/>
      <c r="I321" s="253"/>
      <c r="J321" s="253"/>
      <c r="K321" s="253"/>
      <c r="L321" s="253"/>
      <c r="M321" s="253"/>
      <c r="N321" s="254"/>
      <c r="O321" s="254"/>
      <c r="P321" s="255"/>
      <c r="Q321" s="256"/>
      <c r="R321" s="256"/>
      <c r="S321" s="257" t="str">
        <f t="shared" si="24"/>
        <v/>
      </c>
      <c r="T321" s="253"/>
      <c r="U321" s="258"/>
      <c r="V321" s="253"/>
      <c r="W321" s="253"/>
      <c r="X321" s="253"/>
      <c r="Y321" s="253"/>
      <c r="Z321" s="258"/>
      <c r="AA321" s="258"/>
      <c r="AB321" s="259" t="str">
        <f t="shared" ca="1" si="25"/>
        <v/>
      </c>
      <c r="AC321" s="253"/>
      <c r="AD321" s="269"/>
      <c r="AE321" s="260"/>
      <c r="AF321" s="253" t="e">
        <f t="shared" ca="1" si="26"/>
        <v>#NUM!</v>
      </c>
      <c r="AG321" s="259" t="str">
        <f t="shared" ca="1" si="27"/>
        <v/>
      </c>
      <c r="AI321" s="228" t="str">
        <f t="shared" si="28"/>
        <v/>
      </c>
      <c r="AJ321" s="228" t="str">
        <f t="shared" si="29"/>
        <v/>
      </c>
    </row>
    <row r="322" spans="2:36" ht="16.8" hidden="1" thickBot="1" x14ac:dyDescent="0.35">
      <c r="B322" s="252">
        <v>317</v>
      </c>
      <c r="C322" s="253"/>
      <c r="D322" s="253"/>
      <c r="E322" s="253"/>
      <c r="F322" s="253"/>
      <c r="G322" s="253"/>
      <c r="H322" s="253"/>
      <c r="I322" s="253"/>
      <c r="J322" s="253"/>
      <c r="K322" s="253"/>
      <c r="L322" s="253"/>
      <c r="M322" s="253"/>
      <c r="N322" s="254"/>
      <c r="O322" s="254"/>
      <c r="P322" s="255"/>
      <c r="Q322" s="256"/>
      <c r="R322" s="256"/>
      <c r="S322" s="257" t="str">
        <f t="shared" si="24"/>
        <v/>
      </c>
      <c r="T322" s="253"/>
      <c r="U322" s="258"/>
      <c r="V322" s="253"/>
      <c r="W322" s="253"/>
      <c r="X322" s="253"/>
      <c r="Y322" s="253"/>
      <c r="Z322" s="258"/>
      <c r="AA322" s="258"/>
      <c r="AB322" s="259" t="str">
        <f t="shared" ca="1" si="25"/>
        <v/>
      </c>
      <c r="AC322" s="253"/>
      <c r="AD322" s="269"/>
      <c r="AE322" s="260"/>
      <c r="AF322" s="253" t="e">
        <f t="shared" ca="1" si="26"/>
        <v>#NUM!</v>
      </c>
      <c r="AG322" s="259" t="str">
        <f t="shared" ca="1" si="27"/>
        <v/>
      </c>
      <c r="AI322" s="228" t="str">
        <f t="shared" si="28"/>
        <v/>
      </c>
      <c r="AJ322" s="228" t="str">
        <f t="shared" si="29"/>
        <v/>
      </c>
    </row>
    <row r="323" spans="2:36" ht="16.8" hidden="1" thickBot="1" x14ac:dyDescent="0.35">
      <c r="B323" s="252">
        <v>318</v>
      </c>
      <c r="C323" s="253"/>
      <c r="D323" s="253"/>
      <c r="E323" s="253"/>
      <c r="F323" s="253"/>
      <c r="G323" s="253"/>
      <c r="H323" s="253"/>
      <c r="I323" s="253"/>
      <c r="J323" s="253"/>
      <c r="K323" s="253"/>
      <c r="L323" s="253"/>
      <c r="M323" s="253"/>
      <c r="N323" s="254"/>
      <c r="O323" s="254"/>
      <c r="P323" s="255"/>
      <c r="Q323" s="256"/>
      <c r="R323" s="256"/>
      <c r="S323" s="257" t="str">
        <f t="shared" si="24"/>
        <v/>
      </c>
      <c r="T323" s="253"/>
      <c r="U323" s="258"/>
      <c r="V323" s="253"/>
      <c r="W323" s="253"/>
      <c r="X323" s="253"/>
      <c r="Y323" s="253"/>
      <c r="Z323" s="258"/>
      <c r="AA323" s="258"/>
      <c r="AB323" s="259" t="str">
        <f t="shared" ca="1" si="25"/>
        <v/>
      </c>
      <c r="AC323" s="253"/>
      <c r="AD323" s="269"/>
      <c r="AE323" s="260"/>
      <c r="AF323" s="253" t="e">
        <f t="shared" ca="1" si="26"/>
        <v>#NUM!</v>
      </c>
      <c r="AG323" s="259" t="str">
        <f t="shared" ca="1" si="27"/>
        <v/>
      </c>
      <c r="AI323" s="228" t="str">
        <f t="shared" si="28"/>
        <v/>
      </c>
      <c r="AJ323" s="228" t="str">
        <f t="shared" si="29"/>
        <v/>
      </c>
    </row>
    <row r="324" spans="2:36" ht="16.8" hidden="1" thickBot="1" x14ac:dyDescent="0.35">
      <c r="B324" s="252">
        <v>319</v>
      </c>
      <c r="C324" s="253"/>
      <c r="D324" s="253"/>
      <c r="E324" s="253"/>
      <c r="F324" s="253"/>
      <c r="G324" s="253"/>
      <c r="H324" s="253"/>
      <c r="I324" s="253"/>
      <c r="J324" s="253"/>
      <c r="K324" s="253"/>
      <c r="L324" s="253"/>
      <c r="M324" s="253"/>
      <c r="N324" s="254"/>
      <c r="O324" s="254"/>
      <c r="P324" s="255"/>
      <c r="Q324" s="256"/>
      <c r="R324" s="256"/>
      <c r="S324" s="257" t="str">
        <f t="shared" si="24"/>
        <v/>
      </c>
      <c r="T324" s="253"/>
      <c r="U324" s="258"/>
      <c r="V324" s="253"/>
      <c r="W324" s="253"/>
      <c r="X324" s="253"/>
      <c r="Y324" s="253"/>
      <c r="Z324" s="258"/>
      <c r="AA324" s="258"/>
      <c r="AB324" s="259" t="str">
        <f t="shared" ca="1" si="25"/>
        <v/>
      </c>
      <c r="AC324" s="253"/>
      <c r="AD324" s="269"/>
      <c r="AE324" s="260"/>
      <c r="AF324" s="253" t="e">
        <f t="shared" ca="1" si="26"/>
        <v>#NUM!</v>
      </c>
      <c r="AG324" s="259" t="str">
        <f t="shared" ca="1" si="27"/>
        <v/>
      </c>
      <c r="AI324" s="228" t="str">
        <f t="shared" si="28"/>
        <v/>
      </c>
      <c r="AJ324" s="228" t="str">
        <f t="shared" si="29"/>
        <v/>
      </c>
    </row>
    <row r="325" spans="2:36" ht="16.8" hidden="1" thickBot="1" x14ac:dyDescent="0.35">
      <c r="B325" s="252">
        <v>320</v>
      </c>
      <c r="C325" s="253"/>
      <c r="D325" s="253"/>
      <c r="E325" s="253"/>
      <c r="F325" s="253"/>
      <c r="G325" s="253"/>
      <c r="H325" s="253"/>
      <c r="I325" s="253"/>
      <c r="J325" s="253"/>
      <c r="K325" s="253"/>
      <c r="L325" s="253"/>
      <c r="M325" s="253"/>
      <c r="N325" s="254"/>
      <c r="O325" s="254"/>
      <c r="P325" s="255"/>
      <c r="Q325" s="256"/>
      <c r="R325" s="256"/>
      <c r="S325" s="257" t="str">
        <f t="shared" si="24"/>
        <v/>
      </c>
      <c r="T325" s="253"/>
      <c r="U325" s="258"/>
      <c r="V325" s="253"/>
      <c r="W325" s="253"/>
      <c r="X325" s="253"/>
      <c r="Y325" s="253"/>
      <c r="Z325" s="258"/>
      <c r="AA325" s="258"/>
      <c r="AB325" s="259" t="str">
        <f t="shared" ca="1" si="25"/>
        <v/>
      </c>
      <c r="AC325" s="253"/>
      <c r="AD325" s="269"/>
      <c r="AE325" s="260"/>
      <c r="AF325" s="253" t="e">
        <f t="shared" ca="1" si="26"/>
        <v>#NUM!</v>
      </c>
      <c r="AG325" s="259" t="str">
        <f t="shared" ca="1" si="27"/>
        <v/>
      </c>
      <c r="AI325" s="228" t="str">
        <f t="shared" si="28"/>
        <v/>
      </c>
      <c r="AJ325" s="228" t="str">
        <f t="shared" si="29"/>
        <v/>
      </c>
    </row>
    <row r="326" spans="2:36" ht="16.8" hidden="1" thickBot="1" x14ac:dyDescent="0.35">
      <c r="B326" s="252">
        <v>321</v>
      </c>
      <c r="C326" s="253"/>
      <c r="D326" s="253"/>
      <c r="E326" s="253"/>
      <c r="F326" s="253"/>
      <c r="G326" s="253"/>
      <c r="H326" s="253"/>
      <c r="I326" s="253"/>
      <c r="J326" s="253"/>
      <c r="K326" s="253"/>
      <c r="L326" s="253"/>
      <c r="M326" s="253"/>
      <c r="N326" s="254"/>
      <c r="O326" s="254"/>
      <c r="P326" s="255"/>
      <c r="Q326" s="256"/>
      <c r="R326" s="256"/>
      <c r="S326" s="257" t="str">
        <f t="shared" si="24"/>
        <v/>
      </c>
      <c r="T326" s="253"/>
      <c r="U326" s="258"/>
      <c r="V326" s="253"/>
      <c r="W326" s="253"/>
      <c r="X326" s="253"/>
      <c r="Y326" s="253"/>
      <c r="Z326" s="258"/>
      <c r="AA326" s="258"/>
      <c r="AB326" s="259" t="str">
        <f t="shared" ca="1" si="25"/>
        <v/>
      </c>
      <c r="AC326" s="253"/>
      <c r="AD326" s="269"/>
      <c r="AE326" s="260"/>
      <c r="AF326" s="253" t="e">
        <f t="shared" ca="1" si="26"/>
        <v>#NUM!</v>
      </c>
      <c r="AG326" s="259" t="str">
        <f t="shared" ca="1" si="27"/>
        <v/>
      </c>
      <c r="AI326" s="228" t="str">
        <f t="shared" si="28"/>
        <v/>
      </c>
      <c r="AJ326" s="228" t="str">
        <f t="shared" si="29"/>
        <v/>
      </c>
    </row>
    <row r="327" spans="2:36" ht="16.8" hidden="1" thickBot="1" x14ac:dyDescent="0.35">
      <c r="B327" s="252">
        <v>322</v>
      </c>
      <c r="C327" s="253"/>
      <c r="D327" s="253"/>
      <c r="E327" s="253"/>
      <c r="F327" s="253"/>
      <c r="G327" s="253"/>
      <c r="H327" s="253"/>
      <c r="I327" s="253"/>
      <c r="J327" s="253"/>
      <c r="K327" s="253"/>
      <c r="L327" s="253"/>
      <c r="M327" s="253"/>
      <c r="N327" s="254"/>
      <c r="O327" s="254"/>
      <c r="P327" s="255"/>
      <c r="Q327" s="256"/>
      <c r="R327" s="256"/>
      <c r="S327" s="257" t="str">
        <f t="shared" ref="S327:S390" si="30">IF(O327&lt;&gt;0,IF(P327&lt;&gt;0,SUM(P327+Q327*O327+O327*R327),IF(Q327&lt;&gt;0,SUM(P327+Q327*O327+O327*R327),"")),IF(P327&lt;&gt;0,SUM(P327+Q327*N327+N327*R327),IF(Q327&lt;&gt;0,SUM(P327+Q327*N327+N327*R327),"")))</f>
        <v/>
      </c>
      <c r="T327" s="253"/>
      <c r="U327" s="258"/>
      <c r="V327" s="253"/>
      <c r="W327" s="253"/>
      <c r="X327" s="253"/>
      <c r="Y327" s="253"/>
      <c r="Z327" s="258"/>
      <c r="AA327" s="258"/>
      <c r="AB327" s="259" t="str">
        <f t="shared" ref="AB327:AB390" ca="1" si="31">IFERROR(IF(Z327&lt;&gt;"",IF(AA327="",CONCATENATE(DATEDIF(Z327,TODAY(),"D")," dias"),CONCATENATE(DATEDIF(Z327,AA327,"D")," dias")),""),"")</f>
        <v/>
      </c>
      <c r="AC327" s="253"/>
      <c r="AD327" s="269"/>
      <c r="AE327" s="260"/>
      <c r="AF327" s="253" t="e">
        <f t="shared" ref="AF327:AF390" ca="1" si="32">DATEDIF(TODAY(),U327,"D")</f>
        <v>#NUM!</v>
      </c>
      <c r="AG327" s="259" t="str">
        <f t="shared" ref="AG327:AG390" ca="1" si="33">IFERROR(IF(Z327&lt;&gt;"",IF(AA327="",DATEDIF(Z327,TODAY(),"D"),DATEDIF(Z327,AA327,"D")),""),"")</f>
        <v/>
      </c>
      <c r="AI327" s="228" t="str">
        <f t="shared" ref="AI327:AI390" si="34">IF(I327&lt;&gt;"",IF(F327&lt;&gt;"",CONCATENATE(I327," - ",G327," (",F327,")"),CONCATENATE(I327," - ",G327)),"")</f>
        <v/>
      </c>
      <c r="AJ327" s="228" t="str">
        <f t="shared" ref="AJ327:AJ390" si="35">IF(I327&lt;&gt;"",IF(F327&lt;&gt;"",CONCATENATE(I327," - ",G327," (",F327,")"),CONCATENATE(I327," - ",G327)),"")</f>
        <v/>
      </c>
    </row>
    <row r="328" spans="2:36" ht="16.8" hidden="1" thickBot="1" x14ac:dyDescent="0.35">
      <c r="B328" s="252">
        <v>323</v>
      </c>
      <c r="C328" s="253"/>
      <c r="D328" s="253"/>
      <c r="E328" s="253"/>
      <c r="F328" s="253"/>
      <c r="G328" s="253"/>
      <c r="H328" s="253"/>
      <c r="I328" s="253"/>
      <c r="J328" s="253"/>
      <c r="K328" s="253"/>
      <c r="L328" s="253"/>
      <c r="M328" s="253"/>
      <c r="N328" s="254"/>
      <c r="O328" s="254"/>
      <c r="P328" s="255"/>
      <c r="Q328" s="256"/>
      <c r="R328" s="256"/>
      <c r="S328" s="257" t="str">
        <f t="shared" si="30"/>
        <v/>
      </c>
      <c r="T328" s="253"/>
      <c r="U328" s="258"/>
      <c r="V328" s="253"/>
      <c r="W328" s="253"/>
      <c r="X328" s="253"/>
      <c r="Y328" s="253"/>
      <c r="Z328" s="258"/>
      <c r="AA328" s="258"/>
      <c r="AB328" s="259" t="str">
        <f t="shared" ca="1" si="31"/>
        <v/>
      </c>
      <c r="AC328" s="253"/>
      <c r="AD328" s="269"/>
      <c r="AE328" s="260"/>
      <c r="AF328" s="253" t="e">
        <f t="shared" ca="1" si="32"/>
        <v>#NUM!</v>
      </c>
      <c r="AG328" s="259" t="str">
        <f t="shared" ca="1" si="33"/>
        <v/>
      </c>
      <c r="AI328" s="228" t="str">
        <f t="shared" si="34"/>
        <v/>
      </c>
      <c r="AJ328" s="228" t="str">
        <f t="shared" si="35"/>
        <v/>
      </c>
    </row>
    <row r="329" spans="2:36" ht="16.8" hidden="1" thickBot="1" x14ac:dyDescent="0.35">
      <c r="B329" s="252">
        <v>324</v>
      </c>
      <c r="C329" s="253"/>
      <c r="D329" s="253"/>
      <c r="E329" s="253"/>
      <c r="F329" s="253"/>
      <c r="G329" s="253"/>
      <c r="H329" s="253"/>
      <c r="I329" s="253"/>
      <c r="J329" s="253"/>
      <c r="K329" s="253"/>
      <c r="L329" s="253"/>
      <c r="M329" s="253"/>
      <c r="N329" s="254"/>
      <c r="O329" s="254"/>
      <c r="P329" s="255"/>
      <c r="Q329" s="256"/>
      <c r="R329" s="256"/>
      <c r="S329" s="257" t="str">
        <f t="shared" si="30"/>
        <v/>
      </c>
      <c r="T329" s="253"/>
      <c r="U329" s="258"/>
      <c r="V329" s="253"/>
      <c r="W329" s="253"/>
      <c r="X329" s="253"/>
      <c r="Y329" s="253"/>
      <c r="Z329" s="258"/>
      <c r="AA329" s="258"/>
      <c r="AB329" s="259" t="str">
        <f t="shared" ca="1" si="31"/>
        <v/>
      </c>
      <c r="AC329" s="253"/>
      <c r="AD329" s="269"/>
      <c r="AE329" s="260"/>
      <c r="AF329" s="253" t="e">
        <f t="shared" ca="1" si="32"/>
        <v>#NUM!</v>
      </c>
      <c r="AG329" s="259" t="str">
        <f t="shared" ca="1" si="33"/>
        <v/>
      </c>
      <c r="AI329" s="228" t="str">
        <f t="shared" si="34"/>
        <v/>
      </c>
      <c r="AJ329" s="228" t="str">
        <f t="shared" si="35"/>
        <v/>
      </c>
    </row>
    <row r="330" spans="2:36" ht="16.8" hidden="1" thickBot="1" x14ac:dyDescent="0.35">
      <c r="B330" s="252">
        <v>325</v>
      </c>
      <c r="C330" s="253"/>
      <c r="D330" s="253"/>
      <c r="E330" s="253"/>
      <c r="F330" s="253"/>
      <c r="G330" s="253"/>
      <c r="H330" s="253"/>
      <c r="I330" s="253"/>
      <c r="J330" s="253"/>
      <c r="K330" s="253"/>
      <c r="L330" s="253"/>
      <c r="M330" s="253"/>
      <c r="N330" s="254"/>
      <c r="O330" s="254"/>
      <c r="P330" s="255"/>
      <c r="Q330" s="256"/>
      <c r="R330" s="256"/>
      <c r="S330" s="257" t="str">
        <f t="shared" si="30"/>
        <v/>
      </c>
      <c r="T330" s="253"/>
      <c r="U330" s="258"/>
      <c r="V330" s="253"/>
      <c r="W330" s="253"/>
      <c r="X330" s="253"/>
      <c r="Y330" s="253"/>
      <c r="Z330" s="258"/>
      <c r="AA330" s="258"/>
      <c r="AB330" s="259" t="str">
        <f t="shared" ca="1" si="31"/>
        <v/>
      </c>
      <c r="AC330" s="253"/>
      <c r="AD330" s="269"/>
      <c r="AE330" s="260"/>
      <c r="AF330" s="253" t="e">
        <f t="shared" ca="1" si="32"/>
        <v>#NUM!</v>
      </c>
      <c r="AG330" s="259" t="str">
        <f t="shared" ca="1" si="33"/>
        <v/>
      </c>
      <c r="AI330" s="228" t="str">
        <f t="shared" si="34"/>
        <v/>
      </c>
      <c r="AJ330" s="228" t="str">
        <f t="shared" si="35"/>
        <v/>
      </c>
    </row>
    <row r="331" spans="2:36" ht="16.8" hidden="1" thickBot="1" x14ac:dyDescent="0.35">
      <c r="B331" s="252">
        <v>326</v>
      </c>
      <c r="C331" s="253"/>
      <c r="D331" s="253"/>
      <c r="E331" s="253"/>
      <c r="F331" s="253"/>
      <c r="G331" s="253"/>
      <c r="H331" s="253"/>
      <c r="I331" s="253"/>
      <c r="J331" s="253"/>
      <c r="K331" s="253"/>
      <c r="L331" s="253"/>
      <c r="M331" s="253"/>
      <c r="N331" s="254"/>
      <c r="O331" s="254"/>
      <c r="P331" s="255"/>
      <c r="Q331" s="256"/>
      <c r="R331" s="256"/>
      <c r="S331" s="257" t="str">
        <f t="shared" si="30"/>
        <v/>
      </c>
      <c r="T331" s="253"/>
      <c r="U331" s="258"/>
      <c r="V331" s="253"/>
      <c r="W331" s="253"/>
      <c r="X331" s="253"/>
      <c r="Y331" s="253"/>
      <c r="Z331" s="258"/>
      <c r="AA331" s="258"/>
      <c r="AB331" s="259" t="str">
        <f t="shared" ca="1" si="31"/>
        <v/>
      </c>
      <c r="AC331" s="253"/>
      <c r="AD331" s="269"/>
      <c r="AE331" s="260"/>
      <c r="AF331" s="253" t="e">
        <f t="shared" ca="1" si="32"/>
        <v>#NUM!</v>
      </c>
      <c r="AG331" s="259" t="str">
        <f t="shared" ca="1" si="33"/>
        <v/>
      </c>
      <c r="AI331" s="228" t="str">
        <f t="shared" si="34"/>
        <v/>
      </c>
      <c r="AJ331" s="228" t="str">
        <f t="shared" si="35"/>
        <v/>
      </c>
    </row>
    <row r="332" spans="2:36" ht="16.8" hidden="1" thickBot="1" x14ac:dyDescent="0.35">
      <c r="B332" s="252">
        <v>327</v>
      </c>
      <c r="C332" s="253"/>
      <c r="D332" s="253"/>
      <c r="E332" s="253"/>
      <c r="F332" s="253"/>
      <c r="G332" s="253"/>
      <c r="H332" s="253"/>
      <c r="I332" s="253"/>
      <c r="J332" s="253"/>
      <c r="K332" s="253"/>
      <c r="L332" s="253"/>
      <c r="M332" s="253"/>
      <c r="N332" s="254"/>
      <c r="O332" s="254"/>
      <c r="P332" s="255"/>
      <c r="Q332" s="256"/>
      <c r="R332" s="256"/>
      <c r="S332" s="257" t="str">
        <f t="shared" si="30"/>
        <v/>
      </c>
      <c r="T332" s="253"/>
      <c r="U332" s="258"/>
      <c r="V332" s="253"/>
      <c r="W332" s="253"/>
      <c r="X332" s="253"/>
      <c r="Y332" s="253"/>
      <c r="Z332" s="258"/>
      <c r="AA332" s="258"/>
      <c r="AB332" s="259" t="str">
        <f t="shared" ca="1" si="31"/>
        <v/>
      </c>
      <c r="AC332" s="253"/>
      <c r="AD332" s="269"/>
      <c r="AE332" s="260"/>
      <c r="AF332" s="253" t="e">
        <f t="shared" ca="1" si="32"/>
        <v>#NUM!</v>
      </c>
      <c r="AG332" s="259" t="str">
        <f t="shared" ca="1" si="33"/>
        <v/>
      </c>
      <c r="AI332" s="228" t="str">
        <f t="shared" si="34"/>
        <v/>
      </c>
      <c r="AJ332" s="228" t="str">
        <f t="shared" si="35"/>
        <v/>
      </c>
    </row>
    <row r="333" spans="2:36" ht="16.8" hidden="1" thickBot="1" x14ac:dyDescent="0.35">
      <c r="B333" s="252">
        <v>328</v>
      </c>
      <c r="C333" s="253"/>
      <c r="D333" s="253"/>
      <c r="E333" s="253"/>
      <c r="F333" s="253"/>
      <c r="G333" s="253"/>
      <c r="H333" s="253"/>
      <c r="I333" s="253"/>
      <c r="J333" s="253"/>
      <c r="K333" s="253"/>
      <c r="L333" s="253"/>
      <c r="M333" s="253"/>
      <c r="N333" s="254"/>
      <c r="O333" s="254"/>
      <c r="P333" s="255"/>
      <c r="Q333" s="256"/>
      <c r="R333" s="256"/>
      <c r="S333" s="257" t="str">
        <f t="shared" si="30"/>
        <v/>
      </c>
      <c r="T333" s="253"/>
      <c r="U333" s="258"/>
      <c r="V333" s="253"/>
      <c r="W333" s="253"/>
      <c r="X333" s="253"/>
      <c r="Y333" s="253"/>
      <c r="Z333" s="258"/>
      <c r="AA333" s="258"/>
      <c r="AB333" s="259" t="str">
        <f t="shared" ca="1" si="31"/>
        <v/>
      </c>
      <c r="AC333" s="253"/>
      <c r="AD333" s="269"/>
      <c r="AE333" s="260"/>
      <c r="AF333" s="253" t="e">
        <f t="shared" ca="1" si="32"/>
        <v>#NUM!</v>
      </c>
      <c r="AG333" s="259" t="str">
        <f t="shared" ca="1" si="33"/>
        <v/>
      </c>
      <c r="AI333" s="228" t="str">
        <f t="shared" si="34"/>
        <v/>
      </c>
      <c r="AJ333" s="228" t="str">
        <f t="shared" si="35"/>
        <v/>
      </c>
    </row>
    <row r="334" spans="2:36" ht="16.8" hidden="1" thickBot="1" x14ac:dyDescent="0.35">
      <c r="B334" s="252">
        <v>329</v>
      </c>
      <c r="C334" s="253"/>
      <c r="D334" s="253"/>
      <c r="E334" s="253"/>
      <c r="F334" s="253"/>
      <c r="G334" s="253"/>
      <c r="H334" s="253"/>
      <c r="I334" s="253"/>
      <c r="J334" s="253"/>
      <c r="K334" s="253"/>
      <c r="L334" s="253"/>
      <c r="M334" s="253"/>
      <c r="N334" s="254"/>
      <c r="O334" s="254"/>
      <c r="P334" s="255"/>
      <c r="Q334" s="256"/>
      <c r="R334" s="256"/>
      <c r="S334" s="257" t="str">
        <f t="shared" si="30"/>
        <v/>
      </c>
      <c r="T334" s="253"/>
      <c r="U334" s="258"/>
      <c r="V334" s="253"/>
      <c r="W334" s="253"/>
      <c r="X334" s="253"/>
      <c r="Y334" s="253"/>
      <c r="Z334" s="258"/>
      <c r="AA334" s="258"/>
      <c r="AB334" s="259" t="str">
        <f t="shared" ca="1" si="31"/>
        <v/>
      </c>
      <c r="AC334" s="253"/>
      <c r="AD334" s="269"/>
      <c r="AE334" s="260"/>
      <c r="AF334" s="253" t="e">
        <f t="shared" ca="1" si="32"/>
        <v>#NUM!</v>
      </c>
      <c r="AG334" s="259" t="str">
        <f t="shared" ca="1" si="33"/>
        <v/>
      </c>
      <c r="AI334" s="228" t="str">
        <f t="shared" si="34"/>
        <v/>
      </c>
      <c r="AJ334" s="228" t="str">
        <f t="shared" si="35"/>
        <v/>
      </c>
    </row>
    <row r="335" spans="2:36" ht="16.8" hidden="1" thickBot="1" x14ac:dyDescent="0.35">
      <c r="B335" s="252">
        <v>330</v>
      </c>
      <c r="C335" s="253"/>
      <c r="D335" s="253"/>
      <c r="E335" s="253"/>
      <c r="F335" s="253"/>
      <c r="G335" s="253"/>
      <c r="H335" s="253"/>
      <c r="I335" s="253"/>
      <c r="J335" s="253"/>
      <c r="K335" s="253"/>
      <c r="L335" s="253"/>
      <c r="M335" s="253"/>
      <c r="N335" s="254"/>
      <c r="O335" s="254"/>
      <c r="P335" s="255"/>
      <c r="Q335" s="256"/>
      <c r="R335" s="256"/>
      <c r="S335" s="257" t="str">
        <f t="shared" si="30"/>
        <v/>
      </c>
      <c r="T335" s="253"/>
      <c r="U335" s="258"/>
      <c r="V335" s="253"/>
      <c r="W335" s="253"/>
      <c r="X335" s="253"/>
      <c r="Y335" s="253"/>
      <c r="Z335" s="258"/>
      <c r="AA335" s="258"/>
      <c r="AB335" s="259" t="str">
        <f t="shared" ca="1" si="31"/>
        <v/>
      </c>
      <c r="AC335" s="253"/>
      <c r="AD335" s="269"/>
      <c r="AE335" s="260"/>
      <c r="AF335" s="253" t="e">
        <f t="shared" ca="1" si="32"/>
        <v>#NUM!</v>
      </c>
      <c r="AG335" s="259" t="str">
        <f t="shared" ca="1" si="33"/>
        <v/>
      </c>
      <c r="AI335" s="228" t="str">
        <f t="shared" si="34"/>
        <v/>
      </c>
      <c r="AJ335" s="228" t="str">
        <f t="shared" si="35"/>
        <v/>
      </c>
    </row>
    <row r="336" spans="2:36" ht="16.8" hidden="1" thickBot="1" x14ac:dyDescent="0.35">
      <c r="B336" s="252">
        <v>331</v>
      </c>
      <c r="C336" s="253"/>
      <c r="D336" s="253"/>
      <c r="E336" s="253"/>
      <c r="F336" s="253"/>
      <c r="G336" s="253"/>
      <c r="H336" s="253"/>
      <c r="I336" s="253"/>
      <c r="J336" s="253"/>
      <c r="K336" s="253"/>
      <c r="L336" s="253"/>
      <c r="M336" s="253"/>
      <c r="N336" s="254"/>
      <c r="O336" s="254"/>
      <c r="P336" s="255"/>
      <c r="Q336" s="256"/>
      <c r="R336" s="256"/>
      <c r="S336" s="257" t="str">
        <f t="shared" si="30"/>
        <v/>
      </c>
      <c r="T336" s="253"/>
      <c r="U336" s="258"/>
      <c r="V336" s="253"/>
      <c r="W336" s="253"/>
      <c r="X336" s="253"/>
      <c r="Y336" s="253"/>
      <c r="Z336" s="258"/>
      <c r="AA336" s="258"/>
      <c r="AB336" s="259" t="str">
        <f t="shared" ca="1" si="31"/>
        <v/>
      </c>
      <c r="AC336" s="253"/>
      <c r="AD336" s="269"/>
      <c r="AE336" s="260"/>
      <c r="AF336" s="253" t="e">
        <f t="shared" ca="1" si="32"/>
        <v>#NUM!</v>
      </c>
      <c r="AG336" s="259" t="str">
        <f t="shared" ca="1" si="33"/>
        <v/>
      </c>
      <c r="AI336" s="228" t="str">
        <f t="shared" si="34"/>
        <v/>
      </c>
      <c r="AJ336" s="228" t="str">
        <f t="shared" si="35"/>
        <v/>
      </c>
    </row>
    <row r="337" spans="2:36" ht="16.8" hidden="1" thickBot="1" x14ac:dyDescent="0.35">
      <c r="B337" s="252">
        <v>332</v>
      </c>
      <c r="C337" s="253"/>
      <c r="D337" s="253"/>
      <c r="E337" s="253"/>
      <c r="F337" s="253"/>
      <c r="G337" s="253"/>
      <c r="H337" s="253"/>
      <c r="I337" s="253"/>
      <c r="J337" s="253"/>
      <c r="K337" s="253"/>
      <c r="L337" s="253"/>
      <c r="M337" s="253"/>
      <c r="N337" s="254"/>
      <c r="O337" s="254"/>
      <c r="P337" s="255"/>
      <c r="Q337" s="256"/>
      <c r="R337" s="256"/>
      <c r="S337" s="257" t="str">
        <f t="shared" si="30"/>
        <v/>
      </c>
      <c r="T337" s="253"/>
      <c r="U337" s="258"/>
      <c r="V337" s="253"/>
      <c r="W337" s="253"/>
      <c r="X337" s="253"/>
      <c r="Y337" s="253"/>
      <c r="Z337" s="258"/>
      <c r="AA337" s="258"/>
      <c r="AB337" s="259" t="str">
        <f t="shared" ca="1" si="31"/>
        <v/>
      </c>
      <c r="AC337" s="253"/>
      <c r="AD337" s="269"/>
      <c r="AE337" s="260"/>
      <c r="AF337" s="253" t="e">
        <f t="shared" ca="1" si="32"/>
        <v>#NUM!</v>
      </c>
      <c r="AG337" s="259" t="str">
        <f t="shared" ca="1" si="33"/>
        <v/>
      </c>
      <c r="AI337" s="228" t="str">
        <f t="shared" si="34"/>
        <v/>
      </c>
      <c r="AJ337" s="228" t="str">
        <f t="shared" si="35"/>
        <v/>
      </c>
    </row>
    <row r="338" spans="2:36" ht="16.8" hidden="1" thickBot="1" x14ac:dyDescent="0.35">
      <c r="B338" s="252">
        <v>333</v>
      </c>
      <c r="C338" s="253"/>
      <c r="D338" s="253"/>
      <c r="E338" s="253"/>
      <c r="F338" s="253"/>
      <c r="G338" s="253"/>
      <c r="H338" s="253"/>
      <c r="I338" s="253"/>
      <c r="J338" s="253"/>
      <c r="K338" s="253"/>
      <c r="L338" s="253"/>
      <c r="M338" s="253"/>
      <c r="N338" s="254"/>
      <c r="O338" s="254"/>
      <c r="P338" s="255"/>
      <c r="Q338" s="256"/>
      <c r="R338" s="256"/>
      <c r="S338" s="257" t="str">
        <f t="shared" si="30"/>
        <v/>
      </c>
      <c r="T338" s="253"/>
      <c r="U338" s="258"/>
      <c r="V338" s="253"/>
      <c r="W338" s="253"/>
      <c r="X338" s="253"/>
      <c r="Y338" s="253"/>
      <c r="Z338" s="258"/>
      <c r="AA338" s="258"/>
      <c r="AB338" s="259" t="str">
        <f t="shared" ca="1" si="31"/>
        <v/>
      </c>
      <c r="AC338" s="253"/>
      <c r="AD338" s="269"/>
      <c r="AE338" s="260"/>
      <c r="AF338" s="253" t="e">
        <f t="shared" ca="1" si="32"/>
        <v>#NUM!</v>
      </c>
      <c r="AG338" s="259" t="str">
        <f t="shared" ca="1" si="33"/>
        <v/>
      </c>
      <c r="AI338" s="228" t="str">
        <f t="shared" si="34"/>
        <v/>
      </c>
      <c r="AJ338" s="228" t="str">
        <f t="shared" si="35"/>
        <v/>
      </c>
    </row>
    <row r="339" spans="2:36" ht="16.8" hidden="1" thickBot="1" x14ac:dyDescent="0.35">
      <c r="B339" s="252">
        <v>334</v>
      </c>
      <c r="C339" s="253"/>
      <c r="D339" s="253"/>
      <c r="E339" s="253"/>
      <c r="F339" s="253"/>
      <c r="G339" s="253"/>
      <c r="H339" s="253"/>
      <c r="I339" s="253"/>
      <c r="J339" s="253"/>
      <c r="K339" s="253"/>
      <c r="L339" s="253"/>
      <c r="M339" s="253"/>
      <c r="N339" s="254"/>
      <c r="O339" s="254"/>
      <c r="P339" s="255"/>
      <c r="Q339" s="256"/>
      <c r="R339" s="256"/>
      <c r="S339" s="257" t="str">
        <f t="shared" si="30"/>
        <v/>
      </c>
      <c r="T339" s="253"/>
      <c r="U339" s="258"/>
      <c r="V339" s="253"/>
      <c r="W339" s="253"/>
      <c r="X339" s="253"/>
      <c r="Y339" s="253"/>
      <c r="Z339" s="258"/>
      <c r="AA339" s="258"/>
      <c r="AB339" s="259" t="str">
        <f t="shared" ca="1" si="31"/>
        <v/>
      </c>
      <c r="AC339" s="253"/>
      <c r="AD339" s="269"/>
      <c r="AE339" s="260"/>
      <c r="AF339" s="253" t="e">
        <f t="shared" ca="1" si="32"/>
        <v>#NUM!</v>
      </c>
      <c r="AG339" s="259" t="str">
        <f t="shared" ca="1" si="33"/>
        <v/>
      </c>
      <c r="AI339" s="228" t="str">
        <f t="shared" si="34"/>
        <v/>
      </c>
      <c r="AJ339" s="228" t="str">
        <f t="shared" si="35"/>
        <v/>
      </c>
    </row>
    <row r="340" spans="2:36" ht="16.8" hidden="1" thickBot="1" x14ac:dyDescent="0.35">
      <c r="B340" s="252">
        <v>335</v>
      </c>
      <c r="C340" s="253"/>
      <c r="D340" s="253"/>
      <c r="E340" s="253"/>
      <c r="F340" s="253"/>
      <c r="G340" s="253"/>
      <c r="H340" s="253"/>
      <c r="I340" s="253"/>
      <c r="J340" s="253"/>
      <c r="K340" s="253"/>
      <c r="L340" s="253"/>
      <c r="M340" s="253"/>
      <c r="N340" s="254"/>
      <c r="O340" s="254"/>
      <c r="P340" s="255"/>
      <c r="Q340" s="256"/>
      <c r="R340" s="256"/>
      <c r="S340" s="257" t="str">
        <f t="shared" si="30"/>
        <v/>
      </c>
      <c r="T340" s="253"/>
      <c r="U340" s="258"/>
      <c r="V340" s="253"/>
      <c r="W340" s="253"/>
      <c r="X340" s="253"/>
      <c r="Y340" s="253"/>
      <c r="Z340" s="258"/>
      <c r="AA340" s="258"/>
      <c r="AB340" s="259" t="str">
        <f t="shared" ca="1" si="31"/>
        <v/>
      </c>
      <c r="AC340" s="253"/>
      <c r="AD340" s="269"/>
      <c r="AE340" s="260"/>
      <c r="AF340" s="253" t="e">
        <f t="shared" ca="1" si="32"/>
        <v>#NUM!</v>
      </c>
      <c r="AG340" s="259" t="str">
        <f t="shared" ca="1" si="33"/>
        <v/>
      </c>
      <c r="AI340" s="228" t="str">
        <f t="shared" si="34"/>
        <v/>
      </c>
      <c r="AJ340" s="228" t="str">
        <f t="shared" si="35"/>
        <v/>
      </c>
    </row>
    <row r="341" spans="2:36" ht="16.8" hidden="1" thickBot="1" x14ac:dyDescent="0.35">
      <c r="B341" s="252">
        <v>336</v>
      </c>
      <c r="C341" s="253"/>
      <c r="D341" s="253"/>
      <c r="E341" s="253"/>
      <c r="F341" s="253"/>
      <c r="G341" s="253"/>
      <c r="H341" s="253"/>
      <c r="I341" s="253"/>
      <c r="J341" s="253"/>
      <c r="K341" s="253"/>
      <c r="L341" s="253"/>
      <c r="M341" s="253"/>
      <c r="N341" s="254"/>
      <c r="O341" s="254"/>
      <c r="P341" s="255"/>
      <c r="Q341" s="256"/>
      <c r="R341" s="256"/>
      <c r="S341" s="257" t="str">
        <f t="shared" si="30"/>
        <v/>
      </c>
      <c r="T341" s="253"/>
      <c r="U341" s="258"/>
      <c r="V341" s="253"/>
      <c r="W341" s="253"/>
      <c r="X341" s="253"/>
      <c r="Y341" s="253"/>
      <c r="Z341" s="258"/>
      <c r="AA341" s="258"/>
      <c r="AB341" s="259" t="str">
        <f t="shared" ca="1" si="31"/>
        <v/>
      </c>
      <c r="AC341" s="253"/>
      <c r="AD341" s="269"/>
      <c r="AE341" s="260"/>
      <c r="AF341" s="253" t="e">
        <f t="shared" ca="1" si="32"/>
        <v>#NUM!</v>
      </c>
      <c r="AG341" s="259" t="str">
        <f t="shared" ca="1" si="33"/>
        <v/>
      </c>
      <c r="AI341" s="228" t="str">
        <f t="shared" si="34"/>
        <v/>
      </c>
      <c r="AJ341" s="228" t="str">
        <f t="shared" si="35"/>
        <v/>
      </c>
    </row>
    <row r="342" spans="2:36" ht="16.8" hidden="1" thickBot="1" x14ac:dyDescent="0.35">
      <c r="B342" s="252">
        <v>337</v>
      </c>
      <c r="C342" s="253"/>
      <c r="D342" s="253"/>
      <c r="E342" s="253"/>
      <c r="F342" s="253"/>
      <c r="G342" s="253"/>
      <c r="H342" s="253"/>
      <c r="I342" s="253"/>
      <c r="J342" s="253"/>
      <c r="K342" s="253"/>
      <c r="L342" s="253"/>
      <c r="M342" s="253"/>
      <c r="N342" s="254"/>
      <c r="O342" s="254"/>
      <c r="P342" s="255"/>
      <c r="Q342" s="256"/>
      <c r="R342" s="256"/>
      <c r="S342" s="257" t="str">
        <f t="shared" si="30"/>
        <v/>
      </c>
      <c r="T342" s="253"/>
      <c r="U342" s="258"/>
      <c r="V342" s="253"/>
      <c r="W342" s="253"/>
      <c r="X342" s="253"/>
      <c r="Y342" s="253"/>
      <c r="Z342" s="258"/>
      <c r="AA342" s="258"/>
      <c r="AB342" s="259" t="str">
        <f t="shared" ca="1" si="31"/>
        <v/>
      </c>
      <c r="AC342" s="253"/>
      <c r="AD342" s="269"/>
      <c r="AE342" s="260"/>
      <c r="AF342" s="253" t="e">
        <f t="shared" ca="1" si="32"/>
        <v>#NUM!</v>
      </c>
      <c r="AG342" s="259" t="str">
        <f t="shared" ca="1" si="33"/>
        <v/>
      </c>
      <c r="AI342" s="228" t="str">
        <f t="shared" si="34"/>
        <v/>
      </c>
      <c r="AJ342" s="228" t="str">
        <f t="shared" si="35"/>
        <v/>
      </c>
    </row>
    <row r="343" spans="2:36" ht="16.8" hidden="1" thickBot="1" x14ac:dyDescent="0.35">
      <c r="B343" s="252">
        <v>338</v>
      </c>
      <c r="C343" s="253"/>
      <c r="D343" s="253"/>
      <c r="E343" s="253"/>
      <c r="F343" s="253"/>
      <c r="G343" s="253"/>
      <c r="H343" s="253"/>
      <c r="I343" s="253"/>
      <c r="J343" s="253"/>
      <c r="K343" s="253"/>
      <c r="L343" s="253"/>
      <c r="M343" s="253"/>
      <c r="N343" s="254"/>
      <c r="O343" s="254"/>
      <c r="P343" s="255"/>
      <c r="Q343" s="256"/>
      <c r="R343" s="256"/>
      <c r="S343" s="257" t="str">
        <f t="shared" si="30"/>
        <v/>
      </c>
      <c r="T343" s="253"/>
      <c r="U343" s="258"/>
      <c r="V343" s="253"/>
      <c r="W343" s="253"/>
      <c r="X343" s="253"/>
      <c r="Y343" s="253"/>
      <c r="Z343" s="258"/>
      <c r="AA343" s="258"/>
      <c r="AB343" s="259" t="str">
        <f t="shared" ca="1" si="31"/>
        <v/>
      </c>
      <c r="AC343" s="253"/>
      <c r="AD343" s="269"/>
      <c r="AE343" s="260"/>
      <c r="AF343" s="253" t="e">
        <f t="shared" ca="1" si="32"/>
        <v>#NUM!</v>
      </c>
      <c r="AG343" s="259" t="str">
        <f t="shared" ca="1" si="33"/>
        <v/>
      </c>
      <c r="AI343" s="228" t="str">
        <f t="shared" si="34"/>
        <v/>
      </c>
      <c r="AJ343" s="228" t="str">
        <f t="shared" si="35"/>
        <v/>
      </c>
    </row>
    <row r="344" spans="2:36" ht="16.8" hidden="1" thickBot="1" x14ac:dyDescent="0.35">
      <c r="B344" s="252">
        <v>339</v>
      </c>
      <c r="C344" s="253"/>
      <c r="D344" s="253"/>
      <c r="E344" s="253"/>
      <c r="F344" s="253"/>
      <c r="G344" s="253"/>
      <c r="H344" s="253"/>
      <c r="I344" s="253"/>
      <c r="J344" s="253"/>
      <c r="K344" s="253"/>
      <c r="L344" s="253"/>
      <c r="M344" s="253"/>
      <c r="N344" s="254"/>
      <c r="O344" s="254"/>
      <c r="P344" s="255"/>
      <c r="Q344" s="256"/>
      <c r="R344" s="256"/>
      <c r="S344" s="257" t="str">
        <f t="shared" si="30"/>
        <v/>
      </c>
      <c r="T344" s="253"/>
      <c r="U344" s="258"/>
      <c r="V344" s="253"/>
      <c r="W344" s="253"/>
      <c r="X344" s="253"/>
      <c r="Y344" s="253"/>
      <c r="Z344" s="258"/>
      <c r="AA344" s="258"/>
      <c r="AB344" s="259" t="str">
        <f t="shared" ca="1" si="31"/>
        <v/>
      </c>
      <c r="AC344" s="253"/>
      <c r="AD344" s="269"/>
      <c r="AE344" s="260"/>
      <c r="AF344" s="253" t="e">
        <f t="shared" ca="1" si="32"/>
        <v>#NUM!</v>
      </c>
      <c r="AG344" s="259" t="str">
        <f t="shared" ca="1" si="33"/>
        <v/>
      </c>
      <c r="AI344" s="228" t="str">
        <f t="shared" si="34"/>
        <v/>
      </c>
      <c r="AJ344" s="228" t="str">
        <f t="shared" si="35"/>
        <v/>
      </c>
    </row>
    <row r="345" spans="2:36" ht="16.8" hidden="1" thickBot="1" x14ac:dyDescent="0.35">
      <c r="B345" s="252">
        <v>340</v>
      </c>
      <c r="C345" s="253"/>
      <c r="D345" s="253"/>
      <c r="E345" s="253"/>
      <c r="F345" s="253"/>
      <c r="G345" s="253"/>
      <c r="H345" s="253"/>
      <c r="I345" s="253"/>
      <c r="J345" s="253"/>
      <c r="K345" s="253"/>
      <c r="L345" s="253"/>
      <c r="M345" s="253"/>
      <c r="N345" s="254"/>
      <c r="O345" s="254"/>
      <c r="P345" s="255"/>
      <c r="Q345" s="256"/>
      <c r="R345" s="256"/>
      <c r="S345" s="257" t="str">
        <f t="shared" si="30"/>
        <v/>
      </c>
      <c r="T345" s="253"/>
      <c r="U345" s="258"/>
      <c r="V345" s="253"/>
      <c r="W345" s="253"/>
      <c r="X345" s="253"/>
      <c r="Y345" s="253"/>
      <c r="Z345" s="258"/>
      <c r="AA345" s="258"/>
      <c r="AB345" s="259" t="str">
        <f t="shared" ca="1" si="31"/>
        <v/>
      </c>
      <c r="AC345" s="253"/>
      <c r="AD345" s="269"/>
      <c r="AE345" s="260"/>
      <c r="AF345" s="253" t="e">
        <f t="shared" ca="1" si="32"/>
        <v>#NUM!</v>
      </c>
      <c r="AG345" s="259" t="str">
        <f t="shared" ca="1" si="33"/>
        <v/>
      </c>
      <c r="AI345" s="228" t="str">
        <f t="shared" si="34"/>
        <v/>
      </c>
      <c r="AJ345" s="228" t="str">
        <f t="shared" si="35"/>
        <v/>
      </c>
    </row>
    <row r="346" spans="2:36" ht="16.8" hidden="1" thickBot="1" x14ac:dyDescent="0.35">
      <c r="B346" s="252">
        <v>341</v>
      </c>
      <c r="C346" s="253"/>
      <c r="D346" s="253"/>
      <c r="E346" s="253"/>
      <c r="F346" s="253"/>
      <c r="G346" s="253"/>
      <c r="H346" s="253"/>
      <c r="I346" s="253"/>
      <c r="J346" s="253"/>
      <c r="K346" s="253"/>
      <c r="L346" s="253"/>
      <c r="M346" s="253"/>
      <c r="N346" s="254"/>
      <c r="O346" s="254"/>
      <c r="P346" s="255"/>
      <c r="Q346" s="256"/>
      <c r="R346" s="256"/>
      <c r="S346" s="257" t="str">
        <f t="shared" si="30"/>
        <v/>
      </c>
      <c r="T346" s="253"/>
      <c r="U346" s="258"/>
      <c r="V346" s="253"/>
      <c r="W346" s="253"/>
      <c r="X346" s="253"/>
      <c r="Y346" s="253"/>
      <c r="Z346" s="258"/>
      <c r="AA346" s="258"/>
      <c r="AB346" s="259" t="str">
        <f t="shared" ca="1" si="31"/>
        <v/>
      </c>
      <c r="AC346" s="253"/>
      <c r="AD346" s="269"/>
      <c r="AE346" s="260"/>
      <c r="AF346" s="253" t="e">
        <f t="shared" ca="1" si="32"/>
        <v>#NUM!</v>
      </c>
      <c r="AG346" s="259" t="str">
        <f t="shared" ca="1" si="33"/>
        <v/>
      </c>
      <c r="AI346" s="228" t="str">
        <f t="shared" si="34"/>
        <v/>
      </c>
      <c r="AJ346" s="228" t="str">
        <f t="shared" si="35"/>
        <v/>
      </c>
    </row>
    <row r="347" spans="2:36" ht="16.8" hidden="1" thickBot="1" x14ac:dyDescent="0.35">
      <c r="B347" s="252">
        <v>342</v>
      </c>
      <c r="C347" s="253"/>
      <c r="D347" s="253"/>
      <c r="E347" s="253"/>
      <c r="F347" s="253"/>
      <c r="G347" s="253"/>
      <c r="H347" s="253"/>
      <c r="I347" s="253"/>
      <c r="J347" s="253"/>
      <c r="K347" s="253"/>
      <c r="L347" s="253"/>
      <c r="M347" s="253"/>
      <c r="N347" s="254"/>
      <c r="O347" s="254"/>
      <c r="P347" s="255"/>
      <c r="Q347" s="256"/>
      <c r="R347" s="256"/>
      <c r="S347" s="257" t="str">
        <f t="shared" si="30"/>
        <v/>
      </c>
      <c r="T347" s="253"/>
      <c r="U347" s="258"/>
      <c r="V347" s="253"/>
      <c r="W347" s="253"/>
      <c r="X347" s="253"/>
      <c r="Y347" s="253"/>
      <c r="Z347" s="258"/>
      <c r="AA347" s="258"/>
      <c r="AB347" s="259" t="str">
        <f t="shared" ca="1" si="31"/>
        <v/>
      </c>
      <c r="AC347" s="253"/>
      <c r="AD347" s="269"/>
      <c r="AE347" s="260"/>
      <c r="AF347" s="253" t="e">
        <f t="shared" ca="1" si="32"/>
        <v>#NUM!</v>
      </c>
      <c r="AG347" s="259" t="str">
        <f t="shared" ca="1" si="33"/>
        <v/>
      </c>
      <c r="AI347" s="228" t="str">
        <f t="shared" si="34"/>
        <v/>
      </c>
      <c r="AJ347" s="228" t="str">
        <f t="shared" si="35"/>
        <v/>
      </c>
    </row>
    <row r="348" spans="2:36" ht="16.8" hidden="1" thickBot="1" x14ac:dyDescent="0.35">
      <c r="B348" s="252">
        <v>343</v>
      </c>
      <c r="C348" s="253"/>
      <c r="D348" s="253"/>
      <c r="E348" s="253"/>
      <c r="F348" s="253"/>
      <c r="G348" s="253"/>
      <c r="H348" s="253"/>
      <c r="I348" s="253"/>
      <c r="J348" s="253"/>
      <c r="K348" s="253"/>
      <c r="L348" s="253"/>
      <c r="M348" s="253"/>
      <c r="N348" s="254"/>
      <c r="O348" s="254"/>
      <c r="P348" s="255"/>
      <c r="Q348" s="256"/>
      <c r="R348" s="256"/>
      <c r="S348" s="257" t="str">
        <f t="shared" si="30"/>
        <v/>
      </c>
      <c r="T348" s="253"/>
      <c r="U348" s="258"/>
      <c r="V348" s="253"/>
      <c r="W348" s="253"/>
      <c r="X348" s="253"/>
      <c r="Y348" s="253"/>
      <c r="Z348" s="258"/>
      <c r="AA348" s="258"/>
      <c r="AB348" s="259" t="str">
        <f t="shared" ca="1" si="31"/>
        <v/>
      </c>
      <c r="AC348" s="253"/>
      <c r="AD348" s="269"/>
      <c r="AE348" s="260"/>
      <c r="AF348" s="253" t="e">
        <f t="shared" ca="1" si="32"/>
        <v>#NUM!</v>
      </c>
      <c r="AG348" s="259" t="str">
        <f t="shared" ca="1" si="33"/>
        <v/>
      </c>
      <c r="AI348" s="228" t="str">
        <f t="shared" si="34"/>
        <v/>
      </c>
      <c r="AJ348" s="228" t="str">
        <f t="shared" si="35"/>
        <v/>
      </c>
    </row>
    <row r="349" spans="2:36" ht="16.8" hidden="1" thickBot="1" x14ac:dyDescent="0.35">
      <c r="B349" s="252">
        <v>344</v>
      </c>
      <c r="C349" s="253"/>
      <c r="D349" s="253"/>
      <c r="E349" s="253"/>
      <c r="F349" s="253"/>
      <c r="G349" s="253"/>
      <c r="H349" s="253"/>
      <c r="I349" s="253"/>
      <c r="J349" s="253"/>
      <c r="K349" s="253"/>
      <c r="L349" s="253"/>
      <c r="M349" s="253"/>
      <c r="N349" s="254"/>
      <c r="O349" s="254"/>
      <c r="P349" s="255"/>
      <c r="Q349" s="256"/>
      <c r="R349" s="256"/>
      <c r="S349" s="257" t="str">
        <f t="shared" si="30"/>
        <v/>
      </c>
      <c r="T349" s="253"/>
      <c r="U349" s="258"/>
      <c r="V349" s="253"/>
      <c r="W349" s="253"/>
      <c r="X349" s="253"/>
      <c r="Y349" s="253"/>
      <c r="Z349" s="258"/>
      <c r="AA349" s="258"/>
      <c r="AB349" s="259" t="str">
        <f t="shared" ca="1" si="31"/>
        <v/>
      </c>
      <c r="AC349" s="253"/>
      <c r="AD349" s="269"/>
      <c r="AE349" s="260"/>
      <c r="AF349" s="253" t="e">
        <f t="shared" ca="1" si="32"/>
        <v>#NUM!</v>
      </c>
      <c r="AG349" s="259" t="str">
        <f t="shared" ca="1" si="33"/>
        <v/>
      </c>
      <c r="AI349" s="228" t="str">
        <f t="shared" si="34"/>
        <v/>
      </c>
      <c r="AJ349" s="228" t="str">
        <f t="shared" si="35"/>
        <v/>
      </c>
    </row>
    <row r="350" spans="2:36" ht="16.8" hidden="1" thickBot="1" x14ac:dyDescent="0.35">
      <c r="B350" s="252">
        <v>345</v>
      </c>
      <c r="C350" s="253"/>
      <c r="D350" s="253"/>
      <c r="E350" s="253"/>
      <c r="F350" s="253"/>
      <c r="G350" s="253"/>
      <c r="H350" s="253"/>
      <c r="I350" s="253"/>
      <c r="J350" s="253"/>
      <c r="K350" s="253"/>
      <c r="L350" s="253"/>
      <c r="M350" s="253"/>
      <c r="N350" s="254"/>
      <c r="O350" s="254"/>
      <c r="P350" s="255"/>
      <c r="Q350" s="256"/>
      <c r="R350" s="256"/>
      <c r="S350" s="257" t="str">
        <f t="shared" si="30"/>
        <v/>
      </c>
      <c r="T350" s="253"/>
      <c r="U350" s="258"/>
      <c r="V350" s="253"/>
      <c r="W350" s="253"/>
      <c r="X350" s="253"/>
      <c r="Y350" s="253"/>
      <c r="Z350" s="258"/>
      <c r="AA350" s="258"/>
      <c r="AB350" s="259" t="str">
        <f t="shared" ca="1" si="31"/>
        <v/>
      </c>
      <c r="AC350" s="253"/>
      <c r="AD350" s="269"/>
      <c r="AE350" s="260"/>
      <c r="AF350" s="253" t="e">
        <f t="shared" ca="1" si="32"/>
        <v>#NUM!</v>
      </c>
      <c r="AG350" s="259" t="str">
        <f t="shared" ca="1" si="33"/>
        <v/>
      </c>
      <c r="AI350" s="228" t="str">
        <f t="shared" si="34"/>
        <v/>
      </c>
      <c r="AJ350" s="228" t="str">
        <f t="shared" si="35"/>
        <v/>
      </c>
    </row>
    <row r="351" spans="2:36" ht="16.8" hidden="1" thickBot="1" x14ac:dyDescent="0.35">
      <c r="B351" s="252">
        <v>346</v>
      </c>
      <c r="C351" s="253"/>
      <c r="D351" s="253"/>
      <c r="E351" s="253"/>
      <c r="F351" s="253"/>
      <c r="G351" s="253"/>
      <c r="H351" s="253"/>
      <c r="I351" s="253"/>
      <c r="J351" s="253"/>
      <c r="K351" s="253"/>
      <c r="L351" s="253"/>
      <c r="M351" s="253"/>
      <c r="N351" s="254"/>
      <c r="O351" s="254"/>
      <c r="P351" s="255"/>
      <c r="Q351" s="256"/>
      <c r="R351" s="256"/>
      <c r="S351" s="257" t="str">
        <f t="shared" si="30"/>
        <v/>
      </c>
      <c r="T351" s="253"/>
      <c r="U351" s="258"/>
      <c r="V351" s="253"/>
      <c r="W351" s="253"/>
      <c r="X351" s="253"/>
      <c r="Y351" s="253"/>
      <c r="Z351" s="258"/>
      <c r="AA351" s="258"/>
      <c r="AB351" s="259" t="str">
        <f t="shared" ca="1" si="31"/>
        <v/>
      </c>
      <c r="AC351" s="253"/>
      <c r="AD351" s="269"/>
      <c r="AE351" s="260"/>
      <c r="AF351" s="253" t="e">
        <f t="shared" ca="1" si="32"/>
        <v>#NUM!</v>
      </c>
      <c r="AG351" s="259" t="str">
        <f t="shared" ca="1" si="33"/>
        <v/>
      </c>
      <c r="AI351" s="228" t="str">
        <f t="shared" si="34"/>
        <v/>
      </c>
      <c r="AJ351" s="228" t="str">
        <f t="shared" si="35"/>
        <v/>
      </c>
    </row>
    <row r="352" spans="2:36" ht="16.8" hidden="1" thickBot="1" x14ac:dyDescent="0.35">
      <c r="B352" s="252">
        <v>347</v>
      </c>
      <c r="C352" s="253"/>
      <c r="D352" s="253"/>
      <c r="E352" s="253"/>
      <c r="F352" s="253"/>
      <c r="G352" s="253"/>
      <c r="H352" s="253"/>
      <c r="I352" s="253"/>
      <c r="J352" s="253"/>
      <c r="K352" s="253"/>
      <c r="L352" s="253"/>
      <c r="M352" s="253"/>
      <c r="N352" s="254"/>
      <c r="O352" s="254"/>
      <c r="P352" s="255"/>
      <c r="Q352" s="256"/>
      <c r="R352" s="256"/>
      <c r="S352" s="257" t="str">
        <f t="shared" si="30"/>
        <v/>
      </c>
      <c r="T352" s="253"/>
      <c r="U352" s="258"/>
      <c r="V352" s="253"/>
      <c r="W352" s="253"/>
      <c r="X352" s="253"/>
      <c r="Y352" s="253"/>
      <c r="Z352" s="258"/>
      <c r="AA352" s="258"/>
      <c r="AB352" s="259" t="str">
        <f t="shared" ca="1" si="31"/>
        <v/>
      </c>
      <c r="AC352" s="253"/>
      <c r="AD352" s="269"/>
      <c r="AE352" s="260"/>
      <c r="AF352" s="253" t="e">
        <f t="shared" ca="1" si="32"/>
        <v>#NUM!</v>
      </c>
      <c r="AG352" s="259" t="str">
        <f t="shared" ca="1" si="33"/>
        <v/>
      </c>
      <c r="AI352" s="228" t="str">
        <f t="shared" si="34"/>
        <v/>
      </c>
      <c r="AJ352" s="228" t="str">
        <f t="shared" si="35"/>
        <v/>
      </c>
    </row>
    <row r="353" spans="2:36" ht="16.8" hidden="1" thickBot="1" x14ac:dyDescent="0.35">
      <c r="B353" s="252">
        <v>348</v>
      </c>
      <c r="C353" s="253"/>
      <c r="D353" s="253"/>
      <c r="E353" s="253"/>
      <c r="F353" s="253"/>
      <c r="G353" s="253"/>
      <c r="H353" s="253"/>
      <c r="I353" s="253"/>
      <c r="J353" s="253"/>
      <c r="K353" s="253"/>
      <c r="L353" s="253"/>
      <c r="M353" s="253"/>
      <c r="N353" s="254"/>
      <c r="O353" s="254"/>
      <c r="P353" s="255"/>
      <c r="Q353" s="256"/>
      <c r="R353" s="256"/>
      <c r="S353" s="257" t="str">
        <f t="shared" si="30"/>
        <v/>
      </c>
      <c r="T353" s="253"/>
      <c r="U353" s="258"/>
      <c r="V353" s="253"/>
      <c r="W353" s="253"/>
      <c r="X353" s="253"/>
      <c r="Y353" s="253"/>
      <c r="Z353" s="258"/>
      <c r="AA353" s="258"/>
      <c r="AB353" s="259" t="str">
        <f t="shared" ca="1" si="31"/>
        <v/>
      </c>
      <c r="AC353" s="253"/>
      <c r="AD353" s="269"/>
      <c r="AE353" s="260"/>
      <c r="AF353" s="253" t="e">
        <f t="shared" ca="1" si="32"/>
        <v>#NUM!</v>
      </c>
      <c r="AG353" s="259" t="str">
        <f t="shared" ca="1" si="33"/>
        <v/>
      </c>
      <c r="AI353" s="228" t="str">
        <f t="shared" si="34"/>
        <v/>
      </c>
      <c r="AJ353" s="228" t="str">
        <f t="shared" si="35"/>
        <v/>
      </c>
    </row>
    <row r="354" spans="2:36" ht="16.8" hidden="1" thickBot="1" x14ac:dyDescent="0.35">
      <c r="B354" s="252">
        <v>349</v>
      </c>
      <c r="C354" s="253"/>
      <c r="D354" s="253"/>
      <c r="E354" s="253"/>
      <c r="F354" s="253"/>
      <c r="G354" s="253"/>
      <c r="H354" s="253"/>
      <c r="I354" s="253"/>
      <c r="J354" s="253"/>
      <c r="K354" s="253"/>
      <c r="L354" s="253"/>
      <c r="M354" s="253"/>
      <c r="N354" s="254"/>
      <c r="O354" s="254"/>
      <c r="P354" s="255"/>
      <c r="Q354" s="256"/>
      <c r="R354" s="256"/>
      <c r="S354" s="257" t="str">
        <f t="shared" si="30"/>
        <v/>
      </c>
      <c r="T354" s="253"/>
      <c r="U354" s="258"/>
      <c r="V354" s="253"/>
      <c r="W354" s="253"/>
      <c r="X354" s="253"/>
      <c r="Y354" s="253"/>
      <c r="Z354" s="258"/>
      <c r="AA354" s="258"/>
      <c r="AB354" s="259" t="str">
        <f t="shared" ca="1" si="31"/>
        <v/>
      </c>
      <c r="AC354" s="253"/>
      <c r="AD354" s="269"/>
      <c r="AE354" s="260"/>
      <c r="AF354" s="253" t="e">
        <f t="shared" ca="1" si="32"/>
        <v>#NUM!</v>
      </c>
      <c r="AG354" s="259" t="str">
        <f t="shared" ca="1" si="33"/>
        <v/>
      </c>
      <c r="AI354" s="228" t="str">
        <f t="shared" si="34"/>
        <v/>
      </c>
      <c r="AJ354" s="228" t="str">
        <f t="shared" si="35"/>
        <v/>
      </c>
    </row>
    <row r="355" spans="2:36" ht="16.8" hidden="1" thickBot="1" x14ac:dyDescent="0.35">
      <c r="B355" s="252">
        <v>350</v>
      </c>
      <c r="C355" s="253"/>
      <c r="D355" s="253"/>
      <c r="E355" s="253"/>
      <c r="F355" s="253"/>
      <c r="G355" s="253"/>
      <c r="H355" s="253"/>
      <c r="I355" s="253"/>
      <c r="J355" s="253"/>
      <c r="K355" s="253"/>
      <c r="L355" s="253"/>
      <c r="M355" s="253"/>
      <c r="N355" s="254"/>
      <c r="O355" s="254"/>
      <c r="P355" s="255"/>
      <c r="Q355" s="256"/>
      <c r="R355" s="256"/>
      <c r="S355" s="257" t="str">
        <f t="shared" si="30"/>
        <v/>
      </c>
      <c r="T355" s="253"/>
      <c r="U355" s="258"/>
      <c r="V355" s="253"/>
      <c r="W355" s="253"/>
      <c r="X355" s="253"/>
      <c r="Y355" s="253"/>
      <c r="Z355" s="258"/>
      <c r="AA355" s="258"/>
      <c r="AB355" s="259" t="str">
        <f t="shared" ca="1" si="31"/>
        <v/>
      </c>
      <c r="AC355" s="253"/>
      <c r="AD355" s="269"/>
      <c r="AE355" s="260"/>
      <c r="AF355" s="253" t="e">
        <f t="shared" ca="1" si="32"/>
        <v>#NUM!</v>
      </c>
      <c r="AG355" s="259" t="str">
        <f t="shared" ca="1" si="33"/>
        <v/>
      </c>
      <c r="AI355" s="228" t="str">
        <f t="shared" si="34"/>
        <v/>
      </c>
      <c r="AJ355" s="228" t="str">
        <f t="shared" si="35"/>
        <v/>
      </c>
    </row>
    <row r="356" spans="2:36" ht="16.8" hidden="1" thickBot="1" x14ac:dyDescent="0.35">
      <c r="B356" s="252">
        <v>351</v>
      </c>
      <c r="C356" s="253"/>
      <c r="D356" s="253"/>
      <c r="E356" s="253"/>
      <c r="F356" s="253"/>
      <c r="G356" s="253"/>
      <c r="H356" s="253"/>
      <c r="I356" s="253"/>
      <c r="J356" s="253"/>
      <c r="K356" s="253"/>
      <c r="L356" s="253"/>
      <c r="M356" s="253"/>
      <c r="N356" s="254"/>
      <c r="O356" s="254"/>
      <c r="P356" s="255"/>
      <c r="Q356" s="256"/>
      <c r="R356" s="256"/>
      <c r="S356" s="257" t="str">
        <f t="shared" si="30"/>
        <v/>
      </c>
      <c r="T356" s="253"/>
      <c r="U356" s="258"/>
      <c r="V356" s="253"/>
      <c r="W356" s="253"/>
      <c r="X356" s="253"/>
      <c r="Y356" s="253"/>
      <c r="Z356" s="258"/>
      <c r="AA356" s="258"/>
      <c r="AB356" s="259" t="str">
        <f t="shared" ca="1" si="31"/>
        <v/>
      </c>
      <c r="AC356" s="253"/>
      <c r="AD356" s="269"/>
      <c r="AE356" s="260"/>
      <c r="AF356" s="253" t="e">
        <f t="shared" ca="1" si="32"/>
        <v>#NUM!</v>
      </c>
      <c r="AG356" s="259" t="str">
        <f t="shared" ca="1" si="33"/>
        <v/>
      </c>
      <c r="AI356" s="228" t="str">
        <f t="shared" si="34"/>
        <v/>
      </c>
      <c r="AJ356" s="228" t="str">
        <f t="shared" si="35"/>
        <v/>
      </c>
    </row>
    <row r="357" spans="2:36" ht="16.8" hidden="1" thickBot="1" x14ac:dyDescent="0.35">
      <c r="B357" s="252">
        <v>352</v>
      </c>
      <c r="C357" s="253"/>
      <c r="D357" s="253"/>
      <c r="E357" s="253"/>
      <c r="F357" s="253"/>
      <c r="G357" s="253"/>
      <c r="H357" s="253"/>
      <c r="I357" s="253"/>
      <c r="J357" s="253"/>
      <c r="K357" s="253"/>
      <c r="L357" s="253"/>
      <c r="M357" s="253"/>
      <c r="N357" s="254"/>
      <c r="O357" s="254"/>
      <c r="P357" s="255"/>
      <c r="Q357" s="256"/>
      <c r="R357" s="256"/>
      <c r="S357" s="257" t="str">
        <f t="shared" si="30"/>
        <v/>
      </c>
      <c r="T357" s="253"/>
      <c r="U357" s="258"/>
      <c r="V357" s="253"/>
      <c r="W357" s="253"/>
      <c r="X357" s="253"/>
      <c r="Y357" s="253"/>
      <c r="Z357" s="258"/>
      <c r="AA357" s="258"/>
      <c r="AB357" s="259" t="str">
        <f t="shared" ca="1" si="31"/>
        <v/>
      </c>
      <c r="AC357" s="253"/>
      <c r="AD357" s="269"/>
      <c r="AE357" s="260"/>
      <c r="AF357" s="253" t="e">
        <f t="shared" ca="1" si="32"/>
        <v>#NUM!</v>
      </c>
      <c r="AG357" s="259" t="str">
        <f t="shared" ca="1" si="33"/>
        <v/>
      </c>
      <c r="AI357" s="228" t="str">
        <f t="shared" si="34"/>
        <v/>
      </c>
      <c r="AJ357" s="228" t="str">
        <f t="shared" si="35"/>
        <v/>
      </c>
    </row>
    <row r="358" spans="2:36" ht="16.8" hidden="1" thickBot="1" x14ac:dyDescent="0.35">
      <c r="B358" s="252">
        <v>353</v>
      </c>
      <c r="C358" s="253"/>
      <c r="D358" s="253"/>
      <c r="E358" s="253"/>
      <c r="F358" s="253"/>
      <c r="G358" s="253"/>
      <c r="H358" s="253"/>
      <c r="I358" s="253"/>
      <c r="J358" s="253"/>
      <c r="K358" s="253"/>
      <c r="L358" s="253"/>
      <c r="M358" s="253"/>
      <c r="N358" s="254"/>
      <c r="O358" s="254"/>
      <c r="P358" s="255"/>
      <c r="Q358" s="256"/>
      <c r="R358" s="256"/>
      <c r="S358" s="257" t="str">
        <f t="shared" si="30"/>
        <v/>
      </c>
      <c r="T358" s="253"/>
      <c r="U358" s="258"/>
      <c r="V358" s="253"/>
      <c r="W358" s="253"/>
      <c r="X358" s="253"/>
      <c r="Y358" s="253"/>
      <c r="Z358" s="258"/>
      <c r="AA358" s="258"/>
      <c r="AB358" s="259" t="str">
        <f t="shared" ca="1" si="31"/>
        <v/>
      </c>
      <c r="AC358" s="253"/>
      <c r="AD358" s="269"/>
      <c r="AE358" s="260"/>
      <c r="AF358" s="253" t="e">
        <f t="shared" ca="1" si="32"/>
        <v>#NUM!</v>
      </c>
      <c r="AG358" s="259" t="str">
        <f t="shared" ca="1" si="33"/>
        <v/>
      </c>
      <c r="AI358" s="228" t="str">
        <f t="shared" si="34"/>
        <v/>
      </c>
      <c r="AJ358" s="228" t="str">
        <f t="shared" si="35"/>
        <v/>
      </c>
    </row>
    <row r="359" spans="2:36" ht="16.8" hidden="1" thickBot="1" x14ac:dyDescent="0.35">
      <c r="B359" s="252">
        <v>354</v>
      </c>
      <c r="C359" s="253"/>
      <c r="D359" s="253"/>
      <c r="E359" s="253"/>
      <c r="F359" s="253"/>
      <c r="G359" s="253"/>
      <c r="H359" s="253"/>
      <c r="I359" s="253"/>
      <c r="J359" s="253"/>
      <c r="K359" s="253"/>
      <c r="L359" s="253"/>
      <c r="M359" s="253"/>
      <c r="N359" s="254"/>
      <c r="O359" s="254"/>
      <c r="P359" s="255"/>
      <c r="Q359" s="256"/>
      <c r="R359" s="256"/>
      <c r="S359" s="257" t="str">
        <f t="shared" si="30"/>
        <v/>
      </c>
      <c r="T359" s="253"/>
      <c r="U359" s="258"/>
      <c r="V359" s="253"/>
      <c r="W359" s="253"/>
      <c r="X359" s="253"/>
      <c r="Y359" s="253"/>
      <c r="Z359" s="258"/>
      <c r="AA359" s="258"/>
      <c r="AB359" s="259" t="str">
        <f t="shared" ca="1" si="31"/>
        <v/>
      </c>
      <c r="AC359" s="253"/>
      <c r="AD359" s="269"/>
      <c r="AE359" s="260"/>
      <c r="AF359" s="253" t="e">
        <f t="shared" ca="1" si="32"/>
        <v>#NUM!</v>
      </c>
      <c r="AG359" s="259" t="str">
        <f t="shared" ca="1" si="33"/>
        <v/>
      </c>
      <c r="AI359" s="228" t="str">
        <f t="shared" si="34"/>
        <v/>
      </c>
      <c r="AJ359" s="228" t="str">
        <f t="shared" si="35"/>
        <v/>
      </c>
    </row>
    <row r="360" spans="2:36" ht="16.8" hidden="1" thickBot="1" x14ac:dyDescent="0.35">
      <c r="B360" s="252">
        <v>355</v>
      </c>
      <c r="C360" s="253"/>
      <c r="D360" s="253"/>
      <c r="E360" s="253"/>
      <c r="F360" s="253"/>
      <c r="G360" s="253"/>
      <c r="H360" s="253"/>
      <c r="I360" s="253"/>
      <c r="J360" s="253"/>
      <c r="K360" s="253"/>
      <c r="L360" s="253"/>
      <c r="M360" s="253"/>
      <c r="N360" s="254"/>
      <c r="O360" s="254"/>
      <c r="P360" s="255"/>
      <c r="Q360" s="256"/>
      <c r="R360" s="256"/>
      <c r="S360" s="257" t="str">
        <f t="shared" si="30"/>
        <v/>
      </c>
      <c r="T360" s="253"/>
      <c r="U360" s="258"/>
      <c r="V360" s="253"/>
      <c r="W360" s="253"/>
      <c r="X360" s="253"/>
      <c r="Y360" s="253"/>
      <c r="Z360" s="258"/>
      <c r="AA360" s="258"/>
      <c r="AB360" s="259" t="str">
        <f t="shared" ca="1" si="31"/>
        <v/>
      </c>
      <c r="AC360" s="253"/>
      <c r="AD360" s="269"/>
      <c r="AE360" s="260"/>
      <c r="AF360" s="253" t="e">
        <f t="shared" ca="1" si="32"/>
        <v>#NUM!</v>
      </c>
      <c r="AG360" s="259" t="str">
        <f t="shared" ca="1" si="33"/>
        <v/>
      </c>
      <c r="AI360" s="228" t="str">
        <f t="shared" si="34"/>
        <v/>
      </c>
      <c r="AJ360" s="228" t="str">
        <f t="shared" si="35"/>
        <v/>
      </c>
    </row>
    <row r="361" spans="2:36" ht="16.8" hidden="1" thickBot="1" x14ac:dyDescent="0.35">
      <c r="B361" s="252">
        <v>356</v>
      </c>
      <c r="C361" s="253"/>
      <c r="D361" s="253"/>
      <c r="E361" s="253"/>
      <c r="F361" s="253"/>
      <c r="G361" s="253"/>
      <c r="H361" s="253"/>
      <c r="I361" s="253"/>
      <c r="J361" s="253"/>
      <c r="K361" s="253"/>
      <c r="L361" s="253"/>
      <c r="M361" s="253"/>
      <c r="N361" s="254"/>
      <c r="O361" s="254"/>
      <c r="P361" s="255"/>
      <c r="Q361" s="256"/>
      <c r="R361" s="256"/>
      <c r="S361" s="257" t="str">
        <f t="shared" si="30"/>
        <v/>
      </c>
      <c r="T361" s="253"/>
      <c r="U361" s="258"/>
      <c r="V361" s="253"/>
      <c r="W361" s="253"/>
      <c r="X361" s="253"/>
      <c r="Y361" s="253"/>
      <c r="Z361" s="258"/>
      <c r="AA361" s="258"/>
      <c r="AB361" s="259" t="str">
        <f t="shared" ca="1" si="31"/>
        <v/>
      </c>
      <c r="AC361" s="253"/>
      <c r="AD361" s="269"/>
      <c r="AE361" s="260"/>
      <c r="AF361" s="253" t="e">
        <f t="shared" ca="1" si="32"/>
        <v>#NUM!</v>
      </c>
      <c r="AG361" s="259" t="str">
        <f t="shared" ca="1" si="33"/>
        <v/>
      </c>
      <c r="AI361" s="228" t="str">
        <f t="shared" si="34"/>
        <v/>
      </c>
      <c r="AJ361" s="228" t="str">
        <f t="shared" si="35"/>
        <v/>
      </c>
    </row>
    <row r="362" spans="2:36" ht="16.8" hidden="1" thickBot="1" x14ac:dyDescent="0.35">
      <c r="B362" s="252">
        <v>357</v>
      </c>
      <c r="C362" s="253"/>
      <c r="D362" s="253"/>
      <c r="E362" s="253"/>
      <c r="F362" s="253"/>
      <c r="G362" s="253"/>
      <c r="H362" s="253"/>
      <c r="I362" s="253"/>
      <c r="J362" s="253"/>
      <c r="K362" s="253"/>
      <c r="L362" s="253"/>
      <c r="M362" s="253"/>
      <c r="N362" s="254"/>
      <c r="O362" s="254"/>
      <c r="P362" s="255"/>
      <c r="Q362" s="256"/>
      <c r="R362" s="256"/>
      <c r="S362" s="257" t="str">
        <f t="shared" si="30"/>
        <v/>
      </c>
      <c r="T362" s="253"/>
      <c r="U362" s="258"/>
      <c r="V362" s="253"/>
      <c r="W362" s="253"/>
      <c r="X362" s="253"/>
      <c r="Y362" s="253"/>
      <c r="Z362" s="258"/>
      <c r="AA362" s="258"/>
      <c r="AB362" s="259" t="str">
        <f t="shared" ca="1" si="31"/>
        <v/>
      </c>
      <c r="AC362" s="253"/>
      <c r="AD362" s="269"/>
      <c r="AE362" s="260"/>
      <c r="AF362" s="253" t="e">
        <f t="shared" ca="1" si="32"/>
        <v>#NUM!</v>
      </c>
      <c r="AG362" s="259" t="str">
        <f t="shared" ca="1" si="33"/>
        <v/>
      </c>
      <c r="AI362" s="228" t="str">
        <f t="shared" si="34"/>
        <v/>
      </c>
      <c r="AJ362" s="228" t="str">
        <f t="shared" si="35"/>
        <v/>
      </c>
    </row>
    <row r="363" spans="2:36" ht="16.8" hidden="1" thickBot="1" x14ac:dyDescent="0.35">
      <c r="B363" s="252">
        <v>358</v>
      </c>
      <c r="C363" s="253"/>
      <c r="D363" s="253"/>
      <c r="E363" s="253"/>
      <c r="F363" s="253"/>
      <c r="G363" s="253"/>
      <c r="H363" s="253"/>
      <c r="I363" s="253"/>
      <c r="J363" s="253"/>
      <c r="K363" s="253"/>
      <c r="L363" s="253"/>
      <c r="M363" s="253"/>
      <c r="N363" s="254"/>
      <c r="O363" s="254"/>
      <c r="P363" s="255"/>
      <c r="Q363" s="256"/>
      <c r="R363" s="256"/>
      <c r="S363" s="257" t="str">
        <f t="shared" si="30"/>
        <v/>
      </c>
      <c r="T363" s="253"/>
      <c r="U363" s="258"/>
      <c r="V363" s="253"/>
      <c r="W363" s="253"/>
      <c r="X363" s="253"/>
      <c r="Y363" s="253"/>
      <c r="Z363" s="258"/>
      <c r="AA363" s="258"/>
      <c r="AB363" s="259" t="str">
        <f t="shared" ca="1" si="31"/>
        <v/>
      </c>
      <c r="AC363" s="253"/>
      <c r="AD363" s="269"/>
      <c r="AE363" s="260"/>
      <c r="AF363" s="253" t="e">
        <f t="shared" ca="1" si="32"/>
        <v>#NUM!</v>
      </c>
      <c r="AG363" s="259" t="str">
        <f t="shared" ca="1" si="33"/>
        <v/>
      </c>
      <c r="AI363" s="228" t="str">
        <f t="shared" si="34"/>
        <v/>
      </c>
      <c r="AJ363" s="228" t="str">
        <f t="shared" si="35"/>
        <v/>
      </c>
    </row>
    <row r="364" spans="2:36" ht="16.8" hidden="1" thickBot="1" x14ac:dyDescent="0.35">
      <c r="B364" s="252">
        <v>359</v>
      </c>
      <c r="C364" s="253"/>
      <c r="D364" s="253"/>
      <c r="E364" s="253"/>
      <c r="F364" s="253"/>
      <c r="G364" s="253"/>
      <c r="H364" s="253"/>
      <c r="I364" s="253"/>
      <c r="J364" s="253"/>
      <c r="K364" s="253"/>
      <c r="L364" s="253"/>
      <c r="M364" s="253"/>
      <c r="N364" s="254"/>
      <c r="O364" s="254"/>
      <c r="P364" s="255"/>
      <c r="Q364" s="256"/>
      <c r="R364" s="256"/>
      <c r="S364" s="257" t="str">
        <f t="shared" si="30"/>
        <v/>
      </c>
      <c r="T364" s="253"/>
      <c r="U364" s="258"/>
      <c r="V364" s="253"/>
      <c r="W364" s="253"/>
      <c r="X364" s="253"/>
      <c r="Y364" s="253"/>
      <c r="Z364" s="258"/>
      <c r="AA364" s="258"/>
      <c r="AB364" s="259" t="str">
        <f t="shared" ca="1" si="31"/>
        <v/>
      </c>
      <c r="AC364" s="253"/>
      <c r="AD364" s="269"/>
      <c r="AE364" s="260"/>
      <c r="AF364" s="253" t="e">
        <f t="shared" ca="1" si="32"/>
        <v>#NUM!</v>
      </c>
      <c r="AG364" s="259" t="str">
        <f t="shared" ca="1" si="33"/>
        <v/>
      </c>
      <c r="AI364" s="228" t="str">
        <f t="shared" si="34"/>
        <v/>
      </c>
      <c r="AJ364" s="228" t="str">
        <f t="shared" si="35"/>
        <v/>
      </c>
    </row>
    <row r="365" spans="2:36" ht="16.8" hidden="1" thickBot="1" x14ac:dyDescent="0.35">
      <c r="B365" s="252">
        <v>360</v>
      </c>
      <c r="C365" s="253"/>
      <c r="D365" s="253"/>
      <c r="E365" s="253"/>
      <c r="F365" s="253"/>
      <c r="G365" s="253"/>
      <c r="H365" s="253"/>
      <c r="I365" s="253"/>
      <c r="J365" s="253"/>
      <c r="K365" s="253"/>
      <c r="L365" s="253"/>
      <c r="M365" s="253"/>
      <c r="N365" s="254"/>
      <c r="O365" s="254"/>
      <c r="P365" s="255"/>
      <c r="Q365" s="256"/>
      <c r="R365" s="256"/>
      <c r="S365" s="257" t="str">
        <f t="shared" si="30"/>
        <v/>
      </c>
      <c r="T365" s="253"/>
      <c r="U365" s="258"/>
      <c r="V365" s="253"/>
      <c r="W365" s="253"/>
      <c r="X365" s="253"/>
      <c r="Y365" s="253"/>
      <c r="Z365" s="258"/>
      <c r="AA365" s="258"/>
      <c r="AB365" s="259" t="str">
        <f t="shared" ca="1" si="31"/>
        <v/>
      </c>
      <c r="AC365" s="253"/>
      <c r="AD365" s="269"/>
      <c r="AE365" s="260"/>
      <c r="AF365" s="253" t="e">
        <f t="shared" ca="1" si="32"/>
        <v>#NUM!</v>
      </c>
      <c r="AG365" s="259" t="str">
        <f t="shared" ca="1" si="33"/>
        <v/>
      </c>
      <c r="AI365" s="228" t="str">
        <f t="shared" si="34"/>
        <v/>
      </c>
      <c r="AJ365" s="228" t="str">
        <f t="shared" si="35"/>
        <v/>
      </c>
    </row>
    <row r="366" spans="2:36" ht="16.8" hidden="1" thickBot="1" x14ac:dyDescent="0.35">
      <c r="B366" s="252">
        <v>361</v>
      </c>
      <c r="C366" s="253"/>
      <c r="D366" s="253"/>
      <c r="E366" s="253"/>
      <c r="F366" s="253"/>
      <c r="G366" s="253"/>
      <c r="H366" s="253"/>
      <c r="I366" s="253"/>
      <c r="J366" s="253"/>
      <c r="K366" s="253"/>
      <c r="L366" s="253"/>
      <c r="M366" s="253"/>
      <c r="N366" s="254"/>
      <c r="O366" s="254"/>
      <c r="P366" s="255"/>
      <c r="Q366" s="256"/>
      <c r="R366" s="256"/>
      <c r="S366" s="257" t="str">
        <f t="shared" si="30"/>
        <v/>
      </c>
      <c r="T366" s="253"/>
      <c r="U366" s="258"/>
      <c r="V366" s="253"/>
      <c r="W366" s="253"/>
      <c r="X366" s="253"/>
      <c r="Y366" s="253"/>
      <c r="Z366" s="258"/>
      <c r="AA366" s="258"/>
      <c r="AB366" s="259" t="str">
        <f t="shared" ca="1" si="31"/>
        <v/>
      </c>
      <c r="AC366" s="253"/>
      <c r="AD366" s="269"/>
      <c r="AE366" s="260"/>
      <c r="AF366" s="253" t="e">
        <f t="shared" ca="1" si="32"/>
        <v>#NUM!</v>
      </c>
      <c r="AG366" s="259" t="str">
        <f t="shared" ca="1" si="33"/>
        <v/>
      </c>
      <c r="AI366" s="228" t="str">
        <f t="shared" si="34"/>
        <v/>
      </c>
      <c r="AJ366" s="228" t="str">
        <f t="shared" si="35"/>
        <v/>
      </c>
    </row>
    <row r="367" spans="2:36" ht="16.8" hidden="1" thickBot="1" x14ac:dyDescent="0.35">
      <c r="B367" s="252">
        <v>362</v>
      </c>
      <c r="C367" s="253"/>
      <c r="D367" s="253"/>
      <c r="E367" s="253"/>
      <c r="F367" s="253"/>
      <c r="G367" s="253"/>
      <c r="H367" s="253"/>
      <c r="I367" s="253"/>
      <c r="J367" s="253"/>
      <c r="K367" s="253"/>
      <c r="L367" s="253"/>
      <c r="M367" s="253"/>
      <c r="N367" s="254"/>
      <c r="O367" s="254"/>
      <c r="P367" s="255"/>
      <c r="Q367" s="256"/>
      <c r="R367" s="256"/>
      <c r="S367" s="257" t="str">
        <f t="shared" si="30"/>
        <v/>
      </c>
      <c r="T367" s="253"/>
      <c r="U367" s="258"/>
      <c r="V367" s="253"/>
      <c r="W367" s="253"/>
      <c r="X367" s="253"/>
      <c r="Y367" s="253"/>
      <c r="Z367" s="258"/>
      <c r="AA367" s="258"/>
      <c r="AB367" s="259" t="str">
        <f t="shared" ca="1" si="31"/>
        <v/>
      </c>
      <c r="AC367" s="253"/>
      <c r="AD367" s="269"/>
      <c r="AE367" s="260"/>
      <c r="AF367" s="253" t="e">
        <f t="shared" ca="1" si="32"/>
        <v>#NUM!</v>
      </c>
      <c r="AG367" s="259" t="str">
        <f t="shared" ca="1" si="33"/>
        <v/>
      </c>
      <c r="AI367" s="228" t="str">
        <f t="shared" si="34"/>
        <v/>
      </c>
      <c r="AJ367" s="228" t="str">
        <f t="shared" si="35"/>
        <v/>
      </c>
    </row>
    <row r="368" spans="2:36" ht="16.8" hidden="1" thickBot="1" x14ac:dyDescent="0.35">
      <c r="B368" s="252">
        <v>363</v>
      </c>
      <c r="C368" s="253"/>
      <c r="D368" s="253"/>
      <c r="E368" s="253"/>
      <c r="F368" s="253"/>
      <c r="G368" s="253"/>
      <c r="H368" s="253"/>
      <c r="I368" s="253"/>
      <c r="J368" s="253"/>
      <c r="K368" s="253"/>
      <c r="L368" s="253"/>
      <c r="M368" s="253"/>
      <c r="N368" s="254"/>
      <c r="O368" s="254"/>
      <c r="P368" s="255"/>
      <c r="Q368" s="256"/>
      <c r="R368" s="256"/>
      <c r="S368" s="257" t="str">
        <f t="shared" si="30"/>
        <v/>
      </c>
      <c r="T368" s="253"/>
      <c r="U368" s="258"/>
      <c r="V368" s="253"/>
      <c r="W368" s="253"/>
      <c r="X368" s="253"/>
      <c r="Y368" s="253"/>
      <c r="Z368" s="258"/>
      <c r="AA368" s="258"/>
      <c r="AB368" s="259" t="str">
        <f t="shared" ca="1" si="31"/>
        <v/>
      </c>
      <c r="AC368" s="253"/>
      <c r="AD368" s="269"/>
      <c r="AE368" s="260"/>
      <c r="AF368" s="253" t="e">
        <f t="shared" ca="1" si="32"/>
        <v>#NUM!</v>
      </c>
      <c r="AG368" s="259" t="str">
        <f t="shared" ca="1" si="33"/>
        <v/>
      </c>
      <c r="AI368" s="228" t="str">
        <f t="shared" si="34"/>
        <v/>
      </c>
      <c r="AJ368" s="228" t="str">
        <f t="shared" si="35"/>
        <v/>
      </c>
    </row>
    <row r="369" spans="2:36" ht="16.8" hidden="1" thickBot="1" x14ac:dyDescent="0.35">
      <c r="B369" s="252">
        <v>364</v>
      </c>
      <c r="C369" s="253"/>
      <c r="D369" s="253"/>
      <c r="E369" s="253"/>
      <c r="F369" s="253"/>
      <c r="G369" s="253"/>
      <c r="H369" s="253"/>
      <c r="I369" s="253"/>
      <c r="J369" s="253"/>
      <c r="K369" s="253"/>
      <c r="L369" s="253"/>
      <c r="M369" s="253"/>
      <c r="N369" s="254"/>
      <c r="O369" s="254"/>
      <c r="P369" s="255"/>
      <c r="Q369" s="256"/>
      <c r="R369" s="256"/>
      <c r="S369" s="257" t="str">
        <f t="shared" si="30"/>
        <v/>
      </c>
      <c r="T369" s="253"/>
      <c r="U369" s="258"/>
      <c r="V369" s="253"/>
      <c r="W369" s="253"/>
      <c r="X369" s="253"/>
      <c r="Y369" s="253"/>
      <c r="Z369" s="258"/>
      <c r="AA369" s="258"/>
      <c r="AB369" s="259" t="str">
        <f t="shared" ca="1" si="31"/>
        <v/>
      </c>
      <c r="AC369" s="253"/>
      <c r="AD369" s="269"/>
      <c r="AE369" s="260"/>
      <c r="AF369" s="253" t="e">
        <f t="shared" ca="1" si="32"/>
        <v>#NUM!</v>
      </c>
      <c r="AG369" s="259" t="str">
        <f t="shared" ca="1" si="33"/>
        <v/>
      </c>
      <c r="AI369" s="228" t="str">
        <f t="shared" si="34"/>
        <v/>
      </c>
      <c r="AJ369" s="228" t="str">
        <f t="shared" si="35"/>
        <v/>
      </c>
    </row>
    <row r="370" spans="2:36" ht="16.8" hidden="1" thickBot="1" x14ac:dyDescent="0.35">
      <c r="B370" s="252">
        <v>365</v>
      </c>
      <c r="C370" s="253"/>
      <c r="D370" s="253"/>
      <c r="E370" s="253"/>
      <c r="F370" s="253"/>
      <c r="G370" s="253"/>
      <c r="H370" s="253"/>
      <c r="I370" s="253"/>
      <c r="J370" s="253"/>
      <c r="K370" s="253"/>
      <c r="L370" s="253"/>
      <c r="M370" s="253"/>
      <c r="N370" s="254"/>
      <c r="O370" s="254"/>
      <c r="P370" s="255"/>
      <c r="Q370" s="256"/>
      <c r="R370" s="256"/>
      <c r="S370" s="257" t="str">
        <f t="shared" si="30"/>
        <v/>
      </c>
      <c r="T370" s="253"/>
      <c r="U370" s="258"/>
      <c r="V370" s="253"/>
      <c r="W370" s="253"/>
      <c r="X370" s="253"/>
      <c r="Y370" s="253"/>
      <c r="Z370" s="258"/>
      <c r="AA370" s="258"/>
      <c r="AB370" s="259" t="str">
        <f t="shared" ca="1" si="31"/>
        <v/>
      </c>
      <c r="AC370" s="253"/>
      <c r="AD370" s="269"/>
      <c r="AE370" s="260"/>
      <c r="AF370" s="253" t="e">
        <f t="shared" ca="1" si="32"/>
        <v>#NUM!</v>
      </c>
      <c r="AG370" s="259" t="str">
        <f t="shared" ca="1" si="33"/>
        <v/>
      </c>
      <c r="AI370" s="228" t="str">
        <f t="shared" si="34"/>
        <v/>
      </c>
      <c r="AJ370" s="228" t="str">
        <f t="shared" si="35"/>
        <v/>
      </c>
    </row>
    <row r="371" spans="2:36" ht="16.8" hidden="1" thickBot="1" x14ac:dyDescent="0.35">
      <c r="B371" s="252">
        <v>366</v>
      </c>
      <c r="C371" s="253"/>
      <c r="D371" s="253"/>
      <c r="E371" s="253"/>
      <c r="F371" s="253"/>
      <c r="G371" s="253"/>
      <c r="H371" s="253"/>
      <c r="I371" s="253"/>
      <c r="J371" s="253"/>
      <c r="K371" s="253"/>
      <c r="L371" s="253"/>
      <c r="M371" s="253"/>
      <c r="N371" s="254"/>
      <c r="O371" s="254"/>
      <c r="P371" s="255"/>
      <c r="Q371" s="256"/>
      <c r="R371" s="256"/>
      <c r="S371" s="257" t="str">
        <f t="shared" si="30"/>
        <v/>
      </c>
      <c r="T371" s="253"/>
      <c r="U371" s="258"/>
      <c r="V371" s="253"/>
      <c r="W371" s="253"/>
      <c r="X371" s="253"/>
      <c r="Y371" s="253"/>
      <c r="Z371" s="258"/>
      <c r="AA371" s="258"/>
      <c r="AB371" s="259" t="str">
        <f t="shared" ca="1" si="31"/>
        <v/>
      </c>
      <c r="AC371" s="253"/>
      <c r="AD371" s="269"/>
      <c r="AE371" s="260"/>
      <c r="AF371" s="253" t="e">
        <f t="shared" ca="1" si="32"/>
        <v>#NUM!</v>
      </c>
      <c r="AG371" s="259" t="str">
        <f t="shared" ca="1" si="33"/>
        <v/>
      </c>
      <c r="AI371" s="228" t="str">
        <f t="shared" si="34"/>
        <v/>
      </c>
      <c r="AJ371" s="228" t="str">
        <f t="shared" si="35"/>
        <v/>
      </c>
    </row>
    <row r="372" spans="2:36" ht="16.8" hidden="1" thickBot="1" x14ac:dyDescent="0.35">
      <c r="B372" s="252">
        <v>367</v>
      </c>
      <c r="C372" s="253"/>
      <c r="D372" s="253"/>
      <c r="E372" s="253"/>
      <c r="F372" s="253"/>
      <c r="G372" s="253"/>
      <c r="H372" s="253"/>
      <c r="I372" s="253"/>
      <c r="J372" s="253"/>
      <c r="K372" s="253"/>
      <c r="L372" s="253"/>
      <c r="M372" s="253"/>
      <c r="N372" s="254"/>
      <c r="O372" s="254"/>
      <c r="P372" s="255"/>
      <c r="Q372" s="256"/>
      <c r="R372" s="256"/>
      <c r="S372" s="257" t="str">
        <f t="shared" si="30"/>
        <v/>
      </c>
      <c r="T372" s="253"/>
      <c r="U372" s="258"/>
      <c r="V372" s="253"/>
      <c r="W372" s="253"/>
      <c r="X372" s="253"/>
      <c r="Y372" s="253"/>
      <c r="Z372" s="258"/>
      <c r="AA372" s="258"/>
      <c r="AB372" s="259" t="str">
        <f t="shared" ca="1" si="31"/>
        <v/>
      </c>
      <c r="AC372" s="253"/>
      <c r="AD372" s="269"/>
      <c r="AE372" s="260"/>
      <c r="AF372" s="253" t="e">
        <f t="shared" ca="1" si="32"/>
        <v>#NUM!</v>
      </c>
      <c r="AG372" s="259" t="str">
        <f t="shared" ca="1" si="33"/>
        <v/>
      </c>
      <c r="AI372" s="228" t="str">
        <f t="shared" si="34"/>
        <v/>
      </c>
      <c r="AJ372" s="228" t="str">
        <f t="shared" si="35"/>
        <v/>
      </c>
    </row>
    <row r="373" spans="2:36" ht="16.8" hidden="1" thickBot="1" x14ac:dyDescent="0.35">
      <c r="B373" s="252">
        <v>368</v>
      </c>
      <c r="C373" s="253"/>
      <c r="D373" s="253"/>
      <c r="E373" s="253"/>
      <c r="F373" s="253"/>
      <c r="G373" s="253"/>
      <c r="H373" s="253"/>
      <c r="I373" s="253"/>
      <c r="J373" s="253"/>
      <c r="K373" s="253"/>
      <c r="L373" s="253"/>
      <c r="M373" s="253"/>
      <c r="N373" s="254"/>
      <c r="O373" s="254"/>
      <c r="P373" s="255"/>
      <c r="Q373" s="256"/>
      <c r="R373" s="256"/>
      <c r="S373" s="257" t="str">
        <f t="shared" si="30"/>
        <v/>
      </c>
      <c r="T373" s="253"/>
      <c r="U373" s="258"/>
      <c r="V373" s="253"/>
      <c r="W373" s="253"/>
      <c r="X373" s="253"/>
      <c r="Y373" s="253"/>
      <c r="Z373" s="258"/>
      <c r="AA373" s="258"/>
      <c r="AB373" s="259" t="str">
        <f t="shared" ca="1" si="31"/>
        <v/>
      </c>
      <c r="AC373" s="253"/>
      <c r="AD373" s="269"/>
      <c r="AE373" s="260"/>
      <c r="AF373" s="253" t="e">
        <f t="shared" ca="1" si="32"/>
        <v>#NUM!</v>
      </c>
      <c r="AG373" s="259" t="str">
        <f t="shared" ca="1" si="33"/>
        <v/>
      </c>
      <c r="AI373" s="228" t="str">
        <f t="shared" si="34"/>
        <v/>
      </c>
      <c r="AJ373" s="228" t="str">
        <f t="shared" si="35"/>
        <v/>
      </c>
    </row>
    <row r="374" spans="2:36" ht="16.8" hidden="1" thickBot="1" x14ac:dyDescent="0.35">
      <c r="B374" s="252">
        <v>369</v>
      </c>
      <c r="C374" s="253"/>
      <c r="D374" s="253"/>
      <c r="E374" s="253"/>
      <c r="F374" s="253"/>
      <c r="G374" s="253"/>
      <c r="H374" s="253"/>
      <c r="I374" s="253"/>
      <c r="J374" s="253"/>
      <c r="K374" s="253"/>
      <c r="L374" s="253"/>
      <c r="M374" s="253"/>
      <c r="N374" s="254"/>
      <c r="O374" s="254"/>
      <c r="P374" s="255"/>
      <c r="Q374" s="256"/>
      <c r="R374" s="256"/>
      <c r="S374" s="257" t="str">
        <f t="shared" si="30"/>
        <v/>
      </c>
      <c r="T374" s="253"/>
      <c r="U374" s="258"/>
      <c r="V374" s="253"/>
      <c r="W374" s="253"/>
      <c r="X374" s="253"/>
      <c r="Y374" s="253"/>
      <c r="Z374" s="258"/>
      <c r="AA374" s="258"/>
      <c r="AB374" s="259" t="str">
        <f t="shared" ca="1" si="31"/>
        <v/>
      </c>
      <c r="AC374" s="253"/>
      <c r="AD374" s="269"/>
      <c r="AE374" s="260"/>
      <c r="AF374" s="253" t="e">
        <f t="shared" ca="1" si="32"/>
        <v>#NUM!</v>
      </c>
      <c r="AG374" s="259" t="str">
        <f t="shared" ca="1" si="33"/>
        <v/>
      </c>
      <c r="AI374" s="228" t="str">
        <f t="shared" si="34"/>
        <v/>
      </c>
      <c r="AJ374" s="228" t="str">
        <f t="shared" si="35"/>
        <v/>
      </c>
    </row>
    <row r="375" spans="2:36" ht="16.8" hidden="1" thickBot="1" x14ac:dyDescent="0.35">
      <c r="B375" s="252">
        <v>370</v>
      </c>
      <c r="C375" s="253"/>
      <c r="D375" s="253"/>
      <c r="E375" s="253"/>
      <c r="F375" s="253"/>
      <c r="G375" s="253"/>
      <c r="H375" s="253"/>
      <c r="I375" s="253"/>
      <c r="J375" s="253"/>
      <c r="K375" s="253"/>
      <c r="L375" s="253"/>
      <c r="M375" s="253"/>
      <c r="N375" s="254"/>
      <c r="O375" s="254"/>
      <c r="P375" s="255"/>
      <c r="Q375" s="256"/>
      <c r="R375" s="256"/>
      <c r="S375" s="257" t="str">
        <f t="shared" si="30"/>
        <v/>
      </c>
      <c r="T375" s="253"/>
      <c r="U375" s="258"/>
      <c r="V375" s="253"/>
      <c r="W375" s="253"/>
      <c r="X375" s="253"/>
      <c r="Y375" s="253"/>
      <c r="Z375" s="258"/>
      <c r="AA375" s="258"/>
      <c r="AB375" s="259" t="str">
        <f t="shared" ca="1" si="31"/>
        <v/>
      </c>
      <c r="AC375" s="253"/>
      <c r="AD375" s="269"/>
      <c r="AE375" s="260"/>
      <c r="AF375" s="253" t="e">
        <f t="shared" ca="1" si="32"/>
        <v>#NUM!</v>
      </c>
      <c r="AG375" s="259" t="str">
        <f t="shared" ca="1" si="33"/>
        <v/>
      </c>
      <c r="AI375" s="228" t="str">
        <f t="shared" si="34"/>
        <v/>
      </c>
      <c r="AJ375" s="228" t="str">
        <f t="shared" si="35"/>
        <v/>
      </c>
    </row>
    <row r="376" spans="2:36" ht="16.8" hidden="1" thickBot="1" x14ac:dyDescent="0.35">
      <c r="B376" s="252">
        <v>371</v>
      </c>
      <c r="C376" s="253"/>
      <c r="D376" s="253"/>
      <c r="E376" s="253"/>
      <c r="F376" s="253"/>
      <c r="G376" s="253"/>
      <c r="H376" s="253"/>
      <c r="I376" s="253"/>
      <c r="J376" s="253"/>
      <c r="K376" s="253"/>
      <c r="L376" s="253"/>
      <c r="M376" s="253"/>
      <c r="N376" s="254"/>
      <c r="O376" s="254"/>
      <c r="P376" s="255"/>
      <c r="Q376" s="256"/>
      <c r="R376" s="256"/>
      <c r="S376" s="257" t="str">
        <f t="shared" si="30"/>
        <v/>
      </c>
      <c r="T376" s="253"/>
      <c r="U376" s="258"/>
      <c r="V376" s="253"/>
      <c r="W376" s="253"/>
      <c r="X376" s="253"/>
      <c r="Y376" s="253"/>
      <c r="Z376" s="258"/>
      <c r="AA376" s="258"/>
      <c r="AB376" s="259" t="str">
        <f t="shared" ca="1" si="31"/>
        <v/>
      </c>
      <c r="AC376" s="253"/>
      <c r="AD376" s="269"/>
      <c r="AE376" s="260"/>
      <c r="AF376" s="253" t="e">
        <f t="shared" ca="1" si="32"/>
        <v>#NUM!</v>
      </c>
      <c r="AG376" s="259" t="str">
        <f t="shared" ca="1" si="33"/>
        <v/>
      </c>
      <c r="AI376" s="228" t="str">
        <f t="shared" si="34"/>
        <v/>
      </c>
      <c r="AJ376" s="228" t="str">
        <f t="shared" si="35"/>
        <v/>
      </c>
    </row>
    <row r="377" spans="2:36" ht="16.8" hidden="1" thickBot="1" x14ac:dyDescent="0.35">
      <c r="B377" s="252">
        <v>372</v>
      </c>
      <c r="C377" s="253"/>
      <c r="D377" s="253"/>
      <c r="E377" s="253"/>
      <c r="F377" s="253"/>
      <c r="G377" s="253"/>
      <c r="H377" s="253"/>
      <c r="I377" s="253"/>
      <c r="J377" s="253"/>
      <c r="K377" s="253"/>
      <c r="L377" s="253"/>
      <c r="M377" s="253"/>
      <c r="N377" s="254"/>
      <c r="O377" s="254"/>
      <c r="P377" s="255"/>
      <c r="Q377" s="256"/>
      <c r="R377" s="256"/>
      <c r="S377" s="257" t="str">
        <f t="shared" si="30"/>
        <v/>
      </c>
      <c r="T377" s="253"/>
      <c r="U377" s="258"/>
      <c r="V377" s="253"/>
      <c r="W377" s="253"/>
      <c r="X377" s="253"/>
      <c r="Y377" s="253"/>
      <c r="Z377" s="258"/>
      <c r="AA377" s="258"/>
      <c r="AB377" s="259" t="str">
        <f t="shared" ca="1" si="31"/>
        <v/>
      </c>
      <c r="AC377" s="253"/>
      <c r="AD377" s="269"/>
      <c r="AE377" s="260"/>
      <c r="AF377" s="253" t="e">
        <f t="shared" ca="1" si="32"/>
        <v>#NUM!</v>
      </c>
      <c r="AG377" s="259" t="str">
        <f t="shared" ca="1" si="33"/>
        <v/>
      </c>
      <c r="AI377" s="228" t="str">
        <f t="shared" si="34"/>
        <v/>
      </c>
      <c r="AJ377" s="228" t="str">
        <f t="shared" si="35"/>
        <v/>
      </c>
    </row>
    <row r="378" spans="2:36" ht="16.8" hidden="1" thickBot="1" x14ac:dyDescent="0.35">
      <c r="B378" s="252">
        <v>373</v>
      </c>
      <c r="C378" s="253"/>
      <c r="D378" s="253"/>
      <c r="E378" s="253"/>
      <c r="F378" s="253"/>
      <c r="G378" s="253"/>
      <c r="H378" s="253"/>
      <c r="I378" s="253"/>
      <c r="J378" s="253"/>
      <c r="K378" s="253"/>
      <c r="L378" s="253"/>
      <c r="M378" s="253"/>
      <c r="N378" s="254"/>
      <c r="O378" s="254"/>
      <c r="P378" s="255"/>
      <c r="Q378" s="256"/>
      <c r="R378" s="256"/>
      <c r="S378" s="257" t="str">
        <f t="shared" si="30"/>
        <v/>
      </c>
      <c r="T378" s="253"/>
      <c r="U378" s="258"/>
      <c r="V378" s="253"/>
      <c r="W378" s="253"/>
      <c r="X378" s="253"/>
      <c r="Y378" s="253"/>
      <c r="Z378" s="258"/>
      <c r="AA378" s="258"/>
      <c r="AB378" s="259" t="str">
        <f t="shared" ca="1" si="31"/>
        <v/>
      </c>
      <c r="AC378" s="253"/>
      <c r="AD378" s="269"/>
      <c r="AE378" s="260"/>
      <c r="AF378" s="253" t="e">
        <f t="shared" ca="1" si="32"/>
        <v>#NUM!</v>
      </c>
      <c r="AG378" s="259" t="str">
        <f t="shared" ca="1" si="33"/>
        <v/>
      </c>
      <c r="AI378" s="228" t="str">
        <f t="shared" si="34"/>
        <v/>
      </c>
      <c r="AJ378" s="228" t="str">
        <f t="shared" si="35"/>
        <v/>
      </c>
    </row>
    <row r="379" spans="2:36" ht="16.8" hidden="1" thickBot="1" x14ac:dyDescent="0.35">
      <c r="B379" s="252">
        <v>374</v>
      </c>
      <c r="C379" s="253"/>
      <c r="D379" s="253"/>
      <c r="E379" s="253"/>
      <c r="F379" s="253"/>
      <c r="G379" s="253"/>
      <c r="H379" s="253"/>
      <c r="I379" s="253"/>
      <c r="J379" s="253"/>
      <c r="K379" s="253"/>
      <c r="L379" s="253"/>
      <c r="M379" s="253"/>
      <c r="N379" s="254"/>
      <c r="O379" s="254"/>
      <c r="P379" s="255"/>
      <c r="Q379" s="256"/>
      <c r="R379" s="256"/>
      <c r="S379" s="257" t="str">
        <f t="shared" si="30"/>
        <v/>
      </c>
      <c r="T379" s="253"/>
      <c r="U379" s="258"/>
      <c r="V379" s="253"/>
      <c r="W379" s="253"/>
      <c r="X379" s="253"/>
      <c r="Y379" s="253"/>
      <c r="Z379" s="258"/>
      <c r="AA379" s="258"/>
      <c r="AB379" s="259" t="str">
        <f t="shared" ca="1" si="31"/>
        <v/>
      </c>
      <c r="AC379" s="253"/>
      <c r="AD379" s="269"/>
      <c r="AE379" s="260"/>
      <c r="AF379" s="253" t="e">
        <f t="shared" ca="1" si="32"/>
        <v>#NUM!</v>
      </c>
      <c r="AG379" s="259" t="str">
        <f t="shared" ca="1" si="33"/>
        <v/>
      </c>
      <c r="AI379" s="228" t="str">
        <f t="shared" si="34"/>
        <v/>
      </c>
      <c r="AJ379" s="228" t="str">
        <f t="shared" si="35"/>
        <v/>
      </c>
    </row>
    <row r="380" spans="2:36" ht="16.8" hidden="1" thickBot="1" x14ac:dyDescent="0.35">
      <c r="B380" s="252">
        <v>375</v>
      </c>
      <c r="C380" s="253"/>
      <c r="D380" s="253"/>
      <c r="E380" s="253"/>
      <c r="F380" s="253"/>
      <c r="G380" s="253"/>
      <c r="H380" s="253"/>
      <c r="I380" s="253"/>
      <c r="J380" s="253"/>
      <c r="K380" s="253"/>
      <c r="L380" s="253"/>
      <c r="M380" s="253"/>
      <c r="N380" s="254"/>
      <c r="O380" s="254"/>
      <c r="P380" s="255"/>
      <c r="Q380" s="256"/>
      <c r="R380" s="256"/>
      <c r="S380" s="257" t="str">
        <f t="shared" si="30"/>
        <v/>
      </c>
      <c r="T380" s="253"/>
      <c r="U380" s="258"/>
      <c r="V380" s="253"/>
      <c r="W380" s="253"/>
      <c r="X380" s="253"/>
      <c r="Y380" s="253"/>
      <c r="Z380" s="258"/>
      <c r="AA380" s="258"/>
      <c r="AB380" s="259" t="str">
        <f t="shared" ca="1" si="31"/>
        <v/>
      </c>
      <c r="AC380" s="253"/>
      <c r="AD380" s="269"/>
      <c r="AE380" s="260"/>
      <c r="AF380" s="253" t="e">
        <f t="shared" ca="1" si="32"/>
        <v>#NUM!</v>
      </c>
      <c r="AG380" s="259" t="str">
        <f t="shared" ca="1" si="33"/>
        <v/>
      </c>
      <c r="AI380" s="228" t="str">
        <f t="shared" si="34"/>
        <v/>
      </c>
      <c r="AJ380" s="228" t="str">
        <f t="shared" si="35"/>
        <v/>
      </c>
    </row>
    <row r="381" spans="2:36" ht="16.8" hidden="1" thickBot="1" x14ac:dyDescent="0.35">
      <c r="B381" s="252">
        <v>376</v>
      </c>
      <c r="C381" s="253"/>
      <c r="D381" s="253"/>
      <c r="E381" s="253"/>
      <c r="F381" s="253"/>
      <c r="G381" s="253"/>
      <c r="H381" s="253"/>
      <c r="I381" s="253"/>
      <c r="J381" s="253"/>
      <c r="K381" s="253"/>
      <c r="L381" s="253"/>
      <c r="M381" s="253"/>
      <c r="N381" s="254"/>
      <c r="O381" s="254"/>
      <c r="P381" s="255"/>
      <c r="Q381" s="256"/>
      <c r="R381" s="256"/>
      <c r="S381" s="257" t="str">
        <f t="shared" si="30"/>
        <v/>
      </c>
      <c r="T381" s="253"/>
      <c r="U381" s="258"/>
      <c r="V381" s="253"/>
      <c r="W381" s="253"/>
      <c r="X381" s="253"/>
      <c r="Y381" s="253"/>
      <c r="Z381" s="258"/>
      <c r="AA381" s="258"/>
      <c r="AB381" s="259" t="str">
        <f t="shared" ca="1" si="31"/>
        <v/>
      </c>
      <c r="AC381" s="253"/>
      <c r="AD381" s="269"/>
      <c r="AE381" s="260"/>
      <c r="AF381" s="253" t="e">
        <f t="shared" ca="1" si="32"/>
        <v>#NUM!</v>
      </c>
      <c r="AG381" s="259" t="str">
        <f t="shared" ca="1" si="33"/>
        <v/>
      </c>
      <c r="AI381" s="228" t="str">
        <f t="shared" si="34"/>
        <v/>
      </c>
      <c r="AJ381" s="228" t="str">
        <f t="shared" si="35"/>
        <v/>
      </c>
    </row>
    <row r="382" spans="2:36" ht="16.8" hidden="1" thickBot="1" x14ac:dyDescent="0.35">
      <c r="B382" s="252">
        <v>377</v>
      </c>
      <c r="C382" s="253"/>
      <c r="D382" s="253"/>
      <c r="E382" s="253"/>
      <c r="F382" s="253"/>
      <c r="G382" s="253"/>
      <c r="H382" s="253"/>
      <c r="I382" s="253"/>
      <c r="J382" s="253"/>
      <c r="K382" s="253"/>
      <c r="L382" s="253"/>
      <c r="M382" s="253"/>
      <c r="N382" s="254"/>
      <c r="O382" s="254"/>
      <c r="P382" s="255"/>
      <c r="Q382" s="256"/>
      <c r="R382" s="256"/>
      <c r="S382" s="257" t="str">
        <f t="shared" si="30"/>
        <v/>
      </c>
      <c r="T382" s="253"/>
      <c r="U382" s="258"/>
      <c r="V382" s="253"/>
      <c r="W382" s="253"/>
      <c r="X382" s="253"/>
      <c r="Y382" s="253"/>
      <c r="Z382" s="258"/>
      <c r="AA382" s="258"/>
      <c r="AB382" s="259" t="str">
        <f t="shared" ca="1" si="31"/>
        <v/>
      </c>
      <c r="AC382" s="253"/>
      <c r="AD382" s="269"/>
      <c r="AE382" s="260"/>
      <c r="AF382" s="253" t="e">
        <f t="shared" ca="1" si="32"/>
        <v>#NUM!</v>
      </c>
      <c r="AG382" s="259" t="str">
        <f t="shared" ca="1" si="33"/>
        <v/>
      </c>
      <c r="AI382" s="228" t="str">
        <f t="shared" si="34"/>
        <v/>
      </c>
      <c r="AJ382" s="228" t="str">
        <f t="shared" si="35"/>
        <v/>
      </c>
    </row>
    <row r="383" spans="2:36" ht="16.8" hidden="1" thickBot="1" x14ac:dyDescent="0.35">
      <c r="B383" s="252">
        <v>378</v>
      </c>
      <c r="C383" s="253"/>
      <c r="D383" s="253"/>
      <c r="E383" s="253"/>
      <c r="F383" s="253"/>
      <c r="G383" s="253"/>
      <c r="H383" s="253"/>
      <c r="I383" s="253"/>
      <c r="J383" s="253"/>
      <c r="K383" s="253"/>
      <c r="L383" s="253"/>
      <c r="M383" s="253"/>
      <c r="N383" s="254"/>
      <c r="O383" s="254"/>
      <c r="P383" s="255"/>
      <c r="Q383" s="256"/>
      <c r="R383" s="256"/>
      <c r="S383" s="257" t="str">
        <f t="shared" si="30"/>
        <v/>
      </c>
      <c r="T383" s="253"/>
      <c r="U383" s="258"/>
      <c r="V383" s="253"/>
      <c r="W383" s="253"/>
      <c r="X383" s="253"/>
      <c r="Y383" s="253"/>
      <c r="Z383" s="258"/>
      <c r="AA383" s="258"/>
      <c r="AB383" s="259" t="str">
        <f t="shared" ca="1" si="31"/>
        <v/>
      </c>
      <c r="AC383" s="253"/>
      <c r="AD383" s="269"/>
      <c r="AE383" s="260"/>
      <c r="AF383" s="253" t="e">
        <f t="shared" ca="1" si="32"/>
        <v>#NUM!</v>
      </c>
      <c r="AG383" s="259" t="str">
        <f t="shared" ca="1" si="33"/>
        <v/>
      </c>
      <c r="AI383" s="228" t="str">
        <f t="shared" si="34"/>
        <v/>
      </c>
      <c r="AJ383" s="228" t="str">
        <f t="shared" si="35"/>
        <v/>
      </c>
    </row>
    <row r="384" spans="2:36" ht="16.8" hidden="1" thickBot="1" x14ac:dyDescent="0.35">
      <c r="B384" s="252">
        <v>379</v>
      </c>
      <c r="C384" s="253"/>
      <c r="D384" s="253"/>
      <c r="E384" s="253"/>
      <c r="F384" s="253"/>
      <c r="G384" s="253"/>
      <c r="H384" s="253"/>
      <c r="I384" s="253"/>
      <c r="J384" s="253"/>
      <c r="K384" s="253"/>
      <c r="L384" s="253"/>
      <c r="M384" s="253"/>
      <c r="N384" s="254"/>
      <c r="O384" s="254"/>
      <c r="P384" s="255"/>
      <c r="Q384" s="256"/>
      <c r="R384" s="256"/>
      <c r="S384" s="257" t="str">
        <f t="shared" si="30"/>
        <v/>
      </c>
      <c r="T384" s="253"/>
      <c r="U384" s="258"/>
      <c r="V384" s="253"/>
      <c r="W384" s="253"/>
      <c r="X384" s="253"/>
      <c r="Y384" s="253"/>
      <c r="Z384" s="258"/>
      <c r="AA384" s="258"/>
      <c r="AB384" s="259" t="str">
        <f t="shared" ca="1" si="31"/>
        <v/>
      </c>
      <c r="AC384" s="253"/>
      <c r="AD384" s="269"/>
      <c r="AE384" s="260"/>
      <c r="AF384" s="253" t="e">
        <f t="shared" ca="1" si="32"/>
        <v>#NUM!</v>
      </c>
      <c r="AG384" s="259" t="str">
        <f t="shared" ca="1" si="33"/>
        <v/>
      </c>
      <c r="AI384" s="228" t="str">
        <f t="shared" si="34"/>
        <v/>
      </c>
      <c r="AJ384" s="228" t="str">
        <f t="shared" si="35"/>
        <v/>
      </c>
    </row>
    <row r="385" spans="2:36" ht="16.8" hidden="1" thickBot="1" x14ac:dyDescent="0.35">
      <c r="B385" s="252">
        <v>380</v>
      </c>
      <c r="C385" s="253"/>
      <c r="D385" s="253"/>
      <c r="E385" s="253"/>
      <c r="F385" s="253"/>
      <c r="G385" s="253"/>
      <c r="H385" s="253"/>
      <c r="I385" s="253"/>
      <c r="J385" s="253"/>
      <c r="K385" s="253"/>
      <c r="L385" s="253"/>
      <c r="M385" s="253"/>
      <c r="N385" s="254"/>
      <c r="O385" s="254"/>
      <c r="P385" s="255"/>
      <c r="Q385" s="256"/>
      <c r="R385" s="256"/>
      <c r="S385" s="257" t="str">
        <f t="shared" si="30"/>
        <v/>
      </c>
      <c r="T385" s="253"/>
      <c r="U385" s="258"/>
      <c r="V385" s="253"/>
      <c r="W385" s="253"/>
      <c r="X385" s="253"/>
      <c r="Y385" s="253"/>
      <c r="Z385" s="258"/>
      <c r="AA385" s="258"/>
      <c r="AB385" s="259" t="str">
        <f t="shared" ca="1" si="31"/>
        <v/>
      </c>
      <c r="AC385" s="253"/>
      <c r="AD385" s="269"/>
      <c r="AE385" s="260"/>
      <c r="AF385" s="253" t="e">
        <f t="shared" ca="1" si="32"/>
        <v>#NUM!</v>
      </c>
      <c r="AG385" s="259" t="str">
        <f t="shared" ca="1" si="33"/>
        <v/>
      </c>
      <c r="AI385" s="228" t="str">
        <f t="shared" si="34"/>
        <v/>
      </c>
      <c r="AJ385" s="228" t="str">
        <f t="shared" si="35"/>
        <v/>
      </c>
    </row>
    <row r="386" spans="2:36" ht="16.8" hidden="1" thickBot="1" x14ac:dyDescent="0.35">
      <c r="B386" s="252">
        <v>381</v>
      </c>
      <c r="C386" s="253"/>
      <c r="D386" s="253"/>
      <c r="E386" s="253"/>
      <c r="F386" s="253"/>
      <c r="G386" s="253"/>
      <c r="H386" s="253"/>
      <c r="I386" s="253"/>
      <c r="J386" s="253"/>
      <c r="K386" s="253"/>
      <c r="L386" s="253"/>
      <c r="M386" s="253"/>
      <c r="N386" s="254"/>
      <c r="O386" s="254"/>
      <c r="P386" s="255"/>
      <c r="Q386" s="256"/>
      <c r="R386" s="256"/>
      <c r="S386" s="257" t="str">
        <f t="shared" si="30"/>
        <v/>
      </c>
      <c r="T386" s="253"/>
      <c r="U386" s="258"/>
      <c r="V386" s="253"/>
      <c r="W386" s="253"/>
      <c r="X386" s="253"/>
      <c r="Y386" s="253"/>
      <c r="Z386" s="258"/>
      <c r="AA386" s="258"/>
      <c r="AB386" s="259" t="str">
        <f t="shared" ca="1" si="31"/>
        <v/>
      </c>
      <c r="AC386" s="253"/>
      <c r="AD386" s="269"/>
      <c r="AE386" s="260"/>
      <c r="AF386" s="253" t="e">
        <f t="shared" ca="1" si="32"/>
        <v>#NUM!</v>
      </c>
      <c r="AG386" s="259" t="str">
        <f t="shared" ca="1" si="33"/>
        <v/>
      </c>
      <c r="AI386" s="228" t="str">
        <f t="shared" si="34"/>
        <v/>
      </c>
      <c r="AJ386" s="228" t="str">
        <f t="shared" si="35"/>
        <v/>
      </c>
    </row>
    <row r="387" spans="2:36" ht="16.8" hidden="1" thickBot="1" x14ac:dyDescent="0.35">
      <c r="B387" s="252">
        <v>382</v>
      </c>
      <c r="C387" s="253"/>
      <c r="D387" s="253"/>
      <c r="E387" s="253"/>
      <c r="F387" s="253"/>
      <c r="G387" s="253"/>
      <c r="H387" s="253"/>
      <c r="I387" s="253"/>
      <c r="J387" s="253"/>
      <c r="K387" s="253"/>
      <c r="L387" s="253"/>
      <c r="M387" s="253"/>
      <c r="N387" s="254"/>
      <c r="O387" s="254"/>
      <c r="P387" s="255"/>
      <c r="Q387" s="256"/>
      <c r="R387" s="256"/>
      <c r="S387" s="257" t="str">
        <f t="shared" si="30"/>
        <v/>
      </c>
      <c r="T387" s="253"/>
      <c r="U387" s="258"/>
      <c r="V387" s="253"/>
      <c r="W387" s="253"/>
      <c r="X387" s="253"/>
      <c r="Y387" s="253"/>
      <c r="Z387" s="258"/>
      <c r="AA387" s="258"/>
      <c r="AB387" s="259" t="str">
        <f t="shared" ca="1" si="31"/>
        <v/>
      </c>
      <c r="AC387" s="253"/>
      <c r="AD387" s="269"/>
      <c r="AE387" s="260"/>
      <c r="AF387" s="253" t="e">
        <f t="shared" ca="1" si="32"/>
        <v>#NUM!</v>
      </c>
      <c r="AG387" s="259" t="str">
        <f t="shared" ca="1" si="33"/>
        <v/>
      </c>
      <c r="AI387" s="228" t="str">
        <f t="shared" si="34"/>
        <v/>
      </c>
      <c r="AJ387" s="228" t="str">
        <f t="shared" si="35"/>
        <v/>
      </c>
    </row>
    <row r="388" spans="2:36" ht="16.8" hidden="1" thickBot="1" x14ac:dyDescent="0.35">
      <c r="B388" s="252">
        <v>383</v>
      </c>
      <c r="C388" s="253"/>
      <c r="D388" s="253"/>
      <c r="E388" s="253"/>
      <c r="F388" s="253"/>
      <c r="G388" s="253"/>
      <c r="H388" s="253"/>
      <c r="I388" s="253"/>
      <c r="J388" s="253"/>
      <c r="K388" s="253"/>
      <c r="L388" s="253"/>
      <c r="M388" s="253"/>
      <c r="N388" s="254"/>
      <c r="O388" s="254"/>
      <c r="P388" s="255"/>
      <c r="Q388" s="256"/>
      <c r="R388" s="256"/>
      <c r="S388" s="257" t="str">
        <f t="shared" si="30"/>
        <v/>
      </c>
      <c r="T388" s="253"/>
      <c r="U388" s="258"/>
      <c r="V388" s="253"/>
      <c r="W388" s="253"/>
      <c r="X388" s="253"/>
      <c r="Y388" s="253"/>
      <c r="Z388" s="258"/>
      <c r="AA388" s="258"/>
      <c r="AB388" s="259" t="str">
        <f t="shared" ca="1" si="31"/>
        <v/>
      </c>
      <c r="AC388" s="253"/>
      <c r="AD388" s="269"/>
      <c r="AE388" s="260"/>
      <c r="AF388" s="253" t="e">
        <f t="shared" ca="1" si="32"/>
        <v>#NUM!</v>
      </c>
      <c r="AG388" s="259" t="str">
        <f t="shared" ca="1" si="33"/>
        <v/>
      </c>
      <c r="AI388" s="228" t="str">
        <f t="shared" si="34"/>
        <v/>
      </c>
      <c r="AJ388" s="228" t="str">
        <f t="shared" si="35"/>
        <v/>
      </c>
    </row>
    <row r="389" spans="2:36" ht="16.8" hidden="1" thickBot="1" x14ac:dyDescent="0.35">
      <c r="B389" s="252">
        <v>384</v>
      </c>
      <c r="C389" s="253"/>
      <c r="D389" s="253"/>
      <c r="E389" s="253"/>
      <c r="F389" s="253"/>
      <c r="G389" s="253"/>
      <c r="H389" s="253"/>
      <c r="I389" s="253"/>
      <c r="J389" s="253"/>
      <c r="K389" s="253"/>
      <c r="L389" s="253"/>
      <c r="M389" s="253"/>
      <c r="N389" s="254"/>
      <c r="O389" s="254"/>
      <c r="P389" s="255"/>
      <c r="Q389" s="256"/>
      <c r="R389" s="256"/>
      <c r="S389" s="257" t="str">
        <f t="shared" si="30"/>
        <v/>
      </c>
      <c r="T389" s="253"/>
      <c r="U389" s="258"/>
      <c r="V389" s="253"/>
      <c r="W389" s="253"/>
      <c r="X389" s="253"/>
      <c r="Y389" s="253"/>
      <c r="Z389" s="258"/>
      <c r="AA389" s="258"/>
      <c r="AB389" s="259" t="str">
        <f t="shared" ca="1" si="31"/>
        <v/>
      </c>
      <c r="AC389" s="253"/>
      <c r="AD389" s="269"/>
      <c r="AE389" s="260"/>
      <c r="AF389" s="253" t="e">
        <f t="shared" ca="1" si="32"/>
        <v>#NUM!</v>
      </c>
      <c r="AG389" s="259" t="str">
        <f t="shared" ca="1" si="33"/>
        <v/>
      </c>
      <c r="AI389" s="228" t="str">
        <f t="shared" si="34"/>
        <v/>
      </c>
      <c r="AJ389" s="228" t="str">
        <f t="shared" si="35"/>
        <v/>
      </c>
    </row>
    <row r="390" spans="2:36" ht="16.8" hidden="1" thickBot="1" x14ac:dyDescent="0.35">
      <c r="B390" s="252">
        <v>385</v>
      </c>
      <c r="C390" s="253"/>
      <c r="D390" s="253"/>
      <c r="E390" s="253"/>
      <c r="F390" s="253"/>
      <c r="G390" s="253"/>
      <c r="H390" s="253"/>
      <c r="I390" s="253"/>
      <c r="J390" s="253"/>
      <c r="K390" s="253"/>
      <c r="L390" s="253"/>
      <c r="M390" s="253"/>
      <c r="N390" s="254"/>
      <c r="O390" s="254"/>
      <c r="P390" s="255"/>
      <c r="Q390" s="256"/>
      <c r="R390" s="256"/>
      <c r="S390" s="257" t="str">
        <f t="shared" si="30"/>
        <v/>
      </c>
      <c r="T390" s="253"/>
      <c r="U390" s="258"/>
      <c r="V390" s="253"/>
      <c r="W390" s="253"/>
      <c r="X390" s="253"/>
      <c r="Y390" s="253"/>
      <c r="Z390" s="258"/>
      <c r="AA390" s="258"/>
      <c r="AB390" s="259" t="str">
        <f t="shared" ca="1" si="31"/>
        <v/>
      </c>
      <c r="AC390" s="253"/>
      <c r="AD390" s="269"/>
      <c r="AE390" s="260"/>
      <c r="AF390" s="253" t="e">
        <f t="shared" ca="1" si="32"/>
        <v>#NUM!</v>
      </c>
      <c r="AG390" s="259" t="str">
        <f t="shared" ca="1" si="33"/>
        <v/>
      </c>
      <c r="AI390" s="228" t="str">
        <f t="shared" si="34"/>
        <v/>
      </c>
      <c r="AJ390" s="228" t="str">
        <f t="shared" si="35"/>
        <v/>
      </c>
    </row>
    <row r="391" spans="2:36" ht="16.8" hidden="1" thickBot="1" x14ac:dyDescent="0.35">
      <c r="B391" s="252">
        <v>386</v>
      </c>
      <c r="C391" s="253"/>
      <c r="D391" s="253"/>
      <c r="E391" s="253"/>
      <c r="F391" s="253"/>
      <c r="G391" s="253"/>
      <c r="H391" s="253"/>
      <c r="I391" s="253"/>
      <c r="J391" s="253"/>
      <c r="K391" s="253"/>
      <c r="L391" s="253"/>
      <c r="M391" s="253"/>
      <c r="N391" s="254"/>
      <c r="O391" s="254"/>
      <c r="P391" s="255"/>
      <c r="Q391" s="256"/>
      <c r="R391" s="256"/>
      <c r="S391" s="257" t="str">
        <f t="shared" ref="S391:S454" si="36">IF(O391&lt;&gt;0,IF(P391&lt;&gt;0,SUM(P391+Q391*O391+O391*R391),IF(Q391&lt;&gt;0,SUM(P391+Q391*O391+O391*R391),"")),IF(P391&lt;&gt;0,SUM(P391+Q391*N391+N391*R391),IF(Q391&lt;&gt;0,SUM(P391+Q391*N391+N391*R391),"")))</f>
        <v/>
      </c>
      <c r="T391" s="253"/>
      <c r="U391" s="258"/>
      <c r="V391" s="253"/>
      <c r="W391" s="253"/>
      <c r="X391" s="253"/>
      <c r="Y391" s="253"/>
      <c r="Z391" s="258"/>
      <c r="AA391" s="258"/>
      <c r="AB391" s="259" t="str">
        <f t="shared" ref="AB391:AB454" ca="1" si="37">IFERROR(IF(Z391&lt;&gt;"",IF(AA391="",CONCATENATE(DATEDIF(Z391,TODAY(),"D")," dias"),CONCATENATE(DATEDIF(Z391,AA391,"D")," dias")),""),"")</f>
        <v/>
      </c>
      <c r="AC391" s="253"/>
      <c r="AD391" s="269"/>
      <c r="AE391" s="260"/>
      <c r="AF391" s="253" t="e">
        <f t="shared" ref="AF391:AF454" ca="1" si="38">DATEDIF(TODAY(),U391,"D")</f>
        <v>#NUM!</v>
      </c>
      <c r="AG391" s="259" t="str">
        <f t="shared" ref="AG391:AG454" ca="1" si="39">IFERROR(IF(Z391&lt;&gt;"",IF(AA391="",DATEDIF(Z391,TODAY(),"D"),DATEDIF(Z391,AA391,"D")),""),"")</f>
        <v/>
      </c>
      <c r="AI391" s="228" t="str">
        <f t="shared" ref="AI391:AI454" si="40">IF(I391&lt;&gt;"",IF(F391&lt;&gt;"",CONCATENATE(I391," - ",G391," (",F391,")"),CONCATENATE(I391," - ",G391)),"")</f>
        <v/>
      </c>
      <c r="AJ391" s="228" t="str">
        <f t="shared" ref="AJ391:AJ454" si="41">IF(I391&lt;&gt;"",IF(F391&lt;&gt;"",CONCATENATE(I391," - ",G391," (",F391,")"),CONCATENATE(I391," - ",G391)),"")</f>
        <v/>
      </c>
    </row>
    <row r="392" spans="2:36" ht="16.8" hidden="1" thickBot="1" x14ac:dyDescent="0.35">
      <c r="B392" s="252">
        <v>387</v>
      </c>
      <c r="C392" s="253"/>
      <c r="D392" s="253"/>
      <c r="E392" s="253"/>
      <c r="F392" s="253"/>
      <c r="G392" s="253"/>
      <c r="H392" s="253"/>
      <c r="I392" s="253"/>
      <c r="J392" s="253"/>
      <c r="K392" s="253"/>
      <c r="L392" s="253"/>
      <c r="M392" s="253"/>
      <c r="N392" s="254"/>
      <c r="O392" s="254"/>
      <c r="P392" s="255"/>
      <c r="Q392" s="256"/>
      <c r="R392" s="256"/>
      <c r="S392" s="257" t="str">
        <f t="shared" si="36"/>
        <v/>
      </c>
      <c r="T392" s="253"/>
      <c r="U392" s="258"/>
      <c r="V392" s="253"/>
      <c r="W392" s="253"/>
      <c r="X392" s="253"/>
      <c r="Y392" s="253"/>
      <c r="Z392" s="258"/>
      <c r="AA392" s="258"/>
      <c r="AB392" s="259" t="str">
        <f t="shared" ca="1" si="37"/>
        <v/>
      </c>
      <c r="AC392" s="253"/>
      <c r="AD392" s="269"/>
      <c r="AE392" s="260"/>
      <c r="AF392" s="253" t="e">
        <f t="shared" ca="1" si="38"/>
        <v>#NUM!</v>
      </c>
      <c r="AG392" s="259" t="str">
        <f t="shared" ca="1" si="39"/>
        <v/>
      </c>
      <c r="AI392" s="228" t="str">
        <f t="shared" si="40"/>
        <v/>
      </c>
      <c r="AJ392" s="228" t="str">
        <f t="shared" si="41"/>
        <v/>
      </c>
    </row>
    <row r="393" spans="2:36" ht="16.8" hidden="1" thickBot="1" x14ac:dyDescent="0.35">
      <c r="B393" s="252">
        <v>388</v>
      </c>
      <c r="C393" s="253"/>
      <c r="D393" s="253"/>
      <c r="E393" s="253"/>
      <c r="F393" s="253"/>
      <c r="G393" s="253"/>
      <c r="H393" s="253"/>
      <c r="I393" s="253"/>
      <c r="J393" s="253"/>
      <c r="K393" s="253"/>
      <c r="L393" s="253"/>
      <c r="M393" s="253"/>
      <c r="N393" s="254"/>
      <c r="O393" s="254"/>
      <c r="P393" s="255"/>
      <c r="Q393" s="256"/>
      <c r="R393" s="256"/>
      <c r="S393" s="257" t="str">
        <f t="shared" si="36"/>
        <v/>
      </c>
      <c r="T393" s="253"/>
      <c r="U393" s="258"/>
      <c r="V393" s="253"/>
      <c r="W393" s="253"/>
      <c r="X393" s="253"/>
      <c r="Y393" s="253"/>
      <c r="Z393" s="258"/>
      <c r="AA393" s="258"/>
      <c r="AB393" s="259" t="str">
        <f t="shared" ca="1" si="37"/>
        <v/>
      </c>
      <c r="AC393" s="253"/>
      <c r="AD393" s="269"/>
      <c r="AE393" s="260"/>
      <c r="AF393" s="253" t="e">
        <f t="shared" ca="1" si="38"/>
        <v>#NUM!</v>
      </c>
      <c r="AG393" s="259" t="str">
        <f t="shared" ca="1" si="39"/>
        <v/>
      </c>
      <c r="AI393" s="228" t="str">
        <f t="shared" si="40"/>
        <v/>
      </c>
      <c r="AJ393" s="228" t="str">
        <f t="shared" si="41"/>
        <v/>
      </c>
    </row>
    <row r="394" spans="2:36" ht="16.8" hidden="1" thickBot="1" x14ac:dyDescent="0.35">
      <c r="B394" s="252">
        <v>389</v>
      </c>
      <c r="C394" s="253"/>
      <c r="D394" s="253"/>
      <c r="E394" s="253"/>
      <c r="F394" s="253"/>
      <c r="G394" s="253"/>
      <c r="H394" s="253"/>
      <c r="I394" s="253"/>
      <c r="J394" s="253"/>
      <c r="K394" s="253"/>
      <c r="L394" s="253"/>
      <c r="M394" s="253"/>
      <c r="N394" s="254"/>
      <c r="O394" s="254"/>
      <c r="P394" s="255"/>
      <c r="Q394" s="256"/>
      <c r="R394" s="256"/>
      <c r="S394" s="257" t="str">
        <f t="shared" si="36"/>
        <v/>
      </c>
      <c r="T394" s="253"/>
      <c r="U394" s="258"/>
      <c r="V394" s="253"/>
      <c r="W394" s="253"/>
      <c r="X394" s="253"/>
      <c r="Y394" s="253"/>
      <c r="Z394" s="258"/>
      <c r="AA394" s="258"/>
      <c r="AB394" s="259" t="str">
        <f t="shared" ca="1" si="37"/>
        <v/>
      </c>
      <c r="AC394" s="253"/>
      <c r="AD394" s="269"/>
      <c r="AE394" s="260"/>
      <c r="AF394" s="253" t="e">
        <f t="shared" ca="1" si="38"/>
        <v>#NUM!</v>
      </c>
      <c r="AG394" s="259" t="str">
        <f t="shared" ca="1" si="39"/>
        <v/>
      </c>
      <c r="AI394" s="228" t="str">
        <f t="shared" si="40"/>
        <v/>
      </c>
      <c r="AJ394" s="228" t="str">
        <f t="shared" si="41"/>
        <v/>
      </c>
    </row>
    <row r="395" spans="2:36" ht="16.8" hidden="1" thickBot="1" x14ac:dyDescent="0.35">
      <c r="B395" s="252">
        <v>390</v>
      </c>
      <c r="C395" s="253"/>
      <c r="D395" s="253"/>
      <c r="E395" s="253"/>
      <c r="F395" s="253"/>
      <c r="G395" s="253"/>
      <c r="H395" s="253"/>
      <c r="I395" s="253"/>
      <c r="J395" s="253"/>
      <c r="K395" s="253"/>
      <c r="L395" s="253"/>
      <c r="M395" s="253"/>
      <c r="N395" s="254"/>
      <c r="O395" s="254"/>
      <c r="P395" s="255"/>
      <c r="Q395" s="256"/>
      <c r="R395" s="256"/>
      <c r="S395" s="257" t="str">
        <f t="shared" si="36"/>
        <v/>
      </c>
      <c r="T395" s="253"/>
      <c r="U395" s="258"/>
      <c r="V395" s="253"/>
      <c r="W395" s="253"/>
      <c r="X395" s="253"/>
      <c r="Y395" s="253"/>
      <c r="Z395" s="258"/>
      <c r="AA395" s="258"/>
      <c r="AB395" s="259" t="str">
        <f t="shared" ca="1" si="37"/>
        <v/>
      </c>
      <c r="AC395" s="253"/>
      <c r="AD395" s="269"/>
      <c r="AE395" s="260"/>
      <c r="AF395" s="253" t="e">
        <f t="shared" ca="1" si="38"/>
        <v>#NUM!</v>
      </c>
      <c r="AG395" s="259" t="str">
        <f t="shared" ca="1" si="39"/>
        <v/>
      </c>
      <c r="AI395" s="228" t="str">
        <f t="shared" si="40"/>
        <v/>
      </c>
      <c r="AJ395" s="228" t="str">
        <f t="shared" si="41"/>
        <v/>
      </c>
    </row>
    <row r="396" spans="2:36" ht="16.8" hidden="1" thickBot="1" x14ac:dyDescent="0.35">
      <c r="B396" s="252">
        <v>391</v>
      </c>
      <c r="C396" s="253"/>
      <c r="D396" s="253"/>
      <c r="E396" s="253"/>
      <c r="F396" s="253"/>
      <c r="G396" s="253"/>
      <c r="H396" s="253"/>
      <c r="I396" s="253"/>
      <c r="J396" s="253"/>
      <c r="K396" s="253"/>
      <c r="L396" s="253"/>
      <c r="M396" s="253"/>
      <c r="N396" s="254"/>
      <c r="O396" s="254"/>
      <c r="P396" s="255"/>
      <c r="Q396" s="256"/>
      <c r="R396" s="256"/>
      <c r="S396" s="257" t="str">
        <f t="shared" si="36"/>
        <v/>
      </c>
      <c r="T396" s="253"/>
      <c r="U396" s="258"/>
      <c r="V396" s="253"/>
      <c r="W396" s="253"/>
      <c r="X396" s="253"/>
      <c r="Y396" s="253"/>
      <c r="Z396" s="258"/>
      <c r="AA396" s="258"/>
      <c r="AB396" s="259" t="str">
        <f t="shared" ca="1" si="37"/>
        <v/>
      </c>
      <c r="AC396" s="253"/>
      <c r="AD396" s="269"/>
      <c r="AE396" s="260"/>
      <c r="AF396" s="253" t="e">
        <f t="shared" ca="1" si="38"/>
        <v>#NUM!</v>
      </c>
      <c r="AG396" s="259" t="str">
        <f t="shared" ca="1" si="39"/>
        <v/>
      </c>
      <c r="AI396" s="228" t="str">
        <f t="shared" si="40"/>
        <v/>
      </c>
      <c r="AJ396" s="228" t="str">
        <f t="shared" si="41"/>
        <v/>
      </c>
    </row>
    <row r="397" spans="2:36" ht="16.8" hidden="1" thickBot="1" x14ac:dyDescent="0.35">
      <c r="B397" s="252">
        <v>392</v>
      </c>
      <c r="C397" s="253"/>
      <c r="D397" s="253"/>
      <c r="E397" s="253"/>
      <c r="F397" s="253"/>
      <c r="G397" s="253"/>
      <c r="H397" s="253"/>
      <c r="I397" s="253"/>
      <c r="J397" s="253"/>
      <c r="K397" s="253"/>
      <c r="L397" s="253"/>
      <c r="M397" s="253"/>
      <c r="N397" s="254"/>
      <c r="O397" s="254"/>
      <c r="P397" s="255"/>
      <c r="Q397" s="256"/>
      <c r="R397" s="256"/>
      <c r="S397" s="257" t="str">
        <f t="shared" si="36"/>
        <v/>
      </c>
      <c r="T397" s="253"/>
      <c r="U397" s="258"/>
      <c r="V397" s="253"/>
      <c r="W397" s="253"/>
      <c r="X397" s="253"/>
      <c r="Y397" s="253"/>
      <c r="Z397" s="258"/>
      <c r="AA397" s="258"/>
      <c r="AB397" s="259" t="str">
        <f t="shared" ca="1" si="37"/>
        <v/>
      </c>
      <c r="AC397" s="253"/>
      <c r="AD397" s="269"/>
      <c r="AE397" s="260"/>
      <c r="AF397" s="253" t="e">
        <f t="shared" ca="1" si="38"/>
        <v>#NUM!</v>
      </c>
      <c r="AG397" s="259" t="str">
        <f t="shared" ca="1" si="39"/>
        <v/>
      </c>
      <c r="AI397" s="228" t="str">
        <f t="shared" si="40"/>
        <v/>
      </c>
      <c r="AJ397" s="228" t="str">
        <f t="shared" si="41"/>
        <v/>
      </c>
    </row>
    <row r="398" spans="2:36" ht="16.8" hidden="1" thickBot="1" x14ac:dyDescent="0.35">
      <c r="B398" s="252">
        <v>393</v>
      </c>
      <c r="C398" s="253"/>
      <c r="D398" s="253"/>
      <c r="E398" s="253"/>
      <c r="F398" s="253"/>
      <c r="G398" s="253"/>
      <c r="H398" s="253"/>
      <c r="I398" s="253"/>
      <c r="J398" s="253"/>
      <c r="K398" s="253"/>
      <c r="L398" s="253"/>
      <c r="M398" s="253"/>
      <c r="N398" s="254"/>
      <c r="O398" s="254"/>
      <c r="P398" s="255"/>
      <c r="Q398" s="256"/>
      <c r="R398" s="256"/>
      <c r="S398" s="257" t="str">
        <f t="shared" si="36"/>
        <v/>
      </c>
      <c r="T398" s="253"/>
      <c r="U398" s="258"/>
      <c r="V398" s="253"/>
      <c r="W398" s="253"/>
      <c r="X398" s="253"/>
      <c r="Y398" s="253"/>
      <c r="Z398" s="258"/>
      <c r="AA398" s="258"/>
      <c r="AB398" s="259" t="str">
        <f t="shared" ca="1" si="37"/>
        <v/>
      </c>
      <c r="AC398" s="253"/>
      <c r="AD398" s="269"/>
      <c r="AE398" s="260"/>
      <c r="AF398" s="253" t="e">
        <f t="shared" ca="1" si="38"/>
        <v>#NUM!</v>
      </c>
      <c r="AG398" s="259" t="str">
        <f t="shared" ca="1" si="39"/>
        <v/>
      </c>
      <c r="AI398" s="228" t="str">
        <f t="shared" si="40"/>
        <v/>
      </c>
      <c r="AJ398" s="228" t="str">
        <f t="shared" si="41"/>
        <v/>
      </c>
    </row>
    <row r="399" spans="2:36" ht="16.8" hidden="1" thickBot="1" x14ac:dyDescent="0.35">
      <c r="B399" s="252">
        <v>394</v>
      </c>
      <c r="C399" s="253"/>
      <c r="D399" s="253"/>
      <c r="E399" s="253"/>
      <c r="F399" s="253"/>
      <c r="G399" s="253"/>
      <c r="H399" s="253"/>
      <c r="I399" s="253"/>
      <c r="J399" s="253"/>
      <c r="K399" s="253"/>
      <c r="L399" s="253"/>
      <c r="M399" s="253"/>
      <c r="N399" s="254"/>
      <c r="O399" s="254"/>
      <c r="P399" s="255"/>
      <c r="Q399" s="256"/>
      <c r="R399" s="256"/>
      <c r="S399" s="257" t="str">
        <f t="shared" si="36"/>
        <v/>
      </c>
      <c r="T399" s="253"/>
      <c r="U399" s="258"/>
      <c r="V399" s="253"/>
      <c r="W399" s="253"/>
      <c r="X399" s="253"/>
      <c r="Y399" s="253"/>
      <c r="Z399" s="258"/>
      <c r="AA399" s="258"/>
      <c r="AB399" s="259" t="str">
        <f t="shared" ca="1" si="37"/>
        <v/>
      </c>
      <c r="AC399" s="253"/>
      <c r="AD399" s="269"/>
      <c r="AE399" s="260"/>
      <c r="AF399" s="253" t="e">
        <f t="shared" ca="1" si="38"/>
        <v>#NUM!</v>
      </c>
      <c r="AG399" s="259" t="str">
        <f t="shared" ca="1" si="39"/>
        <v/>
      </c>
      <c r="AI399" s="228" t="str">
        <f t="shared" si="40"/>
        <v/>
      </c>
      <c r="AJ399" s="228" t="str">
        <f t="shared" si="41"/>
        <v/>
      </c>
    </row>
    <row r="400" spans="2:36" ht="16.8" hidden="1" thickBot="1" x14ac:dyDescent="0.35">
      <c r="B400" s="252">
        <v>395</v>
      </c>
      <c r="C400" s="253"/>
      <c r="D400" s="253"/>
      <c r="E400" s="253"/>
      <c r="F400" s="253"/>
      <c r="G400" s="253"/>
      <c r="H400" s="253"/>
      <c r="I400" s="253"/>
      <c r="J400" s="253"/>
      <c r="K400" s="253"/>
      <c r="L400" s="253"/>
      <c r="M400" s="253"/>
      <c r="N400" s="254"/>
      <c r="O400" s="254"/>
      <c r="P400" s="255"/>
      <c r="Q400" s="256"/>
      <c r="R400" s="256"/>
      <c r="S400" s="257" t="str">
        <f t="shared" si="36"/>
        <v/>
      </c>
      <c r="T400" s="253"/>
      <c r="U400" s="258"/>
      <c r="V400" s="253"/>
      <c r="W400" s="253"/>
      <c r="X400" s="253"/>
      <c r="Y400" s="253"/>
      <c r="Z400" s="258"/>
      <c r="AA400" s="258"/>
      <c r="AB400" s="259" t="str">
        <f t="shared" ca="1" si="37"/>
        <v/>
      </c>
      <c r="AC400" s="253"/>
      <c r="AD400" s="269"/>
      <c r="AE400" s="260"/>
      <c r="AF400" s="253" t="e">
        <f t="shared" ca="1" si="38"/>
        <v>#NUM!</v>
      </c>
      <c r="AG400" s="259" t="str">
        <f t="shared" ca="1" si="39"/>
        <v/>
      </c>
      <c r="AI400" s="228" t="str">
        <f t="shared" si="40"/>
        <v/>
      </c>
      <c r="AJ400" s="228" t="str">
        <f t="shared" si="41"/>
        <v/>
      </c>
    </row>
    <row r="401" spans="2:36" ht="16.8" hidden="1" thickBot="1" x14ac:dyDescent="0.35">
      <c r="B401" s="252">
        <v>396</v>
      </c>
      <c r="C401" s="253"/>
      <c r="D401" s="253"/>
      <c r="E401" s="253"/>
      <c r="F401" s="253"/>
      <c r="G401" s="253"/>
      <c r="H401" s="253"/>
      <c r="I401" s="253"/>
      <c r="J401" s="253"/>
      <c r="K401" s="253"/>
      <c r="L401" s="253"/>
      <c r="M401" s="253"/>
      <c r="N401" s="254"/>
      <c r="O401" s="254"/>
      <c r="P401" s="255"/>
      <c r="Q401" s="256"/>
      <c r="R401" s="256"/>
      <c r="S401" s="257" t="str">
        <f t="shared" si="36"/>
        <v/>
      </c>
      <c r="T401" s="253"/>
      <c r="U401" s="258"/>
      <c r="V401" s="253"/>
      <c r="W401" s="253"/>
      <c r="X401" s="253"/>
      <c r="Y401" s="253"/>
      <c r="Z401" s="258"/>
      <c r="AA401" s="258"/>
      <c r="AB401" s="259" t="str">
        <f t="shared" ca="1" si="37"/>
        <v/>
      </c>
      <c r="AC401" s="253"/>
      <c r="AD401" s="269"/>
      <c r="AE401" s="260"/>
      <c r="AF401" s="253" t="e">
        <f t="shared" ca="1" si="38"/>
        <v>#NUM!</v>
      </c>
      <c r="AG401" s="259" t="str">
        <f t="shared" ca="1" si="39"/>
        <v/>
      </c>
      <c r="AI401" s="228" t="str">
        <f t="shared" si="40"/>
        <v/>
      </c>
      <c r="AJ401" s="228" t="str">
        <f t="shared" si="41"/>
        <v/>
      </c>
    </row>
    <row r="402" spans="2:36" ht="16.8" hidden="1" thickBot="1" x14ac:dyDescent="0.35">
      <c r="B402" s="252">
        <v>397</v>
      </c>
      <c r="C402" s="253"/>
      <c r="D402" s="253"/>
      <c r="E402" s="253"/>
      <c r="F402" s="253"/>
      <c r="G402" s="253"/>
      <c r="H402" s="253"/>
      <c r="I402" s="253"/>
      <c r="J402" s="253"/>
      <c r="K402" s="253"/>
      <c r="L402" s="253"/>
      <c r="M402" s="253"/>
      <c r="N402" s="254"/>
      <c r="O402" s="254"/>
      <c r="P402" s="255"/>
      <c r="Q402" s="256"/>
      <c r="R402" s="256"/>
      <c r="S402" s="257" t="str">
        <f t="shared" si="36"/>
        <v/>
      </c>
      <c r="T402" s="253"/>
      <c r="U402" s="258"/>
      <c r="V402" s="253"/>
      <c r="W402" s="253"/>
      <c r="X402" s="253"/>
      <c r="Y402" s="253"/>
      <c r="Z402" s="258"/>
      <c r="AA402" s="258"/>
      <c r="AB402" s="259" t="str">
        <f t="shared" ca="1" si="37"/>
        <v/>
      </c>
      <c r="AC402" s="253"/>
      <c r="AD402" s="269"/>
      <c r="AE402" s="260"/>
      <c r="AF402" s="253" t="e">
        <f t="shared" ca="1" si="38"/>
        <v>#NUM!</v>
      </c>
      <c r="AG402" s="259" t="str">
        <f t="shared" ca="1" si="39"/>
        <v/>
      </c>
      <c r="AI402" s="228" t="str">
        <f t="shared" si="40"/>
        <v/>
      </c>
      <c r="AJ402" s="228" t="str">
        <f t="shared" si="41"/>
        <v/>
      </c>
    </row>
    <row r="403" spans="2:36" ht="16.8" hidden="1" thickBot="1" x14ac:dyDescent="0.35">
      <c r="B403" s="252">
        <v>398</v>
      </c>
      <c r="C403" s="253"/>
      <c r="D403" s="253"/>
      <c r="E403" s="253"/>
      <c r="F403" s="253"/>
      <c r="G403" s="253"/>
      <c r="H403" s="253"/>
      <c r="I403" s="253"/>
      <c r="J403" s="253"/>
      <c r="K403" s="253"/>
      <c r="L403" s="253"/>
      <c r="M403" s="253"/>
      <c r="N403" s="254"/>
      <c r="O403" s="254"/>
      <c r="P403" s="255"/>
      <c r="Q403" s="256"/>
      <c r="R403" s="256"/>
      <c r="S403" s="257" t="str">
        <f t="shared" si="36"/>
        <v/>
      </c>
      <c r="T403" s="253"/>
      <c r="U403" s="258"/>
      <c r="V403" s="253"/>
      <c r="W403" s="253"/>
      <c r="X403" s="253"/>
      <c r="Y403" s="253"/>
      <c r="Z403" s="258"/>
      <c r="AA403" s="258"/>
      <c r="AB403" s="259" t="str">
        <f t="shared" ca="1" si="37"/>
        <v/>
      </c>
      <c r="AC403" s="253"/>
      <c r="AD403" s="269"/>
      <c r="AE403" s="260"/>
      <c r="AF403" s="253" t="e">
        <f t="shared" ca="1" si="38"/>
        <v>#NUM!</v>
      </c>
      <c r="AG403" s="259" t="str">
        <f t="shared" ca="1" si="39"/>
        <v/>
      </c>
      <c r="AI403" s="228" t="str">
        <f t="shared" si="40"/>
        <v/>
      </c>
      <c r="AJ403" s="228" t="str">
        <f t="shared" si="41"/>
        <v/>
      </c>
    </row>
    <row r="404" spans="2:36" ht="16.8" hidden="1" thickBot="1" x14ac:dyDescent="0.35">
      <c r="B404" s="252">
        <v>399</v>
      </c>
      <c r="C404" s="253"/>
      <c r="D404" s="253"/>
      <c r="E404" s="253"/>
      <c r="F404" s="253"/>
      <c r="G404" s="253"/>
      <c r="H404" s="253"/>
      <c r="I404" s="253"/>
      <c r="J404" s="253"/>
      <c r="K404" s="253"/>
      <c r="L404" s="253"/>
      <c r="M404" s="253"/>
      <c r="N404" s="254"/>
      <c r="O404" s="254"/>
      <c r="P404" s="255"/>
      <c r="Q404" s="256"/>
      <c r="R404" s="256"/>
      <c r="S404" s="257" t="str">
        <f t="shared" si="36"/>
        <v/>
      </c>
      <c r="T404" s="253"/>
      <c r="U404" s="258"/>
      <c r="V404" s="253"/>
      <c r="W404" s="253"/>
      <c r="X404" s="253"/>
      <c r="Y404" s="253"/>
      <c r="Z404" s="258"/>
      <c r="AA404" s="258"/>
      <c r="AB404" s="259" t="str">
        <f t="shared" ca="1" si="37"/>
        <v/>
      </c>
      <c r="AC404" s="253"/>
      <c r="AD404" s="269"/>
      <c r="AE404" s="260"/>
      <c r="AF404" s="253" t="e">
        <f t="shared" ca="1" si="38"/>
        <v>#NUM!</v>
      </c>
      <c r="AG404" s="259" t="str">
        <f t="shared" ca="1" si="39"/>
        <v/>
      </c>
      <c r="AI404" s="228" t="str">
        <f t="shared" si="40"/>
        <v/>
      </c>
      <c r="AJ404" s="228" t="str">
        <f t="shared" si="41"/>
        <v/>
      </c>
    </row>
    <row r="405" spans="2:36" ht="16.8" hidden="1" thickBot="1" x14ac:dyDescent="0.35">
      <c r="B405" s="252">
        <v>400</v>
      </c>
      <c r="C405" s="253"/>
      <c r="D405" s="253"/>
      <c r="E405" s="253"/>
      <c r="F405" s="253"/>
      <c r="G405" s="253"/>
      <c r="H405" s="253"/>
      <c r="I405" s="253"/>
      <c r="J405" s="253"/>
      <c r="K405" s="253"/>
      <c r="L405" s="253"/>
      <c r="M405" s="253"/>
      <c r="N405" s="254"/>
      <c r="O405" s="254"/>
      <c r="P405" s="255"/>
      <c r="Q405" s="256"/>
      <c r="R405" s="256"/>
      <c r="S405" s="257" t="str">
        <f t="shared" si="36"/>
        <v/>
      </c>
      <c r="T405" s="253"/>
      <c r="U405" s="258"/>
      <c r="V405" s="253"/>
      <c r="W405" s="253"/>
      <c r="X405" s="253"/>
      <c r="Y405" s="253"/>
      <c r="Z405" s="258"/>
      <c r="AA405" s="258"/>
      <c r="AB405" s="259" t="str">
        <f t="shared" ca="1" si="37"/>
        <v/>
      </c>
      <c r="AC405" s="253"/>
      <c r="AD405" s="269"/>
      <c r="AE405" s="260"/>
      <c r="AF405" s="253" t="e">
        <f t="shared" ca="1" si="38"/>
        <v>#NUM!</v>
      </c>
      <c r="AG405" s="259" t="str">
        <f t="shared" ca="1" si="39"/>
        <v/>
      </c>
      <c r="AI405" s="228" t="str">
        <f t="shared" si="40"/>
        <v/>
      </c>
      <c r="AJ405" s="228" t="str">
        <f t="shared" si="41"/>
        <v/>
      </c>
    </row>
    <row r="406" spans="2:36" ht="16.8" hidden="1" thickBot="1" x14ac:dyDescent="0.35">
      <c r="B406" s="252">
        <v>401</v>
      </c>
      <c r="C406" s="253"/>
      <c r="D406" s="253"/>
      <c r="E406" s="253"/>
      <c r="F406" s="253"/>
      <c r="G406" s="253"/>
      <c r="H406" s="253"/>
      <c r="I406" s="253"/>
      <c r="J406" s="253"/>
      <c r="K406" s="253"/>
      <c r="L406" s="253"/>
      <c r="M406" s="253"/>
      <c r="N406" s="254"/>
      <c r="O406" s="254"/>
      <c r="P406" s="255"/>
      <c r="Q406" s="256"/>
      <c r="R406" s="256"/>
      <c r="S406" s="257" t="str">
        <f t="shared" si="36"/>
        <v/>
      </c>
      <c r="T406" s="253"/>
      <c r="U406" s="258"/>
      <c r="V406" s="253"/>
      <c r="W406" s="253"/>
      <c r="X406" s="253"/>
      <c r="Y406" s="253"/>
      <c r="Z406" s="258"/>
      <c r="AA406" s="258"/>
      <c r="AB406" s="259" t="str">
        <f t="shared" ca="1" si="37"/>
        <v/>
      </c>
      <c r="AC406" s="253"/>
      <c r="AD406" s="269"/>
      <c r="AE406" s="260"/>
      <c r="AF406" s="253" t="e">
        <f t="shared" ca="1" si="38"/>
        <v>#NUM!</v>
      </c>
      <c r="AG406" s="259" t="str">
        <f t="shared" ca="1" si="39"/>
        <v/>
      </c>
      <c r="AI406" s="228" t="str">
        <f t="shared" si="40"/>
        <v/>
      </c>
      <c r="AJ406" s="228" t="str">
        <f t="shared" si="41"/>
        <v/>
      </c>
    </row>
    <row r="407" spans="2:36" ht="16.8" hidden="1" thickBot="1" x14ac:dyDescent="0.35">
      <c r="B407" s="252">
        <v>402</v>
      </c>
      <c r="C407" s="253"/>
      <c r="D407" s="253"/>
      <c r="E407" s="253"/>
      <c r="F407" s="253"/>
      <c r="G407" s="253"/>
      <c r="H407" s="253"/>
      <c r="I407" s="253"/>
      <c r="J407" s="253"/>
      <c r="K407" s="253"/>
      <c r="L407" s="253"/>
      <c r="M407" s="253"/>
      <c r="N407" s="254"/>
      <c r="O407" s="254"/>
      <c r="P407" s="255"/>
      <c r="Q407" s="256"/>
      <c r="R407" s="256"/>
      <c r="S407" s="257" t="str">
        <f t="shared" si="36"/>
        <v/>
      </c>
      <c r="T407" s="253"/>
      <c r="U407" s="258"/>
      <c r="V407" s="253"/>
      <c r="W407" s="253"/>
      <c r="X407" s="253"/>
      <c r="Y407" s="253"/>
      <c r="Z407" s="258"/>
      <c r="AA407" s="258"/>
      <c r="AB407" s="259" t="str">
        <f t="shared" ca="1" si="37"/>
        <v/>
      </c>
      <c r="AC407" s="253"/>
      <c r="AD407" s="269"/>
      <c r="AE407" s="260"/>
      <c r="AF407" s="253" t="e">
        <f t="shared" ca="1" si="38"/>
        <v>#NUM!</v>
      </c>
      <c r="AG407" s="259" t="str">
        <f t="shared" ca="1" si="39"/>
        <v/>
      </c>
      <c r="AI407" s="228" t="str">
        <f t="shared" si="40"/>
        <v/>
      </c>
      <c r="AJ407" s="228" t="str">
        <f t="shared" si="41"/>
        <v/>
      </c>
    </row>
    <row r="408" spans="2:36" ht="16.8" hidden="1" thickBot="1" x14ac:dyDescent="0.35">
      <c r="B408" s="252">
        <v>403</v>
      </c>
      <c r="C408" s="253"/>
      <c r="D408" s="253"/>
      <c r="E408" s="253"/>
      <c r="F408" s="253"/>
      <c r="G408" s="253"/>
      <c r="H408" s="253"/>
      <c r="I408" s="253"/>
      <c r="J408" s="253"/>
      <c r="K408" s="253"/>
      <c r="L408" s="253"/>
      <c r="M408" s="253"/>
      <c r="N408" s="254"/>
      <c r="O408" s="254"/>
      <c r="P408" s="255"/>
      <c r="Q408" s="256"/>
      <c r="R408" s="256"/>
      <c r="S408" s="257" t="str">
        <f t="shared" si="36"/>
        <v/>
      </c>
      <c r="T408" s="253"/>
      <c r="U408" s="258"/>
      <c r="V408" s="253"/>
      <c r="W408" s="253"/>
      <c r="X408" s="253"/>
      <c r="Y408" s="253"/>
      <c r="Z408" s="258"/>
      <c r="AA408" s="258"/>
      <c r="AB408" s="259" t="str">
        <f t="shared" ca="1" si="37"/>
        <v/>
      </c>
      <c r="AC408" s="253"/>
      <c r="AD408" s="269"/>
      <c r="AE408" s="260"/>
      <c r="AF408" s="253" t="e">
        <f t="shared" ca="1" si="38"/>
        <v>#NUM!</v>
      </c>
      <c r="AG408" s="259" t="str">
        <f t="shared" ca="1" si="39"/>
        <v/>
      </c>
      <c r="AI408" s="228" t="str">
        <f t="shared" si="40"/>
        <v/>
      </c>
      <c r="AJ408" s="228" t="str">
        <f t="shared" si="41"/>
        <v/>
      </c>
    </row>
    <row r="409" spans="2:36" ht="16.8" hidden="1" thickBot="1" x14ac:dyDescent="0.35">
      <c r="B409" s="252">
        <v>404</v>
      </c>
      <c r="C409" s="253"/>
      <c r="D409" s="253"/>
      <c r="E409" s="253"/>
      <c r="F409" s="253"/>
      <c r="G409" s="253"/>
      <c r="H409" s="253"/>
      <c r="I409" s="253"/>
      <c r="J409" s="253"/>
      <c r="K409" s="253"/>
      <c r="L409" s="253"/>
      <c r="M409" s="253"/>
      <c r="N409" s="254"/>
      <c r="O409" s="254"/>
      <c r="P409" s="255"/>
      <c r="Q409" s="256"/>
      <c r="R409" s="256"/>
      <c r="S409" s="257" t="str">
        <f t="shared" si="36"/>
        <v/>
      </c>
      <c r="T409" s="253"/>
      <c r="U409" s="258"/>
      <c r="V409" s="253"/>
      <c r="W409" s="253"/>
      <c r="X409" s="253"/>
      <c r="Y409" s="253"/>
      <c r="Z409" s="258"/>
      <c r="AA409" s="258"/>
      <c r="AB409" s="259" t="str">
        <f t="shared" ca="1" si="37"/>
        <v/>
      </c>
      <c r="AC409" s="253"/>
      <c r="AD409" s="269"/>
      <c r="AE409" s="260"/>
      <c r="AF409" s="253" t="e">
        <f t="shared" ca="1" si="38"/>
        <v>#NUM!</v>
      </c>
      <c r="AG409" s="259" t="str">
        <f t="shared" ca="1" si="39"/>
        <v/>
      </c>
      <c r="AI409" s="228" t="str">
        <f t="shared" si="40"/>
        <v/>
      </c>
      <c r="AJ409" s="228" t="str">
        <f t="shared" si="41"/>
        <v/>
      </c>
    </row>
    <row r="410" spans="2:36" ht="16.8" hidden="1" thickBot="1" x14ac:dyDescent="0.35">
      <c r="B410" s="252">
        <v>405</v>
      </c>
      <c r="C410" s="253"/>
      <c r="D410" s="253"/>
      <c r="E410" s="253"/>
      <c r="F410" s="253"/>
      <c r="G410" s="253"/>
      <c r="H410" s="253"/>
      <c r="I410" s="253"/>
      <c r="J410" s="253"/>
      <c r="K410" s="253"/>
      <c r="L410" s="253"/>
      <c r="M410" s="253"/>
      <c r="N410" s="254"/>
      <c r="O410" s="254"/>
      <c r="P410" s="255"/>
      <c r="Q410" s="256"/>
      <c r="R410" s="256"/>
      <c r="S410" s="257" t="str">
        <f t="shared" si="36"/>
        <v/>
      </c>
      <c r="T410" s="253"/>
      <c r="U410" s="258"/>
      <c r="V410" s="253"/>
      <c r="W410" s="253"/>
      <c r="X410" s="253"/>
      <c r="Y410" s="253"/>
      <c r="Z410" s="258"/>
      <c r="AA410" s="258"/>
      <c r="AB410" s="259" t="str">
        <f t="shared" ca="1" si="37"/>
        <v/>
      </c>
      <c r="AC410" s="253"/>
      <c r="AD410" s="269"/>
      <c r="AE410" s="260"/>
      <c r="AF410" s="253" t="e">
        <f t="shared" ca="1" si="38"/>
        <v>#NUM!</v>
      </c>
      <c r="AG410" s="259" t="str">
        <f t="shared" ca="1" si="39"/>
        <v/>
      </c>
      <c r="AI410" s="228" t="str">
        <f t="shared" si="40"/>
        <v/>
      </c>
      <c r="AJ410" s="228" t="str">
        <f t="shared" si="41"/>
        <v/>
      </c>
    </row>
    <row r="411" spans="2:36" ht="16.8" hidden="1" thickBot="1" x14ac:dyDescent="0.35">
      <c r="B411" s="252">
        <v>406</v>
      </c>
      <c r="C411" s="253"/>
      <c r="D411" s="253"/>
      <c r="E411" s="253"/>
      <c r="F411" s="253"/>
      <c r="G411" s="253"/>
      <c r="H411" s="253"/>
      <c r="I411" s="253"/>
      <c r="J411" s="253"/>
      <c r="K411" s="253"/>
      <c r="L411" s="253"/>
      <c r="M411" s="253"/>
      <c r="N411" s="254"/>
      <c r="O411" s="254"/>
      <c r="P411" s="255"/>
      <c r="Q411" s="256"/>
      <c r="R411" s="256"/>
      <c r="S411" s="257" t="str">
        <f t="shared" si="36"/>
        <v/>
      </c>
      <c r="T411" s="253"/>
      <c r="U411" s="258"/>
      <c r="V411" s="253"/>
      <c r="W411" s="253"/>
      <c r="X411" s="253"/>
      <c r="Y411" s="253"/>
      <c r="Z411" s="258"/>
      <c r="AA411" s="258"/>
      <c r="AB411" s="259" t="str">
        <f t="shared" ca="1" si="37"/>
        <v/>
      </c>
      <c r="AC411" s="253"/>
      <c r="AD411" s="269"/>
      <c r="AE411" s="260"/>
      <c r="AF411" s="253" t="e">
        <f t="shared" ca="1" si="38"/>
        <v>#NUM!</v>
      </c>
      <c r="AG411" s="259" t="str">
        <f t="shared" ca="1" si="39"/>
        <v/>
      </c>
      <c r="AI411" s="228" t="str">
        <f t="shared" si="40"/>
        <v/>
      </c>
      <c r="AJ411" s="228" t="str">
        <f t="shared" si="41"/>
        <v/>
      </c>
    </row>
    <row r="412" spans="2:36" ht="16.8" hidden="1" thickBot="1" x14ac:dyDescent="0.35">
      <c r="B412" s="252">
        <v>407</v>
      </c>
      <c r="C412" s="253"/>
      <c r="D412" s="253"/>
      <c r="E412" s="253"/>
      <c r="F412" s="253"/>
      <c r="G412" s="253"/>
      <c r="H412" s="253"/>
      <c r="I412" s="253"/>
      <c r="J412" s="253"/>
      <c r="K412" s="253"/>
      <c r="L412" s="253"/>
      <c r="M412" s="253"/>
      <c r="N412" s="254"/>
      <c r="O412" s="254"/>
      <c r="P412" s="255"/>
      <c r="Q412" s="256"/>
      <c r="R412" s="256"/>
      <c r="S412" s="257" t="str">
        <f t="shared" si="36"/>
        <v/>
      </c>
      <c r="T412" s="253"/>
      <c r="U412" s="258"/>
      <c r="V412" s="253"/>
      <c r="W412" s="253"/>
      <c r="X412" s="253"/>
      <c r="Y412" s="253"/>
      <c r="Z412" s="258"/>
      <c r="AA412" s="258"/>
      <c r="AB412" s="259" t="str">
        <f t="shared" ca="1" si="37"/>
        <v/>
      </c>
      <c r="AC412" s="253"/>
      <c r="AD412" s="269"/>
      <c r="AE412" s="260"/>
      <c r="AF412" s="253" t="e">
        <f t="shared" ca="1" si="38"/>
        <v>#NUM!</v>
      </c>
      <c r="AG412" s="259" t="str">
        <f t="shared" ca="1" si="39"/>
        <v/>
      </c>
      <c r="AI412" s="228" t="str">
        <f t="shared" si="40"/>
        <v/>
      </c>
      <c r="AJ412" s="228" t="str">
        <f t="shared" si="41"/>
        <v/>
      </c>
    </row>
    <row r="413" spans="2:36" ht="16.8" hidden="1" thickBot="1" x14ac:dyDescent="0.35">
      <c r="B413" s="252">
        <v>408</v>
      </c>
      <c r="C413" s="253"/>
      <c r="D413" s="253"/>
      <c r="E413" s="253"/>
      <c r="F413" s="253"/>
      <c r="G413" s="253"/>
      <c r="H413" s="253"/>
      <c r="I413" s="253"/>
      <c r="J413" s="253"/>
      <c r="K413" s="253"/>
      <c r="L413" s="253"/>
      <c r="M413" s="253"/>
      <c r="N413" s="254"/>
      <c r="O413" s="254"/>
      <c r="P413" s="255"/>
      <c r="Q413" s="256"/>
      <c r="R413" s="256"/>
      <c r="S413" s="257" t="str">
        <f t="shared" si="36"/>
        <v/>
      </c>
      <c r="T413" s="253"/>
      <c r="U413" s="258"/>
      <c r="V413" s="253"/>
      <c r="W413" s="253"/>
      <c r="X413" s="253"/>
      <c r="Y413" s="253"/>
      <c r="Z413" s="258"/>
      <c r="AA413" s="258"/>
      <c r="AB413" s="259" t="str">
        <f t="shared" ca="1" si="37"/>
        <v/>
      </c>
      <c r="AC413" s="253"/>
      <c r="AD413" s="269"/>
      <c r="AE413" s="260"/>
      <c r="AF413" s="253" t="e">
        <f t="shared" ca="1" si="38"/>
        <v>#NUM!</v>
      </c>
      <c r="AG413" s="259" t="str">
        <f t="shared" ca="1" si="39"/>
        <v/>
      </c>
      <c r="AI413" s="228" t="str">
        <f t="shared" si="40"/>
        <v/>
      </c>
      <c r="AJ413" s="228" t="str">
        <f t="shared" si="41"/>
        <v/>
      </c>
    </row>
    <row r="414" spans="2:36" ht="16.8" hidden="1" thickBot="1" x14ac:dyDescent="0.35">
      <c r="B414" s="252">
        <v>409</v>
      </c>
      <c r="C414" s="253"/>
      <c r="D414" s="253"/>
      <c r="E414" s="253"/>
      <c r="F414" s="253"/>
      <c r="G414" s="253"/>
      <c r="H414" s="253"/>
      <c r="I414" s="253"/>
      <c r="J414" s="253"/>
      <c r="K414" s="253"/>
      <c r="L414" s="253"/>
      <c r="M414" s="253"/>
      <c r="N414" s="254"/>
      <c r="O414" s="254"/>
      <c r="P414" s="255"/>
      <c r="Q414" s="256"/>
      <c r="R414" s="256"/>
      <c r="S414" s="257" t="str">
        <f t="shared" si="36"/>
        <v/>
      </c>
      <c r="T414" s="253"/>
      <c r="U414" s="258"/>
      <c r="V414" s="253"/>
      <c r="W414" s="253"/>
      <c r="X414" s="253"/>
      <c r="Y414" s="253"/>
      <c r="Z414" s="258"/>
      <c r="AA414" s="258"/>
      <c r="AB414" s="259" t="str">
        <f t="shared" ca="1" si="37"/>
        <v/>
      </c>
      <c r="AC414" s="253"/>
      <c r="AD414" s="269"/>
      <c r="AE414" s="260"/>
      <c r="AF414" s="253" t="e">
        <f t="shared" ca="1" si="38"/>
        <v>#NUM!</v>
      </c>
      <c r="AG414" s="259" t="str">
        <f t="shared" ca="1" si="39"/>
        <v/>
      </c>
      <c r="AI414" s="228" t="str">
        <f t="shared" si="40"/>
        <v/>
      </c>
      <c r="AJ414" s="228" t="str">
        <f t="shared" si="41"/>
        <v/>
      </c>
    </row>
    <row r="415" spans="2:36" ht="16.8" hidden="1" thickBot="1" x14ac:dyDescent="0.35">
      <c r="B415" s="252">
        <v>410</v>
      </c>
      <c r="C415" s="253"/>
      <c r="D415" s="253"/>
      <c r="E415" s="253"/>
      <c r="F415" s="253"/>
      <c r="G415" s="253"/>
      <c r="H415" s="253"/>
      <c r="I415" s="253"/>
      <c r="J415" s="253"/>
      <c r="K415" s="253"/>
      <c r="L415" s="253"/>
      <c r="M415" s="253"/>
      <c r="N415" s="254"/>
      <c r="O415" s="254"/>
      <c r="P415" s="255"/>
      <c r="Q415" s="256"/>
      <c r="R415" s="256"/>
      <c r="S415" s="257" t="str">
        <f t="shared" si="36"/>
        <v/>
      </c>
      <c r="T415" s="253"/>
      <c r="U415" s="258"/>
      <c r="V415" s="253"/>
      <c r="W415" s="253"/>
      <c r="X415" s="253"/>
      <c r="Y415" s="253"/>
      <c r="Z415" s="258"/>
      <c r="AA415" s="258"/>
      <c r="AB415" s="259" t="str">
        <f t="shared" ca="1" si="37"/>
        <v/>
      </c>
      <c r="AC415" s="253"/>
      <c r="AD415" s="269"/>
      <c r="AE415" s="260"/>
      <c r="AF415" s="253" t="e">
        <f t="shared" ca="1" si="38"/>
        <v>#NUM!</v>
      </c>
      <c r="AG415" s="259" t="str">
        <f t="shared" ca="1" si="39"/>
        <v/>
      </c>
      <c r="AI415" s="228" t="str">
        <f t="shared" si="40"/>
        <v/>
      </c>
      <c r="AJ415" s="228" t="str">
        <f t="shared" si="41"/>
        <v/>
      </c>
    </row>
    <row r="416" spans="2:36" ht="16.8" hidden="1" thickBot="1" x14ac:dyDescent="0.35">
      <c r="B416" s="252">
        <v>411</v>
      </c>
      <c r="C416" s="253"/>
      <c r="D416" s="253"/>
      <c r="E416" s="253"/>
      <c r="F416" s="253"/>
      <c r="G416" s="253"/>
      <c r="H416" s="253"/>
      <c r="I416" s="253"/>
      <c r="J416" s="253"/>
      <c r="K416" s="253"/>
      <c r="L416" s="253"/>
      <c r="M416" s="253"/>
      <c r="N416" s="254"/>
      <c r="O416" s="254"/>
      <c r="P416" s="255"/>
      <c r="Q416" s="256"/>
      <c r="R416" s="256"/>
      <c r="S416" s="257" t="str">
        <f t="shared" si="36"/>
        <v/>
      </c>
      <c r="T416" s="253"/>
      <c r="U416" s="258"/>
      <c r="V416" s="253"/>
      <c r="W416" s="253"/>
      <c r="X416" s="253"/>
      <c r="Y416" s="253"/>
      <c r="Z416" s="258"/>
      <c r="AA416" s="258"/>
      <c r="AB416" s="259" t="str">
        <f t="shared" ca="1" si="37"/>
        <v/>
      </c>
      <c r="AC416" s="253"/>
      <c r="AD416" s="269"/>
      <c r="AE416" s="260"/>
      <c r="AF416" s="253" t="e">
        <f t="shared" ca="1" si="38"/>
        <v>#NUM!</v>
      </c>
      <c r="AG416" s="259" t="str">
        <f t="shared" ca="1" si="39"/>
        <v/>
      </c>
      <c r="AI416" s="228" t="str">
        <f t="shared" si="40"/>
        <v/>
      </c>
      <c r="AJ416" s="228" t="str">
        <f t="shared" si="41"/>
        <v/>
      </c>
    </row>
    <row r="417" spans="2:36" ht="16.8" hidden="1" thickBot="1" x14ac:dyDescent="0.35">
      <c r="B417" s="252">
        <v>412</v>
      </c>
      <c r="C417" s="253"/>
      <c r="D417" s="253"/>
      <c r="E417" s="253"/>
      <c r="F417" s="253"/>
      <c r="G417" s="253"/>
      <c r="H417" s="253"/>
      <c r="I417" s="253"/>
      <c r="J417" s="253"/>
      <c r="K417" s="253"/>
      <c r="L417" s="253"/>
      <c r="M417" s="253"/>
      <c r="N417" s="254"/>
      <c r="O417" s="254"/>
      <c r="P417" s="255"/>
      <c r="Q417" s="256"/>
      <c r="R417" s="256"/>
      <c r="S417" s="257" t="str">
        <f t="shared" si="36"/>
        <v/>
      </c>
      <c r="T417" s="253"/>
      <c r="U417" s="258"/>
      <c r="V417" s="253"/>
      <c r="W417" s="253"/>
      <c r="X417" s="253"/>
      <c r="Y417" s="253"/>
      <c r="Z417" s="258"/>
      <c r="AA417" s="258"/>
      <c r="AB417" s="259" t="str">
        <f t="shared" ca="1" si="37"/>
        <v/>
      </c>
      <c r="AC417" s="253"/>
      <c r="AD417" s="269"/>
      <c r="AE417" s="260"/>
      <c r="AF417" s="253" t="e">
        <f t="shared" ca="1" si="38"/>
        <v>#NUM!</v>
      </c>
      <c r="AG417" s="259" t="str">
        <f t="shared" ca="1" si="39"/>
        <v/>
      </c>
      <c r="AI417" s="228" t="str">
        <f t="shared" si="40"/>
        <v/>
      </c>
      <c r="AJ417" s="228" t="str">
        <f t="shared" si="41"/>
        <v/>
      </c>
    </row>
    <row r="418" spans="2:36" ht="16.8" hidden="1" thickBot="1" x14ac:dyDescent="0.35">
      <c r="B418" s="252">
        <v>413</v>
      </c>
      <c r="C418" s="253"/>
      <c r="D418" s="253"/>
      <c r="E418" s="253"/>
      <c r="F418" s="253"/>
      <c r="G418" s="253"/>
      <c r="H418" s="253"/>
      <c r="I418" s="253"/>
      <c r="J418" s="253"/>
      <c r="K418" s="253"/>
      <c r="L418" s="253"/>
      <c r="M418" s="253"/>
      <c r="N418" s="254"/>
      <c r="O418" s="254"/>
      <c r="P418" s="255"/>
      <c r="Q418" s="256"/>
      <c r="R418" s="256"/>
      <c r="S418" s="257" t="str">
        <f t="shared" si="36"/>
        <v/>
      </c>
      <c r="T418" s="253"/>
      <c r="U418" s="258"/>
      <c r="V418" s="253"/>
      <c r="W418" s="253"/>
      <c r="X418" s="253"/>
      <c r="Y418" s="253"/>
      <c r="Z418" s="258"/>
      <c r="AA418" s="258"/>
      <c r="AB418" s="259" t="str">
        <f t="shared" ca="1" si="37"/>
        <v/>
      </c>
      <c r="AC418" s="253"/>
      <c r="AD418" s="269"/>
      <c r="AE418" s="260"/>
      <c r="AF418" s="253" t="e">
        <f t="shared" ca="1" si="38"/>
        <v>#NUM!</v>
      </c>
      <c r="AG418" s="259" t="str">
        <f t="shared" ca="1" si="39"/>
        <v/>
      </c>
      <c r="AI418" s="228" t="str">
        <f t="shared" si="40"/>
        <v/>
      </c>
      <c r="AJ418" s="228" t="str">
        <f t="shared" si="41"/>
        <v/>
      </c>
    </row>
    <row r="419" spans="2:36" ht="16.8" hidden="1" thickBot="1" x14ac:dyDescent="0.35">
      <c r="B419" s="252">
        <v>414</v>
      </c>
      <c r="C419" s="253"/>
      <c r="D419" s="253"/>
      <c r="E419" s="253"/>
      <c r="F419" s="253"/>
      <c r="G419" s="253"/>
      <c r="H419" s="253"/>
      <c r="I419" s="253"/>
      <c r="J419" s="253"/>
      <c r="K419" s="253"/>
      <c r="L419" s="253"/>
      <c r="M419" s="253"/>
      <c r="N419" s="254"/>
      <c r="O419" s="254"/>
      <c r="P419" s="255"/>
      <c r="Q419" s="256"/>
      <c r="R419" s="256"/>
      <c r="S419" s="257" t="str">
        <f t="shared" si="36"/>
        <v/>
      </c>
      <c r="T419" s="253"/>
      <c r="U419" s="258"/>
      <c r="V419" s="253"/>
      <c r="W419" s="253"/>
      <c r="X419" s="253"/>
      <c r="Y419" s="253"/>
      <c r="Z419" s="258"/>
      <c r="AA419" s="258"/>
      <c r="AB419" s="259" t="str">
        <f t="shared" ca="1" si="37"/>
        <v/>
      </c>
      <c r="AC419" s="253"/>
      <c r="AD419" s="269"/>
      <c r="AE419" s="260"/>
      <c r="AF419" s="253" t="e">
        <f t="shared" ca="1" si="38"/>
        <v>#NUM!</v>
      </c>
      <c r="AG419" s="259" t="str">
        <f t="shared" ca="1" si="39"/>
        <v/>
      </c>
      <c r="AI419" s="228" t="str">
        <f t="shared" si="40"/>
        <v/>
      </c>
      <c r="AJ419" s="228" t="str">
        <f t="shared" si="41"/>
        <v/>
      </c>
    </row>
    <row r="420" spans="2:36" ht="16.8" hidden="1" thickBot="1" x14ac:dyDescent="0.35">
      <c r="B420" s="252">
        <v>415</v>
      </c>
      <c r="C420" s="253"/>
      <c r="D420" s="253"/>
      <c r="E420" s="253"/>
      <c r="F420" s="253"/>
      <c r="G420" s="253"/>
      <c r="H420" s="253"/>
      <c r="I420" s="253"/>
      <c r="J420" s="253"/>
      <c r="K420" s="253"/>
      <c r="L420" s="253"/>
      <c r="M420" s="253"/>
      <c r="N420" s="254"/>
      <c r="O420" s="254"/>
      <c r="P420" s="255"/>
      <c r="Q420" s="256"/>
      <c r="R420" s="256"/>
      <c r="S420" s="257" t="str">
        <f t="shared" si="36"/>
        <v/>
      </c>
      <c r="T420" s="253"/>
      <c r="U420" s="258"/>
      <c r="V420" s="253"/>
      <c r="W420" s="253"/>
      <c r="X420" s="253"/>
      <c r="Y420" s="253"/>
      <c r="Z420" s="258"/>
      <c r="AA420" s="258"/>
      <c r="AB420" s="259" t="str">
        <f t="shared" ca="1" si="37"/>
        <v/>
      </c>
      <c r="AC420" s="253"/>
      <c r="AD420" s="269"/>
      <c r="AE420" s="260"/>
      <c r="AF420" s="253" t="e">
        <f t="shared" ca="1" si="38"/>
        <v>#NUM!</v>
      </c>
      <c r="AG420" s="259" t="str">
        <f t="shared" ca="1" si="39"/>
        <v/>
      </c>
      <c r="AI420" s="228" t="str">
        <f t="shared" si="40"/>
        <v/>
      </c>
      <c r="AJ420" s="228" t="str">
        <f t="shared" si="41"/>
        <v/>
      </c>
    </row>
    <row r="421" spans="2:36" ht="16.8" hidden="1" thickBot="1" x14ac:dyDescent="0.35">
      <c r="B421" s="252">
        <v>416</v>
      </c>
      <c r="C421" s="253"/>
      <c r="D421" s="253"/>
      <c r="E421" s="253"/>
      <c r="F421" s="253"/>
      <c r="G421" s="253"/>
      <c r="H421" s="253"/>
      <c r="I421" s="253"/>
      <c r="J421" s="253"/>
      <c r="K421" s="253"/>
      <c r="L421" s="253"/>
      <c r="M421" s="253"/>
      <c r="N421" s="254"/>
      <c r="O421" s="254"/>
      <c r="P421" s="255"/>
      <c r="Q421" s="256"/>
      <c r="R421" s="256"/>
      <c r="S421" s="257" t="str">
        <f t="shared" si="36"/>
        <v/>
      </c>
      <c r="T421" s="253"/>
      <c r="U421" s="258"/>
      <c r="V421" s="253"/>
      <c r="W421" s="253"/>
      <c r="X421" s="253"/>
      <c r="Y421" s="253"/>
      <c r="Z421" s="258"/>
      <c r="AA421" s="258"/>
      <c r="AB421" s="259" t="str">
        <f t="shared" ca="1" si="37"/>
        <v/>
      </c>
      <c r="AC421" s="253"/>
      <c r="AD421" s="269"/>
      <c r="AE421" s="260"/>
      <c r="AF421" s="253" t="e">
        <f t="shared" ca="1" si="38"/>
        <v>#NUM!</v>
      </c>
      <c r="AG421" s="259" t="str">
        <f t="shared" ca="1" si="39"/>
        <v/>
      </c>
      <c r="AI421" s="228" t="str">
        <f t="shared" si="40"/>
        <v/>
      </c>
      <c r="AJ421" s="228" t="str">
        <f t="shared" si="41"/>
        <v/>
      </c>
    </row>
    <row r="422" spans="2:36" ht="16.8" hidden="1" thickBot="1" x14ac:dyDescent="0.35">
      <c r="B422" s="252">
        <v>417</v>
      </c>
      <c r="C422" s="253"/>
      <c r="D422" s="253"/>
      <c r="E422" s="253"/>
      <c r="F422" s="253"/>
      <c r="G422" s="253"/>
      <c r="H422" s="253"/>
      <c r="I422" s="253"/>
      <c r="J422" s="253"/>
      <c r="K422" s="253"/>
      <c r="L422" s="253"/>
      <c r="M422" s="253"/>
      <c r="N422" s="254"/>
      <c r="O422" s="254"/>
      <c r="P422" s="255"/>
      <c r="Q422" s="256"/>
      <c r="R422" s="256"/>
      <c r="S422" s="257" t="str">
        <f t="shared" si="36"/>
        <v/>
      </c>
      <c r="T422" s="253"/>
      <c r="U422" s="258"/>
      <c r="V422" s="253"/>
      <c r="W422" s="253"/>
      <c r="X422" s="253"/>
      <c r="Y422" s="253"/>
      <c r="Z422" s="258"/>
      <c r="AA422" s="258"/>
      <c r="AB422" s="259" t="str">
        <f t="shared" ca="1" si="37"/>
        <v/>
      </c>
      <c r="AC422" s="253"/>
      <c r="AD422" s="269"/>
      <c r="AE422" s="260"/>
      <c r="AF422" s="253" t="e">
        <f t="shared" ca="1" si="38"/>
        <v>#NUM!</v>
      </c>
      <c r="AG422" s="259" t="str">
        <f t="shared" ca="1" si="39"/>
        <v/>
      </c>
      <c r="AI422" s="228" t="str">
        <f t="shared" si="40"/>
        <v/>
      </c>
      <c r="AJ422" s="228" t="str">
        <f t="shared" si="41"/>
        <v/>
      </c>
    </row>
    <row r="423" spans="2:36" ht="16.8" hidden="1" thickBot="1" x14ac:dyDescent="0.35">
      <c r="B423" s="252">
        <v>418</v>
      </c>
      <c r="C423" s="253"/>
      <c r="D423" s="253"/>
      <c r="E423" s="253"/>
      <c r="F423" s="253"/>
      <c r="G423" s="253"/>
      <c r="H423" s="253"/>
      <c r="I423" s="253"/>
      <c r="J423" s="253"/>
      <c r="K423" s="253"/>
      <c r="L423" s="253"/>
      <c r="M423" s="253"/>
      <c r="N423" s="254"/>
      <c r="O423" s="254"/>
      <c r="P423" s="255"/>
      <c r="Q423" s="256"/>
      <c r="R423" s="256"/>
      <c r="S423" s="257" t="str">
        <f t="shared" si="36"/>
        <v/>
      </c>
      <c r="T423" s="253"/>
      <c r="U423" s="258"/>
      <c r="V423" s="253"/>
      <c r="W423" s="253"/>
      <c r="X423" s="253"/>
      <c r="Y423" s="253"/>
      <c r="Z423" s="258"/>
      <c r="AA423" s="258"/>
      <c r="AB423" s="259" t="str">
        <f t="shared" ca="1" si="37"/>
        <v/>
      </c>
      <c r="AC423" s="253"/>
      <c r="AD423" s="269"/>
      <c r="AE423" s="260"/>
      <c r="AF423" s="253" t="e">
        <f t="shared" ca="1" si="38"/>
        <v>#NUM!</v>
      </c>
      <c r="AG423" s="259" t="str">
        <f t="shared" ca="1" si="39"/>
        <v/>
      </c>
      <c r="AI423" s="228" t="str">
        <f t="shared" si="40"/>
        <v/>
      </c>
      <c r="AJ423" s="228" t="str">
        <f t="shared" si="41"/>
        <v/>
      </c>
    </row>
    <row r="424" spans="2:36" ht="16.8" hidden="1" thickBot="1" x14ac:dyDescent="0.35">
      <c r="B424" s="252">
        <v>419</v>
      </c>
      <c r="C424" s="253"/>
      <c r="D424" s="253"/>
      <c r="E424" s="253"/>
      <c r="F424" s="253"/>
      <c r="G424" s="253"/>
      <c r="H424" s="253"/>
      <c r="I424" s="253"/>
      <c r="J424" s="253"/>
      <c r="K424" s="253"/>
      <c r="L424" s="253"/>
      <c r="M424" s="253"/>
      <c r="N424" s="254"/>
      <c r="O424" s="254"/>
      <c r="P424" s="255"/>
      <c r="Q424" s="256"/>
      <c r="R424" s="256"/>
      <c r="S424" s="257" t="str">
        <f t="shared" si="36"/>
        <v/>
      </c>
      <c r="T424" s="253"/>
      <c r="U424" s="258"/>
      <c r="V424" s="253"/>
      <c r="W424" s="253"/>
      <c r="X424" s="253"/>
      <c r="Y424" s="253"/>
      <c r="Z424" s="258"/>
      <c r="AA424" s="258"/>
      <c r="AB424" s="259" t="str">
        <f t="shared" ca="1" si="37"/>
        <v/>
      </c>
      <c r="AC424" s="253"/>
      <c r="AD424" s="269"/>
      <c r="AE424" s="260"/>
      <c r="AF424" s="253" t="e">
        <f t="shared" ca="1" si="38"/>
        <v>#NUM!</v>
      </c>
      <c r="AG424" s="259" t="str">
        <f t="shared" ca="1" si="39"/>
        <v/>
      </c>
      <c r="AI424" s="228" t="str">
        <f t="shared" si="40"/>
        <v/>
      </c>
      <c r="AJ424" s="228" t="str">
        <f t="shared" si="41"/>
        <v/>
      </c>
    </row>
    <row r="425" spans="2:36" ht="16.8" hidden="1" thickBot="1" x14ac:dyDescent="0.35">
      <c r="B425" s="252">
        <v>420</v>
      </c>
      <c r="C425" s="253"/>
      <c r="D425" s="253"/>
      <c r="E425" s="253"/>
      <c r="F425" s="253"/>
      <c r="G425" s="253"/>
      <c r="H425" s="253"/>
      <c r="I425" s="253"/>
      <c r="J425" s="253"/>
      <c r="K425" s="253"/>
      <c r="L425" s="253"/>
      <c r="M425" s="253"/>
      <c r="N425" s="254"/>
      <c r="O425" s="254"/>
      <c r="P425" s="255"/>
      <c r="Q425" s="256"/>
      <c r="R425" s="256"/>
      <c r="S425" s="257" t="str">
        <f t="shared" si="36"/>
        <v/>
      </c>
      <c r="T425" s="253"/>
      <c r="U425" s="258"/>
      <c r="V425" s="253"/>
      <c r="W425" s="253"/>
      <c r="X425" s="253"/>
      <c r="Y425" s="253"/>
      <c r="Z425" s="258"/>
      <c r="AA425" s="258"/>
      <c r="AB425" s="259" t="str">
        <f t="shared" ca="1" si="37"/>
        <v/>
      </c>
      <c r="AC425" s="253"/>
      <c r="AD425" s="269"/>
      <c r="AE425" s="260"/>
      <c r="AF425" s="253" t="e">
        <f t="shared" ca="1" si="38"/>
        <v>#NUM!</v>
      </c>
      <c r="AG425" s="259" t="str">
        <f t="shared" ca="1" si="39"/>
        <v/>
      </c>
      <c r="AI425" s="228" t="str">
        <f t="shared" si="40"/>
        <v/>
      </c>
      <c r="AJ425" s="228" t="str">
        <f t="shared" si="41"/>
        <v/>
      </c>
    </row>
    <row r="426" spans="2:36" ht="16.8" hidden="1" thickBot="1" x14ac:dyDescent="0.35">
      <c r="B426" s="252">
        <v>421</v>
      </c>
      <c r="C426" s="253"/>
      <c r="D426" s="253"/>
      <c r="E426" s="253"/>
      <c r="F426" s="253"/>
      <c r="G426" s="253"/>
      <c r="H426" s="253"/>
      <c r="I426" s="253"/>
      <c r="J426" s="253"/>
      <c r="K426" s="253"/>
      <c r="L426" s="253"/>
      <c r="M426" s="253"/>
      <c r="N426" s="254"/>
      <c r="O426" s="254"/>
      <c r="P426" s="255"/>
      <c r="Q426" s="256"/>
      <c r="R426" s="256"/>
      <c r="S426" s="257" t="str">
        <f t="shared" si="36"/>
        <v/>
      </c>
      <c r="T426" s="253"/>
      <c r="U426" s="258"/>
      <c r="V426" s="253"/>
      <c r="W426" s="253"/>
      <c r="X426" s="253"/>
      <c r="Y426" s="253"/>
      <c r="Z426" s="258"/>
      <c r="AA426" s="258"/>
      <c r="AB426" s="259" t="str">
        <f t="shared" ca="1" si="37"/>
        <v/>
      </c>
      <c r="AC426" s="253"/>
      <c r="AD426" s="269"/>
      <c r="AE426" s="260"/>
      <c r="AF426" s="253" t="e">
        <f t="shared" ca="1" si="38"/>
        <v>#NUM!</v>
      </c>
      <c r="AG426" s="259" t="str">
        <f t="shared" ca="1" si="39"/>
        <v/>
      </c>
      <c r="AI426" s="228" t="str">
        <f t="shared" si="40"/>
        <v/>
      </c>
      <c r="AJ426" s="228" t="str">
        <f t="shared" si="41"/>
        <v/>
      </c>
    </row>
    <row r="427" spans="2:36" ht="16.8" hidden="1" thickBot="1" x14ac:dyDescent="0.35">
      <c r="B427" s="252">
        <v>422</v>
      </c>
      <c r="C427" s="253"/>
      <c r="D427" s="253"/>
      <c r="E427" s="253"/>
      <c r="F427" s="253"/>
      <c r="G427" s="253"/>
      <c r="H427" s="253"/>
      <c r="I427" s="253"/>
      <c r="J427" s="253"/>
      <c r="K427" s="253"/>
      <c r="L427" s="253"/>
      <c r="M427" s="253"/>
      <c r="N427" s="254"/>
      <c r="O427" s="254"/>
      <c r="P427" s="255"/>
      <c r="Q427" s="256"/>
      <c r="R427" s="256"/>
      <c r="S427" s="257" t="str">
        <f t="shared" si="36"/>
        <v/>
      </c>
      <c r="T427" s="253"/>
      <c r="U427" s="258"/>
      <c r="V427" s="253"/>
      <c r="W427" s="253"/>
      <c r="X427" s="253"/>
      <c r="Y427" s="253"/>
      <c r="Z427" s="258"/>
      <c r="AA427" s="258"/>
      <c r="AB427" s="259" t="str">
        <f t="shared" ca="1" si="37"/>
        <v/>
      </c>
      <c r="AC427" s="253"/>
      <c r="AD427" s="269"/>
      <c r="AE427" s="260"/>
      <c r="AF427" s="253" t="e">
        <f t="shared" ca="1" si="38"/>
        <v>#NUM!</v>
      </c>
      <c r="AG427" s="259" t="str">
        <f t="shared" ca="1" si="39"/>
        <v/>
      </c>
      <c r="AI427" s="228" t="str">
        <f t="shared" si="40"/>
        <v/>
      </c>
      <c r="AJ427" s="228" t="str">
        <f t="shared" si="41"/>
        <v/>
      </c>
    </row>
    <row r="428" spans="2:36" ht="16.8" hidden="1" thickBot="1" x14ac:dyDescent="0.35">
      <c r="B428" s="252">
        <v>423</v>
      </c>
      <c r="C428" s="253"/>
      <c r="D428" s="253"/>
      <c r="E428" s="253"/>
      <c r="F428" s="253"/>
      <c r="G428" s="253"/>
      <c r="H428" s="253"/>
      <c r="I428" s="253"/>
      <c r="J428" s="253"/>
      <c r="K428" s="253"/>
      <c r="L428" s="253"/>
      <c r="M428" s="253"/>
      <c r="N428" s="254"/>
      <c r="O428" s="254"/>
      <c r="P428" s="255"/>
      <c r="Q428" s="256"/>
      <c r="R428" s="256"/>
      <c r="S428" s="257" t="str">
        <f t="shared" si="36"/>
        <v/>
      </c>
      <c r="T428" s="253"/>
      <c r="U428" s="258"/>
      <c r="V428" s="253"/>
      <c r="W428" s="253"/>
      <c r="X428" s="253"/>
      <c r="Y428" s="253"/>
      <c r="Z428" s="258"/>
      <c r="AA428" s="258"/>
      <c r="AB428" s="259" t="str">
        <f t="shared" ca="1" si="37"/>
        <v/>
      </c>
      <c r="AC428" s="253"/>
      <c r="AD428" s="269"/>
      <c r="AE428" s="260"/>
      <c r="AF428" s="253" t="e">
        <f t="shared" ca="1" si="38"/>
        <v>#NUM!</v>
      </c>
      <c r="AG428" s="259" t="str">
        <f t="shared" ca="1" si="39"/>
        <v/>
      </c>
      <c r="AI428" s="228" t="str">
        <f t="shared" si="40"/>
        <v/>
      </c>
      <c r="AJ428" s="228" t="str">
        <f t="shared" si="41"/>
        <v/>
      </c>
    </row>
    <row r="429" spans="2:36" ht="16.8" hidden="1" thickBot="1" x14ac:dyDescent="0.35">
      <c r="B429" s="252">
        <v>424</v>
      </c>
      <c r="C429" s="253"/>
      <c r="D429" s="253"/>
      <c r="E429" s="253"/>
      <c r="F429" s="253"/>
      <c r="G429" s="253"/>
      <c r="H429" s="253"/>
      <c r="I429" s="253"/>
      <c r="J429" s="253"/>
      <c r="K429" s="253"/>
      <c r="L429" s="253"/>
      <c r="M429" s="253"/>
      <c r="N429" s="254"/>
      <c r="O429" s="254"/>
      <c r="P429" s="255"/>
      <c r="Q429" s="256"/>
      <c r="R429" s="256"/>
      <c r="S429" s="257" t="str">
        <f t="shared" si="36"/>
        <v/>
      </c>
      <c r="T429" s="253"/>
      <c r="U429" s="258"/>
      <c r="V429" s="253"/>
      <c r="W429" s="253"/>
      <c r="X429" s="253"/>
      <c r="Y429" s="253"/>
      <c r="Z429" s="258"/>
      <c r="AA429" s="258"/>
      <c r="AB429" s="259" t="str">
        <f t="shared" ca="1" si="37"/>
        <v/>
      </c>
      <c r="AC429" s="253"/>
      <c r="AD429" s="269"/>
      <c r="AE429" s="260"/>
      <c r="AF429" s="253" t="e">
        <f t="shared" ca="1" si="38"/>
        <v>#NUM!</v>
      </c>
      <c r="AG429" s="259" t="str">
        <f t="shared" ca="1" si="39"/>
        <v/>
      </c>
      <c r="AI429" s="228" t="str">
        <f t="shared" si="40"/>
        <v/>
      </c>
      <c r="AJ429" s="228" t="str">
        <f t="shared" si="41"/>
        <v/>
      </c>
    </row>
    <row r="430" spans="2:36" ht="16.8" hidden="1" thickBot="1" x14ac:dyDescent="0.35">
      <c r="B430" s="252">
        <v>425</v>
      </c>
      <c r="C430" s="253"/>
      <c r="D430" s="253"/>
      <c r="E430" s="253"/>
      <c r="F430" s="253"/>
      <c r="G430" s="253"/>
      <c r="H430" s="253"/>
      <c r="I430" s="253"/>
      <c r="J430" s="253"/>
      <c r="K430" s="253"/>
      <c r="L430" s="253"/>
      <c r="M430" s="253"/>
      <c r="N430" s="254"/>
      <c r="O430" s="254"/>
      <c r="P430" s="255"/>
      <c r="Q430" s="256"/>
      <c r="R430" s="256"/>
      <c r="S430" s="257" t="str">
        <f t="shared" si="36"/>
        <v/>
      </c>
      <c r="T430" s="253"/>
      <c r="U430" s="258"/>
      <c r="V430" s="253"/>
      <c r="W430" s="253"/>
      <c r="X430" s="253"/>
      <c r="Y430" s="253"/>
      <c r="Z430" s="258"/>
      <c r="AA430" s="258"/>
      <c r="AB430" s="259" t="str">
        <f t="shared" ca="1" si="37"/>
        <v/>
      </c>
      <c r="AC430" s="253"/>
      <c r="AD430" s="269"/>
      <c r="AE430" s="260"/>
      <c r="AF430" s="253" t="e">
        <f t="shared" ca="1" si="38"/>
        <v>#NUM!</v>
      </c>
      <c r="AG430" s="259" t="str">
        <f t="shared" ca="1" si="39"/>
        <v/>
      </c>
      <c r="AI430" s="228" t="str">
        <f t="shared" si="40"/>
        <v/>
      </c>
      <c r="AJ430" s="228" t="str">
        <f t="shared" si="41"/>
        <v/>
      </c>
    </row>
    <row r="431" spans="2:36" ht="16.8" hidden="1" thickBot="1" x14ac:dyDescent="0.35">
      <c r="B431" s="252">
        <v>426</v>
      </c>
      <c r="C431" s="253"/>
      <c r="D431" s="253"/>
      <c r="E431" s="253"/>
      <c r="F431" s="253"/>
      <c r="G431" s="253"/>
      <c r="H431" s="253"/>
      <c r="I431" s="253"/>
      <c r="J431" s="253"/>
      <c r="K431" s="253"/>
      <c r="L431" s="253"/>
      <c r="M431" s="253"/>
      <c r="N431" s="254"/>
      <c r="O431" s="254"/>
      <c r="P431" s="255"/>
      <c r="Q431" s="256"/>
      <c r="R431" s="256"/>
      <c r="S431" s="257" t="str">
        <f t="shared" si="36"/>
        <v/>
      </c>
      <c r="T431" s="253"/>
      <c r="U431" s="258"/>
      <c r="V431" s="253"/>
      <c r="W431" s="253"/>
      <c r="X431" s="253"/>
      <c r="Y431" s="253"/>
      <c r="Z431" s="258"/>
      <c r="AA431" s="258"/>
      <c r="AB431" s="259" t="str">
        <f t="shared" ca="1" si="37"/>
        <v/>
      </c>
      <c r="AC431" s="253"/>
      <c r="AD431" s="269"/>
      <c r="AE431" s="260"/>
      <c r="AF431" s="253" t="e">
        <f t="shared" ca="1" si="38"/>
        <v>#NUM!</v>
      </c>
      <c r="AG431" s="259" t="str">
        <f t="shared" ca="1" si="39"/>
        <v/>
      </c>
      <c r="AI431" s="228" t="str">
        <f t="shared" si="40"/>
        <v/>
      </c>
      <c r="AJ431" s="228" t="str">
        <f t="shared" si="41"/>
        <v/>
      </c>
    </row>
    <row r="432" spans="2:36" ht="16.8" hidden="1" thickBot="1" x14ac:dyDescent="0.35">
      <c r="B432" s="252">
        <v>427</v>
      </c>
      <c r="C432" s="253"/>
      <c r="D432" s="253"/>
      <c r="E432" s="253"/>
      <c r="F432" s="253"/>
      <c r="G432" s="253"/>
      <c r="H432" s="253"/>
      <c r="I432" s="253"/>
      <c r="J432" s="253"/>
      <c r="K432" s="253"/>
      <c r="L432" s="253"/>
      <c r="M432" s="253"/>
      <c r="N432" s="254"/>
      <c r="O432" s="254"/>
      <c r="P432" s="255"/>
      <c r="Q432" s="256"/>
      <c r="R432" s="256"/>
      <c r="S432" s="257" t="str">
        <f t="shared" si="36"/>
        <v/>
      </c>
      <c r="T432" s="253"/>
      <c r="U432" s="258"/>
      <c r="V432" s="253"/>
      <c r="W432" s="253"/>
      <c r="X432" s="253"/>
      <c r="Y432" s="253"/>
      <c r="Z432" s="258"/>
      <c r="AA432" s="258"/>
      <c r="AB432" s="259" t="str">
        <f t="shared" ca="1" si="37"/>
        <v/>
      </c>
      <c r="AC432" s="253"/>
      <c r="AD432" s="269"/>
      <c r="AE432" s="260"/>
      <c r="AF432" s="253" t="e">
        <f t="shared" ca="1" si="38"/>
        <v>#NUM!</v>
      </c>
      <c r="AG432" s="259" t="str">
        <f t="shared" ca="1" si="39"/>
        <v/>
      </c>
      <c r="AI432" s="228" t="str">
        <f t="shared" si="40"/>
        <v/>
      </c>
      <c r="AJ432" s="228" t="str">
        <f t="shared" si="41"/>
        <v/>
      </c>
    </row>
    <row r="433" spans="2:36" ht="16.8" hidden="1" thickBot="1" x14ac:dyDescent="0.35">
      <c r="B433" s="252">
        <v>428</v>
      </c>
      <c r="C433" s="253"/>
      <c r="D433" s="253"/>
      <c r="E433" s="253"/>
      <c r="F433" s="253"/>
      <c r="G433" s="253"/>
      <c r="H433" s="253"/>
      <c r="I433" s="253"/>
      <c r="J433" s="253"/>
      <c r="K433" s="253"/>
      <c r="L433" s="253"/>
      <c r="M433" s="253"/>
      <c r="N433" s="254"/>
      <c r="O433" s="254"/>
      <c r="P433" s="255"/>
      <c r="Q433" s="256"/>
      <c r="R433" s="256"/>
      <c r="S433" s="257" t="str">
        <f t="shared" si="36"/>
        <v/>
      </c>
      <c r="T433" s="253"/>
      <c r="U433" s="258"/>
      <c r="V433" s="253"/>
      <c r="W433" s="253"/>
      <c r="X433" s="253"/>
      <c r="Y433" s="253"/>
      <c r="Z433" s="258"/>
      <c r="AA433" s="258"/>
      <c r="AB433" s="259" t="str">
        <f t="shared" ca="1" si="37"/>
        <v/>
      </c>
      <c r="AC433" s="253"/>
      <c r="AD433" s="269"/>
      <c r="AE433" s="260"/>
      <c r="AF433" s="253" t="e">
        <f t="shared" ca="1" si="38"/>
        <v>#NUM!</v>
      </c>
      <c r="AG433" s="259" t="str">
        <f t="shared" ca="1" si="39"/>
        <v/>
      </c>
      <c r="AI433" s="228" t="str">
        <f t="shared" si="40"/>
        <v/>
      </c>
      <c r="AJ433" s="228" t="str">
        <f t="shared" si="41"/>
        <v/>
      </c>
    </row>
    <row r="434" spans="2:36" ht="16.8" hidden="1" thickBot="1" x14ac:dyDescent="0.35">
      <c r="B434" s="252">
        <v>429</v>
      </c>
      <c r="C434" s="253"/>
      <c r="D434" s="253"/>
      <c r="E434" s="253"/>
      <c r="F434" s="253"/>
      <c r="G434" s="253"/>
      <c r="H434" s="253"/>
      <c r="I434" s="253"/>
      <c r="J434" s="253"/>
      <c r="K434" s="253"/>
      <c r="L434" s="253"/>
      <c r="M434" s="253"/>
      <c r="N434" s="254"/>
      <c r="O434" s="254"/>
      <c r="P434" s="255"/>
      <c r="Q434" s="256"/>
      <c r="R434" s="256"/>
      <c r="S434" s="257" t="str">
        <f t="shared" si="36"/>
        <v/>
      </c>
      <c r="T434" s="253"/>
      <c r="U434" s="258"/>
      <c r="V434" s="253"/>
      <c r="W434" s="253"/>
      <c r="X434" s="253"/>
      <c r="Y434" s="253"/>
      <c r="Z434" s="258"/>
      <c r="AA434" s="258"/>
      <c r="AB434" s="259" t="str">
        <f t="shared" ca="1" si="37"/>
        <v/>
      </c>
      <c r="AC434" s="253"/>
      <c r="AD434" s="269"/>
      <c r="AE434" s="260"/>
      <c r="AF434" s="253" t="e">
        <f t="shared" ca="1" si="38"/>
        <v>#NUM!</v>
      </c>
      <c r="AG434" s="259" t="str">
        <f t="shared" ca="1" si="39"/>
        <v/>
      </c>
      <c r="AI434" s="228" t="str">
        <f t="shared" si="40"/>
        <v/>
      </c>
      <c r="AJ434" s="228" t="str">
        <f t="shared" si="41"/>
        <v/>
      </c>
    </row>
    <row r="435" spans="2:36" ht="16.8" hidden="1" thickBot="1" x14ac:dyDescent="0.35">
      <c r="B435" s="252">
        <v>430</v>
      </c>
      <c r="C435" s="253"/>
      <c r="D435" s="253"/>
      <c r="E435" s="253"/>
      <c r="F435" s="253"/>
      <c r="G435" s="253"/>
      <c r="H435" s="253"/>
      <c r="I435" s="253"/>
      <c r="J435" s="253"/>
      <c r="K435" s="253"/>
      <c r="L435" s="253"/>
      <c r="M435" s="253"/>
      <c r="N435" s="254"/>
      <c r="O435" s="254"/>
      <c r="P435" s="255"/>
      <c r="Q435" s="256"/>
      <c r="R435" s="256"/>
      <c r="S435" s="257" t="str">
        <f t="shared" si="36"/>
        <v/>
      </c>
      <c r="T435" s="253"/>
      <c r="U435" s="258"/>
      <c r="V435" s="253"/>
      <c r="W435" s="253"/>
      <c r="X435" s="253"/>
      <c r="Y435" s="253"/>
      <c r="Z435" s="258"/>
      <c r="AA435" s="258"/>
      <c r="AB435" s="259" t="str">
        <f t="shared" ca="1" si="37"/>
        <v/>
      </c>
      <c r="AC435" s="253"/>
      <c r="AD435" s="269"/>
      <c r="AE435" s="260"/>
      <c r="AF435" s="253" t="e">
        <f t="shared" ca="1" si="38"/>
        <v>#NUM!</v>
      </c>
      <c r="AG435" s="259" t="str">
        <f t="shared" ca="1" si="39"/>
        <v/>
      </c>
      <c r="AI435" s="228" t="str">
        <f t="shared" si="40"/>
        <v/>
      </c>
      <c r="AJ435" s="228" t="str">
        <f t="shared" si="41"/>
        <v/>
      </c>
    </row>
    <row r="436" spans="2:36" ht="16.8" hidden="1" thickBot="1" x14ac:dyDescent="0.35">
      <c r="B436" s="252">
        <v>431</v>
      </c>
      <c r="C436" s="253"/>
      <c r="D436" s="253"/>
      <c r="E436" s="253"/>
      <c r="F436" s="253"/>
      <c r="G436" s="253"/>
      <c r="H436" s="253"/>
      <c r="I436" s="253"/>
      <c r="J436" s="253"/>
      <c r="K436" s="253"/>
      <c r="L436" s="253"/>
      <c r="M436" s="253"/>
      <c r="N436" s="254"/>
      <c r="O436" s="254"/>
      <c r="P436" s="255"/>
      <c r="Q436" s="256"/>
      <c r="R436" s="256"/>
      <c r="S436" s="257" t="str">
        <f t="shared" si="36"/>
        <v/>
      </c>
      <c r="T436" s="253"/>
      <c r="U436" s="258"/>
      <c r="V436" s="253"/>
      <c r="W436" s="253"/>
      <c r="X436" s="253"/>
      <c r="Y436" s="253"/>
      <c r="Z436" s="258"/>
      <c r="AA436" s="258"/>
      <c r="AB436" s="259" t="str">
        <f t="shared" ca="1" si="37"/>
        <v/>
      </c>
      <c r="AC436" s="253"/>
      <c r="AD436" s="269"/>
      <c r="AE436" s="260"/>
      <c r="AF436" s="253" t="e">
        <f t="shared" ca="1" si="38"/>
        <v>#NUM!</v>
      </c>
      <c r="AG436" s="259" t="str">
        <f t="shared" ca="1" si="39"/>
        <v/>
      </c>
      <c r="AI436" s="228" t="str">
        <f t="shared" si="40"/>
        <v/>
      </c>
      <c r="AJ436" s="228" t="str">
        <f t="shared" si="41"/>
        <v/>
      </c>
    </row>
    <row r="437" spans="2:36" ht="16.8" hidden="1" thickBot="1" x14ac:dyDescent="0.35">
      <c r="B437" s="252">
        <v>432</v>
      </c>
      <c r="C437" s="253"/>
      <c r="D437" s="253"/>
      <c r="E437" s="253"/>
      <c r="F437" s="253"/>
      <c r="G437" s="253"/>
      <c r="H437" s="253"/>
      <c r="I437" s="253"/>
      <c r="J437" s="253"/>
      <c r="K437" s="253"/>
      <c r="L437" s="253"/>
      <c r="M437" s="253"/>
      <c r="N437" s="254"/>
      <c r="O437" s="254"/>
      <c r="P437" s="255"/>
      <c r="Q437" s="256"/>
      <c r="R437" s="256"/>
      <c r="S437" s="257" t="str">
        <f t="shared" si="36"/>
        <v/>
      </c>
      <c r="T437" s="253"/>
      <c r="U437" s="258"/>
      <c r="V437" s="253"/>
      <c r="W437" s="253"/>
      <c r="X437" s="253"/>
      <c r="Y437" s="253"/>
      <c r="Z437" s="258"/>
      <c r="AA437" s="258"/>
      <c r="AB437" s="259" t="str">
        <f t="shared" ca="1" si="37"/>
        <v/>
      </c>
      <c r="AC437" s="253"/>
      <c r="AD437" s="269"/>
      <c r="AE437" s="260"/>
      <c r="AF437" s="253" t="e">
        <f t="shared" ca="1" si="38"/>
        <v>#NUM!</v>
      </c>
      <c r="AG437" s="259" t="str">
        <f t="shared" ca="1" si="39"/>
        <v/>
      </c>
      <c r="AI437" s="228" t="str">
        <f t="shared" si="40"/>
        <v/>
      </c>
      <c r="AJ437" s="228" t="str">
        <f t="shared" si="41"/>
        <v/>
      </c>
    </row>
    <row r="438" spans="2:36" ht="16.8" hidden="1" thickBot="1" x14ac:dyDescent="0.35">
      <c r="B438" s="252">
        <v>433</v>
      </c>
      <c r="C438" s="253"/>
      <c r="D438" s="253"/>
      <c r="E438" s="253"/>
      <c r="F438" s="253"/>
      <c r="G438" s="253"/>
      <c r="H438" s="253"/>
      <c r="I438" s="253"/>
      <c r="J438" s="253"/>
      <c r="K438" s="253"/>
      <c r="L438" s="253"/>
      <c r="M438" s="253"/>
      <c r="N438" s="254"/>
      <c r="O438" s="254"/>
      <c r="P438" s="255"/>
      <c r="Q438" s="256"/>
      <c r="R438" s="256"/>
      <c r="S438" s="257" t="str">
        <f t="shared" si="36"/>
        <v/>
      </c>
      <c r="T438" s="253"/>
      <c r="U438" s="258"/>
      <c r="V438" s="253"/>
      <c r="W438" s="253"/>
      <c r="X438" s="253"/>
      <c r="Y438" s="253"/>
      <c r="Z438" s="258"/>
      <c r="AA438" s="258"/>
      <c r="AB438" s="259" t="str">
        <f t="shared" ca="1" si="37"/>
        <v/>
      </c>
      <c r="AC438" s="253"/>
      <c r="AD438" s="269"/>
      <c r="AE438" s="260"/>
      <c r="AF438" s="253" t="e">
        <f t="shared" ca="1" si="38"/>
        <v>#NUM!</v>
      </c>
      <c r="AG438" s="259" t="str">
        <f t="shared" ca="1" si="39"/>
        <v/>
      </c>
      <c r="AI438" s="228" t="str">
        <f t="shared" si="40"/>
        <v/>
      </c>
      <c r="AJ438" s="228" t="str">
        <f t="shared" si="41"/>
        <v/>
      </c>
    </row>
    <row r="439" spans="2:36" ht="16.8" hidden="1" thickBot="1" x14ac:dyDescent="0.35">
      <c r="B439" s="252">
        <v>434</v>
      </c>
      <c r="C439" s="253"/>
      <c r="D439" s="253"/>
      <c r="E439" s="253"/>
      <c r="F439" s="253"/>
      <c r="G439" s="253"/>
      <c r="H439" s="253"/>
      <c r="I439" s="253"/>
      <c r="J439" s="253"/>
      <c r="K439" s="253"/>
      <c r="L439" s="253"/>
      <c r="M439" s="253"/>
      <c r="N439" s="254"/>
      <c r="O439" s="254"/>
      <c r="P439" s="255"/>
      <c r="Q439" s="256"/>
      <c r="R439" s="256"/>
      <c r="S439" s="257" t="str">
        <f t="shared" si="36"/>
        <v/>
      </c>
      <c r="T439" s="253"/>
      <c r="U439" s="258"/>
      <c r="V439" s="253"/>
      <c r="W439" s="253"/>
      <c r="X439" s="253"/>
      <c r="Y439" s="253"/>
      <c r="Z439" s="258"/>
      <c r="AA439" s="258"/>
      <c r="AB439" s="259" t="str">
        <f t="shared" ca="1" si="37"/>
        <v/>
      </c>
      <c r="AC439" s="253"/>
      <c r="AD439" s="269"/>
      <c r="AE439" s="260"/>
      <c r="AF439" s="253" t="e">
        <f t="shared" ca="1" si="38"/>
        <v>#NUM!</v>
      </c>
      <c r="AG439" s="259" t="str">
        <f t="shared" ca="1" si="39"/>
        <v/>
      </c>
      <c r="AI439" s="228" t="str">
        <f t="shared" si="40"/>
        <v/>
      </c>
      <c r="AJ439" s="228" t="str">
        <f t="shared" si="41"/>
        <v/>
      </c>
    </row>
    <row r="440" spans="2:36" ht="16.8" hidden="1" thickBot="1" x14ac:dyDescent="0.35">
      <c r="B440" s="252">
        <v>435</v>
      </c>
      <c r="C440" s="253"/>
      <c r="D440" s="253"/>
      <c r="E440" s="253"/>
      <c r="F440" s="253"/>
      <c r="G440" s="253"/>
      <c r="H440" s="253"/>
      <c r="I440" s="253"/>
      <c r="J440" s="253"/>
      <c r="K440" s="253"/>
      <c r="L440" s="253"/>
      <c r="M440" s="253"/>
      <c r="N440" s="254"/>
      <c r="O440" s="254"/>
      <c r="P440" s="255"/>
      <c r="Q440" s="256"/>
      <c r="R440" s="256"/>
      <c r="S440" s="257" t="str">
        <f t="shared" si="36"/>
        <v/>
      </c>
      <c r="T440" s="253"/>
      <c r="U440" s="258"/>
      <c r="V440" s="253"/>
      <c r="W440" s="253"/>
      <c r="X440" s="253"/>
      <c r="Y440" s="253"/>
      <c r="Z440" s="258"/>
      <c r="AA440" s="258"/>
      <c r="AB440" s="259" t="str">
        <f t="shared" ca="1" si="37"/>
        <v/>
      </c>
      <c r="AC440" s="253"/>
      <c r="AD440" s="269"/>
      <c r="AE440" s="260"/>
      <c r="AF440" s="253" t="e">
        <f t="shared" ca="1" si="38"/>
        <v>#NUM!</v>
      </c>
      <c r="AG440" s="259" t="str">
        <f t="shared" ca="1" si="39"/>
        <v/>
      </c>
      <c r="AI440" s="228" t="str">
        <f t="shared" si="40"/>
        <v/>
      </c>
      <c r="AJ440" s="228" t="str">
        <f t="shared" si="41"/>
        <v/>
      </c>
    </row>
    <row r="441" spans="2:36" ht="16.8" hidden="1" thickBot="1" x14ac:dyDescent="0.35">
      <c r="B441" s="252">
        <v>436</v>
      </c>
      <c r="C441" s="253"/>
      <c r="D441" s="253"/>
      <c r="E441" s="253"/>
      <c r="F441" s="253"/>
      <c r="G441" s="253"/>
      <c r="H441" s="253"/>
      <c r="I441" s="253"/>
      <c r="J441" s="253"/>
      <c r="K441" s="253"/>
      <c r="L441" s="253"/>
      <c r="M441" s="253"/>
      <c r="N441" s="254"/>
      <c r="O441" s="254"/>
      <c r="P441" s="255"/>
      <c r="Q441" s="256"/>
      <c r="R441" s="256"/>
      <c r="S441" s="257" t="str">
        <f t="shared" si="36"/>
        <v/>
      </c>
      <c r="T441" s="253"/>
      <c r="U441" s="258"/>
      <c r="V441" s="253"/>
      <c r="W441" s="253"/>
      <c r="X441" s="253"/>
      <c r="Y441" s="253"/>
      <c r="Z441" s="258"/>
      <c r="AA441" s="258"/>
      <c r="AB441" s="259" t="str">
        <f t="shared" ca="1" si="37"/>
        <v/>
      </c>
      <c r="AC441" s="253"/>
      <c r="AD441" s="269"/>
      <c r="AE441" s="260"/>
      <c r="AF441" s="253" t="e">
        <f t="shared" ca="1" si="38"/>
        <v>#NUM!</v>
      </c>
      <c r="AG441" s="259" t="str">
        <f t="shared" ca="1" si="39"/>
        <v/>
      </c>
      <c r="AI441" s="228" t="str">
        <f t="shared" si="40"/>
        <v/>
      </c>
      <c r="AJ441" s="228" t="str">
        <f t="shared" si="41"/>
        <v/>
      </c>
    </row>
    <row r="442" spans="2:36" ht="16.8" hidden="1" thickBot="1" x14ac:dyDescent="0.35">
      <c r="B442" s="252">
        <v>437</v>
      </c>
      <c r="C442" s="253"/>
      <c r="D442" s="253"/>
      <c r="E442" s="253"/>
      <c r="F442" s="253"/>
      <c r="G442" s="253"/>
      <c r="H442" s="253"/>
      <c r="I442" s="253"/>
      <c r="J442" s="253"/>
      <c r="K442" s="253"/>
      <c r="L442" s="253"/>
      <c r="M442" s="253"/>
      <c r="N442" s="254"/>
      <c r="O442" s="254"/>
      <c r="P442" s="255"/>
      <c r="Q442" s="256"/>
      <c r="R442" s="256"/>
      <c r="S442" s="257" t="str">
        <f t="shared" si="36"/>
        <v/>
      </c>
      <c r="T442" s="253"/>
      <c r="U442" s="258"/>
      <c r="V442" s="253"/>
      <c r="W442" s="253"/>
      <c r="X442" s="253"/>
      <c r="Y442" s="253"/>
      <c r="Z442" s="258"/>
      <c r="AA442" s="258"/>
      <c r="AB442" s="259" t="str">
        <f t="shared" ca="1" si="37"/>
        <v/>
      </c>
      <c r="AC442" s="253"/>
      <c r="AD442" s="269"/>
      <c r="AE442" s="260"/>
      <c r="AF442" s="253" t="e">
        <f t="shared" ca="1" si="38"/>
        <v>#NUM!</v>
      </c>
      <c r="AG442" s="259" t="str">
        <f t="shared" ca="1" si="39"/>
        <v/>
      </c>
      <c r="AI442" s="228" t="str">
        <f t="shared" si="40"/>
        <v/>
      </c>
      <c r="AJ442" s="228" t="str">
        <f t="shared" si="41"/>
        <v/>
      </c>
    </row>
    <row r="443" spans="2:36" ht="16.8" hidden="1" thickBot="1" x14ac:dyDescent="0.35">
      <c r="B443" s="252">
        <v>438</v>
      </c>
      <c r="C443" s="253"/>
      <c r="D443" s="253"/>
      <c r="E443" s="253"/>
      <c r="F443" s="253"/>
      <c r="G443" s="253"/>
      <c r="H443" s="253"/>
      <c r="I443" s="253"/>
      <c r="J443" s="253"/>
      <c r="K443" s="253"/>
      <c r="L443" s="253"/>
      <c r="M443" s="253"/>
      <c r="N443" s="254"/>
      <c r="O443" s="254"/>
      <c r="P443" s="255"/>
      <c r="Q443" s="256"/>
      <c r="R443" s="256"/>
      <c r="S443" s="257" t="str">
        <f t="shared" si="36"/>
        <v/>
      </c>
      <c r="T443" s="253"/>
      <c r="U443" s="258"/>
      <c r="V443" s="253"/>
      <c r="W443" s="253"/>
      <c r="X443" s="253"/>
      <c r="Y443" s="253"/>
      <c r="Z443" s="258"/>
      <c r="AA443" s="258"/>
      <c r="AB443" s="259" t="str">
        <f t="shared" ca="1" si="37"/>
        <v/>
      </c>
      <c r="AC443" s="253"/>
      <c r="AD443" s="269"/>
      <c r="AE443" s="260"/>
      <c r="AF443" s="253" t="e">
        <f t="shared" ca="1" si="38"/>
        <v>#NUM!</v>
      </c>
      <c r="AG443" s="259" t="str">
        <f t="shared" ca="1" si="39"/>
        <v/>
      </c>
      <c r="AI443" s="228" t="str">
        <f t="shared" si="40"/>
        <v/>
      </c>
      <c r="AJ443" s="228" t="str">
        <f t="shared" si="41"/>
        <v/>
      </c>
    </row>
    <row r="444" spans="2:36" ht="16.8" hidden="1" thickBot="1" x14ac:dyDescent="0.35">
      <c r="B444" s="252">
        <v>439</v>
      </c>
      <c r="C444" s="253"/>
      <c r="D444" s="253"/>
      <c r="E444" s="253"/>
      <c r="F444" s="253"/>
      <c r="G444" s="253"/>
      <c r="H444" s="253"/>
      <c r="I444" s="253"/>
      <c r="J444" s="253"/>
      <c r="K444" s="253"/>
      <c r="L444" s="253"/>
      <c r="M444" s="253"/>
      <c r="N444" s="254"/>
      <c r="O444" s="254"/>
      <c r="P444" s="255"/>
      <c r="Q444" s="256"/>
      <c r="R444" s="256"/>
      <c r="S444" s="257" t="str">
        <f t="shared" si="36"/>
        <v/>
      </c>
      <c r="T444" s="253"/>
      <c r="U444" s="258"/>
      <c r="V444" s="253"/>
      <c r="W444" s="253"/>
      <c r="X444" s="253"/>
      <c r="Y444" s="253"/>
      <c r="Z444" s="258"/>
      <c r="AA444" s="258"/>
      <c r="AB444" s="259" t="str">
        <f t="shared" ca="1" si="37"/>
        <v/>
      </c>
      <c r="AC444" s="253"/>
      <c r="AD444" s="269"/>
      <c r="AE444" s="260"/>
      <c r="AF444" s="253" t="e">
        <f t="shared" ca="1" si="38"/>
        <v>#NUM!</v>
      </c>
      <c r="AG444" s="259" t="str">
        <f t="shared" ca="1" si="39"/>
        <v/>
      </c>
      <c r="AI444" s="228" t="str">
        <f t="shared" si="40"/>
        <v/>
      </c>
      <c r="AJ444" s="228" t="str">
        <f t="shared" si="41"/>
        <v/>
      </c>
    </row>
    <row r="445" spans="2:36" ht="16.8" hidden="1" thickBot="1" x14ac:dyDescent="0.35">
      <c r="B445" s="252">
        <v>440</v>
      </c>
      <c r="C445" s="253"/>
      <c r="D445" s="253"/>
      <c r="E445" s="253"/>
      <c r="F445" s="253"/>
      <c r="G445" s="253"/>
      <c r="H445" s="253"/>
      <c r="I445" s="253"/>
      <c r="J445" s="253"/>
      <c r="K445" s="253"/>
      <c r="L445" s="253"/>
      <c r="M445" s="253"/>
      <c r="N445" s="254"/>
      <c r="O445" s="254"/>
      <c r="P445" s="255"/>
      <c r="Q445" s="256"/>
      <c r="R445" s="256"/>
      <c r="S445" s="257" t="str">
        <f t="shared" si="36"/>
        <v/>
      </c>
      <c r="T445" s="253"/>
      <c r="U445" s="258"/>
      <c r="V445" s="253"/>
      <c r="W445" s="253"/>
      <c r="X445" s="253"/>
      <c r="Y445" s="253"/>
      <c r="Z445" s="258"/>
      <c r="AA445" s="258"/>
      <c r="AB445" s="259" t="str">
        <f t="shared" ca="1" si="37"/>
        <v/>
      </c>
      <c r="AC445" s="253"/>
      <c r="AD445" s="269"/>
      <c r="AE445" s="260"/>
      <c r="AF445" s="253" t="e">
        <f t="shared" ca="1" si="38"/>
        <v>#NUM!</v>
      </c>
      <c r="AG445" s="259" t="str">
        <f t="shared" ca="1" si="39"/>
        <v/>
      </c>
      <c r="AI445" s="228" t="str">
        <f t="shared" si="40"/>
        <v/>
      </c>
      <c r="AJ445" s="228" t="str">
        <f t="shared" si="41"/>
        <v/>
      </c>
    </row>
    <row r="446" spans="2:36" ht="16.8" hidden="1" thickBot="1" x14ac:dyDescent="0.35">
      <c r="B446" s="252">
        <v>441</v>
      </c>
      <c r="C446" s="253"/>
      <c r="D446" s="253"/>
      <c r="E446" s="253"/>
      <c r="F446" s="253"/>
      <c r="G446" s="253"/>
      <c r="H446" s="253"/>
      <c r="I446" s="253"/>
      <c r="J446" s="253"/>
      <c r="K446" s="253"/>
      <c r="L446" s="253"/>
      <c r="M446" s="253"/>
      <c r="N446" s="254"/>
      <c r="O446" s="254"/>
      <c r="P446" s="255"/>
      <c r="Q446" s="256"/>
      <c r="R446" s="256"/>
      <c r="S446" s="257" t="str">
        <f t="shared" si="36"/>
        <v/>
      </c>
      <c r="T446" s="253"/>
      <c r="U446" s="258"/>
      <c r="V446" s="253"/>
      <c r="W446" s="253"/>
      <c r="X446" s="253"/>
      <c r="Y446" s="253"/>
      <c r="Z446" s="258"/>
      <c r="AA446" s="258"/>
      <c r="AB446" s="259" t="str">
        <f t="shared" ca="1" si="37"/>
        <v/>
      </c>
      <c r="AC446" s="253"/>
      <c r="AD446" s="269"/>
      <c r="AE446" s="260"/>
      <c r="AF446" s="253" t="e">
        <f t="shared" ca="1" si="38"/>
        <v>#NUM!</v>
      </c>
      <c r="AG446" s="259" t="str">
        <f t="shared" ca="1" si="39"/>
        <v/>
      </c>
      <c r="AI446" s="228" t="str">
        <f t="shared" si="40"/>
        <v/>
      </c>
      <c r="AJ446" s="228" t="str">
        <f t="shared" si="41"/>
        <v/>
      </c>
    </row>
    <row r="447" spans="2:36" ht="16.8" hidden="1" thickBot="1" x14ac:dyDescent="0.35">
      <c r="B447" s="252">
        <v>442</v>
      </c>
      <c r="C447" s="253"/>
      <c r="D447" s="253"/>
      <c r="E447" s="253"/>
      <c r="F447" s="253"/>
      <c r="G447" s="253"/>
      <c r="H447" s="253"/>
      <c r="I447" s="253"/>
      <c r="J447" s="253"/>
      <c r="K447" s="253"/>
      <c r="L447" s="253"/>
      <c r="M447" s="253"/>
      <c r="N447" s="254"/>
      <c r="O447" s="254"/>
      <c r="P447" s="255"/>
      <c r="Q447" s="256"/>
      <c r="R447" s="256"/>
      <c r="S447" s="257" t="str">
        <f t="shared" si="36"/>
        <v/>
      </c>
      <c r="T447" s="253"/>
      <c r="U447" s="258"/>
      <c r="V447" s="253"/>
      <c r="W447" s="253"/>
      <c r="X447" s="253"/>
      <c r="Y447" s="253"/>
      <c r="Z447" s="258"/>
      <c r="AA447" s="258"/>
      <c r="AB447" s="259" t="str">
        <f t="shared" ca="1" si="37"/>
        <v/>
      </c>
      <c r="AC447" s="253"/>
      <c r="AD447" s="269"/>
      <c r="AE447" s="260"/>
      <c r="AF447" s="253" t="e">
        <f t="shared" ca="1" si="38"/>
        <v>#NUM!</v>
      </c>
      <c r="AG447" s="259" t="str">
        <f t="shared" ca="1" si="39"/>
        <v/>
      </c>
      <c r="AI447" s="228" t="str">
        <f t="shared" si="40"/>
        <v/>
      </c>
      <c r="AJ447" s="228" t="str">
        <f t="shared" si="41"/>
        <v/>
      </c>
    </row>
    <row r="448" spans="2:36" ht="16.8" hidden="1" thickBot="1" x14ac:dyDescent="0.35">
      <c r="B448" s="252">
        <v>443</v>
      </c>
      <c r="C448" s="253"/>
      <c r="D448" s="253"/>
      <c r="E448" s="253"/>
      <c r="F448" s="253"/>
      <c r="G448" s="253"/>
      <c r="H448" s="253"/>
      <c r="I448" s="253"/>
      <c r="J448" s="253"/>
      <c r="K448" s="253"/>
      <c r="L448" s="253"/>
      <c r="M448" s="253"/>
      <c r="N448" s="254"/>
      <c r="O448" s="254"/>
      <c r="P448" s="255"/>
      <c r="Q448" s="256"/>
      <c r="R448" s="256"/>
      <c r="S448" s="257" t="str">
        <f t="shared" si="36"/>
        <v/>
      </c>
      <c r="T448" s="253"/>
      <c r="U448" s="258"/>
      <c r="V448" s="253"/>
      <c r="W448" s="253"/>
      <c r="X448" s="253"/>
      <c r="Y448" s="253"/>
      <c r="Z448" s="258"/>
      <c r="AA448" s="258"/>
      <c r="AB448" s="259" t="str">
        <f t="shared" ca="1" si="37"/>
        <v/>
      </c>
      <c r="AC448" s="253"/>
      <c r="AD448" s="269"/>
      <c r="AE448" s="260"/>
      <c r="AF448" s="253" t="e">
        <f t="shared" ca="1" si="38"/>
        <v>#NUM!</v>
      </c>
      <c r="AG448" s="259" t="str">
        <f t="shared" ca="1" si="39"/>
        <v/>
      </c>
      <c r="AI448" s="228" t="str">
        <f t="shared" si="40"/>
        <v/>
      </c>
      <c r="AJ448" s="228" t="str">
        <f t="shared" si="41"/>
        <v/>
      </c>
    </row>
    <row r="449" spans="2:36" ht="16.8" hidden="1" thickBot="1" x14ac:dyDescent="0.35">
      <c r="B449" s="252">
        <v>444</v>
      </c>
      <c r="C449" s="253"/>
      <c r="D449" s="253"/>
      <c r="E449" s="253"/>
      <c r="F449" s="253"/>
      <c r="G449" s="253"/>
      <c r="H449" s="253"/>
      <c r="I449" s="253"/>
      <c r="J449" s="253"/>
      <c r="K449" s="253"/>
      <c r="L449" s="253"/>
      <c r="M449" s="253"/>
      <c r="N449" s="254"/>
      <c r="O449" s="254"/>
      <c r="P449" s="255"/>
      <c r="Q449" s="256"/>
      <c r="R449" s="256"/>
      <c r="S449" s="257" t="str">
        <f t="shared" si="36"/>
        <v/>
      </c>
      <c r="T449" s="253"/>
      <c r="U449" s="258"/>
      <c r="V449" s="253"/>
      <c r="W449" s="253"/>
      <c r="X449" s="253"/>
      <c r="Y449" s="253"/>
      <c r="Z449" s="258"/>
      <c r="AA449" s="258"/>
      <c r="AB449" s="259" t="str">
        <f t="shared" ca="1" si="37"/>
        <v/>
      </c>
      <c r="AC449" s="253"/>
      <c r="AD449" s="269"/>
      <c r="AE449" s="260"/>
      <c r="AF449" s="253" t="e">
        <f t="shared" ca="1" si="38"/>
        <v>#NUM!</v>
      </c>
      <c r="AG449" s="259" t="str">
        <f t="shared" ca="1" si="39"/>
        <v/>
      </c>
      <c r="AI449" s="228" t="str">
        <f t="shared" si="40"/>
        <v/>
      </c>
      <c r="AJ449" s="228" t="str">
        <f t="shared" si="41"/>
        <v/>
      </c>
    </row>
    <row r="450" spans="2:36" ht="16.8" hidden="1" thickBot="1" x14ac:dyDescent="0.35">
      <c r="B450" s="252">
        <v>445</v>
      </c>
      <c r="C450" s="253"/>
      <c r="D450" s="253"/>
      <c r="E450" s="253"/>
      <c r="F450" s="253"/>
      <c r="G450" s="253"/>
      <c r="H450" s="253"/>
      <c r="I450" s="253"/>
      <c r="J450" s="253"/>
      <c r="K450" s="253"/>
      <c r="L450" s="253"/>
      <c r="M450" s="253"/>
      <c r="N450" s="254"/>
      <c r="O450" s="254"/>
      <c r="P450" s="255"/>
      <c r="Q450" s="256"/>
      <c r="R450" s="256"/>
      <c r="S450" s="257" t="str">
        <f t="shared" si="36"/>
        <v/>
      </c>
      <c r="T450" s="253"/>
      <c r="U450" s="258"/>
      <c r="V450" s="253"/>
      <c r="W450" s="253"/>
      <c r="X450" s="253"/>
      <c r="Y450" s="253"/>
      <c r="Z450" s="258"/>
      <c r="AA450" s="258"/>
      <c r="AB450" s="259" t="str">
        <f t="shared" ca="1" si="37"/>
        <v/>
      </c>
      <c r="AC450" s="253"/>
      <c r="AD450" s="269"/>
      <c r="AE450" s="260"/>
      <c r="AF450" s="253" t="e">
        <f t="shared" ca="1" si="38"/>
        <v>#NUM!</v>
      </c>
      <c r="AG450" s="259" t="str">
        <f t="shared" ca="1" si="39"/>
        <v/>
      </c>
      <c r="AI450" s="228" t="str">
        <f t="shared" si="40"/>
        <v/>
      </c>
      <c r="AJ450" s="228" t="str">
        <f t="shared" si="41"/>
        <v/>
      </c>
    </row>
    <row r="451" spans="2:36" ht="16.8" hidden="1" thickBot="1" x14ac:dyDescent="0.35">
      <c r="B451" s="252">
        <v>446</v>
      </c>
      <c r="C451" s="253"/>
      <c r="D451" s="253"/>
      <c r="E451" s="253"/>
      <c r="F451" s="253"/>
      <c r="G451" s="253"/>
      <c r="H451" s="253"/>
      <c r="I451" s="253"/>
      <c r="J451" s="253"/>
      <c r="K451" s="253"/>
      <c r="L451" s="253"/>
      <c r="M451" s="253"/>
      <c r="N451" s="254"/>
      <c r="O451" s="254"/>
      <c r="P451" s="255"/>
      <c r="Q451" s="256"/>
      <c r="R451" s="256"/>
      <c r="S451" s="257" t="str">
        <f t="shared" si="36"/>
        <v/>
      </c>
      <c r="T451" s="253"/>
      <c r="U451" s="258"/>
      <c r="V451" s="253"/>
      <c r="W451" s="253"/>
      <c r="X451" s="253"/>
      <c r="Y451" s="253"/>
      <c r="Z451" s="258"/>
      <c r="AA451" s="258"/>
      <c r="AB451" s="259" t="str">
        <f t="shared" ca="1" si="37"/>
        <v/>
      </c>
      <c r="AC451" s="253"/>
      <c r="AD451" s="269"/>
      <c r="AE451" s="260"/>
      <c r="AF451" s="253" t="e">
        <f t="shared" ca="1" si="38"/>
        <v>#NUM!</v>
      </c>
      <c r="AG451" s="259" t="str">
        <f t="shared" ca="1" si="39"/>
        <v/>
      </c>
      <c r="AI451" s="228" t="str">
        <f t="shared" si="40"/>
        <v/>
      </c>
      <c r="AJ451" s="228" t="str">
        <f t="shared" si="41"/>
        <v/>
      </c>
    </row>
    <row r="452" spans="2:36" ht="16.8" hidden="1" thickBot="1" x14ac:dyDescent="0.35">
      <c r="B452" s="252">
        <v>447</v>
      </c>
      <c r="C452" s="253"/>
      <c r="D452" s="253"/>
      <c r="E452" s="253"/>
      <c r="F452" s="253"/>
      <c r="G452" s="253"/>
      <c r="H452" s="253"/>
      <c r="I452" s="253"/>
      <c r="J452" s="253"/>
      <c r="K452" s="253"/>
      <c r="L452" s="253"/>
      <c r="M452" s="253"/>
      <c r="N452" s="254"/>
      <c r="O452" s="254"/>
      <c r="P452" s="255"/>
      <c r="Q452" s="256"/>
      <c r="R452" s="256"/>
      <c r="S452" s="257" t="str">
        <f t="shared" si="36"/>
        <v/>
      </c>
      <c r="T452" s="253"/>
      <c r="U452" s="258"/>
      <c r="V452" s="253"/>
      <c r="W452" s="253"/>
      <c r="X452" s="253"/>
      <c r="Y452" s="253"/>
      <c r="Z452" s="258"/>
      <c r="AA452" s="258"/>
      <c r="AB452" s="259" t="str">
        <f t="shared" ca="1" si="37"/>
        <v/>
      </c>
      <c r="AC452" s="253"/>
      <c r="AD452" s="269"/>
      <c r="AE452" s="260"/>
      <c r="AF452" s="253" t="e">
        <f t="shared" ca="1" si="38"/>
        <v>#NUM!</v>
      </c>
      <c r="AG452" s="259" t="str">
        <f t="shared" ca="1" si="39"/>
        <v/>
      </c>
      <c r="AI452" s="228" t="str">
        <f t="shared" si="40"/>
        <v/>
      </c>
      <c r="AJ452" s="228" t="str">
        <f t="shared" si="41"/>
        <v/>
      </c>
    </row>
    <row r="453" spans="2:36" ht="16.8" hidden="1" thickBot="1" x14ac:dyDescent="0.35">
      <c r="B453" s="252">
        <v>448</v>
      </c>
      <c r="C453" s="253"/>
      <c r="D453" s="253"/>
      <c r="E453" s="253"/>
      <c r="F453" s="253"/>
      <c r="G453" s="253"/>
      <c r="H453" s="253"/>
      <c r="I453" s="253"/>
      <c r="J453" s="253"/>
      <c r="K453" s="253"/>
      <c r="L453" s="253"/>
      <c r="M453" s="253"/>
      <c r="N453" s="254"/>
      <c r="O453" s="254"/>
      <c r="P453" s="255"/>
      <c r="Q453" s="256"/>
      <c r="R453" s="256"/>
      <c r="S453" s="257" t="str">
        <f t="shared" si="36"/>
        <v/>
      </c>
      <c r="T453" s="253"/>
      <c r="U453" s="258"/>
      <c r="V453" s="253"/>
      <c r="W453" s="253"/>
      <c r="X453" s="253"/>
      <c r="Y453" s="253"/>
      <c r="Z453" s="258"/>
      <c r="AA453" s="258"/>
      <c r="AB453" s="259" t="str">
        <f t="shared" ca="1" si="37"/>
        <v/>
      </c>
      <c r="AC453" s="253"/>
      <c r="AD453" s="269"/>
      <c r="AE453" s="260"/>
      <c r="AF453" s="253" t="e">
        <f t="shared" ca="1" si="38"/>
        <v>#NUM!</v>
      </c>
      <c r="AG453" s="259" t="str">
        <f t="shared" ca="1" si="39"/>
        <v/>
      </c>
      <c r="AI453" s="228" t="str">
        <f t="shared" si="40"/>
        <v/>
      </c>
      <c r="AJ453" s="228" t="str">
        <f t="shared" si="41"/>
        <v/>
      </c>
    </row>
    <row r="454" spans="2:36" ht="16.8" hidden="1" thickBot="1" x14ac:dyDescent="0.35">
      <c r="B454" s="252">
        <v>449</v>
      </c>
      <c r="C454" s="253"/>
      <c r="D454" s="253"/>
      <c r="E454" s="253"/>
      <c r="F454" s="253"/>
      <c r="G454" s="253"/>
      <c r="H454" s="253"/>
      <c r="I454" s="253"/>
      <c r="J454" s="253"/>
      <c r="K454" s="253"/>
      <c r="L454" s="253"/>
      <c r="M454" s="253"/>
      <c r="N454" s="254"/>
      <c r="O454" s="254"/>
      <c r="P454" s="255"/>
      <c r="Q454" s="256"/>
      <c r="R454" s="256"/>
      <c r="S454" s="257" t="str">
        <f t="shared" si="36"/>
        <v/>
      </c>
      <c r="T454" s="253"/>
      <c r="U454" s="258"/>
      <c r="V454" s="253"/>
      <c r="W454" s="253"/>
      <c r="X454" s="253"/>
      <c r="Y454" s="253"/>
      <c r="Z454" s="258"/>
      <c r="AA454" s="258"/>
      <c r="AB454" s="259" t="str">
        <f t="shared" ca="1" si="37"/>
        <v/>
      </c>
      <c r="AC454" s="253"/>
      <c r="AD454" s="269"/>
      <c r="AE454" s="260"/>
      <c r="AF454" s="253" t="e">
        <f t="shared" ca="1" si="38"/>
        <v>#NUM!</v>
      </c>
      <c r="AG454" s="259" t="str">
        <f t="shared" ca="1" si="39"/>
        <v/>
      </c>
      <c r="AI454" s="228" t="str">
        <f t="shared" si="40"/>
        <v/>
      </c>
      <c r="AJ454" s="228" t="str">
        <f t="shared" si="41"/>
        <v/>
      </c>
    </row>
    <row r="455" spans="2:36" ht="16.8" hidden="1" thickBot="1" x14ac:dyDescent="0.35">
      <c r="B455" s="252">
        <v>450</v>
      </c>
      <c r="C455" s="253"/>
      <c r="D455" s="253"/>
      <c r="E455" s="253"/>
      <c r="F455" s="253"/>
      <c r="G455" s="253"/>
      <c r="H455" s="253"/>
      <c r="I455" s="253"/>
      <c r="J455" s="253"/>
      <c r="K455" s="253"/>
      <c r="L455" s="253"/>
      <c r="M455" s="253"/>
      <c r="N455" s="254"/>
      <c r="O455" s="254"/>
      <c r="P455" s="255"/>
      <c r="Q455" s="256"/>
      <c r="R455" s="256"/>
      <c r="S455" s="257" t="str">
        <f t="shared" ref="S455:S518" si="42">IF(O455&lt;&gt;0,IF(P455&lt;&gt;0,SUM(P455+Q455*O455+O455*R455),IF(Q455&lt;&gt;0,SUM(P455+Q455*O455+O455*R455),"")),IF(P455&lt;&gt;0,SUM(P455+Q455*N455+N455*R455),IF(Q455&lt;&gt;0,SUM(P455+Q455*N455+N455*R455),"")))</f>
        <v/>
      </c>
      <c r="T455" s="253"/>
      <c r="U455" s="258"/>
      <c r="V455" s="253"/>
      <c r="W455" s="253"/>
      <c r="X455" s="253"/>
      <c r="Y455" s="253"/>
      <c r="Z455" s="258"/>
      <c r="AA455" s="258"/>
      <c r="AB455" s="259" t="str">
        <f t="shared" ref="AB455:AB518" ca="1" si="43">IFERROR(IF(Z455&lt;&gt;"",IF(AA455="",CONCATENATE(DATEDIF(Z455,TODAY(),"D")," dias"),CONCATENATE(DATEDIF(Z455,AA455,"D")," dias")),""),"")</f>
        <v/>
      </c>
      <c r="AC455" s="253"/>
      <c r="AD455" s="269"/>
      <c r="AE455" s="260"/>
      <c r="AF455" s="253" t="e">
        <f t="shared" ref="AF455:AF518" ca="1" si="44">DATEDIF(TODAY(),U455,"D")</f>
        <v>#NUM!</v>
      </c>
      <c r="AG455" s="259" t="str">
        <f t="shared" ref="AG455:AG518" ca="1" si="45">IFERROR(IF(Z455&lt;&gt;"",IF(AA455="",DATEDIF(Z455,TODAY(),"D"),DATEDIF(Z455,AA455,"D")),""),"")</f>
        <v/>
      </c>
      <c r="AI455" s="228" t="str">
        <f t="shared" ref="AI455:AI518" si="46">IF(I455&lt;&gt;"",IF(F455&lt;&gt;"",CONCATENATE(I455," - ",G455," (",F455,")"),CONCATENATE(I455," - ",G455)),"")</f>
        <v/>
      </c>
      <c r="AJ455" s="228" t="str">
        <f t="shared" ref="AJ455:AJ518" si="47">IF(I455&lt;&gt;"",IF(F455&lt;&gt;"",CONCATENATE(I455," - ",G455," (",F455,")"),CONCATENATE(I455," - ",G455)),"")</f>
        <v/>
      </c>
    </row>
    <row r="456" spans="2:36" ht="16.8" hidden="1" thickBot="1" x14ac:dyDescent="0.35">
      <c r="B456" s="252">
        <v>451</v>
      </c>
      <c r="C456" s="253"/>
      <c r="D456" s="253"/>
      <c r="E456" s="253"/>
      <c r="F456" s="253"/>
      <c r="G456" s="253"/>
      <c r="H456" s="253"/>
      <c r="I456" s="253"/>
      <c r="J456" s="253"/>
      <c r="K456" s="253"/>
      <c r="L456" s="253"/>
      <c r="M456" s="253"/>
      <c r="N456" s="254"/>
      <c r="O456" s="254"/>
      <c r="P456" s="255"/>
      <c r="Q456" s="256"/>
      <c r="R456" s="256"/>
      <c r="S456" s="257" t="str">
        <f t="shared" si="42"/>
        <v/>
      </c>
      <c r="T456" s="253"/>
      <c r="U456" s="258"/>
      <c r="V456" s="253"/>
      <c r="W456" s="253"/>
      <c r="X456" s="253"/>
      <c r="Y456" s="253"/>
      <c r="Z456" s="258"/>
      <c r="AA456" s="258"/>
      <c r="AB456" s="259" t="str">
        <f t="shared" ca="1" si="43"/>
        <v/>
      </c>
      <c r="AC456" s="253"/>
      <c r="AD456" s="269"/>
      <c r="AE456" s="260"/>
      <c r="AF456" s="253" t="e">
        <f t="shared" ca="1" si="44"/>
        <v>#NUM!</v>
      </c>
      <c r="AG456" s="259" t="str">
        <f t="shared" ca="1" si="45"/>
        <v/>
      </c>
      <c r="AI456" s="228" t="str">
        <f t="shared" si="46"/>
        <v/>
      </c>
      <c r="AJ456" s="228" t="str">
        <f t="shared" si="47"/>
        <v/>
      </c>
    </row>
    <row r="457" spans="2:36" ht="16.8" hidden="1" thickBot="1" x14ac:dyDescent="0.35">
      <c r="B457" s="252">
        <v>452</v>
      </c>
      <c r="C457" s="253"/>
      <c r="D457" s="253"/>
      <c r="E457" s="253"/>
      <c r="F457" s="253"/>
      <c r="G457" s="253"/>
      <c r="H457" s="253"/>
      <c r="I457" s="253"/>
      <c r="J457" s="253"/>
      <c r="K457" s="253"/>
      <c r="L457" s="253"/>
      <c r="M457" s="253"/>
      <c r="N457" s="254"/>
      <c r="O457" s="254"/>
      <c r="P457" s="255"/>
      <c r="Q457" s="256"/>
      <c r="R457" s="256"/>
      <c r="S457" s="257" t="str">
        <f t="shared" si="42"/>
        <v/>
      </c>
      <c r="T457" s="253"/>
      <c r="U457" s="258"/>
      <c r="V457" s="253"/>
      <c r="W457" s="253"/>
      <c r="X457" s="253"/>
      <c r="Y457" s="253"/>
      <c r="Z457" s="258"/>
      <c r="AA457" s="258"/>
      <c r="AB457" s="259" t="str">
        <f t="shared" ca="1" si="43"/>
        <v/>
      </c>
      <c r="AC457" s="253"/>
      <c r="AD457" s="269"/>
      <c r="AE457" s="260"/>
      <c r="AF457" s="253" t="e">
        <f t="shared" ca="1" si="44"/>
        <v>#NUM!</v>
      </c>
      <c r="AG457" s="259" t="str">
        <f t="shared" ca="1" si="45"/>
        <v/>
      </c>
      <c r="AI457" s="228" t="str">
        <f t="shared" si="46"/>
        <v/>
      </c>
      <c r="AJ457" s="228" t="str">
        <f t="shared" si="47"/>
        <v/>
      </c>
    </row>
    <row r="458" spans="2:36" ht="16.8" hidden="1" thickBot="1" x14ac:dyDescent="0.35">
      <c r="B458" s="252">
        <v>453</v>
      </c>
      <c r="C458" s="253"/>
      <c r="D458" s="253"/>
      <c r="E458" s="253"/>
      <c r="F458" s="253"/>
      <c r="G458" s="253"/>
      <c r="H458" s="253"/>
      <c r="I458" s="253"/>
      <c r="J458" s="253"/>
      <c r="K458" s="253"/>
      <c r="L458" s="253"/>
      <c r="M458" s="253"/>
      <c r="N458" s="254"/>
      <c r="O458" s="254"/>
      <c r="P458" s="255"/>
      <c r="Q458" s="256"/>
      <c r="R458" s="256"/>
      <c r="S458" s="257" t="str">
        <f t="shared" si="42"/>
        <v/>
      </c>
      <c r="T458" s="253"/>
      <c r="U458" s="258"/>
      <c r="V458" s="253"/>
      <c r="W458" s="253"/>
      <c r="X458" s="253"/>
      <c r="Y458" s="253"/>
      <c r="Z458" s="258"/>
      <c r="AA458" s="258"/>
      <c r="AB458" s="259" t="str">
        <f t="shared" ca="1" si="43"/>
        <v/>
      </c>
      <c r="AC458" s="253"/>
      <c r="AD458" s="269"/>
      <c r="AE458" s="260"/>
      <c r="AF458" s="253" t="e">
        <f t="shared" ca="1" si="44"/>
        <v>#NUM!</v>
      </c>
      <c r="AG458" s="259" t="str">
        <f t="shared" ca="1" si="45"/>
        <v/>
      </c>
      <c r="AI458" s="228" t="str">
        <f t="shared" si="46"/>
        <v/>
      </c>
      <c r="AJ458" s="228" t="str">
        <f t="shared" si="47"/>
        <v/>
      </c>
    </row>
    <row r="459" spans="2:36" ht="16.8" hidden="1" thickBot="1" x14ac:dyDescent="0.35">
      <c r="B459" s="252">
        <v>454</v>
      </c>
      <c r="C459" s="253"/>
      <c r="D459" s="253"/>
      <c r="E459" s="253"/>
      <c r="F459" s="253"/>
      <c r="G459" s="253"/>
      <c r="H459" s="253"/>
      <c r="I459" s="253"/>
      <c r="J459" s="253"/>
      <c r="K459" s="253"/>
      <c r="L459" s="253"/>
      <c r="M459" s="253"/>
      <c r="N459" s="254"/>
      <c r="O459" s="254"/>
      <c r="P459" s="255"/>
      <c r="Q459" s="256"/>
      <c r="R459" s="256"/>
      <c r="S459" s="257" t="str">
        <f t="shared" si="42"/>
        <v/>
      </c>
      <c r="T459" s="253"/>
      <c r="U459" s="258"/>
      <c r="V459" s="253"/>
      <c r="W459" s="253"/>
      <c r="X459" s="253"/>
      <c r="Y459" s="253"/>
      <c r="Z459" s="258"/>
      <c r="AA459" s="258"/>
      <c r="AB459" s="259" t="str">
        <f t="shared" ca="1" si="43"/>
        <v/>
      </c>
      <c r="AC459" s="253"/>
      <c r="AD459" s="269"/>
      <c r="AE459" s="260"/>
      <c r="AF459" s="253" t="e">
        <f t="shared" ca="1" si="44"/>
        <v>#NUM!</v>
      </c>
      <c r="AG459" s="259" t="str">
        <f t="shared" ca="1" si="45"/>
        <v/>
      </c>
      <c r="AI459" s="228" t="str">
        <f t="shared" si="46"/>
        <v/>
      </c>
      <c r="AJ459" s="228" t="str">
        <f t="shared" si="47"/>
        <v/>
      </c>
    </row>
    <row r="460" spans="2:36" ht="16.8" hidden="1" thickBot="1" x14ac:dyDescent="0.35">
      <c r="B460" s="252">
        <v>455</v>
      </c>
      <c r="C460" s="253"/>
      <c r="D460" s="253"/>
      <c r="E460" s="253"/>
      <c r="F460" s="253"/>
      <c r="G460" s="253"/>
      <c r="H460" s="253"/>
      <c r="I460" s="253"/>
      <c r="J460" s="253"/>
      <c r="K460" s="253"/>
      <c r="L460" s="253"/>
      <c r="M460" s="253"/>
      <c r="N460" s="254"/>
      <c r="O460" s="254"/>
      <c r="P460" s="255"/>
      <c r="Q460" s="256"/>
      <c r="R460" s="256"/>
      <c r="S460" s="257" t="str">
        <f t="shared" si="42"/>
        <v/>
      </c>
      <c r="T460" s="253"/>
      <c r="U460" s="258"/>
      <c r="V460" s="253"/>
      <c r="W460" s="253"/>
      <c r="X460" s="253"/>
      <c r="Y460" s="253"/>
      <c r="Z460" s="258"/>
      <c r="AA460" s="258"/>
      <c r="AB460" s="259" t="str">
        <f t="shared" ca="1" si="43"/>
        <v/>
      </c>
      <c r="AC460" s="253"/>
      <c r="AD460" s="269"/>
      <c r="AE460" s="260"/>
      <c r="AF460" s="253" t="e">
        <f t="shared" ca="1" si="44"/>
        <v>#NUM!</v>
      </c>
      <c r="AG460" s="259" t="str">
        <f t="shared" ca="1" si="45"/>
        <v/>
      </c>
      <c r="AI460" s="228" t="str">
        <f t="shared" si="46"/>
        <v/>
      </c>
      <c r="AJ460" s="228" t="str">
        <f t="shared" si="47"/>
        <v/>
      </c>
    </row>
    <row r="461" spans="2:36" ht="16.8" hidden="1" thickBot="1" x14ac:dyDescent="0.35">
      <c r="B461" s="252">
        <v>456</v>
      </c>
      <c r="C461" s="253"/>
      <c r="D461" s="253"/>
      <c r="E461" s="253"/>
      <c r="F461" s="253"/>
      <c r="G461" s="253"/>
      <c r="H461" s="253"/>
      <c r="I461" s="253"/>
      <c r="J461" s="253"/>
      <c r="K461" s="253"/>
      <c r="L461" s="253"/>
      <c r="M461" s="253"/>
      <c r="N461" s="254"/>
      <c r="O461" s="254"/>
      <c r="P461" s="255"/>
      <c r="Q461" s="256"/>
      <c r="R461" s="256"/>
      <c r="S461" s="257" t="str">
        <f t="shared" si="42"/>
        <v/>
      </c>
      <c r="T461" s="253"/>
      <c r="U461" s="258"/>
      <c r="V461" s="253"/>
      <c r="W461" s="253"/>
      <c r="X461" s="253"/>
      <c r="Y461" s="253"/>
      <c r="Z461" s="258"/>
      <c r="AA461" s="258"/>
      <c r="AB461" s="259" t="str">
        <f t="shared" ca="1" si="43"/>
        <v/>
      </c>
      <c r="AC461" s="253"/>
      <c r="AD461" s="269"/>
      <c r="AE461" s="260"/>
      <c r="AF461" s="253" t="e">
        <f t="shared" ca="1" si="44"/>
        <v>#NUM!</v>
      </c>
      <c r="AG461" s="259" t="str">
        <f t="shared" ca="1" si="45"/>
        <v/>
      </c>
      <c r="AI461" s="228" t="str">
        <f t="shared" si="46"/>
        <v/>
      </c>
      <c r="AJ461" s="228" t="str">
        <f t="shared" si="47"/>
        <v/>
      </c>
    </row>
    <row r="462" spans="2:36" ht="16.8" hidden="1" thickBot="1" x14ac:dyDescent="0.35">
      <c r="B462" s="252">
        <v>457</v>
      </c>
      <c r="C462" s="253"/>
      <c r="D462" s="253"/>
      <c r="E462" s="253"/>
      <c r="F462" s="253"/>
      <c r="G462" s="253"/>
      <c r="H462" s="253"/>
      <c r="I462" s="253"/>
      <c r="J462" s="253"/>
      <c r="K462" s="253"/>
      <c r="L462" s="253"/>
      <c r="M462" s="253"/>
      <c r="N462" s="254"/>
      <c r="O462" s="254"/>
      <c r="P462" s="255"/>
      <c r="Q462" s="256"/>
      <c r="R462" s="256"/>
      <c r="S462" s="257" t="str">
        <f t="shared" si="42"/>
        <v/>
      </c>
      <c r="T462" s="253"/>
      <c r="U462" s="258"/>
      <c r="V462" s="253"/>
      <c r="W462" s="253"/>
      <c r="X462" s="253"/>
      <c r="Y462" s="253"/>
      <c r="Z462" s="258"/>
      <c r="AA462" s="258"/>
      <c r="AB462" s="259" t="str">
        <f t="shared" ca="1" si="43"/>
        <v/>
      </c>
      <c r="AC462" s="253"/>
      <c r="AD462" s="269"/>
      <c r="AE462" s="260"/>
      <c r="AF462" s="253" t="e">
        <f t="shared" ca="1" si="44"/>
        <v>#NUM!</v>
      </c>
      <c r="AG462" s="259" t="str">
        <f t="shared" ca="1" si="45"/>
        <v/>
      </c>
      <c r="AI462" s="228" t="str">
        <f t="shared" si="46"/>
        <v/>
      </c>
      <c r="AJ462" s="228" t="str">
        <f t="shared" si="47"/>
        <v/>
      </c>
    </row>
    <row r="463" spans="2:36" ht="16.8" hidden="1" thickBot="1" x14ac:dyDescent="0.35">
      <c r="B463" s="252">
        <v>458</v>
      </c>
      <c r="C463" s="253"/>
      <c r="D463" s="253"/>
      <c r="E463" s="253"/>
      <c r="F463" s="253"/>
      <c r="G463" s="253"/>
      <c r="H463" s="253"/>
      <c r="I463" s="253"/>
      <c r="J463" s="253"/>
      <c r="K463" s="253"/>
      <c r="L463" s="253"/>
      <c r="M463" s="253"/>
      <c r="N463" s="254"/>
      <c r="O463" s="254"/>
      <c r="P463" s="255"/>
      <c r="Q463" s="256"/>
      <c r="R463" s="256"/>
      <c r="S463" s="257" t="str">
        <f t="shared" si="42"/>
        <v/>
      </c>
      <c r="T463" s="253"/>
      <c r="U463" s="258"/>
      <c r="V463" s="253"/>
      <c r="W463" s="253"/>
      <c r="X463" s="253"/>
      <c r="Y463" s="253"/>
      <c r="Z463" s="258"/>
      <c r="AA463" s="258"/>
      <c r="AB463" s="259" t="str">
        <f t="shared" ca="1" si="43"/>
        <v/>
      </c>
      <c r="AC463" s="253"/>
      <c r="AD463" s="269"/>
      <c r="AE463" s="260"/>
      <c r="AF463" s="253" t="e">
        <f t="shared" ca="1" si="44"/>
        <v>#NUM!</v>
      </c>
      <c r="AG463" s="259" t="str">
        <f t="shared" ca="1" si="45"/>
        <v/>
      </c>
      <c r="AI463" s="228" t="str">
        <f t="shared" si="46"/>
        <v/>
      </c>
      <c r="AJ463" s="228" t="str">
        <f t="shared" si="47"/>
        <v/>
      </c>
    </row>
    <row r="464" spans="2:36" ht="16.8" hidden="1" thickBot="1" x14ac:dyDescent="0.35">
      <c r="B464" s="252">
        <v>459</v>
      </c>
      <c r="C464" s="253"/>
      <c r="D464" s="253"/>
      <c r="E464" s="253"/>
      <c r="F464" s="253"/>
      <c r="G464" s="253"/>
      <c r="H464" s="253"/>
      <c r="I464" s="253"/>
      <c r="J464" s="253"/>
      <c r="K464" s="253"/>
      <c r="L464" s="253"/>
      <c r="M464" s="253"/>
      <c r="N464" s="254"/>
      <c r="O464" s="254"/>
      <c r="P464" s="255"/>
      <c r="Q464" s="256"/>
      <c r="R464" s="256"/>
      <c r="S464" s="257" t="str">
        <f t="shared" si="42"/>
        <v/>
      </c>
      <c r="T464" s="253"/>
      <c r="U464" s="258"/>
      <c r="V464" s="253"/>
      <c r="W464" s="253"/>
      <c r="X464" s="253"/>
      <c r="Y464" s="253"/>
      <c r="Z464" s="258"/>
      <c r="AA464" s="258"/>
      <c r="AB464" s="259" t="str">
        <f t="shared" ca="1" si="43"/>
        <v/>
      </c>
      <c r="AC464" s="253"/>
      <c r="AD464" s="269"/>
      <c r="AE464" s="260"/>
      <c r="AF464" s="253" t="e">
        <f t="shared" ca="1" si="44"/>
        <v>#NUM!</v>
      </c>
      <c r="AG464" s="259" t="str">
        <f t="shared" ca="1" si="45"/>
        <v/>
      </c>
      <c r="AI464" s="228" t="str">
        <f t="shared" si="46"/>
        <v/>
      </c>
      <c r="AJ464" s="228" t="str">
        <f t="shared" si="47"/>
        <v/>
      </c>
    </row>
    <row r="465" spans="2:36" ht="16.8" hidden="1" thickBot="1" x14ac:dyDescent="0.35">
      <c r="B465" s="252">
        <v>460</v>
      </c>
      <c r="C465" s="253"/>
      <c r="D465" s="253"/>
      <c r="E465" s="253"/>
      <c r="F465" s="253"/>
      <c r="G465" s="253"/>
      <c r="H465" s="253"/>
      <c r="I465" s="253"/>
      <c r="J465" s="253"/>
      <c r="K465" s="253"/>
      <c r="L465" s="253"/>
      <c r="M465" s="253"/>
      <c r="N465" s="254"/>
      <c r="O465" s="254"/>
      <c r="P465" s="255"/>
      <c r="Q465" s="256"/>
      <c r="R465" s="256"/>
      <c r="S465" s="257" t="str">
        <f t="shared" si="42"/>
        <v/>
      </c>
      <c r="T465" s="253"/>
      <c r="U465" s="258"/>
      <c r="V465" s="253"/>
      <c r="W465" s="253"/>
      <c r="X465" s="253"/>
      <c r="Y465" s="253"/>
      <c r="Z465" s="258"/>
      <c r="AA465" s="258"/>
      <c r="AB465" s="259" t="str">
        <f t="shared" ca="1" si="43"/>
        <v/>
      </c>
      <c r="AC465" s="253"/>
      <c r="AD465" s="269"/>
      <c r="AE465" s="260"/>
      <c r="AF465" s="253" t="e">
        <f t="shared" ca="1" si="44"/>
        <v>#NUM!</v>
      </c>
      <c r="AG465" s="259" t="str">
        <f t="shared" ca="1" si="45"/>
        <v/>
      </c>
      <c r="AI465" s="228" t="str">
        <f t="shared" si="46"/>
        <v/>
      </c>
      <c r="AJ465" s="228" t="str">
        <f t="shared" si="47"/>
        <v/>
      </c>
    </row>
    <row r="466" spans="2:36" ht="16.8" hidden="1" thickBot="1" x14ac:dyDescent="0.35">
      <c r="B466" s="252">
        <v>461</v>
      </c>
      <c r="C466" s="253"/>
      <c r="D466" s="253"/>
      <c r="E466" s="253"/>
      <c r="F466" s="253"/>
      <c r="G466" s="253"/>
      <c r="H466" s="253"/>
      <c r="I466" s="253"/>
      <c r="J466" s="253"/>
      <c r="K466" s="253"/>
      <c r="L466" s="253"/>
      <c r="M466" s="253"/>
      <c r="N466" s="254"/>
      <c r="O466" s="254"/>
      <c r="P466" s="255"/>
      <c r="Q466" s="256"/>
      <c r="R466" s="256"/>
      <c r="S466" s="257" t="str">
        <f t="shared" si="42"/>
        <v/>
      </c>
      <c r="T466" s="253"/>
      <c r="U466" s="258"/>
      <c r="V466" s="253"/>
      <c r="W466" s="253"/>
      <c r="X466" s="253"/>
      <c r="Y466" s="253"/>
      <c r="Z466" s="258"/>
      <c r="AA466" s="258"/>
      <c r="AB466" s="259" t="str">
        <f t="shared" ca="1" si="43"/>
        <v/>
      </c>
      <c r="AC466" s="253"/>
      <c r="AD466" s="269"/>
      <c r="AE466" s="260"/>
      <c r="AF466" s="253" t="e">
        <f t="shared" ca="1" si="44"/>
        <v>#NUM!</v>
      </c>
      <c r="AG466" s="259" t="str">
        <f t="shared" ca="1" si="45"/>
        <v/>
      </c>
      <c r="AI466" s="228" t="str">
        <f t="shared" si="46"/>
        <v/>
      </c>
      <c r="AJ466" s="228" t="str">
        <f t="shared" si="47"/>
        <v/>
      </c>
    </row>
    <row r="467" spans="2:36" ht="16.8" hidden="1" thickBot="1" x14ac:dyDescent="0.35">
      <c r="B467" s="252">
        <v>462</v>
      </c>
      <c r="C467" s="253"/>
      <c r="D467" s="253"/>
      <c r="E467" s="253"/>
      <c r="F467" s="253"/>
      <c r="G467" s="253"/>
      <c r="H467" s="253"/>
      <c r="I467" s="253"/>
      <c r="J467" s="253"/>
      <c r="K467" s="253"/>
      <c r="L467" s="253"/>
      <c r="M467" s="253"/>
      <c r="N467" s="254"/>
      <c r="O467" s="254"/>
      <c r="P467" s="255"/>
      <c r="Q467" s="256"/>
      <c r="R467" s="256"/>
      <c r="S467" s="257" t="str">
        <f t="shared" si="42"/>
        <v/>
      </c>
      <c r="T467" s="253"/>
      <c r="U467" s="258"/>
      <c r="V467" s="253"/>
      <c r="W467" s="253"/>
      <c r="X467" s="253"/>
      <c r="Y467" s="253"/>
      <c r="Z467" s="258"/>
      <c r="AA467" s="258"/>
      <c r="AB467" s="259" t="str">
        <f t="shared" ca="1" si="43"/>
        <v/>
      </c>
      <c r="AC467" s="253"/>
      <c r="AD467" s="269"/>
      <c r="AE467" s="260"/>
      <c r="AF467" s="253" t="e">
        <f t="shared" ca="1" si="44"/>
        <v>#NUM!</v>
      </c>
      <c r="AG467" s="259" t="str">
        <f t="shared" ca="1" si="45"/>
        <v/>
      </c>
      <c r="AI467" s="228" t="str">
        <f t="shared" si="46"/>
        <v/>
      </c>
      <c r="AJ467" s="228" t="str">
        <f t="shared" si="47"/>
        <v/>
      </c>
    </row>
    <row r="468" spans="2:36" ht="16.8" hidden="1" thickBot="1" x14ac:dyDescent="0.35">
      <c r="B468" s="252">
        <v>463</v>
      </c>
      <c r="C468" s="253"/>
      <c r="D468" s="253"/>
      <c r="E468" s="253"/>
      <c r="F468" s="253"/>
      <c r="G468" s="253"/>
      <c r="H468" s="253"/>
      <c r="I468" s="253"/>
      <c r="J468" s="253"/>
      <c r="K468" s="253"/>
      <c r="L468" s="253"/>
      <c r="M468" s="253"/>
      <c r="N468" s="254"/>
      <c r="O468" s="254"/>
      <c r="P468" s="255"/>
      <c r="Q468" s="256"/>
      <c r="R468" s="256"/>
      <c r="S468" s="257" t="str">
        <f t="shared" si="42"/>
        <v/>
      </c>
      <c r="T468" s="253"/>
      <c r="U468" s="258"/>
      <c r="V468" s="253"/>
      <c r="W468" s="253"/>
      <c r="X468" s="253"/>
      <c r="Y468" s="253"/>
      <c r="Z468" s="258"/>
      <c r="AA468" s="258"/>
      <c r="AB468" s="259" t="str">
        <f t="shared" ca="1" si="43"/>
        <v/>
      </c>
      <c r="AC468" s="253"/>
      <c r="AD468" s="269"/>
      <c r="AE468" s="260"/>
      <c r="AF468" s="253" t="e">
        <f t="shared" ca="1" si="44"/>
        <v>#NUM!</v>
      </c>
      <c r="AG468" s="259" t="str">
        <f t="shared" ca="1" si="45"/>
        <v/>
      </c>
      <c r="AI468" s="228" t="str">
        <f t="shared" si="46"/>
        <v/>
      </c>
      <c r="AJ468" s="228" t="str">
        <f t="shared" si="47"/>
        <v/>
      </c>
    </row>
    <row r="469" spans="2:36" ht="16.8" hidden="1" thickBot="1" x14ac:dyDescent="0.35">
      <c r="B469" s="252">
        <v>464</v>
      </c>
      <c r="C469" s="253"/>
      <c r="D469" s="253"/>
      <c r="E469" s="253"/>
      <c r="F469" s="253"/>
      <c r="G469" s="253"/>
      <c r="H469" s="253"/>
      <c r="I469" s="253"/>
      <c r="J469" s="253"/>
      <c r="K469" s="253"/>
      <c r="L469" s="253"/>
      <c r="M469" s="253"/>
      <c r="N469" s="254"/>
      <c r="O469" s="254"/>
      <c r="P469" s="255"/>
      <c r="Q469" s="256"/>
      <c r="R469" s="256"/>
      <c r="S469" s="257" t="str">
        <f t="shared" si="42"/>
        <v/>
      </c>
      <c r="T469" s="253"/>
      <c r="U469" s="258"/>
      <c r="V469" s="253"/>
      <c r="W469" s="253"/>
      <c r="X469" s="253"/>
      <c r="Y469" s="253"/>
      <c r="Z469" s="258"/>
      <c r="AA469" s="258"/>
      <c r="AB469" s="259" t="str">
        <f t="shared" ca="1" si="43"/>
        <v/>
      </c>
      <c r="AC469" s="253"/>
      <c r="AD469" s="269"/>
      <c r="AE469" s="260"/>
      <c r="AF469" s="253" t="e">
        <f t="shared" ca="1" si="44"/>
        <v>#NUM!</v>
      </c>
      <c r="AG469" s="259" t="str">
        <f t="shared" ca="1" si="45"/>
        <v/>
      </c>
      <c r="AI469" s="228" t="str">
        <f t="shared" si="46"/>
        <v/>
      </c>
      <c r="AJ469" s="228" t="str">
        <f t="shared" si="47"/>
        <v/>
      </c>
    </row>
    <row r="470" spans="2:36" ht="16.8" hidden="1" thickBot="1" x14ac:dyDescent="0.35">
      <c r="B470" s="252">
        <v>465</v>
      </c>
      <c r="C470" s="253"/>
      <c r="D470" s="253"/>
      <c r="E470" s="253"/>
      <c r="F470" s="253"/>
      <c r="G470" s="253"/>
      <c r="H470" s="253"/>
      <c r="I470" s="253"/>
      <c r="J470" s="253"/>
      <c r="K470" s="253"/>
      <c r="L470" s="253"/>
      <c r="M470" s="253"/>
      <c r="N470" s="254"/>
      <c r="O470" s="254"/>
      <c r="P470" s="255"/>
      <c r="Q470" s="256"/>
      <c r="R470" s="256"/>
      <c r="S470" s="257" t="str">
        <f t="shared" si="42"/>
        <v/>
      </c>
      <c r="T470" s="253"/>
      <c r="U470" s="258"/>
      <c r="V470" s="253"/>
      <c r="W470" s="253"/>
      <c r="X470" s="253"/>
      <c r="Y470" s="253"/>
      <c r="Z470" s="258"/>
      <c r="AA470" s="258"/>
      <c r="AB470" s="259" t="str">
        <f t="shared" ca="1" si="43"/>
        <v/>
      </c>
      <c r="AC470" s="253"/>
      <c r="AD470" s="269"/>
      <c r="AE470" s="260"/>
      <c r="AF470" s="253" t="e">
        <f t="shared" ca="1" si="44"/>
        <v>#NUM!</v>
      </c>
      <c r="AG470" s="259" t="str">
        <f t="shared" ca="1" si="45"/>
        <v/>
      </c>
      <c r="AI470" s="228" t="str">
        <f t="shared" si="46"/>
        <v/>
      </c>
      <c r="AJ470" s="228" t="str">
        <f t="shared" si="47"/>
        <v/>
      </c>
    </row>
    <row r="471" spans="2:36" ht="16.8" hidden="1" thickBot="1" x14ac:dyDescent="0.35">
      <c r="B471" s="252">
        <v>466</v>
      </c>
      <c r="C471" s="253"/>
      <c r="D471" s="253"/>
      <c r="E471" s="253"/>
      <c r="F471" s="253"/>
      <c r="G471" s="253"/>
      <c r="H471" s="253"/>
      <c r="I471" s="253"/>
      <c r="J471" s="253"/>
      <c r="K471" s="253"/>
      <c r="L471" s="253"/>
      <c r="M471" s="253"/>
      <c r="N471" s="254"/>
      <c r="O471" s="254"/>
      <c r="P471" s="255"/>
      <c r="Q471" s="256"/>
      <c r="R471" s="256"/>
      <c r="S471" s="257" t="str">
        <f t="shared" si="42"/>
        <v/>
      </c>
      <c r="T471" s="253"/>
      <c r="U471" s="258"/>
      <c r="V471" s="253"/>
      <c r="W471" s="253"/>
      <c r="X471" s="253"/>
      <c r="Y471" s="253"/>
      <c r="Z471" s="258"/>
      <c r="AA471" s="258"/>
      <c r="AB471" s="259" t="str">
        <f t="shared" ca="1" si="43"/>
        <v/>
      </c>
      <c r="AC471" s="253"/>
      <c r="AD471" s="269"/>
      <c r="AE471" s="260"/>
      <c r="AF471" s="253" t="e">
        <f t="shared" ca="1" si="44"/>
        <v>#NUM!</v>
      </c>
      <c r="AG471" s="259" t="str">
        <f t="shared" ca="1" si="45"/>
        <v/>
      </c>
      <c r="AI471" s="228" t="str">
        <f t="shared" si="46"/>
        <v/>
      </c>
      <c r="AJ471" s="228" t="str">
        <f t="shared" si="47"/>
        <v/>
      </c>
    </row>
    <row r="472" spans="2:36" ht="16.8" hidden="1" thickBot="1" x14ac:dyDescent="0.35">
      <c r="B472" s="252">
        <v>467</v>
      </c>
      <c r="C472" s="253"/>
      <c r="D472" s="253"/>
      <c r="E472" s="253"/>
      <c r="F472" s="253"/>
      <c r="G472" s="253"/>
      <c r="H472" s="253"/>
      <c r="I472" s="253"/>
      <c r="J472" s="253"/>
      <c r="K472" s="253"/>
      <c r="L472" s="253"/>
      <c r="M472" s="253"/>
      <c r="N472" s="254"/>
      <c r="O472" s="254"/>
      <c r="P472" s="255"/>
      <c r="Q472" s="256"/>
      <c r="R472" s="256"/>
      <c r="S472" s="257" t="str">
        <f t="shared" si="42"/>
        <v/>
      </c>
      <c r="T472" s="253"/>
      <c r="U472" s="258"/>
      <c r="V472" s="253"/>
      <c r="W472" s="253"/>
      <c r="X472" s="253"/>
      <c r="Y472" s="253"/>
      <c r="Z472" s="258"/>
      <c r="AA472" s="258"/>
      <c r="AB472" s="259" t="str">
        <f t="shared" ca="1" si="43"/>
        <v/>
      </c>
      <c r="AC472" s="253"/>
      <c r="AD472" s="269"/>
      <c r="AE472" s="260"/>
      <c r="AF472" s="253" t="e">
        <f t="shared" ca="1" si="44"/>
        <v>#NUM!</v>
      </c>
      <c r="AG472" s="259" t="str">
        <f t="shared" ca="1" si="45"/>
        <v/>
      </c>
      <c r="AI472" s="228" t="str">
        <f t="shared" si="46"/>
        <v/>
      </c>
      <c r="AJ472" s="228" t="str">
        <f t="shared" si="47"/>
        <v/>
      </c>
    </row>
    <row r="473" spans="2:36" ht="16.8" hidden="1" thickBot="1" x14ac:dyDescent="0.35">
      <c r="B473" s="252">
        <v>468</v>
      </c>
      <c r="C473" s="253"/>
      <c r="D473" s="253"/>
      <c r="E473" s="253"/>
      <c r="F473" s="253"/>
      <c r="G473" s="253"/>
      <c r="H473" s="253"/>
      <c r="I473" s="253"/>
      <c r="J473" s="253"/>
      <c r="K473" s="253"/>
      <c r="L473" s="253"/>
      <c r="M473" s="253"/>
      <c r="N473" s="254"/>
      <c r="O473" s="254"/>
      <c r="P473" s="255"/>
      <c r="Q473" s="256"/>
      <c r="R473" s="256"/>
      <c r="S473" s="257" t="str">
        <f t="shared" si="42"/>
        <v/>
      </c>
      <c r="T473" s="253"/>
      <c r="U473" s="258"/>
      <c r="V473" s="253"/>
      <c r="W473" s="253"/>
      <c r="X473" s="253"/>
      <c r="Y473" s="253"/>
      <c r="Z473" s="258"/>
      <c r="AA473" s="258"/>
      <c r="AB473" s="259" t="str">
        <f t="shared" ca="1" si="43"/>
        <v/>
      </c>
      <c r="AC473" s="253"/>
      <c r="AD473" s="269"/>
      <c r="AE473" s="260"/>
      <c r="AF473" s="253" t="e">
        <f t="shared" ca="1" si="44"/>
        <v>#NUM!</v>
      </c>
      <c r="AG473" s="259" t="str">
        <f t="shared" ca="1" si="45"/>
        <v/>
      </c>
      <c r="AI473" s="228" t="str">
        <f t="shared" si="46"/>
        <v/>
      </c>
      <c r="AJ473" s="228" t="str">
        <f t="shared" si="47"/>
        <v/>
      </c>
    </row>
    <row r="474" spans="2:36" ht="16.8" hidden="1" thickBot="1" x14ac:dyDescent="0.35">
      <c r="B474" s="252">
        <v>469</v>
      </c>
      <c r="C474" s="253"/>
      <c r="D474" s="253"/>
      <c r="E474" s="253"/>
      <c r="F474" s="253"/>
      <c r="G474" s="253"/>
      <c r="H474" s="253"/>
      <c r="I474" s="253"/>
      <c r="J474" s="253"/>
      <c r="K474" s="253"/>
      <c r="L474" s="253"/>
      <c r="M474" s="253"/>
      <c r="N474" s="254"/>
      <c r="O474" s="254"/>
      <c r="P474" s="255"/>
      <c r="Q474" s="256"/>
      <c r="R474" s="256"/>
      <c r="S474" s="257" t="str">
        <f t="shared" si="42"/>
        <v/>
      </c>
      <c r="T474" s="253"/>
      <c r="U474" s="258"/>
      <c r="V474" s="253"/>
      <c r="W474" s="253"/>
      <c r="X474" s="253"/>
      <c r="Y474" s="253"/>
      <c r="Z474" s="258"/>
      <c r="AA474" s="258"/>
      <c r="AB474" s="259" t="str">
        <f t="shared" ca="1" si="43"/>
        <v/>
      </c>
      <c r="AC474" s="253"/>
      <c r="AD474" s="269"/>
      <c r="AE474" s="260"/>
      <c r="AF474" s="253" t="e">
        <f t="shared" ca="1" si="44"/>
        <v>#NUM!</v>
      </c>
      <c r="AG474" s="259" t="str">
        <f t="shared" ca="1" si="45"/>
        <v/>
      </c>
      <c r="AI474" s="228" t="str">
        <f t="shared" si="46"/>
        <v/>
      </c>
      <c r="AJ474" s="228" t="str">
        <f t="shared" si="47"/>
        <v/>
      </c>
    </row>
    <row r="475" spans="2:36" ht="16.8" hidden="1" thickBot="1" x14ac:dyDescent="0.35">
      <c r="B475" s="252">
        <v>470</v>
      </c>
      <c r="C475" s="253"/>
      <c r="D475" s="253"/>
      <c r="E475" s="253"/>
      <c r="F475" s="253"/>
      <c r="G475" s="253"/>
      <c r="H475" s="253"/>
      <c r="I475" s="253"/>
      <c r="J475" s="253"/>
      <c r="K475" s="253"/>
      <c r="L475" s="253"/>
      <c r="M475" s="253"/>
      <c r="N475" s="254"/>
      <c r="O475" s="254"/>
      <c r="P475" s="255"/>
      <c r="Q475" s="256"/>
      <c r="R475" s="256"/>
      <c r="S475" s="257" t="str">
        <f t="shared" si="42"/>
        <v/>
      </c>
      <c r="T475" s="253"/>
      <c r="U475" s="258"/>
      <c r="V475" s="253"/>
      <c r="W475" s="253"/>
      <c r="X475" s="253"/>
      <c r="Y475" s="253"/>
      <c r="Z475" s="258"/>
      <c r="AA475" s="258"/>
      <c r="AB475" s="259" t="str">
        <f t="shared" ca="1" si="43"/>
        <v/>
      </c>
      <c r="AC475" s="253"/>
      <c r="AD475" s="269"/>
      <c r="AE475" s="260"/>
      <c r="AF475" s="253" t="e">
        <f t="shared" ca="1" si="44"/>
        <v>#NUM!</v>
      </c>
      <c r="AG475" s="259" t="str">
        <f t="shared" ca="1" si="45"/>
        <v/>
      </c>
      <c r="AI475" s="228" t="str">
        <f t="shared" si="46"/>
        <v/>
      </c>
      <c r="AJ475" s="228" t="str">
        <f t="shared" si="47"/>
        <v/>
      </c>
    </row>
    <row r="476" spans="2:36" ht="16.8" hidden="1" thickBot="1" x14ac:dyDescent="0.35">
      <c r="B476" s="252">
        <v>471</v>
      </c>
      <c r="C476" s="253"/>
      <c r="D476" s="253"/>
      <c r="E476" s="253"/>
      <c r="F476" s="253"/>
      <c r="G476" s="253"/>
      <c r="H476" s="253"/>
      <c r="I476" s="253"/>
      <c r="J476" s="253"/>
      <c r="K476" s="253"/>
      <c r="L476" s="253"/>
      <c r="M476" s="253"/>
      <c r="N476" s="254"/>
      <c r="O476" s="254"/>
      <c r="P476" s="255"/>
      <c r="Q476" s="256"/>
      <c r="R476" s="256"/>
      <c r="S476" s="257" t="str">
        <f t="shared" si="42"/>
        <v/>
      </c>
      <c r="T476" s="253"/>
      <c r="U476" s="258"/>
      <c r="V476" s="253"/>
      <c r="W476" s="253"/>
      <c r="X476" s="253"/>
      <c r="Y476" s="253"/>
      <c r="Z476" s="258"/>
      <c r="AA476" s="258"/>
      <c r="AB476" s="259" t="str">
        <f t="shared" ca="1" si="43"/>
        <v/>
      </c>
      <c r="AC476" s="253"/>
      <c r="AD476" s="269"/>
      <c r="AE476" s="260"/>
      <c r="AF476" s="253" t="e">
        <f t="shared" ca="1" si="44"/>
        <v>#NUM!</v>
      </c>
      <c r="AG476" s="259" t="str">
        <f t="shared" ca="1" si="45"/>
        <v/>
      </c>
      <c r="AI476" s="228" t="str">
        <f t="shared" si="46"/>
        <v/>
      </c>
      <c r="AJ476" s="228" t="str">
        <f t="shared" si="47"/>
        <v/>
      </c>
    </row>
    <row r="477" spans="2:36" ht="16.8" hidden="1" thickBot="1" x14ac:dyDescent="0.35">
      <c r="B477" s="252">
        <v>472</v>
      </c>
      <c r="C477" s="253"/>
      <c r="D477" s="253"/>
      <c r="E477" s="253"/>
      <c r="F477" s="253"/>
      <c r="G477" s="253"/>
      <c r="H477" s="253"/>
      <c r="I477" s="253"/>
      <c r="J477" s="253"/>
      <c r="K477" s="253"/>
      <c r="L477" s="253"/>
      <c r="M477" s="253"/>
      <c r="N477" s="254"/>
      <c r="O477" s="254"/>
      <c r="P477" s="255"/>
      <c r="Q477" s="256"/>
      <c r="R477" s="256"/>
      <c r="S477" s="257" t="str">
        <f t="shared" si="42"/>
        <v/>
      </c>
      <c r="T477" s="253"/>
      <c r="U477" s="258"/>
      <c r="V477" s="253"/>
      <c r="W477" s="253"/>
      <c r="X477" s="253"/>
      <c r="Y477" s="253"/>
      <c r="Z477" s="258"/>
      <c r="AA477" s="258"/>
      <c r="AB477" s="259" t="str">
        <f t="shared" ca="1" si="43"/>
        <v/>
      </c>
      <c r="AC477" s="253"/>
      <c r="AD477" s="269"/>
      <c r="AE477" s="260"/>
      <c r="AF477" s="253" t="e">
        <f t="shared" ca="1" si="44"/>
        <v>#NUM!</v>
      </c>
      <c r="AG477" s="259" t="str">
        <f t="shared" ca="1" si="45"/>
        <v/>
      </c>
      <c r="AI477" s="228" t="str">
        <f t="shared" si="46"/>
        <v/>
      </c>
      <c r="AJ477" s="228" t="str">
        <f t="shared" si="47"/>
        <v/>
      </c>
    </row>
    <row r="478" spans="2:36" ht="16.8" hidden="1" thickBot="1" x14ac:dyDescent="0.35">
      <c r="B478" s="252">
        <v>473</v>
      </c>
      <c r="C478" s="253"/>
      <c r="D478" s="253"/>
      <c r="E478" s="253"/>
      <c r="F478" s="253"/>
      <c r="G478" s="253"/>
      <c r="H478" s="253"/>
      <c r="I478" s="253"/>
      <c r="J478" s="253"/>
      <c r="K478" s="253"/>
      <c r="L478" s="253"/>
      <c r="M478" s="253"/>
      <c r="N478" s="254"/>
      <c r="O478" s="254"/>
      <c r="P478" s="255"/>
      <c r="Q478" s="256"/>
      <c r="R478" s="256"/>
      <c r="S478" s="257" t="str">
        <f t="shared" si="42"/>
        <v/>
      </c>
      <c r="T478" s="253"/>
      <c r="U478" s="258"/>
      <c r="V478" s="253"/>
      <c r="W478" s="253"/>
      <c r="X478" s="253"/>
      <c r="Y478" s="253"/>
      <c r="Z478" s="258"/>
      <c r="AA478" s="258"/>
      <c r="AB478" s="259" t="str">
        <f t="shared" ca="1" si="43"/>
        <v/>
      </c>
      <c r="AC478" s="253"/>
      <c r="AD478" s="269"/>
      <c r="AE478" s="260"/>
      <c r="AF478" s="253" t="e">
        <f t="shared" ca="1" si="44"/>
        <v>#NUM!</v>
      </c>
      <c r="AG478" s="259" t="str">
        <f t="shared" ca="1" si="45"/>
        <v/>
      </c>
      <c r="AI478" s="228" t="str">
        <f t="shared" si="46"/>
        <v/>
      </c>
      <c r="AJ478" s="228" t="str">
        <f t="shared" si="47"/>
        <v/>
      </c>
    </row>
    <row r="479" spans="2:36" ht="16.8" hidden="1" thickBot="1" x14ac:dyDescent="0.35">
      <c r="B479" s="252">
        <v>474</v>
      </c>
      <c r="C479" s="253"/>
      <c r="D479" s="253"/>
      <c r="E479" s="253"/>
      <c r="F479" s="253"/>
      <c r="G479" s="253"/>
      <c r="H479" s="253"/>
      <c r="I479" s="253"/>
      <c r="J479" s="253"/>
      <c r="K479" s="253"/>
      <c r="L479" s="253"/>
      <c r="M479" s="253"/>
      <c r="N479" s="254"/>
      <c r="O479" s="254"/>
      <c r="P479" s="255"/>
      <c r="Q479" s="256"/>
      <c r="R479" s="256"/>
      <c r="S479" s="257" t="str">
        <f t="shared" si="42"/>
        <v/>
      </c>
      <c r="T479" s="253"/>
      <c r="U479" s="258"/>
      <c r="V479" s="253"/>
      <c r="W479" s="253"/>
      <c r="X479" s="253"/>
      <c r="Y479" s="253"/>
      <c r="Z479" s="258"/>
      <c r="AA479" s="258"/>
      <c r="AB479" s="259" t="str">
        <f t="shared" ca="1" si="43"/>
        <v/>
      </c>
      <c r="AC479" s="253"/>
      <c r="AD479" s="269"/>
      <c r="AE479" s="260"/>
      <c r="AF479" s="253" t="e">
        <f t="shared" ca="1" si="44"/>
        <v>#NUM!</v>
      </c>
      <c r="AG479" s="259" t="str">
        <f t="shared" ca="1" si="45"/>
        <v/>
      </c>
      <c r="AI479" s="228" t="str">
        <f t="shared" si="46"/>
        <v/>
      </c>
      <c r="AJ479" s="228" t="str">
        <f t="shared" si="47"/>
        <v/>
      </c>
    </row>
    <row r="480" spans="2:36" ht="16.8" hidden="1" thickBot="1" x14ac:dyDescent="0.35">
      <c r="B480" s="252">
        <v>475</v>
      </c>
      <c r="C480" s="253"/>
      <c r="D480" s="253"/>
      <c r="E480" s="253"/>
      <c r="F480" s="253"/>
      <c r="G480" s="253"/>
      <c r="H480" s="253"/>
      <c r="I480" s="253"/>
      <c r="J480" s="253"/>
      <c r="K480" s="253"/>
      <c r="L480" s="253"/>
      <c r="M480" s="253"/>
      <c r="N480" s="254"/>
      <c r="O480" s="254"/>
      <c r="P480" s="255"/>
      <c r="Q480" s="256"/>
      <c r="R480" s="256"/>
      <c r="S480" s="257" t="str">
        <f t="shared" si="42"/>
        <v/>
      </c>
      <c r="T480" s="253"/>
      <c r="U480" s="258"/>
      <c r="V480" s="253"/>
      <c r="W480" s="253"/>
      <c r="X480" s="253"/>
      <c r="Y480" s="253"/>
      <c r="Z480" s="258"/>
      <c r="AA480" s="258"/>
      <c r="AB480" s="259" t="str">
        <f t="shared" ca="1" si="43"/>
        <v/>
      </c>
      <c r="AC480" s="253"/>
      <c r="AD480" s="269"/>
      <c r="AE480" s="260"/>
      <c r="AF480" s="253" t="e">
        <f t="shared" ca="1" si="44"/>
        <v>#NUM!</v>
      </c>
      <c r="AG480" s="259" t="str">
        <f t="shared" ca="1" si="45"/>
        <v/>
      </c>
      <c r="AI480" s="228" t="str">
        <f t="shared" si="46"/>
        <v/>
      </c>
      <c r="AJ480" s="228" t="str">
        <f t="shared" si="47"/>
        <v/>
      </c>
    </row>
    <row r="481" spans="2:36" ht="16.8" hidden="1" thickBot="1" x14ac:dyDescent="0.35">
      <c r="B481" s="252">
        <v>476</v>
      </c>
      <c r="C481" s="253"/>
      <c r="D481" s="253"/>
      <c r="E481" s="253"/>
      <c r="F481" s="253"/>
      <c r="G481" s="253"/>
      <c r="H481" s="253"/>
      <c r="I481" s="253"/>
      <c r="J481" s="253"/>
      <c r="K481" s="253"/>
      <c r="L481" s="253"/>
      <c r="M481" s="253"/>
      <c r="N481" s="254"/>
      <c r="O481" s="254"/>
      <c r="P481" s="255"/>
      <c r="Q481" s="256"/>
      <c r="R481" s="256"/>
      <c r="S481" s="257" t="str">
        <f t="shared" si="42"/>
        <v/>
      </c>
      <c r="T481" s="253"/>
      <c r="U481" s="258"/>
      <c r="V481" s="253"/>
      <c r="W481" s="253"/>
      <c r="X481" s="253"/>
      <c r="Y481" s="253"/>
      <c r="Z481" s="258"/>
      <c r="AA481" s="258"/>
      <c r="AB481" s="259" t="str">
        <f t="shared" ca="1" si="43"/>
        <v/>
      </c>
      <c r="AC481" s="253"/>
      <c r="AD481" s="269"/>
      <c r="AE481" s="260"/>
      <c r="AF481" s="253" t="e">
        <f t="shared" ca="1" si="44"/>
        <v>#NUM!</v>
      </c>
      <c r="AG481" s="259" t="str">
        <f t="shared" ca="1" si="45"/>
        <v/>
      </c>
      <c r="AI481" s="228" t="str">
        <f t="shared" si="46"/>
        <v/>
      </c>
      <c r="AJ481" s="228" t="str">
        <f t="shared" si="47"/>
        <v/>
      </c>
    </row>
    <row r="482" spans="2:36" ht="16.8" hidden="1" thickBot="1" x14ac:dyDescent="0.35">
      <c r="B482" s="252">
        <v>477</v>
      </c>
      <c r="C482" s="253"/>
      <c r="D482" s="253"/>
      <c r="E482" s="253"/>
      <c r="F482" s="253"/>
      <c r="G482" s="253"/>
      <c r="H482" s="253"/>
      <c r="I482" s="253"/>
      <c r="J482" s="253"/>
      <c r="K482" s="253"/>
      <c r="L482" s="253"/>
      <c r="M482" s="253"/>
      <c r="N482" s="254"/>
      <c r="O482" s="254"/>
      <c r="P482" s="255"/>
      <c r="Q482" s="256"/>
      <c r="R482" s="256"/>
      <c r="S482" s="257" t="str">
        <f t="shared" si="42"/>
        <v/>
      </c>
      <c r="T482" s="253"/>
      <c r="U482" s="258"/>
      <c r="V482" s="253"/>
      <c r="W482" s="253"/>
      <c r="X482" s="253"/>
      <c r="Y482" s="253"/>
      <c r="Z482" s="258"/>
      <c r="AA482" s="258"/>
      <c r="AB482" s="259" t="str">
        <f t="shared" ca="1" si="43"/>
        <v/>
      </c>
      <c r="AC482" s="253"/>
      <c r="AD482" s="269"/>
      <c r="AE482" s="260"/>
      <c r="AF482" s="253" t="e">
        <f t="shared" ca="1" si="44"/>
        <v>#NUM!</v>
      </c>
      <c r="AG482" s="259" t="str">
        <f t="shared" ca="1" si="45"/>
        <v/>
      </c>
      <c r="AI482" s="228" t="str">
        <f t="shared" si="46"/>
        <v/>
      </c>
      <c r="AJ482" s="228" t="str">
        <f t="shared" si="47"/>
        <v/>
      </c>
    </row>
    <row r="483" spans="2:36" ht="16.8" hidden="1" thickBot="1" x14ac:dyDescent="0.35">
      <c r="B483" s="252">
        <v>478</v>
      </c>
      <c r="C483" s="253"/>
      <c r="D483" s="253"/>
      <c r="E483" s="253"/>
      <c r="F483" s="253"/>
      <c r="G483" s="253"/>
      <c r="H483" s="253"/>
      <c r="I483" s="253"/>
      <c r="J483" s="253"/>
      <c r="K483" s="253"/>
      <c r="L483" s="253"/>
      <c r="M483" s="253"/>
      <c r="N483" s="254"/>
      <c r="O483" s="254"/>
      <c r="P483" s="255"/>
      <c r="Q483" s="256"/>
      <c r="R483" s="256"/>
      <c r="S483" s="257" t="str">
        <f t="shared" si="42"/>
        <v/>
      </c>
      <c r="T483" s="253"/>
      <c r="U483" s="258"/>
      <c r="V483" s="253"/>
      <c r="W483" s="253"/>
      <c r="X483" s="253"/>
      <c r="Y483" s="253"/>
      <c r="Z483" s="258"/>
      <c r="AA483" s="258"/>
      <c r="AB483" s="259" t="str">
        <f t="shared" ca="1" si="43"/>
        <v/>
      </c>
      <c r="AC483" s="253"/>
      <c r="AD483" s="269"/>
      <c r="AE483" s="260"/>
      <c r="AF483" s="253" t="e">
        <f t="shared" ca="1" si="44"/>
        <v>#NUM!</v>
      </c>
      <c r="AG483" s="259" t="str">
        <f t="shared" ca="1" si="45"/>
        <v/>
      </c>
      <c r="AI483" s="228" t="str">
        <f t="shared" si="46"/>
        <v/>
      </c>
      <c r="AJ483" s="228" t="str">
        <f t="shared" si="47"/>
        <v/>
      </c>
    </row>
    <row r="484" spans="2:36" ht="16.8" hidden="1" thickBot="1" x14ac:dyDescent="0.35">
      <c r="B484" s="252">
        <v>479</v>
      </c>
      <c r="C484" s="253"/>
      <c r="D484" s="253"/>
      <c r="E484" s="253"/>
      <c r="F484" s="253"/>
      <c r="G484" s="253"/>
      <c r="H484" s="253"/>
      <c r="I484" s="253"/>
      <c r="J484" s="253"/>
      <c r="K484" s="253"/>
      <c r="L484" s="253"/>
      <c r="M484" s="253"/>
      <c r="N484" s="254"/>
      <c r="O484" s="254"/>
      <c r="P484" s="255"/>
      <c r="Q484" s="256"/>
      <c r="R484" s="256"/>
      <c r="S484" s="257" t="str">
        <f t="shared" si="42"/>
        <v/>
      </c>
      <c r="T484" s="253"/>
      <c r="U484" s="258"/>
      <c r="V484" s="253"/>
      <c r="W484" s="253"/>
      <c r="X484" s="253"/>
      <c r="Y484" s="253"/>
      <c r="Z484" s="258"/>
      <c r="AA484" s="258"/>
      <c r="AB484" s="259" t="str">
        <f t="shared" ca="1" si="43"/>
        <v/>
      </c>
      <c r="AC484" s="253"/>
      <c r="AD484" s="269"/>
      <c r="AE484" s="260"/>
      <c r="AF484" s="253" t="e">
        <f t="shared" ca="1" si="44"/>
        <v>#NUM!</v>
      </c>
      <c r="AG484" s="259" t="str">
        <f t="shared" ca="1" si="45"/>
        <v/>
      </c>
      <c r="AI484" s="228" t="str">
        <f t="shared" si="46"/>
        <v/>
      </c>
      <c r="AJ484" s="228" t="str">
        <f t="shared" si="47"/>
        <v/>
      </c>
    </row>
    <row r="485" spans="2:36" ht="16.8" hidden="1" thickBot="1" x14ac:dyDescent="0.35">
      <c r="B485" s="252">
        <v>480</v>
      </c>
      <c r="C485" s="253"/>
      <c r="D485" s="253"/>
      <c r="E485" s="253"/>
      <c r="F485" s="253"/>
      <c r="G485" s="253"/>
      <c r="H485" s="253"/>
      <c r="I485" s="253"/>
      <c r="J485" s="253"/>
      <c r="K485" s="253"/>
      <c r="L485" s="253"/>
      <c r="M485" s="253"/>
      <c r="N485" s="254"/>
      <c r="O485" s="254"/>
      <c r="P485" s="255"/>
      <c r="Q485" s="256"/>
      <c r="R485" s="256"/>
      <c r="S485" s="257" t="str">
        <f t="shared" si="42"/>
        <v/>
      </c>
      <c r="T485" s="253"/>
      <c r="U485" s="258"/>
      <c r="V485" s="253"/>
      <c r="W485" s="253"/>
      <c r="X485" s="253"/>
      <c r="Y485" s="253"/>
      <c r="Z485" s="258"/>
      <c r="AA485" s="258"/>
      <c r="AB485" s="259" t="str">
        <f t="shared" ca="1" si="43"/>
        <v/>
      </c>
      <c r="AC485" s="253"/>
      <c r="AD485" s="269"/>
      <c r="AE485" s="260"/>
      <c r="AF485" s="253" t="e">
        <f t="shared" ca="1" si="44"/>
        <v>#NUM!</v>
      </c>
      <c r="AG485" s="259" t="str">
        <f t="shared" ca="1" si="45"/>
        <v/>
      </c>
      <c r="AI485" s="228" t="str">
        <f t="shared" si="46"/>
        <v/>
      </c>
      <c r="AJ485" s="228" t="str">
        <f t="shared" si="47"/>
        <v/>
      </c>
    </row>
    <row r="486" spans="2:36" ht="16.8" hidden="1" thickBot="1" x14ac:dyDescent="0.35">
      <c r="B486" s="252">
        <v>481</v>
      </c>
      <c r="C486" s="253"/>
      <c r="D486" s="253"/>
      <c r="E486" s="253"/>
      <c r="F486" s="253"/>
      <c r="G486" s="253"/>
      <c r="H486" s="253"/>
      <c r="I486" s="253"/>
      <c r="J486" s="253"/>
      <c r="K486" s="253"/>
      <c r="L486" s="253"/>
      <c r="M486" s="253"/>
      <c r="N486" s="254"/>
      <c r="O486" s="254"/>
      <c r="P486" s="255"/>
      <c r="Q486" s="256"/>
      <c r="R486" s="256"/>
      <c r="S486" s="257" t="str">
        <f t="shared" si="42"/>
        <v/>
      </c>
      <c r="T486" s="253"/>
      <c r="U486" s="258"/>
      <c r="V486" s="253"/>
      <c r="W486" s="253"/>
      <c r="X486" s="253"/>
      <c r="Y486" s="253"/>
      <c r="Z486" s="258"/>
      <c r="AA486" s="258"/>
      <c r="AB486" s="259" t="str">
        <f t="shared" ca="1" si="43"/>
        <v/>
      </c>
      <c r="AC486" s="253"/>
      <c r="AD486" s="269"/>
      <c r="AE486" s="260"/>
      <c r="AF486" s="253" t="e">
        <f t="shared" ca="1" si="44"/>
        <v>#NUM!</v>
      </c>
      <c r="AG486" s="259" t="str">
        <f t="shared" ca="1" si="45"/>
        <v/>
      </c>
      <c r="AI486" s="228" t="str">
        <f t="shared" si="46"/>
        <v/>
      </c>
      <c r="AJ486" s="228" t="str">
        <f t="shared" si="47"/>
        <v/>
      </c>
    </row>
    <row r="487" spans="2:36" ht="16.8" hidden="1" thickBot="1" x14ac:dyDescent="0.35">
      <c r="B487" s="252">
        <v>482</v>
      </c>
      <c r="C487" s="253"/>
      <c r="D487" s="253"/>
      <c r="E487" s="253"/>
      <c r="F487" s="253"/>
      <c r="G487" s="253"/>
      <c r="H487" s="253"/>
      <c r="I487" s="253"/>
      <c r="J487" s="253"/>
      <c r="K487" s="253"/>
      <c r="L487" s="253"/>
      <c r="M487" s="253"/>
      <c r="N487" s="254"/>
      <c r="O487" s="254"/>
      <c r="P487" s="255"/>
      <c r="Q487" s="256"/>
      <c r="R487" s="256"/>
      <c r="S487" s="257" t="str">
        <f t="shared" si="42"/>
        <v/>
      </c>
      <c r="T487" s="253"/>
      <c r="U487" s="258"/>
      <c r="V487" s="253"/>
      <c r="W487" s="253"/>
      <c r="X487" s="253"/>
      <c r="Y487" s="253"/>
      <c r="Z487" s="258"/>
      <c r="AA487" s="258"/>
      <c r="AB487" s="259" t="str">
        <f t="shared" ca="1" si="43"/>
        <v/>
      </c>
      <c r="AC487" s="253"/>
      <c r="AD487" s="269"/>
      <c r="AE487" s="260"/>
      <c r="AF487" s="253" t="e">
        <f t="shared" ca="1" si="44"/>
        <v>#NUM!</v>
      </c>
      <c r="AG487" s="259" t="str">
        <f t="shared" ca="1" si="45"/>
        <v/>
      </c>
      <c r="AI487" s="228" t="str">
        <f t="shared" si="46"/>
        <v/>
      </c>
      <c r="AJ487" s="228" t="str">
        <f t="shared" si="47"/>
        <v/>
      </c>
    </row>
    <row r="488" spans="2:36" ht="16.8" hidden="1" thickBot="1" x14ac:dyDescent="0.35">
      <c r="B488" s="252">
        <v>483</v>
      </c>
      <c r="C488" s="253"/>
      <c r="D488" s="253"/>
      <c r="E488" s="253"/>
      <c r="F488" s="253"/>
      <c r="G488" s="253"/>
      <c r="H488" s="253"/>
      <c r="I488" s="253"/>
      <c r="J488" s="253"/>
      <c r="K488" s="253"/>
      <c r="L488" s="253"/>
      <c r="M488" s="253"/>
      <c r="N488" s="254"/>
      <c r="O488" s="254"/>
      <c r="P488" s="255"/>
      <c r="Q488" s="256"/>
      <c r="R488" s="256"/>
      <c r="S488" s="257" t="str">
        <f t="shared" si="42"/>
        <v/>
      </c>
      <c r="T488" s="253"/>
      <c r="U488" s="258"/>
      <c r="V488" s="253"/>
      <c r="W488" s="253"/>
      <c r="X488" s="253"/>
      <c r="Y488" s="253"/>
      <c r="Z488" s="258"/>
      <c r="AA488" s="258"/>
      <c r="AB488" s="259" t="str">
        <f t="shared" ca="1" si="43"/>
        <v/>
      </c>
      <c r="AC488" s="253"/>
      <c r="AD488" s="269"/>
      <c r="AE488" s="260"/>
      <c r="AF488" s="253" t="e">
        <f t="shared" ca="1" si="44"/>
        <v>#NUM!</v>
      </c>
      <c r="AG488" s="259" t="str">
        <f t="shared" ca="1" si="45"/>
        <v/>
      </c>
      <c r="AI488" s="228" t="str">
        <f t="shared" si="46"/>
        <v/>
      </c>
      <c r="AJ488" s="228" t="str">
        <f t="shared" si="47"/>
        <v/>
      </c>
    </row>
    <row r="489" spans="2:36" ht="16.8" hidden="1" thickBot="1" x14ac:dyDescent="0.35">
      <c r="B489" s="252">
        <v>484</v>
      </c>
      <c r="C489" s="253"/>
      <c r="D489" s="253"/>
      <c r="E489" s="253"/>
      <c r="F489" s="253"/>
      <c r="G489" s="253"/>
      <c r="H489" s="253"/>
      <c r="I489" s="253"/>
      <c r="J489" s="253"/>
      <c r="K489" s="253"/>
      <c r="L489" s="253"/>
      <c r="M489" s="253"/>
      <c r="N489" s="254"/>
      <c r="O489" s="254"/>
      <c r="P489" s="255"/>
      <c r="Q489" s="256"/>
      <c r="R489" s="256"/>
      <c r="S489" s="257" t="str">
        <f t="shared" si="42"/>
        <v/>
      </c>
      <c r="T489" s="253"/>
      <c r="U489" s="258"/>
      <c r="V489" s="253"/>
      <c r="W489" s="253"/>
      <c r="X489" s="253"/>
      <c r="Y489" s="253"/>
      <c r="Z489" s="258"/>
      <c r="AA489" s="258"/>
      <c r="AB489" s="259" t="str">
        <f t="shared" ca="1" si="43"/>
        <v/>
      </c>
      <c r="AC489" s="253"/>
      <c r="AD489" s="269"/>
      <c r="AE489" s="260"/>
      <c r="AF489" s="253" t="e">
        <f t="shared" ca="1" si="44"/>
        <v>#NUM!</v>
      </c>
      <c r="AG489" s="259" t="str">
        <f t="shared" ca="1" si="45"/>
        <v/>
      </c>
      <c r="AI489" s="228" t="str">
        <f t="shared" si="46"/>
        <v/>
      </c>
      <c r="AJ489" s="228" t="str">
        <f t="shared" si="47"/>
        <v/>
      </c>
    </row>
    <row r="490" spans="2:36" ht="16.8" hidden="1" thickBot="1" x14ac:dyDescent="0.35">
      <c r="B490" s="252">
        <v>485</v>
      </c>
      <c r="C490" s="253"/>
      <c r="D490" s="253"/>
      <c r="E490" s="253"/>
      <c r="F490" s="253"/>
      <c r="G490" s="253"/>
      <c r="H490" s="253"/>
      <c r="I490" s="253"/>
      <c r="J490" s="253"/>
      <c r="K490" s="253"/>
      <c r="L490" s="253"/>
      <c r="M490" s="253"/>
      <c r="N490" s="254"/>
      <c r="O490" s="254"/>
      <c r="P490" s="255"/>
      <c r="Q490" s="256"/>
      <c r="R490" s="256"/>
      <c r="S490" s="257" t="str">
        <f t="shared" si="42"/>
        <v/>
      </c>
      <c r="T490" s="253"/>
      <c r="U490" s="258"/>
      <c r="V490" s="253"/>
      <c r="W490" s="253"/>
      <c r="X490" s="253"/>
      <c r="Y490" s="253"/>
      <c r="Z490" s="258"/>
      <c r="AA490" s="258"/>
      <c r="AB490" s="259" t="str">
        <f t="shared" ca="1" si="43"/>
        <v/>
      </c>
      <c r="AC490" s="253"/>
      <c r="AD490" s="269"/>
      <c r="AE490" s="260"/>
      <c r="AF490" s="253" t="e">
        <f t="shared" ca="1" si="44"/>
        <v>#NUM!</v>
      </c>
      <c r="AG490" s="259" t="str">
        <f t="shared" ca="1" si="45"/>
        <v/>
      </c>
      <c r="AI490" s="228" t="str">
        <f t="shared" si="46"/>
        <v/>
      </c>
      <c r="AJ490" s="228" t="str">
        <f t="shared" si="47"/>
        <v/>
      </c>
    </row>
    <row r="491" spans="2:36" ht="16.8" hidden="1" thickBot="1" x14ac:dyDescent="0.35">
      <c r="B491" s="252">
        <v>486</v>
      </c>
      <c r="C491" s="253"/>
      <c r="D491" s="253"/>
      <c r="E491" s="253"/>
      <c r="F491" s="253"/>
      <c r="G491" s="253"/>
      <c r="H491" s="253"/>
      <c r="I491" s="253"/>
      <c r="J491" s="253"/>
      <c r="K491" s="253"/>
      <c r="L491" s="253"/>
      <c r="M491" s="253"/>
      <c r="N491" s="254"/>
      <c r="O491" s="254"/>
      <c r="P491" s="255"/>
      <c r="Q491" s="256"/>
      <c r="R491" s="256"/>
      <c r="S491" s="257" t="str">
        <f t="shared" si="42"/>
        <v/>
      </c>
      <c r="T491" s="253"/>
      <c r="U491" s="258"/>
      <c r="V491" s="253"/>
      <c r="W491" s="253"/>
      <c r="X491" s="253"/>
      <c r="Y491" s="253"/>
      <c r="Z491" s="258"/>
      <c r="AA491" s="258"/>
      <c r="AB491" s="259" t="str">
        <f t="shared" ca="1" si="43"/>
        <v/>
      </c>
      <c r="AC491" s="253"/>
      <c r="AD491" s="269"/>
      <c r="AE491" s="260"/>
      <c r="AF491" s="253" t="e">
        <f t="shared" ca="1" si="44"/>
        <v>#NUM!</v>
      </c>
      <c r="AG491" s="259" t="str">
        <f t="shared" ca="1" si="45"/>
        <v/>
      </c>
      <c r="AI491" s="228" t="str">
        <f t="shared" si="46"/>
        <v/>
      </c>
      <c r="AJ491" s="228" t="str">
        <f t="shared" si="47"/>
        <v/>
      </c>
    </row>
    <row r="492" spans="2:36" ht="16.8" hidden="1" thickBot="1" x14ac:dyDescent="0.35">
      <c r="B492" s="252">
        <v>487</v>
      </c>
      <c r="C492" s="253"/>
      <c r="D492" s="253"/>
      <c r="E492" s="253"/>
      <c r="F492" s="253"/>
      <c r="G492" s="253"/>
      <c r="H492" s="253"/>
      <c r="I492" s="253"/>
      <c r="J492" s="253"/>
      <c r="K492" s="253"/>
      <c r="L492" s="253"/>
      <c r="M492" s="253"/>
      <c r="N492" s="254"/>
      <c r="O492" s="254"/>
      <c r="P492" s="255"/>
      <c r="Q492" s="256"/>
      <c r="R492" s="256"/>
      <c r="S492" s="257" t="str">
        <f t="shared" si="42"/>
        <v/>
      </c>
      <c r="T492" s="253"/>
      <c r="U492" s="258"/>
      <c r="V492" s="253"/>
      <c r="W492" s="253"/>
      <c r="X492" s="253"/>
      <c r="Y492" s="253"/>
      <c r="Z492" s="258"/>
      <c r="AA492" s="258"/>
      <c r="AB492" s="259" t="str">
        <f t="shared" ca="1" si="43"/>
        <v/>
      </c>
      <c r="AC492" s="253"/>
      <c r="AD492" s="269"/>
      <c r="AE492" s="260"/>
      <c r="AF492" s="253" t="e">
        <f t="shared" ca="1" si="44"/>
        <v>#NUM!</v>
      </c>
      <c r="AG492" s="259" t="str">
        <f t="shared" ca="1" si="45"/>
        <v/>
      </c>
      <c r="AI492" s="228" t="str">
        <f t="shared" si="46"/>
        <v/>
      </c>
      <c r="AJ492" s="228" t="str">
        <f t="shared" si="47"/>
        <v/>
      </c>
    </row>
    <row r="493" spans="2:36" ht="16.8" hidden="1" thickBot="1" x14ac:dyDescent="0.35">
      <c r="B493" s="252">
        <v>488</v>
      </c>
      <c r="C493" s="253"/>
      <c r="D493" s="253"/>
      <c r="E493" s="253"/>
      <c r="F493" s="253"/>
      <c r="G493" s="253"/>
      <c r="H493" s="253"/>
      <c r="I493" s="253"/>
      <c r="J493" s="253"/>
      <c r="K493" s="253"/>
      <c r="L493" s="253"/>
      <c r="M493" s="253"/>
      <c r="N493" s="254"/>
      <c r="O493" s="254"/>
      <c r="P493" s="255"/>
      <c r="Q493" s="256"/>
      <c r="R493" s="256"/>
      <c r="S493" s="257" t="str">
        <f t="shared" si="42"/>
        <v/>
      </c>
      <c r="T493" s="253"/>
      <c r="U493" s="258"/>
      <c r="V493" s="253"/>
      <c r="W493" s="253"/>
      <c r="X493" s="253"/>
      <c r="Y493" s="253"/>
      <c r="Z493" s="258"/>
      <c r="AA493" s="258"/>
      <c r="AB493" s="259" t="str">
        <f t="shared" ca="1" si="43"/>
        <v/>
      </c>
      <c r="AC493" s="253"/>
      <c r="AD493" s="269"/>
      <c r="AE493" s="260"/>
      <c r="AF493" s="253" t="e">
        <f t="shared" ca="1" si="44"/>
        <v>#NUM!</v>
      </c>
      <c r="AG493" s="259" t="str">
        <f t="shared" ca="1" si="45"/>
        <v/>
      </c>
      <c r="AI493" s="228" t="str">
        <f t="shared" si="46"/>
        <v/>
      </c>
      <c r="AJ493" s="228" t="str">
        <f t="shared" si="47"/>
        <v/>
      </c>
    </row>
    <row r="494" spans="2:36" ht="16.8" hidden="1" thickBot="1" x14ac:dyDescent="0.35">
      <c r="B494" s="252">
        <v>489</v>
      </c>
      <c r="C494" s="253"/>
      <c r="D494" s="253"/>
      <c r="E494" s="253"/>
      <c r="F494" s="253"/>
      <c r="G494" s="253"/>
      <c r="H494" s="253"/>
      <c r="I494" s="253"/>
      <c r="J494" s="253"/>
      <c r="K494" s="253"/>
      <c r="L494" s="253"/>
      <c r="M494" s="253"/>
      <c r="N494" s="254"/>
      <c r="O494" s="254"/>
      <c r="P494" s="255"/>
      <c r="Q494" s="256"/>
      <c r="R494" s="256"/>
      <c r="S494" s="257" t="str">
        <f t="shared" si="42"/>
        <v/>
      </c>
      <c r="T494" s="253"/>
      <c r="U494" s="258"/>
      <c r="V494" s="253"/>
      <c r="W494" s="253"/>
      <c r="X494" s="253"/>
      <c r="Y494" s="253"/>
      <c r="Z494" s="258"/>
      <c r="AA494" s="258"/>
      <c r="AB494" s="259" t="str">
        <f t="shared" ca="1" si="43"/>
        <v/>
      </c>
      <c r="AC494" s="253"/>
      <c r="AD494" s="269"/>
      <c r="AE494" s="260"/>
      <c r="AF494" s="253" t="e">
        <f t="shared" ca="1" si="44"/>
        <v>#NUM!</v>
      </c>
      <c r="AG494" s="259" t="str">
        <f t="shared" ca="1" si="45"/>
        <v/>
      </c>
      <c r="AI494" s="228" t="str">
        <f t="shared" si="46"/>
        <v/>
      </c>
      <c r="AJ494" s="228" t="str">
        <f t="shared" si="47"/>
        <v/>
      </c>
    </row>
    <row r="495" spans="2:36" ht="16.8" hidden="1" thickBot="1" x14ac:dyDescent="0.35">
      <c r="B495" s="252">
        <v>490</v>
      </c>
      <c r="C495" s="253"/>
      <c r="D495" s="253"/>
      <c r="E495" s="253"/>
      <c r="F495" s="253"/>
      <c r="G495" s="253"/>
      <c r="H495" s="253"/>
      <c r="I495" s="253"/>
      <c r="J495" s="253"/>
      <c r="K495" s="253"/>
      <c r="L495" s="253"/>
      <c r="M495" s="253"/>
      <c r="N495" s="254"/>
      <c r="O495" s="254"/>
      <c r="P495" s="255"/>
      <c r="Q495" s="256"/>
      <c r="R495" s="256"/>
      <c r="S495" s="257" t="str">
        <f t="shared" si="42"/>
        <v/>
      </c>
      <c r="T495" s="253"/>
      <c r="U495" s="258"/>
      <c r="V495" s="253"/>
      <c r="W495" s="253"/>
      <c r="X495" s="253"/>
      <c r="Y495" s="253"/>
      <c r="Z495" s="258"/>
      <c r="AA495" s="258"/>
      <c r="AB495" s="259" t="str">
        <f t="shared" ca="1" si="43"/>
        <v/>
      </c>
      <c r="AC495" s="253"/>
      <c r="AD495" s="269"/>
      <c r="AE495" s="260"/>
      <c r="AF495" s="253" t="e">
        <f t="shared" ca="1" si="44"/>
        <v>#NUM!</v>
      </c>
      <c r="AG495" s="259" t="str">
        <f t="shared" ca="1" si="45"/>
        <v/>
      </c>
      <c r="AI495" s="228" t="str">
        <f t="shared" si="46"/>
        <v/>
      </c>
      <c r="AJ495" s="228" t="str">
        <f t="shared" si="47"/>
        <v/>
      </c>
    </row>
    <row r="496" spans="2:36" ht="16.8" hidden="1" thickBot="1" x14ac:dyDescent="0.35">
      <c r="B496" s="252">
        <v>491</v>
      </c>
      <c r="C496" s="253"/>
      <c r="D496" s="253"/>
      <c r="E496" s="253"/>
      <c r="F496" s="253"/>
      <c r="G496" s="253"/>
      <c r="H496" s="253"/>
      <c r="I496" s="253"/>
      <c r="J496" s="253"/>
      <c r="K496" s="253"/>
      <c r="L496" s="253"/>
      <c r="M496" s="253"/>
      <c r="N496" s="254"/>
      <c r="O496" s="254"/>
      <c r="P496" s="255"/>
      <c r="Q496" s="256"/>
      <c r="R496" s="256"/>
      <c r="S496" s="257" t="str">
        <f t="shared" si="42"/>
        <v/>
      </c>
      <c r="T496" s="253"/>
      <c r="U496" s="258"/>
      <c r="V496" s="253"/>
      <c r="W496" s="253"/>
      <c r="X496" s="253"/>
      <c r="Y496" s="253"/>
      <c r="Z496" s="258"/>
      <c r="AA496" s="258"/>
      <c r="AB496" s="259" t="str">
        <f t="shared" ca="1" si="43"/>
        <v/>
      </c>
      <c r="AC496" s="253"/>
      <c r="AD496" s="269"/>
      <c r="AE496" s="260"/>
      <c r="AF496" s="253" t="e">
        <f t="shared" ca="1" si="44"/>
        <v>#NUM!</v>
      </c>
      <c r="AG496" s="259" t="str">
        <f t="shared" ca="1" si="45"/>
        <v/>
      </c>
      <c r="AI496" s="228" t="str">
        <f t="shared" si="46"/>
        <v/>
      </c>
      <c r="AJ496" s="228" t="str">
        <f t="shared" si="47"/>
        <v/>
      </c>
    </row>
    <row r="497" spans="2:36" ht="16.8" hidden="1" thickBot="1" x14ac:dyDescent="0.35">
      <c r="B497" s="252">
        <v>492</v>
      </c>
      <c r="C497" s="253"/>
      <c r="D497" s="253"/>
      <c r="E497" s="253"/>
      <c r="F497" s="253"/>
      <c r="G497" s="253"/>
      <c r="H497" s="253"/>
      <c r="I497" s="253"/>
      <c r="J497" s="253"/>
      <c r="K497" s="253"/>
      <c r="L497" s="253"/>
      <c r="M497" s="253"/>
      <c r="N497" s="254"/>
      <c r="O497" s="254"/>
      <c r="P497" s="255"/>
      <c r="Q497" s="256"/>
      <c r="R497" s="256"/>
      <c r="S497" s="257" t="str">
        <f t="shared" si="42"/>
        <v/>
      </c>
      <c r="T497" s="253"/>
      <c r="U497" s="258"/>
      <c r="V497" s="253"/>
      <c r="W497" s="253"/>
      <c r="X497" s="253"/>
      <c r="Y497" s="253"/>
      <c r="Z497" s="258"/>
      <c r="AA497" s="258"/>
      <c r="AB497" s="259" t="str">
        <f t="shared" ca="1" si="43"/>
        <v/>
      </c>
      <c r="AC497" s="253"/>
      <c r="AD497" s="269"/>
      <c r="AE497" s="260"/>
      <c r="AF497" s="253" t="e">
        <f t="shared" ca="1" si="44"/>
        <v>#NUM!</v>
      </c>
      <c r="AG497" s="259" t="str">
        <f t="shared" ca="1" si="45"/>
        <v/>
      </c>
      <c r="AI497" s="228" t="str">
        <f t="shared" si="46"/>
        <v/>
      </c>
      <c r="AJ497" s="228" t="str">
        <f t="shared" si="47"/>
        <v/>
      </c>
    </row>
    <row r="498" spans="2:36" ht="16.8" hidden="1" thickBot="1" x14ac:dyDescent="0.35">
      <c r="B498" s="252">
        <v>493</v>
      </c>
      <c r="C498" s="253"/>
      <c r="D498" s="253"/>
      <c r="E498" s="253"/>
      <c r="F498" s="253"/>
      <c r="G498" s="253"/>
      <c r="H498" s="253"/>
      <c r="I498" s="253"/>
      <c r="J498" s="253"/>
      <c r="K498" s="253"/>
      <c r="L498" s="253"/>
      <c r="M498" s="253"/>
      <c r="N498" s="254"/>
      <c r="O498" s="254"/>
      <c r="P498" s="255"/>
      <c r="Q498" s="256"/>
      <c r="R498" s="256"/>
      <c r="S498" s="257" t="str">
        <f t="shared" si="42"/>
        <v/>
      </c>
      <c r="T498" s="253"/>
      <c r="U498" s="258"/>
      <c r="V498" s="253"/>
      <c r="W498" s="253"/>
      <c r="X498" s="253"/>
      <c r="Y498" s="253"/>
      <c r="Z498" s="258"/>
      <c r="AA498" s="258"/>
      <c r="AB498" s="259" t="str">
        <f t="shared" ca="1" si="43"/>
        <v/>
      </c>
      <c r="AC498" s="253"/>
      <c r="AD498" s="269"/>
      <c r="AE498" s="260"/>
      <c r="AF498" s="253" t="e">
        <f t="shared" ca="1" si="44"/>
        <v>#NUM!</v>
      </c>
      <c r="AG498" s="259" t="str">
        <f t="shared" ca="1" si="45"/>
        <v/>
      </c>
      <c r="AI498" s="228" t="str">
        <f t="shared" si="46"/>
        <v/>
      </c>
      <c r="AJ498" s="228" t="str">
        <f t="shared" si="47"/>
        <v/>
      </c>
    </row>
    <row r="499" spans="2:36" ht="16.8" hidden="1" thickBot="1" x14ac:dyDescent="0.35">
      <c r="B499" s="252">
        <v>494</v>
      </c>
      <c r="C499" s="253"/>
      <c r="D499" s="253"/>
      <c r="E499" s="253"/>
      <c r="F499" s="253"/>
      <c r="G499" s="253"/>
      <c r="H499" s="253"/>
      <c r="I499" s="253"/>
      <c r="J499" s="253"/>
      <c r="K499" s="253"/>
      <c r="L499" s="253"/>
      <c r="M499" s="253"/>
      <c r="N499" s="254"/>
      <c r="O499" s="254"/>
      <c r="P499" s="255"/>
      <c r="Q499" s="256"/>
      <c r="R499" s="256"/>
      <c r="S499" s="257" t="str">
        <f t="shared" si="42"/>
        <v/>
      </c>
      <c r="T499" s="253"/>
      <c r="U499" s="258"/>
      <c r="V499" s="253"/>
      <c r="W499" s="253"/>
      <c r="X499" s="253"/>
      <c r="Y499" s="253"/>
      <c r="Z499" s="258"/>
      <c r="AA499" s="258"/>
      <c r="AB499" s="259" t="str">
        <f t="shared" ca="1" si="43"/>
        <v/>
      </c>
      <c r="AC499" s="253"/>
      <c r="AD499" s="269"/>
      <c r="AE499" s="260"/>
      <c r="AF499" s="253" t="e">
        <f t="shared" ca="1" si="44"/>
        <v>#NUM!</v>
      </c>
      <c r="AG499" s="259" t="str">
        <f t="shared" ca="1" si="45"/>
        <v/>
      </c>
      <c r="AI499" s="228" t="str">
        <f t="shared" si="46"/>
        <v/>
      </c>
      <c r="AJ499" s="228" t="str">
        <f t="shared" si="47"/>
        <v/>
      </c>
    </row>
    <row r="500" spans="2:36" ht="16.8" hidden="1" thickBot="1" x14ac:dyDescent="0.35">
      <c r="B500" s="252">
        <v>495</v>
      </c>
      <c r="C500" s="253"/>
      <c r="D500" s="253"/>
      <c r="E500" s="253"/>
      <c r="F500" s="253"/>
      <c r="G500" s="253"/>
      <c r="H500" s="253"/>
      <c r="I500" s="253"/>
      <c r="J500" s="253"/>
      <c r="K500" s="253"/>
      <c r="L500" s="253"/>
      <c r="M500" s="253"/>
      <c r="N500" s="254"/>
      <c r="O500" s="254"/>
      <c r="P500" s="255"/>
      <c r="Q500" s="256"/>
      <c r="R500" s="256"/>
      <c r="S500" s="257" t="str">
        <f t="shared" si="42"/>
        <v/>
      </c>
      <c r="T500" s="253"/>
      <c r="U500" s="258"/>
      <c r="V500" s="253"/>
      <c r="W500" s="253"/>
      <c r="X500" s="253"/>
      <c r="Y500" s="253"/>
      <c r="Z500" s="258"/>
      <c r="AA500" s="258"/>
      <c r="AB500" s="259" t="str">
        <f t="shared" ca="1" si="43"/>
        <v/>
      </c>
      <c r="AC500" s="253"/>
      <c r="AD500" s="269"/>
      <c r="AE500" s="260"/>
      <c r="AF500" s="253" t="e">
        <f t="shared" ca="1" si="44"/>
        <v>#NUM!</v>
      </c>
      <c r="AG500" s="259" t="str">
        <f t="shared" ca="1" si="45"/>
        <v/>
      </c>
      <c r="AI500" s="228" t="str">
        <f t="shared" si="46"/>
        <v/>
      </c>
      <c r="AJ500" s="228" t="str">
        <f t="shared" si="47"/>
        <v/>
      </c>
    </row>
    <row r="501" spans="2:36" ht="16.8" hidden="1" thickBot="1" x14ac:dyDescent="0.35">
      <c r="B501" s="252">
        <v>496</v>
      </c>
      <c r="C501" s="253"/>
      <c r="D501" s="253"/>
      <c r="E501" s="253"/>
      <c r="F501" s="253"/>
      <c r="G501" s="253"/>
      <c r="H501" s="253"/>
      <c r="I501" s="253"/>
      <c r="J501" s="253"/>
      <c r="K501" s="253"/>
      <c r="L501" s="253"/>
      <c r="M501" s="253"/>
      <c r="N501" s="254"/>
      <c r="O501" s="254"/>
      <c r="P501" s="255"/>
      <c r="Q501" s="256"/>
      <c r="R501" s="256"/>
      <c r="S501" s="257" t="str">
        <f t="shared" si="42"/>
        <v/>
      </c>
      <c r="T501" s="253"/>
      <c r="U501" s="258"/>
      <c r="V501" s="253"/>
      <c r="W501" s="253"/>
      <c r="X501" s="253"/>
      <c r="Y501" s="253"/>
      <c r="Z501" s="258"/>
      <c r="AA501" s="258"/>
      <c r="AB501" s="259" t="str">
        <f t="shared" ca="1" si="43"/>
        <v/>
      </c>
      <c r="AC501" s="253"/>
      <c r="AD501" s="269"/>
      <c r="AE501" s="260"/>
      <c r="AF501" s="253" t="e">
        <f t="shared" ca="1" si="44"/>
        <v>#NUM!</v>
      </c>
      <c r="AG501" s="259" t="str">
        <f t="shared" ca="1" si="45"/>
        <v/>
      </c>
      <c r="AI501" s="228" t="str">
        <f t="shared" si="46"/>
        <v/>
      </c>
      <c r="AJ501" s="228" t="str">
        <f t="shared" si="47"/>
        <v/>
      </c>
    </row>
    <row r="502" spans="2:36" ht="16.8" hidden="1" thickBot="1" x14ac:dyDescent="0.35">
      <c r="B502" s="252">
        <v>497</v>
      </c>
      <c r="C502" s="253"/>
      <c r="D502" s="253"/>
      <c r="E502" s="253"/>
      <c r="F502" s="253"/>
      <c r="G502" s="253"/>
      <c r="H502" s="253"/>
      <c r="I502" s="253"/>
      <c r="J502" s="253"/>
      <c r="K502" s="253"/>
      <c r="L502" s="253"/>
      <c r="M502" s="253"/>
      <c r="N502" s="254"/>
      <c r="O502" s="254"/>
      <c r="P502" s="255"/>
      <c r="Q502" s="256"/>
      <c r="R502" s="256"/>
      <c r="S502" s="257" t="str">
        <f t="shared" si="42"/>
        <v/>
      </c>
      <c r="T502" s="253"/>
      <c r="U502" s="258"/>
      <c r="V502" s="253"/>
      <c r="W502" s="253"/>
      <c r="X502" s="253"/>
      <c r="Y502" s="253"/>
      <c r="Z502" s="258"/>
      <c r="AA502" s="258"/>
      <c r="AB502" s="259" t="str">
        <f t="shared" ca="1" si="43"/>
        <v/>
      </c>
      <c r="AC502" s="253"/>
      <c r="AD502" s="269"/>
      <c r="AE502" s="260"/>
      <c r="AF502" s="253" t="e">
        <f t="shared" ca="1" si="44"/>
        <v>#NUM!</v>
      </c>
      <c r="AG502" s="259" t="str">
        <f t="shared" ca="1" si="45"/>
        <v/>
      </c>
      <c r="AI502" s="228" t="str">
        <f t="shared" si="46"/>
        <v/>
      </c>
      <c r="AJ502" s="228" t="str">
        <f t="shared" si="47"/>
        <v/>
      </c>
    </row>
    <row r="503" spans="2:36" ht="16.8" hidden="1" thickBot="1" x14ac:dyDescent="0.35">
      <c r="B503" s="252">
        <v>498</v>
      </c>
      <c r="C503" s="253"/>
      <c r="D503" s="253"/>
      <c r="E503" s="253"/>
      <c r="F503" s="253"/>
      <c r="G503" s="253"/>
      <c r="H503" s="253"/>
      <c r="I503" s="253"/>
      <c r="J503" s="253"/>
      <c r="K503" s="253"/>
      <c r="L503" s="253"/>
      <c r="M503" s="253"/>
      <c r="N503" s="254"/>
      <c r="O503" s="254"/>
      <c r="P503" s="255"/>
      <c r="Q503" s="256"/>
      <c r="R503" s="256"/>
      <c r="S503" s="257" t="str">
        <f t="shared" si="42"/>
        <v/>
      </c>
      <c r="T503" s="253"/>
      <c r="U503" s="258"/>
      <c r="V503" s="253"/>
      <c r="W503" s="253"/>
      <c r="X503" s="253"/>
      <c r="Y503" s="253"/>
      <c r="Z503" s="258"/>
      <c r="AA503" s="258"/>
      <c r="AB503" s="259" t="str">
        <f t="shared" ca="1" si="43"/>
        <v/>
      </c>
      <c r="AC503" s="253"/>
      <c r="AD503" s="269"/>
      <c r="AE503" s="260"/>
      <c r="AF503" s="253" t="e">
        <f t="shared" ca="1" si="44"/>
        <v>#NUM!</v>
      </c>
      <c r="AG503" s="259" t="str">
        <f t="shared" ca="1" si="45"/>
        <v/>
      </c>
      <c r="AI503" s="228" t="str">
        <f t="shared" si="46"/>
        <v/>
      </c>
      <c r="AJ503" s="228" t="str">
        <f t="shared" si="47"/>
        <v/>
      </c>
    </row>
    <row r="504" spans="2:36" ht="16.8" hidden="1" thickBot="1" x14ac:dyDescent="0.35">
      <c r="B504" s="252">
        <v>499</v>
      </c>
      <c r="C504" s="253"/>
      <c r="D504" s="253"/>
      <c r="E504" s="253"/>
      <c r="F504" s="253"/>
      <c r="G504" s="253"/>
      <c r="H504" s="253"/>
      <c r="I504" s="253"/>
      <c r="J504" s="253"/>
      <c r="K504" s="253"/>
      <c r="L504" s="253"/>
      <c r="M504" s="253"/>
      <c r="N504" s="254"/>
      <c r="O504" s="254"/>
      <c r="P504" s="255"/>
      <c r="Q504" s="256"/>
      <c r="R504" s="256"/>
      <c r="S504" s="257" t="str">
        <f t="shared" si="42"/>
        <v/>
      </c>
      <c r="T504" s="253"/>
      <c r="U504" s="258"/>
      <c r="V504" s="253"/>
      <c r="W504" s="253"/>
      <c r="X504" s="253"/>
      <c r="Y504" s="253"/>
      <c r="Z504" s="258"/>
      <c r="AA504" s="258"/>
      <c r="AB504" s="259" t="str">
        <f t="shared" ca="1" si="43"/>
        <v/>
      </c>
      <c r="AC504" s="253"/>
      <c r="AD504" s="269"/>
      <c r="AE504" s="260"/>
      <c r="AF504" s="253" t="e">
        <f t="shared" ca="1" si="44"/>
        <v>#NUM!</v>
      </c>
      <c r="AG504" s="259" t="str">
        <f t="shared" ca="1" si="45"/>
        <v/>
      </c>
      <c r="AI504" s="228" t="str">
        <f t="shared" si="46"/>
        <v/>
      </c>
      <c r="AJ504" s="228" t="str">
        <f t="shared" si="47"/>
        <v/>
      </c>
    </row>
    <row r="505" spans="2:36" ht="16.8" hidden="1" thickBot="1" x14ac:dyDescent="0.35">
      <c r="B505" s="252">
        <v>500</v>
      </c>
      <c r="C505" s="253"/>
      <c r="D505" s="253"/>
      <c r="E505" s="253"/>
      <c r="F505" s="253"/>
      <c r="G505" s="253"/>
      <c r="H505" s="253"/>
      <c r="I505" s="253"/>
      <c r="J505" s="253"/>
      <c r="K505" s="253"/>
      <c r="L505" s="253"/>
      <c r="M505" s="253"/>
      <c r="N505" s="254"/>
      <c r="O505" s="254"/>
      <c r="P505" s="255"/>
      <c r="Q505" s="256"/>
      <c r="R505" s="256"/>
      <c r="S505" s="257" t="str">
        <f t="shared" si="42"/>
        <v/>
      </c>
      <c r="T505" s="253"/>
      <c r="U505" s="258"/>
      <c r="V505" s="253"/>
      <c r="W505" s="253"/>
      <c r="X505" s="253"/>
      <c r="Y505" s="253"/>
      <c r="Z505" s="258"/>
      <c r="AA505" s="258"/>
      <c r="AB505" s="259" t="str">
        <f t="shared" ca="1" si="43"/>
        <v/>
      </c>
      <c r="AC505" s="253"/>
      <c r="AD505" s="269"/>
      <c r="AE505" s="260"/>
      <c r="AF505" s="253" t="e">
        <f t="shared" ca="1" si="44"/>
        <v>#NUM!</v>
      </c>
      <c r="AG505" s="259" t="str">
        <f t="shared" ca="1" si="45"/>
        <v/>
      </c>
      <c r="AI505" s="228" t="str">
        <f t="shared" si="46"/>
        <v/>
      </c>
      <c r="AJ505" s="228" t="str">
        <f t="shared" si="47"/>
        <v/>
      </c>
    </row>
    <row r="506" spans="2:36" ht="16.8" hidden="1" thickBot="1" x14ac:dyDescent="0.35">
      <c r="B506" s="252">
        <v>501</v>
      </c>
      <c r="C506" s="253"/>
      <c r="D506" s="253"/>
      <c r="E506" s="253"/>
      <c r="F506" s="253"/>
      <c r="G506" s="253"/>
      <c r="H506" s="253"/>
      <c r="I506" s="253"/>
      <c r="J506" s="253"/>
      <c r="K506" s="253"/>
      <c r="L506" s="253"/>
      <c r="M506" s="253"/>
      <c r="N506" s="254"/>
      <c r="O506" s="254"/>
      <c r="P506" s="255"/>
      <c r="Q506" s="256"/>
      <c r="R506" s="256"/>
      <c r="S506" s="257" t="str">
        <f t="shared" si="42"/>
        <v/>
      </c>
      <c r="T506" s="253"/>
      <c r="U506" s="258"/>
      <c r="V506" s="253"/>
      <c r="W506" s="253"/>
      <c r="X506" s="253"/>
      <c r="Y506" s="253"/>
      <c r="Z506" s="258"/>
      <c r="AA506" s="258"/>
      <c r="AB506" s="259" t="str">
        <f t="shared" ca="1" si="43"/>
        <v/>
      </c>
      <c r="AC506" s="253"/>
      <c r="AD506" s="269"/>
      <c r="AE506" s="260"/>
      <c r="AF506" s="253" t="e">
        <f t="shared" ca="1" si="44"/>
        <v>#NUM!</v>
      </c>
      <c r="AG506" s="259" t="str">
        <f t="shared" ca="1" si="45"/>
        <v/>
      </c>
      <c r="AI506" s="228" t="str">
        <f t="shared" si="46"/>
        <v/>
      </c>
      <c r="AJ506" s="228" t="str">
        <f t="shared" si="47"/>
        <v/>
      </c>
    </row>
    <row r="507" spans="2:36" ht="16.8" hidden="1" thickBot="1" x14ac:dyDescent="0.35">
      <c r="B507" s="252">
        <v>502</v>
      </c>
      <c r="C507" s="253"/>
      <c r="D507" s="253"/>
      <c r="E507" s="253"/>
      <c r="F507" s="253"/>
      <c r="G507" s="253"/>
      <c r="H507" s="253"/>
      <c r="I507" s="253"/>
      <c r="J507" s="253"/>
      <c r="K507" s="253"/>
      <c r="L507" s="253"/>
      <c r="M507" s="253"/>
      <c r="N507" s="254"/>
      <c r="O507" s="254"/>
      <c r="P507" s="255"/>
      <c r="Q507" s="256"/>
      <c r="R507" s="256"/>
      <c r="S507" s="257" t="str">
        <f t="shared" si="42"/>
        <v/>
      </c>
      <c r="T507" s="253"/>
      <c r="U507" s="258"/>
      <c r="V507" s="253"/>
      <c r="W507" s="253"/>
      <c r="X507" s="253"/>
      <c r="Y507" s="253"/>
      <c r="Z507" s="258"/>
      <c r="AA507" s="258"/>
      <c r="AB507" s="259" t="str">
        <f t="shared" ca="1" si="43"/>
        <v/>
      </c>
      <c r="AC507" s="253"/>
      <c r="AD507" s="269"/>
      <c r="AE507" s="260"/>
      <c r="AF507" s="253" t="e">
        <f t="shared" ca="1" si="44"/>
        <v>#NUM!</v>
      </c>
      <c r="AG507" s="259" t="str">
        <f t="shared" ca="1" si="45"/>
        <v/>
      </c>
      <c r="AI507" s="228" t="str">
        <f t="shared" si="46"/>
        <v/>
      </c>
      <c r="AJ507" s="228" t="str">
        <f t="shared" si="47"/>
        <v/>
      </c>
    </row>
    <row r="508" spans="2:36" ht="16.8" hidden="1" thickBot="1" x14ac:dyDescent="0.35">
      <c r="B508" s="252">
        <v>503</v>
      </c>
      <c r="C508" s="253"/>
      <c r="D508" s="253"/>
      <c r="E508" s="253"/>
      <c r="F508" s="253"/>
      <c r="G508" s="253"/>
      <c r="H508" s="253"/>
      <c r="I508" s="253"/>
      <c r="J508" s="253"/>
      <c r="K508" s="253"/>
      <c r="L508" s="253"/>
      <c r="M508" s="253"/>
      <c r="N508" s="254"/>
      <c r="O508" s="254"/>
      <c r="P508" s="255"/>
      <c r="Q508" s="256"/>
      <c r="R508" s="256"/>
      <c r="S508" s="257" t="str">
        <f t="shared" si="42"/>
        <v/>
      </c>
      <c r="T508" s="253"/>
      <c r="U508" s="258"/>
      <c r="V508" s="253"/>
      <c r="W508" s="253"/>
      <c r="X508" s="253"/>
      <c r="Y508" s="253"/>
      <c r="Z508" s="258"/>
      <c r="AA508" s="258"/>
      <c r="AB508" s="259" t="str">
        <f t="shared" ca="1" si="43"/>
        <v/>
      </c>
      <c r="AC508" s="253"/>
      <c r="AD508" s="269"/>
      <c r="AE508" s="260"/>
      <c r="AF508" s="253" t="e">
        <f t="shared" ca="1" si="44"/>
        <v>#NUM!</v>
      </c>
      <c r="AG508" s="259" t="str">
        <f t="shared" ca="1" si="45"/>
        <v/>
      </c>
      <c r="AI508" s="228" t="str">
        <f t="shared" si="46"/>
        <v/>
      </c>
      <c r="AJ508" s="228" t="str">
        <f t="shared" si="47"/>
        <v/>
      </c>
    </row>
    <row r="509" spans="2:36" ht="16.8" hidden="1" thickBot="1" x14ac:dyDescent="0.35">
      <c r="B509" s="252">
        <v>504</v>
      </c>
      <c r="C509" s="253"/>
      <c r="D509" s="253"/>
      <c r="E509" s="253"/>
      <c r="F509" s="253"/>
      <c r="G509" s="253"/>
      <c r="H509" s="253"/>
      <c r="I509" s="253"/>
      <c r="J509" s="253"/>
      <c r="K509" s="253"/>
      <c r="L509" s="253"/>
      <c r="M509" s="253"/>
      <c r="N509" s="254"/>
      <c r="O509" s="254"/>
      <c r="P509" s="255"/>
      <c r="Q509" s="256"/>
      <c r="R509" s="256"/>
      <c r="S509" s="257" t="str">
        <f t="shared" si="42"/>
        <v/>
      </c>
      <c r="T509" s="253"/>
      <c r="U509" s="258"/>
      <c r="V509" s="253"/>
      <c r="W509" s="253"/>
      <c r="X509" s="253"/>
      <c r="Y509" s="253"/>
      <c r="Z509" s="258"/>
      <c r="AA509" s="258"/>
      <c r="AB509" s="259" t="str">
        <f t="shared" ca="1" si="43"/>
        <v/>
      </c>
      <c r="AC509" s="253"/>
      <c r="AD509" s="269"/>
      <c r="AE509" s="260"/>
      <c r="AF509" s="253" t="e">
        <f t="shared" ca="1" si="44"/>
        <v>#NUM!</v>
      </c>
      <c r="AG509" s="259" t="str">
        <f t="shared" ca="1" si="45"/>
        <v/>
      </c>
      <c r="AI509" s="228" t="str">
        <f t="shared" si="46"/>
        <v/>
      </c>
      <c r="AJ509" s="228" t="str">
        <f t="shared" si="47"/>
        <v/>
      </c>
    </row>
    <row r="510" spans="2:36" ht="16.8" hidden="1" thickBot="1" x14ac:dyDescent="0.35">
      <c r="B510" s="252">
        <v>505</v>
      </c>
      <c r="C510" s="253"/>
      <c r="D510" s="253"/>
      <c r="E510" s="253"/>
      <c r="F510" s="253"/>
      <c r="G510" s="253"/>
      <c r="H510" s="253"/>
      <c r="I510" s="253"/>
      <c r="J510" s="253"/>
      <c r="K510" s="253"/>
      <c r="L510" s="253"/>
      <c r="M510" s="253"/>
      <c r="N510" s="254"/>
      <c r="O510" s="254"/>
      <c r="P510" s="255"/>
      <c r="Q510" s="256"/>
      <c r="R510" s="256"/>
      <c r="S510" s="257" t="str">
        <f t="shared" si="42"/>
        <v/>
      </c>
      <c r="T510" s="253"/>
      <c r="U510" s="258"/>
      <c r="V510" s="253"/>
      <c r="W510" s="253"/>
      <c r="X510" s="253"/>
      <c r="Y510" s="253"/>
      <c r="Z510" s="258"/>
      <c r="AA510" s="258"/>
      <c r="AB510" s="259" t="str">
        <f t="shared" ca="1" si="43"/>
        <v/>
      </c>
      <c r="AC510" s="253"/>
      <c r="AD510" s="269"/>
      <c r="AE510" s="260"/>
      <c r="AF510" s="253" t="e">
        <f t="shared" ca="1" si="44"/>
        <v>#NUM!</v>
      </c>
      <c r="AG510" s="259" t="str">
        <f t="shared" ca="1" si="45"/>
        <v/>
      </c>
      <c r="AI510" s="228" t="str">
        <f t="shared" si="46"/>
        <v/>
      </c>
      <c r="AJ510" s="228" t="str">
        <f t="shared" si="47"/>
        <v/>
      </c>
    </row>
    <row r="511" spans="2:36" ht="16.8" hidden="1" thickBot="1" x14ac:dyDescent="0.35">
      <c r="B511" s="252">
        <v>506</v>
      </c>
      <c r="C511" s="253"/>
      <c r="D511" s="253"/>
      <c r="E511" s="253"/>
      <c r="F511" s="253"/>
      <c r="G511" s="253"/>
      <c r="H511" s="253"/>
      <c r="I511" s="253"/>
      <c r="J511" s="253"/>
      <c r="K511" s="253"/>
      <c r="L511" s="253"/>
      <c r="M511" s="253"/>
      <c r="N511" s="254"/>
      <c r="O511" s="254"/>
      <c r="P511" s="255"/>
      <c r="Q511" s="256"/>
      <c r="R511" s="256"/>
      <c r="S511" s="257" t="str">
        <f t="shared" si="42"/>
        <v/>
      </c>
      <c r="T511" s="253"/>
      <c r="U511" s="258"/>
      <c r="V511" s="253"/>
      <c r="W511" s="253"/>
      <c r="X511" s="253"/>
      <c r="Y511" s="253"/>
      <c r="Z511" s="258"/>
      <c r="AA511" s="258"/>
      <c r="AB511" s="259" t="str">
        <f t="shared" ca="1" si="43"/>
        <v/>
      </c>
      <c r="AC511" s="253"/>
      <c r="AD511" s="269"/>
      <c r="AE511" s="260"/>
      <c r="AF511" s="253" t="e">
        <f t="shared" ca="1" si="44"/>
        <v>#NUM!</v>
      </c>
      <c r="AG511" s="259" t="str">
        <f t="shared" ca="1" si="45"/>
        <v/>
      </c>
      <c r="AI511" s="228" t="str">
        <f t="shared" si="46"/>
        <v/>
      </c>
      <c r="AJ511" s="228" t="str">
        <f t="shared" si="47"/>
        <v/>
      </c>
    </row>
    <row r="512" spans="2:36" ht="16.8" hidden="1" thickBot="1" x14ac:dyDescent="0.35">
      <c r="B512" s="252">
        <v>507</v>
      </c>
      <c r="C512" s="253"/>
      <c r="D512" s="253"/>
      <c r="E512" s="253"/>
      <c r="F512" s="253"/>
      <c r="G512" s="253"/>
      <c r="H512" s="253"/>
      <c r="I512" s="253"/>
      <c r="J512" s="253"/>
      <c r="K512" s="253"/>
      <c r="L512" s="253"/>
      <c r="M512" s="253"/>
      <c r="N512" s="254"/>
      <c r="O512" s="254"/>
      <c r="P512" s="255"/>
      <c r="Q512" s="256"/>
      <c r="R512" s="256"/>
      <c r="S512" s="257" t="str">
        <f t="shared" si="42"/>
        <v/>
      </c>
      <c r="T512" s="253"/>
      <c r="U512" s="258"/>
      <c r="V512" s="253"/>
      <c r="W512" s="253"/>
      <c r="X512" s="253"/>
      <c r="Y512" s="253"/>
      <c r="Z512" s="258"/>
      <c r="AA512" s="258"/>
      <c r="AB512" s="259" t="str">
        <f t="shared" ca="1" si="43"/>
        <v/>
      </c>
      <c r="AC512" s="253"/>
      <c r="AD512" s="269"/>
      <c r="AE512" s="260"/>
      <c r="AF512" s="253" t="e">
        <f t="shared" ca="1" si="44"/>
        <v>#NUM!</v>
      </c>
      <c r="AG512" s="259" t="str">
        <f t="shared" ca="1" si="45"/>
        <v/>
      </c>
      <c r="AI512" s="228" t="str">
        <f t="shared" si="46"/>
        <v/>
      </c>
      <c r="AJ512" s="228" t="str">
        <f t="shared" si="47"/>
        <v/>
      </c>
    </row>
    <row r="513" spans="2:36" ht="16.8" hidden="1" thickBot="1" x14ac:dyDescent="0.35">
      <c r="B513" s="252">
        <v>508</v>
      </c>
      <c r="C513" s="253"/>
      <c r="D513" s="253"/>
      <c r="E513" s="253"/>
      <c r="F513" s="253"/>
      <c r="G513" s="253"/>
      <c r="H513" s="253"/>
      <c r="I513" s="253"/>
      <c r="J513" s="253"/>
      <c r="K513" s="253"/>
      <c r="L513" s="253"/>
      <c r="M513" s="253"/>
      <c r="N513" s="254"/>
      <c r="O513" s="254"/>
      <c r="P513" s="255"/>
      <c r="Q513" s="256"/>
      <c r="R513" s="256"/>
      <c r="S513" s="257" t="str">
        <f t="shared" si="42"/>
        <v/>
      </c>
      <c r="T513" s="253"/>
      <c r="U513" s="258"/>
      <c r="V513" s="253"/>
      <c r="W513" s="253"/>
      <c r="X513" s="253"/>
      <c r="Y513" s="253"/>
      <c r="Z513" s="258"/>
      <c r="AA513" s="258"/>
      <c r="AB513" s="259" t="str">
        <f t="shared" ca="1" si="43"/>
        <v/>
      </c>
      <c r="AC513" s="253"/>
      <c r="AD513" s="269"/>
      <c r="AE513" s="260"/>
      <c r="AF513" s="253" t="e">
        <f t="shared" ca="1" si="44"/>
        <v>#NUM!</v>
      </c>
      <c r="AG513" s="259" t="str">
        <f t="shared" ca="1" si="45"/>
        <v/>
      </c>
      <c r="AI513" s="228" t="str">
        <f t="shared" si="46"/>
        <v/>
      </c>
      <c r="AJ513" s="228" t="str">
        <f t="shared" si="47"/>
        <v/>
      </c>
    </row>
    <row r="514" spans="2:36" ht="16.8" hidden="1" thickBot="1" x14ac:dyDescent="0.35">
      <c r="B514" s="252">
        <v>509</v>
      </c>
      <c r="C514" s="253"/>
      <c r="D514" s="253"/>
      <c r="E514" s="253"/>
      <c r="F514" s="253"/>
      <c r="G514" s="253"/>
      <c r="H514" s="253"/>
      <c r="I514" s="253"/>
      <c r="J514" s="253"/>
      <c r="K514" s="253"/>
      <c r="L514" s="253"/>
      <c r="M514" s="253"/>
      <c r="N514" s="254"/>
      <c r="O514" s="254"/>
      <c r="P514" s="255"/>
      <c r="Q514" s="256"/>
      <c r="R514" s="256"/>
      <c r="S514" s="257" t="str">
        <f t="shared" si="42"/>
        <v/>
      </c>
      <c r="T514" s="253"/>
      <c r="U514" s="258"/>
      <c r="V514" s="253"/>
      <c r="W514" s="253"/>
      <c r="X514" s="253"/>
      <c r="Y514" s="253"/>
      <c r="Z514" s="258"/>
      <c r="AA514" s="258"/>
      <c r="AB514" s="259" t="str">
        <f t="shared" ca="1" si="43"/>
        <v/>
      </c>
      <c r="AC514" s="253"/>
      <c r="AD514" s="269"/>
      <c r="AE514" s="260"/>
      <c r="AF514" s="253" t="e">
        <f t="shared" ca="1" si="44"/>
        <v>#NUM!</v>
      </c>
      <c r="AG514" s="259" t="str">
        <f t="shared" ca="1" si="45"/>
        <v/>
      </c>
      <c r="AI514" s="228" t="str">
        <f t="shared" si="46"/>
        <v/>
      </c>
      <c r="AJ514" s="228" t="str">
        <f t="shared" si="47"/>
        <v/>
      </c>
    </row>
    <row r="515" spans="2:36" ht="16.8" hidden="1" thickBot="1" x14ac:dyDescent="0.35">
      <c r="B515" s="252">
        <v>510</v>
      </c>
      <c r="C515" s="253"/>
      <c r="D515" s="253"/>
      <c r="E515" s="253"/>
      <c r="F515" s="253"/>
      <c r="G515" s="253"/>
      <c r="H515" s="253"/>
      <c r="I515" s="253"/>
      <c r="J515" s="253"/>
      <c r="K515" s="253"/>
      <c r="L515" s="253"/>
      <c r="M515" s="253"/>
      <c r="N515" s="254"/>
      <c r="O515" s="254"/>
      <c r="P515" s="255"/>
      <c r="Q515" s="256"/>
      <c r="R515" s="256"/>
      <c r="S515" s="257" t="str">
        <f t="shared" si="42"/>
        <v/>
      </c>
      <c r="T515" s="253"/>
      <c r="U515" s="258"/>
      <c r="V515" s="253"/>
      <c r="W515" s="253"/>
      <c r="X515" s="253"/>
      <c r="Y515" s="253"/>
      <c r="Z515" s="258"/>
      <c r="AA515" s="258"/>
      <c r="AB515" s="259" t="str">
        <f t="shared" ca="1" si="43"/>
        <v/>
      </c>
      <c r="AC515" s="253"/>
      <c r="AD515" s="269"/>
      <c r="AE515" s="260"/>
      <c r="AF515" s="253" t="e">
        <f t="shared" ca="1" si="44"/>
        <v>#NUM!</v>
      </c>
      <c r="AG515" s="259" t="str">
        <f t="shared" ca="1" si="45"/>
        <v/>
      </c>
      <c r="AI515" s="228" t="str">
        <f t="shared" si="46"/>
        <v/>
      </c>
      <c r="AJ515" s="228" t="str">
        <f t="shared" si="47"/>
        <v/>
      </c>
    </row>
    <row r="516" spans="2:36" ht="16.8" hidden="1" thickBot="1" x14ac:dyDescent="0.35">
      <c r="B516" s="252">
        <v>511</v>
      </c>
      <c r="C516" s="253"/>
      <c r="D516" s="253"/>
      <c r="E516" s="253"/>
      <c r="F516" s="253"/>
      <c r="G516" s="253"/>
      <c r="H516" s="253"/>
      <c r="I516" s="253"/>
      <c r="J516" s="253"/>
      <c r="K516" s="253"/>
      <c r="L516" s="253"/>
      <c r="M516" s="253"/>
      <c r="N516" s="254"/>
      <c r="O516" s="254"/>
      <c r="P516" s="255"/>
      <c r="Q516" s="256"/>
      <c r="R516" s="256"/>
      <c r="S516" s="257" t="str">
        <f t="shared" si="42"/>
        <v/>
      </c>
      <c r="T516" s="253"/>
      <c r="U516" s="258"/>
      <c r="V516" s="253"/>
      <c r="W516" s="253"/>
      <c r="X516" s="253"/>
      <c r="Y516" s="253"/>
      <c r="Z516" s="258"/>
      <c r="AA516" s="258"/>
      <c r="AB516" s="259" t="str">
        <f t="shared" ca="1" si="43"/>
        <v/>
      </c>
      <c r="AC516" s="253"/>
      <c r="AD516" s="269"/>
      <c r="AE516" s="260"/>
      <c r="AF516" s="253" t="e">
        <f t="shared" ca="1" si="44"/>
        <v>#NUM!</v>
      </c>
      <c r="AG516" s="259" t="str">
        <f t="shared" ca="1" si="45"/>
        <v/>
      </c>
      <c r="AI516" s="228" t="str">
        <f t="shared" si="46"/>
        <v/>
      </c>
      <c r="AJ516" s="228" t="str">
        <f t="shared" si="47"/>
        <v/>
      </c>
    </row>
    <row r="517" spans="2:36" ht="16.8" hidden="1" thickBot="1" x14ac:dyDescent="0.35">
      <c r="B517" s="252">
        <v>512</v>
      </c>
      <c r="C517" s="253"/>
      <c r="D517" s="253"/>
      <c r="E517" s="253"/>
      <c r="F517" s="253"/>
      <c r="G517" s="253"/>
      <c r="H517" s="253"/>
      <c r="I517" s="253"/>
      <c r="J517" s="253"/>
      <c r="K517" s="253"/>
      <c r="L517" s="253"/>
      <c r="M517" s="253"/>
      <c r="N517" s="254"/>
      <c r="O517" s="254"/>
      <c r="P517" s="255"/>
      <c r="Q517" s="256"/>
      <c r="R517" s="256"/>
      <c r="S517" s="257" t="str">
        <f t="shared" si="42"/>
        <v/>
      </c>
      <c r="T517" s="253"/>
      <c r="U517" s="258"/>
      <c r="V517" s="253"/>
      <c r="W517" s="253"/>
      <c r="X517" s="253"/>
      <c r="Y517" s="253"/>
      <c r="Z517" s="258"/>
      <c r="AA517" s="258"/>
      <c r="AB517" s="259" t="str">
        <f t="shared" ca="1" si="43"/>
        <v/>
      </c>
      <c r="AC517" s="253"/>
      <c r="AD517" s="269"/>
      <c r="AE517" s="260"/>
      <c r="AF517" s="253" t="e">
        <f t="shared" ca="1" si="44"/>
        <v>#NUM!</v>
      </c>
      <c r="AG517" s="259" t="str">
        <f t="shared" ca="1" si="45"/>
        <v/>
      </c>
      <c r="AI517" s="228" t="str">
        <f t="shared" si="46"/>
        <v/>
      </c>
      <c r="AJ517" s="228" t="str">
        <f t="shared" si="47"/>
        <v/>
      </c>
    </row>
    <row r="518" spans="2:36" ht="16.8" hidden="1" thickBot="1" x14ac:dyDescent="0.35">
      <c r="B518" s="252">
        <v>513</v>
      </c>
      <c r="C518" s="253"/>
      <c r="D518" s="253"/>
      <c r="E518" s="253"/>
      <c r="F518" s="253"/>
      <c r="G518" s="253"/>
      <c r="H518" s="253"/>
      <c r="I518" s="253"/>
      <c r="J518" s="253"/>
      <c r="K518" s="253"/>
      <c r="L518" s="253"/>
      <c r="M518" s="253"/>
      <c r="N518" s="254"/>
      <c r="O518" s="254"/>
      <c r="P518" s="255"/>
      <c r="Q518" s="256"/>
      <c r="R518" s="256"/>
      <c r="S518" s="257" t="str">
        <f t="shared" si="42"/>
        <v/>
      </c>
      <c r="T518" s="253"/>
      <c r="U518" s="258"/>
      <c r="V518" s="253"/>
      <c r="W518" s="253"/>
      <c r="X518" s="253"/>
      <c r="Y518" s="253"/>
      <c r="Z518" s="258"/>
      <c r="AA518" s="258"/>
      <c r="AB518" s="259" t="str">
        <f t="shared" ca="1" si="43"/>
        <v/>
      </c>
      <c r="AC518" s="253"/>
      <c r="AD518" s="269"/>
      <c r="AE518" s="260"/>
      <c r="AF518" s="253" t="e">
        <f t="shared" ca="1" si="44"/>
        <v>#NUM!</v>
      </c>
      <c r="AG518" s="259" t="str">
        <f t="shared" ca="1" si="45"/>
        <v/>
      </c>
      <c r="AI518" s="228" t="str">
        <f t="shared" si="46"/>
        <v/>
      </c>
      <c r="AJ518" s="228" t="str">
        <f t="shared" si="47"/>
        <v/>
      </c>
    </row>
    <row r="519" spans="2:36" ht="16.8" hidden="1" thickBot="1" x14ac:dyDescent="0.35">
      <c r="B519" s="252">
        <v>514</v>
      </c>
      <c r="C519" s="253"/>
      <c r="D519" s="253"/>
      <c r="E519" s="253"/>
      <c r="F519" s="253"/>
      <c r="G519" s="253"/>
      <c r="H519" s="253"/>
      <c r="I519" s="253"/>
      <c r="J519" s="253"/>
      <c r="K519" s="253"/>
      <c r="L519" s="253"/>
      <c r="M519" s="253"/>
      <c r="N519" s="254"/>
      <c r="O519" s="254"/>
      <c r="P519" s="255"/>
      <c r="Q519" s="256"/>
      <c r="R519" s="256"/>
      <c r="S519" s="257" t="str">
        <f t="shared" ref="S519:S582" si="48">IF(O519&lt;&gt;0,IF(P519&lt;&gt;0,SUM(P519+Q519*O519+O519*R519),IF(Q519&lt;&gt;0,SUM(P519+Q519*O519+O519*R519),"")),IF(P519&lt;&gt;0,SUM(P519+Q519*N519+N519*R519),IF(Q519&lt;&gt;0,SUM(P519+Q519*N519+N519*R519),"")))</f>
        <v/>
      </c>
      <c r="T519" s="253"/>
      <c r="U519" s="258"/>
      <c r="V519" s="253"/>
      <c r="W519" s="253"/>
      <c r="X519" s="253"/>
      <c r="Y519" s="253"/>
      <c r="Z519" s="258"/>
      <c r="AA519" s="258"/>
      <c r="AB519" s="259" t="str">
        <f t="shared" ref="AB519:AB582" ca="1" si="49">IFERROR(IF(Z519&lt;&gt;"",IF(AA519="",CONCATENATE(DATEDIF(Z519,TODAY(),"D")," dias"),CONCATENATE(DATEDIF(Z519,AA519,"D")," dias")),""),"")</f>
        <v/>
      </c>
      <c r="AC519" s="253"/>
      <c r="AD519" s="269"/>
      <c r="AE519" s="260"/>
      <c r="AF519" s="253" t="e">
        <f t="shared" ref="AF519:AF582" ca="1" si="50">DATEDIF(TODAY(),U519,"D")</f>
        <v>#NUM!</v>
      </c>
      <c r="AG519" s="259" t="str">
        <f t="shared" ref="AG519:AG582" ca="1" si="51">IFERROR(IF(Z519&lt;&gt;"",IF(AA519="",DATEDIF(Z519,TODAY(),"D"),DATEDIF(Z519,AA519,"D")),""),"")</f>
        <v/>
      </c>
      <c r="AI519" s="228" t="str">
        <f t="shared" ref="AI519:AI582" si="52">IF(I519&lt;&gt;"",IF(F519&lt;&gt;"",CONCATENATE(I519," - ",G519," (",F519,")"),CONCATENATE(I519," - ",G519)),"")</f>
        <v/>
      </c>
      <c r="AJ519" s="228" t="str">
        <f t="shared" ref="AJ519:AJ582" si="53">IF(I519&lt;&gt;"",IF(F519&lt;&gt;"",CONCATENATE(I519," - ",G519," (",F519,")"),CONCATENATE(I519," - ",G519)),"")</f>
        <v/>
      </c>
    </row>
    <row r="520" spans="2:36" ht="16.8" hidden="1" thickBot="1" x14ac:dyDescent="0.35">
      <c r="B520" s="252">
        <v>515</v>
      </c>
      <c r="C520" s="253"/>
      <c r="D520" s="253"/>
      <c r="E520" s="253"/>
      <c r="F520" s="253"/>
      <c r="G520" s="253"/>
      <c r="H520" s="253"/>
      <c r="I520" s="253"/>
      <c r="J520" s="253"/>
      <c r="K520" s="253"/>
      <c r="L520" s="253"/>
      <c r="M520" s="253"/>
      <c r="N520" s="254"/>
      <c r="O520" s="254"/>
      <c r="P520" s="255"/>
      <c r="Q520" s="256"/>
      <c r="R520" s="256"/>
      <c r="S520" s="257" t="str">
        <f t="shared" si="48"/>
        <v/>
      </c>
      <c r="T520" s="253"/>
      <c r="U520" s="258"/>
      <c r="V520" s="253"/>
      <c r="W520" s="253"/>
      <c r="X520" s="253"/>
      <c r="Y520" s="253"/>
      <c r="Z520" s="258"/>
      <c r="AA520" s="258"/>
      <c r="AB520" s="259" t="str">
        <f t="shared" ca="1" si="49"/>
        <v/>
      </c>
      <c r="AC520" s="253"/>
      <c r="AD520" s="269"/>
      <c r="AE520" s="260"/>
      <c r="AF520" s="253" t="e">
        <f t="shared" ca="1" si="50"/>
        <v>#NUM!</v>
      </c>
      <c r="AG520" s="259" t="str">
        <f t="shared" ca="1" si="51"/>
        <v/>
      </c>
      <c r="AI520" s="228" t="str">
        <f t="shared" si="52"/>
        <v/>
      </c>
      <c r="AJ520" s="228" t="str">
        <f t="shared" si="53"/>
        <v/>
      </c>
    </row>
    <row r="521" spans="2:36" ht="16.8" hidden="1" thickBot="1" x14ac:dyDescent="0.35">
      <c r="B521" s="252">
        <v>516</v>
      </c>
      <c r="C521" s="253"/>
      <c r="D521" s="253"/>
      <c r="E521" s="253"/>
      <c r="F521" s="253"/>
      <c r="G521" s="253"/>
      <c r="H521" s="253"/>
      <c r="I521" s="253"/>
      <c r="J521" s="253"/>
      <c r="K521" s="253"/>
      <c r="L521" s="253"/>
      <c r="M521" s="253"/>
      <c r="N521" s="254"/>
      <c r="O521" s="254"/>
      <c r="P521" s="255"/>
      <c r="Q521" s="256"/>
      <c r="R521" s="256"/>
      <c r="S521" s="257" t="str">
        <f t="shared" si="48"/>
        <v/>
      </c>
      <c r="T521" s="253"/>
      <c r="U521" s="258"/>
      <c r="V521" s="253"/>
      <c r="W521" s="253"/>
      <c r="X521" s="253"/>
      <c r="Y521" s="253"/>
      <c r="Z521" s="258"/>
      <c r="AA521" s="258"/>
      <c r="AB521" s="259" t="str">
        <f t="shared" ca="1" si="49"/>
        <v/>
      </c>
      <c r="AC521" s="253"/>
      <c r="AD521" s="269"/>
      <c r="AE521" s="260"/>
      <c r="AF521" s="253" t="e">
        <f t="shared" ca="1" si="50"/>
        <v>#NUM!</v>
      </c>
      <c r="AG521" s="259" t="str">
        <f t="shared" ca="1" si="51"/>
        <v/>
      </c>
      <c r="AI521" s="228" t="str">
        <f t="shared" si="52"/>
        <v/>
      </c>
      <c r="AJ521" s="228" t="str">
        <f t="shared" si="53"/>
        <v/>
      </c>
    </row>
    <row r="522" spans="2:36" ht="16.8" hidden="1" thickBot="1" x14ac:dyDescent="0.35">
      <c r="B522" s="252">
        <v>517</v>
      </c>
      <c r="C522" s="253"/>
      <c r="D522" s="253"/>
      <c r="E522" s="253"/>
      <c r="F522" s="253"/>
      <c r="G522" s="253"/>
      <c r="H522" s="253"/>
      <c r="I522" s="253"/>
      <c r="J522" s="253"/>
      <c r="K522" s="253"/>
      <c r="L522" s="253"/>
      <c r="M522" s="253"/>
      <c r="N522" s="254"/>
      <c r="O522" s="254"/>
      <c r="P522" s="255"/>
      <c r="Q522" s="256"/>
      <c r="R522" s="256"/>
      <c r="S522" s="257" t="str">
        <f t="shared" si="48"/>
        <v/>
      </c>
      <c r="T522" s="253"/>
      <c r="U522" s="258"/>
      <c r="V522" s="253"/>
      <c r="W522" s="253"/>
      <c r="X522" s="253"/>
      <c r="Y522" s="253"/>
      <c r="Z522" s="258"/>
      <c r="AA522" s="258"/>
      <c r="AB522" s="259" t="str">
        <f t="shared" ca="1" si="49"/>
        <v/>
      </c>
      <c r="AC522" s="253"/>
      <c r="AD522" s="269"/>
      <c r="AE522" s="260"/>
      <c r="AF522" s="253" t="e">
        <f t="shared" ca="1" si="50"/>
        <v>#NUM!</v>
      </c>
      <c r="AG522" s="259" t="str">
        <f t="shared" ca="1" si="51"/>
        <v/>
      </c>
      <c r="AI522" s="228" t="str">
        <f t="shared" si="52"/>
        <v/>
      </c>
      <c r="AJ522" s="228" t="str">
        <f t="shared" si="53"/>
        <v/>
      </c>
    </row>
    <row r="523" spans="2:36" ht="16.8" hidden="1" thickBot="1" x14ac:dyDescent="0.35">
      <c r="B523" s="252">
        <v>518</v>
      </c>
      <c r="C523" s="253"/>
      <c r="D523" s="253"/>
      <c r="E523" s="253"/>
      <c r="F523" s="253"/>
      <c r="G523" s="253"/>
      <c r="H523" s="253"/>
      <c r="I523" s="253"/>
      <c r="J523" s="253"/>
      <c r="K523" s="253"/>
      <c r="L523" s="253"/>
      <c r="M523" s="253"/>
      <c r="N523" s="254"/>
      <c r="O523" s="254"/>
      <c r="P523" s="255"/>
      <c r="Q523" s="256"/>
      <c r="R523" s="256"/>
      <c r="S523" s="257" t="str">
        <f t="shared" si="48"/>
        <v/>
      </c>
      <c r="T523" s="253"/>
      <c r="U523" s="258"/>
      <c r="V523" s="253"/>
      <c r="W523" s="253"/>
      <c r="X523" s="253"/>
      <c r="Y523" s="253"/>
      <c r="Z523" s="258"/>
      <c r="AA523" s="258"/>
      <c r="AB523" s="259" t="str">
        <f t="shared" ca="1" si="49"/>
        <v/>
      </c>
      <c r="AC523" s="253"/>
      <c r="AD523" s="269"/>
      <c r="AE523" s="260"/>
      <c r="AF523" s="253" t="e">
        <f t="shared" ca="1" si="50"/>
        <v>#NUM!</v>
      </c>
      <c r="AG523" s="259" t="str">
        <f t="shared" ca="1" si="51"/>
        <v/>
      </c>
      <c r="AI523" s="228" t="str">
        <f t="shared" si="52"/>
        <v/>
      </c>
      <c r="AJ523" s="228" t="str">
        <f t="shared" si="53"/>
        <v/>
      </c>
    </row>
    <row r="524" spans="2:36" ht="16.8" hidden="1" thickBot="1" x14ac:dyDescent="0.35">
      <c r="B524" s="252">
        <v>519</v>
      </c>
      <c r="C524" s="253"/>
      <c r="D524" s="253"/>
      <c r="E524" s="253"/>
      <c r="F524" s="253"/>
      <c r="G524" s="253"/>
      <c r="H524" s="253"/>
      <c r="I524" s="253"/>
      <c r="J524" s="253"/>
      <c r="K524" s="253"/>
      <c r="L524" s="253"/>
      <c r="M524" s="253"/>
      <c r="N524" s="254"/>
      <c r="O524" s="254"/>
      <c r="P524" s="255"/>
      <c r="Q524" s="256"/>
      <c r="R524" s="256"/>
      <c r="S524" s="257" t="str">
        <f t="shared" si="48"/>
        <v/>
      </c>
      <c r="T524" s="253"/>
      <c r="U524" s="258"/>
      <c r="V524" s="253"/>
      <c r="W524" s="253"/>
      <c r="X524" s="253"/>
      <c r="Y524" s="253"/>
      <c r="Z524" s="258"/>
      <c r="AA524" s="258"/>
      <c r="AB524" s="259" t="str">
        <f t="shared" ca="1" si="49"/>
        <v/>
      </c>
      <c r="AC524" s="253"/>
      <c r="AD524" s="269"/>
      <c r="AE524" s="260"/>
      <c r="AF524" s="253" t="e">
        <f t="shared" ca="1" si="50"/>
        <v>#NUM!</v>
      </c>
      <c r="AG524" s="259" t="str">
        <f t="shared" ca="1" si="51"/>
        <v/>
      </c>
      <c r="AI524" s="228" t="str">
        <f t="shared" si="52"/>
        <v/>
      </c>
      <c r="AJ524" s="228" t="str">
        <f t="shared" si="53"/>
        <v/>
      </c>
    </row>
    <row r="525" spans="2:36" ht="16.8" hidden="1" thickBot="1" x14ac:dyDescent="0.35">
      <c r="B525" s="252">
        <v>520</v>
      </c>
      <c r="C525" s="253"/>
      <c r="D525" s="253"/>
      <c r="E525" s="253"/>
      <c r="F525" s="253"/>
      <c r="G525" s="253"/>
      <c r="H525" s="253"/>
      <c r="I525" s="253"/>
      <c r="J525" s="253"/>
      <c r="K525" s="253"/>
      <c r="L525" s="253"/>
      <c r="M525" s="253"/>
      <c r="N525" s="254"/>
      <c r="O525" s="254"/>
      <c r="P525" s="255"/>
      <c r="Q525" s="256"/>
      <c r="R525" s="256"/>
      <c r="S525" s="257" t="str">
        <f t="shared" si="48"/>
        <v/>
      </c>
      <c r="T525" s="253"/>
      <c r="U525" s="258"/>
      <c r="V525" s="253"/>
      <c r="W525" s="253"/>
      <c r="X525" s="253"/>
      <c r="Y525" s="253"/>
      <c r="Z525" s="258"/>
      <c r="AA525" s="258"/>
      <c r="AB525" s="259" t="str">
        <f t="shared" ca="1" si="49"/>
        <v/>
      </c>
      <c r="AC525" s="253"/>
      <c r="AD525" s="269"/>
      <c r="AE525" s="260"/>
      <c r="AF525" s="253" t="e">
        <f t="shared" ca="1" si="50"/>
        <v>#NUM!</v>
      </c>
      <c r="AG525" s="259" t="str">
        <f t="shared" ca="1" si="51"/>
        <v/>
      </c>
      <c r="AI525" s="228" t="str">
        <f t="shared" si="52"/>
        <v/>
      </c>
      <c r="AJ525" s="228" t="str">
        <f t="shared" si="53"/>
        <v/>
      </c>
    </row>
    <row r="526" spans="2:36" ht="16.8" hidden="1" thickBot="1" x14ac:dyDescent="0.35">
      <c r="B526" s="252">
        <v>521</v>
      </c>
      <c r="C526" s="253"/>
      <c r="D526" s="253"/>
      <c r="E526" s="253"/>
      <c r="F526" s="253"/>
      <c r="G526" s="253"/>
      <c r="H526" s="253"/>
      <c r="I526" s="253"/>
      <c r="J526" s="253"/>
      <c r="K526" s="253"/>
      <c r="L526" s="253"/>
      <c r="M526" s="253"/>
      <c r="N526" s="254"/>
      <c r="O526" s="254"/>
      <c r="P526" s="255"/>
      <c r="Q526" s="256"/>
      <c r="R526" s="256"/>
      <c r="S526" s="257" t="str">
        <f t="shared" si="48"/>
        <v/>
      </c>
      <c r="T526" s="253"/>
      <c r="U526" s="258"/>
      <c r="V526" s="253"/>
      <c r="W526" s="253"/>
      <c r="X526" s="253"/>
      <c r="Y526" s="253"/>
      <c r="Z526" s="258"/>
      <c r="AA526" s="258"/>
      <c r="AB526" s="259" t="str">
        <f t="shared" ca="1" si="49"/>
        <v/>
      </c>
      <c r="AC526" s="253"/>
      <c r="AD526" s="269"/>
      <c r="AE526" s="260"/>
      <c r="AF526" s="253" t="e">
        <f t="shared" ca="1" si="50"/>
        <v>#NUM!</v>
      </c>
      <c r="AG526" s="259" t="str">
        <f t="shared" ca="1" si="51"/>
        <v/>
      </c>
      <c r="AI526" s="228" t="str">
        <f t="shared" si="52"/>
        <v/>
      </c>
      <c r="AJ526" s="228" t="str">
        <f t="shared" si="53"/>
        <v/>
      </c>
    </row>
    <row r="527" spans="2:36" ht="16.8" hidden="1" thickBot="1" x14ac:dyDescent="0.35">
      <c r="B527" s="252">
        <v>522</v>
      </c>
      <c r="C527" s="253"/>
      <c r="D527" s="253"/>
      <c r="E527" s="253"/>
      <c r="F527" s="253"/>
      <c r="G527" s="253"/>
      <c r="H527" s="253"/>
      <c r="I527" s="253"/>
      <c r="J527" s="253"/>
      <c r="K527" s="253"/>
      <c r="L527" s="253"/>
      <c r="M527" s="253"/>
      <c r="N527" s="254"/>
      <c r="O527" s="254"/>
      <c r="P527" s="255"/>
      <c r="Q527" s="256"/>
      <c r="R527" s="256"/>
      <c r="S527" s="257" t="str">
        <f t="shared" si="48"/>
        <v/>
      </c>
      <c r="T527" s="253"/>
      <c r="U527" s="258"/>
      <c r="V527" s="253"/>
      <c r="W527" s="253"/>
      <c r="X527" s="253"/>
      <c r="Y527" s="253"/>
      <c r="Z527" s="258"/>
      <c r="AA527" s="258"/>
      <c r="AB527" s="259" t="str">
        <f t="shared" ca="1" si="49"/>
        <v/>
      </c>
      <c r="AC527" s="253"/>
      <c r="AD527" s="269"/>
      <c r="AE527" s="260"/>
      <c r="AF527" s="253" t="e">
        <f t="shared" ca="1" si="50"/>
        <v>#NUM!</v>
      </c>
      <c r="AG527" s="259" t="str">
        <f t="shared" ca="1" si="51"/>
        <v/>
      </c>
      <c r="AI527" s="228" t="str">
        <f t="shared" si="52"/>
        <v/>
      </c>
      <c r="AJ527" s="228" t="str">
        <f t="shared" si="53"/>
        <v/>
      </c>
    </row>
    <row r="528" spans="2:36" ht="16.8" hidden="1" thickBot="1" x14ac:dyDescent="0.35">
      <c r="B528" s="252">
        <v>523</v>
      </c>
      <c r="C528" s="253"/>
      <c r="D528" s="253"/>
      <c r="E528" s="253"/>
      <c r="F528" s="253"/>
      <c r="G528" s="253"/>
      <c r="H528" s="253"/>
      <c r="I528" s="253"/>
      <c r="J528" s="253"/>
      <c r="K528" s="253"/>
      <c r="L528" s="253"/>
      <c r="M528" s="253"/>
      <c r="N528" s="254"/>
      <c r="O528" s="254"/>
      <c r="P528" s="255"/>
      <c r="Q528" s="256"/>
      <c r="R528" s="256"/>
      <c r="S528" s="257" t="str">
        <f t="shared" si="48"/>
        <v/>
      </c>
      <c r="T528" s="253"/>
      <c r="U528" s="258"/>
      <c r="V528" s="253"/>
      <c r="W528" s="253"/>
      <c r="X528" s="253"/>
      <c r="Y528" s="253"/>
      <c r="Z528" s="258"/>
      <c r="AA528" s="258"/>
      <c r="AB528" s="259" t="str">
        <f t="shared" ca="1" si="49"/>
        <v/>
      </c>
      <c r="AC528" s="253"/>
      <c r="AD528" s="269"/>
      <c r="AE528" s="260"/>
      <c r="AF528" s="253" t="e">
        <f t="shared" ca="1" si="50"/>
        <v>#NUM!</v>
      </c>
      <c r="AG528" s="259" t="str">
        <f t="shared" ca="1" si="51"/>
        <v/>
      </c>
      <c r="AI528" s="228" t="str">
        <f t="shared" si="52"/>
        <v/>
      </c>
      <c r="AJ528" s="228" t="str">
        <f t="shared" si="53"/>
        <v/>
      </c>
    </row>
    <row r="529" spans="2:36" ht="16.8" hidden="1" thickBot="1" x14ac:dyDescent="0.35">
      <c r="B529" s="252">
        <v>524</v>
      </c>
      <c r="C529" s="253"/>
      <c r="D529" s="253"/>
      <c r="E529" s="253"/>
      <c r="F529" s="253"/>
      <c r="G529" s="253"/>
      <c r="H529" s="253"/>
      <c r="I529" s="253"/>
      <c r="J529" s="253"/>
      <c r="K529" s="253"/>
      <c r="L529" s="253"/>
      <c r="M529" s="253"/>
      <c r="N529" s="254"/>
      <c r="O529" s="254"/>
      <c r="P529" s="255"/>
      <c r="Q529" s="256"/>
      <c r="R529" s="256"/>
      <c r="S529" s="257" t="str">
        <f t="shared" si="48"/>
        <v/>
      </c>
      <c r="T529" s="253"/>
      <c r="U529" s="258"/>
      <c r="V529" s="253"/>
      <c r="W529" s="253"/>
      <c r="X529" s="253"/>
      <c r="Y529" s="253"/>
      <c r="Z529" s="258"/>
      <c r="AA529" s="258"/>
      <c r="AB529" s="259" t="str">
        <f t="shared" ca="1" si="49"/>
        <v/>
      </c>
      <c r="AC529" s="253"/>
      <c r="AD529" s="269"/>
      <c r="AE529" s="260"/>
      <c r="AF529" s="253" t="e">
        <f t="shared" ca="1" si="50"/>
        <v>#NUM!</v>
      </c>
      <c r="AG529" s="259" t="str">
        <f t="shared" ca="1" si="51"/>
        <v/>
      </c>
      <c r="AI529" s="228" t="str">
        <f t="shared" si="52"/>
        <v/>
      </c>
      <c r="AJ529" s="228" t="str">
        <f t="shared" si="53"/>
        <v/>
      </c>
    </row>
    <row r="530" spans="2:36" ht="16.8" hidden="1" thickBot="1" x14ac:dyDescent="0.35">
      <c r="B530" s="252">
        <v>525</v>
      </c>
      <c r="C530" s="253"/>
      <c r="D530" s="253"/>
      <c r="E530" s="253"/>
      <c r="F530" s="253"/>
      <c r="G530" s="253"/>
      <c r="H530" s="253"/>
      <c r="I530" s="253"/>
      <c r="J530" s="253"/>
      <c r="K530" s="253"/>
      <c r="L530" s="253"/>
      <c r="M530" s="253"/>
      <c r="N530" s="254"/>
      <c r="O530" s="254"/>
      <c r="P530" s="255"/>
      <c r="Q530" s="256"/>
      <c r="R530" s="256"/>
      <c r="S530" s="257" t="str">
        <f t="shared" si="48"/>
        <v/>
      </c>
      <c r="T530" s="253"/>
      <c r="U530" s="258"/>
      <c r="V530" s="253"/>
      <c r="W530" s="253"/>
      <c r="X530" s="253"/>
      <c r="Y530" s="253"/>
      <c r="Z530" s="258"/>
      <c r="AA530" s="258"/>
      <c r="AB530" s="259" t="str">
        <f t="shared" ca="1" si="49"/>
        <v/>
      </c>
      <c r="AC530" s="253"/>
      <c r="AD530" s="269"/>
      <c r="AE530" s="260"/>
      <c r="AF530" s="253" t="e">
        <f t="shared" ca="1" si="50"/>
        <v>#NUM!</v>
      </c>
      <c r="AG530" s="259" t="str">
        <f t="shared" ca="1" si="51"/>
        <v/>
      </c>
      <c r="AI530" s="228" t="str">
        <f t="shared" si="52"/>
        <v/>
      </c>
      <c r="AJ530" s="228" t="str">
        <f t="shared" si="53"/>
        <v/>
      </c>
    </row>
    <row r="531" spans="2:36" ht="16.8" hidden="1" thickBot="1" x14ac:dyDescent="0.35">
      <c r="B531" s="252">
        <v>526</v>
      </c>
      <c r="C531" s="253"/>
      <c r="D531" s="253"/>
      <c r="E531" s="253"/>
      <c r="F531" s="253"/>
      <c r="G531" s="253"/>
      <c r="H531" s="253"/>
      <c r="I531" s="253"/>
      <c r="J531" s="253"/>
      <c r="K531" s="253"/>
      <c r="L531" s="253"/>
      <c r="M531" s="253"/>
      <c r="N531" s="254"/>
      <c r="O531" s="254"/>
      <c r="P531" s="255"/>
      <c r="Q531" s="256"/>
      <c r="R531" s="256"/>
      <c r="S531" s="257" t="str">
        <f t="shared" si="48"/>
        <v/>
      </c>
      <c r="T531" s="253"/>
      <c r="U531" s="258"/>
      <c r="V531" s="253"/>
      <c r="W531" s="253"/>
      <c r="X531" s="253"/>
      <c r="Y531" s="253"/>
      <c r="Z531" s="258"/>
      <c r="AA531" s="258"/>
      <c r="AB531" s="259" t="str">
        <f t="shared" ca="1" si="49"/>
        <v/>
      </c>
      <c r="AC531" s="253"/>
      <c r="AD531" s="269"/>
      <c r="AE531" s="260"/>
      <c r="AF531" s="253" t="e">
        <f t="shared" ca="1" si="50"/>
        <v>#NUM!</v>
      </c>
      <c r="AG531" s="259" t="str">
        <f t="shared" ca="1" si="51"/>
        <v/>
      </c>
      <c r="AI531" s="228" t="str">
        <f t="shared" si="52"/>
        <v/>
      </c>
      <c r="AJ531" s="228" t="str">
        <f t="shared" si="53"/>
        <v/>
      </c>
    </row>
    <row r="532" spans="2:36" ht="16.8" hidden="1" thickBot="1" x14ac:dyDescent="0.35">
      <c r="B532" s="252">
        <v>527</v>
      </c>
      <c r="C532" s="253"/>
      <c r="D532" s="253"/>
      <c r="E532" s="253"/>
      <c r="F532" s="253"/>
      <c r="G532" s="253"/>
      <c r="H532" s="253"/>
      <c r="I532" s="253"/>
      <c r="J532" s="253"/>
      <c r="K532" s="253"/>
      <c r="L532" s="253"/>
      <c r="M532" s="253"/>
      <c r="N532" s="254"/>
      <c r="O532" s="254"/>
      <c r="P532" s="255"/>
      <c r="Q532" s="256"/>
      <c r="R532" s="256"/>
      <c r="S532" s="257" t="str">
        <f t="shared" si="48"/>
        <v/>
      </c>
      <c r="T532" s="253"/>
      <c r="U532" s="258"/>
      <c r="V532" s="253"/>
      <c r="W532" s="253"/>
      <c r="X532" s="253"/>
      <c r="Y532" s="253"/>
      <c r="Z532" s="258"/>
      <c r="AA532" s="258"/>
      <c r="AB532" s="259" t="str">
        <f t="shared" ca="1" si="49"/>
        <v/>
      </c>
      <c r="AC532" s="253"/>
      <c r="AD532" s="269"/>
      <c r="AE532" s="260"/>
      <c r="AF532" s="253" t="e">
        <f t="shared" ca="1" si="50"/>
        <v>#NUM!</v>
      </c>
      <c r="AG532" s="259" t="str">
        <f t="shared" ca="1" si="51"/>
        <v/>
      </c>
      <c r="AI532" s="228" t="str">
        <f t="shared" si="52"/>
        <v/>
      </c>
      <c r="AJ532" s="228" t="str">
        <f t="shared" si="53"/>
        <v/>
      </c>
    </row>
    <row r="533" spans="2:36" ht="16.8" hidden="1" thickBot="1" x14ac:dyDescent="0.35">
      <c r="B533" s="252">
        <v>528</v>
      </c>
      <c r="C533" s="253"/>
      <c r="D533" s="253"/>
      <c r="E533" s="253"/>
      <c r="F533" s="253"/>
      <c r="G533" s="253"/>
      <c r="H533" s="253"/>
      <c r="I533" s="253"/>
      <c r="J533" s="253"/>
      <c r="K533" s="253"/>
      <c r="L533" s="253"/>
      <c r="M533" s="253"/>
      <c r="N533" s="254"/>
      <c r="O533" s="254"/>
      <c r="P533" s="255"/>
      <c r="Q533" s="256"/>
      <c r="R533" s="256"/>
      <c r="S533" s="257" t="str">
        <f t="shared" si="48"/>
        <v/>
      </c>
      <c r="T533" s="253"/>
      <c r="U533" s="258"/>
      <c r="V533" s="253"/>
      <c r="W533" s="253"/>
      <c r="X533" s="253"/>
      <c r="Y533" s="253"/>
      <c r="Z533" s="258"/>
      <c r="AA533" s="258"/>
      <c r="AB533" s="259" t="str">
        <f t="shared" ca="1" si="49"/>
        <v/>
      </c>
      <c r="AC533" s="253"/>
      <c r="AD533" s="269"/>
      <c r="AE533" s="260"/>
      <c r="AF533" s="253" t="e">
        <f t="shared" ca="1" si="50"/>
        <v>#NUM!</v>
      </c>
      <c r="AG533" s="259" t="str">
        <f t="shared" ca="1" si="51"/>
        <v/>
      </c>
      <c r="AI533" s="228" t="str">
        <f t="shared" si="52"/>
        <v/>
      </c>
      <c r="AJ533" s="228" t="str">
        <f t="shared" si="53"/>
        <v/>
      </c>
    </row>
    <row r="534" spans="2:36" ht="16.8" hidden="1" thickBot="1" x14ac:dyDescent="0.35">
      <c r="B534" s="252">
        <v>529</v>
      </c>
      <c r="C534" s="253"/>
      <c r="D534" s="253"/>
      <c r="E534" s="253"/>
      <c r="F534" s="253"/>
      <c r="G534" s="253"/>
      <c r="H534" s="253"/>
      <c r="I534" s="253"/>
      <c r="J534" s="253"/>
      <c r="K534" s="253"/>
      <c r="L534" s="253"/>
      <c r="M534" s="253"/>
      <c r="N534" s="254"/>
      <c r="O534" s="254"/>
      <c r="P534" s="255"/>
      <c r="Q534" s="256"/>
      <c r="R534" s="256"/>
      <c r="S534" s="257" t="str">
        <f t="shared" si="48"/>
        <v/>
      </c>
      <c r="T534" s="253"/>
      <c r="U534" s="258"/>
      <c r="V534" s="253"/>
      <c r="W534" s="253"/>
      <c r="X534" s="253"/>
      <c r="Y534" s="253"/>
      <c r="Z534" s="258"/>
      <c r="AA534" s="258"/>
      <c r="AB534" s="259" t="str">
        <f t="shared" ca="1" si="49"/>
        <v/>
      </c>
      <c r="AC534" s="253"/>
      <c r="AD534" s="269"/>
      <c r="AE534" s="260"/>
      <c r="AF534" s="253" t="e">
        <f t="shared" ca="1" si="50"/>
        <v>#NUM!</v>
      </c>
      <c r="AG534" s="259" t="str">
        <f t="shared" ca="1" si="51"/>
        <v/>
      </c>
      <c r="AI534" s="228" t="str">
        <f t="shared" si="52"/>
        <v/>
      </c>
      <c r="AJ534" s="228" t="str">
        <f t="shared" si="53"/>
        <v/>
      </c>
    </row>
    <row r="535" spans="2:36" ht="16.8" hidden="1" thickBot="1" x14ac:dyDescent="0.35">
      <c r="B535" s="252">
        <v>530</v>
      </c>
      <c r="C535" s="253"/>
      <c r="D535" s="253"/>
      <c r="E535" s="253"/>
      <c r="F535" s="253"/>
      <c r="G535" s="253"/>
      <c r="H535" s="253"/>
      <c r="I535" s="253"/>
      <c r="J535" s="253"/>
      <c r="K535" s="253"/>
      <c r="L535" s="253"/>
      <c r="M535" s="253"/>
      <c r="N535" s="254"/>
      <c r="O535" s="254"/>
      <c r="P535" s="255"/>
      <c r="Q535" s="256"/>
      <c r="R535" s="256"/>
      <c r="S535" s="257" t="str">
        <f t="shared" si="48"/>
        <v/>
      </c>
      <c r="T535" s="253"/>
      <c r="U535" s="258"/>
      <c r="V535" s="253"/>
      <c r="W535" s="253"/>
      <c r="X535" s="253"/>
      <c r="Y535" s="253"/>
      <c r="Z535" s="258"/>
      <c r="AA535" s="258"/>
      <c r="AB535" s="259" t="str">
        <f t="shared" ca="1" si="49"/>
        <v/>
      </c>
      <c r="AC535" s="253"/>
      <c r="AD535" s="269"/>
      <c r="AE535" s="260"/>
      <c r="AF535" s="253" t="e">
        <f t="shared" ca="1" si="50"/>
        <v>#NUM!</v>
      </c>
      <c r="AG535" s="259" t="str">
        <f t="shared" ca="1" si="51"/>
        <v/>
      </c>
      <c r="AI535" s="228" t="str">
        <f t="shared" si="52"/>
        <v/>
      </c>
      <c r="AJ535" s="228" t="str">
        <f t="shared" si="53"/>
        <v/>
      </c>
    </row>
    <row r="536" spans="2:36" ht="16.8" hidden="1" thickBot="1" x14ac:dyDescent="0.35">
      <c r="B536" s="252">
        <v>531</v>
      </c>
      <c r="C536" s="253"/>
      <c r="D536" s="253"/>
      <c r="E536" s="253"/>
      <c r="F536" s="253"/>
      <c r="G536" s="253"/>
      <c r="H536" s="253"/>
      <c r="I536" s="253"/>
      <c r="J536" s="253"/>
      <c r="K536" s="253"/>
      <c r="L536" s="253"/>
      <c r="M536" s="253"/>
      <c r="N536" s="254"/>
      <c r="O536" s="254"/>
      <c r="P536" s="255"/>
      <c r="Q536" s="256"/>
      <c r="R536" s="256"/>
      <c r="S536" s="257" t="str">
        <f t="shared" si="48"/>
        <v/>
      </c>
      <c r="T536" s="253"/>
      <c r="U536" s="258"/>
      <c r="V536" s="253"/>
      <c r="W536" s="253"/>
      <c r="X536" s="253"/>
      <c r="Y536" s="253"/>
      <c r="Z536" s="258"/>
      <c r="AA536" s="258"/>
      <c r="AB536" s="259" t="str">
        <f t="shared" ca="1" si="49"/>
        <v/>
      </c>
      <c r="AC536" s="253"/>
      <c r="AD536" s="269"/>
      <c r="AE536" s="260"/>
      <c r="AF536" s="253" t="e">
        <f t="shared" ca="1" si="50"/>
        <v>#NUM!</v>
      </c>
      <c r="AG536" s="259" t="str">
        <f t="shared" ca="1" si="51"/>
        <v/>
      </c>
      <c r="AI536" s="228" t="str">
        <f t="shared" si="52"/>
        <v/>
      </c>
      <c r="AJ536" s="228" t="str">
        <f t="shared" si="53"/>
        <v/>
      </c>
    </row>
    <row r="537" spans="2:36" ht="16.8" hidden="1" thickBot="1" x14ac:dyDescent="0.35">
      <c r="B537" s="252">
        <v>532</v>
      </c>
      <c r="C537" s="253"/>
      <c r="D537" s="253"/>
      <c r="E537" s="253"/>
      <c r="F537" s="253"/>
      <c r="G537" s="253"/>
      <c r="H537" s="253"/>
      <c r="I537" s="253"/>
      <c r="J537" s="253"/>
      <c r="K537" s="253"/>
      <c r="L537" s="253"/>
      <c r="M537" s="253"/>
      <c r="N537" s="254"/>
      <c r="O537" s="254"/>
      <c r="P537" s="255"/>
      <c r="Q537" s="256"/>
      <c r="R537" s="256"/>
      <c r="S537" s="257" t="str">
        <f t="shared" si="48"/>
        <v/>
      </c>
      <c r="T537" s="253"/>
      <c r="U537" s="258"/>
      <c r="V537" s="253"/>
      <c r="W537" s="253"/>
      <c r="X537" s="253"/>
      <c r="Y537" s="253"/>
      <c r="Z537" s="258"/>
      <c r="AA537" s="258"/>
      <c r="AB537" s="259" t="str">
        <f t="shared" ca="1" si="49"/>
        <v/>
      </c>
      <c r="AC537" s="253"/>
      <c r="AD537" s="269"/>
      <c r="AE537" s="260"/>
      <c r="AF537" s="253" t="e">
        <f t="shared" ca="1" si="50"/>
        <v>#NUM!</v>
      </c>
      <c r="AG537" s="259" t="str">
        <f t="shared" ca="1" si="51"/>
        <v/>
      </c>
      <c r="AI537" s="228" t="str">
        <f t="shared" si="52"/>
        <v/>
      </c>
      <c r="AJ537" s="228" t="str">
        <f t="shared" si="53"/>
        <v/>
      </c>
    </row>
    <row r="538" spans="2:36" ht="16.8" hidden="1" thickBot="1" x14ac:dyDescent="0.35">
      <c r="B538" s="252">
        <v>533</v>
      </c>
      <c r="C538" s="253"/>
      <c r="D538" s="253"/>
      <c r="E538" s="253"/>
      <c r="F538" s="253"/>
      <c r="G538" s="253"/>
      <c r="H538" s="253"/>
      <c r="I538" s="253"/>
      <c r="J538" s="253"/>
      <c r="K538" s="253"/>
      <c r="L538" s="253"/>
      <c r="M538" s="253"/>
      <c r="N538" s="254"/>
      <c r="O538" s="254"/>
      <c r="P538" s="255"/>
      <c r="Q538" s="256"/>
      <c r="R538" s="256"/>
      <c r="S538" s="257" t="str">
        <f t="shared" si="48"/>
        <v/>
      </c>
      <c r="T538" s="253"/>
      <c r="U538" s="258"/>
      <c r="V538" s="253"/>
      <c r="W538" s="253"/>
      <c r="X538" s="253"/>
      <c r="Y538" s="253"/>
      <c r="Z538" s="258"/>
      <c r="AA538" s="258"/>
      <c r="AB538" s="259" t="str">
        <f t="shared" ca="1" si="49"/>
        <v/>
      </c>
      <c r="AC538" s="253"/>
      <c r="AD538" s="269"/>
      <c r="AE538" s="260"/>
      <c r="AF538" s="253" t="e">
        <f t="shared" ca="1" si="50"/>
        <v>#NUM!</v>
      </c>
      <c r="AG538" s="259" t="str">
        <f t="shared" ca="1" si="51"/>
        <v/>
      </c>
      <c r="AI538" s="228" t="str">
        <f t="shared" si="52"/>
        <v/>
      </c>
      <c r="AJ538" s="228" t="str">
        <f t="shared" si="53"/>
        <v/>
      </c>
    </row>
    <row r="539" spans="2:36" ht="16.8" hidden="1" thickBot="1" x14ac:dyDescent="0.35">
      <c r="B539" s="252">
        <v>534</v>
      </c>
      <c r="C539" s="253"/>
      <c r="D539" s="253"/>
      <c r="E539" s="253"/>
      <c r="F539" s="253"/>
      <c r="G539" s="253"/>
      <c r="H539" s="253"/>
      <c r="I539" s="253"/>
      <c r="J539" s="253"/>
      <c r="K539" s="253"/>
      <c r="L539" s="253"/>
      <c r="M539" s="253"/>
      <c r="N539" s="254"/>
      <c r="O539" s="254"/>
      <c r="P539" s="255"/>
      <c r="Q539" s="256"/>
      <c r="R539" s="256"/>
      <c r="S539" s="257" t="str">
        <f t="shared" si="48"/>
        <v/>
      </c>
      <c r="T539" s="253"/>
      <c r="U539" s="258"/>
      <c r="V539" s="253"/>
      <c r="W539" s="253"/>
      <c r="X539" s="253"/>
      <c r="Y539" s="253"/>
      <c r="Z539" s="258"/>
      <c r="AA539" s="258"/>
      <c r="AB539" s="259" t="str">
        <f t="shared" ca="1" si="49"/>
        <v/>
      </c>
      <c r="AC539" s="253"/>
      <c r="AD539" s="269"/>
      <c r="AE539" s="260"/>
      <c r="AF539" s="253" t="e">
        <f t="shared" ca="1" si="50"/>
        <v>#NUM!</v>
      </c>
      <c r="AG539" s="259" t="str">
        <f t="shared" ca="1" si="51"/>
        <v/>
      </c>
      <c r="AI539" s="228" t="str">
        <f t="shared" si="52"/>
        <v/>
      </c>
      <c r="AJ539" s="228" t="str">
        <f t="shared" si="53"/>
        <v/>
      </c>
    </row>
    <row r="540" spans="2:36" ht="16.8" hidden="1" thickBot="1" x14ac:dyDescent="0.35">
      <c r="B540" s="252">
        <v>535</v>
      </c>
      <c r="C540" s="253"/>
      <c r="D540" s="253"/>
      <c r="E540" s="253"/>
      <c r="F540" s="253"/>
      <c r="G540" s="253"/>
      <c r="H540" s="253"/>
      <c r="I540" s="253"/>
      <c r="J540" s="253"/>
      <c r="K540" s="253"/>
      <c r="L540" s="253"/>
      <c r="M540" s="253"/>
      <c r="N540" s="254"/>
      <c r="O540" s="254"/>
      <c r="P540" s="255"/>
      <c r="Q540" s="256"/>
      <c r="R540" s="256"/>
      <c r="S540" s="257" t="str">
        <f t="shared" si="48"/>
        <v/>
      </c>
      <c r="T540" s="253"/>
      <c r="U540" s="258"/>
      <c r="V540" s="253"/>
      <c r="W540" s="253"/>
      <c r="X540" s="253"/>
      <c r="Y540" s="253"/>
      <c r="Z540" s="258"/>
      <c r="AA540" s="258"/>
      <c r="AB540" s="259" t="str">
        <f t="shared" ca="1" si="49"/>
        <v/>
      </c>
      <c r="AC540" s="253"/>
      <c r="AD540" s="269"/>
      <c r="AE540" s="260"/>
      <c r="AF540" s="253" t="e">
        <f t="shared" ca="1" si="50"/>
        <v>#NUM!</v>
      </c>
      <c r="AG540" s="259" t="str">
        <f t="shared" ca="1" si="51"/>
        <v/>
      </c>
      <c r="AI540" s="228" t="str">
        <f t="shared" si="52"/>
        <v/>
      </c>
      <c r="AJ540" s="228" t="str">
        <f t="shared" si="53"/>
        <v/>
      </c>
    </row>
    <row r="541" spans="2:36" ht="16.8" hidden="1" thickBot="1" x14ac:dyDescent="0.35">
      <c r="B541" s="252">
        <v>536</v>
      </c>
      <c r="C541" s="253"/>
      <c r="D541" s="253"/>
      <c r="E541" s="253"/>
      <c r="F541" s="253"/>
      <c r="G541" s="253"/>
      <c r="H541" s="253"/>
      <c r="I541" s="253"/>
      <c r="J541" s="253"/>
      <c r="K541" s="253"/>
      <c r="L541" s="253"/>
      <c r="M541" s="253"/>
      <c r="N541" s="254"/>
      <c r="O541" s="254"/>
      <c r="P541" s="255"/>
      <c r="Q541" s="256"/>
      <c r="R541" s="256"/>
      <c r="S541" s="257" t="str">
        <f t="shared" si="48"/>
        <v/>
      </c>
      <c r="T541" s="253"/>
      <c r="U541" s="258"/>
      <c r="V541" s="253"/>
      <c r="W541" s="253"/>
      <c r="X541" s="253"/>
      <c r="Y541" s="253"/>
      <c r="Z541" s="258"/>
      <c r="AA541" s="258"/>
      <c r="AB541" s="259" t="str">
        <f t="shared" ca="1" si="49"/>
        <v/>
      </c>
      <c r="AC541" s="253"/>
      <c r="AD541" s="269"/>
      <c r="AE541" s="260"/>
      <c r="AF541" s="253" t="e">
        <f t="shared" ca="1" si="50"/>
        <v>#NUM!</v>
      </c>
      <c r="AG541" s="259" t="str">
        <f t="shared" ca="1" si="51"/>
        <v/>
      </c>
      <c r="AI541" s="228" t="str">
        <f t="shared" si="52"/>
        <v/>
      </c>
      <c r="AJ541" s="228" t="str">
        <f t="shared" si="53"/>
        <v/>
      </c>
    </row>
    <row r="542" spans="2:36" ht="16.8" hidden="1" thickBot="1" x14ac:dyDescent="0.35">
      <c r="B542" s="252">
        <v>537</v>
      </c>
      <c r="C542" s="253"/>
      <c r="D542" s="253"/>
      <c r="E542" s="253"/>
      <c r="F542" s="253"/>
      <c r="G542" s="253"/>
      <c r="H542" s="253"/>
      <c r="I542" s="253"/>
      <c r="J542" s="253"/>
      <c r="K542" s="253"/>
      <c r="L542" s="253"/>
      <c r="M542" s="253"/>
      <c r="N542" s="254"/>
      <c r="O542" s="254"/>
      <c r="P542" s="255"/>
      <c r="Q542" s="256"/>
      <c r="R542" s="256"/>
      <c r="S542" s="257" t="str">
        <f t="shared" si="48"/>
        <v/>
      </c>
      <c r="T542" s="253"/>
      <c r="U542" s="258"/>
      <c r="V542" s="253"/>
      <c r="W542" s="253"/>
      <c r="X542" s="253"/>
      <c r="Y542" s="253"/>
      <c r="Z542" s="258"/>
      <c r="AA542" s="258"/>
      <c r="AB542" s="259" t="str">
        <f t="shared" ca="1" si="49"/>
        <v/>
      </c>
      <c r="AC542" s="253"/>
      <c r="AD542" s="269"/>
      <c r="AE542" s="260"/>
      <c r="AF542" s="253" t="e">
        <f t="shared" ca="1" si="50"/>
        <v>#NUM!</v>
      </c>
      <c r="AG542" s="259" t="str">
        <f t="shared" ca="1" si="51"/>
        <v/>
      </c>
      <c r="AI542" s="228" t="str">
        <f t="shared" si="52"/>
        <v/>
      </c>
      <c r="AJ542" s="228" t="str">
        <f t="shared" si="53"/>
        <v/>
      </c>
    </row>
    <row r="543" spans="2:36" ht="16.8" hidden="1" thickBot="1" x14ac:dyDescent="0.35">
      <c r="B543" s="252">
        <v>538</v>
      </c>
      <c r="C543" s="253"/>
      <c r="D543" s="253"/>
      <c r="E543" s="253"/>
      <c r="F543" s="253"/>
      <c r="G543" s="253"/>
      <c r="H543" s="253"/>
      <c r="I543" s="253"/>
      <c r="J543" s="253"/>
      <c r="K543" s="253"/>
      <c r="L543" s="253"/>
      <c r="M543" s="253"/>
      <c r="N543" s="254"/>
      <c r="O543" s="254"/>
      <c r="P543" s="255"/>
      <c r="Q543" s="256"/>
      <c r="R543" s="256"/>
      <c r="S543" s="257" t="str">
        <f t="shared" si="48"/>
        <v/>
      </c>
      <c r="T543" s="253"/>
      <c r="U543" s="258"/>
      <c r="V543" s="253"/>
      <c r="W543" s="253"/>
      <c r="X543" s="253"/>
      <c r="Y543" s="253"/>
      <c r="Z543" s="258"/>
      <c r="AA543" s="258"/>
      <c r="AB543" s="259" t="str">
        <f t="shared" ca="1" si="49"/>
        <v/>
      </c>
      <c r="AC543" s="253"/>
      <c r="AD543" s="269"/>
      <c r="AE543" s="260"/>
      <c r="AF543" s="253" t="e">
        <f t="shared" ca="1" si="50"/>
        <v>#NUM!</v>
      </c>
      <c r="AG543" s="259" t="str">
        <f t="shared" ca="1" si="51"/>
        <v/>
      </c>
      <c r="AI543" s="228" t="str">
        <f t="shared" si="52"/>
        <v/>
      </c>
      <c r="AJ543" s="228" t="str">
        <f t="shared" si="53"/>
        <v/>
      </c>
    </row>
    <row r="544" spans="2:36" ht="16.8" hidden="1" thickBot="1" x14ac:dyDescent="0.35">
      <c r="B544" s="252">
        <v>539</v>
      </c>
      <c r="C544" s="253"/>
      <c r="D544" s="253"/>
      <c r="E544" s="253"/>
      <c r="F544" s="253"/>
      <c r="G544" s="253"/>
      <c r="H544" s="253"/>
      <c r="I544" s="253"/>
      <c r="J544" s="253"/>
      <c r="K544" s="253"/>
      <c r="L544" s="253"/>
      <c r="M544" s="253"/>
      <c r="N544" s="254"/>
      <c r="O544" s="254"/>
      <c r="P544" s="255"/>
      <c r="Q544" s="256"/>
      <c r="R544" s="256"/>
      <c r="S544" s="257" t="str">
        <f t="shared" si="48"/>
        <v/>
      </c>
      <c r="T544" s="253"/>
      <c r="U544" s="258"/>
      <c r="V544" s="253"/>
      <c r="W544" s="253"/>
      <c r="X544" s="253"/>
      <c r="Y544" s="253"/>
      <c r="Z544" s="258"/>
      <c r="AA544" s="258"/>
      <c r="AB544" s="259" t="str">
        <f t="shared" ca="1" si="49"/>
        <v/>
      </c>
      <c r="AC544" s="253"/>
      <c r="AD544" s="269"/>
      <c r="AE544" s="260"/>
      <c r="AF544" s="253" t="e">
        <f t="shared" ca="1" si="50"/>
        <v>#NUM!</v>
      </c>
      <c r="AG544" s="259" t="str">
        <f t="shared" ca="1" si="51"/>
        <v/>
      </c>
      <c r="AI544" s="228" t="str">
        <f t="shared" si="52"/>
        <v/>
      </c>
      <c r="AJ544" s="228" t="str">
        <f t="shared" si="53"/>
        <v/>
      </c>
    </row>
    <row r="545" spans="2:36" ht="16.8" hidden="1" thickBot="1" x14ac:dyDescent="0.35">
      <c r="B545" s="252">
        <v>540</v>
      </c>
      <c r="C545" s="253"/>
      <c r="D545" s="253"/>
      <c r="E545" s="253"/>
      <c r="F545" s="253"/>
      <c r="G545" s="253"/>
      <c r="H545" s="253"/>
      <c r="I545" s="253"/>
      <c r="J545" s="253"/>
      <c r="K545" s="253"/>
      <c r="L545" s="253"/>
      <c r="M545" s="253"/>
      <c r="N545" s="254"/>
      <c r="O545" s="254"/>
      <c r="P545" s="255"/>
      <c r="Q545" s="256"/>
      <c r="R545" s="256"/>
      <c r="S545" s="257" t="str">
        <f t="shared" si="48"/>
        <v/>
      </c>
      <c r="T545" s="253"/>
      <c r="U545" s="258"/>
      <c r="V545" s="253"/>
      <c r="W545" s="253"/>
      <c r="X545" s="253"/>
      <c r="Y545" s="253"/>
      <c r="Z545" s="258"/>
      <c r="AA545" s="258"/>
      <c r="AB545" s="259" t="str">
        <f t="shared" ca="1" si="49"/>
        <v/>
      </c>
      <c r="AC545" s="253"/>
      <c r="AD545" s="269"/>
      <c r="AE545" s="260"/>
      <c r="AF545" s="253" t="e">
        <f t="shared" ca="1" si="50"/>
        <v>#NUM!</v>
      </c>
      <c r="AG545" s="259" t="str">
        <f t="shared" ca="1" si="51"/>
        <v/>
      </c>
      <c r="AI545" s="228" t="str">
        <f t="shared" si="52"/>
        <v/>
      </c>
      <c r="AJ545" s="228" t="str">
        <f t="shared" si="53"/>
        <v/>
      </c>
    </row>
    <row r="546" spans="2:36" ht="16.8" hidden="1" thickBot="1" x14ac:dyDescent="0.35">
      <c r="B546" s="252">
        <v>541</v>
      </c>
      <c r="C546" s="253"/>
      <c r="D546" s="253"/>
      <c r="E546" s="253"/>
      <c r="F546" s="253"/>
      <c r="G546" s="253"/>
      <c r="H546" s="253"/>
      <c r="I546" s="253"/>
      <c r="J546" s="253"/>
      <c r="K546" s="253"/>
      <c r="L546" s="253"/>
      <c r="M546" s="253"/>
      <c r="N546" s="254"/>
      <c r="O546" s="254"/>
      <c r="P546" s="255"/>
      <c r="Q546" s="256"/>
      <c r="R546" s="256"/>
      <c r="S546" s="257" t="str">
        <f t="shared" si="48"/>
        <v/>
      </c>
      <c r="T546" s="253"/>
      <c r="U546" s="258"/>
      <c r="V546" s="253"/>
      <c r="W546" s="253"/>
      <c r="X546" s="253"/>
      <c r="Y546" s="253"/>
      <c r="Z546" s="258"/>
      <c r="AA546" s="258"/>
      <c r="AB546" s="259" t="str">
        <f t="shared" ca="1" si="49"/>
        <v/>
      </c>
      <c r="AC546" s="253"/>
      <c r="AD546" s="269"/>
      <c r="AE546" s="260"/>
      <c r="AF546" s="253" t="e">
        <f t="shared" ca="1" si="50"/>
        <v>#NUM!</v>
      </c>
      <c r="AG546" s="259" t="str">
        <f t="shared" ca="1" si="51"/>
        <v/>
      </c>
      <c r="AI546" s="228" t="str">
        <f t="shared" si="52"/>
        <v/>
      </c>
      <c r="AJ546" s="228" t="str">
        <f t="shared" si="53"/>
        <v/>
      </c>
    </row>
    <row r="547" spans="2:36" ht="16.8" hidden="1" thickBot="1" x14ac:dyDescent="0.35">
      <c r="B547" s="252">
        <v>542</v>
      </c>
      <c r="C547" s="253"/>
      <c r="D547" s="253"/>
      <c r="E547" s="253"/>
      <c r="F547" s="253"/>
      <c r="G547" s="253"/>
      <c r="H547" s="253"/>
      <c r="I547" s="253"/>
      <c r="J547" s="253"/>
      <c r="K547" s="253"/>
      <c r="L547" s="253"/>
      <c r="M547" s="253"/>
      <c r="N547" s="254"/>
      <c r="O547" s="254"/>
      <c r="P547" s="255"/>
      <c r="Q547" s="256"/>
      <c r="R547" s="256"/>
      <c r="S547" s="257" t="str">
        <f t="shared" si="48"/>
        <v/>
      </c>
      <c r="T547" s="253"/>
      <c r="U547" s="258"/>
      <c r="V547" s="253"/>
      <c r="W547" s="253"/>
      <c r="X547" s="253"/>
      <c r="Y547" s="253"/>
      <c r="Z547" s="258"/>
      <c r="AA547" s="258"/>
      <c r="AB547" s="259" t="str">
        <f t="shared" ca="1" si="49"/>
        <v/>
      </c>
      <c r="AC547" s="253"/>
      <c r="AD547" s="269"/>
      <c r="AE547" s="260"/>
      <c r="AF547" s="253" t="e">
        <f t="shared" ca="1" si="50"/>
        <v>#NUM!</v>
      </c>
      <c r="AG547" s="259" t="str">
        <f t="shared" ca="1" si="51"/>
        <v/>
      </c>
      <c r="AI547" s="228" t="str">
        <f t="shared" si="52"/>
        <v/>
      </c>
      <c r="AJ547" s="228" t="str">
        <f t="shared" si="53"/>
        <v/>
      </c>
    </row>
    <row r="548" spans="2:36" ht="16.8" hidden="1" thickBot="1" x14ac:dyDescent="0.35">
      <c r="B548" s="252">
        <v>543</v>
      </c>
      <c r="C548" s="253"/>
      <c r="D548" s="253"/>
      <c r="E548" s="253"/>
      <c r="F548" s="253"/>
      <c r="G548" s="253"/>
      <c r="H548" s="253"/>
      <c r="I548" s="253"/>
      <c r="J548" s="253"/>
      <c r="K548" s="253"/>
      <c r="L548" s="253"/>
      <c r="M548" s="253"/>
      <c r="N548" s="254"/>
      <c r="O548" s="254"/>
      <c r="P548" s="255"/>
      <c r="Q548" s="256"/>
      <c r="R548" s="256"/>
      <c r="S548" s="257" t="str">
        <f t="shared" si="48"/>
        <v/>
      </c>
      <c r="T548" s="253"/>
      <c r="U548" s="258"/>
      <c r="V548" s="253"/>
      <c r="W548" s="253"/>
      <c r="X548" s="253"/>
      <c r="Y548" s="253"/>
      <c r="Z548" s="258"/>
      <c r="AA548" s="258"/>
      <c r="AB548" s="259" t="str">
        <f t="shared" ca="1" si="49"/>
        <v/>
      </c>
      <c r="AC548" s="253"/>
      <c r="AD548" s="269"/>
      <c r="AE548" s="260"/>
      <c r="AF548" s="253" t="e">
        <f t="shared" ca="1" si="50"/>
        <v>#NUM!</v>
      </c>
      <c r="AG548" s="259" t="str">
        <f t="shared" ca="1" si="51"/>
        <v/>
      </c>
      <c r="AI548" s="228" t="str">
        <f t="shared" si="52"/>
        <v/>
      </c>
      <c r="AJ548" s="228" t="str">
        <f t="shared" si="53"/>
        <v/>
      </c>
    </row>
    <row r="549" spans="2:36" ht="16.8" hidden="1" thickBot="1" x14ac:dyDescent="0.35">
      <c r="B549" s="252">
        <v>544</v>
      </c>
      <c r="C549" s="253"/>
      <c r="D549" s="253"/>
      <c r="E549" s="253"/>
      <c r="F549" s="253"/>
      <c r="G549" s="253"/>
      <c r="H549" s="253"/>
      <c r="I549" s="253"/>
      <c r="J549" s="253"/>
      <c r="K549" s="253"/>
      <c r="L549" s="253"/>
      <c r="M549" s="253"/>
      <c r="N549" s="254"/>
      <c r="O549" s="254"/>
      <c r="P549" s="255"/>
      <c r="Q549" s="256"/>
      <c r="R549" s="256"/>
      <c r="S549" s="257" t="str">
        <f t="shared" si="48"/>
        <v/>
      </c>
      <c r="T549" s="253"/>
      <c r="U549" s="258"/>
      <c r="V549" s="253"/>
      <c r="W549" s="253"/>
      <c r="X549" s="253"/>
      <c r="Y549" s="253"/>
      <c r="Z549" s="258"/>
      <c r="AA549" s="258"/>
      <c r="AB549" s="259" t="str">
        <f t="shared" ca="1" si="49"/>
        <v/>
      </c>
      <c r="AC549" s="253"/>
      <c r="AD549" s="269"/>
      <c r="AE549" s="260"/>
      <c r="AF549" s="253" t="e">
        <f t="shared" ca="1" si="50"/>
        <v>#NUM!</v>
      </c>
      <c r="AG549" s="259" t="str">
        <f t="shared" ca="1" si="51"/>
        <v/>
      </c>
      <c r="AI549" s="228" t="str">
        <f t="shared" si="52"/>
        <v/>
      </c>
      <c r="AJ549" s="228" t="str">
        <f t="shared" si="53"/>
        <v/>
      </c>
    </row>
    <row r="550" spans="2:36" ht="16.8" hidden="1" thickBot="1" x14ac:dyDescent="0.35">
      <c r="B550" s="252">
        <v>545</v>
      </c>
      <c r="C550" s="253"/>
      <c r="D550" s="253"/>
      <c r="E550" s="253"/>
      <c r="F550" s="253"/>
      <c r="G550" s="253"/>
      <c r="H550" s="253"/>
      <c r="I550" s="253"/>
      <c r="J550" s="253"/>
      <c r="K550" s="253"/>
      <c r="L550" s="253"/>
      <c r="M550" s="253"/>
      <c r="N550" s="254"/>
      <c r="O550" s="254"/>
      <c r="P550" s="255"/>
      <c r="Q550" s="256"/>
      <c r="R550" s="256"/>
      <c r="S550" s="257" t="str">
        <f t="shared" si="48"/>
        <v/>
      </c>
      <c r="T550" s="253"/>
      <c r="U550" s="258"/>
      <c r="V550" s="253"/>
      <c r="W550" s="253"/>
      <c r="X550" s="253"/>
      <c r="Y550" s="253"/>
      <c r="Z550" s="258"/>
      <c r="AA550" s="258"/>
      <c r="AB550" s="259" t="str">
        <f t="shared" ca="1" si="49"/>
        <v/>
      </c>
      <c r="AC550" s="253"/>
      <c r="AD550" s="269"/>
      <c r="AE550" s="260"/>
      <c r="AF550" s="253" t="e">
        <f t="shared" ca="1" si="50"/>
        <v>#NUM!</v>
      </c>
      <c r="AG550" s="259" t="str">
        <f t="shared" ca="1" si="51"/>
        <v/>
      </c>
      <c r="AI550" s="228" t="str">
        <f t="shared" si="52"/>
        <v/>
      </c>
      <c r="AJ550" s="228" t="str">
        <f t="shared" si="53"/>
        <v/>
      </c>
    </row>
    <row r="551" spans="2:36" ht="16.8" hidden="1" thickBot="1" x14ac:dyDescent="0.35">
      <c r="B551" s="252">
        <v>546</v>
      </c>
      <c r="C551" s="253"/>
      <c r="D551" s="253"/>
      <c r="E551" s="253"/>
      <c r="F551" s="253"/>
      <c r="G551" s="253"/>
      <c r="H551" s="253"/>
      <c r="I551" s="253"/>
      <c r="J551" s="253"/>
      <c r="K551" s="253"/>
      <c r="L551" s="253"/>
      <c r="M551" s="253"/>
      <c r="N551" s="254"/>
      <c r="O551" s="254"/>
      <c r="P551" s="255"/>
      <c r="Q551" s="256"/>
      <c r="R551" s="256"/>
      <c r="S551" s="257" t="str">
        <f t="shared" si="48"/>
        <v/>
      </c>
      <c r="T551" s="253"/>
      <c r="U551" s="258"/>
      <c r="V551" s="253"/>
      <c r="W551" s="253"/>
      <c r="X551" s="253"/>
      <c r="Y551" s="253"/>
      <c r="Z551" s="258"/>
      <c r="AA551" s="258"/>
      <c r="AB551" s="259" t="str">
        <f t="shared" ca="1" si="49"/>
        <v/>
      </c>
      <c r="AC551" s="253"/>
      <c r="AD551" s="269"/>
      <c r="AE551" s="260"/>
      <c r="AF551" s="253" t="e">
        <f t="shared" ca="1" si="50"/>
        <v>#NUM!</v>
      </c>
      <c r="AG551" s="259" t="str">
        <f t="shared" ca="1" si="51"/>
        <v/>
      </c>
      <c r="AI551" s="228" t="str">
        <f t="shared" si="52"/>
        <v/>
      </c>
      <c r="AJ551" s="228" t="str">
        <f t="shared" si="53"/>
        <v/>
      </c>
    </row>
    <row r="552" spans="2:36" ht="16.8" hidden="1" thickBot="1" x14ac:dyDescent="0.35">
      <c r="B552" s="252">
        <v>547</v>
      </c>
      <c r="C552" s="253"/>
      <c r="D552" s="253"/>
      <c r="E552" s="253"/>
      <c r="F552" s="253"/>
      <c r="G552" s="253"/>
      <c r="H552" s="253"/>
      <c r="I552" s="253"/>
      <c r="J552" s="253"/>
      <c r="K552" s="253"/>
      <c r="L552" s="253"/>
      <c r="M552" s="253"/>
      <c r="N552" s="254"/>
      <c r="O552" s="254"/>
      <c r="P552" s="255"/>
      <c r="Q552" s="256"/>
      <c r="R552" s="256"/>
      <c r="S552" s="257" t="str">
        <f t="shared" si="48"/>
        <v/>
      </c>
      <c r="T552" s="253"/>
      <c r="U552" s="258"/>
      <c r="V552" s="253"/>
      <c r="W552" s="253"/>
      <c r="X552" s="253"/>
      <c r="Y552" s="253"/>
      <c r="Z552" s="258"/>
      <c r="AA552" s="258"/>
      <c r="AB552" s="259" t="str">
        <f t="shared" ca="1" si="49"/>
        <v/>
      </c>
      <c r="AC552" s="253"/>
      <c r="AD552" s="269"/>
      <c r="AE552" s="260"/>
      <c r="AF552" s="253" t="e">
        <f t="shared" ca="1" si="50"/>
        <v>#NUM!</v>
      </c>
      <c r="AG552" s="259" t="str">
        <f t="shared" ca="1" si="51"/>
        <v/>
      </c>
      <c r="AI552" s="228" t="str">
        <f t="shared" si="52"/>
        <v/>
      </c>
      <c r="AJ552" s="228" t="str">
        <f t="shared" si="53"/>
        <v/>
      </c>
    </row>
    <row r="553" spans="2:36" ht="16.8" hidden="1" thickBot="1" x14ac:dyDescent="0.35">
      <c r="B553" s="252">
        <v>548</v>
      </c>
      <c r="C553" s="253"/>
      <c r="D553" s="253"/>
      <c r="E553" s="253"/>
      <c r="F553" s="253"/>
      <c r="G553" s="253"/>
      <c r="H553" s="253"/>
      <c r="I553" s="253"/>
      <c r="J553" s="253"/>
      <c r="K553" s="253"/>
      <c r="L553" s="253"/>
      <c r="M553" s="253"/>
      <c r="N553" s="254"/>
      <c r="O553" s="254"/>
      <c r="P553" s="255"/>
      <c r="Q553" s="256"/>
      <c r="R553" s="256"/>
      <c r="S553" s="257" t="str">
        <f t="shared" si="48"/>
        <v/>
      </c>
      <c r="T553" s="253"/>
      <c r="U553" s="258"/>
      <c r="V553" s="253"/>
      <c r="W553" s="253"/>
      <c r="X553" s="253"/>
      <c r="Y553" s="253"/>
      <c r="Z553" s="258"/>
      <c r="AA553" s="258"/>
      <c r="AB553" s="259" t="str">
        <f t="shared" ca="1" si="49"/>
        <v/>
      </c>
      <c r="AC553" s="253"/>
      <c r="AD553" s="269"/>
      <c r="AE553" s="260"/>
      <c r="AF553" s="253" t="e">
        <f t="shared" ca="1" si="50"/>
        <v>#NUM!</v>
      </c>
      <c r="AG553" s="259" t="str">
        <f t="shared" ca="1" si="51"/>
        <v/>
      </c>
      <c r="AI553" s="228" t="str">
        <f t="shared" si="52"/>
        <v/>
      </c>
      <c r="AJ553" s="228" t="str">
        <f t="shared" si="53"/>
        <v/>
      </c>
    </row>
    <row r="554" spans="2:36" ht="16.8" hidden="1" thickBot="1" x14ac:dyDescent="0.35">
      <c r="B554" s="252">
        <v>549</v>
      </c>
      <c r="C554" s="253"/>
      <c r="D554" s="253"/>
      <c r="E554" s="253"/>
      <c r="F554" s="253"/>
      <c r="G554" s="253"/>
      <c r="H554" s="253"/>
      <c r="I554" s="253"/>
      <c r="J554" s="253"/>
      <c r="K554" s="253"/>
      <c r="L554" s="253"/>
      <c r="M554" s="253"/>
      <c r="N554" s="254"/>
      <c r="O554" s="254"/>
      <c r="P554" s="255"/>
      <c r="Q554" s="256"/>
      <c r="R554" s="256"/>
      <c r="S554" s="257" t="str">
        <f t="shared" si="48"/>
        <v/>
      </c>
      <c r="T554" s="253"/>
      <c r="U554" s="258"/>
      <c r="V554" s="253"/>
      <c r="W554" s="253"/>
      <c r="X554" s="253"/>
      <c r="Y554" s="253"/>
      <c r="Z554" s="258"/>
      <c r="AA554" s="258"/>
      <c r="AB554" s="259" t="str">
        <f t="shared" ca="1" si="49"/>
        <v/>
      </c>
      <c r="AC554" s="253"/>
      <c r="AD554" s="269"/>
      <c r="AE554" s="260"/>
      <c r="AF554" s="253" t="e">
        <f t="shared" ca="1" si="50"/>
        <v>#NUM!</v>
      </c>
      <c r="AG554" s="259" t="str">
        <f t="shared" ca="1" si="51"/>
        <v/>
      </c>
      <c r="AI554" s="228" t="str">
        <f t="shared" si="52"/>
        <v/>
      </c>
      <c r="AJ554" s="228" t="str">
        <f t="shared" si="53"/>
        <v/>
      </c>
    </row>
    <row r="555" spans="2:36" ht="16.8" hidden="1" thickBot="1" x14ac:dyDescent="0.35">
      <c r="B555" s="252">
        <v>550</v>
      </c>
      <c r="C555" s="253"/>
      <c r="D555" s="253"/>
      <c r="E555" s="253"/>
      <c r="F555" s="253"/>
      <c r="G555" s="253"/>
      <c r="H555" s="253"/>
      <c r="I555" s="253"/>
      <c r="J555" s="253"/>
      <c r="K555" s="253"/>
      <c r="L555" s="253"/>
      <c r="M555" s="253"/>
      <c r="N555" s="254"/>
      <c r="O555" s="254"/>
      <c r="P555" s="255"/>
      <c r="Q555" s="256"/>
      <c r="R555" s="256"/>
      <c r="S555" s="257" t="str">
        <f t="shared" si="48"/>
        <v/>
      </c>
      <c r="T555" s="253"/>
      <c r="U555" s="258"/>
      <c r="V555" s="253"/>
      <c r="W555" s="253"/>
      <c r="X555" s="253"/>
      <c r="Y555" s="253"/>
      <c r="Z555" s="258"/>
      <c r="AA555" s="258"/>
      <c r="AB555" s="259" t="str">
        <f t="shared" ca="1" si="49"/>
        <v/>
      </c>
      <c r="AC555" s="253"/>
      <c r="AD555" s="269"/>
      <c r="AE555" s="260"/>
      <c r="AF555" s="253" t="e">
        <f t="shared" ca="1" si="50"/>
        <v>#NUM!</v>
      </c>
      <c r="AG555" s="259" t="str">
        <f t="shared" ca="1" si="51"/>
        <v/>
      </c>
      <c r="AI555" s="228" t="str">
        <f t="shared" si="52"/>
        <v/>
      </c>
      <c r="AJ555" s="228" t="str">
        <f t="shared" si="53"/>
        <v/>
      </c>
    </row>
    <row r="556" spans="2:36" ht="16.8" hidden="1" thickBot="1" x14ac:dyDescent="0.35">
      <c r="B556" s="252">
        <v>551</v>
      </c>
      <c r="C556" s="253"/>
      <c r="D556" s="253"/>
      <c r="E556" s="253"/>
      <c r="F556" s="253"/>
      <c r="G556" s="253"/>
      <c r="H556" s="253"/>
      <c r="I556" s="253"/>
      <c r="J556" s="253"/>
      <c r="K556" s="253"/>
      <c r="L556" s="253"/>
      <c r="M556" s="253"/>
      <c r="N556" s="254"/>
      <c r="O556" s="254"/>
      <c r="P556" s="255"/>
      <c r="Q556" s="256"/>
      <c r="R556" s="256"/>
      <c r="S556" s="257" t="str">
        <f t="shared" si="48"/>
        <v/>
      </c>
      <c r="T556" s="253"/>
      <c r="U556" s="258"/>
      <c r="V556" s="253"/>
      <c r="W556" s="253"/>
      <c r="X556" s="253"/>
      <c r="Y556" s="253"/>
      <c r="Z556" s="258"/>
      <c r="AA556" s="258"/>
      <c r="AB556" s="259" t="str">
        <f t="shared" ca="1" si="49"/>
        <v/>
      </c>
      <c r="AC556" s="253"/>
      <c r="AD556" s="269"/>
      <c r="AE556" s="260"/>
      <c r="AF556" s="253" t="e">
        <f t="shared" ca="1" si="50"/>
        <v>#NUM!</v>
      </c>
      <c r="AG556" s="259" t="str">
        <f t="shared" ca="1" si="51"/>
        <v/>
      </c>
      <c r="AI556" s="228" t="str">
        <f t="shared" si="52"/>
        <v/>
      </c>
      <c r="AJ556" s="228" t="str">
        <f t="shared" si="53"/>
        <v/>
      </c>
    </row>
    <row r="557" spans="2:36" ht="16.8" hidden="1" thickBot="1" x14ac:dyDescent="0.35">
      <c r="B557" s="252">
        <v>552</v>
      </c>
      <c r="C557" s="253"/>
      <c r="D557" s="253"/>
      <c r="E557" s="253"/>
      <c r="F557" s="253"/>
      <c r="G557" s="253"/>
      <c r="H557" s="253"/>
      <c r="I557" s="253"/>
      <c r="J557" s="253"/>
      <c r="K557" s="253"/>
      <c r="L557" s="253"/>
      <c r="M557" s="253"/>
      <c r="N557" s="254"/>
      <c r="O557" s="254"/>
      <c r="P557" s="255"/>
      <c r="Q557" s="256"/>
      <c r="R557" s="256"/>
      <c r="S557" s="257" t="str">
        <f t="shared" si="48"/>
        <v/>
      </c>
      <c r="T557" s="253"/>
      <c r="U557" s="258"/>
      <c r="V557" s="253"/>
      <c r="W557" s="253"/>
      <c r="X557" s="253"/>
      <c r="Y557" s="253"/>
      <c r="Z557" s="258"/>
      <c r="AA557" s="258"/>
      <c r="AB557" s="259" t="str">
        <f t="shared" ca="1" si="49"/>
        <v/>
      </c>
      <c r="AC557" s="253"/>
      <c r="AD557" s="269"/>
      <c r="AE557" s="260"/>
      <c r="AF557" s="253" t="e">
        <f t="shared" ca="1" si="50"/>
        <v>#NUM!</v>
      </c>
      <c r="AG557" s="259" t="str">
        <f t="shared" ca="1" si="51"/>
        <v/>
      </c>
      <c r="AI557" s="228" t="str">
        <f t="shared" si="52"/>
        <v/>
      </c>
      <c r="AJ557" s="228" t="str">
        <f t="shared" si="53"/>
        <v/>
      </c>
    </row>
    <row r="558" spans="2:36" ht="16.8" hidden="1" thickBot="1" x14ac:dyDescent="0.35">
      <c r="B558" s="252">
        <v>553</v>
      </c>
      <c r="C558" s="253"/>
      <c r="D558" s="253"/>
      <c r="E558" s="253"/>
      <c r="F558" s="253"/>
      <c r="G558" s="253"/>
      <c r="H558" s="253"/>
      <c r="I558" s="253"/>
      <c r="J558" s="253"/>
      <c r="K558" s="253"/>
      <c r="L558" s="253"/>
      <c r="M558" s="253"/>
      <c r="N558" s="254"/>
      <c r="O558" s="254"/>
      <c r="P558" s="255"/>
      <c r="Q558" s="256"/>
      <c r="R558" s="256"/>
      <c r="S558" s="257" t="str">
        <f t="shared" si="48"/>
        <v/>
      </c>
      <c r="T558" s="253"/>
      <c r="U558" s="258"/>
      <c r="V558" s="253"/>
      <c r="W558" s="253"/>
      <c r="X558" s="253"/>
      <c r="Y558" s="253"/>
      <c r="Z558" s="258"/>
      <c r="AA558" s="258"/>
      <c r="AB558" s="259" t="str">
        <f t="shared" ca="1" si="49"/>
        <v/>
      </c>
      <c r="AC558" s="253"/>
      <c r="AD558" s="269"/>
      <c r="AE558" s="260"/>
      <c r="AF558" s="253" t="e">
        <f t="shared" ca="1" si="50"/>
        <v>#NUM!</v>
      </c>
      <c r="AG558" s="259" t="str">
        <f t="shared" ca="1" si="51"/>
        <v/>
      </c>
      <c r="AI558" s="228" t="str">
        <f t="shared" si="52"/>
        <v/>
      </c>
      <c r="AJ558" s="228" t="str">
        <f t="shared" si="53"/>
        <v/>
      </c>
    </row>
    <row r="559" spans="2:36" ht="16.8" hidden="1" thickBot="1" x14ac:dyDescent="0.35">
      <c r="B559" s="252">
        <v>554</v>
      </c>
      <c r="C559" s="253"/>
      <c r="D559" s="253"/>
      <c r="E559" s="253"/>
      <c r="F559" s="253"/>
      <c r="G559" s="253"/>
      <c r="H559" s="253"/>
      <c r="I559" s="253"/>
      <c r="J559" s="253"/>
      <c r="K559" s="253"/>
      <c r="L559" s="253"/>
      <c r="M559" s="253"/>
      <c r="N559" s="254"/>
      <c r="O559" s="254"/>
      <c r="P559" s="255"/>
      <c r="Q559" s="256"/>
      <c r="R559" s="256"/>
      <c r="S559" s="257" t="str">
        <f t="shared" si="48"/>
        <v/>
      </c>
      <c r="T559" s="253"/>
      <c r="U559" s="258"/>
      <c r="V559" s="253"/>
      <c r="W559" s="253"/>
      <c r="X559" s="253"/>
      <c r="Y559" s="253"/>
      <c r="Z559" s="258"/>
      <c r="AA559" s="258"/>
      <c r="AB559" s="259" t="str">
        <f t="shared" ca="1" si="49"/>
        <v/>
      </c>
      <c r="AC559" s="253"/>
      <c r="AD559" s="269"/>
      <c r="AE559" s="260"/>
      <c r="AF559" s="253" t="e">
        <f t="shared" ca="1" si="50"/>
        <v>#NUM!</v>
      </c>
      <c r="AG559" s="259" t="str">
        <f t="shared" ca="1" si="51"/>
        <v/>
      </c>
      <c r="AI559" s="228" t="str">
        <f t="shared" si="52"/>
        <v/>
      </c>
      <c r="AJ559" s="228" t="str">
        <f t="shared" si="53"/>
        <v/>
      </c>
    </row>
    <row r="560" spans="2:36" ht="16.8" hidden="1" thickBot="1" x14ac:dyDescent="0.35">
      <c r="B560" s="252">
        <v>555</v>
      </c>
      <c r="C560" s="253"/>
      <c r="D560" s="253"/>
      <c r="E560" s="253"/>
      <c r="F560" s="253"/>
      <c r="G560" s="253"/>
      <c r="H560" s="253"/>
      <c r="I560" s="253"/>
      <c r="J560" s="253"/>
      <c r="K560" s="253"/>
      <c r="L560" s="253"/>
      <c r="M560" s="253"/>
      <c r="N560" s="254"/>
      <c r="O560" s="254"/>
      <c r="P560" s="255"/>
      <c r="Q560" s="256"/>
      <c r="R560" s="256"/>
      <c r="S560" s="257" t="str">
        <f t="shared" si="48"/>
        <v/>
      </c>
      <c r="T560" s="253"/>
      <c r="U560" s="258"/>
      <c r="V560" s="253"/>
      <c r="W560" s="253"/>
      <c r="X560" s="253"/>
      <c r="Y560" s="253"/>
      <c r="Z560" s="258"/>
      <c r="AA560" s="258"/>
      <c r="AB560" s="259" t="str">
        <f t="shared" ca="1" si="49"/>
        <v/>
      </c>
      <c r="AC560" s="253"/>
      <c r="AD560" s="269"/>
      <c r="AE560" s="260"/>
      <c r="AF560" s="253" t="e">
        <f t="shared" ca="1" si="50"/>
        <v>#NUM!</v>
      </c>
      <c r="AG560" s="259" t="str">
        <f t="shared" ca="1" si="51"/>
        <v/>
      </c>
      <c r="AI560" s="228" t="str">
        <f t="shared" si="52"/>
        <v/>
      </c>
      <c r="AJ560" s="228" t="str">
        <f t="shared" si="53"/>
        <v/>
      </c>
    </row>
    <row r="561" spans="2:36" ht="16.8" hidden="1" thickBot="1" x14ac:dyDescent="0.35">
      <c r="B561" s="252">
        <v>556</v>
      </c>
      <c r="C561" s="253"/>
      <c r="D561" s="253"/>
      <c r="E561" s="253"/>
      <c r="F561" s="253"/>
      <c r="G561" s="253"/>
      <c r="H561" s="253"/>
      <c r="I561" s="253"/>
      <c r="J561" s="253"/>
      <c r="K561" s="253"/>
      <c r="L561" s="253"/>
      <c r="M561" s="253"/>
      <c r="N561" s="254"/>
      <c r="O561" s="254"/>
      <c r="P561" s="255"/>
      <c r="Q561" s="256"/>
      <c r="R561" s="256"/>
      <c r="S561" s="257" t="str">
        <f t="shared" si="48"/>
        <v/>
      </c>
      <c r="T561" s="253"/>
      <c r="U561" s="258"/>
      <c r="V561" s="253"/>
      <c r="W561" s="253"/>
      <c r="X561" s="253"/>
      <c r="Y561" s="253"/>
      <c r="Z561" s="258"/>
      <c r="AA561" s="258"/>
      <c r="AB561" s="259" t="str">
        <f t="shared" ca="1" si="49"/>
        <v/>
      </c>
      <c r="AC561" s="253"/>
      <c r="AD561" s="269"/>
      <c r="AE561" s="260"/>
      <c r="AF561" s="253" t="e">
        <f t="shared" ca="1" si="50"/>
        <v>#NUM!</v>
      </c>
      <c r="AG561" s="259" t="str">
        <f t="shared" ca="1" si="51"/>
        <v/>
      </c>
      <c r="AI561" s="228" t="str">
        <f t="shared" si="52"/>
        <v/>
      </c>
      <c r="AJ561" s="228" t="str">
        <f t="shared" si="53"/>
        <v/>
      </c>
    </row>
    <row r="562" spans="2:36" ht="16.8" hidden="1" thickBot="1" x14ac:dyDescent="0.35">
      <c r="B562" s="252">
        <v>557</v>
      </c>
      <c r="C562" s="253"/>
      <c r="D562" s="253"/>
      <c r="E562" s="253"/>
      <c r="F562" s="253"/>
      <c r="G562" s="253"/>
      <c r="H562" s="253"/>
      <c r="I562" s="253"/>
      <c r="J562" s="253"/>
      <c r="K562" s="253"/>
      <c r="L562" s="253"/>
      <c r="M562" s="253"/>
      <c r="N562" s="254"/>
      <c r="O562" s="254"/>
      <c r="P562" s="255"/>
      <c r="Q562" s="256"/>
      <c r="R562" s="256"/>
      <c r="S562" s="257" t="str">
        <f t="shared" si="48"/>
        <v/>
      </c>
      <c r="T562" s="253"/>
      <c r="U562" s="258"/>
      <c r="V562" s="253"/>
      <c r="W562" s="253"/>
      <c r="X562" s="253"/>
      <c r="Y562" s="253"/>
      <c r="Z562" s="258"/>
      <c r="AA562" s="258"/>
      <c r="AB562" s="259" t="str">
        <f t="shared" ca="1" si="49"/>
        <v/>
      </c>
      <c r="AC562" s="253"/>
      <c r="AD562" s="269"/>
      <c r="AE562" s="260"/>
      <c r="AF562" s="253" t="e">
        <f t="shared" ca="1" si="50"/>
        <v>#NUM!</v>
      </c>
      <c r="AG562" s="259" t="str">
        <f t="shared" ca="1" si="51"/>
        <v/>
      </c>
      <c r="AI562" s="228" t="str">
        <f t="shared" si="52"/>
        <v/>
      </c>
      <c r="AJ562" s="228" t="str">
        <f t="shared" si="53"/>
        <v/>
      </c>
    </row>
    <row r="563" spans="2:36" ht="16.8" hidden="1" thickBot="1" x14ac:dyDescent="0.35">
      <c r="B563" s="252">
        <v>558</v>
      </c>
      <c r="C563" s="253"/>
      <c r="D563" s="253"/>
      <c r="E563" s="253"/>
      <c r="F563" s="253"/>
      <c r="G563" s="253"/>
      <c r="H563" s="253"/>
      <c r="I563" s="253"/>
      <c r="J563" s="253"/>
      <c r="K563" s="253"/>
      <c r="L563" s="253"/>
      <c r="M563" s="253"/>
      <c r="N563" s="254"/>
      <c r="O563" s="254"/>
      <c r="P563" s="255"/>
      <c r="Q563" s="256"/>
      <c r="R563" s="256"/>
      <c r="S563" s="257" t="str">
        <f t="shared" si="48"/>
        <v/>
      </c>
      <c r="T563" s="253"/>
      <c r="U563" s="258"/>
      <c r="V563" s="253"/>
      <c r="W563" s="253"/>
      <c r="X563" s="253"/>
      <c r="Y563" s="253"/>
      <c r="Z563" s="258"/>
      <c r="AA563" s="258"/>
      <c r="AB563" s="259" t="str">
        <f t="shared" ca="1" si="49"/>
        <v/>
      </c>
      <c r="AC563" s="253"/>
      <c r="AD563" s="269"/>
      <c r="AE563" s="260"/>
      <c r="AF563" s="253" t="e">
        <f t="shared" ca="1" si="50"/>
        <v>#NUM!</v>
      </c>
      <c r="AG563" s="259" t="str">
        <f t="shared" ca="1" si="51"/>
        <v/>
      </c>
      <c r="AI563" s="228" t="str">
        <f t="shared" si="52"/>
        <v/>
      </c>
      <c r="AJ563" s="228" t="str">
        <f t="shared" si="53"/>
        <v/>
      </c>
    </row>
    <row r="564" spans="2:36" ht="16.8" hidden="1" thickBot="1" x14ac:dyDescent="0.35">
      <c r="B564" s="252">
        <v>559</v>
      </c>
      <c r="C564" s="253"/>
      <c r="D564" s="253"/>
      <c r="E564" s="253"/>
      <c r="F564" s="253"/>
      <c r="G564" s="253"/>
      <c r="H564" s="253"/>
      <c r="I564" s="253"/>
      <c r="J564" s="253"/>
      <c r="K564" s="253"/>
      <c r="L564" s="253"/>
      <c r="M564" s="253"/>
      <c r="N564" s="254"/>
      <c r="O564" s="254"/>
      <c r="P564" s="255"/>
      <c r="Q564" s="256"/>
      <c r="R564" s="256"/>
      <c r="S564" s="257" t="str">
        <f t="shared" si="48"/>
        <v/>
      </c>
      <c r="T564" s="253"/>
      <c r="U564" s="258"/>
      <c r="V564" s="253"/>
      <c r="W564" s="253"/>
      <c r="X564" s="253"/>
      <c r="Y564" s="253"/>
      <c r="Z564" s="258"/>
      <c r="AA564" s="258"/>
      <c r="AB564" s="259" t="str">
        <f t="shared" ca="1" si="49"/>
        <v/>
      </c>
      <c r="AC564" s="253"/>
      <c r="AD564" s="269"/>
      <c r="AE564" s="260"/>
      <c r="AF564" s="253" t="e">
        <f t="shared" ca="1" si="50"/>
        <v>#NUM!</v>
      </c>
      <c r="AG564" s="259" t="str">
        <f t="shared" ca="1" si="51"/>
        <v/>
      </c>
      <c r="AI564" s="228" t="str">
        <f t="shared" si="52"/>
        <v/>
      </c>
      <c r="AJ564" s="228" t="str">
        <f t="shared" si="53"/>
        <v/>
      </c>
    </row>
    <row r="565" spans="2:36" ht="16.8" hidden="1" thickBot="1" x14ac:dyDescent="0.35">
      <c r="B565" s="252">
        <v>560</v>
      </c>
      <c r="C565" s="253"/>
      <c r="D565" s="253"/>
      <c r="E565" s="253"/>
      <c r="F565" s="253"/>
      <c r="G565" s="253"/>
      <c r="H565" s="253"/>
      <c r="I565" s="253"/>
      <c r="J565" s="253"/>
      <c r="K565" s="253"/>
      <c r="L565" s="253"/>
      <c r="M565" s="253"/>
      <c r="N565" s="254"/>
      <c r="O565" s="254"/>
      <c r="P565" s="255"/>
      <c r="Q565" s="256"/>
      <c r="R565" s="256"/>
      <c r="S565" s="257" t="str">
        <f t="shared" si="48"/>
        <v/>
      </c>
      <c r="T565" s="253"/>
      <c r="U565" s="258"/>
      <c r="V565" s="253"/>
      <c r="W565" s="253"/>
      <c r="X565" s="253"/>
      <c r="Y565" s="253"/>
      <c r="Z565" s="258"/>
      <c r="AA565" s="258"/>
      <c r="AB565" s="259" t="str">
        <f t="shared" ca="1" si="49"/>
        <v/>
      </c>
      <c r="AC565" s="253"/>
      <c r="AD565" s="269"/>
      <c r="AE565" s="260"/>
      <c r="AF565" s="253" t="e">
        <f t="shared" ca="1" si="50"/>
        <v>#NUM!</v>
      </c>
      <c r="AG565" s="259" t="str">
        <f t="shared" ca="1" si="51"/>
        <v/>
      </c>
      <c r="AI565" s="228" t="str">
        <f t="shared" si="52"/>
        <v/>
      </c>
      <c r="AJ565" s="228" t="str">
        <f t="shared" si="53"/>
        <v/>
      </c>
    </row>
    <row r="566" spans="2:36" ht="16.8" hidden="1" thickBot="1" x14ac:dyDescent="0.35">
      <c r="B566" s="252">
        <v>561</v>
      </c>
      <c r="C566" s="253"/>
      <c r="D566" s="253"/>
      <c r="E566" s="253"/>
      <c r="F566" s="253"/>
      <c r="G566" s="253"/>
      <c r="H566" s="253"/>
      <c r="I566" s="253"/>
      <c r="J566" s="253"/>
      <c r="K566" s="253"/>
      <c r="L566" s="253"/>
      <c r="M566" s="253"/>
      <c r="N566" s="254"/>
      <c r="O566" s="254"/>
      <c r="P566" s="255"/>
      <c r="Q566" s="256"/>
      <c r="R566" s="256"/>
      <c r="S566" s="257" t="str">
        <f t="shared" si="48"/>
        <v/>
      </c>
      <c r="T566" s="253"/>
      <c r="U566" s="258"/>
      <c r="V566" s="253"/>
      <c r="W566" s="253"/>
      <c r="X566" s="253"/>
      <c r="Y566" s="253"/>
      <c r="Z566" s="258"/>
      <c r="AA566" s="258"/>
      <c r="AB566" s="259" t="str">
        <f t="shared" ca="1" si="49"/>
        <v/>
      </c>
      <c r="AC566" s="253"/>
      <c r="AD566" s="269"/>
      <c r="AE566" s="260"/>
      <c r="AF566" s="253" t="e">
        <f t="shared" ca="1" si="50"/>
        <v>#NUM!</v>
      </c>
      <c r="AG566" s="259" t="str">
        <f t="shared" ca="1" si="51"/>
        <v/>
      </c>
      <c r="AI566" s="228" t="str">
        <f t="shared" si="52"/>
        <v/>
      </c>
      <c r="AJ566" s="228" t="str">
        <f t="shared" si="53"/>
        <v/>
      </c>
    </row>
    <row r="567" spans="2:36" ht="16.8" hidden="1" thickBot="1" x14ac:dyDescent="0.35">
      <c r="B567" s="252">
        <v>562</v>
      </c>
      <c r="C567" s="253"/>
      <c r="D567" s="253"/>
      <c r="E567" s="253"/>
      <c r="F567" s="253"/>
      <c r="G567" s="253"/>
      <c r="H567" s="253"/>
      <c r="I567" s="253"/>
      <c r="J567" s="253"/>
      <c r="K567" s="253"/>
      <c r="L567" s="253"/>
      <c r="M567" s="253"/>
      <c r="N567" s="254"/>
      <c r="O567" s="254"/>
      <c r="P567" s="255"/>
      <c r="Q567" s="256"/>
      <c r="R567" s="256"/>
      <c r="S567" s="257" t="str">
        <f t="shared" si="48"/>
        <v/>
      </c>
      <c r="T567" s="253"/>
      <c r="U567" s="258"/>
      <c r="V567" s="253"/>
      <c r="W567" s="253"/>
      <c r="X567" s="253"/>
      <c r="Y567" s="253"/>
      <c r="Z567" s="258"/>
      <c r="AA567" s="258"/>
      <c r="AB567" s="259" t="str">
        <f t="shared" ca="1" si="49"/>
        <v/>
      </c>
      <c r="AC567" s="253"/>
      <c r="AD567" s="269"/>
      <c r="AE567" s="260"/>
      <c r="AF567" s="253" t="e">
        <f t="shared" ca="1" si="50"/>
        <v>#NUM!</v>
      </c>
      <c r="AG567" s="259" t="str">
        <f t="shared" ca="1" si="51"/>
        <v/>
      </c>
      <c r="AI567" s="228" t="str">
        <f t="shared" si="52"/>
        <v/>
      </c>
      <c r="AJ567" s="228" t="str">
        <f t="shared" si="53"/>
        <v/>
      </c>
    </row>
    <row r="568" spans="2:36" ht="16.8" hidden="1" thickBot="1" x14ac:dyDescent="0.35">
      <c r="B568" s="252">
        <v>563</v>
      </c>
      <c r="C568" s="253"/>
      <c r="D568" s="253"/>
      <c r="E568" s="253"/>
      <c r="F568" s="253"/>
      <c r="G568" s="253"/>
      <c r="H568" s="253"/>
      <c r="I568" s="253"/>
      <c r="J568" s="253"/>
      <c r="K568" s="253"/>
      <c r="L568" s="253"/>
      <c r="M568" s="253"/>
      <c r="N568" s="254"/>
      <c r="O568" s="254"/>
      <c r="P568" s="255"/>
      <c r="Q568" s="256"/>
      <c r="R568" s="256"/>
      <c r="S568" s="257" t="str">
        <f t="shared" si="48"/>
        <v/>
      </c>
      <c r="T568" s="253"/>
      <c r="U568" s="258"/>
      <c r="V568" s="253"/>
      <c r="W568" s="253"/>
      <c r="X568" s="253"/>
      <c r="Y568" s="253"/>
      <c r="Z568" s="258"/>
      <c r="AA568" s="258"/>
      <c r="AB568" s="259" t="str">
        <f t="shared" ca="1" si="49"/>
        <v/>
      </c>
      <c r="AC568" s="253"/>
      <c r="AD568" s="269"/>
      <c r="AE568" s="260"/>
      <c r="AF568" s="253" t="e">
        <f t="shared" ca="1" si="50"/>
        <v>#NUM!</v>
      </c>
      <c r="AG568" s="259" t="str">
        <f t="shared" ca="1" si="51"/>
        <v/>
      </c>
      <c r="AI568" s="228" t="str">
        <f t="shared" si="52"/>
        <v/>
      </c>
      <c r="AJ568" s="228" t="str">
        <f t="shared" si="53"/>
        <v/>
      </c>
    </row>
    <row r="569" spans="2:36" ht="16.8" hidden="1" thickBot="1" x14ac:dyDescent="0.35">
      <c r="B569" s="252">
        <v>564</v>
      </c>
      <c r="C569" s="253"/>
      <c r="D569" s="253"/>
      <c r="E569" s="253"/>
      <c r="F569" s="253"/>
      <c r="G569" s="253"/>
      <c r="H569" s="253"/>
      <c r="I569" s="253"/>
      <c r="J569" s="253"/>
      <c r="K569" s="253"/>
      <c r="L569" s="253"/>
      <c r="M569" s="253"/>
      <c r="N569" s="254"/>
      <c r="O569" s="254"/>
      <c r="P569" s="255"/>
      <c r="Q569" s="256"/>
      <c r="R569" s="256"/>
      <c r="S569" s="257" t="str">
        <f t="shared" si="48"/>
        <v/>
      </c>
      <c r="T569" s="253"/>
      <c r="U569" s="258"/>
      <c r="V569" s="253"/>
      <c r="W569" s="253"/>
      <c r="X569" s="253"/>
      <c r="Y569" s="253"/>
      <c r="Z569" s="258"/>
      <c r="AA569" s="258"/>
      <c r="AB569" s="259" t="str">
        <f t="shared" ca="1" si="49"/>
        <v/>
      </c>
      <c r="AC569" s="253"/>
      <c r="AD569" s="269"/>
      <c r="AE569" s="260"/>
      <c r="AF569" s="253" t="e">
        <f t="shared" ca="1" si="50"/>
        <v>#NUM!</v>
      </c>
      <c r="AG569" s="259" t="str">
        <f t="shared" ca="1" si="51"/>
        <v/>
      </c>
      <c r="AI569" s="228" t="str">
        <f t="shared" si="52"/>
        <v/>
      </c>
      <c r="AJ569" s="228" t="str">
        <f t="shared" si="53"/>
        <v/>
      </c>
    </row>
    <row r="570" spans="2:36" ht="16.8" hidden="1" thickBot="1" x14ac:dyDescent="0.35">
      <c r="B570" s="252">
        <v>565</v>
      </c>
      <c r="C570" s="253"/>
      <c r="D570" s="253"/>
      <c r="E570" s="253"/>
      <c r="F570" s="253"/>
      <c r="G570" s="253"/>
      <c r="H570" s="253"/>
      <c r="I570" s="253"/>
      <c r="J570" s="253"/>
      <c r="K570" s="253"/>
      <c r="L570" s="253"/>
      <c r="M570" s="253"/>
      <c r="N570" s="254"/>
      <c r="O570" s="254"/>
      <c r="P570" s="255"/>
      <c r="Q570" s="256"/>
      <c r="R570" s="256"/>
      <c r="S570" s="257" t="str">
        <f t="shared" si="48"/>
        <v/>
      </c>
      <c r="T570" s="253"/>
      <c r="U570" s="258"/>
      <c r="V570" s="253"/>
      <c r="W570" s="253"/>
      <c r="X570" s="253"/>
      <c r="Y570" s="253"/>
      <c r="Z570" s="258"/>
      <c r="AA570" s="258"/>
      <c r="AB570" s="259" t="str">
        <f t="shared" ca="1" si="49"/>
        <v/>
      </c>
      <c r="AC570" s="253"/>
      <c r="AD570" s="269"/>
      <c r="AE570" s="260"/>
      <c r="AF570" s="253" t="e">
        <f t="shared" ca="1" si="50"/>
        <v>#NUM!</v>
      </c>
      <c r="AG570" s="259" t="str">
        <f t="shared" ca="1" si="51"/>
        <v/>
      </c>
      <c r="AI570" s="228" t="str">
        <f t="shared" si="52"/>
        <v/>
      </c>
      <c r="AJ570" s="228" t="str">
        <f t="shared" si="53"/>
        <v/>
      </c>
    </row>
    <row r="571" spans="2:36" ht="16.8" hidden="1" thickBot="1" x14ac:dyDescent="0.35">
      <c r="B571" s="252">
        <v>566</v>
      </c>
      <c r="C571" s="253"/>
      <c r="D571" s="253"/>
      <c r="E571" s="253"/>
      <c r="F571" s="253"/>
      <c r="G571" s="253"/>
      <c r="H571" s="253"/>
      <c r="I571" s="253"/>
      <c r="J571" s="253"/>
      <c r="K571" s="253"/>
      <c r="L571" s="253"/>
      <c r="M571" s="253"/>
      <c r="N571" s="254"/>
      <c r="O571" s="254"/>
      <c r="P571" s="255"/>
      <c r="Q571" s="256"/>
      <c r="R571" s="256"/>
      <c r="S571" s="257" t="str">
        <f t="shared" si="48"/>
        <v/>
      </c>
      <c r="T571" s="253"/>
      <c r="U571" s="258"/>
      <c r="V571" s="253"/>
      <c r="W571" s="253"/>
      <c r="X571" s="253"/>
      <c r="Y571" s="253"/>
      <c r="Z571" s="258"/>
      <c r="AA571" s="258"/>
      <c r="AB571" s="259" t="str">
        <f t="shared" ca="1" si="49"/>
        <v/>
      </c>
      <c r="AC571" s="253"/>
      <c r="AD571" s="269"/>
      <c r="AE571" s="260"/>
      <c r="AF571" s="253" t="e">
        <f t="shared" ca="1" si="50"/>
        <v>#NUM!</v>
      </c>
      <c r="AG571" s="259" t="str">
        <f t="shared" ca="1" si="51"/>
        <v/>
      </c>
      <c r="AI571" s="228" t="str">
        <f t="shared" si="52"/>
        <v/>
      </c>
      <c r="AJ571" s="228" t="str">
        <f t="shared" si="53"/>
        <v/>
      </c>
    </row>
    <row r="572" spans="2:36" ht="16.8" hidden="1" thickBot="1" x14ac:dyDescent="0.35">
      <c r="B572" s="252">
        <v>567</v>
      </c>
      <c r="C572" s="253"/>
      <c r="D572" s="253"/>
      <c r="E572" s="253"/>
      <c r="F572" s="253"/>
      <c r="G572" s="253"/>
      <c r="H572" s="253"/>
      <c r="I572" s="253"/>
      <c r="J572" s="253"/>
      <c r="K572" s="253"/>
      <c r="L572" s="253"/>
      <c r="M572" s="253"/>
      <c r="N572" s="254"/>
      <c r="O572" s="254"/>
      <c r="P572" s="255"/>
      <c r="Q572" s="256"/>
      <c r="R572" s="256"/>
      <c r="S572" s="257" t="str">
        <f t="shared" si="48"/>
        <v/>
      </c>
      <c r="T572" s="253"/>
      <c r="U572" s="258"/>
      <c r="V572" s="253"/>
      <c r="W572" s="253"/>
      <c r="X572" s="253"/>
      <c r="Y572" s="253"/>
      <c r="Z572" s="258"/>
      <c r="AA572" s="258"/>
      <c r="AB572" s="259" t="str">
        <f t="shared" ca="1" si="49"/>
        <v/>
      </c>
      <c r="AC572" s="253"/>
      <c r="AD572" s="269"/>
      <c r="AE572" s="260"/>
      <c r="AF572" s="253" t="e">
        <f t="shared" ca="1" si="50"/>
        <v>#NUM!</v>
      </c>
      <c r="AG572" s="259" t="str">
        <f t="shared" ca="1" si="51"/>
        <v/>
      </c>
      <c r="AI572" s="228" t="str">
        <f t="shared" si="52"/>
        <v/>
      </c>
      <c r="AJ572" s="228" t="str">
        <f t="shared" si="53"/>
        <v/>
      </c>
    </row>
    <row r="573" spans="2:36" ht="16.8" hidden="1" thickBot="1" x14ac:dyDescent="0.35">
      <c r="B573" s="252">
        <v>568</v>
      </c>
      <c r="C573" s="253"/>
      <c r="D573" s="253"/>
      <c r="E573" s="253"/>
      <c r="F573" s="253"/>
      <c r="G573" s="253"/>
      <c r="H573" s="253"/>
      <c r="I573" s="253"/>
      <c r="J573" s="253"/>
      <c r="K573" s="253"/>
      <c r="L573" s="253"/>
      <c r="M573" s="253"/>
      <c r="N573" s="254"/>
      <c r="O573" s="254"/>
      <c r="P573" s="255"/>
      <c r="Q573" s="256"/>
      <c r="R573" s="256"/>
      <c r="S573" s="257" t="str">
        <f t="shared" si="48"/>
        <v/>
      </c>
      <c r="T573" s="253"/>
      <c r="U573" s="258"/>
      <c r="V573" s="253"/>
      <c r="W573" s="253"/>
      <c r="X573" s="253"/>
      <c r="Y573" s="253"/>
      <c r="Z573" s="258"/>
      <c r="AA573" s="258"/>
      <c r="AB573" s="259" t="str">
        <f t="shared" ca="1" si="49"/>
        <v/>
      </c>
      <c r="AC573" s="253"/>
      <c r="AD573" s="269"/>
      <c r="AE573" s="260"/>
      <c r="AF573" s="253" t="e">
        <f t="shared" ca="1" si="50"/>
        <v>#NUM!</v>
      </c>
      <c r="AG573" s="259" t="str">
        <f t="shared" ca="1" si="51"/>
        <v/>
      </c>
      <c r="AI573" s="228" t="str">
        <f t="shared" si="52"/>
        <v/>
      </c>
      <c r="AJ573" s="228" t="str">
        <f t="shared" si="53"/>
        <v/>
      </c>
    </row>
    <row r="574" spans="2:36" ht="16.8" hidden="1" thickBot="1" x14ac:dyDescent="0.35">
      <c r="B574" s="252">
        <v>569</v>
      </c>
      <c r="C574" s="253"/>
      <c r="D574" s="253"/>
      <c r="E574" s="253"/>
      <c r="F574" s="253"/>
      <c r="G574" s="253"/>
      <c r="H574" s="253"/>
      <c r="I574" s="253"/>
      <c r="J574" s="253"/>
      <c r="K574" s="253"/>
      <c r="L574" s="253"/>
      <c r="M574" s="253"/>
      <c r="N574" s="254"/>
      <c r="O574" s="254"/>
      <c r="P574" s="255"/>
      <c r="Q574" s="256"/>
      <c r="R574" s="256"/>
      <c r="S574" s="257" t="str">
        <f t="shared" si="48"/>
        <v/>
      </c>
      <c r="T574" s="253"/>
      <c r="U574" s="258"/>
      <c r="V574" s="253"/>
      <c r="W574" s="253"/>
      <c r="X574" s="253"/>
      <c r="Y574" s="253"/>
      <c r="Z574" s="258"/>
      <c r="AA574" s="258"/>
      <c r="AB574" s="259" t="str">
        <f t="shared" ca="1" si="49"/>
        <v/>
      </c>
      <c r="AC574" s="253"/>
      <c r="AD574" s="269"/>
      <c r="AE574" s="260"/>
      <c r="AF574" s="253" t="e">
        <f t="shared" ca="1" si="50"/>
        <v>#NUM!</v>
      </c>
      <c r="AG574" s="259" t="str">
        <f t="shared" ca="1" si="51"/>
        <v/>
      </c>
      <c r="AI574" s="228" t="str">
        <f t="shared" si="52"/>
        <v/>
      </c>
      <c r="AJ574" s="228" t="str">
        <f t="shared" si="53"/>
        <v/>
      </c>
    </row>
    <row r="575" spans="2:36" ht="16.8" hidden="1" thickBot="1" x14ac:dyDescent="0.35">
      <c r="B575" s="252">
        <v>570</v>
      </c>
      <c r="C575" s="253"/>
      <c r="D575" s="253"/>
      <c r="E575" s="253"/>
      <c r="F575" s="253"/>
      <c r="G575" s="253"/>
      <c r="H575" s="253"/>
      <c r="I575" s="253"/>
      <c r="J575" s="253"/>
      <c r="K575" s="253"/>
      <c r="L575" s="253"/>
      <c r="M575" s="253"/>
      <c r="N575" s="254"/>
      <c r="O575" s="254"/>
      <c r="P575" s="255"/>
      <c r="Q575" s="256"/>
      <c r="R575" s="256"/>
      <c r="S575" s="257" t="str">
        <f t="shared" si="48"/>
        <v/>
      </c>
      <c r="T575" s="253"/>
      <c r="U575" s="258"/>
      <c r="V575" s="253"/>
      <c r="W575" s="253"/>
      <c r="X575" s="253"/>
      <c r="Y575" s="253"/>
      <c r="Z575" s="258"/>
      <c r="AA575" s="258"/>
      <c r="AB575" s="259" t="str">
        <f t="shared" ca="1" si="49"/>
        <v/>
      </c>
      <c r="AC575" s="253"/>
      <c r="AD575" s="269"/>
      <c r="AE575" s="260"/>
      <c r="AF575" s="253" t="e">
        <f t="shared" ca="1" si="50"/>
        <v>#NUM!</v>
      </c>
      <c r="AG575" s="259" t="str">
        <f t="shared" ca="1" si="51"/>
        <v/>
      </c>
      <c r="AI575" s="228" t="str">
        <f t="shared" si="52"/>
        <v/>
      </c>
      <c r="AJ575" s="228" t="str">
        <f t="shared" si="53"/>
        <v/>
      </c>
    </row>
    <row r="576" spans="2:36" ht="16.8" hidden="1" thickBot="1" x14ac:dyDescent="0.35">
      <c r="B576" s="252">
        <v>571</v>
      </c>
      <c r="C576" s="253"/>
      <c r="D576" s="253"/>
      <c r="E576" s="253"/>
      <c r="F576" s="253"/>
      <c r="G576" s="253"/>
      <c r="H576" s="253"/>
      <c r="I576" s="253"/>
      <c r="J576" s="253"/>
      <c r="K576" s="253"/>
      <c r="L576" s="253"/>
      <c r="M576" s="253"/>
      <c r="N576" s="254"/>
      <c r="O576" s="254"/>
      <c r="P576" s="255"/>
      <c r="Q576" s="256"/>
      <c r="R576" s="256"/>
      <c r="S576" s="257" t="str">
        <f t="shared" si="48"/>
        <v/>
      </c>
      <c r="T576" s="253"/>
      <c r="U576" s="258"/>
      <c r="V576" s="253"/>
      <c r="W576" s="253"/>
      <c r="X576" s="253"/>
      <c r="Y576" s="253"/>
      <c r="Z576" s="258"/>
      <c r="AA576" s="258"/>
      <c r="AB576" s="259" t="str">
        <f t="shared" ca="1" si="49"/>
        <v/>
      </c>
      <c r="AC576" s="253"/>
      <c r="AD576" s="269"/>
      <c r="AE576" s="260"/>
      <c r="AF576" s="253" t="e">
        <f t="shared" ca="1" si="50"/>
        <v>#NUM!</v>
      </c>
      <c r="AG576" s="259" t="str">
        <f t="shared" ca="1" si="51"/>
        <v/>
      </c>
      <c r="AI576" s="228" t="str">
        <f t="shared" si="52"/>
        <v/>
      </c>
      <c r="AJ576" s="228" t="str">
        <f t="shared" si="53"/>
        <v/>
      </c>
    </row>
    <row r="577" spans="2:36" ht="16.8" hidden="1" thickBot="1" x14ac:dyDescent="0.35">
      <c r="B577" s="252">
        <v>572</v>
      </c>
      <c r="C577" s="253"/>
      <c r="D577" s="253"/>
      <c r="E577" s="253"/>
      <c r="F577" s="253"/>
      <c r="G577" s="253"/>
      <c r="H577" s="253"/>
      <c r="I577" s="253"/>
      <c r="J577" s="253"/>
      <c r="K577" s="253"/>
      <c r="L577" s="253"/>
      <c r="M577" s="253"/>
      <c r="N577" s="254"/>
      <c r="O577" s="254"/>
      <c r="P577" s="255"/>
      <c r="Q577" s="256"/>
      <c r="R577" s="256"/>
      <c r="S577" s="257" t="str">
        <f t="shared" si="48"/>
        <v/>
      </c>
      <c r="T577" s="253"/>
      <c r="U577" s="258"/>
      <c r="V577" s="253"/>
      <c r="W577" s="253"/>
      <c r="X577" s="253"/>
      <c r="Y577" s="253"/>
      <c r="Z577" s="258"/>
      <c r="AA577" s="258"/>
      <c r="AB577" s="259" t="str">
        <f t="shared" ca="1" si="49"/>
        <v/>
      </c>
      <c r="AC577" s="253"/>
      <c r="AD577" s="269"/>
      <c r="AE577" s="260"/>
      <c r="AF577" s="253" t="e">
        <f t="shared" ca="1" si="50"/>
        <v>#NUM!</v>
      </c>
      <c r="AG577" s="259" t="str">
        <f t="shared" ca="1" si="51"/>
        <v/>
      </c>
      <c r="AI577" s="228" t="str">
        <f t="shared" si="52"/>
        <v/>
      </c>
      <c r="AJ577" s="228" t="str">
        <f t="shared" si="53"/>
        <v/>
      </c>
    </row>
    <row r="578" spans="2:36" ht="16.8" hidden="1" thickBot="1" x14ac:dyDescent="0.35">
      <c r="B578" s="252">
        <v>573</v>
      </c>
      <c r="C578" s="253"/>
      <c r="D578" s="253"/>
      <c r="E578" s="253"/>
      <c r="F578" s="253"/>
      <c r="G578" s="253"/>
      <c r="H578" s="253"/>
      <c r="I578" s="253"/>
      <c r="J578" s="253"/>
      <c r="K578" s="253"/>
      <c r="L578" s="253"/>
      <c r="M578" s="253"/>
      <c r="N578" s="254"/>
      <c r="O578" s="254"/>
      <c r="P578" s="255"/>
      <c r="Q578" s="256"/>
      <c r="R578" s="256"/>
      <c r="S578" s="257" t="str">
        <f t="shared" si="48"/>
        <v/>
      </c>
      <c r="T578" s="253"/>
      <c r="U578" s="258"/>
      <c r="V578" s="253"/>
      <c r="W578" s="253"/>
      <c r="X578" s="253"/>
      <c r="Y578" s="253"/>
      <c r="Z578" s="258"/>
      <c r="AA578" s="258"/>
      <c r="AB578" s="259" t="str">
        <f t="shared" ca="1" si="49"/>
        <v/>
      </c>
      <c r="AC578" s="253"/>
      <c r="AD578" s="269"/>
      <c r="AE578" s="260"/>
      <c r="AF578" s="253" t="e">
        <f t="shared" ca="1" si="50"/>
        <v>#NUM!</v>
      </c>
      <c r="AG578" s="259" t="str">
        <f t="shared" ca="1" si="51"/>
        <v/>
      </c>
      <c r="AI578" s="228" t="str">
        <f t="shared" si="52"/>
        <v/>
      </c>
      <c r="AJ578" s="228" t="str">
        <f t="shared" si="53"/>
        <v/>
      </c>
    </row>
    <row r="579" spans="2:36" ht="16.8" hidden="1" thickBot="1" x14ac:dyDescent="0.35">
      <c r="B579" s="252">
        <v>574</v>
      </c>
      <c r="C579" s="253"/>
      <c r="D579" s="253"/>
      <c r="E579" s="253"/>
      <c r="F579" s="253"/>
      <c r="G579" s="253"/>
      <c r="H579" s="253"/>
      <c r="I579" s="253"/>
      <c r="J579" s="253"/>
      <c r="K579" s="253"/>
      <c r="L579" s="253"/>
      <c r="M579" s="253"/>
      <c r="N579" s="254"/>
      <c r="O579" s="254"/>
      <c r="P579" s="255"/>
      <c r="Q579" s="256"/>
      <c r="R579" s="256"/>
      <c r="S579" s="257" t="str">
        <f t="shared" si="48"/>
        <v/>
      </c>
      <c r="T579" s="253"/>
      <c r="U579" s="258"/>
      <c r="V579" s="253"/>
      <c r="W579" s="253"/>
      <c r="X579" s="253"/>
      <c r="Y579" s="253"/>
      <c r="Z579" s="258"/>
      <c r="AA579" s="258"/>
      <c r="AB579" s="259" t="str">
        <f t="shared" ca="1" si="49"/>
        <v/>
      </c>
      <c r="AC579" s="253"/>
      <c r="AD579" s="269"/>
      <c r="AE579" s="260"/>
      <c r="AF579" s="253" t="e">
        <f t="shared" ca="1" si="50"/>
        <v>#NUM!</v>
      </c>
      <c r="AG579" s="259" t="str">
        <f t="shared" ca="1" si="51"/>
        <v/>
      </c>
      <c r="AI579" s="228" t="str">
        <f t="shared" si="52"/>
        <v/>
      </c>
      <c r="AJ579" s="228" t="str">
        <f t="shared" si="53"/>
        <v/>
      </c>
    </row>
    <row r="580" spans="2:36" ht="16.8" hidden="1" thickBot="1" x14ac:dyDescent="0.35">
      <c r="B580" s="252">
        <v>575</v>
      </c>
      <c r="C580" s="253"/>
      <c r="D580" s="253"/>
      <c r="E580" s="253"/>
      <c r="F580" s="253"/>
      <c r="G580" s="253"/>
      <c r="H580" s="253"/>
      <c r="I580" s="253"/>
      <c r="J580" s="253"/>
      <c r="K580" s="253"/>
      <c r="L580" s="253"/>
      <c r="M580" s="253"/>
      <c r="N580" s="254"/>
      <c r="O580" s="254"/>
      <c r="P580" s="255"/>
      <c r="Q580" s="256"/>
      <c r="R580" s="256"/>
      <c r="S580" s="257" t="str">
        <f t="shared" si="48"/>
        <v/>
      </c>
      <c r="T580" s="253"/>
      <c r="U580" s="258"/>
      <c r="V580" s="253"/>
      <c r="W580" s="253"/>
      <c r="X580" s="253"/>
      <c r="Y580" s="253"/>
      <c r="Z580" s="258"/>
      <c r="AA580" s="258"/>
      <c r="AB580" s="259" t="str">
        <f t="shared" ca="1" si="49"/>
        <v/>
      </c>
      <c r="AC580" s="253"/>
      <c r="AD580" s="269"/>
      <c r="AE580" s="260"/>
      <c r="AF580" s="253" t="e">
        <f t="shared" ca="1" si="50"/>
        <v>#NUM!</v>
      </c>
      <c r="AG580" s="259" t="str">
        <f t="shared" ca="1" si="51"/>
        <v/>
      </c>
      <c r="AI580" s="228" t="str">
        <f t="shared" si="52"/>
        <v/>
      </c>
      <c r="AJ580" s="228" t="str">
        <f t="shared" si="53"/>
        <v/>
      </c>
    </row>
    <row r="581" spans="2:36" ht="16.8" hidden="1" thickBot="1" x14ac:dyDescent="0.35">
      <c r="B581" s="252">
        <v>576</v>
      </c>
      <c r="C581" s="253"/>
      <c r="D581" s="253"/>
      <c r="E581" s="253"/>
      <c r="F581" s="253"/>
      <c r="G581" s="253"/>
      <c r="H581" s="253"/>
      <c r="I581" s="253"/>
      <c r="J581" s="253"/>
      <c r="K581" s="253"/>
      <c r="L581" s="253"/>
      <c r="M581" s="253"/>
      <c r="N581" s="254"/>
      <c r="O581" s="254"/>
      <c r="P581" s="255"/>
      <c r="Q581" s="256"/>
      <c r="R581" s="256"/>
      <c r="S581" s="257" t="str">
        <f t="shared" si="48"/>
        <v/>
      </c>
      <c r="T581" s="253"/>
      <c r="U581" s="258"/>
      <c r="V581" s="253"/>
      <c r="W581" s="253"/>
      <c r="X581" s="253"/>
      <c r="Y581" s="253"/>
      <c r="Z581" s="258"/>
      <c r="AA581" s="258"/>
      <c r="AB581" s="259" t="str">
        <f t="shared" ca="1" si="49"/>
        <v/>
      </c>
      <c r="AC581" s="253"/>
      <c r="AD581" s="269"/>
      <c r="AE581" s="260"/>
      <c r="AF581" s="253" t="e">
        <f t="shared" ca="1" si="50"/>
        <v>#NUM!</v>
      </c>
      <c r="AG581" s="259" t="str">
        <f t="shared" ca="1" si="51"/>
        <v/>
      </c>
      <c r="AI581" s="228" t="str">
        <f t="shared" si="52"/>
        <v/>
      </c>
      <c r="AJ581" s="228" t="str">
        <f t="shared" si="53"/>
        <v/>
      </c>
    </row>
    <row r="582" spans="2:36" ht="16.8" hidden="1" thickBot="1" x14ac:dyDescent="0.35">
      <c r="B582" s="252">
        <v>577</v>
      </c>
      <c r="C582" s="253"/>
      <c r="D582" s="253"/>
      <c r="E582" s="253"/>
      <c r="F582" s="253"/>
      <c r="G582" s="253"/>
      <c r="H582" s="253"/>
      <c r="I582" s="253"/>
      <c r="J582" s="253"/>
      <c r="K582" s="253"/>
      <c r="L582" s="253"/>
      <c r="M582" s="253"/>
      <c r="N582" s="254"/>
      <c r="O582" s="254"/>
      <c r="P582" s="255"/>
      <c r="Q582" s="256"/>
      <c r="R582" s="256"/>
      <c r="S582" s="257" t="str">
        <f t="shared" si="48"/>
        <v/>
      </c>
      <c r="T582" s="253"/>
      <c r="U582" s="258"/>
      <c r="V582" s="253"/>
      <c r="W582" s="253"/>
      <c r="X582" s="253"/>
      <c r="Y582" s="253"/>
      <c r="Z582" s="258"/>
      <c r="AA582" s="258"/>
      <c r="AB582" s="259" t="str">
        <f t="shared" ca="1" si="49"/>
        <v/>
      </c>
      <c r="AC582" s="253"/>
      <c r="AD582" s="269"/>
      <c r="AE582" s="260"/>
      <c r="AF582" s="253" t="e">
        <f t="shared" ca="1" si="50"/>
        <v>#NUM!</v>
      </c>
      <c r="AG582" s="259" t="str">
        <f t="shared" ca="1" si="51"/>
        <v/>
      </c>
      <c r="AI582" s="228" t="str">
        <f t="shared" si="52"/>
        <v/>
      </c>
      <c r="AJ582" s="228" t="str">
        <f t="shared" si="53"/>
        <v/>
      </c>
    </row>
    <row r="583" spans="2:36" ht="16.8" hidden="1" thickBot="1" x14ac:dyDescent="0.35">
      <c r="B583" s="252">
        <v>578</v>
      </c>
      <c r="C583" s="253"/>
      <c r="D583" s="253"/>
      <c r="E583" s="253"/>
      <c r="F583" s="253"/>
      <c r="G583" s="253"/>
      <c r="H583" s="253"/>
      <c r="I583" s="253"/>
      <c r="J583" s="253"/>
      <c r="K583" s="253"/>
      <c r="L583" s="253"/>
      <c r="M583" s="253"/>
      <c r="N583" s="254"/>
      <c r="O583" s="254"/>
      <c r="P583" s="255"/>
      <c r="Q583" s="256"/>
      <c r="R583" s="256"/>
      <c r="S583" s="257" t="str">
        <f t="shared" ref="S583:S646" si="54">IF(O583&lt;&gt;0,IF(P583&lt;&gt;0,SUM(P583+Q583*O583+O583*R583),IF(Q583&lt;&gt;0,SUM(P583+Q583*O583+O583*R583),"")),IF(P583&lt;&gt;0,SUM(P583+Q583*N583+N583*R583),IF(Q583&lt;&gt;0,SUM(P583+Q583*N583+N583*R583),"")))</f>
        <v/>
      </c>
      <c r="T583" s="253"/>
      <c r="U583" s="258"/>
      <c r="V583" s="253"/>
      <c r="W583" s="253"/>
      <c r="X583" s="253"/>
      <c r="Y583" s="253"/>
      <c r="Z583" s="258"/>
      <c r="AA583" s="258"/>
      <c r="AB583" s="259" t="str">
        <f t="shared" ref="AB583:AB646" ca="1" si="55">IFERROR(IF(Z583&lt;&gt;"",IF(AA583="",CONCATENATE(DATEDIF(Z583,TODAY(),"D")," dias"),CONCATENATE(DATEDIF(Z583,AA583,"D")," dias")),""),"")</f>
        <v/>
      </c>
      <c r="AC583" s="253"/>
      <c r="AD583" s="269"/>
      <c r="AE583" s="260"/>
      <c r="AF583" s="253" t="e">
        <f t="shared" ref="AF583:AF646" ca="1" si="56">DATEDIF(TODAY(),U583,"D")</f>
        <v>#NUM!</v>
      </c>
      <c r="AG583" s="259" t="str">
        <f t="shared" ref="AG583:AG646" ca="1" si="57">IFERROR(IF(Z583&lt;&gt;"",IF(AA583="",DATEDIF(Z583,TODAY(),"D"),DATEDIF(Z583,AA583,"D")),""),"")</f>
        <v/>
      </c>
      <c r="AI583" s="228" t="str">
        <f t="shared" ref="AI583:AI646" si="58">IF(I583&lt;&gt;"",IF(F583&lt;&gt;"",CONCATENATE(I583," - ",G583," (",F583,")"),CONCATENATE(I583," - ",G583)),"")</f>
        <v/>
      </c>
      <c r="AJ583" s="228" t="str">
        <f t="shared" ref="AJ583:AJ646" si="59">IF(I583&lt;&gt;"",IF(F583&lt;&gt;"",CONCATENATE(I583," - ",G583," (",F583,")"),CONCATENATE(I583," - ",G583)),"")</f>
        <v/>
      </c>
    </row>
    <row r="584" spans="2:36" ht="16.8" hidden="1" thickBot="1" x14ac:dyDescent="0.35">
      <c r="B584" s="252">
        <v>579</v>
      </c>
      <c r="C584" s="253"/>
      <c r="D584" s="253"/>
      <c r="E584" s="253"/>
      <c r="F584" s="253"/>
      <c r="G584" s="253"/>
      <c r="H584" s="253"/>
      <c r="I584" s="253"/>
      <c r="J584" s="253"/>
      <c r="K584" s="253"/>
      <c r="L584" s="253"/>
      <c r="M584" s="253"/>
      <c r="N584" s="254"/>
      <c r="O584" s="254"/>
      <c r="P584" s="255"/>
      <c r="Q584" s="256"/>
      <c r="R584" s="256"/>
      <c r="S584" s="257" t="str">
        <f t="shared" si="54"/>
        <v/>
      </c>
      <c r="T584" s="253"/>
      <c r="U584" s="258"/>
      <c r="V584" s="253"/>
      <c r="W584" s="253"/>
      <c r="X584" s="253"/>
      <c r="Y584" s="253"/>
      <c r="Z584" s="258"/>
      <c r="AA584" s="258"/>
      <c r="AB584" s="259" t="str">
        <f t="shared" ca="1" si="55"/>
        <v/>
      </c>
      <c r="AC584" s="253"/>
      <c r="AD584" s="269"/>
      <c r="AE584" s="260"/>
      <c r="AF584" s="253" t="e">
        <f t="shared" ca="1" si="56"/>
        <v>#NUM!</v>
      </c>
      <c r="AG584" s="259" t="str">
        <f t="shared" ca="1" si="57"/>
        <v/>
      </c>
      <c r="AI584" s="228" t="str">
        <f t="shared" si="58"/>
        <v/>
      </c>
      <c r="AJ584" s="228" t="str">
        <f t="shared" si="59"/>
        <v/>
      </c>
    </row>
    <row r="585" spans="2:36" ht="16.8" hidden="1" thickBot="1" x14ac:dyDescent="0.35">
      <c r="B585" s="252">
        <v>580</v>
      </c>
      <c r="C585" s="253"/>
      <c r="D585" s="253"/>
      <c r="E585" s="253"/>
      <c r="F585" s="253"/>
      <c r="G585" s="253"/>
      <c r="H585" s="253"/>
      <c r="I585" s="253"/>
      <c r="J585" s="253"/>
      <c r="K585" s="253"/>
      <c r="L585" s="253"/>
      <c r="M585" s="253"/>
      <c r="N585" s="254"/>
      <c r="O585" s="254"/>
      <c r="P585" s="255"/>
      <c r="Q585" s="256"/>
      <c r="R585" s="256"/>
      <c r="S585" s="257" t="str">
        <f t="shared" si="54"/>
        <v/>
      </c>
      <c r="T585" s="253"/>
      <c r="U585" s="258"/>
      <c r="V585" s="253"/>
      <c r="W585" s="253"/>
      <c r="X585" s="253"/>
      <c r="Y585" s="253"/>
      <c r="Z585" s="258"/>
      <c r="AA585" s="258"/>
      <c r="AB585" s="259" t="str">
        <f t="shared" ca="1" si="55"/>
        <v/>
      </c>
      <c r="AC585" s="253"/>
      <c r="AD585" s="269"/>
      <c r="AE585" s="260"/>
      <c r="AF585" s="253" t="e">
        <f t="shared" ca="1" si="56"/>
        <v>#NUM!</v>
      </c>
      <c r="AG585" s="259" t="str">
        <f t="shared" ca="1" si="57"/>
        <v/>
      </c>
      <c r="AI585" s="228" t="str">
        <f t="shared" si="58"/>
        <v/>
      </c>
      <c r="AJ585" s="228" t="str">
        <f t="shared" si="59"/>
        <v/>
      </c>
    </row>
    <row r="586" spans="2:36" ht="16.8" hidden="1" thickBot="1" x14ac:dyDescent="0.35">
      <c r="B586" s="252">
        <v>581</v>
      </c>
      <c r="C586" s="253"/>
      <c r="D586" s="253"/>
      <c r="E586" s="253"/>
      <c r="F586" s="253"/>
      <c r="G586" s="253"/>
      <c r="H586" s="253"/>
      <c r="I586" s="253"/>
      <c r="J586" s="253"/>
      <c r="K586" s="253"/>
      <c r="L586" s="253"/>
      <c r="M586" s="253"/>
      <c r="N586" s="254"/>
      <c r="O586" s="254"/>
      <c r="P586" s="255"/>
      <c r="Q586" s="256"/>
      <c r="R586" s="256"/>
      <c r="S586" s="257" t="str">
        <f t="shared" si="54"/>
        <v/>
      </c>
      <c r="T586" s="253"/>
      <c r="U586" s="258"/>
      <c r="V586" s="253"/>
      <c r="W586" s="253"/>
      <c r="X586" s="253"/>
      <c r="Y586" s="253"/>
      <c r="Z586" s="258"/>
      <c r="AA586" s="258"/>
      <c r="AB586" s="259" t="str">
        <f t="shared" ca="1" si="55"/>
        <v/>
      </c>
      <c r="AC586" s="253"/>
      <c r="AD586" s="269"/>
      <c r="AE586" s="260"/>
      <c r="AF586" s="253" t="e">
        <f t="shared" ca="1" si="56"/>
        <v>#NUM!</v>
      </c>
      <c r="AG586" s="259" t="str">
        <f t="shared" ca="1" si="57"/>
        <v/>
      </c>
      <c r="AI586" s="228" t="str">
        <f t="shared" si="58"/>
        <v/>
      </c>
      <c r="AJ586" s="228" t="str">
        <f t="shared" si="59"/>
        <v/>
      </c>
    </row>
    <row r="587" spans="2:36" ht="16.8" hidden="1" thickBot="1" x14ac:dyDescent="0.35">
      <c r="B587" s="252">
        <v>582</v>
      </c>
      <c r="C587" s="253"/>
      <c r="D587" s="253"/>
      <c r="E587" s="253"/>
      <c r="F587" s="253"/>
      <c r="G587" s="253"/>
      <c r="H587" s="253"/>
      <c r="I587" s="253"/>
      <c r="J587" s="253"/>
      <c r="K587" s="253"/>
      <c r="L587" s="253"/>
      <c r="M587" s="253"/>
      <c r="N587" s="254"/>
      <c r="O587" s="254"/>
      <c r="P587" s="255"/>
      <c r="Q587" s="256"/>
      <c r="R587" s="256"/>
      <c r="S587" s="257" t="str">
        <f t="shared" si="54"/>
        <v/>
      </c>
      <c r="T587" s="253"/>
      <c r="U587" s="258"/>
      <c r="V587" s="253"/>
      <c r="W587" s="253"/>
      <c r="X587" s="253"/>
      <c r="Y587" s="253"/>
      <c r="Z587" s="258"/>
      <c r="AA587" s="258"/>
      <c r="AB587" s="259" t="str">
        <f t="shared" ca="1" si="55"/>
        <v/>
      </c>
      <c r="AC587" s="253"/>
      <c r="AD587" s="269"/>
      <c r="AE587" s="260"/>
      <c r="AF587" s="253" t="e">
        <f t="shared" ca="1" si="56"/>
        <v>#NUM!</v>
      </c>
      <c r="AG587" s="259" t="str">
        <f t="shared" ca="1" si="57"/>
        <v/>
      </c>
      <c r="AI587" s="228" t="str">
        <f t="shared" si="58"/>
        <v/>
      </c>
      <c r="AJ587" s="228" t="str">
        <f t="shared" si="59"/>
        <v/>
      </c>
    </row>
    <row r="588" spans="2:36" ht="16.8" hidden="1" thickBot="1" x14ac:dyDescent="0.35">
      <c r="B588" s="252">
        <v>583</v>
      </c>
      <c r="C588" s="253"/>
      <c r="D588" s="253"/>
      <c r="E588" s="253"/>
      <c r="F588" s="253"/>
      <c r="G588" s="253"/>
      <c r="H588" s="253"/>
      <c r="I588" s="253"/>
      <c r="J588" s="253"/>
      <c r="K588" s="253"/>
      <c r="L588" s="253"/>
      <c r="M588" s="253"/>
      <c r="N588" s="254"/>
      <c r="O588" s="254"/>
      <c r="P588" s="255"/>
      <c r="Q588" s="256"/>
      <c r="R588" s="256"/>
      <c r="S588" s="257" t="str">
        <f t="shared" si="54"/>
        <v/>
      </c>
      <c r="T588" s="253"/>
      <c r="U588" s="258"/>
      <c r="V588" s="253"/>
      <c r="W588" s="253"/>
      <c r="X588" s="253"/>
      <c r="Y588" s="253"/>
      <c r="Z588" s="258"/>
      <c r="AA588" s="258"/>
      <c r="AB588" s="259" t="str">
        <f t="shared" ca="1" si="55"/>
        <v/>
      </c>
      <c r="AC588" s="253"/>
      <c r="AD588" s="269"/>
      <c r="AE588" s="260"/>
      <c r="AF588" s="253" t="e">
        <f t="shared" ca="1" si="56"/>
        <v>#NUM!</v>
      </c>
      <c r="AG588" s="259" t="str">
        <f t="shared" ca="1" si="57"/>
        <v/>
      </c>
      <c r="AI588" s="228" t="str">
        <f t="shared" si="58"/>
        <v/>
      </c>
      <c r="AJ588" s="228" t="str">
        <f t="shared" si="59"/>
        <v/>
      </c>
    </row>
    <row r="589" spans="2:36" ht="16.8" hidden="1" thickBot="1" x14ac:dyDescent="0.35">
      <c r="B589" s="252">
        <v>584</v>
      </c>
      <c r="C589" s="253"/>
      <c r="D589" s="253"/>
      <c r="E589" s="253"/>
      <c r="F589" s="253"/>
      <c r="G589" s="253"/>
      <c r="H589" s="253"/>
      <c r="I589" s="253"/>
      <c r="J589" s="253"/>
      <c r="K589" s="253"/>
      <c r="L589" s="253"/>
      <c r="M589" s="253"/>
      <c r="N589" s="254"/>
      <c r="O589" s="254"/>
      <c r="P589" s="255"/>
      <c r="Q589" s="256"/>
      <c r="R589" s="256"/>
      <c r="S589" s="257" t="str">
        <f t="shared" si="54"/>
        <v/>
      </c>
      <c r="T589" s="253"/>
      <c r="U589" s="258"/>
      <c r="V589" s="253"/>
      <c r="W589" s="253"/>
      <c r="X589" s="253"/>
      <c r="Y589" s="253"/>
      <c r="Z589" s="258"/>
      <c r="AA589" s="258"/>
      <c r="AB589" s="259" t="str">
        <f t="shared" ca="1" si="55"/>
        <v/>
      </c>
      <c r="AC589" s="253"/>
      <c r="AD589" s="269"/>
      <c r="AE589" s="260"/>
      <c r="AF589" s="253" t="e">
        <f t="shared" ca="1" si="56"/>
        <v>#NUM!</v>
      </c>
      <c r="AG589" s="259" t="str">
        <f t="shared" ca="1" si="57"/>
        <v/>
      </c>
      <c r="AI589" s="228" t="str">
        <f t="shared" si="58"/>
        <v/>
      </c>
      <c r="AJ589" s="228" t="str">
        <f t="shared" si="59"/>
        <v/>
      </c>
    </row>
    <row r="590" spans="2:36" ht="16.8" hidden="1" thickBot="1" x14ac:dyDescent="0.35">
      <c r="B590" s="252">
        <v>585</v>
      </c>
      <c r="C590" s="253"/>
      <c r="D590" s="253"/>
      <c r="E590" s="253"/>
      <c r="F590" s="253"/>
      <c r="G590" s="253"/>
      <c r="H590" s="253"/>
      <c r="I590" s="253"/>
      <c r="J590" s="253"/>
      <c r="K590" s="253"/>
      <c r="L590" s="253"/>
      <c r="M590" s="253"/>
      <c r="N590" s="254"/>
      <c r="O590" s="254"/>
      <c r="P590" s="255"/>
      <c r="Q590" s="256"/>
      <c r="R590" s="256"/>
      <c r="S590" s="257" t="str">
        <f t="shared" si="54"/>
        <v/>
      </c>
      <c r="T590" s="253"/>
      <c r="U590" s="258"/>
      <c r="V590" s="253"/>
      <c r="W590" s="253"/>
      <c r="X590" s="253"/>
      <c r="Y590" s="253"/>
      <c r="Z590" s="258"/>
      <c r="AA590" s="258"/>
      <c r="AB590" s="259" t="str">
        <f t="shared" ca="1" si="55"/>
        <v/>
      </c>
      <c r="AC590" s="253"/>
      <c r="AD590" s="269"/>
      <c r="AE590" s="260"/>
      <c r="AF590" s="253" t="e">
        <f t="shared" ca="1" si="56"/>
        <v>#NUM!</v>
      </c>
      <c r="AG590" s="259" t="str">
        <f t="shared" ca="1" si="57"/>
        <v/>
      </c>
      <c r="AI590" s="228" t="str">
        <f t="shared" si="58"/>
        <v/>
      </c>
      <c r="AJ590" s="228" t="str">
        <f t="shared" si="59"/>
        <v/>
      </c>
    </row>
    <row r="591" spans="2:36" ht="16.8" hidden="1" thickBot="1" x14ac:dyDescent="0.35">
      <c r="B591" s="252">
        <v>586</v>
      </c>
      <c r="C591" s="253"/>
      <c r="D591" s="253"/>
      <c r="E591" s="253"/>
      <c r="F591" s="253"/>
      <c r="G591" s="253"/>
      <c r="H591" s="253"/>
      <c r="I591" s="253"/>
      <c r="J591" s="253"/>
      <c r="K591" s="253"/>
      <c r="L591" s="253"/>
      <c r="M591" s="253"/>
      <c r="N591" s="254"/>
      <c r="O591" s="254"/>
      <c r="P591" s="255"/>
      <c r="Q591" s="256"/>
      <c r="R591" s="256"/>
      <c r="S591" s="257" t="str">
        <f t="shared" si="54"/>
        <v/>
      </c>
      <c r="T591" s="253"/>
      <c r="U591" s="258"/>
      <c r="V591" s="253"/>
      <c r="W591" s="253"/>
      <c r="X591" s="253"/>
      <c r="Y591" s="253"/>
      <c r="Z591" s="258"/>
      <c r="AA591" s="258"/>
      <c r="AB591" s="259" t="str">
        <f t="shared" ca="1" si="55"/>
        <v/>
      </c>
      <c r="AC591" s="253"/>
      <c r="AD591" s="269"/>
      <c r="AE591" s="260"/>
      <c r="AF591" s="253" t="e">
        <f t="shared" ca="1" si="56"/>
        <v>#NUM!</v>
      </c>
      <c r="AG591" s="259" t="str">
        <f t="shared" ca="1" si="57"/>
        <v/>
      </c>
      <c r="AI591" s="228" t="str">
        <f t="shared" si="58"/>
        <v/>
      </c>
      <c r="AJ591" s="228" t="str">
        <f t="shared" si="59"/>
        <v/>
      </c>
    </row>
    <row r="592" spans="2:36" ht="16.8" hidden="1" thickBot="1" x14ac:dyDescent="0.35">
      <c r="B592" s="252">
        <v>587</v>
      </c>
      <c r="C592" s="253"/>
      <c r="D592" s="253"/>
      <c r="E592" s="253"/>
      <c r="F592" s="253"/>
      <c r="G592" s="253"/>
      <c r="H592" s="253"/>
      <c r="I592" s="253"/>
      <c r="J592" s="253"/>
      <c r="K592" s="253"/>
      <c r="L592" s="253"/>
      <c r="M592" s="253"/>
      <c r="N592" s="254"/>
      <c r="O592" s="254"/>
      <c r="P592" s="255"/>
      <c r="Q592" s="256"/>
      <c r="R592" s="256"/>
      <c r="S592" s="257" t="str">
        <f t="shared" si="54"/>
        <v/>
      </c>
      <c r="T592" s="253"/>
      <c r="U592" s="258"/>
      <c r="V592" s="253"/>
      <c r="W592" s="253"/>
      <c r="X592" s="253"/>
      <c r="Y592" s="253"/>
      <c r="Z592" s="258"/>
      <c r="AA592" s="258"/>
      <c r="AB592" s="259" t="str">
        <f t="shared" ca="1" si="55"/>
        <v/>
      </c>
      <c r="AC592" s="253"/>
      <c r="AD592" s="269"/>
      <c r="AE592" s="260"/>
      <c r="AF592" s="253" t="e">
        <f t="shared" ca="1" si="56"/>
        <v>#NUM!</v>
      </c>
      <c r="AG592" s="259" t="str">
        <f t="shared" ca="1" si="57"/>
        <v/>
      </c>
      <c r="AI592" s="228" t="str">
        <f t="shared" si="58"/>
        <v/>
      </c>
      <c r="AJ592" s="228" t="str">
        <f t="shared" si="59"/>
        <v/>
      </c>
    </row>
    <row r="593" spans="2:36" ht="16.8" hidden="1" thickBot="1" x14ac:dyDescent="0.35">
      <c r="B593" s="252">
        <v>588</v>
      </c>
      <c r="C593" s="253"/>
      <c r="D593" s="253"/>
      <c r="E593" s="253"/>
      <c r="F593" s="253"/>
      <c r="G593" s="253"/>
      <c r="H593" s="253"/>
      <c r="I593" s="253"/>
      <c r="J593" s="253"/>
      <c r="K593" s="253"/>
      <c r="L593" s="253"/>
      <c r="M593" s="253"/>
      <c r="N593" s="254"/>
      <c r="O593" s="254"/>
      <c r="P593" s="255"/>
      <c r="Q593" s="256"/>
      <c r="R593" s="256"/>
      <c r="S593" s="257" t="str">
        <f t="shared" si="54"/>
        <v/>
      </c>
      <c r="T593" s="253"/>
      <c r="U593" s="258"/>
      <c r="V593" s="253"/>
      <c r="W593" s="253"/>
      <c r="X593" s="253"/>
      <c r="Y593" s="253"/>
      <c r="Z593" s="258"/>
      <c r="AA593" s="258"/>
      <c r="AB593" s="259" t="str">
        <f t="shared" ca="1" si="55"/>
        <v/>
      </c>
      <c r="AC593" s="253"/>
      <c r="AD593" s="269"/>
      <c r="AE593" s="260"/>
      <c r="AF593" s="253" t="e">
        <f t="shared" ca="1" si="56"/>
        <v>#NUM!</v>
      </c>
      <c r="AG593" s="259" t="str">
        <f t="shared" ca="1" si="57"/>
        <v/>
      </c>
      <c r="AI593" s="228" t="str">
        <f t="shared" si="58"/>
        <v/>
      </c>
      <c r="AJ593" s="228" t="str">
        <f t="shared" si="59"/>
        <v/>
      </c>
    </row>
    <row r="594" spans="2:36" ht="16.8" hidden="1" thickBot="1" x14ac:dyDescent="0.35">
      <c r="B594" s="252">
        <v>589</v>
      </c>
      <c r="C594" s="253"/>
      <c r="D594" s="253"/>
      <c r="E594" s="253"/>
      <c r="F594" s="253"/>
      <c r="G594" s="253"/>
      <c r="H594" s="253"/>
      <c r="I594" s="253"/>
      <c r="J594" s="253"/>
      <c r="K594" s="253"/>
      <c r="L594" s="253"/>
      <c r="M594" s="253"/>
      <c r="N594" s="254"/>
      <c r="O594" s="254"/>
      <c r="P594" s="255"/>
      <c r="Q594" s="256"/>
      <c r="R594" s="256"/>
      <c r="S594" s="257" t="str">
        <f t="shared" si="54"/>
        <v/>
      </c>
      <c r="T594" s="253"/>
      <c r="U594" s="258"/>
      <c r="V594" s="253"/>
      <c r="W594" s="253"/>
      <c r="X594" s="253"/>
      <c r="Y594" s="253"/>
      <c r="Z594" s="258"/>
      <c r="AA594" s="258"/>
      <c r="AB594" s="259" t="str">
        <f t="shared" ca="1" si="55"/>
        <v/>
      </c>
      <c r="AC594" s="253"/>
      <c r="AD594" s="269"/>
      <c r="AE594" s="260"/>
      <c r="AF594" s="253" t="e">
        <f t="shared" ca="1" si="56"/>
        <v>#NUM!</v>
      </c>
      <c r="AG594" s="259" t="str">
        <f t="shared" ca="1" si="57"/>
        <v/>
      </c>
      <c r="AI594" s="228" t="str">
        <f t="shared" si="58"/>
        <v/>
      </c>
      <c r="AJ594" s="228" t="str">
        <f t="shared" si="59"/>
        <v/>
      </c>
    </row>
    <row r="595" spans="2:36" ht="16.8" hidden="1" thickBot="1" x14ac:dyDescent="0.35">
      <c r="B595" s="252">
        <v>590</v>
      </c>
      <c r="C595" s="253"/>
      <c r="D595" s="253"/>
      <c r="E595" s="253"/>
      <c r="F595" s="253"/>
      <c r="G595" s="253"/>
      <c r="H595" s="253"/>
      <c r="I595" s="253"/>
      <c r="J595" s="253"/>
      <c r="K595" s="253"/>
      <c r="L595" s="253"/>
      <c r="M595" s="253"/>
      <c r="N595" s="254"/>
      <c r="O595" s="254"/>
      <c r="P595" s="255"/>
      <c r="Q595" s="256"/>
      <c r="R595" s="256"/>
      <c r="S595" s="257" t="str">
        <f t="shared" si="54"/>
        <v/>
      </c>
      <c r="T595" s="253"/>
      <c r="U595" s="258"/>
      <c r="V595" s="253"/>
      <c r="W595" s="253"/>
      <c r="X595" s="253"/>
      <c r="Y595" s="253"/>
      <c r="Z595" s="258"/>
      <c r="AA595" s="258"/>
      <c r="AB595" s="259" t="str">
        <f t="shared" ca="1" si="55"/>
        <v/>
      </c>
      <c r="AC595" s="253"/>
      <c r="AD595" s="269"/>
      <c r="AE595" s="260"/>
      <c r="AF595" s="253" t="e">
        <f t="shared" ca="1" si="56"/>
        <v>#NUM!</v>
      </c>
      <c r="AG595" s="259" t="str">
        <f t="shared" ca="1" si="57"/>
        <v/>
      </c>
      <c r="AI595" s="228" t="str">
        <f t="shared" si="58"/>
        <v/>
      </c>
      <c r="AJ595" s="228" t="str">
        <f t="shared" si="59"/>
        <v/>
      </c>
    </row>
    <row r="596" spans="2:36" ht="16.8" hidden="1" thickBot="1" x14ac:dyDescent="0.35">
      <c r="B596" s="252">
        <v>591</v>
      </c>
      <c r="C596" s="253"/>
      <c r="D596" s="253"/>
      <c r="E596" s="253"/>
      <c r="F596" s="253"/>
      <c r="G596" s="253"/>
      <c r="H596" s="253"/>
      <c r="I596" s="253"/>
      <c r="J596" s="253"/>
      <c r="K596" s="253"/>
      <c r="L596" s="253"/>
      <c r="M596" s="253"/>
      <c r="N596" s="254"/>
      <c r="O596" s="254"/>
      <c r="P596" s="255"/>
      <c r="Q596" s="256"/>
      <c r="R596" s="256"/>
      <c r="S596" s="257" t="str">
        <f t="shared" si="54"/>
        <v/>
      </c>
      <c r="T596" s="253"/>
      <c r="U596" s="258"/>
      <c r="V596" s="253"/>
      <c r="W596" s="253"/>
      <c r="X596" s="253"/>
      <c r="Y596" s="253"/>
      <c r="Z596" s="258"/>
      <c r="AA596" s="258"/>
      <c r="AB596" s="259" t="str">
        <f t="shared" ca="1" si="55"/>
        <v/>
      </c>
      <c r="AC596" s="253"/>
      <c r="AD596" s="269"/>
      <c r="AE596" s="260"/>
      <c r="AF596" s="253" t="e">
        <f t="shared" ca="1" si="56"/>
        <v>#NUM!</v>
      </c>
      <c r="AG596" s="259" t="str">
        <f t="shared" ca="1" si="57"/>
        <v/>
      </c>
      <c r="AI596" s="228" t="str">
        <f t="shared" si="58"/>
        <v/>
      </c>
      <c r="AJ596" s="228" t="str">
        <f t="shared" si="59"/>
        <v/>
      </c>
    </row>
    <row r="597" spans="2:36" ht="16.8" hidden="1" thickBot="1" x14ac:dyDescent="0.35">
      <c r="B597" s="252">
        <v>592</v>
      </c>
      <c r="C597" s="253"/>
      <c r="D597" s="253"/>
      <c r="E597" s="253"/>
      <c r="F597" s="253"/>
      <c r="G597" s="253"/>
      <c r="H597" s="253"/>
      <c r="I597" s="253"/>
      <c r="J597" s="253"/>
      <c r="K597" s="253"/>
      <c r="L597" s="253"/>
      <c r="M597" s="253"/>
      <c r="N597" s="254"/>
      <c r="O597" s="254"/>
      <c r="P597" s="255"/>
      <c r="Q597" s="256"/>
      <c r="R597" s="256"/>
      <c r="S597" s="257" t="str">
        <f t="shared" si="54"/>
        <v/>
      </c>
      <c r="T597" s="253"/>
      <c r="U597" s="258"/>
      <c r="V597" s="253"/>
      <c r="W597" s="253"/>
      <c r="X597" s="253"/>
      <c r="Y597" s="253"/>
      <c r="Z597" s="258"/>
      <c r="AA597" s="258"/>
      <c r="AB597" s="259" t="str">
        <f t="shared" ca="1" si="55"/>
        <v/>
      </c>
      <c r="AC597" s="253"/>
      <c r="AD597" s="269"/>
      <c r="AE597" s="260"/>
      <c r="AF597" s="253" t="e">
        <f t="shared" ca="1" si="56"/>
        <v>#NUM!</v>
      </c>
      <c r="AG597" s="259" t="str">
        <f t="shared" ca="1" si="57"/>
        <v/>
      </c>
      <c r="AI597" s="228" t="str">
        <f t="shared" si="58"/>
        <v/>
      </c>
      <c r="AJ597" s="228" t="str">
        <f t="shared" si="59"/>
        <v/>
      </c>
    </row>
    <row r="598" spans="2:36" ht="16.8" hidden="1" thickBot="1" x14ac:dyDescent="0.35">
      <c r="B598" s="252">
        <v>593</v>
      </c>
      <c r="C598" s="253"/>
      <c r="D598" s="253"/>
      <c r="E598" s="253"/>
      <c r="F598" s="253"/>
      <c r="G598" s="253"/>
      <c r="H598" s="253"/>
      <c r="I598" s="253"/>
      <c r="J598" s="253"/>
      <c r="K598" s="253"/>
      <c r="L598" s="253"/>
      <c r="M598" s="253"/>
      <c r="N598" s="254"/>
      <c r="O598" s="254"/>
      <c r="P598" s="255"/>
      <c r="Q598" s="256"/>
      <c r="R598" s="256"/>
      <c r="S598" s="257" t="str">
        <f t="shared" si="54"/>
        <v/>
      </c>
      <c r="T598" s="253"/>
      <c r="U598" s="258"/>
      <c r="V598" s="253"/>
      <c r="W598" s="253"/>
      <c r="X598" s="253"/>
      <c r="Y598" s="253"/>
      <c r="Z598" s="258"/>
      <c r="AA598" s="258"/>
      <c r="AB598" s="259" t="str">
        <f t="shared" ca="1" si="55"/>
        <v/>
      </c>
      <c r="AC598" s="253"/>
      <c r="AD598" s="269"/>
      <c r="AE598" s="260"/>
      <c r="AF598" s="253" t="e">
        <f t="shared" ca="1" si="56"/>
        <v>#NUM!</v>
      </c>
      <c r="AG598" s="259" t="str">
        <f t="shared" ca="1" si="57"/>
        <v/>
      </c>
      <c r="AI598" s="228" t="str">
        <f t="shared" si="58"/>
        <v/>
      </c>
      <c r="AJ598" s="228" t="str">
        <f t="shared" si="59"/>
        <v/>
      </c>
    </row>
    <row r="599" spans="2:36" ht="16.8" hidden="1" thickBot="1" x14ac:dyDescent="0.35">
      <c r="B599" s="252">
        <v>594</v>
      </c>
      <c r="C599" s="253"/>
      <c r="D599" s="253"/>
      <c r="E599" s="253"/>
      <c r="F599" s="253"/>
      <c r="G599" s="253"/>
      <c r="H599" s="253"/>
      <c r="I599" s="253"/>
      <c r="J599" s="253"/>
      <c r="K599" s="253"/>
      <c r="L599" s="253"/>
      <c r="M599" s="253"/>
      <c r="N599" s="254"/>
      <c r="O599" s="254"/>
      <c r="P599" s="255"/>
      <c r="Q599" s="256"/>
      <c r="R599" s="256"/>
      <c r="S599" s="257" t="str">
        <f t="shared" si="54"/>
        <v/>
      </c>
      <c r="T599" s="253"/>
      <c r="U599" s="258"/>
      <c r="V599" s="253"/>
      <c r="W599" s="253"/>
      <c r="X599" s="253"/>
      <c r="Y599" s="253"/>
      <c r="Z599" s="258"/>
      <c r="AA599" s="258"/>
      <c r="AB599" s="259" t="str">
        <f t="shared" ca="1" si="55"/>
        <v/>
      </c>
      <c r="AC599" s="253"/>
      <c r="AD599" s="269"/>
      <c r="AE599" s="260"/>
      <c r="AF599" s="253" t="e">
        <f t="shared" ca="1" si="56"/>
        <v>#NUM!</v>
      </c>
      <c r="AG599" s="259" t="str">
        <f t="shared" ca="1" si="57"/>
        <v/>
      </c>
      <c r="AI599" s="228" t="str">
        <f t="shared" si="58"/>
        <v/>
      </c>
      <c r="AJ599" s="228" t="str">
        <f t="shared" si="59"/>
        <v/>
      </c>
    </row>
    <row r="600" spans="2:36" ht="16.8" hidden="1" thickBot="1" x14ac:dyDescent="0.35">
      <c r="B600" s="252">
        <v>595</v>
      </c>
      <c r="C600" s="253"/>
      <c r="D600" s="253"/>
      <c r="E600" s="253"/>
      <c r="F600" s="253"/>
      <c r="G600" s="253"/>
      <c r="H600" s="253"/>
      <c r="I600" s="253"/>
      <c r="J600" s="253"/>
      <c r="K600" s="253"/>
      <c r="L600" s="253"/>
      <c r="M600" s="253"/>
      <c r="N600" s="254"/>
      <c r="O600" s="254"/>
      <c r="P600" s="255"/>
      <c r="Q600" s="256"/>
      <c r="R600" s="256"/>
      <c r="S600" s="257" t="str">
        <f t="shared" si="54"/>
        <v/>
      </c>
      <c r="T600" s="253"/>
      <c r="U600" s="258"/>
      <c r="V600" s="253"/>
      <c r="W600" s="253"/>
      <c r="X600" s="253"/>
      <c r="Y600" s="253"/>
      <c r="Z600" s="258"/>
      <c r="AA600" s="258"/>
      <c r="AB600" s="259" t="str">
        <f t="shared" ca="1" si="55"/>
        <v/>
      </c>
      <c r="AC600" s="253"/>
      <c r="AD600" s="269"/>
      <c r="AE600" s="260"/>
      <c r="AF600" s="253" t="e">
        <f t="shared" ca="1" si="56"/>
        <v>#NUM!</v>
      </c>
      <c r="AG600" s="259" t="str">
        <f t="shared" ca="1" si="57"/>
        <v/>
      </c>
      <c r="AI600" s="228" t="str">
        <f t="shared" si="58"/>
        <v/>
      </c>
      <c r="AJ600" s="228" t="str">
        <f t="shared" si="59"/>
        <v/>
      </c>
    </row>
    <row r="601" spans="2:36" ht="16.8" hidden="1" thickBot="1" x14ac:dyDescent="0.35">
      <c r="B601" s="252">
        <v>596</v>
      </c>
      <c r="C601" s="253"/>
      <c r="D601" s="253"/>
      <c r="E601" s="253"/>
      <c r="F601" s="253"/>
      <c r="G601" s="253"/>
      <c r="H601" s="253"/>
      <c r="I601" s="253"/>
      <c r="J601" s="253"/>
      <c r="K601" s="253"/>
      <c r="L601" s="253"/>
      <c r="M601" s="253"/>
      <c r="N601" s="254"/>
      <c r="O601" s="254"/>
      <c r="P601" s="255"/>
      <c r="Q601" s="256"/>
      <c r="R601" s="256"/>
      <c r="S601" s="257" t="str">
        <f t="shared" si="54"/>
        <v/>
      </c>
      <c r="T601" s="253"/>
      <c r="U601" s="258"/>
      <c r="V601" s="253"/>
      <c r="W601" s="253"/>
      <c r="X601" s="253"/>
      <c r="Y601" s="253"/>
      <c r="Z601" s="258"/>
      <c r="AA601" s="258"/>
      <c r="AB601" s="259" t="str">
        <f t="shared" ca="1" si="55"/>
        <v/>
      </c>
      <c r="AC601" s="253"/>
      <c r="AD601" s="269"/>
      <c r="AE601" s="260"/>
      <c r="AF601" s="253" t="e">
        <f t="shared" ca="1" si="56"/>
        <v>#NUM!</v>
      </c>
      <c r="AG601" s="259" t="str">
        <f t="shared" ca="1" si="57"/>
        <v/>
      </c>
      <c r="AI601" s="228" t="str">
        <f t="shared" si="58"/>
        <v/>
      </c>
      <c r="AJ601" s="228" t="str">
        <f t="shared" si="59"/>
        <v/>
      </c>
    </row>
    <row r="602" spans="2:36" ht="16.8" hidden="1" thickBot="1" x14ac:dyDescent="0.35">
      <c r="B602" s="252">
        <v>597</v>
      </c>
      <c r="C602" s="253"/>
      <c r="D602" s="253"/>
      <c r="E602" s="253"/>
      <c r="F602" s="253"/>
      <c r="G602" s="253"/>
      <c r="H602" s="253"/>
      <c r="I602" s="253"/>
      <c r="J602" s="253"/>
      <c r="K602" s="253"/>
      <c r="L602" s="253"/>
      <c r="M602" s="253"/>
      <c r="N602" s="254"/>
      <c r="O602" s="254"/>
      <c r="P602" s="255"/>
      <c r="Q602" s="256"/>
      <c r="R602" s="256"/>
      <c r="S602" s="257" t="str">
        <f t="shared" si="54"/>
        <v/>
      </c>
      <c r="T602" s="253"/>
      <c r="U602" s="258"/>
      <c r="V602" s="253"/>
      <c r="W602" s="253"/>
      <c r="X602" s="253"/>
      <c r="Y602" s="253"/>
      <c r="Z602" s="258"/>
      <c r="AA602" s="258"/>
      <c r="AB602" s="259" t="str">
        <f t="shared" ca="1" si="55"/>
        <v/>
      </c>
      <c r="AC602" s="253"/>
      <c r="AD602" s="269"/>
      <c r="AE602" s="260"/>
      <c r="AF602" s="253" t="e">
        <f t="shared" ca="1" si="56"/>
        <v>#NUM!</v>
      </c>
      <c r="AG602" s="259" t="str">
        <f t="shared" ca="1" si="57"/>
        <v/>
      </c>
      <c r="AI602" s="228" t="str">
        <f t="shared" si="58"/>
        <v/>
      </c>
      <c r="AJ602" s="228" t="str">
        <f t="shared" si="59"/>
        <v/>
      </c>
    </row>
    <row r="603" spans="2:36" ht="16.8" hidden="1" thickBot="1" x14ac:dyDescent="0.35">
      <c r="B603" s="252">
        <v>598</v>
      </c>
      <c r="C603" s="253"/>
      <c r="D603" s="253"/>
      <c r="E603" s="253"/>
      <c r="F603" s="253"/>
      <c r="G603" s="253"/>
      <c r="H603" s="253"/>
      <c r="I603" s="253"/>
      <c r="J603" s="253"/>
      <c r="K603" s="253"/>
      <c r="L603" s="253"/>
      <c r="M603" s="253"/>
      <c r="N603" s="254"/>
      <c r="O603" s="254"/>
      <c r="P603" s="255"/>
      <c r="Q603" s="256"/>
      <c r="R603" s="256"/>
      <c r="S603" s="257" t="str">
        <f t="shared" si="54"/>
        <v/>
      </c>
      <c r="T603" s="253"/>
      <c r="U603" s="258"/>
      <c r="V603" s="253"/>
      <c r="W603" s="253"/>
      <c r="X603" s="253"/>
      <c r="Y603" s="253"/>
      <c r="Z603" s="258"/>
      <c r="AA603" s="258"/>
      <c r="AB603" s="259" t="str">
        <f t="shared" ca="1" si="55"/>
        <v/>
      </c>
      <c r="AC603" s="253"/>
      <c r="AD603" s="269"/>
      <c r="AE603" s="260"/>
      <c r="AF603" s="253" t="e">
        <f t="shared" ca="1" si="56"/>
        <v>#NUM!</v>
      </c>
      <c r="AG603" s="259" t="str">
        <f t="shared" ca="1" si="57"/>
        <v/>
      </c>
      <c r="AI603" s="228" t="str">
        <f t="shared" si="58"/>
        <v/>
      </c>
      <c r="AJ603" s="228" t="str">
        <f t="shared" si="59"/>
        <v/>
      </c>
    </row>
    <row r="604" spans="2:36" ht="16.8" hidden="1" thickBot="1" x14ac:dyDescent="0.35">
      <c r="B604" s="252">
        <v>599</v>
      </c>
      <c r="C604" s="253"/>
      <c r="D604" s="253"/>
      <c r="E604" s="253"/>
      <c r="F604" s="253"/>
      <c r="G604" s="253"/>
      <c r="H604" s="253"/>
      <c r="I604" s="253"/>
      <c r="J604" s="253"/>
      <c r="K604" s="253"/>
      <c r="L604" s="253"/>
      <c r="M604" s="253"/>
      <c r="N604" s="254"/>
      <c r="O604" s="254"/>
      <c r="P604" s="255"/>
      <c r="Q604" s="256"/>
      <c r="R604" s="256"/>
      <c r="S604" s="257" t="str">
        <f t="shared" si="54"/>
        <v/>
      </c>
      <c r="T604" s="253"/>
      <c r="U604" s="258"/>
      <c r="V604" s="253"/>
      <c r="W604" s="253"/>
      <c r="X604" s="253"/>
      <c r="Y604" s="253"/>
      <c r="Z604" s="258"/>
      <c r="AA604" s="258"/>
      <c r="AB604" s="259" t="str">
        <f t="shared" ca="1" si="55"/>
        <v/>
      </c>
      <c r="AC604" s="253"/>
      <c r="AD604" s="269"/>
      <c r="AE604" s="260"/>
      <c r="AF604" s="253" t="e">
        <f t="shared" ca="1" si="56"/>
        <v>#NUM!</v>
      </c>
      <c r="AG604" s="259" t="str">
        <f t="shared" ca="1" si="57"/>
        <v/>
      </c>
      <c r="AI604" s="228" t="str">
        <f t="shared" si="58"/>
        <v/>
      </c>
      <c r="AJ604" s="228" t="str">
        <f t="shared" si="59"/>
        <v/>
      </c>
    </row>
    <row r="605" spans="2:36" ht="16.8" hidden="1" thickBot="1" x14ac:dyDescent="0.35">
      <c r="B605" s="252">
        <v>600</v>
      </c>
      <c r="C605" s="253"/>
      <c r="D605" s="253"/>
      <c r="E605" s="253"/>
      <c r="F605" s="253"/>
      <c r="G605" s="253"/>
      <c r="H605" s="253"/>
      <c r="I605" s="253"/>
      <c r="J605" s="253"/>
      <c r="K605" s="253"/>
      <c r="L605" s="253"/>
      <c r="M605" s="253"/>
      <c r="N605" s="254"/>
      <c r="O605" s="254"/>
      <c r="P605" s="255"/>
      <c r="Q605" s="256"/>
      <c r="R605" s="256"/>
      <c r="S605" s="257" t="str">
        <f t="shared" si="54"/>
        <v/>
      </c>
      <c r="T605" s="253"/>
      <c r="U605" s="258"/>
      <c r="V605" s="253"/>
      <c r="W605" s="253"/>
      <c r="X605" s="253"/>
      <c r="Y605" s="253"/>
      <c r="Z605" s="258"/>
      <c r="AA605" s="258"/>
      <c r="AB605" s="259" t="str">
        <f t="shared" ca="1" si="55"/>
        <v/>
      </c>
      <c r="AC605" s="253"/>
      <c r="AD605" s="269"/>
      <c r="AE605" s="260"/>
      <c r="AF605" s="253" t="e">
        <f t="shared" ca="1" si="56"/>
        <v>#NUM!</v>
      </c>
      <c r="AG605" s="259" t="str">
        <f t="shared" ca="1" si="57"/>
        <v/>
      </c>
      <c r="AI605" s="228" t="str">
        <f t="shared" si="58"/>
        <v/>
      </c>
      <c r="AJ605" s="228" t="str">
        <f t="shared" si="59"/>
        <v/>
      </c>
    </row>
    <row r="606" spans="2:36" ht="16.8" hidden="1" thickBot="1" x14ac:dyDescent="0.35">
      <c r="B606" s="252">
        <v>601</v>
      </c>
      <c r="C606" s="253"/>
      <c r="D606" s="253"/>
      <c r="E606" s="253"/>
      <c r="F606" s="253"/>
      <c r="G606" s="253"/>
      <c r="H606" s="253"/>
      <c r="I606" s="253"/>
      <c r="J606" s="253"/>
      <c r="K606" s="253"/>
      <c r="L606" s="253"/>
      <c r="M606" s="253"/>
      <c r="N606" s="254"/>
      <c r="O606" s="254"/>
      <c r="P606" s="255"/>
      <c r="Q606" s="256"/>
      <c r="R606" s="256"/>
      <c r="S606" s="257" t="str">
        <f t="shared" si="54"/>
        <v/>
      </c>
      <c r="T606" s="253"/>
      <c r="U606" s="258"/>
      <c r="V606" s="253"/>
      <c r="W606" s="253"/>
      <c r="X606" s="253"/>
      <c r="Y606" s="253"/>
      <c r="Z606" s="258"/>
      <c r="AA606" s="258"/>
      <c r="AB606" s="259" t="str">
        <f t="shared" ca="1" si="55"/>
        <v/>
      </c>
      <c r="AC606" s="253"/>
      <c r="AD606" s="269"/>
      <c r="AE606" s="260"/>
      <c r="AF606" s="253" t="e">
        <f t="shared" ca="1" si="56"/>
        <v>#NUM!</v>
      </c>
      <c r="AG606" s="259" t="str">
        <f t="shared" ca="1" si="57"/>
        <v/>
      </c>
      <c r="AI606" s="228" t="str">
        <f t="shared" si="58"/>
        <v/>
      </c>
      <c r="AJ606" s="228" t="str">
        <f t="shared" si="59"/>
        <v/>
      </c>
    </row>
    <row r="607" spans="2:36" ht="16.8" hidden="1" thickBot="1" x14ac:dyDescent="0.35">
      <c r="B607" s="252">
        <v>602</v>
      </c>
      <c r="C607" s="253"/>
      <c r="D607" s="253"/>
      <c r="E607" s="253"/>
      <c r="F607" s="253"/>
      <c r="G607" s="253"/>
      <c r="H607" s="253"/>
      <c r="I607" s="253"/>
      <c r="J607" s="253"/>
      <c r="K607" s="253"/>
      <c r="L607" s="253"/>
      <c r="M607" s="253"/>
      <c r="N607" s="254"/>
      <c r="O607" s="254"/>
      <c r="P607" s="255"/>
      <c r="Q607" s="256"/>
      <c r="R607" s="256"/>
      <c r="S607" s="257" t="str">
        <f t="shared" si="54"/>
        <v/>
      </c>
      <c r="T607" s="253"/>
      <c r="U607" s="258"/>
      <c r="V607" s="253"/>
      <c r="W607" s="253"/>
      <c r="X607" s="253"/>
      <c r="Y607" s="253"/>
      <c r="Z607" s="258"/>
      <c r="AA607" s="258"/>
      <c r="AB607" s="259" t="str">
        <f t="shared" ca="1" si="55"/>
        <v/>
      </c>
      <c r="AC607" s="253"/>
      <c r="AD607" s="269"/>
      <c r="AE607" s="260"/>
      <c r="AF607" s="253" t="e">
        <f t="shared" ca="1" si="56"/>
        <v>#NUM!</v>
      </c>
      <c r="AG607" s="259" t="str">
        <f t="shared" ca="1" si="57"/>
        <v/>
      </c>
      <c r="AI607" s="228" t="str">
        <f t="shared" si="58"/>
        <v/>
      </c>
      <c r="AJ607" s="228" t="str">
        <f t="shared" si="59"/>
        <v/>
      </c>
    </row>
    <row r="608" spans="2:36" ht="16.8" hidden="1" thickBot="1" x14ac:dyDescent="0.35">
      <c r="B608" s="252">
        <v>603</v>
      </c>
      <c r="C608" s="253"/>
      <c r="D608" s="253"/>
      <c r="E608" s="253"/>
      <c r="F608" s="253"/>
      <c r="G608" s="253"/>
      <c r="H608" s="253"/>
      <c r="I608" s="253"/>
      <c r="J608" s="253"/>
      <c r="K608" s="253"/>
      <c r="L608" s="253"/>
      <c r="M608" s="253"/>
      <c r="N608" s="254"/>
      <c r="O608" s="254"/>
      <c r="P608" s="255"/>
      <c r="Q608" s="256"/>
      <c r="R608" s="256"/>
      <c r="S608" s="257" t="str">
        <f t="shared" si="54"/>
        <v/>
      </c>
      <c r="T608" s="253"/>
      <c r="U608" s="258"/>
      <c r="V608" s="253"/>
      <c r="W608" s="253"/>
      <c r="X608" s="253"/>
      <c r="Y608" s="253"/>
      <c r="Z608" s="258"/>
      <c r="AA608" s="258"/>
      <c r="AB608" s="259" t="str">
        <f t="shared" ca="1" si="55"/>
        <v/>
      </c>
      <c r="AC608" s="253"/>
      <c r="AD608" s="269"/>
      <c r="AE608" s="260"/>
      <c r="AF608" s="253" t="e">
        <f t="shared" ca="1" si="56"/>
        <v>#NUM!</v>
      </c>
      <c r="AG608" s="259" t="str">
        <f t="shared" ca="1" si="57"/>
        <v/>
      </c>
      <c r="AI608" s="228" t="str">
        <f t="shared" si="58"/>
        <v/>
      </c>
      <c r="AJ608" s="228" t="str">
        <f t="shared" si="59"/>
        <v/>
      </c>
    </row>
    <row r="609" spans="2:36" ht="16.8" hidden="1" thickBot="1" x14ac:dyDescent="0.35">
      <c r="B609" s="252">
        <v>604</v>
      </c>
      <c r="C609" s="253"/>
      <c r="D609" s="253"/>
      <c r="E609" s="253"/>
      <c r="F609" s="253"/>
      <c r="G609" s="253"/>
      <c r="H609" s="253"/>
      <c r="I609" s="253"/>
      <c r="J609" s="253"/>
      <c r="K609" s="253"/>
      <c r="L609" s="253"/>
      <c r="M609" s="253"/>
      <c r="N609" s="254"/>
      <c r="O609" s="254"/>
      <c r="P609" s="255"/>
      <c r="Q609" s="256"/>
      <c r="R609" s="256"/>
      <c r="S609" s="257" t="str">
        <f t="shared" si="54"/>
        <v/>
      </c>
      <c r="T609" s="253"/>
      <c r="U609" s="258"/>
      <c r="V609" s="253"/>
      <c r="W609" s="253"/>
      <c r="X609" s="253"/>
      <c r="Y609" s="253"/>
      <c r="Z609" s="258"/>
      <c r="AA609" s="258"/>
      <c r="AB609" s="259" t="str">
        <f t="shared" ca="1" si="55"/>
        <v/>
      </c>
      <c r="AC609" s="253"/>
      <c r="AD609" s="269"/>
      <c r="AE609" s="260"/>
      <c r="AF609" s="253" t="e">
        <f t="shared" ca="1" si="56"/>
        <v>#NUM!</v>
      </c>
      <c r="AG609" s="259" t="str">
        <f t="shared" ca="1" si="57"/>
        <v/>
      </c>
      <c r="AI609" s="228" t="str">
        <f t="shared" si="58"/>
        <v/>
      </c>
      <c r="AJ609" s="228" t="str">
        <f t="shared" si="59"/>
        <v/>
      </c>
    </row>
    <row r="610" spans="2:36" ht="16.8" hidden="1" thickBot="1" x14ac:dyDescent="0.35">
      <c r="B610" s="252">
        <v>605</v>
      </c>
      <c r="C610" s="253"/>
      <c r="D610" s="253"/>
      <c r="E610" s="253"/>
      <c r="F610" s="253"/>
      <c r="G610" s="253"/>
      <c r="H610" s="253"/>
      <c r="I610" s="253"/>
      <c r="J610" s="253"/>
      <c r="K610" s="253"/>
      <c r="L610" s="253"/>
      <c r="M610" s="253"/>
      <c r="N610" s="254"/>
      <c r="O610" s="254"/>
      <c r="P610" s="255"/>
      <c r="Q610" s="256"/>
      <c r="R610" s="256"/>
      <c r="S610" s="257" t="str">
        <f t="shared" si="54"/>
        <v/>
      </c>
      <c r="T610" s="253"/>
      <c r="U610" s="258"/>
      <c r="V610" s="253"/>
      <c r="W610" s="253"/>
      <c r="X610" s="253"/>
      <c r="Y610" s="253"/>
      <c r="Z610" s="258"/>
      <c r="AA610" s="258"/>
      <c r="AB610" s="259" t="str">
        <f t="shared" ca="1" si="55"/>
        <v/>
      </c>
      <c r="AC610" s="253"/>
      <c r="AD610" s="269"/>
      <c r="AE610" s="260"/>
      <c r="AF610" s="253" t="e">
        <f t="shared" ca="1" si="56"/>
        <v>#NUM!</v>
      </c>
      <c r="AG610" s="259" t="str">
        <f t="shared" ca="1" si="57"/>
        <v/>
      </c>
      <c r="AI610" s="228" t="str">
        <f t="shared" si="58"/>
        <v/>
      </c>
      <c r="AJ610" s="228" t="str">
        <f t="shared" si="59"/>
        <v/>
      </c>
    </row>
    <row r="611" spans="2:36" ht="16.8" hidden="1" thickBot="1" x14ac:dyDescent="0.35">
      <c r="B611" s="252">
        <v>606</v>
      </c>
      <c r="C611" s="253"/>
      <c r="D611" s="253"/>
      <c r="E611" s="253"/>
      <c r="F611" s="253"/>
      <c r="G611" s="253"/>
      <c r="H611" s="253"/>
      <c r="I611" s="253"/>
      <c r="J611" s="253"/>
      <c r="K611" s="253"/>
      <c r="L611" s="253"/>
      <c r="M611" s="253"/>
      <c r="N611" s="254"/>
      <c r="O611" s="254"/>
      <c r="P611" s="255"/>
      <c r="Q611" s="256"/>
      <c r="R611" s="256"/>
      <c r="S611" s="257" t="str">
        <f t="shared" si="54"/>
        <v/>
      </c>
      <c r="T611" s="253"/>
      <c r="U611" s="258"/>
      <c r="V611" s="253"/>
      <c r="W611" s="253"/>
      <c r="X611" s="253"/>
      <c r="Y611" s="253"/>
      <c r="Z611" s="258"/>
      <c r="AA611" s="258"/>
      <c r="AB611" s="259" t="str">
        <f t="shared" ca="1" si="55"/>
        <v/>
      </c>
      <c r="AC611" s="253"/>
      <c r="AD611" s="269"/>
      <c r="AE611" s="260"/>
      <c r="AF611" s="253" t="e">
        <f t="shared" ca="1" si="56"/>
        <v>#NUM!</v>
      </c>
      <c r="AG611" s="259" t="str">
        <f t="shared" ca="1" si="57"/>
        <v/>
      </c>
      <c r="AI611" s="228" t="str">
        <f t="shared" si="58"/>
        <v/>
      </c>
      <c r="AJ611" s="228" t="str">
        <f t="shared" si="59"/>
        <v/>
      </c>
    </row>
    <row r="612" spans="2:36" ht="16.8" hidden="1" thickBot="1" x14ac:dyDescent="0.35">
      <c r="B612" s="252">
        <v>607</v>
      </c>
      <c r="C612" s="253"/>
      <c r="D612" s="253"/>
      <c r="E612" s="253"/>
      <c r="F612" s="253"/>
      <c r="G612" s="253"/>
      <c r="H612" s="253"/>
      <c r="I612" s="253"/>
      <c r="J612" s="253"/>
      <c r="K612" s="253"/>
      <c r="L612" s="253"/>
      <c r="M612" s="253"/>
      <c r="N612" s="254"/>
      <c r="O612" s="254"/>
      <c r="P612" s="255"/>
      <c r="Q612" s="256"/>
      <c r="R612" s="256"/>
      <c r="S612" s="257" t="str">
        <f t="shared" si="54"/>
        <v/>
      </c>
      <c r="T612" s="253"/>
      <c r="U612" s="258"/>
      <c r="V612" s="253"/>
      <c r="W612" s="253"/>
      <c r="X612" s="253"/>
      <c r="Y612" s="253"/>
      <c r="Z612" s="258"/>
      <c r="AA612" s="258"/>
      <c r="AB612" s="259" t="str">
        <f t="shared" ca="1" si="55"/>
        <v/>
      </c>
      <c r="AC612" s="253"/>
      <c r="AD612" s="269"/>
      <c r="AE612" s="260"/>
      <c r="AF612" s="253" t="e">
        <f t="shared" ca="1" si="56"/>
        <v>#NUM!</v>
      </c>
      <c r="AG612" s="259" t="str">
        <f t="shared" ca="1" si="57"/>
        <v/>
      </c>
      <c r="AI612" s="228" t="str">
        <f t="shared" si="58"/>
        <v/>
      </c>
      <c r="AJ612" s="228" t="str">
        <f t="shared" si="59"/>
        <v/>
      </c>
    </row>
    <row r="613" spans="2:36" ht="16.8" hidden="1" thickBot="1" x14ac:dyDescent="0.35">
      <c r="B613" s="252">
        <v>608</v>
      </c>
      <c r="C613" s="253"/>
      <c r="D613" s="253"/>
      <c r="E613" s="253"/>
      <c r="F613" s="253"/>
      <c r="G613" s="253"/>
      <c r="H613" s="253"/>
      <c r="I613" s="253"/>
      <c r="J613" s="253"/>
      <c r="K613" s="253"/>
      <c r="L613" s="253"/>
      <c r="M613" s="253"/>
      <c r="N613" s="254"/>
      <c r="O613" s="254"/>
      <c r="P613" s="255"/>
      <c r="Q613" s="256"/>
      <c r="R613" s="256"/>
      <c r="S613" s="257" t="str">
        <f t="shared" si="54"/>
        <v/>
      </c>
      <c r="T613" s="253"/>
      <c r="U613" s="258"/>
      <c r="V613" s="253"/>
      <c r="W613" s="253"/>
      <c r="X613" s="253"/>
      <c r="Y613" s="253"/>
      <c r="Z613" s="258"/>
      <c r="AA613" s="258"/>
      <c r="AB613" s="259" t="str">
        <f t="shared" ca="1" si="55"/>
        <v/>
      </c>
      <c r="AC613" s="253"/>
      <c r="AD613" s="269"/>
      <c r="AE613" s="260"/>
      <c r="AF613" s="253" t="e">
        <f t="shared" ca="1" si="56"/>
        <v>#NUM!</v>
      </c>
      <c r="AG613" s="259" t="str">
        <f t="shared" ca="1" si="57"/>
        <v/>
      </c>
      <c r="AI613" s="228" t="str">
        <f t="shared" si="58"/>
        <v/>
      </c>
      <c r="AJ613" s="228" t="str">
        <f t="shared" si="59"/>
        <v/>
      </c>
    </row>
    <row r="614" spans="2:36" ht="16.8" hidden="1" thickBot="1" x14ac:dyDescent="0.35">
      <c r="B614" s="252">
        <v>609</v>
      </c>
      <c r="C614" s="253"/>
      <c r="D614" s="253"/>
      <c r="E614" s="253"/>
      <c r="F614" s="253"/>
      <c r="G614" s="253"/>
      <c r="H614" s="253"/>
      <c r="I614" s="253"/>
      <c r="J614" s="253"/>
      <c r="K614" s="253"/>
      <c r="L614" s="253"/>
      <c r="M614" s="253"/>
      <c r="N614" s="254"/>
      <c r="O614" s="254"/>
      <c r="P614" s="255"/>
      <c r="Q614" s="256"/>
      <c r="R614" s="256"/>
      <c r="S614" s="257" t="str">
        <f t="shared" si="54"/>
        <v/>
      </c>
      <c r="T614" s="253"/>
      <c r="U614" s="258"/>
      <c r="V614" s="253"/>
      <c r="W614" s="253"/>
      <c r="X614" s="253"/>
      <c r="Y614" s="253"/>
      <c r="Z614" s="258"/>
      <c r="AA614" s="258"/>
      <c r="AB614" s="259" t="str">
        <f t="shared" ca="1" si="55"/>
        <v/>
      </c>
      <c r="AC614" s="253"/>
      <c r="AD614" s="269"/>
      <c r="AE614" s="260"/>
      <c r="AF614" s="253" t="e">
        <f t="shared" ca="1" si="56"/>
        <v>#NUM!</v>
      </c>
      <c r="AG614" s="259" t="str">
        <f t="shared" ca="1" si="57"/>
        <v/>
      </c>
      <c r="AI614" s="228" t="str">
        <f t="shared" si="58"/>
        <v/>
      </c>
      <c r="AJ614" s="228" t="str">
        <f t="shared" si="59"/>
        <v/>
      </c>
    </row>
    <row r="615" spans="2:36" ht="16.8" hidden="1" thickBot="1" x14ac:dyDescent="0.35">
      <c r="B615" s="252">
        <v>610</v>
      </c>
      <c r="C615" s="253"/>
      <c r="D615" s="253"/>
      <c r="E615" s="253"/>
      <c r="F615" s="253"/>
      <c r="G615" s="253"/>
      <c r="H615" s="253"/>
      <c r="I615" s="253"/>
      <c r="J615" s="253"/>
      <c r="K615" s="253"/>
      <c r="L615" s="253"/>
      <c r="M615" s="253"/>
      <c r="N615" s="254"/>
      <c r="O615" s="254"/>
      <c r="P615" s="255"/>
      <c r="Q615" s="256"/>
      <c r="R615" s="256"/>
      <c r="S615" s="257" t="str">
        <f t="shared" si="54"/>
        <v/>
      </c>
      <c r="T615" s="253"/>
      <c r="U615" s="258"/>
      <c r="V615" s="253"/>
      <c r="W615" s="253"/>
      <c r="X615" s="253"/>
      <c r="Y615" s="253"/>
      <c r="Z615" s="258"/>
      <c r="AA615" s="258"/>
      <c r="AB615" s="259" t="str">
        <f t="shared" ca="1" si="55"/>
        <v/>
      </c>
      <c r="AC615" s="253"/>
      <c r="AD615" s="269"/>
      <c r="AE615" s="260"/>
      <c r="AF615" s="253" t="e">
        <f t="shared" ca="1" si="56"/>
        <v>#NUM!</v>
      </c>
      <c r="AG615" s="259" t="str">
        <f t="shared" ca="1" si="57"/>
        <v/>
      </c>
      <c r="AI615" s="228" t="str">
        <f t="shared" si="58"/>
        <v/>
      </c>
      <c r="AJ615" s="228" t="str">
        <f t="shared" si="59"/>
        <v/>
      </c>
    </row>
    <row r="616" spans="2:36" ht="16.8" hidden="1" thickBot="1" x14ac:dyDescent="0.35">
      <c r="B616" s="252">
        <v>611</v>
      </c>
      <c r="C616" s="253"/>
      <c r="D616" s="253"/>
      <c r="E616" s="253"/>
      <c r="F616" s="253"/>
      <c r="G616" s="253"/>
      <c r="H616" s="253"/>
      <c r="I616" s="253"/>
      <c r="J616" s="253"/>
      <c r="K616" s="253"/>
      <c r="L616" s="253"/>
      <c r="M616" s="253"/>
      <c r="N616" s="254"/>
      <c r="O616" s="254"/>
      <c r="P616" s="255"/>
      <c r="Q616" s="256"/>
      <c r="R616" s="256"/>
      <c r="S616" s="257" t="str">
        <f t="shared" si="54"/>
        <v/>
      </c>
      <c r="T616" s="253"/>
      <c r="U616" s="258"/>
      <c r="V616" s="253"/>
      <c r="W616" s="253"/>
      <c r="X616" s="253"/>
      <c r="Y616" s="253"/>
      <c r="Z616" s="258"/>
      <c r="AA616" s="258"/>
      <c r="AB616" s="259" t="str">
        <f t="shared" ca="1" si="55"/>
        <v/>
      </c>
      <c r="AC616" s="253"/>
      <c r="AD616" s="269"/>
      <c r="AE616" s="260"/>
      <c r="AF616" s="253" t="e">
        <f t="shared" ca="1" si="56"/>
        <v>#NUM!</v>
      </c>
      <c r="AG616" s="259" t="str">
        <f t="shared" ca="1" si="57"/>
        <v/>
      </c>
      <c r="AI616" s="228" t="str">
        <f t="shared" si="58"/>
        <v/>
      </c>
      <c r="AJ616" s="228" t="str">
        <f t="shared" si="59"/>
        <v/>
      </c>
    </row>
    <row r="617" spans="2:36" ht="16.8" hidden="1" thickBot="1" x14ac:dyDescent="0.35">
      <c r="B617" s="252">
        <v>612</v>
      </c>
      <c r="C617" s="253"/>
      <c r="D617" s="253"/>
      <c r="E617" s="253"/>
      <c r="F617" s="253"/>
      <c r="G617" s="253"/>
      <c r="H617" s="253"/>
      <c r="I617" s="253"/>
      <c r="J617" s="253"/>
      <c r="K617" s="253"/>
      <c r="L617" s="253"/>
      <c r="M617" s="253"/>
      <c r="N617" s="254"/>
      <c r="O617" s="254"/>
      <c r="P617" s="255"/>
      <c r="Q617" s="256"/>
      <c r="R617" s="256"/>
      <c r="S617" s="257" t="str">
        <f t="shared" si="54"/>
        <v/>
      </c>
      <c r="T617" s="253"/>
      <c r="U617" s="258"/>
      <c r="V617" s="253"/>
      <c r="W617" s="253"/>
      <c r="X617" s="253"/>
      <c r="Y617" s="253"/>
      <c r="Z617" s="258"/>
      <c r="AA617" s="258"/>
      <c r="AB617" s="259" t="str">
        <f t="shared" ca="1" si="55"/>
        <v/>
      </c>
      <c r="AC617" s="253"/>
      <c r="AD617" s="269"/>
      <c r="AE617" s="260"/>
      <c r="AF617" s="253" t="e">
        <f t="shared" ca="1" si="56"/>
        <v>#NUM!</v>
      </c>
      <c r="AG617" s="259" t="str">
        <f t="shared" ca="1" si="57"/>
        <v/>
      </c>
      <c r="AI617" s="228" t="str">
        <f t="shared" si="58"/>
        <v/>
      </c>
      <c r="AJ617" s="228" t="str">
        <f t="shared" si="59"/>
        <v/>
      </c>
    </row>
    <row r="618" spans="2:36" ht="16.8" hidden="1" thickBot="1" x14ac:dyDescent="0.35">
      <c r="B618" s="252">
        <v>613</v>
      </c>
      <c r="C618" s="253"/>
      <c r="D618" s="253"/>
      <c r="E618" s="253"/>
      <c r="F618" s="253"/>
      <c r="G618" s="253"/>
      <c r="H618" s="253"/>
      <c r="I618" s="253"/>
      <c r="J618" s="253"/>
      <c r="K618" s="253"/>
      <c r="L618" s="253"/>
      <c r="M618" s="253"/>
      <c r="N618" s="254"/>
      <c r="O618" s="254"/>
      <c r="P618" s="255"/>
      <c r="Q618" s="256"/>
      <c r="R618" s="256"/>
      <c r="S618" s="257" t="str">
        <f t="shared" si="54"/>
        <v/>
      </c>
      <c r="T618" s="253"/>
      <c r="U618" s="258"/>
      <c r="V618" s="253"/>
      <c r="W618" s="253"/>
      <c r="X618" s="253"/>
      <c r="Y618" s="253"/>
      <c r="Z618" s="258"/>
      <c r="AA618" s="258"/>
      <c r="AB618" s="259" t="str">
        <f t="shared" ca="1" si="55"/>
        <v/>
      </c>
      <c r="AC618" s="253"/>
      <c r="AD618" s="269"/>
      <c r="AE618" s="260"/>
      <c r="AF618" s="253" t="e">
        <f t="shared" ca="1" si="56"/>
        <v>#NUM!</v>
      </c>
      <c r="AG618" s="259" t="str">
        <f t="shared" ca="1" si="57"/>
        <v/>
      </c>
      <c r="AI618" s="228" t="str">
        <f t="shared" si="58"/>
        <v/>
      </c>
      <c r="AJ618" s="228" t="str">
        <f t="shared" si="59"/>
        <v/>
      </c>
    </row>
    <row r="619" spans="2:36" ht="16.8" hidden="1" thickBot="1" x14ac:dyDescent="0.35">
      <c r="B619" s="252">
        <v>614</v>
      </c>
      <c r="C619" s="253"/>
      <c r="D619" s="253"/>
      <c r="E619" s="253"/>
      <c r="F619" s="253"/>
      <c r="G619" s="253"/>
      <c r="H619" s="253"/>
      <c r="I619" s="253"/>
      <c r="J619" s="253"/>
      <c r="K619" s="253"/>
      <c r="L619" s="253"/>
      <c r="M619" s="253"/>
      <c r="N619" s="254"/>
      <c r="O619" s="254"/>
      <c r="P619" s="255"/>
      <c r="Q619" s="256"/>
      <c r="R619" s="256"/>
      <c r="S619" s="257" t="str">
        <f t="shared" si="54"/>
        <v/>
      </c>
      <c r="T619" s="253"/>
      <c r="U619" s="258"/>
      <c r="V619" s="253"/>
      <c r="W619" s="253"/>
      <c r="X619" s="253"/>
      <c r="Y619" s="253"/>
      <c r="Z619" s="258"/>
      <c r="AA619" s="258"/>
      <c r="AB619" s="259" t="str">
        <f t="shared" ca="1" si="55"/>
        <v/>
      </c>
      <c r="AC619" s="253"/>
      <c r="AD619" s="269"/>
      <c r="AE619" s="260"/>
      <c r="AF619" s="253" t="e">
        <f t="shared" ca="1" si="56"/>
        <v>#NUM!</v>
      </c>
      <c r="AG619" s="259" t="str">
        <f t="shared" ca="1" si="57"/>
        <v/>
      </c>
      <c r="AI619" s="228" t="str">
        <f t="shared" si="58"/>
        <v/>
      </c>
      <c r="AJ619" s="228" t="str">
        <f t="shared" si="59"/>
        <v/>
      </c>
    </row>
    <row r="620" spans="2:36" ht="16.8" hidden="1" thickBot="1" x14ac:dyDescent="0.35">
      <c r="B620" s="252">
        <v>615</v>
      </c>
      <c r="C620" s="253"/>
      <c r="D620" s="253"/>
      <c r="E620" s="253"/>
      <c r="F620" s="253"/>
      <c r="G620" s="253"/>
      <c r="H620" s="253"/>
      <c r="I620" s="253"/>
      <c r="J620" s="253"/>
      <c r="K620" s="253"/>
      <c r="L620" s="253"/>
      <c r="M620" s="253"/>
      <c r="N620" s="254"/>
      <c r="O620" s="254"/>
      <c r="P620" s="255"/>
      <c r="Q620" s="256"/>
      <c r="R620" s="256"/>
      <c r="S620" s="257" t="str">
        <f t="shared" si="54"/>
        <v/>
      </c>
      <c r="T620" s="253"/>
      <c r="U620" s="258"/>
      <c r="V620" s="253"/>
      <c r="W620" s="253"/>
      <c r="X620" s="253"/>
      <c r="Y620" s="253"/>
      <c r="Z620" s="258"/>
      <c r="AA620" s="258"/>
      <c r="AB620" s="259" t="str">
        <f t="shared" ca="1" si="55"/>
        <v/>
      </c>
      <c r="AC620" s="253"/>
      <c r="AD620" s="269"/>
      <c r="AE620" s="260"/>
      <c r="AF620" s="253" t="e">
        <f t="shared" ca="1" si="56"/>
        <v>#NUM!</v>
      </c>
      <c r="AG620" s="259" t="str">
        <f t="shared" ca="1" si="57"/>
        <v/>
      </c>
      <c r="AI620" s="228" t="str">
        <f t="shared" si="58"/>
        <v/>
      </c>
      <c r="AJ620" s="228" t="str">
        <f t="shared" si="59"/>
        <v/>
      </c>
    </row>
    <row r="621" spans="2:36" ht="16.8" hidden="1" thickBot="1" x14ac:dyDescent="0.35">
      <c r="B621" s="252">
        <v>616</v>
      </c>
      <c r="C621" s="253"/>
      <c r="D621" s="253"/>
      <c r="E621" s="253"/>
      <c r="F621" s="253"/>
      <c r="G621" s="253"/>
      <c r="H621" s="253"/>
      <c r="I621" s="253"/>
      <c r="J621" s="253"/>
      <c r="K621" s="253"/>
      <c r="L621" s="253"/>
      <c r="M621" s="253"/>
      <c r="N621" s="254"/>
      <c r="O621" s="254"/>
      <c r="P621" s="255"/>
      <c r="Q621" s="256"/>
      <c r="R621" s="256"/>
      <c r="S621" s="257" t="str">
        <f t="shared" si="54"/>
        <v/>
      </c>
      <c r="T621" s="253"/>
      <c r="U621" s="258"/>
      <c r="V621" s="253"/>
      <c r="W621" s="253"/>
      <c r="X621" s="253"/>
      <c r="Y621" s="253"/>
      <c r="Z621" s="258"/>
      <c r="AA621" s="258"/>
      <c r="AB621" s="259" t="str">
        <f t="shared" ca="1" si="55"/>
        <v/>
      </c>
      <c r="AC621" s="253"/>
      <c r="AD621" s="269"/>
      <c r="AE621" s="260"/>
      <c r="AF621" s="253" t="e">
        <f t="shared" ca="1" si="56"/>
        <v>#NUM!</v>
      </c>
      <c r="AG621" s="259" t="str">
        <f t="shared" ca="1" si="57"/>
        <v/>
      </c>
      <c r="AI621" s="228" t="str">
        <f t="shared" si="58"/>
        <v/>
      </c>
      <c r="AJ621" s="228" t="str">
        <f t="shared" si="59"/>
        <v/>
      </c>
    </row>
    <row r="622" spans="2:36" ht="16.8" hidden="1" thickBot="1" x14ac:dyDescent="0.35">
      <c r="B622" s="252">
        <v>617</v>
      </c>
      <c r="C622" s="253"/>
      <c r="D622" s="253"/>
      <c r="E622" s="253"/>
      <c r="F622" s="253"/>
      <c r="G622" s="253"/>
      <c r="H622" s="253"/>
      <c r="I622" s="253"/>
      <c r="J622" s="253"/>
      <c r="K622" s="253"/>
      <c r="L622" s="253"/>
      <c r="M622" s="253"/>
      <c r="N622" s="254"/>
      <c r="O622" s="254"/>
      <c r="P622" s="255"/>
      <c r="Q622" s="256"/>
      <c r="R622" s="256"/>
      <c r="S622" s="257" t="str">
        <f t="shared" si="54"/>
        <v/>
      </c>
      <c r="T622" s="253"/>
      <c r="U622" s="258"/>
      <c r="V622" s="253"/>
      <c r="W622" s="253"/>
      <c r="X622" s="253"/>
      <c r="Y622" s="253"/>
      <c r="Z622" s="258"/>
      <c r="AA622" s="258"/>
      <c r="AB622" s="259" t="str">
        <f t="shared" ca="1" si="55"/>
        <v/>
      </c>
      <c r="AC622" s="253"/>
      <c r="AD622" s="269"/>
      <c r="AE622" s="260"/>
      <c r="AF622" s="253" t="e">
        <f t="shared" ca="1" si="56"/>
        <v>#NUM!</v>
      </c>
      <c r="AG622" s="259" t="str">
        <f t="shared" ca="1" si="57"/>
        <v/>
      </c>
      <c r="AI622" s="228" t="str">
        <f t="shared" si="58"/>
        <v/>
      </c>
      <c r="AJ622" s="228" t="str">
        <f t="shared" si="59"/>
        <v/>
      </c>
    </row>
    <row r="623" spans="2:36" ht="16.8" hidden="1" thickBot="1" x14ac:dyDescent="0.35">
      <c r="B623" s="252">
        <v>618</v>
      </c>
      <c r="C623" s="253"/>
      <c r="D623" s="253"/>
      <c r="E623" s="253"/>
      <c r="F623" s="253"/>
      <c r="G623" s="253"/>
      <c r="H623" s="253"/>
      <c r="I623" s="253"/>
      <c r="J623" s="253"/>
      <c r="K623" s="253"/>
      <c r="L623" s="253"/>
      <c r="M623" s="253"/>
      <c r="N623" s="254"/>
      <c r="O623" s="254"/>
      <c r="P623" s="255"/>
      <c r="Q623" s="256"/>
      <c r="R623" s="256"/>
      <c r="S623" s="257" t="str">
        <f t="shared" si="54"/>
        <v/>
      </c>
      <c r="T623" s="253"/>
      <c r="U623" s="258"/>
      <c r="V623" s="253"/>
      <c r="W623" s="253"/>
      <c r="X623" s="253"/>
      <c r="Y623" s="253"/>
      <c r="Z623" s="258"/>
      <c r="AA623" s="258"/>
      <c r="AB623" s="259" t="str">
        <f t="shared" ca="1" si="55"/>
        <v/>
      </c>
      <c r="AC623" s="253"/>
      <c r="AD623" s="269"/>
      <c r="AE623" s="260"/>
      <c r="AF623" s="253" t="e">
        <f t="shared" ca="1" si="56"/>
        <v>#NUM!</v>
      </c>
      <c r="AG623" s="259" t="str">
        <f t="shared" ca="1" si="57"/>
        <v/>
      </c>
      <c r="AI623" s="228" t="str">
        <f t="shared" si="58"/>
        <v/>
      </c>
      <c r="AJ623" s="228" t="str">
        <f t="shared" si="59"/>
        <v/>
      </c>
    </row>
    <row r="624" spans="2:36" ht="16.8" hidden="1" thickBot="1" x14ac:dyDescent="0.35">
      <c r="B624" s="252">
        <v>619</v>
      </c>
      <c r="C624" s="253"/>
      <c r="D624" s="253"/>
      <c r="E624" s="253"/>
      <c r="F624" s="253"/>
      <c r="G624" s="253"/>
      <c r="H624" s="253"/>
      <c r="I624" s="253"/>
      <c r="J624" s="253"/>
      <c r="K624" s="253"/>
      <c r="L624" s="253"/>
      <c r="M624" s="253"/>
      <c r="N624" s="254"/>
      <c r="O624" s="254"/>
      <c r="P624" s="255"/>
      <c r="Q624" s="256"/>
      <c r="R624" s="256"/>
      <c r="S624" s="257" t="str">
        <f t="shared" si="54"/>
        <v/>
      </c>
      <c r="T624" s="253"/>
      <c r="U624" s="258"/>
      <c r="V624" s="253"/>
      <c r="W624" s="253"/>
      <c r="X624" s="253"/>
      <c r="Y624" s="253"/>
      <c r="Z624" s="258"/>
      <c r="AA624" s="258"/>
      <c r="AB624" s="259" t="str">
        <f t="shared" ca="1" si="55"/>
        <v/>
      </c>
      <c r="AC624" s="253"/>
      <c r="AD624" s="269"/>
      <c r="AE624" s="260"/>
      <c r="AF624" s="253" t="e">
        <f t="shared" ca="1" si="56"/>
        <v>#NUM!</v>
      </c>
      <c r="AG624" s="259" t="str">
        <f t="shared" ca="1" si="57"/>
        <v/>
      </c>
      <c r="AI624" s="228" t="str">
        <f t="shared" si="58"/>
        <v/>
      </c>
      <c r="AJ624" s="228" t="str">
        <f t="shared" si="59"/>
        <v/>
      </c>
    </row>
    <row r="625" spans="2:36" ht="16.8" hidden="1" thickBot="1" x14ac:dyDescent="0.35">
      <c r="B625" s="252">
        <v>620</v>
      </c>
      <c r="C625" s="253"/>
      <c r="D625" s="253"/>
      <c r="E625" s="253"/>
      <c r="F625" s="253"/>
      <c r="G625" s="253"/>
      <c r="H625" s="253"/>
      <c r="I625" s="253"/>
      <c r="J625" s="253"/>
      <c r="K625" s="253"/>
      <c r="L625" s="253"/>
      <c r="M625" s="253"/>
      <c r="N625" s="254"/>
      <c r="O625" s="254"/>
      <c r="P625" s="255"/>
      <c r="Q625" s="256"/>
      <c r="R625" s="256"/>
      <c r="S625" s="257" t="str">
        <f t="shared" si="54"/>
        <v/>
      </c>
      <c r="T625" s="253"/>
      <c r="U625" s="258"/>
      <c r="V625" s="253"/>
      <c r="W625" s="253"/>
      <c r="X625" s="253"/>
      <c r="Y625" s="253"/>
      <c r="Z625" s="258"/>
      <c r="AA625" s="258"/>
      <c r="AB625" s="259" t="str">
        <f t="shared" ca="1" si="55"/>
        <v/>
      </c>
      <c r="AC625" s="253"/>
      <c r="AD625" s="269"/>
      <c r="AE625" s="260"/>
      <c r="AF625" s="253" t="e">
        <f t="shared" ca="1" si="56"/>
        <v>#NUM!</v>
      </c>
      <c r="AG625" s="259" t="str">
        <f t="shared" ca="1" si="57"/>
        <v/>
      </c>
      <c r="AI625" s="228" t="str">
        <f t="shared" si="58"/>
        <v/>
      </c>
      <c r="AJ625" s="228" t="str">
        <f t="shared" si="59"/>
        <v/>
      </c>
    </row>
    <row r="626" spans="2:36" ht="16.8" hidden="1" thickBot="1" x14ac:dyDescent="0.35">
      <c r="B626" s="252">
        <v>621</v>
      </c>
      <c r="C626" s="253"/>
      <c r="D626" s="253"/>
      <c r="E626" s="253"/>
      <c r="F626" s="253"/>
      <c r="G626" s="253"/>
      <c r="H626" s="253"/>
      <c r="I626" s="253"/>
      <c r="J626" s="253"/>
      <c r="K626" s="253"/>
      <c r="L626" s="253"/>
      <c r="M626" s="253"/>
      <c r="N626" s="254"/>
      <c r="O626" s="254"/>
      <c r="P626" s="255"/>
      <c r="Q626" s="256"/>
      <c r="R626" s="256"/>
      <c r="S626" s="257" t="str">
        <f t="shared" si="54"/>
        <v/>
      </c>
      <c r="T626" s="253"/>
      <c r="U626" s="258"/>
      <c r="V626" s="253"/>
      <c r="W626" s="253"/>
      <c r="X626" s="253"/>
      <c r="Y626" s="253"/>
      <c r="Z626" s="258"/>
      <c r="AA626" s="258"/>
      <c r="AB626" s="259" t="str">
        <f t="shared" ca="1" si="55"/>
        <v/>
      </c>
      <c r="AC626" s="253"/>
      <c r="AD626" s="269"/>
      <c r="AE626" s="260"/>
      <c r="AF626" s="253" t="e">
        <f t="shared" ca="1" si="56"/>
        <v>#NUM!</v>
      </c>
      <c r="AG626" s="259" t="str">
        <f t="shared" ca="1" si="57"/>
        <v/>
      </c>
      <c r="AI626" s="228" t="str">
        <f t="shared" si="58"/>
        <v/>
      </c>
      <c r="AJ626" s="228" t="str">
        <f t="shared" si="59"/>
        <v/>
      </c>
    </row>
    <row r="627" spans="2:36" ht="16.8" hidden="1" thickBot="1" x14ac:dyDescent="0.35">
      <c r="B627" s="252">
        <v>622</v>
      </c>
      <c r="C627" s="253"/>
      <c r="D627" s="253"/>
      <c r="E627" s="253"/>
      <c r="F627" s="253"/>
      <c r="G627" s="253"/>
      <c r="H627" s="253"/>
      <c r="I627" s="253"/>
      <c r="J627" s="253"/>
      <c r="K627" s="253"/>
      <c r="L627" s="253"/>
      <c r="M627" s="253"/>
      <c r="N627" s="254"/>
      <c r="O627" s="254"/>
      <c r="P627" s="255"/>
      <c r="Q627" s="256"/>
      <c r="R627" s="256"/>
      <c r="S627" s="257" t="str">
        <f t="shared" si="54"/>
        <v/>
      </c>
      <c r="T627" s="253"/>
      <c r="U627" s="258"/>
      <c r="V627" s="253"/>
      <c r="W627" s="253"/>
      <c r="X627" s="253"/>
      <c r="Y627" s="253"/>
      <c r="Z627" s="258"/>
      <c r="AA627" s="258"/>
      <c r="AB627" s="259" t="str">
        <f t="shared" ca="1" si="55"/>
        <v/>
      </c>
      <c r="AC627" s="253"/>
      <c r="AD627" s="269"/>
      <c r="AE627" s="260"/>
      <c r="AF627" s="253" t="e">
        <f t="shared" ca="1" si="56"/>
        <v>#NUM!</v>
      </c>
      <c r="AG627" s="259" t="str">
        <f t="shared" ca="1" si="57"/>
        <v/>
      </c>
      <c r="AI627" s="228" t="str">
        <f t="shared" si="58"/>
        <v/>
      </c>
      <c r="AJ627" s="228" t="str">
        <f t="shared" si="59"/>
        <v/>
      </c>
    </row>
    <row r="628" spans="2:36" ht="16.8" hidden="1" thickBot="1" x14ac:dyDescent="0.35">
      <c r="B628" s="252">
        <v>623</v>
      </c>
      <c r="C628" s="253"/>
      <c r="D628" s="253"/>
      <c r="E628" s="253"/>
      <c r="F628" s="253"/>
      <c r="G628" s="253"/>
      <c r="H628" s="253"/>
      <c r="I628" s="253"/>
      <c r="J628" s="253"/>
      <c r="K628" s="253"/>
      <c r="L628" s="253"/>
      <c r="M628" s="253"/>
      <c r="N628" s="254"/>
      <c r="O628" s="254"/>
      <c r="P628" s="255"/>
      <c r="Q628" s="256"/>
      <c r="R628" s="256"/>
      <c r="S628" s="257" t="str">
        <f t="shared" si="54"/>
        <v/>
      </c>
      <c r="T628" s="253"/>
      <c r="U628" s="258"/>
      <c r="V628" s="253"/>
      <c r="W628" s="253"/>
      <c r="X628" s="253"/>
      <c r="Y628" s="253"/>
      <c r="Z628" s="258"/>
      <c r="AA628" s="258"/>
      <c r="AB628" s="259" t="str">
        <f t="shared" ca="1" si="55"/>
        <v/>
      </c>
      <c r="AC628" s="253"/>
      <c r="AD628" s="269"/>
      <c r="AE628" s="260"/>
      <c r="AF628" s="253" t="e">
        <f t="shared" ca="1" si="56"/>
        <v>#NUM!</v>
      </c>
      <c r="AG628" s="259" t="str">
        <f t="shared" ca="1" si="57"/>
        <v/>
      </c>
      <c r="AI628" s="228" t="str">
        <f t="shared" si="58"/>
        <v/>
      </c>
      <c r="AJ628" s="228" t="str">
        <f t="shared" si="59"/>
        <v/>
      </c>
    </row>
    <row r="629" spans="2:36" ht="16.8" hidden="1" thickBot="1" x14ac:dyDescent="0.35">
      <c r="B629" s="252">
        <v>624</v>
      </c>
      <c r="C629" s="253"/>
      <c r="D629" s="253"/>
      <c r="E629" s="253"/>
      <c r="F629" s="253"/>
      <c r="G629" s="253"/>
      <c r="H629" s="253"/>
      <c r="I629" s="253"/>
      <c r="J629" s="253"/>
      <c r="K629" s="253"/>
      <c r="L629" s="253"/>
      <c r="M629" s="253"/>
      <c r="N629" s="254"/>
      <c r="O629" s="254"/>
      <c r="P629" s="255"/>
      <c r="Q629" s="256"/>
      <c r="R629" s="256"/>
      <c r="S629" s="257" t="str">
        <f t="shared" si="54"/>
        <v/>
      </c>
      <c r="T629" s="253"/>
      <c r="U629" s="258"/>
      <c r="V629" s="253"/>
      <c r="W629" s="253"/>
      <c r="X629" s="253"/>
      <c r="Y629" s="253"/>
      <c r="Z629" s="258"/>
      <c r="AA629" s="258"/>
      <c r="AB629" s="259" t="str">
        <f t="shared" ca="1" si="55"/>
        <v/>
      </c>
      <c r="AC629" s="253"/>
      <c r="AD629" s="269"/>
      <c r="AE629" s="260"/>
      <c r="AF629" s="253" t="e">
        <f t="shared" ca="1" si="56"/>
        <v>#NUM!</v>
      </c>
      <c r="AG629" s="259" t="str">
        <f t="shared" ca="1" si="57"/>
        <v/>
      </c>
      <c r="AI629" s="228" t="str">
        <f t="shared" si="58"/>
        <v/>
      </c>
      <c r="AJ629" s="228" t="str">
        <f t="shared" si="59"/>
        <v/>
      </c>
    </row>
    <row r="630" spans="2:36" ht="16.8" hidden="1" thickBot="1" x14ac:dyDescent="0.35">
      <c r="B630" s="252">
        <v>625</v>
      </c>
      <c r="C630" s="253"/>
      <c r="D630" s="253"/>
      <c r="E630" s="253"/>
      <c r="F630" s="253"/>
      <c r="G630" s="253"/>
      <c r="H630" s="253"/>
      <c r="I630" s="253"/>
      <c r="J630" s="253"/>
      <c r="K630" s="253"/>
      <c r="L630" s="253"/>
      <c r="M630" s="253"/>
      <c r="N630" s="254"/>
      <c r="O630" s="254"/>
      <c r="P630" s="255"/>
      <c r="Q630" s="256"/>
      <c r="R630" s="256"/>
      <c r="S630" s="257" t="str">
        <f t="shared" si="54"/>
        <v/>
      </c>
      <c r="T630" s="253"/>
      <c r="U630" s="258"/>
      <c r="V630" s="253"/>
      <c r="W630" s="253"/>
      <c r="X630" s="253"/>
      <c r="Y630" s="253"/>
      <c r="Z630" s="258"/>
      <c r="AA630" s="258"/>
      <c r="AB630" s="259" t="str">
        <f t="shared" ca="1" si="55"/>
        <v/>
      </c>
      <c r="AC630" s="253"/>
      <c r="AD630" s="269"/>
      <c r="AE630" s="260"/>
      <c r="AF630" s="253" t="e">
        <f t="shared" ca="1" si="56"/>
        <v>#NUM!</v>
      </c>
      <c r="AG630" s="259" t="str">
        <f t="shared" ca="1" si="57"/>
        <v/>
      </c>
      <c r="AI630" s="228" t="str">
        <f t="shared" si="58"/>
        <v/>
      </c>
      <c r="AJ630" s="228" t="str">
        <f t="shared" si="59"/>
        <v/>
      </c>
    </row>
    <row r="631" spans="2:36" ht="16.8" hidden="1" thickBot="1" x14ac:dyDescent="0.35">
      <c r="B631" s="252">
        <v>626</v>
      </c>
      <c r="C631" s="253"/>
      <c r="D631" s="253"/>
      <c r="E631" s="253"/>
      <c r="F631" s="253"/>
      <c r="G631" s="253"/>
      <c r="H631" s="253"/>
      <c r="I631" s="253"/>
      <c r="J631" s="253"/>
      <c r="K631" s="253"/>
      <c r="L631" s="253"/>
      <c r="M631" s="253"/>
      <c r="N631" s="254"/>
      <c r="O631" s="254"/>
      <c r="P631" s="255"/>
      <c r="Q631" s="256"/>
      <c r="R631" s="256"/>
      <c r="S631" s="257" t="str">
        <f t="shared" si="54"/>
        <v/>
      </c>
      <c r="T631" s="253"/>
      <c r="U631" s="258"/>
      <c r="V631" s="253"/>
      <c r="W631" s="253"/>
      <c r="X631" s="253"/>
      <c r="Y631" s="253"/>
      <c r="Z631" s="258"/>
      <c r="AA631" s="258"/>
      <c r="AB631" s="259" t="str">
        <f t="shared" ca="1" si="55"/>
        <v/>
      </c>
      <c r="AC631" s="253"/>
      <c r="AD631" s="269"/>
      <c r="AE631" s="260"/>
      <c r="AF631" s="253" t="e">
        <f t="shared" ca="1" si="56"/>
        <v>#NUM!</v>
      </c>
      <c r="AG631" s="259" t="str">
        <f t="shared" ca="1" si="57"/>
        <v/>
      </c>
      <c r="AI631" s="228" t="str">
        <f t="shared" si="58"/>
        <v/>
      </c>
      <c r="AJ631" s="228" t="str">
        <f t="shared" si="59"/>
        <v/>
      </c>
    </row>
    <row r="632" spans="2:36" ht="16.8" hidden="1" thickBot="1" x14ac:dyDescent="0.35">
      <c r="B632" s="252">
        <v>627</v>
      </c>
      <c r="C632" s="253"/>
      <c r="D632" s="253"/>
      <c r="E632" s="253"/>
      <c r="F632" s="253"/>
      <c r="G632" s="253"/>
      <c r="H632" s="253"/>
      <c r="I632" s="253"/>
      <c r="J632" s="253"/>
      <c r="K632" s="253"/>
      <c r="L632" s="253"/>
      <c r="M632" s="253"/>
      <c r="N632" s="254"/>
      <c r="O632" s="254"/>
      <c r="P632" s="255"/>
      <c r="Q632" s="256"/>
      <c r="R632" s="256"/>
      <c r="S632" s="257" t="str">
        <f t="shared" si="54"/>
        <v/>
      </c>
      <c r="T632" s="253"/>
      <c r="U632" s="258"/>
      <c r="V632" s="253"/>
      <c r="W632" s="253"/>
      <c r="X632" s="253"/>
      <c r="Y632" s="253"/>
      <c r="Z632" s="258"/>
      <c r="AA632" s="258"/>
      <c r="AB632" s="259" t="str">
        <f t="shared" ca="1" si="55"/>
        <v/>
      </c>
      <c r="AC632" s="253"/>
      <c r="AD632" s="269"/>
      <c r="AE632" s="260"/>
      <c r="AF632" s="253" t="e">
        <f t="shared" ca="1" si="56"/>
        <v>#NUM!</v>
      </c>
      <c r="AG632" s="259" t="str">
        <f t="shared" ca="1" si="57"/>
        <v/>
      </c>
      <c r="AI632" s="228" t="str">
        <f t="shared" si="58"/>
        <v/>
      </c>
      <c r="AJ632" s="228" t="str">
        <f t="shared" si="59"/>
        <v/>
      </c>
    </row>
    <row r="633" spans="2:36" ht="16.8" hidden="1" thickBot="1" x14ac:dyDescent="0.35">
      <c r="B633" s="252">
        <v>628</v>
      </c>
      <c r="C633" s="253"/>
      <c r="D633" s="253"/>
      <c r="E633" s="253"/>
      <c r="F633" s="253"/>
      <c r="G633" s="253"/>
      <c r="H633" s="253"/>
      <c r="I633" s="253"/>
      <c r="J633" s="253"/>
      <c r="K633" s="253"/>
      <c r="L633" s="253"/>
      <c r="M633" s="253"/>
      <c r="N633" s="254"/>
      <c r="O633" s="254"/>
      <c r="P633" s="255"/>
      <c r="Q633" s="256"/>
      <c r="R633" s="256"/>
      <c r="S633" s="257" t="str">
        <f t="shared" si="54"/>
        <v/>
      </c>
      <c r="T633" s="253"/>
      <c r="U633" s="258"/>
      <c r="V633" s="253"/>
      <c r="W633" s="253"/>
      <c r="X633" s="253"/>
      <c r="Y633" s="253"/>
      <c r="Z633" s="258"/>
      <c r="AA633" s="258"/>
      <c r="AB633" s="259" t="str">
        <f t="shared" ca="1" si="55"/>
        <v/>
      </c>
      <c r="AC633" s="253"/>
      <c r="AD633" s="269"/>
      <c r="AE633" s="260"/>
      <c r="AF633" s="253" t="e">
        <f t="shared" ca="1" si="56"/>
        <v>#NUM!</v>
      </c>
      <c r="AG633" s="259" t="str">
        <f t="shared" ca="1" si="57"/>
        <v/>
      </c>
      <c r="AI633" s="228" t="str">
        <f t="shared" si="58"/>
        <v/>
      </c>
      <c r="AJ633" s="228" t="str">
        <f t="shared" si="59"/>
        <v/>
      </c>
    </row>
    <row r="634" spans="2:36" ht="16.8" hidden="1" thickBot="1" x14ac:dyDescent="0.35">
      <c r="B634" s="252">
        <v>629</v>
      </c>
      <c r="C634" s="253"/>
      <c r="D634" s="253"/>
      <c r="E634" s="253"/>
      <c r="F634" s="253"/>
      <c r="G634" s="253"/>
      <c r="H634" s="253"/>
      <c r="I634" s="253"/>
      <c r="J634" s="253"/>
      <c r="K634" s="253"/>
      <c r="L634" s="253"/>
      <c r="M634" s="253"/>
      <c r="N634" s="254"/>
      <c r="O634" s="254"/>
      <c r="P634" s="255"/>
      <c r="Q634" s="256"/>
      <c r="R634" s="256"/>
      <c r="S634" s="257" t="str">
        <f t="shared" si="54"/>
        <v/>
      </c>
      <c r="T634" s="253"/>
      <c r="U634" s="258"/>
      <c r="V634" s="253"/>
      <c r="W634" s="253"/>
      <c r="X634" s="253"/>
      <c r="Y634" s="253"/>
      <c r="Z634" s="258"/>
      <c r="AA634" s="258"/>
      <c r="AB634" s="259" t="str">
        <f t="shared" ca="1" si="55"/>
        <v/>
      </c>
      <c r="AC634" s="253"/>
      <c r="AD634" s="269"/>
      <c r="AE634" s="260"/>
      <c r="AF634" s="253" t="e">
        <f t="shared" ca="1" si="56"/>
        <v>#NUM!</v>
      </c>
      <c r="AG634" s="259" t="str">
        <f t="shared" ca="1" si="57"/>
        <v/>
      </c>
      <c r="AI634" s="228" t="str">
        <f t="shared" si="58"/>
        <v/>
      </c>
      <c r="AJ634" s="228" t="str">
        <f t="shared" si="59"/>
        <v/>
      </c>
    </row>
    <row r="635" spans="2:36" ht="16.8" hidden="1" thickBot="1" x14ac:dyDescent="0.35">
      <c r="B635" s="252">
        <v>630</v>
      </c>
      <c r="C635" s="253"/>
      <c r="D635" s="253"/>
      <c r="E635" s="253"/>
      <c r="F635" s="253"/>
      <c r="G635" s="253"/>
      <c r="H635" s="253"/>
      <c r="I635" s="253"/>
      <c r="J635" s="253"/>
      <c r="K635" s="253"/>
      <c r="L635" s="253"/>
      <c r="M635" s="253"/>
      <c r="N635" s="254"/>
      <c r="O635" s="254"/>
      <c r="P635" s="255"/>
      <c r="Q635" s="256"/>
      <c r="R635" s="256"/>
      <c r="S635" s="257" t="str">
        <f t="shared" si="54"/>
        <v/>
      </c>
      <c r="T635" s="253"/>
      <c r="U635" s="258"/>
      <c r="V635" s="253"/>
      <c r="W635" s="253"/>
      <c r="X635" s="253"/>
      <c r="Y635" s="253"/>
      <c r="Z635" s="258"/>
      <c r="AA635" s="258"/>
      <c r="AB635" s="259" t="str">
        <f t="shared" ca="1" si="55"/>
        <v/>
      </c>
      <c r="AC635" s="253"/>
      <c r="AD635" s="269"/>
      <c r="AE635" s="260"/>
      <c r="AF635" s="253" t="e">
        <f t="shared" ca="1" si="56"/>
        <v>#NUM!</v>
      </c>
      <c r="AG635" s="259" t="str">
        <f t="shared" ca="1" si="57"/>
        <v/>
      </c>
      <c r="AI635" s="228" t="str">
        <f t="shared" si="58"/>
        <v/>
      </c>
      <c r="AJ635" s="228" t="str">
        <f t="shared" si="59"/>
        <v/>
      </c>
    </row>
    <row r="636" spans="2:36" ht="16.8" hidden="1" thickBot="1" x14ac:dyDescent="0.35">
      <c r="B636" s="252">
        <v>631</v>
      </c>
      <c r="C636" s="253"/>
      <c r="D636" s="253"/>
      <c r="E636" s="253"/>
      <c r="F636" s="253"/>
      <c r="G636" s="253"/>
      <c r="H636" s="253"/>
      <c r="I636" s="253"/>
      <c r="J636" s="253"/>
      <c r="K636" s="253"/>
      <c r="L636" s="253"/>
      <c r="M636" s="253"/>
      <c r="N636" s="254"/>
      <c r="O636" s="254"/>
      <c r="P636" s="255"/>
      <c r="Q636" s="256"/>
      <c r="R636" s="256"/>
      <c r="S636" s="257" t="str">
        <f t="shared" si="54"/>
        <v/>
      </c>
      <c r="T636" s="253"/>
      <c r="U636" s="258"/>
      <c r="V636" s="253"/>
      <c r="W636" s="253"/>
      <c r="X636" s="253"/>
      <c r="Y636" s="253"/>
      <c r="Z636" s="258"/>
      <c r="AA636" s="258"/>
      <c r="AB636" s="259" t="str">
        <f t="shared" ca="1" si="55"/>
        <v/>
      </c>
      <c r="AC636" s="253"/>
      <c r="AD636" s="269"/>
      <c r="AE636" s="260"/>
      <c r="AF636" s="253" t="e">
        <f t="shared" ca="1" si="56"/>
        <v>#NUM!</v>
      </c>
      <c r="AG636" s="259" t="str">
        <f t="shared" ca="1" si="57"/>
        <v/>
      </c>
      <c r="AI636" s="228" t="str">
        <f t="shared" si="58"/>
        <v/>
      </c>
      <c r="AJ636" s="228" t="str">
        <f t="shared" si="59"/>
        <v/>
      </c>
    </row>
    <row r="637" spans="2:36" ht="16.8" hidden="1" thickBot="1" x14ac:dyDescent="0.35">
      <c r="B637" s="252">
        <v>632</v>
      </c>
      <c r="C637" s="253"/>
      <c r="D637" s="253"/>
      <c r="E637" s="253"/>
      <c r="F637" s="253"/>
      <c r="G637" s="253"/>
      <c r="H637" s="253"/>
      <c r="I637" s="253"/>
      <c r="J637" s="253"/>
      <c r="K637" s="253"/>
      <c r="L637" s="253"/>
      <c r="M637" s="253"/>
      <c r="N637" s="254"/>
      <c r="O637" s="254"/>
      <c r="P637" s="255"/>
      <c r="Q637" s="256"/>
      <c r="R637" s="256"/>
      <c r="S637" s="257" t="str">
        <f t="shared" si="54"/>
        <v/>
      </c>
      <c r="T637" s="253"/>
      <c r="U637" s="258"/>
      <c r="V637" s="253"/>
      <c r="W637" s="253"/>
      <c r="X637" s="253"/>
      <c r="Y637" s="253"/>
      <c r="Z637" s="258"/>
      <c r="AA637" s="258"/>
      <c r="AB637" s="259" t="str">
        <f t="shared" ca="1" si="55"/>
        <v/>
      </c>
      <c r="AC637" s="253"/>
      <c r="AD637" s="269"/>
      <c r="AE637" s="260"/>
      <c r="AF637" s="253" t="e">
        <f t="shared" ca="1" si="56"/>
        <v>#NUM!</v>
      </c>
      <c r="AG637" s="259" t="str">
        <f t="shared" ca="1" si="57"/>
        <v/>
      </c>
      <c r="AI637" s="228" t="str">
        <f t="shared" si="58"/>
        <v/>
      </c>
      <c r="AJ637" s="228" t="str">
        <f t="shared" si="59"/>
        <v/>
      </c>
    </row>
    <row r="638" spans="2:36" ht="16.8" hidden="1" thickBot="1" x14ac:dyDescent="0.35">
      <c r="B638" s="252">
        <v>633</v>
      </c>
      <c r="C638" s="253"/>
      <c r="D638" s="253"/>
      <c r="E638" s="253"/>
      <c r="F638" s="253"/>
      <c r="G638" s="253"/>
      <c r="H638" s="253"/>
      <c r="I638" s="253"/>
      <c r="J638" s="253"/>
      <c r="K638" s="253"/>
      <c r="L638" s="253"/>
      <c r="M638" s="253"/>
      <c r="N638" s="254"/>
      <c r="O638" s="254"/>
      <c r="P638" s="255"/>
      <c r="Q638" s="256"/>
      <c r="R638" s="256"/>
      <c r="S638" s="257" t="str">
        <f t="shared" si="54"/>
        <v/>
      </c>
      <c r="T638" s="253"/>
      <c r="U638" s="258"/>
      <c r="V638" s="253"/>
      <c r="W638" s="253"/>
      <c r="X638" s="253"/>
      <c r="Y638" s="253"/>
      <c r="Z638" s="258"/>
      <c r="AA638" s="258"/>
      <c r="AB638" s="259" t="str">
        <f t="shared" ca="1" si="55"/>
        <v/>
      </c>
      <c r="AC638" s="253"/>
      <c r="AD638" s="269"/>
      <c r="AE638" s="260"/>
      <c r="AF638" s="253" t="e">
        <f t="shared" ca="1" si="56"/>
        <v>#NUM!</v>
      </c>
      <c r="AG638" s="259" t="str">
        <f t="shared" ca="1" si="57"/>
        <v/>
      </c>
      <c r="AI638" s="228" t="str">
        <f t="shared" si="58"/>
        <v/>
      </c>
      <c r="AJ638" s="228" t="str">
        <f t="shared" si="59"/>
        <v/>
      </c>
    </row>
    <row r="639" spans="2:36" ht="16.8" hidden="1" thickBot="1" x14ac:dyDescent="0.35">
      <c r="B639" s="252">
        <v>634</v>
      </c>
      <c r="C639" s="253"/>
      <c r="D639" s="253"/>
      <c r="E639" s="253"/>
      <c r="F639" s="253"/>
      <c r="G639" s="253"/>
      <c r="H639" s="253"/>
      <c r="I639" s="253"/>
      <c r="J639" s="253"/>
      <c r="K639" s="253"/>
      <c r="L639" s="253"/>
      <c r="M639" s="253"/>
      <c r="N639" s="254"/>
      <c r="O639" s="254"/>
      <c r="P639" s="255"/>
      <c r="Q639" s="256"/>
      <c r="R639" s="256"/>
      <c r="S639" s="257" t="str">
        <f t="shared" si="54"/>
        <v/>
      </c>
      <c r="T639" s="253"/>
      <c r="U639" s="258"/>
      <c r="V639" s="253"/>
      <c r="W639" s="253"/>
      <c r="X639" s="253"/>
      <c r="Y639" s="253"/>
      <c r="Z639" s="258"/>
      <c r="AA639" s="258"/>
      <c r="AB639" s="259" t="str">
        <f t="shared" ca="1" si="55"/>
        <v/>
      </c>
      <c r="AC639" s="253"/>
      <c r="AD639" s="269"/>
      <c r="AE639" s="260"/>
      <c r="AF639" s="253" t="e">
        <f t="shared" ca="1" si="56"/>
        <v>#NUM!</v>
      </c>
      <c r="AG639" s="259" t="str">
        <f t="shared" ca="1" si="57"/>
        <v/>
      </c>
      <c r="AI639" s="228" t="str">
        <f t="shared" si="58"/>
        <v/>
      </c>
      <c r="AJ639" s="228" t="str">
        <f t="shared" si="59"/>
        <v/>
      </c>
    </row>
    <row r="640" spans="2:36" ht="16.8" hidden="1" thickBot="1" x14ac:dyDescent="0.35">
      <c r="B640" s="252">
        <v>635</v>
      </c>
      <c r="C640" s="253"/>
      <c r="D640" s="253"/>
      <c r="E640" s="253"/>
      <c r="F640" s="253"/>
      <c r="G640" s="253"/>
      <c r="H640" s="253"/>
      <c r="I640" s="253"/>
      <c r="J640" s="253"/>
      <c r="K640" s="253"/>
      <c r="L640" s="253"/>
      <c r="M640" s="253"/>
      <c r="N640" s="254"/>
      <c r="O640" s="254"/>
      <c r="P640" s="255"/>
      <c r="Q640" s="256"/>
      <c r="R640" s="256"/>
      <c r="S640" s="257" t="str">
        <f t="shared" si="54"/>
        <v/>
      </c>
      <c r="T640" s="253"/>
      <c r="U640" s="258"/>
      <c r="V640" s="253"/>
      <c r="W640" s="253"/>
      <c r="X640" s="253"/>
      <c r="Y640" s="253"/>
      <c r="Z640" s="258"/>
      <c r="AA640" s="258"/>
      <c r="AB640" s="259" t="str">
        <f t="shared" ca="1" si="55"/>
        <v/>
      </c>
      <c r="AC640" s="253"/>
      <c r="AD640" s="269"/>
      <c r="AE640" s="260"/>
      <c r="AF640" s="253" t="e">
        <f t="shared" ca="1" si="56"/>
        <v>#NUM!</v>
      </c>
      <c r="AG640" s="259" t="str">
        <f t="shared" ca="1" si="57"/>
        <v/>
      </c>
      <c r="AI640" s="228" t="str">
        <f t="shared" si="58"/>
        <v/>
      </c>
      <c r="AJ640" s="228" t="str">
        <f t="shared" si="59"/>
        <v/>
      </c>
    </row>
    <row r="641" spans="2:36" ht="16.8" hidden="1" thickBot="1" x14ac:dyDescent="0.35">
      <c r="B641" s="252">
        <v>636</v>
      </c>
      <c r="C641" s="253"/>
      <c r="D641" s="253"/>
      <c r="E641" s="253"/>
      <c r="F641" s="253"/>
      <c r="G641" s="253"/>
      <c r="H641" s="253"/>
      <c r="I641" s="253"/>
      <c r="J641" s="253"/>
      <c r="K641" s="253"/>
      <c r="L641" s="253"/>
      <c r="M641" s="253"/>
      <c r="N641" s="254"/>
      <c r="O641" s="254"/>
      <c r="P641" s="255"/>
      <c r="Q641" s="256"/>
      <c r="R641" s="256"/>
      <c r="S641" s="257" t="str">
        <f t="shared" si="54"/>
        <v/>
      </c>
      <c r="T641" s="253"/>
      <c r="U641" s="258"/>
      <c r="V641" s="253"/>
      <c r="W641" s="253"/>
      <c r="X641" s="253"/>
      <c r="Y641" s="253"/>
      <c r="Z641" s="258"/>
      <c r="AA641" s="258"/>
      <c r="AB641" s="259" t="str">
        <f t="shared" ca="1" si="55"/>
        <v/>
      </c>
      <c r="AC641" s="253"/>
      <c r="AD641" s="269"/>
      <c r="AE641" s="260"/>
      <c r="AF641" s="253" t="e">
        <f t="shared" ca="1" si="56"/>
        <v>#NUM!</v>
      </c>
      <c r="AG641" s="259" t="str">
        <f t="shared" ca="1" si="57"/>
        <v/>
      </c>
      <c r="AI641" s="228" t="str">
        <f t="shared" si="58"/>
        <v/>
      </c>
      <c r="AJ641" s="228" t="str">
        <f t="shared" si="59"/>
        <v/>
      </c>
    </row>
    <row r="642" spans="2:36" ht="16.8" hidden="1" thickBot="1" x14ac:dyDescent="0.35">
      <c r="B642" s="252">
        <v>637</v>
      </c>
      <c r="C642" s="253"/>
      <c r="D642" s="253"/>
      <c r="E642" s="253"/>
      <c r="F642" s="253"/>
      <c r="G642" s="253"/>
      <c r="H642" s="253"/>
      <c r="I642" s="253"/>
      <c r="J642" s="253"/>
      <c r="K642" s="253"/>
      <c r="L642" s="253"/>
      <c r="M642" s="253"/>
      <c r="N642" s="254"/>
      <c r="O642" s="254"/>
      <c r="P642" s="255"/>
      <c r="Q642" s="256"/>
      <c r="R642" s="256"/>
      <c r="S642" s="257" t="str">
        <f t="shared" si="54"/>
        <v/>
      </c>
      <c r="T642" s="253"/>
      <c r="U642" s="258"/>
      <c r="V642" s="253"/>
      <c r="W642" s="253"/>
      <c r="X642" s="253"/>
      <c r="Y642" s="253"/>
      <c r="Z642" s="258"/>
      <c r="AA642" s="258"/>
      <c r="AB642" s="259" t="str">
        <f t="shared" ca="1" si="55"/>
        <v/>
      </c>
      <c r="AC642" s="253"/>
      <c r="AD642" s="269"/>
      <c r="AE642" s="260"/>
      <c r="AF642" s="253" t="e">
        <f t="shared" ca="1" si="56"/>
        <v>#NUM!</v>
      </c>
      <c r="AG642" s="259" t="str">
        <f t="shared" ca="1" si="57"/>
        <v/>
      </c>
      <c r="AI642" s="228" t="str">
        <f t="shared" si="58"/>
        <v/>
      </c>
      <c r="AJ642" s="228" t="str">
        <f t="shared" si="59"/>
        <v/>
      </c>
    </row>
    <row r="643" spans="2:36" ht="16.8" hidden="1" thickBot="1" x14ac:dyDescent="0.35">
      <c r="B643" s="252">
        <v>638</v>
      </c>
      <c r="C643" s="253"/>
      <c r="D643" s="253"/>
      <c r="E643" s="253"/>
      <c r="F643" s="253"/>
      <c r="G643" s="253"/>
      <c r="H643" s="253"/>
      <c r="I643" s="253"/>
      <c r="J643" s="253"/>
      <c r="K643" s="253"/>
      <c r="L643" s="253"/>
      <c r="M643" s="253"/>
      <c r="N643" s="254"/>
      <c r="O643" s="254"/>
      <c r="P643" s="255"/>
      <c r="Q643" s="256"/>
      <c r="R643" s="256"/>
      <c r="S643" s="257" t="str">
        <f t="shared" si="54"/>
        <v/>
      </c>
      <c r="T643" s="253"/>
      <c r="U643" s="258"/>
      <c r="V643" s="253"/>
      <c r="W643" s="253"/>
      <c r="X643" s="253"/>
      <c r="Y643" s="253"/>
      <c r="Z643" s="258"/>
      <c r="AA643" s="258"/>
      <c r="AB643" s="259" t="str">
        <f t="shared" ca="1" si="55"/>
        <v/>
      </c>
      <c r="AC643" s="253"/>
      <c r="AD643" s="269"/>
      <c r="AE643" s="260"/>
      <c r="AF643" s="253" t="e">
        <f t="shared" ca="1" si="56"/>
        <v>#NUM!</v>
      </c>
      <c r="AG643" s="259" t="str">
        <f t="shared" ca="1" si="57"/>
        <v/>
      </c>
      <c r="AI643" s="228" t="str">
        <f t="shared" si="58"/>
        <v/>
      </c>
      <c r="AJ643" s="228" t="str">
        <f t="shared" si="59"/>
        <v/>
      </c>
    </row>
    <row r="644" spans="2:36" ht="16.8" hidden="1" thickBot="1" x14ac:dyDescent="0.35">
      <c r="B644" s="252">
        <v>639</v>
      </c>
      <c r="C644" s="253"/>
      <c r="D644" s="253"/>
      <c r="E644" s="253"/>
      <c r="F644" s="253"/>
      <c r="G644" s="253"/>
      <c r="H644" s="253"/>
      <c r="I644" s="253"/>
      <c r="J644" s="253"/>
      <c r="K644" s="253"/>
      <c r="L644" s="253"/>
      <c r="M644" s="253"/>
      <c r="N644" s="254"/>
      <c r="O644" s="254"/>
      <c r="P644" s="255"/>
      <c r="Q644" s="256"/>
      <c r="R644" s="256"/>
      <c r="S644" s="257" t="str">
        <f t="shared" si="54"/>
        <v/>
      </c>
      <c r="T644" s="253"/>
      <c r="U644" s="258"/>
      <c r="V644" s="253"/>
      <c r="W644" s="253"/>
      <c r="X644" s="253"/>
      <c r="Y644" s="253"/>
      <c r="Z644" s="258"/>
      <c r="AA644" s="258"/>
      <c r="AB644" s="259" t="str">
        <f t="shared" ca="1" si="55"/>
        <v/>
      </c>
      <c r="AC644" s="253"/>
      <c r="AD644" s="269"/>
      <c r="AE644" s="260"/>
      <c r="AF644" s="253" t="e">
        <f t="shared" ca="1" si="56"/>
        <v>#NUM!</v>
      </c>
      <c r="AG644" s="259" t="str">
        <f t="shared" ca="1" si="57"/>
        <v/>
      </c>
      <c r="AI644" s="228" t="str">
        <f t="shared" si="58"/>
        <v/>
      </c>
      <c r="AJ644" s="228" t="str">
        <f t="shared" si="59"/>
        <v/>
      </c>
    </row>
    <row r="645" spans="2:36" ht="16.8" hidden="1" thickBot="1" x14ac:dyDescent="0.35">
      <c r="B645" s="252">
        <v>640</v>
      </c>
      <c r="C645" s="253"/>
      <c r="D645" s="253"/>
      <c r="E645" s="253"/>
      <c r="F645" s="253"/>
      <c r="G645" s="253"/>
      <c r="H645" s="253"/>
      <c r="I645" s="253"/>
      <c r="J645" s="253"/>
      <c r="K645" s="253"/>
      <c r="L645" s="253"/>
      <c r="M645" s="253"/>
      <c r="N645" s="254"/>
      <c r="O645" s="254"/>
      <c r="P645" s="255"/>
      <c r="Q645" s="256"/>
      <c r="R645" s="256"/>
      <c r="S645" s="257" t="str">
        <f t="shared" si="54"/>
        <v/>
      </c>
      <c r="T645" s="253"/>
      <c r="U645" s="258"/>
      <c r="V645" s="253"/>
      <c r="W645" s="253"/>
      <c r="X645" s="253"/>
      <c r="Y645" s="253"/>
      <c r="Z645" s="258"/>
      <c r="AA645" s="258"/>
      <c r="AB645" s="259" t="str">
        <f t="shared" ca="1" si="55"/>
        <v/>
      </c>
      <c r="AC645" s="253"/>
      <c r="AD645" s="269"/>
      <c r="AE645" s="260"/>
      <c r="AF645" s="253" t="e">
        <f t="shared" ca="1" si="56"/>
        <v>#NUM!</v>
      </c>
      <c r="AG645" s="259" t="str">
        <f t="shared" ca="1" si="57"/>
        <v/>
      </c>
      <c r="AI645" s="228" t="str">
        <f t="shared" si="58"/>
        <v/>
      </c>
      <c r="AJ645" s="228" t="str">
        <f t="shared" si="59"/>
        <v/>
      </c>
    </row>
    <row r="646" spans="2:36" ht="16.8" hidden="1" thickBot="1" x14ac:dyDescent="0.35">
      <c r="B646" s="252">
        <v>641</v>
      </c>
      <c r="C646" s="253"/>
      <c r="D646" s="253"/>
      <c r="E646" s="253"/>
      <c r="F646" s="253"/>
      <c r="G646" s="253"/>
      <c r="H646" s="253"/>
      <c r="I646" s="253"/>
      <c r="J646" s="253"/>
      <c r="K646" s="253"/>
      <c r="L646" s="253"/>
      <c r="M646" s="253"/>
      <c r="N646" s="254"/>
      <c r="O646" s="254"/>
      <c r="P646" s="255"/>
      <c r="Q646" s="256"/>
      <c r="R646" s="256"/>
      <c r="S646" s="257" t="str">
        <f t="shared" si="54"/>
        <v/>
      </c>
      <c r="T646" s="253"/>
      <c r="U646" s="258"/>
      <c r="V646" s="253"/>
      <c r="W646" s="253"/>
      <c r="X646" s="253"/>
      <c r="Y646" s="253"/>
      <c r="Z646" s="258"/>
      <c r="AA646" s="258"/>
      <c r="AB646" s="259" t="str">
        <f t="shared" ca="1" si="55"/>
        <v/>
      </c>
      <c r="AC646" s="253"/>
      <c r="AD646" s="269"/>
      <c r="AE646" s="260"/>
      <c r="AF646" s="253" t="e">
        <f t="shared" ca="1" si="56"/>
        <v>#NUM!</v>
      </c>
      <c r="AG646" s="259" t="str">
        <f t="shared" ca="1" si="57"/>
        <v/>
      </c>
      <c r="AI646" s="228" t="str">
        <f t="shared" si="58"/>
        <v/>
      </c>
      <c r="AJ646" s="228" t="str">
        <f t="shared" si="59"/>
        <v/>
      </c>
    </row>
    <row r="647" spans="2:36" ht="16.8" hidden="1" thickBot="1" x14ac:dyDescent="0.35">
      <c r="B647" s="252">
        <v>642</v>
      </c>
      <c r="C647" s="253"/>
      <c r="D647" s="253"/>
      <c r="E647" s="253"/>
      <c r="F647" s="253"/>
      <c r="G647" s="253"/>
      <c r="H647" s="253"/>
      <c r="I647" s="253"/>
      <c r="J647" s="253"/>
      <c r="K647" s="253"/>
      <c r="L647" s="253"/>
      <c r="M647" s="253"/>
      <c r="N647" s="254"/>
      <c r="O647" s="254"/>
      <c r="P647" s="255"/>
      <c r="Q647" s="256"/>
      <c r="R647" s="256"/>
      <c r="S647" s="257" t="str">
        <f t="shared" ref="S647:S710" si="60">IF(O647&lt;&gt;0,IF(P647&lt;&gt;0,SUM(P647+Q647*O647+O647*R647),IF(Q647&lt;&gt;0,SUM(P647+Q647*O647+O647*R647),"")),IF(P647&lt;&gt;0,SUM(P647+Q647*N647+N647*R647),IF(Q647&lt;&gt;0,SUM(P647+Q647*N647+N647*R647),"")))</f>
        <v/>
      </c>
      <c r="T647" s="253"/>
      <c r="U647" s="258"/>
      <c r="V647" s="253"/>
      <c r="W647" s="253"/>
      <c r="X647" s="253"/>
      <c r="Y647" s="253"/>
      <c r="Z647" s="258"/>
      <c r="AA647" s="258"/>
      <c r="AB647" s="259" t="str">
        <f t="shared" ref="AB647:AB710" ca="1" si="61">IFERROR(IF(Z647&lt;&gt;"",IF(AA647="",CONCATENATE(DATEDIF(Z647,TODAY(),"D")," dias"),CONCATENATE(DATEDIF(Z647,AA647,"D")," dias")),""),"")</f>
        <v/>
      </c>
      <c r="AC647" s="253"/>
      <c r="AD647" s="269"/>
      <c r="AE647" s="260"/>
      <c r="AF647" s="253" t="e">
        <f t="shared" ref="AF647:AF710" ca="1" si="62">DATEDIF(TODAY(),U647,"D")</f>
        <v>#NUM!</v>
      </c>
      <c r="AG647" s="259" t="str">
        <f t="shared" ref="AG647:AG710" ca="1" si="63">IFERROR(IF(Z647&lt;&gt;"",IF(AA647="",DATEDIF(Z647,TODAY(),"D"),DATEDIF(Z647,AA647,"D")),""),"")</f>
        <v/>
      </c>
      <c r="AI647" s="228" t="str">
        <f t="shared" ref="AI647:AI710" si="64">IF(I647&lt;&gt;"",IF(F647&lt;&gt;"",CONCATENATE(I647," - ",G647," (",F647,")"),CONCATENATE(I647," - ",G647)),"")</f>
        <v/>
      </c>
      <c r="AJ647" s="228" t="str">
        <f t="shared" ref="AJ647:AJ710" si="65">IF(I647&lt;&gt;"",IF(F647&lt;&gt;"",CONCATENATE(I647," - ",G647," (",F647,")"),CONCATENATE(I647," - ",G647)),"")</f>
        <v/>
      </c>
    </row>
    <row r="648" spans="2:36" ht="16.8" hidden="1" thickBot="1" x14ac:dyDescent="0.35">
      <c r="B648" s="252">
        <v>643</v>
      </c>
      <c r="C648" s="253"/>
      <c r="D648" s="253"/>
      <c r="E648" s="253"/>
      <c r="F648" s="253"/>
      <c r="G648" s="253"/>
      <c r="H648" s="253"/>
      <c r="I648" s="253"/>
      <c r="J648" s="253"/>
      <c r="K648" s="253"/>
      <c r="L648" s="253"/>
      <c r="M648" s="253"/>
      <c r="N648" s="254"/>
      <c r="O648" s="254"/>
      <c r="P648" s="255"/>
      <c r="Q648" s="256"/>
      <c r="R648" s="256"/>
      <c r="S648" s="257" t="str">
        <f t="shared" si="60"/>
        <v/>
      </c>
      <c r="T648" s="253"/>
      <c r="U648" s="258"/>
      <c r="V648" s="253"/>
      <c r="W648" s="253"/>
      <c r="X648" s="253"/>
      <c r="Y648" s="253"/>
      <c r="Z648" s="258"/>
      <c r="AA648" s="258"/>
      <c r="AB648" s="259" t="str">
        <f t="shared" ca="1" si="61"/>
        <v/>
      </c>
      <c r="AC648" s="253"/>
      <c r="AD648" s="269"/>
      <c r="AE648" s="260"/>
      <c r="AF648" s="253" t="e">
        <f t="shared" ca="1" si="62"/>
        <v>#NUM!</v>
      </c>
      <c r="AG648" s="259" t="str">
        <f t="shared" ca="1" si="63"/>
        <v/>
      </c>
      <c r="AI648" s="228" t="str">
        <f t="shared" si="64"/>
        <v/>
      </c>
      <c r="AJ648" s="228" t="str">
        <f t="shared" si="65"/>
        <v/>
      </c>
    </row>
    <row r="649" spans="2:36" ht="16.8" hidden="1" thickBot="1" x14ac:dyDescent="0.35">
      <c r="B649" s="252">
        <v>644</v>
      </c>
      <c r="C649" s="253"/>
      <c r="D649" s="253"/>
      <c r="E649" s="253"/>
      <c r="F649" s="253"/>
      <c r="G649" s="253"/>
      <c r="H649" s="253"/>
      <c r="I649" s="253"/>
      <c r="J649" s="253"/>
      <c r="K649" s="253"/>
      <c r="L649" s="253"/>
      <c r="M649" s="253"/>
      <c r="N649" s="254"/>
      <c r="O649" s="254"/>
      <c r="P649" s="255"/>
      <c r="Q649" s="256"/>
      <c r="R649" s="256"/>
      <c r="S649" s="257" t="str">
        <f t="shared" si="60"/>
        <v/>
      </c>
      <c r="T649" s="253"/>
      <c r="U649" s="258"/>
      <c r="V649" s="253"/>
      <c r="W649" s="253"/>
      <c r="X649" s="253"/>
      <c r="Y649" s="253"/>
      <c r="Z649" s="258"/>
      <c r="AA649" s="258"/>
      <c r="AB649" s="259" t="str">
        <f t="shared" ca="1" si="61"/>
        <v/>
      </c>
      <c r="AC649" s="253"/>
      <c r="AD649" s="269"/>
      <c r="AE649" s="260"/>
      <c r="AF649" s="253" t="e">
        <f t="shared" ca="1" si="62"/>
        <v>#NUM!</v>
      </c>
      <c r="AG649" s="259" t="str">
        <f t="shared" ca="1" si="63"/>
        <v/>
      </c>
      <c r="AI649" s="228" t="str">
        <f t="shared" si="64"/>
        <v/>
      </c>
      <c r="AJ649" s="228" t="str">
        <f t="shared" si="65"/>
        <v/>
      </c>
    </row>
    <row r="650" spans="2:36" ht="16.8" hidden="1" thickBot="1" x14ac:dyDescent="0.35">
      <c r="B650" s="252">
        <v>645</v>
      </c>
      <c r="C650" s="253"/>
      <c r="D650" s="253"/>
      <c r="E650" s="253"/>
      <c r="F650" s="253"/>
      <c r="G650" s="253"/>
      <c r="H650" s="253"/>
      <c r="I650" s="253"/>
      <c r="J650" s="253"/>
      <c r="K650" s="253"/>
      <c r="L650" s="253"/>
      <c r="M650" s="253"/>
      <c r="N650" s="254"/>
      <c r="O650" s="254"/>
      <c r="P650" s="255"/>
      <c r="Q650" s="256"/>
      <c r="R650" s="256"/>
      <c r="S650" s="257" t="str">
        <f t="shared" si="60"/>
        <v/>
      </c>
      <c r="T650" s="253"/>
      <c r="U650" s="258"/>
      <c r="V650" s="253"/>
      <c r="W650" s="253"/>
      <c r="X650" s="253"/>
      <c r="Y650" s="253"/>
      <c r="Z650" s="258"/>
      <c r="AA650" s="258"/>
      <c r="AB650" s="259" t="str">
        <f t="shared" ca="1" si="61"/>
        <v/>
      </c>
      <c r="AC650" s="253"/>
      <c r="AD650" s="269"/>
      <c r="AE650" s="260"/>
      <c r="AF650" s="253" t="e">
        <f t="shared" ca="1" si="62"/>
        <v>#NUM!</v>
      </c>
      <c r="AG650" s="259" t="str">
        <f t="shared" ca="1" si="63"/>
        <v/>
      </c>
      <c r="AI650" s="228" t="str">
        <f t="shared" si="64"/>
        <v/>
      </c>
      <c r="AJ650" s="228" t="str">
        <f t="shared" si="65"/>
        <v/>
      </c>
    </row>
    <row r="651" spans="2:36" ht="16.8" hidden="1" thickBot="1" x14ac:dyDescent="0.35">
      <c r="B651" s="252">
        <v>646</v>
      </c>
      <c r="C651" s="253"/>
      <c r="D651" s="253"/>
      <c r="E651" s="253"/>
      <c r="F651" s="253"/>
      <c r="G651" s="253"/>
      <c r="H651" s="253"/>
      <c r="I651" s="253"/>
      <c r="J651" s="253"/>
      <c r="K651" s="253"/>
      <c r="L651" s="253"/>
      <c r="M651" s="253"/>
      <c r="N651" s="254"/>
      <c r="O651" s="254"/>
      <c r="P651" s="255"/>
      <c r="Q651" s="256"/>
      <c r="R651" s="256"/>
      <c r="S651" s="257" t="str">
        <f t="shared" si="60"/>
        <v/>
      </c>
      <c r="T651" s="253"/>
      <c r="U651" s="258"/>
      <c r="V651" s="253"/>
      <c r="W651" s="253"/>
      <c r="X651" s="253"/>
      <c r="Y651" s="253"/>
      <c r="Z651" s="258"/>
      <c r="AA651" s="258"/>
      <c r="AB651" s="259" t="str">
        <f t="shared" ca="1" si="61"/>
        <v/>
      </c>
      <c r="AC651" s="253"/>
      <c r="AD651" s="269"/>
      <c r="AE651" s="260"/>
      <c r="AF651" s="253" t="e">
        <f t="shared" ca="1" si="62"/>
        <v>#NUM!</v>
      </c>
      <c r="AG651" s="259" t="str">
        <f t="shared" ca="1" si="63"/>
        <v/>
      </c>
      <c r="AI651" s="228" t="str">
        <f t="shared" si="64"/>
        <v/>
      </c>
      <c r="AJ651" s="228" t="str">
        <f t="shared" si="65"/>
        <v/>
      </c>
    </row>
    <row r="652" spans="2:36" ht="16.8" hidden="1" thickBot="1" x14ac:dyDescent="0.35">
      <c r="B652" s="252">
        <v>647</v>
      </c>
      <c r="C652" s="253"/>
      <c r="D652" s="253"/>
      <c r="E652" s="253"/>
      <c r="F652" s="253"/>
      <c r="G652" s="253"/>
      <c r="H652" s="253"/>
      <c r="I652" s="253"/>
      <c r="J652" s="253"/>
      <c r="K652" s="253"/>
      <c r="L652" s="253"/>
      <c r="M652" s="253"/>
      <c r="N652" s="254"/>
      <c r="O652" s="254"/>
      <c r="P652" s="255"/>
      <c r="Q652" s="256"/>
      <c r="R652" s="256"/>
      <c r="S652" s="257" t="str">
        <f t="shared" si="60"/>
        <v/>
      </c>
      <c r="T652" s="253"/>
      <c r="U652" s="258"/>
      <c r="V652" s="253"/>
      <c r="W652" s="253"/>
      <c r="X652" s="253"/>
      <c r="Y652" s="253"/>
      <c r="Z652" s="258"/>
      <c r="AA652" s="258"/>
      <c r="AB652" s="259" t="str">
        <f t="shared" ca="1" si="61"/>
        <v/>
      </c>
      <c r="AC652" s="253"/>
      <c r="AD652" s="269"/>
      <c r="AE652" s="260"/>
      <c r="AF652" s="253" t="e">
        <f t="shared" ca="1" si="62"/>
        <v>#NUM!</v>
      </c>
      <c r="AG652" s="259" t="str">
        <f t="shared" ca="1" si="63"/>
        <v/>
      </c>
      <c r="AI652" s="228" t="str">
        <f t="shared" si="64"/>
        <v/>
      </c>
      <c r="AJ652" s="228" t="str">
        <f t="shared" si="65"/>
        <v/>
      </c>
    </row>
    <row r="653" spans="2:36" ht="16.8" hidden="1" thickBot="1" x14ac:dyDescent="0.35">
      <c r="B653" s="252">
        <v>648</v>
      </c>
      <c r="C653" s="253"/>
      <c r="D653" s="253"/>
      <c r="E653" s="253"/>
      <c r="F653" s="253"/>
      <c r="G653" s="253"/>
      <c r="H653" s="253"/>
      <c r="I653" s="253"/>
      <c r="J653" s="253"/>
      <c r="K653" s="253"/>
      <c r="L653" s="253"/>
      <c r="M653" s="253"/>
      <c r="N653" s="254"/>
      <c r="O653" s="254"/>
      <c r="P653" s="255"/>
      <c r="Q653" s="256"/>
      <c r="R653" s="256"/>
      <c r="S653" s="257" t="str">
        <f t="shared" si="60"/>
        <v/>
      </c>
      <c r="T653" s="253"/>
      <c r="U653" s="258"/>
      <c r="V653" s="253"/>
      <c r="W653" s="253"/>
      <c r="X653" s="253"/>
      <c r="Y653" s="253"/>
      <c r="Z653" s="258"/>
      <c r="AA653" s="258"/>
      <c r="AB653" s="259" t="str">
        <f t="shared" ca="1" si="61"/>
        <v/>
      </c>
      <c r="AC653" s="253"/>
      <c r="AD653" s="269"/>
      <c r="AE653" s="260"/>
      <c r="AF653" s="253" t="e">
        <f t="shared" ca="1" si="62"/>
        <v>#NUM!</v>
      </c>
      <c r="AG653" s="259" t="str">
        <f t="shared" ca="1" si="63"/>
        <v/>
      </c>
      <c r="AI653" s="228" t="str">
        <f t="shared" si="64"/>
        <v/>
      </c>
      <c r="AJ653" s="228" t="str">
        <f t="shared" si="65"/>
        <v/>
      </c>
    </row>
    <row r="654" spans="2:36" ht="16.8" hidden="1" thickBot="1" x14ac:dyDescent="0.35">
      <c r="B654" s="252">
        <v>649</v>
      </c>
      <c r="C654" s="253"/>
      <c r="D654" s="253"/>
      <c r="E654" s="253"/>
      <c r="F654" s="253"/>
      <c r="G654" s="253"/>
      <c r="H654" s="253"/>
      <c r="I654" s="253"/>
      <c r="J654" s="253"/>
      <c r="K654" s="253"/>
      <c r="L654" s="253"/>
      <c r="M654" s="253"/>
      <c r="N654" s="254"/>
      <c r="O654" s="254"/>
      <c r="P654" s="255"/>
      <c r="Q654" s="256"/>
      <c r="R654" s="256"/>
      <c r="S654" s="257" t="str">
        <f t="shared" si="60"/>
        <v/>
      </c>
      <c r="T654" s="253"/>
      <c r="U654" s="258"/>
      <c r="V654" s="253"/>
      <c r="W654" s="253"/>
      <c r="X654" s="253"/>
      <c r="Y654" s="253"/>
      <c r="Z654" s="258"/>
      <c r="AA654" s="258"/>
      <c r="AB654" s="259" t="str">
        <f t="shared" ca="1" si="61"/>
        <v/>
      </c>
      <c r="AC654" s="253"/>
      <c r="AD654" s="269"/>
      <c r="AE654" s="260"/>
      <c r="AF654" s="253" t="e">
        <f t="shared" ca="1" si="62"/>
        <v>#NUM!</v>
      </c>
      <c r="AG654" s="259" t="str">
        <f t="shared" ca="1" si="63"/>
        <v/>
      </c>
      <c r="AI654" s="228" t="str">
        <f t="shared" si="64"/>
        <v/>
      </c>
      <c r="AJ654" s="228" t="str">
        <f t="shared" si="65"/>
        <v/>
      </c>
    </row>
    <row r="655" spans="2:36" ht="16.8" hidden="1" thickBot="1" x14ac:dyDescent="0.35">
      <c r="B655" s="252">
        <v>650</v>
      </c>
      <c r="C655" s="253"/>
      <c r="D655" s="253"/>
      <c r="E655" s="253"/>
      <c r="F655" s="253"/>
      <c r="G655" s="253"/>
      <c r="H655" s="253"/>
      <c r="I655" s="253"/>
      <c r="J655" s="253"/>
      <c r="K655" s="253"/>
      <c r="L655" s="253"/>
      <c r="M655" s="253"/>
      <c r="N655" s="254"/>
      <c r="O655" s="254"/>
      <c r="P655" s="255"/>
      <c r="Q655" s="256"/>
      <c r="R655" s="256"/>
      <c r="S655" s="257" t="str">
        <f t="shared" si="60"/>
        <v/>
      </c>
      <c r="T655" s="253"/>
      <c r="U655" s="258"/>
      <c r="V655" s="253"/>
      <c r="W655" s="253"/>
      <c r="X655" s="253"/>
      <c r="Y655" s="253"/>
      <c r="Z655" s="258"/>
      <c r="AA655" s="258"/>
      <c r="AB655" s="259" t="str">
        <f t="shared" ca="1" si="61"/>
        <v/>
      </c>
      <c r="AC655" s="253"/>
      <c r="AD655" s="269"/>
      <c r="AE655" s="260"/>
      <c r="AF655" s="253" t="e">
        <f t="shared" ca="1" si="62"/>
        <v>#NUM!</v>
      </c>
      <c r="AG655" s="259" t="str">
        <f t="shared" ca="1" si="63"/>
        <v/>
      </c>
      <c r="AI655" s="228" t="str">
        <f t="shared" si="64"/>
        <v/>
      </c>
      <c r="AJ655" s="228" t="str">
        <f t="shared" si="65"/>
        <v/>
      </c>
    </row>
    <row r="656" spans="2:36" ht="16.8" hidden="1" thickBot="1" x14ac:dyDescent="0.35">
      <c r="B656" s="252">
        <v>651</v>
      </c>
      <c r="C656" s="253"/>
      <c r="D656" s="253"/>
      <c r="E656" s="253"/>
      <c r="F656" s="253"/>
      <c r="G656" s="253"/>
      <c r="H656" s="253"/>
      <c r="I656" s="253"/>
      <c r="J656" s="253"/>
      <c r="K656" s="253"/>
      <c r="L656" s="253"/>
      <c r="M656" s="253"/>
      <c r="N656" s="254"/>
      <c r="O656" s="254"/>
      <c r="P656" s="255"/>
      <c r="Q656" s="256"/>
      <c r="R656" s="256"/>
      <c r="S656" s="257" t="str">
        <f t="shared" si="60"/>
        <v/>
      </c>
      <c r="T656" s="253"/>
      <c r="U656" s="258"/>
      <c r="V656" s="253"/>
      <c r="W656" s="253"/>
      <c r="X656" s="253"/>
      <c r="Y656" s="253"/>
      <c r="Z656" s="258"/>
      <c r="AA656" s="258"/>
      <c r="AB656" s="259" t="str">
        <f t="shared" ca="1" si="61"/>
        <v/>
      </c>
      <c r="AC656" s="253"/>
      <c r="AD656" s="269"/>
      <c r="AE656" s="260"/>
      <c r="AF656" s="253" t="e">
        <f t="shared" ca="1" si="62"/>
        <v>#NUM!</v>
      </c>
      <c r="AG656" s="259" t="str">
        <f t="shared" ca="1" si="63"/>
        <v/>
      </c>
      <c r="AI656" s="228" t="str">
        <f t="shared" si="64"/>
        <v/>
      </c>
      <c r="AJ656" s="228" t="str">
        <f t="shared" si="65"/>
        <v/>
      </c>
    </row>
    <row r="657" spans="2:36" ht="16.8" hidden="1" thickBot="1" x14ac:dyDescent="0.35">
      <c r="B657" s="252">
        <v>652</v>
      </c>
      <c r="C657" s="253"/>
      <c r="D657" s="253"/>
      <c r="E657" s="253"/>
      <c r="F657" s="253"/>
      <c r="G657" s="253"/>
      <c r="H657" s="253"/>
      <c r="I657" s="253"/>
      <c r="J657" s="253"/>
      <c r="K657" s="253"/>
      <c r="L657" s="253"/>
      <c r="M657" s="253"/>
      <c r="N657" s="254"/>
      <c r="O657" s="254"/>
      <c r="P657" s="255"/>
      <c r="Q657" s="256"/>
      <c r="R657" s="256"/>
      <c r="S657" s="257" t="str">
        <f t="shared" si="60"/>
        <v/>
      </c>
      <c r="T657" s="253"/>
      <c r="U657" s="258"/>
      <c r="V657" s="253"/>
      <c r="W657" s="253"/>
      <c r="X657" s="253"/>
      <c r="Y657" s="253"/>
      <c r="Z657" s="258"/>
      <c r="AA657" s="258"/>
      <c r="AB657" s="259" t="str">
        <f t="shared" ca="1" si="61"/>
        <v/>
      </c>
      <c r="AC657" s="253"/>
      <c r="AD657" s="269"/>
      <c r="AE657" s="260"/>
      <c r="AF657" s="253" t="e">
        <f t="shared" ca="1" si="62"/>
        <v>#NUM!</v>
      </c>
      <c r="AG657" s="259" t="str">
        <f t="shared" ca="1" si="63"/>
        <v/>
      </c>
      <c r="AI657" s="228" t="str">
        <f t="shared" si="64"/>
        <v/>
      </c>
      <c r="AJ657" s="228" t="str">
        <f t="shared" si="65"/>
        <v/>
      </c>
    </row>
    <row r="658" spans="2:36" ht="16.8" hidden="1" thickBot="1" x14ac:dyDescent="0.35">
      <c r="B658" s="252">
        <v>653</v>
      </c>
      <c r="C658" s="253"/>
      <c r="D658" s="253"/>
      <c r="E658" s="253"/>
      <c r="F658" s="253"/>
      <c r="G658" s="253"/>
      <c r="H658" s="253"/>
      <c r="I658" s="253"/>
      <c r="J658" s="253"/>
      <c r="K658" s="253"/>
      <c r="L658" s="253"/>
      <c r="M658" s="253"/>
      <c r="N658" s="254"/>
      <c r="O658" s="254"/>
      <c r="P658" s="255"/>
      <c r="Q658" s="256"/>
      <c r="R658" s="256"/>
      <c r="S658" s="257" t="str">
        <f t="shared" si="60"/>
        <v/>
      </c>
      <c r="T658" s="253"/>
      <c r="U658" s="258"/>
      <c r="V658" s="253"/>
      <c r="W658" s="253"/>
      <c r="X658" s="253"/>
      <c r="Y658" s="253"/>
      <c r="Z658" s="258"/>
      <c r="AA658" s="258"/>
      <c r="AB658" s="259" t="str">
        <f t="shared" ca="1" si="61"/>
        <v/>
      </c>
      <c r="AC658" s="253"/>
      <c r="AD658" s="269"/>
      <c r="AE658" s="260"/>
      <c r="AF658" s="253" t="e">
        <f t="shared" ca="1" si="62"/>
        <v>#NUM!</v>
      </c>
      <c r="AG658" s="259" t="str">
        <f t="shared" ca="1" si="63"/>
        <v/>
      </c>
      <c r="AI658" s="228" t="str">
        <f t="shared" si="64"/>
        <v/>
      </c>
      <c r="AJ658" s="228" t="str">
        <f t="shared" si="65"/>
        <v/>
      </c>
    </row>
    <row r="659" spans="2:36" ht="16.8" hidden="1" thickBot="1" x14ac:dyDescent="0.35">
      <c r="B659" s="252">
        <v>654</v>
      </c>
      <c r="C659" s="253"/>
      <c r="D659" s="253"/>
      <c r="E659" s="253"/>
      <c r="F659" s="253"/>
      <c r="G659" s="253"/>
      <c r="H659" s="253"/>
      <c r="I659" s="253"/>
      <c r="J659" s="253"/>
      <c r="K659" s="253"/>
      <c r="L659" s="253"/>
      <c r="M659" s="253"/>
      <c r="N659" s="254"/>
      <c r="O659" s="254"/>
      <c r="P659" s="255"/>
      <c r="Q659" s="256"/>
      <c r="R659" s="256"/>
      <c r="S659" s="257" t="str">
        <f t="shared" si="60"/>
        <v/>
      </c>
      <c r="T659" s="253"/>
      <c r="U659" s="258"/>
      <c r="V659" s="253"/>
      <c r="W659" s="253"/>
      <c r="X659" s="253"/>
      <c r="Y659" s="253"/>
      <c r="Z659" s="258"/>
      <c r="AA659" s="258"/>
      <c r="AB659" s="259" t="str">
        <f t="shared" ca="1" si="61"/>
        <v/>
      </c>
      <c r="AC659" s="253"/>
      <c r="AD659" s="269"/>
      <c r="AE659" s="260"/>
      <c r="AF659" s="253" t="e">
        <f t="shared" ca="1" si="62"/>
        <v>#NUM!</v>
      </c>
      <c r="AG659" s="259" t="str">
        <f t="shared" ca="1" si="63"/>
        <v/>
      </c>
      <c r="AI659" s="228" t="str">
        <f t="shared" si="64"/>
        <v/>
      </c>
      <c r="AJ659" s="228" t="str">
        <f t="shared" si="65"/>
        <v/>
      </c>
    </row>
    <row r="660" spans="2:36" ht="16.8" hidden="1" thickBot="1" x14ac:dyDescent="0.35">
      <c r="B660" s="252">
        <v>655</v>
      </c>
      <c r="C660" s="253"/>
      <c r="D660" s="253"/>
      <c r="E660" s="253"/>
      <c r="F660" s="253"/>
      <c r="G660" s="253"/>
      <c r="H660" s="253"/>
      <c r="I660" s="253"/>
      <c r="J660" s="253"/>
      <c r="K660" s="253"/>
      <c r="L660" s="253"/>
      <c r="M660" s="253"/>
      <c r="N660" s="254"/>
      <c r="O660" s="254"/>
      <c r="P660" s="255"/>
      <c r="Q660" s="256"/>
      <c r="R660" s="256"/>
      <c r="S660" s="257" t="str">
        <f t="shared" si="60"/>
        <v/>
      </c>
      <c r="T660" s="253"/>
      <c r="U660" s="258"/>
      <c r="V660" s="253"/>
      <c r="W660" s="253"/>
      <c r="X660" s="253"/>
      <c r="Y660" s="253"/>
      <c r="Z660" s="258"/>
      <c r="AA660" s="258"/>
      <c r="AB660" s="259" t="str">
        <f t="shared" ca="1" si="61"/>
        <v/>
      </c>
      <c r="AC660" s="253"/>
      <c r="AD660" s="269"/>
      <c r="AE660" s="260"/>
      <c r="AF660" s="253" t="e">
        <f t="shared" ca="1" si="62"/>
        <v>#NUM!</v>
      </c>
      <c r="AG660" s="259" t="str">
        <f t="shared" ca="1" si="63"/>
        <v/>
      </c>
      <c r="AI660" s="228" t="str">
        <f t="shared" si="64"/>
        <v/>
      </c>
      <c r="AJ660" s="228" t="str">
        <f t="shared" si="65"/>
        <v/>
      </c>
    </row>
    <row r="661" spans="2:36" ht="16.8" hidden="1" thickBot="1" x14ac:dyDescent="0.35">
      <c r="B661" s="252">
        <v>656</v>
      </c>
      <c r="C661" s="253"/>
      <c r="D661" s="253"/>
      <c r="E661" s="253"/>
      <c r="F661" s="253"/>
      <c r="G661" s="253"/>
      <c r="H661" s="253"/>
      <c r="I661" s="253"/>
      <c r="J661" s="253"/>
      <c r="K661" s="253"/>
      <c r="L661" s="253"/>
      <c r="M661" s="253"/>
      <c r="N661" s="254"/>
      <c r="O661" s="254"/>
      <c r="P661" s="255"/>
      <c r="Q661" s="256"/>
      <c r="R661" s="256"/>
      <c r="S661" s="257" t="str">
        <f t="shared" si="60"/>
        <v/>
      </c>
      <c r="T661" s="253"/>
      <c r="U661" s="258"/>
      <c r="V661" s="253"/>
      <c r="W661" s="253"/>
      <c r="X661" s="253"/>
      <c r="Y661" s="253"/>
      <c r="Z661" s="258"/>
      <c r="AA661" s="258"/>
      <c r="AB661" s="259" t="str">
        <f t="shared" ca="1" si="61"/>
        <v/>
      </c>
      <c r="AC661" s="253"/>
      <c r="AD661" s="269"/>
      <c r="AE661" s="260"/>
      <c r="AF661" s="253" t="e">
        <f t="shared" ca="1" si="62"/>
        <v>#NUM!</v>
      </c>
      <c r="AG661" s="259" t="str">
        <f t="shared" ca="1" si="63"/>
        <v/>
      </c>
      <c r="AI661" s="228" t="str">
        <f t="shared" si="64"/>
        <v/>
      </c>
      <c r="AJ661" s="228" t="str">
        <f t="shared" si="65"/>
        <v/>
      </c>
    </row>
    <row r="662" spans="2:36" ht="16.8" hidden="1" thickBot="1" x14ac:dyDescent="0.35">
      <c r="B662" s="252">
        <v>657</v>
      </c>
      <c r="C662" s="253"/>
      <c r="D662" s="253"/>
      <c r="E662" s="253"/>
      <c r="F662" s="253"/>
      <c r="G662" s="253"/>
      <c r="H662" s="253"/>
      <c r="I662" s="253"/>
      <c r="J662" s="253"/>
      <c r="K662" s="253"/>
      <c r="L662" s="253"/>
      <c r="M662" s="253"/>
      <c r="N662" s="254"/>
      <c r="O662" s="254"/>
      <c r="P662" s="255"/>
      <c r="Q662" s="256"/>
      <c r="R662" s="256"/>
      <c r="S662" s="257" t="str">
        <f t="shared" si="60"/>
        <v/>
      </c>
      <c r="T662" s="253"/>
      <c r="U662" s="258"/>
      <c r="V662" s="253"/>
      <c r="W662" s="253"/>
      <c r="X662" s="253"/>
      <c r="Y662" s="253"/>
      <c r="Z662" s="258"/>
      <c r="AA662" s="258"/>
      <c r="AB662" s="259" t="str">
        <f t="shared" ca="1" si="61"/>
        <v/>
      </c>
      <c r="AC662" s="253"/>
      <c r="AD662" s="269"/>
      <c r="AE662" s="260"/>
      <c r="AF662" s="253" t="e">
        <f t="shared" ca="1" si="62"/>
        <v>#NUM!</v>
      </c>
      <c r="AG662" s="259" t="str">
        <f t="shared" ca="1" si="63"/>
        <v/>
      </c>
      <c r="AI662" s="228" t="str">
        <f t="shared" si="64"/>
        <v/>
      </c>
      <c r="AJ662" s="228" t="str">
        <f t="shared" si="65"/>
        <v/>
      </c>
    </row>
    <row r="663" spans="2:36" ht="16.8" hidden="1" thickBot="1" x14ac:dyDescent="0.35">
      <c r="B663" s="252">
        <v>658</v>
      </c>
      <c r="C663" s="253"/>
      <c r="D663" s="253"/>
      <c r="E663" s="253"/>
      <c r="F663" s="253"/>
      <c r="G663" s="253"/>
      <c r="H663" s="253"/>
      <c r="I663" s="253"/>
      <c r="J663" s="253"/>
      <c r="K663" s="253"/>
      <c r="L663" s="253"/>
      <c r="M663" s="253"/>
      <c r="N663" s="254"/>
      <c r="O663" s="254"/>
      <c r="P663" s="255"/>
      <c r="Q663" s="256"/>
      <c r="R663" s="256"/>
      <c r="S663" s="257" t="str">
        <f t="shared" si="60"/>
        <v/>
      </c>
      <c r="T663" s="253"/>
      <c r="U663" s="258"/>
      <c r="V663" s="253"/>
      <c r="W663" s="253"/>
      <c r="X663" s="253"/>
      <c r="Y663" s="253"/>
      <c r="Z663" s="258"/>
      <c r="AA663" s="258"/>
      <c r="AB663" s="259" t="str">
        <f t="shared" ca="1" si="61"/>
        <v/>
      </c>
      <c r="AC663" s="253"/>
      <c r="AD663" s="269"/>
      <c r="AE663" s="260"/>
      <c r="AF663" s="253" t="e">
        <f t="shared" ca="1" si="62"/>
        <v>#NUM!</v>
      </c>
      <c r="AG663" s="259" t="str">
        <f t="shared" ca="1" si="63"/>
        <v/>
      </c>
      <c r="AI663" s="228" t="str">
        <f t="shared" si="64"/>
        <v/>
      </c>
      <c r="AJ663" s="228" t="str">
        <f t="shared" si="65"/>
        <v/>
      </c>
    </row>
    <row r="664" spans="2:36" ht="16.8" hidden="1" thickBot="1" x14ac:dyDescent="0.35">
      <c r="B664" s="252">
        <v>659</v>
      </c>
      <c r="C664" s="253"/>
      <c r="D664" s="253"/>
      <c r="E664" s="253"/>
      <c r="F664" s="253"/>
      <c r="G664" s="253"/>
      <c r="H664" s="253"/>
      <c r="I664" s="253"/>
      <c r="J664" s="253"/>
      <c r="K664" s="253"/>
      <c r="L664" s="253"/>
      <c r="M664" s="253"/>
      <c r="N664" s="254"/>
      <c r="O664" s="254"/>
      <c r="P664" s="255"/>
      <c r="Q664" s="256"/>
      <c r="R664" s="256"/>
      <c r="S664" s="257" t="str">
        <f t="shared" si="60"/>
        <v/>
      </c>
      <c r="T664" s="253"/>
      <c r="U664" s="258"/>
      <c r="V664" s="253"/>
      <c r="W664" s="253"/>
      <c r="X664" s="253"/>
      <c r="Y664" s="253"/>
      <c r="Z664" s="258"/>
      <c r="AA664" s="258"/>
      <c r="AB664" s="259" t="str">
        <f t="shared" ca="1" si="61"/>
        <v/>
      </c>
      <c r="AC664" s="253"/>
      <c r="AD664" s="269"/>
      <c r="AE664" s="260"/>
      <c r="AF664" s="253" t="e">
        <f t="shared" ca="1" si="62"/>
        <v>#NUM!</v>
      </c>
      <c r="AG664" s="259" t="str">
        <f t="shared" ca="1" si="63"/>
        <v/>
      </c>
      <c r="AI664" s="228" t="str">
        <f t="shared" si="64"/>
        <v/>
      </c>
      <c r="AJ664" s="228" t="str">
        <f t="shared" si="65"/>
        <v/>
      </c>
    </row>
    <row r="665" spans="2:36" ht="16.8" hidden="1" thickBot="1" x14ac:dyDescent="0.35">
      <c r="B665" s="252">
        <v>660</v>
      </c>
      <c r="C665" s="253"/>
      <c r="D665" s="253"/>
      <c r="E665" s="253"/>
      <c r="F665" s="253"/>
      <c r="G665" s="253"/>
      <c r="H665" s="253"/>
      <c r="I665" s="253"/>
      <c r="J665" s="253"/>
      <c r="K665" s="253"/>
      <c r="L665" s="253"/>
      <c r="M665" s="253"/>
      <c r="N665" s="254"/>
      <c r="O665" s="254"/>
      <c r="P665" s="255"/>
      <c r="Q665" s="256"/>
      <c r="R665" s="256"/>
      <c r="S665" s="257" t="str">
        <f t="shared" si="60"/>
        <v/>
      </c>
      <c r="T665" s="253"/>
      <c r="U665" s="258"/>
      <c r="V665" s="253"/>
      <c r="W665" s="253"/>
      <c r="X665" s="253"/>
      <c r="Y665" s="253"/>
      <c r="Z665" s="258"/>
      <c r="AA665" s="258"/>
      <c r="AB665" s="259" t="str">
        <f t="shared" ca="1" si="61"/>
        <v/>
      </c>
      <c r="AC665" s="253"/>
      <c r="AD665" s="269"/>
      <c r="AE665" s="260"/>
      <c r="AF665" s="253" t="e">
        <f t="shared" ca="1" si="62"/>
        <v>#NUM!</v>
      </c>
      <c r="AG665" s="259" t="str">
        <f t="shared" ca="1" si="63"/>
        <v/>
      </c>
      <c r="AI665" s="228" t="str">
        <f t="shared" si="64"/>
        <v/>
      </c>
      <c r="AJ665" s="228" t="str">
        <f t="shared" si="65"/>
        <v/>
      </c>
    </row>
    <row r="666" spans="2:36" ht="16.8" hidden="1" thickBot="1" x14ac:dyDescent="0.35">
      <c r="B666" s="252">
        <v>661</v>
      </c>
      <c r="C666" s="253"/>
      <c r="D666" s="253"/>
      <c r="E666" s="253"/>
      <c r="F666" s="253"/>
      <c r="G666" s="253"/>
      <c r="H666" s="253"/>
      <c r="I666" s="253"/>
      <c r="J666" s="253"/>
      <c r="K666" s="253"/>
      <c r="L666" s="253"/>
      <c r="M666" s="253"/>
      <c r="N666" s="254"/>
      <c r="O666" s="254"/>
      <c r="P666" s="255"/>
      <c r="Q666" s="256"/>
      <c r="R666" s="256"/>
      <c r="S666" s="257" t="str">
        <f t="shared" si="60"/>
        <v/>
      </c>
      <c r="T666" s="253"/>
      <c r="U666" s="258"/>
      <c r="V666" s="253"/>
      <c r="W666" s="253"/>
      <c r="X666" s="253"/>
      <c r="Y666" s="253"/>
      <c r="Z666" s="258"/>
      <c r="AA666" s="258"/>
      <c r="AB666" s="259" t="str">
        <f t="shared" ca="1" si="61"/>
        <v/>
      </c>
      <c r="AC666" s="253"/>
      <c r="AD666" s="269"/>
      <c r="AE666" s="260"/>
      <c r="AF666" s="253" t="e">
        <f t="shared" ca="1" si="62"/>
        <v>#NUM!</v>
      </c>
      <c r="AG666" s="259" t="str">
        <f t="shared" ca="1" si="63"/>
        <v/>
      </c>
      <c r="AI666" s="228" t="str">
        <f t="shared" si="64"/>
        <v/>
      </c>
      <c r="AJ666" s="228" t="str">
        <f t="shared" si="65"/>
        <v/>
      </c>
    </row>
    <row r="667" spans="2:36" ht="16.8" hidden="1" thickBot="1" x14ac:dyDescent="0.35">
      <c r="B667" s="252">
        <v>662</v>
      </c>
      <c r="C667" s="253"/>
      <c r="D667" s="253"/>
      <c r="E667" s="253"/>
      <c r="F667" s="253"/>
      <c r="G667" s="253"/>
      <c r="H667" s="253"/>
      <c r="I667" s="253"/>
      <c r="J667" s="253"/>
      <c r="K667" s="253"/>
      <c r="L667" s="253"/>
      <c r="M667" s="253"/>
      <c r="N667" s="254"/>
      <c r="O667" s="254"/>
      <c r="P667" s="255"/>
      <c r="Q667" s="256"/>
      <c r="R667" s="256"/>
      <c r="S667" s="257" t="str">
        <f t="shared" si="60"/>
        <v/>
      </c>
      <c r="T667" s="253"/>
      <c r="U667" s="258"/>
      <c r="V667" s="253"/>
      <c r="W667" s="253"/>
      <c r="X667" s="253"/>
      <c r="Y667" s="253"/>
      <c r="Z667" s="258"/>
      <c r="AA667" s="258"/>
      <c r="AB667" s="259" t="str">
        <f t="shared" ca="1" si="61"/>
        <v/>
      </c>
      <c r="AC667" s="253"/>
      <c r="AD667" s="269"/>
      <c r="AE667" s="260"/>
      <c r="AF667" s="253" t="e">
        <f t="shared" ca="1" si="62"/>
        <v>#NUM!</v>
      </c>
      <c r="AG667" s="259" t="str">
        <f t="shared" ca="1" si="63"/>
        <v/>
      </c>
      <c r="AI667" s="228" t="str">
        <f t="shared" si="64"/>
        <v/>
      </c>
      <c r="AJ667" s="228" t="str">
        <f t="shared" si="65"/>
        <v/>
      </c>
    </row>
    <row r="668" spans="2:36" ht="16.8" hidden="1" thickBot="1" x14ac:dyDescent="0.35">
      <c r="B668" s="252">
        <v>663</v>
      </c>
      <c r="C668" s="253"/>
      <c r="D668" s="253"/>
      <c r="E668" s="253"/>
      <c r="F668" s="253"/>
      <c r="G668" s="253"/>
      <c r="H668" s="253"/>
      <c r="I668" s="253"/>
      <c r="J668" s="253"/>
      <c r="K668" s="253"/>
      <c r="L668" s="253"/>
      <c r="M668" s="253"/>
      <c r="N668" s="254"/>
      <c r="O668" s="254"/>
      <c r="P668" s="255"/>
      <c r="Q668" s="256"/>
      <c r="R668" s="256"/>
      <c r="S668" s="257" t="str">
        <f t="shared" si="60"/>
        <v/>
      </c>
      <c r="T668" s="253"/>
      <c r="U668" s="258"/>
      <c r="V668" s="253"/>
      <c r="W668" s="253"/>
      <c r="X668" s="253"/>
      <c r="Y668" s="253"/>
      <c r="Z668" s="258"/>
      <c r="AA668" s="258"/>
      <c r="AB668" s="259" t="str">
        <f t="shared" ca="1" si="61"/>
        <v/>
      </c>
      <c r="AC668" s="253"/>
      <c r="AD668" s="269"/>
      <c r="AE668" s="260"/>
      <c r="AF668" s="253" t="e">
        <f t="shared" ca="1" si="62"/>
        <v>#NUM!</v>
      </c>
      <c r="AG668" s="259" t="str">
        <f t="shared" ca="1" si="63"/>
        <v/>
      </c>
      <c r="AI668" s="228" t="str">
        <f t="shared" si="64"/>
        <v/>
      </c>
      <c r="AJ668" s="228" t="str">
        <f t="shared" si="65"/>
        <v/>
      </c>
    </row>
    <row r="669" spans="2:36" ht="16.8" hidden="1" thickBot="1" x14ac:dyDescent="0.35">
      <c r="B669" s="252">
        <v>664</v>
      </c>
      <c r="C669" s="253"/>
      <c r="D669" s="253"/>
      <c r="E669" s="253"/>
      <c r="F669" s="253"/>
      <c r="G669" s="253"/>
      <c r="H669" s="253"/>
      <c r="I669" s="253"/>
      <c r="J669" s="253"/>
      <c r="K669" s="253"/>
      <c r="L669" s="253"/>
      <c r="M669" s="253"/>
      <c r="N669" s="254"/>
      <c r="O669" s="254"/>
      <c r="P669" s="255"/>
      <c r="Q669" s="256"/>
      <c r="R669" s="256"/>
      <c r="S669" s="257" t="str">
        <f t="shared" si="60"/>
        <v/>
      </c>
      <c r="T669" s="253"/>
      <c r="U669" s="258"/>
      <c r="V669" s="253"/>
      <c r="W669" s="253"/>
      <c r="X669" s="253"/>
      <c r="Y669" s="253"/>
      <c r="Z669" s="258"/>
      <c r="AA669" s="258"/>
      <c r="AB669" s="259" t="str">
        <f t="shared" ca="1" si="61"/>
        <v/>
      </c>
      <c r="AC669" s="253"/>
      <c r="AD669" s="269"/>
      <c r="AE669" s="260"/>
      <c r="AF669" s="253" t="e">
        <f t="shared" ca="1" si="62"/>
        <v>#NUM!</v>
      </c>
      <c r="AG669" s="259" t="str">
        <f t="shared" ca="1" si="63"/>
        <v/>
      </c>
      <c r="AI669" s="228" t="str">
        <f t="shared" si="64"/>
        <v/>
      </c>
      <c r="AJ669" s="228" t="str">
        <f t="shared" si="65"/>
        <v/>
      </c>
    </row>
    <row r="670" spans="2:36" ht="16.8" hidden="1" thickBot="1" x14ac:dyDescent="0.35">
      <c r="B670" s="252">
        <v>665</v>
      </c>
      <c r="C670" s="253"/>
      <c r="D670" s="253"/>
      <c r="E670" s="253"/>
      <c r="F670" s="253"/>
      <c r="G670" s="253"/>
      <c r="H670" s="253"/>
      <c r="I670" s="253"/>
      <c r="J670" s="253"/>
      <c r="K670" s="253"/>
      <c r="L670" s="253"/>
      <c r="M670" s="253"/>
      <c r="N670" s="254"/>
      <c r="O670" s="254"/>
      <c r="P670" s="255"/>
      <c r="Q670" s="256"/>
      <c r="R670" s="256"/>
      <c r="S670" s="257" t="str">
        <f t="shared" si="60"/>
        <v/>
      </c>
      <c r="T670" s="253"/>
      <c r="U670" s="258"/>
      <c r="V670" s="253"/>
      <c r="W670" s="253"/>
      <c r="X670" s="253"/>
      <c r="Y670" s="253"/>
      <c r="Z670" s="258"/>
      <c r="AA670" s="258"/>
      <c r="AB670" s="259" t="str">
        <f t="shared" ca="1" si="61"/>
        <v/>
      </c>
      <c r="AC670" s="253"/>
      <c r="AD670" s="269"/>
      <c r="AE670" s="260"/>
      <c r="AF670" s="253" t="e">
        <f t="shared" ca="1" si="62"/>
        <v>#NUM!</v>
      </c>
      <c r="AG670" s="259" t="str">
        <f t="shared" ca="1" si="63"/>
        <v/>
      </c>
      <c r="AI670" s="228" t="str">
        <f t="shared" si="64"/>
        <v/>
      </c>
      <c r="AJ670" s="228" t="str">
        <f t="shared" si="65"/>
        <v/>
      </c>
    </row>
    <row r="671" spans="2:36" ht="16.8" hidden="1" thickBot="1" x14ac:dyDescent="0.35">
      <c r="B671" s="252">
        <v>666</v>
      </c>
      <c r="C671" s="253"/>
      <c r="D671" s="253"/>
      <c r="E671" s="253"/>
      <c r="F671" s="253"/>
      <c r="G671" s="253"/>
      <c r="H671" s="253"/>
      <c r="I671" s="253"/>
      <c r="J671" s="253"/>
      <c r="K671" s="253"/>
      <c r="L671" s="253"/>
      <c r="M671" s="253"/>
      <c r="N671" s="254"/>
      <c r="O671" s="254"/>
      <c r="P671" s="255"/>
      <c r="Q671" s="256"/>
      <c r="R671" s="256"/>
      <c r="S671" s="257" t="str">
        <f t="shared" si="60"/>
        <v/>
      </c>
      <c r="T671" s="253"/>
      <c r="U671" s="258"/>
      <c r="V671" s="253"/>
      <c r="W671" s="253"/>
      <c r="X671" s="253"/>
      <c r="Y671" s="253"/>
      <c r="Z671" s="258"/>
      <c r="AA671" s="258"/>
      <c r="AB671" s="259" t="str">
        <f t="shared" ca="1" si="61"/>
        <v/>
      </c>
      <c r="AC671" s="253"/>
      <c r="AD671" s="269"/>
      <c r="AE671" s="260"/>
      <c r="AF671" s="253" t="e">
        <f t="shared" ca="1" si="62"/>
        <v>#NUM!</v>
      </c>
      <c r="AG671" s="259" t="str">
        <f t="shared" ca="1" si="63"/>
        <v/>
      </c>
      <c r="AI671" s="228" t="str">
        <f t="shared" si="64"/>
        <v/>
      </c>
      <c r="AJ671" s="228" t="str">
        <f t="shared" si="65"/>
        <v/>
      </c>
    </row>
    <row r="672" spans="2:36" ht="16.8" hidden="1" thickBot="1" x14ac:dyDescent="0.35">
      <c r="B672" s="252">
        <v>667</v>
      </c>
      <c r="C672" s="253"/>
      <c r="D672" s="253"/>
      <c r="E672" s="253"/>
      <c r="F672" s="253"/>
      <c r="G672" s="253"/>
      <c r="H672" s="253"/>
      <c r="I672" s="253"/>
      <c r="J672" s="253"/>
      <c r="K672" s="253"/>
      <c r="L672" s="253"/>
      <c r="M672" s="253"/>
      <c r="N672" s="254"/>
      <c r="O672" s="254"/>
      <c r="P672" s="255"/>
      <c r="Q672" s="256"/>
      <c r="R672" s="256"/>
      <c r="S672" s="257" t="str">
        <f t="shared" si="60"/>
        <v/>
      </c>
      <c r="T672" s="253"/>
      <c r="U672" s="258"/>
      <c r="V672" s="253"/>
      <c r="W672" s="253"/>
      <c r="X672" s="253"/>
      <c r="Y672" s="253"/>
      <c r="Z672" s="258"/>
      <c r="AA672" s="258"/>
      <c r="AB672" s="259" t="str">
        <f t="shared" ca="1" si="61"/>
        <v/>
      </c>
      <c r="AC672" s="253"/>
      <c r="AD672" s="269"/>
      <c r="AE672" s="260"/>
      <c r="AF672" s="253" t="e">
        <f t="shared" ca="1" si="62"/>
        <v>#NUM!</v>
      </c>
      <c r="AG672" s="259" t="str">
        <f t="shared" ca="1" si="63"/>
        <v/>
      </c>
      <c r="AI672" s="228" t="str">
        <f t="shared" si="64"/>
        <v/>
      </c>
      <c r="AJ672" s="228" t="str">
        <f t="shared" si="65"/>
        <v/>
      </c>
    </row>
    <row r="673" spans="2:36" ht="16.8" hidden="1" thickBot="1" x14ac:dyDescent="0.35">
      <c r="B673" s="252">
        <v>668</v>
      </c>
      <c r="C673" s="253"/>
      <c r="D673" s="253"/>
      <c r="E673" s="253"/>
      <c r="F673" s="253"/>
      <c r="G673" s="253"/>
      <c r="H673" s="253"/>
      <c r="I673" s="253"/>
      <c r="J673" s="253"/>
      <c r="K673" s="253"/>
      <c r="L673" s="253"/>
      <c r="M673" s="253"/>
      <c r="N673" s="254"/>
      <c r="O673" s="254"/>
      <c r="P673" s="255"/>
      <c r="Q673" s="256"/>
      <c r="R673" s="256"/>
      <c r="S673" s="257" t="str">
        <f t="shared" si="60"/>
        <v/>
      </c>
      <c r="T673" s="253"/>
      <c r="U673" s="258"/>
      <c r="V673" s="253"/>
      <c r="W673" s="253"/>
      <c r="X673" s="253"/>
      <c r="Y673" s="253"/>
      <c r="Z673" s="258"/>
      <c r="AA673" s="258"/>
      <c r="AB673" s="259" t="str">
        <f t="shared" ca="1" si="61"/>
        <v/>
      </c>
      <c r="AC673" s="253"/>
      <c r="AD673" s="269"/>
      <c r="AE673" s="260"/>
      <c r="AF673" s="253" t="e">
        <f t="shared" ca="1" si="62"/>
        <v>#NUM!</v>
      </c>
      <c r="AG673" s="259" t="str">
        <f t="shared" ca="1" si="63"/>
        <v/>
      </c>
      <c r="AI673" s="228" t="str">
        <f t="shared" si="64"/>
        <v/>
      </c>
      <c r="AJ673" s="228" t="str">
        <f t="shared" si="65"/>
        <v/>
      </c>
    </row>
    <row r="674" spans="2:36" ht="16.8" hidden="1" thickBot="1" x14ac:dyDescent="0.35">
      <c r="B674" s="252">
        <v>669</v>
      </c>
      <c r="C674" s="253"/>
      <c r="D674" s="253"/>
      <c r="E674" s="253"/>
      <c r="F674" s="253"/>
      <c r="G674" s="253"/>
      <c r="H674" s="253"/>
      <c r="I674" s="253"/>
      <c r="J674" s="253"/>
      <c r="K674" s="253"/>
      <c r="L674" s="253"/>
      <c r="M674" s="253"/>
      <c r="N674" s="254"/>
      <c r="O674" s="254"/>
      <c r="P674" s="255"/>
      <c r="Q674" s="256"/>
      <c r="R674" s="256"/>
      <c r="S674" s="257" t="str">
        <f t="shared" si="60"/>
        <v/>
      </c>
      <c r="T674" s="253"/>
      <c r="U674" s="258"/>
      <c r="V674" s="253"/>
      <c r="W674" s="253"/>
      <c r="X674" s="253"/>
      <c r="Y674" s="253"/>
      <c r="Z674" s="258"/>
      <c r="AA674" s="258"/>
      <c r="AB674" s="259" t="str">
        <f t="shared" ca="1" si="61"/>
        <v/>
      </c>
      <c r="AC674" s="253"/>
      <c r="AD674" s="269"/>
      <c r="AE674" s="260"/>
      <c r="AF674" s="253" t="e">
        <f t="shared" ca="1" si="62"/>
        <v>#NUM!</v>
      </c>
      <c r="AG674" s="259" t="str">
        <f t="shared" ca="1" si="63"/>
        <v/>
      </c>
      <c r="AI674" s="228" t="str">
        <f t="shared" si="64"/>
        <v/>
      </c>
      <c r="AJ674" s="228" t="str">
        <f t="shared" si="65"/>
        <v/>
      </c>
    </row>
    <row r="675" spans="2:36" ht="16.8" hidden="1" thickBot="1" x14ac:dyDescent="0.35">
      <c r="B675" s="252">
        <v>670</v>
      </c>
      <c r="C675" s="253"/>
      <c r="D675" s="253"/>
      <c r="E675" s="253"/>
      <c r="F675" s="253"/>
      <c r="G675" s="253"/>
      <c r="H675" s="253"/>
      <c r="I675" s="253"/>
      <c r="J675" s="253"/>
      <c r="K675" s="253"/>
      <c r="L675" s="253"/>
      <c r="M675" s="253"/>
      <c r="N675" s="254"/>
      <c r="O675" s="254"/>
      <c r="P675" s="255"/>
      <c r="Q675" s="256"/>
      <c r="R675" s="256"/>
      <c r="S675" s="257" t="str">
        <f t="shared" si="60"/>
        <v/>
      </c>
      <c r="T675" s="253"/>
      <c r="U675" s="258"/>
      <c r="V675" s="253"/>
      <c r="W675" s="253"/>
      <c r="X675" s="253"/>
      <c r="Y675" s="253"/>
      <c r="Z675" s="258"/>
      <c r="AA675" s="258"/>
      <c r="AB675" s="259" t="str">
        <f t="shared" ca="1" si="61"/>
        <v/>
      </c>
      <c r="AC675" s="253"/>
      <c r="AD675" s="269"/>
      <c r="AE675" s="260"/>
      <c r="AF675" s="253" t="e">
        <f t="shared" ca="1" si="62"/>
        <v>#NUM!</v>
      </c>
      <c r="AG675" s="259" t="str">
        <f t="shared" ca="1" si="63"/>
        <v/>
      </c>
      <c r="AI675" s="228" t="str">
        <f t="shared" si="64"/>
        <v/>
      </c>
      <c r="AJ675" s="228" t="str">
        <f t="shared" si="65"/>
        <v/>
      </c>
    </row>
    <row r="676" spans="2:36" ht="16.8" hidden="1" thickBot="1" x14ac:dyDescent="0.35">
      <c r="B676" s="252">
        <v>671</v>
      </c>
      <c r="C676" s="253"/>
      <c r="D676" s="253"/>
      <c r="E676" s="253"/>
      <c r="F676" s="253"/>
      <c r="G676" s="253"/>
      <c r="H676" s="253"/>
      <c r="I676" s="253"/>
      <c r="J676" s="253"/>
      <c r="K676" s="253"/>
      <c r="L676" s="253"/>
      <c r="M676" s="253"/>
      <c r="N676" s="254"/>
      <c r="O676" s="254"/>
      <c r="P676" s="255"/>
      <c r="Q676" s="256"/>
      <c r="R676" s="256"/>
      <c r="S676" s="257" t="str">
        <f t="shared" si="60"/>
        <v/>
      </c>
      <c r="T676" s="253"/>
      <c r="U676" s="258"/>
      <c r="V676" s="253"/>
      <c r="W676" s="253"/>
      <c r="X676" s="253"/>
      <c r="Y676" s="253"/>
      <c r="Z676" s="258"/>
      <c r="AA676" s="258"/>
      <c r="AB676" s="259" t="str">
        <f t="shared" ca="1" si="61"/>
        <v/>
      </c>
      <c r="AC676" s="253"/>
      <c r="AD676" s="269"/>
      <c r="AE676" s="260"/>
      <c r="AF676" s="253" t="e">
        <f t="shared" ca="1" si="62"/>
        <v>#NUM!</v>
      </c>
      <c r="AG676" s="259" t="str">
        <f t="shared" ca="1" si="63"/>
        <v/>
      </c>
      <c r="AI676" s="228" t="str">
        <f t="shared" si="64"/>
        <v/>
      </c>
      <c r="AJ676" s="228" t="str">
        <f t="shared" si="65"/>
        <v/>
      </c>
    </row>
    <row r="677" spans="2:36" ht="16.8" hidden="1" thickBot="1" x14ac:dyDescent="0.35">
      <c r="B677" s="252">
        <v>672</v>
      </c>
      <c r="C677" s="253"/>
      <c r="D677" s="253"/>
      <c r="E677" s="253"/>
      <c r="F677" s="253"/>
      <c r="G677" s="253"/>
      <c r="H677" s="253"/>
      <c r="I677" s="253"/>
      <c r="J677" s="253"/>
      <c r="K677" s="253"/>
      <c r="L677" s="253"/>
      <c r="M677" s="253"/>
      <c r="N677" s="254"/>
      <c r="O677" s="254"/>
      <c r="P677" s="255"/>
      <c r="Q677" s="256"/>
      <c r="R677" s="256"/>
      <c r="S677" s="257" t="str">
        <f t="shared" si="60"/>
        <v/>
      </c>
      <c r="T677" s="253"/>
      <c r="U677" s="258"/>
      <c r="V677" s="253"/>
      <c r="W677" s="253"/>
      <c r="X677" s="253"/>
      <c r="Y677" s="253"/>
      <c r="Z677" s="258"/>
      <c r="AA677" s="258"/>
      <c r="AB677" s="259" t="str">
        <f t="shared" ca="1" si="61"/>
        <v/>
      </c>
      <c r="AC677" s="253"/>
      <c r="AD677" s="269"/>
      <c r="AE677" s="260"/>
      <c r="AF677" s="253" t="e">
        <f t="shared" ca="1" si="62"/>
        <v>#NUM!</v>
      </c>
      <c r="AG677" s="259" t="str">
        <f t="shared" ca="1" si="63"/>
        <v/>
      </c>
      <c r="AI677" s="228" t="str">
        <f t="shared" si="64"/>
        <v/>
      </c>
      <c r="AJ677" s="228" t="str">
        <f t="shared" si="65"/>
        <v/>
      </c>
    </row>
    <row r="678" spans="2:36" ht="16.8" hidden="1" thickBot="1" x14ac:dyDescent="0.35">
      <c r="B678" s="252">
        <v>673</v>
      </c>
      <c r="C678" s="253"/>
      <c r="D678" s="253"/>
      <c r="E678" s="253"/>
      <c r="F678" s="253"/>
      <c r="G678" s="253"/>
      <c r="H678" s="253"/>
      <c r="I678" s="253"/>
      <c r="J678" s="253"/>
      <c r="K678" s="253"/>
      <c r="L678" s="253"/>
      <c r="M678" s="253"/>
      <c r="N678" s="254"/>
      <c r="O678" s="254"/>
      <c r="P678" s="255"/>
      <c r="Q678" s="256"/>
      <c r="R678" s="256"/>
      <c r="S678" s="257" t="str">
        <f t="shared" si="60"/>
        <v/>
      </c>
      <c r="T678" s="253"/>
      <c r="U678" s="258"/>
      <c r="V678" s="253"/>
      <c r="W678" s="253"/>
      <c r="X678" s="253"/>
      <c r="Y678" s="253"/>
      <c r="Z678" s="258"/>
      <c r="AA678" s="258"/>
      <c r="AB678" s="259" t="str">
        <f t="shared" ca="1" si="61"/>
        <v/>
      </c>
      <c r="AC678" s="253"/>
      <c r="AD678" s="269"/>
      <c r="AE678" s="260"/>
      <c r="AF678" s="253" t="e">
        <f t="shared" ca="1" si="62"/>
        <v>#NUM!</v>
      </c>
      <c r="AG678" s="259" t="str">
        <f t="shared" ca="1" si="63"/>
        <v/>
      </c>
      <c r="AI678" s="228" t="str">
        <f t="shared" si="64"/>
        <v/>
      </c>
      <c r="AJ678" s="228" t="str">
        <f t="shared" si="65"/>
        <v/>
      </c>
    </row>
    <row r="679" spans="2:36" ht="16.8" hidden="1" thickBot="1" x14ac:dyDescent="0.35">
      <c r="B679" s="252">
        <v>674</v>
      </c>
      <c r="C679" s="253"/>
      <c r="D679" s="253"/>
      <c r="E679" s="253"/>
      <c r="F679" s="253"/>
      <c r="G679" s="253"/>
      <c r="H679" s="253"/>
      <c r="I679" s="253"/>
      <c r="J679" s="253"/>
      <c r="K679" s="253"/>
      <c r="L679" s="253"/>
      <c r="M679" s="253"/>
      <c r="N679" s="254"/>
      <c r="O679" s="254"/>
      <c r="P679" s="255"/>
      <c r="Q679" s="256"/>
      <c r="R679" s="256"/>
      <c r="S679" s="257" t="str">
        <f t="shared" si="60"/>
        <v/>
      </c>
      <c r="T679" s="253"/>
      <c r="U679" s="258"/>
      <c r="V679" s="253"/>
      <c r="W679" s="253"/>
      <c r="X679" s="253"/>
      <c r="Y679" s="253"/>
      <c r="Z679" s="258"/>
      <c r="AA679" s="258"/>
      <c r="AB679" s="259" t="str">
        <f t="shared" ca="1" si="61"/>
        <v/>
      </c>
      <c r="AC679" s="253"/>
      <c r="AD679" s="269"/>
      <c r="AE679" s="260"/>
      <c r="AF679" s="253" t="e">
        <f t="shared" ca="1" si="62"/>
        <v>#NUM!</v>
      </c>
      <c r="AG679" s="259" t="str">
        <f t="shared" ca="1" si="63"/>
        <v/>
      </c>
      <c r="AI679" s="228" t="str">
        <f t="shared" si="64"/>
        <v/>
      </c>
      <c r="AJ679" s="228" t="str">
        <f t="shared" si="65"/>
        <v/>
      </c>
    </row>
    <row r="680" spans="2:36" ht="16.8" hidden="1" thickBot="1" x14ac:dyDescent="0.35">
      <c r="B680" s="252">
        <v>675</v>
      </c>
      <c r="C680" s="253"/>
      <c r="D680" s="253"/>
      <c r="E680" s="253"/>
      <c r="F680" s="253"/>
      <c r="G680" s="253"/>
      <c r="H680" s="253"/>
      <c r="I680" s="253"/>
      <c r="J680" s="253"/>
      <c r="K680" s="253"/>
      <c r="L680" s="253"/>
      <c r="M680" s="253"/>
      <c r="N680" s="254"/>
      <c r="O680" s="254"/>
      <c r="P680" s="255"/>
      <c r="Q680" s="256"/>
      <c r="R680" s="256"/>
      <c r="S680" s="257" t="str">
        <f t="shared" si="60"/>
        <v/>
      </c>
      <c r="T680" s="253"/>
      <c r="U680" s="258"/>
      <c r="V680" s="253"/>
      <c r="W680" s="253"/>
      <c r="X680" s="253"/>
      <c r="Y680" s="253"/>
      <c r="Z680" s="258"/>
      <c r="AA680" s="258"/>
      <c r="AB680" s="259" t="str">
        <f t="shared" ca="1" si="61"/>
        <v/>
      </c>
      <c r="AC680" s="253"/>
      <c r="AD680" s="269"/>
      <c r="AE680" s="260"/>
      <c r="AF680" s="253" t="e">
        <f t="shared" ca="1" si="62"/>
        <v>#NUM!</v>
      </c>
      <c r="AG680" s="259" t="str">
        <f t="shared" ca="1" si="63"/>
        <v/>
      </c>
      <c r="AI680" s="228" t="str">
        <f t="shared" si="64"/>
        <v/>
      </c>
      <c r="AJ680" s="228" t="str">
        <f t="shared" si="65"/>
        <v/>
      </c>
    </row>
    <row r="681" spans="2:36" ht="16.8" hidden="1" thickBot="1" x14ac:dyDescent="0.35">
      <c r="B681" s="252">
        <v>676</v>
      </c>
      <c r="C681" s="253"/>
      <c r="D681" s="253"/>
      <c r="E681" s="253"/>
      <c r="F681" s="253"/>
      <c r="G681" s="253"/>
      <c r="H681" s="253"/>
      <c r="I681" s="253"/>
      <c r="J681" s="253"/>
      <c r="K681" s="253"/>
      <c r="L681" s="253"/>
      <c r="M681" s="253"/>
      <c r="N681" s="254"/>
      <c r="O681" s="254"/>
      <c r="P681" s="255"/>
      <c r="Q681" s="256"/>
      <c r="R681" s="256"/>
      <c r="S681" s="257" t="str">
        <f t="shared" si="60"/>
        <v/>
      </c>
      <c r="T681" s="253"/>
      <c r="U681" s="258"/>
      <c r="V681" s="253"/>
      <c r="W681" s="253"/>
      <c r="X681" s="253"/>
      <c r="Y681" s="253"/>
      <c r="Z681" s="258"/>
      <c r="AA681" s="258"/>
      <c r="AB681" s="259" t="str">
        <f t="shared" ca="1" si="61"/>
        <v/>
      </c>
      <c r="AC681" s="253"/>
      <c r="AD681" s="269"/>
      <c r="AE681" s="260"/>
      <c r="AF681" s="253" t="e">
        <f t="shared" ca="1" si="62"/>
        <v>#NUM!</v>
      </c>
      <c r="AG681" s="259" t="str">
        <f t="shared" ca="1" si="63"/>
        <v/>
      </c>
      <c r="AI681" s="228" t="str">
        <f t="shared" si="64"/>
        <v/>
      </c>
      <c r="AJ681" s="228" t="str">
        <f t="shared" si="65"/>
        <v/>
      </c>
    </row>
    <row r="682" spans="2:36" ht="16.8" hidden="1" thickBot="1" x14ac:dyDescent="0.35">
      <c r="B682" s="252">
        <v>677</v>
      </c>
      <c r="C682" s="253"/>
      <c r="D682" s="253"/>
      <c r="E682" s="253"/>
      <c r="F682" s="253"/>
      <c r="G682" s="253"/>
      <c r="H682" s="253"/>
      <c r="I682" s="253"/>
      <c r="J682" s="253"/>
      <c r="K682" s="253"/>
      <c r="L682" s="253"/>
      <c r="M682" s="253"/>
      <c r="N682" s="254"/>
      <c r="O682" s="254"/>
      <c r="P682" s="255"/>
      <c r="Q682" s="256"/>
      <c r="R682" s="256"/>
      <c r="S682" s="257" t="str">
        <f t="shared" si="60"/>
        <v/>
      </c>
      <c r="T682" s="253"/>
      <c r="U682" s="258"/>
      <c r="V682" s="253"/>
      <c r="W682" s="253"/>
      <c r="X682" s="253"/>
      <c r="Y682" s="253"/>
      <c r="Z682" s="258"/>
      <c r="AA682" s="258"/>
      <c r="AB682" s="259" t="str">
        <f t="shared" ca="1" si="61"/>
        <v/>
      </c>
      <c r="AC682" s="253"/>
      <c r="AD682" s="269"/>
      <c r="AE682" s="260"/>
      <c r="AF682" s="253" t="e">
        <f t="shared" ca="1" si="62"/>
        <v>#NUM!</v>
      </c>
      <c r="AG682" s="259" t="str">
        <f t="shared" ca="1" si="63"/>
        <v/>
      </c>
      <c r="AI682" s="228" t="str">
        <f t="shared" si="64"/>
        <v/>
      </c>
      <c r="AJ682" s="228" t="str">
        <f t="shared" si="65"/>
        <v/>
      </c>
    </row>
    <row r="683" spans="2:36" ht="16.8" hidden="1" thickBot="1" x14ac:dyDescent="0.35">
      <c r="B683" s="252">
        <v>678</v>
      </c>
      <c r="C683" s="253"/>
      <c r="D683" s="253"/>
      <c r="E683" s="253"/>
      <c r="F683" s="253"/>
      <c r="G683" s="253"/>
      <c r="H683" s="253"/>
      <c r="I683" s="253"/>
      <c r="J683" s="253"/>
      <c r="K683" s="253"/>
      <c r="L683" s="253"/>
      <c r="M683" s="253"/>
      <c r="N683" s="254"/>
      <c r="O683" s="254"/>
      <c r="P683" s="255"/>
      <c r="Q683" s="256"/>
      <c r="R683" s="256"/>
      <c r="S683" s="257" t="str">
        <f t="shared" si="60"/>
        <v/>
      </c>
      <c r="T683" s="253"/>
      <c r="U683" s="258"/>
      <c r="V683" s="253"/>
      <c r="W683" s="253"/>
      <c r="X683" s="253"/>
      <c r="Y683" s="253"/>
      <c r="Z683" s="258"/>
      <c r="AA683" s="258"/>
      <c r="AB683" s="259" t="str">
        <f t="shared" ca="1" si="61"/>
        <v/>
      </c>
      <c r="AC683" s="253"/>
      <c r="AD683" s="269"/>
      <c r="AE683" s="260"/>
      <c r="AF683" s="253" t="e">
        <f t="shared" ca="1" si="62"/>
        <v>#NUM!</v>
      </c>
      <c r="AG683" s="259" t="str">
        <f t="shared" ca="1" si="63"/>
        <v/>
      </c>
      <c r="AI683" s="228" t="str">
        <f t="shared" si="64"/>
        <v/>
      </c>
      <c r="AJ683" s="228" t="str">
        <f t="shared" si="65"/>
        <v/>
      </c>
    </row>
    <row r="684" spans="2:36" ht="16.8" hidden="1" thickBot="1" x14ac:dyDescent="0.35">
      <c r="B684" s="252">
        <v>679</v>
      </c>
      <c r="C684" s="253"/>
      <c r="D684" s="253"/>
      <c r="E684" s="253"/>
      <c r="F684" s="253"/>
      <c r="G684" s="253"/>
      <c r="H684" s="253"/>
      <c r="I684" s="253"/>
      <c r="J684" s="253"/>
      <c r="K684" s="253"/>
      <c r="L684" s="253"/>
      <c r="M684" s="253"/>
      <c r="N684" s="254"/>
      <c r="O684" s="254"/>
      <c r="P684" s="255"/>
      <c r="Q684" s="256"/>
      <c r="R684" s="256"/>
      <c r="S684" s="257" t="str">
        <f t="shared" si="60"/>
        <v/>
      </c>
      <c r="T684" s="253"/>
      <c r="U684" s="258"/>
      <c r="V684" s="253"/>
      <c r="W684" s="253"/>
      <c r="X684" s="253"/>
      <c r="Y684" s="253"/>
      <c r="Z684" s="258"/>
      <c r="AA684" s="258"/>
      <c r="AB684" s="259" t="str">
        <f t="shared" ca="1" si="61"/>
        <v/>
      </c>
      <c r="AC684" s="253"/>
      <c r="AD684" s="269"/>
      <c r="AE684" s="260"/>
      <c r="AF684" s="253" t="e">
        <f t="shared" ca="1" si="62"/>
        <v>#NUM!</v>
      </c>
      <c r="AG684" s="259" t="str">
        <f t="shared" ca="1" si="63"/>
        <v/>
      </c>
      <c r="AI684" s="228" t="str">
        <f t="shared" si="64"/>
        <v/>
      </c>
      <c r="AJ684" s="228" t="str">
        <f t="shared" si="65"/>
        <v/>
      </c>
    </row>
    <row r="685" spans="2:36" ht="16.8" hidden="1" thickBot="1" x14ac:dyDescent="0.35">
      <c r="B685" s="252">
        <v>680</v>
      </c>
      <c r="C685" s="253"/>
      <c r="D685" s="253"/>
      <c r="E685" s="253"/>
      <c r="F685" s="253"/>
      <c r="G685" s="253"/>
      <c r="H685" s="253"/>
      <c r="I685" s="253"/>
      <c r="J685" s="253"/>
      <c r="K685" s="253"/>
      <c r="L685" s="253"/>
      <c r="M685" s="253"/>
      <c r="N685" s="254"/>
      <c r="O685" s="254"/>
      <c r="P685" s="255"/>
      <c r="Q685" s="256"/>
      <c r="R685" s="256"/>
      <c r="S685" s="257" t="str">
        <f t="shared" si="60"/>
        <v/>
      </c>
      <c r="T685" s="253"/>
      <c r="U685" s="258"/>
      <c r="V685" s="253"/>
      <c r="W685" s="253"/>
      <c r="X685" s="253"/>
      <c r="Y685" s="253"/>
      <c r="Z685" s="258"/>
      <c r="AA685" s="258"/>
      <c r="AB685" s="259" t="str">
        <f t="shared" ca="1" si="61"/>
        <v/>
      </c>
      <c r="AC685" s="253"/>
      <c r="AD685" s="269"/>
      <c r="AE685" s="260"/>
      <c r="AF685" s="253" t="e">
        <f t="shared" ca="1" si="62"/>
        <v>#NUM!</v>
      </c>
      <c r="AG685" s="259" t="str">
        <f t="shared" ca="1" si="63"/>
        <v/>
      </c>
      <c r="AI685" s="228" t="str">
        <f t="shared" si="64"/>
        <v/>
      </c>
      <c r="AJ685" s="228" t="str">
        <f t="shared" si="65"/>
        <v/>
      </c>
    </row>
    <row r="686" spans="2:36" ht="16.8" hidden="1" thickBot="1" x14ac:dyDescent="0.35">
      <c r="B686" s="252">
        <v>681</v>
      </c>
      <c r="C686" s="253"/>
      <c r="D686" s="253"/>
      <c r="E686" s="253"/>
      <c r="F686" s="253"/>
      <c r="G686" s="253"/>
      <c r="H686" s="253"/>
      <c r="I686" s="253"/>
      <c r="J686" s="253"/>
      <c r="K686" s="253"/>
      <c r="L686" s="253"/>
      <c r="M686" s="253"/>
      <c r="N686" s="254"/>
      <c r="O686" s="254"/>
      <c r="P686" s="255"/>
      <c r="Q686" s="256"/>
      <c r="R686" s="256"/>
      <c r="S686" s="257" t="str">
        <f t="shared" si="60"/>
        <v/>
      </c>
      <c r="T686" s="253"/>
      <c r="U686" s="258"/>
      <c r="V686" s="253"/>
      <c r="W686" s="253"/>
      <c r="X686" s="253"/>
      <c r="Y686" s="253"/>
      <c r="Z686" s="258"/>
      <c r="AA686" s="258"/>
      <c r="AB686" s="259" t="str">
        <f t="shared" ca="1" si="61"/>
        <v/>
      </c>
      <c r="AC686" s="253"/>
      <c r="AD686" s="269"/>
      <c r="AE686" s="260"/>
      <c r="AF686" s="253" t="e">
        <f t="shared" ca="1" si="62"/>
        <v>#NUM!</v>
      </c>
      <c r="AG686" s="259" t="str">
        <f t="shared" ca="1" si="63"/>
        <v/>
      </c>
      <c r="AI686" s="228" t="str">
        <f t="shared" si="64"/>
        <v/>
      </c>
      <c r="AJ686" s="228" t="str">
        <f t="shared" si="65"/>
        <v/>
      </c>
    </row>
    <row r="687" spans="2:36" ht="16.8" hidden="1" thickBot="1" x14ac:dyDescent="0.35">
      <c r="B687" s="252">
        <v>682</v>
      </c>
      <c r="C687" s="253"/>
      <c r="D687" s="253"/>
      <c r="E687" s="253"/>
      <c r="F687" s="253"/>
      <c r="G687" s="253"/>
      <c r="H687" s="253"/>
      <c r="I687" s="253"/>
      <c r="J687" s="253"/>
      <c r="K687" s="253"/>
      <c r="L687" s="253"/>
      <c r="M687" s="253"/>
      <c r="N687" s="254"/>
      <c r="O687" s="254"/>
      <c r="P687" s="255"/>
      <c r="Q687" s="256"/>
      <c r="R687" s="256"/>
      <c r="S687" s="257" t="str">
        <f t="shared" si="60"/>
        <v/>
      </c>
      <c r="T687" s="253"/>
      <c r="U687" s="258"/>
      <c r="V687" s="253"/>
      <c r="W687" s="253"/>
      <c r="X687" s="253"/>
      <c r="Y687" s="253"/>
      <c r="Z687" s="258"/>
      <c r="AA687" s="258"/>
      <c r="AB687" s="259" t="str">
        <f t="shared" ca="1" si="61"/>
        <v/>
      </c>
      <c r="AC687" s="253"/>
      <c r="AD687" s="269"/>
      <c r="AE687" s="260"/>
      <c r="AF687" s="253" t="e">
        <f t="shared" ca="1" si="62"/>
        <v>#NUM!</v>
      </c>
      <c r="AG687" s="259" t="str">
        <f t="shared" ca="1" si="63"/>
        <v/>
      </c>
      <c r="AI687" s="228" t="str">
        <f t="shared" si="64"/>
        <v/>
      </c>
      <c r="AJ687" s="228" t="str">
        <f t="shared" si="65"/>
        <v/>
      </c>
    </row>
    <row r="688" spans="2:36" ht="16.8" hidden="1" thickBot="1" x14ac:dyDescent="0.35">
      <c r="B688" s="252">
        <v>683</v>
      </c>
      <c r="C688" s="253"/>
      <c r="D688" s="253"/>
      <c r="E688" s="253"/>
      <c r="F688" s="253"/>
      <c r="G688" s="253"/>
      <c r="H688" s="253"/>
      <c r="I688" s="253"/>
      <c r="J688" s="253"/>
      <c r="K688" s="253"/>
      <c r="L688" s="253"/>
      <c r="M688" s="253"/>
      <c r="N688" s="254"/>
      <c r="O688" s="254"/>
      <c r="P688" s="255"/>
      <c r="Q688" s="256"/>
      <c r="R688" s="256"/>
      <c r="S688" s="257" t="str">
        <f t="shared" si="60"/>
        <v/>
      </c>
      <c r="T688" s="253"/>
      <c r="U688" s="258"/>
      <c r="V688" s="253"/>
      <c r="W688" s="253"/>
      <c r="X688" s="253"/>
      <c r="Y688" s="253"/>
      <c r="Z688" s="258"/>
      <c r="AA688" s="258"/>
      <c r="AB688" s="259" t="str">
        <f t="shared" ca="1" si="61"/>
        <v/>
      </c>
      <c r="AC688" s="253"/>
      <c r="AD688" s="269"/>
      <c r="AE688" s="260"/>
      <c r="AF688" s="253" t="e">
        <f t="shared" ca="1" si="62"/>
        <v>#NUM!</v>
      </c>
      <c r="AG688" s="259" t="str">
        <f t="shared" ca="1" si="63"/>
        <v/>
      </c>
      <c r="AI688" s="228" t="str">
        <f t="shared" si="64"/>
        <v/>
      </c>
      <c r="AJ688" s="228" t="str">
        <f t="shared" si="65"/>
        <v/>
      </c>
    </row>
    <row r="689" spans="2:36" ht="16.8" hidden="1" thickBot="1" x14ac:dyDescent="0.35">
      <c r="B689" s="252">
        <v>684</v>
      </c>
      <c r="C689" s="253"/>
      <c r="D689" s="253"/>
      <c r="E689" s="253"/>
      <c r="F689" s="253"/>
      <c r="G689" s="253"/>
      <c r="H689" s="253"/>
      <c r="I689" s="253"/>
      <c r="J689" s="253"/>
      <c r="K689" s="253"/>
      <c r="L689" s="253"/>
      <c r="M689" s="253"/>
      <c r="N689" s="254"/>
      <c r="O689" s="254"/>
      <c r="P689" s="255"/>
      <c r="Q689" s="256"/>
      <c r="R689" s="256"/>
      <c r="S689" s="257" t="str">
        <f t="shared" si="60"/>
        <v/>
      </c>
      <c r="T689" s="253"/>
      <c r="U689" s="258"/>
      <c r="V689" s="253"/>
      <c r="W689" s="253"/>
      <c r="X689" s="253"/>
      <c r="Y689" s="253"/>
      <c r="Z689" s="258"/>
      <c r="AA689" s="258"/>
      <c r="AB689" s="259" t="str">
        <f t="shared" ca="1" si="61"/>
        <v/>
      </c>
      <c r="AC689" s="253"/>
      <c r="AD689" s="269"/>
      <c r="AE689" s="260"/>
      <c r="AF689" s="253" t="e">
        <f t="shared" ca="1" si="62"/>
        <v>#NUM!</v>
      </c>
      <c r="AG689" s="259" t="str">
        <f t="shared" ca="1" si="63"/>
        <v/>
      </c>
      <c r="AI689" s="228" t="str">
        <f t="shared" si="64"/>
        <v/>
      </c>
      <c r="AJ689" s="228" t="str">
        <f t="shared" si="65"/>
        <v/>
      </c>
    </row>
    <row r="690" spans="2:36" ht="16.8" hidden="1" thickBot="1" x14ac:dyDescent="0.35">
      <c r="B690" s="252">
        <v>685</v>
      </c>
      <c r="C690" s="253"/>
      <c r="D690" s="253"/>
      <c r="E690" s="253"/>
      <c r="F690" s="253"/>
      <c r="G690" s="253"/>
      <c r="H690" s="253"/>
      <c r="I690" s="253"/>
      <c r="J690" s="253"/>
      <c r="K690" s="253"/>
      <c r="L690" s="253"/>
      <c r="M690" s="253"/>
      <c r="N690" s="254"/>
      <c r="O690" s="254"/>
      <c r="P690" s="255"/>
      <c r="Q690" s="256"/>
      <c r="R690" s="256"/>
      <c r="S690" s="257" t="str">
        <f t="shared" si="60"/>
        <v/>
      </c>
      <c r="T690" s="253"/>
      <c r="U690" s="258"/>
      <c r="V690" s="253"/>
      <c r="W690" s="253"/>
      <c r="X690" s="253"/>
      <c r="Y690" s="253"/>
      <c r="Z690" s="258"/>
      <c r="AA690" s="258"/>
      <c r="AB690" s="259" t="str">
        <f t="shared" ca="1" si="61"/>
        <v/>
      </c>
      <c r="AC690" s="253"/>
      <c r="AD690" s="269"/>
      <c r="AE690" s="260"/>
      <c r="AF690" s="253" t="e">
        <f t="shared" ca="1" si="62"/>
        <v>#NUM!</v>
      </c>
      <c r="AG690" s="259" t="str">
        <f t="shared" ca="1" si="63"/>
        <v/>
      </c>
      <c r="AI690" s="228" t="str">
        <f t="shared" si="64"/>
        <v/>
      </c>
      <c r="AJ690" s="228" t="str">
        <f t="shared" si="65"/>
        <v/>
      </c>
    </row>
    <row r="691" spans="2:36" ht="16.8" hidden="1" thickBot="1" x14ac:dyDescent="0.35">
      <c r="B691" s="252">
        <v>686</v>
      </c>
      <c r="C691" s="253"/>
      <c r="D691" s="253"/>
      <c r="E691" s="253"/>
      <c r="F691" s="253"/>
      <c r="G691" s="253"/>
      <c r="H691" s="253"/>
      <c r="I691" s="253"/>
      <c r="J691" s="253"/>
      <c r="K691" s="253"/>
      <c r="L691" s="253"/>
      <c r="M691" s="253"/>
      <c r="N691" s="254"/>
      <c r="O691" s="254"/>
      <c r="P691" s="255"/>
      <c r="Q691" s="256"/>
      <c r="R691" s="256"/>
      <c r="S691" s="257" t="str">
        <f t="shared" si="60"/>
        <v/>
      </c>
      <c r="T691" s="253"/>
      <c r="U691" s="258"/>
      <c r="V691" s="253"/>
      <c r="W691" s="253"/>
      <c r="X691" s="253"/>
      <c r="Y691" s="253"/>
      <c r="Z691" s="258"/>
      <c r="AA691" s="258"/>
      <c r="AB691" s="259" t="str">
        <f t="shared" ca="1" si="61"/>
        <v/>
      </c>
      <c r="AC691" s="253"/>
      <c r="AD691" s="269"/>
      <c r="AE691" s="260"/>
      <c r="AF691" s="253" t="e">
        <f t="shared" ca="1" si="62"/>
        <v>#NUM!</v>
      </c>
      <c r="AG691" s="259" t="str">
        <f t="shared" ca="1" si="63"/>
        <v/>
      </c>
      <c r="AI691" s="228" t="str">
        <f t="shared" si="64"/>
        <v/>
      </c>
      <c r="AJ691" s="228" t="str">
        <f t="shared" si="65"/>
        <v/>
      </c>
    </row>
    <row r="692" spans="2:36" ht="16.8" hidden="1" thickBot="1" x14ac:dyDescent="0.35">
      <c r="B692" s="252">
        <v>687</v>
      </c>
      <c r="C692" s="253"/>
      <c r="D692" s="253"/>
      <c r="E692" s="253"/>
      <c r="F692" s="253"/>
      <c r="G692" s="253"/>
      <c r="H692" s="253"/>
      <c r="I692" s="253"/>
      <c r="J692" s="253"/>
      <c r="K692" s="253"/>
      <c r="L692" s="253"/>
      <c r="M692" s="253"/>
      <c r="N692" s="254"/>
      <c r="O692" s="254"/>
      <c r="P692" s="255"/>
      <c r="Q692" s="256"/>
      <c r="R692" s="256"/>
      <c r="S692" s="257" t="str">
        <f t="shared" si="60"/>
        <v/>
      </c>
      <c r="T692" s="253"/>
      <c r="U692" s="258"/>
      <c r="V692" s="253"/>
      <c r="W692" s="253"/>
      <c r="X692" s="253"/>
      <c r="Y692" s="253"/>
      <c r="Z692" s="258"/>
      <c r="AA692" s="258"/>
      <c r="AB692" s="259" t="str">
        <f t="shared" ca="1" si="61"/>
        <v/>
      </c>
      <c r="AC692" s="253"/>
      <c r="AD692" s="269"/>
      <c r="AE692" s="260"/>
      <c r="AF692" s="253" t="e">
        <f t="shared" ca="1" si="62"/>
        <v>#NUM!</v>
      </c>
      <c r="AG692" s="259" t="str">
        <f t="shared" ca="1" si="63"/>
        <v/>
      </c>
      <c r="AI692" s="228" t="str">
        <f t="shared" si="64"/>
        <v/>
      </c>
      <c r="AJ692" s="228" t="str">
        <f t="shared" si="65"/>
        <v/>
      </c>
    </row>
    <row r="693" spans="2:36" ht="16.8" hidden="1" thickBot="1" x14ac:dyDescent="0.35">
      <c r="B693" s="252">
        <v>688</v>
      </c>
      <c r="C693" s="253"/>
      <c r="D693" s="253"/>
      <c r="E693" s="253"/>
      <c r="F693" s="253"/>
      <c r="G693" s="253"/>
      <c r="H693" s="253"/>
      <c r="I693" s="253"/>
      <c r="J693" s="253"/>
      <c r="K693" s="253"/>
      <c r="L693" s="253"/>
      <c r="M693" s="253"/>
      <c r="N693" s="254"/>
      <c r="O693" s="254"/>
      <c r="P693" s="255"/>
      <c r="Q693" s="256"/>
      <c r="R693" s="256"/>
      <c r="S693" s="257" t="str">
        <f t="shared" si="60"/>
        <v/>
      </c>
      <c r="T693" s="253"/>
      <c r="U693" s="258"/>
      <c r="V693" s="253"/>
      <c r="W693" s="253"/>
      <c r="X693" s="253"/>
      <c r="Y693" s="253"/>
      <c r="Z693" s="258"/>
      <c r="AA693" s="258"/>
      <c r="AB693" s="259" t="str">
        <f t="shared" ca="1" si="61"/>
        <v/>
      </c>
      <c r="AC693" s="253"/>
      <c r="AD693" s="269"/>
      <c r="AE693" s="260"/>
      <c r="AF693" s="253" t="e">
        <f t="shared" ca="1" si="62"/>
        <v>#NUM!</v>
      </c>
      <c r="AG693" s="259" t="str">
        <f t="shared" ca="1" si="63"/>
        <v/>
      </c>
      <c r="AI693" s="228" t="str">
        <f t="shared" si="64"/>
        <v/>
      </c>
      <c r="AJ693" s="228" t="str">
        <f t="shared" si="65"/>
        <v/>
      </c>
    </row>
    <row r="694" spans="2:36" ht="16.8" hidden="1" thickBot="1" x14ac:dyDescent="0.35">
      <c r="B694" s="252">
        <v>689</v>
      </c>
      <c r="C694" s="253"/>
      <c r="D694" s="253"/>
      <c r="E694" s="253"/>
      <c r="F694" s="253"/>
      <c r="G694" s="253"/>
      <c r="H694" s="253"/>
      <c r="I694" s="253"/>
      <c r="J694" s="253"/>
      <c r="K694" s="253"/>
      <c r="L694" s="253"/>
      <c r="M694" s="253"/>
      <c r="N694" s="254"/>
      <c r="O694" s="254"/>
      <c r="P694" s="255"/>
      <c r="Q694" s="256"/>
      <c r="R694" s="256"/>
      <c r="S694" s="257" t="str">
        <f t="shared" si="60"/>
        <v/>
      </c>
      <c r="T694" s="253"/>
      <c r="U694" s="258"/>
      <c r="V694" s="253"/>
      <c r="W694" s="253"/>
      <c r="X694" s="253"/>
      <c r="Y694" s="253"/>
      <c r="Z694" s="258"/>
      <c r="AA694" s="258"/>
      <c r="AB694" s="259" t="str">
        <f t="shared" ca="1" si="61"/>
        <v/>
      </c>
      <c r="AC694" s="253"/>
      <c r="AD694" s="269"/>
      <c r="AE694" s="260"/>
      <c r="AF694" s="253" t="e">
        <f t="shared" ca="1" si="62"/>
        <v>#NUM!</v>
      </c>
      <c r="AG694" s="259" t="str">
        <f t="shared" ca="1" si="63"/>
        <v/>
      </c>
      <c r="AI694" s="228" t="str">
        <f t="shared" si="64"/>
        <v/>
      </c>
      <c r="AJ694" s="228" t="str">
        <f t="shared" si="65"/>
        <v/>
      </c>
    </row>
    <row r="695" spans="2:36" ht="16.8" hidden="1" thickBot="1" x14ac:dyDescent="0.35">
      <c r="B695" s="252">
        <v>690</v>
      </c>
      <c r="C695" s="253"/>
      <c r="D695" s="253"/>
      <c r="E695" s="253"/>
      <c r="F695" s="253"/>
      <c r="G695" s="253"/>
      <c r="H695" s="253"/>
      <c r="I695" s="253"/>
      <c r="J695" s="253"/>
      <c r="K695" s="253"/>
      <c r="L695" s="253"/>
      <c r="M695" s="253"/>
      <c r="N695" s="254"/>
      <c r="O695" s="254"/>
      <c r="P695" s="255"/>
      <c r="Q695" s="256"/>
      <c r="R695" s="256"/>
      <c r="S695" s="257" t="str">
        <f t="shared" si="60"/>
        <v/>
      </c>
      <c r="T695" s="253"/>
      <c r="U695" s="258"/>
      <c r="V695" s="253"/>
      <c r="W695" s="253"/>
      <c r="X695" s="253"/>
      <c r="Y695" s="253"/>
      <c r="Z695" s="258"/>
      <c r="AA695" s="258"/>
      <c r="AB695" s="259" t="str">
        <f t="shared" ca="1" si="61"/>
        <v/>
      </c>
      <c r="AC695" s="253"/>
      <c r="AD695" s="269"/>
      <c r="AE695" s="260"/>
      <c r="AF695" s="253" t="e">
        <f t="shared" ca="1" si="62"/>
        <v>#NUM!</v>
      </c>
      <c r="AG695" s="259" t="str">
        <f t="shared" ca="1" si="63"/>
        <v/>
      </c>
      <c r="AI695" s="228" t="str">
        <f t="shared" si="64"/>
        <v/>
      </c>
      <c r="AJ695" s="228" t="str">
        <f t="shared" si="65"/>
        <v/>
      </c>
    </row>
    <row r="696" spans="2:36" ht="16.8" hidden="1" thickBot="1" x14ac:dyDescent="0.35">
      <c r="B696" s="252">
        <v>691</v>
      </c>
      <c r="C696" s="253"/>
      <c r="D696" s="253"/>
      <c r="E696" s="253"/>
      <c r="F696" s="253"/>
      <c r="G696" s="253"/>
      <c r="H696" s="253"/>
      <c r="I696" s="253"/>
      <c r="J696" s="253"/>
      <c r="K696" s="253"/>
      <c r="L696" s="253"/>
      <c r="M696" s="253"/>
      <c r="N696" s="254"/>
      <c r="O696" s="254"/>
      <c r="P696" s="255"/>
      <c r="Q696" s="256"/>
      <c r="R696" s="256"/>
      <c r="S696" s="257" t="str">
        <f t="shared" si="60"/>
        <v/>
      </c>
      <c r="T696" s="253"/>
      <c r="U696" s="258"/>
      <c r="V696" s="253"/>
      <c r="W696" s="253"/>
      <c r="X696" s="253"/>
      <c r="Y696" s="253"/>
      <c r="Z696" s="258"/>
      <c r="AA696" s="258"/>
      <c r="AB696" s="259" t="str">
        <f t="shared" ca="1" si="61"/>
        <v/>
      </c>
      <c r="AC696" s="253"/>
      <c r="AD696" s="269"/>
      <c r="AE696" s="260"/>
      <c r="AF696" s="253" t="e">
        <f t="shared" ca="1" si="62"/>
        <v>#NUM!</v>
      </c>
      <c r="AG696" s="259" t="str">
        <f t="shared" ca="1" si="63"/>
        <v/>
      </c>
      <c r="AI696" s="228" t="str">
        <f t="shared" si="64"/>
        <v/>
      </c>
      <c r="AJ696" s="228" t="str">
        <f t="shared" si="65"/>
        <v/>
      </c>
    </row>
    <row r="697" spans="2:36" ht="16.8" hidden="1" thickBot="1" x14ac:dyDescent="0.35">
      <c r="B697" s="252">
        <v>692</v>
      </c>
      <c r="C697" s="253"/>
      <c r="D697" s="253"/>
      <c r="E697" s="253"/>
      <c r="F697" s="253"/>
      <c r="G697" s="253"/>
      <c r="H697" s="253"/>
      <c r="I697" s="253"/>
      <c r="J697" s="253"/>
      <c r="K697" s="253"/>
      <c r="L697" s="253"/>
      <c r="M697" s="253"/>
      <c r="N697" s="254"/>
      <c r="O697" s="254"/>
      <c r="P697" s="255"/>
      <c r="Q697" s="256"/>
      <c r="R697" s="256"/>
      <c r="S697" s="257" t="str">
        <f t="shared" si="60"/>
        <v/>
      </c>
      <c r="T697" s="253"/>
      <c r="U697" s="258"/>
      <c r="V697" s="253"/>
      <c r="W697" s="253"/>
      <c r="X697" s="253"/>
      <c r="Y697" s="253"/>
      <c r="Z697" s="258"/>
      <c r="AA697" s="258"/>
      <c r="AB697" s="259" t="str">
        <f t="shared" ca="1" si="61"/>
        <v/>
      </c>
      <c r="AC697" s="253"/>
      <c r="AD697" s="269"/>
      <c r="AE697" s="260"/>
      <c r="AF697" s="253" t="e">
        <f t="shared" ca="1" si="62"/>
        <v>#NUM!</v>
      </c>
      <c r="AG697" s="259" t="str">
        <f t="shared" ca="1" si="63"/>
        <v/>
      </c>
      <c r="AI697" s="228" t="str">
        <f t="shared" si="64"/>
        <v/>
      </c>
      <c r="AJ697" s="228" t="str">
        <f t="shared" si="65"/>
        <v/>
      </c>
    </row>
    <row r="698" spans="2:36" ht="16.8" hidden="1" thickBot="1" x14ac:dyDescent="0.35">
      <c r="B698" s="252">
        <v>693</v>
      </c>
      <c r="C698" s="253"/>
      <c r="D698" s="253"/>
      <c r="E698" s="253"/>
      <c r="F698" s="253"/>
      <c r="G698" s="253"/>
      <c r="H698" s="253"/>
      <c r="I698" s="253"/>
      <c r="J698" s="253"/>
      <c r="K698" s="253"/>
      <c r="L698" s="253"/>
      <c r="M698" s="253"/>
      <c r="N698" s="254"/>
      <c r="O698" s="254"/>
      <c r="P698" s="255"/>
      <c r="Q698" s="256"/>
      <c r="R698" s="256"/>
      <c r="S698" s="257" t="str">
        <f t="shared" si="60"/>
        <v/>
      </c>
      <c r="T698" s="253"/>
      <c r="U698" s="258"/>
      <c r="V698" s="253"/>
      <c r="W698" s="253"/>
      <c r="X698" s="253"/>
      <c r="Y698" s="253"/>
      <c r="Z698" s="258"/>
      <c r="AA698" s="258"/>
      <c r="AB698" s="259" t="str">
        <f t="shared" ca="1" si="61"/>
        <v/>
      </c>
      <c r="AC698" s="253"/>
      <c r="AD698" s="269"/>
      <c r="AE698" s="260"/>
      <c r="AF698" s="253" t="e">
        <f t="shared" ca="1" si="62"/>
        <v>#NUM!</v>
      </c>
      <c r="AG698" s="259" t="str">
        <f t="shared" ca="1" si="63"/>
        <v/>
      </c>
      <c r="AI698" s="228" t="str">
        <f t="shared" si="64"/>
        <v/>
      </c>
      <c r="AJ698" s="228" t="str">
        <f t="shared" si="65"/>
        <v/>
      </c>
    </row>
    <row r="699" spans="2:36" ht="16.8" hidden="1" thickBot="1" x14ac:dyDescent="0.35">
      <c r="B699" s="252">
        <v>694</v>
      </c>
      <c r="C699" s="253"/>
      <c r="D699" s="253"/>
      <c r="E699" s="253"/>
      <c r="F699" s="253"/>
      <c r="G699" s="253"/>
      <c r="H699" s="253"/>
      <c r="I699" s="253"/>
      <c r="J699" s="253"/>
      <c r="K699" s="253"/>
      <c r="L699" s="253"/>
      <c r="M699" s="253"/>
      <c r="N699" s="254"/>
      <c r="O699" s="254"/>
      <c r="P699" s="255"/>
      <c r="Q699" s="256"/>
      <c r="R699" s="256"/>
      <c r="S699" s="257" t="str">
        <f t="shared" si="60"/>
        <v/>
      </c>
      <c r="T699" s="253"/>
      <c r="U699" s="258"/>
      <c r="V699" s="253"/>
      <c r="W699" s="253"/>
      <c r="X699" s="253"/>
      <c r="Y699" s="253"/>
      <c r="Z699" s="258"/>
      <c r="AA699" s="258"/>
      <c r="AB699" s="259" t="str">
        <f t="shared" ca="1" si="61"/>
        <v/>
      </c>
      <c r="AC699" s="253"/>
      <c r="AD699" s="269"/>
      <c r="AE699" s="260"/>
      <c r="AF699" s="253" t="e">
        <f t="shared" ca="1" si="62"/>
        <v>#NUM!</v>
      </c>
      <c r="AG699" s="259" t="str">
        <f t="shared" ca="1" si="63"/>
        <v/>
      </c>
      <c r="AI699" s="228" t="str">
        <f t="shared" si="64"/>
        <v/>
      </c>
      <c r="AJ699" s="228" t="str">
        <f t="shared" si="65"/>
        <v/>
      </c>
    </row>
    <row r="700" spans="2:36" ht="16.8" hidden="1" thickBot="1" x14ac:dyDescent="0.35">
      <c r="B700" s="252">
        <v>695</v>
      </c>
      <c r="C700" s="253"/>
      <c r="D700" s="253"/>
      <c r="E700" s="253"/>
      <c r="F700" s="253"/>
      <c r="G700" s="253"/>
      <c r="H700" s="253"/>
      <c r="I700" s="253"/>
      <c r="J700" s="253"/>
      <c r="K700" s="253"/>
      <c r="L700" s="253"/>
      <c r="M700" s="253"/>
      <c r="N700" s="254"/>
      <c r="O700" s="254"/>
      <c r="P700" s="255"/>
      <c r="Q700" s="256"/>
      <c r="R700" s="256"/>
      <c r="S700" s="257" t="str">
        <f t="shared" si="60"/>
        <v/>
      </c>
      <c r="T700" s="253"/>
      <c r="U700" s="258"/>
      <c r="V700" s="253"/>
      <c r="W700" s="253"/>
      <c r="X700" s="253"/>
      <c r="Y700" s="253"/>
      <c r="Z700" s="258"/>
      <c r="AA700" s="258"/>
      <c r="AB700" s="259" t="str">
        <f t="shared" ca="1" si="61"/>
        <v/>
      </c>
      <c r="AC700" s="253"/>
      <c r="AD700" s="269"/>
      <c r="AE700" s="260"/>
      <c r="AF700" s="253" t="e">
        <f t="shared" ca="1" si="62"/>
        <v>#NUM!</v>
      </c>
      <c r="AG700" s="259" t="str">
        <f t="shared" ca="1" si="63"/>
        <v/>
      </c>
      <c r="AI700" s="228" t="str">
        <f t="shared" si="64"/>
        <v/>
      </c>
      <c r="AJ700" s="228" t="str">
        <f t="shared" si="65"/>
        <v/>
      </c>
    </row>
    <row r="701" spans="2:36" ht="16.8" hidden="1" thickBot="1" x14ac:dyDescent="0.35">
      <c r="B701" s="252">
        <v>696</v>
      </c>
      <c r="C701" s="253"/>
      <c r="D701" s="253"/>
      <c r="E701" s="253"/>
      <c r="F701" s="253"/>
      <c r="G701" s="253"/>
      <c r="H701" s="253"/>
      <c r="I701" s="253"/>
      <c r="J701" s="253"/>
      <c r="K701" s="253"/>
      <c r="L701" s="253"/>
      <c r="M701" s="253"/>
      <c r="N701" s="254"/>
      <c r="O701" s="254"/>
      <c r="P701" s="255"/>
      <c r="Q701" s="256"/>
      <c r="R701" s="256"/>
      <c r="S701" s="257" t="str">
        <f t="shared" si="60"/>
        <v/>
      </c>
      <c r="T701" s="253"/>
      <c r="U701" s="258"/>
      <c r="V701" s="253"/>
      <c r="W701" s="253"/>
      <c r="X701" s="253"/>
      <c r="Y701" s="253"/>
      <c r="Z701" s="258"/>
      <c r="AA701" s="258"/>
      <c r="AB701" s="259" t="str">
        <f t="shared" ca="1" si="61"/>
        <v/>
      </c>
      <c r="AC701" s="253"/>
      <c r="AD701" s="269"/>
      <c r="AE701" s="260"/>
      <c r="AF701" s="253" t="e">
        <f t="shared" ca="1" si="62"/>
        <v>#NUM!</v>
      </c>
      <c r="AG701" s="259" t="str">
        <f t="shared" ca="1" si="63"/>
        <v/>
      </c>
      <c r="AI701" s="228" t="str">
        <f t="shared" si="64"/>
        <v/>
      </c>
      <c r="AJ701" s="228" t="str">
        <f t="shared" si="65"/>
        <v/>
      </c>
    </row>
    <row r="702" spans="2:36" ht="16.8" hidden="1" thickBot="1" x14ac:dyDescent="0.35">
      <c r="B702" s="252">
        <v>697</v>
      </c>
      <c r="C702" s="253"/>
      <c r="D702" s="253"/>
      <c r="E702" s="253"/>
      <c r="F702" s="253"/>
      <c r="G702" s="253"/>
      <c r="H702" s="253"/>
      <c r="I702" s="253"/>
      <c r="J702" s="253"/>
      <c r="K702" s="253"/>
      <c r="L702" s="253"/>
      <c r="M702" s="253"/>
      <c r="N702" s="254"/>
      <c r="O702" s="254"/>
      <c r="P702" s="255"/>
      <c r="Q702" s="256"/>
      <c r="R702" s="256"/>
      <c r="S702" s="257" t="str">
        <f t="shared" si="60"/>
        <v/>
      </c>
      <c r="T702" s="253"/>
      <c r="U702" s="258"/>
      <c r="V702" s="253"/>
      <c r="W702" s="253"/>
      <c r="X702" s="253"/>
      <c r="Y702" s="253"/>
      <c r="Z702" s="258"/>
      <c r="AA702" s="258"/>
      <c r="AB702" s="259" t="str">
        <f t="shared" ca="1" si="61"/>
        <v/>
      </c>
      <c r="AC702" s="253"/>
      <c r="AD702" s="269"/>
      <c r="AE702" s="260"/>
      <c r="AF702" s="253" t="e">
        <f t="shared" ca="1" si="62"/>
        <v>#NUM!</v>
      </c>
      <c r="AG702" s="259" t="str">
        <f t="shared" ca="1" si="63"/>
        <v/>
      </c>
      <c r="AI702" s="228" t="str">
        <f t="shared" si="64"/>
        <v/>
      </c>
      <c r="AJ702" s="228" t="str">
        <f t="shared" si="65"/>
        <v/>
      </c>
    </row>
    <row r="703" spans="2:36" ht="16.8" hidden="1" thickBot="1" x14ac:dyDescent="0.35">
      <c r="B703" s="252">
        <v>698</v>
      </c>
      <c r="C703" s="253"/>
      <c r="D703" s="253"/>
      <c r="E703" s="253"/>
      <c r="F703" s="253"/>
      <c r="G703" s="253"/>
      <c r="H703" s="253"/>
      <c r="I703" s="253"/>
      <c r="J703" s="253"/>
      <c r="K703" s="253"/>
      <c r="L703" s="253"/>
      <c r="M703" s="253"/>
      <c r="N703" s="254"/>
      <c r="O703" s="254"/>
      <c r="P703" s="255"/>
      <c r="Q703" s="256"/>
      <c r="R703" s="256"/>
      <c r="S703" s="257" t="str">
        <f t="shared" si="60"/>
        <v/>
      </c>
      <c r="T703" s="253"/>
      <c r="U703" s="258"/>
      <c r="V703" s="253"/>
      <c r="W703" s="253"/>
      <c r="X703" s="253"/>
      <c r="Y703" s="253"/>
      <c r="Z703" s="258"/>
      <c r="AA703" s="258"/>
      <c r="AB703" s="259" t="str">
        <f t="shared" ca="1" si="61"/>
        <v/>
      </c>
      <c r="AC703" s="253"/>
      <c r="AD703" s="269"/>
      <c r="AE703" s="260"/>
      <c r="AF703" s="253" t="e">
        <f t="shared" ca="1" si="62"/>
        <v>#NUM!</v>
      </c>
      <c r="AG703" s="259" t="str">
        <f t="shared" ca="1" si="63"/>
        <v/>
      </c>
      <c r="AI703" s="228" t="str">
        <f t="shared" si="64"/>
        <v/>
      </c>
      <c r="AJ703" s="228" t="str">
        <f t="shared" si="65"/>
        <v/>
      </c>
    </row>
    <row r="704" spans="2:36" ht="16.8" hidden="1" thickBot="1" x14ac:dyDescent="0.35">
      <c r="B704" s="252">
        <v>699</v>
      </c>
      <c r="C704" s="253"/>
      <c r="D704" s="253"/>
      <c r="E704" s="253"/>
      <c r="F704" s="253"/>
      <c r="G704" s="253"/>
      <c r="H704" s="253"/>
      <c r="I704" s="253"/>
      <c r="J704" s="253"/>
      <c r="K704" s="253"/>
      <c r="L704" s="253"/>
      <c r="M704" s="253"/>
      <c r="N704" s="254"/>
      <c r="O704" s="254"/>
      <c r="P704" s="255"/>
      <c r="Q704" s="256"/>
      <c r="R704" s="256"/>
      <c r="S704" s="257" t="str">
        <f t="shared" si="60"/>
        <v/>
      </c>
      <c r="T704" s="253"/>
      <c r="U704" s="258"/>
      <c r="V704" s="253"/>
      <c r="W704" s="253"/>
      <c r="X704" s="253"/>
      <c r="Y704" s="253"/>
      <c r="Z704" s="258"/>
      <c r="AA704" s="258"/>
      <c r="AB704" s="259" t="str">
        <f t="shared" ca="1" si="61"/>
        <v/>
      </c>
      <c r="AC704" s="253"/>
      <c r="AD704" s="269"/>
      <c r="AE704" s="260"/>
      <c r="AF704" s="253" t="e">
        <f t="shared" ca="1" si="62"/>
        <v>#NUM!</v>
      </c>
      <c r="AG704" s="259" t="str">
        <f t="shared" ca="1" si="63"/>
        <v/>
      </c>
      <c r="AI704" s="228" t="str">
        <f t="shared" si="64"/>
        <v/>
      </c>
      <c r="AJ704" s="228" t="str">
        <f t="shared" si="65"/>
        <v/>
      </c>
    </row>
    <row r="705" spans="2:36" ht="16.8" hidden="1" thickBot="1" x14ac:dyDescent="0.35">
      <c r="B705" s="252">
        <v>700</v>
      </c>
      <c r="C705" s="253"/>
      <c r="D705" s="253"/>
      <c r="E705" s="253"/>
      <c r="F705" s="253"/>
      <c r="G705" s="253"/>
      <c r="H705" s="253"/>
      <c r="I705" s="253"/>
      <c r="J705" s="253"/>
      <c r="K705" s="253"/>
      <c r="L705" s="253"/>
      <c r="M705" s="253"/>
      <c r="N705" s="254"/>
      <c r="O705" s="254"/>
      <c r="P705" s="255"/>
      <c r="Q705" s="256"/>
      <c r="R705" s="256"/>
      <c r="S705" s="257" t="str">
        <f t="shared" si="60"/>
        <v/>
      </c>
      <c r="T705" s="253"/>
      <c r="U705" s="258"/>
      <c r="V705" s="253"/>
      <c r="W705" s="253"/>
      <c r="X705" s="253"/>
      <c r="Y705" s="253"/>
      <c r="Z705" s="258"/>
      <c r="AA705" s="258"/>
      <c r="AB705" s="259" t="str">
        <f t="shared" ca="1" si="61"/>
        <v/>
      </c>
      <c r="AC705" s="253"/>
      <c r="AD705" s="269"/>
      <c r="AE705" s="260"/>
      <c r="AF705" s="253" t="e">
        <f t="shared" ca="1" si="62"/>
        <v>#NUM!</v>
      </c>
      <c r="AG705" s="259" t="str">
        <f t="shared" ca="1" si="63"/>
        <v/>
      </c>
      <c r="AI705" s="228" t="str">
        <f t="shared" si="64"/>
        <v/>
      </c>
      <c r="AJ705" s="228" t="str">
        <f t="shared" si="65"/>
        <v/>
      </c>
    </row>
    <row r="706" spans="2:36" ht="16.8" hidden="1" thickBot="1" x14ac:dyDescent="0.35">
      <c r="B706" s="252">
        <v>701</v>
      </c>
      <c r="C706" s="253"/>
      <c r="D706" s="253"/>
      <c r="E706" s="253"/>
      <c r="F706" s="253"/>
      <c r="G706" s="253"/>
      <c r="H706" s="253"/>
      <c r="I706" s="253"/>
      <c r="J706" s="253"/>
      <c r="K706" s="253"/>
      <c r="L706" s="253"/>
      <c r="M706" s="253"/>
      <c r="N706" s="254"/>
      <c r="O706" s="254"/>
      <c r="P706" s="255"/>
      <c r="Q706" s="256"/>
      <c r="R706" s="256"/>
      <c r="S706" s="257" t="str">
        <f t="shared" si="60"/>
        <v/>
      </c>
      <c r="T706" s="253"/>
      <c r="U706" s="258"/>
      <c r="V706" s="253"/>
      <c r="W706" s="253"/>
      <c r="X706" s="253"/>
      <c r="Y706" s="253"/>
      <c r="Z706" s="258"/>
      <c r="AA706" s="258"/>
      <c r="AB706" s="259" t="str">
        <f t="shared" ca="1" si="61"/>
        <v/>
      </c>
      <c r="AC706" s="253"/>
      <c r="AD706" s="269"/>
      <c r="AE706" s="260"/>
      <c r="AF706" s="253" t="e">
        <f t="shared" ca="1" si="62"/>
        <v>#NUM!</v>
      </c>
      <c r="AG706" s="259" t="str">
        <f t="shared" ca="1" si="63"/>
        <v/>
      </c>
      <c r="AI706" s="228" t="str">
        <f t="shared" si="64"/>
        <v/>
      </c>
      <c r="AJ706" s="228" t="str">
        <f t="shared" si="65"/>
        <v/>
      </c>
    </row>
    <row r="707" spans="2:36" ht="16.8" hidden="1" thickBot="1" x14ac:dyDescent="0.35">
      <c r="B707" s="252">
        <v>702</v>
      </c>
      <c r="C707" s="253"/>
      <c r="D707" s="253"/>
      <c r="E707" s="253"/>
      <c r="F707" s="253"/>
      <c r="G707" s="253"/>
      <c r="H707" s="253"/>
      <c r="I707" s="253"/>
      <c r="J707" s="253"/>
      <c r="K707" s="253"/>
      <c r="L707" s="253"/>
      <c r="M707" s="253"/>
      <c r="N707" s="254"/>
      <c r="O707" s="254"/>
      <c r="P707" s="255"/>
      <c r="Q707" s="256"/>
      <c r="R707" s="256"/>
      <c r="S707" s="257" t="str">
        <f t="shared" si="60"/>
        <v/>
      </c>
      <c r="T707" s="253"/>
      <c r="U707" s="258"/>
      <c r="V707" s="253"/>
      <c r="W707" s="253"/>
      <c r="X707" s="253"/>
      <c r="Y707" s="253"/>
      <c r="Z707" s="258"/>
      <c r="AA707" s="258"/>
      <c r="AB707" s="259" t="str">
        <f t="shared" ca="1" si="61"/>
        <v/>
      </c>
      <c r="AC707" s="253"/>
      <c r="AD707" s="269"/>
      <c r="AE707" s="260"/>
      <c r="AF707" s="253" t="e">
        <f t="shared" ca="1" si="62"/>
        <v>#NUM!</v>
      </c>
      <c r="AG707" s="259" t="str">
        <f t="shared" ca="1" si="63"/>
        <v/>
      </c>
      <c r="AI707" s="228" t="str">
        <f t="shared" si="64"/>
        <v/>
      </c>
      <c r="AJ707" s="228" t="str">
        <f t="shared" si="65"/>
        <v/>
      </c>
    </row>
    <row r="708" spans="2:36" ht="16.8" hidden="1" thickBot="1" x14ac:dyDescent="0.35">
      <c r="B708" s="252">
        <v>703</v>
      </c>
      <c r="C708" s="253"/>
      <c r="D708" s="253"/>
      <c r="E708" s="253"/>
      <c r="F708" s="253"/>
      <c r="G708" s="253"/>
      <c r="H708" s="253"/>
      <c r="I708" s="253"/>
      <c r="J708" s="253"/>
      <c r="K708" s="253"/>
      <c r="L708" s="253"/>
      <c r="M708" s="253"/>
      <c r="N708" s="254"/>
      <c r="O708" s="254"/>
      <c r="P708" s="255"/>
      <c r="Q708" s="256"/>
      <c r="R708" s="256"/>
      <c r="S708" s="257" t="str">
        <f t="shared" si="60"/>
        <v/>
      </c>
      <c r="T708" s="253"/>
      <c r="U708" s="258"/>
      <c r="V708" s="253"/>
      <c r="W708" s="253"/>
      <c r="X708" s="253"/>
      <c r="Y708" s="253"/>
      <c r="Z708" s="258"/>
      <c r="AA708" s="258"/>
      <c r="AB708" s="259" t="str">
        <f t="shared" ca="1" si="61"/>
        <v/>
      </c>
      <c r="AC708" s="253"/>
      <c r="AD708" s="269"/>
      <c r="AE708" s="260"/>
      <c r="AF708" s="253" t="e">
        <f t="shared" ca="1" si="62"/>
        <v>#NUM!</v>
      </c>
      <c r="AG708" s="259" t="str">
        <f t="shared" ca="1" si="63"/>
        <v/>
      </c>
      <c r="AI708" s="228" t="str">
        <f t="shared" si="64"/>
        <v/>
      </c>
      <c r="AJ708" s="228" t="str">
        <f t="shared" si="65"/>
        <v/>
      </c>
    </row>
    <row r="709" spans="2:36" ht="16.8" hidden="1" thickBot="1" x14ac:dyDescent="0.35">
      <c r="B709" s="252">
        <v>704</v>
      </c>
      <c r="C709" s="253"/>
      <c r="D709" s="253"/>
      <c r="E709" s="253"/>
      <c r="F709" s="253"/>
      <c r="G709" s="253"/>
      <c r="H709" s="253"/>
      <c r="I709" s="253"/>
      <c r="J709" s="253"/>
      <c r="K709" s="253"/>
      <c r="L709" s="253"/>
      <c r="M709" s="253"/>
      <c r="N709" s="254"/>
      <c r="O709" s="254"/>
      <c r="P709" s="255"/>
      <c r="Q709" s="256"/>
      <c r="R709" s="256"/>
      <c r="S709" s="257" t="str">
        <f t="shared" si="60"/>
        <v/>
      </c>
      <c r="T709" s="253"/>
      <c r="U709" s="258"/>
      <c r="V709" s="253"/>
      <c r="W709" s="253"/>
      <c r="X709" s="253"/>
      <c r="Y709" s="253"/>
      <c r="Z709" s="258"/>
      <c r="AA709" s="258"/>
      <c r="AB709" s="259" t="str">
        <f t="shared" ca="1" si="61"/>
        <v/>
      </c>
      <c r="AC709" s="253"/>
      <c r="AD709" s="269"/>
      <c r="AE709" s="260"/>
      <c r="AF709" s="253" t="e">
        <f t="shared" ca="1" si="62"/>
        <v>#NUM!</v>
      </c>
      <c r="AG709" s="259" t="str">
        <f t="shared" ca="1" si="63"/>
        <v/>
      </c>
      <c r="AI709" s="228" t="str">
        <f t="shared" si="64"/>
        <v/>
      </c>
      <c r="AJ709" s="228" t="str">
        <f t="shared" si="65"/>
        <v/>
      </c>
    </row>
    <row r="710" spans="2:36" ht="16.8" hidden="1" thickBot="1" x14ac:dyDescent="0.35">
      <c r="B710" s="252">
        <v>705</v>
      </c>
      <c r="C710" s="253"/>
      <c r="D710" s="253"/>
      <c r="E710" s="253"/>
      <c r="F710" s="253"/>
      <c r="G710" s="253"/>
      <c r="H710" s="253"/>
      <c r="I710" s="253"/>
      <c r="J710" s="253"/>
      <c r="K710" s="253"/>
      <c r="L710" s="253"/>
      <c r="M710" s="253"/>
      <c r="N710" s="254"/>
      <c r="O710" s="254"/>
      <c r="P710" s="255"/>
      <c r="Q710" s="256"/>
      <c r="R710" s="256"/>
      <c r="S710" s="257" t="str">
        <f t="shared" si="60"/>
        <v/>
      </c>
      <c r="T710" s="253"/>
      <c r="U710" s="258"/>
      <c r="V710" s="253"/>
      <c r="W710" s="253"/>
      <c r="X710" s="253"/>
      <c r="Y710" s="253"/>
      <c r="Z710" s="258"/>
      <c r="AA710" s="258"/>
      <c r="AB710" s="259" t="str">
        <f t="shared" ca="1" si="61"/>
        <v/>
      </c>
      <c r="AC710" s="253"/>
      <c r="AD710" s="269"/>
      <c r="AE710" s="260"/>
      <c r="AF710" s="253" t="e">
        <f t="shared" ca="1" si="62"/>
        <v>#NUM!</v>
      </c>
      <c r="AG710" s="259" t="str">
        <f t="shared" ca="1" si="63"/>
        <v/>
      </c>
      <c r="AI710" s="228" t="str">
        <f t="shared" si="64"/>
        <v/>
      </c>
      <c r="AJ710" s="228" t="str">
        <f t="shared" si="65"/>
        <v/>
      </c>
    </row>
    <row r="711" spans="2:36" ht="16.8" hidden="1" thickBot="1" x14ac:dyDescent="0.35">
      <c r="B711" s="252">
        <v>706</v>
      </c>
      <c r="C711" s="253"/>
      <c r="D711" s="253"/>
      <c r="E711" s="253"/>
      <c r="F711" s="253"/>
      <c r="G711" s="253"/>
      <c r="H711" s="253"/>
      <c r="I711" s="253"/>
      <c r="J711" s="253"/>
      <c r="K711" s="253"/>
      <c r="L711" s="253"/>
      <c r="M711" s="253"/>
      <c r="N711" s="254"/>
      <c r="O711" s="254"/>
      <c r="P711" s="255"/>
      <c r="Q711" s="256"/>
      <c r="R711" s="256"/>
      <c r="S711" s="257" t="str">
        <f t="shared" ref="S711:S774" si="66">IF(O711&lt;&gt;0,IF(P711&lt;&gt;0,SUM(P711+Q711*O711+O711*R711),IF(Q711&lt;&gt;0,SUM(P711+Q711*O711+O711*R711),"")),IF(P711&lt;&gt;0,SUM(P711+Q711*N711+N711*R711),IF(Q711&lt;&gt;0,SUM(P711+Q711*N711+N711*R711),"")))</f>
        <v/>
      </c>
      <c r="T711" s="253"/>
      <c r="U711" s="258"/>
      <c r="V711" s="253"/>
      <c r="W711" s="253"/>
      <c r="X711" s="253"/>
      <c r="Y711" s="253"/>
      <c r="Z711" s="258"/>
      <c r="AA711" s="258"/>
      <c r="AB711" s="259" t="str">
        <f t="shared" ref="AB711:AB774" ca="1" si="67">IFERROR(IF(Z711&lt;&gt;"",IF(AA711="",CONCATENATE(DATEDIF(Z711,TODAY(),"D")," dias"),CONCATENATE(DATEDIF(Z711,AA711,"D")," dias")),""),"")</f>
        <v/>
      </c>
      <c r="AC711" s="253"/>
      <c r="AD711" s="269"/>
      <c r="AE711" s="260"/>
      <c r="AF711" s="253" t="e">
        <f t="shared" ref="AF711:AF774" ca="1" si="68">DATEDIF(TODAY(),U711,"D")</f>
        <v>#NUM!</v>
      </c>
      <c r="AG711" s="259" t="str">
        <f t="shared" ref="AG711:AG774" ca="1" si="69">IFERROR(IF(Z711&lt;&gt;"",IF(AA711="",DATEDIF(Z711,TODAY(),"D"),DATEDIF(Z711,AA711,"D")),""),"")</f>
        <v/>
      </c>
      <c r="AI711" s="228" t="str">
        <f t="shared" ref="AI711:AI774" si="70">IF(I711&lt;&gt;"",IF(F711&lt;&gt;"",CONCATENATE(I711," - ",G711," (",F711,")"),CONCATENATE(I711," - ",G711)),"")</f>
        <v/>
      </c>
      <c r="AJ711" s="228" t="str">
        <f t="shared" ref="AJ711:AJ774" si="71">IF(I711&lt;&gt;"",IF(F711&lt;&gt;"",CONCATENATE(I711," - ",G711," (",F711,")"),CONCATENATE(I711," - ",G711)),"")</f>
        <v/>
      </c>
    </row>
    <row r="712" spans="2:36" ht="16.8" hidden="1" thickBot="1" x14ac:dyDescent="0.35">
      <c r="B712" s="252">
        <v>707</v>
      </c>
      <c r="C712" s="253"/>
      <c r="D712" s="253"/>
      <c r="E712" s="253"/>
      <c r="F712" s="253"/>
      <c r="G712" s="253"/>
      <c r="H712" s="253"/>
      <c r="I712" s="253"/>
      <c r="J712" s="253"/>
      <c r="K712" s="253"/>
      <c r="L712" s="253"/>
      <c r="M712" s="253"/>
      <c r="N712" s="254"/>
      <c r="O712" s="254"/>
      <c r="P712" s="255"/>
      <c r="Q712" s="256"/>
      <c r="R712" s="256"/>
      <c r="S712" s="257" t="str">
        <f t="shared" si="66"/>
        <v/>
      </c>
      <c r="T712" s="253"/>
      <c r="U712" s="258"/>
      <c r="V712" s="253"/>
      <c r="W712" s="253"/>
      <c r="X712" s="253"/>
      <c r="Y712" s="253"/>
      <c r="Z712" s="258"/>
      <c r="AA712" s="258"/>
      <c r="AB712" s="259" t="str">
        <f t="shared" ca="1" si="67"/>
        <v/>
      </c>
      <c r="AC712" s="253"/>
      <c r="AD712" s="269"/>
      <c r="AE712" s="260"/>
      <c r="AF712" s="253" t="e">
        <f t="shared" ca="1" si="68"/>
        <v>#NUM!</v>
      </c>
      <c r="AG712" s="259" t="str">
        <f t="shared" ca="1" si="69"/>
        <v/>
      </c>
      <c r="AI712" s="228" t="str">
        <f t="shared" si="70"/>
        <v/>
      </c>
      <c r="AJ712" s="228" t="str">
        <f t="shared" si="71"/>
        <v/>
      </c>
    </row>
    <row r="713" spans="2:36" ht="16.8" hidden="1" thickBot="1" x14ac:dyDescent="0.35">
      <c r="B713" s="252">
        <v>708</v>
      </c>
      <c r="C713" s="253"/>
      <c r="D713" s="253"/>
      <c r="E713" s="253"/>
      <c r="F713" s="253"/>
      <c r="G713" s="253"/>
      <c r="H713" s="253"/>
      <c r="I713" s="253"/>
      <c r="J713" s="253"/>
      <c r="K713" s="253"/>
      <c r="L713" s="253"/>
      <c r="M713" s="253"/>
      <c r="N713" s="254"/>
      <c r="O713" s="254"/>
      <c r="P713" s="255"/>
      <c r="Q713" s="256"/>
      <c r="R713" s="256"/>
      <c r="S713" s="257" t="str">
        <f t="shared" si="66"/>
        <v/>
      </c>
      <c r="T713" s="253"/>
      <c r="U713" s="258"/>
      <c r="V713" s="253"/>
      <c r="W713" s="253"/>
      <c r="X713" s="253"/>
      <c r="Y713" s="253"/>
      <c r="Z713" s="258"/>
      <c r="AA713" s="258"/>
      <c r="AB713" s="259" t="str">
        <f t="shared" ca="1" si="67"/>
        <v/>
      </c>
      <c r="AC713" s="253"/>
      <c r="AD713" s="269"/>
      <c r="AE713" s="260"/>
      <c r="AF713" s="253" t="e">
        <f t="shared" ca="1" si="68"/>
        <v>#NUM!</v>
      </c>
      <c r="AG713" s="259" t="str">
        <f t="shared" ca="1" si="69"/>
        <v/>
      </c>
      <c r="AI713" s="228" t="str">
        <f t="shared" si="70"/>
        <v/>
      </c>
      <c r="AJ713" s="228" t="str">
        <f t="shared" si="71"/>
        <v/>
      </c>
    </row>
    <row r="714" spans="2:36" ht="16.8" hidden="1" thickBot="1" x14ac:dyDescent="0.35">
      <c r="B714" s="252">
        <v>709</v>
      </c>
      <c r="C714" s="253"/>
      <c r="D714" s="253"/>
      <c r="E714" s="253"/>
      <c r="F714" s="253"/>
      <c r="G714" s="253"/>
      <c r="H714" s="253"/>
      <c r="I714" s="253"/>
      <c r="J714" s="253"/>
      <c r="K714" s="253"/>
      <c r="L714" s="253"/>
      <c r="M714" s="253"/>
      <c r="N714" s="254"/>
      <c r="O714" s="254"/>
      <c r="P714" s="255"/>
      <c r="Q714" s="256"/>
      <c r="R714" s="256"/>
      <c r="S714" s="257" t="str">
        <f t="shared" si="66"/>
        <v/>
      </c>
      <c r="T714" s="253"/>
      <c r="U714" s="258"/>
      <c r="V714" s="253"/>
      <c r="W714" s="253"/>
      <c r="X714" s="253"/>
      <c r="Y714" s="253"/>
      <c r="Z714" s="258"/>
      <c r="AA714" s="258"/>
      <c r="AB714" s="259" t="str">
        <f t="shared" ca="1" si="67"/>
        <v/>
      </c>
      <c r="AC714" s="253"/>
      <c r="AD714" s="269"/>
      <c r="AE714" s="260"/>
      <c r="AF714" s="253" t="e">
        <f t="shared" ca="1" si="68"/>
        <v>#NUM!</v>
      </c>
      <c r="AG714" s="259" t="str">
        <f t="shared" ca="1" si="69"/>
        <v/>
      </c>
      <c r="AI714" s="228" t="str">
        <f t="shared" si="70"/>
        <v/>
      </c>
      <c r="AJ714" s="228" t="str">
        <f t="shared" si="71"/>
        <v/>
      </c>
    </row>
    <row r="715" spans="2:36" ht="16.8" hidden="1" thickBot="1" x14ac:dyDescent="0.35">
      <c r="B715" s="252">
        <v>710</v>
      </c>
      <c r="C715" s="253"/>
      <c r="D715" s="253"/>
      <c r="E715" s="253"/>
      <c r="F715" s="253"/>
      <c r="G715" s="253"/>
      <c r="H715" s="253"/>
      <c r="I715" s="253"/>
      <c r="J715" s="253"/>
      <c r="K715" s="253"/>
      <c r="L715" s="253"/>
      <c r="M715" s="253"/>
      <c r="N715" s="254"/>
      <c r="O715" s="254"/>
      <c r="P715" s="255"/>
      <c r="Q715" s="256"/>
      <c r="R715" s="256"/>
      <c r="S715" s="257" t="str">
        <f t="shared" si="66"/>
        <v/>
      </c>
      <c r="T715" s="253"/>
      <c r="U715" s="258"/>
      <c r="V715" s="253"/>
      <c r="W715" s="253"/>
      <c r="X715" s="253"/>
      <c r="Y715" s="253"/>
      <c r="Z715" s="258"/>
      <c r="AA715" s="258"/>
      <c r="AB715" s="259" t="str">
        <f t="shared" ca="1" si="67"/>
        <v/>
      </c>
      <c r="AC715" s="253"/>
      <c r="AD715" s="269"/>
      <c r="AE715" s="260"/>
      <c r="AF715" s="253" t="e">
        <f t="shared" ca="1" si="68"/>
        <v>#NUM!</v>
      </c>
      <c r="AG715" s="259" t="str">
        <f t="shared" ca="1" si="69"/>
        <v/>
      </c>
      <c r="AI715" s="228" t="str">
        <f t="shared" si="70"/>
        <v/>
      </c>
      <c r="AJ715" s="228" t="str">
        <f t="shared" si="71"/>
        <v/>
      </c>
    </row>
    <row r="716" spans="2:36" ht="16.8" hidden="1" thickBot="1" x14ac:dyDescent="0.35">
      <c r="B716" s="252">
        <v>711</v>
      </c>
      <c r="C716" s="253"/>
      <c r="D716" s="253"/>
      <c r="E716" s="253"/>
      <c r="F716" s="253"/>
      <c r="G716" s="253"/>
      <c r="H716" s="253"/>
      <c r="I716" s="253"/>
      <c r="J716" s="253"/>
      <c r="K716" s="253"/>
      <c r="L716" s="253"/>
      <c r="M716" s="253"/>
      <c r="N716" s="254"/>
      <c r="O716" s="254"/>
      <c r="P716" s="255"/>
      <c r="Q716" s="256"/>
      <c r="R716" s="256"/>
      <c r="S716" s="257" t="str">
        <f t="shared" si="66"/>
        <v/>
      </c>
      <c r="T716" s="253"/>
      <c r="U716" s="258"/>
      <c r="V716" s="253"/>
      <c r="W716" s="253"/>
      <c r="X716" s="253"/>
      <c r="Y716" s="253"/>
      <c r="Z716" s="258"/>
      <c r="AA716" s="258"/>
      <c r="AB716" s="259" t="str">
        <f t="shared" ca="1" si="67"/>
        <v/>
      </c>
      <c r="AC716" s="253"/>
      <c r="AD716" s="269"/>
      <c r="AE716" s="260"/>
      <c r="AF716" s="253" t="e">
        <f t="shared" ca="1" si="68"/>
        <v>#NUM!</v>
      </c>
      <c r="AG716" s="259" t="str">
        <f t="shared" ca="1" si="69"/>
        <v/>
      </c>
      <c r="AI716" s="228" t="str">
        <f t="shared" si="70"/>
        <v/>
      </c>
      <c r="AJ716" s="228" t="str">
        <f t="shared" si="71"/>
        <v/>
      </c>
    </row>
    <row r="717" spans="2:36" ht="16.8" hidden="1" thickBot="1" x14ac:dyDescent="0.35">
      <c r="B717" s="252">
        <v>712</v>
      </c>
      <c r="C717" s="253"/>
      <c r="D717" s="253"/>
      <c r="E717" s="253"/>
      <c r="F717" s="253"/>
      <c r="G717" s="253"/>
      <c r="H717" s="253"/>
      <c r="I717" s="253"/>
      <c r="J717" s="253"/>
      <c r="K717" s="253"/>
      <c r="L717" s="253"/>
      <c r="M717" s="253"/>
      <c r="N717" s="254"/>
      <c r="O717" s="254"/>
      <c r="P717" s="255"/>
      <c r="Q717" s="256"/>
      <c r="R717" s="256"/>
      <c r="S717" s="257" t="str">
        <f t="shared" si="66"/>
        <v/>
      </c>
      <c r="T717" s="253"/>
      <c r="U717" s="258"/>
      <c r="V717" s="253"/>
      <c r="W717" s="253"/>
      <c r="X717" s="253"/>
      <c r="Y717" s="253"/>
      <c r="Z717" s="258"/>
      <c r="AA717" s="258"/>
      <c r="AB717" s="259" t="str">
        <f t="shared" ca="1" si="67"/>
        <v/>
      </c>
      <c r="AC717" s="253"/>
      <c r="AD717" s="269"/>
      <c r="AE717" s="260"/>
      <c r="AF717" s="253" t="e">
        <f t="shared" ca="1" si="68"/>
        <v>#NUM!</v>
      </c>
      <c r="AG717" s="259" t="str">
        <f t="shared" ca="1" si="69"/>
        <v/>
      </c>
      <c r="AI717" s="228" t="str">
        <f t="shared" si="70"/>
        <v/>
      </c>
      <c r="AJ717" s="228" t="str">
        <f t="shared" si="71"/>
        <v/>
      </c>
    </row>
    <row r="718" spans="2:36" ht="16.8" hidden="1" thickBot="1" x14ac:dyDescent="0.35">
      <c r="B718" s="252">
        <v>713</v>
      </c>
      <c r="C718" s="253"/>
      <c r="D718" s="253"/>
      <c r="E718" s="253"/>
      <c r="F718" s="253"/>
      <c r="G718" s="253"/>
      <c r="H718" s="253"/>
      <c r="I718" s="253"/>
      <c r="J718" s="253"/>
      <c r="K718" s="253"/>
      <c r="L718" s="253"/>
      <c r="M718" s="253"/>
      <c r="N718" s="254"/>
      <c r="O718" s="254"/>
      <c r="P718" s="255"/>
      <c r="Q718" s="256"/>
      <c r="R718" s="256"/>
      <c r="S718" s="257" t="str">
        <f t="shared" si="66"/>
        <v/>
      </c>
      <c r="T718" s="253"/>
      <c r="U718" s="258"/>
      <c r="V718" s="253"/>
      <c r="W718" s="253"/>
      <c r="X718" s="253"/>
      <c r="Y718" s="253"/>
      <c r="Z718" s="258"/>
      <c r="AA718" s="258"/>
      <c r="AB718" s="259" t="str">
        <f t="shared" ca="1" si="67"/>
        <v/>
      </c>
      <c r="AC718" s="253"/>
      <c r="AD718" s="269"/>
      <c r="AE718" s="260"/>
      <c r="AF718" s="253" t="e">
        <f t="shared" ca="1" si="68"/>
        <v>#NUM!</v>
      </c>
      <c r="AG718" s="259" t="str">
        <f t="shared" ca="1" si="69"/>
        <v/>
      </c>
      <c r="AI718" s="228" t="str">
        <f t="shared" si="70"/>
        <v/>
      </c>
      <c r="AJ718" s="228" t="str">
        <f t="shared" si="71"/>
        <v/>
      </c>
    </row>
    <row r="719" spans="2:36" ht="16.8" hidden="1" thickBot="1" x14ac:dyDescent="0.35">
      <c r="B719" s="252">
        <v>714</v>
      </c>
      <c r="C719" s="253"/>
      <c r="D719" s="253"/>
      <c r="E719" s="253"/>
      <c r="F719" s="253"/>
      <c r="G719" s="253"/>
      <c r="H719" s="253"/>
      <c r="I719" s="253"/>
      <c r="J719" s="253"/>
      <c r="K719" s="253"/>
      <c r="L719" s="253"/>
      <c r="M719" s="253"/>
      <c r="N719" s="254"/>
      <c r="O719" s="254"/>
      <c r="P719" s="255"/>
      <c r="Q719" s="256"/>
      <c r="R719" s="256"/>
      <c r="S719" s="257" t="str">
        <f t="shared" si="66"/>
        <v/>
      </c>
      <c r="T719" s="253"/>
      <c r="U719" s="258"/>
      <c r="V719" s="253"/>
      <c r="W719" s="253"/>
      <c r="X719" s="253"/>
      <c r="Y719" s="253"/>
      <c r="Z719" s="258"/>
      <c r="AA719" s="258"/>
      <c r="AB719" s="259" t="str">
        <f t="shared" ca="1" si="67"/>
        <v/>
      </c>
      <c r="AC719" s="253"/>
      <c r="AD719" s="269"/>
      <c r="AE719" s="260"/>
      <c r="AF719" s="253" t="e">
        <f t="shared" ca="1" si="68"/>
        <v>#NUM!</v>
      </c>
      <c r="AG719" s="259" t="str">
        <f t="shared" ca="1" si="69"/>
        <v/>
      </c>
      <c r="AI719" s="228" t="str">
        <f t="shared" si="70"/>
        <v/>
      </c>
      <c r="AJ719" s="228" t="str">
        <f t="shared" si="71"/>
        <v/>
      </c>
    </row>
    <row r="720" spans="2:36" ht="16.8" hidden="1" thickBot="1" x14ac:dyDescent="0.35">
      <c r="B720" s="252">
        <v>715</v>
      </c>
      <c r="C720" s="253"/>
      <c r="D720" s="253"/>
      <c r="E720" s="253"/>
      <c r="F720" s="253"/>
      <c r="G720" s="253"/>
      <c r="H720" s="253"/>
      <c r="I720" s="253"/>
      <c r="J720" s="253"/>
      <c r="K720" s="253"/>
      <c r="L720" s="253"/>
      <c r="M720" s="253"/>
      <c r="N720" s="254"/>
      <c r="O720" s="254"/>
      <c r="P720" s="255"/>
      <c r="Q720" s="256"/>
      <c r="R720" s="256"/>
      <c r="S720" s="257" t="str">
        <f t="shared" si="66"/>
        <v/>
      </c>
      <c r="T720" s="253"/>
      <c r="U720" s="258"/>
      <c r="V720" s="253"/>
      <c r="W720" s="253"/>
      <c r="X720" s="253"/>
      <c r="Y720" s="253"/>
      <c r="Z720" s="258"/>
      <c r="AA720" s="258"/>
      <c r="AB720" s="259" t="str">
        <f t="shared" ca="1" si="67"/>
        <v/>
      </c>
      <c r="AC720" s="253"/>
      <c r="AD720" s="269"/>
      <c r="AE720" s="260"/>
      <c r="AF720" s="253" t="e">
        <f t="shared" ca="1" si="68"/>
        <v>#NUM!</v>
      </c>
      <c r="AG720" s="259" t="str">
        <f t="shared" ca="1" si="69"/>
        <v/>
      </c>
      <c r="AI720" s="228" t="str">
        <f t="shared" si="70"/>
        <v/>
      </c>
      <c r="AJ720" s="228" t="str">
        <f t="shared" si="71"/>
        <v/>
      </c>
    </row>
    <row r="721" spans="2:36" ht="16.8" hidden="1" thickBot="1" x14ac:dyDescent="0.35">
      <c r="B721" s="252">
        <v>716</v>
      </c>
      <c r="C721" s="253"/>
      <c r="D721" s="253"/>
      <c r="E721" s="253"/>
      <c r="F721" s="253"/>
      <c r="G721" s="253"/>
      <c r="H721" s="253"/>
      <c r="I721" s="253"/>
      <c r="J721" s="253"/>
      <c r="K721" s="253"/>
      <c r="L721" s="253"/>
      <c r="M721" s="253"/>
      <c r="N721" s="254"/>
      <c r="O721" s="254"/>
      <c r="P721" s="255"/>
      <c r="Q721" s="256"/>
      <c r="R721" s="256"/>
      <c r="S721" s="257" t="str">
        <f t="shared" si="66"/>
        <v/>
      </c>
      <c r="T721" s="253"/>
      <c r="U721" s="258"/>
      <c r="V721" s="253"/>
      <c r="W721" s="253"/>
      <c r="X721" s="253"/>
      <c r="Y721" s="253"/>
      <c r="Z721" s="258"/>
      <c r="AA721" s="258"/>
      <c r="AB721" s="259" t="str">
        <f t="shared" ca="1" si="67"/>
        <v/>
      </c>
      <c r="AC721" s="253"/>
      <c r="AD721" s="269"/>
      <c r="AE721" s="260"/>
      <c r="AF721" s="253" t="e">
        <f t="shared" ca="1" si="68"/>
        <v>#NUM!</v>
      </c>
      <c r="AG721" s="259" t="str">
        <f t="shared" ca="1" si="69"/>
        <v/>
      </c>
      <c r="AI721" s="228" t="str">
        <f t="shared" si="70"/>
        <v/>
      </c>
      <c r="AJ721" s="228" t="str">
        <f t="shared" si="71"/>
        <v/>
      </c>
    </row>
    <row r="722" spans="2:36" ht="16.8" hidden="1" thickBot="1" x14ac:dyDescent="0.35">
      <c r="B722" s="252">
        <v>717</v>
      </c>
      <c r="C722" s="253"/>
      <c r="D722" s="253"/>
      <c r="E722" s="253"/>
      <c r="F722" s="253"/>
      <c r="G722" s="253"/>
      <c r="H722" s="253"/>
      <c r="I722" s="253"/>
      <c r="J722" s="253"/>
      <c r="K722" s="253"/>
      <c r="L722" s="253"/>
      <c r="M722" s="253"/>
      <c r="N722" s="254"/>
      <c r="O722" s="254"/>
      <c r="P722" s="255"/>
      <c r="Q722" s="256"/>
      <c r="R722" s="256"/>
      <c r="S722" s="257" t="str">
        <f t="shared" si="66"/>
        <v/>
      </c>
      <c r="T722" s="253"/>
      <c r="U722" s="258"/>
      <c r="V722" s="253"/>
      <c r="W722" s="253"/>
      <c r="X722" s="253"/>
      <c r="Y722" s="253"/>
      <c r="Z722" s="258"/>
      <c r="AA722" s="258"/>
      <c r="AB722" s="259" t="str">
        <f t="shared" ca="1" si="67"/>
        <v/>
      </c>
      <c r="AC722" s="253"/>
      <c r="AD722" s="269"/>
      <c r="AE722" s="260"/>
      <c r="AF722" s="253" t="e">
        <f t="shared" ca="1" si="68"/>
        <v>#NUM!</v>
      </c>
      <c r="AG722" s="259" t="str">
        <f t="shared" ca="1" si="69"/>
        <v/>
      </c>
      <c r="AI722" s="228" t="str">
        <f t="shared" si="70"/>
        <v/>
      </c>
      <c r="AJ722" s="228" t="str">
        <f t="shared" si="71"/>
        <v/>
      </c>
    </row>
    <row r="723" spans="2:36" ht="16.8" hidden="1" thickBot="1" x14ac:dyDescent="0.35">
      <c r="B723" s="252">
        <v>718</v>
      </c>
      <c r="C723" s="253"/>
      <c r="D723" s="253"/>
      <c r="E723" s="253"/>
      <c r="F723" s="253"/>
      <c r="G723" s="253"/>
      <c r="H723" s="253"/>
      <c r="I723" s="253"/>
      <c r="J723" s="253"/>
      <c r="K723" s="253"/>
      <c r="L723" s="253"/>
      <c r="M723" s="253"/>
      <c r="N723" s="254"/>
      <c r="O723" s="254"/>
      <c r="P723" s="255"/>
      <c r="Q723" s="256"/>
      <c r="R723" s="256"/>
      <c r="S723" s="257" t="str">
        <f t="shared" si="66"/>
        <v/>
      </c>
      <c r="T723" s="253"/>
      <c r="U723" s="258"/>
      <c r="V723" s="253"/>
      <c r="W723" s="253"/>
      <c r="X723" s="253"/>
      <c r="Y723" s="253"/>
      <c r="Z723" s="258"/>
      <c r="AA723" s="258"/>
      <c r="AB723" s="259" t="str">
        <f t="shared" ca="1" si="67"/>
        <v/>
      </c>
      <c r="AC723" s="253"/>
      <c r="AD723" s="269"/>
      <c r="AE723" s="260"/>
      <c r="AF723" s="253" t="e">
        <f t="shared" ca="1" si="68"/>
        <v>#NUM!</v>
      </c>
      <c r="AG723" s="259" t="str">
        <f t="shared" ca="1" si="69"/>
        <v/>
      </c>
      <c r="AI723" s="228" t="str">
        <f t="shared" si="70"/>
        <v/>
      </c>
      <c r="AJ723" s="228" t="str">
        <f t="shared" si="71"/>
        <v/>
      </c>
    </row>
    <row r="724" spans="2:36" ht="16.8" hidden="1" thickBot="1" x14ac:dyDescent="0.35">
      <c r="B724" s="252">
        <v>719</v>
      </c>
      <c r="C724" s="253"/>
      <c r="D724" s="253"/>
      <c r="E724" s="253"/>
      <c r="F724" s="253"/>
      <c r="G724" s="253"/>
      <c r="H724" s="253"/>
      <c r="I724" s="253"/>
      <c r="J724" s="253"/>
      <c r="K724" s="253"/>
      <c r="L724" s="253"/>
      <c r="M724" s="253"/>
      <c r="N724" s="254"/>
      <c r="O724" s="254"/>
      <c r="P724" s="255"/>
      <c r="Q724" s="256"/>
      <c r="R724" s="256"/>
      <c r="S724" s="257" t="str">
        <f t="shared" si="66"/>
        <v/>
      </c>
      <c r="T724" s="253"/>
      <c r="U724" s="258"/>
      <c r="V724" s="253"/>
      <c r="W724" s="253"/>
      <c r="X724" s="253"/>
      <c r="Y724" s="253"/>
      <c r="Z724" s="258"/>
      <c r="AA724" s="258"/>
      <c r="AB724" s="259" t="str">
        <f t="shared" ca="1" si="67"/>
        <v/>
      </c>
      <c r="AC724" s="253"/>
      <c r="AD724" s="269"/>
      <c r="AE724" s="260"/>
      <c r="AF724" s="253" t="e">
        <f t="shared" ca="1" si="68"/>
        <v>#NUM!</v>
      </c>
      <c r="AG724" s="259" t="str">
        <f t="shared" ca="1" si="69"/>
        <v/>
      </c>
      <c r="AI724" s="228" t="str">
        <f t="shared" si="70"/>
        <v/>
      </c>
      <c r="AJ724" s="228" t="str">
        <f t="shared" si="71"/>
        <v/>
      </c>
    </row>
    <row r="725" spans="2:36" ht="16.8" hidden="1" thickBot="1" x14ac:dyDescent="0.35">
      <c r="B725" s="252">
        <v>720</v>
      </c>
      <c r="C725" s="253"/>
      <c r="D725" s="253"/>
      <c r="E725" s="253"/>
      <c r="F725" s="253"/>
      <c r="G725" s="253"/>
      <c r="H725" s="253"/>
      <c r="I725" s="253"/>
      <c r="J725" s="253"/>
      <c r="K725" s="253"/>
      <c r="L725" s="253"/>
      <c r="M725" s="253"/>
      <c r="N725" s="254"/>
      <c r="O725" s="254"/>
      <c r="P725" s="255"/>
      <c r="Q725" s="256"/>
      <c r="R725" s="256"/>
      <c r="S725" s="257" t="str">
        <f t="shared" si="66"/>
        <v/>
      </c>
      <c r="T725" s="253"/>
      <c r="U725" s="258"/>
      <c r="V725" s="253"/>
      <c r="W725" s="253"/>
      <c r="X725" s="253"/>
      <c r="Y725" s="253"/>
      <c r="Z725" s="258"/>
      <c r="AA725" s="258"/>
      <c r="AB725" s="259" t="str">
        <f t="shared" ca="1" si="67"/>
        <v/>
      </c>
      <c r="AC725" s="253"/>
      <c r="AD725" s="269"/>
      <c r="AE725" s="260"/>
      <c r="AF725" s="253" t="e">
        <f t="shared" ca="1" si="68"/>
        <v>#NUM!</v>
      </c>
      <c r="AG725" s="259" t="str">
        <f t="shared" ca="1" si="69"/>
        <v/>
      </c>
      <c r="AI725" s="228" t="str">
        <f t="shared" si="70"/>
        <v/>
      </c>
      <c r="AJ725" s="228" t="str">
        <f t="shared" si="71"/>
        <v/>
      </c>
    </row>
    <row r="726" spans="2:36" ht="16.8" hidden="1" thickBot="1" x14ac:dyDescent="0.35">
      <c r="B726" s="252">
        <v>721</v>
      </c>
      <c r="C726" s="253"/>
      <c r="D726" s="253"/>
      <c r="E726" s="253"/>
      <c r="F726" s="253"/>
      <c r="G726" s="253"/>
      <c r="H726" s="253"/>
      <c r="I726" s="253"/>
      <c r="J726" s="253"/>
      <c r="K726" s="253"/>
      <c r="L726" s="253"/>
      <c r="M726" s="253"/>
      <c r="N726" s="254"/>
      <c r="O726" s="254"/>
      <c r="P726" s="255"/>
      <c r="Q726" s="256"/>
      <c r="R726" s="256"/>
      <c r="S726" s="257" t="str">
        <f t="shared" si="66"/>
        <v/>
      </c>
      <c r="T726" s="253"/>
      <c r="U726" s="258"/>
      <c r="V726" s="253"/>
      <c r="W726" s="253"/>
      <c r="X726" s="253"/>
      <c r="Y726" s="253"/>
      <c r="Z726" s="258"/>
      <c r="AA726" s="258"/>
      <c r="AB726" s="259" t="str">
        <f t="shared" ca="1" si="67"/>
        <v/>
      </c>
      <c r="AC726" s="253"/>
      <c r="AD726" s="269"/>
      <c r="AE726" s="260"/>
      <c r="AF726" s="253" t="e">
        <f t="shared" ca="1" si="68"/>
        <v>#NUM!</v>
      </c>
      <c r="AG726" s="259" t="str">
        <f t="shared" ca="1" si="69"/>
        <v/>
      </c>
      <c r="AI726" s="228" t="str">
        <f t="shared" si="70"/>
        <v/>
      </c>
      <c r="AJ726" s="228" t="str">
        <f t="shared" si="71"/>
        <v/>
      </c>
    </row>
    <row r="727" spans="2:36" ht="16.8" hidden="1" thickBot="1" x14ac:dyDescent="0.35">
      <c r="B727" s="252">
        <v>722</v>
      </c>
      <c r="C727" s="253"/>
      <c r="D727" s="253"/>
      <c r="E727" s="253"/>
      <c r="F727" s="253"/>
      <c r="G727" s="253"/>
      <c r="H727" s="253"/>
      <c r="I727" s="253"/>
      <c r="J727" s="253"/>
      <c r="K727" s="253"/>
      <c r="L727" s="253"/>
      <c r="M727" s="253"/>
      <c r="N727" s="254"/>
      <c r="O727" s="254"/>
      <c r="P727" s="255"/>
      <c r="Q727" s="256"/>
      <c r="R727" s="256"/>
      <c r="S727" s="257" t="str">
        <f t="shared" si="66"/>
        <v/>
      </c>
      <c r="T727" s="253"/>
      <c r="U727" s="258"/>
      <c r="V727" s="253"/>
      <c r="W727" s="253"/>
      <c r="X727" s="253"/>
      <c r="Y727" s="253"/>
      <c r="Z727" s="258"/>
      <c r="AA727" s="258"/>
      <c r="AB727" s="259" t="str">
        <f t="shared" ca="1" si="67"/>
        <v/>
      </c>
      <c r="AC727" s="253"/>
      <c r="AD727" s="269"/>
      <c r="AE727" s="260"/>
      <c r="AF727" s="253" t="e">
        <f t="shared" ca="1" si="68"/>
        <v>#NUM!</v>
      </c>
      <c r="AG727" s="259" t="str">
        <f t="shared" ca="1" si="69"/>
        <v/>
      </c>
      <c r="AI727" s="228" t="str">
        <f t="shared" si="70"/>
        <v/>
      </c>
      <c r="AJ727" s="228" t="str">
        <f t="shared" si="71"/>
        <v/>
      </c>
    </row>
    <row r="728" spans="2:36" ht="16.8" hidden="1" thickBot="1" x14ac:dyDescent="0.35">
      <c r="B728" s="252">
        <v>723</v>
      </c>
      <c r="C728" s="253"/>
      <c r="D728" s="253"/>
      <c r="E728" s="253"/>
      <c r="F728" s="253"/>
      <c r="G728" s="253"/>
      <c r="H728" s="253"/>
      <c r="I728" s="253"/>
      <c r="J728" s="253"/>
      <c r="K728" s="253"/>
      <c r="L728" s="253"/>
      <c r="M728" s="253"/>
      <c r="N728" s="254"/>
      <c r="O728" s="254"/>
      <c r="P728" s="255"/>
      <c r="Q728" s="256"/>
      <c r="R728" s="256"/>
      <c r="S728" s="257" t="str">
        <f t="shared" si="66"/>
        <v/>
      </c>
      <c r="T728" s="253"/>
      <c r="U728" s="258"/>
      <c r="V728" s="253"/>
      <c r="W728" s="253"/>
      <c r="X728" s="253"/>
      <c r="Y728" s="253"/>
      <c r="Z728" s="258"/>
      <c r="AA728" s="258"/>
      <c r="AB728" s="259" t="str">
        <f t="shared" ca="1" si="67"/>
        <v/>
      </c>
      <c r="AC728" s="253"/>
      <c r="AD728" s="269"/>
      <c r="AE728" s="260"/>
      <c r="AF728" s="253" t="e">
        <f t="shared" ca="1" si="68"/>
        <v>#NUM!</v>
      </c>
      <c r="AG728" s="259" t="str">
        <f t="shared" ca="1" si="69"/>
        <v/>
      </c>
      <c r="AI728" s="228" t="str">
        <f t="shared" si="70"/>
        <v/>
      </c>
      <c r="AJ728" s="228" t="str">
        <f t="shared" si="71"/>
        <v/>
      </c>
    </row>
    <row r="729" spans="2:36" ht="16.8" hidden="1" thickBot="1" x14ac:dyDescent="0.35">
      <c r="B729" s="252">
        <v>724</v>
      </c>
      <c r="C729" s="253"/>
      <c r="D729" s="253"/>
      <c r="E729" s="253"/>
      <c r="F729" s="253"/>
      <c r="G729" s="253"/>
      <c r="H729" s="253"/>
      <c r="I729" s="253"/>
      <c r="J729" s="253"/>
      <c r="K729" s="253"/>
      <c r="L729" s="253"/>
      <c r="M729" s="253"/>
      <c r="N729" s="254"/>
      <c r="O729" s="254"/>
      <c r="P729" s="255"/>
      <c r="Q729" s="256"/>
      <c r="R729" s="256"/>
      <c r="S729" s="257" t="str">
        <f t="shared" si="66"/>
        <v/>
      </c>
      <c r="T729" s="253"/>
      <c r="U729" s="258"/>
      <c r="V729" s="253"/>
      <c r="W729" s="253"/>
      <c r="X729" s="253"/>
      <c r="Y729" s="253"/>
      <c r="Z729" s="258"/>
      <c r="AA729" s="258"/>
      <c r="AB729" s="259" t="str">
        <f t="shared" ca="1" si="67"/>
        <v/>
      </c>
      <c r="AC729" s="253"/>
      <c r="AD729" s="269"/>
      <c r="AE729" s="260"/>
      <c r="AF729" s="253" t="e">
        <f t="shared" ca="1" si="68"/>
        <v>#NUM!</v>
      </c>
      <c r="AG729" s="259" t="str">
        <f t="shared" ca="1" si="69"/>
        <v/>
      </c>
      <c r="AI729" s="228" t="str">
        <f t="shared" si="70"/>
        <v/>
      </c>
      <c r="AJ729" s="228" t="str">
        <f t="shared" si="71"/>
        <v/>
      </c>
    </row>
    <row r="730" spans="2:36" ht="16.8" hidden="1" thickBot="1" x14ac:dyDescent="0.35">
      <c r="B730" s="252">
        <v>725</v>
      </c>
      <c r="C730" s="253"/>
      <c r="D730" s="253"/>
      <c r="E730" s="253"/>
      <c r="F730" s="253"/>
      <c r="G730" s="253"/>
      <c r="H730" s="253"/>
      <c r="I730" s="253"/>
      <c r="J730" s="253"/>
      <c r="K730" s="253"/>
      <c r="L730" s="253"/>
      <c r="M730" s="253"/>
      <c r="N730" s="254"/>
      <c r="O730" s="254"/>
      <c r="P730" s="255"/>
      <c r="Q730" s="256"/>
      <c r="R730" s="256"/>
      <c r="S730" s="257" t="str">
        <f t="shared" si="66"/>
        <v/>
      </c>
      <c r="T730" s="253"/>
      <c r="U730" s="258"/>
      <c r="V730" s="253"/>
      <c r="W730" s="253"/>
      <c r="X730" s="253"/>
      <c r="Y730" s="253"/>
      <c r="Z730" s="258"/>
      <c r="AA730" s="258"/>
      <c r="AB730" s="259" t="str">
        <f t="shared" ca="1" si="67"/>
        <v/>
      </c>
      <c r="AC730" s="253"/>
      <c r="AD730" s="269"/>
      <c r="AE730" s="260"/>
      <c r="AF730" s="253" t="e">
        <f t="shared" ca="1" si="68"/>
        <v>#NUM!</v>
      </c>
      <c r="AG730" s="259" t="str">
        <f t="shared" ca="1" si="69"/>
        <v/>
      </c>
      <c r="AI730" s="228" t="str">
        <f t="shared" si="70"/>
        <v/>
      </c>
      <c r="AJ730" s="228" t="str">
        <f t="shared" si="71"/>
        <v/>
      </c>
    </row>
    <row r="731" spans="2:36" ht="16.8" hidden="1" thickBot="1" x14ac:dyDescent="0.35">
      <c r="B731" s="252">
        <v>726</v>
      </c>
      <c r="C731" s="253"/>
      <c r="D731" s="253"/>
      <c r="E731" s="253"/>
      <c r="F731" s="253"/>
      <c r="G731" s="253"/>
      <c r="H731" s="253"/>
      <c r="I731" s="253"/>
      <c r="J731" s="253"/>
      <c r="K731" s="253"/>
      <c r="L731" s="253"/>
      <c r="M731" s="253"/>
      <c r="N731" s="254"/>
      <c r="O731" s="254"/>
      <c r="P731" s="255"/>
      <c r="Q731" s="256"/>
      <c r="R731" s="256"/>
      <c r="S731" s="257" t="str">
        <f t="shared" si="66"/>
        <v/>
      </c>
      <c r="T731" s="253"/>
      <c r="U731" s="258"/>
      <c r="V731" s="253"/>
      <c r="W731" s="253"/>
      <c r="X731" s="253"/>
      <c r="Y731" s="253"/>
      <c r="Z731" s="258"/>
      <c r="AA731" s="258"/>
      <c r="AB731" s="259" t="str">
        <f t="shared" ca="1" si="67"/>
        <v/>
      </c>
      <c r="AC731" s="253"/>
      <c r="AD731" s="269"/>
      <c r="AE731" s="260"/>
      <c r="AF731" s="253" t="e">
        <f t="shared" ca="1" si="68"/>
        <v>#NUM!</v>
      </c>
      <c r="AG731" s="259" t="str">
        <f t="shared" ca="1" si="69"/>
        <v/>
      </c>
      <c r="AI731" s="228" t="str">
        <f t="shared" si="70"/>
        <v/>
      </c>
      <c r="AJ731" s="228" t="str">
        <f t="shared" si="71"/>
        <v/>
      </c>
    </row>
    <row r="732" spans="2:36" ht="16.8" hidden="1" thickBot="1" x14ac:dyDescent="0.35">
      <c r="B732" s="252">
        <v>727</v>
      </c>
      <c r="C732" s="253"/>
      <c r="D732" s="253"/>
      <c r="E732" s="253"/>
      <c r="F732" s="253"/>
      <c r="G732" s="253"/>
      <c r="H732" s="253"/>
      <c r="I732" s="253"/>
      <c r="J732" s="253"/>
      <c r="K732" s="253"/>
      <c r="L732" s="253"/>
      <c r="M732" s="253"/>
      <c r="N732" s="254"/>
      <c r="O732" s="254"/>
      <c r="P732" s="255"/>
      <c r="Q732" s="256"/>
      <c r="R732" s="256"/>
      <c r="S732" s="257" t="str">
        <f t="shared" si="66"/>
        <v/>
      </c>
      <c r="T732" s="253"/>
      <c r="U732" s="258"/>
      <c r="V732" s="253"/>
      <c r="W732" s="253"/>
      <c r="X732" s="253"/>
      <c r="Y732" s="253"/>
      <c r="Z732" s="258"/>
      <c r="AA732" s="258"/>
      <c r="AB732" s="259" t="str">
        <f t="shared" ca="1" si="67"/>
        <v/>
      </c>
      <c r="AC732" s="253"/>
      <c r="AD732" s="269"/>
      <c r="AE732" s="260"/>
      <c r="AF732" s="253" t="e">
        <f t="shared" ca="1" si="68"/>
        <v>#NUM!</v>
      </c>
      <c r="AG732" s="259" t="str">
        <f t="shared" ca="1" si="69"/>
        <v/>
      </c>
      <c r="AI732" s="228" t="str">
        <f t="shared" si="70"/>
        <v/>
      </c>
      <c r="AJ732" s="228" t="str">
        <f t="shared" si="71"/>
        <v/>
      </c>
    </row>
    <row r="733" spans="2:36" ht="16.8" hidden="1" thickBot="1" x14ac:dyDescent="0.35">
      <c r="B733" s="252">
        <v>728</v>
      </c>
      <c r="C733" s="253"/>
      <c r="D733" s="253"/>
      <c r="E733" s="253"/>
      <c r="F733" s="253"/>
      <c r="G733" s="253"/>
      <c r="H733" s="253"/>
      <c r="I733" s="253"/>
      <c r="J733" s="253"/>
      <c r="K733" s="253"/>
      <c r="L733" s="253"/>
      <c r="M733" s="253"/>
      <c r="N733" s="254"/>
      <c r="O733" s="254"/>
      <c r="P733" s="255"/>
      <c r="Q733" s="256"/>
      <c r="R733" s="256"/>
      <c r="S733" s="257" t="str">
        <f t="shared" si="66"/>
        <v/>
      </c>
      <c r="T733" s="253"/>
      <c r="U733" s="258"/>
      <c r="V733" s="253"/>
      <c r="W733" s="253"/>
      <c r="X733" s="253"/>
      <c r="Y733" s="253"/>
      <c r="Z733" s="258"/>
      <c r="AA733" s="258"/>
      <c r="AB733" s="259" t="str">
        <f t="shared" ca="1" si="67"/>
        <v/>
      </c>
      <c r="AC733" s="253"/>
      <c r="AD733" s="269"/>
      <c r="AE733" s="260"/>
      <c r="AF733" s="253" t="e">
        <f t="shared" ca="1" si="68"/>
        <v>#NUM!</v>
      </c>
      <c r="AG733" s="259" t="str">
        <f t="shared" ca="1" si="69"/>
        <v/>
      </c>
      <c r="AI733" s="228" t="str">
        <f t="shared" si="70"/>
        <v/>
      </c>
      <c r="AJ733" s="228" t="str">
        <f t="shared" si="71"/>
        <v/>
      </c>
    </row>
    <row r="734" spans="2:36" ht="16.8" hidden="1" thickBot="1" x14ac:dyDescent="0.35">
      <c r="B734" s="252">
        <v>729</v>
      </c>
      <c r="C734" s="253"/>
      <c r="D734" s="253"/>
      <c r="E734" s="253"/>
      <c r="F734" s="253"/>
      <c r="G734" s="253"/>
      <c r="H734" s="253"/>
      <c r="I734" s="253"/>
      <c r="J734" s="253"/>
      <c r="K734" s="253"/>
      <c r="L734" s="253"/>
      <c r="M734" s="253"/>
      <c r="N734" s="254"/>
      <c r="O734" s="254"/>
      <c r="P734" s="255"/>
      <c r="Q734" s="256"/>
      <c r="R734" s="256"/>
      <c r="S734" s="257" t="str">
        <f t="shared" si="66"/>
        <v/>
      </c>
      <c r="T734" s="253"/>
      <c r="U734" s="258"/>
      <c r="V734" s="253"/>
      <c r="W734" s="253"/>
      <c r="X734" s="253"/>
      <c r="Y734" s="253"/>
      <c r="Z734" s="258"/>
      <c r="AA734" s="258"/>
      <c r="AB734" s="259" t="str">
        <f t="shared" ca="1" si="67"/>
        <v/>
      </c>
      <c r="AC734" s="253"/>
      <c r="AD734" s="269"/>
      <c r="AE734" s="260"/>
      <c r="AF734" s="253" t="e">
        <f t="shared" ca="1" si="68"/>
        <v>#NUM!</v>
      </c>
      <c r="AG734" s="259" t="str">
        <f t="shared" ca="1" si="69"/>
        <v/>
      </c>
      <c r="AI734" s="228" t="str">
        <f t="shared" si="70"/>
        <v/>
      </c>
      <c r="AJ734" s="228" t="str">
        <f t="shared" si="71"/>
        <v/>
      </c>
    </row>
    <row r="735" spans="2:36" ht="16.8" hidden="1" thickBot="1" x14ac:dyDescent="0.35">
      <c r="B735" s="252">
        <v>730</v>
      </c>
      <c r="C735" s="253"/>
      <c r="D735" s="253"/>
      <c r="E735" s="253"/>
      <c r="F735" s="253"/>
      <c r="G735" s="253"/>
      <c r="H735" s="253"/>
      <c r="I735" s="253"/>
      <c r="J735" s="253"/>
      <c r="K735" s="253"/>
      <c r="L735" s="253"/>
      <c r="M735" s="253"/>
      <c r="N735" s="254"/>
      <c r="O735" s="254"/>
      <c r="P735" s="255"/>
      <c r="Q735" s="256"/>
      <c r="R735" s="256"/>
      <c r="S735" s="257" t="str">
        <f t="shared" si="66"/>
        <v/>
      </c>
      <c r="T735" s="253"/>
      <c r="U735" s="258"/>
      <c r="V735" s="253"/>
      <c r="W735" s="253"/>
      <c r="X735" s="253"/>
      <c r="Y735" s="253"/>
      <c r="Z735" s="258"/>
      <c r="AA735" s="258"/>
      <c r="AB735" s="259" t="str">
        <f t="shared" ca="1" si="67"/>
        <v/>
      </c>
      <c r="AC735" s="253"/>
      <c r="AD735" s="269"/>
      <c r="AE735" s="260"/>
      <c r="AF735" s="253" t="e">
        <f t="shared" ca="1" si="68"/>
        <v>#NUM!</v>
      </c>
      <c r="AG735" s="259" t="str">
        <f t="shared" ca="1" si="69"/>
        <v/>
      </c>
      <c r="AI735" s="228" t="str">
        <f t="shared" si="70"/>
        <v/>
      </c>
      <c r="AJ735" s="228" t="str">
        <f t="shared" si="71"/>
        <v/>
      </c>
    </row>
    <row r="736" spans="2:36" ht="16.8" hidden="1" thickBot="1" x14ac:dyDescent="0.35">
      <c r="B736" s="252">
        <v>731</v>
      </c>
      <c r="C736" s="253"/>
      <c r="D736" s="253"/>
      <c r="E736" s="253"/>
      <c r="F736" s="253"/>
      <c r="G736" s="253"/>
      <c r="H736" s="253"/>
      <c r="I736" s="253"/>
      <c r="J736" s="253"/>
      <c r="K736" s="253"/>
      <c r="L736" s="253"/>
      <c r="M736" s="253"/>
      <c r="N736" s="254"/>
      <c r="O736" s="254"/>
      <c r="P736" s="255"/>
      <c r="Q736" s="256"/>
      <c r="R736" s="256"/>
      <c r="S736" s="257" t="str">
        <f t="shared" si="66"/>
        <v/>
      </c>
      <c r="T736" s="253"/>
      <c r="U736" s="258"/>
      <c r="V736" s="253"/>
      <c r="W736" s="253"/>
      <c r="X736" s="253"/>
      <c r="Y736" s="253"/>
      <c r="Z736" s="258"/>
      <c r="AA736" s="258"/>
      <c r="AB736" s="259" t="str">
        <f t="shared" ca="1" si="67"/>
        <v/>
      </c>
      <c r="AC736" s="253"/>
      <c r="AD736" s="269"/>
      <c r="AE736" s="260"/>
      <c r="AF736" s="253" t="e">
        <f t="shared" ca="1" si="68"/>
        <v>#NUM!</v>
      </c>
      <c r="AG736" s="259" t="str">
        <f t="shared" ca="1" si="69"/>
        <v/>
      </c>
      <c r="AI736" s="228" t="str">
        <f t="shared" si="70"/>
        <v/>
      </c>
      <c r="AJ736" s="228" t="str">
        <f t="shared" si="71"/>
        <v/>
      </c>
    </row>
    <row r="737" spans="2:36" ht="16.8" hidden="1" thickBot="1" x14ac:dyDescent="0.35">
      <c r="B737" s="252">
        <v>732</v>
      </c>
      <c r="C737" s="253"/>
      <c r="D737" s="253"/>
      <c r="E737" s="253"/>
      <c r="F737" s="253"/>
      <c r="G737" s="253"/>
      <c r="H737" s="253"/>
      <c r="I737" s="253"/>
      <c r="J737" s="253"/>
      <c r="K737" s="253"/>
      <c r="L737" s="253"/>
      <c r="M737" s="253"/>
      <c r="N737" s="254"/>
      <c r="O737" s="254"/>
      <c r="P737" s="255"/>
      <c r="Q737" s="256"/>
      <c r="R737" s="256"/>
      <c r="S737" s="257" t="str">
        <f t="shared" si="66"/>
        <v/>
      </c>
      <c r="T737" s="253"/>
      <c r="U737" s="258"/>
      <c r="V737" s="253"/>
      <c r="W737" s="253"/>
      <c r="X737" s="253"/>
      <c r="Y737" s="253"/>
      <c r="Z737" s="258"/>
      <c r="AA737" s="258"/>
      <c r="AB737" s="259" t="str">
        <f t="shared" ca="1" si="67"/>
        <v/>
      </c>
      <c r="AC737" s="253"/>
      <c r="AD737" s="269"/>
      <c r="AE737" s="260"/>
      <c r="AF737" s="253" t="e">
        <f t="shared" ca="1" si="68"/>
        <v>#NUM!</v>
      </c>
      <c r="AG737" s="259" t="str">
        <f t="shared" ca="1" si="69"/>
        <v/>
      </c>
      <c r="AI737" s="228" t="str">
        <f t="shared" si="70"/>
        <v/>
      </c>
      <c r="AJ737" s="228" t="str">
        <f t="shared" si="71"/>
        <v/>
      </c>
    </row>
    <row r="738" spans="2:36" ht="16.8" hidden="1" thickBot="1" x14ac:dyDescent="0.35">
      <c r="B738" s="252">
        <v>733</v>
      </c>
      <c r="C738" s="253"/>
      <c r="D738" s="253"/>
      <c r="E738" s="253"/>
      <c r="F738" s="253"/>
      <c r="G738" s="253"/>
      <c r="H738" s="253"/>
      <c r="I738" s="253"/>
      <c r="J738" s="253"/>
      <c r="K738" s="253"/>
      <c r="L738" s="253"/>
      <c r="M738" s="253"/>
      <c r="N738" s="254"/>
      <c r="O738" s="254"/>
      <c r="P738" s="255"/>
      <c r="Q738" s="256"/>
      <c r="R738" s="256"/>
      <c r="S738" s="257" t="str">
        <f t="shared" si="66"/>
        <v/>
      </c>
      <c r="T738" s="253"/>
      <c r="U738" s="258"/>
      <c r="V738" s="253"/>
      <c r="W738" s="253"/>
      <c r="X738" s="253"/>
      <c r="Y738" s="253"/>
      <c r="Z738" s="258"/>
      <c r="AA738" s="258"/>
      <c r="AB738" s="259" t="str">
        <f t="shared" ca="1" si="67"/>
        <v/>
      </c>
      <c r="AC738" s="253"/>
      <c r="AD738" s="269"/>
      <c r="AE738" s="260"/>
      <c r="AF738" s="253" t="e">
        <f t="shared" ca="1" si="68"/>
        <v>#NUM!</v>
      </c>
      <c r="AG738" s="259" t="str">
        <f t="shared" ca="1" si="69"/>
        <v/>
      </c>
      <c r="AI738" s="228" t="str">
        <f t="shared" si="70"/>
        <v/>
      </c>
      <c r="AJ738" s="228" t="str">
        <f t="shared" si="71"/>
        <v/>
      </c>
    </row>
    <row r="739" spans="2:36" ht="16.8" hidden="1" thickBot="1" x14ac:dyDescent="0.35">
      <c r="B739" s="252">
        <v>734</v>
      </c>
      <c r="C739" s="253"/>
      <c r="D739" s="253"/>
      <c r="E739" s="253"/>
      <c r="F739" s="253"/>
      <c r="G739" s="253"/>
      <c r="H739" s="253"/>
      <c r="I739" s="253"/>
      <c r="J739" s="253"/>
      <c r="K739" s="253"/>
      <c r="L739" s="253"/>
      <c r="M739" s="253"/>
      <c r="N739" s="254"/>
      <c r="O739" s="254"/>
      <c r="P739" s="255"/>
      <c r="Q739" s="256"/>
      <c r="R739" s="256"/>
      <c r="S739" s="257" t="str">
        <f t="shared" si="66"/>
        <v/>
      </c>
      <c r="T739" s="253"/>
      <c r="U739" s="258"/>
      <c r="V739" s="253"/>
      <c r="W739" s="253"/>
      <c r="X739" s="253"/>
      <c r="Y739" s="253"/>
      <c r="Z739" s="258"/>
      <c r="AA739" s="258"/>
      <c r="AB739" s="259" t="str">
        <f t="shared" ca="1" si="67"/>
        <v/>
      </c>
      <c r="AC739" s="253"/>
      <c r="AD739" s="269"/>
      <c r="AE739" s="260"/>
      <c r="AF739" s="253" t="e">
        <f t="shared" ca="1" si="68"/>
        <v>#NUM!</v>
      </c>
      <c r="AG739" s="259" t="str">
        <f t="shared" ca="1" si="69"/>
        <v/>
      </c>
      <c r="AI739" s="228" t="str">
        <f t="shared" si="70"/>
        <v/>
      </c>
      <c r="AJ739" s="228" t="str">
        <f t="shared" si="71"/>
        <v/>
      </c>
    </row>
    <row r="740" spans="2:36" ht="16.8" hidden="1" thickBot="1" x14ac:dyDescent="0.35">
      <c r="B740" s="252">
        <v>735</v>
      </c>
      <c r="C740" s="253"/>
      <c r="D740" s="253"/>
      <c r="E740" s="253"/>
      <c r="F740" s="253"/>
      <c r="G740" s="253"/>
      <c r="H740" s="253"/>
      <c r="I740" s="253"/>
      <c r="J740" s="253"/>
      <c r="K740" s="253"/>
      <c r="L740" s="253"/>
      <c r="M740" s="253"/>
      <c r="N740" s="254"/>
      <c r="O740" s="254"/>
      <c r="P740" s="255"/>
      <c r="Q740" s="256"/>
      <c r="R740" s="256"/>
      <c r="S740" s="257" t="str">
        <f t="shared" si="66"/>
        <v/>
      </c>
      <c r="T740" s="253"/>
      <c r="U740" s="258"/>
      <c r="V740" s="253"/>
      <c r="W740" s="253"/>
      <c r="X740" s="253"/>
      <c r="Y740" s="253"/>
      <c r="Z740" s="258"/>
      <c r="AA740" s="258"/>
      <c r="AB740" s="259" t="str">
        <f t="shared" ca="1" si="67"/>
        <v/>
      </c>
      <c r="AC740" s="253"/>
      <c r="AD740" s="269"/>
      <c r="AE740" s="260"/>
      <c r="AF740" s="253" t="e">
        <f t="shared" ca="1" si="68"/>
        <v>#NUM!</v>
      </c>
      <c r="AG740" s="259" t="str">
        <f t="shared" ca="1" si="69"/>
        <v/>
      </c>
      <c r="AI740" s="228" t="str">
        <f t="shared" si="70"/>
        <v/>
      </c>
      <c r="AJ740" s="228" t="str">
        <f t="shared" si="71"/>
        <v/>
      </c>
    </row>
    <row r="741" spans="2:36" ht="16.8" hidden="1" thickBot="1" x14ac:dyDescent="0.35">
      <c r="B741" s="252">
        <v>736</v>
      </c>
      <c r="C741" s="253"/>
      <c r="D741" s="253"/>
      <c r="E741" s="253"/>
      <c r="F741" s="253"/>
      <c r="G741" s="253"/>
      <c r="H741" s="253"/>
      <c r="I741" s="253"/>
      <c r="J741" s="253"/>
      <c r="K741" s="253"/>
      <c r="L741" s="253"/>
      <c r="M741" s="253"/>
      <c r="N741" s="254"/>
      <c r="O741" s="254"/>
      <c r="P741" s="255"/>
      <c r="Q741" s="256"/>
      <c r="R741" s="256"/>
      <c r="S741" s="257" t="str">
        <f t="shared" si="66"/>
        <v/>
      </c>
      <c r="T741" s="253"/>
      <c r="U741" s="258"/>
      <c r="V741" s="253"/>
      <c r="W741" s="253"/>
      <c r="X741" s="253"/>
      <c r="Y741" s="253"/>
      <c r="Z741" s="258"/>
      <c r="AA741" s="258"/>
      <c r="AB741" s="259" t="str">
        <f t="shared" ca="1" si="67"/>
        <v/>
      </c>
      <c r="AC741" s="253"/>
      <c r="AD741" s="269"/>
      <c r="AE741" s="260"/>
      <c r="AF741" s="253" t="e">
        <f t="shared" ca="1" si="68"/>
        <v>#NUM!</v>
      </c>
      <c r="AG741" s="259" t="str">
        <f t="shared" ca="1" si="69"/>
        <v/>
      </c>
      <c r="AI741" s="228" t="str">
        <f t="shared" si="70"/>
        <v/>
      </c>
      <c r="AJ741" s="228" t="str">
        <f t="shared" si="71"/>
        <v/>
      </c>
    </row>
    <row r="742" spans="2:36" ht="16.8" hidden="1" thickBot="1" x14ac:dyDescent="0.35">
      <c r="B742" s="252">
        <v>737</v>
      </c>
      <c r="C742" s="253"/>
      <c r="D742" s="253"/>
      <c r="E742" s="253"/>
      <c r="F742" s="253"/>
      <c r="G742" s="253"/>
      <c r="H742" s="253"/>
      <c r="I742" s="253"/>
      <c r="J742" s="253"/>
      <c r="K742" s="253"/>
      <c r="L742" s="253"/>
      <c r="M742" s="253"/>
      <c r="N742" s="254"/>
      <c r="O742" s="254"/>
      <c r="P742" s="255"/>
      <c r="Q742" s="256"/>
      <c r="R742" s="256"/>
      <c r="S742" s="257" t="str">
        <f t="shared" si="66"/>
        <v/>
      </c>
      <c r="T742" s="253"/>
      <c r="U742" s="258"/>
      <c r="V742" s="253"/>
      <c r="W742" s="253"/>
      <c r="X742" s="253"/>
      <c r="Y742" s="253"/>
      <c r="Z742" s="258"/>
      <c r="AA742" s="258"/>
      <c r="AB742" s="259" t="str">
        <f t="shared" ca="1" si="67"/>
        <v/>
      </c>
      <c r="AC742" s="253"/>
      <c r="AD742" s="269"/>
      <c r="AE742" s="260"/>
      <c r="AF742" s="253" t="e">
        <f t="shared" ca="1" si="68"/>
        <v>#NUM!</v>
      </c>
      <c r="AG742" s="259" t="str">
        <f t="shared" ca="1" si="69"/>
        <v/>
      </c>
      <c r="AI742" s="228" t="str">
        <f t="shared" si="70"/>
        <v/>
      </c>
      <c r="AJ742" s="228" t="str">
        <f t="shared" si="71"/>
        <v/>
      </c>
    </row>
    <row r="743" spans="2:36" ht="16.8" hidden="1" thickBot="1" x14ac:dyDescent="0.35">
      <c r="B743" s="252">
        <v>738</v>
      </c>
      <c r="C743" s="253"/>
      <c r="D743" s="253"/>
      <c r="E743" s="253"/>
      <c r="F743" s="253"/>
      <c r="G743" s="253"/>
      <c r="H743" s="253"/>
      <c r="I743" s="253"/>
      <c r="J743" s="253"/>
      <c r="K743" s="253"/>
      <c r="L743" s="253"/>
      <c r="M743" s="253"/>
      <c r="N743" s="254"/>
      <c r="O743" s="254"/>
      <c r="P743" s="255"/>
      <c r="Q743" s="256"/>
      <c r="R743" s="256"/>
      <c r="S743" s="257" t="str">
        <f t="shared" si="66"/>
        <v/>
      </c>
      <c r="T743" s="253"/>
      <c r="U743" s="258"/>
      <c r="V743" s="253"/>
      <c r="W743" s="253"/>
      <c r="X743" s="253"/>
      <c r="Y743" s="253"/>
      <c r="Z743" s="258"/>
      <c r="AA743" s="258"/>
      <c r="AB743" s="259" t="str">
        <f t="shared" ca="1" si="67"/>
        <v/>
      </c>
      <c r="AC743" s="253"/>
      <c r="AD743" s="269"/>
      <c r="AE743" s="260"/>
      <c r="AF743" s="253" t="e">
        <f t="shared" ca="1" si="68"/>
        <v>#NUM!</v>
      </c>
      <c r="AG743" s="259" t="str">
        <f t="shared" ca="1" si="69"/>
        <v/>
      </c>
      <c r="AI743" s="228" t="str">
        <f t="shared" si="70"/>
        <v/>
      </c>
      <c r="AJ743" s="228" t="str">
        <f t="shared" si="71"/>
        <v/>
      </c>
    </row>
    <row r="744" spans="2:36" ht="16.8" hidden="1" thickBot="1" x14ac:dyDescent="0.35">
      <c r="B744" s="252">
        <v>739</v>
      </c>
      <c r="C744" s="253"/>
      <c r="D744" s="253"/>
      <c r="E744" s="253"/>
      <c r="F744" s="253"/>
      <c r="G744" s="253"/>
      <c r="H744" s="253"/>
      <c r="I744" s="253"/>
      <c r="J744" s="253"/>
      <c r="K744" s="253"/>
      <c r="L744" s="253"/>
      <c r="M744" s="253"/>
      <c r="N744" s="254"/>
      <c r="O744" s="254"/>
      <c r="P744" s="255"/>
      <c r="Q744" s="256"/>
      <c r="R744" s="256"/>
      <c r="S744" s="257" t="str">
        <f t="shared" si="66"/>
        <v/>
      </c>
      <c r="T744" s="253"/>
      <c r="U744" s="258"/>
      <c r="V744" s="253"/>
      <c r="W744" s="253"/>
      <c r="X744" s="253"/>
      <c r="Y744" s="253"/>
      <c r="Z744" s="258"/>
      <c r="AA744" s="258"/>
      <c r="AB744" s="259" t="str">
        <f t="shared" ca="1" si="67"/>
        <v/>
      </c>
      <c r="AC744" s="253"/>
      <c r="AD744" s="269"/>
      <c r="AE744" s="260"/>
      <c r="AF744" s="253" t="e">
        <f t="shared" ca="1" si="68"/>
        <v>#NUM!</v>
      </c>
      <c r="AG744" s="259" t="str">
        <f t="shared" ca="1" si="69"/>
        <v/>
      </c>
      <c r="AI744" s="228" t="str">
        <f t="shared" si="70"/>
        <v/>
      </c>
      <c r="AJ744" s="228" t="str">
        <f t="shared" si="71"/>
        <v/>
      </c>
    </row>
    <row r="745" spans="2:36" ht="16.8" hidden="1" thickBot="1" x14ac:dyDescent="0.35">
      <c r="B745" s="252">
        <v>740</v>
      </c>
      <c r="C745" s="253"/>
      <c r="D745" s="253"/>
      <c r="E745" s="253"/>
      <c r="F745" s="253"/>
      <c r="G745" s="253"/>
      <c r="H745" s="253"/>
      <c r="I745" s="253"/>
      <c r="J745" s="253"/>
      <c r="K745" s="253"/>
      <c r="L745" s="253"/>
      <c r="M745" s="253"/>
      <c r="N745" s="254"/>
      <c r="O745" s="254"/>
      <c r="P745" s="255"/>
      <c r="Q745" s="256"/>
      <c r="R745" s="256"/>
      <c r="S745" s="257" t="str">
        <f t="shared" si="66"/>
        <v/>
      </c>
      <c r="T745" s="253"/>
      <c r="U745" s="258"/>
      <c r="V745" s="253"/>
      <c r="W745" s="253"/>
      <c r="X745" s="253"/>
      <c r="Y745" s="253"/>
      <c r="Z745" s="258"/>
      <c r="AA745" s="258"/>
      <c r="AB745" s="259" t="str">
        <f t="shared" ca="1" si="67"/>
        <v/>
      </c>
      <c r="AC745" s="253"/>
      <c r="AD745" s="269"/>
      <c r="AE745" s="260"/>
      <c r="AF745" s="253" t="e">
        <f t="shared" ca="1" si="68"/>
        <v>#NUM!</v>
      </c>
      <c r="AG745" s="259" t="str">
        <f t="shared" ca="1" si="69"/>
        <v/>
      </c>
      <c r="AI745" s="228" t="str">
        <f t="shared" si="70"/>
        <v/>
      </c>
      <c r="AJ745" s="228" t="str">
        <f t="shared" si="71"/>
        <v/>
      </c>
    </row>
    <row r="746" spans="2:36" ht="16.8" hidden="1" thickBot="1" x14ac:dyDescent="0.35">
      <c r="B746" s="252">
        <v>741</v>
      </c>
      <c r="C746" s="253"/>
      <c r="D746" s="253"/>
      <c r="E746" s="253"/>
      <c r="F746" s="253"/>
      <c r="G746" s="253"/>
      <c r="H746" s="253"/>
      <c r="I746" s="253"/>
      <c r="J746" s="253"/>
      <c r="K746" s="253"/>
      <c r="L746" s="253"/>
      <c r="M746" s="253"/>
      <c r="N746" s="254"/>
      <c r="O746" s="254"/>
      <c r="P746" s="255"/>
      <c r="Q746" s="256"/>
      <c r="R746" s="256"/>
      <c r="S746" s="257" t="str">
        <f t="shared" si="66"/>
        <v/>
      </c>
      <c r="T746" s="253"/>
      <c r="U746" s="258"/>
      <c r="V746" s="253"/>
      <c r="W746" s="253"/>
      <c r="X746" s="253"/>
      <c r="Y746" s="253"/>
      <c r="Z746" s="258"/>
      <c r="AA746" s="258"/>
      <c r="AB746" s="259" t="str">
        <f t="shared" ca="1" si="67"/>
        <v/>
      </c>
      <c r="AC746" s="253"/>
      <c r="AD746" s="269"/>
      <c r="AE746" s="260"/>
      <c r="AF746" s="253" t="e">
        <f t="shared" ca="1" si="68"/>
        <v>#NUM!</v>
      </c>
      <c r="AG746" s="259" t="str">
        <f t="shared" ca="1" si="69"/>
        <v/>
      </c>
      <c r="AI746" s="228" t="str">
        <f t="shared" si="70"/>
        <v/>
      </c>
      <c r="AJ746" s="228" t="str">
        <f t="shared" si="71"/>
        <v/>
      </c>
    </row>
    <row r="747" spans="2:36" ht="16.8" hidden="1" thickBot="1" x14ac:dyDescent="0.35">
      <c r="B747" s="252">
        <v>742</v>
      </c>
      <c r="C747" s="253"/>
      <c r="D747" s="253"/>
      <c r="E747" s="253"/>
      <c r="F747" s="253"/>
      <c r="G747" s="253"/>
      <c r="H747" s="253"/>
      <c r="I747" s="253"/>
      <c r="J747" s="253"/>
      <c r="K747" s="253"/>
      <c r="L747" s="253"/>
      <c r="M747" s="253"/>
      <c r="N747" s="254"/>
      <c r="O747" s="254"/>
      <c r="P747" s="255"/>
      <c r="Q747" s="256"/>
      <c r="R747" s="256"/>
      <c r="S747" s="257" t="str">
        <f t="shared" si="66"/>
        <v/>
      </c>
      <c r="T747" s="253"/>
      <c r="U747" s="258"/>
      <c r="V747" s="253"/>
      <c r="W747" s="253"/>
      <c r="X747" s="253"/>
      <c r="Y747" s="253"/>
      <c r="Z747" s="258"/>
      <c r="AA747" s="258"/>
      <c r="AB747" s="259" t="str">
        <f t="shared" ca="1" si="67"/>
        <v/>
      </c>
      <c r="AC747" s="253"/>
      <c r="AD747" s="269"/>
      <c r="AE747" s="260"/>
      <c r="AF747" s="253" t="e">
        <f t="shared" ca="1" si="68"/>
        <v>#NUM!</v>
      </c>
      <c r="AG747" s="259" t="str">
        <f t="shared" ca="1" si="69"/>
        <v/>
      </c>
      <c r="AI747" s="228" t="str">
        <f t="shared" si="70"/>
        <v/>
      </c>
      <c r="AJ747" s="228" t="str">
        <f t="shared" si="71"/>
        <v/>
      </c>
    </row>
    <row r="748" spans="2:36" ht="16.8" hidden="1" thickBot="1" x14ac:dyDescent="0.35">
      <c r="B748" s="252">
        <v>743</v>
      </c>
      <c r="C748" s="253"/>
      <c r="D748" s="253"/>
      <c r="E748" s="253"/>
      <c r="F748" s="253"/>
      <c r="G748" s="253"/>
      <c r="H748" s="253"/>
      <c r="I748" s="253"/>
      <c r="J748" s="253"/>
      <c r="K748" s="253"/>
      <c r="L748" s="253"/>
      <c r="M748" s="253"/>
      <c r="N748" s="254"/>
      <c r="O748" s="254"/>
      <c r="P748" s="255"/>
      <c r="Q748" s="256"/>
      <c r="R748" s="256"/>
      <c r="S748" s="257" t="str">
        <f t="shared" si="66"/>
        <v/>
      </c>
      <c r="T748" s="253"/>
      <c r="U748" s="258"/>
      <c r="V748" s="253"/>
      <c r="W748" s="253"/>
      <c r="X748" s="253"/>
      <c r="Y748" s="253"/>
      <c r="Z748" s="258"/>
      <c r="AA748" s="258"/>
      <c r="AB748" s="259" t="str">
        <f t="shared" ca="1" si="67"/>
        <v/>
      </c>
      <c r="AC748" s="253"/>
      <c r="AD748" s="269"/>
      <c r="AE748" s="260"/>
      <c r="AF748" s="253" t="e">
        <f t="shared" ca="1" si="68"/>
        <v>#NUM!</v>
      </c>
      <c r="AG748" s="259" t="str">
        <f t="shared" ca="1" si="69"/>
        <v/>
      </c>
      <c r="AI748" s="228" t="str">
        <f t="shared" si="70"/>
        <v/>
      </c>
      <c r="AJ748" s="228" t="str">
        <f t="shared" si="71"/>
        <v/>
      </c>
    </row>
    <row r="749" spans="2:36" ht="16.8" hidden="1" thickBot="1" x14ac:dyDescent="0.35">
      <c r="B749" s="252">
        <v>744</v>
      </c>
      <c r="C749" s="253"/>
      <c r="D749" s="253"/>
      <c r="E749" s="253"/>
      <c r="F749" s="253"/>
      <c r="G749" s="253"/>
      <c r="H749" s="253"/>
      <c r="I749" s="253"/>
      <c r="J749" s="253"/>
      <c r="K749" s="253"/>
      <c r="L749" s="253"/>
      <c r="M749" s="253"/>
      <c r="N749" s="254"/>
      <c r="O749" s="254"/>
      <c r="P749" s="255"/>
      <c r="Q749" s="256"/>
      <c r="R749" s="256"/>
      <c r="S749" s="257" t="str">
        <f t="shared" si="66"/>
        <v/>
      </c>
      <c r="T749" s="253"/>
      <c r="U749" s="258"/>
      <c r="V749" s="253"/>
      <c r="W749" s="253"/>
      <c r="X749" s="253"/>
      <c r="Y749" s="253"/>
      <c r="Z749" s="258"/>
      <c r="AA749" s="258"/>
      <c r="AB749" s="259" t="str">
        <f t="shared" ca="1" si="67"/>
        <v/>
      </c>
      <c r="AC749" s="253"/>
      <c r="AD749" s="269"/>
      <c r="AE749" s="260"/>
      <c r="AF749" s="253" t="e">
        <f t="shared" ca="1" si="68"/>
        <v>#NUM!</v>
      </c>
      <c r="AG749" s="259" t="str">
        <f t="shared" ca="1" si="69"/>
        <v/>
      </c>
      <c r="AI749" s="228" t="str">
        <f t="shared" si="70"/>
        <v/>
      </c>
      <c r="AJ749" s="228" t="str">
        <f t="shared" si="71"/>
        <v/>
      </c>
    </row>
    <row r="750" spans="2:36" ht="16.8" hidden="1" thickBot="1" x14ac:dyDescent="0.35">
      <c r="B750" s="252">
        <v>745</v>
      </c>
      <c r="C750" s="253"/>
      <c r="D750" s="253"/>
      <c r="E750" s="253"/>
      <c r="F750" s="253"/>
      <c r="G750" s="253"/>
      <c r="H750" s="253"/>
      <c r="I750" s="253"/>
      <c r="J750" s="253"/>
      <c r="K750" s="253"/>
      <c r="L750" s="253"/>
      <c r="M750" s="253"/>
      <c r="N750" s="254"/>
      <c r="O750" s="254"/>
      <c r="P750" s="255"/>
      <c r="Q750" s="256"/>
      <c r="R750" s="256"/>
      <c r="S750" s="257" t="str">
        <f t="shared" si="66"/>
        <v/>
      </c>
      <c r="T750" s="253"/>
      <c r="U750" s="258"/>
      <c r="V750" s="253"/>
      <c r="W750" s="253"/>
      <c r="X750" s="253"/>
      <c r="Y750" s="253"/>
      <c r="Z750" s="258"/>
      <c r="AA750" s="258"/>
      <c r="AB750" s="259" t="str">
        <f t="shared" ca="1" si="67"/>
        <v/>
      </c>
      <c r="AC750" s="253"/>
      <c r="AD750" s="269"/>
      <c r="AE750" s="260"/>
      <c r="AF750" s="253" t="e">
        <f t="shared" ca="1" si="68"/>
        <v>#NUM!</v>
      </c>
      <c r="AG750" s="259" t="str">
        <f t="shared" ca="1" si="69"/>
        <v/>
      </c>
      <c r="AI750" s="228" t="str">
        <f t="shared" si="70"/>
        <v/>
      </c>
      <c r="AJ750" s="228" t="str">
        <f t="shared" si="71"/>
        <v/>
      </c>
    </row>
    <row r="751" spans="2:36" ht="16.8" hidden="1" thickBot="1" x14ac:dyDescent="0.35">
      <c r="B751" s="252">
        <v>746</v>
      </c>
      <c r="C751" s="253"/>
      <c r="D751" s="253"/>
      <c r="E751" s="253"/>
      <c r="F751" s="253"/>
      <c r="G751" s="253"/>
      <c r="H751" s="253"/>
      <c r="I751" s="253"/>
      <c r="J751" s="253"/>
      <c r="K751" s="253"/>
      <c r="L751" s="253"/>
      <c r="M751" s="253"/>
      <c r="N751" s="254"/>
      <c r="O751" s="254"/>
      <c r="P751" s="255"/>
      <c r="Q751" s="256"/>
      <c r="R751" s="256"/>
      <c r="S751" s="257" t="str">
        <f t="shared" si="66"/>
        <v/>
      </c>
      <c r="T751" s="253"/>
      <c r="U751" s="258"/>
      <c r="V751" s="253"/>
      <c r="W751" s="253"/>
      <c r="X751" s="253"/>
      <c r="Y751" s="253"/>
      <c r="Z751" s="258"/>
      <c r="AA751" s="258"/>
      <c r="AB751" s="259" t="str">
        <f t="shared" ca="1" si="67"/>
        <v/>
      </c>
      <c r="AC751" s="253"/>
      <c r="AD751" s="269"/>
      <c r="AE751" s="260"/>
      <c r="AF751" s="253" t="e">
        <f t="shared" ca="1" si="68"/>
        <v>#NUM!</v>
      </c>
      <c r="AG751" s="259" t="str">
        <f t="shared" ca="1" si="69"/>
        <v/>
      </c>
      <c r="AI751" s="228" t="str">
        <f t="shared" si="70"/>
        <v/>
      </c>
      <c r="AJ751" s="228" t="str">
        <f t="shared" si="71"/>
        <v/>
      </c>
    </row>
    <row r="752" spans="2:36" ht="16.8" hidden="1" thickBot="1" x14ac:dyDescent="0.35">
      <c r="B752" s="252">
        <v>747</v>
      </c>
      <c r="C752" s="253"/>
      <c r="D752" s="253"/>
      <c r="E752" s="253"/>
      <c r="F752" s="253"/>
      <c r="G752" s="253"/>
      <c r="H752" s="253"/>
      <c r="I752" s="253"/>
      <c r="J752" s="253"/>
      <c r="K752" s="253"/>
      <c r="L752" s="253"/>
      <c r="M752" s="253"/>
      <c r="N752" s="254"/>
      <c r="O752" s="254"/>
      <c r="P752" s="255"/>
      <c r="Q752" s="256"/>
      <c r="R752" s="256"/>
      <c r="S752" s="257" t="str">
        <f t="shared" si="66"/>
        <v/>
      </c>
      <c r="T752" s="253"/>
      <c r="U752" s="258"/>
      <c r="V752" s="253"/>
      <c r="W752" s="253"/>
      <c r="X752" s="253"/>
      <c r="Y752" s="253"/>
      <c r="Z752" s="258"/>
      <c r="AA752" s="258"/>
      <c r="AB752" s="259" t="str">
        <f t="shared" ca="1" si="67"/>
        <v/>
      </c>
      <c r="AC752" s="253"/>
      <c r="AD752" s="269"/>
      <c r="AE752" s="260"/>
      <c r="AF752" s="253" t="e">
        <f t="shared" ca="1" si="68"/>
        <v>#NUM!</v>
      </c>
      <c r="AG752" s="259" t="str">
        <f t="shared" ca="1" si="69"/>
        <v/>
      </c>
      <c r="AI752" s="228" t="str">
        <f t="shared" si="70"/>
        <v/>
      </c>
      <c r="AJ752" s="228" t="str">
        <f t="shared" si="71"/>
        <v/>
      </c>
    </row>
    <row r="753" spans="2:36" ht="16.8" hidden="1" thickBot="1" x14ac:dyDescent="0.35">
      <c r="B753" s="252">
        <v>748</v>
      </c>
      <c r="C753" s="253"/>
      <c r="D753" s="253"/>
      <c r="E753" s="253"/>
      <c r="F753" s="253"/>
      <c r="G753" s="253"/>
      <c r="H753" s="253"/>
      <c r="I753" s="253"/>
      <c r="J753" s="253"/>
      <c r="K753" s="253"/>
      <c r="L753" s="253"/>
      <c r="M753" s="253"/>
      <c r="N753" s="254"/>
      <c r="O753" s="254"/>
      <c r="P753" s="255"/>
      <c r="Q753" s="256"/>
      <c r="R753" s="256"/>
      <c r="S753" s="257" t="str">
        <f t="shared" si="66"/>
        <v/>
      </c>
      <c r="T753" s="253"/>
      <c r="U753" s="258"/>
      <c r="V753" s="253"/>
      <c r="W753" s="253"/>
      <c r="X753" s="253"/>
      <c r="Y753" s="253"/>
      <c r="Z753" s="258"/>
      <c r="AA753" s="258"/>
      <c r="AB753" s="259" t="str">
        <f t="shared" ca="1" si="67"/>
        <v/>
      </c>
      <c r="AC753" s="253"/>
      <c r="AD753" s="269"/>
      <c r="AE753" s="260"/>
      <c r="AF753" s="253" t="e">
        <f t="shared" ca="1" si="68"/>
        <v>#NUM!</v>
      </c>
      <c r="AG753" s="259" t="str">
        <f t="shared" ca="1" si="69"/>
        <v/>
      </c>
      <c r="AI753" s="228" t="str">
        <f t="shared" si="70"/>
        <v/>
      </c>
      <c r="AJ753" s="228" t="str">
        <f t="shared" si="71"/>
        <v/>
      </c>
    </row>
    <row r="754" spans="2:36" ht="16.8" hidden="1" thickBot="1" x14ac:dyDescent="0.35">
      <c r="B754" s="252">
        <v>749</v>
      </c>
      <c r="C754" s="253"/>
      <c r="D754" s="253"/>
      <c r="E754" s="253"/>
      <c r="F754" s="253"/>
      <c r="G754" s="253"/>
      <c r="H754" s="253"/>
      <c r="I754" s="253"/>
      <c r="J754" s="253"/>
      <c r="K754" s="253"/>
      <c r="L754" s="253"/>
      <c r="M754" s="253"/>
      <c r="N754" s="254"/>
      <c r="O754" s="254"/>
      <c r="P754" s="255"/>
      <c r="Q754" s="256"/>
      <c r="R754" s="256"/>
      <c r="S754" s="257" t="str">
        <f t="shared" si="66"/>
        <v/>
      </c>
      <c r="T754" s="253"/>
      <c r="U754" s="258"/>
      <c r="V754" s="253"/>
      <c r="W754" s="253"/>
      <c r="X754" s="253"/>
      <c r="Y754" s="253"/>
      <c r="Z754" s="258"/>
      <c r="AA754" s="258"/>
      <c r="AB754" s="259" t="str">
        <f t="shared" ca="1" si="67"/>
        <v/>
      </c>
      <c r="AC754" s="253"/>
      <c r="AD754" s="269"/>
      <c r="AE754" s="260"/>
      <c r="AF754" s="253" t="e">
        <f t="shared" ca="1" si="68"/>
        <v>#NUM!</v>
      </c>
      <c r="AG754" s="259" t="str">
        <f t="shared" ca="1" si="69"/>
        <v/>
      </c>
      <c r="AI754" s="228" t="str">
        <f t="shared" si="70"/>
        <v/>
      </c>
      <c r="AJ754" s="228" t="str">
        <f t="shared" si="71"/>
        <v/>
      </c>
    </row>
    <row r="755" spans="2:36" ht="16.8" hidden="1" thickBot="1" x14ac:dyDescent="0.35">
      <c r="B755" s="252">
        <v>750</v>
      </c>
      <c r="C755" s="253"/>
      <c r="D755" s="253"/>
      <c r="E755" s="253"/>
      <c r="F755" s="253"/>
      <c r="G755" s="253"/>
      <c r="H755" s="253"/>
      <c r="I755" s="253"/>
      <c r="J755" s="253"/>
      <c r="K755" s="253"/>
      <c r="L755" s="253"/>
      <c r="M755" s="253"/>
      <c r="N755" s="254"/>
      <c r="O755" s="254"/>
      <c r="P755" s="255"/>
      <c r="Q755" s="256"/>
      <c r="R755" s="256"/>
      <c r="S755" s="257" t="str">
        <f t="shared" si="66"/>
        <v/>
      </c>
      <c r="T755" s="253"/>
      <c r="U755" s="258"/>
      <c r="V755" s="253"/>
      <c r="W755" s="253"/>
      <c r="X755" s="253"/>
      <c r="Y755" s="253"/>
      <c r="Z755" s="258"/>
      <c r="AA755" s="258"/>
      <c r="AB755" s="259" t="str">
        <f t="shared" ca="1" si="67"/>
        <v/>
      </c>
      <c r="AC755" s="253"/>
      <c r="AD755" s="269"/>
      <c r="AE755" s="260"/>
      <c r="AF755" s="253" t="e">
        <f t="shared" ca="1" si="68"/>
        <v>#NUM!</v>
      </c>
      <c r="AG755" s="259" t="str">
        <f t="shared" ca="1" si="69"/>
        <v/>
      </c>
      <c r="AI755" s="228" t="str">
        <f t="shared" si="70"/>
        <v/>
      </c>
      <c r="AJ755" s="228" t="str">
        <f t="shared" si="71"/>
        <v/>
      </c>
    </row>
    <row r="756" spans="2:36" ht="16.8" hidden="1" thickBot="1" x14ac:dyDescent="0.35">
      <c r="B756" s="252">
        <v>751</v>
      </c>
      <c r="C756" s="253"/>
      <c r="D756" s="253"/>
      <c r="E756" s="253"/>
      <c r="F756" s="253"/>
      <c r="G756" s="253"/>
      <c r="H756" s="253"/>
      <c r="I756" s="253"/>
      <c r="J756" s="253"/>
      <c r="K756" s="253"/>
      <c r="L756" s="253"/>
      <c r="M756" s="253"/>
      <c r="N756" s="254"/>
      <c r="O756" s="254"/>
      <c r="P756" s="255"/>
      <c r="Q756" s="256"/>
      <c r="R756" s="256"/>
      <c r="S756" s="257" t="str">
        <f t="shared" si="66"/>
        <v/>
      </c>
      <c r="T756" s="253"/>
      <c r="U756" s="258"/>
      <c r="V756" s="253"/>
      <c r="W756" s="253"/>
      <c r="X756" s="253"/>
      <c r="Y756" s="253"/>
      <c r="Z756" s="258"/>
      <c r="AA756" s="258"/>
      <c r="AB756" s="259" t="str">
        <f t="shared" ca="1" si="67"/>
        <v/>
      </c>
      <c r="AC756" s="253"/>
      <c r="AD756" s="269"/>
      <c r="AE756" s="260"/>
      <c r="AF756" s="253" t="e">
        <f t="shared" ca="1" si="68"/>
        <v>#NUM!</v>
      </c>
      <c r="AG756" s="259" t="str">
        <f t="shared" ca="1" si="69"/>
        <v/>
      </c>
      <c r="AI756" s="228" t="str">
        <f t="shared" si="70"/>
        <v/>
      </c>
      <c r="AJ756" s="228" t="str">
        <f t="shared" si="71"/>
        <v/>
      </c>
    </row>
    <row r="757" spans="2:36" ht="16.8" hidden="1" thickBot="1" x14ac:dyDescent="0.35">
      <c r="B757" s="252">
        <v>752</v>
      </c>
      <c r="C757" s="253"/>
      <c r="D757" s="253"/>
      <c r="E757" s="253"/>
      <c r="F757" s="253"/>
      <c r="G757" s="253"/>
      <c r="H757" s="253"/>
      <c r="I757" s="253"/>
      <c r="J757" s="253"/>
      <c r="K757" s="253"/>
      <c r="L757" s="253"/>
      <c r="M757" s="253"/>
      <c r="N757" s="254"/>
      <c r="O757" s="254"/>
      <c r="P757" s="255"/>
      <c r="Q757" s="256"/>
      <c r="R757" s="256"/>
      <c r="S757" s="257" t="str">
        <f t="shared" si="66"/>
        <v/>
      </c>
      <c r="T757" s="253"/>
      <c r="U757" s="258"/>
      <c r="V757" s="253"/>
      <c r="W757" s="253"/>
      <c r="X757" s="253"/>
      <c r="Y757" s="253"/>
      <c r="Z757" s="258"/>
      <c r="AA757" s="258"/>
      <c r="AB757" s="259" t="str">
        <f t="shared" ca="1" si="67"/>
        <v/>
      </c>
      <c r="AC757" s="253"/>
      <c r="AD757" s="269"/>
      <c r="AE757" s="260"/>
      <c r="AF757" s="253" t="e">
        <f t="shared" ca="1" si="68"/>
        <v>#NUM!</v>
      </c>
      <c r="AG757" s="259" t="str">
        <f t="shared" ca="1" si="69"/>
        <v/>
      </c>
      <c r="AI757" s="228" t="str">
        <f t="shared" si="70"/>
        <v/>
      </c>
      <c r="AJ757" s="228" t="str">
        <f t="shared" si="71"/>
        <v/>
      </c>
    </row>
    <row r="758" spans="2:36" ht="16.8" hidden="1" thickBot="1" x14ac:dyDescent="0.35">
      <c r="B758" s="252">
        <v>753</v>
      </c>
      <c r="C758" s="253"/>
      <c r="D758" s="253"/>
      <c r="E758" s="253"/>
      <c r="F758" s="253"/>
      <c r="G758" s="253"/>
      <c r="H758" s="253"/>
      <c r="I758" s="253"/>
      <c r="J758" s="253"/>
      <c r="K758" s="253"/>
      <c r="L758" s="253"/>
      <c r="M758" s="253"/>
      <c r="N758" s="254"/>
      <c r="O758" s="254"/>
      <c r="P758" s="255"/>
      <c r="Q758" s="256"/>
      <c r="R758" s="256"/>
      <c r="S758" s="257" t="str">
        <f t="shared" si="66"/>
        <v/>
      </c>
      <c r="T758" s="253"/>
      <c r="U758" s="258"/>
      <c r="V758" s="253"/>
      <c r="W758" s="253"/>
      <c r="X758" s="253"/>
      <c r="Y758" s="253"/>
      <c r="Z758" s="258"/>
      <c r="AA758" s="258"/>
      <c r="AB758" s="259" t="str">
        <f t="shared" ca="1" si="67"/>
        <v/>
      </c>
      <c r="AC758" s="253"/>
      <c r="AD758" s="269"/>
      <c r="AE758" s="260"/>
      <c r="AF758" s="253" t="e">
        <f t="shared" ca="1" si="68"/>
        <v>#NUM!</v>
      </c>
      <c r="AG758" s="259" t="str">
        <f t="shared" ca="1" si="69"/>
        <v/>
      </c>
      <c r="AI758" s="228" t="str">
        <f t="shared" si="70"/>
        <v/>
      </c>
      <c r="AJ758" s="228" t="str">
        <f t="shared" si="71"/>
        <v/>
      </c>
    </row>
    <row r="759" spans="2:36" ht="16.8" hidden="1" thickBot="1" x14ac:dyDescent="0.35">
      <c r="B759" s="252">
        <v>754</v>
      </c>
      <c r="C759" s="253"/>
      <c r="D759" s="253"/>
      <c r="E759" s="253"/>
      <c r="F759" s="253"/>
      <c r="G759" s="253"/>
      <c r="H759" s="253"/>
      <c r="I759" s="253"/>
      <c r="J759" s="253"/>
      <c r="K759" s="253"/>
      <c r="L759" s="253"/>
      <c r="M759" s="253"/>
      <c r="N759" s="254"/>
      <c r="O759" s="254"/>
      <c r="P759" s="255"/>
      <c r="Q759" s="256"/>
      <c r="R759" s="256"/>
      <c r="S759" s="257" t="str">
        <f t="shared" si="66"/>
        <v/>
      </c>
      <c r="T759" s="253"/>
      <c r="U759" s="258"/>
      <c r="V759" s="253"/>
      <c r="W759" s="253"/>
      <c r="X759" s="253"/>
      <c r="Y759" s="253"/>
      <c r="Z759" s="258"/>
      <c r="AA759" s="258"/>
      <c r="AB759" s="259" t="str">
        <f t="shared" ca="1" si="67"/>
        <v/>
      </c>
      <c r="AC759" s="253"/>
      <c r="AD759" s="269"/>
      <c r="AE759" s="260"/>
      <c r="AF759" s="253" t="e">
        <f t="shared" ca="1" si="68"/>
        <v>#NUM!</v>
      </c>
      <c r="AG759" s="259" t="str">
        <f t="shared" ca="1" si="69"/>
        <v/>
      </c>
      <c r="AI759" s="228" t="str">
        <f t="shared" si="70"/>
        <v/>
      </c>
      <c r="AJ759" s="228" t="str">
        <f t="shared" si="71"/>
        <v/>
      </c>
    </row>
    <row r="760" spans="2:36" ht="16.8" hidden="1" thickBot="1" x14ac:dyDescent="0.35">
      <c r="B760" s="252">
        <v>755</v>
      </c>
      <c r="C760" s="253"/>
      <c r="D760" s="253"/>
      <c r="E760" s="253"/>
      <c r="F760" s="253"/>
      <c r="G760" s="253"/>
      <c r="H760" s="253"/>
      <c r="I760" s="253"/>
      <c r="J760" s="253"/>
      <c r="K760" s="253"/>
      <c r="L760" s="253"/>
      <c r="M760" s="253"/>
      <c r="N760" s="254"/>
      <c r="O760" s="254"/>
      <c r="P760" s="255"/>
      <c r="Q760" s="256"/>
      <c r="R760" s="256"/>
      <c r="S760" s="257" t="str">
        <f t="shared" si="66"/>
        <v/>
      </c>
      <c r="T760" s="253"/>
      <c r="U760" s="258"/>
      <c r="V760" s="253"/>
      <c r="W760" s="253"/>
      <c r="X760" s="253"/>
      <c r="Y760" s="253"/>
      <c r="Z760" s="258"/>
      <c r="AA760" s="258"/>
      <c r="AB760" s="259" t="str">
        <f t="shared" ca="1" si="67"/>
        <v/>
      </c>
      <c r="AC760" s="253"/>
      <c r="AD760" s="269"/>
      <c r="AE760" s="260"/>
      <c r="AF760" s="253" t="e">
        <f t="shared" ca="1" si="68"/>
        <v>#NUM!</v>
      </c>
      <c r="AG760" s="259" t="str">
        <f t="shared" ca="1" si="69"/>
        <v/>
      </c>
      <c r="AI760" s="228" t="str">
        <f t="shared" si="70"/>
        <v/>
      </c>
      <c r="AJ760" s="228" t="str">
        <f t="shared" si="71"/>
        <v/>
      </c>
    </row>
    <row r="761" spans="2:36" ht="16.8" hidden="1" thickBot="1" x14ac:dyDescent="0.35">
      <c r="B761" s="252">
        <v>756</v>
      </c>
      <c r="C761" s="253"/>
      <c r="D761" s="253"/>
      <c r="E761" s="253"/>
      <c r="F761" s="253"/>
      <c r="G761" s="253"/>
      <c r="H761" s="253"/>
      <c r="I761" s="253"/>
      <c r="J761" s="253"/>
      <c r="K761" s="253"/>
      <c r="L761" s="253"/>
      <c r="M761" s="253"/>
      <c r="N761" s="254"/>
      <c r="O761" s="254"/>
      <c r="P761" s="255"/>
      <c r="Q761" s="256"/>
      <c r="R761" s="256"/>
      <c r="S761" s="257" t="str">
        <f t="shared" si="66"/>
        <v/>
      </c>
      <c r="T761" s="253"/>
      <c r="U761" s="258"/>
      <c r="V761" s="253"/>
      <c r="W761" s="253"/>
      <c r="X761" s="253"/>
      <c r="Y761" s="253"/>
      <c r="Z761" s="258"/>
      <c r="AA761" s="258"/>
      <c r="AB761" s="259" t="str">
        <f t="shared" ca="1" si="67"/>
        <v/>
      </c>
      <c r="AC761" s="253"/>
      <c r="AD761" s="269"/>
      <c r="AE761" s="260"/>
      <c r="AF761" s="253" t="e">
        <f t="shared" ca="1" si="68"/>
        <v>#NUM!</v>
      </c>
      <c r="AG761" s="259" t="str">
        <f t="shared" ca="1" si="69"/>
        <v/>
      </c>
      <c r="AI761" s="228" t="str">
        <f t="shared" si="70"/>
        <v/>
      </c>
      <c r="AJ761" s="228" t="str">
        <f t="shared" si="71"/>
        <v/>
      </c>
    </row>
    <row r="762" spans="2:36" ht="16.8" hidden="1" thickBot="1" x14ac:dyDescent="0.35">
      <c r="B762" s="252">
        <v>757</v>
      </c>
      <c r="C762" s="253"/>
      <c r="D762" s="253"/>
      <c r="E762" s="253"/>
      <c r="F762" s="253"/>
      <c r="G762" s="253"/>
      <c r="H762" s="253"/>
      <c r="I762" s="253"/>
      <c r="J762" s="253"/>
      <c r="K762" s="253"/>
      <c r="L762" s="253"/>
      <c r="M762" s="253"/>
      <c r="N762" s="254"/>
      <c r="O762" s="254"/>
      <c r="P762" s="255"/>
      <c r="Q762" s="256"/>
      <c r="R762" s="256"/>
      <c r="S762" s="257" t="str">
        <f t="shared" si="66"/>
        <v/>
      </c>
      <c r="T762" s="253"/>
      <c r="U762" s="258"/>
      <c r="V762" s="253"/>
      <c r="W762" s="253"/>
      <c r="X762" s="253"/>
      <c r="Y762" s="253"/>
      <c r="Z762" s="258"/>
      <c r="AA762" s="258"/>
      <c r="AB762" s="259" t="str">
        <f t="shared" ca="1" si="67"/>
        <v/>
      </c>
      <c r="AC762" s="253"/>
      <c r="AD762" s="269"/>
      <c r="AE762" s="260"/>
      <c r="AF762" s="253" t="e">
        <f t="shared" ca="1" si="68"/>
        <v>#NUM!</v>
      </c>
      <c r="AG762" s="259" t="str">
        <f t="shared" ca="1" si="69"/>
        <v/>
      </c>
      <c r="AI762" s="228" t="str">
        <f t="shared" si="70"/>
        <v/>
      </c>
      <c r="AJ762" s="228" t="str">
        <f t="shared" si="71"/>
        <v/>
      </c>
    </row>
    <row r="763" spans="2:36" ht="16.8" hidden="1" thickBot="1" x14ac:dyDescent="0.35">
      <c r="B763" s="252">
        <v>758</v>
      </c>
      <c r="C763" s="253"/>
      <c r="D763" s="253"/>
      <c r="E763" s="253"/>
      <c r="F763" s="253"/>
      <c r="G763" s="253"/>
      <c r="H763" s="253"/>
      <c r="I763" s="253"/>
      <c r="J763" s="253"/>
      <c r="K763" s="253"/>
      <c r="L763" s="253"/>
      <c r="M763" s="253"/>
      <c r="N763" s="254"/>
      <c r="O763" s="254"/>
      <c r="P763" s="255"/>
      <c r="Q763" s="256"/>
      <c r="R763" s="256"/>
      <c r="S763" s="257" t="str">
        <f t="shared" si="66"/>
        <v/>
      </c>
      <c r="T763" s="253"/>
      <c r="U763" s="258"/>
      <c r="V763" s="253"/>
      <c r="W763" s="253"/>
      <c r="X763" s="253"/>
      <c r="Y763" s="253"/>
      <c r="Z763" s="258"/>
      <c r="AA763" s="258"/>
      <c r="AB763" s="259" t="str">
        <f t="shared" ca="1" si="67"/>
        <v/>
      </c>
      <c r="AC763" s="253"/>
      <c r="AD763" s="269"/>
      <c r="AE763" s="260"/>
      <c r="AF763" s="253" t="e">
        <f t="shared" ca="1" si="68"/>
        <v>#NUM!</v>
      </c>
      <c r="AG763" s="259" t="str">
        <f t="shared" ca="1" si="69"/>
        <v/>
      </c>
      <c r="AI763" s="228" t="str">
        <f t="shared" si="70"/>
        <v/>
      </c>
      <c r="AJ763" s="228" t="str">
        <f t="shared" si="71"/>
        <v/>
      </c>
    </row>
    <row r="764" spans="2:36" ht="16.8" hidden="1" thickBot="1" x14ac:dyDescent="0.35">
      <c r="B764" s="252">
        <v>759</v>
      </c>
      <c r="C764" s="253"/>
      <c r="D764" s="253"/>
      <c r="E764" s="253"/>
      <c r="F764" s="253"/>
      <c r="G764" s="253"/>
      <c r="H764" s="253"/>
      <c r="I764" s="253"/>
      <c r="J764" s="253"/>
      <c r="K764" s="253"/>
      <c r="L764" s="253"/>
      <c r="M764" s="253"/>
      <c r="N764" s="254"/>
      <c r="O764" s="254"/>
      <c r="P764" s="255"/>
      <c r="Q764" s="256"/>
      <c r="R764" s="256"/>
      <c r="S764" s="257" t="str">
        <f t="shared" si="66"/>
        <v/>
      </c>
      <c r="T764" s="253"/>
      <c r="U764" s="258"/>
      <c r="V764" s="253"/>
      <c r="W764" s="253"/>
      <c r="X764" s="253"/>
      <c r="Y764" s="253"/>
      <c r="Z764" s="258"/>
      <c r="AA764" s="258"/>
      <c r="AB764" s="259" t="str">
        <f t="shared" ca="1" si="67"/>
        <v/>
      </c>
      <c r="AC764" s="253"/>
      <c r="AD764" s="269"/>
      <c r="AE764" s="260"/>
      <c r="AF764" s="253" t="e">
        <f t="shared" ca="1" si="68"/>
        <v>#NUM!</v>
      </c>
      <c r="AG764" s="259" t="str">
        <f t="shared" ca="1" si="69"/>
        <v/>
      </c>
      <c r="AI764" s="228" t="str">
        <f t="shared" si="70"/>
        <v/>
      </c>
      <c r="AJ764" s="228" t="str">
        <f t="shared" si="71"/>
        <v/>
      </c>
    </row>
    <row r="765" spans="2:36" ht="16.8" hidden="1" thickBot="1" x14ac:dyDescent="0.35">
      <c r="B765" s="252">
        <v>760</v>
      </c>
      <c r="C765" s="253"/>
      <c r="D765" s="253"/>
      <c r="E765" s="253"/>
      <c r="F765" s="253"/>
      <c r="G765" s="253"/>
      <c r="H765" s="253"/>
      <c r="I765" s="253"/>
      <c r="J765" s="253"/>
      <c r="K765" s="253"/>
      <c r="L765" s="253"/>
      <c r="M765" s="253"/>
      <c r="N765" s="254"/>
      <c r="O765" s="254"/>
      <c r="P765" s="255"/>
      <c r="Q765" s="256"/>
      <c r="R765" s="256"/>
      <c r="S765" s="257" t="str">
        <f t="shared" si="66"/>
        <v/>
      </c>
      <c r="T765" s="253"/>
      <c r="U765" s="258"/>
      <c r="V765" s="253"/>
      <c r="W765" s="253"/>
      <c r="X765" s="253"/>
      <c r="Y765" s="253"/>
      <c r="Z765" s="258"/>
      <c r="AA765" s="258"/>
      <c r="AB765" s="259" t="str">
        <f t="shared" ca="1" si="67"/>
        <v/>
      </c>
      <c r="AC765" s="253"/>
      <c r="AD765" s="269"/>
      <c r="AE765" s="260"/>
      <c r="AF765" s="253" t="e">
        <f t="shared" ca="1" si="68"/>
        <v>#NUM!</v>
      </c>
      <c r="AG765" s="259" t="str">
        <f t="shared" ca="1" si="69"/>
        <v/>
      </c>
      <c r="AI765" s="228" t="str">
        <f t="shared" si="70"/>
        <v/>
      </c>
      <c r="AJ765" s="228" t="str">
        <f t="shared" si="71"/>
        <v/>
      </c>
    </row>
    <row r="766" spans="2:36" ht="16.8" hidden="1" thickBot="1" x14ac:dyDescent="0.35">
      <c r="B766" s="252">
        <v>761</v>
      </c>
      <c r="C766" s="253"/>
      <c r="D766" s="253"/>
      <c r="E766" s="253"/>
      <c r="F766" s="253"/>
      <c r="G766" s="253"/>
      <c r="H766" s="253"/>
      <c r="I766" s="253"/>
      <c r="J766" s="253"/>
      <c r="K766" s="253"/>
      <c r="L766" s="253"/>
      <c r="M766" s="253"/>
      <c r="N766" s="254"/>
      <c r="O766" s="254"/>
      <c r="P766" s="255"/>
      <c r="Q766" s="256"/>
      <c r="R766" s="256"/>
      <c r="S766" s="257" t="str">
        <f t="shared" si="66"/>
        <v/>
      </c>
      <c r="T766" s="253"/>
      <c r="U766" s="258"/>
      <c r="V766" s="253"/>
      <c r="W766" s="253"/>
      <c r="X766" s="253"/>
      <c r="Y766" s="253"/>
      <c r="Z766" s="258"/>
      <c r="AA766" s="258"/>
      <c r="AB766" s="259" t="str">
        <f t="shared" ca="1" si="67"/>
        <v/>
      </c>
      <c r="AC766" s="253"/>
      <c r="AD766" s="269"/>
      <c r="AE766" s="260"/>
      <c r="AF766" s="253" t="e">
        <f t="shared" ca="1" si="68"/>
        <v>#NUM!</v>
      </c>
      <c r="AG766" s="259" t="str">
        <f t="shared" ca="1" si="69"/>
        <v/>
      </c>
      <c r="AI766" s="228" t="str">
        <f t="shared" si="70"/>
        <v/>
      </c>
      <c r="AJ766" s="228" t="str">
        <f t="shared" si="71"/>
        <v/>
      </c>
    </row>
    <row r="767" spans="2:36" ht="16.8" hidden="1" thickBot="1" x14ac:dyDescent="0.35">
      <c r="B767" s="252">
        <v>762</v>
      </c>
      <c r="C767" s="253"/>
      <c r="D767" s="253"/>
      <c r="E767" s="253"/>
      <c r="F767" s="253"/>
      <c r="G767" s="253"/>
      <c r="H767" s="253"/>
      <c r="I767" s="253"/>
      <c r="J767" s="253"/>
      <c r="K767" s="253"/>
      <c r="L767" s="253"/>
      <c r="M767" s="253"/>
      <c r="N767" s="254"/>
      <c r="O767" s="254"/>
      <c r="P767" s="255"/>
      <c r="Q767" s="256"/>
      <c r="R767" s="256"/>
      <c r="S767" s="257" t="str">
        <f t="shared" si="66"/>
        <v/>
      </c>
      <c r="T767" s="253"/>
      <c r="U767" s="258"/>
      <c r="V767" s="253"/>
      <c r="W767" s="253"/>
      <c r="X767" s="253"/>
      <c r="Y767" s="253"/>
      <c r="Z767" s="258"/>
      <c r="AA767" s="258"/>
      <c r="AB767" s="259" t="str">
        <f t="shared" ca="1" si="67"/>
        <v/>
      </c>
      <c r="AC767" s="253"/>
      <c r="AD767" s="269"/>
      <c r="AE767" s="260"/>
      <c r="AF767" s="253" t="e">
        <f t="shared" ca="1" si="68"/>
        <v>#NUM!</v>
      </c>
      <c r="AG767" s="259" t="str">
        <f t="shared" ca="1" si="69"/>
        <v/>
      </c>
      <c r="AI767" s="228" t="str">
        <f t="shared" si="70"/>
        <v/>
      </c>
      <c r="AJ767" s="228" t="str">
        <f t="shared" si="71"/>
        <v/>
      </c>
    </row>
    <row r="768" spans="2:36" ht="16.8" hidden="1" thickBot="1" x14ac:dyDescent="0.35">
      <c r="B768" s="252">
        <v>763</v>
      </c>
      <c r="C768" s="253"/>
      <c r="D768" s="253"/>
      <c r="E768" s="253"/>
      <c r="F768" s="253"/>
      <c r="G768" s="253"/>
      <c r="H768" s="253"/>
      <c r="I768" s="253"/>
      <c r="J768" s="253"/>
      <c r="K768" s="253"/>
      <c r="L768" s="253"/>
      <c r="M768" s="253"/>
      <c r="N768" s="254"/>
      <c r="O768" s="254"/>
      <c r="P768" s="255"/>
      <c r="Q768" s="256"/>
      <c r="R768" s="256"/>
      <c r="S768" s="257" t="str">
        <f t="shared" si="66"/>
        <v/>
      </c>
      <c r="T768" s="253"/>
      <c r="U768" s="258"/>
      <c r="V768" s="253"/>
      <c r="W768" s="253"/>
      <c r="X768" s="253"/>
      <c r="Y768" s="253"/>
      <c r="Z768" s="258"/>
      <c r="AA768" s="258"/>
      <c r="AB768" s="259" t="str">
        <f t="shared" ca="1" si="67"/>
        <v/>
      </c>
      <c r="AC768" s="253"/>
      <c r="AD768" s="269"/>
      <c r="AE768" s="260"/>
      <c r="AF768" s="253" t="e">
        <f t="shared" ca="1" si="68"/>
        <v>#NUM!</v>
      </c>
      <c r="AG768" s="259" t="str">
        <f t="shared" ca="1" si="69"/>
        <v/>
      </c>
      <c r="AI768" s="228" t="str">
        <f t="shared" si="70"/>
        <v/>
      </c>
      <c r="AJ768" s="228" t="str">
        <f t="shared" si="71"/>
        <v/>
      </c>
    </row>
    <row r="769" spans="2:36" ht="16.8" hidden="1" thickBot="1" x14ac:dyDescent="0.35">
      <c r="B769" s="252">
        <v>764</v>
      </c>
      <c r="C769" s="253"/>
      <c r="D769" s="253"/>
      <c r="E769" s="253"/>
      <c r="F769" s="253"/>
      <c r="G769" s="253"/>
      <c r="H769" s="253"/>
      <c r="I769" s="253"/>
      <c r="J769" s="253"/>
      <c r="K769" s="253"/>
      <c r="L769" s="253"/>
      <c r="M769" s="253"/>
      <c r="N769" s="254"/>
      <c r="O769" s="254"/>
      <c r="P769" s="255"/>
      <c r="Q769" s="256"/>
      <c r="R769" s="256"/>
      <c r="S769" s="257" t="str">
        <f t="shared" si="66"/>
        <v/>
      </c>
      <c r="T769" s="253"/>
      <c r="U769" s="258"/>
      <c r="V769" s="253"/>
      <c r="W769" s="253"/>
      <c r="X769" s="253"/>
      <c r="Y769" s="253"/>
      <c r="Z769" s="258"/>
      <c r="AA769" s="258"/>
      <c r="AB769" s="259" t="str">
        <f t="shared" ca="1" si="67"/>
        <v/>
      </c>
      <c r="AC769" s="253"/>
      <c r="AD769" s="269"/>
      <c r="AE769" s="260"/>
      <c r="AF769" s="253" t="e">
        <f t="shared" ca="1" si="68"/>
        <v>#NUM!</v>
      </c>
      <c r="AG769" s="259" t="str">
        <f t="shared" ca="1" si="69"/>
        <v/>
      </c>
      <c r="AI769" s="228" t="str">
        <f t="shared" si="70"/>
        <v/>
      </c>
      <c r="AJ769" s="228" t="str">
        <f t="shared" si="71"/>
        <v/>
      </c>
    </row>
    <row r="770" spans="2:36" ht="16.8" hidden="1" thickBot="1" x14ac:dyDescent="0.35">
      <c r="B770" s="252">
        <v>765</v>
      </c>
      <c r="C770" s="253"/>
      <c r="D770" s="253"/>
      <c r="E770" s="253"/>
      <c r="F770" s="253"/>
      <c r="G770" s="253"/>
      <c r="H770" s="253"/>
      <c r="I770" s="253"/>
      <c r="J770" s="253"/>
      <c r="K770" s="253"/>
      <c r="L770" s="253"/>
      <c r="M770" s="253"/>
      <c r="N770" s="254"/>
      <c r="O770" s="254"/>
      <c r="P770" s="255"/>
      <c r="Q770" s="256"/>
      <c r="R770" s="256"/>
      <c r="S770" s="257" t="str">
        <f t="shared" si="66"/>
        <v/>
      </c>
      <c r="T770" s="253"/>
      <c r="U770" s="258"/>
      <c r="V770" s="253"/>
      <c r="W770" s="253"/>
      <c r="X770" s="253"/>
      <c r="Y770" s="253"/>
      <c r="Z770" s="258"/>
      <c r="AA770" s="258"/>
      <c r="AB770" s="259" t="str">
        <f t="shared" ca="1" si="67"/>
        <v/>
      </c>
      <c r="AC770" s="253"/>
      <c r="AD770" s="269"/>
      <c r="AE770" s="260"/>
      <c r="AF770" s="253" t="e">
        <f t="shared" ca="1" si="68"/>
        <v>#NUM!</v>
      </c>
      <c r="AG770" s="259" t="str">
        <f t="shared" ca="1" si="69"/>
        <v/>
      </c>
      <c r="AI770" s="228" t="str">
        <f t="shared" si="70"/>
        <v/>
      </c>
      <c r="AJ770" s="228" t="str">
        <f t="shared" si="71"/>
        <v/>
      </c>
    </row>
    <row r="771" spans="2:36" ht="16.8" hidden="1" thickBot="1" x14ac:dyDescent="0.35">
      <c r="B771" s="252">
        <v>766</v>
      </c>
      <c r="C771" s="253"/>
      <c r="D771" s="253"/>
      <c r="E771" s="253"/>
      <c r="F771" s="253"/>
      <c r="G771" s="253"/>
      <c r="H771" s="253"/>
      <c r="I771" s="253"/>
      <c r="J771" s="253"/>
      <c r="K771" s="253"/>
      <c r="L771" s="253"/>
      <c r="M771" s="253"/>
      <c r="N771" s="254"/>
      <c r="O771" s="254"/>
      <c r="P771" s="255"/>
      <c r="Q771" s="256"/>
      <c r="R771" s="256"/>
      <c r="S771" s="257" t="str">
        <f t="shared" si="66"/>
        <v/>
      </c>
      <c r="T771" s="253"/>
      <c r="U771" s="258"/>
      <c r="V771" s="253"/>
      <c r="W771" s="253"/>
      <c r="X771" s="253"/>
      <c r="Y771" s="253"/>
      <c r="Z771" s="258"/>
      <c r="AA771" s="258"/>
      <c r="AB771" s="259" t="str">
        <f t="shared" ca="1" si="67"/>
        <v/>
      </c>
      <c r="AC771" s="253"/>
      <c r="AD771" s="269"/>
      <c r="AE771" s="260"/>
      <c r="AF771" s="253" t="e">
        <f t="shared" ca="1" si="68"/>
        <v>#NUM!</v>
      </c>
      <c r="AG771" s="259" t="str">
        <f t="shared" ca="1" si="69"/>
        <v/>
      </c>
      <c r="AI771" s="228" t="str">
        <f t="shared" si="70"/>
        <v/>
      </c>
      <c r="AJ771" s="228" t="str">
        <f t="shared" si="71"/>
        <v/>
      </c>
    </row>
    <row r="772" spans="2:36" ht="16.8" hidden="1" thickBot="1" x14ac:dyDescent="0.35">
      <c r="B772" s="252">
        <v>767</v>
      </c>
      <c r="C772" s="253"/>
      <c r="D772" s="253"/>
      <c r="E772" s="253"/>
      <c r="F772" s="253"/>
      <c r="G772" s="253"/>
      <c r="H772" s="253"/>
      <c r="I772" s="253"/>
      <c r="J772" s="253"/>
      <c r="K772" s="253"/>
      <c r="L772" s="253"/>
      <c r="M772" s="253"/>
      <c r="N772" s="254"/>
      <c r="O772" s="254"/>
      <c r="P772" s="255"/>
      <c r="Q772" s="256"/>
      <c r="R772" s="256"/>
      <c r="S772" s="257" t="str">
        <f t="shared" si="66"/>
        <v/>
      </c>
      <c r="T772" s="253"/>
      <c r="U772" s="258"/>
      <c r="V772" s="253"/>
      <c r="W772" s="253"/>
      <c r="X772" s="253"/>
      <c r="Y772" s="253"/>
      <c r="Z772" s="258"/>
      <c r="AA772" s="258"/>
      <c r="AB772" s="259" t="str">
        <f t="shared" ca="1" si="67"/>
        <v/>
      </c>
      <c r="AC772" s="253"/>
      <c r="AD772" s="269"/>
      <c r="AE772" s="260"/>
      <c r="AF772" s="253" t="e">
        <f t="shared" ca="1" si="68"/>
        <v>#NUM!</v>
      </c>
      <c r="AG772" s="259" t="str">
        <f t="shared" ca="1" si="69"/>
        <v/>
      </c>
      <c r="AI772" s="228" t="str">
        <f t="shared" si="70"/>
        <v/>
      </c>
      <c r="AJ772" s="228" t="str">
        <f t="shared" si="71"/>
        <v/>
      </c>
    </row>
    <row r="773" spans="2:36" ht="16.8" hidden="1" thickBot="1" x14ac:dyDescent="0.35">
      <c r="B773" s="252">
        <v>768</v>
      </c>
      <c r="C773" s="253"/>
      <c r="D773" s="253"/>
      <c r="E773" s="253"/>
      <c r="F773" s="253"/>
      <c r="G773" s="253"/>
      <c r="H773" s="253"/>
      <c r="I773" s="253"/>
      <c r="J773" s="253"/>
      <c r="K773" s="253"/>
      <c r="L773" s="253"/>
      <c r="M773" s="253"/>
      <c r="N773" s="254"/>
      <c r="O773" s="254"/>
      <c r="P773" s="255"/>
      <c r="Q773" s="256"/>
      <c r="R773" s="256"/>
      <c r="S773" s="257" t="str">
        <f t="shared" si="66"/>
        <v/>
      </c>
      <c r="T773" s="253"/>
      <c r="U773" s="258"/>
      <c r="V773" s="253"/>
      <c r="W773" s="253"/>
      <c r="X773" s="253"/>
      <c r="Y773" s="253"/>
      <c r="Z773" s="258"/>
      <c r="AA773" s="258"/>
      <c r="AB773" s="259" t="str">
        <f t="shared" ca="1" si="67"/>
        <v/>
      </c>
      <c r="AC773" s="253"/>
      <c r="AD773" s="269"/>
      <c r="AE773" s="260"/>
      <c r="AF773" s="253" t="e">
        <f t="shared" ca="1" si="68"/>
        <v>#NUM!</v>
      </c>
      <c r="AG773" s="259" t="str">
        <f t="shared" ca="1" si="69"/>
        <v/>
      </c>
      <c r="AI773" s="228" t="str">
        <f t="shared" si="70"/>
        <v/>
      </c>
      <c r="AJ773" s="228" t="str">
        <f t="shared" si="71"/>
        <v/>
      </c>
    </row>
    <row r="774" spans="2:36" ht="16.8" hidden="1" thickBot="1" x14ac:dyDescent="0.35">
      <c r="B774" s="252">
        <v>769</v>
      </c>
      <c r="C774" s="253"/>
      <c r="D774" s="253"/>
      <c r="E774" s="253"/>
      <c r="F774" s="253"/>
      <c r="G774" s="253"/>
      <c r="H774" s="253"/>
      <c r="I774" s="253"/>
      <c r="J774" s="253"/>
      <c r="K774" s="253"/>
      <c r="L774" s="253"/>
      <c r="M774" s="253"/>
      <c r="N774" s="254"/>
      <c r="O774" s="254"/>
      <c r="P774" s="255"/>
      <c r="Q774" s="256"/>
      <c r="R774" s="256"/>
      <c r="S774" s="257" t="str">
        <f t="shared" si="66"/>
        <v/>
      </c>
      <c r="T774" s="253"/>
      <c r="U774" s="258"/>
      <c r="V774" s="253"/>
      <c r="W774" s="253"/>
      <c r="X774" s="253"/>
      <c r="Y774" s="253"/>
      <c r="Z774" s="258"/>
      <c r="AA774" s="258"/>
      <c r="AB774" s="259" t="str">
        <f t="shared" ca="1" si="67"/>
        <v/>
      </c>
      <c r="AC774" s="253"/>
      <c r="AD774" s="269"/>
      <c r="AE774" s="260"/>
      <c r="AF774" s="253" t="e">
        <f t="shared" ca="1" si="68"/>
        <v>#NUM!</v>
      </c>
      <c r="AG774" s="259" t="str">
        <f t="shared" ca="1" si="69"/>
        <v/>
      </c>
      <c r="AI774" s="228" t="str">
        <f t="shared" si="70"/>
        <v/>
      </c>
      <c r="AJ774" s="228" t="str">
        <f t="shared" si="71"/>
        <v/>
      </c>
    </row>
    <row r="775" spans="2:36" ht="16.8" hidden="1" thickBot="1" x14ac:dyDescent="0.35">
      <c r="B775" s="252">
        <v>770</v>
      </c>
      <c r="C775" s="253"/>
      <c r="D775" s="253"/>
      <c r="E775" s="253"/>
      <c r="F775" s="253"/>
      <c r="G775" s="253"/>
      <c r="H775" s="253"/>
      <c r="I775" s="253"/>
      <c r="J775" s="253"/>
      <c r="K775" s="253"/>
      <c r="L775" s="253"/>
      <c r="M775" s="253"/>
      <c r="N775" s="254"/>
      <c r="O775" s="254"/>
      <c r="P775" s="255"/>
      <c r="Q775" s="256"/>
      <c r="R775" s="256"/>
      <c r="S775" s="257" t="str">
        <f t="shared" ref="S775:S838" si="72">IF(O775&lt;&gt;0,IF(P775&lt;&gt;0,SUM(P775+Q775*O775+O775*R775),IF(Q775&lt;&gt;0,SUM(P775+Q775*O775+O775*R775),"")),IF(P775&lt;&gt;0,SUM(P775+Q775*N775+N775*R775),IF(Q775&lt;&gt;0,SUM(P775+Q775*N775+N775*R775),"")))</f>
        <v/>
      </c>
      <c r="T775" s="253"/>
      <c r="U775" s="258"/>
      <c r="V775" s="253"/>
      <c r="W775" s="253"/>
      <c r="X775" s="253"/>
      <c r="Y775" s="253"/>
      <c r="Z775" s="258"/>
      <c r="AA775" s="258"/>
      <c r="AB775" s="259" t="str">
        <f t="shared" ref="AB775:AB838" ca="1" si="73">IFERROR(IF(Z775&lt;&gt;"",IF(AA775="",CONCATENATE(DATEDIF(Z775,TODAY(),"D")," dias"),CONCATENATE(DATEDIF(Z775,AA775,"D")," dias")),""),"")</f>
        <v/>
      </c>
      <c r="AC775" s="253"/>
      <c r="AD775" s="269"/>
      <c r="AE775" s="260"/>
      <c r="AF775" s="253" t="e">
        <f t="shared" ref="AF775:AF838" ca="1" si="74">DATEDIF(TODAY(),U775,"D")</f>
        <v>#NUM!</v>
      </c>
      <c r="AG775" s="259" t="str">
        <f t="shared" ref="AG775:AG838" ca="1" si="75">IFERROR(IF(Z775&lt;&gt;"",IF(AA775="",DATEDIF(Z775,TODAY(),"D"),DATEDIF(Z775,AA775,"D")),""),"")</f>
        <v/>
      </c>
      <c r="AI775" s="228" t="str">
        <f t="shared" ref="AI775:AI838" si="76">IF(I775&lt;&gt;"",IF(F775&lt;&gt;"",CONCATENATE(I775," - ",G775," (",F775,")"),CONCATENATE(I775," - ",G775)),"")</f>
        <v/>
      </c>
      <c r="AJ775" s="228" t="str">
        <f t="shared" ref="AJ775:AJ838" si="77">IF(I775&lt;&gt;"",IF(F775&lt;&gt;"",CONCATENATE(I775," - ",G775," (",F775,")"),CONCATENATE(I775," - ",G775)),"")</f>
        <v/>
      </c>
    </row>
    <row r="776" spans="2:36" ht="16.8" hidden="1" thickBot="1" x14ac:dyDescent="0.35">
      <c r="B776" s="252">
        <v>771</v>
      </c>
      <c r="C776" s="253"/>
      <c r="D776" s="253"/>
      <c r="E776" s="253"/>
      <c r="F776" s="253"/>
      <c r="G776" s="253"/>
      <c r="H776" s="253"/>
      <c r="I776" s="253"/>
      <c r="J776" s="253"/>
      <c r="K776" s="253"/>
      <c r="L776" s="253"/>
      <c r="M776" s="253"/>
      <c r="N776" s="254"/>
      <c r="O776" s="254"/>
      <c r="P776" s="255"/>
      <c r="Q776" s="256"/>
      <c r="R776" s="256"/>
      <c r="S776" s="257" t="str">
        <f t="shared" si="72"/>
        <v/>
      </c>
      <c r="T776" s="253"/>
      <c r="U776" s="258"/>
      <c r="V776" s="253"/>
      <c r="W776" s="253"/>
      <c r="X776" s="253"/>
      <c r="Y776" s="253"/>
      <c r="Z776" s="258"/>
      <c r="AA776" s="258"/>
      <c r="AB776" s="259" t="str">
        <f t="shared" ca="1" si="73"/>
        <v/>
      </c>
      <c r="AC776" s="253"/>
      <c r="AD776" s="269"/>
      <c r="AE776" s="260"/>
      <c r="AF776" s="253" t="e">
        <f t="shared" ca="1" si="74"/>
        <v>#NUM!</v>
      </c>
      <c r="AG776" s="259" t="str">
        <f t="shared" ca="1" si="75"/>
        <v/>
      </c>
      <c r="AI776" s="228" t="str">
        <f t="shared" si="76"/>
        <v/>
      </c>
      <c r="AJ776" s="228" t="str">
        <f t="shared" si="77"/>
        <v/>
      </c>
    </row>
    <row r="777" spans="2:36" ht="16.8" hidden="1" thickBot="1" x14ac:dyDescent="0.35">
      <c r="B777" s="252">
        <v>772</v>
      </c>
      <c r="C777" s="253"/>
      <c r="D777" s="253"/>
      <c r="E777" s="253"/>
      <c r="F777" s="253"/>
      <c r="G777" s="253"/>
      <c r="H777" s="253"/>
      <c r="I777" s="253"/>
      <c r="J777" s="253"/>
      <c r="K777" s="253"/>
      <c r="L777" s="253"/>
      <c r="M777" s="253"/>
      <c r="N777" s="254"/>
      <c r="O777" s="254"/>
      <c r="P777" s="255"/>
      <c r="Q777" s="256"/>
      <c r="R777" s="256"/>
      <c r="S777" s="257" t="str">
        <f t="shared" si="72"/>
        <v/>
      </c>
      <c r="T777" s="253"/>
      <c r="U777" s="258"/>
      <c r="V777" s="253"/>
      <c r="W777" s="253"/>
      <c r="X777" s="253"/>
      <c r="Y777" s="253"/>
      <c r="Z777" s="258"/>
      <c r="AA777" s="258"/>
      <c r="AB777" s="259" t="str">
        <f t="shared" ca="1" si="73"/>
        <v/>
      </c>
      <c r="AC777" s="253"/>
      <c r="AD777" s="269"/>
      <c r="AE777" s="260"/>
      <c r="AF777" s="253" t="e">
        <f t="shared" ca="1" si="74"/>
        <v>#NUM!</v>
      </c>
      <c r="AG777" s="259" t="str">
        <f t="shared" ca="1" si="75"/>
        <v/>
      </c>
      <c r="AI777" s="228" t="str">
        <f t="shared" si="76"/>
        <v/>
      </c>
      <c r="AJ777" s="228" t="str">
        <f t="shared" si="77"/>
        <v/>
      </c>
    </row>
    <row r="778" spans="2:36" ht="16.8" hidden="1" thickBot="1" x14ac:dyDescent="0.35">
      <c r="B778" s="252">
        <v>773</v>
      </c>
      <c r="C778" s="253"/>
      <c r="D778" s="253"/>
      <c r="E778" s="253"/>
      <c r="F778" s="253"/>
      <c r="G778" s="253"/>
      <c r="H778" s="253"/>
      <c r="I778" s="253"/>
      <c r="J778" s="253"/>
      <c r="K778" s="253"/>
      <c r="L778" s="253"/>
      <c r="M778" s="253"/>
      <c r="N778" s="254"/>
      <c r="O778" s="254"/>
      <c r="P778" s="255"/>
      <c r="Q778" s="256"/>
      <c r="R778" s="256"/>
      <c r="S778" s="257" t="str">
        <f t="shared" si="72"/>
        <v/>
      </c>
      <c r="T778" s="253"/>
      <c r="U778" s="258"/>
      <c r="V778" s="253"/>
      <c r="W778" s="253"/>
      <c r="X778" s="253"/>
      <c r="Y778" s="253"/>
      <c r="Z778" s="258"/>
      <c r="AA778" s="258"/>
      <c r="AB778" s="259" t="str">
        <f t="shared" ca="1" si="73"/>
        <v/>
      </c>
      <c r="AC778" s="253"/>
      <c r="AD778" s="269"/>
      <c r="AE778" s="260"/>
      <c r="AF778" s="253" t="e">
        <f t="shared" ca="1" si="74"/>
        <v>#NUM!</v>
      </c>
      <c r="AG778" s="259" t="str">
        <f t="shared" ca="1" si="75"/>
        <v/>
      </c>
      <c r="AI778" s="228" t="str">
        <f t="shared" si="76"/>
        <v/>
      </c>
      <c r="AJ778" s="228" t="str">
        <f t="shared" si="77"/>
        <v/>
      </c>
    </row>
    <row r="779" spans="2:36" ht="16.8" hidden="1" thickBot="1" x14ac:dyDescent="0.35">
      <c r="B779" s="252">
        <v>774</v>
      </c>
      <c r="C779" s="253"/>
      <c r="D779" s="253"/>
      <c r="E779" s="253"/>
      <c r="F779" s="253"/>
      <c r="G779" s="253"/>
      <c r="H779" s="253"/>
      <c r="I779" s="253"/>
      <c r="J779" s="253"/>
      <c r="K779" s="253"/>
      <c r="L779" s="253"/>
      <c r="M779" s="253"/>
      <c r="N779" s="254"/>
      <c r="O779" s="254"/>
      <c r="P779" s="255"/>
      <c r="Q779" s="256"/>
      <c r="R779" s="256"/>
      <c r="S779" s="257" t="str">
        <f t="shared" si="72"/>
        <v/>
      </c>
      <c r="T779" s="253"/>
      <c r="U779" s="258"/>
      <c r="V779" s="253"/>
      <c r="W779" s="253"/>
      <c r="X779" s="253"/>
      <c r="Y779" s="253"/>
      <c r="Z779" s="258"/>
      <c r="AA779" s="258"/>
      <c r="AB779" s="259" t="str">
        <f t="shared" ca="1" si="73"/>
        <v/>
      </c>
      <c r="AC779" s="253"/>
      <c r="AD779" s="269"/>
      <c r="AE779" s="260"/>
      <c r="AF779" s="253" t="e">
        <f t="shared" ca="1" si="74"/>
        <v>#NUM!</v>
      </c>
      <c r="AG779" s="259" t="str">
        <f t="shared" ca="1" si="75"/>
        <v/>
      </c>
      <c r="AI779" s="228" t="str">
        <f t="shared" si="76"/>
        <v/>
      </c>
      <c r="AJ779" s="228" t="str">
        <f t="shared" si="77"/>
        <v/>
      </c>
    </row>
    <row r="780" spans="2:36" ht="16.8" hidden="1" thickBot="1" x14ac:dyDescent="0.35">
      <c r="B780" s="252">
        <v>775</v>
      </c>
      <c r="C780" s="253"/>
      <c r="D780" s="253"/>
      <c r="E780" s="253"/>
      <c r="F780" s="253"/>
      <c r="G780" s="253"/>
      <c r="H780" s="253"/>
      <c r="I780" s="253"/>
      <c r="J780" s="253"/>
      <c r="K780" s="253"/>
      <c r="L780" s="253"/>
      <c r="M780" s="253"/>
      <c r="N780" s="254"/>
      <c r="O780" s="254"/>
      <c r="P780" s="255"/>
      <c r="Q780" s="256"/>
      <c r="R780" s="256"/>
      <c r="S780" s="257" t="str">
        <f t="shared" si="72"/>
        <v/>
      </c>
      <c r="T780" s="253"/>
      <c r="U780" s="258"/>
      <c r="V780" s="253"/>
      <c r="W780" s="253"/>
      <c r="X780" s="253"/>
      <c r="Y780" s="253"/>
      <c r="Z780" s="258"/>
      <c r="AA780" s="258"/>
      <c r="AB780" s="259" t="str">
        <f t="shared" ca="1" si="73"/>
        <v/>
      </c>
      <c r="AC780" s="253"/>
      <c r="AD780" s="269"/>
      <c r="AE780" s="260"/>
      <c r="AF780" s="253" t="e">
        <f t="shared" ca="1" si="74"/>
        <v>#NUM!</v>
      </c>
      <c r="AG780" s="259" t="str">
        <f t="shared" ca="1" si="75"/>
        <v/>
      </c>
      <c r="AI780" s="228" t="str">
        <f t="shared" si="76"/>
        <v/>
      </c>
      <c r="AJ780" s="228" t="str">
        <f t="shared" si="77"/>
        <v/>
      </c>
    </row>
    <row r="781" spans="2:36" ht="27.75" hidden="1" customHeight="1" thickBot="1" x14ac:dyDescent="0.35">
      <c r="B781" s="252">
        <v>776</v>
      </c>
      <c r="C781" s="253"/>
      <c r="D781" s="253"/>
      <c r="E781" s="253"/>
      <c r="F781" s="253"/>
      <c r="G781" s="253"/>
      <c r="H781" s="253"/>
      <c r="I781" s="253"/>
      <c r="J781" s="253"/>
      <c r="K781" s="253"/>
      <c r="L781" s="253"/>
      <c r="M781" s="253"/>
      <c r="N781" s="254"/>
      <c r="O781" s="254"/>
      <c r="P781" s="255"/>
      <c r="Q781" s="256"/>
      <c r="R781" s="256"/>
      <c r="S781" s="257" t="str">
        <f t="shared" si="72"/>
        <v/>
      </c>
      <c r="T781" s="253"/>
      <c r="U781" s="258"/>
      <c r="V781" s="253"/>
      <c r="W781" s="253"/>
      <c r="X781" s="253"/>
      <c r="Y781" s="253"/>
      <c r="Z781" s="258"/>
      <c r="AA781" s="258"/>
      <c r="AB781" s="259" t="str">
        <f t="shared" ca="1" si="73"/>
        <v/>
      </c>
      <c r="AC781" s="253"/>
      <c r="AD781" s="269"/>
      <c r="AE781" s="260"/>
      <c r="AF781" s="253" t="e">
        <f t="shared" ca="1" si="74"/>
        <v>#NUM!</v>
      </c>
      <c r="AG781" s="259" t="str">
        <f t="shared" ca="1" si="75"/>
        <v/>
      </c>
      <c r="AI781" s="228" t="str">
        <f t="shared" si="76"/>
        <v/>
      </c>
      <c r="AJ781" s="228" t="str">
        <f t="shared" si="77"/>
        <v/>
      </c>
    </row>
    <row r="782" spans="2:36" ht="16.8" hidden="1" thickBot="1" x14ac:dyDescent="0.35">
      <c r="B782" s="252">
        <v>777</v>
      </c>
      <c r="C782" s="253"/>
      <c r="D782" s="253"/>
      <c r="E782" s="253"/>
      <c r="F782" s="253"/>
      <c r="G782" s="253"/>
      <c r="H782" s="253"/>
      <c r="I782" s="253"/>
      <c r="J782" s="253"/>
      <c r="K782" s="253"/>
      <c r="L782" s="253"/>
      <c r="M782" s="253"/>
      <c r="N782" s="254"/>
      <c r="O782" s="254"/>
      <c r="P782" s="255"/>
      <c r="Q782" s="256"/>
      <c r="R782" s="256"/>
      <c r="S782" s="257" t="str">
        <f t="shared" si="72"/>
        <v/>
      </c>
      <c r="T782" s="253"/>
      <c r="U782" s="258"/>
      <c r="V782" s="253"/>
      <c r="W782" s="253"/>
      <c r="X782" s="253"/>
      <c r="Y782" s="253"/>
      <c r="Z782" s="258"/>
      <c r="AA782" s="258"/>
      <c r="AB782" s="259" t="str">
        <f t="shared" ca="1" si="73"/>
        <v/>
      </c>
      <c r="AC782" s="253"/>
      <c r="AD782" s="269"/>
      <c r="AE782" s="260"/>
      <c r="AF782" s="253" t="e">
        <f t="shared" ca="1" si="74"/>
        <v>#NUM!</v>
      </c>
      <c r="AG782" s="259" t="str">
        <f t="shared" ca="1" si="75"/>
        <v/>
      </c>
      <c r="AI782" s="228" t="str">
        <f t="shared" si="76"/>
        <v/>
      </c>
      <c r="AJ782" s="228" t="str">
        <f t="shared" si="77"/>
        <v/>
      </c>
    </row>
    <row r="783" spans="2:36" ht="16.8" hidden="1" thickBot="1" x14ac:dyDescent="0.35">
      <c r="B783" s="252">
        <v>778</v>
      </c>
      <c r="C783" s="253"/>
      <c r="D783" s="253"/>
      <c r="E783" s="253"/>
      <c r="F783" s="253"/>
      <c r="G783" s="253"/>
      <c r="H783" s="253"/>
      <c r="I783" s="253"/>
      <c r="J783" s="253"/>
      <c r="K783" s="253"/>
      <c r="L783" s="253"/>
      <c r="M783" s="253"/>
      <c r="N783" s="254"/>
      <c r="O783" s="254"/>
      <c r="P783" s="255"/>
      <c r="Q783" s="256"/>
      <c r="R783" s="256"/>
      <c r="S783" s="257" t="str">
        <f t="shared" si="72"/>
        <v/>
      </c>
      <c r="T783" s="253"/>
      <c r="U783" s="258"/>
      <c r="V783" s="253"/>
      <c r="W783" s="253"/>
      <c r="X783" s="253"/>
      <c r="Y783" s="253"/>
      <c r="Z783" s="258"/>
      <c r="AA783" s="258"/>
      <c r="AB783" s="259" t="str">
        <f t="shared" ca="1" si="73"/>
        <v/>
      </c>
      <c r="AC783" s="253"/>
      <c r="AD783" s="269"/>
      <c r="AE783" s="260"/>
      <c r="AF783" s="253" t="e">
        <f t="shared" ca="1" si="74"/>
        <v>#NUM!</v>
      </c>
      <c r="AG783" s="259" t="str">
        <f t="shared" ca="1" si="75"/>
        <v/>
      </c>
      <c r="AI783" s="228" t="str">
        <f t="shared" si="76"/>
        <v/>
      </c>
      <c r="AJ783" s="228" t="str">
        <f t="shared" si="77"/>
        <v/>
      </c>
    </row>
    <row r="784" spans="2:36" ht="16.8" hidden="1" thickBot="1" x14ac:dyDescent="0.35">
      <c r="B784" s="252">
        <v>779</v>
      </c>
      <c r="C784" s="253"/>
      <c r="D784" s="253"/>
      <c r="E784" s="253"/>
      <c r="F784" s="253"/>
      <c r="G784" s="253"/>
      <c r="H784" s="253"/>
      <c r="I784" s="253"/>
      <c r="J784" s="253"/>
      <c r="K784" s="253"/>
      <c r="L784" s="253"/>
      <c r="M784" s="253"/>
      <c r="N784" s="254"/>
      <c r="O784" s="254"/>
      <c r="P784" s="255"/>
      <c r="Q784" s="256"/>
      <c r="R784" s="256"/>
      <c r="S784" s="257" t="str">
        <f t="shared" si="72"/>
        <v/>
      </c>
      <c r="T784" s="253"/>
      <c r="U784" s="258"/>
      <c r="V784" s="253"/>
      <c r="W784" s="253"/>
      <c r="X784" s="253"/>
      <c r="Y784" s="253"/>
      <c r="Z784" s="258"/>
      <c r="AA784" s="258"/>
      <c r="AB784" s="259" t="str">
        <f t="shared" ca="1" si="73"/>
        <v/>
      </c>
      <c r="AC784" s="253"/>
      <c r="AD784" s="269"/>
      <c r="AE784" s="260"/>
      <c r="AF784" s="253" t="e">
        <f t="shared" ca="1" si="74"/>
        <v>#NUM!</v>
      </c>
      <c r="AG784" s="259" t="str">
        <f t="shared" ca="1" si="75"/>
        <v/>
      </c>
      <c r="AI784" s="228" t="str">
        <f t="shared" si="76"/>
        <v/>
      </c>
      <c r="AJ784" s="228" t="str">
        <f t="shared" si="77"/>
        <v/>
      </c>
    </row>
    <row r="785" spans="2:36" ht="16.8" hidden="1" thickBot="1" x14ac:dyDescent="0.35">
      <c r="B785" s="252">
        <v>780</v>
      </c>
      <c r="C785" s="253"/>
      <c r="D785" s="253"/>
      <c r="E785" s="253"/>
      <c r="F785" s="253"/>
      <c r="G785" s="253"/>
      <c r="H785" s="253"/>
      <c r="I785" s="253"/>
      <c r="J785" s="253"/>
      <c r="K785" s="253"/>
      <c r="L785" s="253"/>
      <c r="M785" s="253"/>
      <c r="N785" s="254"/>
      <c r="O785" s="254"/>
      <c r="P785" s="255"/>
      <c r="Q785" s="256"/>
      <c r="R785" s="256"/>
      <c r="S785" s="257" t="str">
        <f t="shared" si="72"/>
        <v/>
      </c>
      <c r="T785" s="253"/>
      <c r="U785" s="258"/>
      <c r="V785" s="253"/>
      <c r="W785" s="253"/>
      <c r="X785" s="253"/>
      <c r="Y785" s="253"/>
      <c r="Z785" s="258"/>
      <c r="AA785" s="258"/>
      <c r="AB785" s="259" t="str">
        <f t="shared" ca="1" si="73"/>
        <v/>
      </c>
      <c r="AC785" s="253"/>
      <c r="AD785" s="269"/>
      <c r="AE785" s="260"/>
      <c r="AF785" s="253" t="e">
        <f t="shared" ca="1" si="74"/>
        <v>#NUM!</v>
      </c>
      <c r="AG785" s="259" t="str">
        <f t="shared" ca="1" si="75"/>
        <v/>
      </c>
      <c r="AI785" s="228" t="str">
        <f t="shared" si="76"/>
        <v/>
      </c>
      <c r="AJ785" s="228" t="str">
        <f t="shared" si="77"/>
        <v/>
      </c>
    </row>
    <row r="786" spans="2:36" ht="16.8" hidden="1" thickBot="1" x14ac:dyDescent="0.35">
      <c r="B786" s="252">
        <v>781</v>
      </c>
      <c r="C786" s="253"/>
      <c r="D786" s="253"/>
      <c r="E786" s="253"/>
      <c r="F786" s="253"/>
      <c r="G786" s="253"/>
      <c r="H786" s="253"/>
      <c r="I786" s="253"/>
      <c r="J786" s="253"/>
      <c r="K786" s="253"/>
      <c r="L786" s="253"/>
      <c r="M786" s="253"/>
      <c r="N786" s="254"/>
      <c r="O786" s="254"/>
      <c r="P786" s="255"/>
      <c r="Q786" s="256"/>
      <c r="R786" s="256"/>
      <c r="S786" s="257" t="str">
        <f t="shared" si="72"/>
        <v/>
      </c>
      <c r="T786" s="253"/>
      <c r="U786" s="258"/>
      <c r="V786" s="253"/>
      <c r="W786" s="253"/>
      <c r="X786" s="253"/>
      <c r="Y786" s="253"/>
      <c r="Z786" s="258"/>
      <c r="AA786" s="258"/>
      <c r="AB786" s="259" t="str">
        <f t="shared" ca="1" si="73"/>
        <v/>
      </c>
      <c r="AC786" s="253"/>
      <c r="AD786" s="269"/>
      <c r="AE786" s="260"/>
      <c r="AF786" s="253" t="e">
        <f t="shared" ca="1" si="74"/>
        <v>#NUM!</v>
      </c>
      <c r="AG786" s="259" t="str">
        <f t="shared" ca="1" si="75"/>
        <v/>
      </c>
      <c r="AI786" s="228" t="str">
        <f t="shared" si="76"/>
        <v/>
      </c>
      <c r="AJ786" s="228" t="str">
        <f t="shared" si="77"/>
        <v/>
      </c>
    </row>
    <row r="787" spans="2:36" ht="18" hidden="1" customHeight="1" thickBot="1" x14ac:dyDescent="0.35">
      <c r="B787" s="252">
        <v>782</v>
      </c>
      <c r="C787" s="253"/>
      <c r="D787" s="253"/>
      <c r="E787" s="253"/>
      <c r="F787" s="253"/>
      <c r="G787" s="253"/>
      <c r="H787" s="253"/>
      <c r="I787" s="253"/>
      <c r="J787" s="253"/>
      <c r="K787" s="253"/>
      <c r="L787" s="253"/>
      <c r="M787" s="253"/>
      <c r="N787" s="254"/>
      <c r="O787" s="254"/>
      <c r="P787" s="255"/>
      <c r="Q787" s="256"/>
      <c r="R787" s="256"/>
      <c r="S787" s="257" t="str">
        <f t="shared" si="72"/>
        <v/>
      </c>
      <c r="T787" s="253"/>
      <c r="U787" s="258"/>
      <c r="V787" s="253"/>
      <c r="W787" s="253"/>
      <c r="X787" s="253"/>
      <c r="Y787" s="253"/>
      <c r="Z787" s="258"/>
      <c r="AA787" s="258"/>
      <c r="AB787" s="259" t="str">
        <f t="shared" ca="1" si="73"/>
        <v/>
      </c>
      <c r="AC787" s="253"/>
      <c r="AD787" s="269"/>
      <c r="AE787" s="260"/>
      <c r="AF787" s="253" t="e">
        <f t="shared" ca="1" si="74"/>
        <v>#NUM!</v>
      </c>
      <c r="AG787" s="259" t="str">
        <f t="shared" ca="1" si="75"/>
        <v/>
      </c>
      <c r="AI787" s="228" t="str">
        <f t="shared" si="76"/>
        <v/>
      </c>
      <c r="AJ787" s="228" t="str">
        <f t="shared" si="77"/>
        <v/>
      </c>
    </row>
    <row r="788" spans="2:36" ht="16.8" hidden="1" thickBot="1" x14ac:dyDescent="0.35">
      <c r="B788" s="252">
        <v>783</v>
      </c>
      <c r="C788" s="253"/>
      <c r="D788" s="253"/>
      <c r="E788" s="253"/>
      <c r="F788" s="253"/>
      <c r="G788" s="253"/>
      <c r="H788" s="253"/>
      <c r="I788" s="253"/>
      <c r="J788" s="253"/>
      <c r="K788" s="253"/>
      <c r="L788" s="253"/>
      <c r="M788" s="253"/>
      <c r="N788" s="254"/>
      <c r="O788" s="254"/>
      <c r="P788" s="255"/>
      <c r="Q788" s="256"/>
      <c r="R788" s="256"/>
      <c r="S788" s="257" t="str">
        <f t="shared" si="72"/>
        <v/>
      </c>
      <c r="T788" s="253"/>
      <c r="U788" s="258"/>
      <c r="V788" s="253"/>
      <c r="W788" s="253"/>
      <c r="X788" s="253"/>
      <c r="Y788" s="253"/>
      <c r="Z788" s="258"/>
      <c r="AA788" s="258"/>
      <c r="AB788" s="259" t="str">
        <f t="shared" ca="1" si="73"/>
        <v/>
      </c>
      <c r="AC788" s="253"/>
      <c r="AD788" s="269"/>
      <c r="AE788" s="260"/>
      <c r="AF788" s="253" t="e">
        <f t="shared" ca="1" si="74"/>
        <v>#NUM!</v>
      </c>
      <c r="AG788" s="259" t="str">
        <f t="shared" ca="1" si="75"/>
        <v/>
      </c>
      <c r="AI788" s="228" t="str">
        <f t="shared" si="76"/>
        <v/>
      </c>
      <c r="AJ788" s="228" t="str">
        <f t="shared" si="77"/>
        <v/>
      </c>
    </row>
    <row r="789" spans="2:36" ht="16.8" hidden="1" thickBot="1" x14ac:dyDescent="0.35">
      <c r="B789" s="252">
        <v>784</v>
      </c>
      <c r="C789" s="253"/>
      <c r="D789" s="253"/>
      <c r="E789" s="253"/>
      <c r="F789" s="253"/>
      <c r="G789" s="253"/>
      <c r="H789" s="253"/>
      <c r="I789" s="253"/>
      <c r="J789" s="253"/>
      <c r="K789" s="253"/>
      <c r="L789" s="253"/>
      <c r="M789" s="253"/>
      <c r="N789" s="254"/>
      <c r="O789" s="254"/>
      <c r="P789" s="255"/>
      <c r="Q789" s="256"/>
      <c r="R789" s="256"/>
      <c r="S789" s="257" t="str">
        <f t="shared" si="72"/>
        <v/>
      </c>
      <c r="T789" s="253"/>
      <c r="U789" s="258"/>
      <c r="V789" s="253"/>
      <c r="W789" s="253"/>
      <c r="X789" s="253"/>
      <c r="Y789" s="253"/>
      <c r="Z789" s="258"/>
      <c r="AA789" s="258"/>
      <c r="AB789" s="259" t="str">
        <f t="shared" ca="1" si="73"/>
        <v/>
      </c>
      <c r="AC789" s="253"/>
      <c r="AD789" s="269"/>
      <c r="AE789" s="260"/>
      <c r="AF789" s="253" t="e">
        <f t="shared" ca="1" si="74"/>
        <v>#NUM!</v>
      </c>
      <c r="AG789" s="259" t="str">
        <f t="shared" ca="1" si="75"/>
        <v/>
      </c>
      <c r="AI789" s="228" t="str">
        <f t="shared" si="76"/>
        <v/>
      </c>
      <c r="AJ789" s="228" t="str">
        <f t="shared" si="77"/>
        <v/>
      </c>
    </row>
    <row r="790" spans="2:36" ht="16.8" hidden="1" thickBot="1" x14ac:dyDescent="0.35">
      <c r="B790" s="252">
        <v>785</v>
      </c>
      <c r="C790" s="253"/>
      <c r="D790" s="253"/>
      <c r="E790" s="253"/>
      <c r="F790" s="253"/>
      <c r="G790" s="253"/>
      <c r="H790" s="253"/>
      <c r="I790" s="253"/>
      <c r="J790" s="253"/>
      <c r="K790" s="253"/>
      <c r="L790" s="253"/>
      <c r="M790" s="253"/>
      <c r="N790" s="254"/>
      <c r="O790" s="254"/>
      <c r="P790" s="255"/>
      <c r="Q790" s="256"/>
      <c r="R790" s="256"/>
      <c r="S790" s="257" t="str">
        <f t="shared" si="72"/>
        <v/>
      </c>
      <c r="T790" s="253"/>
      <c r="U790" s="258"/>
      <c r="V790" s="253"/>
      <c r="W790" s="253"/>
      <c r="X790" s="253"/>
      <c r="Y790" s="253"/>
      <c r="Z790" s="258"/>
      <c r="AA790" s="258"/>
      <c r="AB790" s="259" t="str">
        <f t="shared" ca="1" si="73"/>
        <v/>
      </c>
      <c r="AC790" s="253"/>
      <c r="AD790" s="269"/>
      <c r="AE790" s="260"/>
      <c r="AF790" s="253" t="e">
        <f t="shared" ca="1" si="74"/>
        <v>#NUM!</v>
      </c>
      <c r="AG790" s="259" t="str">
        <f t="shared" ca="1" si="75"/>
        <v/>
      </c>
      <c r="AI790" s="228" t="str">
        <f t="shared" si="76"/>
        <v/>
      </c>
      <c r="AJ790" s="228" t="str">
        <f t="shared" si="77"/>
        <v/>
      </c>
    </row>
    <row r="791" spans="2:36" ht="16.8" hidden="1" thickBot="1" x14ac:dyDescent="0.35">
      <c r="B791" s="252">
        <v>786</v>
      </c>
      <c r="C791" s="253"/>
      <c r="D791" s="253"/>
      <c r="E791" s="253"/>
      <c r="F791" s="253"/>
      <c r="G791" s="253"/>
      <c r="H791" s="253"/>
      <c r="I791" s="253"/>
      <c r="J791" s="253"/>
      <c r="K791" s="253"/>
      <c r="L791" s="253"/>
      <c r="M791" s="253"/>
      <c r="N791" s="254"/>
      <c r="O791" s="254"/>
      <c r="P791" s="255"/>
      <c r="Q791" s="256"/>
      <c r="R791" s="256"/>
      <c r="S791" s="257" t="str">
        <f t="shared" si="72"/>
        <v/>
      </c>
      <c r="T791" s="253"/>
      <c r="U791" s="258"/>
      <c r="V791" s="253"/>
      <c r="W791" s="253"/>
      <c r="X791" s="253"/>
      <c r="Y791" s="253"/>
      <c r="Z791" s="258"/>
      <c r="AA791" s="258"/>
      <c r="AB791" s="259" t="str">
        <f t="shared" ca="1" si="73"/>
        <v/>
      </c>
      <c r="AC791" s="253"/>
      <c r="AD791" s="269"/>
      <c r="AE791" s="260"/>
      <c r="AF791" s="253" t="e">
        <f t="shared" ca="1" si="74"/>
        <v>#NUM!</v>
      </c>
      <c r="AG791" s="259" t="str">
        <f t="shared" ca="1" si="75"/>
        <v/>
      </c>
      <c r="AI791" s="228" t="str">
        <f t="shared" si="76"/>
        <v/>
      </c>
      <c r="AJ791" s="228" t="str">
        <f t="shared" si="77"/>
        <v/>
      </c>
    </row>
    <row r="792" spans="2:36" ht="16.8" hidden="1" thickBot="1" x14ac:dyDescent="0.35">
      <c r="B792" s="252">
        <v>787</v>
      </c>
      <c r="C792" s="253"/>
      <c r="D792" s="253"/>
      <c r="E792" s="253"/>
      <c r="F792" s="253"/>
      <c r="G792" s="253"/>
      <c r="H792" s="253"/>
      <c r="I792" s="253"/>
      <c r="J792" s="253"/>
      <c r="K792" s="253"/>
      <c r="L792" s="253"/>
      <c r="M792" s="253"/>
      <c r="N792" s="254"/>
      <c r="O792" s="254"/>
      <c r="P792" s="255"/>
      <c r="Q792" s="256"/>
      <c r="R792" s="256"/>
      <c r="S792" s="257" t="str">
        <f t="shared" si="72"/>
        <v/>
      </c>
      <c r="T792" s="253"/>
      <c r="U792" s="258"/>
      <c r="V792" s="253"/>
      <c r="W792" s="253"/>
      <c r="X792" s="253"/>
      <c r="Y792" s="253"/>
      <c r="Z792" s="258"/>
      <c r="AA792" s="258"/>
      <c r="AB792" s="259" t="str">
        <f t="shared" ca="1" si="73"/>
        <v/>
      </c>
      <c r="AC792" s="253"/>
      <c r="AD792" s="269"/>
      <c r="AE792" s="260"/>
      <c r="AF792" s="253" t="e">
        <f t="shared" ca="1" si="74"/>
        <v>#NUM!</v>
      </c>
      <c r="AG792" s="259" t="str">
        <f t="shared" ca="1" si="75"/>
        <v/>
      </c>
      <c r="AI792" s="228" t="str">
        <f t="shared" si="76"/>
        <v/>
      </c>
      <c r="AJ792" s="228" t="str">
        <f t="shared" si="77"/>
        <v/>
      </c>
    </row>
    <row r="793" spans="2:36" ht="16.8" hidden="1" thickBot="1" x14ac:dyDescent="0.35">
      <c r="B793" s="252">
        <v>788</v>
      </c>
      <c r="C793" s="253"/>
      <c r="D793" s="253"/>
      <c r="E793" s="253"/>
      <c r="F793" s="253"/>
      <c r="G793" s="253"/>
      <c r="H793" s="253"/>
      <c r="I793" s="253"/>
      <c r="J793" s="253"/>
      <c r="K793" s="253"/>
      <c r="L793" s="253"/>
      <c r="M793" s="253"/>
      <c r="N793" s="254"/>
      <c r="O793" s="254"/>
      <c r="P793" s="255"/>
      <c r="Q793" s="256"/>
      <c r="R793" s="256"/>
      <c r="S793" s="257" t="str">
        <f t="shared" si="72"/>
        <v/>
      </c>
      <c r="T793" s="253"/>
      <c r="U793" s="258"/>
      <c r="V793" s="253"/>
      <c r="W793" s="253"/>
      <c r="X793" s="253"/>
      <c r="Y793" s="253"/>
      <c r="Z793" s="258"/>
      <c r="AA793" s="258"/>
      <c r="AB793" s="259" t="str">
        <f t="shared" ca="1" si="73"/>
        <v/>
      </c>
      <c r="AC793" s="253"/>
      <c r="AD793" s="269"/>
      <c r="AE793" s="260"/>
      <c r="AF793" s="253" t="e">
        <f t="shared" ca="1" si="74"/>
        <v>#NUM!</v>
      </c>
      <c r="AG793" s="259" t="str">
        <f t="shared" ca="1" si="75"/>
        <v/>
      </c>
      <c r="AI793" s="228" t="str">
        <f t="shared" si="76"/>
        <v/>
      </c>
      <c r="AJ793" s="228" t="str">
        <f t="shared" si="77"/>
        <v/>
      </c>
    </row>
    <row r="794" spans="2:36" ht="16.8" hidden="1" thickBot="1" x14ac:dyDescent="0.35">
      <c r="B794" s="252">
        <v>789</v>
      </c>
      <c r="C794" s="253"/>
      <c r="D794" s="253"/>
      <c r="E794" s="253"/>
      <c r="F794" s="253"/>
      <c r="G794" s="253"/>
      <c r="H794" s="253"/>
      <c r="I794" s="253"/>
      <c r="J794" s="253"/>
      <c r="K794" s="253"/>
      <c r="L794" s="253"/>
      <c r="M794" s="253"/>
      <c r="N794" s="254"/>
      <c r="O794" s="254"/>
      <c r="P794" s="255"/>
      <c r="Q794" s="256"/>
      <c r="R794" s="256"/>
      <c r="S794" s="257" t="str">
        <f t="shared" si="72"/>
        <v/>
      </c>
      <c r="T794" s="253"/>
      <c r="U794" s="258"/>
      <c r="V794" s="253"/>
      <c r="W794" s="253"/>
      <c r="X794" s="253"/>
      <c r="Y794" s="253"/>
      <c r="Z794" s="258"/>
      <c r="AA794" s="258"/>
      <c r="AB794" s="259" t="str">
        <f t="shared" ca="1" si="73"/>
        <v/>
      </c>
      <c r="AC794" s="253"/>
      <c r="AD794" s="269"/>
      <c r="AE794" s="260"/>
      <c r="AF794" s="253" t="e">
        <f t="shared" ca="1" si="74"/>
        <v>#NUM!</v>
      </c>
      <c r="AG794" s="259" t="str">
        <f t="shared" ca="1" si="75"/>
        <v/>
      </c>
      <c r="AI794" s="228" t="str">
        <f t="shared" si="76"/>
        <v/>
      </c>
      <c r="AJ794" s="228" t="str">
        <f t="shared" si="77"/>
        <v/>
      </c>
    </row>
    <row r="795" spans="2:36" ht="16.8" hidden="1" thickBot="1" x14ac:dyDescent="0.35">
      <c r="B795" s="252">
        <v>790</v>
      </c>
      <c r="C795" s="253"/>
      <c r="D795" s="253"/>
      <c r="E795" s="253"/>
      <c r="F795" s="253"/>
      <c r="G795" s="253"/>
      <c r="H795" s="253"/>
      <c r="I795" s="253"/>
      <c r="J795" s="253"/>
      <c r="K795" s="253"/>
      <c r="L795" s="253"/>
      <c r="M795" s="253"/>
      <c r="N795" s="254"/>
      <c r="O795" s="254"/>
      <c r="P795" s="255"/>
      <c r="Q795" s="256"/>
      <c r="R795" s="256"/>
      <c r="S795" s="257" t="str">
        <f t="shared" si="72"/>
        <v/>
      </c>
      <c r="T795" s="253"/>
      <c r="U795" s="258"/>
      <c r="V795" s="253"/>
      <c r="W795" s="253"/>
      <c r="X795" s="253"/>
      <c r="Y795" s="253"/>
      <c r="Z795" s="258"/>
      <c r="AA795" s="258"/>
      <c r="AB795" s="259" t="str">
        <f t="shared" ca="1" si="73"/>
        <v/>
      </c>
      <c r="AC795" s="253"/>
      <c r="AD795" s="269"/>
      <c r="AE795" s="260"/>
      <c r="AF795" s="253" t="e">
        <f t="shared" ca="1" si="74"/>
        <v>#NUM!</v>
      </c>
      <c r="AG795" s="259" t="str">
        <f t="shared" ca="1" si="75"/>
        <v/>
      </c>
      <c r="AI795" s="228" t="str">
        <f t="shared" si="76"/>
        <v/>
      </c>
      <c r="AJ795" s="228" t="str">
        <f t="shared" si="77"/>
        <v/>
      </c>
    </row>
    <row r="796" spans="2:36" ht="16.8" hidden="1" thickBot="1" x14ac:dyDescent="0.35">
      <c r="B796" s="252">
        <v>791</v>
      </c>
      <c r="C796" s="253"/>
      <c r="D796" s="253"/>
      <c r="E796" s="253"/>
      <c r="F796" s="253"/>
      <c r="G796" s="253"/>
      <c r="H796" s="253"/>
      <c r="I796" s="253"/>
      <c r="J796" s="253"/>
      <c r="K796" s="253"/>
      <c r="L796" s="253"/>
      <c r="M796" s="253"/>
      <c r="N796" s="254"/>
      <c r="O796" s="254"/>
      <c r="P796" s="255"/>
      <c r="Q796" s="256"/>
      <c r="R796" s="256"/>
      <c r="S796" s="257" t="str">
        <f t="shared" si="72"/>
        <v/>
      </c>
      <c r="T796" s="253"/>
      <c r="U796" s="258"/>
      <c r="V796" s="253"/>
      <c r="W796" s="253"/>
      <c r="X796" s="253"/>
      <c r="Y796" s="253"/>
      <c r="Z796" s="258"/>
      <c r="AA796" s="258"/>
      <c r="AB796" s="259" t="str">
        <f t="shared" ca="1" si="73"/>
        <v/>
      </c>
      <c r="AC796" s="253"/>
      <c r="AD796" s="269"/>
      <c r="AE796" s="260"/>
      <c r="AF796" s="253" t="e">
        <f t="shared" ca="1" si="74"/>
        <v>#NUM!</v>
      </c>
      <c r="AG796" s="259" t="str">
        <f t="shared" ca="1" si="75"/>
        <v/>
      </c>
      <c r="AI796" s="228" t="str">
        <f t="shared" si="76"/>
        <v/>
      </c>
      <c r="AJ796" s="228" t="str">
        <f t="shared" si="77"/>
        <v/>
      </c>
    </row>
    <row r="797" spans="2:36" ht="16.8" hidden="1" thickBot="1" x14ac:dyDescent="0.35">
      <c r="B797" s="252">
        <v>792</v>
      </c>
      <c r="C797" s="253"/>
      <c r="D797" s="253"/>
      <c r="E797" s="253"/>
      <c r="F797" s="253"/>
      <c r="G797" s="253"/>
      <c r="H797" s="253"/>
      <c r="I797" s="253"/>
      <c r="J797" s="253"/>
      <c r="K797" s="253"/>
      <c r="L797" s="253"/>
      <c r="M797" s="253"/>
      <c r="N797" s="254"/>
      <c r="O797" s="254"/>
      <c r="P797" s="255"/>
      <c r="Q797" s="256"/>
      <c r="R797" s="256"/>
      <c r="S797" s="257" t="str">
        <f t="shared" si="72"/>
        <v/>
      </c>
      <c r="T797" s="253"/>
      <c r="U797" s="258"/>
      <c r="V797" s="253"/>
      <c r="W797" s="253"/>
      <c r="X797" s="253"/>
      <c r="Y797" s="253"/>
      <c r="Z797" s="258"/>
      <c r="AA797" s="258"/>
      <c r="AB797" s="259" t="str">
        <f t="shared" ca="1" si="73"/>
        <v/>
      </c>
      <c r="AC797" s="253"/>
      <c r="AD797" s="269"/>
      <c r="AE797" s="260"/>
      <c r="AF797" s="253" t="e">
        <f t="shared" ca="1" si="74"/>
        <v>#NUM!</v>
      </c>
      <c r="AG797" s="259" t="str">
        <f t="shared" ca="1" si="75"/>
        <v/>
      </c>
      <c r="AI797" s="228" t="str">
        <f t="shared" si="76"/>
        <v/>
      </c>
      <c r="AJ797" s="228" t="str">
        <f t="shared" si="77"/>
        <v/>
      </c>
    </row>
    <row r="798" spans="2:36" ht="16.8" hidden="1" thickBot="1" x14ac:dyDescent="0.35">
      <c r="B798" s="252">
        <v>793</v>
      </c>
      <c r="C798" s="253"/>
      <c r="D798" s="253"/>
      <c r="E798" s="253"/>
      <c r="F798" s="253"/>
      <c r="G798" s="253"/>
      <c r="H798" s="253"/>
      <c r="I798" s="253"/>
      <c r="J798" s="253"/>
      <c r="K798" s="253"/>
      <c r="L798" s="253"/>
      <c r="M798" s="253"/>
      <c r="N798" s="254"/>
      <c r="O798" s="254"/>
      <c r="P798" s="255"/>
      <c r="Q798" s="256"/>
      <c r="R798" s="256"/>
      <c r="S798" s="257" t="str">
        <f t="shared" si="72"/>
        <v/>
      </c>
      <c r="T798" s="253"/>
      <c r="U798" s="258"/>
      <c r="V798" s="253"/>
      <c r="W798" s="253"/>
      <c r="X798" s="253"/>
      <c r="Y798" s="253"/>
      <c r="Z798" s="258"/>
      <c r="AA798" s="258"/>
      <c r="AB798" s="259" t="str">
        <f t="shared" ca="1" si="73"/>
        <v/>
      </c>
      <c r="AC798" s="253"/>
      <c r="AD798" s="269"/>
      <c r="AE798" s="260"/>
      <c r="AF798" s="253" t="e">
        <f t="shared" ca="1" si="74"/>
        <v>#NUM!</v>
      </c>
      <c r="AG798" s="259" t="str">
        <f t="shared" ca="1" si="75"/>
        <v/>
      </c>
      <c r="AI798" s="228" t="str">
        <f t="shared" si="76"/>
        <v/>
      </c>
      <c r="AJ798" s="228" t="str">
        <f t="shared" si="77"/>
        <v/>
      </c>
    </row>
    <row r="799" spans="2:36" ht="16.8" hidden="1" thickBot="1" x14ac:dyDescent="0.35">
      <c r="B799" s="252">
        <v>794</v>
      </c>
      <c r="C799" s="253"/>
      <c r="D799" s="253"/>
      <c r="E799" s="253"/>
      <c r="F799" s="253"/>
      <c r="G799" s="253"/>
      <c r="H799" s="253"/>
      <c r="I799" s="253"/>
      <c r="J799" s="253"/>
      <c r="K799" s="253"/>
      <c r="L799" s="253"/>
      <c r="M799" s="253"/>
      <c r="N799" s="254"/>
      <c r="O799" s="254"/>
      <c r="P799" s="255"/>
      <c r="Q799" s="256"/>
      <c r="R799" s="256"/>
      <c r="S799" s="257" t="str">
        <f t="shared" si="72"/>
        <v/>
      </c>
      <c r="T799" s="253"/>
      <c r="U799" s="258"/>
      <c r="V799" s="253"/>
      <c r="W799" s="253"/>
      <c r="X799" s="253"/>
      <c r="Y799" s="253"/>
      <c r="Z799" s="258"/>
      <c r="AA799" s="258"/>
      <c r="AB799" s="259" t="str">
        <f t="shared" ca="1" si="73"/>
        <v/>
      </c>
      <c r="AC799" s="253"/>
      <c r="AD799" s="269"/>
      <c r="AE799" s="260"/>
      <c r="AF799" s="253" t="e">
        <f t="shared" ca="1" si="74"/>
        <v>#NUM!</v>
      </c>
      <c r="AG799" s="259" t="str">
        <f t="shared" ca="1" si="75"/>
        <v/>
      </c>
      <c r="AI799" s="228" t="str">
        <f t="shared" si="76"/>
        <v/>
      </c>
      <c r="AJ799" s="228" t="str">
        <f t="shared" si="77"/>
        <v/>
      </c>
    </row>
    <row r="800" spans="2:36" ht="16.8" hidden="1" thickBot="1" x14ac:dyDescent="0.35">
      <c r="B800" s="252">
        <v>795</v>
      </c>
      <c r="C800" s="253"/>
      <c r="D800" s="253"/>
      <c r="E800" s="253"/>
      <c r="F800" s="253"/>
      <c r="G800" s="253"/>
      <c r="H800" s="253"/>
      <c r="I800" s="253"/>
      <c r="J800" s="253"/>
      <c r="K800" s="253"/>
      <c r="L800" s="253"/>
      <c r="M800" s="253"/>
      <c r="N800" s="254"/>
      <c r="O800" s="254"/>
      <c r="P800" s="255"/>
      <c r="Q800" s="256"/>
      <c r="R800" s="256"/>
      <c r="S800" s="257" t="str">
        <f t="shared" si="72"/>
        <v/>
      </c>
      <c r="T800" s="253"/>
      <c r="U800" s="258"/>
      <c r="V800" s="253"/>
      <c r="W800" s="253"/>
      <c r="X800" s="253"/>
      <c r="Y800" s="253"/>
      <c r="Z800" s="258"/>
      <c r="AA800" s="258"/>
      <c r="AB800" s="259" t="str">
        <f t="shared" ca="1" si="73"/>
        <v/>
      </c>
      <c r="AC800" s="253"/>
      <c r="AD800" s="269"/>
      <c r="AE800" s="260"/>
      <c r="AF800" s="253" t="e">
        <f t="shared" ca="1" si="74"/>
        <v>#NUM!</v>
      </c>
      <c r="AG800" s="259" t="str">
        <f t="shared" ca="1" si="75"/>
        <v/>
      </c>
      <c r="AI800" s="228" t="str">
        <f t="shared" si="76"/>
        <v/>
      </c>
      <c r="AJ800" s="228" t="str">
        <f t="shared" si="77"/>
        <v/>
      </c>
    </row>
    <row r="801" spans="2:36" ht="16.8" hidden="1" thickBot="1" x14ac:dyDescent="0.35">
      <c r="B801" s="252">
        <v>796</v>
      </c>
      <c r="C801" s="253"/>
      <c r="D801" s="253"/>
      <c r="E801" s="253"/>
      <c r="F801" s="253"/>
      <c r="G801" s="253"/>
      <c r="H801" s="253"/>
      <c r="I801" s="253"/>
      <c r="J801" s="253"/>
      <c r="K801" s="253"/>
      <c r="L801" s="253"/>
      <c r="M801" s="253"/>
      <c r="N801" s="254"/>
      <c r="O801" s="254"/>
      <c r="P801" s="255"/>
      <c r="Q801" s="256"/>
      <c r="R801" s="256"/>
      <c r="S801" s="257" t="str">
        <f t="shared" si="72"/>
        <v/>
      </c>
      <c r="T801" s="253"/>
      <c r="U801" s="258"/>
      <c r="V801" s="253"/>
      <c r="W801" s="253"/>
      <c r="X801" s="253"/>
      <c r="Y801" s="253"/>
      <c r="Z801" s="258"/>
      <c r="AA801" s="258"/>
      <c r="AB801" s="259" t="str">
        <f t="shared" ca="1" si="73"/>
        <v/>
      </c>
      <c r="AC801" s="253"/>
      <c r="AD801" s="269"/>
      <c r="AE801" s="260"/>
      <c r="AF801" s="253" t="e">
        <f t="shared" ca="1" si="74"/>
        <v>#NUM!</v>
      </c>
      <c r="AG801" s="259" t="str">
        <f t="shared" ca="1" si="75"/>
        <v/>
      </c>
      <c r="AI801" s="228" t="str">
        <f t="shared" si="76"/>
        <v/>
      </c>
      <c r="AJ801" s="228" t="str">
        <f t="shared" si="77"/>
        <v/>
      </c>
    </row>
    <row r="802" spans="2:36" ht="16.8" hidden="1" thickBot="1" x14ac:dyDescent="0.35">
      <c r="B802" s="252">
        <v>797</v>
      </c>
      <c r="C802" s="253"/>
      <c r="D802" s="253"/>
      <c r="E802" s="253"/>
      <c r="F802" s="253"/>
      <c r="G802" s="253"/>
      <c r="H802" s="253"/>
      <c r="I802" s="253"/>
      <c r="J802" s="253"/>
      <c r="K802" s="253"/>
      <c r="L802" s="253"/>
      <c r="M802" s="253"/>
      <c r="N802" s="254"/>
      <c r="O802" s="254"/>
      <c r="P802" s="255"/>
      <c r="Q802" s="256"/>
      <c r="R802" s="256"/>
      <c r="S802" s="257" t="str">
        <f t="shared" si="72"/>
        <v/>
      </c>
      <c r="T802" s="253"/>
      <c r="U802" s="258"/>
      <c r="V802" s="253"/>
      <c r="W802" s="253"/>
      <c r="X802" s="253"/>
      <c r="Y802" s="253"/>
      <c r="Z802" s="258"/>
      <c r="AA802" s="258"/>
      <c r="AB802" s="259" t="str">
        <f t="shared" ca="1" si="73"/>
        <v/>
      </c>
      <c r="AC802" s="253"/>
      <c r="AD802" s="269"/>
      <c r="AE802" s="260"/>
      <c r="AF802" s="253" t="e">
        <f t="shared" ca="1" si="74"/>
        <v>#NUM!</v>
      </c>
      <c r="AG802" s="259" t="str">
        <f t="shared" ca="1" si="75"/>
        <v/>
      </c>
      <c r="AI802" s="228" t="str">
        <f t="shared" si="76"/>
        <v/>
      </c>
      <c r="AJ802" s="228" t="str">
        <f t="shared" si="77"/>
        <v/>
      </c>
    </row>
    <row r="803" spans="2:36" ht="16.8" hidden="1" thickBot="1" x14ac:dyDescent="0.35">
      <c r="B803" s="252">
        <v>798</v>
      </c>
      <c r="C803" s="253"/>
      <c r="D803" s="253"/>
      <c r="E803" s="253"/>
      <c r="F803" s="253"/>
      <c r="G803" s="253"/>
      <c r="H803" s="253"/>
      <c r="I803" s="253"/>
      <c r="J803" s="253"/>
      <c r="K803" s="253"/>
      <c r="L803" s="253"/>
      <c r="M803" s="253"/>
      <c r="N803" s="254"/>
      <c r="O803" s="254"/>
      <c r="P803" s="255"/>
      <c r="Q803" s="256"/>
      <c r="R803" s="256"/>
      <c r="S803" s="257" t="str">
        <f t="shared" si="72"/>
        <v/>
      </c>
      <c r="T803" s="253"/>
      <c r="U803" s="258"/>
      <c r="V803" s="253"/>
      <c r="W803" s="253"/>
      <c r="X803" s="253"/>
      <c r="Y803" s="253"/>
      <c r="Z803" s="258"/>
      <c r="AA803" s="258"/>
      <c r="AB803" s="259" t="str">
        <f t="shared" ca="1" si="73"/>
        <v/>
      </c>
      <c r="AC803" s="253"/>
      <c r="AD803" s="269"/>
      <c r="AE803" s="260"/>
      <c r="AF803" s="253" t="e">
        <f t="shared" ca="1" si="74"/>
        <v>#NUM!</v>
      </c>
      <c r="AG803" s="259" t="str">
        <f t="shared" ca="1" si="75"/>
        <v/>
      </c>
      <c r="AI803" s="228" t="str">
        <f t="shared" si="76"/>
        <v/>
      </c>
      <c r="AJ803" s="228" t="str">
        <f t="shared" si="77"/>
        <v/>
      </c>
    </row>
    <row r="804" spans="2:36" ht="16.8" hidden="1" thickBot="1" x14ac:dyDescent="0.35">
      <c r="B804" s="252">
        <v>799</v>
      </c>
      <c r="C804" s="253"/>
      <c r="D804" s="253"/>
      <c r="E804" s="253"/>
      <c r="F804" s="253"/>
      <c r="G804" s="253"/>
      <c r="H804" s="253"/>
      <c r="I804" s="253"/>
      <c r="J804" s="253"/>
      <c r="K804" s="253"/>
      <c r="L804" s="253"/>
      <c r="M804" s="253"/>
      <c r="N804" s="254"/>
      <c r="O804" s="254"/>
      <c r="P804" s="255"/>
      <c r="Q804" s="256"/>
      <c r="R804" s="256"/>
      <c r="S804" s="257" t="str">
        <f t="shared" si="72"/>
        <v/>
      </c>
      <c r="T804" s="253"/>
      <c r="U804" s="258"/>
      <c r="V804" s="253"/>
      <c r="W804" s="253"/>
      <c r="X804" s="253"/>
      <c r="Y804" s="253"/>
      <c r="Z804" s="258"/>
      <c r="AA804" s="258"/>
      <c r="AB804" s="259" t="str">
        <f t="shared" ca="1" si="73"/>
        <v/>
      </c>
      <c r="AC804" s="253"/>
      <c r="AD804" s="269"/>
      <c r="AE804" s="260"/>
      <c r="AF804" s="253" t="e">
        <f t="shared" ca="1" si="74"/>
        <v>#NUM!</v>
      </c>
      <c r="AG804" s="259" t="str">
        <f t="shared" ca="1" si="75"/>
        <v/>
      </c>
      <c r="AI804" s="228" t="str">
        <f t="shared" si="76"/>
        <v/>
      </c>
      <c r="AJ804" s="228" t="str">
        <f t="shared" si="77"/>
        <v/>
      </c>
    </row>
    <row r="805" spans="2:36" ht="16.8" hidden="1" thickBot="1" x14ac:dyDescent="0.35">
      <c r="B805" s="252">
        <v>800</v>
      </c>
      <c r="C805" s="253"/>
      <c r="D805" s="253"/>
      <c r="E805" s="253"/>
      <c r="F805" s="253"/>
      <c r="G805" s="253"/>
      <c r="H805" s="253"/>
      <c r="I805" s="253"/>
      <c r="J805" s="253"/>
      <c r="K805" s="253"/>
      <c r="L805" s="253"/>
      <c r="M805" s="253"/>
      <c r="N805" s="254"/>
      <c r="O805" s="254"/>
      <c r="P805" s="255"/>
      <c r="Q805" s="256"/>
      <c r="R805" s="256"/>
      <c r="S805" s="257" t="str">
        <f t="shared" si="72"/>
        <v/>
      </c>
      <c r="T805" s="253"/>
      <c r="U805" s="258"/>
      <c r="V805" s="253"/>
      <c r="W805" s="253"/>
      <c r="X805" s="253"/>
      <c r="Y805" s="253"/>
      <c r="Z805" s="258"/>
      <c r="AA805" s="258"/>
      <c r="AB805" s="259" t="str">
        <f t="shared" ca="1" si="73"/>
        <v/>
      </c>
      <c r="AC805" s="253"/>
      <c r="AD805" s="269"/>
      <c r="AE805" s="260"/>
      <c r="AF805" s="253" t="e">
        <f t="shared" ca="1" si="74"/>
        <v>#NUM!</v>
      </c>
      <c r="AG805" s="259" t="str">
        <f t="shared" ca="1" si="75"/>
        <v/>
      </c>
      <c r="AI805" s="228" t="str">
        <f t="shared" si="76"/>
        <v/>
      </c>
      <c r="AJ805" s="228" t="str">
        <f t="shared" si="77"/>
        <v/>
      </c>
    </row>
    <row r="806" spans="2:36" ht="16.8" hidden="1" thickBot="1" x14ac:dyDescent="0.35">
      <c r="B806" s="252">
        <v>801</v>
      </c>
      <c r="C806" s="253"/>
      <c r="D806" s="253"/>
      <c r="E806" s="253"/>
      <c r="F806" s="253"/>
      <c r="G806" s="253"/>
      <c r="H806" s="253"/>
      <c r="I806" s="253"/>
      <c r="J806" s="253"/>
      <c r="K806" s="253"/>
      <c r="L806" s="253"/>
      <c r="M806" s="253"/>
      <c r="N806" s="254"/>
      <c r="O806" s="254"/>
      <c r="P806" s="255"/>
      <c r="Q806" s="256"/>
      <c r="R806" s="256"/>
      <c r="S806" s="257" t="str">
        <f t="shared" si="72"/>
        <v/>
      </c>
      <c r="T806" s="253"/>
      <c r="U806" s="258"/>
      <c r="V806" s="253"/>
      <c r="W806" s="253"/>
      <c r="X806" s="253"/>
      <c r="Y806" s="253"/>
      <c r="Z806" s="258"/>
      <c r="AA806" s="258"/>
      <c r="AB806" s="259" t="str">
        <f t="shared" ca="1" si="73"/>
        <v/>
      </c>
      <c r="AC806" s="253"/>
      <c r="AD806" s="269"/>
      <c r="AE806" s="260"/>
      <c r="AF806" s="253" t="e">
        <f t="shared" ca="1" si="74"/>
        <v>#NUM!</v>
      </c>
      <c r="AG806" s="259" t="str">
        <f t="shared" ca="1" si="75"/>
        <v/>
      </c>
      <c r="AI806" s="228" t="str">
        <f t="shared" si="76"/>
        <v/>
      </c>
      <c r="AJ806" s="228" t="str">
        <f t="shared" si="77"/>
        <v/>
      </c>
    </row>
    <row r="807" spans="2:36" ht="16.8" hidden="1" thickBot="1" x14ac:dyDescent="0.35">
      <c r="B807" s="252">
        <v>802</v>
      </c>
      <c r="C807" s="253"/>
      <c r="D807" s="253"/>
      <c r="E807" s="253"/>
      <c r="F807" s="253"/>
      <c r="G807" s="253"/>
      <c r="H807" s="253"/>
      <c r="I807" s="253"/>
      <c r="J807" s="253"/>
      <c r="K807" s="253"/>
      <c r="L807" s="253"/>
      <c r="M807" s="253"/>
      <c r="N807" s="254"/>
      <c r="O807" s="254"/>
      <c r="P807" s="255"/>
      <c r="Q807" s="256"/>
      <c r="R807" s="256"/>
      <c r="S807" s="257" t="str">
        <f t="shared" si="72"/>
        <v/>
      </c>
      <c r="T807" s="253"/>
      <c r="U807" s="258"/>
      <c r="V807" s="253"/>
      <c r="W807" s="253"/>
      <c r="X807" s="253"/>
      <c r="Y807" s="253"/>
      <c r="Z807" s="258"/>
      <c r="AA807" s="258"/>
      <c r="AB807" s="259" t="str">
        <f t="shared" ca="1" si="73"/>
        <v/>
      </c>
      <c r="AC807" s="253"/>
      <c r="AD807" s="269"/>
      <c r="AE807" s="260"/>
      <c r="AF807" s="253" t="e">
        <f t="shared" ca="1" si="74"/>
        <v>#NUM!</v>
      </c>
      <c r="AG807" s="259" t="str">
        <f t="shared" ca="1" si="75"/>
        <v/>
      </c>
      <c r="AI807" s="228" t="str">
        <f t="shared" si="76"/>
        <v/>
      </c>
      <c r="AJ807" s="228" t="str">
        <f t="shared" si="77"/>
        <v/>
      </c>
    </row>
    <row r="808" spans="2:36" ht="16.8" hidden="1" thickBot="1" x14ac:dyDescent="0.35">
      <c r="B808" s="252">
        <v>803</v>
      </c>
      <c r="C808" s="253"/>
      <c r="D808" s="253"/>
      <c r="E808" s="253"/>
      <c r="F808" s="253"/>
      <c r="G808" s="253"/>
      <c r="H808" s="253"/>
      <c r="I808" s="253"/>
      <c r="J808" s="253"/>
      <c r="K808" s="253"/>
      <c r="L808" s="253"/>
      <c r="M808" s="253"/>
      <c r="N808" s="254"/>
      <c r="O808" s="254"/>
      <c r="P808" s="255"/>
      <c r="Q808" s="256"/>
      <c r="R808" s="256"/>
      <c r="S808" s="257" t="str">
        <f t="shared" si="72"/>
        <v/>
      </c>
      <c r="T808" s="253"/>
      <c r="U808" s="258"/>
      <c r="V808" s="253"/>
      <c r="W808" s="253"/>
      <c r="X808" s="253"/>
      <c r="Y808" s="253"/>
      <c r="Z808" s="258"/>
      <c r="AA808" s="258"/>
      <c r="AB808" s="259" t="str">
        <f t="shared" ca="1" si="73"/>
        <v/>
      </c>
      <c r="AC808" s="253"/>
      <c r="AD808" s="269"/>
      <c r="AE808" s="260"/>
      <c r="AF808" s="253" t="e">
        <f t="shared" ca="1" si="74"/>
        <v>#NUM!</v>
      </c>
      <c r="AG808" s="259" t="str">
        <f t="shared" ca="1" si="75"/>
        <v/>
      </c>
      <c r="AI808" s="228" t="str">
        <f t="shared" si="76"/>
        <v/>
      </c>
      <c r="AJ808" s="228" t="str">
        <f t="shared" si="77"/>
        <v/>
      </c>
    </row>
    <row r="809" spans="2:36" ht="16.8" hidden="1" thickBot="1" x14ac:dyDescent="0.35">
      <c r="B809" s="252">
        <v>804</v>
      </c>
      <c r="C809" s="253"/>
      <c r="D809" s="253"/>
      <c r="E809" s="253"/>
      <c r="F809" s="253"/>
      <c r="G809" s="253"/>
      <c r="H809" s="253"/>
      <c r="I809" s="253"/>
      <c r="J809" s="253"/>
      <c r="K809" s="253"/>
      <c r="L809" s="253"/>
      <c r="M809" s="253"/>
      <c r="N809" s="254"/>
      <c r="O809" s="254"/>
      <c r="P809" s="255"/>
      <c r="Q809" s="256"/>
      <c r="R809" s="256"/>
      <c r="S809" s="257" t="str">
        <f t="shared" si="72"/>
        <v/>
      </c>
      <c r="T809" s="253"/>
      <c r="U809" s="258"/>
      <c r="V809" s="253"/>
      <c r="W809" s="253"/>
      <c r="X809" s="253"/>
      <c r="Y809" s="253"/>
      <c r="Z809" s="258"/>
      <c r="AA809" s="258"/>
      <c r="AB809" s="259" t="str">
        <f t="shared" ca="1" si="73"/>
        <v/>
      </c>
      <c r="AC809" s="253"/>
      <c r="AD809" s="269"/>
      <c r="AE809" s="260"/>
      <c r="AF809" s="253" t="e">
        <f t="shared" ca="1" si="74"/>
        <v>#NUM!</v>
      </c>
      <c r="AG809" s="259" t="str">
        <f t="shared" ca="1" si="75"/>
        <v/>
      </c>
      <c r="AI809" s="228" t="str">
        <f t="shared" si="76"/>
        <v/>
      </c>
      <c r="AJ809" s="228" t="str">
        <f t="shared" si="77"/>
        <v/>
      </c>
    </row>
    <row r="810" spans="2:36" ht="16.8" hidden="1" thickBot="1" x14ac:dyDescent="0.35">
      <c r="B810" s="252">
        <v>805</v>
      </c>
      <c r="C810" s="253"/>
      <c r="D810" s="253"/>
      <c r="E810" s="253"/>
      <c r="F810" s="253"/>
      <c r="G810" s="253"/>
      <c r="H810" s="253"/>
      <c r="I810" s="253"/>
      <c r="J810" s="253"/>
      <c r="K810" s="253"/>
      <c r="L810" s="253"/>
      <c r="M810" s="253"/>
      <c r="N810" s="254"/>
      <c r="O810" s="254"/>
      <c r="P810" s="255"/>
      <c r="Q810" s="256"/>
      <c r="R810" s="256"/>
      <c r="S810" s="257" t="str">
        <f t="shared" si="72"/>
        <v/>
      </c>
      <c r="T810" s="253"/>
      <c r="U810" s="258"/>
      <c r="V810" s="253"/>
      <c r="W810" s="253"/>
      <c r="X810" s="253"/>
      <c r="Y810" s="253"/>
      <c r="Z810" s="258"/>
      <c r="AA810" s="258"/>
      <c r="AB810" s="259" t="str">
        <f t="shared" ca="1" si="73"/>
        <v/>
      </c>
      <c r="AC810" s="253"/>
      <c r="AD810" s="269"/>
      <c r="AE810" s="260"/>
      <c r="AF810" s="253" t="e">
        <f t="shared" ca="1" si="74"/>
        <v>#NUM!</v>
      </c>
      <c r="AG810" s="259" t="str">
        <f t="shared" ca="1" si="75"/>
        <v/>
      </c>
      <c r="AI810" s="228" t="str">
        <f t="shared" si="76"/>
        <v/>
      </c>
      <c r="AJ810" s="228" t="str">
        <f t="shared" si="77"/>
        <v/>
      </c>
    </row>
    <row r="811" spans="2:36" ht="16.8" hidden="1" thickBot="1" x14ac:dyDescent="0.35">
      <c r="B811" s="252">
        <v>806</v>
      </c>
      <c r="C811" s="253"/>
      <c r="D811" s="253"/>
      <c r="E811" s="253"/>
      <c r="F811" s="253"/>
      <c r="G811" s="253"/>
      <c r="H811" s="253"/>
      <c r="I811" s="253"/>
      <c r="J811" s="253"/>
      <c r="K811" s="253"/>
      <c r="L811" s="253"/>
      <c r="M811" s="253"/>
      <c r="N811" s="254"/>
      <c r="O811" s="254"/>
      <c r="P811" s="255"/>
      <c r="Q811" s="256"/>
      <c r="R811" s="256"/>
      <c r="S811" s="257" t="str">
        <f t="shared" si="72"/>
        <v/>
      </c>
      <c r="T811" s="253"/>
      <c r="U811" s="258"/>
      <c r="V811" s="253"/>
      <c r="W811" s="253"/>
      <c r="X811" s="253"/>
      <c r="Y811" s="253"/>
      <c r="Z811" s="258"/>
      <c r="AA811" s="258"/>
      <c r="AB811" s="259" t="str">
        <f t="shared" ca="1" si="73"/>
        <v/>
      </c>
      <c r="AC811" s="253"/>
      <c r="AD811" s="269"/>
      <c r="AE811" s="260"/>
      <c r="AF811" s="253" t="e">
        <f t="shared" ca="1" si="74"/>
        <v>#NUM!</v>
      </c>
      <c r="AG811" s="259" t="str">
        <f t="shared" ca="1" si="75"/>
        <v/>
      </c>
      <c r="AI811" s="228" t="str">
        <f t="shared" si="76"/>
        <v/>
      </c>
      <c r="AJ811" s="228" t="str">
        <f t="shared" si="77"/>
        <v/>
      </c>
    </row>
    <row r="812" spans="2:36" ht="16.8" hidden="1" thickBot="1" x14ac:dyDescent="0.35">
      <c r="B812" s="252">
        <v>807</v>
      </c>
      <c r="C812" s="253"/>
      <c r="D812" s="253"/>
      <c r="E812" s="253"/>
      <c r="F812" s="253"/>
      <c r="G812" s="253"/>
      <c r="H812" s="253"/>
      <c r="I812" s="253"/>
      <c r="J812" s="253"/>
      <c r="K812" s="253"/>
      <c r="L812" s="253"/>
      <c r="M812" s="253"/>
      <c r="N812" s="254"/>
      <c r="O812" s="254"/>
      <c r="P812" s="255"/>
      <c r="Q812" s="256"/>
      <c r="R812" s="256"/>
      <c r="S812" s="257" t="str">
        <f t="shared" si="72"/>
        <v/>
      </c>
      <c r="T812" s="253"/>
      <c r="U812" s="258"/>
      <c r="V812" s="253"/>
      <c r="W812" s="253"/>
      <c r="X812" s="253"/>
      <c r="Y812" s="253"/>
      <c r="Z812" s="258"/>
      <c r="AA812" s="258"/>
      <c r="AB812" s="259" t="str">
        <f t="shared" ca="1" si="73"/>
        <v/>
      </c>
      <c r="AC812" s="253"/>
      <c r="AD812" s="269"/>
      <c r="AE812" s="260"/>
      <c r="AF812" s="253" t="e">
        <f t="shared" ca="1" si="74"/>
        <v>#NUM!</v>
      </c>
      <c r="AG812" s="259" t="str">
        <f t="shared" ca="1" si="75"/>
        <v/>
      </c>
      <c r="AI812" s="228" t="str">
        <f t="shared" si="76"/>
        <v/>
      </c>
      <c r="AJ812" s="228" t="str">
        <f t="shared" si="77"/>
        <v/>
      </c>
    </row>
    <row r="813" spans="2:36" ht="16.8" hidden="1" thickBot="1" x14ac:dyDescent="0.35">
      <c r="B813" s="252">
        <v>808</v>
      </c>
      <c r="C813" s="253"/>
      <c r="D813" s="253"/>
      <c r="E813" s="253"/>
      <c r="F813" s="253"/>
      <c r="G813" s="253"/>
      <c r="H813" s="253"/>
      <c r="I813" s="253"/>
      <c r="J813" s="253"/>
      <c r="K813" s="253"/>
      <c r="L813" s="253"/>
      <c r="M813" s="253"/>
      <c r="N813" s="254"/>
      <c r="O813" s="254"/>
      <c r="P813" s="255"/>
      <c r="Q813" s="256"/>
      <c r="R813" s="256"/>
      <c r="S813" s="257" t="str">
        <f t="shared" si="72"/>
        <v/>
      </c>
      <c r="T813" s="253"/>
      <c r="U813" s="258"/>
      <c r="V813" s="253"/>
      <c r="W813" s="253"/>
      <c r="X813" s="253"/>
      <c r="Y813" s="253"/>
      <c r="Z813" s="258"/>
      <c r="AA813" s="258"/>
      <c r="AB813" s="259" t="str">
        <f t="shared" ca="1" si="73"/>
        <v/>
      </c>
      <c r="AC813" s="253"/>
      <c r="AD813" s="269"/>
      <c r="AE813" s="260"/>
      <c r="AF813" s="253" t="e">
        <f t="shared" ca="1" si="74"/>
        <v>#NUM!</v>
      </c>
      <c r="AG813" s="259" t="str">
        <f t="shared" ca="1" si="75"/>
        <v/>
      </c>
      <c r="AI813" s="228" t="str">
        <f t="shared" si="76"/>
        <v/>
      </c>
      <c r="AJ813" s="228" t="str">
        <f t="shared" si="77"/>
        <v/>
      </c>
    </row>
    <row r="814" spans="2:36" ht="16.8" hidden="1" thickBot="1" x14ac:dyDescent="0.35">
      <c r="B814" s="252">
        <v>809</v>
      </c>
      <c r="C814" s="253"/>
      <c r="D814" s="253"/>
      <c r="E814" s="253"/>
      <c r="F814" s="253"/>
      <c r="G814" s="253"/>
      <c r="H814" s="253"/>
      <c r="I814" s="253"/>
      <c r="J814" s="253"/>
      <c r="K814" s="253"/>
      <c r="L814" s="253"/>
      <c r="M814" s="253"/>
      <c r="N814" s="254"/>
      <c r="O814" s="254"/>
      <c r="P814" s="255"/>
      <c r="Q814" s="256"/>
      <c r="R814" s="256"/>
      <c r="S814" s="257" t="str">
        <f t="shared" si="72"/>
        <v/>
      </c>
      <c r="T814" s="253"/>
      <c r="U814" s="258"/>
      <c r="V814" s="253"/>
      <c r="W814" s="253"/>
      <c r="X814" s="253"/>
      <c r="Y814" s="253"/>
      <c r="Z814" s="258"/>
      <c r="AA814" s="258"/>
      <c r="AB814" s="259" t="str">
        <f t="shared" ca="1" si="73"/>
        <v/>
      </c>
      <c r="AC814" s="253"/>
      <c r="AD814" s="269"/>
      <c r="AE814" s="260"/>
      <c r="AF814" s="253" t="e">
        <f t="shared" ca="1" si="74"/>
        <v>#NUM!</v>
      </c>
      <c r="AG814" s="259" t="str">
        <f t="shared" ca="1" si="75"/>
        <v/>
      </c>
      <c r="AI814" s="228" t="str">
        <f t="shared" si="76"/>
        <v/>
      </c>
      <c r="AJ814" s="228" t="str">
        <f t="shared" si="77"/>
        <v/>
      </c>
    </row>
    <row r="815" spans="2:36" ht="16.8" hidden="1" thickBot="1" x14ac:dyDescent="0.35">
      <c r="B815" s="252">
        <v>810</v>
      </c>
      <c r="C815" s="253"/>
      <c r="D815" s="253"/>
      <c r="E815" s="253"/>
      <c r="F815" s="253"/>
      <c r="G815" s="253"/>
      <c r="H815" s="253"/>
      <c r="I815" s="253"/>
      <c r="J815" s="253"/>
      <c r="K815" s="253"/>
      <c r="L815" s="253"/>
      <c r="M815" s="253"/>
      <c r="N815" s="254"/>
      <c r="O815" s="254"/>
      <c r="P815" s="255"/>
      <c r="Q815" s="256"/>
      <c r="R815" s="256"/>
      <c r="S815" s="257" t="str">
        <f t="shared" si="72"/>
        <v/>
      </c>
      <c r="T815" s="253"/>
      <c r="U815" s="258"/>
      <c r="V815" s="253"/>
      <c r="W815" s="253"/>
      <c r="X815" s="253"/>
      <c r="Y815" s="253"/>
      <c r="Z815" s="258"/>
      <c r="AA815" s="258"/>
      <c r="AB815" s="259" t="str">
        <f t="shared" ca="1" si="73"/>
        <v/>
      </c>
      <c r="AC815" s="253"/>
      <c r="AD815" s="269"/>
      <c r="AE815" s="260"/>
      <c r="AF815" s="253" t="e">
        <f t="shared" ca="1" si="74"/>
        <v>#NUM!</v>
      </c>
      <c r="AG815" s="259" t="str">
        <f t="shared" ca="1" si="75"/>
        <v/>
      </c>
      <c r="AI815" s="228" t="str">
        <f t="shared" si="76"/>
        <v/>
      </c>
      <c r="AJ815" s="228" t="str">
        <f t="shared" si="77"/>
        <v/>
      </c>
    </row>
    <row r="816" spans="2:36" ht="16.8" hidden="1" thickBot="1" x14ac:dyDescent="0.35">
      <c r="B816" s="252">
        <v>811</v>
      </c>
      <c r="C816" s="253"/>
      <c r="D816" s="253"/>
      <c r="E816" s="253"/>
      <c r="F816" s="253"/>
      <c r="G816" s="253"/>
      <c r="H816" s="253"/>
      <c r="I816" s="253"/>
      <c r="J816" s="253"/>
      <c r="K816" s="253"/>
      <c r="L816" s="253"/>
      <c r="M816" s="253"/>
      <c r="N816" s="254"/>
      <c r="O816" s="254"/>
      <c r="P816" s="255"/>
      <c r="Q816" s="256"/>
      <c r="R816" s="256"/>
      <c r="S816" s="257" t="str">
        <f t="shared" si="72"/>
        <v/>
      </c>
      <c r="T816" s="253"/>
      <c r="U816" s="258"/>
      <c r="V816" s="253"/>
      <c r="W816" s="253"/>
      <c r="X816" s="253"/>
      <c r="Y816" s="253"/>
      <c r="Z816" s="258"/>
      <c r="AA816" s="258"/>
      <c r="AB816" s="259" t="str">
        <f t="shared" ca="1" si="73"/>
        <v/>
      </c>
      <c r="AC816" s="253"/>
      <c r="AD816" s="269"/>
      <c r="AE816" s="260"/>
      <c r="AF816" s="253" t="e">
        <f t="shared" ca="1" si="74"/>
        <v>#NUM!</v>
      </c>
      <c r="AG816" s="259" t="str">
        <f t="shared" ca="1" si="75"/>
        <v/>
      </c>
      <c r="AI816" s="228" t="str">
        <f t="shared" si="76"/>
        <v/>
      </c>
      <c r="AJ816" s="228" t="str">
        <f t="shared" si="77"/>
        <v/>
      </c>
    </row>
    <row r="817" spans="2:36" ht="16.8" hidden="1" thickBot="1" x14ac:dyDescent="0.35">
      <c r="B817" s="252">
        <v>812</v>
      </c>
      <c r="C817" s="253"/>
      <c r="D817" s="253"/>
      <c r="E817" s="253"/>
      <c r="F817" s="253"/>
      <c r="G817" s="253"/>
      <c r="H817" s="253"/>
      <c r="I817" s="253"/>
      <c r="J817" s="253"/>
      <c r="K817" s="253"/>
      <c r="L817" s="253"/>
      <c r="M817" s="253"/>
      <c r="N817" s="254"/>
      <c r="O817" s="254"/>
      <c r="P817" s="255"/>
      <c r="Q817" s="256"/>
      <c r="R817" s="256"/>
      <c r="S817" s="257" t="str">
        <f t="shared" si="72"/>
        <v/>
      </c>
      <c r="T817" s="253"/>
      <c r="U817" s="258"/>
      <c r="V817" s="253"/>
      <c r="W817" s="253"/>
      <c r="X817" s="253"/>
      <c r="Y817" s="253"/>
      <c r="Z817" s="258"/>
      <c r="AA817" s="258"/>
      <c r="AB817" s="259" t="str">
        <f t="shared" ca="1" si="73"/>
        <v/>
      </c>
      <c r="AC817" s="253"/>
      <c r="AD817" s="269"/>
      <c r="AE817" s="260"/>
      <c r="AF817" s="253" t="e">
        <f t="shared" ca="1" si="74"/>
        <v>#NUM!</v>
      </c>
      <c r="AG817" s="259" t="str">
        <f t="shared" ca="1" si="75"/>
        <v/>
      </c>
      <c r="AI817" s="228" t="str">
        <f t="shared" si="76"/>
        <v/>
      </c>
      <c r="AJ817" s="228" t="str">
        <f t="shared" si="77"/>
        <v/>
      </c>
    </row>
    <row r="818" spans="2:36" ht="16.8" hidden="1" thickBot="1" x14ac:dyDescent="0.35">
      <c r="B818" s="252">
        <v>813</v>
      </c>
      <c r="C818" s="253"/>
      <c r="D818" s="253"/>
      <c r="E818" s="253"/>
      <c r="F818" s="253"/>
      <c r="G818" s="253"/>
      <c r="H818" s="253"/>
      <c r="I818" s="253"/>
      <c r="J818" s="253"/>
      <c r="K818" s="253"/>
      <c r="L818" s="253"/>
      <c r="M818" s="253"/>
      <c r="N818" s="254"/>
      <c r="O818" s="254"/>
      <c r="P818" s="255"/>
      <c r="Q818" s="256"/>
      <c r="R818" s="256"/>
      <c r="S818" s="257" t="str">
        <f t="shared" si="72"/>
        <v/>
      </c>
      <c r="T818" s="253"/>
      <c r="U818" s="258"/>
      <c r="V818" s="253"/>
      <c r="W818" s="253"/>
      <c r="X818" s="253"/>
      <c r="Y818" s="253"/>
      <c r="Z818" s="258"/>
      <c r="AA818" s="258"/>
      <c r="AB818" s="259" t="str">
        <f t="shared" ca="1" si="73"/>
        <v/>
      </c>
      <c r="AC818" s="253"/>
      <c r="AD818" s="269"/>
      <c r="AE818" s="260"/>
      <c r="AF818" s="253" t="e">
        <f t="shared" ca="1" si="74"/>
        <v>#NUM!</v>
      </c>
      <c r="AG818" s="259" t="str">
        <f t="shared" ca="1" si="75"/>
        <v/>
      </c>
      <c r="AI818" s="228" t="str">
        <f t="shared" si="76"/>
        <v/>
      </c>
      <c r="AJ818" s="228" t="str">
        <f t="shared" si="77"/>
        <v/>
      </c>
    </row>
    <row r="819" spans="2:36" ht="16.8" hidden="1" thickBot="1" x14ac:dyDescent="0.35">
      <c r="B819" s="252">
        <v>814</v>
      </c>
      <c r="C819" s="253"/>
      <c r="D819" s="253"/>
      <c r="E819" s="253"/>
      <c r="F819" s="253"/>
      <c r="G819" s="253"/>
      <c r="H819" s="253"/>
      <c r="I819" s="253"/>
      <c r="J819" s="253"/>
      <c r="K819" s="253"/>
      <c r="L819" s="253"/>
      <c r="M819" s="253"/>
      <c r="N819" s="254"/>
      <c r="O819" s="254"/>
      <c r="P819" s="255"/>
      <c r="Q819" s="256"/>
      <c r="R819" s="256"/>
      <c r="S819" s="257" t="str">
        <f t="shared" si="72"/>
        <v/>
      </c>
      <c r="T819" s="253"/>
      <c r="U819" s="258"/>
      <c r="V819" s="253"/>
      <c r="W819" s="253"/>
      <c r="X819" s="253"/>
      <c r="Y819" s="253"/>
      <c r="Z819" s="258"/>
      <c r="AA819" s="258"/>
      <c r="AB819" s="259" t="str">
        <f t="shared" ca="1" si="73"/>
        <v/>
      </c>
      <c r="AC819" s="253"/>
      <c r="AD819" s="269"/>
      <c r="AE819" s="260"/>
      <c r="AF819" s="253" t="e">
        <f t="shared" ca="1" si="74"/>
        <v>#NUM!</v>
      </c>
      <c r="AG819" s="259" t="str">
        <f t="shared" ca="1" si="75"/>
        <v/>
      </c>
      <c r="AI819" s="228" t="str">
        <f t="shared" si="76"/>
        <v/>
      </c>
      <c r="AJ819" s="228" t="str">
        <f t="shared" si="77"/>
        <v/>
      </c>
    </row>
    <row r="820" spans="2:36" ht="16.8" hidden="1" thickBot="1" x14ac:dyDescent="0.35">
      <c r="B820" s="252">
        <v>815</v>
      </c>
      <c r="C820" s="253"/>
      <c r="D820" s="253"/>
      <c r="E820" s="253"/>
      <c r="F820" s="253"/>
      <c r="G820" s="253"/>
      <c r="H820" s="253"/>
      <c r="I820" s="253"/>
      <c r="J820" s="253"/>
      <c r="K820" s="253"/>
      <c r="L820" s="253"/>
      <c r="M820" s="253"/>
      <c r="N820" s="254"/>
      <c r="O820" s="254"/>
      <c r="P820" s="255"/>
      <c r="Q820" s="256"/>
      <c r="R820" s="256"/>
      <c r="S820" s="257" t="str">
        <f t="shared" si="72"/>
        <v/>
      </c>
      <c r="T820" s="253"/>
      <c r="U820" s="258"/>
      <c r="V820" s="253"/>
      <c r="W820" s="253"/>
      <c r="X820" s="253"/>
      <c r="Y820" s="253"/>
      <c r="Z820" s="258"/>
      <c r="AA820" s="258"/>
      <c r="AB820" s="259" t="str">
        <f t="shared" ca="1" si="73"/>
        <v/>
      </c>
      <c r="AC820" s="253"/>
      <c r="AD820" s="269"/>
      <c r="AE820" s="260"/>
      <c r="AF820" s="253" t="e">
        <f t="shared" ca="1" si="74"/>
        <v>#NUM!</v>
      </c>
      <c r="AG820" s="259" t="str">
        <f t="shared" ca="1" si="75"/>
        <v/>
      </c>
      <c r="AI820" s="228" t="str">
        <f t="shared" si="76"/>
        <v/>
      </c>
      <c r="AJ820" s="228" t="str">
        <f t="shared" si="77"/>
        <v/>
      </c>
    </row>
    <row r="821" spans="2:36" ht="16.8" hidden="1" thickBot="1" x14ac:dyDescent="0.35">
      <c r="B821" s="252">
        <v>816</v>
      </c>
      <c r="C821" s="253"/>
      <c r="D821" s="253"/>
      <c r="E821" s="253"/>
      <c r="F821" s="253"/>
      <c r="G821" s="253"/>
      <c r="H821" s="253"/>
      <c r="I821" s="253"/>
      <c r="J821" s="253"/>
      <c r="K821" s="253"/>
      <c r="L821" s="253"/>
      <c r="M821" s="253"/>
      <c r="N821" s="254"/>
      <c r="O821" s="254"/>
      <c r="P821" s="255"/>
      <c r="Q821" s="256"/>
      <c r="R821" s="256"/>
      <c r="S821" s="257" t="str">
        <f t="shared" si="72"/>
        <v/>
      </c>
      <c r="T821" s="253"/>
      <c r="U821" s="258"/>
      <c r="V821" s="253"/>
      <c r="W821" s="253"/>
      <c r="X821" s="253"/>
      <c r="Y821" s="253"/>
      <c r="Z821" s="258"/>
      <c r="AA821" s="258"/>
      <c r="AB821" s="259" t="str">
        <f t="shared" ca="1" si="73"/>
        <v/>
      </c>
      <c r="AC821" s="253"/>
      <c r="AD821" s="269"/>
      <c r="AE821" s="260"/>
      <c r="AF821" s="253" t="e">
        <f t="shared" ca="1" si="74"/>
        <v>#NUM!</v>
      </c>
      <c r="AG821" s="259" t="str">
        <f t="shared" ca="1" si="75"/>
        <v/>
      </c>
      <c r="AI821" s="228" t="str">
        <f t="shared" si="76"/>
        <v/>
      </c>
      <c r="AJ821" s="228" t="str">
        <f t="shared" si="77"/>
        <v/>
      </c>
    </row>
    <row r="822" spans="2:36" ht="16.8" hidden="1" thickBot="1" x14ac:dyDescent="0.35">
      <c r="B822" s="252">
        <v>817</v>
      </c>
      <c r="C822" s="253"/>
      <c r="D822" s="253"/>
      <c r="E822" s="253"/>
      <c r="F822" s="253"/>
      <c r="G822" s="253"/>
      <c r="H822" s="253"/>
      <c r="I822" s="253"/>
      <c r="J822" s="253"/>
      <c r="K822" s="253"/>
      <c r="L822" s="253"/>
      <c r="M822" s="253"/>
      <c r="N822" s="254"/>
      <c r="O822" s="254"/>
      <c r="P822" s="255"/>
      <c r="Q822" s="256"/>
      <c r="R822" s="256"/>
      <c r="S822" s="257" t="str">
        <f t="shared" si="72"/>
        <v/>
      </c>
      <c r="T822" s="253"/>
      <c r="U822" s="258"/>
      <c r="V822" s="253"/>
      <c r="W822" s="253"/>
      <c r="X822" s="253"/>
      <c r="Y822" s="253"/>
      <c r="Z822" s="258"/>
      <c r="AA822" s="258"/>
      <c r="AB822" s="259" t="str">
        <f t="shared" ca="1" si="73"/>
        <v/>
      </c>
      <c r="AC822" s="253"/>
      <c r="AD822" s="269"/>
      <c r="AE822" s="260"/>
      <c r="AF822" s="253" t="e">
        <f t="shared" ca="1" si="74"/>
        <v>#NUM!</v>
      </c>
      <c r="AG822" s="259" t="str">
        <f t="shared" ca="1" si="75"/>
        <v/>
      </c>
      <c r="AI822" s="228" t="str">
        <f t="shared" si="76"/>
        <v/>
      </c>
      <c r="AJ822" s="228" t="str">
        <f t="shared" si="77"/>
        <v/>
      </c>
    </row>
    <row r="823" spans="2:36" ht="16.8" hidden="1" thickBot="1" x14ac:dyDescent="0.35">
      <c r="B823" s="252">
        <v>818</v>
      </c>
      <c r="C823" s="253"/>
      <c r="D823" s="253"/>
      <c r="E823" s="253"/>
      <c r="F823" s="253"/>
      <c r="G823" s="253"/>
      <c r="H823" s="253"/>
      <c r="I823" s="253"/>
      <c r="J823" s="253"/>
      <c r="K823" s="253"/>
      <c r="L823" s="253"/>
      <c r="M823" s="253"/>
      <c r="N823" s="254"/>
      <c r="O823" s="254"/>
      <c r="P823" s="255"/>
      <c r="Q823" s="256"/>
      <c r="R823" s="256"/>
      <c r="S823" s="257" t="str">
        <f t="shared" si="72"/>
        <v/>
      </c>
      <c r="T823" s="253"/>
      <c r="U823" s="258"/>
      <c r="V823" s="253"/>
      <c r="W823" s="253"/>
      <c r="X823" s="253"/>
      <c r="Y823" s="253"/>
      <c r="Z823" s="258"/>
      <c r="AA823" s="258"/>
      <c r="AB823" s="259" t="str">
        <f t="shared" ca="1" si="73"/>
        <v/>
      </c>
      <c r="AC823" s="253"/>
      <c r="AD823" s="269"/>
      <c r="AE823" s="260"/>
      <c r="AF823" s="253" t="e">
        <f t="shared" ca="1" si="74"/>
        <v>#NUM!</v>
      </c>
      <c r="AG823" s="259" t="str">
        <f t="shared" ca="1" si="75"/>
        <v/>
      </c>
      <c r="AI823" s="228" t="str">
        <f t="shared" si="76"/>
        <v/>
      </c>
      <c r="AJ823" s="228" t="str">
        <f t="shared" si="77"/>
        <v/>
      </c>
    </row>
    <row r="824" spans="2:36" ht="16.8" hidden="1" thickBot="1" x14ac:dyDescent="0.35">
      <c r="B824" s="252">
        <v>819</v>
      </c>
      <c r="C824" s="253"/>
      <c r="D824" s="253"/>
      <c r="E824" s="253"/>
      <c r="F824" s="253"/>
      <c r="G824" s="253"/>
      <c r="H824" s="253"/>
      <c r="I824" s="253"/>
      <c r="J824" s="253"/>
      <c r="K824" s="253"/>
      <c r="L824" s="253"/>
      <c r="M824" s="253"/>
      <c r="N824" s="254"/>
      <c r="O824" s="254"/>
      <c r="P824" s="255"/>
      <c r="Q824" s="256"/>
      <c r="R824" s="256"/>
      <c r="S824" s="257" t="str">
        <f t="shared" si="72"/>
        <v/>
      </c>
      <c r="T824" s="253"/>
      <c r="U824" s="258"/>
      <c r="V824" s="253"/>
      <c r="W824" s="253"/>
      <c r="X824" s="253"/>
      <c r="Y824" s="253"/>
      <c r="Z824" s="258"/>
      <c r="AA824" s="258"/>
      <c r="AB824" s="259" t="str">
        <f t="shared" ca="1" si="73"/>
        <v/>
      </c>
      <c r="AC824" s="253"/>
      <c r="AD824" s="269"/>
      <c r="AE824" s="260"/>
      <c r="AF824" s="253" t="e">
        <f t="shared" ca="1" si="74"/>
        <v>#NUM!</v>
      </c>
      <c r="AG824" s="259" t="str">
        <f t="shared" ca="1" si="75"/>
        <v/>
      </c>
      <c r="AI824" s="228" t="str">
        <f t="shared" si="76"/>
        <v/>
      </c>
      <c r="AJ824" s="228" t="str">
        <f t="shared" si="77"/>
        <v/>
      </c>
    </row>
    <row r="825" spans="2:36" ht="16.8" hidden="1" thickBot="1" x14ac:dyDescent="0.35">
      <c r="B825" s="252">
        <v>820</v>
      </c>
      <c r="C825" s="253"/>
      <c r="D825" s="253"/>
      <c r="E825" s="253"/>
      <c r="F825" s="253"/>
      <c r="G825" s="253"/>
      <c r="H825" s="253"/>
      <c r="I825" s="253"/>
      <c r="J825" s="253"/>
      <c r="K825" s="253"/>
      <c r="L825" s="253"/>
      <c r="M825" s="253"/>
      <c r="N825" s="254"/>
      <c r="O825" s="254"/>
      <c r="P825" s="255"/>
      <c r="Q825" s="256"/>
      <c r="R825" s="256"/>
      <c r="S825" s="257" t="str">
        <f t="shared" si="72"/>
        <v/>
      </c>
      <c r="T825" s="253"/>
      <c r="U825" s="258"/>
      <c r="V825" s="253"/>
      <c r="W825" s="253"/>
      <c r="X825" s="253"/>
      <c r="Y825" s="253"/>
      <c r="Z825" s="258"/>
      <c r="AA825" s="258"/>
      <c r="AB825" s="259" t="str">
        <f t="shared" ca="1" si="73"/>
        <v/>
      </c>
      <c r="AC825" s="253"/>
      <c r="AD825" s="269"/>
      <c r="AE825" s="260"/>
      <c r="AF825" s="253" t="e">
        <f t="shared" ca="1" si="74"/>
        <v>#NUM!</v>
      </c>
      <c r="AG825" s="259" t="str">
        <f t="shared" ca="1" si="75"/>
        <v/>
      </c>
      <c r="AI825" s="228" t="str">
        <f t="shared" si="76"/>
        <v/>
      </c>
      <c r="AJ825" s="228" t="str">
        <f t="shared" si="77"/>
        <v/>
      </c>
    </row>
    <row r="826" spans="2:36" ht="16.8" hidden="1" thickBot="1" x14ac:dyDescent="0.35">
      <c r="B826" s="252">
        <v>821</v>
      </c>
      <c r="C826" s="253"/>
      <c r="D826" s="253"/>
      <c r="E826" s="253"/>
      <c r="F826" s="253"/>
      <c r="G826" s="253"/>
      <c r="H826" s="253"/>
      <c r="I826" s="253"/>
      <c r="J826" s="253"/>
      <c r="K826" s="253"/>
      <c r="L826" s="253"/>
      <c r="M826" s="253"/>
      <c r="N826" s="254"/>
      <c r="O826" s="254"/>
      <c r="P826" s="255"/>
      <c r="Q826" s="256"/>
      <c r="R826" s="256"/>
      <c r="S826" s="257" t="str">
        <f t="shared" si="72"/>
        <v/>
      </c>
      <c r="T826" s="253"/>
      <c r="U826" s="258"/>
      <c r="V826" s="253"/>
      <c r="W826" s="253"/>
      <c r="X826" s="253"/>
      <c r="Y826" s="253"/>
      <c r="Z826" s="258"/>
      <c r="AA826" s="258"/>
      <c r="AB826" s="259" t="str">
        <f t="shared" ca="1" si="73"/>
        <v/>
      </c>
      <c r="AC826" s="253"/>
      <c r="AD826" s="269"/>
      <c r="AE826" s="260"/>
      <c r="AF826" s="253" t="e">
        <f t="shared" ca="1" si="74"/>
        <v>#NUM!</v>
      </c>
      <c r="AG826" s="259" t="str">
        <f t="shared" ca="1" si="75"/>
        <v/>
      </c>
      <c r="AI826" s="228" t="str">
        <f t="shared" si="76"/>
        <v/>
      </c>
      <c r="AJ826" s="228" t="str">
        <f t="shared" si="77"/>
        <v/>
      </c>
    </row>
    <row r="827" spans="2:36" ht="16.8" hidden="1" thickBot="1" x14ac:dyDescent="0.35">
      <c r="B827" s="252">
        <v>822</v>
      </c>
      <c r="C827" s="253"/>
      <c r="D827" s="253"/>
      <c r="E827" s="253"/>
      <c r="F827" s="253"/>
      <c r="G827" s="253"/>
      <c r="H827" s="253"/>
      <c r="I827" s="253"/>
      <c r="J827" s="253"/>
      <c r="K827" s="253"/>
      <c r="L827" s="253"/>
      <c r="M827" s="253"/>
      <c r="N827" s="254"/>
      <c r="O827" s="254"/>
      <c r="P827" s="255"/>
      <c r="Q827" s="256"/>
      <c r="R827" s="256"/>
      <c r="S827" s="257" t="str">
        <f t="shared" si="72"/>
        <v/>
      </c>
      <c r="T827" s="253"/>
      <c r="U827" s="258"/>
      <c r="V827" s="253"/>
      <c r="W827" s="253"/>
      <c r="X827" s="253"/>
      <c r="Y827" s="253"/>
      <c r="Z827" s="258"/>
      <c r="AA827" s="258"/>
      <c r="AB827" s="259" t="str">
        <f t="shared" ca="1" si="73"/>
        <v/>
      </c>
      <c r="AC827" s="253"/>
      <c r="AD827" s="269"/>
      <c r="AE827" s="260"/>
      <c r="AF827" s="253" t="e">
        <f t="shared" ca="1" si="74"/>
        <v>#NUM!</v>
      </c>
      <c r="AG827" s="259" t="str">
        <f t="shared" ca="1" si="75"/>
        <v/>
      </c>
      <c r="AI827" s="228" t="str">
        <f t="shared" si="76"/>
        <v/>
      </c>
      <c r="AJ827" s="228" t="str">
        <f t="shared" si="77"/>
        <v/>
      </c>
    </row>
    <row r="828" spans="2:36" ht="16.8" hidden="1" thickBot="1" x14ac:dyDescent="0.35">
      <c r="B828" s="252">
        <v>823</v>
      </c>
      <c r="C828" s="253"/>
      <c r="D828" s="253"/>
      <c r="E828" s="253"/>
      <c r="F828" s="253"/>
      <c r="G828" s="253"/>
      <c r="H828" s="253"/>
      <c r="I828" s="253"/>
      <c r="J828" s="253"/>
      <c r="K828" s="253"/>
      <c r="L828" s="253"/>
      <c r="M828" s="253"/>
      <c r="N828" s="254"/>
      <c r="O828" s="254"/>
      <c r="P828" s="255"/>
      <c r="Q828" s="256"/>
      <c r="R828" s="256"/>
      <c r="S828" s="257" t="str">
        <f t="shared" si="72"/>
        <v/>
      </c>
      <c r="T828" s="253"/>
      <c r="U828" s="258"/>
      <c r="V828" s="253"/>
      <c r="W828" s="253"/>
      <c r="X828" s="253"/>
      <c r="Y828" s="253"/>
      <c r="Z828" s="258"/>
      <c r="AA828" s="258"/>
      <c r="AB828" s="259" t="str">
        <f t="shared" ca="1" si="73"/>
        <v/>
      </c>
      <c r="AC828" s="253"/>
      <c r="AD828" s="269"/>
      <c r="AE828" s="260"/>
      <c r="AF828" s="253" t="e">
        <f t="shared" ca="1" si="74"/>
        <v>#NUM!</v>
      </c>
      <c r="AG828" s="259" t="str">
        <f t="shared" ca="1" si="75"/>
        <v/>
      </c>
      <c r="AI828" s="228" t="str">
        <f t="shared" si="76"/>
        <v/>
      </c>
      <c r="AJ828" s="228" t="str">
        <f t="shared" si="77"/>
        <v/>
      </c>
    </row>
    <row r="829" spans="2:36" ht="16.8" hidden="1" thickBot="1" x14ac:dyDescent="0.35">
      <c r="B829" s="252">
        <v>824</v>
      </c>
      <c r="C829" s="253"/>
      <c r="D829" s="253"/>
      <c r="E829" s="253"/>
      <c r="F829" s="253"/>
      <c r="G829" s="253"/>
      <c r="H829" s="253"/>
      <c r="I829" s="253"/>
      <c r="J829" s="253"/>
      <c r="K829" s="253"/>
      <c r="L829" s="253"/>
      <c r="M829" s="253"/>
      <c r="N829" s="254"/>
      <c r="O829" s="254"/>
      <c r="P829" s="255"/>
      <c r="Q829" s="256"/>
      <c r="R829" s="256"/>
      <c r="S829" s="257" t="str">
        <f t="shared" si="72"/>
        <v/>
      </c>
      <c r="T829" s="253"/>
      <c r="U829" s="258"/>
      <c r="V829" s="253"/>
      <c r="W829" s="253"/>
      <c r="X829" s="253"/>
      <c r="Y829" s="253"/>
      <c r="Z829" s="258"/>
      <c r="AA829" s="258"/>
      <c r="AB829" s="259" t="str">
        <f t="shared" ca="1" si="73"/>
        <v/>
      </c>
      <c r="AC829" s="253"/>
      <c r="AD829" s="269"/>
      <c r="AE829" s="260"/>
      <c r="AF829" s="253" t="e">
        <f t="shared" ca="1" si="74"/>
        <v>#NUM!</v>
      </c>
      <c r="AG829" s="259" t="str">
        <f t="shared" ca="1" si="75"/>
        <v/>
      </c>
      <c r="AI829" s="228" t="str">
        <f t="shared" si="76"/>
        <v/>
      </c>
      <c r="AJ829" s="228" t="str">
        <f t="shared" si="77"/>
        <v/>
      </c>
    </row>
    <row r="830" spans="2:36" ht="16.8" hidden="1" thickBot="1" x14ac:dyDescent="0.35">
      <c r="B830" s="252">
        <v>825</v>
      </c>
      <c r="C830" s="253"/>
      <c r="D830" s="253"/>
      <c r="E830" s="253"/>
      <c r="F830" s="253"/>
      <c r="G830" s="253"/>
      <c r="H830" s="253"/>
      <c r="I830" s="253"/>
      <c r="J830" s="253"/>
      <c r="K830" s="253"/>
      <c r="L830" s="253"/>
      <c r="M830" s="253"/>
      <c r="N830" s="254"/>
      <c r="O830" s="254"/>
      <c r="P830" s="255"/>
      <c r="Q830" s="256"/>
      <c r="R830" s="256"/>
      <c r="S830" s="257" t="str">
        <f t="shared" si="72"/>
        <v/>
      </c>
      <c r="T830" s="253"/>
      <c r="U830" s="258"/>
      <c r="V830" s="253"/>
      <c r="W830" s="253"/>
      <c r="X830" s="253"/>
      <c r="Y830" s="253"/>
      <c r="Z830" s="258"/>
      <c r="AA830" s="258"/>
      <c r="AB830" s="259" t="str">
        <f t="shared" ca="1" si="73"/>
        <v/>
      </c>
      <c r="AC830" s="253"/>
      <c r="AD830" s="269"/>
      <c r="AE830" s="260"/>
      <c r="AF830" s="253" t="e">
        <f t="shared" ca="1" si="74"/>
        <v>#NUM!</v>
      </c>
      <c r="AG830" s="259" t="str">
        <f t="shared" ca="1" si="75"/>
        <v/>
      </c>
      <c r="AI830" s="228" t="str">
        <f t="shared" si="76"/>
        <v/>
      </c>
      <c r="AJ830" s="228" t="str">
        <f t="shared" si="77"/>
        <v/>
      </c>
    </row>
    <row r="831" spans="2:36" ht="16.8" hidden="1" thickBot="1" x14ac:dyDescent="0.35">
      <c r="B831" s="252">
        <v>826</v>
      </c>
      <c r="C831" s="253"/>
      <c r="D831" s="253"/>
      <c r="E831" s="253"/>
      <c r="F831" s="253"/>
      <c r="G831" s="253"/>
      <c r="H831" s="253"/>
      <c r="I831" s="253"/>
      <c r="J831" s="253"/>
      <c r="K831" s="253"/>
      <c r="L831" s="253"/>
      <c r="M831" s="253"/>
      <c r="N831" s="254"/>
      <c r="O831" s="254"/>
      <c r="P831" s="255"/>
      <c r="Q831" s="256"/>
      <c r="R831" s="256"/>
      <c r="S831" s="257" t="str">
        <f t="shared" si="72"/>
        <v/>
      </c>
      <c r="T831" s="253"/>
      <c r="U831" s="258"/>
      <c r="V831" s="253"/>
      <c r="W831" s="253"/>
      <c r="X831" s="253"/>
      <c r="Y831" s="253"/>
      <c r="Z831" s="258"/>
      <c r="AA831" s="258"/>
      <c r="AB831" s="259" t="str">
        <f t="shared" ca="1" si="73"/>
        <v/>
      </c>
      <c r="AC831" s="253"/>
      <c r="AD831" s="269"/>
      <c r="AE831" s="260"/>
      <c r="AF831" s="253" t="e">
        <f t="shared" ca="1" si="74"/>
        <v>#NUM!</v>
      </c>
      <c r="AG831" s="259" t="str">
        <f t="shared" ca="1" si="75"/>
        <v/>
      </c>
      <c r="AI831" s="228" t="str">
        <f t="shared" si="76"/>
        <v/>
      </c>
      <c r="AJ831" s="228" t="str">
        <f t="shared" si="77"/>
        <v/>
      </c>
    </row>
    <row r="832" spans="2:36" ht="16.8" hidden="1" thickBot="1" x14ac:dyDescent="0.35">
      <c r="B832" s="252">
        <v>827</v>
      </c>
      <c r="C832" s="253"/>
      <c r="D832" s="253"/>
      <c r="E832" s="253"/>
      <c r="F832" s="253"/>
      <c r="G832" s="253"/>
      <c r="H832" s="253"/>
      <c r="I832" s="253"/>
      <c r="J832" s="253"/>
      <c r="K832" s="253"/>
      <c r="L832" s="253"/>
      <c r="M832" s="253"/>
      <c r="N832" s="254"/>
      <c r="O832" s="254"/>
      <c r="P832" s="255"/>
      <c r="Q832" s="256"/>
      <c r="R832" s="256"/>
      <c r="S832" s="257" t="str">
        <f t="shared" si="72"/>
        <v/>
      </c>
      <c r="T832" s="253"/>
      <c r="U832" s="258"/>
      <c r="V832" s="253"/>
      <c r="W832" s="253"/>
      <c r="X832" s="253"/>
      <c r="Y832" s="253"/>
      <c r="Z832" s="258"/>
      <c r="AA832" s="258"/>
      <c r="AB832" s="259" t="str">
        <f t="shared" ca="1" si="73"/>
        <v/>
      </c>
      <c r="AC832" s="253"/>
      <c r="AD832" s="269"/>
      <c r="AE832" s="260"/>
      <c r="AF832" s="253" t="e">
        <f t="shared" ca="1" si="74"/>
        <v>#NUM!</v>
      </c>
      <c r="AG832" s="259" t="str">
        <f t="shared" ca="1" si="75"/>
        <v/>
      </c>
      <c r="AI832" s="228" t="str">
        <f t="shared" si="76"/>
        <v/>
      </c>
      <c r="AJ832" s="228" t="str">
        <f t="shared" si="77"/>
        <v/>
      </c>
    </row>
    <row r="833" spans="2:36" ht="16.8" hidden="1" thickBot="1" x14ac:dyDescent="0.35">
      <c r="B833" s="252">
        <v>828</v>
      </c>
      <c r="C833" s="253"/>
      <c r="D833" s="253"/>
      <c r="E833" s="253"/>
      <c r="F833" s="253"/>
      <c r="G833" s="253"/>
      <c r="H833" s="253"/>
      <c r="I833" s="253"/>
      <c r="J833" s="253"/>
      <c r="K833" s="253"/>
      <c r="L833" s="253"/>
      <c r="M833" s="253"/>
      <c r="N833" s="254"/>
      <c r="O833" s="254"/>
      <c r="P833" s="255"/>
      <c r="Q833" s="256"/>
      <c r="R833" s="256"/>
      <c r="S833" s="257" t="str">
        <f t="shared" si="72"/>
        <v/>
      </c>
      <c r="T833" s="253"/>
      <c r="U833" s="258"/>
      <c r="V833" s="253"/>
      <c r="W833" s="253"/>
      <c r="X833" s="253"/>
      <c r="Y833" s="253"/>
      <c r="Z833" s="258"/>
      <c r="AA833" s="258"/>
      <c r="AB833" s="259" t="str">
        <f t="shared" ca="1" si="73"/>
        <v/>
      </c>
      <c r="AC833" s="253"/>
      <c r="AD833" s="269"/>
      <c r="AE833" s="260"/>
      <c r="AF833" s="253" t="e">
        <f t="shared" ca="1" si="74"/>
        <v>#NUM!</v>
      </c>
      <c r="AG833" s="259" t="str">
        <f t="shared" ca="1" si="75"/>
        <v/>
      </c>
      <c r="AI833" s="228" t="str">
        <f t="shared" si="76"/>
        <v/>
      </c>
      <c r="AJ833" s="228" t="str">
        <f t="shared" si="77"/>
        <v/>
      </c>
    </row>
    <row r="834" spans="2:36" ht="16.8" hidden="1" thickBot="1" x14ac:dyDescent="0.35">
      <c r="B834" s="252">
        <v>829</v>
      </c>
      <c r="C834" s="253"/>
      <c r="D834" s="253"/>
      <c r="E834" s="253"/>
      <c r="F834" s="253"/>
      <c r="G834" s="253"/>
      <c r="H834" s="253"/>
      <c r="I834" s="253"/>
      <c r="J834" s="253"/>
      <c r="K834" s="253"/>
      <c r="L834" s="253"/>
      <c r="M834" s="253"/>
      <c r="N834" s="254"/>
      <c r="O834" s="254"/>
      <c r="P834" s="255"/>
      <c r="Q834" s="256"/>
      <c r="R834" s="256"/>
      <c r="S834" s="257" t="str">
        <f t="shared" si="72"/>
        <v/>
      </c>
      <c r="T834" s="253"/>
      <c r="U834" s="258"/>
      <c r="V834" s="253"/>
      <c r="W834" s="253"/>
      <c r="X834" s="253"/>
      <c r="Y834" s="253"/>
      <c r="Z834" s="258"/>
      <c r="AA834" s="258"/>
      <c r="AB834" s="259" t="str">
        <f t="shared" ca="1" si="73"/>
        <v/>
      </c>
      <c r="AC834" s="253"/>
      <c r="AD834" s="269"/>
      <c r="AE834" s="260"/>
      <c r="AF834" s="253" t="e">
        <f t="shared" ca="1" si="74"/>
        <v>#NUM!</v>
      </c>
      <c r="AG834" s="259" t="str">
        <f t="shared" ca="1" si="75"/>
        <v/>
      </c>
      <c r="AI834" s="228" t="str">
        <f t="shared" si="76"/>
        <v/>
      </c>
      <c r="AJ834" s="228" t="str">
        <f t="shared" si="77"/>
        <v/>
      </c>
    </row>
    <row r="835" spans="2:36" ht="16.8" hidden="1" thickBot="1" x14ac:dyDescent="0.35">
      <c r="B835" s="252">
        <v>830</v>
      </c>
      <c r="C835" s="253"/>
      <c r="D835" s="253"/>
      <c r="E835" s="253"/>
      <c r="F835" s="253"/>
      <c r="G835" s="253"/>
      <c r="H835" s="253"/>
      <c r="I835" s="253"/>
      <c r="J835" s="253"/>
      <c r="K835" s="253"/>
      <c r="L835" s="253"/>
      <c r="M835" s="253"/>
      <c r="N835" s="254"/>
      <c r="O835" s="254"/>
      <c r="P835" s="255"/>
      <c r="Q835" s="256"/>
      <c r="R835" s="256"/>
      <c r="S835" s="257" t="str">
        <f t="shared" si="72"/>
        <v/>
      </c>
      <c r="T835" s="253"/>
      <c r="U835" s="258"/>
      <c r="V835" s="253"/>
      <c r="W835" s="253"/>
      <c r="X835" s="253"/>
      <c r="Y835" s="253"/>
      <c r="Z835" s="258"/>
      <c r="AA835" s="258"/>
      <c r="AB835" s="259" t="str">
        <f t="shared" ca="1" si="73"/>
        <v/>
      </c>
      <c r="AC835" s="253"/>
      <c r="AD835" s="269"/>
      <c r="AE835" s="260"/>
      <c r="AF835" s="253" t="e">
        <f t="shared" ca="1" si="74"/>
        <v>#NUM!</v>
      </c>
      <c r="AG835" s="259" t="str">
        <f t="shared" ca="1" si="75"/>
        <v/>
      </c>
      <c r="AI835" s="228" t="str">
        <f t="shared" si="76"/>
        <v/>
      </c>
      <c r="AJ835" s="228" t="str">
        <f t="shared" si="77"/>
        <v/>
      </c>
    </row>
    <row r="836" spans="2:36" ht="16.8" hidden="1" thickBot="1" x14ac:dyDescent="0.35">
      <c r="B836" s="252">
        <v>831</v>
      </c>
      <c r="C836" s="253"/>
      <c r="D836" s="253"/>
      <c r="E836" s="253"/>
      <c r="F836" s="253"/>
      <c r="G836" s="253"/>
      <c r="H836" s="253"/>
      <c r="I836" s="253"/>
      <c r="J836" s="253"/>
      <c r="K836" s="253"/>
      <c r="L836" s="253"/>
      <c r="M836" s="253"/>
      <c r="N836" s="254"/>
      <c r="O836" s="254"/>
      <c r="P836" s="255"/>
      <c r="Q836" s="256"/>
      <c r="R836" s="256"/>
      <c r="S836" s="257" t="str">
        <f t="shared" si="72"/>
        <v/>
      </c>
      <c r="T836" s="253"/>
      <c r="U836" s="258"/>
      <c r="V836" s="253"/>
      <c r="W836" s="253"/>
      <c r="X836" s="253"/>
      <c r="Y836" s="253"/>
      <c r="Z836" s="258"/>
      <c r="AA836" s="258"/>
      <c r="AB836" s="259" t="str">
        <f t="shared" ca="1" si="73"/>
        <v/>
      </c>
      <c r="AC836" s="253"/>
      <c r="AD836" s="269"/>
      <c r="AE836" s="260"/>
      <c r="AF836" s="253" t="e">
        <f t="shared" ca="1" si="74"/>
        <v>#NUM!</v>
      </c>
      <c r="AG836" s="259" t="str">
        <f t="shared" ca="1" si="75"/>
        <v/>
      </c>
      <c r="AI836" s="228" t="str">
        <f t="shared" si="76"/>
        <v/>
      </c>
      <c r="AJ836" s="228" t="str">
        <f t="shared" si="77"/>
        <v/>
      </c>
    </row>
    <row r="837" spans="2:36" ht="16.8" hidden="1" thickBot="1" x14ac:dyDescent="0.35">
      <c r="B837" s="252">
        <v>832</v>
      </c>
      <c r="C837" s="253"/>
      <c r="D837" s="253"/>
      <c r="E837" s="253"/>
      <c r="F837" s="253"/>
      <c r="G837" s="253"/>
      <c r="H837" s="253"/>
      <c r="I837" s="253"/>
      <c r="J837" s="253"/>
      <c r="K837" s="253"/>
      <c r="L837" s="253"/>
      <c r="M837" s="253"/>
      <c r="N837" s="254"/>
      <c r="O837" s="254"/>
      <c r="P837" s="255"/>
      <c r="Q837" s="256"/>
      <c r="R837" s="256"/>
      <c r="S837" s="257" t="str">
        <f t="shared" si="72"/>
        <v/>
      </c>
      <c r="T837" s="253"/>
      <c r="U837" s="258"/>
      <c r="V837" s="253"/>
      <c r="W837" s="253"/>
      <c r="X837" s="253"/>
      <c r="Y837" s="253"/>
      <c r="Z837" s="258"/>
      <c r="AA837" s="258"/>
      <c r="AB837" s="259" t="str">
        <f t="shared" ca="1" si="73"/>
        <v/>
      </c>
      <c r="AC837" s="253"/>
      <c r="AD837" s="269"/>
      <c r="AE837" s="260"/>
      <c r="AF837" s="253" t="e">
        <f t="shared" ca="1" si="74"/>
        <v>#NUM!</v>
      </c>
      <c r="AG837" s="259" t="str">
        <f t="shared" ca="1" si="75"/>
        <v/>
      </c>
      <c r="AI837" s="228" t="str">
        <f t="shared" si="76"/>
        <v/>
      </c>
      <c r="AJ837" s="228" t="str">
        <f t="shared" si="77"/>
        <v/>
      </c>
    </row>
    <row r="838" spans="2:36" ht="16.8" hidden="1" thickBot="1" x14ac:dyDescent="0.35">
      <c r="B838" s="252">
        <v>833</v>
      </c>
      <c r="C838" s="253"/>
      <c r="D838" s="253"/>
      <c r="E838" s="253"/>
      <c r="F838" s="253"/>
      <c r="G838" s="253"/>
      <c r="H838" s="253"/>
      <c r="I838" s="253"/>
      <c r="J838" s="253"/>
      <c r="K838" s="253"/>
      <c r="L838" s="253"/>
      <c r="M838" s="253"/>
      <c r="N838" s="254"/>
      <c r="O838" s="254"/>
      <c r="P838" s="255"/>
      <c r="Q838" s="256"/>
      <c r="R838" s="256"/>
      <c r="S838" s="257" t="str">
        <f t="shared" si="72"/>
        <v/>
      </c>
      <c r="T838" s="253"/>
      <c r="U838" s="258"/>
      <c r="V838" s="253"/>
      <c r="W838" s="253"/>
      <c r="X838" s="253"/>
      <c r="Y838" s="253"/>
      <c r="Z838" s="258"/>
      <c r="AA838" s="258"/>
      <c r="AB838" s="259" t="str">
        <f t="shared" ca="1" si="73"/>
        <v/>
      </c>
      <c r="AC838" s="253"/>
      <c r="AD838" s="269"/>
      <c r="AE838" s="260"/>
      <c r="AF838" s="253" t="e">
        <f t="shared" ca="1" si="74"/>
        <v>#NUM!</v>
      </c>
      <c r="AG838" s="259" t="str">
        <f t="shared" ca="1" si="75"/>
        <v/>
      </c>
      <c r="AI838" s="228" t="str">
        <f t="shared" si="76"/>
        <v/>
      </c>
      <c r="AJ838" s="228" t="str">
        <f t="shared" si="77"/>
        <v/>
      </c>
    </row>
    <row r="839" spans="2:36" ht="16.8" hidden="1" thickBot="1" x14ac:dyDescent="0.35">
      <c r="B839" s="252">
        <v>834</v>
      </c>
      <c r="C839" s="253"/>
      <c r="D839" s="253"/>
      <c r="E839" s="253"/>
      <c r="F839" s="253"/>
      <c r="G839" s="253"/>
      <c r="H839" s="253"/>
      <c r="I839" s="253"/>
      <c r="J839" s="253"/>
      <c r="K839" s="253"/>
      <c r="L839" s="253"/>
      <c r="M839" s="253"/>
      <c r="N839" s="254"/>
      <c r="O839" s="254"/>
      <c r="P839" s="255"/>
      <c r="Q839" s="256"/>
      <c r="R839" s="256"/>
      <c r="S839" s="257" t="str">
        <f t="shared" ref="S839:S902" si="78">IF(O839&lt;&gt;0,IF(P839&lt;&gt;0,SUM(P839+Q839*O839+O839*R839),IF(Q839&lt;&gt;0,SUM(P839+Q839*O839+O839*R839),"")),IF(P839&lt;&gt;0,SUM(P839+Q839*N839+N839*R839),IF(Q839&lt;&gt;0,SUM(P839+Q839*N839+N839*R839),"")))</f>
        <v/>
      </c>
      <c r="T839" s="253"/>
      <c r="U839" s="258"/>
      <c r="V839" s="253"/>
      <c r="W839" s="253"/>
      <c r="X839" s="253"/>
      <c r="Y839" s="253"/>
      <c r="Z839" s="258"/>
      <c r="AA839" s="258"/>
      <c r="AB839" s="259" t="str">
        <f t="shared" ref="AB839:AB902" ca="1" si="79">IFERROR(IF(Z839&lt;&gt;"",IF(AA839="",CONCATENATE(DATEDIF(Z839,TODAY(),"D")," dias"),CONCATENATE(DATEDIF(Z839,AA839,"D")," dias")),""),"")</f>
        <v/>
      </c>
      <c r="AC839" s="253"/>
      <c r="AD839" s="269"/>
      <c r="AE839" s="260"/>
      <c r="AF839" s="253" t="e">
        <f t="shared" ref="AF839:AF902" ca="1" si="80">DATEDIF(TODAY(),U839,"D")</f>
        <v>#NUM!</v>
      </c>
      <c r="AG839" s="259" t="str">
        <f t="shared" ref="AG839:AG902" ca="1" si="81">IFERROR(IF(Z839&lt;&gt;"",IF(AA839="",DATEDIF(Z839,TODAY(),"D"),DATEDIF(Z839,AA839,"D")),""),"")</f>
        <v/>
      </c>
      <c r="AI839" s="228" t="str">
        <f t="shared" ref="AI839:AI902" si="82">IF(I839&lt;&gt;"",IF(F839&lt;&gt;"",CONCATENATE(I839," - ",G839," (",F839,")"),CONCATENATE(I839," - ",G839)),"")</f>
        <v/>
      </c>
      <c r="AJ839" s="228" t="str">
        <f t="shared" ref="AJ839:AJ902" si="83">IF(I839&lt;&gt;"",IF(F839&lt;&gt;"",CONCATENATE(I839," - ",G839," (",F839,")"),CONCATENATE(I839," - ",G839)),"")</f>
        <v/>
      </c>
    </row>
    <row r="840" spans="2:36" ht="16.8" hidden="1" thickBot="1" x14ac:dyDescent="0.35">
      <c r="B840" s="252">
        <v>835</v>
      </c>
      <c r="C840" s="253"/>
      <c r="D840" s="253"/>
      <c r="E840" s="253"/>
      <c r="F840" s="253"/>
      <c r="G840" s="253"/>
      <c r="H840" s="253"/>
      <c r="I840" s="253"/>
      <c r="J840" s="253"/>
      <c r="K840" s="253"/>
      <c r="L840" s="253"/>
      <c r="M840" s="253"/>
      <c r="N840" s="254"/>
      <c r="O840" s="254"/>
      <c r="P840" s="255"/>
      <c r="Q840" s="256"/>
      <c r="R840" s="256"/>
      <c r="S840" s="257" t="str">
        <f t="shared" si="78"/>
        <v/>
      </c>
      <c r="T840" s="253"/>
      <c r="U840" s="258"/>
      <c r="V840" s="253"/>
      <c r="W840" s="253"/>
      <c r="X840" s="253"/>
      <c r="Y840" s="253"/>
      <c r="Z840" s="258"/>
      <c r="AA840" s="258"/>
      <c r="AB840" s="259" t="str">
        <f t="shared" ca="1" si="79"/>
        <v/>
      </c>
      <c r="AC840" s="253"/>
      <c r="AD840" s="269"/>
      <c r="AE840" s="260"/>
      <c r="AF840" s="253" t="e">
        <f t="shared" ca="1" si="80"/>
        <v>#NUM!</v>
      </c>
      <c r="AG840" s="259" t="str">
        <f t="shared" ca="1" si="81"/>
        <v/>
      </c>
      <c r="AI840" s="228" t="str">
        <f t="shared" si="82"/>
        <v/>
      </c>
      <c r="AJ840" s="228" t="str">
        <f t="shared" si="83"/>
        <v/>
      </c>
    </row>
    <row r="841" spans="2:36" ht="16.8" hidden="1" thickBot="1" x14ac:dyDescent="0.35">
      <c r="B841" s="252">
        <v>836</v>
      </c>
      <c r="C841" s="253"/>
      <c r="D841" s="253"/>
      <c r="E841" s="253"/>
      <c r="F841" s="253"/>
      <c r="G841" s="253"/>
      <c r="H841" s="253"/>
      <c r="I841" s="253"/>
      <c r="J841" s="253"/>
      <c r="K841" s="253"/>
      <c r="L841" s="253"/>
      <c r="M841" s="253"/>
      <c r="N841" s="254"/>
      <c r="O841" s="254"/>
      <c r="P841" s="255"/>
      <c r="Q841" s="256"/>
      <c r="R841" s="256"/>
      <c r="S841" s="257" t="str">
        <f t="shared" si="78"/>
        <v/>
      </c>
      <c r="T841" s="253"/>
      <c r="U841" s="258"/>
      <c r="V841" s="253"/>
      <c r="W841" s="253"/>
      <c r="X841" s="253"/>
      <c r="Y841" s="253"/>
      <c r="Z841" s="258"/>
      <c r="AA841" s="258"/>
      <c r="AB841" s="259" t="str">
        <f t="shared" ca="1" si="79"/>
        <v/>
      </c>
      <c r="AC841" s="253"/>
      <c r="AD841" s="269"/>
      <c r="AE841" s="260"/>
      <c r="AF841" s="253" t="e">
        <f t="shared" ca="1" si="80"/>
        <v>#NUM!</v>
      </c>
      <c r="AG841" s="259" t="str">
        <f t="shared" ca="1" si="81"/>
        <v/>
      </c>
      <c r="AI841" s="228" t="str">
        <f t="shared" si="82"/>
        <v/>
      </c>
      <c r="AJ841" s="228" t="str">
        <f t="shared" si="83"/>
        <v/>
      </c>
    </row>
    <row r="842" spans="2:36" ht="16.8" hidden="1" thickBot="1" x14ac:dyDescent="0.35">
      <c r="B842" s="252">
        <v>837</v>
      </c>
      <c r="C842" s="253"/>
      <c r="D842" s="253"/>
      <c r="E842" s="253"/>
      <c r="F842" s="253"/>
      <c r="G842" s="253"/>
      <c r="H842" s="253"/>
      <c r="I842" s="253"/>
      <c r="J842" s="253"/>
      <c r="K842" s="253"/>
      <c r="L842" s="253"/>
      <c r="M842" s="253"/>
      <c r="N842" s="254"/>
      <c r="O842" s="254"/>
      <c r="P842" s="255"/>
      <c r="Q842" s="256"/>
      <c r="R842" s="256"/>
      <c r="S842" s="257" t="str">
        <f t="shared" si="78"/>
        <v/>
      </c>
      <c r="T842" s="253"/>
      <c r="U842" s="258"/>
      <c r="V842" s="253"/>
      <c r="W842" s="253"/>
      <c r="X842" s="253"/>
      <c r="Y842" s="253"/>
      <c r="Z842" s="258"/>
      <c r="AA842" s="258"/>
      <c r="AB842" s="259" t="str">
        <f t="shared" ca="1" si="79"/>
        <v/>
      </c>
      <c r="AC842" s="253"/>
      <c r="AD842" s="269"/>
      <c r="AE842" s="260"/>
      <c r="AF842" s="253" t="e">
        <f t="shared" ca="1" si="80"/>
        <v>#NUM!</v>
      </c>
      <c r="AG842" s="259" t="str">
        <f t="shared" ca="1" si="81"/>
        <v/>
      </c>
      <c r="AI842" s="228" t="str">
        <f t="shared" si="82"/>
        <v/>
      </c>
      <c r="AJ842" s="228" t="str">
        <f t="shared" si="83"/>
        <v/>
      </c>
    </row>
    <row r="843" spans="2:36" ht="16.8" hidden="1" thickBot="1" x14ac:dyDescent="0.35">
      <c r="B843" s="252">
        <v>838</v>
      </c>
      <c r="C843" s="253"/>
      <c r="D843" s="253"/>
      <c r="E843" s="253"/>
      <c r="F843" s="253"/>
      <c r="G843" s="253"/>
      <c r="H843" s="253"/>
      <c r="I843" s="253"/>
      <c r="J843" s="253"/>
      <c r="K843" s="253"/>
      <c r="L843" s="253"/>
      <c r="M843" s="253"/>
      <c r="N843" s="254"/>
      <c r="O843" s="254"/>
      <c r="P843" s="255"/>
      <c r="Q843" s="256"/>
      <c r="R843" s="256"/>
      <c r="S843" s="257" t="str">
        <f t="shared" si="78"/>
        <v/>
      </c>
      <c r="T843" s="253"/>
      <c r="U843" s="258"/>
      <c r="V843" s="253"/>
      <c r="W843" s="253"/>
      <c r="X843" s="253"/>
      <c r="Y843" s="253"/>
      <c r="Z843" s="258"/>
      <c r="AA843" s="258"/>
      <c r="AB843" s="259" t="str">
        <f t="shared" ca="1" si="79"/>
        <v/>
      </c>
      <c r="AC843" s="253"/>
      <c r="AD843" s="269"/>
      <c r="AE843" s="260"/>
      <c r="AF843" s="253" t="e">
        <f t="shared" ca="1" si="80"/>
        <v>#NUM!</v>
      </c>
      <c r="AG843" s="259" t="str">
        <f t="shared" ca="1" si="81"/>
        <v/>
      </c>
      <c r="AI843" s="228" t="str">
        <f t="shared" si="82"/>
        <v/>
      </c>
      <c r="AJ843" s="228" t="str">
        <f t="shared" si="83"/>
        <v/>
      </c>
    </row>
    <row r="844" spans="2:36" ht="16.8" hidden="1" thickBot="1" x14ac:dyDescent="0.35">
      <c r="B844" s="252">
        <v>839</v>
      </c>
      <c r="C844" s="253"/>
      <c r="D844" s="253"/>
      <c r="E844" s="253"/>
      <c r="F844" s="253"/>
      <c r="G844" s="253"/>
      <c r="H844" s="253"/>
      <c r="I844" s="253"/>
      <c r="J844" s="253"/>
      <c r="K844" s="253"/>
      <c r="L844" s="253"/>
      <c r="M844" s="253"/>
      <c r="N844" s="254"/>
      <c r="O844" s="254"/>
      <c r="P844" s="255"/>
      <c r="Q844" s="256"/>
      <c r="R844" s="256"/>
      <c r="S844" s="257" t="str">
        <f t="shared" si="78"/>
        <v/>
      </c>
      <c r="T844" s="253"/>
      <c r="U844" s="258"/>
      <c r="V844" s="253"/>
      <c r="W844" s="253"/>
      <c r="X844" s="253"/>
      <c r="Y844" s="253"/>
      <c r="Z844" s="258"/>
      <c r="AA844" s="258"/>
      <c r="AB844" s="259" t="str">
        <f t="shared" ca="1" si="79"/>
        <v/>
      </c>
      <c r="AC844" s="253"/>
      <c r="AD844" s="269"/>
      <c r="AE844" s="260"/>
      <c r="AF844" s="253" t="e">
        <f t="shared" ca="1" si="80"/>
        <v>#NUM!</v>
      </c>
      <c r="AG844" s="259" t="str">
        <f t="shared" ca="1" si="81"/>
        <v/>
      </c>
      <c r="AI844" s="228" t="str">
        <f t="shared" si="82"/>
        <v/>
      </c>
      <c r="AJ844" s="228" t="str">
        <f t="shared" si="83"/>
        <v/>
      </c>
    </row>
    <row r="845" spans="2:36" ht="16.8" hidden="1" thickBot="1" x14ac:dyDescent="0.35">
      <c r="B845" s="252">
        <v>840</v>
      </c>
      <c r="C845" s="253"/>
      <c r="D845" s="253"/>
      <c r="E845" s="253"/>
      <c r="F845" s="253"/>
      <c r="G845" s="253"/>
      <c r="H845" s="253"/>
      <c r="I845" s="253"/>
      <c r="J845" s="253"/>
      <c r="K845" s="253"/>
      <c r="L845" s="253"/>
      <c r="M845" s="253"/>
      <c r="N845" s="254"/>
      <c r="O845" s="254"/>
      <c r="P845" s="255"/>
      <c r="Q845" s="256"/>
      <c r="R845" s="256"/>
      <c r="S845" s="257" t="str">
        <f t="shared" si="78"/>
        <v/>
      </c>
      <c r="T845" s="253"/>
      <c r="U845" s="258"/>
      <c r="V845" s="253"/>
      <c r="W845" s="253"/>
      <c r="X845" s="253"/>
      <c r="Y845" s="253"/>
      <c r="Z845" s="258"/>
      <c r="AA845" s="258"/>
      <c r="AB845" s="259" t="str">
        <f t="shared" ca="1" si="79"/>
        <v/>
      </c>
      <c r="AC845" s="253"/>
      <c r="AD845" s="269"/>
      <c r="AE845" s="260"/>
      <c r="AF845" s="253" t="e">
        <f t="shared" ca="1" si="80"/>
        <v>#NUM!</v>
      </c>
      <c r="AG845" s="259" t="str">
        <f t="shared" ca="1" si="81"/>
        <v/>
      </c>
      <c r="AI845" s="228" t="str">
        <f t="shared" si="82"/>
        <v/>
      </c>
      <c r="AJ845" s="228" t="str">
        <f t="shared" si="83"/>
        <v/>
      </c>
    </row>
    <row r="846" spans="2:36" ht="16.8" hidden="1" thickBot="1" x14ac:dyDescent="0.35">
      <c r="B846" s="252">
        <v>841</v>
      </c>
      <c r="C846" s="253"/>
      <c r="D846" s="253"/>
      <c r="E846" s="253"/>
      <c r="F846" s="253"/>
      <c r="G846" s="253"/>
      <c r="H846" s="253"/>
      <c r="I846" s="253"/>
      <c r="J846" s="253"/>
      <c r="K846" s="253"/>
      <c r="L846" s="253"/>
      <c r="M846" s="253"/>
      <c r="N846" s="254"/>
      <c r="O846" s="254"/>
      <c r="P846" s="255"/>
      <c r="Q846" s="256"/>
      <c r="R846" s="256"/>
      <c r="S846" s="257" t="str">
        <f t="shared" si="78"/>
        <v/>
      </c>
      <c r="T846" s="253"/>
      <c r="U846" s="258"/>
      <c r="V846" s="253"/>
      <c r="W846" s="253"/>
      <c r="X846" s="253"/>
      <c r="Y846" s="253"/>
      <c r="Z846" s="258"/>
      <c r="AA846" s="258"/>
      <c r="AB846" s="259" t="str">
        <f t="shared" ca="1" si="79"/>
        <v/>
      </c>
      <c r="AC846" s="253"/>
      <c r="AD846" s="269"/>
      <c r="AE846" s="260"/>
      <c r="AF846" s="253" t="e">
        <f t="shared" ca="1" si="80"/>
        <v>#NUM!</v>
      </c>
      <c r="AG846" s="259" t="str">
        <f t="shared" ca="1" si="81"/>
        <v/>
      </c>
      <c r="AI846" s="228" t="str">
        <f t="shared" si="82"/>
        <v/>
      </c>
      <c r="AJ846" s="228" t="str">
        <f t="shared" si="83"/>
        <v/>
      </c>
    </row>
    <row r="847" spans="2:36" ht="16.8" hidden="1" thickBot="1" x14ac:dyDescent="0.35">
      <c r="B847" s="252">
        <v>842</v>
      </c>
      <c r="C847" s="253"/>
      <c r="D847" s="253"/>
      <c r="E847" s="253"/>
      <c r="F847" s="253"/>
      <c r="G847" s="253"/>
      <c r="H847" s="253"/>
      <c r="I847" s="253"/>
      <c r="J847" s="253"/>
      <c r="K847" s="253"/>
      <c r="L847" s="253"/>
      <c r="M847" s="253"/>
      <c r="N847" s="254"/>
      <c r="O847" s="254"/>
      <c r="P847" s="255"/>
      <c r="Q847" s="256"/>
      <c r="R847" s="256"/>
      <c r="S847" s="257" t="str">
        <f t="shared" si="78"/>
        <v/>
      </c>
      <c r="T847" s="253"/>
      <c r="U847" s="258"/>
      <c r="V847" s="253"/>
      <c r="W847" s="253"/>
      <c r="X847" s="253"/>
      <c r="Y847" s="253"/>
      <c r="Z847" s="258"/>
      <c r="AA847" s="258"/>
      <c r="AB847" s="259" t="str">
        <f t="shared" ca="1" si="79"/>
        <v/>
      </c>
      <c r="AC847" s="253"/>
      <c r="AD847" s="269"/>
      <c r="AE847" s="260"/>
      <c r="AF847" s="253" t="e">
        <f t="shared" ca="1" si="80"/>
        <v>#NUM!</v>
      </c>
      <c r="AG847" s="259" t="str">
        <f t="shared" ca="1" si="81"/>
        <v/>
      </c>
      <c r="AI847" s="228" t="str">
        <f t="shared" si="82"/>
        <v/>
      </c>
      <c r="AJ847" s="228" t="str">
        <f t="shared" si="83"/>
        <v/>
      </c>
    </row>
    <row r="848" spans="2:36" ht="16.8" hidden="1" thickBot="1" x14ac:dyDescent="0.35">
      <c r="B848" s="252">
        <v>843</v>
      </c>
      <c r="C848" s="253"/>
      <c r="D848" s="253"/>
      <c r="E848" s="253"/>
      <c r="F848" s="253"/>
      <c r="G848" s="253"/>
      <c r="H848" s="253"/>
      <c r="I848" s="253"/>
      <c r="J848" s="253"/>
      <c r="K848" s="253"/>
      <c r="L848" s="253"/>
      <c r="M848" s="253"/>
      <c r="N848" s="254"/>
      <c r="O848" s="254"/>
      <c r="P848" s="255"/>
      <c r="Q848" s="256"/>
      <c r="R848" s="256"/>
      <c r="S848" s="257" t="str">
        <f t="shared" si="78"/>
        <v/>
      </c>
      <c r="T848" s="253"/>
      <c r="U848" s="258"/>
      <c r="V848" s="253"/>
      <c r="W848" s="253"/>
      <c r="X848" s="253"/>
      <c r="Y848" s="253"/>
      <c r="Z848" s="258"/>
      <c r="AA848" s="258"/>
      <c r="AB848" s="259" t="str">
        <f t="shared" ca="1" si="79"/>
        <v/>
      </c>
      <c r="AC848" s="253"/>
      <c r="AD848" s="269"/>
      <c r="AE848" s="260"/>
      <c r="AF848" s="253" t="e">
        <f t="shared" ca="1" si="80"/>
        <v>#NUM!</v>
      </c>
      <c r="AG848" s="259" t="str">
        <f t="shared" ca="1" si="81"/>
        <v/>
      </c>
      <c r="AI848" s="228" t="str">
        <f t="shared" si="82"/>
        <v/>
      </c>
      <c r="AJ848" s="228" t="str">
        <f t="shared" si="83"/>
        <v/>
      </c>
    </row>
    <row r="849" spans="2:36" ht="16.8" hidden="1" thickBot="1" x14ac:dyDescent="0.35">
      <c r="B849" s="252">
        <v>844</v>
      </c>
      <c r="C849" s="253"/>
      <c r="D849" s="253"/>
      <c r="E849" s="253"/>
      <c r="F849" s="253"/>
      <c r="G849" s="253"/>
      <c r="H849" s="253"/>
      <c r="I849" s="253"/>
      <c r="J849" s="253"/>
      <c r="K849" s="253"/>
      <c r="L849" s="253"/>
      <c r="M849" s="253"/>
      <c r="N849" s="254"/>
      <c r="O849" s="254"/>
      <c r="P849" s="255"/>
      <c r="Q849" s="256"/>
      <c r="R849" s="256"/>
      <c r="S849" s="257" t="str">
        <f t="shared" si="78"/>
        <v/>
      </c>
      <c r="T849" s="253"/>
      <c r="U849" s="258"/>
      <c r="V849" s="253"/>
      <c r="W849" s="253"/>
      <c r="X849" s="253"/>
      <c r="Y849" s="253"/>
      <c r="Z849" s="258"/>
      <c r="AA849" s="258"/>
      <c r="AB849" s="259" t="str">
        <f t="shared" ca="1" si="79"/>
        <v/>
      </c>
      <c r="AC849" s="253"/>
      <c r="AD849" s="269"/>
      <c r="AE849" s="260"/>
      <c r="AF849" s="253" t="e">
        <f t="shared" ca="1" si="80"/>
        <v>#NUM!</v>
      </c>
      <c r="AG849" s="259" t="str">
        <f t="shared" ca="1" si="81"/>
        <v/>
      </c>
      <c r="AI849" s="228" t="str">
        <f t="shared" si="82"/>
        <v/>
      </c>
      <c r="AJ849" s="228" t="str">
        <f t="shared" si="83"/>
        <v/>
      </c>
    </row>
    <row r="850" spans="2:36" ht="16.8" hidden="1" thickBot="1" x14ac:dyDescent="0.35">
      <c r="B850" s="252">
        <v>845</v>
      </c>
      <c r="C850" s="253"/>
      <c r="D850" s="253"/>
      <c r="E850" s="253"/>
      <c r="F850" s="253"/>
      <c r="G850" s="253"/>
      <c r="H850" s="253"/>
      <c r="I850" s="253"/>
      <c r="J850" s="253"/>
      <c r="K850" s="253"/>
      <c r="L850" s="253"/>
      <c r="M850" s="253"/>
      <c r="N850" s="254"/>
      <c r="O850" s="254"/>
      <c r="P850" s="255"/>
      <c r="Q850" s="256"/>
      <c r="R850" s="256"/>
      <c r="S850" s="257" t="str">
        <f t="shared" si="78"/>
        <v/>
      </c>
      <c r="T850" s="253"/>
      <c r="U850" s="258"/>
      <c r="V850" s="253"/>
      <c r="W850" s="253"/>
      <c r="X850" s="253"/>
      <c r="Y850" s="253"/>
      <c r="Z850" s="258"/>
      <c r="AA850" s="258"/>
      <c r="AB850" s="259" t="str">
        <f t="shared" ca="1" si="79"/>
        <v/>
      </c>
      <c r="AC850" s="253"/>
      <c r="AD850" s="269"/>
      <c r="AE850" s="260"/>
      <c r="AF850" s="253" t="e">
        <f t="shared" ca="1" si="80"/>
        <v>#NUM!</v>
      </c>
      <c r="AG850" s="259" t="str">
        <f t="shared" ca="1" si="81"/>
        <v/>
      </c>
      <c r="AI850" s="228" t="str">
        <f t="shared" si="82"/>
        <v/>
      </c>
      <c r="AJ850" s="228" t="str">
        <f t="shared" si="83"/>
        <v/>
      </c>
    </row>
    <row r="851" spans="2:36" ht="16.8" hidden="1" thickBot="1" x14ac:dyDescent="0.35">
      <c r="B851" s="252">
        <v>846</v>
      </c>
      <c r="C851" s="253"/>
      <c r="D851" s="253"/>
      <c r="E851" s="253"/>
      <c r="F851" s="253"/>
      <c r="G851" s="253"/>
      <c r="H851" s="253"/>
      <c r="I851" s="253"/>
      <c r="J851" s="253"/>
      <c r="K851" s="253"/>
      <c r="L851" s="253"/>
      <c r="M851" s="253"/>
      <c r="N851" s="254"/>
      <c r="O851" s="254"/>
      <c r="P851" s="255"/>
      <c r="Q851" s="256"/>
      <c r="R851" s="256"/>
      <c r="S851" s="257" t="str">
        <f t="shared" si="78"/>
        <v/>
      </c>
      <c r="T851" s="253"/>
      <c r="U851" s="258"/>
      <c r="V851" s="253"/>
      <c r="W851" s="253"/>
      <c r="X851" s="253"/>
      <c r="Y851" s="253"/>
      <c r="Z851" s="258"/>
      <c r="AA851" s="258"/>
      <c r="AB851" s="259" t="str">
        <f t="shared" ca="1" si="79"/>
        <v/>
      </c>
      <c r="AC851" s="253"/>
      <c r="AD851" s="269"/>
      <c r="AE851" s="260"/>
      <c r="AF851" s="253" t="e">
        <f t="shared" ca="1" si="80"/>
        <v>#NUM!</v>
      </c>
      <c r="AG851" s="259" t="str">
        <f t="shared" ca="1" si="81"/>
        <v/>
      </c>
      <c r="AI851" s="228" t="str">
        <f t="shared" si="82"/>
        <v/>
      </c>
      <c r="AJ851" s="228" t="str">
        <f t="shared" si="83"/>
        <v/>
      </c>
    </row>
    <row r="852" spans="2:36" ht="16.8" hidden="1" thickBot="1" x14ac:dyDescent="0.35">
      <c r="B852" s="252">
        <v>847</v>
      </c>
      <c r="C852" s="253"/>
      <c r="D852" s="253"/>
      <c r="E852" s="253"/>
      <c r="F852" s="253"/>
      <c r="G852" s="253"/>
      <c r="H852" s="253"/>
      <c r="I852" s="253"/>
      <c r="J852" s="253"/>
      <c r="K852" s="253"/>
      <c r="L852" s="253"/>
      <c r="M852" s="253"/>
      <c r="N852" s="254"/>
      <c r="O852" s="254"/>
      <c r="P852" s="255"/>
      <c r="Q852" s="256"/>
      <c r="R852" s="256"/>
      <c r="S852" s="257" t="str">
        <f t="shared" si="78"/>
        <v/>
      </c>
      <c r="T852" s="253"/>
      <c r="U852" s="258"/>
      <c r="V852" s="253"/>
      <c r="W852" s="253"/>
      <c r="X852" s="253"/>
      <c r="Y852" s="253"/>
      <c r="Z852" s="258"/>
      <c r="AA852" s="258"/>
      <c r="AB852" s="259" t="str">
        <f t="shared" ca="1" si="79"/>
        <v/>
      </c>
      <c r="AC852" s="253"/>
      <c r="AD852" s="269"/>
      <c r="AE852" s="260"/>
      <c r="AF852" s="253" t="e">
        <f t="shared" ca="1" si="80"/>
        <v>#NUM!</v>
      </c>
      <c r="AG852" s="259" t="str">
        <f t="shared" ca="1" si="81"/>
        <v/>
      </c>
      <c r="AI852" s="228" t="str">
        <f t="shared" si="82"/>
        <v/>
      </c>
      <c r="AJ852" s="228" t="str">
        <f t="shared" si="83"/>
        <v/>
      </c>
    </row>
    <row r="853" spans="2:36" ht="16.8" hidden="1" thickBot="1" x14ac:dyDescent="0.35">
      <c r="B853" s="252">
        <v>848</v>
      </c>
      <c r="C853" s="253"/>
      <c r="D853" s="253"/>
      <c r="E853" s="253"/>
      <c r="F853" s="253"/>
      <c r="G853" s="253"/>
      <c r="H853" s="253"/>
      <c r="I853" s="253"/>
      <c r="J853" s="253"/>
      <c r="K853" s="253"/>
      <c r="L853" s="253"/>
      <c r="M853" s="253"/>
      <c r="N853" s="254"/>
      <c r="O853" s="254"/>
      <c r="P853" s="255"/>
      <c r="Q853" s="256"/>
      <c r="R853" s="256"/>
      <c r="S853" s="257" t="str">
        <f t="shared" si="78"/>
        <v/>
      </c>
      <c r="T853" s="253"/>
      <c r="U853" s="258"/>
      <c r="V853" s="253"/>
      <c r="W853" s="253"/>
      <c r="X853" s="253"/>
      <c r="Y853" s="253"/>
      <c r="Z853" s="258"/>
      <c r="AA853" s="258"/>
      <c r="AB853" s="259" t="str">
        <f t="shared" ca="1" si="79"/>
        <v/>
      </c>
      <c r="AC853" s="253"/>
      <c r="AD853" s="269"/>
      <c r="AE853" s="260"/>
      <c r="AF853" s="253" t="e">
        <f t="shared" ca="1" si="80"/>
        <v>#NUM!</v>
      </c>
      <c r="AG853" s="259" t="str">
        <f t="shared" ca="1" si="81"/>
        <v/>
      </c>
      <c r="AI853" s="228" t="str">
        <f t="shared" si="82"/>
        <v/>
      </c>
      <c r="AJ853" s="228" t="str">
        <f t="shared" si="83"/>
        <v/>
      </c>
    </row>
    <row r="854" spans="2:36" ht="16.8" hidden="1" thickBot="1" x14ac:dyDescent="0.35">
      <c r="B854" s="252">
        <v>849</v>
      </c>
      <c r="C854" s="253"/>
      <c r="D854" s="253"/>
      <c r="E854" s="253"/>
      <c r="F854" s="253"/>
      <c r="G854" s="253"/>
      <c r="H854" s="253"/>
      <c r="I854" s="253"/>
      <c r="J854" s="253"/>
      <c r="K854" s="253"/>
      <c r="L854" s="253"/>
      <c r="M854" s="253"/>
      <c r="N854" s="254"/>
      <c r="O854" s="254"/>
      <c r="P854" s="255"/>
      <c r="Q854" s="256"/>
      <c r="R854" s="256"/>
      <c r="S854" s="257" t="str">
        <f t="shared" si="78"/>
        <v/>
      </c>
      <c r="T854" s="253"/>
      <c r="U854" s="258"/>
      <c r="V854" s="253"/>
      <c r="W854" s="253"/>
      <c r="X854" s="253"/>
      <c r="Y854" s="253"/>
      <c r="Z854" s="258"/>
      <c r="AA854" s="258"/>
      <c r="AB854" s="259" t="str">
        <f t="shared" ca="1" si="79"/>
        <v/>
      </c>
      <c r="AC854" s="253"/>
      <c r="AD854" s="269"/>
      <c r="AE854" s="260"/>
      <c r="AF854" s="253" t="e">
        <f t="shared" ca="1" si="80"/>
        <v>#NUM!</v>
      </c>
      <c r="AG854" s="259" t="str">
        <f t="shared" ca="1" si="81"/>
        <v/>
      </c>
      <c r="AI854" s="228" t="str">
        <f t="shared" si="82"/>
        <v/>
      </c>
      <c r="AJ854" s="228" t="str">
        <f t="shared" si="83"/>
        <v/>
      </c>
    </row>
    <row r="855" spans="2:36" ht="16.8" hidden="1" thickBot="1" x14ac:dyDescent="0.35">
      <c r="B855" s="252">
        <v>850</v>
      </c>
      <c r="C855" s="253"/>
      <c r="D855" s="253"/>
      <c r="E855" s="253"/>
      <c r="F855" s="253"/>
      <c r="G855" s="253"/>
      <c r="H855" s="253"/>
      <c r="I855" s="253"/>
      <c r="J855" s="253"/>
      <c r="K855" s="253"/>
      <c r="L855" s="253"/>
      <c r="M855" s="253"/>
      <c r="N855" s="254"/>
      <c r="O855" s="254"/>
      <c r="P855" s="255"/>
      <c r="Q855" s="256"/>
      <c r="R855" s="256"/>
      <c r="S855" s="257" t="str">
        <f t="shared" si="78"/>
        <v/>
      </c>
      <c r="T855" s="253"/>
      <c r="U855" s="258"/>
      <c r="V855" s="253"/>
      <c r="W855" s="253"/>
      <c r="X855" s="253"/>
      <c r="Y855" s="253"/>
      <c r="Z855" s="258"/>
      <c r="AA855" s="258"/>
      <c r="AB855" s="259" t="str">
        <f t="shared" ca="1" si="79"/>
        <v/>
      </c>
      <c r="AC855" s="253"/>
      <c r="AD855" s="269"/>
      <c r="AE855" s="260"/>
      <c r="AF855" s="253" t="e">
        <f t="shared" ca="1" si="80"/>
        <v>#NUM!</v>
      </c>
      <c r="AG855" s="259" t="str">
        <f t="shared" ca="1" si="81"/>
        <v/>
      </c>
      <c r="AI855" s="228" t="str">
        <f t="shared" si="82"/>
        <v/>
      </c>
      <c r="AJ855" s="228" t="str">
        <f t="shared" si="83"/>
        <v/>
      </c>
    </row>
    <row r="856" spans="2:36" ht="16.8" hidden="1" thickBot="1" x14ac:dyDescent="0.35">
      <c r="B856" s="252">
        <v>851</v>
      </c>
      <c r="C856" s="253"/>
      <c r="D856" s="253"/>
      <c r="E856" s="253"/>
      <c r="F856" s="253"/>
      <c r="G856" s="253"/>
      <c r="H856" s="253"/>
      <c r="I856" s="253"/>
      <c r="J856" s="253"/>
      <c r="K856" s="253"/>
      <c r="L856" s="253"/>
      <c r="M856" s="253"/>
      <c r="N856" s="254"/>
      <c r="O856" s="254"/>
      <c r="P856" s="255"/>
      <c r="Q856" s="256"/>
      <c r="R856" s="256"/>
      <c r="S856" s="257" t="str">
        <f t="shared" si="78"/>
        <v/>
      </c>
      <c r="T856" s="253"/>
      <c r="U856" s="258"/>
      <c r="V856" s="253"/>
      <c r="W856" s="253"/>
      <c r="X856" s="253"/>
      <c r="Y856" s="253"/>
      <c r="Z856" s="258"/>
      <c r="AA856" s="258"/>
      <c r="AB856" s="259" t="str">
        <f t="shared" ca="1" si="79"/>
        <v/>
      </c>
      <c r="AC856" s="253"/>
      <c r="AD856" s="269"/>
      <c r="AE856" s="260"/>
      <c r="AF856" s="253" t="e">
        <f t="shared" ca="1" si="80"/>
        <v>#NUM!</v>
      </c>
      <c r="AG856" s="259" t="str">
        <f t="shared" ca="1" si="81"/>
        <v/>
      </c>
      <c r="AI856" s="228" t="str">
        <f t="shared" si="82"/>
        <v/>
      </c>
      <c r="AJ856" s="228" t="str">
        <f t="shared" si="83"/>
        <v/>
      </c>
    </row>
    <row r="857" spans="2:36" ht="16.8" hidden="1" thickBot="1" x14ac:dyDescent="0.35">
      <c r="B857" s="252">
        <v>852</v>
      </c>
      <c r="C857" s="253"/>
      <c r="D857" s="253"/>
      <c r="E857" s="253"/>
      <c r="F857" s="253"/>
      <c r="G857" s="253"/>
      <c r="H857" s="253"/>
      <c r="I857" s="253"/>
      <c r="J857" s="253"/>
      <c r="K857" s="253"/>
      <c r="L857" s="253"/>
      <c r="M857" s="253"/>
      <c r="N857" s="254"/>
      <c r="O857" s="254"/>
      <c r="P857" s="255"/>
      <c r="Q857" s="256"/>
      <c r="R857" s="256"/>
      <c r="S857" s="257" t="str">
        <f t="shared" si="78"/>
        <v/>
      </c>
      <c r="T857" s="253"/>
      <c r="U857" s="258"/>
      <c r="V857" s="253"/>
      <c r="W857" s="253"/>
      <c r="X857" s="253"/>
      <c r="Y857" s="253"/>
      <c r="Z857" s="258"/>
      <c r="AA857" s="258"/>
      <c r="AB857" s="259" t="str">
        <f t="shared" ca="1" si="79"/>
        <v/>
      </c>
      <c r="AC857" s="253"/>
      <c r="AD857" s="269"/>
      <c r="AE857" s="260"/>
      <c r="AF857" s="253" t="e">
        <f t="shared" ca="1" si="80"/>
        <v>#NUM!</v>
      </c>
      <c r="AG857" s="259" t="str">
        <f t="shared" ca="1" si="81"/>
        <v/>
      </c>
      <c r="AI857" s="228" t="str">
        <f t="shared" si="82"/>
        <v/>
      </c>
      <c r="AJ857" s="228" t="str">
        <f t="shared" si="83"/>
        <v/>
      </c>
    </row>
    <row r="858" spans="2:36" ht="16.8" hidden="1" thickBot="1" x14ac:dyDescent="0.35">
      <c r="B858" s="252">
        <v>853</v>
      </c>
      <c r="C858" s="253"/>
      <c r="D858" s="253"/>
      <c r="E858" s="253"/>
      <c r="F858" s="253"/>
      <c r="G858" s="253"/>
      <c r="H858" s="253"/>
      <c r="I858" s="253"/>
      <c r="J858" s="253"/>
      <c r="K858" s="253"/>
      <c r="L858" s="253"/>
      <c r="M858" s="253"/>
      <c r="N858" s="254"/>
      <c r="O858" s="254"/>
      <c r="P858" s="255"/>
      <c r="Q858" s="256"/>
      <c r="R858" s="256"/>
      <c r="S858" s="257" t="str">
        <f t="shared" si="78"/>
        <v/>
      </c>
      <c r="T858" s="253"/>
      <c r="U858" s="258"/>
      <c r="V858" s="253"/>
      <c r="W858" s="253"/>
      <c r="X858" s="253"/>
      <c r="Y858" s="253"/>
      <c r="Z858" s="258"/>
      <c r="AA858" s="258"/>
      <c r="AB858" s="259" t="str">
        <f t="shared" ca="1" si="79"/>
        <v/>
      </c>
      <c r="AC858" s="253"/>
      <c r="AD858" s="269"/>
      <c r="AE858" s="260"/>
      <c r="AF858" s="253" t="e">
        <f t="shared" ca="1" si="80"/>
        <v>#NUM!</v>
      </c>
      <c r="AG858" s="259" t="str">
        <f t="shared" ca="1" si="81"/>
        <v/>
      </c>
      <c r="AI858" s="228" t="str">
        <f t="shared" si="82"/>
        <v/>
      </c>
      <c r="AJ858" s="228" t="str">
        <f t="shared" si="83"/>
        <v/>
      </c>
    </row>
    <row r="859" spans="2:36" ht="16.8" hidden="1" thickBot="1" x14ac:dyDescent="0.35">
      <c r="B859" s="252">
        <v>854</v>
      </c>
      <c r="C859" s="253"/>
      <c r="D859" s="253"/>
      <c r="E859" s="253"/>
      <c r="F859" s="253"/>
      <c r="G859" s="253"/>
      <c r="H859" s="253"/>
      <c r="I859" s="253"/>
      <c r="J859" s="253"/>
      <c r="K859" s="253"/>
      <c r="L859" s="253"/>
      <c r="M859" s="253"/>
      <c r="N859" s="254"/>
      <c r="O859" s="254"/>
      <c r="P859" s="255"/>
      <c r="Q859" s="256"/>
      <c r="R859" s="256"/>
      <c r="S859" s="257" t="str">
        <f t="shared" si="78"/>
        <v/>
      </c>
      <c r="T859" s="253"/>
      <c r="U859" s="258"/>
      <c r="V859" s="253"/>
      <c r="W859" s="253"/>
      <c r="X859" s="253"/>
      <c r="Y859" s="253"/>
      <c r="Z859" s="258"/>
      <c r="AA859" s="258"/>
      <c r="AB859" s="259" t="str">
        <f t="shared" ca="1" si="79"/>
        <v/>
      </c>
      <c r="AC859" s="253"/>
      <c r="AD859" s="269"/>
      <c r="AE859" s="260"/>
      <c r="AF859" s="253" t="e">
        <f t="shared" ca="1" si="80"/>
        <v>#NUM!</v>
      </c>
      <c r="AG859" s="259" t="str">
        <f t="shared" ca="1" si="81"/>
        <v/>
      </c>
      <c r="AI859" s="228" t="str">
        <f t="shared" si="82"/>
        <v/>
      </c>
      <c r="AJ859" s="228" t="str">
        <f t="shared" si="83"/>
        <v/>
      </c>
    </row>
    <row r="860" spans="2:36" ht="16.8" hidden="1" thickBot="1" x14ac:dyDescent="0.35">
      <c r="B860" s="252">
        <v>855</v>
      </c>
      <c r="C860" s="253"/>
      <c r="D860" s="253"/>
      <c r="E860" s="253"/>
      <c r="F860" s="253"/>
      <c r="G860" s="253"/>
      <c r="H860" s="253"/>
      <c r="I860" s="253"/>
      <c r="J860" s="253"/>
      <c r="K860" s="253"/>
      <c r="L860" s="253"/>
      <c r="M860" s="253"/>
      <c r="N860" s="254"/>
      <c r="O860" s="254"/>
      <c r="P860" s="255"/>
      <c r="Q860" s="256"/>
      <c r="R860" s="256"/>
      <c r="S860" s="257" t="str">
        <f t="shared" si="78"/>
        <v/>
      </c>
      <c r="T860" s="253"/>
      <c r="U860" s="258"/>
      <c r="V860" s="253"/>
      <c r="W860" s="253"/>
      <c r="X860" s="253"/>
      <c r="Y860" s="253"/>
      <c r="Z860" s="258"/>
      <c r="AA860" s="258"/>
      <c r="AB860" s="259" t="str">
        <f t="shared" ca="1" si="79"/>
        <v/>
      </c>
      <c r="AC860" s="253"/>
      <c r="AD860" s="269"/>
      <c r="AE860" s="260"/>
      <c r="AF860" s="253" t="e">
        <f t="shared" ca="1" si="80"/>
        <v>#NUM!</v>
      </c>
      <c r="AG860" s="259" t="str">
        <f t="shared" ca="1" si="81"/>
        <v/>
      </c>
      <c r="AI860" s="228" t="str">
        <f t="shared" si="82"/>
        <v/>
      </c>
      <c r="AJ860" s="228" t="str">
        <f t="shared" si="83"/>
        <v/>
      </c>
    </row>
    <row r="861" spans="2:36" ht="16.8" hidden="1" thickBot="1" x14ac:dyDescent="0.35">
      <c r="B861" s="252">
        <v>856</v>
      </c>
      <c r="C861" s="253"/>
      <c r="D861" s="253"/>
      <c r="E861" s="253"/>
      <c r="F861" s="253"/>
      <c r="G861" s="253"/>
      <c r="H861" s="253"/>
      <c r="I861" s="253"/>
      <c r="J861" s="253"/>
      <c r="K861" s="253"/>
      <c r="L861" s="253"/>
      <c r="M861" s="253"/>
      <c r="N861" s="254"/>
      <c r="O861" s="254"/>
      <c r="P861" s="255"/>
      <c r="Q861" s="256"/>
      <c r="R861" s="256"/>
      <c r="S861" s="257" t="str">
        <f t="shared" si="78"/>
        <v/>
      </c>
      <c r="T861" s="253"/>
      <c r="U861" s="258"/>
      <c r="V861" s="253"/>
      <c r="W861" s="253"/>
      <c r="X861" s="253"/>
      <c r="Y861" s="253"/>
      <c r="Z861" s="258"/>
      <c r="AA861" s="258"/>
      <c r="AB861" s="259" t="str">
        <f t="shared" ca="1" si="79"/>
        <v/>
      </c>
      <c r="AC861" s="253"/>
      <c r="AD861" s="269"/>
      <c r="AE861" s="260"/>
      <c r="AF861" s="253" t="e">
        <f t="shared" ca="1" si="80"/>
        <v>#NUM!</v>
      </c>
      <c r="AG861" s="259" t="str">
        <f t="shared" ca="1" si="81"/>
        <v/>
      </c>
      <c r="AI861" s="228" t="str">
        <f t="shared" si="82"/>
        <v/>
      </c>
      <c r="AJ861" s="228" t="str">
        <f t="shared" si="83"/>
        <v/>
      </c>
    </row>
    <row r="862" spans="2:36" ht="16.8" hidden="1" thickBot="1" x14ac:dyDescent="0.35">
      <c r="B862" s="252">
        <v>857</v>
      </c>
      <c r="C862" s="253"/>
      <c r="D862" s="253"/>
      <c r="E862" s="253"/>
      <c r="F862" s="253"/>
      <c r="G862" s="253"/>
      <c r="H862" s="253"/>
      <c r="I862" s="253"/>
      <c r="J862" s="253"/>
      <c r="K862" s="253"/>
      <c r="L862" s="253"/>
      <c r="M862" s="253"/>
      <c r="N862" s="254"/>
      <c r="O862" s="254"/>
      <c r="P862" s="255"/>
      <c r="Q862" s="256"/>
      <c r="R862" s="256"/>
      <c r="S862" s="257" t="str">
        <f t="shared" si="78"/>
        <v/>
      </c>
      <c r="T862" s="253"/>
      <c r="U862" s="258"/>
      <c r="V862" s="253"/>
      <c r="W862" s="253"/>
      <c r="X862" s="253"/>
      <c r="Y862" s="253"/>
      <c r="Z862" s="258"/>
      <c r="AA862" s="258"/>
      <c r="AB862" s="259" t="str">
        <f t="shared" ca="1" si="79"/>
        <v/>
      </c>
      <c r="AC862" s="253"/>
      <c r="AD862" s="269"/>
      <c r="AE862" s="260"/>
      <c r="AF862" s="253" t="e">
        <f t="shared" ca="1" si="80"/>
        <v>#NUM!</v>
      </c>
      <c r="AG862" s="259" t="str">
        <f t="shared" ca="1" si="81"/>
        <v/>
      </c>
      <c r="AI862" s="228" t="str">
        <f t="shared" si="82"/>
        <v/>
      </c>
      <c r="AJ862" s="228" t="str">
        <f t="shared" si="83"/>
        <v/>
      </c>
    </row>
    <row r="863" spans="2:36" ht="16.8" hidden="1" thickBot="1" x14ac:dyDescent="0.35">
      <c r="B863" s="252">
        <v>858</v>
      </c>
      <c r="C863" s="253"/>
      <c r="D863" s="253"/>
      <c r="E863" s="253"/>
      <c r="F863" s="253"/>
      <c r="G863" s="253"/>
      <c r="H863" s="253"/>
      <c r="I863" s="253"/>
      <c r="J863" s="253"/>
      <c r="K863" s="253"/>
      <c r="L863" s="253"/>
      <c r="M863" s="253"/>
      <c r="N863" s="254"/>
      <c r="O863" s="254"/>
      <c r="P863" s="255"/>
      <c r="Q863" s="256"/>
      <c r="R863" s="256"/>
      <c r="S863" s="257" t="str">
        <f t="shared" si="78"/>
        <v/>
      </c>
      <c r="T863" s="253"/>
      <c r="U863" s="258"/>
      <c r="V863" s="253"/>
      <c r="W863" s="253"/>
      <c r="X863" s="253"/>
      <c r="Y863" s="253"/>
      <c r="Z863" s="258"/>
      <c r="AA863" s="258"/>
      <c r="AB863" s="259" t="str">
        <f t="shared" ca="1" si="79"/>
        <v/>
      </c>
      <c r="AC863" s="253"/>
      <c r="AD863" s="269"/>
      <c r="AE863" s="260"/>
      <c r="AF863" s="253" t="e">
        <f t="shared" ca="1" si="80"/>
        <v>#NUM!</v>
      </c>
      <c r="AG863" s="259" t="str">
        <f t="shared" ca="1" si="81"/>
        <v/>
      </c>
      <c r="AI863" s="228" t="str">
        <f t="shared" si="82"/>
        <v/>
      </c>
      <c r="AJ863" s="228" t="str">
        <f t="shared" si="83"/>
        <v/>
      </c>
    </row>
    <row r="864" spans="2:36" ht="16.8" hidden="1" thickBot="1" x14ac:dyDescent="0.35">
      <c r="B864" s="252">
        <v>859</v>
      </c>
      <c r="C864" s="253"/>
      <c r="D864" s="253"/>
      <c r="E864" s="253"/>
      <c r="F864" s="253"/>
      <c r="G864" s="253"/>
      <c r="H864" s="253"/>
      <c r="I864" s="253"/>
      <c r="J864" s="253"/>
      <c r="K864" s="253"/>
      <c r="L864" s="253"/>
      <c r="M864" s="253"/>
      <c r="N864" s="254"/>
      <c r="O864" s="254"/>
      <c r="P864" s="255"/>
      <c r="Q864" s="256"/>
      <c r="R864" s="256"/>
      <c r="S864" s="257" t="str">
        <f t="shared" si="78"/>
        <v/>
      </c>
      <c r="T864" s="253"/>
      <c r="U864" s="258"/>
      <c r="V864" s="253"/>
      <c r="W864" s="253"/>
      <c r="X864" s="253"/>
      <c r="Y864" s="253"/>
      <c r="Z864" s="258"/>
      <c r="AA864" s="258"/>
      <c r="AB864" s="259" t="str">
        <f t="shared" ca="1" si="79"/>
        <v/>
      </c>
      <c r="AC864" s="253"/>
      <c r="AD864" s="269"/>
      <c r="AE864" s="260"/>
      <c r="AF864" s="253" t="e">
        <f t="shared" ca="1" si="80"/>
        <v>#NUM!</v>
      </c>
      <c r="AG864" s="259" t="str">
        <f t="shared" ca="1" si="81"/>
        <v/>
      </c>
      <c r="AI864" s="228" t="str">
        <f t="shared" si="82"/>
        <v/>
      </c>
      <c r="AJ864" s="228" t="str">
        <f t="shared" si="83"/>
        <v/>
      </c>
    </row>
    <row r="865" spans="2:36" ht="16.8" hidden="1" thickBot="1" x14ac:dyDescent="0.35">
      <c r="B865" s="252">
        <v>860</v>
      </c>
      <c r="C865" s="253"/>
      <c r="D865" s="253"/>
      <c r="E865" s="253"/>
      <c r="F865" s="253"/>
      <c r="G865" s="253"/>
      <c r="H865" s="253"/>
      <c r="I865" s="253"/>
      <c r="J865" s="253"/>
      <c r="K865" s="253"/>
      <c r="L865" s="253"/>
      <c r="M865" s="253"/>
      <c r="N865" s="254"/>
      <c r="O865" s="254"/>
      <c r="P865" s="255"/>
      <c r="Q865" s="256"/>
      <c r="R865" s="256"/>
      <c r="S865" s="257" t="str">
        <f t="shared" si="78"/>
        <v/>
      </c>
      <c r="T865" s="253"/>
      <c r="U865" s="258"/>
      <c r="V865" s="253"/>
      <c r="W865" s="253"/>
      <c r="X865" s="253"/>
      <c r="Y865" s="253"/>
      <c r="Z865" s="258"/>
      <c r="AA865" s="258"/>
      <c r="AB865" s="259" t="str">
        <f t="shared" ca="1" si="79"/>
        <v/>
      </c>
      <c r="AC865" s="253"/>
      <c r="AD865" s="269"/>
      <c r="AE865" s="260"/>
      <c r="AF865" s="253" t="e">
        <f t="shared" ca="1" si="80"/>
        <v>#NUM!</v>
      </c>
      <c r="AG865" s="259" t="str">
        <f t="shared" ca="1" si="81"/>
        <v/>
      </c>
      <c r="AI865" s="228" t="str">
        <f t="shared" si="82"/>
        <v/>
      </c>
      <c r="AJ865" s="228" t="str">
        <f t="shared" si="83"/>
        <v/>
      </c>
    </row>
    <row r="866" spans="2:36" ht="16.8" hidden="1" thickBot="1" x14ac:dyDescent="0.35">
      <c r="B866" s="252">
        <v>861</v>
      </c>
      <c r="C866" s="253"/>
      <c r="D866" s="253"/>
      <c r="E866" s="253"/>
      <c r="F866" s="253"/>
      <c r="G866" s="253"/>
      <c r="H866" s="253"/>
      <c r="I866" s="253"/>
      <c r="J866" s="253"/>
      <c r="K866" s="253"/>
      <c r="L866" s="253"/>
      <c r="M866" s="253"/>
      <c r="N866" s="254"/>
      <c r="O866" s="254"/>
      <c r="P866" s="255"/>
      <c r="Q866" s="256"/>
      <c r="R866" s="256"/>
      <c r="S866" s="257" t="str">
        <f t="shared" si="78"/>
        <v/>
      </c>
      <c r="T866" s="253"/>
      <c r="U866" s="258"/>
      <c r="V866" s="253"/>
      <c r="W866" s="253"/>
      <c r="X866" s="253"/>
      <c r="Y866" s="253"/>
      <c r="Z866" s="258"/>
      <c r="AA866" s="258"/>
      <c r="AB866" s="259" t="str">
        <f t="shared" ca="1" si="79"/>
        <v/>
      </c>
      <c r="AC866" s="253"/>
      <c r="AD866" s="269"/>
      <c r="AE866" s="260"/>
      <c r="AF866" s="253" t="e">
        <f t="shared" ca="1" si="80"/>
        <v>#NUM!</v>
      </c>
      <c r="AG866" s="259" t="str">
        <f t="shared" ca="1" si="81"/>
        <v/>
      </c>
      <c r="AI866" s="228" t="str">
        <f t="shared" si="82"/>
        <v/>
      </c>
      <c r="AJ866" s="228" t="str">
        <f t="shared" si="83"/>
        <v/>
      </c>
    </row>
    <row r="867" spans="2:36" ht="16.8" hidden="1" thickBot="1" x14ac:dyDescent="0.35">
      <c r="B867" s="252">
        <v>862</v>
      </c>
      <c r="C867" s="253"/>
      <c r="D867" s="253"/>
      <c r="E867" s="253"/>
      <c r="F867" s="253"/>
      <c r="G867" s="253"/>
      <c r="H867" s="253"/>
      <c r="I867" s="253"/>
      <c r="J867" s="253"/>
      <c r="K867" s="253"/>
      <c r="L867" s="253"/>
      <c r="M867" s="253"/>
      <c r="N867" s="254"/>
      <c r="O867" s="254"/>
      <c r="P867" s="255"/>
      <c r="Q867" s="256"/>
      <c r="R867" s="256"/>
      <c r="S867" s="257" t="str">
        <f t="shared" si="78"/>
        <v/>
      </c>
      <c r="T867" s="253"/>
      <c r="U867" s="258"/>
      <c r="V867" s="253"/>
      <c r="W867" s="253"/>
      <c r="X867" s="253"/>
      <c r="Y867" s="253"/>
      <c r="Z867" s="258"/>
      <c r="AA867" s="258"/>
      <c r="AB867" s="259" t="str">
        <f t="shared" ca="1" si="79"/>
        <v/>
      </c>
      <c r="AC867" s="253"/>
      <c r="AD867" s="269"/>
      <c r="AE867" s="260"/>
      <c r="AF867" s="253" t="e">
        <f t="shared" ca="1" si="80"/>
        <v>#NUM!</v>
      </c>
      <c r="AG867" s="259" t="str">
        <f t="shared" ca="1" si="81"/>
        <v/>
      </c>
      <c r="AI867" s="228" t="str">
        <f t="shared" si="82"/>
        <v/>
      </c>
      <c r="AJ867" s="228" t="str">
        <f t="shared" si="83"/>
        <v/>
      </c>
    </row>
    <row r="868" spans="2:36" ht="16.8" hidden="1" thickBot="1" x14ac:dyDescent="0.35">
      <c r="B868" s="252">
        <v>863</v>
      </c>
      <c r="C868" s="253"/>
      <c r="D868" s="253"/>
      <c r="E868" s="253"/>
      <c r="F868" s="253"/>
      <c r="G868" s="253"/>
      <c r="H868" s="253"/>
      <c r="I868" s="253"/>
      <c r="J868" s="253"/>
      <c r="K868" s="253"/>
      <c r="L868" s="253"/>
      <c r="M868" s="253"/>
      <c r="N868" s="254"/>
      <c r="O868" s="254"/>
      <c r="P868" s="255"/>
      <c r="Q868" s="256"/>
      <c r="R868" s="256"/>
      <c r="S868" s="257" t="str">
        <f t="shared" si="78"/>
        <v/>
      </c>
      <c r="T868" s="253"/>
      <c r="U868" s="258"/>
      <c r="V868" s="253"/>
      <c r="W868" s="253"/>
      <c r="X868" s="253"/>
      <c r="Y868" s="253"/>
      <c r="Z868" s="258"/>
      <c r="AA868" s="258"/>
      <c r="AB868" s="259" t="str">
        <f t="shared" ca="1" si="79"/>
        <v/>
      </c>
      <c r="AC868" s="253"/>
      <c r="AD868" s="269"/>
      <c r="AE868" s="260"/>
      <c r="AF868" s="253" t="e">
        <f t="shared" ca="1" si="80"/>
        <v>#NUM!</v>
      </c>
      <c r="AG868" s="259" t="str">
        <f t="shared" ca="1" si="81"/>
        <v/>
      </c>
      <c r="AI868" s="228" t="str">
        <f t="shared" si="82"/>
        <v/>
      </c>
      <c r="AJ868" s="228" t="str">
        <f t="shared" si="83"/>
        <v/>
      </c>
    </row>
    <row r="869" spans="2:36" ht="16.8" hidden="1" thickBot="1" x14ac:dyDescent="0.35">
      <c r="B869" s="252">
        <v>864</v>
      </c>
      <c r="C869" s="253"/>
      <c r="D869" s="253"/>
      <c r="E869" s="253"/>
      <c r="F869" s="253"/>
      <c r="G869" s="253"/>
      <c r="H869" s="253"/>
      <c r="I869" s="253"/>
      <c r="J869" s="253"/>
      <c r="K869" s="253"/>
      <c r="L869" s="253"/>
      <c r="M869" s="253"/>
      <c r="N869" s="254"/>
      <c r="O869" s="254"/>
      <c r="P869" s="255"/>
      <c r="Q869" s="256"/>
      <c r="R869" s="256"/>
      <c r="S869" s="257" t="str">
        <f t="shared" si="78"/>
        <v/>
      </c>
      <c r="T869" s="253"/>
      <c r="U869" s="258"/>
      <c r="V869" s="253"/>
      <c r="W869" s="253"/>
      <c r="X869" s="253"/>
      <c r="Y869" s="253"/>
      <c r="Z869" s="258"/>
      <c r="AA869" s="258"/>
      <c r="AB869" s="259" t="str">
        <f t="shared" ca="1" si="79"/>
        <v/>
      </c>
      <c r="AC869" s="253"/>
      <c r="AD869" s="269"/>
      <c r="AE869" s="260"/>
      <c r="AF869" s="253" t="e">
        <f t="shared" ca="1" si="80"/>
        <v>#NUM!</v>
      </c>
      <c r="AG869" s="259" t="str">
        <f t="shared" ca="1" si="81"/>
        <v/>
      </c>
      <c r="AI869" s="228" t="str">
        <f t="shared" si="82"/>
        <v/>
      </c>
      <c r="AJ869" s="228" t="str">
        <f t="shared" si="83"/>
        <v/>
      </c>
    </row>
    <row r="870" spans="2:36" ht="16.8" hidden="1" thickBot="1" x14ac:dyDescent="0.35">
      <c r="B870" s="252">
        <v>865</v>
      </c>
      <c r="C870" s="253"/>
      <c r="D870" s="253"/>
      <c r="E870" s="253"/>
      <c r="F870" s="253"/>
      <c r="G870" s="253"/>
      <c r="H870" s="253"/>
      <c r="I870" s="253"/>
      <c r="J870" s="253"/>
      <c r="K870" s="253"/>
      <c r="L870" s="253"/>
      <c r="M870" s="253"/>
      <c r="N870" s="254"/>
      <c r="O870" s="254"/>
      <c r="P870" s="255"/>
      <c r="Q870" s="256"/>
      <c r="R870" s="256"/>
      <c r="S870" s="257" t="str">
        <f t="shared" si="78"/>
        <v/>
      </c>
      <c r="T870" s="253"/>
      <c r="U870" s="258"/>
      <c r="V870" s="253"/>
      <c r="W870" s="253"/>
      <c r="X870" s="253"/>
      <c r="Y870" s="253"/>
      <c r="Z870" s="258"/>
      <c r="AA870" s="258"/>
      <c r="AB870" s="259" t="str">
        <f t="shared" ca="1" si="79"/>
        <v/>
      </c>
      <c r="AC870" s="253"/>
      <c r="AD870" s="269"/>
      <c r="AE870" s="260"/>
      <c r="AF870" s="253" t="e">
        <f t="shared" ca="1" si="80"/>
        <v>#NUM!</v>
      </c>
      <c r="AG870" s="259" t="str">
        <f t="shared" ca="1" si="81"/>
        <v/>
      </c>
      <c r="AI870" s="228" t="str">
        <f t="shared" si="82"/>
        <v/>
      </c>
      <c r="AJ870" s="228" t="str">
        <f t="shared" si="83"/>
        <v/>
      </c>
    </row>
    <row r="871" spans="2:36" ht="16.8" hidden="1" thickBot="1" x14ac:dyDescent="0.35">
      <c r="B871" s="252">
        <v>866</v>
      </c>
      <c r="C871" s="253"/>
      <c r="D871" s="253"/>
      <c r="E871" s="253"/>
      <c r="F871" s="253"/>
      <c r="G871" s="253"/>
      <c r="H871" s="253"/>
      <c r="I871" s="253"/>
      <c r="J871" s="253"/>
      <c r="K871" s="253"/>
      <c r="L871" s="253"/>
      <c r="M871" s="253"/>
      <c r="N871" s="254"/>
      <c r="O871" s="254"/>
      <c r="P871" s="255"/>
      <c r="Q871" s="256"/>
      <c r="R871" s="256"/>
      <c r="S871" s="257" t="str">
        <f t="shared" si="78"/>
        <v/>
      </c>
      <c r="T871" s="253"/>
      <c r="U871" s="258"/>
      <c r="V871" s="253"/>
      <c r="W871" s="253"/>
      <c r="X871" s="253"/>
      <c r="Y871" s="253"/>
      <c r="Z871" s="258"/>
      <c r="AA871" s="258"/>
      <c r="AB871" s="259" t="str">
        <f t="shared" ca="1" si="79"/>
        <v/>
      </c>
      <c r="AC871" s="253"/>
      <c r="AD871" s="269"/>
      <c r="AE871" s="260"/>
      <c r="AF871" s="253" t="e">
        <f t="shared" ca="1" si="80"/>
        <v>#NUM!</v>
      </c>
      <c r="AG871" s="259" t="str">
        <f t="shared" ca="1" si="81"/>
        <v/>
      </c>
      <c r="AI871" s="228" t="str">
        <f t="shared" si="82"/>
        <v/>
      </c>
      <c r="AJ871" s="228" t="str">
        <f t="shared" si="83"/>
        <v/>
      </c>
    </row>
    <row r="872" spans="2:36" ht="16.8" hidden="1" thickBot="1" x14ac:dyDescent="0.35">
      <c r="B872" s="252">
        <v>867</v>
      </c>
      <c r="C872" s="253"/>
      <c r="D872" s="253"/>
      <c r="E872" s="253"/>
      <c r="F872" s="253"/>
      <c r="G872" s="253"/>
      <c r="H872" s="253"/>
      <c r="I872" s="253"/>
      <c r="J872" s="253"/>
      <c r="K872" s="253"/>
      <c r="L872" s="253"/>
      <c r="M872" s="253"/>
      <c r="N872" s="254"/>
      <c r="O872" s="254"/>
      <c r="P872" s="255"/>
      <c r="Q872" s="256"/>
      <c r="R872" s="256"/>
      <c r="S872" s="257" t="str">
        <f t="shared" si="78"/>
        <v/>
      </c>
      <c r="T872" s="253"/>
      <c r="U872" s="258"/>
      <c r="V872" s="253"/>
      <c r="W872" s="253"/>
      <c r="X872" s="253"/>
      <c r="Y872" s="253"/>
      <c r="Z872" s="258"/>
      <c r="AA872" s="258"/>
      <c r="AB872" s="259" t="str">
        <f t="shared" ca="1" si="79"/>
        <v/>
      </c>
      <c r="AC872" s="253"/>
      <c r="AD872" s="269"/>
      <c r="AE872" s="260"/>
      <c r="AF872" s="253" t="e">
        <f t="shared" ca="1" si="80"/>
        <v>#NUM!</v>
      </c>
      <c r="AG872" s="259" t="str">
        <f t="shared" ca="1" si="81"/>
        <v/>
      </c>
      <c r="AI872" s="228" t="str">
        <f t="shared" si="82"/>
        <v/>
      </c>
      <c r="AJ872" s="228" t="str">
        <f t="shared" si="83"/>
        <v/>
      </c>
    </row>
    <row r="873" spans="2:36" ht="16.8" hidden="1" thickBot="1" x14ac:dyDescent="0.35">
      <c r="B873" s="252">
        <v>868</v>
      </c>
      <c r="C873" s="253"/>
      <c r="D873" s="253"/>
      <c r="E873" s="253"/>
      <c r="F873" s="253"/>
      <c r="G873" s="253"/>
      <c r="H873" s="253"/>
      <c r="I873" s="253"/>
      <c r="J873" s="253"/>
      <c r="K873" s="253"/>
      <c r="L873" s="253"/>
      <c r="M873" s="253"/>
      <c r="N873" s="254"/>
      <c r="O873" s="254"/>
      <c r="P873" s="255"/>
      <c r="Q873" s="256"/>
      <c r="R873" s="256"/>
      <c r="S873" s="257" t="str">
        <f t="shared" si="78"/>
        <v/>
      </c>
      <c r="T873" s="253"/>
      <c r="U873" s="258"/>
      <c r="V873" s="253"/>
      <c r="W873" s="253"/>
      <c r="X873" s="253"/>
      <c r="Y873" s="253"/>
      <c r="Z873" s="258"/>
      <c r="AA873" s="258"/>
      <c r="AB873" s="259" t="str">
        <f t="shared" ca="1" si="79"/>
        <v/>
      </c>
      <c r="AC873" s="253"/>
      <c r="AD873" s="269"/>
      <c r="AE873" s="260"/>
      <c r="AF873" s="253" t="e">
        <f t="shared" ca="1" si="80"/>
        <v>#NUM!</v>
      </c>
      <c r="AG873" s="259" t="str">
        <f t="shared" ca="1" si="81"/>
        <v/>
      </c>
      <c r="AI873" s="228" t="str">
        <f t="shared" si="82"/>
        <v/>
      </c>
      <c r="AJ873" s="228" t="str">
        <f t="shared" si="83"/>
        <v/>
      </c>
    </row>
    <row r="874" spans="2:36" ht="16.8" hidden="1" thickBot="1" x14ac:dyDescent="0.35">
      <c r="B874" s="252">
        <v>869</v>
      </c>
      <c r="C874" s="253"/>
      <c r="D874" s="253"/>
      <c r="E874" s="253"/>
      <c r="F874" s="253"/>
      <c r="G874" s="253"/>
      <c r="H874" s="253"/>
      <c r="I874" s="253"/>
      <c r="J874" s="253"/>
      <c r="K874" s="253"/>
      <c r="L874" s="253"/>
      <c r="M874" s="253"/>
      <c r="N874" s="254"/>
      <c r="O874" s="254"/>
      <c r="P874" s="255"/>
      <c r="Q874" s="256"/>
      <c r="R874" s="256"/>
      <c r="S874" s="257" t="str">
        <f t="shared" si="78"/>
        <v/>
      </c>
      <c r="T874" s="253"/>
      <c r="U874" s="258"/>
      <c r="V874" s="253"/>
      <c r="W874" s="253"/>
      <c r="X874" s="253"/>
      <c r="Y874" s="253"/>
      <c r="Z874" s="258"/>
      <c r="AA874" s="258"/>
      <c r="AB874" s="259" t="str">
        <f t="shared" ca="1" si="79"/>
        <v/>
      </c>
      <c r="AC874" s="253"/>
      <c r="AD874" s="269"/>
      <c r="AE874" s="260"/>
      <c r="AF874" s="253" t="e">
        <f t="shared" ca="1" si="80"/>
        <v>#NUM!</v>
      </c>
      <c r="AG874" s="259" t="str">
        <f t="shared" ca="1" si="81"/>
        <v/>
      </c>
      <c r="AI874" s="228" t="str">
        <f t="shared" si="82"/>
        <v/>
      </c>
      <c r="AJ874" s="228" t="str">
        <f t="shared" si="83"/>
        <v/>
      </c>
    </row>
    <row r="875" spans="2:36" ht="16.8" hidden="1" thickBot="1" x14ac:dyDescent="0.35">
      <c r="B875" s="252">
        <v>870</v>
      </c>
      <c r="C875" s="253"/>
      <c r="D875" s="253"/>
      <c r="E875" s="253"/>
      <c r="F875" s="253"/>
      <c r="G875" s="253"/>
      <c r="H875" s="253"/>
      <c r="I875" s="253"/>
      <c r="J875" s="253"/>
      <c r="K875" s="253"/>
      <c r="L875" s="253"/>
      <c r="M875" s="253"/>
      <c r="N875" s="254"/>
      <c r="O875" s="254"/>
      <c r="P875" s="255"/>
      <c r="Q875" s="256"/>
      <c r="R875" s="256"/>
      <c r="S875" s="257" t="str">
        <f t="shared" si="78"/>
        <v/>
      </c>
      <c r="T875" s="253"/>
      <c r="U875" s="258"/>
      <c r="V875" s="253"/>
      <c r="W875" s="253"/>
      <c r="X875" s="253"/>
      <c r="Y875" s="253"/>
      <c r="Z875" s="258"/>
      <c r="AA875" s="258"/>
      <c r="AB875" s="259" t="str">
        <f t="shared" ca="1" si="79"/>
        <v/>
      </c>
      <c r="AC875" s="253"/>
      <c r="AD875" s="269"/>
      <c r="AE875" s="260"/>
      <c r="AF875" s="253" t="e">
        <f t="shared" ca="1" si="80"/>
        <v>#NUM!</v>
      </c>
      <c r="AG875" s="259" t="str">
        <f t="shared" ca="1" si="81"/>
        <v/>
      </c>
      <c r="AI875" s="228" t="str">
        <f t="shared" si="82"/>
        <v/>
      </c>
      <c r="AJ875" s="228" t="str">
        <f t="shared" si="83"/>
        <v/>
      </c>
    </row>
    <row r="876" spans="2:36" ht="16.8" hidden="1" thickBot="1" x14ac:dyDescent="0.35">
      <c r="B876" s="252">
        <v>871</v>
      </c>
      <c r="C876" s="253"/>
      <c r="D876" s="253"/>
      <c r="E876" s="253"/>
      <c r="F876" s="253"/>
      <c r="G876" s="253"/>
      <c r="H876" s="253"/>
      <c r="I876" s="253"/>
      <c r="J876" s="253"/>
      <c r="K876" s="253"/>
      <c r="L876" s="253"/>
      <c r="M876" s="253"/>
      <c r="N876" s="254"/>
      <c r="O876" s="254"/>
      <c r="P876" s="255"/>
      <c r="Q876" s="256"/>
      <c r="R876" s="256"/>
      <c r="S876" s="257" t="str">
        <f t="shared" si="78"/>
        <v/>
      </c>
      <c r="T876" s="253"/>
      <c r="U876" s="258"/>
      <c r="V876" s="253"/>
      <c r="W876" s="253"/>
      <c r="X876" s="253"/>
      <c r="Y876" s="253"/>
      <c r="Z876" s="258"/>
      <c r="AA876" s="258"/>
      <c r="AB876" s="259" t="str">
        <f t="shared" ca="1" si="79"/>
        <v/>
      </c>
      <c r="AC876" s="253"/>
      <c r="AD876" s="269"/>
      <c r="AE876" s="260"/>
      <c r="AF876" s="253" t="e">
        <f t="shared" ca="1" si="80"/>
        <v>#NUM!</v>
      </c>
      <c r="AG876" s="259" t="str">
        <f t="shared" ca="1" si="81"/>
        <v/>
      </c>
      <c r="AI876" s="228" t="str">
        <f t="shared" si="82"/>
        <v/>
      </c>
      <c r="AJ876" s="228" t="str">
        <f t="shared" si="83"/>
        <v/>
      </c>
    </row>
    <row r="877" spans="2:36" ht="16.8" hidden="1" thickBot="1" x14ac:dyDescent="0.35">
      <c r="B877" s="252">
        <v>872</v>
      </c>
      <c r="C877" s="253"/>
      <c r="D877" s="253"/>
      <c r="E877" s="253"/>
      <c r="F877" s="253"/>
      <c r="G877" s="253"/>
      <c r="H877" s="253"/>
      <c r="I877" s="253"/>
      <c r="J877" s="253"/>
      <c r="K877" s="253"/>
      <c r="L877" s="253"/>
      <c r="M877" s="253"/>
      <c r="N877" s="254"/>
      <c r="O877" s="254"/>
      <c r="P877" s="255"/>
      <c r="Q877" s="256"/>
      <c r="R877" s="256"/>
      <c r="S877" s="257" t="str">
        <f t="shared" si="78"/>
        <v/>
      </c>
      <c r="T877" s="253"/>
      <c r="U877" s="258"/>
      <c r="V877" s="253"/>
      <c r="W877" s="253"/>
      <c r="X877" s="253"/>
      <c r="Y877" s="253"/>
      <c r="Z877" s="258"/>
      <c r="AA877" s="258"/>
      <c r="AB877" s="259" t="str">
        <f t="shared" ca="1" si="79"/>
        <v/>
      </c>
      <c r="AC877" s="253"/>
      <c r="AD877" s="269"/>
      <c r="AE877" s="260"/>
      <c r="AF877" s="253" t="e">
        <f t="shared" ca="1" si="80"/>
        <v>#NUM!</v>
      </c>
      <c r="AG877" s="259" t="str">
        <f t="shared" ca="1" si="81"/>
        <v/>
      </c>
      <c r="AI877" s="228" t="str">
        <f t="shared" si="82"/>
        <v/>
      </c>
      <c r="AJ877" s="228" t="str">
        <f t="shared" si="83"/>
        <v/>
      </c>
    </row>
    <row r="878" spans="2:36" ht="16.8" hidden="1" thickBot="1" x14ac:dyDescent="0.35">
      <c r="B878" s="252">
        <v>873</v>
      </c>
      <c r="C878" s="253"/>
      <c r="D878" s="253"/>
      <c r="E878" s="253"/>
      <c r="F878" s="253"/>
      <c r="G878" s="253"/>
      <c r="H878" s="253"/>
      <c r="I878" s="253"/>
      <c r="J878" s="253"/>
      <c r="K878" s="253"/>
      <c r="L878" s="253"/>
      <c r="M878" s="253"/>
      <c r="N878" s="254"/>
      <c r="O878" s="254"/>
      <c r="P878" s="255"/>
      <c r="Q878" s="256"/>
      <c r="R878" s="256"/>
      <c r="S878" s="257" t="str">
        <f t="shared" si="78"/>
        <v/>
      </c>
      <c r="T878" s="253"/>
      <c r="U878" s="258"/>
      <c r="V878" s="253"/>
      <c r="W878" s="253"/>
      <c r="X878" s="253"/>
      <c r="Y878" s="253"/>
      <c r="Z878" s="258"/>
      <c r="AA878" s="258"/>
      <c r="AB878" s="259" t="str">
        <f t="shared" ca="1" si="79"/>
        <v/>
      </c>
      <c r="AC878" s="253"/>
      <c r="AD878" s="269"/>
      <c r="AE878" s="260"/>
      <c r="AF878" s="253" t="e">
        <f t="shared" ca="1" si="80"/>
        <v>#NUM!</v>
      </c>
      <c r="AG878" s="259" t="str">
        <f t="shared" ca="1" si="81"/>
        <v/>
      </c>
      <c r="AI878" s="228" t="str">
        <f t="shared" si="82"/>
        <v/>
      </c>
      <c r="AJ878" s="228" t="str">
        <f t="shared" si="83"/>
        <v/>
      </c>
    </row>
    <row r="879" spans="2:36" ht="16.8" hidden="1" thickBot="1" x14ac:dyDescent="0.35">
      <c r="B879" s="252">
        <v>874</v>
      </c>
      <c r="C879" s="253"/>
      <c r="D879" s="253"/>
      <c r="E879" s="253"/>
      <c r="F879" s="253"/>
      <c r="G879" s="253"/>
      <c r="H879" s="253"/>
      <c r="I879" s="253"/>
      <c r="J879" s="253"/>
      <c r="K879" s="253"/>
      <c r="L879" s="253"/>
      <c r="M879" s="253"/>
      <c r="N879" s="254"/>
      <c r="O879" s="254"/>
      <c r="P879" s="255"/>
      <c r="Q879" s="256"/>
      <c r="R879" s="256"/>
      <c r="S879" s="257" t="str">
        <f t="shared" si="78"/>
        <v/>
      </c>
      <c r="T879" s="253"/>
      <c r="U879" s="258"/>
      <c r="V879" s="253"/>
      <c r="W879" s="253"/>
      <c r="X879" s="253"/>
      <c r="Y879" s="253"/>
      <c r="Z879" s="258"/>
      <c r="AA879" s="258"/>
      <c r="AB879" s="259" t="str">
        <f t="shared" ca="1" si="79"/>
        <v/>
      </c>
      <c r="AC879" s="253"/>
      <c r="AD879" s="269"/>
      <c r="AE879" s="260"/>
      <c r="AF879" s="253" t="e">
        <f t="shared" ca="1" si="80"/>
        <v>#NUM!</v>
      </c>
      <c r="AG879" s="259" t="str">
        <f t="shared" ca="1" si="81"/>
        <v/>
      </c>
      <c r="AI879" s="228" t="str">
        <f t="shared" si="82"/>
        <v/>
      </c>
      <c r="AJ879" s="228" t="str">
        <f t="shared" si="83"/>
        <v/>
      </c>
    </row>
    <row r="880" spans="2:36" ht="16.8" hidden="1" thickBot="1" x14ac:dyDescent="0.35">
      <c r="B880" s="252">
        <v>875</v>
      </c>
      <c r="C880" s="253"/>
      <c r="D880" s="253"/>
      <c r="E880" s="253"/>
      <c r="F880" s="253"/>
      <c r="G880" s="253"/>
      <c r="H880" s="253"/>
      <c r="I880" s="253"/>
      <c r="J880" s="253"/>
      <c r="K880" s="253"/>
      <c r="L880" s="253"/>
      <c r="M880" s="253"/>
      <c r="N880" s="254"/>
      <c r="O880" s="254"/>
      <c r="P880" s="255"/>
      <c r="Q880" s="256"/>
      <c r="R880" s="256"/>
      <c r="S880" s="257" t="str">
        <f t="shared" si="78"/>
        <v/>
      </c>
      <c r="T880" s="253"/>
      <c r="U880" s="258"/>
      <c r="V880" s="253"/>
      <c r="W880" s="253"/>
      <c r="X880" s="253"/>
      <c r="Y880" s="253"/>
      <c r="Z880" s="258"/>
      <c r="AA880" s="258"/>
      <c r="AB880" s="259" t="str">
        <f t="shared" ca="1" si="79"/>
        <v/>
      </c>
      <c r="AC880" s="253"/>
      <c r="AD880" s="269"/>
      <c r="AE880" s="260"/>
      <c r="AF880" s="253" t="e">
        <f t="shared" ca="1" si="80"/>
        <v>#NUM!</v>
      </c>
      <c r="AG880" s="259" t="str">
        <f t="shared" ca="1" si="81"/>
        <v/>
      </c>
      <c r="AI880" s="228" t="str">
        <f t="shared" si="82"/>
        <v/>
      </c>
      <c r="AJ880" s="228" t="str">
        <f t="shared" si="83"/>
        <v/>
      </c>
    </row>
    <row r="881" spans="2:36" ht="16.8" hidden="1" thickBot="1" x14ac:dyDescent="0.35">
      <c r="B881" s="252">
        <v>876</v>
      </c>
      <c r="C881" s="253"/>
      <c r="D881" s="253"/>
      <c r="E881" s="253"/>
      <c r="F881" s="253"/>
      <c r="G881" s="253"/>
      <c r="H881" s="253"/>
      <c r="I881" s="253"/>
      <c r="J881" s="253"/>
      <c r="K881" s="253"/>
      <c r="L881" s="253"/>
      <c r="M881" s="253"/>
      <c r="N881" s="254"/>
      <c r="O881" s="254"/>
      <c r="P881" s="255"/>
      <c r="Q881" s="256"/>
      <c r="R881" s="256"/>
      <c r="S881" s="257" t="str">
        <f t="shared" si="78"/>
        <v/>
      </c>
      <c r="T881" s="253"/>
      <c r="U881" s="258"/>
      <c r="V881" s="253"/>
      <c r="W881" s="253"/>
      <c r="X881" s="253"/>
      <c r="Y881" s="253"/>
      <c r="Z881" s="258"/>
      <c r="AA881" s="258"/>
      <c r="AB881" s="259" t="str">
        <f t="shared" ca="1" si="79"/>
        <v/>
      </c>
      <c r="AC881" s="253"/>
      <c r="AD881" s="269"/>
      <c r="AE881" s="260"/>
      <c r="AF881" s="253" t="e">
        <f t="shared" ca="1" si="80"/>
        <v>#NUM!</v>
      </c>
      <c r="AG881" s="259" t="str">
        <f t="shared" ca="1" si="81"/>
        <v/>
      </c>
      <c r="AI881" s="228" t="str">
        <f t="shared" si="82"/>
        <v/>
      </c>
      <c r="AJ881" s="228" t="str">
        <f t="shared" si="83"/>
        <v/>
      </c>
    </row>
    <row r="882" spans="2:36" ht="16.8" hidden="1" thickBot="1" x14ac:dyDescent="0.35">
      <c r="B882" s="252">
        <v>877</v>
      </c>
      <c r="C882" s="253"/>
      <c r="D882" s="253"/>
      <c r="E882" s="253"/>
      <c r="F882" s="253"/>
      <c r="G882" s="253"/>
      <c r="H882" s="253"/>
      <c r="I882" s="253"/>
      <c r="J882" s="253"/>
      <c r="K882" s="253"/>
      <c r="L882" s="253"/>
      <c r="M882" s="253"/>
      <c r="N882" s="254"/>
      <c r="O882" s="254"/>
      <c r="P882" s="255"/>
      <c r="Q882" s="256"/>
      <c r="R882" s="256"/>
      <c r="S882" s="257" t="str">
        <f t="shared" si="78"/>
        <v/>
      </c>
      <c r="T882" s="253"/>
      <c r="U882" s="258"/>
      <c r="V882" s="253"/>
      <c r="W882" s="253"/>
      <c r="X882" s="253"/>
      <c r="Y882" s="253"/>
      <c r="Z882" s="258"/>
      <c r="AA882" s="258"/>
      <c r="AB882" s="259" t="str">
        <f t="shared" ca="1" si="79"/>
        <v/>
      </c>
      <c r="AC882" s="253"/>
      <c r="AD882" s="269"/>
      <c r="AE882" s="260"/>
      <c r="AF882" s="253" t="e">
        <f t="shared" ca="1" si="80"/>
        <v>#NUM!</v>
      </c>
      <c r="AG882" s="259" t="str">
        <f t="shared" ca="1" si="81"/>
        <v/>
      </c>
      <c r="AI882" s="228" t="str">
        <f t="shared" si="82"/>
        <v/>
      </c>
      <c r="AJ882" s="228" t="str">
        <f t="shared" si="83"/>
        <v/>
      </c>
    </row>
    <row r="883" spans="2:36" ht="16.8" hidden="1" thickBot="1" x14ac:dyDescent="0.35">
      <c r="B883" s="252">
        <v>878</v>
      </c>
      <c r="C883" s="253"/>
      <c r="D883" s="253"/>
      <c r="E883" s="253"/>
      <c r="F883" s="253"/>
      <c r="G883" s="253"/>
      <c r="H883" s="253"/>
      <c r="I883" s="253"/>
      <c r="J883" s="253"/>
      <c r="K883" s="253"/>
      <c r="L883" s="253"/>
      <c r="M883" s="253"/>
      <c r="N883" s="254"/>
      <c r="O883" s="254"/>
      <c r="P883" s="255"/>
      <c r="Q883" s="256"/>
      <c r="R883" s="256"/>
      <c r="S883" s="257" t="str">
        <f t="shared" si="78"/>
        <v/>
      </c>
      <c r="T883" s="253"/>
      <c r="U883" s="258"/>
      <c r="V883" s="253"/>
      <c r="W883" s="253"/>
      <c r="X883" s="253"/>
      <c r="Y883" s="253"/>
      <c r="Z883" s="258"/>
      <c r="AA883" s="258"/>
      <c r="AB883" s="259" t="str">
        <f t="shared" ca="1" si="79"/>
        <v/>
      </c>
      <c r="AC883" s="253"/>
      <c r="AD883" s="269"/>
      <c r="AE883" s="260"/>
      <c r="AF883" s="253" t="e">
        <f t="shared" ca="1" si="80"/>
        <v>#NUM!</v>
      </c>
      <c r="AG883" s="259" t="str">
        <f t="shared" ca="1" si="81"/>
        <v/>
      </c>
      <c r="AI883" s="228" t="str">
        <f t="shared" si="82"/>
        <v/>
      </c>
      <c r="AJ883" s="228" t="str">
        <f t="shared" si="83"/>
        <v/>
      </c>
    </row>
    <row r="884" spans="2:36" ht="16.8" hidden="1" thickBot="1" x14ac:dyDescent="0.35">
      <c r="B884" s="252">
        <v>879</v>
      </c>
      <c r="C884" s="253"/>
      <c r="D884" s="253"/>
      <c r="E884" s="253"/>
      <c r="F884" s="253"/>
      <c r="G884" s="253"/>
      <c r="H884" s="253"/>
      <c r="I884" s="253"/>
      <c r="J884" s="253"/>
      <c r="K884" s="253"/>
      <c r="L884" s="253"/>
      <c r="M884" s="253"/>
      <c r="N884" s="254"/>
      <c r="O884" s="254"/>
      <c r="P884" s="255"/>
      <c r="Q884" s="256"/>
      <c r="R884" s="256"/>
      <c r="S884" s="257" t="str">
        <f t="shared" si="78"/>
        <v/>
      </c>
      <c r="T884" s="253"/>
      <c r="U884" s="258"/>
      <c r="V884" s="253"/>
      <c r="W884" s="253"/>
      <c r="X884" s="253"/>
      <c r="Y884" s="253"/>
      <c r="Z884" s="258"/>
      <c r="AA884" s="258"/>
      <c r="AB884" s="259" t="str">
        <f t="shared" ca="1" si="79"/>
        <v/>
      </c>
      <c r="AC884" s="253"/>
      <c r="AD884" s="269"/>
      <c r="AE884" s="260"/>
      <c r="AF884" s="253" t="e">
        <f t="shared" ca="1" si="80"/>
        <v>#NUM!</v>
      </c>
      <c r="AG884" s="259" t="str">
        <f t="shared" ca="1" si="81"/>
        <v/>
      </c>
      <c r="AI884" s="228" t="str">
        <f t="shared" si="82"/>
        <v/>
      </c>
      <c r="AJ884" s="228" t="str">
        <f t="shared" si="83"/>
        <v/>
      </c>
    </row>
    <row r="885" spans="2:36" ht="16.8" hidden="1" thickBot="1" x14ac:dyDescent="0.35">
      <c r="B885" s="252">
        <v>880</v>
      </c>
      <c r="C885" s="253"/>
      <c r="D885" s="253"/>
      <c r="E885" s="253"/>
      <c r="F885" s="253"/>
      <c r="G885" s="253"/>
      <c r="H885" s="253"/>
      <c r="I885" s="253"/>
      <c r="J885" s="253"/>
      <c r="K885" s="253"/>
      <c r="L885" s="253"/>
      <c r="M885" s="253"/>
      <c r="N885" s="254"/>
      <c r="O885" s="254"/>
      <c r="P885" s="255"/>
      <c r="Q885" s="256"/>
      <c r="R885" s="256"/>
      <c r="S885" s="257" t="str">
        <f t="shared" si="78"/>
        <v/>
      </c>
      <c r="T885" s="253"/>
      <c r="U885" s="258"/>
      <c r="V885" s="253"/>
      <c r="W885" s="253"/>
      <c r="X885" s="253"/>
      <c r="Y885" s="253"/>
      <c r="Z885" s="258"/>
      <c r="AA885" s="258"/>
      <c r="AB885" s="259" t="str">
        <f t="shared" ca="1" si="79"/>
        <v/>
      </c>
      <c r="AC885" s="253"/>
      <c r="AD885" s="269"/>
      <c r="AE885" s="260"/>
      <c r="AF885" s="253" t="e">
        <f t="shared" ca="1" si="80"/>
        <v>#NUM!</v>
      </c>
      <c r="AG885" s="259" t="str">
        <f t="shared" ca="1" si="81"/>
        <v/>
      </c>
      <c r="AI885" s="228" t="str">
        <f t="shared" si="82"/>
        <v/>
      </c>
      <c r="AJ885" s="228" t="str">
        <f t="shared" si="83"/>
        <v/>
      </c>
    </row>
    <row r="886" spans="2:36" ht="16.8" hidden="1" thickBot="1" x14ac:dyDescent="0.35">
      <c r="B886" s="252">
        <v>881</v>
      </c>
      <c r="C886" s="253"/>
      <c r="D886" s="253"/>
      <c r="E886" s="253"/>
      <c r="F886" s="253"/>
      <c r="G886" s="253"/>
      <c r="H886" s="253"/>
      <c r="I886" s="253"/>
      <c r="J886" s="253"/>
      <c r="K886" s="253"/>
      <c r="L886" s="253"/>
      <c r="M886" s="253"/>
      <c r="N886" s="254"/>
      <c r="O886" s="254"/>
      <c r="P886" s="255"/>
      <c r="Q886" s="256"/>
      <c r="R886" s="256"/>
      <c r="S886" s="257" t="str">
        <f t="shared" si="78"/>
        <v/>
      </c>
      <c r="T886" s="253"/>
      <c r="U886" s="258"/>
      <c r="V886" s="253"/>
      <c r="W886" s="253"/>
      <c r="X886" s="253"/>
      <c r="Y886" s="253"/>
      <c r="Z886" s="258"/>
      <c r="AA886" s="258"/>
      <c r="AB886" s="259" t="str">
        <f t="shared" ca="1" si="79"/>
        <v/>
      </c>
      <c r="AC886" s="253"/>
      <c r="AD886" s="269"/>
      <c r="AE886" s="260"/>
      <c r="AF886" s="253" t="e">
        <f t="shared" ca="1" si="80"/>
        <v>#NUM!</v>
      </c>
      <c r="AG886" s="259" t="str">
        <f t="shared" ca="1" si="81"/>
        <v/>
      </c>
      <c r="AI886" s="228" t="str">
        <f t="shared" si="82"/>
        <v/>
      </c>
      <c r="AJ886" s="228" t="str">
        <f t="shared" si="83"/>
        <v/>
      </c>
    </row>
    <row r="887" spans="2:36" ht="16.8" hidden="1" thickBot="1" x14ac:dyDescent="0.35">
      <c r="B887" s="252">
        <v>882</v>
      </c>
      <c r="C887" s="253"/>
      <c r="D887" s="253"/>
      <c r="E887" s="253"/>
      <c r="F887" s="253"/>
      <c r="G887" s="253"/>
      <c r="H887" s="253"/>
      <c r="I887" s="253"/>
      <c r="J887" s="253"/>
      <c r="K887" s="253"/>
      <c r="L887" s="253"/>
      <c r="M887" s="253"/>
      <c r="N887" s="254"/>
      <c r="O887" s="254"/>
      <c r="P887" s="255"/>
      <c r="Q887" s="256"/>
      <c r="R887" s="256"/>
      <c r="S887" s="257" t="str">
        <f t="shared" si="78"/>
        <v/>
      </c>
      <c r="T887" s="253"/>
      <c r="U887" s="258"/>
      <c r="V887" s="253"/>
      <c r="W887" s="253"/>
      <c r="X887" s="253"/>
      <c r="Y887" s="253"/>
      <c r="Z887" s="258"/>
      <c r="AA887" s="258"/>
      <c r="AB887" s="259" t="str">
        <f t="shared" ca="1" si="79"/>
        <v/>
      </c>
      <c r="AC887" s="253"/>
      <c r="AD887" s="269"/>
      <c r="AE887" s="260"/>
      <c r="AF887" s="253" t="e">
        <f t="shared" ca="1" si="80"/>
        <v>#NUM!</v>
      </c>
      <c r="AG887" s="259" t="str">
        <f t="shared" ca="1" si="81"/>
        <v/>
      </c>
      <c r="AI887" s="228" t="str">
        <f t="shared" si="82"/>
        <v/>
      </c>
      <c r="AJ887" s="228" t="str">
        <f t="shared" si="83"/>
        <v/>
      </c>
    </row>
    <row r="888" spans="2:36" ht="16.8" hidden="1" thickBot="1" x14ac:dyDescent="0.35">
      <c r="B888" s="252">
        <v>883</v>
      </c>
      <c r="C888" s="253"/>
      <c r="D888" s="253"/>
      <c r="E888" s="253"/>
      <c r="F888" s="253"/>
      <c r="G888" s="253"/>
      <c r="H888" s="253"/>
      <c r="I888" s="253"/>
      <c r="J888" s="253"/>
      <c r="K888" s="253"/>
      <c r="L888" s="253"/>
      <c r="M888" s="253"/>
      <c r="N888" s="254"/>
      <c r="O888" s="254"/>
      <c r="P888" s="255"/>
      <c r="Q888" s="256"/>
      <c r="R888" s="256"/>
      <c r="S888" s="257" t="str">
        <f t="shared" si="78"/>
        <v/>
      </c>
      <c r="T888" s="253"/>
      <c r="U888" s="258"/>
      <c r="V888" s="253"/>
      <c r="W888" s="253"/>
      <c r="X888" s="253"/>
      <c r="Y888" s="253"/>
      <c r="Z888" s="258"/>
      <c r="AA888" s="258"/>
      <c r="AB888" s="259" t="str">
        <f t="shared" ca="1" si="79"/>
        <v/>
      </c>
      <c r="AC888" s="253"/>
      <c r="AD888" s="269"/>
      <c r="AE888" s="260"/>
      <c r="AF888" s="253" t="e">
        <f t="shared" ca="1" si="80"/>
        <v>#NUM!</v>
      </c>
      <c r="AG888" s="259" t="str">
        <f t="shared" ca="1" si="81"/>
        <v/>
      </c>
      <c r="AI888" s="228" t="str">
        <f t="shared" si="82"/>
        <v/>
      </c>
      <c r="AJ888" s="228" t="str">
        <f t="shared" si="83"/>
        <v/>
      </c>
    </row>
    <row r="889" spans="2:36" ht="16.8" hidden="1" thickBot="1" x14ac:dyDescent="0.35">
      <c r="B889" s="252">
        <v>884</v>
      </c>
      <c r="C889" s="253"/>
      <c r="D889" s="253"/>
      <c r="E889" s="253"/>
      <c r="F889" s="253"/>
      <c r="G889" s="253"/>
      <c r="H889" s="253"/>
      <c r="I889" s="253"/>
      <c r="J889" s="253"/>
      <c r="K889" s="253"/>
      <c r="L889" s="253"/>
      <c r="M889" s="253"/>
      <c r="N889" s="254"/>
      <c r="O889" s="254"/>
      <c r="P889" s="255"/>
      <c r="Q889" s="256"/>
      <c r="R889" s="256"/>
      <c r="S889" s="257" t="str">
        <f t="shared" si="78"/>
        <v/>
      </c>
      <c r="T889" s="253"/>
      <c r="U889" s="258"/>
      <c r="V889" s="253"/>
      <c r="W889" s="253"/>
      <c r="X889" s="253"/>
      <c r="Y889" s="253"/>
      <c r="Z889" s="258"/>
      <c r="AA889" s="258"/>
      <c r="AB889" s="259" t="str">
        <f t="shared" ca="1" si="79"/>
        <v/>
      </c>
      <c r="AC889" s="253"/>
      <c r="AD889" s="269"/>
      <c r="AE889" s="260"/>
      <c r="AF889" s="253" t="e">
        <f t="shared" ca="1" si="80"/>
        <v>#NUM!</v>
      </c>
      <c r="AG889" s="259" t="str">
        <f t="shared" ca="1" si="81"/>
        <v/>
      </c>
      <c r="AI889" s="228" t="str">
        <f t="shared" si="82"/>
        <v/>
      </c>
      <c r="AJ889" s="228" t="str">
        <f t="shared" si="83"/>
        <v/>
      </c>
    </row>
    <row r="890" spans="2:36" ht="16.8" hidden="1" thickBot="1" x14ac:dyDescent="0.35">
      <c r="B890" s="252">
        <v>885</v>
      </c>
      <c r="C890" s="253"/>
      <c r="D890" s="253"/>
      <c r="E890" s="253"/>
      <c r="F890" s="253"/>
      <c r="G890" s="253"/>
      <c r="H890" s="253"/>
      <c r="I890" s="253"/>
      <c r="J890" s="253"/>
      <c r="K890" s="253"/>
      <c r="L890" s="253"/>
      <c r="M890" s="253"/>
      <c r="N890" s="254"/>
      <c r="O890" s="254"/>
      <c r="P890" s="255"/>
      <c r="Q890" s="256"/>
      <c r="R890" s="256"/>
      <c r="S890" s="257" t="str">
        <f t="shared" si="78"/>
        <v/>
      </c>
      <c r="T890" s="253"/>
      <c r="U890" s="258"/>
      <c r="V890" s="253"/>
      <c r="W890" s="253"/>
      <c r="X890" s="253"/>
      <c r="Y890" s="253"/>
      <c r="Z890" s="258"/>
      <c r="AA890" s="258"/>
      <c r="AB890" s="259" t="str">
        <f t="shared" ca="1" si="79"/>
        <v/>
      </c>
      <c r="AC890" s="253"/>
      <c r="AD890" s="269"/>
      <c r="AE890" s="260"/>
      <c r="AF890" s="253" t="e">
        <f t="shared" ca="1" si="80"/>
        <v>#NUM!</v>
      </c>
      <c r="AG890" s="259" t="str">
        <f t="shared" ca="1" si="81"/>
        <v/>
      </c>
      <c r="AI890" s="228" t="str">
        <f t="shared" si="82"/>
        <v/>
      </c>
      <c r="AJ890" s="228" t="str">
        <f t="shared" si="83"/>
        <v/>
      </c>
    </row>
    <row r="891" spans="2:36" ht="16.8" hidden="1" thickBot="1" x14ac:dyDescent="0.35">
      <c r="B891" s="252">
        <v>886</v>
      </c>
      <c r="C891" s="253"/>
      <c r="D891" s="253"/>
      <c r="E891" s="253"/>
      <c r="F891" s="253"/>
      <c r="G891" s="253"/>
      <c r="H891" s="253"/>
      <c r="I891" s="253"/>
      <c r="J891" s="253"/>
      <c r="K891" s="253"/>
      <c r="L891" s="253"/>
      <c r="M891" s="253"/>
      <c r="N891" s="254"/>
      <c r="O891" s="254"/>
      <c r="P891" s="255"/>
      <c r="Q891" s="256"/>
      <c r="R891" s="256"/>
      <c r="S891" s="257" t="str">
        <f t="shared" si="78"/>
        <v/>
      </c>
      <c r="T891" s="253"/>
      <c r="U891" s="258"/>
      <c r="V891" s="253"/>
      <c r="W891" s="253"/>
      <c r="X891" s="253"/>
      <c r="Y891" s="253"/>
      <c r="Z891" s="258"/>
      <c r="AA891" s="258"/>
      <c r="AB891" s="259" t="str">
        <f t="shared" ca="1" si="79"/>
        <v/>
      </c>
      <c r="AC891" s="253"/>
      <c r="AD891" s="269"/>
      <c r="AE891" s="260"/>
      <c r="AF891" s="253" t="e">
        <f t="shared" ca="1" si="80"/>
        <v>#NUM!</v>
      </c>
      <c r="AG891" s="259" t="str">
        <f t="shared" ca="1" si="81"/>
        <v/>
      </c>
      <c r="AI891" s="228" t="str">
        <f t="shared" si="82"/>
        <v/>
      </c>
      <c r="AJ891" s="228" t="str">
        <f t="shared" si="83"/>
        <v/>
      </c>
    </row>
    <row r="892" spans="2:36" ht="16.8" hidden="1" thickBot="1" x14ac:dyDescent="0.35">
      <c r="B892" s="252">
        <v>887</v>
      </c>
      <c r="C892" s="253"/>
      <c r="D892" s="253"/>
      <c r="E892" s="253"/>
      <c r="F892" s="253"/>
      <c r="G892" s="253"/>
      <c r="H892" s="253"/>
      <c r="I892" s="253"/>
      <c r="J892" s="253"/>
      <c r="K892" s="253"/>
      <c r="L892" s="253"/>
      <c r="M892" s="253"/>
      <c r="N892" s="254"/>
      <c r="O892" s="254"/>
      <c r="P892" s="255"/>
      <c r="Q892" s="256"/>
      <c r="R892" s="256"/>
      <c r="S892" s="257" t="str">
        <f t="shared" si="78"/>
        <v/>
      </c>
      <c r="T892" s="253"/>
      <c r="U892" s="258"/>
      <c r="V892" s="253"/>
      <c r="W892" s="253"/>
      <c r="X892" s="253"/>
      <c r="Y892" s="253"/>
      <c r="Z892" s="258"/>
      <c r="AA892" s="258"/>
      <c r="AB892" s="259" t="str">
        <f t="shared" ca="1" si="79"/>
        <v/>
      </c>
      <c r="AC892" s="253"/>
      <c r="AD892" s="269"/>
      <c r="AE892" s="260"/>
      <c r="AF892" s="253" t="e">
        <f t="shared" ca="1" si="80"/>
        <v>#NUM!</v>
      </c>
      <c r="AG892" s="259" t="str">
        <f t="shared" ca="1" si="81"/>
        <v/>
      </c>
      <c r="AI892" s="228" t="str">
        <f t="shared" si="82"/>
        <v/>
      </c>
      <c r="AJ892" s="228" t="str">
        <f t="shared" si="83"/>
        <v/>
      </c>
    </row>
    <row r="893" spans="2:36" ht="16.8" hidden="1" thickBot="1" x14ac:dyDescent="0.35">
      <c r="B893" s="252">
        <v>888</v>
      </c>
      <c r="C893" s="253"/>
      <c r="D893" s="253"/>
      <c r="E893" s="253"/>
      <c r="F893" s="253"/>
      <c r="G893" s="253"/>
      <c r="H893" s="253"/>
      <c r="I893" s="253"/>
      <c r="J893" s="253"/>
      <c r="K893" s="253"/>
      <c r="L893" s="253"/>
      <c r="M893" s="253"/>
      <c r="N893" s="254"/>
      <c r="O893" s="254"/>
      <c r="P893" s="255"/>
      <c r="Q893" s="256"/>
      <c r="R893" s="256"/>
      <c r="S893" s="257" t="str">
        <f t="shared" si="78"/>
        <v/>
      </c>
      <c r="T893" s="253"/>
      <c r="U893" s="258"/>
      <c r="V893" s="253"/>
      <c r="W893" s="253"/>
      <c r="X893" s="253"/>
      <c r="Y893" s="253"/>
      <c r="Z893" s="258"/>
      <c r="AA893" s="258"/>
      <c r="AB893" s="259" t="str">
        <f t="shared" ca="1" si="79"/>
        <v/>
      </c>
      <c r="AC893" s="253"/>
      <c r="AD893" s="269"/>
      <c r="AE893" s="260"/>
      <c r="AF893" s="253" t="e">
        <f t="shared" ca="1" si="80"/>
        <v>#NUM!</v>
      </c>
      <c r="AG893" s="259" t="str">
        <f t="shared" ca="1" si="81"/>
        <v/>
      </c>
      <c r="AI893" s="228" t="str">
        <f t="shared" si="82"/>
        <v/>
      </c>
      <c r="AJ893" s="228" t="str">
        <f t="shared" si="83"/>
        <v/>
      </c>
    </row>
    <row r="894" spans="2:36" ht="16.8" hidden="1" thickBot="1" x14ac:dyDescent="0.35">
      <c r="B894" s="252">
        <v>889</v>
      </c>
      <c r="C894" s="253"/>
      <c r="D894" s="253"/>
      <c r="E894" s="253"/>
      <c r="F894" s="253"/>
      <c r="G894" s="253"/>
      <c r="H894" s="253"/>
      <c r="I894" s="253"/>
      <c r="J894" s="253"/>
      <c r="K894" s="253"/>
      <c r="L894" s="253"/>
      <c r="M894" s="253"/>
      <c r="N894" s="254"/>
      <c r="O894" s="254"/>
      <c r="P894" s="255"/>
      <c r="Q894" s="256"/>
      <c r="R894" s="256"/>
      <c r="S894" s="257" t="str">
        <f t="shared" si="78"/>
        <v/>
      </c>
      <c r="T894" s="253"/>
      <c r="U894" s="258"/>
      <c r="V894" s="253"/>
      <c r="W894" s="253"/>
      <c r="X894" s="253"/>
      <c r="Y894" s="253"/>
      <c r="Z894" s="258"/>
      <c r="AA894" s="258"/>
      <c r="AB894" s="259" t="str">
        <f t="shared" ca="1" si="79"/>
        <v/>
      </c>
      <c r="AC894" s="253"/>
      <c r="AD894" s="269"/>
      <c r="AE894" s="260"/>
      <c r="AF894" s="253" t="e">
        <f t="shared" ca="1" si="80"/>
        <v>#NUM!</v>
      </c>
      <c r="AG894" s="259" t="str">
        <f t="shared" ca="1" si="81"/>
        <v/>
      </c>
      <c r="AI894" s="228" t="str">
        <f t="shared" si="82"/>
        <v/>
      </c>
      <c r="AJ894" s="228" t="str">
        <f t="shared" si="83"/>
        <v/>
      </c>
    </row>
    <row r="895" spans="2:36" ht="16.8" hidden="1" thickBot="1" x14ac:dyDescent="0.35">
      <c r="B895" s="252">
        <v>890</v>
      </c>
      <c r="C895" s="253"/>
      <c r="D895" s="253"/>
      <c r="E895" s="253"/>
      <c r="F895" s="253"/>
      <c r="G895" s="253"/>
      <c r="H895" s="253"/>
      <c r="I895" s="253"/>
      <c r="J895" s="253"/>
      <c r="K895" s="253"/>
      <c r="L895" s="253"/>
      <c r="M895" s="253"/>
      <c r="N895" s="254"/>
      <c r="O895" s="254"/>
      <c r="P895" s="255"/>
      <c r="Q895" s="256"/>
      <c r="R895" s="256"/>
      <c r="S895" s="257" t="str">
        <f t="shared" si="78"/>
        <v/>
      </c>
      <c r="T895" s="253"/>
      <c r="U895" s="258"/>
      <c r="V895" s="253"/>
      <c r="W895" s="253"/>
      <c r="X895" s="253"/>
      <c r="Y895" s="253"/>
      <c r="Z895" s="258"/>
      <c r="AA895" s="258"/>
      <c r="AB895" s="259" t="str">
        <f t="shared" ca="1" si="79"/>
        <v/>
      </c>
      <c r="AC895" s="253"/>
      <c r="AD895" s="269"/>
      <c r="AE895" s="260"/>
      <c r="AF895" s="253" t="e">
        <f t="shared" ca="1" si="80"/>
        <v>#NUM!</v>
      </c>
      <c r="AG895" s="259" t="str">
        <f t="shared" ca="1" si="81"/>
        <v/>
      </c>
      <c r="AI895" s="228" t="str">
        <f t="shared" si="82"/>
        <v/>
      </c>
      <c r="AJ895" s="228" t="str">
        <f t="shared" si="83"/>
        <v/>
      </c>
    </row>
    <row r="896" spans="2:36" ht="16.8" hidden="1" thickBot="1" x14ac:dyDescent="0.35">
      <c r="B896" s="252">
        <v>891</v>
      </c>
      <c r="C896" s="253"/>
      <c r="D896" s="253"/>
      <c r="E896" s="253"/>
      <c r="F896" s="253"/>
      <c r="G896" s="253"/>
      <c r="H896" s="253"/>
      <c r="I896" s="253"/>
      <c r="J896" s="253"/>
      <c r="K896" s="253"/>
      <c r="L896" s="253"/>
      <c r="M896" s="253"/>
      <c r="N896" s="254"/>
      <c r="O896" s="254"/>
      <c r="P896" s="255"/>
      <c r="Q896" s="256"/>
      <c r="R896" s="256"/>
      <c r="S896" s="257" t="str">
        <f t="shared" si="78"/>
        <v/>
      </c>
      <c r="T896" s="253"/>
      <c r="U896" s="258"/>
      <c r="V896" s="253"/>
      <c r="W896" s="253"/>
      <c r="X896" s="253"/>
      <c r="Y896" s="253"/>
      <c r="Z896" s="258"/>
      <c r="AA896" s="258"/>
      <c r="AB896" s="259" t="str">
        <f t="shared" ca="1" si="79"/>
        <v/>
      </c>
      <c r="AC896" s="253"/>
      <c r="AD896" s="269"/>
      <c r="AE896" s="260"/>
      <c r="AF896" s="253" t="e">
        <f t="shared" ca="1" si="80"/>
        <v>#NUM!</v>
      </c>
      <c r="AG896" s="259" t="str">
        <f t="shared" ca="1" si="81"/>
        <v/>
      </c>
      <c r="AI896" s="228" t="str">
        <f t="shared" si="82"/>
        <v/>
      </c>
      <c r="AJ896" s="228" t="str">
        <f t="shared" si="83"/>
        <v/>
      </c>
    </row>
    <row r="897" spans="2:36" ht="16.8" hidden="1" thickBot="1" x14ac:dyDescent="0.35">
      <c r="B897" s="252">
        <v>892</v>
      </c>
      <c r="C897" s="253"/>
      <c r="D897" s="253"/>
      <c r="E897" s="253"/>
      <c r="F897" s="253"/>
      <c r="G897" s="253"/>
      <c r="H897" s="253"/>
      <c r="I897" s="253"/>
      <c r="J897" s="253"/>
      <c r="K897" s="253"/>
      <c r="L897" s="253"/>
      <c r="M897" s="253"/>
      <c r="N897" s="254"/>
      <c r="O897" s="254"/>
      <c r="P897" s="255"/>
      <c r="Q897" s="256"/>
      <c r="R897" s="256"/>
      <c r="S897" s="257" t="str">
        <f t="shared" si="78"/>
        <v/>
      </c>
      <c r="T897" s="253"/>
      <c r="U897" s="258"/>
      <c r="V897" s="253"/>
      <c r="W897" s="253"/>
      <c r="X897" s="253"/>
      <c r="Y897" s="253"/>
      <c r="Z897" s="258"/>
      <c r="AA897" s="258"/>
      <c r="AB897" s="259" t="str">
        <f t="shared" ca="1" si="79"/>
        <v/>
      </c>
      <c r="AC897" s="253"/>
      <c r="AD897" s="269"/>
      <c r="AE897" s="260"/>
      <c r="AF897" s="253" t="e">
        <f t="shared" ca="1" si="80"/>
        <v>#NUM!</v>
      </c>
      <c r="AG897" s="259" t="str">
        <f t="shared" ca="1" si="81"/>
        <v/>
      </c>
      <c r="AI897" s="228" t="str">
        <f t="shared" si="82"/>
        <v/>
      </c>
      <c r="AJ897" s="228" t="str">
        <f t="shared" si="83"/>
        <v/>
      </c>
    </row>
    <row r="898" spans="2:36" ht="16.8" hidden="1" thickBot="1" x14ac:dyDescent="0.35">
      <c r="B898" s="252">
        <v>893</v>
      </c>
      <c r="C898" s="253"/>
      <c r="D898" s="253"/>
      <c r="E898" s="253"/>
      <c r="F898" s="253"/>
      <c r="G898" s="253"/>
      <c r="H898" s="253"/>
      <c r="I898" s="253"/>
      <c r="J898" s="253"/>
      <c r="K898" s="253"/>
      <c r="L898" s="253"/>
      <c r="M898" s="253"/>
      <c r="N898" s="254"/>
      <c r="O898" s="254"/>
      <c r="P898" s="255"/>
      <c r="Q898" s="256"/>
      <c r="R898" s="256"/>
      <c r="S898" s="257" t="str">
        <f t="shared" si="78"/>
        <v/>
      </c>
      <c r="T898" s="253"/>
      <c r="U898" s="258"/>
      <c r="V898" s="253"/>
      <c r="W898" s="253"/>
      <c r="X898" s="253"/>
      <c r="Y898" s="253"/>
      <c r="Z898" s="258"/>
      <c r="AA898" s="258"/>
      <c r="AB898" s="259" t="str">
        <f t="shared" ca="1" si="79"/>
        <v/>
      </c>
      <c r="AC898" s="253"/>
      <c r="AD898" s="269"/>
      <c r="AE898" s="260"/>
      <c r="AF898" s="253" t="e">
        <f t="shared" ca="1" si="80"/>
        <v>#NUM!</v>
      </c>
      <c r="AG898" s="259" t="str">
        <f t="shared" ca="1" si="81"/>
        <v/>
      </c>
      <c r="AI898" s="228" t="str">
        <f t="shared" si="82"/>
        <v/>
      </c>
      <c r="AJ898" s="228" t="str">
        <f t="shared" si="83"/>
        <v/>
      </c>
    </row>
    <row r="899" spans="2:36" ht="16.8" hidden="1" thickBot="1" x14ac:dyDescent="0.35">
      <c r="B899" s="252">
        <v>894</v>
      </c>
      <c r="C899" s="253"/>
      <c r="D899" s="253"/>
      <c r="E899" s="253"/>
      <c r="F899" s="253"/>
      <c r="G899" s="253"/>
      <c r="H899" s="253"/>
      <c r="I899" s="253"/>
      <c r="J899" s="253"/>
      <c r="K899" s="253"/>
      <c r="L899" s="253"/>
      <c r="M899" s="253"/>
      <c r="N899" s="254"/>
      <c r="O899" s="254"/>
      <c r="P899" s="255"/>
      <c r="Q899" s="256"/>
      <c r="R899" s="256"/>
      <c r="S899" s="257" t="str">
        <f t="shared" si="78"/>
        <v/>
      </c>
      <c r="T899" s="253"/>
      <c r="U899" s="258"/>
      <c r="V899" s="253"/>
      <c r="W899" s="253"/>
      <c r="X899" s="253"/>
      <c r="Y899" s="253"/>
      <c r="Z899" s="258"/>
      <c r="AA899" s="258"/>
      <c r="AB899" s="259" t="str">
        <f t="shared" ca="1" si="79"/>
        <v/>
      </c>
      <c r="AC899" s="253"/>
      <c r="AD899" s="269"/>
      <c r="AE899" s="260"/>
      <c r="AF899" s="253" t="e">
        <f t="shared" ca="1" si="80"/>
        <v>#NUM!</v>
      </c>
      <c r="AG899" s="259" t="str">
        <f t="shared" ca="1" si="81"/>
        <v/>
      </c>
      <c r="AI899" s="228" t="str">
        <f t="shared" si="82"/>
        <v/>
      </c>
      <c r="AJ899" s="228" t="str">
        <f t="shared" si="83"/>
        <v/>
      </c>
    </row>
    <row r="900" spans="2:36" ht="16.8" hidden="1" thickBot="1" x14ac:dyDescent="0.35">
      <c r="B900" s="252">
        <v>895</v>
      </c>
      <c r="C900" s="253"/>
      <c r="D900" s="253"/>
      <c r="E900" s="253"/>
      <c r="F900" s="253"/>
      <c r="G900" s="253"/>
      <c r="H900" s="253"/>
      <c r="I900" s="253"/>
      <c r="J900" s="253"/>
      <c r="K900" s="253"/>
      <c r="L900" s="253"/>
      <c r="M900" s="253"/>
      <c r="N900" s="254"/>
      <c r="O900" s="254"/>
      <c r="P900" s="255"/>
      <c r="Q900" s="256"/>
      <c r="R900" s="256"/>
      <c r="S900" s="257" t="str">
        <f t="shared" si="78"/>
        <v/>
      </c>
      <c r="T900" s="253"/>
      <c r="U900" s="258"/>
      <c r="V900" s="253"/>
      <c r="W900" s="253"/>
      <c r="X900" s="253"/>
      <c r="Y900" s="253"/>
      <c r="Z900" s="258"/>
      <c r="AA900" s="258"/>
      <c r="AB900" s="259" t="str">
        <f t="shared" ca="1" si="79"/>
        <v/>
      </c>
      <c r="AC900" s="253"/>
      <c r="AD900" s="269"/>
      <c r="AE900" s="260"/>
      <c r="AF900" s="253" t="e">
        <f t="shared" ca="1" si="80"/>
        <v>#NUM!</v>
      </c>
      <c r="AG900" s="259" t="str">
        <f t="shared" ca="1" si="81"/>
        <v/>
      </c>
      <c r="AI900" s="228" t="str">
        <f t="shared" si="82"/>
        <v/>
      </c>
      <c r="AJ900" s="228" t="str">
        <f t="shared" si="83"/>
        <v/>
      </c>
    </row>
    <row r="901" spans="2:36" ht="16.8" hidden="1" thickBot="1" x14ac:dyDescent="0.35">
      <c r="B901" s="252">
        <v>896</v>
      </c>
      <c r="C901" s="253"/>
      <c r="D901" s="253"/>
      <c r="E901" s="253"/>
      <c r="F901" s="253"/>
      <c r="G901" s="253"/>
      <c r="H901" s="253"/>
      <c r="I901" s="253"/>
      <c r="J901" s="253"/>
      <c r="K901" s="253"/>
      <c r="L901" s="253"/>
      <c r="M901" s="253"/>
      <c r="N901" s="254"/>
      <c r="O901" s="254"/>
      <c r="P901" s="255"/>
      <c r="Q901" s="256"/>
      <c r="R901" s="256"/>
      <c r="S901" s="257" t="str">
        <f t="shared" si="78"/>
        <v/>
      </c>
      <c r="T901" s="253"/>
      <c r="U901" s="258"/>
      <c r="V901" s="253"/>
      <c r="W901" s="253"/>
      <c r="X901" s="253"/>
      <c r="Y901" s="253"/>
      <c r="Z901" s="258"/>
      <c r="AA901" s="258"/>
      <c r="AB901" s="259" t="str">
        <f t="shared" ca="1" si="79"/>
        <v/>
      </c>
      <c r="AC901" s="253"/>
      <c r="AD901" s="269"/>
      <c r="AE901" s="260"/>
      <c r="AF901" s="253" t="e">
        <f t="shared" ca="1" si="80"/>
        <v>#NUM!</v>
      </c>
      <c r="AG901" s="259" t="str">
        <f t="shared" ca="1" si="81"/>
        <v/>
      </c>
      <c r="AI901" s="228" t="str">
        <f t="shared" si="82"/>
        <v/>
      </c>
      <c r="AJ901" s="228" t="str">
        <f t="shared" si="83"/>
        <v/>
      </c>
    </row>
    <row r="902" spans="2:36" ht="16.8" hidden="1" thickBot="1" x14ac:dyDescent="0.35">
      <c r="B902" s="252">
        <v>897</v>
      </c>
      <c r="C902" s="253"/>
      <c r="D902" s="253"/>
      <c r="E902" s="253"/>
      <c r="F902" s="253"/>
      <c r="G902" s="253"/>
      <c r="H902" s="253"/>
      <c r="I902" s="253"/>
      <c r="J902" s="253"/>
      <c r="K902" s="253"/>
      <c r="L902" s="253"/>
      <c r="M902" s="253"/>
      <c r="N902" s="254"/>
      <c r="O902" s="254"/>
      <c r="P902" s="255"/>
      <c r="Q902" s="256"/>
      <c r="R902" s="256"/>
      <c r="S902" s="257" t="str">
        <f t="shared" si="78"/>
        <v/>
      </c>
      <c r="T902" s="253"/>
      <c r="U902" s="258"/>
      <c r="V902" s="253"/>
      <c r="W902" s="253"/>
      <c r="X902" s="253"/>
      <c r="Y902" s="253"/>
      <c r="Z902" s="258"/>
      <c r="AA902" s="258"/>
      <c r="AB902" s="259" t="str">
        <f t="shared" ca="1" si="79"/>
        <v/>
      </c>
      <c r="AC902" s="253"/>
      <c r="AD902" s="269"/>
      <c r="AE902" s="260"/>
      <c r="AF902" s="253" t="e">
        <f t="shared" ca="1" si="80"/>
        <v>#NUM!</v>
      </c>
      <c r="AG902" s="259" t="str">
        <f t="shared" ca="1" si="81"/>
        <v/>
      </c>
      <c r="AI902" s="228" t="str">
        <f t="shared" si="82"/>
        <v/>
      </c>
      <c r="AJ902" s="228" t="str">
        <f t="shared" si="83"/>
        <v/>
      </c>
    </row>
    <row r="903" spans="2:36" ht="16.8" hidden="1" thickBot="1" x14ac:dyDescent="0.35">
      <c r="B903" s="252">
        <v>898</v>
      </c>
      <c r="C903" s="253"/>
      <c r="D903" s="253"/>
      <c r="E903" s="253"/>
      <c r="F903" s="253"/>
      <c r="G903" s="253"/>
      <c r="H903" s="253"/>
      <c r="I903" s="253"/>
      <c r="J903" s="253"/>
      <c r="K903" s="253"/>
      <c r="L903" s="253"/>
      <c r="M903" s="253"/>
      <c r="N903" s="254"/>
      <c r="O903" s="254"/>
      <c r="P903" s="255"/>
      <c r="Q903" s="256"/>
      <c r="R903" s="256"/>
      <c r="S903" s="257" t="str">
        <f t="shared" ref="S903:S966" si="84">IF(O903&lt;&gt;0,IF(P903&lt;&gt;0,SUM(P903+Q903*O903+O903*R903),IF(Q903&lt;&gt;0,SUM(P903+Q903*O903+O903*R903),"")),IF(P903&lt;&gt;0,SUM(P903+Q903*N903+N903*R903),IF(Q903&lt;&gt;0,SUM(P903+Q903*N903+N903*R903),"")))</f>
        <v/>
      </c>
      <c r="T903" s="253"/>
      <c r="U903" s="258"/>
      <c r="V903" s="253"/>
      <c r="W903" s="253"/>
      <c r="X903" s="253"/>
      <c r="Y903" s="253"/>
      <c r="Z903" s="258"/>
      <c r="AA903" s="258"/>
      <c r="AB903" s="259" t="str">
        <f t="shared" ref="AB903:AB966" ca="1" si="85">IFERROR(IF(Z903&lt;&gt;"",IF(AA903="",CONCATENATE(DATEDIF(Z903,TODAY(),"D")," dias"),CONCATENATE(DATEDIF(Z903,AA903,"D")," dias")),""),"")</f>
        <v/>
      </c>
      <c r="AC903" s="253"/>
      <c r="AD903" s="269"/>
      <c r="AE903" s="260"/>
      <c r="AF903" s="253" t="e">
        <f t="shared" ref="AF903:AF966" ca="1" si="86">DATEDIF(TODAY(),U903,"D")</f>
        <v>#NUM!</v>
      </c>
      <c r="AG903" s="259" t="str">
        <f t="shared" ref="AG903:AG966" ca="1" si="87">IFERROR(IF(Z903&lt;&gt;"",IF(AA903="",DATEDIF(Z903,TODAY(),"D"),DATEDIF(Z903,AA903,"D")),""),"")</f>
        <v/>
      </c>
      <c r="AI903" s="228" t="str">
        <f t="shared" ref="AI903:AI966" si="88">IF(I903&lt;&gt;"",IF(F903&lt;&gt;"",CONCATENATE(I903," - ",G903," (",F903,")"),CONCATENATE(I903," - ",G903)),"")</f>
        <v/>
      </c>
      <c r="AJ903" s="228" t="str">
        <f t="shared" ref="AJ903:AJ966" si="89">IF(I903&lt;&gt;"",IF(F903&lt;&gt;"",CONCATENATE(I903," - ",G903," (",F903,")"),CONCATENATE(I903," - ",G903)),"")</f>
        <v/>
      </c>
    </row>
    <row r="904" spans="2:36" ht="16.8" hidden="1" thickBot="1" x14ac:dyDescent="0.35">
      <c r="B904" s="252">
        <v>899</v>
      </c>
      <c r="C904" s="253"/>
      <c r="D904" s="253"/>
      <c r="E904" s="253"/>
      <c r="F904" s="253"/>
      <c r="G904" s="253"/>
      <c r="H904" s="253"/>
      <c r="I904" s="253"/>
      <c r="J904" s="253"/>
      <c r="K904" s="253"/>
      <c r="L904" s="253"/>
      <c r="M904" s="253"/>
      <c r="N904" s="254"/>
      <c r="O904" s="254"/>
      <c r="P904" s="255"/>
      <c r="Q904" s="256"/>
      <c r="R904" s="256"/>
      <c r="S904" s="257" t="str">
        <f t="shared" si="84"/>
        <v/>
      </c>
      <c r="T904" s="253"/>
      <c r="U904" s="258"/>
      <c r="V904" s="253"/>
      <c r="W904" s="253"/>
      <c r="X904" s="253"/>
      <c r="Y904" s="253"/>
      <c r="Z904" s="258"/>
      <c r="AA904" s="258"/>
      <c r="AB904" s="259" t="str">
        <f t="shared" ca="1" si="85"/>
        <v/>
      </c>
      <c r="AC904" s="253"/>
      <c r="AD904" s="269"/>
      <c r="AE904" s="260"/>
      <c r="AF904" s="253" t="e">
        <f t="shared" ca="1" si="86"/>
        <v>#NUM!</v>
      </c>
      <c r="AG904" s="259" t="str">
        <f t="shared" ca="1" si="87"/>
        <v/>
      </c>
      <c r="AI904" s="228" t="str">
        <f t="shared" si="88"/>
        <v/>
      </c>
      <c r="AJ904" s="228" t="str">
        <f t="shared" si="89"/>
        <v/>
      </c>
    </row>
    <row r="905" spans="2:36" ht="16.8" hidden="1" thickBot="1" x14ac:dyDescent="0.35">
      <c r="B905" s="252">
        <v>900</v>
      </c>
      <c r="C905" s="253"/>
      <c r="D905" s="253"/>
      <c r="E905" s="253"/>
      <c r="F905" s="253"/>
      <c r="G905" s="253"/>
      <c r="H905" s="253"/>
      <c r="I905" s="253"/>
      <c r="J905" s="253"/>
      <c r="K905" s="253"/>
      <c r="L905" s="253"/>
      <c r="M905" s="253"/>
      <c r="N905" s="254"/>
      <c r="O905" s="254"/>
      <c r="P905" s="255"/>
      <c r="Q905" s="256"/>
      <c r="R905" s="256"/>
      <c r="S905" s="257" t="str">
        <f t="shared" si="84"/>
        <v/>
      </c>
      <c r="T905" s="253"/>
      <c r="U905" s="258"/>
      <c r="V905" s="253"/>
      <c r="W905" s="253"/>
      <c r="X905" s="253"/>
      <c r="Y905" s="253"/>
      <c r="Z905" s="258"/>
      <c r="AA905" s="258"/>
      <c r="AB905" s="259" t="str">
        <f t="shared" ca="1" si="85"/>
        <v/>
      </c>
      <c r="AC905" s="253"/>
      <c r="AD905" s="269"/>
      <c r="AE905" s="260"/>
      <c r="AF905" s="253" t="e">
        <f t="shared" ca="1" si="86"/>
        <v>#NUM!</v>
      </c>
      <c r="AG905" s="259" t="str">
        <f t="shared" ca="1" si="87"/>
        <v/>
      </c>
      <c r="AI905" s="228" t="str">
        <f t="shared" si="88"/>
        <v/>
      </c>
      <c r="AJ905" s="228" t="str">
        <f t="shared" si="89"/>
        <v/>
      </c>
    </row>
    <row r="906" spans="2:36" ht="16.8" hidden="1" thickBot="1" x14ac:dyDescent="0.35">
      <c r="B906" s="252">
        <v>901</v>
      </c>
      <c r="C906" s="253"/>
      <c r="D906" s="253"/>
      <c r="E906" s="253"/>
      <c r="F906" s="253"/>
      <c r="G906" s="253"/>
      <c r="H906" s="253"/>
      <c r="I906" s="253"/>
      <c r="J906" s="253"/>
      <c r="K906" s="253"/>
      <c r="L906" s="253"/>
      <c r="M906" s="253"/>
      <c r="N906" s="254"/>
      <c r="O906" s="254"/>
      <c r="P906" s="255"/>
      <c r="Q906" s="256"/>
      <c r="R906" s="256"/>
      <c r="S906" s="257" t="str">
        <f t="shared" si="84"/>
        <v/>
      </c>
      <c r="T906" s="253"/>
      <c r="U906" s="258"/>
      <c r="V906" s="253"/>
      <c r="W906" s="253"/>
      <c r="X906" s="253"/>
      <c r="Y906" s="253"/>
      <c r="Z906" s="258"/>
      <c r="AA906" s="258"/>
      <c r="AB906" s="259" t="str">
        <f t="shared" ca="1" si="85"/>
        <v/>
      </c>
      <c r="AC906" s="253"/>
      <c r="AD906" s="269"/>
      <c r="AE906" s="260"/>
      <c r="AF906" s="253" t="e">
        <f t="shared" ca="1" si="86"/>
        <v>#NUM!</v>
      </c>
      <c r="AG906" s="259" t="str">
        <f t="shared" ca="1" si="87"/>
        <v/>
      </c>
      <c r="AI906" s="228" t="str">
        <f t="shared" si="88"/>
        <v/>
      </c>
      <c r="AJ906" s="228" t="str">
        <f t="shared" si="89"/>
        <v/>
      </c>
    </row>
    <row r="907" spans="2:36" ht="16.8" hidden="1" thickBot="1" x14ac:dyDescent="0.35">
      <c r="B907" s="252">
        <v>902</v>
      </c>
      <c r="C907" s="253"/>
      <c r="D907" s="253"/>
      <c r="E907" s="253"/>
      <c r="F907" s="253"/>
      <c r="G907" s="253"/>
      <c r="H907" s="253"/>
      <c r="I907" s="253"/>
      <c r="J907" s="253"/>
      <c r="K907" s="253"/>
      <c r="L907" s="253"/>
      <c r="M907" s="253"/>
      <c r="N907" s="254"/>
      <c r="O907" s="254"/>
      <c r="P907" s="255"/>
      <c r="Q907" s="256"/>
      <c r="R907" s="256"/>
      <c r="S907" s="257" t="str">
        <f t="shared" si="84"/>
        <v/>
      </c>
      <c r="T907" s="253"/>
      <c r="U907" s="258"/>
      <c r="V907" s="253"/>
      <c r="W907" s="253"/>
      <c r="X907" s="253"/>
      <c r="Y907" s="253"/>
      <c r="Z907" s="258"/>
      <c r="AA907" s="258"/>
      <c r="AB907" s="259" t="str">
        <f t="shared" ca="1" si="85"/>
        <v/>
      </c>
      <c r="AC907" s="253"/>
      <c r="AD907" s="269"/>
      <c r="AE907" s="260"/>
      <c r="AF907" s="253" t="e">
        <f t="shared" ca="1" si="86"/>
        <v>#NUM!</v>
      </c>
      <c r="AG907" s="259" t="str">
        <f t="shared" ca="1" si="87"/>
        <v/>
      </c>
      <c r="AI907" s="228" t="str">
        <f t="shared" si="88"/>
        <v/>
      </c>
      <c r="AJ907" s="228" t="str">
        <f t="shared" si="89"/>
        <v/>
      </c>
    </row>
    <row r="908" spans="2:36" ht="16.8" hidden="1" thickBot="1" x14ac:dyDescent="0.35">
      <c r="B908" s="252">
        <v>903</v>
      </c>
      <c r="C908" s="253"/>
      <c r="D908" s="253"/>
      <c r="E908" s="253"/>
      <c r="F908" s="253"/>
      <c r="G908" s="253"/>
      <c r="H908" s="253"/>
      <c r="I908" s="253"/>
      <c r="J908" s="253"/>
      <c r="K908" s="253"/>
      <c r="L908" s="253"/>
      <c r="M908" s="253"/>
      <c r="N908" s="254"/>
      <c r="O908" s="254"/>
      <c r="P908" s="255"/>
      <c r="Q908" s="256"/>
      <c r="R908" s="256"/>
      <c r="S908" s="257" t="str">
        <f t="shared" si="84"/>
        <v/>
      </c>
      <c r="T908" s="253"/>
      <c r="U908" s="258"/>
      <c r="V908" s="253"/>
      <c r="W908" s="253"/>
      <c r="X908" s="253"/>
      <c r="Y908" s="253"/>
      <c r="Z908" s="258"/>
      <c r="AA908" s="258"/>
      <c r="AB908" s="259" t="str">
        <f t="shared" ca="1" si="85"/>
        <v/>
      </c>
      <c r="AC908" s="253"/>
      <c r="AD908" s="269"/>
      <c r="AE908" s="260"/>
      <c r="AF908" s="253" t="e">
        <f t="shared" ca="1" si="86"/>
        <v>#NUM!</v>
      </c>
      <c r="AG908" s="259" t="str">
        <f t="shared" ca="1" si="87"/>
        <v/>
      </c>
      <c r="AI908" s="228" t="str">
        <f t="shared" si="88"/>
        <v/>
      </c>
      <c r="AJ908" s="228" t="str">
        <f t="shared" si="89"/>
        <v/>
      </c>
    </row>
    <row r="909" spans="2:36" ht="16.8" hidden="1" thickBot="1" x14ac:dyDescent="0.35">
      <c r="B909" s="252">
        <v>904</v>
      </c>
      <c r="C909" s="253"/>
      <c r="D909" s="253"/>
      <c r="E909" s="253"/>
      <c r="F909" s="253"/>
      <c r="G909" s="253"/>
      <c r="H909" s="253"/>
      <c r="I909" s="253"/>
      <c r="J909" s="253"/>
      <c r="K909" s="253"/>
      <c r="L909" s="253"/>
      <c r="M909" s="253"/>
      <c r="N909" s="254"/>
      <c r="O909" s="254"/>
      <c r="P909" s="255"/>
      <c r="Q909" s="256"/>
      <c r="R909" s="256"/>
      <c r="S909" s="257" t="str">
        <f t="shared" si="84"/>
        <v/>
      </c>
      <c r="T909" s="253"/>
      <c r="U909" s="258"/>
      <c r="V909" s="253"/>
      <c r="W909" s="253"/>
      <c r="X909" s="253"/>
      <c r="Y909" s="253"/>
      <c r="Z909" s="258"/>
      <c r="AA909" s="258"/>
      <c r="AB909" s="259" t="str">
        <f t="shared" ca="1" si="85"/>
        <v/>
      </c>
      <c r="AC909" s="253"/>
      <c r="AD909" s="269"/>
      <c r="AE909" s="260"/>
      <c r="AF909" s="253" t="e">
        <f t="shared" ca="1" si="86"/>
        <v>#NUM!</v>
      </c>
      <c r="AG909" s="259" t="str">
        <f t="shared" ca="1" si="87"/>
        <v/>
      </c>
      <c r="AI909" s="228" t="str">
        <f t="shared" si="88"/>
        <v/>
      </c>
      <c r="AJ909" s="228" t="str">
        <f t="shared" si="89"/>
        <v/>
      </c>
    </row>
    <row r="910" spans="2:36" ht="16.8" hidden="1" thickBot="1" x14ac:dyDescent="0.35">
      <c r="B910" s="252">
        <v>905</v>
      </c>
      <c r="C910" s="253"/>
      <c r="D910" s="253"/>
      <c r="E910" s="253"/>
      <c r="F910" s="253"/>
      <c r="G910" s="253"/>
      <c r="H910" s="253"/>
      <c r="I910" s="253"/>
      <c r="J910" s="253"/>
      <c r="K910" s="253"/>
      <c r="L910" s="253"/>
      <c r="M910" s="253"/>
      <c r="N910" s="254"/>
      <c r="O910" s="254"/>
      <c r="P910" s="255"/>
      <c r="Q910" s="256"/>
      <c r="R910" s="256"/>
      <c r="S910" s="257" t="str">
        <f t="shared" si="84"/>
        <v/>
      </c>
      <c r="T910" s="253"/>
      <c r="U910" s="258"/>
      <c r="V910" s="253"/>
      <c r="W910" s="253"/>
      <c r="X910" s="253"/>
      <c r="Y910" s="253"/>
      <c r="Z910" s="258"/>
      <c r="AA910" s="258"/>
      <c r="AB910" s="259" t="str">
        <f t="shared" ca="1" si="85"/>
        <v/>
      </c>
      <c r="AC910" s="253"/>
      <c r="AD910" s="269"/>
      <c r="AE910" s="260"/>
      <c r="AF910" s="253" t="e">
        <f t="shared" ca="1" si="86"/>
        <v>#NUM!</v>
      </c>
      <c r="AG910" s="259" t="str">
        <f t="shared" ca="1" si="87"/>
        <v/>
      </c>
      <c r="AI910" s="228" t="str">
        <f t="shared" si="88"/>
        <v/>
      </c>
      <c r="AJ910" s="228" t="str">
        <f t="shared" si="89"/>
        <v/>
      </c>
    </row>
    <row r="911" spans="2:36" ht="16.8" hidden="1" thickBot="1" x14ac:dyDescent="0.35">
      <c r="B911" s="252">
        <v>906</v>
      </c>
      <c r="C911" s="253"/>
      <c r="D911" s="253"/>
      <c r="E911" s="253"/>
      <c r="F911" s="253"/>
      <c r="G911" s="253"/>
      <c r="H911" s="253"/>
      <c r="I911" s="253"/>
      <c r="J911" s="253"/>
      <c r="K911" s="253"/>
      <c r="L911" s="253"/>
      <c r="M911" s="253"/>
      <c r="N911" s="254"/>
      <c r="O911" s="254"/>
      <c r="P911" s="255"/>
      <c r="Q911" s="256"/>
      <c r="R911" s="256"/>
      <c r="S911" s="257" t="str">
        <f t="shared" si="84"/>
        <v/>
      </c>
      <c r="T911" s="253"/>
      <c r="U911" s="258"/>
      <c r="V911" s="253"/>
      <c r="W911" s="253"/>
      <c r="X911" s="253"/>
      <c r="Y911" s="253"/>
      <c r="Z911" s="258"/>
      <c r="AA911" s="258"/>
      <c r="AB911" s="259" t="str">
        <f t="shared" ca="1" si="85"/>
        <v/>
      </c>
      <c r="AC911" s="253"/>
      <c r="AD911" s="269"/>
      <c r="AE911" s="260"/>
      <c r="AF911" s="253" t="e">
        <f t="shared" ca="1" si="86"/>
        <v>#NUM!</v>
      </c>
      <c r="AG911" s="259" t="str">
        <f t="shared" ca="1" si="87"/>
        <v/>
      </c>
      <c r="AI911" s="228" t="str">
        <f t="shared" si="88"/>
        <v/>
      </c>
      <c r="AJ911" s="228" t="str">
        <f t="shared" si="89"/>
        <v/>
      </c>
    </row>
    <row r="912" spans="2:36" ht="16.8" hidden="1" thickBot="1" x14ac:dyDescent="0.35">
      <c r="B912" s="252">
        <v>907</v>
      </c>
      <c r="C912" s="253"/>
      <c r="D912" s="253"/>
      <c r="E912" s="253"/>
      <c r="F912" s="253"/>
      <c r="G912" s="253"/>
      <c r="H912" s="253"/>
      <c r="I912" s="253"/>
      <c r="J912" s="253"/>
      <c r="K912" s="253"/>
      <c r="L912" s="253"/>
      <c r="M912" s="253"/>
      <c r="N912" s="254"/>
      <c r="O912" s="254"/>
      <c r="P912" s="255"/>
      <c r="Q912" s="256"/>
      <c r="R912" s="256"/>
      <c r="S912" s="257" t="str">
        <f t="shared" si="84"/>
        <v/>
      </c>
      <c r="T912" s="253"/>
      <c r="U912" s="258"/>
      <c r="V912" s="253"/>
      <c r="W912" s="253"/>
      <c r="X912" s="253"/>
      <c r="Y912" s="253"/>
      <c r="Z912" s="258"/>
      <c r="AA912" s="258"/>
      <c r="AB912" s="259" t="str">
        <f t="shared" ca="1" si="85"/>
        <v/>
      </c>
      <c r="AC912" s="253"/>
      <c r="AD912" s="269"/>
      <c r="AE912" s="260"/>
      <c r="AF912" s="253" t="e">
        <f t="shared" ca="1" si="86"/>
        <v>#NUM!</v>
      </c>
      <c r="AG912" s="259" t="str">
        <f t="shared" ca="1" si="87"/>
        <v/>
      </c>
      <c r="AI912" s="228" t="str">
        <f t="shared" si="88"/>
        <v/>
      </c>
      <c r="AJ912" s="228" t="str">
        <f t="shared" si="89"/>
        <v/>
      </c>
    </row>
    <row r="913" spans="2:36" ht="16.8" hidden="1" thickBot="1" x14ac:dyDescent="0.35">
      <c r="B913" s="252">
        <v>908</v>
      </c>
      <c r="C913" s="253"/>
      <c r="D913" s="253"/>
      <c r="E913" s="253"/>
      <c r="F913" s="253"/>
      <c r="G913" s="253"/>
      <c r="H913" s="253"/>
      <c r="I913" s="253"/>
      <c r="J913" s="253"/>
      <c r="K913" s="253"/>
      <c r="L913" s="253"/>
      <c r="M913" s="253"/>
      <c r="N913" s="254"/>
      <c r="O913" s="254"/>
      <c r="P913" s="255"/>
      <c r="Q913" s="256"/>
      <c r="R913" s="256"/>
      <c r="S913" s="257" t="str">
        <f t="shared" si="84"/>
        <v/>
      </c>
      <c r="T913" s="253"/>
      <c r="U913" s="258"/>
      <c r="V913" s="253"/>
      <c r="W913" s="253"/>
      <c r="X913" s="253"/>
      <c r="Y913" s="253"/>
      <c r="Z913" s="258"/>
      <c r="AA913" s="258"/>
      <c r="AB913" s="259" t="str">
        <f t="shared" ca="1" si="85"/>
        <v/>
      </c>
      <c r="AC913" s="253"/>
      <c r="AD913" s="269"/>
      <c r="AE913" s="260"/>
      <c r="AF913" s="253" t="e">
        <f t="shared" ca="1" si="86"/>
        <v>#NUM!</v>
      </c>
      <c r="AG913" s="259" t="str">
        <f t="shared" ca="1" si="87"/>
        <v/>
      </c>
      <c r="AI913" s="228" t="str">
        <f t="shared" si="88"/>
        <v/>
      </c>
      <c r="AJ913" s="228" t="str">
        <f t="shared" si="89"/>
        <v/>
      </c>
    </row>
    <row r="914" spans="2:36" ht="16.8" hidden="1" thickBot="1" x14ac:dyDescent="0.35">
      <c r="B914" s="252">
        <v>909</v>
      </c>
      <c r="C914" s="253"/>
      <c r="D914" s="253"/>
      <c r="E914" s="253"/>
      <c r="F914" s="253"/>
      <c r="G914" s="253"/>
      <c r="H914" s="253"/>
      <c r="I914" s="253"/>
      <c r="J914" s="253"/>
      <c r="K914" s="253"/>
      <c r="L914" s="253"/>
      <c r="M914" s="253"/>
      <c r="N914" s="254"/>
      <c r="O914" s="254"/>
      <c r="P914" s="255"/>
      <c r="Q914" s="256"/>
      <c r="R914" s="256"/>
      <c r="S914" s="257" t="str">
        <f t="shared" si="84"/>
        <v/>
      </c>
      <c r="T914" s="253"/>
      <c r="U914" s="258"/>
      <c r="V914" s="253"/>
      <c r="W914" s="253"/>
      <c r="X914" s="253"/>
      <c r="Y914" s="253"/>
      <c r="Z914" s="258"/>
      <c r="AA914" s="258"/>
      <c r="AB914" s="259" t="str">
        <f t="shared" ca="1" si="85"/>
        <v/>
      </c>
      <c r="AC914" s="253"/>
      <c r="AD914" s="269"/>
      <c r="AE914" s="260"/>
      <c r="AF914" s="253" t="e">
        <f t="shared" ca="1" si="86"/>
        <v>#NUM!</v>
      </c>
      <c r="AG914" s="259" t="str">
        <f t="shared" ca="1" si="87"/>
        <v/>
      </c>
      <c r="AI914" s="228" t="str">
        <f t="shared" si="88"/>
        <v/>
      </c>
      <c r="AJ914" s="228" t="str">
        <f t="shared" si="89"/>
        <v/>
      </c>
    </row>
    <row r="915" spans="2:36" ht="16.8" hidden="1" thickBot="1" x14ac:dyDescent="0.35">
      <c r="B915" s="252">
        <v>910</v>
      </c>
      <c r="C915" s="253"/>
      <c r="D915" s="253"/>
      <c r="E915" s="253"/>
      <c r="F915" s="253"/>
      <c r="G915" s="253"/>
      <c r="H915" s="253"/>
      <c r="I915" s="253"/>
      <c r="J915" s="253"/>
      <c r="K915" s="253"/>
      <c r="L915" s="253"/>
      <c r="M915" s="253"/>
      <c r="N915" s="254"/>
      <c r="O915" s="254"/>
      <c r="P915" s="255"/>
      <c r="Q915" s="256"/>
      <c r="R915" s="256"/>
      <c r="S915" s="257" t="str">
        <f t="shared" si="84"/>
        <v/>
      </c>
      <c r="T915" s="253"/>
      <c r="U915" s="258"/>
      <c r="V915" s="253"/>
      <c r="W915" s="253"/>
      <c r="X915" s="253"/>
      <c r="Y915" s="253"/>
      <c r="Z915" s="258"/>
      <c r="AA915" s="258"/>
      <c r="AB915" s="259" t="str">
        <f t="shared" ca="1" si="85"/>
        <v/>
      </c>
      <c r="AC915" s="253"/>
      <c r="AD915" s="269"/>
      <c r="AE915" s="260"/>
      <c r="AF915" s="253" t="e">
        <f t="shared" ca="1" si="86"/>
        <v>#NUM!</v>
      </c>
      <c r="AG915" s="259" t="str">
        <f t="shared" ca="1" si="87"/>
        <v/>
      </c>
      <c r="AI915" s="228" t="str">
        <f t="shared" si="88"/>
        <v/>
      </c>
      <c r="AJ915" s="228" t="str">
        <f t="shared" si="89"/>
        <v/>
      </c>
    </row>
    <row r="916" spans="2:36" ht="16.8" hidden="1" thickBot="1" x14ac:dyDescent="0.35">
      <c r="B916" s="252">
        <v>911</v>
      </c>
      <c r="C916" s="253"/>
      <c r="D916" s="253"/>
      <c r="E916" s="253"/>
      <c r="F916" s="253"/>
      <c r="G916" s="253"/>
      <c r="H916" s="253"/>
      <c r="I916" s="253"/>
      <c r="J916" s="253"/>
      <c r="K916" s="253"/>
      <c r="L916" s="253"/>
      <c r="M916" s="253"/>
      <c r="N916" s="254"/>
      <c r="O916" s="254"/>
      <c r="P916" s="255"/>
      <c r="Q916" s="256"/>
      <c r="R916" s="256"/>
      <c r="S916" s="257" t="str">
        <f t="shared" si="84"/>
        <v/>
      </c>
      <c r="T916" s="253"/>
      <c r="U916" s="258"/>
      <c r="V916" s="253"/>
      <c r="W916" s="253"/>
      <c r="X916" s="253"/>
      <c r="Y916" s="253"/>
      <c r="Z916" s="258"/>
      <c r="AA916" s="258"/>
      <c r="AB916" s="259" t="str">
        <f t="shared" ca="1" si="85"/>
        <v/>
      </c>
      <c r="AC916" s="253"/>
      <c r="AD916" s="269"/>
      <c r="AE916" s="260"/>
      <c r="AF916" s="253" t="e">
        <f t="shared" ca="1" si="86"/>
        <v>#NUM!</v>
      </c>
      <c r="AG916" s="259" t="str">
        <f t="shared" ca="1" si="87"/>
        <v/>
      </c>
      <c r="AI916" s="228" t="str">
        <f t="shared" si="88"/>
        <v/>
      </c>
      <c r="AJ916" s="228" t="str">
        <f t="shared" si="89"/>
        <v/>
      </c>
    </row>
    <row r="917" spans="2:36" ht="16.8" hidden="1" thickBot="1" x14ac:dyDescent="0.35">
      <c r="B917" s="252">
        <v>912</v>
      </c>
      <c r="C917" s="253"/>
      <c r="D917" s="253"/>
      <c r="E917" s="253"/>
      <c r="F917" s="253"/>
      <c r="G917" s="253"/>
      <c r="H917" s="253"/>
      <c r="I917" s="253"/>
      <c r="J917" s="253"/>
      <c r="K917" s="253"/>
      <c r="L917" s="253"/>
      <c r="M917" s="253"/>
      <c r="N917" s="254"/>
      <c r="O917" s="254"/>
      <c r="P917" s="255"/>
      <c r="Q917" s="256"/>
      <c r="R917" s="256"/>
      <c r="S917" s="257" t="str">
        <f t="shared" si="84"/>
        <v/>
      </c>
      <c r="T917" s="253"/>
      <c r="U917" s="258"/>
      <c r="V917" s="253"/>
      <c r="W917" s="253"/>
      <c r="X917" s="253"/>
      <c r="Y917" s="253"/>
      <c r="Z917" s="258"/>
      <c r="AA917" s="258"/>
      <c r="AB917" s="259" t="str">
        <f t="shared" ca="1" si="85"/>
        <v/>
      </c>
      <c r="AC917" s="253"/>
      <c r="AD917" s="269"/>
      <c r="AE917" s="260"/>
      <c r="AF917" s="253" t="e">
        <f t="shared" ca="1" si="86"/>
        <v>#NUM!</v>
      </c>
      <c r="AG917" s="259" t="str">
        <f t="shared" ca="1" si="87"/>
        <v/>
      </c>
      <c r="AI917" s="228" t="str">
        <f t="shared" si="88"/>
        <v/>
      </c>
      <c r="AJ917" s="228" t="str">
        <f t="shared" si="89"/>
        <v/>
      </c>
    </row>
    <row r="918" spans="2:36" ht="16.8" hidden="1" thickBot="1" x14ac:dyDescent="0.35">
      <c r="B918" s="252">
        <v>913</v>
      </c>
      <c r="C918" s="253"/>
      <c r="D918" s="253"/>
      <c r="E918" s="253"/>
      <c r="F918" s="253"/>
      <c r="G918" s="253"/>
      <c r="H918" s="253"/>
      <c r="I918" s="253"/>
      <c r="J918" s="253"/>
      <c r="K918" s="253"/>
      <c r="L918" s="253"/>
      <c r="M918" s="253"/>
      <c r="N918" s="254"/>
      <c r="O918" s="254"/>
      <c r="P918" s="255"/>
      <c r="Q918" s="256"/>
      <c r="R918" s="256"/>
      <c r="S918" s="257" t="str">
        <f t="shared" si="84"/>
        <v/>
      </c>
      <c r="T918" s="253"/>
      <c r="U918" s="258"/>
      <c r="V918" s="253"/>
      <c r="W918" s="253"/>
      <c r="X918" s="253"/>
      <c r="Y918" s="253"/>
      <c r="Z918" s="258"/>
      <c r="AA918" s="258"/>
      <c r="AB918" s="259" t="str">
        <f t="shared" ca="1" si="85"/>
        <v/>
      </c>
      <c r="AC918" s="253"/>
      <c r="AD918" s="269"/>
      <c r="AE918" s="260"/>
      <c r="AF918" s="253" t="e">
        <f t="shared" ca="1" si="86"/>
        <v>#NUM!</v>
      </c>
      <c r="AG918" s="259" t="str">
        <f t="shared" ca="1" si="87"/>
        <v/>
      </c>
      <c r="AI918" s="228" t="str">
        <f t="shared" si="88"/>
        <v/>
      </c>
      <c r="AJ918" s="228" t="str">
        <f t="shared" si="89"/>
        <v/>
      </c>
    </row>
    <row r="919" spans="2:36" ht="16.8" hidden="1" thickBot="1" x14ac:dyDescent="0.35">
      <c r="B919" s="252">
        <v>914</v>
      </c>
      <c r="C919" s="253"/>
      <c r="D919" s="253"/>
      <c r="E919" s="253"/>
      <c r="F919" s="253"/>
      <c r="G919" s="253"/>
      <c r="H919" s="253"/>
      <c r="I919" s="253"/>
      <c r="J919" s="253"/>
      <c r="K919" s="253"/>
      <c r="L919" s="253"/>
      <c r="M919" s="253"/>
      <c r="N919" s="254"/>
      <c r="O919" s="254"/>
      <c r="P919" s="255"/>
      <c r="Q919" s="256"/>
      <c r="R919" s="256"/>
      <c r="S919" s="257" t="str">
        <f t="shared" si="84"/>
        <v/>
      </c>
      <c r="T919" s="253"/>
      <c r="U919" s="258"/>
      <c r="V919" s="253"/>
      <c r="W919" s="253"/>
      <c r="X919" s="253"/>
      <c r="Y919" s="253"/>
      <c r="Z919" s="258"/>
      <c r="AA919" s="258"/>
      <c r="AB919" s="259" t="str">
        <f t="shared" ca="1" si="85"/>
        <v/>
      </c>
      <c r="AC919" s="253"/>
      <c r="AD919" s="269"/>
      <c r="AE919" s="260"/>
      <c r="AF919" s="253" t="e">
        <f t="shared" ca="1" si="86"/>
        <v>#NUM!</v>
      </c>
      <c r="AG919" s="259" t="str">
        <f t="shared" ca="1" si="87"/>
        <v/>
      </c>
      <c r="AI919" s="228" t="str">
        <f t="shared" si="88"/>
        <v/>
      </c>
      <c r="AJ919" s="228" t="str">
        <f t="shared" si="89"/>
        <v/>
      </c>
    </row>
    <row r="920" spans="2:36" ht="16.8" hidden="1" thickBot="1" x14ac:dyDescent="0.35">
      <c r="B920" s="252">
        <v>915</v>
      </c>
      <c r="C920" s="253"/>
      <c r="D920" s="253"/>
      <c r="E920" s="253"/>
      <c r="F920" s="253"/>
      <c r="G920" s="253"/>
      <c r="H920" s="253"/>
      <c r="I920" s="253"/>
      <c r="J920" s="253"/>
      <c r="K920" s="253"/>
      <c r="L920" s="253"/>
      <c r="M920" s="253"/>
      <c r="N920" s="254"/>
      <c r="O920" s="254"/>
      <c r="P920" s="255"/>
      <c r="Q920" s="256"/>
      <c r="R920" s="256"/>
      <c r="S920" s="257" t="str">
        <f t="shared" si="84"/>
        <v/>
      </c>
      <c r="T920" s="253"/>
      <c r="U920" s="258"/>
      <c r="V920" s="253"/>
      <c r="W920" s="253"/>
      <c r="X920" s="253"/>
      <c r="Y920" s="253"/>
      <c r="Z920" s="258"/>
      <c r="AA920" s="258"/>
      <c r="AB920" s="259" t="str">
        <f t="shared" ca="1" si="85"/>
        <v/>
      </c>
      <c r="AC920" s="253"/>
      <c r="AD920" s="269"/>
      <c r="AE920" s="260"/>
      <c r="AF920" s="253" t="e">
        <f t="shared" ca="1" si="86"/>
        <v>#NUM!</v>
      </c>
      <c r="AG920" s="259" t="str">
        <f t="shared" ca="1" si="87"/>
        <v/>
      </c>
      <c r="AI920" s="228" t="str">
        <f t="shared" si="88"/>
        <v/>
      </c>
      <c r="AJ920" s="228" t="str">
        <f t="shared" si="89"/>
        <v/>
      </c>
    </row>
    <row r="921" spans="2:36" ht="16.8" hidden="1" thickBot="1" x14ac:dyDescent="0.35">
      <c r="B921" s="252">
        <v>916</v>
      </c>
      <c r="C921" s="253"/>
      <c r="D921" s="253"/>
      <c r="E921" s="253"/>
      <c r="F921" s="253"/>
      <c r="G921" s="253"/>
      <c r="H921" s="253"/>
      <c r="I921" s="253"/>
      <c r="J921" s="253"/>
      <c r="K921" s="253"/>
      <c r="L921" s="253"/>
      <c r="M921" s="253"/>
      <c r="N921" s="254"/>
      <c r="O921" s="254"/>
      <c r="P921" s="255"/>
      <c r="Q921" s="256"/>
      <c r="R921" s="256"/>
      <c r="S921" s="257" t="str">
        <f t="shared" si="84"/>
        <v/>
      </c>
      <c r="T921" s="253"/>
      <c r="U921" s="258"/>
      <c r="V921" s="253"/>
      <c r="W921" s="253"/>
      <c r="X921" s="253"/>
      <c r="Y921" s="253"/>
      <c r="Z921" s="258"/>
      <c r="AA921" s="258"/>
      <c r="AB921" s="259" t="str">
        <f t="shared" ca="1" si="85"/>
        <v/>
      </c>
      <c r="AC921" s="253"/>
      <c r="AD921" s="269"/>
      <c r="AE921" s="260"/>
      <c r="AF921" s="253" t="e">
        <f t="shared" ca="1" si="86"/>
        <v>#NUM!</v>
      </c>
      <c r="AG921" s="259" t="str">
        <f t="shared" ca="1" si="87"/>
        <v/>
      </c>
      <c r="AI921" s="228" t="str">
        <f t="shared" si="88"/>
        <v/>
      </c>
      <c r="AJ921" s="228" t="str">
        <f t="shared" si="89"/>
        <v/>
      </c>
    </row>
    <row r="922" spans="2:36" ht="16.8" hidden="1" thickBot="1" x14ac:dyDescent="0.35">
      <c r="B922" s="252">
        <v>917</v>
      </c>
      <c r="C922" s="253"/>
      <c r="D922" s="253"/>
      <c r="E922" s="253"/>
      <c r="F922" s="253"/>
      <c r="G922" s="253"/>
      <c r="H922" s="253"/>
      <c r="I922" s="253"/>
      <c r="J922" s="253"/>
      <c r="K922" s="253"/>
      <c r="L922" s="253"/>
      <c r="M922" s="253"/>
      <c r="N922" s="254"/>
      <c r="O922" s="254"/>
      <c r="P922" s="255"/>
      <c r="Q922" s="256"/>
      <c r="R922" s="256"/>
      <c r="S922" s="257" t="str">
        <f t="shared" si="84"/>
        <v/>
      </c>
      <c r="T922" s="253"/>
      <c r="U922" s="258"/>
      <c r="V922" s="253"/>
      <c r="W922" s="253"/>
      <c r="X922" s="253"/>
      <c r="Y922" s="253"/>
      <c r="Z922" s="258"/>
      <c r="AA922" s="258"/>
      <c r="AB922" s="259" t="str">
        <f t="shared" ca="1" si="85"/>
        <v/>
      </c>
      <c r="AC922" s="253"/>
      <c r="AD922" s="269"/>
      <c r="AE922" s="260"/>
      <c r="AF922" s="253" t="e">
        <f t="shared" ca="1" si="86"/>
        <v>#NUM!</v>
      </c>
      <c r="AG922" s="259" t="str">
        <f t="shared" ca="1" si="87"/>
        <v/>
      </c>
      <c r="AI922" s="228" t="str">
        <f t="shared" si="88"/>
        <v/>
      </c>
      <c r="AJ922" s="228" t="str">
        <f t="shared" si="89"/>
        <v/>
      </c>
    </row>
    <row r="923" spans="2:36" ht="16.8" hidden="1" thickBot="1" x14ac:dyDescent="0.35">
      <c r="B923" s="252">
        <v>918</v>
      </c>
      <c r="C923" s="253"/>
      <c r="D923" s="253"/>
      <c r="E923" s="253"/>
      <c r="F923" s="253"/>
      <c r="G923" s="253"/>
      <c r="H923" s="253"/>
      <c r="I923" s="253"/>
      <c r="J923" s="253"/>
      <c r="K923" s="253"/>
      <c r="L923" s="253"/>
      <c r="M923" s="253"/>
      <c r="N923" s="254"/>
      <c r="O923" s="254"/>
      <c r="P923" s="255"/>
      <c r="Q923" s="256"/>
      <c r="R923" s="256"/>
      <c r="S923" s="257" t="str">
        <f t="shared" si="84"/>
        <v/>
      </c>
      <c r="T923" s="253"/>
      <c r="U923" s="258"/>
      <c r="V923" s="253"/>
      <c r="W923" s="253"/>
      <c r="X923" s="253"/>
      <c r="Y923" s="253"/>
      <c r="Z923" s="258"/>
      <c r="AA923" s="258"/>
      <c r="AB923" s="259" t="str">
        <f t="shared" ca="1" si="85"/>
        <v/>
      </c>
      <c r="AC923" s="253"/>
      <c r="AD923" s="269"/>
      <c r="AE923" s="260"/>
      <c r="AF923" s="253" t="e">
        <f t="shared" ca="1" si="86"/>
        <v>#NUM!</v>
      </c>
      <c r="AG923" s="259" t="str">
        <f t="shared" ca="1" si="87"/>
        <v/>
      </c>
      <c r="AI923" s="228" t="str">
        <f t="shared" si="88"/>
        <v/>
      </c>
      <c r="AJ923" s="228" t="str">
        <f t="shared" si="89"/>
        <v/>
      </c>
    </row>
    <row r="924" spans="2:36" ht="16.8" hidden="1" thickBot="1" x14ac:dyDescent="0.35">
      <c r="B924" s="252">
        <v>919</v>
      </c>
      <c r="C924" s="253"/>
      <c r="D924" s="253"/>
      <c r="E924" s="253"/>
      <c r="F924" s="253"/>
      <c r="G924" s="253"/>
      <c r="H924" s="253"/>
      <c r="I924" s="253"/>
      <c r="J924" s="253"/>
      <c r="K924" s="253"/>
      <c r="L924" s="253"/>
      <c r="M924" s="253"/>
      <c r="N924" s="254"/>
      <c r="O924" s="254"/>
      <c r="P924" s="255"/>
      <c r="Q924" s="256"/>
      <c r="R924" s="256"/>
      <c r="S924" s="257" t="str">
        <f t="shared" si="84"/>
        <v/>
      </c>
      <c r="T924" s="253"/>
      <c r="U924" s="258"/>
      <c r="V924" s="253"/>
      <c r="W924" s="253"/>
      <c r="X924" s="253"/>
      <c r="Y924" s="253"/>
      <c r="Z924" s="258"/>
      <c r="AA924" s="258"/>
      <c r="AB924" s="259" t="str">
        <f t="shared" ca="1" si="85"/>
        <v/>
      </c>
      <c r="AC924" s="253"/>
      <c r="AD924" s="269"/>
      <c r="AE924" s="260"/>
      <c r="AF924" s="253" t="e">
        <f t="shared" ca="1" si="86"/>
        <v>#NUM!</v>
      </c>
      <c r="AG924" s="259" t="str">
        <f t="shared" ca="1" si="87"/>
        <v/>
      </c>
      <c r="AI924" s="228" t="str">
        <f t="shared" si="88"/>
        <v/>
      </c>
      <c r="AJ924" s="228" t="str">
        <f t="shared" si="89"/>
        <v/>
      </c>
    </row>
    <row r="925" spans="2:36" ht="16.8" hidden="1" thickBot="1" x14ac:dyDescent="0.35">
      <c r="B925" s="252">
        <v>920</v>
      </c>
      <c r="C925" s="253"/>
      <c r="D925" s="253"/>
      <c r="E925" s="253"/>
      <c r="F925" s="253"/>
      <c r="G925" s="253"/>
      <c r="H925" s="253"/>
      <c r="I925" s="253"/>
      <c r="J925" s="253"/>
      <c r="K925" s="253"/>
      <c r="L925" s="253"/>
      <c r="M925" s="253"/>
      <c r="N925" s="254"/>
      <c r="O925" s="254"/>
      <c r="P925" s="255"/>
      <c r="Q925" s="256"/>
      <c r="R925" s="256"/>
      <c r="S925" s="257" t="str">
        <f t="shared" si="84"/>
        <v/>
      </c>
      <c r="T925" s="253"/>
      <c r="U925" s="258"/>
      <c r="V925" s="253"/>
      <c r="W925" s="253"/>
      <c r="X925" s="253"/>
      <c r="Y925" s="253"/>
      <c r="Z925" s="258"/>
      <c r="AA925" s="258"/>
      <c r="AB925" s="259" t="str">
        <f t="shared" ca="1" si="85"/>
        <v/>
      </c>
      <c r="AC925" s="253"/>
      <c r="AD925" s="269"/>
      <c r="AE925" s="260"/>
      <c r="AF925" s="253" t="e">
        <f t="shared" ca="1" si="86"/>
        <v>#NUM!</v>
      </c>
      <c r="AG925" s="259" t="str">
        <f t="shared" ca="1" si="87"/>
        <v/>
      </c>
      <c r="AI925" s="228" t="str">
        <f t="shared" si="88"/>
        <v/>
      </c>
      <c r="AJ925" s="228" t="str">
        <f t="shared" si="89"/>
        <v/>
      </c>
    </row>
    <row r="926" spans="2:36" ht="16.8" hidden="1" thickBot="1" x14ac:dyDescent="0.35">
      <c r="B926" s="252">
        <v>921</v>
      </c>
      <c r="C926" s="253"/>
      <c r="D926" s="253"/>
      <c r="E926" s="253"/>
      <c r="F926" s="253"/>
      <c r="G926" s="253"/>
      <c r="H926" s="253"/>
      <c r="I926" s="253"/>
      <c r="J926" s="253"/>
      <c r="K926" s="253"/>
      <c r="L926" s="253"/>
      <c r="M926" s="253"/>
      <c r="N926" s="254"/>
      <c r="O926" s="254"/>
      <c r="P926" s="255"/>
      <c r="Q926" s="256"/>
      <c r="R926" s="256"/>
      <c r="S926" s="257" t="str">
        <f t="shared" si="84"/>
        <v/>
      </c>
      <c r="T926" s="253"/>
      <c r="U926" s="258"/>
      <c r="V926" s="253"/>
      <c r="W926" s="253"/>
      <c r="X926" s="253"/>
      <c r="Y926" s="253"/>
      <c r="Z926" s="258"/>
      <c r="AA926" s="258"/>
      <c r="AB926" s="259" t="str">
        <f t="shared" ca="1" si="85"/>
        <v/>
      </c>
      <c r="AC926" s="253"/>
      <c r="AD926" s="269"/>
      <c r="AE926" s="260"/>
      <c r="AF926" s="253" t="e">
        <f t="shared" ca="1" si="86"/>
        <v>#NUM!</v>
      </c>
      <c r="AG926" s="259" t="str">
        <f t="shared" ca="1" si="87"/>
        <v/>
      </c>
      <c r="AI926" s="228" t="str">
        <f t="shared" si="88"/>
        <v/>
      </c>
      <c r="AJ926" s="228" t="str">
        <f t="shared" si="89"/>
        <v/>
      </c>
    </row>
    <row r="927" spans="2:36" ht="16.8" hidden="1" thickBot="1" x14ac:dyDescent="0.35">
      <c r="B927" s="252">
        <v>922</v>
      </c>
      <c r="C927" s="253"/>
      <c r="D927" s="253"/>
      <c r="E927" s="253"/>
      <c r="F927" s="253"/>
      <c r="G927" s="253"/>
      <c r="H927" s="253"/>
      <c r="I927" s="253"/>
      <c r="J927" s="253"/>
      <c r="K927" s="253"/>
      <c r="L927" s="253"/>
      <c r="M927" s="253"/>
      <c r="N927" s="254"/>
      <c r="O927" s="254"/>
      <c r="P927" s="255"/>
      <c r="Q927" s="256"/>
      <c r="R927" s="256"/>
      <c r="S927" s="257" t="str">
        <f t="shared" si="84"/>
        <v/>
      </c>
      <c r="T927" s="253"/>
      <c r="U927" s="258"/>
      <c r="V927" s="253"/>
      <c r="W927" s="253"/>
      <c r="X927" s="253"/>
      <c r="Y927" s="253"/>
      <c r="Z927" s="258"/>
      <c r="AA927" s="258"/>
      <c r="AB927" s="259" t="str">
        <f t="shared" ca="1" si="85"/>
        <v/>
      </c>
      <c r="AC927" s="253"/>
      <c r="AD927" s="269"/>
      <c r="AE927" s="260"/>
      <c r="AF927" s="253" t="e">
        <f t="shared" ca="1" si="86"/>
        <v>#NUM!</v>
      </c>
      <c r="AG927" s="259" t="str">
        <f t="shared" ca="1" si="87"/>
        <v/>
      </c>
      <c r="AI927" s="228" t="str">
        <f t="shared" si="88"/>
        <v/>
      </c>
      <c r="AJ927" s="228" t="str">
        <f t="shared" si="89"/>
        <v/>
      </c>
    </row>
    <row r="928" spans="2:36" ht="16.8" hidden="1" thickBot="1" x14ac:dyDescent="0.35">
      <c r="B928" s="252">
        <v>923</v>
      </c>
      <c r="C928" s="253"/>
      <c r="D928" s="253"/>
      <c r="E928" s="253"/>
      <c r="F928" s="253"/>
      <c r="G928" s="253"/>
      <c r="H928" s="253"/>
      <c r="I928" s="253"/>
      <c r="J928" s="253"/>
      <c r="K928" s="253"/>
      <c r="L928" s="253"/>
      <c r="M928" s="253"/>
      <c r="N928" s="254"/>
      <c r="O928" s="254"/>
      <c r="P928" s="255"/>
      <c r="Q928" s="256"/>
      <c r="R928" s="256"/>
      <c r="S928" s="257" t="str">
        <f t="shared" si="84"/>
        <v/>
      </c>
      <c r="T928" s="253"/>
      <c r="U928" s="258"/>
      <c r="V928" s="253"/>
      <c r="W928" s="253"/>
      <c r="X928" s="253"/>
      <c r="Y928" s="253"/>
      <c r="Z928" s="258"/>
      <c r="AA928" s="258"/>
      <c r="AB928" s="259" t="str">
        <f t="shared" ca="1" si="85"/>
        <v/>
      </c>
      <c r="AC928" s="253"/>
      <c r="AD928" s="269"/>
      <c r="AE928" s="260"/>
      <c r="AF928" s="253" t="e">
        <f t="shared" ca="1" si="86"/>
        <v>#NUM!</v>
      </c>
      <c r="AG928" s="259" t="str">
        <f t="shared" ca="1" si="87"/>
        <v/>
      </c>
      <c r="AI928" s="228" t="str">
        <f t="shared" si="88"/>
        <v/>
      </c>
      <c r="AJ928" s="228" t="str">
        <f t="shared" si="89"/>
        <v/>
      </c>
    </row>
    <row r="929" spans="2:36" ht="16.8" hidden="1" thickBot="1" x14ac:dyDescent="0.35">
      <c r="B929" s="252">
        <v>924</v>
      </c>
      <c r="C929" s="253"/>
      <c r="D929" s="253"/>
      <c r="E929" s="253"/>
      <c r="F929" s="253"/>
      <c r="G929" s="253"/>
      <c r="H929" s="253"/>
      <c r="I929" s="253"/>
      <c r="J929" s="253"/>
      <c r="K929" s="253"/>
      <c r="L929" s="253"/>
      <c r="M929" s="253"/>
      <c r="N929" s="254"/>
      <c r="O929" s="254"/>
      <c r="P929" s="255"/>
      <c r="Q929" s="256"/>
      <c r="R929" s="256"/>
      <c r="S929" s="257" t="str">
        <f t="shared" si="84"/>
        <v/>
      </c>
      <c r="T929" s="253"/>
      <c r="U929" s="258"/>
      <c r="V929" s="253"/>
      <c r="W929" s="253"/>
      <c r="X929" s="253"/>
      <c r="Y929" s="253"/>
      <c r="Z929" s="258"/>
      <c r="AA929" s="258"/>
      <c r="AB929" s="259" t="str">
        <f t="shared" ca="1" si="85"/>
        <v/>
      </c>
      <c r="AC929" s="253"/>
      <c r="AD929" s="269"/>
      <c r="AE929" s="260"/>
      <c r="AF929" s="253" t="e">
        <f t="shared" ca="1" si="86"/>
        <v>#NUM!</v>
      </c>
      <c r="AG929" s="259" t="str">
        <f t="shared" ca="1" si="87"/>
        <v/>
      </c>
      <c r="AI929" s="228" t="str">
        <f t="shared" si="88"/>
        <v/>
      </c>
      <c r="AJ929" s="228" t="str">
        <f t="shared" si="89"/>
        <v/>
      </c>
    </row>
    <row r="930" spans="2:36" ht="16.8" hidden="1" thickBot="1" x14ac:dyDescent="0.35">
      <c r="B930" s="252">
        <v>925</v>
      </c>
      <c r="C930" s="253"/>
      <c r="D930" s="253"/>
      <c r="E930" s="253"/>
      <c r="F930" s="253"/>
      <c r="G930" s="253"/>
      <c r="H930" s="253"/>
      <c r="I930" s="253"/>
      <c r="J930" s="253"/>
      <c r="K930" s="253"/>
      <c r="L930" s="253"/>
      <c r="M930" s="253"/>
      <c r="N930" s="254"/>
      <c r="O930" s="254"/>
      <c r="P930" s="255"/>
      <c r="Q930" s="256"/>
      <c r="R930" s="256"/>
      <c r="S930" s="257" t="str">
        <f t="shared" si="84"/>
        <v/>
      </c>
      <c r="T930" s="253"/>
      <c r="U930" s="258"/>
      <c r="V930" s="253"/>
      <c r="W930" s="253"/>
      <c r="X930" s="253"/>
      <c r="Y930" s="253"/>
      <c r="Z930" s="258"/>
      <c r="AA930" s="258"/>
      <c r="AB930" s="259" t="str">
        <f t="shared" ca="1" si="85"/>
        <v/>
      </c>
      <c r="AC930" s="253"/>
      <c r="AD930" s="269"/>
      <c r="AE930" s="260"/>
      <c r="AF930" s="253" t="e">
        <f t="shared" ca="1" si="86"/>
        <v>#NUM!</v>
      </c>
      <c r="AG930" s="259" t="str">
        <f t="shared" ca="1" si="87"/>
        <v/>
      </c>
      <c r="AI930" s="228" t="str">
        <f t="shared" si="88"/>
        <v/>
      </c>
      <c r="AJ930" s="228" t="str">
        <f t="shared" si="89"/>
        <v/>
      </c>
    </row>
    <row r="931" spans="2:36" ht="16.8" hidden="1" thickBot="1" x14ac:dyDescent="0.35">
      <c r="B931" s="252">
        <v>926</v>
      </c>
      <c r="C931" s="253"/>
      <c r="D931" s="253"/>
      <c r="E931" s="253"/>
      <c r="F931" s="253"/>
      <c r="G931" s="253"/>
      <c r="H931" s="253"/>
      <c r="I931" s="253"/>
      <c r="J931" s="253"/>
      <c r="K931" s="253"/>
      <c r="L931" s="253"/>
      <c r="M931" s="253"/>
      <c r="N931" s="254"/>
      <c r="O931" s="254"/>
      <c r="P931" s="255"/>
      <c r="Q931" s="256"/>
      <c r="R931" s="256"/>
      <c r="S931" s="257" t="str">
        <f t="shared" si="84"/>
        <v/>
      </c>
      <c r="T931" s="253"/>
      <c r="U931" s="258"/>
      <c r="V931" s="253"/>
      <c r="W931" s="253"/>
      <c r="X931" s="253"/>
      <c r="Y931" s="253"/>
      <c r="Z931" s="258"/>
      <c r="AA931" s="258"/>
      <c r="AB931" s="259" t="str">
        <f t="shared" ca="1" si="85"/>
        <v/>
      </c>
      <c r="AC931" s="253"/>
      <c r="AD931" s="269"/>
      <c r="AE931" s="260"/>
      <c r="AF931" s="253" t="e">
        <f t="shared" ca="1" si="86"/>
        <v>#NUM!</v>
      </c>
      <c r="AG931" s="259" t="str">
        <f t="shared" ca="1" si="87"/>
        <v/>
      </c>
      <c r="AI931" s="228" t="str">
        <f t="shared" si="88"/>
        <v/>
      </c>
      <c r="AJ931" s="228" t="str">
        <f t="shared" si="89"/>
        <v/>
      </c>
    </row>
    <row r="932" spans="2:36" ht="16.8" hidden="1" thickBot="1" x14ac:dyDescent="0.35">
      <c r="B932" s="252">
        <v>927</v>
      </c>
      <c r="C932" s="253"/>
      <c r="D932" s="253"/>
      <c r="E932" s="253"/>
      <c r="F932" s="253"/>
      <c r="G932" s="253"/>
      <c r="H932" s="253"/>
      <c r="I932" s="253"/>
      <c r="J932" s="253"/>
      <c r="K932" s="253"/>
      <c r="L932" s="253"/>
      <c r="M932" s="253"/>
      <c r="N932" s="254"/>
      <c r="O932" s="254"/>
      <c r="P932" s="255"/>
      <c r="Q932" s="256"/>
      <c r="R932" s="256"/>
      <c r="S932" s="257" t="str">
        <f t="shared" si="84"/>
        <v/>
      </c>
      <c r="T932" s="253"/>
      <c r="U932" s="258"/>
      <c r="V932" s="253"/>
      <c r="W932" s="253"/>
      <c r="X932" s="253"/>
      <c r="Y932" s="253"/>
      <c r="Z932" s="258"/>
      <c r="AA932" s="258"/>
      <c r="AB932" s="259" t="str">
        <f t="shared" ca="1" si="85"/>
        <v/>
      </c>
      <c r="AC932" s="253"/>
      <c r="AD932" s="269"/>
      <c r="AE932" s="260"/>
      <c r="AF932" s="253" t="e">
        <f t="shared" ca="1" si="86"/>
        <v>#NUM!</v>
      </c>
      <c r="AG932" s="259" t="str">
        <f t="shared" ca="1" si="87"/>
        <v/>
      </c>
      <c r="AI932" s="228" t="str">
        <f t="shared" si="88"/>
        <v/>
      </c>
      <c r="AJ932" s="228" t="str">
        <f t="shared" si="89"/>
        <v/>
      </c>
    </row>
    <row r="933" spans="2:36" ht="16.8" hidden="1" thickBot="1" x14ac:dyDescent="0.35">
      <c r="B933" s="252">
        <v>928</v>
      </c>
      <c r="C933" s="253"/>
      <c r="D933" s="253"/>
      <c r="E933" s="253"/>
      <c r="F933" s="253"/>
      <c r="G933" s="253"/>
      <c r="H933" s="253"/>
      <c r="I933" s="253"/>
      <c r="J933" s="253"/>
      <c r="K933" s="253"/>
      <c r="L933" s="253"/>
      <c r="M933" s="253"/>
      <c r="N933" s="254"/>
      <c r="O933" s="254"/>
      <c r="P933" s="255"/>
      <c r="Q933" s="256"/>
      <c r="R933" s="256"/>
      <c r="S933" s="257" t="str">
        <f t="shared" si="84"/>
        <v/>
      </c>
      <c r="T933" s="253"/>
      <c r="U933" s="258"/>
      <c r="V933" s="253"/>
      <c r="W933" s="253"/>
      <c r="X933" s="253"/>
      <c r="Y933" s="253"/>
      <c r="Z933" s="258"/>
      <c r="AA933" s="258"/>
      <c r="AB933" s="259" t="str">
        <f t="shared" ca="1" si="85"/>
        <v/>
      </c>
      <c r="AC933" s="253"/>
      <c r="AD933" s="269"/>
      <c r="AE933" s="260"/>
      <c r="AF933" s="253" t="e">
        <f t="shared" ca="1" si="86"/>
        <v>#NUM!</v>
      </c>
      <c r="AG933" s="259" t="str">
        <f t="shared" ca="1" si="87"/>
        <v/>
      </c>
      <c r="AI933" s="228" t="str">
        <f t="shared" si="88"/>
        <v/>
      </c>
      <c r="AJ933" s="228" t="str">
        <f t="shared" si="89"/>
        <v/>
      </c>
    </row>
    <row r="934" spans="2:36" ht="16.8" hidden="1" thickBot="1" x14ac:dyDescent="0.35">
      <c r="B934" s="252">
        <v>929</v>
      </c>
      <c r="C934" s="253"/>
      <c r="D934" s="253"/>
      <c r="E934" s="253"/>
      <c r="F934" s="253"/>
      <c r="G934" s="253"/>
      <c r="H934" s="253"/>
      <c r="I934" s="253"/>
      <c r="J934" s="253"/>
      <c r="K934" s="253"/>
      <c r="L934" s="253"/>
      <c r="M934" s="253"/>
      <c r="N934" s="254"/>
      <c r="O934" s="254"/>
      <c r="P934" s="255"/>
      <c r="Q934" s="256"/>
      <c r="R934" s="256"/>
      <c r="S934" s="257" t="str">
        <f t="shared" si="84"/>
        <v/>
      </c>
      <c r="T934" s="253"/>
      <c r="U934" s="258"/>
      <c r="V934" s="253"/>
      <c r="W934" s="253"/>
      <c r="X934" s="253"/>
      <c r="Y934" s="253"/>
      <c r="Z934" s="258"/>
      <c r="AA934" s="258"/>
      <c r="AB934" s="259" t="str">
        <f t="shared" ca="1" si="85"/>
        <v/>
      </c>
      <c r="AC934" s="253"/>
      <c r="AD934" s="269"/>
      <c r="AE934" s="260"/>
      <c r="AF934" s="253" t="e">
        <f t="shared" ca="1" si="86"/>
        <v>#NUM!</v>
      </c>
      <c r="AG934" s="259" t="str">
        <f t="shared" ca="1" si="87"/>
        <v/>
      </c>
      <c r="AI934" s="228" t="str">
        <f t="shared" si="88"/>
        <v/>
      </c>
      <c r="AJ934" s="228" t="str">
        <f t="shared" si="89"/>
        <v/>
      </c>
    </row>
    <row r="935" spans="2:36" ht="16.8" hidden="1" thickBot="1" x14ac:dyDescent="0.35">
      <c r="B935" s="252">
        <v>930</v>
      </c>
      <c r="C935" s="253"/>
      <c r="D935" s="253"/>
      <c r="E935" s="253"/>
      <c r="F935" s="253"/>
      <c r="G935" s="253"/>
      <c r="H935" s="253"/>
      <c r="I935" s="253"/>
      <c r="J935" s="253"/>
      <c r="K935" s="253"/>
      <c r="L935" s="253"/>
      <c r="M935" s="253"/>
      <c r="N935" s="254"/>
      <c r="O935" s="254"/>
      <c r="P935" s="255"/>
      <c r="Q935" s="256"/>
      <c r="R935" s="256"/>
      <c r="S935" s="257" t="str">
        <f t="shared" si="84"/>
        <v/>
      </c>
      <c r="T935" s="253"/>
      <c r="U935" s="258"/>
      <c r="V935" s="253"/>
      <c r="W935" s="253"/>
      <c r="X935" s="253"/>
      <c r="Y935" s="253"/>
      <c r="Z935" s="258"/>
      <c r="AA935" s="258"/>
      <c r="AB935" s="259" t="str">
        <f t="shared" ca="1" si="85"/>
        <v/>
      </c>
      <c r="AC935" s="253"/>
      <c r="AD935" s="269"/>
      <c r="AE935" s="260"/>
      <c r="AF935" s="253" t="e">
        <f t="shared" ca="1" si="86"/>
        <v>#NUM!</v>
      </c>
      <c r="AG935" s="259" t="str">
        <f t="shared" ca="1" si="87"/>
        <v/>
      </c>
      <c r="AI935" s="228" t="str">
        <f t="shared" si="88"/>
        <v/>
      </c>
      <c r="AJ935" s="228" t="str">
        <f t="shared" si="89"/>
        <v/>
      </c>
    </row>
    <row r="936" spans="2:36" ht="16.8" hidden="1" thickBot="1" x14ac:dyDescent="0.35">
      <c r="B936" s="252">
        <v>931</v>
      </c>
      <c r="C936" s="253"/>
      <c r="D936" s="253"/>
      <c r="E936" s="253"/>
      <c r="F936" s="253"/>
      <c r="G936" s="253"/>
      <c r="H936" s="253"/>
      <c r="I936" s="253"/>
      <c r="J936" s="253"/>
      <c r="K936" s="253"/>
      <c r="L936" s="253"/>
      <c r="M936" s="253"/>
      <c r="N936" s="254"/>
      <c r="O936" s="254"/>
      <c r="P936" s="255"/>
      <c r="Q936" s="256"/>
      <c r="R936" s="256"/>
      <c r="S936" s="257" t="str">
        <f t="shared" si="84"/>
        <v/>
      </c>
      <c r="T936" s="253"/>
      <c r="U936" s="258"/>
      <c r="V936" s="253"/>
      <c r="W936" s="253"/>
      <c r="X936" s="253"/>
      <c r="Y936" s="253"/>
      <c r="Z936" s="258"/>
      <c r="AA936" s="258"/>
      <c r="AB936" s="259" t="str">
        <f t="shared" ca="1" si="85"/>
        <v/>
      </c>
      <c r="AC936" s="253"/>
      <c r="AD936" s="269"/>
      <c r="AE936" s="260"/>
      <c r="AF936" s="253" t="e">
        <f t="shared" ca="1" si="86"/>
        <v>#NUM!</v>
      </c>
      <c r="AG936" s="259" t="str">
        <f t="shared" ca="1" si="87"/>
        <v/>
      </c>
      <c r="AI936" s="228" t="str">
        <f t="shared" si="88"/>
        <v/>
      </c>
      <c r="AJ936" s="228" t="str">
        <f t="shared" si="89"/>
        <v/>
      </c>
    </row>
    <row r="937" spans="2:36" ht="16.8" hidden="1" thickBot="1" x14ac:dyDescent="0.35">
      <c r="B937" s="252">
        <v>932</v>
      </c>
      <c r="C937" s="253"/>
      <c r="D937" s="253"/>
      <c r="E937" s="253"/>
      <c r="F937" s="253"/>
      <c r="G937" s="253"/>
      <c r="H937" s="253"/>
      <c r="I937" s="253"/>
      <c r="J937" s="253"/>
      <c r="K937" s="253"/>
      <c r="L937" s="253"/>
      <c r="M937" s="253"/>
      <c r="N937" s="254"/>
      <c r="O937" s="254"/>
      <c r="P937" s="255"/>
      <c r="Q937" s="256"/>
      <c r="R937" s="256"/>
      <c r="S937" s="257" t="str">
        <f t="shared" si="84"/>
        <v/>
      </c>
      <c r="T937" s="253"/>
      <c r="U937" s="258"/>
      <c r="V937" s="253"/>
      <c r="W937" s="253"/>
      <c r="X937" s="253"/>
      <c r="Y937" s="253"/>
      <c r="Z937" s="258"/>
      <c r="AA937" s="258"/>
      <c r="AB937" s="259" t="str">
        <f t="shared" ca="1" si="85"/>
        <v/>
      </c>
      <c r="AC937" s="253"/>
      <c r="AD937" s="269"/>
      <c r="AE937" s="260"/>
      <c r="AF937" s="253" t="e">
        <f t="shared" ca="1" si="86"/>
        <v>#NUM!</v>
      </c>
      <c r="AG937" s="259" t="str">
        <f t="shared" ca="1" si="87"/>
        <v/>
      </c>
      <c r="AI937" s="228" t="str">
        <f t="shared" si="88"/>
        <v/>
      </c>
      <c r="AJ937" s="228" t="str">
        <f t="shared" si="89"/>
        <v/>
      </c>
    </row>
    <row r="938" spans="2:36" ht="16.8" hidden="1" thickBot="1" x14ac:dyDescent="0.35">
      <c r="B938" s="252">
        <v>933</v>
      </c>
      <c r="C938" s="253"/>
      <c r="D938" s="253"/>
      <c r="E938" s="253"/>
      <c r="F938" s="253"/>
      <c r="G938" s="253"/>
      <c r="H938" s="253"/>
      <c r="I938" s="253"/>
      <c r="J938" s="253"/>
      <c r="K938" s="253"/>
      <c r="L938" s="253"/>
      <c r="M938" s="253"/>
      <c r="N938" s="254"/>
      <c r="O938" s="254"/>
      <c r="P938" s="255"/>
      <c r="Q938" s="256"/>
      <c r="R938" s="256"/>
      <c r="S938" s="257" t="str">
        <f t="shared" si="84"/>
        <v/>
      </c>
      <c r="T938" s="253"/>
      <c r="U938" s="258"/>
      <c r="V938" s="253"/>
      <c r="W938" s="253"/>
      <c r="X938" s="253"/>
      <c r="Y938" s="253"/>
      <c r="Z938" s="258"/>
      <c r="AA938" s="258"/>
      <c r="AB938" s="259" t="str">
        <f t="shared" ca="1" si="85"/>
        <v/>
      </c>
      <c r="AC938" s="253"/>
      <c r="AD938" s="269"/>
      <c r="AE938" s="260"/>
      <c r="AF938" s="253" t="e">
        <f t="shared" ca="1" si="86"/>
        <v>#NUM!</v>
      </c>
      <c r="AG938" s="259" t="str">
        <f t="shared" ca="1" si="87"/>
        <v/>
      </c>
      <c r="AI938" s="228" t="str">
        <f t="shared" si="88"/>
        <v/>
      </c>
      <c r="AJ938" s="228" t="str">
        <f t="shared" si="89"/>
        <v/>
      </c>
    </row>
    <row r="939" spans="2:36" ht="16.8" hidden="1" thickBot="1" x14ac:dyDescent="0.35">
      <c r="B939" s="252">
        <v>934</v>
      </c>
      <c r="C939" s="253"/>
      <c r="D939" s="253"/>
      <c r="E939" s="253"/>
      <c r="F939" s="253"/>
      <c r="G939" s="253"/>
      <c r="H939" s="253"/>
      <c r="I939" s="253"/>
      <c r="J939" s="253"/>
      <c r="K939" s="253"/>
      <c r="L939" s="253"/>
      <c r="M939" s="253"/>
      <c r="N939" s="254"/>
      <c r="O939" s="254"/>
      <c r="P939" s="255"/>
      <c r="Q939" s="256"/>
      <c r="R939" s="256"/>
      <c r="S939" s="257" t="str">
        <f t="shared" si="84"/>
        <v/>
      </c>
      <c r="T939" s="253"/>
      <c r="U939" s="258"/>
      <c r="V939" s="253"/>
      <c r="W939" s="253"/>
      <c r="X939" s="253"/>
      <c r="Y939" s="253"/>
      <c r="Z939" s="258"/>
      <c r="AA939" s="258"/>
      <c r="AB939" s="259" t="str">
        <f t="shared" ca="1" si="85"/>
        <v/>
      </c>
      <c r="AC939" s="253"/>
      <c r="AD939" s="269"/>
      <c r="AE939" s="260"/>
      <c r="AF939" s="253" t="e">
        <f t="shared" ca="1" si="86"/>
        <v>#NUM!</v>
      </c>
      <c r="AG939" s="259" t="str">
        <f t="shared" ca="1" si="87"/>
        <v/>
      </c>
      <c r="AI939" s="228" t="str">
        <f t="shared" si="88"/>
        <v/>
      </c>
      <c r="AJ939" s="228" t="str">
        <f t="shared" si="89"/>
        <v/>
      </c>
    </row>
    <row r="940" spans="2:36" ht="16.8" hidden="1" thickBot="1" x14ac:dyDescent="0.35">
      <c r="B940" s="252">
        <v>935</v>
      </c>
      <c r="C940" s="253"/>
      <c r="D940" s="253"/>
      <c r="E940" s="253"/>
      <c r="F940" s="253"/>
      <c r="G940" s="253"/>
      <c r="H940" s="253"/>
      <c r="I940" s="253"/>
      <c r="J940" s="253"/>
      <c r="K940" s="253"/>
      <c r="L940" s="253"/>
      <c r="M940" s="253"/>
      <c r="N940" s="254"/>
      <c r="O940" s="254"/>
      <c r="P940" s="255"/>
      <c r="Q940" s="256"/>
      <c r="R940" s="256"/>
      <c r="S940" s="257" t="str">
        <f t="shared" si="84"/>
        <v/>
      </c>
      <c r="T940" s="253"/>
      <c r="U940" s="258"/>
      <c r="V940" s="253"/>
      <c r="W940" s="253"/>
      <c r="X940" s="253"/>
      <c r="Y940" s="253"/>
      <c r="Z940" s="258"/>
      <c r="AA940" s="258"/>
      <c r="AB940" s="259" t="str">
        <f t="shared" ca="1" si="85"/>
        <v/>
      </c>
      <c r="AC940" s="253"/>
      <c r="AD940" s="269"/>
      <c r="AE940" s="260"/>
      <c r="AF940" s="253" t="e">
        <f t="shared" ca="1" si="86"/>
        <v>#NUM!</v>
      </c>
      <c r="AG940" s="259" t="str">
        <f t="shared" ca="1" si="87"/>
        <v/>
      </c>
      <c r="AI940" s="228" t="str">
        <f t="shared" si="88"/>
        <v/>
      </c>
      <c r="AJ940" s="228" t="str">
        <f t="shared" si="89"/>
        <v/>
      </c>
    </row>
    <row r="941" spans="2:36" ht="16.8" hidden="1" thickBot="1" x14ac:dyDescent="0.35">
      <c r="B941" s="252">
        <v>936</v>
      </c>
      <c r="C941" s="253"/>
      <c r="D941" s="253"/>
      <c r="E941" s="253"/>
      <c r="F941" s="253"/>
      <c r="G941" s="253"/>
      <c r="H941" s="253"/>
      <c r="I941" s="253"/>
      <c r="J941" s="253"/>
      <c r="K941" s="253"/>
      <c r="L941" s="253"/>
      <c r="M941" s="253"/>
      <c r="N941" s="254"/>
      <c r="O941" s="254"/>
      <c r="P941" s="255"/>
      <c r="Q941" s="256"/>
      <c r="R941" s="256"/>
      <c r="S941" s="257" t="str">
        <f t="shared" si="84"/>
        <v/>
      </c>
      <c r="T941" s="253"/>
      <c r="U941" s="258"/>
      <c r="V941" s="253"/>
      <c r="W941" s="253"/>
      <c r="X941" s="253"/>
      <c r="Y941" s="253"/>
      <c r="Z941" s="258"/>
      <c r="AA941" s="258"/>
      <c r="AB941" s="259" t="str">
        <f t="shared" ca="1" si="85"/>
        <v/>
      </c>
      <c r="AC941" s="253"/>
      <c r="AD941" s="269"/>
      <c r="AE941" s="260"/>
      <c r="AF941" s="253" t="e">
        <f t="shared" ca="1" si="86"/>
        <v>#NUM!</v>
      </c>
      <c r="AG941" s="259" t="str">
        <f t="shared" ca="1" si="87"/>
        <v/>
      </c>
      <c r="AI941" s="228" t="str">
        <f t="shared" si="88"/>
        <v/>
      </c>
      <c r="AJ941" s="228" t="str">
        <f t="shared" si="89"/>
        <v/>
      </c>
    </row>
    <row r="942" spans="2:36" ht="16.8" hidden="1" thickBot="1" x14ac:dyDescent="0.35">
      <c r="B942" s="252">
        <v>937</v>
      </c>
      <c r="C942" s="253"/>
      <c r="D942" s="253"/>
      <c r="E942" s="253"/>
      <c r="F942" s="253"/>
      <c r="G942" s="253"/>
      <c r="H942" s="253"/>
      <c r="I942" s="253"/>
      <c r="J942" s="253"/>
      <c r="K942" s="253"/>
      <c r="L942" s="253"/>
      <c r="M942" s="253"/>
      <c r="N942" s="254"/>
      <c r="O942" s="254"/>
      <c r="P942" s="255"/>
      <c r="Q942" s="256"/>
      <c r="R942" s="256"/>
      <c r="S942" s="257" t="str">
        <f t="shared" si="84"/>
        <v/>
      </c>
      <c r="T942" s="253"/>
      <c r="U942" s="258"/>
      <c r="V942" s="253"/>
      <c r="W942" s="253"/>
      <c r="X942" s="253"/>
      <c r="Y942" s="253"/>
      <c r="Z942" s="258"/>
      <c r="AA942" s="258"/>
      <c r="AB942" s="259" t="str">
        <f t="shared" ca="1" si="85"/>
        <v/>
      </c>
      <c r="AC942" s="253"/>
      <c r="AD942" s="269"/>
      <c r="AE942" s="260"/>
      <c r="AF942" s="253" t="e">
        <f t="shared" ca="1" si="86"/>
        <v>#NUM!</v>
      </c>
      <c r="AG942" s="259" t="str">
        <f t="shared" ca="1" si="87"/>
        <v/>
      </c>
      <c r="AI942" s="228" t="str">
        <f t="shared" si="88"/>
        <v/>
      </c>
      <c r="AJ942" s="228" t="str">
        <f t="shared" si="89"/>
        <v/>
      </c>
    </row>
    <row r="943" spans="2:36" ht="16.8" hidden="1" thickBot="1" x14ac:dyDescent="0.35">
      <c r="B943" s="252">
        <v>938</v>
      </c>
      <c r="C943" s="253"/>
      <c r="D943" s="253"/>
      <c r="E943" s="253"/>
      <c r="F943" s="253"/>
      <c r="G943" s="253"/>
      <c r="H943" s="253"/>
      <c r="I943" s="253"/>
      <c r="J943" s="253"/>
      <c r="K943" s="253"/>
      <c r="L943" s="253"/>
      <c r="M943" s="253"/>
      <c r="N943" s="254"/>
      <c r="O943" s="254"/>
      <c r="P943" s="255"/>
      <c r="Q943" s="256"/>
      <c r="R943" s="256"/>
      <c r="S943" s="257" t="str">
        <f t="shared" si="84"/>
        <v/>
      </c>
      <c r="T943" s="253"/>
      <c r="U943" s="258"/>
      <c r="V943" s="253"/>
      <c r="W943" s="253"/>
      <c r="X943" s="253"/>
      <c r="Y943" s="253"/>
      <c r="Z943" s="258"/>
      <c r="AA943" s="258"/>
      <c r="AB943" s="259" t="str">
        <f t="shared" ca="1" si="85"/>
        <v/>
      </c>
      <c r="AC943" s="253"/>
      <c r="AD943" s="269"/>
      <c r="AE943" s="260"/>
      <c r="AF943" s="253" t="e">
        <f t="shared" ca="1" si="86"/>
        <v>#NUM!</v>
      </c>
      <c r="AG943" s="259" t="str">
        <f t="shared" ca="1" si="87"/>
        <v/>
      </c>
      <c r="AI943" s="228" t="str">
        <f t="shared" si="88"/>
        <v/>
      </c>
      <c r="AJ943" s="228" t="str">
        <f t="shared" si="89"/>
        <v/>
      </c>
    </row>
    <row r="944" spans="2:36" ht="16.8" hidden="1" thickBot="1" x14ac:dyDescent="0.35">
      <c r="B944" s="252">
        <v>939</v>
      </c>
      <c r="C944" s="253"/>
      <c r="D944" s="253"/>
      <c r="E944" s="253"/>
      <c r="F944" s="253"/>
      <c r="G944" s="253"/>
      <c r="H944" s="253"/>
      <c r="I944" s="253"/>
      <c r="J944" s="253"/>
      <c r="K944" s="253"/>
      <c r="L944" s="253"/>
      <c r="M944" s="253"/>
      <c r="N944" s="254"/>
      <c r="O944" s="254"/>
      <c r="P944" s="255"/>
      <c r="Q944" s="256"/>
      <c r="R944" s="256"/>
      <c r="S944" s="257" t="str">
        <f t="shared" si="84"/>
        <v/>
      </c>
      <c r="T944" s="253"/>
      <c r="U944" s="258"/>
      <c r="V944" s="253"/>
      <c r="W944" s="253"/>
      <c r="X944" s="253"/>
      <c r="Y944" s="253"/>
      <c r="Z944" s="258"/>
      <c r="AA944" s="258"/>
      <c r="AB944" s="259" t="str">
        <f t="shared" ca="1" si="85"/>
        <v/>
      </c>
      <c r="AC944" s="253"/>
      <c r="AD944" s="269"/>
      <c r="AE944" s="260"/>
      <c r="AF944" s="253" t="e">
        <f t="shared" ca="1" si="86"/>
        <v>#NUM!</v>
      </c>
      <c r="AG944" s="259" t="str">
        <f t="shared" ca="1" si="87"/>
        <v/>
      </c>
      <c r="AI944" s="228" t="str">
        <f t="shared" si="88"/>
        <v/>
      </c>
      <c r="AJ944" s="228" t="str">
        <f t="shared" si="89"/>
        <v/>
      </c>
    </row>
    <row r="945" spans="2:36" ht="16.8" hidden="1" thickBot="1" x14ac:dyDescent="0.35">
      <c r="B945" s="252">
        <v>940</v>
      </c>
      <c r="C945" s="253"/>
      <c r="D945" s="253"/>
      <c r="E945" s="253"/>
      <c r="F945" s="253"/>
      <c r="G945" s="253"/>
      <c r="H945" s="253"/>
      <c r="I945" s="253"/>
      <c r="J945" s="253"/>
      <c r="K945" s="253"/>
      <c r="L945" s="253"/>
      <c r="M945" s="253"/>
      <c r="N945" s="254"/>
      <c r="O945" s="254"/>
      <c r="P945" s="255"/>
      <c r="Q945" s="256"/>
      <c r="R945" s="256"/>
      <c r="S945" s="257" t="str">
        <f t="shared" si="84"/>
        <v/>
      </c>
      <c r="T945" s="253"/>
      <c r="U945" s="258"/>
      <c r="V945" s="253"/>
      <c r="W945" s="253"/>
      <c r="X945" s="253"/>
      <c r="Y945" s="253"/>
      <c r="Z945" s="258"/>
      <c r="AA945" s="258"/>
      <c r="AB945" s="259" t="str">
        <f t="shared" ca="1" si="85"/>
        <v/>
      </c>
      <c r="AC945" s="253"/>
      <c r="AD945" s="269"/>
      <c r="AE945" s="260"/>
      <c r="AF945" s="253" t="e">
        <f t="shared" ca="1" si="86"/>
        <v>#NUM!</v>
      </c>
      <c r="AG945" s="259" t="str">
        <f t="shared" ca="1" si="87"/>
        <v/>
      </c>
      <c r="AI945" s="228" t="str">
        <f t="shared" si="88"/>
        <v/>
      </c>
      <c r="AJ945" s="228" t="str">
        <f t="shared" si="89"/>
        <v/>
      </c>
    </row>
    <row r="946" spans="2:36" ht="16.8" hidden="1" thickBot="1" x14ac:dyDescent="0.35">
      <c r="B946" s="252">
        <v>941</v>
      </c>
      <c r="C946" s="253"/>
      <c r="D946" s="253"/>
      <c r="E946" s="253"/>
      <c r="F946" s="253"/>
      <c r="G946" s="253"/>
      <c r="H946" s="253"/>
      <c r="I946" s="253"/>
      <c r="J946" s="253"/>
      <c r="K946" s="253"/>
      <c r="L946" s="253"/>
      <c r="M946" s="253"/>
      <c r="N946" s="254"/>
      <c r="O946" s="254"/>
      <c r="P946" s="255"/>
      <c r="Q946" s="256"/>
      <c r="R946" s="256"/>
      <c r="S946" s="257" t="str">
        <f t="shared" si="84"/>
        <v/>
      </c>
      <c r="T946" s="253"/>
      <c r="U946" s="258"/>
      <c r="V946" s="253"/>
      <c r="W946" s="253"/>
      <c r="X946" s="253"/>
      <c r="Y946" s="253"/>
      <c r="Z946" s="258"/>
      <c r="AA946" s="258"/>
      <c r="AB946" s="259" t="str">
        <f t="shared" ca="1" si="85"/>
        <v/>
      </c>
      <c r="AC946" s="253"/>
      <c r="AD946" s="269"/>
      <c r="AE946" s="260"/>
      <c r="AF946" s="253" t="e">
        <f t="shared" ca="1" si="86"/>
        <v>#NUM!</v>
      </c>
      <c r="AG946" s="259" t="str">
        <f t="shared" ca="1" si="87"/>
        <v/>
      </c>
      <c r="AI946" s="228" t="str">
        <f t="shared" si="88"/>
        <v/>
      </c>
      <c r="AJ946" s="228" t="str">
        <f t="shared" si="89"/>
        <v/>
      </c>
    </row>
    <row r="947" spans="2:36" ht="16.8" hidden="1" thickBot="1" x14ac:dyDescent="0.35">
      <c r="B947" s="252">
        <v>942</v>
      </c>
      <c r="C947" s="253"/>
      <c r="D947" s="253"/>
      <c r="E947" s="253"/>
      <c r="F947" s="253"/>
      <c r="G947" s="253"/>
      <c r="H947" s="253"/>
      <c r="I947" s="253"/>
      <c r="J947" s="253"/>
      <c r="K947" s="253"/>
      <c r="L947" s="253"/>
      <c r="M947" s="253"/>
      <c r="N947" s="254"/>
      <c r="O947" s="254"/>
      <c r="P947" s="255"/>
      <c r="Q947" s="256"/>
      <c r="R947" s="256"/>
      <c r="S947" s="257" t="str">
        <f t="shared" si="84"/>
        <v/>
      </c>
      <c r="T947" s="253"/>
      <c r="U947" s="258"/>
      <c r="V947" s="253"/>
      <c r="W947" s="253"/>
      <c r="X947" s="253"/>
      <c r="Y947" s="253"/>
      <c r="Z947" s="258"/>
      <c r="AA947" s="258"/>
      <c r="AB947" s="259" t="str">
        <f t="shared" ca="1" si="85"/>
        <v/>
      </c>
      <c r="AC947" s="253"/>
      <c r="AD947" s="269"/>
      <c r="AE947" s="260"/>
      <c r="AF947" s="253" t="e">
        <f t="shared" ca="1" si="86"/>
        <v>#NUM!</v>
      </c>
      <c r="AG947" s="259" t="str">
        <f t="shared" ca="1" si="87"/>
        <v/>
      </c>
      <c r="AI947" s="228" t="str">
        <f t="shared" si="88"/>
        <v/>
      </c>
      <c r="AJ947" s="228" t="str">
        <f t="shared" si="89"/>
        <v/>
      </c>
    </row>
    <row r="948" spans="2:36" ht="16.8" hidden="1" thickBot="1" x14ac:dyDescent="0.35">
      <c r="B948" s="252">
        <v>943</v>
      </c>
      <c r="C948" s="253"/>
      <c r="D948" s="253"/>
      <c r="E948" s="253"/>
      <c r="F948" s="253"/>
      <c r="G948" s="253"/>
      <c r="H948" s="253"/>
      <c r="I948" s="253"/>
      <c r="J948" s="253"/>
      <c r="K948" s="253"/>
      <c r="L948" s="253"/>
      <c r="M948" s="253"/>
      <c r="N948" s="254"/>
      <c r="O948" s="254"/>
      <c r="P948" s="255"/>
      <c r="Q948" s="256"/>
      <c r="R948" s="256"/>
      <c r="S948" s="257" t="str">
        <f t="shared" si="84"/>
        <v/>
      </c>
      <c r="T948" s="253"/>
      <c r="U948" s="258"/>
      <c r="V948" s="253"/>
      <c r="W948" s="253"/>
      <c r="X948" s="253"/>
      <c r="Y948" s="253"/>
      <c r="Z948" s="258"/>
      <c r="AA948" s="258"/>
      <c r="AB948" s="259" t="str">
        <f t="shared" ca="1" si="85"/>
        <v/>
      </c>
      <c r="AC948" s="253"/>
      <c r="AD948" s="269"/>
      <c r="AE948" s="260"/>
      <c r="AF948" s="253" t="e">
        <f t="shared" ca="1" si="86"/>
        <v>#NUM!</v>
      </c>
      <c r="AG948" s="259" t="str">
        <f t="shared" ca="1" si="87"/>
        <v/>
      </c>
      <c r="AI948" s="228" t="str">
        <f t="shared" si="88"/>
        <v/>
      </c>
      <c r="AJ948" s="228" t="str">
        <f t="shared" si="89"/>
        <v/>
      </c>
    </row>
    <row r="949" spans="2:36" ht="16.8" hidden="1" thickBot="1" x14ac:dyDescent="0.35">
      <c r="B949" s="252">
        <v>944</v>
      </c>
      <c r="C949" s="253"/>
      <c r="D949" s="253"/>
      <c r="E949" s="253"/>
      <c r="F949" s="253"/>
      <c r="G949" s="253"/>
      <c r="H949" s="253"/>
      <c r="I949" s="253"/>
      <c r="J949" s="253"/>
      <c r="K949" s="253"/>
      <c r="L949" s="253"/>
      <c r="M949" s="253"/>
      <c r="N949" s="254"/>
      <c r="O949" s="254"/>
      <c r="P949" s="255"/>
      <c r="Q949" s="256"/>
      <c r="R949" s="256"/>
      <c r="S949" s="257" t="str">
        <f t="shared" si="84"/>
        <v/>
      </c>
      <c r="T949" s="253"/>
      <c r="U949" s="258"/>
      <c r="V949" s="253"/>
      <c r="W949" s="253"/>
      <c r="X949" s="253"/>
      <c r="Y949" s="253"/>
      <c r="Z949" s="258"/>
      <c r="AA949" s="258"/>
      <c r="AB949" s="259" t="str">
        <f t="shared" ca="1" si="85"/>
        <v/>
      </c>
      <c r="AC949" s="253"/>
      <c r="AD949" s="269"/>
      <c r="AE949" s="260"/>
      <c r="AF949" s="253" t="e">
        <f t="shared" ca="1" si="86"/>
        <v>#NUM!</v>
      </c>
      <c r="AG949" s="259" t="str">
        <f t="shared" ca="1" si="87"/>
        <v/>
      </c>
      <c r="AI949" s="228" t="str">
        <f t="shared" si="88"/>
        <v/>
      </c>
      <c r="AJ949" s="228" t="str">
        <f t="shared" si="89"/>
        <v/>
      </c>
    </row>
    <row r="950" spans="2:36" ht="16.8" hidden="1" thickBot="1" x14ac:dyDescent="0.35">
      <c r="B950" s="252">
        <v>945</v>
      </c>
      <c r="C950" s="253"/>
      <c r="D950" s="253"/>
      <c r="E950" s="253"/>
      <c r="F950" s="253"/>
      <c r="G950" s="253"/>
      <c r="H950" s="253"/>
      <c r="I950" s="253"/>
      <c r="J950" s="253"/>
      <c r="K950" s="253"/>
      <c r="L950" s="253"/>
      <c r="M950" s="253"/>
      <c r="N950" s="254"/>
      <c r="O950" s="254"/>
      <c r="P950" s="255"/>
      <c r="Q950" s="256"/>
      <c r="R950" s="256"/>
      <c r="S950" s="257" t="str">
        <f t="shared" si="84"/>
        <v/>
      </c>
      <c r="T950" s="253"/>
      <c r="U950" s="258"/>
      <c r="V950" s="253"/>
      <c r="W950" s="253"/>
      <c r="X950" s="253"/>
      <c r="Y950" s="253"/>
      <c r="Z950" s="258"/>
      <c r="AA950" s="258"/>
      <c r="AB950" s="259" t="str">
        <f t="shared" ca="1" si="85"/>
        <v/>
      </c>
      <c r="AC950" s="253"/>
      <c r="AD950" s="269"/>
      <c r="AE950" s="260"/>
      <c r="AF950" s="253" t="e">
        <f t="shared" ca="1" si="86"/>
        <v>#NUM!</v>
      </c>
      <c r="AG950" s="259" t="str">
        <f t="shared" ca="1" si="87"/>
        <v/>
      </c>
      <c r="AI950" s="228" t="str">
        <f t="shared" si="88"/>
        <v/>
      </c>
      <c r="AJ950" s="228" t="str">
        <f t="shared" si="89"/>
        <v/>
      </c>
    </row>
    <row r="951" spans="2:36" ht="16.8" hidden="1" thickBot="1" x14ac:dyDescent="0.35">
      <c r="B951" s="252">
        <v>946</v>
      </c>
      <c r="C951" s="253"/>
      <c r="D951" s="253"/>
      <c r="E951" s="253"/>
      <c r="F951" s="253"/>
      <c r="G951" s="253"/>
      <c r="H951" s="253"/>
      <c r="I951" s="253"/>
      <c r="J951" s="253"/>
      <c r="K951" s="253"/>
      <c r="L951" s="253"/>
      <c r="M951" s="253"/>
      <c r="N951" s="254"/>
      <c r="O951" s="254"/>
      <c r="P951" s="255"/>
      <c r="Q951" s="256"/>
      <c r="R951" s="256"/>
      <c r="S951" s="257" t="str">
        <f t="shared" si="84"/>
        <v/>
      </c>
      <c r="T951" s="253"/>
      <c r="U951" s="258"/>
      <c r="V951" s="253"/>
      <c r="W951" s="253"/>
      <c r="X951" s="253"/>
      <c r="Y951" s="253"/>
      <c r="Z951" s="258"/>
      <c r="AA951" s="258"/>
      <c r="AB951" s="259" t="str">
        <f t="shared" ca="1" si="85"/>
        <v/>
      </c>
      <c r="AC951" s="253"/>
      <c r="AD951" s="269"/>
      <c r="AE951" s="260"/>
      <c r="AF951" s="253" t="e">
        <f t="shared" ca="1" si="86"/>
        <v>#NUM!</v>
      </c>
      <c r="AG951" s="259" t="str">
        <f t="shared" ca="1" si="87"/>
        <v/>
      </c>
      <c r="AI951" s="228" t="str">
        <f t="shared" si="88"/>
        <v/>
      </c>
      <c r="AJ951" s="228" t="str">
        <f t="shared" si="89"/>
        <v/>
      </c>
    </row>
    <row r="952" spans="2:36" ht="16.8" hidden="1" thickBot="1" x14ac:dyDescent="0.35">
      <c r="B952" s="252">
        <v>947</v>
      </c>
      <c r="C952" s="253"/>
      <c r="D952" s="253"/>
      <c r="E952" s="253"/>
      <c r="F952" s="253"/>
      <c r="G952" s="253"/>
      <c r="H952" s="253"/>
      <c r="I952" s="253"/>
      <c r="J952" s="253"/>
      <c r="K952" s="253"/>
      <c r="L952" s="253"/>
      <c r="M952" s="253"/>
      <c r="N952" s="254"/>
      <c r="O952" s="254"/>
      <c r="P952" s="255"/>
      <c r="Q952" s="256"/>
      <c r="R952" s="256"/>
      <c r="S952" s="257" t="str">
        <f t="shared" si="84"/>
        <v/>
      </c>
      <c r="T952" s="253"/>
      <c r="U952" s="258"/>
      <c r="V952" s="253"/>
      <c r="W952" s="253"/>
      <c r="X952" s="253"/>
      <c r="Y952" s="253"/>
      <c r="Z952" s="258"/>
      <c r="AA952" s="258"/>
      <c r="AB952" s="259" t="str">
        <f t="shared" ca="1" si="85"/>
        <v/>
      </c>
      <c r="AC952" s="253"/>
      <c r="AD952" s="269"/>
      <c r="AE952" s="260"/>
      <c r="AF952" s="253" t="e">
        <f t="shared" ca="1" si="86"/>
        <v>#NUM!</v>
      </c>
      <c r="AG952" s="259" t="str">
        <f t="shared" ca="1" si="87"/>
        <v/>
      </c>
      <c r="AI952" s="228" t="str">
        <f t="shared" si="88"/>
        <v/>
      </c>
      <c r="AJ952" s="228" t="str">
        <f t="shared" si="89"/>
        <v/>
      </c>
    </row>
    <row r="953" spans="2:36" ht="16.8" hidden="1" thickBot="1" x14ac:dyDescent="0.35">
      <c r="B953" s="252">
        <v>948</v>
      </c>
      <c r="C953" s="253"/>
      <c r="D953" s="253"/>
      <c r="E953" s="253"/>
      <c r="F953" s="253"/>
      <c r="G953" s="253"/>
      <c r="H953" s="253"/>
      <c r="I953" s="253"/>
      <c r="J953" s="253"/>
      <c r="K953" s="253"/>
      <c r="L953" s="253"/>
      <c r="M953" s="253"/>
      <c r="N953" s="254"/>
      <c r="O953" s="254"/>
      <c r="P953" s="255"/>
      <c r="Q953" s="256"/>
      <c r="R953" s="256"/>
      <c r="S953" s="257" t="str">
        <f t="shared" si="84"/>
        <v/>
      </c>
      <c r="T953" s="253"/>
      <c r="U953" s="258"/>
      <c r="V953" s="253"/>
      <c r="W953" s="253"/>
      <c r="X953" s="253"/>
      <c r="Y953" s="253"/>
      <c r="Z953" s="258"/>
      <c r="AA953" s="258"/>
      <c r="AB953" s="259" t="str">
        <f t="shared" ca="1" si="85"/>
        <v/>
      </c>
      <c r="AC953" s="253"/>
      <c r="AD953" s="269"/>
      <c r="AE953" s="260"/>
      <c r="AF953" s="253" t="e">
        <f t="shared" ca="1" si="86"/>
        <v>#NUM!</v>
      </c>
      <c r="AG953" s="259" t="str">
        <f t="shared" ca="1" si="87"/>
        <v/>
      </c>
      <c r="AI953" s="228" t="str">
        <f t="shared" si="88"/>
        <v/>
      </c>
      <c r="AJ953" s="228" t="str">
        <f t="shared" si="89"/>
        <v/>
      </c>
    </row>
    <row r="954" spans="2:36" ht="16.8" hidden="1" thickBot="1" x14ac:dyDescent="0.35">
      <c r="B954" s="252">
        <v>949</v>
      </c>
      <c r="C954" s="253"/>
      <c r="D954" s="253"/>
      <c r="E954" s="253"/>
      <c r="F954" s="253"/>
      <c r="G954" s="253"/>
      <c r="H954" s="253"/>
      <c r="I954" s="253"/>
      <c r="J954" s="253"/>
      <c r="K954" s="253"/>
      <c r="L954" s="253"/>
      <c r="M954" s="253"/>
      <c r="N954" s="254"/>
      <c r="O954" s="254"/>
      <c r="P954" s="255"/>
      <c r="Q954" s="256"/>
      <c r="R954" s="256"/>
      <c r="S954" s="257" t="str">
        <f t="shared" si="84"/>
        <v/>
      </c>
      <c r="T954" s="253"/>
      <c r="U954" s="258"/>
      <c r="V954" s="253"/>
      <c r="W954" s="253"/>
      <c r="X954" s="253"/>
      <c r="Y954" s="253"/>
      <c r="Z954" s="258"/>
      <c r="AA954" s="258"/>
      <c r="AB954" s="259" t="str">
        <f t="shared" ca="1" si="85"/>
        <v/>
      </c>
      <c r="AC954" s="253"/>
      <c r="AD954" s="269"/>
      <c r="AE954" s="260"/>
      <c r="AF954" s="253" t="e">
        <f t="shared" ca="1" si="86"/>
        <v>#NUM!</v>
      </c>
      <c r="AG954" s="259" t="str">
        <f t="shared" ca="1" si="87"/>
        <v/>
      </c>
      <c r="AI954" s="228" t="str">
        <f t="shared" si="88"/>
        <v/>
      </c>
      <c r="AJ954" s="228" t="str">
        <f t="shared" si="89"/>
        <v/>
      </c>
    </row>
    <row r="955" spans="2:36" ht="16.8" hidden="1" thickBot="1" x14ac:dyDescent="0.35">
      <c r="B955" s="252">
        <v>950</v>
      </c>
      <c r="C955" s="253"/>
      <c r="D955" s="253"/>
      <c r="E955" s="253"/>
      <c r="F955" s="253"/>
      <c r="G955" s="253"/>
      <c r="H955" s="253"/>
      <c r="I955" s="253"/>
      <c r="J955" s="253"/>
      <c r="K955" s="253"/>
      <c r="L955" s="253"/>
      <c r="M955" s="253"/>
      <c r="N955" s="254"/>
      <c r="O955" s="254"/>
      <c r="P955" s="255"/>
      <c r="Q955" s="256"/>
      <c r="R955" s="256"/>
      <c r="S955" s="257" t="str">
        <f t="shared" si="84"/>
        <v/>
      </c>
      <c r="T955" s="253"/>
      <c r="U955" s="258"/>
      <c r="V955" s="253"/>
      <c r="W955" s="253"/>
      <c r="X955" s="253"/>
      <c r="Y955" s="253"/>
      <c r="Z955" s="258"/>
      <c r="AA955" s="258"/>
      <c r="AB955" s="259" t="str">
        <f t="shared" ca="1" si="85"/>
        <v/>
      </c>
      <c r="AC955" s="253"/>
      <c r="AD955" s="269"/>
      <c r="AE955" s="260"/>
      <c r="AF955" s="253" t="e">
        <f t="shared" ca="1" si="86"/>
        <v>#NUM!</v>
      </c>
      <c r="AG955" s="259" t="str">
        <f t="shared" ca="1" si="87"/>
        <v/>
      </c>
      <c r="AI955" s="228" t="str">
        <f t="shared" si="88"/>
        <v/>
      </c>
      <c r="AJ955" s="228" t="str">
        <f t="shared" si="89"/>
        <v/>
      </c>
    </row>
    <row r="956" spans="2:36" ht="16.8" hidden="1" thickBot="1" x14ac:dyDescent="0.35">
      <c r="B956" s="252">
        <v>951</v>
      </c>
      <c r="C956" s="253"/>
      <c r="D956" s="253"/>
      <c r="E956" s="253"/>
      <c r="F956" s="253"/>
      <c r="G956" s="253"/>
      <c r="H956" s="253"/>
      <c r="I956" s="253"/>
      <c r="J956" s="253"/>
      <c r="K956" s="253"/>
      <c r="L956" s="253"/>
      <c r="M956" s="253"/>
      <c r="N956" s="254"/>
      <c r="O956" s="254"/>
      <c r="P956" s="255"/>
      <c r="Q956" s="256"/>
      <c r="R956" s="256"/>
      <c r="S956" s="257" t="str">
        <f t="shared" si="84"/>
        <v/>
      </c>
      <c r="T956" s="253"/>
      <c r="U956" s="258"/>
      <c r="V956" s="253"/>
      <c r="W956" s="253"/>
      <c r="X956" s="253"/>
      <c r="Y956" s="253"/>
      <c r="Z956" s="258"/>
      <c r="AA956" s="258"/>
      <c r="AB956" s="259" t="str">
        <f t="shared" ca="1" si="85"/>
        <v/>
      </c>
      <c r="AC956" s="253"/>
      <c r="AD956" s="269"/>
      <c r="AE956" s="260"/>
      <c r="AF956" s="253" t="e">
        <f t="shared" ca="1" si="86"/>
        <v>#NUM!</v>
      </c>
      <c r="AG956" s="259" t="str">
        <f t="shared" ca="1" si="87"/>
        <v/>
      </c>
      <c r="AI956" s="228" t="str">
        <f t="shared" si="88"/>
        <v/>
      </c>
      <c r="AJ956" s="228" t="str">
        <f t="shared" si="89"/>
        <v/>
      </c>
    </row>
    <row r="957" spans="2:36" ht="16.8" hidden="1" thickBot="1" x14ac:dyDescent="0.35">
      <c r="B957" s="252">
        <v>952</v>
      </c>
      <c r="C957" s="253"/>
      <c r="D957" s="253"/>
      <c r="E957" s="253"/>
      <c r="F957" s="253"/>
      <c r="G957" s="253"/>
      <c r="H957" s="253"/>
      <c r="I957" s="253"/>
      <c r="J957" s="253"/>
      <c r="K957" s="253"/>
      <c r="L957" s="253"/>
      <c r="M957" s="253"/>
      <c r="N957" s="254"/>
      <c r="O957" s="254"/>
      <c r="P957" s="255"/>
      <c r="Q957" s="256"/>
      <c r="R957" s="256"/>
      <c r="S957" s="257" t="str">
        <f t="shared" si="84"/>
        <v/>
      </c>
      <c r="T957" s="253"/>
      <c r="U957" s="258"/>
      <c r="V957" s="253"/>
      <c r="W957" s="253"/>
      <c r="X957" s="253"/>
      <c r="Y957" s="253"/>
      <c r="Z957" s="258"/>
      <c r="AA957" s="258"/>
      <c r="AB957" s="259" t="str">
        <f t="shared" ca="1" si="85"/>
        <v/>
      </c>
      <c r="AC957" s="253"/>
      <c r="AD957" s="269"/>
      <c r="AE957" s="260"/>
      <c r="AF957" s="253" t="e">
        <f t="shared" ca="1" si="86"/>
        <v>#NUM!</v>
      </c>
      <c r="AG957" s="259" t="str">
        <f t="shared" ca="1" si="87"/>
        <v/>
      </c>
      <c r="AI957" s="228" t="str">
        <f t="shared" si="88"/>
        <v/>
      </c>
      <c r="AJ957" s="228" t="str">
        <f t="shared" si="89"/>
        <v/>
      </c>
    </row>
    <row r="958" spans="2:36" ht="16.8" hidden="1" thickBot="1" x14ac:dyDescent="0.35">
      <c r="B958" s="252">
        <v>953</v>
      </c>
      <c r="C958" s="253"/>
      <c r="D958" s="253"/>
      <c r="E958" s="253"/>
      <c r="F958" s="253"/>
      <c r="G958" s="253"/>
      <c r="H958" s="253"/>
      <c r="I958" s="253"/>
      <c r="J958" s="253"/>
      <c r="K958" s="253"/>
      <c r="L958" s="253"/>
      <c r="M958" s="253"/>
      <c r="N958" s="254"/>
      <c r="O958" s="254"/>
      <c r="P958" s="255"/>
      <c r="Q958" s="256"/>
      <c r="R958" s="256"/>
      <c r="S958" s="257" t="str">
        <f t="shared" si="84"/>
        <v/>
      </c>
      <c r="T958" s="253"/>
      <c r="U958" s="258"/>
      <c r="V958" s="253"/>
      <c r="W958" s="253"/>
      <c r="X958" s="253"/>
      <c r="Y958" s="253"/>
      <c r="Z958" s="258"/>
      <c r="AA958" s="258"/>
      <c r="AB958" s="259" t="str">
        <f t="shared" ca="1" si="85"/>
        <v/>
      </c>
      <c r="AC958" s="253"/>
      <c r="AD958" s="269"/>
      <c r="AE958" s="260"/>
      <c r="AF958" s="253" t="e">
        <f t="shared" ca="1" si="86"/>
        <v>#NUM!</v>
      </c>
      <c r="AG958" s="259" t="str">
        <f t="shared" ca="1" si="87"/>
        <v/>
      </c>
      <c r="AI958" s="228" t="str">
        <f t="shared" si="88"/>
        <v/>
      </c>
      <c r="AJ958" s="228" t="str">
        <f t="shared" si="89"/>
        <v/>
      </c>
    </row>
    <row r="959" spans="2:36" ht="16.8" hidden="1" thickBot="1" x14ac:dyDescent="0.35">
      <c r="B959" s="252">
        <v>954</v>
      </c>
      <c r="C959" s="253"/>
      <c r="D959" s="253"/>
      <c r="E959" s="253"/>
      <c r="F959" s="253"/>
      <c r="G959" s="253"/>
      <c r="H959" s="253"/>
      <c r="I959" s="253"/>
      <c r="J959" s="253"/>
      <c r="K959" s="253"/>
      <c r="L959" s="253"/>
      <c r="M959" s="253"/>
      <c r="N959" s="254"/>
      <c r="O959" s="254"/>
      <c r="P959" s="255"/>
      <c r="Q959" s="256"/>
      <c r="R959" s="256"/>
      <c r="S959" s="257" t="str">
        <f t="shared" si="84"/>
        <v/>
      </c>
      <c r="T959" s="253"/>
      <c r="U959" s="258"/>
      <c r="V959" s="253"/>
      <c r="W959" s="253"/>
      <c r="X959" s="253"/>
      <c r="Y959" s="253"/>
      <c r="Z959" s="258"/>
      <c r="AA959" s="258"/>
      <c r="AB959" s="259" t="str">
        <f t="shared" ca="1" si="85"/>
        <v/>
      </c>
      <c r="AC959" s="253"/>
      <c r="AD959" s="269"/>
      <c r="AE959" s="260"/>
      <c r="AF959" s="253" t="e">
        <f t="shared" ca="1" si="86"/>
        <v>#NUM!</v>
      </c>
      <c r="AG959" s="259" t="str">
        <f t="shared" ca="1" si="87"/>
        <v/>
      </c>
      <c r="AI959" s="228" t="str">
        <f t="shared" si="88"/>
        <v/>
      </c>
      <c r="AJ959" s="228" t="str">
        <f t="shared" si="89"/>
        <v/>
      </c>
    </row>
    <row r="960" spans="2:36" ht="16.8" hidden="1" thickBot="1" x14ac:dyDescent="0.35">
      <c r="B960" s="252">
        <v>955</v>
      </c>
      <c r="C960" s="253"/>
      <c r="D960" s="253"/>
      <c r="E960" s="253"/>
      <c r="F960" s="253"/>
      <c r="G960" s="253"/>
      <c r="H960" s="253"/>
      <c r="I960" s="253"/>
      <c r="J960" s="253"/>
      <c r="K960" s="253"/>
      <c r="L960" s="253"/>
      <c r="M960" s="253"/>
      <c r="N960" s="254"/>
      <c r="O960" s="254"/>
      <c r="P960" s="255"/>
      <c r="Q960" s="256"/>
      <c r="R960" s="256"/>
      <c r="S960" s="257" t="str">
        <f t="shared" si="84"/>
        <v/>
      </c>
      <c r="T960" s="253"/>
      <c r="U960" s="258"/>
      <c r="V960" s="253"/>
      <c r="W960" s="253"/>
      <c r="X960" s="253"/>
      <c r="Y960" s="253"/>
      <c r="Z960" s="258"/>
      <c r="AA960" s="258"/>
      <c r="AB960" s="259" t="str">
        <f t="shared" ca="1" si="85"/>
        <v/>
      </c>
      <c r="AC960" s="253"/>
      <c r="AD960" s="269"/>
      <c r="AE960" s="260"/>
      <c r="AF960" s="253" t="e">
        <f t="shared" ca="1" si="86"/>
        <v>#NUM!</v>
      </c>
      <c r="AG960" s="259" t="str">
        <f t="shared" ca="1" si="87"/>
        <v/>
      </c>
      <c r="AI960" s="228" t="str">
        <f t="shared" si="88"/>
        <v/>
      </c>
      <c r="AJ960" s="228" t="str">
        <f t="shared" si="89"/>
        <v/>
      </c>
    </row>
    <row r="961" spans="2:36" ht="16.8" hidden="1" thickBot="1" x14ac:dyDescent="0.35">
      <c r="B961" s="252">
        <v>956</v>
      </c>
      <c r="C961" s="253"/>
      <c r="D961" s="253"/>
      <c r="E961" s="253"/>
      <c r="F961" s="253"/>
      <c r="G961" s="253"/>
      <c r="H961" s="253"/>
      <c r="I961" s="253"/>
      <c r="J961" s="253"/>
      <c r="K961" s="253"/>
      <c r="L961" s="253"/>
      <c r="M961" s="253"/>
      <c r="N961" s="254"/>
      <c r="O961" s="254"/>
      <c r="P961" s="255"/>
      <c r="Q961" s="256"/>
      <c r="R961" s="256"/>
      <c r="S961" s="257" t="str">
        <f t="shared" si="84"/>
        <v/>
      </c>
      <c r="T961" s="253"/>
      <c r="U961" s="258"/>
      <c r="V961" s="253"/>
      <c r="W961" s="253"/>
      <c r="X961" s="253"/>
      <c r="Y961" s="253"/>
      <c r="Z961" s="258"/>
      <c r="AA961" s="258"/>
      <c r="AB961" s="259" t="str">
        <f t="shared" ca="1" si="85"/>
        <v/>
      </c>
      <c r="AC961" s="253"/>
      <c r="AD961" s="269"/>
      <c r="AE961" s="260"/>
      <c r="AF961" s="253" t="e">
        <f t="shared" ca="1" si="86"/>
        <v>#NUM!</v>
      </c>
      <c r="AG961" s="259" t="str">
        <f t="shared" ca="1" si="87"/>
        <v/>
      </c>
      <c r="AI961" s="228" t="str">
        <f t="shared" si="88"/>
        <v/>
      </c>
      <c r="AJ961" s="228" t="str">
        <f t="shared" si="89"/>
        <v/>
      </c>
    </row>
    <row r="962" spans="2:36" ht="16.8" hidden="1" thickBot="1" x14ac:dyDescent="0.35">
      <c r="B962" s="252">
        <v>957</v>
      </c>
      <c r="C962" s="253"/>
      <c r="D962" s="253"/>
      <c r="E962" s="253"/>
      <c r="F962" s="253"/>
      <c r="G962" s="253"/>
      <c r="H962" s="253"/>
      <c r="I962" s="253"/>
      <c r="J962" s="253"/>
      <c r="K962" s="253"/>
      <c r="L962" s="253"/>
      <c r="M962" s="253"/>
      <c r="N962" s="254"/>
      <c r="O962" s="254"/>
      <c r="P962" s="255"/>
      <c r="Q962" s="256"/>
      <c r="R962" s="256"/>
      <c r="S962" s="257" t="str">
        <f t="shared" si="84"/>
        <v/>
      </c>
      <c r="T962" s="253"/>
      <c r="U962" s="258"/>
      <c r="V962" s="253"/>
      <c r="W962" s="253"/>
      <c r="X962" s="253"/>
      <c r="Y962" s="253"/>
      <c r="Z962" s="258"/>
      <c r="AA962" s="258"/>
      <c r="AB962" s="259" t="str">
        <f t="shared" ca="1" si="85"/>
        <v/>
      </c>
      <c r="AC962" s="253"/>
      <c r="AD962" s="269"/>
      <c r="AE962" s="260"/>
      <c r="AF962" s="253" t="e">
        <f t="shared" ca="1" si="86"/>
        <v>#NUM!</v>
      </c>
      <c r="AG962" s="259" t="str">
        <f t="shared" ca="1" si="87"/>
        <v/>
      </c>
      <c r="AI962" s="228" t="str">
        <f t="shared" si="88"/>
        <v/>
      </c>
      <c r="AJ962" s="228" t="str">
        <f t="shared" si="89"/>
        <v/>
      </c>
    </row>
    <row r="963" spans="2:36" ht="16.8" hidden="1" thickBot="1" x14ac:dyDescent="0.35">
      <c r="B963" s="252">
        <v>958</v>
      </c>
      <c r="C963" s="253"/>
      <c r="D963" s="253"/>
      <c r="E963" s="253"/>
      <c r="F963" s="253"/>
      <c r="G963" s="253"/>
      <c r="H963" s="253"/>
      <c r="I963" s="253"/>
      <c r="J963" s="253"/>
      <c r="K963" s="253"/>
      <c r="L963" s="253"/>
      <c r="M963" s="253"/>
      <c r="N963" s="254"/>
      <c r="O963" s="254"/>
      <c r="P963" s="255"/>
      <c r="Q963" s="256"/>
      <c r="R963" s="256"/>
      <c r="S963" s="257" t="str">
        <f t="shared" si="84"/>
        <v/>
      </c>
      <c r="T963" s="253"/>
      <c r="U963" s="258"/>
      <c r="V963" s="253"/>
      <c r="W963" s="253"/>
      <c r="X963" s="253"/>
      <c r="Y963" s="253"/>
      <c r="Z963" s="258"/>
      <c r="AA963" s="258"/>
      <c r="AB963" s="259" t="str">
        <f t="shared" ca="1" si="85"/>
        <v/>
      </c>
      <c r="AC963" s="253"/>
      <c r="AD963" s="269"/>
      <c r="AE963" s="260"/>
      <c r="AF963" s="253" t="e">
        <f t="shared" ca="1" si="86"/>
        <v>#NUM!</v>
      </c>
      <c r="AG963" s="259" t="str">
        <f t="shared" ca="1" si="87"/>
        <v/>
      </c>
      <c r="AI963" s="228" t="str">
        <f t="shared" si="88"/>
        <v/>
      </c>
      <c r="AJ963" s="228" t="str">
        <f t="shared" si="89"/>
        <v/>
      </c>
    </row>
    <row r="964" spans="2:36" ht="16.8" hidden="1" thickBot="1" x14ac:dyDescent="0.35">
      <c r="B964" s="252">
        <v>959</v>
      </c>
      <c r="C964" s="253"/>
      <c r="D964" s="253"/>
      <c r="E964" s="253"/>
      <c r="F964" s="253"/>
      <c r="G964" s="253"/>
      <c r="H964" s="253"/>
      <c r="I964" s="253"/>
      <c r="J964" s="253"/>
      <c r="K964" s="253"/>
      <c r="L964" s="253"/>
      <c r="M964" s="253"/>
      <c r="N964" s="254"/>
      <c r="O964" s="254"/>
      <c r="P964" s="255"/>
      <c r="Q964" s="256"/>
      <c r="R964" s="256"/>
      <c r="S964" s="257" t="str">
        <f t="shared" si="84"/>
        <v/>
      </c>
      <c r="T964" s="253"/>
      <c r="U964" s="258"/>
      <c r="V964" s="253"/>
      <c r="W964" s="253"/>
      <c r="X964" s="253"/>
      <c r="Y964" s="253"/>
      <c r="Z964" s="258"/>
      <c r="AA964" s="258"/>
      <c r="AB964" s="259" t="str">
        <f t="shared" ca="1" si="85"/>
        <v/>
      </c>
      <c r="AC964" s="253"/>
      <c r="AD964" s="269"/>
      <c r="AE964" s="260"/>
      <c r="AF964" s="253" t="e">
        <f t="shared" ca="1" si="86"/>
        <v>#NUM!</v>
      </c>
      <c r="AG964" s="259" t="str">
        <f t="shared" ca="1" si="87"/>
        <v/>
      </c>
      <c r="AI964" s="228" t="str">
        <f t="shared" si="88"/>
        <v/>
      </c>
      <c r="AJ964" s="228" t="str">
        <f t="shared" si="89"/>
        <v/>
      </c>
    </row>
    <row r="965" spans="2:36" ht="16.8" hidden="1" thickBot="1" x14ac:dyDescent="0.35">
      <c r="B965" s="252">
        <v>960</v>
      </c>
      <c r="C965" s="253"/>
      <c r="D965" s="253"/>
      <c r="E965" s="253"/>
      <c r="F965" s="253"/>
      <c r="G965" s="253"/>
      <c r="H965" s="253"/>
      <c r="I965" s="253"/>
      <c r="J965" s="253"/>
      <c r="K965" s="253"/>
      <c r="L965" s="253"/>
      <c r="M965" s="253"/>
      <c r="N965" s="254"/>
      <c r="O965" s="254"/>
      <c r="P965" s="255"/>
      <c r="Q965" s="256"/>
      <c r="R965" s="256"/>
      <c r="S965" s="257" t="str">
        <f t="shared" si="84"/>
        <v/>
      </c>
      <c r="T965" s="253"/>
      <c r="U965" s="258"/>
      <c r="V965" s="253"/>
      <c r="W965" s="253"/>
      <c r="X965" s="253"/>
      <c r="Y965" s="253"/>
      <c r="Z965" s="258"/>
      <c r="AA965" s="258"/>
      <c r="AB965" s="259" t="str">
        <f t="shared" ca="1" si="85"/>
        <v/>
      </c>
      <c r="AC965" s="253"/>
      <c r="AD965" s="269"/>
      <c r="AE965" s="260"/>
      <c r="AF965" s="253" t="e">
        <f t="shared" ca="1" si="86"/>
        <v>#NUM!</v>
      </c>
      <c r="AG965" s="259" t="str">
        <f t="shared" ca="1" si="87"/>
        <v/>
      </c>
      <c r="AI965" s="228" t="str">
        <f t="shared" si="88"/>
        <v/>
      </c>
      <c r="AJ965" s="228" t="str">
        <f t="shared" si="89"/>
        <v/>
      </c>
    </row>
    <row r="966" spans="2:36" ht="16.8" hidden="1" thickBot="1" x14ac:dyDescent="0.35">
      <c r="B966" s="252">
        <v>961</v>
      </c>
      <c r="C966" s="253"/>
      <c r="D966" s="253"/>
      <c r="E966" s="253"/>
      <c r="F966" s="253"/>
      <c r="G966" s="253"/>
      <c r="H966" s="253"/>
      <c r="I966" s="253"/>
      <c r="J966" s="253"/>
      <c r="K966" s="253"/>
      <c r="L966" s="253"/>
      <c r="M966" s="253"/>
      <c r="N966" s="254"/>
      <c r="O966" s="254"/>
      <c r="P966" s="255"/>
      <c r="Q966" s="256"/>
      <c r="R966" s="256"/>
      <c r="S966" s="257" t="str">
        <f t="shared" si="84"/>
        <v/>
      </c>
      <c r="T966" s="253"/>
      <c r="U966" s="258"/>
      <c r="V966" s="253"/>
      <c r="W966" s="253"/>
      <c r="X966" s="253"/>
      <c r="Y966" s="253"/>
      <c r="Z966" s="258"/>
      <c r="AA966" s="258"/>
      <c r="AB966" s="259" t="str">
        <f t="shared" ca="1" si="85"/>
        <v/>
      </c>
      <c r="AC966" s="253"/>
      <c r="AD966" s="269"/>
      <c r="AE966" s="260"/>
      <c r="AF966" s="253" t="e">
        <f t="shared" ca="1" si="86"/>
        <v>#NUM!</v>
      </c>
      <c r="AG966" s="259" t="str">
        <f t="shared" ca="1" si="87"/>
        <v/>
      </c>
      <c r="AI966" s="228" t="str">
        <f t="shared" si="88"/>
        <v/>
      </c>
      <c r="AJ966" s="228" t="str">
        <f t="shared" si="89"/>
        <v/>
      </c>
    </row>
    <row r="967" spans="2:36" ht="16.8" hidden="1" thickBot="1" x14ac:dyDescent="0.35">
      <c r="B967" s="252">
        <v>962</v>
      </c>
      <c r="C967" s="253"/>
      <c r="D967" s="253"/>
      <c r="E967" s="253"/>
      <c r="F967" s="253"/>
      <c r="G967" s="253"/>
      <c r="H967" s="253"/>
      <c r="I967" s="253"/>
      <c r="J967" s="253"/>
      <c r="K967" s="253"/>
      <c r="L967" s="253"/>
      <c r="M967" s="253"/>
      <c r="N967" s="254"/>
      <c r="O967" s="254"/>
      <c r="P967" s="255"/>
      <c r="Q967" s="256"/>
      <c r="R967" s="256"/>
      <c r="S967" s="257" t="str">
        <f t="shared" ref="S967:S1030" si="90">IF(O967&lt;&gt;0,IF(P967&lt;&gt;0,SUM(P967+Q967*O967+O967*R967),IF(Q967&lt;&gt;0,SUM(P967+Q967*O967+O967*R967),"")),IF(P967&lt;&gt;0,SUM(P967+Q967*N967+N967*R967),IF(Q967&lt;&gt;0,SUM(P967+Q967*N967+N967*R967),"")))</f>
        <v/>
      </c>
      <c r="T967" s="253"/>
      <c r="U967" s="258"/>
      <c r="V967" s="253"/>
      <c r="W967" s="253"/>
      <c r="X967" s="253"/>
      <c r="Y967" s="253"/>
      <c r="Z967" s="258"/>
      <c r="AA967" s="258"/>
      <c r="AB967" s="259" t="str">
        <f t="shared" ref="AB967:AB1030" ca="1" si="91">IFERROR(IF(Z967&lt;&gt;"",IF(AA967="",CONCATENATE(DATEDIF(Z967,TODAY(),"D")," dias"),CONCATENATE(DATEDIF(Z967,AA967,"D")," dias")),""),"")</f>
        <v/>
      </c>
      <c r="AC967" s="253"/>
      <c r="AD967" s="269"/>
      <c r="AE967" s="260"/>
      <c r="AF967" s="253" t="e">
        <f t="shared" ref="AF967:AF1030" ca="1" si="92">DATEDIF(TODAY(),U967,"D")</f>
        <v>#NUM!</v>
      </c>
      <c r="AG967" s="259" t="str">
        <f t="shared" ref="AG967:AG1030" ca="1" si="93">IFERROR(IF(Z967&lt;&gt;"",IF(AA967="",DATEDIF(Z967,TODAY(),"D"),DATEDIF(Z967,AA967,"D")),""),"")</f>
        <v/>
      </c>
      <c r="AI967" s="228" t="str">
        <f t="shared" ref="AI967:AI1030" si="94">IF(I967&lt;&gt;"",IF(F967&lt;&gt;"",CONCATENATE(I967," - ",G967," (",F967,")"),CONCATENATE(I967," - ",G967)),"")</f>
        <v/>
      </c>
      <c r="AJ967" s="228" t="str">
        <f t="shared" ref="AJ967:AJ1030" si="95">IF(I967&lt;&gt;"",IF(F967&lt;&gt;"",CONCATENATE(I967," - ",G967," (",F967,")"),CONCATENATE(I967," - ",G967)),"")</f>
        <v/>
      </c>
    </row>
    <row r="968" spans="2:36" ht="16.8" hidden="1" thickBot="1" x14ac:dyDescent="0.35">
      <c r="B968" s="252">
        <v>963</v>
      </c>
      <c r="C968" s="253"/>
      <c r="D968" s="253"/>
      <c r="E968" s="253"/>
      <c r="F968" s="253"/>
      <c r="G968" s="253"/>
      <c r="H968" s="253"/>
      <c r="I968" s="253"/>
      <c r="J968" s="253"/>
      <c r="K968" s="253"/>
      <c r="L968" s="253"/>
      <c r="M968" s="253"/>
      <c r="N968" s="254"/>
      <c r="O968" s="254"/>
      <c r="P968" s="255"/>
      <c r="Q968" s="256"/>
      <c r="R968" s="256"/>
      <c r="S968" s="257" t="str">
        <f t="shared" si="90"/>
        <v/>
      </c>
      <c r="T968" s="253"/>
      <c r="U968" s="258"/>
      <c r="V968" s="253"/>
      <c r="W968" s="253"/>
      <c r="X968" s="253"/>
      <c r="Y968" s="253"/>
      <c r="Z968" s="258"/>
      <c r="AA968" s="258"/>
      <c r="AB968" s="259" t="str">
        <f t="shared" ca="1" si="91"/>
        <v/>
      </c>
      <c r="AC968" s="253"/>
      <c r="AD968" s="269"/>
      <c r="AE968" s="260"/>
      <c r="AF968" s="253" t="e">
        <f t="shared" ca="1" si="92"/>
        <v>#NUM!</v>
      </c>
      <c r="AG968" s="259" t="str">
        <f t="shared" ca="1" si="93"/>
        <v/>
      </c>
      <c r="AI968" s="228" t="str">
        <f t="shared" si="94"/>
        <v/>
      </c>
      <c r="AJ968" s="228" t="str">
        <f t="shared" si="95"/>
        <v/>
      </c>
    </row>
    <row r="969" spans="2:36" ht="16.8" hidden="1" thickBot="1" x14ac:dyDescent="0.35">
      <c r="B969" s="252">
        <v>964</v>
      </c>
      <c r="C969" s="253"/>
      <c r="D969" s="253"/>
      <c r="E969" s="253"/>
      <c r="F969" s="253"/>
      <c r="G969" s="253"/>
      <c r="H969" s="253"/>
      <c r="I969" s="253"/>
      <c r="J969" s="253"/>
      <c r="K969" s="253"/>
      <c r="L969" s="253"/>
      <c r="M969" s="253"/>
      <c r="N969" s="254"/>
      <c r="O969" s="254"/>
      <c r="P969" s="255"/>
      <c r="Q969" s="256"/>
      <c r="R969" s="256"/>
      <c r="S969" s="257" t="str">
        <f t="shared" si="90"/>
        <v/>
      </c>
      <c r="T969" s="253"/>
      <c r="U969" s="258"/>
      <c r="V969" s="253"/>
      <c r="W969" s="253"/>
      <c r="X969" s="253"/>
      <c r="Y969" s="253"/>
      <c r="Z969" s="258"/>
      <c r="AA969" s="258"/>
      <c r="AB969" s="259" t="str">
        <f t="shared" ca="1" si="91"/>
        <v/>
      </c>
      <c r="AC969" s="253"/>
      <c r="AD969" s="269"/>
      <c r="AE969" s="260"/>
      <c r="AF969" s="253" t="e">
        <f t="shared" ca="1" si="92"/>
        <v>#NUM!</v>
      </c>
      <c r="AG969" s="259" t="str">
        <f t="shared" ca="1" si="93"/>
        <v/>
      </c>
      <c r="AI969" s="228" t="str">
        <f t="shared" si="94"/>
        <v/>
      </c>
      <c r="AJ969" s="228" t="str">
        <f t="shared" si="95"/>
        <v/>
      </c>
    </row>
    <row r="970" spans="2:36" ht="16.8" hidden="1" thickBot="1" x14ac:dyDescent="0.35">
      <c r="B970" s="252">
        <v>965</v>
      </c>
      <c r="C970" s="253"/>
      <c r="D970" s="253"/>
      <c r="E970" s="253"/>
      <c r="F970" s="253"/>
      <c r="G970" s="253"/>
      <c r="H970" s="253"/>
      <c r="I970" s="253"/>
      <c r="J970" s="253"/>
      <c r="K970" s="253"/>
      <c r="L970" s="253"/>
      <c r="M970" s="253"/>
      <c r="N970" s="254"/>
      <c r="O970" s="254"/>
      <c r="P970" s="255"/>
      <c r="Q970" s="256"/>
      <c r="R970" s="256"/>
      <c r="S970" s="257" t="str">
        <f t="shared" si="90"/>
        <v/>
      </c>
      <c r="T970" s="253"/>
      <c r="U970" s="258"/>
      <c r="V970" s="253"/>
      <c r="W970" s="253"/>
      <c r="X970" s="253"/>
      <c r="Y970" s="253"/>
      <c r="Z970" s="258"/>
      <c r="AA970" s="258"/>
      <c r="AB970" s="259" t="str">
        <f t="shared" ca="1" si="91"/>
        <v/>
      </c>
      <c r="AC970" s="253"/>
      <c r="AD970" s="269"/>
      <c r="AE970" s="260"/>
      <c r="AF970" s="253" t="e">
        <f t="shared" ca="1" si="92"/>
        <v>#NUM!</v>
      </c>
      <c r="AG970" s="259" t="str">
        <f t="shared" ca="1" si="93"/>
        <v/>
      </c>
      <c r="AI970" s="228" t="str">
        <f t="shared" si="94"/>
        <v/>
      </c>
      <c r="AJ970" s="228" t="str">
        <f t="shared" si="95"/>
        <v/>
      </c>
    </row>
    <row r="971" spans="2:36" ht="16.8" hidden="1" thickBot="1" x14ac:dyDescent="0.35">
      <c r="B971" s="252">
        <v>966</v>
      </c>
      <c r="C971" s="253"/>
      <c r="D971" s="253"/>
      <c r="E971" s="253"/>
      <c r="F971" s="253"/>
      <c r="G971" s="253"/>
      <c r="H971" s="253"/>
      <c r="I971" s="253"/>
      <c r="J971" s="253"/>
      <c r="K971" s="253"/>
      <c r="L971" s="253"/>
      <c r="M971" s="253"/>
      <c r="N971" s="254"/>
      <c r="O971" s="254"/>
      <c r="P971" s="255"/>
      <c r="Q971" s="256"/>
      <c r="R971" s="256"/>
      <c r="S971" s="257" t="str">
        <f t="shared" si="90"/>
        <v/>
      </c>
      <c r="T971" s="253"/>
      <c r="U971" s="258"/>
      <c r="V971" s="253"/>
      <c r="W971" s="253"/>
      <c r="X971" s="253"/>
      <c r="Y971" s="253"/>
      <c r="Z971" s="258"/>
      <c r="AA971" s="258"/>
      <c r="AB971" s="259" t="str">
        <f t="shared" ca="1" si="91"/>
        <v/>
      </c>
      <c r="AC971" s="253"/>
      <c r="AD971" s="269"/>
      <c r="AE971" s="260"/>
      <c r="AF971" s="253" t="e">
        <f t="shared" ca="1" si="92"/>
        <v>#NUM!</v>
      </c>
      <c r="AG971" s="259" t="str">
        <f t="shared" ca="1" si="93"/>
        <v/>
      </c>
      <c r="AI971" s="228" t="str">
        <f t="shared" si="94"/>
        <v/>
      </c>
      <c r="AJ971" s="228" t="str">
        <f t="shared" si="95"/>
        <v/>
      </c>
    </row>
    <row r="972" spans="2:36" ht="16.8" hidden="1" thickBot="1" x14ac:dyDescent="0.35">
      <c r="B972" s="252">
        <v>967</v>
      </c>
      <c r="C972" s="253"/>
      <c r="D972" s="253"/>
      <c r="E972" s="253"/>
      <c r="F972" s="253"/>
      <c r="G972" s="253"/>
      <c r="H972" s="253"/>
      <c r="I972" s="253"/>
      <c r="J972" s="253"/>
      <c r="K972" s="253"/>
      <c r="L972" s="253"/>
      <c r="M972" s="253"/>
      <c r="N972" s="254"/>
      <c r="O972" s="254"/>
      <c r="P972" s="255"/>
      <c r="Q972" s="256"/>
      <c r="R972" s="256"/>
      <c r="S972" s="257" t="str">
        <f t="shared" si="90"/>
        <v/>
      </c>
      <c r="T972" s="253"/>
      <c r="U972" s="258"/>
      <c r="V972" s="253"/>
      <c r="W972" s="253"/>
      <c r="X972" s="253"/>
      <c r="Y972" s="253"/>
      <c r="Z972" s="258"/>
      <c r="AA972" s="258"/>
      <c r="AB972" s="259" t="str">
        <f t="shared" ca="1" si="91"/>
        <v/>
      </c>
      <c r="AC972" s="253"/>
      <c r="AD972" s="269"/>
      <c r="AE972" s="260"/>
      <c r="AF972" s="253" t="e">
        <f t="shared" ca="1" si="92"/>
        <v>#NUM!</v>
      </c>
      <c r="AG972" s="259" t="str">
        <f t="shared" ca="1" si="93"/>
        <v/>
      </c>
      <c r="AI972" s="228" t="str">
        <f t="shared" si="94"/>
        <v/>
      </c>
      <c r="AJ972" s="228" t="str">
        <f t="shared" si="95"/>
        <v/>
      </c>
    </row>
    <row r="973" spans="2:36" ht="16.8" hidden="1" thickBot="1" x14ac:dyDescent="0.35">
      <c r="B973" s="252">
        <v>968</v>
      </c>
      <c r="C973" s="253"/>
      <c r="D973" s="253"/>
      <c r="E973" s="253"/>
      <c r="F973" s="253"/>
      <c r="G973" s="253"/>
      <c r="H973" s="253"/>
      <c r="I973" s="253"/>
      <c r="J973" s="253"/>
      <c r="K973" s="253"/>
      <c r="L973" s="253"/>
      <c r="M973" s="253"/>
      <c r="N973" s="254"/>
      <c r="O973" s="254"/>
      <c r="P973" s="255"/>
      <c r="Q973" s="256"/>
      <c r="R973" s="256"/>
      <c r="S973" s="257" t="str">
        <f t="shared" si="90"/>
        <v/>
      </c>
      <c r="T973" s="253"/>
      <c r="U973" s="258"/>
      <c r="V973" s="253"/>
      <c r="W973" s="253"/>
      <c r="X973" s="253"/>
      <c r="Y973" s="253"/>
      <c r="Z973" s="258"/>
      <c r="AA973" s="258"/>
      <c r="AB973" s="259" t="str">
        <f t="shared" ca="1" si="91"/>
        <v/>
      </c>
      <c r="AC973" s="253"/>
      <c r="AD973" s="269"/>
      <c r="AE973" s="260"/>
      <c r="AF973" s="253" t="e">
        <f t="shared" ca="1" si="92"/>
        <v>#NUM!</v>
      </c>
      <c r="AG973" s="259" t="str">
        <f t="shared" ca="1" si="93"/>
        <v/>
      </c>
      <c r="AI973" s="228" t="str">
        <f t="shared" si="94"/>
        <v/>
      </c>
      <c r="AJ973" s="228" t="str">
        <f t="shared" si="95"/>
        <v/>
      </c>
    </row>
    <row r="974" spans="2:36" ht="16.8" hidden="1" thickBot="1" x14ac:dyDescent="0.35">
      <c r="B974" s="252">
        <v>969</v>
      </c>
      <c r="C974" s="253"/>
      <c r="D974" s="253"/>
      <c r="E974" s="253"/>
      <c r="F974" s="253"/>
      <c r="G974" s="253"/>
      <c r="H974" s="253"/>
      <c r="I974" s="253"/>
      <c r="J974" s="253"/>
      <c r="K974" s="253"/>
      <c r="L974" s="253"/>
      <c r="M974" s="253"/>
      <c r="N974" s="254"/>
      <c r="O974" s="254"/>
      <c r="P974" s="255"/>
      <c r="Q974" s="256"/>
      <c r="R974" s="256"/>
      <c r="S974" s="257" t="str">
        <f t="shared" si="90"/>
        <v/>
      </c>
      <c r="T974" s="253"/>
      <c r="U974" s="258"/>
      <c r="V974" s="253"/>
      <c r="W974" s="253"/>
      <c r="X974" s="253"/>
      <c r="Y974" s="253"/>
      <c r="Z974" s="258"/>
      <c r="AA974" s="258"/>
      <c r="AB974" s="259" t="str">
        <f t="shared" ca="1" si="91"/>
        <v/>
      </c>
      <c r="AC974" s="253"/>
      <c r="AD974" s="269"/>
      <c r="AE974" s="260"/>
      <c r="AF974" s="253" t="e">
        <f t="shared" ca="1" si="92"/>
        <v>#NUM!</v>
      </c>
      <c r="AG974" s="259" t="str">
        <f t="shared" ca="1" si="93"/>
        <v/>
      </c>
      <c r="AI974" s="228" t="str">
        <f t="shared" si="94"/>
        <v/>
      </c>
      <c r="AJ974" s="228" t="str">
        <f t="shared" si="95"/>
        <v/>
      </c>
    </row>
    <row r="975" spans="2:36" ht="16.8" hidden="1" thickBot="1" x14ac:dyDescent="0.35">
      <c r="B975" s="252">
        <v>970</v>
      </c>
      <c r="C975" s="253"/>
      <c r="D975" s="253"/>
      <c r="E975" s="253"/>
      <c r="F975" s="253"/>
      <c r="G975" s="253"/>
      <c r="H975" s="253"/>
      <c r="I975" s="253"/>
      <c r="J975" s="253"/>
      <c r="K975" s="253"/>
      <c r="L975" s="253"/>
      <c r="M975" s="253"/>
      <c r="N975" s="254"/>
      <c r="O975" s="254"/>
      <c r="P975" s="255"/>
      <c r="Q975" s="256"/>
      <c r="R975" s="256"/>
      <c r="S975" s="257" t="str">
        <f t="shared" si="90"/>
        <v/>
      </c>
      <c r="T975" s="253"/>
      <c r="U975" s="258"/>
      <c r="V975" s="253"/>
      <c r="W975" s="253"/>
      <c r="X975" s="253"/>
      <c r="Y975" s="253"/>
      <c r="Z975" s="258"/>
      <c r="AA975" s="258"/>
      <c r="AB975" s="259" t="str">
        <f t="shared" ca="1" si="91"/>
        <v/>
      </c>
      <c r="AC975" s="253"/>
      <c r="AD975" s="269"/>
      <c r="AE975" s="260"/>
      <c r="AF975" s="253" t="e">
        <f t="shared" ca="1" si="92"/>
        <v>#NUM!</v>
      </c>
      <c r="AG975" s="259" t="str">
        <f t="shared" ca="1" si="93"/>
        <v/>
      </c>
      <c r="AI975" s="228" t="str">
        <f t="shared" si="94"/>
        <v/>
      </c>
      <c r="AJ975" s="228" t="str">
        <f t="shared" si="95"/>
        <v/>
      </c>
    </row>
    <row r="976" spans="2:36" ht="16.8" hidden="1" thickBot="1" x14ac:dyDescent="0.35">
      <c r="B976" s="252">
        <v>971</v>
      </c>
      <c r="C976" s="253"/>
      <c r="D976" s="253"/>
      <c r="E976" s="253"/>
      <c r="F976" s="253"/>
      <c r="G976" s="253"/>
      <c r="H976" s="253"/>
      <c r="I976" s="253"/>
      <c r="J976" s="253"/>
      <c r="K976" s="253"/>
      <c r="L976" s="253"/>
      <c r="M976" s="253"/>
      <c r="N976" s="254"/>
      <c r="O976" s="254"/>
      <c r="P976" s="255"/>
      <c r="Q976" s="256"/>
      <c r="R976" s="256"/>
      <c r="S976" s="257" t="str">
        <f t="shared" si="90"/>
        <v/>
      </c>
      <c r="T976" s="253"/>
      <c r="U976" s="258"/>
      <c r="V976" s="253"/>
      <c r="W976" s="253"/>
      <c r="X976" s="253"/>
      <c r="Y976" s="253"/>
      <c r="Z976" s="258"/>
      <c r="AA976" s="258"/>
      <c r="AB976" s="259" t="str">
        <f t="shared" ca="1" si="91"/>
        <v/>
      </c>
      <c r="AC976" s="253"/>
      <c r="AD976" s="269"/>
      <c r="AE976" s="260"/>
      <c r="AF976" s="253" t="e">
        <f t="shared" ca="1" si="92"/>
        <v>#NUM!</v>
      </c>
      <c r="AG976" s="259" t="str">
        <f t="shared" ca="1" si="93"/>
        <v/>
      </c>
      <c r="AI976" s="228" t="str">
        <f t="shared" si="94"/>
        <v/>
      </c>
      <c r="AJ976" s="228" t="str">
        <f t="shared" si="95"/>
        <v/>
      </c>
    </row>
    <row r="977" spans="2:36" ht="16.8" hidden="1" thickBot="1" x14ac:dyDescent="0.35">
      <c r="B977" s="252">
        <v>972</v>
      </c>
      <c r="C977" s="253"/>
      <c r="D977" s="253"/>
      <c r="E977" s="253"/>
      <c r="F977" s="253"/>
      <c r="G977" s="253"/>
      <c r="H977" s="253"/>
      <c r="I977" s="253"/>
      <c r="J977" s="253"/>
      <c r="K977" s="253"/>
      <c r="L977" s="253"/>
      <c r="M977" s="253"/>
      <c r="N977" s="254"/>
      <c r="O977" s="254"/>
      <c r="P977" s="255"/>
      <c r="Q977" s="256"/>
      <c r="R977" s="256"/>
      <c r="S977" s="257" t="str">
        <f t="shared" si="90"/>
        <v/>
      </c>
      <c r="T977" s="253"/>
      <c r="U977" s="258"/>
      <c r="V977" s="253"/>
      <c r="W977" s="253"/>
      <c r="X977" s="253"/>
      <c r="Y977" s="253"/>
      <c r="Z977" s="258"/>
      <c r="AA977" s="258"/>
      <c r="AB977" s="259" t="str">
        <f t="shared" ca="1" si="91"/>
        <v/>
      </c>
      <c r="AC977" s="253"/>
      <c r="AD977" s="269"/>
      <c r="AE977" s="260"/>
      <c r="AF977" s="253" t="e">
        <f t="shared" ca="1" si="92"/>
        <v>#NUM!</v>
      </c>
      <c r="AG977" s="259" t="str">
        <f t="shared" ca="1" si="93"/>
        <v/>
      </c>
      <c r="AI977" s="228" t="str">
        <f t="shared" si="94"/>
        <v/>
      </c>
      <c r="AJ977" s="228" t="str">
        <f t="shared" si="95"/>
        <v/>
      </c>
    </row>
    <row r="978" spans="2:36" ht="16.8" hidden="1" thickBot="1" x14ac:dyDescent="0.35">
      <c r="B978" s="252">
        <v>973</v>
      </c>
      <c r="C978" s="253"/>
      <c r="D978" s="253"/>
      <c r="E978" s="253"/>
      <c r="F978" s="253"/>
      <c r="G978" s="253"/>
      <c r="H978" s="253"/>
      <c r="I978" s="253"/>
      <c r="J978" s="253"/>
      <c r="K978" s="253"/>
      <c r="L978" s="253"/>
      <c r="M978" s="253"/>
      <c r="N978" s="254"/>
      <c r="O978" s="254"/>
      <c r="P978" s="255"/>
      <c r="Q978" s="256"/>
      <c r="R978" s="256"/>
      <c r="S978" s="257" t="str">
        <f t="shared" si="90"/>
        <v/>
      </c>
      <c r="T978" s="253"/>
      <c r="U978" s="258"/>
      <c r="V978" s="253"/>
      <c r="W978" s="253"/>
      <c r="X978" s="253"/>
      <c r="Y978" s="253"/>
      <c r="Z978" s="258"/>
      <c r="AA978" s="258"/>
      <c r="AB978" s="259" t="str">
        <f t="shared" ca="1" si="91"/>
        <v/>
      </c>
      <c r="AC978" s="253"/>
      <c r="AD978" s="269"/>
      <c r="AE978" s="260"/>
      <c r="AF978" s="253" t="e">
        <f t="shared" ca="1" si="92"/>
        <v>#NUM!</v>
      </c>
      <c r="AG978" s="259" t="str">
        <f t="shared" ca="1" si="93"/>
        <v/>
      </c>
      <c r="AI978" s="228" t="str">
        <f t="shared" si="94"/>
        <v/>
      </c>
      <c r="AJ978" s="228" t="str">
        <f t="shared" si="95"/>
        <v/>
      </c>
    </row>
    <row r="979" spans="2:36" ht="16.8" hidden="1" thickBot="1" x14ac:dyDescent="0.35">
      <c r="B979" s="252">
        <v>974</v>
      </c>
      <c r="C979" s="253"/>
      <c r="D979" s="253"/>
      <c r="E979" s="253"/>
      <c r="F979" s="253"/>
      <c r="G979" s="253"/>
      <c r="H979" s="253"/>
      <c r="I979" s="253"/>
      <c r="J979" s="253"/>
      <c r="K979" s="253"/>
      <c r="L979" s="253"/>
      <c r="M979" s="253"/>
      <c r="N979" s="254"/>
      <c r="O979" s="254"/>
      <c r="P979" s="255"/>
      <c r="Q979" s="256"/>
      <c r="R979" s="256"/>
      <c r="S979" s="257" t="str">
        <f t="shared" si="90"/>
        <v/>
      </c>
      <c r="T979" s="253"/>
      <c r="U979" s="258"/>
      <c r="V979" s="253"/>
      <c r="W979" s="253"/>
      <c r="X979" s="253"/>
      <c r="Y979" s="253"/>
      <c r="Z979" s="258"/>
      <c r="AA979" s="258"/>
      <c r="AB979" s="259" t="str">
        <f t="shared" ca="1" si="91"/>
        <v/>
      </c>
      <c r="AC979" s="253"/>
      <c r="AD979" s="269"/>
      <c r="AE979" s="260"/>
      <c r="AF979" s="253" t="e">
        <f t="shared" ca="1" si="92"/>
        <v>#NUM!</v>
      </c>
      <c r="AG979" s="259" t="str">
        <f t="shared" ca="1" si="93"/>
        <v/>
      </c>
      <c r="AI979" s="228" t="str">
        <f t="shared" si="94"/>
        <v/>
      </c>
      <c r="AJ979" s="228" t="str">
        <f t="shared" si="95"/>
        <v/>
      </c>
    </row>
    <row r="980" spans="2:36" ht="16.8" hidden="1" thickBot="1" x14ac:dyDescent="0.35">
      <c r="B980" s="252">
        <v>975</v>
      </c>
      <c r="C980" s="253"/>
      <c r="D980" s="253"/>
      <c r="E980" s="253"/>
      <c r="F980" s="253"/>
      <c r="G980" s="253"/>
      <c r="H980" s="253"/>
      <c r="I980" s="253"/>
      <c r="J980" s="253"/>
      <c r="K980" s="253"/>
      <c r="L980" s="253"/>
      <c r="M980" s="253"/>
      <c r="N980" s="254"/>
      <c r="O980" s="254"/>
      <c r="P980" s="255"/>
      <c r="Q980" s="256"/>
      <c r="R980" s="256"/>
      <c r="S980" s="257" t="str">
        <f t="shared" si="90"/>
        <v/>
      </c>
      <c r="T980" s="253"/>
      <c r="U980" s="258"/>
      <c r="V980" s="253"/>
      <c r="W980" s="253"/>
      <c r="X980" s="253"/>
      <c r="Y980" s="253"/>
      <c r="Z980" s="258"/>
      <c r="AA980" s="258"/>
      <c r="AB980" s="259" t="str">
        <f t="shared" ca="1" si="91"/>
        <v/>
      </c>
      <c r="AC980" s="253"/>
      <c r="AD980" s="269"/>
      <c r="AE980" s="260"/>
      <c r="AF980" s="253" t="e">
        <f t="shared" ca="1" si="92"/>
        <v>#NUM!</v>
      </c>
      <c r="AG980" s="259" t="str">
        <f t="shared" ca="1" si="93"/>
        <v/>
      </c>
      <c r="AI980" s="228" t="str">
        <f t="shared" si="94"/>
        <v/>
      </c>
      <c r="AJ980" s="228" t="str">
        <f t="shared" si="95"/>
        <v/>
      </c>
    </row>
    <row r="981" spans="2:36" ht="16.8" hidden="1" thickBot="1" x14ac:dyDescent="0.35">
      <c r="B981" s="252">
        <v>976</v>
      </c>
      <c r="C981" s="253"/>
      <c r="D981" s="253"/>
      <c r="E981" s="253"/>
      <c r="F981" s="253"/>
      <c r="G981" s="253"/>
      <c r="H981" s="253"/>
      <c r="I981" s="253"/>
      <c r="J981" s="253"/>
      <c r="K981" s="253"/>
      <c r="L981" s="253"/>
      <c r="M981" s="253"/>
      <c r="N981" s="254"/>
      <c r="O981" s="254"/>
      <c r="P981" s="255"/>
      <c r="Q981" s="256"/>
      <c r="R981" s="256"/>
      <c r="S981" s="257" t="str">
        <f t="shared" si="90"/>
        <v/>
      </c>
      <c r="T981" s="253"/>
      <c r="U981" s="258"/>
      <c r="V981" s="253"/>
      <c r="W981" s="253"/>
      <c r="X981" s="253"/>
      <c r="Y981" s="253"/>
      <c r="Z981" s="258"/>
      <c r="AA981" s="258"/>
      <c r="AB981" s="259" t="str">
        <f t="shared" ca="1" si="91"/>
        <v/>
      </c>
      <c r="AC981" s="253"/>
      <c r="AD981" s="269"/>
      <c r="AE981" s="260"/>
      <c r="AF981" s="253" t="e">
        <f t="shared" ca="1" si="92"/>
        <v>#NUM!</v>
      </c>
      <c r="AG981" s="259" t="str">
        <f t="shared" ca="1" si="93"/>
        <v/>
      </c>
      <c r="AI981" s="228" t="str">
        <f t="shared" si="94"/>
        <v/>
      </c>
      <c r="AJ981" s="228" t="str">
        <f t="shared" si="95"/>
        <v/>
      </c>
    </row>
    <row r="982" spans="2:36" ht="16.8" hidden="1" thickBot="1" x14ac:dyDescent="0.35">
      <c r="B982" s="252">
        <v>977</v>
      </c>
      <c r="C982" s="253"/>
      <c r="D982" s="253"/>
      <c r="E982" s="253"/>
      <c r="F982" s="253"/>
      <c r="G982" s="253"/>
      <c r="H982" s="253"/>
      <c r="I982" s="253"/>
      <c r="J982" s="253"/>
      <c r="K982" s="253"/>
      <c r="L982" s="253"/>
      <c r="M982" s="253"/>
      <c r="N982" s="254"/>
      <c r="O982" s="254"/>
      <c r="P982" s="255"/>
      <c r="Q982" s="256"/>
      <c r="R982" s="256"/>
      <c r="S982" s="257" t="str">
        <f t="shared" si="90"/>
        <v/>
      </c>
      <c r="T982" s="253"/>
      <c r="U982" s="258"/>
      <c r="V982" s="253"/>
      <c r="W982" s="253"/>
      <c r="X982" s="253"/>
      <c r="Y982" s="253"/>
      <c r="Z982" s="258"/>
      <c r="AA982" s="258"/>
      <c r="AB982" s="259" t="str">
        <f t="shared" ca="1" si="91"/>
        <v/>
      </c>
      <c r="AC982" s="253"/>
      <c r="AD982" s="269"/>
      <c r="AE982" s="260"/>
      <c r="AF982" s="253" t="e">
        <f t="shared" ca="1" si="92"/>
        <v>#NUM!</v>
      </c>
      <c r="AG982" s="259" t="str">
        <f t="shared" ca="1" si="93"/>
        <v/>
      </c>
      <c r="AI982" s="228" t="str">
        <f t="shared" si="94"/>
        <v/>
      </c>
      <c r="AJ982" s="228" t="str">
        <f t="shared" si="95"/>
        <v/>
      </c>
    </row>
    <row r="983" spans="2:36" ht="16.8" hidden="1" thickBot="1" x14ac:dyDescent="0.35">
      <c r="B983" s="252">
        <v>978</v>
      </c>
      <c r="C983" s="253"/>
      <c r="D983" s="253"/>
      <c r="E983" s="253"/>
      <c r="F983" s="253"/>
      <c r="G983" s="253"/>
      <c r="H983" s="253"/>
      <c r="I983" s="253"/>
      <c r="J983" s="253"/>
      <c r="K983" s="253"/>
      <c r="L983" s="253"/>
      <c r="M983" s="253"/>
      <c r="N983" s="254"/>
      <c r="O983" s="254"/>
      <c r="P983" s="255"/>
      <c r="Q983" s="256"/>
      <c r="R983" s="256"/>
      <c r="S983" s="257" t="str">
        <f t="shared" si="90"/>
        <v/>
      </c>
      <c r="T983" s="253"/>
      <c r="U983" s="258"/>
      <c r="V983" s="253"/>
      <c r="W983" s="253"/>
      <c r="X983" s="253"/>
      <c r="Y983" s="253"/>
      <c r="Z983" s="258"/>
      <c r="AA983" s="258"/>
      <c r="AB983" s="259" t="str">
        <f t="shared" ca="1" si="91"/>
        <v/>
      </c>
      <c r="AC983" s="253"/>
      <c r="AD983" s="269"/>
      <c r="AE983" s="260"/>
      <c r="AF983" s="253" t="e">
        <f t="shared" ca="1" si="92"/>
        <v>#NUM!</v>
      </c>
      <c r="AG983" s="259" t="str">
        <f t="shared" ca="1" si="93"/>
        <v/>
      </c>
      <c r="AI983" s="228" t="str">
        <f t="shared" si="94"/>
        <v/>
      </c>
      <c r="AJ983" s="228" t="str">
        <f t="shared" si="95"/>
        <v/>
      </c>
    </row>
    <row r="984" spans="2:36" ht="16.8" hidden="1" thickBot="1" x14ac:dyDescent="0.35">
      <c r="B984" s="252">
        <v>979</v>
      </c>
      <c r="C984" s="253"/>
      <c r="D984" s="253"/>
      <c r="E984" s="253"/>
      <c r="F984" s="253"/>
      <c r="G984" s="253"/>
      <c r="H984" s="253"/>
      <c r="I984" s="253"/>
      <c r="J984" s="253"/>
      <c r="K984" s="253"/>
      <c r="L984" s="253"/>
      <c r="M984" s="253"/>
      <c r="N984" s="254"/>
      <c r="O984" s="254"/>
      <c r="P984" s="255"/>
      <c r="Q984" s="256"/>
      <c r="R984" s="256"/>
      <c r="S984" s="257" t="str">
        <f t="shared" si="90"/>
        <v/>
      </c>
      <c r="T984" s="253"/>
      <c r="U984" s="258"/>
      <c r="V984" s="253"/>
      <c r="W984" s="253"/>
      <c r="X984" s="253"/>
      <c r="Y984" s="253"/>
      <c r="Z984" s="258"/>
      <c r="AA984" s="258"/>
      <c r="AB984" s="259" t="str">
        <f t="shared" ca="1" si="91"/>
        <v/>
      </c>
      <c r="AC984" s="253"/>
      <c r="AD984" s="269"/>
      <c r="AE984" s="260"/>
      <c r="AF984" s="253" t="e">
        <f t="shared" ca="1" si="92"/>
        <v>#NUM!</v>
      </c>
      <c r="AG984" s="259" t="str">
        <f t="shared" ca="1" si="93"/>
        <v/>
      </c>
      <c r="AI984" s="228" t="str">
        <f t="shared" si="94"/>
        <v/>
      </c>
      <c r="AJ984" s="228" t="str">
        <f t="shared" si="95"/>
        <v/>
      </c>
    </row>
    <row r="985" spans="2:36" ht="16.8" hidden="1" thickBot="1" x14ac:dyDescent="0.35">
      <c r="B985" s="252">
        <v>980</v>
      </c>
      <c r="C985" s="253"/>
      <c r="D985" s="253"/>
      <c r="E985" s="253"/>
      <c r="F985" s="253"/>
      <c r="G985" s="253"/>
      <c r="H985" s="253"/>
      <c r="I985" s="253"/>
      <c r="J985" s="253"/>
      <c r="K985" s="253"/>
      <c r="L985" s="253"/>
      <c r="M985" s="253"/>
      <c r="N985" s="254"/>
      <c r="O985" s="254"/>
      <c r="P985" s="255"/>
      <c r="Q985" s="256"/>
      <c r="R985" s="256"/>
      <c r="S985" s="257" t="str">
        <f t="shared" si="90"/>
        <v/>
      </c>
      <c r="T985" s="253"/>
      <c r="U985" s="258"/>
      <c r="V985" s="253"/>
      <c r="W985" s="253"/>
      <c r="X985" s="253"/>
      <c r="Y985" s="253"/>
      <c r="Z985" s="258"/>
      <c r="AA985" s="258"/>
      <c r="AB985" s="259" t="str">
        <f t="shared" ca="1" si="91"/>
        <v/>
      </c>
      <c r="AC985" s="253"/>
      <c r="AD985" s="269"/>
      <c r="AE985" s="260"/>
      <c r="AF985" s="253" t="e">
        <f t="shared" ca="1" si="92"/>
        <v>#NUM!</v>
      </c>
      <c r="AG985" s="259" t="str">
        <f t="shared" ca="1" si="93"/>
        <v/>
      </c>
      <c r="AI985" s="228" t="str">
        <f t="shared" si="94"/>
        <v/>
      </c>
      <c r="AJ985" s="228" t="str">
        <f t="shared" si="95"/>
        <v/>
      </c>
    </row>
    <row r="986" spans="2:36" ht="16.8" hidden="1" thickBot="1" x14ac:dyDescent="0.35">
      <c r="B986" s="252">
        <v>981</v>
      </c>
      <c r="C986" s="253"/>
      <c r="D986" s="253"/>
      <c r="E986" s="253"/>
      <c r="F986" s="253"/>
      <c r="G986" s="253"/>
      <c r="H986" s="253"/>
      <c r="I986" s="253"/>
      <c r="J986" s="253"/>
      <c r="K986" s="253"/>
      <c r="L986" s="253"/>
      <c r="M986" s="253"/>
      <c r="N986" s="254"/>
      <c r="O986" s="254"/>
      <c r="P986" s="255"/>
      <c r="Q986" s="256"/>
      <c r="R986" s="256"/>
      <c r="S986" s="257" t="str">
        <f t="shared" si="90"/>
        <v/>
      </c>
      <c r="T986" s="253"/>
      <c r="U986" s="258"/>
      <c r="V986" s="253"/>
      <c r="W986" s="253"/>
      <c r="X986" s="253"/>
      <c r="Y986" s="253"/>
      <c r="Z986" s="258"/>
      <c r="AA986" s="258"/>
      <c r="AB986" s="259" t="str">
        <f t="shared" ca="1" si="91"/>
        <v/>
      </c>
      <c r="AC986" s="253"/>
      <c r="AD986" s="269"/>
      <c r="AE986" s="260"/>
      <c r="AF986" s="253" t="e">
        <f t="shared" ca="1" si="92"/>
        <v>#NUM!</v>
      </c>
      <c r="AG986" s="259" t="str">
        <f t="shared" ca="1" si="93"/>
        <v/>
      </c>
      <c r="AI986" s="228" t="str">
        <f t="shared" si="94"/>
        <v/>
      </c>
      <c r="AJ986" s="228" t="str">
        <f t="shared" si="95"/>
        <v/>
      </c>
    </row>
    <row r="987" spans="2:36" ht="16.8" hidden="1" thickBot="1" x14ac:dyDescent="0.35">
      <c r="B987" s="252">
        <v>982</v>
      </c>
      <c r="C987" s="253"/>
      <c r="D987" s="253"/>
      <c r="E987" s="253"/>
      <c r="F987" s="253"/>
      <c r="G987" s="253"/>
      <c r="H987" s="253"/>
      <c r="I987" s="253"/>
      <c r="J987" s="253"/>
      <c r="K987" s="253"/>
      <c r="L987" s="253"/>
      <c r="M987" s="253"/>
      <c r="N987" s="254"/>
      <c r="O987" s="254"/>
      <c r="P987" s="255"/>
      <c r="Q987" s="256"/>
      <c r="R987" s="256"/>
      <c r="S987" s="257" t="str">
        <f t="shared" si="90"/>
        <v/>
      </c>
      <c r="T987" s="253"/>
      <c r="U987" s="258"/>
      <c r="V987" s="253"/>
      <c r="W987" s="253"/>
      <c r="X987" s="253"/>
      <c r="Y987" s="253"/>
      <c r="Z987" s="258"/>
      <c r="AA987" s="258"/>
      <c r="AB987" s="259" t="str">
        <f t="shared" ca="1" si="91"/>
        <v/>
      </c>
      <c r="AC987" s="253"/>
      <c r="AD987" s="269"/>
      <c r="AE987" s="260"/>
      <c r="AF987" s="253" t="e">
        <f t="shared" ca="1" si="92"/>
        <v>#NUM!</v>
      </c>
      <c r="AG987" s="259" t="str">
        <f t="shared" ca="1" si="93"/>
        <v/>
      </c>
      <c r="AI987" s="228" t="str">
        <f t="shared" si="94"/>
        <v/>
      </c>
      <c r="AJ987" s="228" t="str">
        <f t="shared" si="95"/>
        <v/>
      </c>
    </row>
    <row r="988" spans="2:36" ht="16.8" hidden="1" thickBot="1" x14ac:dyDescent="0.35">
      <c r="B988" s="252">
        <v>983</v>
      </c>
      <c r="C988" s="253"/>
      <c r="D988" s="253"/>
      <c r="E988" s="253"/>
      <c r="F988" s="253"/>
      <c r="G988" s="253"/>
      <c r="H988" s="253"/>
      <c r="I988" s="253"/>
      <c r="J988" s="253"/>
      <c r="K988" s="253"/>
      <c r="L988" s="253"/>
      <c r="M988" s="253"/>
      <c r="N988" s="254"/>
      <c r="O988" s="254"/>
      <c r="P988" s="255"/>
      <c r="Q988" s="256"/>
      <c r="R988" s="256"/>
      <c r="S988" s="257" t="str">
        <f t="shared" si="90"/>
        <v/>
      </c>
      <c r="T988" s="253"/>
      <c r="U988" s="258"/>
      <c r="V988" s="253"/>
      <c r="W988" s="253"/>
      <c r="X988" s="253"/>
      <c r="Y988" s="253"/>
      <c r="Z988" s="258"/>
      <c r="AA988" s="258"/>
      <c r="AB988" s="259" t="str">
        <f t="shared" ca="1" si="91"/>
        <v/>
      </c>
      <c r="AC988" s="253"/>
      <c r="AD988" s="269"/>
      <c r="AE988" s="260"/>
      <c r="AF988" s="253" t="e">
        <f t="shared" ca="1" si="92"/>
        <v>#NUM!</v>
      </c>
      <c r="AG988" s="259" t="str">
        <f t="shared" ca="1" si="93"/>
        <v/>
      </c>
      <c r="AI988" s="228" t="str">
        <f t="shared" si="94"/>
        <v/>
      </c>
      <c r="AJ988" s="228" t="str">
        <f t="shared" si="95"/>
        <v/>
      </c>
    </row>
    <row r="989" spans="2:36" ht="16.8" hidden="1" thickBot="1" x14ac:dyDescent="0.35">
      <c r="B989" s="252">
        <v>984</v>
      </c>
      <c r="C989" s="253"/>
      <c r="D989" s="253"/>
      <c r="E989" s="253"/>
      <c r="F989" s="253"/>
      <c r="G989" s="253"/>
      <c r="H989" s="253"/>
      <c r="I989" s="253"/>
      <c r="J989" s="253"/>
      <c r="K989" s="253"/>
      <c r="L989" s="253"/>
      <c r="M989" s="253"/>
      <c r="N989" s="254"/>
      <c r="O989" s="254"/>
      <c r="P989" s="255"/>
      <c r="Q989" s="256"/>
      <c r="R989" s="256"/>
      <c r="S989" s="257" t="str">
        <f t="shared" si="90"/>
        <v/>
      </c>
      <c r="T989" s="253"/>
      <c r="U989" s="258"/>
      <c r="V989" s="253"/>
      <c r="W989" s="253"/>
      <c r="X989" s="253"/>
      <c r="Y989" s="253"/>
      <c r="Z989" s="258"/>
      <c r="AA989" s="258"/>
      <c r="AB989" s="259" t="str">
        <f t="shared" ca="1" si="91"/>
        <v/>
      </c>
      <c r="AC989" s="253"/>
      <c r="AD989" s="269"/>
      <c r="AE989" s="260"/>
      <c r="AF989" s="253" t="e">
        <f t="shared" ca="1" si="92"/>
        <v>#NUM!</v>
      </c>
      <c r="AG989" s="259" t="str">
        <f t="shared" ca="1" si="93"/>
        <v/>
      </c>
      <c r="AI989" s="228" t="str">
        <f t="shared" si="94"/>
        <v/>
      </c>
      <c r="AJ989" s="228" t="str">
        <f t="shared" si="95"/>
        <v/>
      </c>
    </row>
    <row r="990" spans="2:36" ht="16.8" hidden="1" thickBot="1" x14ac:dyDescent="0.35">
      <c r="B990" s="252">
        <v>985</v>
      </c>
      <c r="C990" s="253"/>
      <c r="D990" s="253"/>
      <c r="E990" s="253"/>
      <c r="F990" s="253"/>
      <c r="G990" s="253"/>
      <c r="H990" s="253"/>
      <c r="I990" s="253"/>
      <c r="J990" s="253"/>
      <c r="K990" s="253"/>
      <c r="L990" s="253"/>
      <c r="M990" s="253"/>
      <c r="N990" s="254"/>
      <c r="O990" s="254"/>
      <c r="P990" s="255"/>
      <c r="Q990" s="256"/>
      <c r="R990" s="256"/>
      <c r="S990" s="257" t="str">
        <f t="shared" si="90"/>
        <v/>
      </c>
      <c r="T990" s="253"/>
      <c r="U990" s="258"/>
      <c r="V990" s="253"/>
      <c r="W990" s="253"/>
      <c r="X990" s="253"/>
      <c r="Y990" s="253"/>
      <c r="Z990" s="258"/>
      <c r="AA990" s="258"/>
      <c r="AB990" s="259" t="str">
        <f t="shared" ca="1" si="91"/>
        <v/>
      </c>
      <c r="AC990" s="253"/>
      <c r="AD990" s="269"/>
      <c r="AE990" s="260"/>
      <c r="AF990" s="253" t="e">
        <f t="shared" ca="1" si="92"/>
        <v>#NUM!</v>
      </c>
      <c r="AG990" s="259" t="str">
        <f t="shared" ca="1" si="93"/>
        <v/>
      </c>
      <c r="AI990" s="228" t="str">
        <f t="shared" si="94"/>
        <v/>
      </c>
      <c r="AJ990" s="228" t="str">
        <f t="shared" si="95"/>
        <v/>
      </c>
    </row>
    <row r="991" spans="2:36" ht="16.8" hidden="1" thickBot="1" x14ac:dyDescent="0.35">
      <c r="B991" s="252">
        <v>986</v>
      </c>
      <c r="C991" s="253"/>
      <c r="D991" s="253"/>
      <c r="E991" s="253"/>
      <c r="F991" s="253"/>
      <c r="G991" s="253"/>
      <c r="H991" s="253"/>
      <c r="I991" s="253"/>
      <c r="J991" s="253"/>
      <c r="K991" s="253"/>
      <c r="L991" s="253"/>
      <c r="M991" s="253"/>
      <c r="N991" s="254"/>
      <c r="O991" s="254"/>
      <c r="P991" s="255"/>
      <c r="Q991" s="256"/>
      <c r="R991" s="256"/>
      <c r="S991" s="257" t="str">
        <f t="shared" si="90"/>
        <v/>
      </c>
      <c r="T991" s="253"/>
      <c r="U991" s="258"/>
      <c r="V991" s="253"/>
      <c r="W991" s="253"/>
      <c r="X991" s="253"/>
      <c r="Y991" s="253"/>
      <c r="Z991" s="258"/>
      <c r="AA991" s="258"/>
      <c r="AB991" s="259" t="str">
        <f t="shared" ca="1" si="91"/>
        <v/>
      </c>
      <c r="AC991" s="253"/>
      <c r="AD991" s="269"/>
      <c r="AE991" s="260"/>
      <c r="AF991" s="253" t="e">
        <f t="shared" ca="1" si="92"/>
        <v>#NUM!</v>
      </c>
      <c r="AG991" s="259" t="str">
        <f t="shared" ca="1" si="93"/>
        <v/>
      </c>
      <c r="AI991" s="228" t="str">
        <f t="shared" si="94"/>
        <v/>
      </c>
      <c r="AJ991" s="228" t="str">
        <f t="shared" si="95"/>
        <v/>
      </c>
    </row>
    <row r="992" spans="2:36" ht="16.8" hidden="1" thickBot="1" x14ac:dyDescent="0.35">
      <c r="B992" s="252">
        <v>987</v>
      </c>
      <c r="C992" s="253"/>
      <c r="D992" s="253"/>
      <c r="E992" s="253"/>
      <c r="F992" s="253"/>
      <c r="G992" s="253"/>
      <c r="H992" s="253"/>
      <c r="I992" s="253"/>
      <c r="J992" s="253"/>
      <c r="K992" s="253"/>
      <c r="L992" s="253"/>
      <c r="M992" s="253"/>
      <c r="N992" s="254"/>
      <c r="O992" s="254"/>
      <c r="P992" s="255"/>
      <c r="Q992" s="256"/>
      <c r="R992" s="256"/>
      <c r="S992" s="257" t="str">
        <f t="shared" si="90"/>
        <v/>
      </c>
      <c r="T992" s="253"/>
      <c r="U992" s="258"/>
      <c r="V992" s="253"/>
      <c r="W992" s="253"/>
      <c r="X992" s="253"/>
      <c r="Y992" s="253"/>
      <c r="Z992" s="258"/>
      <c r="AA992" s="258"/>
      <c r="AB992" s="259" t="str">
        <f t="shared" ca="1" si="91"/>
        <v/>
      </c>
      <c r="AC992" s="253"/>
      <c r="AD992" s="269"/>
      <c r="AE992" s="260"/>
      <c r="AF992" s="253" t="e">
        <f t="shared" ca="1" si="92"/>
        <v>#NUM!</v>
      </c>
      <c r="AG992" s="259" t="str">
        <f t="shared" ca="1" si="93"/>
        <v/>
      </c>
      <c r="AI992" s="228" t="str">
        <f t="shared" si="94"/>
        <v/>
      </c>
      <c r="AJ992" s="228" t="str">
        <f t="shared" si="95"/>
        <v/>
      </c>
    </row>
    <row r="993" spans="2:36" ht="16.8" hidden="1" thickBot="1" x14ac:dyDescent="0.35">
      <c r="B993" s="252">
        <v>988</v>
      </c>
      <c r="C993" s="253"/>
      <c r="D993" s="253"/>
      <c r="E993" s="253"/>
      <c r="F993" s="253"/>
      <c r="G993" s="253"/>
      <c r="H993" s="253"/>
      <c r="I993" s="253"/>
      <c r="J993" s="253"/>
      <c r="K993" s="253"/>
      <c r="L993" s="253"/>
      <c r="M993" s="253"/>
      <c r="N993" s="254"/>
      <c r="O993" s="254"/>
      <c r="P993" s="255"/>
      <c r="Q993" s="256"/>
      <c r="R993" s="256"/>
      <c r="S993" s="257" t="str">
        <f t="shared" si="90"/>
        <v/>
      </c>
      <c r="T993" s="253"/>
      <c r="U993" s="258"/>
      <c r="V993" s="253"/>
      <c r="W993" s="253"/>
      <c r="X993" s="253"/>
      <c r="Y993" s="253"/>
      <c r="Z993" s="258"/>
      <c r="AA993" s="258"/>
      <c r="AB993" s="259" t="str">
        <f t="shared" ca="1" si="91"/>
        <v/>
      </c>
      <c r="AC993" s="253"/>
      <c r="AD993" s="269"/>
      <c r="AE993" s="260"/>
      <c r="AF993" s="253" t="e">
        <f t="shared" ca="1" si="92"/>
        <v>#NUM!</v>
      </c>
      <c r="AG993" s="259" t="str">
        <f t="shared" ca="1" si="93"/>
        <v/>
      </c>
      <c r="AI993" s="228" t="str">
        <f t="shared" si="94"/>
        <v/>
      </c>
      <c r="AJ993" s="228" t="str">
        <f t="shared" si="95"/>
        <v/>
      </c>
    </row>
    <row r="994" spans="2:36" ht="16.8" hidden="1" thickBot="1" x14ac:dyDescent="0.35">
      <c r="B994" s="252">
        <v>989</v>
      </c>
      <c r="C994" s="253"/>
      <c r="D994" s="253"/>
      <c r="E994" s="253"/>
      <c r="F994" s="253"/>
      <c r="G994" s="253"/>
      <c r="H994" s="253"/>
      <c r="I994" s="253"/>
      <c r="J994" s="253"/>
      <c r="K994" s="253"/>
      <c r="L994" s="253"/>
      <c r="M994" s="253"/>
      <c r="N994" s="254"/>
      <c r="O994" s="254"/>
      <c r="P994" s="255"/>
      <c r="Q994" s="256"/>
      <c r="R994" s="256"/>
      <c r="S994" s="257" t="str">
        <f t="shared" si="90"/>
        <v/>
      </c>
      <c r="T994" s="253"/>
      <c r="U994" s="258"/>
      <c r="V994" s="253"/>
      <c r="W994" s="253"/>
      <c r="X994" s="253"/>
      <c r="Y994" s="253"/>
      <c r="Z994" s="258"/>
      <c r="AA994" s="258"/>
      <c r="AB994" s="259" t="str">
        <f t="shared" ca="1" si="91"/>
        <v/>
      </c>
      <c r="AC994" s="253"/>
      <c r="AD994" s="269"/>
      <c r="AE994" s="260"/>
      <c r="AF994" s="253" t="e">
        <f t="shared" ca="1" si="92"/>
        <v>#NUM!</v>
      </c>
      <c r="AG994" s="259" t="str">
        <f t="shared" ca="1" si="93"/>
        <v/>
      </c>
      <c r="AI994" s="228" t="str">
        <f t="shared" si="94"/>
        <v/>
      </c>
      <c r="AJ994" s="228" t="str">
        <f t="shared" si="95"/>
        <v/>
      </c>
    </row>
    <row r="995" spans="2:36" ht="16.8" hidden="1" thickBot="1" x14ac:dyDescent="0.35">
      <c r="B995" s="252">
        <v>990</v>
      </c>
      <c r="C995" s="253"/>
      <c r="D995" s="253"/>
      <c r="E995" s="253"/>
      <c r="F995" s="253"/>
      <c r="G995" s="253"/>
      <c r="H995" s="253"/>
      <c r="I995" s="253"/>
      <c r="J995" s="253"/>
      <c r="K995" s="253"/>
      <c r="L995" s="253"/>
      <c r="M995" s="253"/>
      <c r="N995" s="254"/>
      <c r="O995" s="254"/>
      <c r="P995" s="255"/>
      <c r="Q995" s="256"/>
      <c r="R995" s="256"/>
      <c r="S995" s="257" t="str">
        <f t="shared" si="90"/>
        <v/>
      </c>
      <c r="T995" s="253"/>
      <c r="U995" s="258"/>
      <c r="V995" s="253"/>
      <c r="W995" s="253"/>
      <c r="X995" s="253"/>
      <c r="Y995" s="253"/>
      <c r="Z995" s="258"/>
      <c r="AA995" s="258"/>
      <c r="AB995" s="259" t="str">
        <f t="shared" ca="1" si="91"/>
        <v/>
      </c>
      <c r="AC995" s="253"/>
      <c r="AD995" s="269"/>
      <c r="AE995" s="260"/>
      <c r="AF995" s="253" t="e">
        <f t="shared" ca="1" si="92"/>
        <v>#NUM!</v>
      </c>
      <c r="AG995" s="259" t="str">
        <f t="shared" ca="1" si="93"/>
        <v/>
      </c>
      <c r="AI995" s="228" t="str">
        <f t="shared" si="94"/>
        <v/>
      </c>
      <c r="AJ995" s="228" t="str">
        <f t="shared" si="95"/>
        <v/>
      </c>
    </row>
    <row r="996" spans="2:36" ht="16.8" hidden="1" thickBot="1" x14ac:dyDescent="0.35">
      <c r="B996" s="252">
        <v>991</v>
      </c>
      <c r="C996" s="253"/>
      <c r="D996" s="253"/>
      <c r="E996" s="253"/>
      <c r="F996" s="253"/>
      <c r="G996" s="253"/>
      <c r="H996" s="253"/>
      <c r="I996" s="253"/>
      <c r="J996" s="253"/>
      <c r="K996" s="253"/>
      <c r="L996" s="253"/>
      <c r="M996" s="253"/>
      <c r="N996" s="254"/>
      <c r="O996" s="254"/>
      <c r="P996" s="255"/>
      <c r="Q996" s="256"/>
      <c r="R996" s="256"/>
      <c r="S996" s="257" t="str">
        <f t="shared" si="90"/>
        <v/>
      </c>
      <c r="T996" s="253"/>
      <c r="U996" s="258"/>
      <c r="V996" s="253"/>
      <c r="W996" s="253"/>
      <c r="X996" s="253"/>
      <c r="Y996" s="253"/>
      <c r="Z996" s="258"/>
      <c r="AA996" s="258"/>
      <c r="AB996" s="259" t="str">
        <f t="shared" ca="1" si="91"/>
        <v/>
      </c>
      <c r="AC996" s="253"/>
      <c r="AD996" s="269"/>
      <c r="AE996" s="260"/>
      <c r="AF996" s="253" t="e">
        <f t="shared" ca="1" si="92"/>
        <v>#NUM!</v>
      </c>
      <c r="AG996" s="259" t="str">
        <f t="shared" ca="1" si="93"/>
        <v/>
      </c>
      <c r="AI996" s="228" t="str">
        <f t="shared" si="94"/>
        <v/>
      </c>
      <c r="AJ996" s="228" t="str">
        <f t="shared" si="95"/>
        <v/>
      </c>
    </row>
    <row r="997" spans="2:36" ht="16.8" hidden="1" thickBot="1" x14ac:dyDescent="0.35">
      <c r="B997" s="252">
        <v>992</v>
      </c>
      <c r="C997" s="253"/>
      <c r="D997" s="253"/>
      <c r="E997" s="253"/>
      <c r="F997" s="253"/>
      <c r="G997" s="253"/>
      <c r="H997" s="253"/>
      <c r="I997" s="253"/>
      <c r="J997" s="253"/>
      <c r="K997" s="253"/>
      <c r="L997" s="253"/>
      <c r="M997" s="253"/>
      <c r="N997" s="254"/>
      <c r="O997" s="254"/>
      <c r="P997" s="255"/>
      <c r="Q997" s="256"/>
      <c r="R997" s="256"/>
      <c r="S997" s="257" t="str">
        <f t="shared" si="90"/>
        <v/>
      </c>
      <c r="T997" s="253"/>
      <c r="U997" s="258"/>
      <c r="V997" s="253"/>
      <c r="W997" s="253"/>
      <c r="X997" s="253"/>
      <c r="Y997" s="253"/>
      <c r="Z997" s="258"/>
      <c r="AA997" s="258"/>
      <c r="AB997" s="259" t="str">
        <f t="shared" ca="1" si="91"/>
        <v/>
      </c>
      <c r="AC997" s="253"/>
      <c r="AD997" s="269"/>
      <c r="AE997" s="260"/>
      <c r="AF997" s="253" t="e">
        <f t="shared" ca="1" si="92"/>
        <v>#NUM!</v>
      </c>
      <c r="AG997" s="259" t="str">
        <f t="shared" ca="1" si="93"/>
        <v/>
      </c>
      <c r="AI997" s="228" t="str">
        <f t="shared" si="94"/>
        <v/>
      </c>
      <c r="AJ997" s="228" t="str">
        <f t="shared" si="95"/>
        <v/>
      </c>
    </row>
    <row r="998" spans="2:36" ht="16.8" hidden="1" thickBot="1" x14ac:dyDescent="0.35">
      <c r="B998" s="252">
        <v>993</v>
      </c>
      <c r="C998" s="253"/>
      <c r="D998" s="253"/>
      <c r="E998" s="253"/>
      <c r="F998" s="253"/>
      <c r="G998" s="253"/>
      <c r="H998" s="253"/>
      <c r="I998" s="253"/>
      <c r="J998" s="253"/>
      <c r="K998" s="253"/>
      <c r="L998" s="253"/>
      <c r="M998" s="253"/>
      <c r="N998" s="254"/>
      <c r="O998" s="254"/>
      <c r="P998" s="255"/>
      <c r="Q998" s="256"/>
      <c r="R998" s="256"/>
      <c r="S998" s="257" t="str">
        <f t="shared" si="90"/>
        <v/>
      </c>
      <c r="T998" s="253"/>
      <c r="U998" s="258"/>
      <c r="V998" s="253"/>
      <c r="W998" s="253"/>
      <c r="X998" s="253"/>
      <c r="Y998" s="253"/>
      <c r="Z998" s="258"/>
      <c r="AA998" s="258"/>
      <c r="AB998" s="259" t="str">
        <f t="shared" ca="1" si="91"/>
        <v/>
      </c>
      <c r="AC998" s="253"/>
      <c r="AD998" s="269"/>
      <c r="AE998" s="260"/>
      <c r="AF998" s="253" t="e">
        <f t="shared" ca="1" si="92"/>
        <v>#NUM!</v>
      </c>
      <c r="AG998" s="259" t="str">
        <f t="shared" ca="1" si="93"/>
        <v/>
      </c>
      <c r="AI998" s="228" t="str">
        <f t="shared" si="94"/>
        <v/>
      </c>
      <c r="AJ998" s="228" t="str">
        <f t="shared" si="95"/>
        <v/>
      </c>
    </row>
    <row r="999" spans="2:36" ht="16.8" hidden="1" thickBot="1" x14ac:dyDescent="0.35">
      <c r="B999" s="252">
        <v>994</v>
      </c>
      <c r="C999" s="253"/>
      <c r="D999" s="253"/>
      <c r="E999" s="253"/>
      <c r="F999" s="253"/>
      <c r="G999" s="253"/>
      <c r="H999" s="253"/>
      <c r="I999" s="253"/>
      <c r="J999" s="253"/>
      <c r="K999" s="253"/>
      <c r="L999" s="253"/>
      <c r="M999" s="253"/>
      <c r="N999" s="254"/>
      <c r="O999" s="254"/>
      <c r="P999" s="255"/>
      <c r="Q999" s="256"/>
      <c r="R999" s="256"/>
      <c r="S999" s="257" t="str">
        <f t="shared" si="90"/>
        <v/>
      </c>
      <c r="T999" s="253"/>
      <c r="U999" s="258"/>
      <c r="V999" s="253"/>
      <c r="W999" s="253"/>
      <c r="X999" s="253"/>
      <c r="Y999" s="253"/>
      <c r="Z999" s="258"/>
      <c r="AA999" s="258"/>
      <c r="AB999" s="259" t="str">
        <f t="shared" ca="1" si="91"/>
        <v/>
      </c>
      <c r="AC999" s="253"/>
      <c r="AD999" s="269"/>
      <c r="AE999" s="260"/>
      <c r="AF999" s="253" t="e">
        <f t="shared" ca="1" si="92"/>
        <v>#NUM!</v>
      </c>
      <c r="AG999" s="259" t="str">
        <f t="shared" ca="1" si="93"/>
        <v/>
      </c>
      <c r="AI999" s="228" t="str">
        <f t="shared" si="94"/>
        <v/>
      </c>
      <c r="AJ999" s="228" t="str">
        <f t="shared" si="95"/>
        <v/>
      </c>
    </row>
    <row r="1000" spans="2:36" ht="16.8" hidden="1" thickBot="1" x14ac:dyDescent="0.35">
      <c r="B1000" s="252">
        <v>995</v>
      </c>
      <c r="C1000" s="253"/>
      <c r="D1000" s="253"/>
      <c r="E1000" s="253"/>
      <c r="F1000" s="253"/>
      <c r="G1000" s="253"/>
      <c r="H1000" s="253"/>
      <c r="I1000" s="253"/>
      <c r="J1000" s="253"/>
      <c r="K1000" s="253"/>
      <c r="L1000" s="253"/>
      <c r="M1000" s="253"/>
      <c r="N1000" s="254"/>
      <c r="O1000" s="254"/>
      <c r="P1000" s="255"/>
      <c r="Q1000" s="256"/>
      <c r="R1000" s="256"/>
      <c r="S1000" s="257" t="str">
        <f t="shared" si="90"/>
        <v/>
      </c>
      <c r="T1000" s="253"/>
      <c r="U1000" s="258"/>
      <c r="V1000" s="253"/>
      <c r="W1000" s="253"/>
      <c r="X1000" s="253"/>
      <c r="Y1000" s="253"/>
      <c r="Z1000" s="258"/>
      <c r="AA1000" s="258"/>
      <c r="AB1000" s="259" t="str">
        <f t="shared" ca="1" si="91"/>
        <v/>
      </c>
      <c r="AC1000" s="253"/>
      <c r="AD1000" s="269"/>
      <c r="AE1000" s="260"/>
      <c r="AF1000" s="253" t="e">
        <f t="shared" ca="1" si="92"/>
        <v>#NUM!</v>
      </c>
      <c r="AG1000" s="259" t="str">
        <f t="shared" ca="1" si="93"/>
        <v/>
      </c>
      <c r="AI1000" s="228" t="str">
        <f t="shared" si="94"/>
        <v/>
      </c>
      <c r="AJ1000" s="228" t="str">
        <f t="shared" si="95"/>
        <v/>
      </c>
    </row>
    <row r="1001" spans="2:36" ht="16.8" hidden="1" thickBot="1" x14ac:dyDescent="0.35">
      <c r="B1001" s="252">
        <v>996</v>
      </c>
      <c r="C1001" s="253"/>
      <c r="D1001" s="253"/>
      <c r="E1001" s="253"/>
      <c r="F1001" s="253"/>
      <c r="G1001" s="253"/>
      <c r="H1001" s="253"/>
      <c r="I1001" s="253"/>
      <c r="J1001" s="253"/>
      <c r="K1001" s="253"/>
      <c r="L1001" s="253"/>
      <c r="M1001" s="253"/>
      <c r="N1001" s="254"/>
      <c r="O1001" s="254"/>
      <c r="P1001" s="255"/>
      <c r="Q1001" s="256"/>
      <c r="R1001" s="256"/>
      <c r="S1001" s="257" t="str">
        <f t="shared" si="90"/>
        <v/>
      </c>
      <c r="T1001" s="253"/>
      <c r="U1001" s="258"/>
      <c r="V1001" s="253"/>
      <c r="W1001" s="253"/>
      <c r="X1001" s="253"/>
      <c r="Y1001" s="253"/>
      <c r="Z1001" s="258"/>
      <c r="AA1001" s="258"/>
      <c r="AB1001" s="259" t="str">
        <f t="shared" ca="1" si="91"/>
        <v/>
      </c>
      <c r="AC1001" s="253"/>
      <c r="AD1001" s="269"/>
      <c r="AE1001" s="260"/>
      <c r="AF1001" s="253" t="e">
        <f t="shared" ca="1" si="92"/>
        <v>#NUM!</v>
      </c>
      <c r="AG1001" s="259" t="str">
        <f t="shared" ca="1" si="93"/>
        <v/>
      </c>
      <c r="AI1001" s="228" t="str">
        <f t="shared" si="94"/>
        <v/>
      </c>
      <c r="AJ1001" s="228" t="str">
        <f t="shared" si="95"/>
        <v/>
      </c>
    </row>
    <row r="1002" spans="2:36" ht="16.8" hidden="1" thickBot="1" x14ac:dyDescent="0.35">
      <c r="B1002" s="252">
        <v>997</v>
      </c>
      <c r="C1002" s="253"/>
      <c r="D1002" s="253"/>
      <c r="E1002" s="253"/>
      <c r="F1002" s="253"/>
      <c r="G1002" s="253"/>
      <c r="H1002" s="253"/>
      <c r="I1002" s="253"/>
      <c r="J1002" s="253"/>
      <c r="K1002" s="253"/>
      <c r="L1002" s="253"/>
      <c r="M1002" s="253"/>
      <c r="N1002" s="254"/>
      <c r="O1002" s="254"/>
      <c r="P1002" s="255"/>
      <c r="Q1002" s="256"/>
      <c r="R1002" s="256"/>
      <c r="S1002" s="257" t="str">
        <f t="shared" si="90"/>
        <v/>
      </c>
      <c r="T1002" s="253"/>
      <c r="U1002" s="258"/>
      <c r="V1002" s="253"/>
      <c r="W1002" s="253"/>
      <c r="X1002" s="253"/>
      <c r="Y1002" s="253"/>
      <c r="Z1002" s="258"/>
      <c r="AA1002" s="258"/>
      <c r="AB1002" s="259" t="str">
        <f t="shared" ca="1" si="91"/>
        <v/>
      </c>
      <c r="AC1002" s="253"/>
      <c r="AD1002" s="269"/>
      <c r="AE1002" s="260"/>
      <c r="AF1002" s="253" t="e">
        <f t="shared" ca="1" si="92"/>
        <v>#NUM!</v>
      </c>
      <c r="AG1002" s="259" t="str">
        <f t="shared" ca="1" si="93"/>
        <v/>
      </c>
      <c r="AI1002" s="228" t="str">
        <f t="shared" si="94"/>
        <v/>
      </c>
      <c r="AJ1002" s="228" t="str">
        <f t="shared" si="95"/>
        <v/>
      </c>
    </row>
    <row r="1003" spans="2:36" ht="16.8" hidden="1" thickBot="1" x14ac:dyDescent="0.35">
      <c r="B1003" s="252">
        <v>998</v>
      </c>
      <c r="C1003" s="253"/>
      <c r="D1003" s="253"/>
      <c r="E1003" s="253"/>
      <c r="F1003" s="253"/>
      <c r="G1003" s="253"/>
      <c r="H1003" s="253"/>
      <c r="I1003" s="253"/>
      <c r="J1003" s="253"/>
      <c r="K1003" s="253"/>
      <c r="L1003" s="253"/>
      <c r="M1003" s="253"/>
      <c r="N1003" s="254"/>
      <c r="O1003" s="254"/>
      <c r="P1003" s="255"/>
      <c r="Q1003" s="256"/>
      <c r="R1003" s="256"/>
      <c r="S1003" s="257" t="str">
        <f t="shared" si="90"/>
        <v/>
      </c>
      <c r="T1003" s="253"/>
      <c r="U1003" s="258"/>
      <c r="V1003" s="253"/>
      <c r="W1003" s="253"/>
      <c r="X1003" s="253"/>
      <c r="Y1003" s="253"/>
      <c r="Z1003" s="258"/>
      <c r="AA1003" s="258"/>
      <c r="AB1003" s="259" t="str">
        <f t="shared" ca="1" si="91"/>
        <v/>
      </c>
      <c r="AC1003" s="253"/>
      <c r="AD1003" s="269"/>
      <c r="AE1003" s="260"/>
      <c r="AF1003" s="253" t="e">
        <f t="shared" ca="1" si="92"/>
        <v>#NUM!</v>
      </c>
      <c r="AG1003" s="259" t="str">
        <f t="shared" ca="1" si="93"/>
        <v/>
      </c>
      <c r="AI1003" s="228" t="str">
        <f t="shared" si="94"/>
        <v/>
      </c>
      <c r="AJ1003" s="228" t="str">
        <f t="shared" si="95"/>
        <v/>
      </c>
    </row>
    <row r="1004" spans="2:36" ht="16.8" hidden="1" thickBot="1" x14ac:dyDescent="0.35">
      <c r="B1004" s="252">
        <v>999</v>
      </c>
      <c r="C1004" s="253"/>
      <c r="D1004" s="253"/>
      <c r="E1004" s="253"/>
      <c r="F1004" s="253"/>
      <c r="G1004" s="253"/>
      <c r="H1004" s="253"/>
      <c r="I1004" s="253"/>
      <c r="J1004" s="253"/>
      <c r="K1004" s="253"/>
      <c r="L1004" s="253"/>
      <c r="M1004" s="253"/>
      <c r="N1004" s="254"/>
      <c r="O1004" s="254"/>
      <c r="P1004" s="255"/>
      <c r="Q1004" s="256"/>
      <c r="R1004" s="256"/>
      <c r="S1004" s="257" t="str">
        <f t="shared" si="90"/>
        <v/>
      </c>
      <c r="T1004" s="253"/>
      <c r="U1004" s="258"/>
      <c r="V1004" s="253"/>
      <c r="W1004" s="253"/>
      <c r="X1004" s="253"/>
      <c r="Y1004" s="253"/>
      <c r="Z1004" s="258"/>
      <c r="AA1004" s="258"/>
      <c r="AB1004" s="259" t="str">
        <f t="shared" ca="1" si="91"/>
        <v/>
      </c>
      <c r="AC1004" s="253"/>
      <c r="AD1004" s="269"/>
      <c r="AE1004" s="260"/>
      <c r="AF1004" s="253" t="e">
        <f t="shared" ca="1" si="92"/>
        <v>#NUM!</v>
      </c>
      <c r="AG1004" s="259" t="str">
        <f t="shared" ca="1" si="93"/>
        <v/>
      </c>
      <c r="AI1004" s="228" t="str">
        <f t="shared" si="94"/>
        <v/>
      </c>
      <c r="AJ1004" s="228" t="str">
        <f t="shared" si="95"/>
        <v/>
      </c>
    </row>
    <row r="1005" spans="2:36" ht="16.8" hidden="1" thickBot="1" x14ac:dyDescent="0.35">
      <c r="B1005" s="252">
        <v>1000</v>
      </c>
      <c r="C1005" s="253"/>
      <c r="D1005" s="253"/>
      <c r="E1005" s="253"/>
      <c r="F1005" s="253"/>
      <c r="G1005" s="253"/>
      <c r="H1005" s="253"/>
      <c r="I1005" s="253"/>
      <c r="J1005" s="253"/>
      <c r="K1005" s="253"/>
      <c r="L1005" s="253"/>
      <c r="M1005" s="253"/>
      <c r="N1005" s="254"/>
      <c r="O1005" s="254"/>
      <c r="P1005" s="255"/>
      <c r="Q1005" s="256"/>
      <c r="R1005" s="256"/>
      <c r="S1005" s="257" t="str">
        <f t="shared" si="90"/>
        <v/>
      </c>
      <c r="T1005" s="253"/>
      <c r="U1005" s="258"/>
      <c r="V1005" s="253"/>
      <c r="W1005" s="253"/>
      <c r="X1005" s="253"/>
      <c r="Y1005" s="253"/>
      <c r="Z1005" s="258"/>
      <c r="AA1005" s="258"/>
      <c r="AB1005" s="259" t="str">
        <f t="shared" ca="1" si="91"/>
        <v/>
      </c>
      <c r="AC1005" s="253"/>
      <c r="AD1005" s="269"/>
      <c r="AE1005" s="260"/>
      <c r="AF1005" s="253" t="e">
        <f t="shared" ca="1" si="92"/>
        <v>#NUM!</v>
      </c>
      <c r="AG1005" s="259" t="str">
        <f t="shared" ca="1" si="93"/>
        <v/>
      </c>
      <c r="AI1005" s="228" t="str">
        <f t="shared" si="94"/>
        <v/>
      </c>
      <c r="AJ1005" s="228" t="str">
        <f t="shared" si="95"/>
        <v/>
      </c>
    </row>
    <row r="1006" spans="2:36" ht="16.8" hidden="1" thickBot="1" x14ac:dyDescent="0.35">
      <c r="B1006" s="252">
        <v>1001</v>
      </c>
      <c r="C1006" s="253"/>
      <c r="D1006" s="253"/>
      <c r="E1006" s="253"/>
      <c r="F1006" s="253"/>
      <c r="G1006" s="253"/>
      <c r="H1006" s="253"/>
      <c r="I1006" s="253"/>
      <c r="J1006" s="253"/>
      <c r="K1006" s="253"/>
      <c r="L1006" s="253"/>
      <c r="M1006" s="253"/>
      <c r="N1006" s="254"/>
      <c r="O1006" s="254"/>
      <c r="P1006" s="255"/>
      <c r="Q1006" s="256"/>
      <c r="R1006" s="256"/>
      <c r="S1006" s="257" t="str">
        <f t="shared" si="90"/>
        <v/>
      </c>
      <c r="T1006" s="253"/>
      <c r="U1006" s="258"/>
      <c r="V1006" s="253"/>
      <c r="W1006" s="253"/>
      <c r="X1006" s="253"/>
      <c r="Y1006" s="253"/>
      <c r="Z1006" s="258"/>
      <c r="AA1006" s="258"/>
      <c r="AB1006" s="259" t="str">
        <f t="shared" ca="1" si="91"/>
        <v/>
      </c>
      <c r="AC1006" s="253"/>
      <c r="AD1006" s="269"/>
      <c r="AE1006" s="260"/>
      <c r="AF1006" s="253" t="e">
        <f t="shared" ca="1" si="92"/>
        <v>#NUM!</v>
      </c>
      <c r="AG1006" s="259" t="str">
        <f t="shared" ca="1" si="93"/>
        <v/>
      </c>
      <c r="AI1006" s="228" t="str">
        <f t="shared" si="94"/>
        <v/>
      </c>
      <c r="AJ1006" s="228" t="str">
        <f t="shared" si="95"/>
        <v/>
      </c>
    </row>
    <row r="1007" spans="2:36" ht="16.8" hidden="1" thickBot="1" x14ac:dyDescent="0.35">
      <c r="B1007" s="252">
        <v>1002</v>
      </c>
      <c r="C1007" s="253"/>
      <c r="D1007" s="253"/>
      <c r="E1007" s="253"/>
      <c r="F1007" s="253"/>
      <c r="G1007" s="253"/>
      <c r="H1007" s="253"/>
      <c r="I1007" s="253"/>
      <c r="J1007" s="253"/>
      <c r="K1007" s="253"/>
      <c r="L1007" s="253"/>
      <c r="M1007" s="253"/>
      <c r="N1007" s="254"/>
      <c r="O1007" s="254"/>
      <c r="P1007" s="255"/>
      <c r="Q1007" s="256"/>
      <c r="R1007" s="256"/>
      <c r="S1007" s="257" t="str">
        <f t="shared" si="90"/>
        <v/>
      </c>
      <c r="T1007" s="253"/>
      <c r="U1007" s="258"/>
      <c r="V1007" s="253"/>
      <c r="W1007" s="253"/>
      <c r="X1007" s="253"/>
      <c r="Y1007" s="253"/>
      <c r="Z1007" s="258"/>
      <c r="AA1007" s="258"/>
      <c r="AB1007" s="259" t="str">
        <f t="shared" ca="1" si="91"/>
        <v/>
      </c>
      <c r="AC1007" s="253"/>
      <c r="AD1007" s="269"/>
      <c r="AE1007" s="260"/>
      <c r="AF1007" s="253" t="e">
        <f t="shared" ca="1" si="92"/>
        <v>#NUM!</v>
      </c>
      <c r="AG1007" s="259" t="str">
        <f t="shared" ca="1" si="93"/>
        <v/>
      </c>
      <c r="AI1007" s="228" t="str">
        <f t="shared" si="94"/>
        <v/>
      </c>
      <c r="AJ1007" s="228" t="str">
        <f t="shared" si="95"/>
        <v/>
      </c>
    </row>
    <row r="1008" spans="2:36" ht="16.8" hidden="1" thickBot="1" x14ac:dyDescent="0.35">
      <c r="B1008" s="252">
        <v>1003</v>
      </c>
      <c r="C1008" s="253"/>
      <c r="D1008" s="253"/>
      <c r="E1008" s="253"/>
      <c r="F1008" s="253"/>
      <c r="G1008" s="253"/>
      <c r="H1008" s="253"/>
      <c r="I1008" s="253"/>
      <c r="J1008" s="253"/>
      <c r="K1008" s="253"/>
      <c r="L1008" s="253"/>
      <c r="M1008" s="253"/>
      <c r="N1008" s="254"/>
      <c r="O1008" s="254"/>
      <c r="P1008" s="255"/>
      <c r="Q1008" s="256"/>
      <c r="R1008" s="256"/>
      <c r="S1008" s="257" t="str">
        <f t="shared" si="90"/>
        <v/>
      </c>
      <c r="T1008" s="253"/>
      <c r="U1008" s="258"/>
      <c r="V1008" s="253"/>
      <c r="W1008" s="253"/>
      <c r="X1008" s="253"/>
      <c r="Y1008" s="253"/>
      <c r="Z1008" s="258"/>
      <c r="AA1008" s="258"/>
      <c r="AB1008" s="259" t="str">
        <f t="shared" ca="1" si="91"/>
        <v/>
      </c>
      <c r="AC1008" s="253"/>
      <c r="AD1008" s="269"/>
      <c r="AE1008" s="260"/>
      <c r="AF1008" s="253" t="e">
        <f t="shared" ca="1" si="92"/>
        <v>#NUM!</v>
      </c>
      <c r="AG1008" s="259" t="str">
        <f t="shared" ca="1" si="93"/>
        <v/>
      </c>
      <c r="AI1008" s="228" t="str">
        <f t="shared" si="94"/>
        <v/>
      </c>
      <c r="AJ1008" s="228" t="str">
        <f t="shared" si="95"/>
        <v/>
      </c>
    </row>
    <row r="1009" spans="2:36" ht="16.8" hidden="1" thickBot="1" x14ac:dyDescent="0.35">
      <c r="B1009" s="252">
        <v>1004</v>
      </c>
      <c r="C1009" s="253"/>
      <c r="D1009" s="253"/>
      <c r="E1009" s="253"/>
      <c r="F1009" s="253"/>
      <c r="G1009" s="253"/>
      <c r="H1009" s="253"/>
      <c r="I1009" s="253"/>
      <c r="J1009" s="253"/>
      <c r="K1009" s="253"/>
      <c r="L1009" s="253"/>
      <c r="M1009" s="253"/>
      <c r="N1009" s="254"/>
      <c r="O1009" s="254"/>
      <c r="P1009" s="255"/>
      <c r="Q1009" s="256"/>
      <c r="R1009" s="256"/>
      <c r="S1009" s="257" t="str">
        <f t="shared" si="90"/>
        <v/>
      </c>
      <c r="T1009" s="253"/>
      <c r="U1009" s="258"/>
      <c r="V1009" s="253"/>
      <c r="W1009" s="253"/>
      <c r="X1009" s="253"/>
      <c r="Y1009" s="253"/>
      <c r="Z1009" s="258"/>
      <c r="AA1009" s="258"/>
      <c r="AB1009" s="259" t="str">
        <f t="shared" ca="1" si="91"/>
        <v/>
      </c>
      <c r="AC1009" s="253"/>
      <c r="AD1009" s="269"/>
      <c r="AE1009" s="260"/>
      <c r="AF1009" s="253" t="e">
        <f t="shared" ca="1" si="92"/>
        <v>#NUM!</v>
      </c>
      <c r="AG1009" s="259" t="str">
        <f t="shared" ca="1" si="93"/>
        <v/>
      </c>
      <c r="AI1009" s="228" t="str">
        <f t="shared" si="94"/>
        <v/>
      </c>
      <c r="AJ1009" s="228" t="str">
        <f t="shared" si="95"/>
        <v/>
      </c>
    </row>
    <row r="1010" spans="2:36" ht="16.8" hidden="1" thickBot="1" x14ac:dyDescent="0.35">
      <c r="B1010" s="252">
        <v>1005</v>
      </c>
      <c r="C1010" s="253"/>
      <c r="D1010" s="253"/>
      <c r="E1010" s="253"/>
      <c r="F1010" s="253"/>
      <c r="G1010" s="253"/>
      <c r="H1010" s="253"/>
      <c r="I1010" s="253"/>
      <c r="J1010" s="253"/>
      <c r="K1010" s="253"/>
      <c r="L1010" s="253"/>
      <c r="M1010" s="253"/>
      <c r="N1010" s="254"/>
      <c r="O1010" s="254"/>
      <c r="P1010" s="255"/>
      <c r="Q1010" s="256"/>
      <c r="R1010" s="256"/>
      <c r="S1010" s="257" t="str">
        <f t="shared" si="90"/>
        <v/>
      </c>
      <c r="T1010" s="253"/>
      <c r="U1010" s="258"/>
      <c r="V1010" s="253"/>
      <c r="W1010" s="253"/>
      <c r="X1010" s="253"/>
      <c r="Y1010" s="253"/>
      <c r="Z1010" s="258"/>
      <c r="AA1010" s="258"/>
      <c r="AB1010" s="259" t="str">
        <f t="shared" ca="1" si="91"/>
        <v/>
      </c>
      <c r="AC1010" s="253"/>
      <c r="AD1010" s="269"/>
      <c r="AE1010" s="260"/>
      <c r="AF1010" s="253" t="e">
        <f t="shared" ca="1" si="92"/>
        <v>#NUM!</v>
      </c>
      <c r="AG1010" s="259" t="str">
        <f t="shared" ca="1" si="93"/>
        <v/>
      </c>
      <c r="AI1010" s="228" t="str">
        <f t="shared" si="94"/>
        <v/>
      </c>
      <c r="AJ1010" s="228" t="str">
        <f t="shared" si="95"/>
        <v/>
      </c>
    </row>
    <row r="1011" spans="2:36" ht="16.8" hidden="1" thickBot="1" x14ac:dyDescent="0.35">
      <c r="B1011" s="252">
        <v>1006</v>
      </c>
      <c r="C1011" s="253"/>
      <c r="D1011" s="253"/>
      <c r="E1011" s="253"/>
      <c r="F1011" s="253"/>
      <c r="G1011" s="253"/>
      <c r="H1011" s="253"/>
      <c r="I1011" s="253"/>
      <c r="J1011" s="253"/>
      <c r="K1011" s="253"/>
      <c r="L1011" s="253"/>
      <c r="M1011" s="253"/>
      <c r="N1011" s="254"/>
      <c r="O1011" s="254"/>
      <c r="P1011" s="255"/>
      <c r="Q1011" s="256"/>
      <c r="R1011" s="256"/>
      <c r="S1011" s="257" t="str">
        <f t="shared" si="90"/>
        <v/>
      </c>
      <c r="T1011" s="253"/>
      <c r="U1011" s="258"/>
      <c r="V1011" s="253"/>
      <c r="W1011" s="253"/>
      <c r="X1011" s="253"/>
      <c r="Y1011" s="253"/>
      <c r="Z1011" s="258"/>
      <c r="AA1011" s="258"/>
      <c r="AB1011" s="259" t="str">
        <f t="shared" ca="1" si="91"/>
        <v/>
      </c>
      <c r="AC1011" s="253"/>
      <c r="AD1011" s="269"/>
      <c r="AE1011" s="260"/>
      <c r="AF1011" s="253" t="e">
        <f t="shared" ca="1" si="92"/>
        <v>#NUM!</v>
      </c>
      <c r="AG1011" s="259" t="str">
        <f t="shared" ca="1" si="93"/>
        <v/>
      </c>
      <c r="AI1011" s="228" t="str">
        <f t="shared" si="94"/>
        <v/>
      </c>
      <c r="AJ1011" s="228" t="str">
        <f t="shared" si="95"/>
        <v/>
      </c>
    </row>
    <row r="1012" spans="2:36" ht="16.8" hidden="1" thickBot="1" x14ac:dyDescent="0.35">
      <c r="B1012" s="252">
        <v>1007</v>
      </c>
      <c r="C1012" s="253"/>
      <c r="D1012" s="253"/>
      <c r="E1012" s="253"/>
      <c r="F1012" s="253"/>
      <c r="G1012" s="253"/>
      <c r="H1012" s="253"/>
      <c r="I1012" s="253"/>
      <c r="J1012" s="253"/>
      <c r="K1012" s="253"/>
      <c r="L1012" s="253"/>
      <c r="M1012" s="253"/>
      <c r="N1012" s="254"/>
      <c r="O1012" s="254"/>
      <c r="P1012" s="255"/>
      <c r="Q1012" s="256"/>
      <c r="R1012" s="256"/>
      <c r="S1012" s="257" t="str">
        <f t="shared" si="90"/>
        <v/>
      </c>
      <c r="T1012" s="253"/>
      <c r="U1012" s="258"/>
      <c r="V1012" s="253"/>
      <c r="W1012" s="253"/>
      <c r="X1012" s="253"/>
      <c r="Y1012" s="253"/>
      <c r="Z1012" s="258"/>
      <c r="AA1012" s="258"/>
      <c r="AB1012" s="259" t="str">
        <f t="shared" ca="1" si="91"/>
        <v/>
      </c>
      <c r="AC1012" s="253"/>
      <c r="AD1012" s="269"/>
      <c r="AE1012" s="260"/>
      <c r="AF1012" s="253" t="e">
        <f t="shared" ca="1" si="92"/>
        <v>#NUM!</v>
      </c>
      <c r="AG1012" s="259" t="str">
        <f t="shared" ca="1" si="93"/>
        <v/>
      </c>
      <c r="AI1012" s="228" t="str">
        <f t="shared" si="94"/>
        <v/>
      </c>
      <c r="AJ1012" s="228" t="str">
        <f t="shared" si="95"/>
        <v/>
      </c>
    </row>
    <row r="1013" spans="2:36" ht="16.8" hidden="1" thickBot="1" x14ac:dyDescent="0.35">
      <c r="B1013" s="252">
        <v>1008</v>
      </c>
      <c r="C1013" s="253"/>
      <c r="D1013" s="253"/>
      <c r="E1013" s="253"/>
      <c r="F1013" s="253"/>
      <c r="G1013" s="253"/>
      <c r="H1013" s="253"/>
      <c r="I1013" s="253"/>
      <c r="J1013" s="253"/>
      <c r="K1013" s="253"/>
      <c r="L1013" s="253"/>
      <c r="M1013" s="253"/>
      <c r="N1013" s="254"/>
      <c r="O1013" s="254"/>
      <c r="P1013" s="255"/>
      <c r="Q1013" s="256"/>
      <c r="R1013" s="256"/>
      <c r="S1013" s="257" t="str">
        <f t="shared" si="90"/>
        <v/>
      </c>
      <c r="T1013" s="253"/>
      <c r="U1013" s="258"/>
      <c r="V1013" s="253"/>
      <c r="W1013" s="253"/>
      <c r="X1013" s="253"/>
      <c r="Y1013" s="253"/>
      <c r="Z1013" s="258"/>
      <c r="AA1013" s="258"/>
      <c r="AB1013" s="259" t="str">
        <f t="shared" ca="1" si="91"/>
        <v/>
      </c>
      <c r="AC1013" s="253"/>
      <c r="AD1013" s="269"/>
      <c r="AE1013" s="260"/>
      <c r="AF1013" s="253" t="e">
        <f t="shared" ca="1" si="92"/>
        <v>#NUM!</v>
      </c>
      <c r="AG1013" s="259" t="str">
        <f t="shared" ca="1" si="93"/>
        <v/>
      </c>
      <c r="AI1013" s="228" t="str">
        <f t="shared" si="94"/>
        <v/>
      </c>
      <c r="AJ1013" s="228" t="str">
        <f t="shared" si="95"/>
        <v/>
      </c>
    </row>
    <row r="1014" spans="2:36" ht="16.8" hidden="1" thickBot="1" x14ac:dyDescent="0.35">
      <c r="B1014" s="252">
        <v>1009</v>
      </c>
      <c r="C1014" s="253"/>
      <c r="D1014" s="253"/>
      <c r="E1014" s="253"/>
      <c r="F1014" s="253"/>
      <c r="G1014" s="253"/>
      <c r="H1014" s="253"/>
      <c r="I1014" s="253"/>
      <c r="J1014" s="253"/>
      <c r="K1014" s="253"/>
      <c r="L1014" s="253"/>
      <c r="M1014" s="253"/>
      <c r="N1014" s="254"/>
      <c r="O1014" s="254"/>
      <c r="P1014" s="255"/>
      <c r="Q1014" s="256"/>
      <c r="R1014" s="256"/>
      <c r="S1014" s="257" t="str">
        <f t="shared" si="90"/>
        <v/>
      </c>
      <c r="T1014" s="253"/>
      <c r="U1014" s="258"/>
      <c r="V1014" s="253"/>
      <c r="W1014" s="253"/>
      <c r="X1014" s="253"/>
      <c r="Y1014" s="253"/>
      <c r="Z1014" s="258"/>
      <c r="AA1014" s="258"/>
      <c r="AB1014" s="259" t="str">
        <f t="shared" ca="1" si="91"/>
        <v/>
      </c>
      <c r="AC1014" s="253"/>
      <c r="AD1014" s="269"/>
      <c r="AE1014" s="260"/>
      <c r="AF1014" s="253" t="e">
        <f t="shared" ca="1" si="92"/>
        <v>#NUM!</v>
      </c>
      <c r="AG1014" s="259" t="str">
        <f t="shared" ca="1" si="93"/>
        <v/>
      </c>
      <c r="AI1014" s="228" t="str">
        <f t="shared" si="94"/>
        <v/>
      </c>
      <c r="AJ1014" s="228" t="str">
        <f t="shared" si="95"/>
        <v/>
      </c>
    </row>
    <row r="1015" spans="2:36" ht="16.8" hidden="1" thickBot="1" x14ac:dyDescent="0.35">
      <c r="B1015" s="252">
        <v>1010</v>
      </c>
      <c r="C1015" s="253"/>
      <c r="D1015" s="253"/>
      <c r="E1015" s="253"/>
      <c r="F1015" s="253"/>
      <c r="G1015" s="253"/>
      <c r="H1015" s="253"/>
      <c r="I1015" s="253"/>
      <c r="J1015" s="253"/>
      <c r="K1015" s="253"/>
      <c r="L1015" s="253"/>
      <c r="M1015" s="253"/>
      <c r="N1015" s="254"/>
      <c r="O1015" s="254"/>
      <c r="P1015" s="255"/>
      <c r="Q1015" s="256"/>
      <c r="R1015" s="256"/>
      <c r="S1015" s="257" t="str">
        <f t="shared" si="90"/>
        <v/>
      </c>
      <c r="T1015" s="253"/>
      <c r="U1015" s="258"/>
      <c r="V1015" s="253"/>
      <c r="W1015" s="253"/>
      <c r="X1015" s="253"/>
      <c r="Y1015" s="253"/>
      <c r="Z1015" s="258"/>
      <c r="AA1015" s="258"/>
      <c r="AB1015" s="259" t="str">
        <f t="shared" ca="1" si="91"/>
        <v/>
      </c>
      <c r="AC1015" s="253"/>
      <c r="AD1015" s="269"/>
      <c r="AE1015" s="260"/>
      <c r="AF1015" s="253" t="e">
        <f t="shared" ca="1" si="92"/>
        <v>#NUM!</v>
      </c>
      <c r="AG1015" s="259" t="str">
        <f t="shared" ca="1" si="93"/>
        <v/>
      </c>
      <c r="AI1015" s="228" t="str">
        <f t="shared" si="94"/>
        <v/>
      </c>
      <c r="AJ1015" s="228" t="str">
        <f t="shared" si="95"/>
        <v/>
      </c>
    </row>
    <row r="1016" spans="2:36" ht="16.8" hidden="1" thickBot="1" x14ac:dyDescent="0.35">
      <c r="B1016" s="252">
        <v>1011</v>
      </c>
      <c r="C1016" s="253"/>
      <c r="D1016" s="253"/>
      <c r="E1016" s="253"/>
      <c r="F1016" s="253"/>
      <c r="G1016" s="253"/>
      <c r="H1016" s="253"/>
      <c r="I1016" s="253"/>
      <c r="J1016" s="253"/>
      <c r="K1016" s="253"/>
      <c r="L1016" s="253"/>
      <c r="M1016" s="253"/>
      <c r="N1016" s="254"/>
      <c r="O1016" s="254"/>
      <c r="P1016" s="255"/>
      <c r="Q1016" s="256"/>
      <c r="R1016" s="256"/>
      <c r="S1016" s="257" t="str">
        <f t="shared" si="90"/>
        <v/>
      </c>
      <c r="T1016" s="253"/>
      <c r="U1016" s="258"/>
      <c r="V1016" s="253"/>
      <c r="W1016" s="253"/>
      <c r="X1016" s="253"/>
      <c r="Y1016" s="253"/>
      <c r="Z1016" s="258"/>
      <c r="AA1016" s="258"/>
      <c r="AB1016" s="259" t="str">
        <f t="shared" ca="1" si="91"/>
        <v/>
      </c>
      <c r="AC1016" s="253"/>
      <c r="AD1016" s="269"/>
      <c r="AE1016" s="260"/>
      <c r="AF1016" s="253" t="e">
        <f t="shared" ca="1" si="92"/>
        <v>#NUM!</v>
      </c>
      <c r="AG1016" s="259" t="str">
        <f t="shared" ca="1" si="93"/>
        <v/>
      </c>
      <c r="AI1016" s="228" t="str">
        <f t="shared" si="94"/>
        <v/>
      </c>
      <c r="AJ1016" s="228" t="str">
        <f t="shared" si="95"/>
        <v/>
      </c>
    </row>
    <row r="1017" spans="2:36" ht="16.8" hidden="1" thickBot="1" x14ac:dyDescent="0.35">
      <c r="B1017" s="252">
        <v>1012</v>
      </c>
      <c r="C1017" s="253"/>
      <c r="D1017" s="253"/>
      <c r="E1017" s="253"/>
      <c r="F1017" s="253"/>
      <c r="G1017" s="253"/>
      <c r="H1017" s="253"/>
      <c r="I1017" s="253"/>
      <c r="J1017" s="253"/>
      <c r="K1017" s="253"/>
      <c r="L1017" s="253"/>
      <c r="M1017" s="253"/>
      <c r="N1017" s="254"/>
      <c r="O1017" s="254"/>
      <c r="P1017" s="255"/>
      <c r="Q1017" s="256"/>
      <c r="R1017" s="256"/>
      <c r="S1017" s="257" t="str">
        <f t="shared" si="90"/>
        <v/>
      </c>
      <c r="T1017" s="253"/>
      <c r="U1017" s="258"/>
      <c r="V1017" s="253"/>
      <c r="W1017" s="253"/>
      <c r="X1017" s="253"/>
      <c r="Y1017" s="253"/>
      <c r="Z1017" s="258"/>
      <c r="AA1017" s="258"/>
      <c r="AB1017" s="259" t="str">
        <f t="shared" ca="1" si="91"/>
        <v/>
      </c>
      <c r="AC1017" s="253"/>
      <c r="AD1017" s="269"/>
      <c r="AE1017" s="260"/>
      <c r="AF1017" s="253" t="e">
        <f t="shared" ca="1" si="92"/>
        <v>#NUM!</v>
      </c>
      <c r="AG1017" s="259" t="str">
        <f t="shared" ca="1" si="93"/>
        <v/>
      </c>
      <c r="AI1017" s="228" t="str">
        <f t="shared" si="94"/>
        <v/>
      </c>
      <c r="AJ1017" s="228" t="str">
        <f t="shared" si="95"/>
        <v/>
      </c>
    </row>
    <row r="1018" spans="2:36" ht="16.8" hidden="1" thickBot="1" x14ac:dyDescent="0.35">
      <c r="B1018" s="252">
        <v>1013</v>
      </c>
      <c r="C1018" s="253"/>
      <c r="D1018" s="253"/>
      <c r="E1018" s="253"/>
      <c r="F1018" s="253"/>
      <c r="G1018" s="253"/>
      <c r="H1018" s="253"/>
      <c r="I1018" s="253"/>
      <c r="J1018" s="253"/>
      <c r="K1018" s="253"/>
      <c r="L1018" s="253"/>
      <c r="M1018" s="253"/>
      <c r="N1018" s="254"/>
      <c r="O1018" s="254"/>
      <c r="P1018" s="255"/>
      <c r="Q1018" s="256"/>
      <c r="R1018" s="256"/>
      <c r="S1018" s="257" t="str">
        <f t="shared" si="90"/>
        <v/>
      </c>
      <c r="T1018" s="253"/>
      <c r="U1018" s="258"/>
      <c r="V1018" s="253"/>
      <c r="W1018" s="253"/>
      <c r="X1018" s="253"/>
      <c r="Y1018" s="253"/>
      <c r="Z1018" s="258"/>
      <c r="AA1018" s="258"/>
      <c r="AB1018" s="259" t="str">
        <f t="shared" ca="1" si="91"/>
        <v/>
      </c>
      <c r="AC1018" s="253"/>
      <c r="AD1018" s="269"/>
      <c r="AE1018" s="260"/>
      <c r="AF1018" s="253" t="e">
        <f t="shared" ca="1" si="92"/>
        <v>#NUM!</v>
      </c>
      <c r="AG1018" s="259" t="str">
        <f t="shared" ca="1" si="93"/>
        <v/>
      </c>
      <c r="AI1018" s="228" t="str">
        <f t="shared" si="94"/>
        <v/>
      </c>
      <c r="AJ1018" s="228" t="str">
        <f t="shared" si="95"/>
        <v/>
      </c>
    </row>
    <row r="1019" spans="2:36" ht="16.8" hidden="1" thickBot="1" x14ac:dyDescent="0.35">
      <c r="B1019" s="252">
        <v>1014</v>
      </c>
      <c r="C1019" s="253"/>
      <c r="D1019" s="253"/>
      <c r="E1019" s="253"/>
      <c r="F1019" s="253"/>
      <c r="G1019" s="253"/>
      <c r="H1019" s="253"/>
      <c r="I1019" s="253"/>
      <c r="J1019" s="253"/>
      <c r="K1019" s="253"/>
      <c r="L1019" s="253"/>
      <c r="M1019" s="253"/>
      <c r="N1019" s="254"/>
      <c r="O1019" s="254"/>
      <c r="P1019" s="255"/>
      <c r="Q1019" s="256"/>
      <c r="R1019" s="256"/>
      <c r="S1019" s="257" t="str">
        <f t="shared" si="90"/>
        <v/>
      </c>
      <c r="T1019" s="253"/>
      <c r="U1019" s="258"/>
      <c r="V1019" s="253"/>
      <c r="W1019" s="253"/>
      <c r="X1019" s="253"/>
      <c r="Y1019" s="253"/>
      <c r="Z1019" s="258"/>
      <c r="AA1019" s="258"/>
      <c r="AB1019" s="259" t="str">
        <f t="shared" ca="1" si="91"/>
        <v/>
      </c>
      <c r="AC1019" s="253"/>
      <c r="AD1019" s="269"/>
      <c r="AE1019" s="260"/>
      <c r="AF1019" s="253" t="e">
        <f t="shared" ca="1" si="92"/>
        <v>#NUM!</v>
      </c>
      <c r="AG1019" s="259" t="str">
        <f t="shared" ca="1" si="93"/>
        <v/>
      </c>
      <c r="AI1019" s="228" t="str">
        <f t="shared" si="94"/>
        <v/>
      </c>
      <c r="AJ1019" s="228" t="str">
        <f t="shared" si="95"/>
        <v/>
      </c>
    </row>
    <row r="1020" spans="2:36" ht="16.8" hidden="1" thickBot="1" x14ac:dyDescent="0.35">
      <c r="B1020" s="252">
        <v>1015</v>
      </c>
      <c r="C1020" s="253"/>
      <c r="D1020" s="253"/>
      <c r="E1020" s="253"/>
      <c r="F1020" s="253"/>
      <c r="G1020" s="253"/>
      <c r="H1020" s="253"/>
      <c r="I1020" s="253"/>
      <c r="J1020" s="253"/>
      <c r="K1020" s="253"/>
      <c r="L1020" s="253"/>
      <c r="M1020" s="253"/>
      <c r="N1020" s="254"/>
      <c r="O1020" s="254"/>
      <c r="P1020" s="255"/>
      <c r="Q1020" s="256"/>
      <c r="R1020" s="256"/>
      <c r="S1020" s="257" t="str">
        <f t="shared" si="90"/>
        <v/>
      </c>
      <c r="T1020" s="253"/>
      <c r="U1020" s="258"/>
      <c r="V1020" s="253"/>
      <c r="W1020" s="253"/>
      <c r="X1020" s="253"/>
      <c r="Y1020" s="253"/>
      <c r="Z1020" s="258"/>
      <c r="AA1020" s="258"/>
      <c r="AB1020" s="259" t="str">
        <f t="shared" ca="1" si="91"/>
        <v/>
      </c>
      <c r="AC1020" s="253"/>
      <c r="AD1020" s="269"/>
      <c r="AE1020" s="260"/>
      <c r="AF1020" s="253" t="e">
        <f t="shared" ca="1" si="92"/>
        <v>#NUM!</v>
      </c>
      <c r="AG1020" s="259" t="str">
        <f t="shared" ca="1" si="93"/>
        <v/>
      </c>
      <c r="AI1020" s="228" t="str">
        <f t="shared" si="94"/>
        <v/>
      </c>
      <c r="AJ1020" s="228" t="str">
        <f t="shared" si="95"/>
        <v/>
      </c>
    </row>
    <row r="1021" spans="2:36" ht="16.8" hidden="1" thickBot="1" x14ac:dyDescent="0.35">
      <c r="B1021" s="252">
        <v>1016</v>
      </c>
      <c r="C1021" s="253"/>
      <c r="D1021" s="253"/>
      <c r="E1021" s="253"/>
      <c r="F1021" s="253"/>
      <c r="G1021" s="253"/>
      <c r="H1021" s="253"/>
      <c r="I1021" s="253"/>
      <c r="J1021" s="253"/>
      <c r="K1021" s="253"/>
      <c r="L1021" s="253"/>
      <c r="M1021" s="253"/>
      <c r="N1021" s="254"/>
      <c r="O1021" s="254"/>
      <c r="P1021" s="255"/>
      <c r="Q1021" s="256"/>
      <c r="R1021" s="256"/>
      <c r="S1021" s="257" t="str">
        <f t="shared" si="90"/>
        <v/>
      </c>
      <c r="T1021" s="253"/>
      <c r="U1021" s="258"/>
      <c r="V1021" s="253"/>
      <c r="W1021" s="253"/>
      <c r="X1021" s="253"/>
      <c r="Y1021" s="253"/>
      <c r="Z1021" s="258"/>
      <c r="AA1021" s="258"/>
      <c r="AB1021" s="259" t="str">
        <f t="shared" ca="1" si="91"/>
        <v/>
      </c>
      <c r="AC1021" s="253"/>
      <c r="AD1021" s="269"/>
      <c r="AE1021" s="260"/>
      <c r="AF1021" s="253" t="e">
        <f t="shared" ca="1" si="92"/>
        <v>#NUM!</v>
      </c>
      <c r="AG1021" s="259" t="str">
        <f t="shared" ca="1" si="93"/>
        <v/>
      </c>
      <c r="AI1021" s="228" t="str">
        <f t="shared" si="94"/>
        <v/>
      </c>
      <c r="AJ1021" s="228" t="str">
        <f t="shared" si="95"/>
        <v/>
      </c>
    </row>
    <row r="1022" spans="2:36" ht="16.8" hidden="1" thickBot="1" x14ac:dyDescent="0.35">
      <c r="B1022" s="252">
        <v>1017</v>
      </c>
      <c r="C1022" s="253"/>
      <c r="D1022" s="253"/>
      <c r="E1022" s="253"/>
      <c r="F1022" s="253"/>
      <c r="G1022" s="253"/>
      <c r="H1022" s="253"/>
      <c r="I1022" s="253"/>
      <c r="J1022" s="253"/>
      <c r="K1022" s="253"/>
      <c r="L1022" s="253"/>
      <c r="M1022" s="253"/>
      <c r="N1022" s="254"/>
      <c r="O1022" s="254"/>
      <c r="P1022" s="255"/>
      <c r="Q1022" s="256"/>
      <c r="R1022" s="256"/>
      <c r="S1022" s="257" t="str">
        <f t="shared" si="90"/>
        <v/>
      </c>
      <c r="T1022" s="253"/>
      <c r="U1022" s="258"/>
      <c r="V1022" s="253"/>
      <c r="W1022" s="253"/>
      <c r="X1022" s="253"/>
      <c r="Y1022" s="253"/>
      <c r="Z1022" s="258"/>
      <c r="AA1022" s="258"/>
      <c r="AB1022" s="259" t="str">
        <f t="shared" ca="1" si="91"/>
        <v/>
      </c>
      <c r="AC1022" s="253"/>
      <c r="AD1022" s="269"/>
      <c r="AE1022" s="260"/>
      <c r="AF1022" s="253" t="e">
        <f t="shared" ca="1" si="92"/>
        <v>#NUM!</v>
      </c>
      <c r="AG1022" s="259" t="str">
        <f t="shared" ca="1" si="93"/>
        <v/>
      </c>
      <c r="AI1022" s="228" t="str">
        <f t="shared" si="94"/>
        <v/>
      </c>
      <c r="AJ1022" s="228" t="str">
        <f t="shared" si="95"/>
        <v/>
      </c>
    </row>
    <row r="1023" spans="2:36" ht="16.8" hidden="1" thickBot="1" x14ac:dyDescent="0.35">
      <c r="B1023" s="252">
        <v>1018</v>
      </c>
      <c r="C1023" s="253"/>
      <c r="D1023" s="253"/>
      <c r="E1023" s="253"/>
      <c r="F1023" s="253"/>
      <c r="G1023" s="253"/>
      <c r="H1023" s="253"/>
      <c r="I1023" s="253"/>
      <c r="J1023" s="253"/>
      <c r="K1023" s="253"/>
      <c r="L1023" s="253"/>
      <c r="M1023" s="253"/>
      <c r="N1023" s="254"/>
      <c r="O1023" s="254"/>
      <c r="P1023" s="255"/>
      <c r="Q1023" s="256"/>
      <c r="R1023" s="256"/>
      <c r="S1023" s="257" t="str">
        <f t="shared" si="90"/>
        <v/>
      </c>
      <c r="T1023" s="253"/>
      <c r="U1023" s="258"/>
      <c r="V1023" s="253"/>
      <c r="W1023" s="253"/>
      <c r="X1023" s="253"/>
      <c r="Y1023" s="253"/>
      <c r="Z1023" s="258"/>
      <c r="AA1023" s="258"/>
      <c r="AB1023" s="259" t="str">
        <f t="shared" ca="1" si="91"/>
        <v/>
      </c>
      <c r="AC1023" s="253"/>
      <c r="AD1023" s="269"/>
      <c r="AE1023" s="260"/>
      <c r="AF1023" s="253" t="e">
        <f t="shared" ca="1" si="92"/>
        <v>#NUM!</v>
      </c>
      <c r="AG1023" s="259" t="str">
        <f t="shared" ca="1" si="93"/>
        <v/>
      </c>
      <c r="AI1023" s="228" t="str">
        <f t="shared" si="94"/>
        <v/>
      </c>
      <c r="AJ1023" s="228" t="str">
        <f t="shared" si="95"/>
        <v/>
      </c>
    </row>
    <row r="1024" spans="2:36" ht="16.8" hidden="1" thickBot="1" x14ac:dyDescent="0.35">
      <c r="B1024" s="252">
        <v>1019</v>
      </c>
      <c r="C1024" s="253"/>
      <c r="D1024" s="253"/>
      <c r="E1024" s="253"/>
      <c r="F1024" s="253"/>
      <c r="G1024" s="253"/>
      <c r="H1024" s="253"/>
      <c r="I1024" s="253"/>
      <c r="J1024" s="253"/>
      <c r="K1024" s="253"/>
      <c r="L1024" s="253"/>
      <c r="M1024" s="253"/>
      <c r="N1024" s="254"/>
      <c r="O1024" s="254"/>
      <c r="P1024" s="255"/>
      <c r="Q1024" s="256"/>
      <c r="R1024" s="256"/>
      <c r="S1024" s="257" t="str">
        <f t="shared" si="90"/>
        <v/>
      </c>
      <c r="T1024" s="253"/>
      <c r="U1024" s="258"/>
      <c r="V1024" s="253"/>
      <c r="W1024" s="253"/>
      <c r="X1024" s="253"/>
      <c r="Y1024" s="253"/>
      <c r="Z1024" s="258"/>
      <c r="AA1024" s="258"/>
      <c r="AB1024" s="259" t="str">
        <f t="shared" ca="1" si="91"/>
        <v/>
      </c>
      <c r="AC1024" s="253"/>
      <c r="AD1024" s="269"/>
      <c r="AE1024" s="260"/>
      <c r="AF1024" s="253" t="e">
        <f t="shared" ca="1" si="92"/>
        <v>#NUM!</v>
      </c>
      <c r="AG1024" s="259" t="str">
        <f t="shared" ca="1" si="93"/>
        <v/>
      </c>
      <c r="AI1024" s="228" t="str">
        <f t="shared" si="94"/>
        <v/>
      </c>
      <c r="AJ1024" s="228" t="str">
        <f t="shared" si="95"/>
        <v/>
      </c>
    </row>
    <row r="1025" spans="2:36" ht="16.8" hidden="1" thickBot="1" x14ac:dyDescent="0.35">
      <c r="B1025" s="252">
        <v>1020</v>
      </c>
      <c r="C1025" s="253"/>
      <c r="D1025" s="253"/>
      <c r="E1025" s="253"/>
      <c r="F1025" s="253"/>
      <c r="G1025" s="253"/>
      <c r="H1025" s="253"/>
      <c r="I1025" s="253"/>
      <c r="J1025" s="253"/>
      <c r="K1025" s="253"/>
      <c r="L1025" s="253"/>
      <c r="M1025" s="253"/>
      <c r="N1025" s="254"/>
      <c r="O1025" s="254"/>
      <c r="P1025" s="255"/>
      <c r="Q1025" s="256"/>
      <c r="R1025" s="256"/>
      <c r="S1025" s="257" t="str">
        <f t="shared" si="90"/>
        <v/>
      </c>
      <c r="T1025" s="253"/>
      <c r="U1025" s="258"/>
      <c r="V1025" s="253"/>
      <c r="W1025" s="253"/>
      <c r="X1025" s="253"/>
      <c r="Y1025" s="253"/>
      <c r="Z1025" s="258"/>
      <c r="AA1025" s="258"/>
      <c r="AB1025" s="259" t="str">
        <f t="shared" ca="1" si="91"/>
        <v/>
      </c>
      <c r="AC1025" s="253"/>
      <c r="AD1025" s="269"/>
      <c r="AE1025" s="260"/>
      <c r="AF1025" s="253" t="e">
        <f t="shared" ca="1" si="92"/>
        <v>#NUM!</v>
      </c>
      <c r="AG1025" s="259" t="str">
        <f t="shared" ca="1" si="93"/>
        <v/>
      </c>
      <c r="AI1025" s="228" t="str">
        <f t="shared" si="94"/>
        <v/>
      </c>
      <c r="AJ1025" s="228" t="str">
        <f t="shared" si="95"/>
        <v/>
      </c>
    </row>
    <row r="1026" spans="2:36" ht="16.8" hidden="1" thickBot="1" x14ac:dyDescent="0.35">
      <c r="B1026" s="252">
        <v>1021</v>
      </c>
      <c r="C1026" s="253"/>
      <c r="D1026" s="253"/>
      <c r="E1026" s="253"/>
      <c r="F1026" s="253"/>
      <c r="G1026" s="253"/>
      <c r="H1026" s="253"/>
      <c r="I1026" s="253"/>
      <c r="J1026" s="253"/>
      <c r="K1026" s="253"/>
      <c r="L1026" s="253"/>
      <c r="M1026" s="253"/>
      <c r="N1026" s="254"/>
      <c r="O1026" s="254"/>
      <c r="P1026" s="255"/>
      <c r="Q1026" s="256"/>
      <c r="R1026" s="256"/>
      <c r="S1026" s="257" t="str">
        <f t="shared" si="90"/>
        <v/>
      </c>
      <c r="T1026" s="253"/>
      <c r="U1026" s="258"/>
      <c r="V1026" s="253"/>
      <c r="W1026" s="253"/>
      <c r="X1026" s="253"/>
      <c r="Y1026" s="253"/>
      <c r="Z1026" s="258"/>
      <c r="AA1026" s="258"/>
      <c r="AB1026" s="259" t="str">
        <f t="shared" ca="1" si="91"/>
        <v/>
      </c>
      <c r="AC1026" s="253"/>
      <c r="AD1026" s="269"/>
      <c r="AE1026" s="260"/>
      <c r="AF1026" s="253" t="e">
        <f t="shared" ca="1" si="92"/>
        <v>#NUM!</v>
      </c>
      <c r="AG1026" s="259" t="str">
        <f t="shared" ca="1" si="93"/>
        <v/>
      </c>
      <c r="AI1026" s="228" t="str">
        <f t="shared" si="94"/>
        <v/>
      </c>
      <c r="AJ1026" s="228" t="str">
        <f t="shared" si="95"/>
        <v/>
      </c>
    </row>
    <row r="1027" spans="2:36" ht="16.8" hidden="1" thickBot="1" x14ac:dyDescent="0.35">
      <c r="B1027" s="252">
        <v>1022</v>
      </c>
      <c r="C1027" s="253"/>
      <c r="D1027" s="253"/>
      <c r="E1027" s="253"/>
      <c r="F1027" s="253"/>
      <c r="G1027" s="253"/>
      <c r="H1027" s="253"/>
      <c r="I1027" s="253"/>
      <c r="J1027" s="253"/>
      <c r="K1027" s="253"/>
      <c r="L1027" s="253"/>
      <c r="M1027" s="253"/>
      <c r="N1027" s="254"/>
      <c r="O1027" s="254"/>
      <c r="P1027" s="255"/>
      <c r="Q1027" s="256"/>
      <c r="R1027" s="256"/>
      <c r="S1027" s="257" t="str">
        <f t="shared" si="90"/>
        <v/>
      </c>
      <c r="T1027" s="253"/>
      <c r="U1027" s="258"/>
      <c r="V1027" s="253"/>
      <c r="W1027" s="253"/>
      <c r="X1027" s="253"/>
      <c r="Y1027" s="253"/>
      <c r="Z1027" s="258"/>
      <c r="AA1027" s="258"/>
      <c r="AB1027" s="259" t="str">
        <f t="shared" ca="1" si="91"/>
        <v/>
      </c>
      <c r="AC1027" s="253"/>
      <c r="AD1027" s="269"/>
      <c r="AE1027" s="260"/>
      <c r="AF1027" s="253" t="e">
        <f t="shared" ca="1" si="92"/>
        <v>#NUM!</v>
      </c>
      <c r="AG1027" s="259" t="str">
        <f t="shared" ca="1" si="93"/>
        <v/>
      </c>
      <c r="AI1027" s="228" t="str">
        <f t="shared" si="94"/>
        <v/>
      </c>
      <c r="AJ1027" s="228" t="str">
        <f t="shared" si="95"/>
        <v/>
      </c>
    </row>
    <row r="1028" spans="2:36" ht="16.8" hidden="1" thickBot="1" x14ac:dyDescent="0.35">
      <c r="B1028" s="252">
        <v>1023</v>
      </c>
      <c r="C1028" s="253"/>
      <c r="D1028" s="253"/>
      <c r="E1028" s="253"/>
      <c r="F1028" s="253"/>
      <c r="G1028" s="253"/>
      <c r="H1028" s="253"/>
      <c r="I1028" s="253"/>
      <c r="J1028" s="253"/>
      <c r="K1028" s="253"/>
      <c r="L1028" s="253"/>
      <c r="M1028" s="253"/>
      <c r="N1028" s="254"/>
      <c r="O1028" s="254"/>
      <c r="P1028" s="255"/>
      <c r="Q1028" s="256"/>
      <c r="R1028" s="256"/>
      <c r="S1028" s="257" t="str">
        <f t="shared" si="90"/>
        <v/>
      </c>
      <c r="T1028" s="253"/>
      <c r="U1028" s="258"/>
      <c r="V1028" s="253"/>
      <c r="W1028" s="253"/>
      <c r="X1028" s="253"/>
      <c r="Y1028" s="253"/>
      <c r="Z1028" s="258"/>
      <c r="AA1028" s="258"/>
      <c r="AB1028" s="259" t="str">
        <f t="shared" ca="1" si="91"/>
        <v/>
      </c>
      <c r="AC1028" s="253"/>
      <c r="AD1028" s="269"/>
      <c r="AE1028" s="260"/>
      <c r="AF1028" s="253" t="e">
        <f t="shared" ca="1" si="92"/>
        <v>#NUM!</v>
      </c>
      <c r="AG1028" s="259" t="str">
        <f t="shared" ca="1" si="93"/>
        <v/>
      </c>
      <c r="AI1028" s="228" t="str">
        <f t="shared" si="94"/>
        <v/>
      </c>
      <c r="AJ1028" s="228" t="str">
        <f t="shared" si="95"/>
        <v/>
      </c>
    </row>
    <row r="1029" spans="2:36" ht="16.8" hidden="1" thickBot="1" x14ac:dyDescent="0.35">
      <c r="B1029" s="252">
        <v>1024</v>
      </c>
      <c r="C1029" s="253"/>
      <c r="D1029" s="253"/>
      <c r="E1029" s="253"/>
      <c r="F1029" s="253"/>
      <c r="G1029" s="253"/>
      <c r="H1029" s="253"/>
      <c r="I1029" s="253"/>
      <c r="J1029" s="253"/>
      <c r="K1029" s="253"/>
      <c r="L1029" s="253"/>
      <c r="M1029" s="253"/>
      <c r="N1029" s="254"/>
      <c r="O1029" s="254"/>
      <c r="P1029" s="255"/>
      <c r="Q1029" s="256"/>
      <c r="R1029" s="256"/>
      <c r="S1029" s="257" t="str">
        <f t="shared" si="90"/>
        <v/>
      </c>
      <c r="T1029" s="253"/>
      <c r="U1029" s="258"/>
      <c r="V1029" s="253"/>
      <c r="W1029" s="253"/>
      <c r="X1029" s="253"/>
      <c r="Y1029" s="253"/>
      <c r="Z1029" s="258"/>
      <c r="AA1029" s="258"/>
      <c r="AB1029" s="259" t="str">
        <f t="shared" ca="1" si="91"/>
        <v/>
      </c>
      <c r="AC1029" s="253"/>
      <c r="AD1029" s="269"/>
      <c r="AE1029" s="260"/>
      <c r="AF1029" s="253" t="e">
        <f t="shared" ca="1" si="92"/>
        <v>#NUM!</v>
      </c>
      <c r="AG1029" s="259" t="str">
        <f t="shared" ca="1" si="93"/>
        <v/>
      </c>
      <c r="AI1029" s="228" t="str">
        <f t="shared" si="94"/>
        <v/>
      </c>
      <c r="AJ1029" s="228" t="str">
        <f t="shared" si="95"/>
        <v/>
      </c>
    </row>
    <row r="1030" spans="2:36" ht="16.8" hidden="1" thickBot="1" x14ac:dyDescent="0.35">
      <c r="B1030" s="252">
        <v>1025</v>
      </c>
      <c r="C1030" s="253"/>
      <c r="D1030" s="253"/>
      <c r="E1030" s="253"/>
      <c r="F1030" s="253"/>
      <c r="G1030" s="253"/>
      <c r="H1030" s="253"/>
      <c r="I1030" s="253"/>
      <c r="J1030" s="253"/>
      <c r="K1030" s="253"/>
      <c r="L1030" s="253"/>
      <c r="M1030" s="253"/>
      <c r="N1030" s="254"/>
      <c r="O1030" s="254"/>
      <c r="P1030" s="255"/>
      <c r="Q1030" s="256"/>
      <c r="R1030" s="256"/>
      <c r="S1030" s="257" t="str">
        <f t="shared" si="90"/>
        <v/>
      </c>
      <c r="T1030" s="253"/>
      <c r="U1030" s="258"/>
      <c r="V1030" s="253"/>
      <c r="W1030" s="253"/>
      <c r="X1030" s="253"/>
      <c r="Y1030" s="253"/>
      <c r="Z1030" s="258"/>
      <c r="AA1030" s="258"/>
      <c r="AB1030" s="259" t="str">
        <f t="shared" ca="1" si="91"/>
        <v/>
      </c>
      <c r="AC1030" s="253"/>
      <c r="AD1030" s="269"/>
      <c r="AE1030" s="260"/>
      <c r="AF1030" s="253" t="e">
        <f t="shared" ca="1" si="92"/>
        <v>#NUM!</v>
      </c>
      <c r="AG1030" s="259" t="str">
        <f t="shared" ca="1" si="93"/>
        <v/>
      </c>
      <c r="AI1030" s="228" t="str">
        <f t="shared" si="94"/>
        <v/>
      </c>
      <c r="AJ1030" s="228" t="str">
        <f t="shared" si="95"/>
        <v/>
      </c>
    </row>
    <row r="1031" spans="2:36" ht="16.8" hidden="1" thickBot="1" x14ac:dyDescent="0.35">
      <c r="B1031" s="252">
        <v>1026</v>
      </c>
      <c r="C1031" s="253"/>
      <c r="D1031" s="253"/>
      <c r="E1031" s="253"/>
      <c r="F1031" s="253"/>
      <c r="G1031" s="253"/>
      <c r="H1031" s="253"/>
      <c r="I1031" s="253"/>
      <c r="J1031" s="253"/>
      <c r="K1031" s="253"/>
      <c r="L1031" s="253"/>
      <c r="M1031" s="253"/>
      <c r="N1031" s="254"/>
      <c r="O1031" s="254"/>
      <c r="P1031" s="255"/>
      <c r="Q1031" s="256"/>
      <c r="R1031" s="256"/>
      <c r="S1031" s="257" t="str">
        <f t="shared" ref="S1031:S1094" si="96">IF(O1031&lt;&gt;0,IF(P1031&lt;&gt;0,SUM(P1031+Q1031*O1031+O1031*R1031),IF(Q1031&lt;&gt;0,SUM(P1031+Q1031*O1031+O1031*R1031),"")),IF(P1031&lt;&gt;0,SUM(P1031+Q1031*N1031+N1031*R1031),IF(Q1031&lt;&gt;0,SUM(P1031+Q1031*N1031+N1031*R1031),"")))</f>
        <v/>
      </c>
      <c r="T1031" s="253"/>
      <c r="U1031" s="258"/>
      <c r="V1031" s="253"/>
      <c r="W1031" s="253"/>
      <c r="X1031" s="253"/>
      <c r="Y1031" s="253"/>
      <c r="Z1031" s="258"/>
      <c r="AA1031" s="258"/>
      <c r="AB1031" s="259" t="str">
        <f t="shared" ref="AB1031:AB1094" ca="1" si="97">IFERROR(IF(Z1031&lt;&gt;"",IF(AA1031="",CONCATENATE(DATEDIF(Z1031,TODAY(),"D")," dias"),CONCATENATE(DATEDIF(Z1031,AA1031,"D")," dias")),""),"")</f>
        <v/>
      </c>
      <c r="AC1031" s="253"/>
      <c r="AD1031" s="269"/>
      <c r="AE1031" s="260"/>
      <c r="AF1031" s="253" t="e">
        <f t="shared" ref="AF1031:AF1094" ca="1" si="98">DATEDIF(TODAY(),U1031,"D")</f>
        <v>#NUM!</v>
      </c>
      <c r="AG1031" s="259" t="str">
        <f t="shared" ref="AG1031:AG1094" ca="1" si="99">IFERROR(IF(Z1031&lt;&gt;"",IF(AA1031="",DATEDIF(Z1031,TODAY(),"D"),DATEDIF(Z1031,AA1031,"D")),""),"")</f>
        <v/>
      </c>
      <c r="AI1031" s="228" t="str">
        <f t="shared" ref="AI1031:AI1094" si="100">IF(I1031&lt;&gt;"",IF(F1031&lt;&gt;"",CONCATENATE(I1031," - ",G1031," (",F1031,")"),CONCATENATE(I1031," - ",G1031)),"")</f>
        <v/>
      </c>
      <c r="AJ1031" s="228" t="str">
        <f t="shared" ref="AJ1031:AJ1094" si="101">IF(I1031&lt;&gt;"",IF(F1031&lt;&gt;"",CONCATENATE(I1031," - ",G1031," (",F1031,")"),CONCATENATE(I1031," - ",G1031)),"")</f>
        <v/>
      </c>
    </row>
    <row r="1032" spans="2:36" ht="16.8" hidden="1" thickBot="1" x14ac:dyDescent="0.35">
      <c r="B1032" s="252">
        <v>1027</v>
      </c>
      <c r="C1032" s="253"/>
      <c r="D1032" s="253"/>
      <c r="E1032" s="253"/>
      <c r="F1032" s="253"/>
      <c r="G1032" s="253"/>
      <c r="H1032" s="253"/>
      <c r="I1032" s="253"/>
      <c r="J1032" s="253"/>
      <c r="K1032" s="253"/>
      <c r="L1032" s="253"/>
      <c r="M1032" s="253"/>
      <c r="N1032" s="254"/>
      <c r="O1032" s="254"/>
      <c r="P1032" s="255"/>
      <c r="Q1032" s="256"/>
      <c r="R1032" s="256"/>
      <c r="S1032" s="257" t="str">
        <f t="shared" si="96"/>
        <v/>
      </c>
      <c r="T1032" s="253"/>
      <c r="U1032" s="258"/>
      <c r="V1032" s="253"/>
      <c r="W1032" s="253"/>
      <c r="X1032" s="253"/>
      <c r="Y1032" s="253"/>
      <c r="Z1032" s="258"/>
      <c r="AA1032" s="258"/>
      <c r="AB1032" s="259" t="str">
        <f t="shared" ca="1" si="97"/>
        <v/>
      </c>
      <c r="AC1032" s="253"/>
      <c r="AD1032" s="269"/>
      <c r="AE1032" s="260"/>
      <c r="AF1032" s="253" t="e">
        <f t="shared" ca="1" si="98"/>
        <v>#NUM!</v>
      </c>
      <c r="AG1032" s="259" t="str">
        <f t="shared" ca="1" si="99"/>
        <v/>
      </c>
      <c r="AI1032" s="228" t="str">
        <f t="shared" si="100"/>
        <v/>
      </c>
      <c r="AJ1032" s="228" t="str">
        <f t="shared" si="101"/>
        <v/>
      </c>
    </row>
    <row r="1033" spans="2:36" ht="16.8" hidden="1" thickBot="1" x14ac:dyDescent="0.35">
      <c r="B1033" s="252">
        <v>1028</v>
      </c>
      <c r="C1033" s="253"/>
      <c r="D1033" s="253"/>
      <c r="E1033" s="253"/>
      <c r="F1033" s="253"/>
      <c r="G1033" s="253"/>
      <c r="H1033" s="253"/>
      <c r="I1033" s="253"/>
      <c r="J1033" s="253"/>
      <c r="K1033" s="253"/>
      <c r="L1033" s="253"/>
      <c r="M1033" s="253"/>
      <c r="N1033" s="254"/>
      <c r="O1033" s="254"/>
      <c r="P1033" s="255"/>
      <c r="Q1033" s="256"/>
      <c r="R1033" s="256"/>
      <c r="S1033" s="257" t="str">
        <f t="shared" si="96"/>
        <v/>
      </c>
      <c r="T1033" s="253"/>
      <c r="U1033" s="258"/>
      <c r="V1033" s="253"/>
      <c r="W1033" s="253"/>
      <c r="X1033" s="253"/>
      <c r="Y1033" s="253"/>
      <c r="Z1033" s="258"/>
      <c r="AA1033" s="258"/>
      <c r="AB1033" s="259" t="str">
        <f t="shared" ca="1" si="97"/>
        <v/>
      </c>
      <c r="AC1033" s="253"/>
      <c r="AD1033" s="269"/>
      <c r="AE1033" s="260"/>
      <c r="AF1033" s="253" t="e">
        <f t="shared" ca="1" si="98"/>
        <v>#NUM!</v>
      </c>
      <c r="AG1033" s="259" t="str">
        <f t="shared" ca="1" si="99"/>
        <v/>
      </c>
      <c r="AI1033" s="228" t="str">
        <f t="shared" si="100"/>
        <v/>
      </c>
      <c r="AJ1033" s="228" t="str">
        <f t="shared" si="101"/>
        <v/>
      </c>
    </row>
    <row r="1034" spans="2:36" ht="16.8" hidden="1" thickBot="1" x14ac:dyDescent="0.35">
      <c r="B1034" s="252">
        <v>1029</v>
      </c>
      <c r="C1034" s="253"/>
      <c r="D1034" s="253"/>
      <c r="E1034" s="253"/>
      <c r="F1034" s="253"/>
      <c r="G1034" s="253"/>
      <c r="H1034" s="253"/>
      <c r="I1034" s="253"/>
      <c r="J1034" s="253"/>
      <c r="K1034" s="253"/>
      <c r="L1034" s="253"/>
      <c r="M1034" s="253"/>
      <c r="N1034" s="254"/>
      <c r="O1034" s="254"/>
      <c r="P1034" s="255"/>
      <c r="Q1034" s="256"/>
      <c r="R1034" s="256"/>
      <c r="S1034" s="257" t="str">
        <f t="shared" si="96"/>
        <v/>
      </c>
      <c r="T1034" s="253"/>
      <c r="U1034" s="258"/>
      <c r="V1034" s="253"/>
      <c r="W1034" s="253"/>
      <c r="X1034" s="253"/>
      <c r="Y1034" s="253"/>
      <c r="Z1034" s="258"/>
      <c r="AA1034" s="258"/>
      <c r="AB1034" s="259" t="str">
        <f t="shared" ca="1" si="97"/>
        <v/>
      </c>
      <c r="AC1034" s="253"/>
      <c r="AD1034" s="269"/>
      <c r="AE1034" s="260"/>
      <c r="AF1034" s="253" t="e">
        <f t="shared" ca="1" si="98"/>
        <v>#NUM!</v>
      </c>
      <c r="AG1034" s="259" t="str">
        <f t="shared" ca="1" si="99"/>
        <v/>
      </c>
      <c r="AI1034" s="228" t="str">
        <f t="shared" si="100"/>
        <v/>
      </c>
      <c r="AJ1034" s="228" t="str">
        <f t="shared" si="101"/>
        <v/>
      </c>
    </row>
    <row r="1035" spans="2:36" ht="16.8" hidden="1" thickBot="1" x14ac:dyDescent="0.35">
      <c r="B1035" s="252">
        <v>1030</v>
      </c>
      <c r="C1035" s="253"/>
      <c r="D1035" s="253"/>
      <c r="E1035" s="253"/>
      <c r="F1035" s="253"/>
      <c r="G1035" s="253"/>
      <c r="H1035" s="253"/>
      <c r="I1035" s="253"/>
      <c r="J1035" s="253"/>
      <c r="K1035" s="253"/>
      <c r="L1035" s="253"/>
      <c r="M1035" s="253"/>
      <c r="N1035" s="254"/>
      <c r="O1035" s="254"/>
      <c r="P1035" s="255"/>
      <c r="Q1035" s="256"/>
      <c r="R1035" s="256"/>
      <c r="S1035" s="257" t="str">
        <f t="shared" si="96"/>
        <v/>
      </c>
      <c r="T1035" s="253"/>
      <c r="U1035" s="258"/>
      <c r="V1035" s="253"/>
      <c r="W1035" s="253"/>
      <c r="X1035" s="253"/>
      <c r="Y1035" s="253"/>
      <c r="Z1035" s="258"/>
      <c r="AA1035" s="258"/>
      <c r="AB1035" s="259" t="str">
        <f t="shared" ca="1" si="97"/>
        <v/>
      </c>
      <c r="AC1035" s="253"/>
      <c r="AD1035" s="269"/>
      <c r="AE1035" s="260"/>
      <c r="AF1035" s="253" t="e">
        <f t="shared" ca="1" si="98"/>
        <v>#NUM!</v>
      </c>
      <c r="AG1035" s="259" t="str">
        <f t="shared" ca="1" si="99"/>
        <v/>
      </c>
      <c r="AI1035" s="228" t="str">
        <f t="shared" si="100"/>
        <v/>
      </c>
      <c r="AJ1035" s="228" t="str">
        <f t="shared" si="101"/>
        <v/>
      </c>
    </row>
    <row r="1036" spans="2:36" ht="16.8" hidden="1" thickBot="1" x14ac:dyDescent="0.35">
      <c r="B1036" s="252">
        <v>1031</v>
      </c>
      <c r="C1036" s="253"/>
      <c r="D1036" s="253"/>
      <c r="E1036" s="253"/>
      <c r="F1036" s="253"/>
      <c r="G1036" s="253"/>
      <c r="H1036" s="253"/>
      <c r="I1036" s="253"/>
      <c r="J1036" s="253"/>
      <c r="K1036" s="253"/>
      <c r="L1036" s="253"/>
      <c r="M1036" s="253"/>
      <c r="N1036" s="254"/>
      <c r="O1036" s="254"/>
      <c r="P1036" s="255"/>
      <c r="Q1036" s="256"/>
      <c r="R1036" s="256"/>
      <c r="S1036" s="257" t="str">
        <f t="shared" si="96"/>
        <v/>
      </c>
      <c r="T1036" s="253"/>
      <c r="U1036" s="258"/>
      <c r="V1036" s="253"/>
      <c r="W1036" s="253"/>
      <c r="X1036" s="253"/>
      <c r="Y1036" s="253"/>
      <c r="Z1036" s="258"/>
      <c r="AA1036" s="258"/>
      <c r="AB1036" s="259" t="str">
        <f t="shared" ca="1" si="97"/>
        <v/>
      </c>
      <c r="AC1036" s="253"/>
      <c r="AD1036" s="269"/>
      <c r="AE1036" s="260"/>
      <c r="AF1036" s="253" t="e">
        <f t="shared" ca="1" si="98"/>
        <v>#NUM!</v>
      </c>
      <c r="AG1036" s="259" t="str">
        <f t="shared" ca="1" si="99"/>
        <v/>
      </c>
      <c r="AI1036" s="228" t="str">
        <f t="shared" si="100"/>
        <v/>
      </c>
      <c r="AJ1036" s="228" t="str">
        <f t="shared" si="101"/>
        <v/>
      </c>
    </row>
    <row r="1037" spans="2:36" ht="16.8" hidden="1" thickBot="1" x14ac:dyDescent="0.35">
      <c r="B1037" s="252">
        <v>1032</v>
      </c>
      <c r="C1037" s="253"/>
      <c r="D1037" s="253"/>
      <c r="E1037" s="253"/>
      <c r="F1037" s="253"/>
      <c r="G1037" s="253"/>
      <c r="H1037" s="253"/>
      <c r="I1037" s="253"/>
      <c r="J1037" s="253"/>
      <c r="K1037" s="253"/>
      <c r="L1037" s="253"/>
      <c r="M1037" s="253"/>
      <c r="N1037" s="254"/>
      <c r="O1037" s="254"/>
      <c r="P1037" s="255"/>
      <c r="Q1037" s="256"/>
      <c r="R1037" s="256"/>
      <c r="S1037" s="257" t="str">
        <f t="shared" si="96"/>
        <v/>
      </c>
      <c r="T1037" s="253"/>
      <c r="U1037" s="258"/>
      <c r="V1037" s="253"/>
      <c r="W1037" s="253"/>
      <c r="X1037" s="253"/>
      <c r="Y1037" s="253"/>
      <c r="Z1037" s="258"/>
      <c r="AA1037" s="258"/>
      <c r="AB1037" s="259" t="str">
        <f t="shared" ca="1" si="97"/>
        <v/>
      </c>
      <c r="AC1037" s="253"/>
      <c r="AD1037" s="269"/>
      <c r="AE1037" s="260"/>
      <c r="AF1037" s="253" t="e">
        <f t="shared" ca="1" si="98"/>
        <v>#NUM!</v>
      </c>
      <c r="AG1037" s="259" t="str">
        <f t="shared" ca="1" si="99"/>
        <v/>
      </c>
      <c r="AI1037" s="228" t="str">
        <f t="shared" si="100"/>
        <v/>
      </c>
      <c r="AJ1037" s="228" t="str">
        <f t="shared" si="101"/>
        <v/>
      </c>
    </row>
    <row r="1038" spans="2:36" ht="16.8" hidden="1" thickBot="1" x14ac:dyDescent="0.35">
      <c r="B1038" s="252">
        <v>1033</v>
      </c>
      <c r="C1038" s="253"/>
      <c r="D1038" s="253"/>
      <c r="E1038" s="253"/>
      <c r="F1038" s="253"/>
      <c r="G1038" s="253"/>
      <c r="H1038" s="253"/>
      <c r="I1038" s="253"/>
      <c r="J1038" s="253"/>
      <c r="K1038" s="253"/>
      <c r="L1038" s="253"/>
      <c r="M1038" s="253"/>
      <c r="N1038" s="254"/>
      <c r="O1038" s="254"/>
      <c r="P1038" s="255"/>
      <c r="Q1038" s="256"/>
      <c r="R1038" s="256"/>
      <c r="S1038" s="257" t="str">
        <f t="shared" si="96"/>
        <v/>
      </c>
      <c r="T1038" s="253"/>
      <c r="U1038" s="258"/>
      <c r="V1038" s="253"/>
      <c r="W1038" s="253"/>
      <c r="X1038" s="253"/>
      <c r="Y1038" s="253"/>
      <c r="Z1038" s="258"/>
      <c r="AA1038" s="258"/>
      <c r="AB1038" s="259" t="str">
        <f t="shared" ca="1" si="97"/>
        <v/>
      </c>
      <c r="AC1038" s="253"/>
      <c r="AD1038" s="269"/>
      <c r="AE1038" s="260"/>
      <c r="AF1038" s="253" t="e">
        <f t="shared" ca="1" si="98"/>
        <v>#NUM!</v>
      </c>
      <c r="AG1038" s="259" t="str">
        <f t="shared" ca="1" si="99"/>
        <v/>
      </c>
      <c r="AI1038" s="228" t="str">
        <f t="shared" si="100"/>
        <v/>
      </c>
      <c r="AJ1038" s="228" t="str">
        <f t="shared" si="101"/>
        <v/>
      </c>
    </row>
    <row r="1039" spans="2:36" ht="16.8" hidden="1" thickBot="1" x14ac:dyDescent="0.35">
      <c r="B1039" s="252">
        <v>1034</v>
      </c>
      <c r="C1039" s="253"/>
      <c r="D1039" s="253"/>
      <c r="E1039" s="253"/>
      <c r="F1039" s="253"/>
      <c r="G1039" s="253"/>
      <c r="H1039" s="253"/>
      <c r="I1039" s="253"/>
      <c r="J1039" s="253"/>
      <c r="K1039" s="253"/>
      <c r="L1039" s="253"/>
      <c r="M1039" s="253"/>
      <c r="N1039" s="254"/>
      <c r="O1039" s="254"/>
      <c r="P1039" s="255"/>
      <c r="Q1039" s="256"/>
      <c r="R1039" s="256"/>
      <c r="S1039" s="257" t="str">
        <f t="shared" si="96"/>
        <v/>
      </c>
      <c r="T1039" s="253"/>
      <c r="U1039" s="258"/>
      <c r="V1039" s="253"/>
      <c r="W1039" s="253"/>
      <c r="X1039" s="253"/>
      <c r="Y1039" s="253"/>
      <c r="Z1039" s="258"/>
      <c r="AA1039" s="258"/>
      <c r="AB1039" s="259" t="str">
        <f t="shared" ca="1" si="97"/>
        <v/>
      </c>
      <c r="AC1039" s="253"/>
      <c r="AD1039" s="269"/>
      <c r="AE1039" s="260"/>
      <c r="AF1039" s="253" t="e">
        <f t="shared" ca="1" si="98"/>
        <v>#NUM!</v>
      </c>
      <c r="AG1039" s="259" t="str">
        <f t="shared" ca="1" si="99"/>
        <v/>
      </c>
      <c r="AI1039" s="228" t="str">
        <f t="shared" si="100"/>
        <v/>
      </c>
      <c r="AJ1039" s="228" t="str">
        <f t="shared" si="101"/>
        <v/>
      </c>
    </row>
    <row r="1040" spans="2:36" ht="16.8" hidden="1" thickBot="1" x14ac:dyDescent="0.35">
      <c r="B1040" s="252">
        <v>1035</v>
      </c>
      <c r="C1040" s="253"/>
      <c r="D1040" s="253"/>
      <c r="E1040" s="253"/>
      <c r="F1040" s="253"/>
      <c r="G1040" s="253"/>
      <c r="H1040" s="253"/>
      <c r="I1040" s="253"/>
      <c r="J1040" s="253"/>
      <c r="K1040" s="253"/>
      <c r="L1040" s="253"/>
      <c r="M1040" s="253"/>
      <c r="N1040" s="254"/>
      <c r="O1040" s="254"/>
      <c r="P1040" s="255"/>
      <c r="Q1040" s="256"/>
      <c r="R1040" s="256"/>
      <c r="S1040" s="257" t="str">
        <f t="shared" si="96"/>
        <v/>
      </c>
      <c r="T1040" s="253"/>
      <c r="U1040" s="258"/>
      <c r="V1040" s="253"/>
      <c r="W1040" s="253"/>
      <c r="X1040" s="253"/>
      <c r="Y1040" s="253"/>
      <c r="Z1040" s="258"/>
      <c r="AA1040" s="258"/>
      <c r="AB1040" s="259" t="str">
        <f t="shared" ca="1" si="97"/>
        <v/>
      </c>
      <c r="AC1040" s="253"/>
      <c r="AD1040" s="269"/>
      <c r="AE1040" s="260"/>
      <c r="AF1040" s="253" t="e">
        <f t="shared" ca="1" si="98"/>
        <v>#NUM!</v>
      </c>
      <c r="AG1040" s="259" t="str">
        <f t="shared" ca="1" si="99"/>
        <v/>
      </c>
      <c r="AI1040" s="228" t="str">
        <f t="shared" si="100"/>
        <v/>
      </c>
      <c r="AJ1040" s="228" t="str">
        <f t="shared" si="101"/>
        <v/>
      </c>
    </row>
    <row r="1041" spans="2:36" ht="16.8" hidden="1" thickBot="1" x14ac:dyDescent="0.35">
      <c r="B1041" s="252">
        <v>1036</v>
      </c>
      <c r="C1041" s="253"/>
      <c r="D1041" s="253"/>
      <c r="E1041" s="253"/>
      <c r="F1041" s="253"/>
      <c r="G1041" s="253"/>
      <c r="H1041" s="253"/>
      <c r="I1041" s="253"/>
      <c r="J1041" s="253"/>
      <c r="K1041" s="253"/>
      <c r="L1041" s="253"/>
      <c r="M1041" s="253"/>
      <c r="N1041" s="254"/>
      <c r="O1041" s="254"/>
      <c r="P1041" s="255"/>
      <c r="Q1041" s="256"/>
      <c r="R1041" s="256"/>
      <c r="S1041" s="257" t="str">
        <f t="shared" si="96"/>
        <v/>
      </c>
      <c r="T1041" s="253"/>
      <c r="U1041" s="258"/>
      <c r="V1041" s="253"/>
      <c r="W1041" s="253"/>
      <c r="X1041" s="253"/>
      <c r="Y1041" s="253"/>
      <c r="Z1041" s="258"/>
      <c r="AA1041" s="258"/>
      <c r="AB1041" s="259" t="str">
        <f t="shared" ca="1" si="97"/>
        <v/>
      </c>
      <c r="AC1041" s="253"/>
      <c r="AD1041" s="269"/>
      <c r="AE1041" s="260"/>
      <c r="AF1041" s="253" t="e">
        <f t="shared" ca="1" si="98"/>
        <v>#NUM!</v>
      </c>
      <c r="AG1041" s="259" t="str">
        <f t="shared" ca="1" si="99"/>
        <v/>
      </c>
      <c r="AI1041" s="228" t="str">
        <f t="shared" si="100"/>
        <v/>
      </c>
      <c r="AJ1041" s="228" t="str">
        <f t="shared" si="101"/>
        <v/>
      </c>
    </row>
    <row r="1042" spans="2:36" ht="16.8" hidden="1" thickBot="1" x14ac:dyDescent="0.35">
      <c r="B1042" s="252">
        <v>1037</v>
      </c>
      <c r="C1042" s="253"/>
      <c r="D1042" s="253"/>
      <c r="E1042" s="253"/>
      <c r="F1042" s="253"/>
      <c r="G1042" s="253"/>
      <c r="H1042" s="253"/>
      <c r="I1042" s="253"/>
      <c r="J1042" s="253"/>
      <c r="K1042" s="253"/>
      <c r="L1042" s="253"/>
      <c r="M1042" s="253"/>
      <c r="N1042" s="254"/>
      <c r="O1042" s="254"/>
      <c r="P1042" s="255"/>
      <c r="Q1042" s="256"/>
      <c r="R1042" s="256"/>
      <c r="S1042" s="257" t="str">
        <f t="shared" si="96"/>
        <v/>
      </c>
      <c r="T1042" s="253"/>
      <c r="U1042" s="258"/>
      <c r="V1042" s="253"/>
      <c r="W1042" s="253"/>
      <c r="X1042" s="253"/>
      <c r="Y1042" s="253"/>
      <c r="Z1042" s="258"/>
      <c r="AA1042" s="258"/>
      <c r="AB1042" s="259" t="str">
        <f t="shared" ca="1" si="97"/>
        <v/>
      </c>
      <c r="AC1042" s="253"/>
      <c r="AD1042" s="269"/>
      <c r="AE1042" s="260"/>
      <c r="AF1042" s="253" t="e">
        <f t="shared" ca="1" si="98"/>
        <v>#NUM!</v>
      </c>
      <c r="AG1042" s="259" t="str">
        <f t="shared" ca="1" si="99"/>
        <v/>
      </c>
      <c r="AI1042" s="228" t="str">
        <f t="shared" si="100"/>
        <v/>
      </c>
      <c r="AJ1042" s="228" t="str">
        <f t="shared" si="101"/>
        <v/>
      </c>
    </row>
    <row r="1043" spans="2:36" ht="16.8" hidden="1" thickBot="1" x14ac:dyDescent="0.35">
      <c r="B1043" s="252">
        <v>1038</v>
      </c>
      <c r="C1043" s="253"/>
      <c r="D1043" s="253"/>
      <c r="E1043" s="253"/>
      <c r="F1043" s="253"/>
      <c r="G1043" s="253"/>
      <c r="H1043" s="253"/>
      <c r="I1043" s="253"/>
      <c r="J1043" s="253"/>
      <c r="K1043" s="253"/>
      <c r="L1043" s="253"/>
      <c r="M1043" s="253"/>
      <c r="N1043" s="254"/>
      <c r="O1043" s="254"/>
      <c r="P1043" s="255"/>
      <c r="Q1043" s="256"/>
      <c r="R1043" s="256"/>
      <c r="S1043" s="257" t="str">
        <f t="shared" si="96"/>
        <v/>
      </c>
      <c r="T1043" s="253"/>
      <c r="U1043" s="258"/>
      <c r="V1043" s="253"/>
      <c r="W1043" s="253"/>
      <c r="X1043" s="253"/>
      <c r="Y1043" s="253"/>
      <c r="Z1043" s="258"/>
      <c r="AA1043" s="258"/>
      <c r="AB1043" s="259" t="str">
        <f t="shared" ca="1" si="97"/>
        <v/>
      </c>
      <c r="AC1043" s="253"/>
      <c r="AD1043" s="269"/>
      <c r="AE1043" s="260"/>
      <c r="AF1043" s="253" t="e">
        <f t="shared" ca="1" si="98"/>
        <v>#NUM!</v>
      </c>
      <c r="AG1043" s="259" t="str">
        <f t="shared" ca="1" si="99"/>
        <v/>
      </c>
      <c r="AI1043" s="228" t="str">
        <f t="shared" si="100"/>
        <v/>
      </c>
      <c r="AJ1043" s="228" t="str">
        <f t="shared" si="101"/>
        <v/>
      </c>
    </row>
    <row r="1044" spans="2:36" ht="16.8" hidden="1" thickBot="1" x14ac:dyDescent="0.35">
      <c r="B1044" s="252">
        <v>1039</v>
      </c>
      <c r="C1044" s="253"/>
      <c r="D1044" s="253"/>
      <c r="E1044" s="253"/>
      <c r="F1044" s="253"/>
      <c r="G1044" s="253"/>
      <c r="H1044" s="253"/>
      <c r="I1044" s="253"/>
      <c r="J1044" s="253"/>
      <c r="K1044" s="253"/>
      <c r="L1044" s="253"/>
      <c r="M1044" s="253"/>
      <c r="N1044" s="254"/>
      <c r="O1044" s="254"/>
      <c r="P1044" s="255"/>
      <c r="Q1044" s="256"/>
      <c r="R1044" s="256"/>
      <c r="S1044" s="257" t="str">
        <f t="shared" si="96"/>
        <v/>
      </c>
      <c r="T1044" s="253"/>
      <c r="U1044" s="258"/>
      <c r="V1044" s="253"/>
      <c r="W1044" s="253"/>
      <c r="X1044" s="253"/>
      <c r="Y1044" s="253"/>
      <c r="Z1044" s="258"/>
      <c r="AA1044" s="258"/>
      <c r="AB1044" s="259" t="str">
        <f t="shared" ca="1" si="97"/>
        <v/>
      </c>
      <c r="AC1044" s="253"/>
      <c r="AD1044" s="269"/>
      <c r="AE1044" s="260"/>
      <c r="AF1044" s="253" t="e">
        <f t="shared" ca="1" si="98"/>
        <v>#NUM!</v>
      </c>
      <c r="AG1044" s="259" t="str">
        <f t="shared" ca="1" si="99"/>
        <v/>
      </c>
      <c r="AI1044" s="228" t="str">
        <f t="shared" si="100"/>
        <v/>
      </c>
      <c r="AJ1044" s="228" t="str">
        <f t="shared" si="101"/>
        <v/>
      </c>
    </row>
    <row r="1045" spans="2:36" ht="16.8" hidden="1" thickBot="1" x14ac:dyDescent="0.35">
      <c r="B1045" s="252">
        <v>1040</v>
      </c>
      <c r="C1045" s="253"/>
      <c r="D1045" s="253"/>
      <c r="E1045" s="253"/>
      <c r="F1045" s="253"/>
      <c r="G1045" s="253"/>
      <c r="H1045" s="253"/>
      <c r="I1045" s="253"/>
      <c r="J1045" s="253"/>
      <c r="K1045" s="253"/>
      <c r="L1045" s="253"/>
      <c r="M1045" s="253"/>
      <c r="N1045" s="254"/>
      <c r="O1045" s="254"/>
      <c r="P1045" s="255"/>
      <c r="Q1045" s="256"/>
      <c r="R1045" s="256"/>
      <c r="S1045" s="257" t="str">
        <f t="shared" si="96"/>
        <v/>
      </c>
      <c r="T1045" s="253"/>
      <c r="U1045" s="258"/>
      <c r="V1045" s="253"/>
      <c r="W1045" s="253"/>
      <c r="X1045" s="253"/>
      <c r="Y1045" s="253"/>
      <c r="Z1045" s="258"/>
      <c r="AA1045" s="258"/>
      <c r="AB1045" s="259" t="str">
        <f t="shared" ca="1" si="97"/>
        <v/>
      </c>
      <c r="AC1045" s="253"/>
      <c r="AD1045" s="269"/>
      <c r="AE1045" s="260"/>
      <c r="AF1045" s="253" t="e">
        <f t="shared" ca="1" si="98"/>
        <v>#NUM!</v>
      </c>
      <c r="AG1045" s="259" t="str">
        <f t="shared" ca="1" si="99"/>
        <v/>
      </c>
      <c r="AI1045" s="228" t="str">
        <f t="shared" si="100"/>
        <v/>
      </c>
      <c r="AJ1045" s="228" t="str">
        <f t="shared" si="101"/>
        <v/>
      </c>
    </row>
    <row r="1046" spans="2:36" ht="16.8" hidden="1" thickBot="1" x14ac:dyDescent="0.35">
      <c r="B1046" s="252">
        <v>1041</v>
      </c>
      <c r="C1046" s="253"/>
      <c r="D1046" s="253"/>
      <c r="E1046" s="253"/>
      <c r="F1046" s="253"/>
      <c r="G1046" s="253"/>
      <c r="H1046" s="253"/>
      <c r="I1046" s="253"/>
      <c r="J1046" s="253"/>
      <c r="K1046" s="253"/>
      <c r="L1046" s="253"/>
      <c r="M1046" s="253"/>
      <c r="N1046" s="254"/>
      <c r="O1046" s="254"/>
      <c r="P1046" s="255"/>
      <c r="Q1046" s="256"/>
      <c r="R1046" s="256"/>
      <c r="S1046" s="257" t="str">
        <f t="shared" si="96"/>
        <v/>
      </c>
      <c r="T1046" s="253"/>
      <c r="U1046" s="258"/>
      <c r="V1046" s="253"/>
      <c r="W1046" s="253"/>
      <c r="X1046" s="253"/>
      <c r="Y1046" s="253"/>
      <c r="Z1046" s="258"/>
      <c r="AA1046" s="258"/>
      <c r="AB1046" s="259" t="str">
        <f t="shared" ca="1" si="97"/>
        <v/>
      </c>
      <c r="AC1046" s="253"/>
      <c r="AD1046" s="269"/>
      <c r="AE1046" s="260"/>
      <c r="AF1046" s="253" t="e">
        <f t="shared" ca="1" si="98"/>
        <v>#NUM!</v>
      </c>
      <c r="AG1046" s="259" t="str">
        <f t="shared" ca="1" si="99"/>
        <v/>
      </c>
      <c r="AI1046" s="228" t="str">
        <f t="shared" si="100"/>
        <v/>
      </c>
      <c r="AJ1046" s="228" t="str">
        <f t="shared" si="101"/>
        <v/>
      </c>
    </row>
    <row r="1047" spans="2:36" ht="16.8" hidden="1" thickBot="1" x14ac:dyDescent="0.35">
      <c r="B1047" s="252">
        <v>1042</v>
      </c>
      <c r="C1047" s="253"/>
      <c r="D1047" s="253"/>
      <c r="E1047" s="253"/>
      <c r="F1047" s="253"/>
      <c r="G1047" s="253"/>
      <c r="H1047" s="253"/>
      <c r="I1047" s="253"/>
      <c r="J1047" s="253"/>
      <c r="K1047" s="253"/>
      <c r="L1047" s="253"/>
      <c r="M1047" s="253"/>
      <c r="N1047" s="254"/>
      <c r="O1047" s="254"/>
      <c r="P1047" s="255"/>
      <c r="Q1047" s="256"/>
      <c r="R1047" s="256"/>
      <c r="S1047" s="257" t="str">
        <f t="shared" si="96"/>
        <v/>
      </c>
      <c r="T1047" s="253"/>
      <c r="U1047" s="258"/>
      <c r="V1047" s="253"/>
      <c r="W1047" s="253"/>
      <c r="X1047" s="253"/>
      <c r="Y1047" s="253"/>
      <c r="Z1047" s="258"/>
      <c r="AA1047" s="258"/>
      <c r="AB1047" s="259" t="str">
        <f t="shared" ca="1" si="97"/>
        <v/>
      </c>
      <c r="AC1047" s="253"/>
      <c r="AD1047" s="269"/>
      <c r="AE1047" s="260"/>
      <c r="AF1047" s="253" t="e">
        <f t="shared" ca="1" si="98"/>
        <v>#NUM!</v>
      </c>
      <c r="AG1047" s="259" t="str">
        <f t="shared" ca="1" si="99"/>
        <v/>
      </c>
      <c r="AI1047" s="228" t="str">
        <f t="shared" si="100"/>
        <v/>
      </c>
      <c r="AJ1047" s="228" t="str">
        <f t="shared" si="101"/>
        <v/>
      </c>
    </row>
    <row r="1048" spans="2:36" ht="16.8" hidden="1" thickBot="1" x14ac:dyDescent="0.35">
      <c r="B1048" s="252">
        <v>1043</v>
      </c>
      <c r="C1048" s="253"/>
      <c r="D1048" s="253"/>
      <c r="E1048" s="253"/>
      <c r="F1048" s="253"/>
      <c r="G1048" s="253"/>
      <c r="H1048" s="253"/>
      <c r="I1048" s="253"/>
      <c r="J1048" s="253"/>
      <c r="K1048" s="253"/>
      <c r="L1048" s="253"/>
      <c r="M1048" s="253"/>
      <c r="N1048" s="254"/>
      <c r="O1048" s="254"/>
      <c r="P1048" s="255"/>
      <c r="Q1048" s="256"/>
      <c r="R1048" s="256"/>
      <c r="S1048" s="257" t="str">
        <f t="shared" si="96"/>
        <v/>
      </c>
      <c r="T1048" s="253"/>
      <c r="U1048" s="258"/>
      <c r="V1048" s="253"/>
      <c r="W1048" s="253"/>
      <c r="X1048" s="253"/>
      <c r="Y1048" s="253"/>
      <c r="Z1048" s="258"/>
      <c r="AA1048" s="258"/>
      <c r="AB1048" s="259" t="str">
        <f t="shared" ca="1" si="97"/>
        <v/>
      </c>
      <c r="AC1048" s="253"/>
      <c r="AD1048" s="269"/>
      <c r="AE1048" s="260"/>
      <c r="AF1048" s="253" t="e">
        <f t="shared" ca="1" si="98"/>
        <v>#NUM!</v>
      </c>
      <c r="AG1048" s="259" t="str">
        <f t="shared" ca="1" si="99"/>
        <v/>
      </c>
      <c r="AI1048" s="228" t="str">
        <f t="shared" si="100"/>
        <v/>
      </c>
      <c r="AJ1048" s="228" t="str">
        <f t="shared" si="101"/>
        <v/>
      </c>
    </row>
    <row r="1049" spans="2:36" ht="16.8" hidden="1" thickBot="1" x14ac:dyDescent="0.35">
      <c r="B1049" s="252">
        <v>1044</v>
      </c>
      <c r="C1049" s="253"/>
      <c r="D1049" s="253"/>
      <c r="E1049" s="253"/>
      <c r="F1049" s="253"/>
      <c r="G1049" s="253"/>
      <c r="H1049" s="253"/>
      <c r="I1049" s="253"/>
      <c r="J1049" s="253"/>
      <c r="K1049" s="253"/>
      <c r="L1049" s="253"/>
      <c r="M1049" s="253"/>
      <c r="N1049" s="254"/>
      <c r="O1049" s="254"/>
      <c r="P1049" s="255"/>
      <c r="Q1049" s="256"/>
      <c r="R1049" s="256"/>
      <c r="S1049" s="257" t="str">
        <f t="shared" si="96"/>
        <v/>
      </c>
      <c r="T1049" s="253"/>
      <c r="U1049" s="258"/>
      <c r="V1049" s="253"/>
      <c r="W1049" s="253"/>
      <c r="X1049" s="253"/>
      <c r="Y1049" s="253"/>
      <c r="Z1049" s="258"/>
      <c r="AA1049" s="258"/>
      <c r="AB1049" s="259" t="str">
        <f t="shared" ca="1" si="97"/>
        <v/>
      </c>
      <c r="AC1049" s="253"/>
      <c r="AD1049" s="269"/>
      <c r="AE1049" s="260"/>
      <c r="AF1049" s="253" t="e">
        <f t="shared" ca="1" si="98"/>
        <v>#NUM!</v>
      </c>
      <c r="AG1049" s="259" t="str">
        <f t="shared" ca="1" si="99"/>
        <v/>
      </c>
      <c r="AI1049" s="228" t="str">
        <f t="shared" si="100"/>
        <v/>
      </c>
      <c r="AJ1049" s="228" t="str">
        <f t="shared" si="101"/>
        <v/>
      </c>
    </row>
    <row r="1050" spans="2:36" ht="16.8" hidden="1" thickBot="1" x14ac:dyDescent="0.35">
      <c r="B1050" s="252">
        <v>1045</v>
      </c>
      <c r="C1050" s="253"/>
      <c r="D1050" s="253"/>
      <c r="E1050" s="253"/>
      <c r="F1050" s="253"/>
      <c r="G1050" s="253"/>
      <c r="H1050" s="253"/>
      <c r="I1050" s="253"/>
      <c r="J1050" s="253"/>
      <c r="K1050" s="253"/>
      <c r="L1050" s="253"/>
      <c r="M1050" s="253"/>
      <c r="N1050" s="254"/>
      <c r="O1050" s="254"/>
      <c r="P1050" s="255"/>
      <c r="Q1050" s="256"/>
      <c r="R1050" s="256"/>
      <c r="S1050" s="257" t="str">
        <f t="shared" si="96"/>
        <v/>
      </c>
      <c r="T1050" s="253"/>
      <c r="U1050" s="258"/>
      <c r="V1050" s="253"/>
      <c r="W1050" s="253"/>
      <c r="X1050" s="253"/>
      <c r="Y1050" s="253"/>
      <c r="Z1050" s="258"/>
      <c r="AA1050" s="258"/>
      <c r="AB1050" s="259" t="str">
        <f t="shared" ca="1" si="97"/>
        <v/>
      </c>
      <c r="AC1050" s="253"/>
      <c r="AD1050" s="269"/>
      <c r="AE1050" s="260"/>
      <c r="AF1050" s="253" t="e">
        <f t="shared" ca="1" si="98"/>
        <v>#NUM!</v>
      </c>
      <c r="AG1050" s="259" t="str">
        <f t="shared" ca="1" si="99"/>
        <v/>
      </c>
      <c r="AI1050" s="228" t="str">
        <f t="shared" si="100"/>
        <v/>
      </c>
      <c r="AJ1050" s="228" t="str">
        <f t="shared" si="101"/>
        <v/>
      </c>
    </row>
    <row r="1051" spans="2:36" ht="16.8" hidden="1" thickBot="1" x14ac:dyDescent="0.35">
      <c r="B1051" s="252">
        <v>1046</v>
      </c>
      <c r="C1051" s="253"/>
      <c r="D1051" s="253"/>
      <c r="E1051" s="253"/>
      <c r="F1051" s="253"/>
      <c r="G1051" s="253"/>
      <c r="H1051" s="253"/>
      <c r="I1051" s="253"/>
      <c r="J1051" s="253"/>
      <c r="K1051" s="253"/>
      <c r="L1051" s="253"/>
      <c r="M1051" s="253"/>
      <c r="N1051" s="254"/>
      <c r="O1051" s="254"/>
      <c r="P1051" s="255"/>
      <c r="Q1051" s="256"/>
      <c r="R1051" s="256"/>
      <c r="S1051" s="257" t="str">
        <f t="shared" si="96"/>
        <v/>
      </c>
      <c r="T1051" s="253"/>
      <c r="U1051" s="258"/>
      <c r="V1051" s="253"/>
      <c r="W1051" s="253"/>
      <c r="X1051" s="253"/>
      <c r="Y1051" s="253"/>
      <c r="Z1051" s="258"/>
      <c r="AA1051" s="258"/>
      <c r="AB1051" s="259" t="str">
        <f t="shared" ca="1" si="97"/>
        <v/>
      </c>
      <c r="AC1051" s="253"/>
      <c r="AD1051" s="269"/>
      <c r="AE1051" s="260"/>
      <c r="AF1051" s="253" t="e">
        <f t="shared" ca="1" si="98"/>
        <v>#NUM!</v>
      </c>
      <c r="AG1051" s="259" t="str">
        <f t="shared" ca="1" si="99"/>
        <v/>
      </c>
      <c r="AI1051" s="228" t="str">
        <f t="shared" si="100"/>
        <v/>
      </c>
      <c r="AJ1051" s="228" t="str">
        <f t="shared" si="101"/>
        <v/>
      </c>
    </row>
    <row r="1052" spans="2:36" ht="16.8" hidden="1" thickBot="1" x14ac:dyDescent="0.35">
      <c r="B1052" s="252">
        <v>1047</v>
      </c>
      <c r="C1052" s="253"/>
      <c r="D1052" s="253"/>
      <c r="E1052" s="253"/>
      <c r="F1052" s="253"/>
      <c r="G1052" s="253"/>
      <c r="H1052" s="253"/>
      <c r="I1052" s="253"/>
      <c r="J1052" s="253"/>
      <c r="K1052" s="253"/>
      <c r="L1052" s="253"/>
      <c r="M1052" s="253"/>
      <c r="N1052" s="254"/>
      <c r="O1052" s="254"/>
      <c r="P1052" s="255"/>
      <c r="Q1052" s="256"/>
      <c r="R1052" s="256"/>
      <c r="S1052" s="257" t="str">
        <f t="shared" si="96"/>
        <v/>
      </c>
      <c r="T1052" s="253"/>
      <c r="U1052" s="258"/>
      <c r="V1052" s="253"/>
      <c r="W1052" s="253"/>
      <c r="X1052" s="253"/>
      <c r="Y1052" s="253"/>
      <c r="Z1052" s="258"/>
      <c r="AA1052" s="258"/>
      <c r="AB1052" s="259" t="str">
        <f t="shared" ca="1" si="97"/>
        <v/>
      </c>
      <c r="AC1052" s="253"/>
      <c r="AD1052" s="269"/>
      <c r="AE1052" s="260"/>
      <c r="AF1052" s="253" t="e">
        <f t="shared" ca="1" si="98"/>
        <v>#NUM!</v>
      </c>
      <c r="AG1052" s="259" t="str">
        <f t="shared" ca="1" si="99"/>
        <v/>
      </c>
      <c r="AI1052" s="228" t="str">
        <f t="shared" si="100"/>
        <v/>
      </c>
      <c r="AJ1052" s="228" t="str">
        <f t="shared" si="101"/>
        <v/>
      </c>
    </row>
    <row r="1053" spans="2:36" ht="16.8" hidden="1" thickBot="1" x14ac:dyDescent="0.35">
      <c r="B1053" s="252">
        <v>1048</v>
      </c>
      <c r="C1053" s="253"/>
      <c r="D1053" s="253"/>
      <c r="E1053" s="253"/>
      <c r="F1053" s="253"/>
      <c r="G1053" s="253"/>
      <c r="H1053" s="253"/>
      <c r="I1053" s="253"/>
      <c r="J1053" s="253"/>
      <c r="K1053" s="253"/>
      <c r="L1053" s="253"/>
      <c r="M1053" s="253"/>
      <c r="N1053" s="254"/>
      <c r="O1053" s="254"/>
      <c r="P1053" s="255"/>
      <c r="Q1053" s="256"/>
      <c r="R1053" s="256"/>
      <c r="S1053" s="257" t="str">
        <f t="shared" si="96"/>
        <v/>
      </c>
      <c r="T1053" s="253"/>
      <c r="U1053" s="258"/>
      <c r="V1053" s="253"/>
      <c r="W1053" s="253"/>
      <c r="X1053" s="253"/>
      <c r="Y1053" s="253"/>
      <c r="Z1053" s="258"/>
      <c r="AA1053" s="258"/>
      <c r="AB1053" s="259" t="str">
        <f t="shared" ca="1" si="97"/>
        <v/>
      </c>
      <c r="AC1053" s="253"/>
      <c r="AD1053" s="269"/>
      <c r="AE1053" s="260"/>
      <c r="AF1053" s="253" t="e">
        <f t="shared" ca="1" si="98"/>
        <v>#NUM!</v>
      </c>
      <c r="AG1053" s="259" t="str">
        <f t="shared" ca="1" si="99"/>
        <v/>
      </c>
      <c r="AI1053" s="228" t="str">
        <f t="shared" si="100"/>
        <v/>
      </c>
      <c r="AJ1053" s="228" t="str">
        <f t="shared" si="101"/>
        <v/>
      </c>
    </row>
    <row r="1054" spans="2:36" ht="16.8" hidden="1" thickBot="1" x14ac:dyDescent="0.35">
      <c r="B1054" s="252">
        <v>1049</v>
      </c>
      <c r="C1054" s="253"/>
      <c r="D1054" s="253"/>
      <c r="E1054" s="253"/>
      <c r="F1054" s="253"/>
      <c r="G1054" s="253"/>
      <c r="H1054" s="253"/>
      <c r="I1054" s="253"/>
      <c r="J1054" s="253"/>
      <c r="K1054" s="253"/>
      <c r="L1054" s="253"/>
      <c r="M1054" s="253"/>
      <c r="N1054" s="254"/>
      <c r="O1054" s="254"/>
      <c r="P1054" s="255"/>
      <c r="Q1054" s="256"/>
      <c r="R1054" s="256"/>
      <c r="S1054" s="257" t="str">
        <f t="shared" si="96"/>
        <v/>
      </c>
      <c r="T1054" s="253"/>
      <c r="U1054" s="258"/>
      <c r="V1054" s="253"/>
      <c r="W1054" s="253"/>
      <c r="X1054" s="253"/>
      <c r="Y1054" s="253"/>
      <c r="Z1054" s="258"/>
      <c r="AA1054" s="258"/>
      <c r="AB1054" s="259" t="str">
        <f t="shared" ca="1" si="97"/>
        <v/>
      </c>
      <c r="AC1054" s="253"/>
      <c r="AD1054" s="269"/>
      <c r="AE1054" s="260"/>
      <c r="AF1054" s="253" t="e">
        <f t="shared" ca="1" si="98"/>
        <v>#NUM!</v>
      </c>
      <c r="AG1054" s="259" t="str">
        <f t="shared" ca="1" si="99"/>
        <v/>
      </c>
      <c r="AI1054" s="228" t="str">
        <f t="shared" si="100"/>
        <v/>
      </c>
      <c r="AJ1054" s="228" t="str">
        <f t="shared" si="101"/>
        <v/>
      </c>
    </row>
    <row r="1055" spans="2:36" ht="16.8" hidden="1" thickBot="1" x14ac:dyDescent="0.35">
      <c r="B1055" s="252">
        <v>1050</v>
      </c>
      <c r="C1055" s="253"/>
      <c r="D1055" s="253"/>
      <c r="E1055" s="253"/>
      <c r="F1055" s="253"/>
      <c r="G1055" s="253"/>
      <c r="H1055" s="253"/>
      <c r="I1055" s="253"/>
      <c r="J1055" s="253"/>
      <c r="K1055" s="253"/>
      <c r="L1055" s="253"/>
      <c r="M1055" s="253"/>
      <c r="N1055" s="254"/>
      <c r="O1055" s="254"/>
      <c r="P1055" s="255"/>
      <c r="Q1055" s="256"/>
      <c r="R1055" s="256"/>
      <c r="S1055" s="257" t="str">
        <f t="shared" si="96"/>
        <v/>
      </c>
      <c r="T1055" s="253"/>
      <c r="U1055" s="258"/>
      <c r="V1055" s="253"/>
      <c r="W1055" s="253"/>
      <c r="X1055" s="253"/>
      <c r="Y1055" s="253"/>
      <c r="Z1055" s="258"/>
      <c r="AA1055" s="258"/>
      <c r="AB1055" s="259" t="str">
        <f t="shared" ca="1" si="97"/>
        <v/>
      </c>
      <c r="AC1055" s="253"/>
      <c r="AD1055" s="269"/>
      <c r="AE1055" s="260"/>
      <c r="AF1055" s="253" t="e">
        <f t="shared" ca="1" si="98"/>
        <v>#NUM!</v>
      </c>
      <c r="AG1055" s="259" t="str">
        <f t="shared" ca="1" si="99"/>
        <v/>
      </c>
      <c r="AI1055" s="228" t="str">
        <f t="shared" si="100"/>
        <v/>
      </c>
      <c r="AJ1055" s="228" t="str">
        <f t="shared" si="101"/>
        <v/>
      </c>
    </row>
    <row r="1056" spans="2:36" ht="16.8" hidden="1" thickBot="1" x14ac:dyDescent="0.35">
      <c r="B1056" s="252">
        <v>1051</v>
      </c>
      <c r="C1056" s="253"/>
      <c r="D1056" s="253"/>
      <c r="E1056" s="253"/>
      <c r="F1056" s="253"/>
      <c r="G1056" s="253"/>
      <c r="H1056" s="253"/>
      <c r="I1056" s="253"/>
      <c r="J1056" s="253"/>
      <c r="K1056" s="253"/>
      <c r="L1056" s="253"/>
      <c r="M1056" s="253"/>
      <c r="N1056" s="254"/>
      <c r="O1056" s="254"/>
      <c r="P1056" s="255"/>
      <c r="Q1056" s="256"/>
      <c r="R1056" s="256"/>
      <c r="S1056" s="257" t="str">
        <f t="shared" si="96"/>
        <v/>
      </c>
      <c r="T1056" s="253"/>
      <c r="U1056" s="258"/>
      <c r="V1056" s="253"/>
      <c r="W1056" s="253"/>
      <c r="X1056" s="253"/>
      <c r="Y1056" s="253"/>
      <c r="Z1056" s="258"/>
      <c r="AA1056" s="258"/>
      <c r="AB1056" s="259" t="str">
        <f t="shared" ca="1" si="97"/>
        <v/>
      </c>
      <c r="AC1056" s="253"/>
      <c r="AD1056" s="269"/>
      <c r="AE1056" s="260"/>
      <c r="AF1056" s="253" t="e">
        <f t="shared" ca="1" si="98"/>
        <v>#NUM!</v>
      </c>
      <c r="AG1056" s="259" t="str">
        <f t="shared" ca="1" si="99"/>
        <v/>
      </c>
      <c r="AI1056" s="228" t="str">
        <f t="shared" si="100"/>
        <v/>
      </c>
      <c r="AJ1056" s="228" t="str">
        <f t="shared" si="101"/>
        <v/>
      </c>
    </row>
    <row r="1057" spans="2:36" ht="16.8" hidden="1" thickBot="1" x14ac:dyDescent="0.35">
      <c r="B1057" s="252">
        <v>1052</v>
      </c>
      <c r="C1057" s="253"/>
      <c r="D1057" s="253"/>
      <c r="E1057" s="253"/>
      <c r="F1057" s="253"/>
      <c r="G1057" s="253"/>
      <c r="H1057" s="253"/>
      <c r="I1057" s="253"/>
      <c r="J1057" s="253"/>
      <c r="K1057" s="253"/>
      <c r="L1057" s="253"/>
      <c r="M1057" s="253"/>
      <c r="N1057" s="254"/>
      <c r="O1057" s="254"/>
      <c r="P1057" s="255"/>
      <c r="Q1057" s="256"/>
      <c r="R1057" s="256"/>
      <c r="S1057" s="257" t="str">
        <f t="shared" si="96"/>
        <v/>
      </c>
      <c r="T1057" s="253"/>
      <c r="U1057" s="258"/>
      <c r="V1057" s="253"/>
      <c r="W1057" s="253"/>
      <c r="X1057" s="253"/>
      <c r="Y1057" s="253"/>
      <c r="Z1057" s="258"/>
      <c r="AA1057" s="258"/>
      <c r="AB1057" s="259" t="str">
        <f t="shared" ca="1" si="97"/>
        <v/>
      </c>
      <c r="AC1057" s="253"/>
      <c r="AD1057" s="269"/>
      <c r="AE1057" s="260"/>
      <c r="AF1057" s="253" t="e">
        <f t="shared" ca="1" si="98"/>
        <v>#NUM!</v>
      </c>
      <c r="AG1057" s="259" t="str">
        <f t="shared" ca="1" si="99"/>
        <v/>
      </c>
      <c r="AI1057" s="228" t="str">
        <f t="shared" si="100"/>
        <v/>
      </c>
      <c r="AJ1057" s="228" t="str">
        <f t="shared" si="101"/>
        <v/>
      </c>
    </row>
    <row r="1058" spans="2:36" ht="16.8" hidden="1" thickBot="1" x14ac:dyDescent="0.35">
      <c r="B1058" s="252">
        <v>1053</v>
      </c>
      <c r="C1058" s="253"/>
      <c r="D1058" s="253"/>
      <c r="E1058" s="253"/>
      <c r="F1058" s="253"/>
      <c r="G1058" s="253"/>
      <c r="H1058" s="253"/>
      <c r="I1058" s="253"/>
      <c r="J1058" s="253"/>
      <c r="K1058" s="253"/>
      <c r="L1058" s="253"/>
      <c r="M1058" s="253"/>
      <c r="N1058" s="254"/>
      <c r="O1058" s="254"/>
      <c r="P1058" s="255"/>
      <c r="Q1058" s="256"/>
      <c r="R1058" s="256"/>
      <c r="S1058" s="257" t="str">
        <f t="shared" si="96"/>
        <v/>
      </c>
      <c r="T1058" s="253"/>
      <c r="U1058" s="258"/>
      <c r="V1058" s="253"/>
      <c r="W1058" s="253"/>
      <c r="X1058" s="253"/>
      <c r="Y1058" s="253"/>
      <c r="Z1058" s="258"/>
      <c r="AA1058" s="258"/>
      <c r="AB1058" s="259" t="str">
        <f t="shared" ca="1" si="97"/>
        <v/>
      </c>
      <c r="AC1058" s="253"/>
      <c r="AD1058" s="269"/>
      <c r="AE1058" s="260"/>
      <c r="AF1058" s="253" t="e">
        <f t="shared" ca="1" si="98"/>
        <v>#NUM!</v>
      </c>
      <c r="AG1058" s="259" t="str">
        <f t="shared" ca="1" si="99"/>
        <v/>
      </c>
      <c r="AI1058" s="228" t="str">
        <f t="shared" si="100"/>
        <v/>
      </c>
      <c r="AJ1058" s="228" t="str">
        <f t="shared" si="101"/>
        <v/>
      </c>
    </row>
    <row r="1059" spans="2:36" ht="16.8" hidden="1" thickBot="1" x14ac:dyDescent="0.35">
      <c r="B1059" s="252">
        <v>1054</v>
      </c>
      <c r="C1059" s="253"/>
      <c r="D1059" s="253"/>
      <c r="E1059" s="253"/>
      <c r="F1059" s="253"/>
      <c r="G1059" s="253"/>
      <c r="H1059" s="253"/>
      <c r="I1059" s="253"/>
      <c r="J1059" s="253"/>
      <c r="K1059" s="253"/>
      <c r="L1059" s="253"/>
      <c r="M1059" s="253"/>
      <c r="N1059" s="254"/>
      <c r="O1059" s="254"/>
      <c r="P1059" s="255"/>
      <c r="Q1059" s="256"/>
      <c r="R1059" s="256"/>
      <c r="S1059" s="257" t="str">
        <f t="shared" si="96"/>
        <v/>
      </c>
      <c r="T1059" s="253"/>
      <c r="U1059" s="258"/>
      <c r="V1059" s="253"/>
      <c r="W1059" s="253"/>
      <c r="X1059" s="253"/>
      <c r="Y1059" s="253"/>
      <c r="Z1059" s="258"/>
      <c r="AA1059" s="258"/>
      <c r="AB1059" s="259" t="str">
        <f t="shared" ca="1" si="97"/>
        <v/>
      </c>
      <c r="AC1059" s="253"/>
      <c r="AD1059" s="269"/>
      <c r="AE1059" s="260"/>
      <c r="AF1059" s="253" t="e">
        <f t="shared" ca="1" si="98"/>
        <v>#NUM!</v>
      </c>
      <c r="AG1059" s="259" t="str">
        <f t="shared" ca="1" si="99"/>
        <v/>
      </c>
      <c r="AI1059" s="228" t="str">
        <f t="shared" si="100"/>
        <v/>
      </c>
      <c r="AJ1059" s="228" t="str">
        <f t="shared" si="101"/>
        <v/>
      </c>
    </row>
    <row r="1060" spans="2:36" ht="16.8" hidden="1" thickBot="1" x14ac:dyDescent="0.35">
      <c r="B1060" s="252">
        <v>1055</v>
      </c>
      <c r="C1060" s="253"/>
      <c r="D1060" s="253"/>
      <c r="E1060" s="253"/>
      <c r="F1060" s="253"/>
      <c r="G1060" s="253"/>
      <c r="H1060" s="253"/>
      <c r="I1060" s="253"/>
      <c r="J1060" s="253"/>
      <c r="K1060" s="253"/>
      <c r="L1060" s="253"/>
      <c r="M1060" s="253"/>
      <c r="N1060" s="254"/>
      <c r="O1060" s="254"/>
      <c r="P1060" s="255"/>
      <c r="Q1060" s="256"/>
      <c r="R1060" s="256"/>
      <c r="S1060" s="257" t="str">
        <f t="shared" si="96"/>
        <v/>
      </c>
      <c r="T1060" s="253"/>
      <c r="U1060" s="258"/>
      <c r="V1060" s="253"/>
      <c r="W1060" s="253"/>
      <c r="X1060" s="253"/>
      <c r="Y1060" s="253"/>
      <c r="Z1060" s="258"/>
      <c r="AA1060" s="258"/>
      <c r="AB1060" s="259" t="str">
        <f t="shared" ca="1" si="97"/>
        <v/>
      </c>
      <c r="AC1060" s="253"/>
      <c r="AD1060" s="269"/>
      <c r="AE1060" s="260"/>
      <c r="AF1060" s="253" t="e">
        <f t="shared" ca="1" si="98"/>
        <v>#NUM!</v>
      </c>
      <c r="AG1060" s="259" t="str">
        <f t="shared" ca="1" si="99"/>
        <v/>
      </c>
      <c r="AI1060" s="228" t="str">
        <f t="shared" si="100"/>
        <v/>
      </c>
      <c r="AJ1060" s="228" t="str">
        <f t="shared" si="101"/>
        <v/>
      </c>
    </row>
    <row r="1061" spans="2:36" ht="16.8" hidden="1" thickBot="1" x14ac:dyDescent="0.35">
      <c r="B1061" s="252">
        <v>1056</v>
      </c>
      <c r="C1061" s="253"/>
      <c r="D1061" s="253"/>
      <c r="E1061" s="253"/>
      <c r="F1061" s="253"/>
      <c r="G1061" s="253"/>
      <c r="H1061" s="253"/>
      <c r="I1061" s="253"/>
      <c r="J1061" s="253"/>
      <c r="K1061" s="253"/>
      <c r="L1061" s="253"/>
      <c r="M1061" s="253"/>
      <c r="N1061" s="254"/>
      <c r="O1061" s="254"/>
      <c r="P1061" s="255"/>
      <c r="Q1061" s="256"/>
      <c r="R1061" s="256"/>
      <c r="S1061" s="257" t="str">
        <f t="shared" si="96"/>
        <v/>
      </c>
      <c r="T1061" s="253"/>
      <c r="U1061" s="258"/>
      <c r="V1061" s="253"/>
      <c r="W1061" s="253"/>
      <c r="X1061" s="253"/>
      <c r="Y1061" s="253"/>
      <c r="Z1061" s="258"/>
      <c r="AA1061" s="258"/>
      <c r="AB1061" s="259" t="str">
        <f t="shared" ca="1" si="97"/>
        <v/>
      </c>
      <c r="AC1061" s="253"/>
      <c r="AD1061" s="269"/>
      <c r="AE1061" s="260"/>
      <c r="AF1061" s="253" t="e">
        <f t="shared" ca="1" si="98"/>
        <v>#NUM!</v>
      </c>
      <c r="AG1061" s="259" t="str">
        <f t="shared" ca="1" si="99"/>
        <v/>
      </c>
      <c r="AI1061" s="228" t="str">
        <f t="shared" si="100"/>
        <v/>
      </c>
      <c r="AJ1061" s="228" t="str">
        <f t="shared" si="101"/>
        <v/>
      </c>
    </row>
    <row r="1062" spans="2:36" ht="16.8" hidden="1" thickBot="1" x14ac:dyDescent="0.35">
      <c r="B1062" s="252">
        <v>1057</v>
      </c>
      <c r="C1062" s="253"/>
      <c r="D1062" s="253"/>
      <c r="E1062" s="253"/>
      <c r="F1062" s="253"/>
      <c r="G1062" s="253"/>
      <c r="H1062" s="253"/>
      <c r="I1062" s="253"/>
      <c r="J1062" s="253"/>
      <c r="K1062" s="253"/>
      <c r="L1062" s="253"/>
      <c r="M1062" s="253"/>
      <c r="N1062" s="254"/>
      <c r="O1062" s="254"/>
      <c r="P1062" s="255"/>
      <c r="Q1062" s="256"/>
      <c r="R1062" s="256"/>
      <c r="S1062" s="257" t="str">
        <f t="shared" si="96"/>
        <v/>
      </c>
      <c r="T1062" s="253"/>
      <c r="U1062" s="258"/>
      <c r="V1062" s="253"/>
      <c r="W1062" s="253"/>
      <c r="X1062" s="253"/>
      <c r="Y1062" s="253"/>
      <c r="Z1062" s="258"/>
      <c r="AA1062" s="258"/>
      <c r="AB1062" s="259" t="str">
        <f t="shared" ca="1" si="97"/>
        <v/>
      </c>
      <c r="AC1062" s="253"/>
      <c r="AD1062" s="269"/>
      <c r="AE1062" s="260"/>
      <c r="AF1062" s="253" t="e">
        <f t="shared" ca="1" si="98"/>
        <v>#NUM!</v>
      </c>
      <c r="AG1062" s="259" t="str">
        <f t="shared" ca="1" si="99"/>
        <v/>
      </c>
      <c r="AI1062" s="228" t="str">
        <f t="shared" si="100"/>
        <v/>
      </c>
      <c r="AJ1062" s="228" t="str">
        <f t="shared" si="101"/>
        <v/>
      </c>
    </row>
    <row r="1063" spans="2:36" ht="16.8" hidden="1" thickBot="1" x14ac:dyDescent="0.35">
      <c r="B1063" s="252">
        <v>1058</v>
      </c>
      <c r="C1063" s="253"/>
      <c r="D1063" s="253"/>
      <c r="E1063" s="253"/>
      <c r="F1063" s="253"/>
      <c r="G1063" s="253"/>
      <c r="H1063" s="253"/>
      <c r="I1063" s="253"/>
      <c r="J1063" s="253"/>
      <c r="K1063" s="253"/>
      <c r="L1063" s="253"/>
      <c r="M1063" s="253"/>
      <c r="N1063" s="254"/>
      <c r="O1063" s="254"/>
      <c r="P1063" s="255"/>
      <c r="Q1063" s="256"/>
      <c r="R1063" s="256"/>
      <c r="S1063" s="257" t="str">
        <f t="shared" si="96"/>
        <v/>
      </c>
      <c r="T1063" s="253"/>
      <c r="U1063" s="258"/>
      <c r="V1063" s="253"/>
      <c r="W1063" s="253"/>
      <c r="X1063" s="253"/>
      <c r="Y1063" s="253"/>
      <c r="Z1063" s="258"/>
      <c r="AA1063" s="258"/>
      <c r="AB1063" s="259" t="str">
        <f t="shared" ca="1" si="97"/>
        <v/>
      </c>
      <c r="AC1063" s="253"/>
      <c r="AD1063" s="269"/>
      <c r="AE1063" s="260"/>
      <c r="AF1063" s="253" t="e">
        <f t="shared" ca="1" si="98"/>
        <v>#NUM!</v>
      </c>
      <c r="AG1063" s="259" t="str">
        <f t="shared" ca="1" si="99"/>
        <v/>
      </c>
      <c r="AI1063" s="228" t="str">
        <f t="shared" si="100"/>
        <v/>
      </c>
      <c r="AJ1063" s="228" t="str">
        <f t="shared" si="101"/>
        <v/>
      </c>
    </row>
    <row r="1064" spans="2:36" ht="16.8" hidden="1" thickBot="1" x14ac:dyDescent="0.35">
      <c r="B1064" s="252">
        <v>1059</v>
      </c>
      <c r="C1064" s="253"/>
      <c r="D1064" s="253"/>
      <c r="E1064" s="253"/>
      <c r="F1064" s="253"/>
      <c r="G1064" s="253"/>
      <c r="H1064" s="253"/>
      <c r="I1064" s="253"/>
      <c r="J1064" s="253"/>
      <c r="K1064" s="253"/>
      <c r="L1064" s="253"/>
      <c r="M1064" s="253"/>
      <c r="N1064" s="254"/>
      <c r="O1064" s="254"/>
      <c r="P1064" s="255"/>
      <c r="Q1064" s="256"/>
      <c r="R1064" s="256"/>
      <c r="S1064" s="257" t="str">
        <f t="shared" si="96"/>
        <v/>
      </c>
      <c r="T1064" s="253"/>
      <c r="U1064" s="258"/>
      <c r="V1064" s="253"/>
      <c r="W1064" s="253"/>
      <c r="X1064" s="253"/>
      <c r="Y1064" s="253"/>
      <c r="Z1064" s="258"/>
      <c r="AA1064" s="258"/>
      <c r="AB1064" s="259" t="str">
        <f t="shared" ca="1" si="97"/>
        <v/>
      </c>
      <c r="AC1064" s="253"/>
      <c r="AD1064" s="269"/>
      <c r="AE1064" s="260"/>
      <c r="AF1064" s="253" t="e">
        <f t="shared" ca="1" si="98"/>
        <v>#NUM!</v>
      </c>
      <c r="AG1064" s="259" t="str">
        <f t="shared" ca="1" si="99"/>
        <v/>
      </c>
      <c r="AI1064" s="228" t="str">
        <f t="shared" si="100"/>
        <v/>
      </c>
      <c r="AJ1064" s="228" t="str">
        <f t="shared" si="101"/>
        <v/>
      </c>
    </row>
    <row r="1065" spans="2:36" ht="16.8" hidden="1" thickBot="1" x14ac:dyDescent="0.35">
      <c r="B1065" s="252">
        <v>1060</v>
      </c>
      <c r="C1065" s="253"/>
      <c r="D1065" s="253"/>
      <c r="E1065" s="253"/>
      <c r="F1065" s="253"/>
      <c r="G1065" s="253"/>
      <c r="H1065" s="253"/>
      <c r="I1065" s="253"/>
      <c r="J1065" s="253"/>
      <c r="K1065" s="253"/>
      <c r="L1065" s="253"/>
      <c r="M1065" s="253"/>
      <c r="N1065" s="254"/>
      <c r="O1065" s="254"/>
      <c r="P1065" s="255"/>
      <c r="Q1065" s="256"/>
      <c r="R1065" s="256"/>
      <c r="S1065" s="257" t="str">
        <f t="shared" si="96"/>
        <v/>
      </c>
      <c r="T1065" s="253"/>
      <c r="U1065" s="258"/>
      <c r="V1065" s="253"/>
      <c r="W1065" s="253"/>
      <c r="X1065" s="253"/>
      <c r="Y1065" s="253"/>
      <c r="Z1065" s="258"/>
      <c r="AA1065" s="258"/>
      <c r="AB1065" s="259" t="str">
        <f t="shared" ca="1" si="97"/>
        <v/>
      </c>
      <c r="AC1065" s="253"/>
      <c r="AD1065" s="269"/>
      <c r="AE1065" s="260"/>
      <c r="AF1065" s="253" t="e">
        <f t="shared" ca="1" si="98"/>
        <v>#NUM!</v>
      </c>
      <c r="AG1065" s="259" t="str">
        <f t="shared" ca="1" si="99"/>
        <v/>
      </c>
      <c r="AI1065" s="228" t="str">
        <f t="shared" si="100"/>
        <v/>
      </c>
      <c r="AJ1065" s="228" t="str">
        <f t="shared" si="101"/>
        <v/>
      </c>
    </row>
    <row r="1066" spans="2:36" ht="16.8" hidden="1" thickBot="1" x14ac:dyDescent="0.35">
      <c r="B1066" s="252">
        <v>1061</v>
      </c>
      <c r="C1066" s="253"/>
      <c r="D1066" s="253"/>
      <c r="E1066" s="253"/>
      <c r="F1066" s="253"/>
      <c r="G1066" s="253"/>
      <c r="H1066" s="253"/>
      <c r="I1066" s="253"/>
      <c r="J1066" s="253"/>
      <c r="K1066" s="253"/>
      <c r="L1066" s="253"/>
      <c r="M1066" s="253"/>
      <c r="N1066" s="254"/>
      <c r="O1066" s="254"/>
      <c r="P1066" s="255"/>
      <c r="Q1066" s="256"/>
      <c r="R1066" s="256"/>
      <c r="S1066" s="257" t="str">
        <f t="shared" si="96"/>
        <v/>
      </c>
      <c r="T1066" s="253"/>
      <c r="U1066" s="258"/>
      <c r="V1066" s="253"/>
      <c r="W1066" s="253"/>
      <c r="X1066" s="253"/>
      <c r="Y1066" s="253"/>
      <c r="Z1066" s="258"/>
      <c r="AA1066" s="258"/>
      <c r="AB1066" s="259" t="str">
        <f t="shared" ca="1" si="97"/>
        <v/>
      </c>
      <c r="AC1066" s="253"/>
      <c r="AD1066" s="269"/>
      <c r="AE1066" s="260"/>
      <c r="AF1066" s="253" t="e">
        <f t="shared" ca="1" si="98"/>
        <v>#NUM!</v>
      </c>
      <c r="AG1066" s="259" t="str">
        <f t="shared" ca="1" si="99"/>
        <v/>
      </c>
      <c r="AI1066" s="228" t="str">
        <f t="shared" si="100"/>
        <v/>
      </c>
      <c r="AJ1066" s="228" t="str">
        <f t="shared" si="101"/>
        <v/>
      </c>
    </row>
    <row r="1067" spans="2:36" ht="16.8" hidden="1" thickBot="1" x14ac:dyDescent="0.35">
      <c r="B1067" s="252">
        <v>1062</v>
      </c>
      <c r="C1067" s="253"/>
      <c r="D1067" s="253"/>
      <c r="E1067" s="253"/>
      <c r="F1067" s="253"/>
      <c r="G1067" s="253"/>
      <c r="H1067" s="253"/>
      <c r="I1067" s="253"/>
      <c r="J1067" s="253"/>
      <c r="K1067" s="253"/>
      <c r="L1067" s="253"/>
      <c r="M1067" s="253"/>
      <c r="N1067" s="254"/>
      <c r="O1067" s="254"/>
      <c r="P1067" s="255"/>
      <c r="Q1067" s="256"/>
      <c r="R1067" s="256"/>
      <c r="S1067" s="257" t="str">
        <f t="shared" si="96"/>
        <v/>
      </c>
      <c r="T1067" s="253"/>
      <c r="U1067" s="258"/>
      <c r="V1067" s="253"/>
      <c r="W1067" s="253"/>
      <c r="X1067" s="253"/>
      <c r="Y1067" s="253"/>
      <c r="Z1067" s="258"/>
      <c r="AA1067" s="258"/>
      <c r="AB1067" s="259" t="str">
        <f t="shared" ca="1" si="97"/>
        <v/>
      </c>
      <c r="AC1067" s="253"/>
      <c r="AD1067" s="269"/>
      <c r="AE1067" s="260"/>
      <c r="AF1067" s="253" t="e">
        <f t="shared" ca="1" si="98"/>
        <v>#NUM!</v>
      </c>
      <c r="AG1067" s="259" t="str">
        <f t="shared" ca="1" si="99"/>
        <v/>
      </c>
      <c r="AI1067" s="228" t="str">
        <f t="shared" si="100"/>
        <v/>
      </c>
      <c r="AJ1067" s="228" t="str">
        <f t="shared" si="101"/>
        <v/>
      </c>
    </row>
    <row r="1068" spans="2:36" ht="16.8" hidden="1" thickBot="1" x14ac:dyDescent="0.35">
      <c r="B1068" s="252">
        <v>1063</v>
      </c>
      <c r="C1068" s="253"/>
      <c r="D1068" s="253"/>
      <c r="E1068" s="253"/>
      <c r="F1068" s="253"/>
      <c r="G1068" s="253"/>
      <c r="H1068" s="253"/>
      <c r="I1068" s="253"/>
      <c r="J1068" s="253"/>
      <c r="K1068" s="253"/>
      <c r="L1068" s="253"/>
      <c r="M1068" s="253"/>
      <c r="N1068" s="254"/>
      <c r="O1068" s="254"/>
      <c r="P1068" s="255"/>
      <c r="Q1068" s="256"/>
      <c r="R1068" s="256"/>
      <c r="S1068" s="257" t="str">
        <f t="shared" si="96"/>
        <v/>
      </c>
      <c r="T1068" s="253"/>
      <c r="U1068" s="258"/>
      <c r="V1068" s="253"/>
      <c r="W1068" s="253"/>
      <c r="X1068" s="253"/>
      <c r="Y1068" s="253"/>
      <c r="Z1068" s="258"/>
      <c r="AA1068" s="258"/>
      <c r="AB1068" s="259" t="str">
        <f t="shared" ca="1" si="97"/>
        <v/>
      </c>
      <c r="AC1068" s="253"/>
      <c r="AD1068" s="269"/>
      <c r="AE1068" s="260"/>
      <c r="AF1068" s="253" t="e">
        <f t="shared" ca="1" si="98"/>
        <v>#NUM!</v>
      </c>
      <c r="AG1068" s="259" t="str">
        <f t="shared" ca="1" si="99"/>
        <v/>
      </c>
      <c r="AI1068" s="228" t="str">
        <f t="shared" si="100"/>
        <v/>
      </c>
      <c r="AJ1068" s="228" t="str">
        <f t="shared" si="101"/>
        <v/>
      </c>
    </row>
    <row r="1069" spans="2:36" ht="16.8" hidden="1" thickBot="1" x14ac:dyDescent="0.35">
      <c r="B1069" s="252">
        <v>1064</v>
      </c>
      <c r="C1069" s="253"/>
      <c r="D1069" s="253"/>
      <c r="E1069" s="253"/>
      <c r="F1069" s="253"/>
      <c r="G1069" s="253"/>
      <c r="H1069" s="253"/>
      <c r="I1069" s="253"/>
      <c r="J1069" s="253"/>
      <c r="K1069" s="253"/>
      <c r="L1069" s="253"/>
      <c r="M1069" s="253"/>
      <c r="N1069" s="254"/>
      <c r="O1069" s="254"/>
      <c r="P1069" s="255"/>
      <c r="Q1069" s="256"/>
      <c r="R1069" s="256"/>
      <c r="S1069" s="257" t="str">
        <f t="shared" si="96"/>
        <v/>
      </c>
      <c r="T1069" s="253"/>
      <c r="U1069" s="258"/>
      <c r="V1069" s="253"/>
      <c r="W1069" s="253"/>
      <c r="X1069" s="253"/>
      <c r="Y1069" s="253"/>
      <c r="Z1069" s="258"/>
      <c r="AA1069" s="258"/>
      <c r="AB1069" s="259" t="str">
        <f t="shared" ca="1" si="97"/>
        <v/>
      </c>
      <c r="AC1069" s="253"/>
      <c r="AD1069" s="269"/>
      <c r="AE1069" s="260"/>
      <c r="AF1069" s="253" t="e">
        <f t="shared" ca="1" si="98"/>
        <v>#NUM!</v>
      </c>
      <c r="AG1069" s="259" t="str">
        <f t="shared" ca="1" si="99"/>
        <v/>
      </c>
      <c r="AI1069" s="228" t="str">
        <f t="shared" si="100"/>
        <v/>
      </c>
      <c r="AJ1069" s="228" t="str">
        <f t="shared" si="101"/>
        <v/>
      </c>
    </row>
    <row r="1070" spans="2:36" ht="16.8" hidden="1" thickBot="1" x14ac:dyDescent="0.35">
      <c r="B1070" s="252">
        <v>1065</v>
      </c>
      <c r="C1070" s="253"/>
      <c r="D1070" s="253"/>
      <c r="E1070" s="253"/>
      <c r="F1070" s="253"/>
      <c r="G1070" s="253"/>
      <c r="H1070" s="253"/>
      <c r="I1070" s="253"/>
      <c r="J1070" s="253"/>
      <c r="K1070" s="253"/>
      <c r="L1070" s="253"/>
      <c r="M1070" s="253"/>
      <c r="N1070" s="254"/>
      <c r="O1070" s="254"/>
      <c r="P1070" s="255"/>
      <c r="Q1070" s="256"/>
      <c r="R1070" s="256"/>
      <c r="S1070" s="257" t="str">
        <f t="shared" si="96"/>
        <v/>
      </c>
      <c r="T1070" s="253"/>
      <c r="U1070" s="258"/>
      <c r="V1070" s="253"/>
      <c r="W1070" s="253"/>
      <c r="X1070" s="253"/>
      <c r="Y1070" s="253"/>
      <c r="Z1070" s="258"/>
      <c r="AA1070" s="258"/>
      <c r="AB1070" s="259" t="str">
        <f t="shared" ca="1" si="97"/>
        <v/>
      </c>
      <c r="AC1070" s="253"/>
      <c r="AD1070" s="269"/>
      <c r="AE1070" s="260"/>
      <c r="AF1070" s="253" t="e">
        <f t="shared" ca="1" si="98"/>
        <v>#NUM!</v>
      </c>
      <c r="AG1070" s="259" t="str">
        <f t="shared" ca="1" si="99"/>
        <v/>
      </c>
      <c r="AI1070" s="228" t="str">
        <f t="shared" si="100"/>
        <v/>
      </c>
      <c r="AJ1070" s="228" t="str">
        <f t="shared" si="101"/>
        <v/>
      </c>
    </row>
    <row r="1071" spans="2:36" ht="16.8" hidden="1" thickBot="1" x14ac:dyDescent="0.35">
      <c r="B1071" s="252">
        <v>1066</v>
      </c>
      <c r="C1071" s="253"/>
      <c r="D1071" s="253"/>
      <c r="E1071" s="253"/>
      <c r="F1071" s="253"/>
      <c r="G1071" s="253"/>
      <c r="H1071" s="253"/>
      <c r="I1071" s="253"/>
      <c r="J1071" s="253"/>
      <c r="K1071" s="253"/>
      <c r="L1071" s="253"/>
      <c r="M1071" s="253"/>
      <c r="N1071" s="254"/>
      <c r="O1071" s="254"/>
      <c r="P1071" s="255"/>
      <c r="Q1071" s="256"/>
      <c r="R1071" s="256"/>
      <c r="S1071" s="257" t="str">
        <f t="shared" si="96"/>
        <v/>
      </c>
      <c r="T1071" s="253"/>
      <c r="U1071" s="258"/>
      <c r="V1071" s="253"/>
      <c r="W1071" s="253"/>
      <c r="X1071" s="253"/>
      <c r="Y1071" s="253"/>
      <c r="Z1071" s="258"/>
      <c r="AA1071" s="258"/>
      <c r="AB1071" s="259" t="str">
        <f t="shared" ca="1" si="97"/>
        <v/>
      </c>
      <c r="AC1071" s="253"/>
      <c r="AD1071" s="269"/>
      <c r="AE1071" s="260"/>
      <c r="AF1071" s="253" t="e">
        <f t="shared" ca="1" si="98"/>
        <v>#NUM!</v>
      </c>
      <c r="AG1071" s="259" t="str">
        <f t="shared" ca="1" si="99"/>
        <v/>
      </c>
      <c r="AI1071" s="228" t="str">
        <f t="shared" si="100"/>
        <v/>
      </c>
      <c r="AJ1071" s="228" t="str">
        <f t="shared" si="101"/>
        <v/>
      </c>
    </row>
    <row r="1072" spans="2:36" ht="16.8" hidden="1" thickBot="1" x14ac:dyDescent="0.35">
      <c r="B1072" s="252">
        <v>1067</v>
      </c>
      <c r="C1072" s="253"/>
      <c r="D1072" s="253"/>
      <c r="E1072" s="253"/>
      <c r="F1072" s="253"/>
      <c r="G1072" s="253"/>
      <c r="H1072" s="253"/>
      <c r="I1072" s="253"/>
      <c r="J1072" s="253"/>
      <c r="K1072" s="253"/>
      <c r="L1072" s="253"/>
      <c r="M1072" s="253"/>
      <c r="N1072" s="254"/>
      <c r="O1072" s="254"/>
      <c r="P1072" s="255"/>
      <c r="Q1072" s="256"/>
      <c r="R1072" s="256"/>
      <c r="S1072" s="257" t="str">
        <f t="shared" si="96"/>
        <v/>
      </c>
      <c r="T1072" s="253"/>
      <c r="U1072" s="258"/>
      <c r="V1072" s="253"/>
      <c r="W1072" s="253"/>
      <c r="X1072" s="253"/>
      <c r="Y1072" s="253"/>
      <c r="Z1072" s="258"/>
      <c r="AA1072" s="258"/>
      <c r="AB1072" s="259" t="str">
        <f t="shared" ca="1" si="97"/>
        <v/>
      </c>
      <c r="AC1072" s="253"/>
      <c r="AD1072" s="269"/>
      <c r="AE1072" s="260"/>
      <c r="AF1072" s="253" t="e">
        <f t="shared" ca="1" si="98"/>
        <v>#NUM!</v>
      </c>
      <c r="AG1072" s="259" t="str">
        <f t="shared" ca="1" si="99"/>
        <v/>
      </c>
      <c r="AI1072" s="228" t="str">
        <f t="shared" si="100"/>
        <v/>
      </c>
      <c r="AJ1072" s="228" t="str">
        <f t="shared" si="101"/>
        <v/>
      </c>
    </row>
    <row r="1073" spans="2:36" ht="16.8" hidden="1" thickBot="1" x14ac:dyDescent="0.35">
      <c r="B1073" s="252">
        <v>1068</v>
      </c>
      <c r="C1073" s="253"/>
      <c r="D1073" s="253"/>
      <c r="E1073" s="253"/>
      <c r="F1073" s="253"/>
      <c r="G1073" s="253"/>
      <c r="H1073" s="253"/>
      <c r="I1073" s="253"/>
      <c r="J1073" s="253"/>
      <c r="K1073" s="253"/>
      <c r="L1073" s="253"/>
      <c r="M1073" s="253"/>
      <c r="N1073" s="254"/>
      <c r="O1073" s="254"/>
      <c r="P1073" s="255"/>
      <c r="Q1073" s="256"/>
      <c r="R1073" s="256"/>
      <c r="S1073" s="257" t="str">
        <f t="shared" si="96"/>
        <v/>
      </c>
      <c r="T1073" s="253"/>
      <c r="U1073" s="258"/>
      <c r="V1073" s="253"/>
      <c r="W1073" s="253"/>
      <c r="X1073" s="253"/>
      <c r="Y1073" s="253"/>
      <c r="Z1073" s="258"/>
      <c r="AA1073" s="258"/>
      <c r="AB1073" s="259" t="str">
        <f t="shared" ca="1" si="97"/>
        <v/>
      </c>
      <c r="AC1073" s="253"/>
      <c r="AD1073" s="269"/>
      <c r="AE1073" s="260"/>
      <c r="AF1073" s="253" t="e">
        <f t="shared" ca="1" si="98"/>
        <v>#NUM!</v>
      </c>
      <c r="AG1073" s="259" t="str">
        <f t="shared" ca="1" si="99"/>
        <v/>
      </c>
      <c r="AI1073" s="228" t="str">
        <f t="shared" si="100"/>
        <v/>
      </c>
      <c r="AJ1073" s="228" t="str">
        <f t="shared" si="101"/>
        <v/>
      </c>
    </row>
    <row r="1074" spans="2:36" ht="16.8" hidden="1" thickBot="1" x14ac:dyDescent="0.35">
      <c r="B1074" s="252">
        <v>1069</v>
      </c>
      <c r="C1074" s="253"/>
      <c r="D1074" s="253"/>
      <c r="E1074" s="253"/>
      <c r="F1074" s="253"/>
      <c r="G1074" s="253"/>
      <c r="H1074" s="253"/>
      <c r="I1074" s="253"/>
      <c r="J1074" s="253"/>
      <c r="K1074" s="253"/>
      <c r="L1074" s="253"/>
      <c r="M1074" s="253"/>
      <c r="N1074" s="254"/>
      <c r="O1074" s="254"/>
      <c r="P1074" s="255"/>
      <c r="Q1074" s="256"/>
      <c r="R1074" s="256"/>
      <c r="S1074" s="257" t="str">
        <f t="shared" si="96"/>
        <v/>
      </c>
      <c r="T1074" s="253"/>
      <c r="U1074" s="258"/>
      <c r="V1074" s="253"/>
      <c r="W1074" s="253"/>
      <c r="X1074" s="253"/>
      <c r="Y1074" s="253"/>
      <c r="Z1074" s="258"/>
      <c r="AA1074" s="258"/>
      <c r="AB1074" s="259" t="str">
        <f t="shared" ca="1" si="97"/>
        <v/>
      </c>
      <c r="AC1074" s="253"/>
      <c r="AD1074" s="269"/>
      <c r="AE1074" s="260"/>
      <c r="AF1074" s="253" t="e">
        <f t="shared" ca="1" si="98"/>
        <v>#NUM!</v>
      </c>
      <c r="AG1074" s="259" t="str">
        <f t="shared" ca="1" si="99"/>
        <v/>
      </c>
      <c r="AI1074" s="228" t="str">
        <f t="shared" si="100"/>
        <v/>
      </c>
      <c r="AJ1074" s="228" t="str">
        <f t="shared" si="101"/>
        <v/>
      </c>
    </row>
    <row r="1075" spans="2:36" ht="16.8" hidden="1" thickBot="1" x14ac:dyDescent="0.35">
      <c r="B1075" s="252">
        <v>1070</v>
      </c>
      <c r="C1075" s="253"/>
      <c r="D1075" s="253"/>
      <c r="E1075" s="253"/>
      <c r="F1075" s="253"/>
      <c r="G1075" s="253"/>
      <c r="H1075" s="253"/>
      <c r="I1075" s="253"/>
      <c r="J1075" s="253"/>
      <c r="K1075" s="253"/>
      <c r="L1075" s="253"/>
      <c r="M1075" s="253"/>
      <c r="N1075" s="254"/>
      <c r="O1075" s="254"/>
      <c r="P1075" s="255"/>
      <c r="Q1075" s="256"/>
      <c r="R1075" s="256"/>
      <c r="S1075" s="257" t="str">
        <f t="shared" si="96"/>
        <v/>
      </c>
      <c r="T1075" s="253"/>
      <c r="U1075" s="258"/>
      <c r="V1075" s="253"/>
      <c r="W1075" s="253"/>
      <c r="X1075" s="253"/>
      <c r="Y1075" s="253"/>
      <c r="Z1075" s="258"/>
      <c r="AA1075" s="258"/>
      <c r="AB1075" s="259" t="str">
        <f t="shared" ca="1" si="97"/>
        <v/>
      </c>
      <c r="AC1075" s="253"/>
      <c r="AD1075" s="269"/>
      <c r="AE1075" s="260"/>
      <c r="AF1075" s="253" t="e">
        <f t="shared" ca="1" si="98"/>
        <v>#NUM!</v>
      </c>
      <c r="AG1075" s="259" t="str">
        <f t="shared" ca="1" si="99"/>
        <v/>
      </c>
      <c r="AI1075" s="228" t="str">
        <f t="shared" si="100"/>
        <v/>
      </c>
      <c r="AJ1075" s="228" t="str">
        <f t="shared" si="101"/>
        <v/>
      </c>
    </row>
    <row r="1076" spans="2:36" ht="16.8" hidden="1" thickBot="1" x14ac:dyDescent="0.35">
      <c r="B1076" s="252">
        <v>1071</v>
      </c>
      <c r="C1076" s="253"/>
      <c r="D1076" s="253"/>
      <c r="E1076" s="253"/>
      <c r="F1076" s="253"/>
      <c r="G1076" s="253"/>
      <c r="H1076" s="253"/>
      <c r="I1076" s="253"/>
      <c r="J1076" s="253"/>
      <c r="K1076" s="253"/>
      <c r="L1076" s="253"/>
      <c r="M1076" s="253"/>
      <c r="N1076" s="254"/>
      <c r="O1076" s="254"/>
      <c r="P1076" s="255"/>
      <c r="Q1076" s="256"/>
      <c r="R1076" s="256"/>
      <c r="S1076" s="257" t="str">
        <f t="shared" si="96"/>
        <v/>
      </c>
      <c r="T1076" s="253"/>
      <c r="U1076" s="258"/>
      <c r="V1076" s="253"/>
      <c r="W1076" s="253"/>
      <c r="X1076" s="253"/>
      <c r="Y1076" s="253"/>
      <c r="Z1076" s="258"/>
      <c r="AA1076" s="258"/>
      <c r="AB1076" s="259" t="str">
        <f t="shared" ca="1" si="97"/>
        <v/>
      </c>
      <c r="AC1076" s="253"/>
      <c r="AD1076" s="269"/>
      <c r="AE1076" s="260"/>
      <c r="AF1076" s="253" t="e">
        <f t="shared" ca="1" si="98"/>
        <v>#NUM!</v>
      </c>
      <c r="AG1076" s="259" t="str">
        <f t="shared" ca="1" si="99"/>
        <v/>
      </c>
      <c r="AI1076" s="228" t="str">
        <f t="shared" si="100"/>
        <v/>
      </c>
      <c r="AJ1076" s="228" t="str">
        <f t="shared" si="101"/>
        <v/>
      </c>
    </row>
    <row r="1077" spans="2:36" ht="16.8" hidden="1" thickBot="1" x14ac:dyDescent="0.35">
      <c r="B1077" s="252">
        <v>1072</v>
      </c>
      <c r="C1077" s="253"/>
      <c r="D1077" s="253"/>
      <c r="E1077" s="253"/>
      <c r="F1077" s="253"/>
      <c r="G1077" s="253"/>
      <c r="H1077" s="253"/>
      <c r="I1077" s="253"/>
      <c r="J1077" s="253"/>
      <c r="K1077" s="253"/>
      <c r="L1077" s="253"/>
      <c r="M1077" s="253"/>
      <c r="N1077" s="254"/>
      <c r="O1077" s="254"/>
      <c r="P1077" s="255"/>
      <c r="Q1077" s="256"/>
      <c r="R1077" s="256"/>
      <c r="S1077" s="257" t="str">
        <f t="shared" si="96"/>
        <v/>
      </c>
      <c r="T1077" s="253"/>
      <c r="U1077" s="258"/>
      <c r="V1077" s="253"/>
      <c r="W1077" s="253"/>
      <c r="X1077" s="253"/>
      <c r="Y1077" s="253"/>
      <c r="Z1077" s="258"/>
      <c r="AA1077" s="258"/>
      <c r="AB1077" s="259" t="str">
        <f t="shared" ca="1" si="97"/>
        <v/>
      </c>
      <c r="AC1077" s="253"/>
      <c r="AD1077" s="269"/>
      <c r="AE1077" s="260"/>
      <c r="AF1077" s="253" t="e">
        <f t="shared" ca="1" si="98"/>
        <v>#NUM!</v>
      </c>
      <c r="AG1077" s="259" t="str">
        <f t="shared" ca="1" si="99"/>
        <v/>
      </c>
      <c r="AI1077" s="228" t="str">
        <f t="shared" si="100"/>
        <v/>
      </c>
      <c r="AJ1077" s="228" t="str">
        <f t="shared" si="101"/>
        <v/>
      </c>
    </row>
    <row r="1078" spans="2:36" ht="16.8" hidden="1" thickBot="1" x14ac:dyDescent="0.35">
      <c r="B1078" s="252">
        <v>1073</v>
      </c>
      <c r="C1078" s="253"/>
      <c r="D1078" s="253"/>
      <c r="E1078" s="253"/>
      <c r="F1078" s="253"/>
      <c r="G1078" s="253"/>
      <c r="H1078" s="253"/>
      <c r="I1078" s="253"/>
      <c r="J1078" s="253"/>
      <c r="K1078" s="253"/>
      <c r="L1078" s="253"/>
      <c r="M1078" s="253"/>
      <c r="N1078" s="254"/>
      <c r="O1078" s="254"/>
      <c r="P1078" s="255"/>
      <c r="Q1078" s="256"/>
      <c r="R1078" s="256"/>
      <c r="S1078" s="257" t="str">
        <f t="shared" si="96"/>
        <v/>
      </c>
      <c r="T1078" s="253"/>
      <c r="U1078" s="258"/>
      <c r="V1078" s="253"/>
      <c r="W1078" s="253"/>
      <c r="X1078" s="253"/>
      <c r="Y1078" s="253"/>
      <c r="Z1078" s="258"/>
      <c r="AA1078" s="258"/>
      <c r="AB1078" s="259" t="str">
        <f t="shared" ca="1" si="97"/>
        <v/>
      </c>
      <c r="AC1078" s="253"/>
      <c r="AD1078" s="269"/>
      <c r="AE1078" s="260"/>
      <c r="AF1078" s="253" t="e">
        <f t="shared" ca="1" si="98"/>
        <v>#NUM!</v>
      </c>
      <c r="AG1078" s="259" t="str">
        <f t="shared" ca="1" si="99"/>
        <v/>
      </c>
      <c r="AI1078" s="228" t="str">
        <f t="shared" si="100"/>
        <v/>
      </c>
      <c r="AJ1078" s="228" t="str">
        <f t="shared" si="101"/>
        <v/>
      </c>
    </row>
    <row r="1079" spans="2:36" ht="16.8" hidden="1" thickBot="1" x14ac:dyDescent="0.35">
      <c r="B1079" s="252">
        <v>1074</v>
      </c>
      <c r="C1079" s="253"/>
      <c r="D1079" s="253"/>
      <c r="E1079" s="253"/>
      <c r="F1079" s="253"/>
      <c r="G1079" s="253"/>
      <c r="H1079" s="253"/>
      <c r="I1079" s="253"/>
      <c r="J1079" s="253"/>
      <c r="K1079" s="253"/>
      <c r="L1079" s="253"/>
      <c r="M1079" s="253"/>
      <c r="N1079" s="254"/>
      <c r="O1079" s="254"/>
      <c r="P1079" s="255"/>
      <c r="Q1079" s="256"/>
      <c r="R1079" s="256"/>
      <c r="S1079" s="257" t="str">
        <f t="shared" si="96"/>
        <v/>
      </c>
      <c r="T1079" s="253"/>
      <c r="U1079" s="258"/>
      <c r="V1079" s="253"/>
      <c r="W1079" s="253"/>
      <c r="X1079" s="253"/>
      <c r="Y1079" s="253"/>
      <c r="Z1079" s="258"/>
      <c r="AA1079" s="258"/>
      <c r="AB1079" s="259" t="str">
        <f t="shared" ca="1" si="97"/>
        <v/>
      </c>
      <c r="AC1079" s="253"/>
      <c r="AD1079" s="269"/>
      <c r="AE1079" s="260"/>
      <c r="AF1079" s="253" t="e">
        <f t="shared" ca="1" si="98"/>
        <v>#NUM!</v>
      </c>
      <c r="AG1079" s="259" t="str">
        <f t="shared" ca="1" si="99"/>
        <v/>
      </c>
      <c r="AI1079" s="228" t="str">
        <f t="shared" si="100"/>
        <v/>
      </c>
      <c r="AJ1079" s="228" t="str">
        <f t="shared" si="101"/>
        <v/>
      </c>
    </row>
    <row r="1080" spans="2:36" ht="16.8" hidden="1" thickBot="1" x14ac:dyDescent="0.35">
      <c r="B1080" s="252">
        <v>1075</v>
      </c>
      <c r="C1080" s="253"/>
      <c r="D1080" s="253"/>
      <c r="E1080" s="253"/>
      <c r="F1080" s="253"/>
      <c r="G1080" s="253"/>
      <c r="H1080" s="253"/>
      <c r="I1080" s="253"/>
      <c r="J1080" s="253"/>
      <c r="K1080" s="253"/>
      <c r="L1080" s="253"/>
      <c r="M1080" s="253"/>
      <c r="N1080" s="254"/>
      <c r="O1080" s="254"/>
      <c r="P1080" s="255"/>
      <c r="Q1080" s="256"/>
      <c r="R1080" s="256"/>
      <c r="S1080" s="257" t="str">
        <f t="shared" si="96"/>
        <v/>
      </c>
      <c r="T1080" s="253"/>
      <c r="U1080" s="258"/>
      <c r="V1080" s="253"/>
      <c r="W1080" s="253"/>
      <c r="X1080" s="253"/>
      <c r="Y1080" s="253"/>
      <c r="Z1080" s="258"/>
      <c r="AA1080" s="258"/>
      <c r="AB1080" s="259" t="str">
        <f t="shared" ca="1" si="97"/>
        <v/>
      </c>
      <c r="AC1080" s="253"/>
      <c r="AD1080" s="269"/>
      <c r="AE1080" s="260"/>
      <c r="AF1080" s="253" t="e">
        <f t="shared" ca="1" si="98"/>
        <v>#NUM!</v>
      </c>
      <c r="AG1080" s="259" t="str">
        <f t="shared" ca="1" si="99"/>
        <v/>
      </c>
      <c r="AI1080" s="228" t="str">
        <f t="shared" si="100"/>
        <v/>
      </c>
      <c r="AJ1080" s="228" t="str">
        <f t="shared" si="101"/>
        <v/>
      </c>
    </row>
    <row r="1081" spans="2:36" ht="16.8" hidden="1" thickBot="1" x14ac:dyDescent="0.35">
      <c r="B1081" s="252">
        <v>1076</v>
      </c>
      <c r="C1081" s="253"/>
      <c r="D1081" s="253"/>
      <c r="E1081" s="253"/>
      <c r="F1081" s="253"/>
      <c r="G1081" s="253"/>
      <c r="H1081" s="253"/>
      <c r="I1081" s="253"/>
      <c r="J1081" s="253"/>
      <c r="K1081" s="253"/>
      <c r="L1081" s="253"/>
      <c r="M1081" s="253"/>
      <c r="N1081" s="254"/>
      <c r="O1081" s="254"/>
      <c r="P1081" s="255"/>
      <c r="Q1081" s="256"/>
      <c r="R1081" s="256"/>
      <c r="S1081" s="257" t="str">
        <f t="shared" si="96"/>
        <v/>
      </c>
      <c r="T1081" s="253"/>
      <c r="U1081" s="258"/>
      <c r="V1081" s="253"/>
      <c r="W1081" s="253"/>
      <c r="X1081" s="253"/>
      <c r="Y1081" s="253"/>
      <c r="Z1081" s="258"/>
      <c r="AA1081" s="258"/>
      <c r="AB1081" s="259" t="str">
        <f t="shared" ca="1" si="97"/>
        <v/>
      </c>
      <c r="AC1081" s="253"/>
      <c r="AD1081" s="269"/>
      <c r="AE1081" s="260"/>
      <c r="AF1081" s="253" t="e">
        <f t="shared" ca="1" si="98"/>
        <v>#NUM!</v>
      </c>
      <c r="AG1081" s="259" t="str">
        <f t="shared" ca="1" si="99"/>
        <v/>
      </c>
      <c r="AI1081" s="228" t="str">
        <f t="shared" si="100"/>
        <v/>
      </c>
      <c r="AJ1081" s="228" t="str">
        <f t="shared" si="101"/>
        <v/>
      </c>
    </row>
    <row r="1082" spans="2:36" ht="16.8" hidden="1" thickBot="1" x14ac:dyDescent="0.35">
      <c r="B1082" s="252">
        <v>1077</v>
      </c>
      <c r="C1082" s="253"/>
      <c r="D1082" s="253"/>
      <c r="E1082" s="253"/>
      <c r="F1082" s="253"/>
      <c r="G1082" s="253"/>
      <c r="H1082" s="253"/>
      <c r="I1082" s="253"/>
      <c r="J1082" s="253"/>
      <c r="K1082" s="253"/>
      <c r="L1082" s="253"/>
      <c r="M1082" s="253"/>
      <c r="N1082" s="254"/>
      <c r="O1082" s="254"/>
      <c r="P1082" s="255"/>
      <c r="Q1082" s="256"/>
      <c r="R1082" s="256"/>
      <c r="S1082" s="257" t="str">
        <f t="shared" si="96"/>
        <v/>
      </c>
      <c r="T1082" s="253"/>
      <c r="U1082" s="258"/>
      <c r="V1082" s="253"/>
      <c r="W1082" s="253"/>
      <c r="X1082" s="253"/>
      <c r="Y1082" s="253"/>
      <c r="Z1082" s="258"/>
      <c r="AA1082" s="258"/>
      <c r="AB1082" s="259" t="str">
        <f t="shared" ca="1" si="97"/>
        <v/>
      </c>
      <c r="AC1082" s="253"/>
      <c r="AD1082" s="269"/>
      <c r="AE1082" s="260"/>
      <c r="AF1082" s="253" t="e">
        <f t="shared" ca="1" si="98"/>
        <v>#NUM!</v>
      </c>
      <c r="AG1082" s="259" t="str">
        <f t="shared" ca="1" si="99"/>
        <v/>
      </c>
      <c r="AI1082" s="228" t="str">
        <f t="shared" si="100"/>
        <v/>
      </c>
      <c r="AJ1082" s="228" t="str">
        <f t="shared" si="101"/>
        <v/>
      </c>
    </row>
    <row r="1083" spans="2:36" ht="16.8" hidden="1" thickBot="1" x14ac:dyDescent="0.35">
      <c r="B1083" s="252">
        <v>1078</v>
      </c>
      <c r="C1083" s="253"/>
      <c r="D1083" s="253"/>
      <c r="E1083" s="253"/>
      <c r="F1083" s="253"/>
      <c r="G1083" s="253"/>
      <c r="H1083" s="253"/>
      <c r="I1083" s="253"/>
      <c r="J1083" s="253"/>
      <c r="K1083" s="253"/>
      <c r="L1083" s="253"/>
      <c r="M1083" s="253"/>
      <c r="N1083" s="254"/>
      <c r="O1083" s="254"/>
      <c r="P1083" s="255"/>
      <c r="Q1083" s="256"/>
      <c r="R1083" s="256"/>
      <c r="S1083" s="257" t="str">
        <f t="shared" si="96"/>
        <v/>
      </c>
      <c r="T1083" s="253"/>
      <c r="U1083" s="258"/>
      <c r="V1083" s="253"/>
      <c r="W1083" s="253"/>
      <c r="X1083" s="253"/>
      <c r="Y1083" s="253"/>
      <c r="Z1083" s="258"/>
      <c r="AA1083" s="258"/>
      <c r="AB1083" s="259" t="str">
        <f t="shared" ca="1" si="97"/>
        <v/>
      </c>
      <c r="AC1083" s="253"/>
      <c r="AD1083" s="269"/>
      <c r="AE1083" s="260"/>
      <c r="AF1083" s="253" t="e">
        <f t="shared" ca="1" si="98"/>
        <v>#NUM!</v>
      </c>
      <c r="AG1083" s="259" t="str">
        <f t="shared" ca="1" si="99"/>
        <v/>
      </c>
      <c r="AI1083" s="228" t="str">
        <f t="shared" si="100"/>
        <v/>
      </c>
      <c r="AJ1083" s="228" t="str">
        <f t="shared" si="101"/>
        <v/>
      </c>
    </row>
    <row r="1084" spans="2:36" ht="16.8" hidden="1" thickBot="1" x14ac:dyDescent="0.35">
      <c r="B1084" s="252">
        <v>1079</v>
      </c>
      <c r="C1084" s="253"/>
      <c r="D1084" s="253"/>
      <c r="E1084" s="253"/>
      <c r="F1084" s="253"/>
      <c r="G1084" s="253"/>
      <c r="H1084" s="253"/>
      <c r="I1084" s="253"/>
      <c r="J1084" s="253"/>
      <c r="K1084" s="253"/>
      <c r="L1084" s="253"/>
      <c r="M1084" s="253"/>
      <c r="N1084" s="254"/>
      <c r="O1084" s="254"/>
      <c r="P1084" s="255"/>
      <c r="Q1084" s="256"/>
      <c r="R1084" s="256"/>
      <c r="S1084" s="257" t="str">
        <f t="shared" si="96"/>
        <v/>
      </c>
      <c r="T1084" s="253"/>
      <c r="U1084" s="258"/>
      <c r="V1084" s="253"/>
      <c r="W1084" s="253"/>
      <c r="X1084" s="253"/>
      <c r="Y1084" s="253"/>
      <c r="Z1084" s="258"/>
      <c r="AA1084" s="258"/>
      <c r="AB1084" s="259" t="str">
        <f t="shared" ca="1" si="97"/>
        <v/>
      </c>
      <c r="AC1084" s="253"/>
      <c r="AD1084" s="269"/>
      <c r="AE1084" s="260"/>
      <c r="AF1084" s="253" t="e">
        <f t="shared" ca="1" si="98"/>
        <v>#NUM!</v>
      </c>
      <c r="AG1084" s="259" t="str">
        <f t="shared" ca="1" si="99"/>
        <v/>
      </c>
      <c r="AI1084" s="228" t="str">
        <f t="shared" si="100"/>
        <v/>
      </c>
      <c r="AJ1084" s="228" t="str">
        <f t="shared" si="101"/>
        <v/>
      </c>
    </row>
    <row r="1085" spans="2:36" ht="16.8" hidden="1" thickBot="1" x14ac:dyDescent="0.35">
      <c r="B1085" s="252">
        <v>1080</v>
      </c>
      <c r="C1085" s="253"/>
      <c r="D1085" s="253"/>
      <c r="E1085" s="253"/>
      <c r="F1085" s="253"/>
      <c r="G1085" s="253"/>
      <c r="H1085" s="253"/>
      <c r="I1085" s="253"/>
      <c r="J1085" s="253"/>
      <c r="K1085" s="253"/>
      <c r="L1085" s="253"/>
      <c r="M1085" s="253"/>
      <c r="N1085" s="254"/>
      <c r="O1085" s="254"/>
      <c r="P1085" s="255"/>
      <c r="Q1085" s="256"/>
      <c r="R1085" s="256"/>
      <c r="S1085" s="257" t="str">
        <f t="shared" si="96"/>
        <v/>
      </c>
      <c r="T1085" s="253"/>
      <c r="U1085" s="258"/>
      <c r="V1085" s="253"/>
      <c r="W1085" s="253"/>
      <c r="X1085" s="253"/>
      <c r="Y1085" s="253"/>
      <c r="Z1085" s="258"/>
      <c r="AA1085" s="258"/>
      <c r="AB1085" s="259" t="str">
        <f t="shared" ca="1" si="97"/>
        <v/>
      </c>
      <c r="AC1085" s="253"/>
      <c r="AD1085" s="269"/>
      <c r="AE1085" s="260"/>
      <c r="AF1085" s="253" t="e">
        <f t="shared" ca="1" si="98"/>
        <v>#NUM!</v>
      </c>
      <c r="AG1085" s="259" t="str">
        <f t="shared" ca="1" si="99"/>
        <v/>
      </c>
      <c r="AI1085" s="228" t="str">
        <f t="shared" si="100"/>
        <v/>
      </c>
      <c r="AJ1085" s="228" t="str">
        <f t="shared" si="101"/>
        <v/>
      </c>
    </row>
    <row r="1086" spans="2:36" ht="16.8" hidden="1" thickBot="1" x14ac:dyDescent="0.35">
      <c r="B1086" s="252">
        <v>1081</v>
      </c>
      <c r="C1086" s="253"/>
      <c r="D1086" s="253"/>
      <c r="E1086" s="253"/>
      <c r="F1086" s="253"/>
      <c r="G1086" s="253"/>
      <c r="H1086" s="253"/>
      <c r="I1086" s="253"/>
      <c r="J1086" s="253"/>
      <c r="K1086" s="253"/>
      <c r="L1086" s="253"/>
      <c r="M1086" s="253"/>
      <c r="N1086" s="254"/>
      <c r="O1086" s="254"/>
      <c r="P1086" s="255"/>
      <c r="Q1086" s="256"/>
      <c r="R1086" s="256"/>
      <c r="S1086" s="257" t="str">
        <f t="shared" si="96"/>
        <v/>
      </c>
      <c r="T1086" s="253"/>
      <c r="U1086" s="258"/>
      <c r="V1086" s="253"/>
      <c r="W1086" s="253"/>
      <c r="X1086" s="253"/>
      <c r="Y1086" s="253"/>
      <c r="Z1086" s="258"/>
      <c r="AA1086" s="258"/>
      <c r="AB1086" s="259" t="str">
        <f t="shared" ca="1" si="97"/>
        <v/>
      </c>
      <c r="AC1086" s="253"/>
      <c r="AD1086" s="269"/>
      <c r="AE1086" s="260"/>
      <c r="AF1086" s="253" t="e">
        <f t="shared" ca="1" si="98"/>
        <v>#NUM!</v>
      </c>
      <c r="AG1086" s="259" t="str">
        <f t="shared" ca="1" si="99"/>
        <v/>
      </c>
      <c r="AI1086" s="228" t="str">
        <f t="shared" si="100"/>
        <v/>
      </c>
      <c r="AJ1086" s="228" t="str">
        <f t="shared" si="101"/>
        <v/>
      </c>
    </row>
    <row r="1087" spans="2:36" ht="16.8" hidden="1" thickBot="1" x14ac:dyDescent="0.35">
      <c r="B1087" s="252">
        <v>1082</v>
      </c>
      <c r="C1087" s="253"/>
      <c r="D1087" s="253"/>
      <c r="E1087" s="253"/>
      <c r="F1087" s="253"/>
      <c r="G1087" s="253"/>
      <c r="H1087" s="253"/>
      <c r="I1087" s="253"/>
      <c r="J1087" s="253"/>
      <c r="K1087" s="253"/>
      <c r="L1087" s="253"/>
      <c r="M1087" s="253"/>
      <c r="N1087" s="254"/>
      <c r="O1087" s="254"/>
      <c r="P1087" s="255"/>
      <c r="Q1087" s="256"/>
      <c r="R1087" s="256"/>
      <c r="S1087" s="257" t="str">
        <f t="shared" si="96"/>
        <v/>
      </c>
      <c r="T1087" s="253"/>
      <c r="U1087" s="258"/>
      <c r="V1087" s="253"/>
      <c r="W1087" s="253"/>
      <c r="X1087" s="253"/>
      <c r="Y1087" s="253"/>
      <c r="Z1087" s="258"/>
      <c r="AA1087" s="258"/>
      <c r="AB1087" s="259" t="str">
        <f t="shared" ca="1" si="97"/>
        <v/>
      </c>
      <c r="AC1087" s="253"/>
      <c r="AD1087" s="269"/>
      <c r="AE1087" s="260"/>
      <c r="AF1087" s="253" t="e">
        <f t="shared" ca="1" si="98"/>
        <v>#NUM!</v>
      </c>
      <c r="AG1087" s="259" t="str">
        <f t="shared" ca="1" si="99"/>
        <v/>
      </c>
      <c r="AI1087" s="228" t="str">
        <f t="shared" si="100"/>
        <v/>
      </c>
      <c r="AJ1087" s="228" t="str">
        <f t="shared" si="101"/>
        <v/>
      </c>
    </row>
    <row r="1088" spans="2:36" ht="16.8" hidden="1" thickBot="1" x14ac:dyDescent="0.35">
      <c r="B1088" s="252">
        <v>1083</v>
      </c>
      <c r="C1088" s="253"/>
      <c r="D1088" s="253"/>
      <c r="E1088" s="253"/>
      <c r="F1088" s="253"/>
      <c r="G1088" s="253"/>
      <c r="H1088" s="253"/>
      <c r="I1088" s="253"/>
      <c r="J1088" s="253"/>
      <c r="K1088" s="253"/>
      <c r="L1088" s="253"/>
      <c r="M1088" s="253"/>
      <c r="N1088" s="254"/>
      <c r="O1088" s="254"/>
      <c r="P1088" s="255"/>
      <c r="Q1088" s="256"/>
      <c r="R1088" s="256"/>
      <c r="S1088" s="257" t="str">
        <f t="shared" si="96"/>
        <v/>
      </c>
      <c r="T1088" s="253"/>
      <c r="U1088" s="258"/>
      <c r="V1088" s="253"/>
      <c r="W1088" s="253"/>
      <c r="X1088" s="253"/>
      <c r="Y1088" s="253"/>
      <c r="Z1088" s="258"/>
      <c r="AA1088" s="258"/>
      <c r="AB1088" s="259" t="str">
        <f t="shared" ca="1" si="97"/>
        <v/>
      </c>
      <c r="AC1088" s="253"/>
      <c r="AD1088" s="269"/>
      <c r="AE1088" s="260"/>
      <c r="AF1088" s="253" t="e">
        <f t="shared" ca="1" si="98"/>
        <v>#NUM!</v>
      </c>
      <c r="AG1088" s="259" t="str">
        <f t="shared" ca="1" si="99"/>
        <v/>
      </c>
      <c r="AI1088" s="228" t="str">
        <f t="shared" si="100"/>
        <v/>
      </c>
      <c r="AJ1088" s="228" t="str">
        <f t="shared" si="101"/>
        <v/>
      </c>
    </row>
    <row r="1089" spans="2:36" ht="16.8" hidden="1" thickBot="1" x14ac:dyDescent="0.35">
      <c r="B1089" s="252">
        <v>1084</v>
      </c>
      <c r="C1089" s="253"/>
      <c r="D1089" s="253"/>
      <c r="E1089" s="253"/>
      <c r="F1089" s="253"/>
      <c r="G1089" s="253"/>
      <c r="H1089" s="253"/>
      <c r="I1089" s="253"/>
      <c r="J1089" s="253"/>
      <c r="K1089" s="253"/>
      <c r="L1089" s="253"/>
      <c r="M1089" s="253"/>
      <c r="N1089" s="254"/>
      <c r="O1089" s="254"/>
      <c r="P1089" s="255"/>
      <c r="Q1089" s="256"/>
      <c r="R1089" s="256"/>
      <c r="S1089" s="257" t="str">
        <f t="shared" si="96"/>
        <v/>
      </c>
      <c r="T1089" s="253"/>
      <c r="U1089" s="258"/>
      <c r="V1089" s="253"/>
      <c r="W1089" s="253"/>
      <c r="X1089" s="253"/>
      <c r="Y1089" s="253"/>
      <c r="Z1089" s="258"/>
      <c r="AA1089" s="258"/>
      <c r="AB1089" s="259" t="str">
        <f t="shared" ca="1" si="97"/>
        <v/>
      </c>
      <c r="AC1089" s="253"/>
      <c r="AD1089" s="269"/>
      <c r="AE1089" s="260"/>
      <c r="AF1089" s="253" t="e">
        <f t="shared" ca="1" si="98"/>
        <v>#NUM!</v>
      </c>
      <c r="AG1089" s="259" t="str">
        <f t="shared" ca="1" si="99"/>
        <v/>
      </c>
      <c r="AI1089" s="228" t="str">
        <f t="shared" si="100"/>
        <v/>
      </c>
      <c r="AJ1089" s="228" t="str">
        <f t="shared" si="101"/>
        <v/>
      </c>
    </row>
    <row r="1090" spans="2:36" ht="16.8" hidden="1" thickBot="1" x14ac:dyDescent="0.35">
      <c r="B1090" s="252">
        <v>1085</v>
      </c>
      <c r="C1090" s="253"/>
      <c r="D1090" s="253"/>
      <c r="E1090" s="253"/>
      <c r="F1090" s="253"/>
      <c r="G1090" s="253"/>
      <c r="H1090" s="253"/>
      <c r="I1090" s="253"/>
      <c r="J1090" s="253"/>
      <c r="K1090" s="253"/>
      <c r="L1090" s="253"/>
      <c r="M1090" s="253"/>
      <c r="N1090" s="254"/>
      <c r="O1090" s="254"/>
      <c r="P1090" s="255"/>
      <c r="Q1090" s="256"/>
      <c r="R1090" s="256"/>
      <c r="S1090" s="257" t="str">
        <f t="shared" si="96"/>
        <v/>
      </c>
      <c r="T1090" s="253"/>
      <c r="U1090" s="258"/>
      <c r="V1090" s="253"/>
      <c r="W1090" s="253"/>
      <c r="X1090" s="253"/>
      <c r="Y1090" s="253"/>
      <c r="Z1090" s="258"/>
      <c r="AA1090" s="258"/>
      <c r="AB1090" s="259" t="str">
        <f t="shared" ca="1" si="97"/>
        <v/>
      </c>
      <c r="AC1090" s="253"/>
      <c r="AD1090" s="269"/>
      <c r="AE1090" s="260"/>
      <c r="AF1090" s="253" t="e">
        <f t="shared" ca="1" si="98"/>
        <v>#NUM!</v>
      </c>
      <c r="AG1090" s="259" t="str">
        <f t="shared" ca="1" si="99"/>
        <v/>
      </c>
      <c r="AI1090" s="228" t="str">
        <f t="shared" si="100"/>
        <v/>
      </c>
      <c r="AJ1090" s="228" t="str">
        <f t="shared" si="101"/>
        <v/>
      </c>
    </row>
    <row r="1091" spans="2:36" ht="16.8" hidden="1" thickBot="1" x14ac:dyDescent="0.35">
      <c r="B1091" s="252">
        <v>1086</v>
      </c>
      <c r="C1091" s="253"/>
      <c r="D1091" s="253"/>
      <c r="E1091" s="253"/>
      <c r="F1091" s="253"/>
      <c r="G1091" s="253"/>
      <c r="H1091" s="253"/>
      <c r="I1091" s="253"/>
      <c r="J1091" s="253"/>
      <c r="K1091" s="253"/>
      <c r="L1091" s="253"/>
      <c r="M1091" s="253"/>
      <c r="N1091" s="254"/>
      <c r="O1091" s="254"/>
      <c r="P1091" s="255"/>
      <c r="Q1091" s="256"/>
      <c r="R1091" s="256"/>
      <c r="S1091" s="257" t="str">
        <f t="shared" si="96"/>
        <v/>
      </c>
      <c r="T1091" s="253"/>
      <c r="U1091" s="258"/>
      <c r="V1091" s="253"/>
      <c r="W1091" s="253"/>
      <c r="X1091" s="253"/>
      <c r="Y1091" s="253"/>
      <c r="Z1091" s="258"/>
      <c r="AA1091" s="258"/>
      <c r="AB1091" s="259" t="str">
        <f t="shared" ca="1" si="97"/>
        <v/>
      </c>
      <c r="AC1091" s="253"/>
      <c r="AD1091" s="269"/>
      <c r="AE1091" s="260"/>
      <c r="AF1091" s="253" t="e">
        <f t="shared" ca="1" si="98"/>
        <v>#NUM!</v>
      </c>
      <c r="AG1091" s="259" t="str">
        <f t="shared" ca="1" si="99"/>
        <v/>
      </c>
      <c r="AI1091" s="228" t="str">
        <f t="shared" si="100"/>
        <v/>
      </c>
      <c r="AJ1091" s="228" t="str">
        <f t="shared" si="101"/>
        <v/>
      </c>
    </row>
    <row r="1092" spans="2:36" ht="16.8" hidden="1" thickBot="1" x14ac:dyDescent="0.35">
      <c r="B1092" s="252">
        <v>1087</v>
      </c>
      <c r="C1092" s="253"/>
      <c r="D1092" s="253"/>
      <c r="E1092" s="253"/>
      <c r="F1092" s="253"/>
      <c r="G1092" s="253"/>
      <c r="H1092" s="253"/>
      <c r="I1092" s="253"/>
      <c r="J1092" s="253"/>
      <c r="K1092" s="253"/>
      <c r="L1092" s="253"/>
      <c r="M1092" s="253"/>
      <c r="N1092" s="254"/>
      <c r="O1092" s="254"/>
      <c r="P1092" s="255"/>
      <c r="Q1092" s="256"/>
      <c r="R1092" s="256"/>
      <c r="S1092" s="257" t="str">
        <f t="shared" si="96"/>
        <v/>
      </c>
      <c r="T1092" s="253"/>
      <c r="U1092" s="258"/>
      <c r="V1092" s="253"/>
      <c r="W1092" s="253"/>
      <c r="X1092" s="253"/>
      <c r="Y1092" s="253"/>
      <c r="Z1092" s="258"/>
      <c r="AA1092" s="258"/>
      <c r="AB1092" s="259" t="str">
        <f t="shared" ca="1" si="97"/>
        <v/>
      </c>
      <c r="AC1092" s="253"/>
      <c r="AD1092" s="269"/>
      <c r="AE1092" s="260"/>
      <c r="AF1092" s="253" t="e">
        <f t="shared" ca="1" si="98"/>
        <v>#NUM!</v>
      </c>
      <c r="AG1092" s="259" t="str">
        <f t="shared" ca="1" si="99"/>
        <v/>
      </c>
      <c r="AI1092" s="228" t="str">
        <f t="shared" si="100"/>
        <v/>
      </c>
      <c r="AJ1092" s="228" t="str">
        <f t="shared" si="101"/>
        <v/>
      </c>
    </row>
    <row r="1093" spans="2:36" ht="16.8" hidden="1" thickBot="1" x14ac:dyDescent="0.35">
      <c r="B1093" s="252">
        <v>1088</v>
      </c>
      <c r="C1093" s="253"/>
      <c r="D1093" s="253"/>
      <c r="E1093" s="253"/>
      <c r="F1093" s="253"/>
      <c r="G1093" s="253"/>
      <c r="H1093" s="253"/>
      <c r="I1093" s="253"/>
      <c r="J1093" s="253"/>
      <c r="K1093" s="253"/>
      <c r="L1093" s="253"/>
      <c r="M1093" s="253"/>
      <c r="N1093" s="254"/>
      <c r="O1093" s="254"/>
      <c r="P1093" s="255"/>
      <c r="Q1093" s="256"/>
      <c r="R1093" s="256"/>
      <c r="S1093" s="257" t="str">
        <f t="shared" si="96"/>
        <v/>
      </c>
      <c r="T1093" s="253"/>
      <c r="U1093" s="258"/>
      <c r="V1093" s="253"/>
      <c r="W1093" s="253"/>
      <c r="X1093" s="253"/>
      <c r="Y1093" s="253"/>
      <c r="Z1093" s="258"/>
      <c r="AA1093" s="258"/>
      <c r="AB1093" s="259" t="str">
        <f t="shared" ca="1" si="97"/>
        <v/>
      </c>
      <c r="AC1093" s="253"/>
      <c r="AD1093" s="269"/>
      <c r="AE1093" s="260"/>
      <c r="AF1093" s="253" t="e">
        <f t="shared" ca="1" si="98"/>
        <v>#NUM!</v>
      </c>
      <c r="AG1093" s="259" t="str">
        <f t="shared" ca="1" si="99"/>
        <v/>
      </c>
      <c r="AI1093" s="228" t="str">
        <f t="shared" si="100"/>
        <v/>
      </c>
      <c r="AJ1093" s="228" t="str">
        <f t="shared" si="101"/>
        <v/>
      </c>
    </row>
    <row r="1094" spans="2:36" ht="16.8" hidden="1" thickBot="1" x14ac:dyDescent="0.35">
      <c r="B1094" s="252">
        <v>1089</v>
      </c>
      <c r="C1094" s="253"/>
      <c r="D1094" s="253"/>
      <c r="E1094" s="253"/>
      <c r="F1094" s="253"/>
      <c r="G1094" s="253"/>
      <c r="H1094" s="253"/>
      <c r="I1094" s="253"/>
      <c r="J1094" s="253"/>
      <c r="K1094" s="253"/>
      <c r="L1094" s="253"/>
      <c r="M1094" s="253"/>
      <c r="N1094" s="254"/>
      <c r="O1094" s="254"/>
      <c r="P1094" s="255"/>
      <c r="Q1094" s="256"/>
      <c r="R1094" s="256"/>
      <c r="S1094" s="257" t="str">
        <f t="shared" si="96"/>
        <v/>
      </c>
      <c r="T1094" s="253"/>
      <c r="U1094" s="258"/>
      <c r="V1094" s="253"/>
      <c r="W1094" s="253"/>
      <c r="X1094" s="253"/>
      <c r="Y1094" s="253"/>
      <c r="Z1094" s="258"/>
      <c r="AA1094" s="258"/>
      <c r="AB1094" s="259" t="str">
        <f t="shared" ca="1" si="97"/>
        <v/>
      </c>
      <c r="AC1094" s="253"/>
      <c r="AD1094" s="269"/>
      <c r="AE1094" s="260"/>
      <c r="AF1094" s="253" t="e">
        <f t="shared" ca="1" si="98"/>
        <v>#NUM!</v>
      </c>
      <c r="AG1094" s="259" t="str">
        <f t="shared" ca="1" si="99"/>
        <v/>
      </c>
      <c r="AI1094" s="228" t="str">
        <f t="shared" si="100"/>
        <v/>
      </c>
      <c r="AJ1094" s="228" t="str">
        <f t="shared" si="101"/>
        <v/>
      </c>
    </row>
    <row r="1095" spans="2:36" ht="16.8" hidden="1" thickBot="1" x14ac:dyDescent="0.35">
      <c r="B1095" s="252">
        <v>1090</v>
      </c>
      <c r="C1095" s="253"/>
      <c r="D1095" s="253"/>
      <c r="E1095" s="253"/>
      <c r="F1095" s="253"/>
      <c r="G1095" s="253"/>
      <c r="H1095" s="253"/>
      <c r="I1095" s="253"/>
      <c r="J1095" s="253"/>
      <c r="K1095" s="253"/>
      <c r="L1095" s="253"/>
      <c r="M1095" s="253"/>
      <c r="N1095" s="254"/>
      <c r="O1095" s="254"/>
      <c r="P1095" s="255"/>
      <c r="Q1095" s="256"/>
      <c r="R1095" s="256"/>
      <c r="S1095" s="257" t="str">
        <f t="shared" ref="S1095:S1158" si="102">IF(O1095&lt;&gt;0,IF(P1095&lt;&gt;0,SUM(P1095+Q1095*O1095+O1095*R1095),IF(Q1095&lt;&gt;0,SUM(P1095+Q1095*O1095+O1095*R1095),"")),IF(P1095&lt;&gt;0,SUM(P1095+Q1095*N1095+N1095*R1095),IF(Q1095&lt;&gt;0,SUM(P1095+Q1095*N1095+N1095*R1095),"")))</f>
        <v/>
      </c>
      <c r="T1095" s="253"/>
      <c r="U1095" s="258"/>
      <c r="V1095" s="253"/>
      <c r="W1095" s="253"/>
      <c r="X1095" s="253"/>
      <c r="Y1095" s="253"/>
      <c r="Z1095" s="258"/>
      <c r="AA1095" s="258"/>
      <c r="AB1095" s="259" t="str">
        <f t="shared" ref="AB1095:AB1158" ca="1" si="103">IFERROR(IF(Z1095&lt;&gt;"",IF(AA1095="",CONCATENATE(DATEDIF(Z1095,TODAY(),"D")," dias"),CONCATENATE(DATEDIF(Z1095,AA1095,"D")," dias")),""),"")</f>
        <v/>
      </c>
      <c r="AC1095" s="253"/>
      <c r="AD1095" s="269"/>
      <c r="AE1095" s="260"/>
      <c r="AF1095" s="253" t="e">
        <f t="shared" ref="AF1095:AF1158" ca="1" si="104">DATEDIF(TODAY(),U1095,"D")</f>
        <v>#NUM!</v>
      </c>
      <c r="AG1095" s="259" t="str">
        <f t="shared" ref="AG1095:AG1158" ca="1" si="105">IFERROR(IF(Z1095&lt;&gt;"",IF(AA1095="",DATEDIF(Z1095,TODAY(),"D"),DATEDIF(Z1095,AA1095,"D")),""),"")</f>
        <v/>
      </c>
      <c r="AI1095" s="228" t="str">
        <f t="shared" ref="AI1095:AI1158" si="106">IF(I1095&lt;&gt;"",IF(F1095&lt;&gt;"",CONCATENATE(I1095," - ",G1095," (",F1095,")"),CONCATENATE(I1095," - ",G1095)),"")</f>
        <v/>
      </c>
      <c r="AJ1095" s="228" t="str">
        <f t="shared" ref="AJ1095:AJ1158" si="107">IF(I1095&lt;&gt;"",IF(F1095&lt;&gt;"",CONCATENATE(I1095," - ",G1095," (",F1095,")"),CONCATENATE(I1095," - ",G1095)),"")</f>
        <v/>
      </c>
    </row>
    <row r="1096" spans="2:36" ht="16.8" hidden="1" thickBot="1" x14ac:dyDescent="0.35">
      <c r="B1096" s="252">
        <v>1091</v>
      </c>
      <c r="C1096" s="253"/>
      <c r="D1096" s="253"/>
      <c r="E1096" s="253"/>
      <c r="F1096" s="253"/>
      <c r="G1096" s="253"/>
      <c r="H1096" s="253"/>
      <c r="I1096" s="253"/>
      <c r="J1096" s="253"/>
      <c r="K1096" s="253"/>
      <c r="L1096" s="253"/>
      <c r="M1096" s="253"/>
      <c r="N1096" s="254"/>
      <c r="O1096" s="254"/>
      <c r="P1096" s="255"/>
      <c r="Q1096" s="256"/>
      <c r="R1096" s="256"/>
      <c r="S1096" s="257" t="str">
        <f t="shared" si="102"/>
        <v/>
      </c>
      <c r="T1096" s="253"/>
      <c r="U1096" s="258"/>
      <c r="V1096" s="253"/>
      <c r="W1096" s="253"/>
      <c r="X1096" s="253"/>
      <c r="Y1096" s="253"/>
      <c r="Z1096" s="258"/>
      <c r="AA1096" s="258"/>
      <c r="AB1096" s="259" t="str">
        <f t="shared" ca="1" si="103"/>
        <v/>
      </c>
      <c r="AC1096" s="253"/>
      <c r="AD1096" s="269"/>
      <c r="AE1096" s="260"/>
      <c r="AF1096" s="253" t="e">
        <f t="shared" ca="1" si="104"/>
        <v>#NUM!</v>
      </c>
      <c r="AG1096" s="259" t="str">
        <f t="shared" ca="1" si="105"/>
        <v/>
      </c>
      <c r="AI1096" s="228" t="str">
        <f t="shared" si="106"/>
        <v/>
      </c>
      <c r="AJ1096" s="228" t="str">
        <f t="shared" si="107"/>
        <v/>
      </c>
    </row>
    <row r="1097" spans="2:36" ht="16.8" hidden="1" thickBot="1" x14ac:dyDescent="0.35">
      <c r="B1097" s="252">
        <v>1092</v>
      </c>
      <c r="C1097" s="253"/>
      <c r="D1097" s="253"/>
      <c r="E1097" s="253"/>
      <c r="F1097" s="253"/>
      <c r="G1097" s="253"/>
      <c r="H1097" s="253"/>
      <c r="I1097" s="253"/>
      <c r="J1097" s="253"/>
      <c r="K1097" s="253"/>
      <c r="L1097" s="253"/>
      <c r="M1097" s="253"/>
      <c r="N1097" s="254"/>
      <c r="O1097" s="254"/>
      <c r="P1097" s="255"/>
      <c r="Q1097" s="256"/>
      <c r="R1097" s="256"/>
      <c r="S1097" s="257" t="str">
        <f t="shared" si="102"/>
        <v/>
      </c>
      <c r="T1097" s="253"/>
      <c r="U1097" s="258"/>
      <c r="V1097" s="253"/>
      <c r="W1097" s="253"/>
      <c r="X1097" s="253"/>
      <c r="Y1097" s="253"/>
      <c r="Z1097" s="258"/>
      <c r="AA1097" s="258"/>
      <c r="AB1097" s="259" t="str">
        <f t="shared" ca="1" si="103"/>
        <v/>
      </c>
      <c r="AC1097" s="253"/>
      <c r="AD1097" s="269"/>
      <c r="AE1097" s="260"/>
      <c r="AF1097" s="253" t="e">
        <f t="shared" ca="1" si="104"/>
        <v>#NUM!</v>
      </c>
      <c r="AG1097" s="259" t="str">
        <f t="shared" ca="1" si="105"/>
        <v/>
      </c>
      <c r="AI1097" s="228" t="str">
        <f t="shared" si="106"/>
        <v/>
      </c>
      <c r="AJ1097" s="228" t="str">
        <f t="shared" si="107"/>
        <v/>
      </c>
    </row>
    <row r="1098" spans="2:36" ht="16.8" hidden="1" thickBot="1" x14ac:dyDescent="0.35">
      <c r="B1098" s="252">
        <v>1093</v>
      </c>
      <c r="C1098" s="253"/>
      <c r="D1098" s="253"/>
      <c r="E1098" s="253"/>
      <c r="F1098" s="253"/>
      <c r="G1098" s="253"/>
      <c r="H1098" s="253"/>
      <c r="I1098" s="253"/>
      <c r="J1098" s="253"/>
      <c r="K1098" s="253"/>
      <c r="L1098" s="253"/>
      <c r="M1098" s="253"/>
      <c r="N1098" s="254"/>
      <c r="O1098" s="254"/>
      <c r="P1098" s="255"/>
      <c r="Q1098" s="256"/>
      <c r="R1098" s="256"/>
      <c r="S1098" s="257" t="str">
        <f t="shared" si="102"/>
        <v/>
      </c>
      <c r="T1098" s="253"/>
      <c r="U1098" s="258"/>
      <c r="V1098" s="253"/>
      <c r="W1098" s="253"/>
      <c r="X1098" s="253"/>
      <c r="Y1098" s="253"/>
      <c r="Z1098" s="258"/>
      <c r="AA1098" s="258"/>
      <c r="AB1098" s="259" t="str">
        <f t="shared" ca="1" si="103"/>
        <v/>
      </c>
      <c r="AC1098" s="253"/>
      <c r="AD1098" s="269"/>
      <c r="AE1098" s="260"/>
      <c r="AF1098" s="253" t="e">
        <f t="shared" ca="1" si="104"/>
        <v>#NUM!</v>
      </c>
      <c r="AG1098" s="259" t="str">
        <f t="shared" ca="1" si="105"/>
        <v/>
      </c>
      <c r="AI1098" s="228" t="str">
        <f t="shared" si="106"/>
        <v/>
      </c>
      <c r="AJ1098" s="228" t="str">
        <f t="shared" si="107"/>
        <v/>
      </c>
    </row>
    <row r="1099" spans="2:36" ht="16.8" hidden="1" thickBot="1" x14ac:dyDescent="0.35">
      <c r="B1099" s="252">
        <v>1094</v>
      </c>
      <c r="C1099" s="253"/>
      <c r="D1099" s="253"/>
      <c r="E1099" s="253"/>
      <c r="F1099" s="253"/>
      <c r="G1099" s="253"/>
      <c r="H1099" s="253"/>
      <c r="I1099" s="253"/>
      <c r="J1099" s="253"/>
      <c r="K1099" s="253"/>
      <c r="L1099" s="253"/>
      <c r="M1099" s="253"/>
      <c r="N1099" s="254"/>
      <c r="O1099" s="254"/>
      <c r="P1099" s="255"/>
      <c r="Q1099" s="256"/>
      <c r="R1099" s="256"/>
      <c r="S1099" s="257" t="str">
        <f t="shared" si="102"/>
        <v/>
      </c>
      <c r="T1099" s="253"/>
      <c r="U1099" s="258"/>
      <c r="V1099" s="253"/>
      <c r="W1099" s="253"/>
      <c r="X1099" s="253"/>
      <c r="Y1099" s="253"/>
      <c r="Z1099" s="258"/>
      <c r="AA1099" s="258"/>
      <c r="AB1099" s="259" t="str">
        <f t="shared" ca="1" si="103"/>
        <v/>
      </c>
      <c r="AC1099" s="253"/>
      <c r="AD1099" s="269"/>
      <c r="AE1099" s="260"/>
      <c r="AF1099" s="253" t="e">
        <f t="shared" ca="1" si="104"/>
        <v>#NUM!</v>
      </c>
      <c r="AG1099" s="259" t="str">
        <f t="shared" ca="1" si="105"/>
        <v/>
      </c>
      <c r="AI1099" s="228" t="str">
        <f t="shared" si="106"/>
        <v/>
      </c>
      <c r="AJ1099" s="228" t="str">
        <f t="shared" si="107"/>
        <v/>
      </c>
    </row>
    <row r="1100" spans="2:36" ht="16.8" hidden="1" thickBot="1" x14ac:dyDescent="0.35">
      <c r="B1100" s="252">
        <v>1095</v>
      </c>
      <c r="C1100" s="253"/>
      <c r="D1100" s="253"/>
      <c r="E1100" s="253"/>
      <c r="F1100" s="253"/>
      <c r="G1100" s="253"/>
      <c r="H1100" s="253"/>
      <c r="I1100" s="253"/>
      <c r="J1100" s="253"/>
      <c r="K1100" s="253"/>
      <c r="L1100" s="253"/>
      <c r="M1100" s="253"/>
      <c r="N1100" s="254"/>
      <c r="O1100" s="254"/>
      <c r="P1100" s="255"/>
      <c r="Q1100" s="256"/>
      <c r="R1100" s="256"/>
      <c r="S1100" s="257" t="str">
        <f t="shared" si="102"/>
        <v/>
      </c>
      <c r="T1100" s="253"/>
      <c r="U1100" s="258"/>
      <c r="V1100" s="253"/>
      <c r="W1100" s="253"/>
      <c r="X1100" s="253"/>
      <c r="Y1100" s="253"/>
      <c r="Z1100" s="258"/>
      <c r="AA1100" s="258"/>
      <c r="AB1100" s="259" t="str">
        <f t="shared" ca="1" si="103"/>
        <v/>
      </c>
      <c r="AC1100" s="253"/>
      <c r="AD1100" s="269"/>
      <c r="AE1100" s="260"/>
      <c r="AF1100" s="253" t="e">
        <f t="shared" ca="1" si="104"/>
        <v>#NUM!</v>
      </c>
      <c r="AG1100" s="259" t="str">
        <f t="shared" ca="1" si="105"/>
        <v/>
      </c>
      <c r="AI1100" s="228" t="str">
        <f t="shared" si="106"/>
        <v/>
      </c>
      <c r="AJ1100" s="228" t="str">
        <f t="shared" si="107"/>
        <v/>
      </c>
    </row>
    <row r="1101" spans="2:36" ht="16.8" hidden="1" thickBot="1" x14ac:dyDescent="0.35">
      <c r="B1101" s="252">
        <v>1096</v>
      </c>
      <c r="C1101" s="253"/>
      <c r="D1101" s="253"/>
      <c r="E1101" s="253"/>
      <c r="F1101" s="253"/>
      <c r="G1101" s="253"/>
      <c r="H1101" s="253"/>
      <c r="I1101" s="253"/>
      <c r="J1101" s="253"/>
      <c r="K1101" s="253"/>
      <c r="L1101" s="253"/>
      <c r="M1101" s="253"/>
      <c r="N1101" s="254"/>
      <c r="O1101" s="254"/>
      <c r="P1101" s="255"/>
      <c r="Q1101" s="256"/>
      <c r="R1101" s="256"/>
      <c r="S1101" s="257" t="str">
        <f t="shared" si="102"/>
        <v/>
      </c>
      <c r="T1101" s="253"/>
      <c r="U1101" s="258"/>
      <c r="V1101" s="253"/>
      <c r="W1101" s="253"/>
      <c r="X1101" s="253"/>
      <c r="Y1101" s="253"/>
      <c r="Z1101" s="258"/>
      <c r="AA1101" s="258"/>
      <c r="AB1101" s="259" t="str">
        <f t="shared" ca="1" si="103"/>
        <v/>
      </c>
      <c r="AC1101" s="253"/>
      <c r="AD1101" s="269"/>
      <c r="AE1101" s="260"/>
      <c r="AF1101" s="253" t="e">
        <f t="shared" ca="1" si="104"/>
        <v>#NUM!</v>
      </c>
      <c r="AG1101" s="259" t="str">
        <f t="shared" ca="1" si="105"/>
        <v/>
      </c>
      <c r="AI1101" s="228" t="str">
        <f t="shared" si="106"/>
        <v/>
      </c>
      <c r="AJ1101" s="228" t="str">
        <f t="shared" si="107"/>
        <v/>
      </c>
    </row>
    <row r="1102" spans="2:36" ht="16.8" hidden="1" thickBot="1" x14ac:dyDescent="0.35">
      <c r="B1102" s="252">
        <v>1097</v>
      </c>
      <c r="C1102" s="253"/>
      <c r="D1102" s="253"/>
      <c r="E1102" s="253"/>
      <c r="F1102" s="253"/>
      <c r="G1102" s="253"/>
      <c r="H1102" s="253"/>
      <c r="I1102" s="253"/>
      <c r="J1102" s="253"/>
      <c r="K1102" s="253"/>
      <c r="L1102" s="253"/>
      <c r="M1102" s="253"/>
      <c r="N1102" s="254"/>
      <c r="O1102" s="254"/>
      <c r="P1102" s="255"/>
      <c r="Q1102" s="256"/>
      <c r="R1102" s="256"/>
      <c r="S1102" s="257" t="str">
        <f t="shared" si="102"/>
        <v/>
      </c>
      <c r="T1102" s="253"/>
      <c r="U1102" s="258"/>
      <c r="V1102" s="253"/>
      <c r="W1102" s="253"/>
      <c r="X1102" s="253"/>
      <c r="Y1102" s="253"/>
      <c r="Z1102" s="258"/>
      <c r="AA1102" s="258"/>
      <c r="AB1102" s="259" t="str">
        <f t="shared" ca="1" si="103"/>
        <v/>
      </c>
      <c r="AC1102" s="253"/>
      <c r="AD1102" s="269"/>
      <c r="AE1102" s="260"/>
      <c r="AF1102" s="253" t="e">
        <f t="shared" ca="1" si="104"/>
        <v>#NUM!</v>
      </c>
      <c r="AG1102" s="259" t="str">
        <f t="shared" ca="1" si="105"/>
        <v/>
      </c>
      <c r="AI1102" s="228" t="str">
        <f t="shared" si="106"/>
        <v/>
      </c>
      <c r="AJ1102" s="228" t="str">
        <f t="shared" si="107"/>
        <v/>
      </c>
    </row>
    <row r="1103" spans="2:36" ht="16.8" hidden="1" thickBot="1" x14ac:dyDescent="0.35">
      <c r="B1103" s="252">
        <v>1098</v>
      </c>
      <c r="C1103" s="253"/>
      <c r="D1103" s="253"/>
      <c r="E1103" s="253"/>
      <c r="F1103" s="253"/>
      <c r="G1103" s="253"/>
      <c r="H1103" s="253"/>
      <c r="I1103" s="253"/>
      <c r="J1103" s="253"/>
      <c r="K1103" s="253"/>
      <c r="L1103" s="253"/>
      <c r="M1103" s="253"/>
      <c r="N1103" s="254"/>
      <c r="O1103" s="254"/>
      <c r="P1103" s="255"/>
      <c r="Q1103" s="256"/>
      <c r="R1103" s="256"/>
      <c r="S1103" s="257" t="str">
        <f t="shared" si="102"/>
        <v/>
      </c>
      <c r="T1103" s="253"/>
      <c r="U1103" s="258"/>
      <c r="V1103" s="253"/>
      <c r="W1103" s="253"/>
      <c r="X1103" s="253"/>
      <c r="Y1103" s="253"/>
      <c r="Z1103" s="258"/>
      <c r="AA1103" s="258"/>
      <c r="AB1103" s="259" t="str">
        <f t="shared" ca="1" si="103"/>
        <v/>
      </c>
      <c r="AC1103" s="253"/>
      <c r="AD1103" s="269"/>
      <c r="AE1103" s="260"/>
      <c r="AF1103" s="253" t="e">
        <f t="shared" ca="1" si="104"/>
        <v>#NUM!</v>
      </c>
      <c r="AG1103" s="259" t="str">
        <f t="shared" ca="1" si="105"/>
        <v/>
      </c>
      <c r="AI1103" s="228" t="str">
        <f t="shared" si="106"/>
        <v/>
      </c>
      <c r="AJ1103" s="228" t="str">
        <f t="shared" si="107"/>
        <v/>
      </c>
    </row>
    <row r="1104" spans="2:36" ht="16.8" hidden="1" thickBot="1" x14ac:dyDescent="0.35">
      <c r="B1104" s="252">
        <v>1099</v>
      </c>
      <c r="C1104" s="253"/>
      <c r="D1104" s="253"/>
      <c r="E1104" s="253"/>
      <c r="F1104" s="253"/>
      <c r="G1104" s="253"/>
      <c r="H1104" s="253"/>
      <c r="I1104" s="253"/>
      <c r="J1104" s="253"/>
      <c r="K1104" s="253"/>
      <c r="L1104" s="253"/>
      <c r="M1104" s="253"/>
      <c r="N1104" s="254"/>
      <c r="O1104" s="254"/>
      <c r="P1104" s="255"/>
      <c r="Q1104" s="256"/>
      <c r="R1104" s="256"/>
      <c r="S1104" s="257" t="str">
        <f t="shared" si="102"/>
        <v/>
      </c>
      <c r="T1104" s="253"/>
      <c r="U1104" s="258"/>
      <c r="V1104" s="253"/>
      <c r="W1104" s="253"/>
      <c r="X1104" s="253"/>
      <c r="Y1104" s="253"/>
      <c r="Z1104" s="258"/>
      <c r="AA1104" s="258"/>
      <c r="AB1104" s="259" t="str">
        <f t="shared" ca="1" si="103"/>
        <v/>
      </c>
      <c r="AC1104" s="253"/>
      <c r="AD1104" s="269"/>
      <c r="AE1104" s="260"/>
      <c r="AF1104" s="253" t="e">
        <f t="shared" ca="1" si="104"/>
        <v>#NUM!</v>
      </c>
      <c r="AG1104" s="259" t="str">
        <f t="shared" ca="1" si="105"/>
        <v/>
      </c>
      <c r="AI1104" s="228" t="str">
        <f t="shared" si="106"/>
        <v/>
      </c>
      <c r="AJ1104" s="228" t="str">
        <f t="shared" si="107"/>
        <v/>
      </c>
    </row>
    <row r="1105" spans="2:36" ht="16.8" hidden="1" thickBot="1" x14ac:dyDescent="0.35">
      <c r="B1105" s="252">
        <v>1100</v>
      </c>
      <c r="C1105" s="253"/>
      <c r="D1105" s="253"/>
      <c r="E1105" s="253"/>
      <c r="F1105" s="253"/>
      <c r="G1105" s="253"/>
      <c r="H1105" s="253"/>
      <c r="I1105" s="253"/>
      <c r="J1105" s="253"/>
      <c r="K1105" s="253"/>
      <c r="L1105" s="253"/>
      <c r="M1105" s="253"/>
      <c r="N1105" s="254"/>
      <c r="O1105" s="254"/>
      <c r="P1105" s="255"/>
      <c r="Q1105" s="256"/>
      <c r="R1105" s="256"/>
      <c r="S1105" s="257" t="str">
        <f t="shared" si="102"/>
        <v/>
      </c>
      <c r="T1105" s="253"/>
      <c r="U1105" s="258"/>
      <c r="V1105" s="253"/>
      <c r="W1105" s="253"/>
      <c r="X1105" s="253"/>
      <c r="Y1105" s="253"/>
      <c r="Z1105" s="258"/>
      <c r="AA1105" s="258"/>
      <c r="AB1105" s="259" t="str">
        <f t="shared" ca="1" si="103"/>
        <v/>
      </c>
      <c r="AC1105" s="253"/>
      <c r="AD1105" s="269"/>
      <c r="AE1105" s="260"/>
      <c r="AF1105" s="253" t="e">
        <f t="shared" ca="1" si="104"/>
        <v>#NUM!</v>
      </c>
      <c r="AG1105" s="259" t="str">
        <f t="shared" ca="1" si="105"/>
        <v/>
      </c>
      <c r="AI1105" s="228" t="str">
        <f t="shared" si="106"/>
        <v/>
      </c>
      <c r="AJ1105" s="228" t="str">
        <f t="shared" si="107"/>
        <v/>
      </c>
    </row>
    <row r="1106" spans="2:36" ht="16.8" hidden="1" thickBot="1" x14ac:dyDescent="0.35">
      <c r="B1106" s="252">
        <v>1101</v>
      </c>
      <c r="C1106" s="253"/>
      <c r="D1106" s="253"/>
      <c r="E1106" s="253"/>
      <c r="F1106" s="253"/>
      <c r="G1106" s="253"/>
      <c r="H1106" s="253"/>
      <c r="I1106" s="253"/>
      <c r="J1106" s="253"/>
      <c r="K1106" s="253"/>
      <c r="L1106" s="253"/>
      <c r="M1106" s="253"/>
      <c r="N1106" s="254"/>
      <c r="O1106" s="254"/>
      <c r="P1106" s="255"/>
      <c r="Q1106" s="256"/>
      <c r="R1106" s="256"/>
      <c r="S1106" s="257" t="str">
        <f t="shared" si="102"/>
        <v/>
      </c>
      <c r="T1106" s="253"/>
      <c r="U1106" s="258"/>
      <c r="V1106" s="253"/>
      <c r="W1106" s="253"/>
      <c r="X1106" s="253"/>
      <c r="Y1106" s="253"/>
      <c r="Z1106" s="258"/>
      <c r="AA1106" s="258"/>
      <c r="AB1106" s="259" t="str">
        <f t="shared" ca="1" si="103"/>
        <v/>
      </c>
      <c r="AC1106" s="253"/>
      <c r="AD1106" s="269"/>
      <c r="AE1106" s="260"/>
      <c r="AF1106" s="253" t="e">
        <f t="shared" ca="1" si="104"/>
        <v>#NUM!</v>
      </c>
      <c r="AG1106" s="259" t="str">
        <f t="shared" ca="1" si="105"/>
        <v/>
      </c>
      <c r="AI1106" s="228" t="str">
        <f t="shared" si="106"/>
        <v/>
      </c>
      <c r="AJ1106" s="228" t="str">
        <f t="shared" si="107"/>
        <v/>
      </c>
    </row>
    <row r="1107" spans="2:36" ht="16.8" hidden="1" thickBot="1" x14ac:dyDescent="0.35">
      <c r="B1107" s="252">
        <v>1102</v>
      </c>
      <c r="C1107" s="253"/>
      <c r="D1107" s="253"/>
      <c r="E1107" s="253"/>
      <c r="F1107" s="253"/>
      <c r="G1107" s="253"/>
      <c r="H1107" s="253"/>
      <c r="I1107" s="253"/>
      <c r="J1107" s="253"/>
      <c r="K1107" s="253"/>
      <c r="L1107" s="253"/>
      <c r="M1107" s="253"/>
      <c r="N1107" s="254"/>
      <c r="O1107" s="254"/>
      <c r="P1107" s="255"/>
      <c r="Q1107" s="256"/>
      <c r="R1107" s="256"/>
      <c r="S1107" s="257" t="str">
        <f t="shared" si="102"/>
        <v/>
      </c>
      <c r="T1107" s="253"/>
      <c r="U1107" s="258"/>
      <c r="V1107" s="253"/>
      <c r="W1107" s="253"/>
      <c r="X1107" s="253"/>
      <c r="Y1107" s="253"/>
      <c r="Z1107" s="258"/>
      <c r="AA1107" s="258"/>
      <c r="AB1107" s="259" t="str">
        <f t="shared" ca="1" si="103"/>
        <v/>
      </c>
      <c r="AC1107" s="253"/>
      <c r="AD1107" s="269"/>
      <c r="AE1107" s="260"/>
      <c r="AF1107" s="253" t="e">
        <f t="shared" ca="1" si="104"/>
        <v>#NUM!</v>
      </c>
      <c r="AG1107" s="259" t="str">
        <f t="shared" ca="1" si="105"/>
        <v/>
      </c>
      <c r="AI1107" s="228" t="str">
        <f t="shared" si="106"/>
        <v/>
      </c>
      <c r="AJ1107" s="228" t="str">
        <f t="shared" si="107"/>
        <v/>
      </c>
    </row>
    <row r="1108" spans="2:36" ht="16.8" hidden="1" thickBot="1" x14ac:dyDescent="0.35">
      <c r="B1108" s="252">
        <v>1103</v>
      </c>
      <c r="C1108" s="253"/>
      <c r="D1108" s="253"/>
      <c r="E1108" s="253"/>
      <c r="F1108" s="253"/>
      <c r="G1108" s="253"/>
      <c r="H1108" s="253"/>
      <c r="I1108" s="253"/>
      <c r="J1108" s="253"/>
      <c r="K1108" s="253"/>
      <c r="L1108" s="253"/>
      <c r="M1108" s="253"/>
      <c r="N1108" s="254"/>
      <c r="O1108" s="254"/>
      <c r="P1108" s="255"/>
      <c r="Q1108" s="256"/>
      <c r="R1108" s="256"/>
      <c r="S1108" s="257" t="str">
        <f t="shared" si="102"/>
        <v/>
      </c>
      <c r="T1108" s="253"/>
      <c r="U1108" s="258"/>
      <c r="V1108" s="253"/>
      <c r="W1108" s="253"/>
      <c r="X1108" s="253"/>
      <c r="Y1108" s="253"/>
      <c r="Z1108" s="258"/>
      <c r="AA1108" s="258"/>
      <c r="AB1108" s="259" t="str">
        <f t="shared" ca="1" si="103"/>
        <v/>
      </c>
      <c r="AC1108" s="253"/>
      <c r="AD1108" s="269"/>
      <c r="AE1108" s="260"/>
      <c r="AF1108" s="253" t="e">
        <f t="shared" ca="1" si="104"/>
        <v>#NUM!</v>
      </c>
      <c r="AG1108" s="259" t="str">
        <f t="shared" ca="1" si="105"/>
        <v/>
      </c>
      <c r="AI1108" s="228" t="str">
        <f t="shared" si="106"/>
        <v/>
      </c>
      <c r="AJ1108" s="228" t="str">
        <f t="shared" si="107"/>
        <v/>
      </c>
    </row>
    <row r="1109" spans="2:36" ht="16.8" hidden="1" thickBot="1" x14ac:dyDescent="0.35">
      <c r="B1109" s="252">
        <v>1104</v>
      </c>
      <c r="C1109" s="253"/>
      <c r="D1109" s="253"/>
      <c r="E1109" s="253"/>
      <c r="F1109" s="253"/>
      <c r="G1109" s="253"/>
      <c r="H1109" s="253"/>
      <c r="I1109" s="253"/>
      <c r="J1109" s="253"/>
      <c r="K1109" s="253"/>
      <c r="L1109" s="253"/>
      <c r="M1109" s="253"/>
      <c r="N1109" s="254"/>
      <c r="O1109" s="254"/>
      <c r="P1109" s="255"/>
      <c r="Q1109" s="256"/>
      <c r="R1109" s="256"/>
      <c r="S1109" s="257" t="str">
        <f t="shared" si="102"/>
        <v/>
      </c>
      <c r="T1109" s="253"/>
      <c r="U1109" s="258"/>
      <c r="V1109" s="253"/>
      <c r="W1109" s="253"/>
      <c r="X1109" s="253"/>
      <c r="Y1109" s="253"/>
      <c r="Z1109" s="258"/>
      <c r="AA1109" s="258"/>
      <c r="AB1109" s="259" t="str">
        <f t="shared" ca="1" si="103"/>
        <v/>
      </c>
      <c r="AC1109" s="253"/>
      <c r="AD1109" s="269"/>
      <c r="AE1109" s="260"/>
      <c r="AF1109" s="253" t="e">
        <f t="shared" ca="1" si="104"/>
        <v>#NUM!</v>
      </c>
      <c r="AG1109" s="259" t="str">
        <f t="shared" ca="1" si="105"/>
        <v/>
      </c>
      <c r="AI1109" s="228" t="str">
        <f t="shared" si="106"/>
        <v/>
      </c>
      <c r="AJ1109" s="228" t="str">
        <f t="shared" si="107"/>
        <v/>
      </c>
    </row>
    <row r="1110" spans="2:36" ht="16.8" hidden="1" thickBot="1" x14ac:dyDescent="0.35">
      <c r="B1110" s="252">
        <v>1105</v>
      </c>
      <c r="C1110" s="253"/>
      <c r="D1110" s="253"/>
      <c r="E1110" s="253"/>
      <c r="F1110" s="253"/>
      <c r="G1110" s="253"/>
      <c r="H1110" s="253"/>
      <c r="I1110" s="253"/>
      <c r="J1110" s="253"/>
      <c r="K1110" s="253"/>
      <c r="L1110" s="253"/>
      <c r="M1110" s="253"/>
      <c r="N1110" s="254"/>
      <c r="O1110" s="254"/>
      <c r="P1110" s="255"/>
      <c r="Q1110" s="256"/>
      <c r="R1110" s="256"/>
      <c r="S1110" s="257" t="str">
        <f t="shared" si="102"/>
        <v/>
      </c>
      <c r="T1110" s="253"/>
      <c r="U1110" s="258"/>
      <c r="V1110" s="253"/>
      <c r="W1110" s="253"/>
      <c r="X1110" s="253"/>
      <c r="Y1110" s="253"/>
      <c r="Z1110" s="258"/>
      <c r="AA1110" s="258"/>
      <c r="AB1110" s="259" t="str">
        <f t="shared" ca="1" si="103"/>
        <v/>
      </c>
      <c r="AC1110" s="253"/>
      <c r="AD1110" s="269"/>
      <c r="AE1110" s="260"/>
      <c r="AF1110" s="253" t="e">
        <f t="shared" ca="1" si="104"/>
        <v>#NUM!</v>
      </c>
      <c r="AG1110" s="259" t="str">
        <f t="shared" ca="1" si="105"/>
        <v/>
      </c>
      <c r="AI1110" s="228" t="str">
        <f t="shared" si="106"/>
        <v/>
      </c>
      <c r="AJ1110" s="228" t="str">
        <f t="shared" si="107"/>
        <v/>
      </c>
    </row>
    <row r="1111" spans="2:36" ht="16.8" hidden="1" thickBot="1" x14ac:dyDescent="0.35">
      <c r="B1111" s="252">
        <v>1106</v>
      </c>
      <c r="C1111" s="253"/>
      <c r="D1111" s="253"/>
      <c r="E1111" s="253"/>
      <c r="F1111" s="253"/>
      <c r="G1111" s="253"/>
      <c r="H1111" s="253"/>
      <c r="I1111" s="253"/>
      <c r="J1111" s="253"/>
      <c r="K1111" s="253"/>
      <c r="L1111" s="253"/>
      <c r="M1111" s="253"/>
      <c r="N1111" s="254"/>
      <c r="O1111" s="254"/>
      <c r="P1111" s="255"/>
      <c r="Q1111" s="256"/>
      <c r="R1111" s="256"/>
      <c r="S1111" s="257" t="str">
        <f t="shared" si="102"/>
        <v/>
      </c>
      <c r="T1111" s="253"/>
      <c r="U1111" s="258"/>
      <c r="V1111" s="253"/>
      <c r="W1111" s="253"/>
      <c r="X1111" s="253"/>
      <c r="Y1111" s="253"/>
      <c r="Z1111" s="258"/>
      <c r="AA1111" s="258"/>
      <c r="AB1111" s="259" t="str">
        <f t="shared" ca="1" si="103"/>
        <v/>
      </c>
      <c r="AC1111" s="253"/>
      <c r="AD1111" s="269"/>
      <c r="AE1111" s="260"/>
      <c r="AF1111" s="253" t="e">
        <f t="shared" ca="1" si="104"/>
        <v>#NUM!</v>
      </c>
      <c r="AG1111" s="259" t="str">
        <f t="shared" ca="1" si="105"/>
        <v/>
      </c>
      <c r="AI1111" s="228" t="str">
        <f t="shared" si="106"/>
        <v/>
      </c>
      <c r="AJ1111" s="228" t="str">
        <f t="shared" si="107"/>
        <v/>
      </c>
    </row>
    <row r="1112" spans="2:36" ht="16.8" hidden="1" thickBot="1" x14ac:dyDescent="0.35">
      <c r="B1112" s="252">
        <v>1107</v>
      </c>
      <c r="C1112" s="253"/>
      <c r="D1112" s="253"/>
      <c r="E1112" s="253"/>
      <c r="F1112" s="253"/>
      <c r="G1112" s="253"/>
      <c r="H1112" s="253"/>
      <c r="I1112" s="253"/>
      <c r="J1112" s="253"/>
      <c r="K1112" s="253"/>
      <c r="L1112" s="253"/>
      <c r="M1112" s="253"/>
      <c r="N1112" s="254"/>
      <c r="O1112" s="254"/>
      <c r="P1112" s="255"/>
      <c r="Q1112" s="256"/>
      <c r="R1112" s="256"/>
      <c r="S1112" s="257" t="str">
        <f t="shared" si="102"/>
        <v/>
      </c>
      <c r="T1112" s="253"/>
      <c r="U1112" s="258"/>
      <c r="V1112" s="253"/>
      <c r="W1112" s="253"/>
      <c r="X1112" s="253"/>
      <c r="Y1112" s="253"/>
      <c r="Z1112" s="258"/>
      <c r="AA1112" s="258"/>
      <c r="AB1112" s="259" t="str">
        <f t="shared" ca="1" si="103"/>
        <v/>
      </c>
      <c r="AC1112" s="253"/>
      <c r="AD1112" s="269"/>
      <c r="AE1112" s="260"/>
      <c r="AF1112" s="253" t="e">
        <f t="shared" ca="1" si="104"/>
        <v>#NUM!</v>
      </c>
      <c r="AG1112" s="259" t="str">
        <f t="shared" ca="1" si="105"/>
        <v/>
      </c>
      <c r="AI1112" s="228" t="str">
        <f t="shared" si="106"/>
        <v/>
      </c>
      <c r="AJ1112" s="228" t="str">
        <f t="shared" si="107"/>
        <v/>
      </c>
    </row>
    <row r="1113" spans="2:36" ht="16.8" hidden="1" thickBot="1" x14ac:dyDescent="0.35">
      <c r="B1113" s="252">
        <v>1108</v>
      </c>
      <c r="C1113" s="253"/>
      <c r="D1113" s="253"/>
      <c r="E1113" s="253"/>
      <c r="F1113" s="253"/>
      <c r="G1113" s="253"/>
      <c r="H1113" s="253"/>
      <c r="I1113" s="253"/>
      <c r="J1113" s="253"/>
      <c r="K1113" s="253"/>
      <c r="L1113" s="253"/>
      <c r="M1113" s="253"/>
      <c r="N1113" s="254"/>
      <c r="O1113" s="254"/>
      <c r="P1113" s="255"/>
      <c r="Q1113" s="256"/>
      <c r="R1113" s="256"/>
      <c r="S1113" s="257" t="str">
        <f t="shared" si="102"/>
        <v/>
      </c>
      <c r="T1113" s="253"/>
      <c r="U1113" s="258"/>
      <c r="V1113" s="253"/>
      <c r="W1113" s="253"/>
      <c r="X1113" s="253"/>
      <c r="Y1113" s="253"/>
      <c r="Z1113" s="258"/>
      <c r="AA1113" s="258"/>
      <c r="AB1113" s="259" t="str">
        <f t="shared" ca="1" si="103"/>
        <v/>
      </c>
      <c r="AC1113" s="253"/>
      <c r="AD1113" s="269"/>
      <c r="AE1113" s="260"/>
      <c r="AF1113" s="253" t="e">
        <f t="shared" ca="1" si="104"/>
        <v>#NUM!</v>
      </c>
      <c r="AG1113" s="259" t="str">
        <f t="shared" ca="1" si="105"/>
        <v/>
      </c>
      <c r="AI1113" s="228" t="str">
        <f t="shared" si="106"/>
        <v/>
      </c>
      <c r="AJ1113" s="228" t="str">
        <f t="shared" si="107"/>
        <v/>
      </c>
    </row>
    <row r="1114" spans="2:36" ht="16.8" hidden="1" thickBot="1" x14ac:dyDescent="0.35">
      <c r="B1114" s="252">
        <v>1109</v>
      </c>
      <c r="C1114" s="253"/>
      <c r="D1114" s="253"/>
      <c r="E1114" s="253"/>
      <c r="F1114" s="253"/>
      <c r="G1114" s="253"/>
      <c r="H1114" s="253"/>
      <c r="I1114" s="253"/>
      <c r="J1114" s="253"/>
      <c r="K1114" s="253"/>
      <c r="L1114" s="253"/>
      <c r="M1114" s="253"/>
      <c r="N1114" s="254"/>
      <c r="O1114" s="254"/>
      <c r="P1114" s="255"/>
      <c r="Q1114" s="256"/>
      <c r="R1114" s="256"/>
      <c r="S1114" s="257" t="str">
        <f t="shared" si="102"/>
        <v/>
      </c>
      <c r="T1114" s="253"/>
      <c r="U1114" s="258"/>
      <c r="V1114" s="253"/>
      <c r="W1114" s="253"/>
      <c r="X1114" s="253"/>
      <c r="Y1114" s="253"/>
      <c r="Z1114" s="258"/>
      <c r="AA1114" s="258"/>
      <c r="AB1114" s="259" t="str">
        <f t="shared" ca="1" si="103"/>
        <v/>
      </c>
      <c r="AC1114" s="253"/>
      <c r="AD1114" s="269"/>
      <c r="AE1114" s="260"/>
      <c r="AF1114" s="253" t="e">
        <f t="shared" ca="1" si="104"/>
        <v>#NUM!</v>
      </c>
      <c r="AG1114" s="259" t="str">
        <f t="shared" ca="1" si="105"/>
        <v/>
      </c>
      <c r="AI1114" s="228" t="str">
        <f t="shared" si="106"/>
        <v/>
      </c>
      <c r="AJ1114" s="228" t="str">
        <f t="shared" si="107"/>
        <v/>
      </c>
    </row>
    <row r="1115" spans="2:36" ht="16.8" hidden="1" thickBot="1" x14ac:dyDescent="0.35">
      <c r="B1115" s="252">
        <v>1110</v>
      </c>
      <c r="C1115" s="253"/>
      <c r="D1115" s="253"/>
      <c r="E1115" s="253"/>
      <c r="F1115" s="253"/>
      <c r="G1115" s="253"/>
      <c r="H1115" s="253"/>
      <c r="I1115" s="253"/>
      <c r="J1115" s="253"/>
      <c r="K1115" s="253"/>
      <c r="L1115" s="253"/>
      <c r="M1115" s="253"/>
      <c r="N1115" s="254"/>
      <c r="O1115" s="254"/>
      <c r="P1115" s="255"/>
      <c r="Q1115" s="256"/>
      <c r="R1115" s="256"/>
      <c r="S1115" s="257" t="str">
        <f t="shared" si="102"/>
        <v/>
      </c>
      <c r="T1115" s="253"/>
      <c r="U1115" s="258"/>
      <c r="V1115" s="253"/>
      <c r="W1115" s="253"/>
      <c r="X1115" s="253"/>
      <c r="Y1115" s="253"/>
      <c r="Z1115" s="258"/>
      <c r="AA1115" s="258"/>
      <c r="AB1115" s="259" t="str">
        <f t="shared" ca="1" si="103"/>
        <v/>
      </c>
      <c r="AC1115" s="253"/>
      <c r="AD1115" s="269"/>
      <c r="AE1115" s="260"/>
      <c r="AF1115" s="253" t="e">
        <f t="shared" ca="1" si="104"/>
        <v>#NUM!</v>
      </c>
      <c r="AG1115" s="259" t="str">
        <f t="shared" ca="1" si="105"/>
        <v/>
      </c>
      <c r="AI1115" s="228" t="str">
        <f t="shared" si="106"/>
        <v/>
      </c>
      <c r="AJ1115" s="228" t="str">
        <f t="shared" si="107"/>
        <v/>
      </c>
    </row>
    <row r="1116" spans="2:36" ht="16.8" hidden="1" thickBot="1" x14ac:dyDescent="0.35">
      <c r="B1116" s="252">
        <v>1111</v>
      </c>
      <c r="C1116" s="253"/>
      <c r="D1116" s="253"/>
      <c r="E1116" s="253"/>
      <c r="F1116" s="253"/>
      <c r="G1116" s="253"/>
      <c r="H1116" s="253"/>
      <c r="I1116" s="253"/>
      <c r="J1116" s="253"/>
      <c r="K1116" s="253"/>
      <c r="L1116" s="253"/>
      <c r="M1116" s="253"/>
      <c r="N1116" s="254"/>
      <c r="O1116" s="254"/>
      <c r="P1116" s="255"/>
      <c r="Q1116" s="256"/>
      <c r="R1116" s="256"/>
      <c r="S1116" s="257" t="str">
        <f t="shared" si="102"/>
        <v/>
      </c>
      <c r="T1116" s="253"/>
      <c r="U1116" s="258"/>
      <c r="V1116" s="253"/>
      <c r="W1116" s="253"/>
      <c r="X1116" s="253"/>
      <c r="Y1116" s="253"/>
      <c r="Z1116" s="258"/>
      <c r="AA1116" s="258"/>
      <c r="AB1116" s="259" t="str">
        <f t="shared" ca="1" si="103"/>
        <v/>
      </c>
      <c r="AC1116" s="253"/>
      <c r="AD1116" s="269"/>
      <c r="AE1116" s="260"/>
      <c r="AF1116" s="253" t="e">
        <f t="shared" ca="1" si="104"/>
        <v>#NUM!</v>
      </c>
      <c r="AG1116" s="259" t="str">
        <f t="shared" ca="1" si="105"/>
        <v/>
      </c>
      <c r="AI1116" s="228" t="str">
        <f t="shared" si="106"/>
        <v/>
      </c>
      <c r="AJ1116" s="228" t="str">
        <f t="shared" si="107"/>
        <v/>
      </c>
    </row>
    <row r="1117" spans="2:36" ht="16.8" hidden="1" thickBot="1" x14ac:dyDescent="0.35">
      <c r="B1117" s="252">
        <v>1112</v>
      </c>
      <c r="C1117" s="253"/>
      <c r="D1117" s="253"/>
      <c r="E1117" s="253"/>
      <c r="F1117" s="253"/>
      <c r="G1117" s="253"/>
      <c r="H1117" s="253"/>
      <c r="I1117" s="253"/>
      <c r="J1117" s="253"/>
      <c r="K1117" s="253"/>
      <c r="L1117" s="253"/>
      <c r="M1117" s="253"/>
      <c r="N1117" s="254"/>
      <c r="O1117" s="254"/>
      <c r="P1117" s="255"/>
      <c r="Q1117" s="256"/>
      <c r="R1117" s="256"/>
      <c r="S1117" s="257" t="str">
        <f t="shared" si="102"/>
        <v/>
      </c>
      <c r="T1117" s="253"/>
      <c r="U1117" s="258"/>
      <c r="V1117" s="253"/>
      <c r="W1117" s="253"/>
      <c r="X1117" s="253"/>
      <c r="Y1117" s="253"/>
      <c r="Z1117" s="258"/>
      <c r="AA1117" s="258"/>
      <c r="AB1117" s="259" t="str">
        <f t="shared" ca="1" si="103"/>
        <v/>
      </c>
      <c r="AC1117" s="253"/>
      <c r="AD1117" s="269"/>
      <c r="AE1117" s="260"/>
      <c r="AF1117" s="253" t="e">
        <f t="shared" ca="1" si="104"/>
        <v>#NUM!</v>
      </c>
      <c r="AG1117" s="259" t="str">
        <f t="shared" ca="1" si="105"/>
        <v/>
      </c>
      <c r="AI1117" s="228" t="str">
        <f t="shared" si="106"/>
        <v/>
      </c>
      <c r="AJ1117" s="228" t="str">
        <f t="shared" si="107"/>
        <v/>
      </c>
    </row>
    <row r="1118" spans="2:36" ht="16.8" hidden="1" thickBot="1" x14ac:dyDescent="0.35">
      <c r="B1118" s="252">
        <v>1113</v>
      </c>
      <c r="C1118" s="253"/>
      <c r="D1118" s="253"/>
      <c r="E1118" s="253"/>
      <c r="F1118" s="253"/>
      <c r="G1118" s="253"/>
      <c r="H1118" s="253"/>
      <c r="I1118" s="253"/>
      <c r="J1118" s="253"/>
      <c r="K1118" s="253"/>
      <c r="L1118" s="253"/>
      <c r="M1118" s="253"/>
      <c r="N1118" s="254"/>
      <c r="O1118" s="254"/>
      <c r="P1118" s="255"/>
      <c r="Q1118" s="256"/>
      <c r="R1118" s="256"/>
      <c r="S1118" s="257" t="str">
        <f t="shared" si="102"/>
        <v/>
      </c>
      <c r="T1118" s="253"/>
      <c r="U1118" s="258"/>
      <c r="V1118" s="253"/>
      <c r="W1118" s="253"/>
      <c r="X1118" s="253"/>
      <c r="Y1118" s="253"/>
      <c r="Z1118" s="258"/>
      <c r="AA1118" s="258"/>
      <c r="AB1118" s="259" t="str">
        <f t="shared" ca="1" si="103"/>
        <v/>
      </c>
      <c r="AC1118" s="253"/>
      <c r="AD1118" s="269"/>
      <c r="AE1118" s="260"/>
      <c r="AF1118" s="253" t="e">
        <f t="shared" ca="1" si="104"/>
        <v>#NUM!</v>
      </c>
      <c r="AG1118" s="259" t="str">
        <f t="shared" ca="1" si="105"/>
        <v/>
      </c>
      <c r="AI1118" s="228" t="str">
        <f t="shared" si="106"/>
        <v/>
      </c>
      <c r="AJ1118" s="228" t="str">
        <f t="shared" si="107"/>
        <v/>
      </c>
    </row>
    <row r="1119" spans="2:36" ht="16.8" hidden="1" thickBot="1" x14ac:dyDescent="0.35">
      <c r="B1119" s="252">
        <v>1114</v>
      </c>
      <c r="C1119" s="253"/>
      <c r="D1119" s="253"/>
      <c r="E1119" s="253"/>
      <c r="F1119" s="253"/>
      <c r="G1119" s="253"/>
      <c r="H1119" s="253"/>
      <c r="I1119" s="253"/>
      <c r="J1119" s="253"/>
      <c r="K1119" s="253"/>
      <c r="L1119" s="253"/>
      <c r="M1119" s="253"/>
      <c r="N1119" s="254"/>
      <c r="O1119" s="254"/>
      <c r="P1119" s="255"/>
      <c r="Q1119" s="256"/>
      <c r="R1119" s="256"/>
      <c r="S1119" s="257" t="str">
        <f t="shared" si="102"/>
        <v/>
      </c>
      <c r="T1119" s="253"/>
      <c r="U1119" s="258"/>
      <c r="V1119" s="253"/>
      <c r="W1119" s="253"/>
      <c r="X1119" s="253"/>
      <c r="Y1119" s="253"/>
      <c r="Z1119" s="258"/>
      <c r="AA1119" s="258"/>
      <c r="AB1119" s="259" t="str">
        <f t="shared" ca="1" si="103"/>
        <v/>
      </c>
      <c r="AC1119" s="253"/>
      <c r="AD1119" s="269"/>
      <c r="AE1119" s="260"/>
      <c r="AF1119" s="253" t="e">
        <f t="shared" ca="1" si="104"/>
        <v>#NUM!</v>
      </c>
      <c r="AG1119" s="259" t="str">
        <f t="shared" ca="1" si="105"/>
        <v/>
      </c>
      <c r="AI1119" s="228" t="str">
        <f t="shared" si="106"/>
        <v/>
      </c>
      <c r="AJ1119" s="228" t="str">
        <f t="shared" si="107"/>
        <v/>
      </c>
    </row>
    <row r="1120" spans="2:36" ht="16.8" hidden="1" thickBot="1" x14ac:dyDescent="0.35">
      <c r="B1120" s="252">
        <v>1115</v>
      </c>
      <c r="C1120" s="253"/>
      <c r="D1120" s="253"/>
      <c r="E1120" s="253"/>
      <c r="F1120" s="253"/>
      <c r="G1120" s="253"/>
      <c r="H1120" s="253"/>
      <c r="I1120" s="253"/>
      <c r="J1120" s="253"/>
      <c r="K1120" s="253"/>
      <c r="L1120" s="253"/>
      <c r="M1120" s="253"/>
      <c r="N1120" s="254"/>
      <c r="O1120" s="254"/>
      <c r="P1120" s="255"/>
      <c r="Q1120" s="256"/>
      <c r="R1120" s="256"/>
      <c r="S1120" s="257" t="str">
        <f t="shared" si="102"/>
        <v/>
      </c>
      <c r="T1120" s="253"/>
      <c r="U1120" s="258"/>
      <c r="V1120" s="253"/>
      <c r="W1120" s="253"/>
      <c r="X1120" s="253"/>
      <c r="Y1120" s="253"/>
      <c r="Z1120" s="258"/>
      <c r="AA1120" s="258"/>
      <c r="AB1120" s="259" t="str">
        <f t="shared" ca="1" si="103"/>
        <v/>
      </c>
      <c r="AC1120" s="253"/>
      <c r="AD1120" s="269"/>
      <c r="AE1120" s="260"/>
      <c r="AF1120" s="253" t="e">
        <f t="shared" ca="1" si="104"/>
        <v>#NUM!</v>
      </c>
      <c r="AG1120" s="259" t="str">
        <f t="shared" ca="1" si="105"/>
        <v/>
      </c>
      <c r="AI1120" s="228" t="str">
        <f t="shared" si="106"/>
        <v/>
      </c>
      <c r="AJ1120" s="228" t="str">
        <f t="shared" si="107"/>
        <v/>
      </c>
    </row>
    <row r="1121" spans="2:36" ht="16.8" hidden="1" thickBot="1" x14ac:dyDescent="0.35">
      <c r="B1121" s="252">
        <v>1116</v>
      </c>
      <c r="C1121" s="253"/>
      <c r="D1121" s="253"/>
      <c r="E1121" s="253"/>
      <c r="F1121" s="253"/>
      <c r="G1121" s="253"/>
      <c r="H1121" s="253"/>
      <c r="I1121" s="253"/>
      <c r="J1121" s="253"/>
      <c r="K1121" s="253"/>
      <c r="L1121" s="253"/>
      <c r="M1121" s="253"/>
      <c r="N1121" s="254"/>
      <c r="O1121" s="254"/>
      <c r="P1121" s="255"/>
      <c r="Q1121" s="256"/>
      <c r="R1121" s="256"/>
      <c r="S1121" s="257" t="str">
        <f t="shared" si="102"/>
        <v/>
      </c>
      <c r="T1121" s="253"/>
      <c r="U1121" s="258"/>
      <c r="V1121" s="253"/>
      <c r="W1121" s="253"/>
      <c r="X1121" s="253"/>
      <c r="Y1121" s="253"/>
      <c r="Z1121" s="258"/>
      <c r="AA1121" s="258"/>
      <c r="AB1121" s="259" t="str">
        <f t="shared" ca="1" si="103"/>
        <v/>
      </c>
      <c r="AC1121" s="253"/>
      <c r="AD1121" s="269"/>
      <c r="AE1121" s="260"/>
      <c r="AF1121" s="253" t="e">
        <f t="shared" ca="1" si="104"/>
        <v>#NUM!</v>
      </c>
      <c r="AG1121" s="259" t="str">
        <f t="shared" ca="1" si="105"/>
        <v/>
      </c>
      <c r="AI1121" s="228" t="str">
        <f t="shared" si="106"/>
        <v/>
      </c>
      <c r="AJ1121" s="228" t="str">
        <f t="shared" si="107"/>
        <v/>
      </c>
    </row>
    <row r="1122" spans="2:36" ht="16.8" hidden="1" thickBot="1" x14ac:dyDescent="0.35">
      <c r="B1122" s="252">
        <v>1117</v>
      </c>
      <c r="C1122" s="253"/>
      <c r="D1122" s="253"/>
      <c r="E1122" s="253"/>
      <c r="F1122" s="253"/>
      <c r="G1122" s="253"/>
      <c r="H1122" s="253"/>
      <c r="I1122" s="253"/>
      <c r="J1122" s="253"/>
      <c r="K1122" s="253"/>
      <c r="L1122" s="253"/>
      <c r="M1122" s="253"/>
      <c r="N1122" s="254"/>
      <c r="O1122" s="254"/>
      <c r="P1122" s="255"/>
      <c r="Q1122" s="256"/>
      <c r="R1122" s="256"/>
      <c r="S1122" s="257" t="str">
        <f t="shared" si="102"/>
        <v/>
      </c>
      <c r="T1122" s="253"/>
      <c r="U1122" s="258"/>
      <c r="V1122" s="253"/>
      <c r="W1122" s="253"/>
      <c r="X1122" s="253"/>
      <c r="Y1122" s="253"/>
      <c r="Z1122" s="258"/>
      <c r="AA1122" s="258"/>
      <c r="AB1122" s="259" t="str">
        <f t="shared" ca="1" si="103"/>
        <v/>
      </c>
      <c r="AC1122" s="253"/>
      <c r="AD1122" s="269"/>
      <c r="AE1122" s="260"/>
      <c r="AF1122" s="253" t="e">
        <f t="shared" ca="1" si="104"/>
        <v>#NUM!</v>
      </c>
      <c r="AG1122" s="259" t="str">
        <f t="shared" ca="1" si="105"/>
        <v/>
      </c>
      <c r="AI1122" s="228" t="str">
        <f t="shared" si="106"/>
        <v/>
      </c>
      <c r="AJ1122" s="228" t="str">
        <f t="shared" si="107"/>
        <v/>
      </c>
    </row>
    <row r="1123" spans="2:36" ht="16.8" hidden="1" thickBot="1" x14ac:dyDescent="0.35">
      <c r="B1123" s="252">
        <v>1118</v>
      </c>
      <c r="C1123" s="253"/>
      <c r="D1123" s="253"/>
      <c r="E1123" s="253"/>
      <c r="F1123" s="253"/>
      <c r="G1123" s="253"/>
      <c r="H1123" s="253"/>
      <c r="I1123" s="253"/>
      <c r="J1123" s="253"/>
      <c r="K1123" s="253"/>
      <c r="L1123" s="253"/>
      <c r="M1123" s="253"/>
      <c r="N1123" s="254"/>
      <c r="O1123" s="254"/>
      <c r="P1123" s="255"/>
      <c r="Q1123" s="256"/>
      <c r="R1123" s="256"/>
      <c r="S1123" s="257" t="str">
        <f t="shared" si="102"/>
        <v/>
      </c>
      <c r="T1123" s="253"/>
      <c r="U1123" s="258"/>
      <c r="V1123" s="253"/>
      <c r="W1123" s="253"/>
      <c r="X1123" s="253"/>
      <c r="Y1123" s="253"/>
      <c r="Z1123" s="258"/>
      <c r="AA1123" s="258"/>
      <c r="AB1123" s="259" t="str">
        <f t="shared" ca="1" si="103"/>
        <v/>
      </c>
      <c r="AC1123" s="253"/>
      <c r="AD1123" s="269"/>
      <c r="AE1123" s="260"/>
      <c r="AF1123" s="253" t="e">
        <f t="shared" ca="1" si="104"/>
        <v>#NUM!</v>
      </c>
      <c r="AG1123" s="259" t="str">
        <f t="shared" ca="1" si="105"/>
        <v/>
      </c>
      <c r="AI1123" s="228" t="str">
        <f t="shared" si="106"/>
        <v/>
      </c>
      <c r="AJ1123" s="228" t="str">
        <f t="shared" si="107"/>
        <v/>
      </c>
    </row>
    <row r="1124" spans="2:36" ht="16.8" hidden="1" thickBot="1" x14ac:dyDescent="0.35">
      <c r="B1124" s="252">
        <v>1119</v>
      </c>
      <c r="C1124" s="253"/>
      <c r="D1124" s="253"/>
      <c r="E1124" s="253"/>
      <c r="F1124" s="253"/>
      <c r="G1124" s="253"/>
      <c r="H1124" s="253"/>
      <c r="I1124" s="253"/>
      <c r="J1124" s="253"/>
      <c r="K1124" s="253"/>
      <c r="L1124" s="253"/>
      <c r="M1124" s="253"/>
      <c r="N1124" s="254"/>
      <c r="O1124" s="254"/>
      <c r="P1124" s="255"/>
      <c r="Q1124" s="256"/>
      <c r="R1124" s="256"/>
      <c r="S1124" s="257" t="str">
        <f t="shared" si="102"/>
        <v/>
      </c>
      <c r="T1124" s="253"/>
      <c r="U1124" s="258"/>
      <c r="V1124" s="253"/>
      <c r="W1124" s="253"/>
      <c r="X1124" s="253"/>
      <c r="Y1124" s="253"/>
      <c r="Z1124" s="258"/>
      <c r="AA1124" s="258"/>
      <c r="AB1124" s="259" t="str">
        <f t="shared" ca="1" si="103"/>
        <v/>
      </c>
      <c r="AC1124" s="253"/>
      <c r="AD1124" s="269"/>
      <c r="AE1124" s="260"/>
      <c r="AF1124" s="253" t="e">
        <f t="shared" ca="1" si="104"/>
        <v>#NUM!</v>
      </c>
      <c r="AG1124" s="259" t="str">
        <f t="shared" ca="1" si="105"/>
        <v/>
      </c>
      <c r="AI1124" s="228" t="str">
        <f t="shared" si="106"/>
        <v/>
      </c>
      <c r="AJ1124" s="228" t="str">
        <f t="shared" si="107"/>
        <v/>
      </c>
    </row>
    <row r="1125" spans="2:36" ht="16.8" hidden="1" thickBot="1" x14ac:dyDescent="0.35">
      <c r="B1125" s="252">
        <v>1120</v>
      </c>
      <c r="C1125" s="253"/>
      <c r="D1125" s="253"/>
      <c r="E1125" s="253"/>
      <c r="F1125" s="253"/>
      <c r="G1125" s="253"/>
      <c r="H1125" s="253"/>
      <c r="I1125" s="253"/>
      <c r="J1125" s="253"/>
      <c r="K1125" s="253"/>
      <c r="L1125" s="253"/>
      <c r="M1125" s="253"/>
      <c r="N1125" s="254"/>
      <c r="O1125" s="254"/>
      <c r="P1125" s="255"/>
      <c r="Q1125" s="256"/>
      <c r="R1125" s="256"/>
      <c r="S1125" s="257" t="str">
        <f t="shared" si="102"/>
        <v/>
      </c>
      <c r="T1125" s="253"/>
      <c r="U1125" s="258"/>
      <c r="V1125" s="253"/>
      <c r="W1125" s="253"/>
      <c r="X1125" s="253"/>
      <c r="Y1125" s="253"/>
      <c r="Z1125" s="258"/>
      <c r="AA1125" s="258"/>
      <c r="AB1125" s="259" t="str">
        <f t="shared" ca="1" si="103"/>
        <v/>
      </c>
      <c r="AC1125" s="253"/>
      <c r="AD1125" s="269"/>
      <c r="AE1125" s="260"/>
      <c r="AF1125" s="253" t="e">
        <f t="shared" ca="1" si="104"/>
        <v>#NUM!</v>
      </c>
      <c r="AG1125" s="259" t="str">
        <f t="shared" ca="1" si="105"/>
        <v/>
      </c>
      <c r="AI1125" s="228" t="str">
        <f t="shared" si="106"/>
        <v/>
      </c>
      <c r="AJ1125" s="228" t="str">
        <f t="shared" si="107"/>
        <v/>
      </c>
    </row>
    <row r="1126" spans="2:36" ht="16.8" hidden="1" thickBot="1" x14ac:dyDescent="0.35">
      <c r="B1126" s="252">
        <v>1121</v>
      </c>
      <c r="C1126" s="253"/>
      <c r="D1126" s="253"/>
      <c r="E1126" s="253"/>
      <c r="F1126" s="253"/>
      <c r="G1126" s="253"/>
      <c r="H1126" s="253"/>
      <c r="I1126" s="253"/>
      <c r="J1126" s="253"/>
      <c r="K1126" s="253"/>
      <c r="L1126" s="253"/>
      <c r="M1126" s="253"/>
      <c r="N1126" s="254"/>
      <c r="O1126" s="254"/>
      <c r="P1126" s="255"/>
      <c r="Q1126" s="256"/>
      <c r="R1126" s="256"/>
      <c r="S1126" s="257" t="str">
        <f t="shared" si="102"/>
        <v/>
      </c>
      <c r="T1126" s="253"/>
      <c r="U1126" s="258"/>
      <c r="V1126" s="253"/>
      <c r="W1126" s="253"/>
      <c r="X1126" s="253"/>
      <c r="Y1126" s="253"/>
      <c r="Z1126" s="258"/>
      <c r="AA1126" s="258"/>
      <c r="AB1126" s="259" t="str">
        <f t="shared" ca="1" si="103"/>
        <v/>
      </c>
      <c r="AC1126" s="253"/>
      <c r="AD1126" s="269"/>
      <c r="AE1126" s="260"/>
      <c r="AF1126" s="253" t="e">
        <f t="shared" ca="1" si="104"/>
        <v>#NUM!</v>
      </c>
      <c r="AG1126" s="259" t="str">
        <f t="shared" ca="1" si="105"/>
        <v/>
      </c>
      <c r="AI1126" s="228" t="str">
        <f t="shared" si="106"/>
        <v/>
      </c>
      <c r="AJ1126" s="228" t="str">
        <f t="shared" si="107"/>
        <v/>
      </c>
    </row>
    <row r="1127" spans="2:36" ht="16.8" hidden="1" thickBot="1" x14ac:dyDescent="0.35">
      <c r="B1127" s="252">
        <v>1122</v>
      </c>
      <c r="C1127" s="253"/>
      <c r="D1127" s="253"/>
      <c r="E1127" s="253"/>
      <c r="F1127" s="253"/>
      <c r="G1127" s="253"/>
      <c r="H1127" s="253"/>
      <c r="I1127" s="253"/>
      <c r="J1127" s="253"/>
      <c r="K1127" s="253"/>
      <c r="L1127" s="253"/>
      <c r="M1127" s="253"/>
      <c r="N1127" s="254"/>
      <c r="O1127" s="254"/>
      <c r="P1127" s="255"/>
      <c r="Q1127" s="256"/>
      <c r="R1127" s="256"/>
      <c r="S1127" s="257" t="str">
        <f t="shared" si="102"/>
        <v/>
      </c>
      <c r="T1127" s="253"/>
      <c r="U1127" s="258"/>
      <c r="V1127" s="253"/>
      <c r="W1127" s="253"/>
      <c r="X1127" s="253"/>
      <c r="Y1127" s="253"/>
      <c r="Z1127" s="258"/>
      <c r="AA1127" s="258"/>
      <c r="AB1127" s="259" t="str">
        <f t="shared" ca="1" si="103"/>
        <v/>
      </c>
      <c r="AC1127" s="253"/>
      <c r="AD1127" s="269"/>
      <c r="AE1127" s="260"/>
      <c r="AF1127" s="253" t="e">
        <f t="shared" ca="1" si="104"/>
        <v>#NUM!</v>
      </c>
      <c r="AG1127" s="259" t="str">
        <f t="shared" ca="1" si="105"/>
        <v/>
      </c>
      <c r="AI1127" s="228" t="str">
        <f t="shared" si="106"/>
        <v/>
      </c>
      <c r="AJ1127" s="228" t="str">
        <f t="shared" si="107"/>
        <v/>
      </c>
    </row>
    <row r="1128" spans="2:36" ht="16.8" hidden="1" thickBot="1" x14ac:dyDescent="0.35">
      <c r="B1128" s="252">
        <v>1123</v>
      </c>
      <c r="C1128" s="253"/>
      <c r="D1128" s="253"/>
      <c r="E1128" s="253"/>
      <c r="F1128" s="253"/>
      <c r="G1128" s="253"/>
      <c r="H1128" s="253"/>
      <c r="I1128" s="253"/>
      <c r="J1128" s="253"/>
      <c r="K1128" s="253"/>
      <c r="L1128" s="253"/>
      <c r="M1128" s="253"/>
      <c r="N1128" s="254"/>
      <c r="O1128" s="254"/>
      <c r="P1128" s="255"/>
      <c r="Q1128" s="256"/>
      <c r="R1128" s="256"/>
      <c r="S1128" s="257" t="str">
        <f t="shared" si="102"/>
        <v/>
      </c>
      <c r="T1128" s="253"/>
      <c r="U1128" s="258"/>
      <c r="V1128" s="253"/>
      <c r="W1128" s="253"/>
      <c r="X1128" s="253"/>
      <c r="Y1128" s="253"/>
      <c r="Z1128" s="258"/>
      <c r="AA1128" s="258"/>
      <c r="AB1128" s="259" t="str">
        <f t="shared" ca="1" si="103"/>
        <v/>
      </c>
      <c r="AC1128" s="253"/>
      <c r="AD1128" s="269"/>
      <c r="AE1128" s="260"/>
      <c r="AF1128" s="253" t="e">
        <f t="shared" ca="1" si="104"/>
        <v>#NUM!</v>
      </c>
      <c r="AG1128" s="259" t="str">
        <f t="shared" ca="1" si="105"/>
        <v/>
      </c>
      <c r="AI1128" s="228" t="str">
        <f t="shared" si="106"/>
        <v/>
      </c>
      <c r="AJ1128" s="228" t="str">
        <f t="shared" si="107"/>
        <v/>
      </c>
    </row>
    <row r="1129" spans="2:36" ht="16.8" hidden="1" thickBot="1" x14ac:dyDescent="0.35">
      <c r="B1129" s="252">
        <v>1124</v>
      </c>
      <c r="C1129" s="253"/>
      <c r="D1129" s="253"/>
      <c r="E1129" s="253"/>
      <c r="F1129" s="253"/>
      <c r="G1129" s="253"/>
      <c r="H1129" s="253"/>
      <c r="I1129" s="253"/>
      <c r="J1129" s="253"/>
      <c r="K1129" s="253"/>
      <c r="L1129" s="253"/>
      <c r="M1129" s="253"/>
      <c r="N1129" s="254"/>
      <c r="O1129" s="254"/>
      <c r="P1129" s="255"/>
      <c r="Q1129" s="256"/>
      <c r="R1129" s="256"/>
      <c r="S1129" s="257" t="str">
        <f t="shared" si="102"/>
        <v/>
      </c>
      <c r="T1129" s="253"/>
      <c r="U1129" s="258"/>
      <c r="V1129" s="253"/>
      <c r="W1129" s="253"/>
      <c r="X1129" s="253"/>
      <c r="Y1129" s="253"/>
      <c r="Z1129" s="258"/>
      <c r="AA1129" s="258"/>
      <c r="AB1129" s="259" t="str">
        <f t="shared" ca="1" si="103"/>
        <v/>
      </c>
      <c r="AC1129" s="253"/>
      <c r="AD1129" s="269"/>
      <c r="AE1129" s="260"/>
      <c r="AF1129" s="253" t="e">
        <f t="shared" ca="1" si="104"/>
        <v>#NUM!</v>
      </c>
      <c r="AG1129" s="259" t="str">
        <f t="shared" ca="1" si="105"/>
        <v/>
      </c>
      <c r="AI1129" s="228" t="str">
        <f t="shared" si="106"/>
        <v/>
      </c>
      <c r="AJ1129" s="228" t="str">
        <f t="shared" si="107"/>
        <v/>
      </c>
    </row>
    <row r="1130" spans="2:36" ht="16.8" hidden="1" thickBot="1" x14ac:dyDescent="0.35">
      <c r="B1130" s="252">
        <v>1125</v>
      </c>
      <c r="C1130" s="253"/>
      <c r="D1130" s="253"/>
      <c r="E1130" s="253"/>
      <c r="F1130" s="253"/>
      <c r="G1130" s="253"/>
      <c r="H1130" s="253"/>
      <c r="I1130" s="253"/>
      <c r="J1130" s="253"/>
      <c r="K1130" s="253"/>
      <c r="L1130" s="253"/>
      <c r="M1130" s="253"/>
      <c r="N1130" s="254"/>
      <c r="O1130" s="254"/>
      <c r="P1130" s="255"/>
      <c r="Q1130" s="256"/>
      <c r="R1130" s="256"/>
      <c r="S1130" s="257" t="str">
        <f t="shared" si="102"/>
        <v/>
      </c>
      <c r="T1130" s="253"/>
      <c r="U1130" s="258"/>
      <c r="V1130" s="253"/>
      <c r="W1130" s="253"/>
      <c r="X1130" s="253"/>
      <c r="Y1130" s="253"/>
      <c r="Z1130" s="258"/>
      <c r="AA1130" s="258"/>
      <c r="AB1130" s="259" t="str">
        <f t="shared" ca="1" si="103"/>
        <v/>
      </c>
      <c r="AC1130" s="253"/>
      <c r="AD1130" s="269"/>
      <c r="AE1130" s="260"/>
      <c r="AF1130" s="253" t="e">
        <f t="shared" ca="1" si="104"/>
        <v>#NUM!</v>
      </c>
      <c r="AG1130" s="259" t="str">
        <f t="shared" ca="1" si="105"/>
        <v/>
      </c>
      <c r="AI1130" s="228" t="str">
        <f t="shared" si="106"/>
        <v/>
      </c>
      <c r="AJ1130" s="228" t="str">
        <f t="shared" si="107"/>
        <v/>
      </c>
    </row>
    <row r="1131" spans="2:36" ht="16.8" hidden="1" thickBot="1" x14ac:dyDescent="0.35">
      <c r="B1131" s="252">
        <v>1126</v>
      </c>
      <c r="C1131" s="253"/>
      <c r="D1131" s="253"/>
      <c r="E1131" s="253"/>
      <c r="F1131" s="253"/>
      <c r="G1131" s="253"/>
      <c r="H1131" s="253"/>
      <c r="I1131" s="253"/>
      <c r="J1131" s="253"/>
      <c r="K1131" s="253"/>
      <c r="L1131" s="253"/>
      <c r="M1131" s="253"/>
      <c r="N1131" s="254"/>
      <c r="O1131" s="254"/>
      <c r="P1131" s="255"/>
      <c r="Q1131" s="256"/>
      <c r="R1131" s="256"/>
      <c r="S1131" s="257" t="str">
        <f t="shared" si="102"/>
        <v/>
      </c>
      <c r="T1131" s="253"/>
      <c r="U1131" s="258"/>
      <c r="V1131" s="253"/>
      <c r="W1131" s="253"/>
      <c r="X1131" s="253"/>
      <c r="Y1131" s="253"/>
      <c r="Z1131" s="258"/>
      <c r="AA1131" s="258"/>
      <c r="AB1131" s="259" t="str">
        <f t="shared" ca="1" si="103"/>
        <v/>
      </c>
      <c r="AC1131" s="253"/>
      <c r="AD1131" s="269"/>
      <c r="AE1131" s="260"/>
      <c r="AF1131" s="253" t="e">
        <f t="shared" ca="1" si="104"/>
        <v>#NUM!</v>
      </c>
      <c r="AG1131" s="259" t="str">
        <f t="shared" ca="1" si="105"/>
        <v/>
      </c>
      <c r="AI1131" s="228" t="str">
        <f t="shared" si="106"/>
        <v/>
      </c>
      <c r="AJ1131" s="228" t="str">
        <f t="shared" si="107"/>
        <v/>
      </c>
    </row>
    <row r="1132" spans="2:36" ht="16.8" hidden="1" thickBot="1" x14ac:dyDescent="0.35">
      <c r="B1132" s="252">
        <v>1127</v>
      </c>
      <c r="C1132" s="253"/>
      <c r="D1132" s="253"/>
      <c r="E1132" s="253"/>
      <c r="F1132" s="253"/>
      <c r="G1132" s="253"/>
      <c r="H1132" s="253"/>
      <c r="I1132" s="253"/>
      <c r="J1132" s="253"/>
      <c r="K1132" s="253"/>
      <c r="L1132" s="253"/>
      <c r="M1132" s="253"/>
      <c r="N1132" s="254"/>
      <c r="O1132" s="254"/>
      <c r="P1132" s="255"/>
      <c r="Q1132" s="256"/>
      <c r="R1132" s="256"/>
      <c r="S1132" s="257" t="str">
        <f t="shared" si="102"/>
        <v/>
      </c>
      <c r="T1132" s="253"/>
      <c r="U1132" s="258"/>
      <c r="V1132" s="253"/>
      <c r="W1132" s="253"/>
      <c r="X1132" s="253"/>
      <c r="Y1132" s="253"/>
      <c r="Z1132" s="258"/>
      <c r="AA1132" s="258"/>
      <c r="AB1132" s="259" t="str">
        <f t="shared" ca="1" si="103"/>
        <v/>
      </c>
      <c r="AC1132" s="253"/>
      <c r="AD1132" s="269"/>
      <c r="AE1132" s="260"/>
      <c r="AF1132" s="253" t="e">
        <f t="shared" ca="1" si="104"/>
        <v>#NUM!</v>
      </c>
      <c r="AG1132" s="259" t="str">
        <f t="shared" ca="1" si="105"/>
        <v/>
      </c>
      <c r="AI1132" s="228" t="str">
        <f t="shared" si="106"/>
        <v/>
      </c>
      <c r="AJ1132" s="228" t="str">
        <f t="shared" si="107"/>
        <v/>
      </c>
    </row>
    <row r="1133" spans="2:36" ht="16.8" hidden="1" thickBot="1" x14ac:dyDescent="0.35">
      <c r="B1133" s="252">
        <v>1128</v>
      </c>
      <c r="C1133" s="253"/>
      <c r="D1133" s="253"/>
      <c r="E1133" s="253"/>
      <c r="F1133" s="253"/>
      <c r="G1133" s="253"/>
      <c r="H1133" s="253"/>
      <c r="I1133" s="253"/>
      <c r="J1133" s="253"/>
      <c r="K1133" s="253"/>
      <c r="L1133" s="253"/>
      <c r="M1133" s="253"/>
      <c r="N1133" s="254"/>
      <c r="O1133" s="254"/>
      <c r="P1133" s="255"/>
      <c r="Q1133" s="256"/>
      <c r="R1133" s="256"/>
      <c r="S1133" s="257" t="str">
        <f t="shared" si="102"/>
        <v/>
      </c>
      <c r="T1133" s="253"/>
      <c r="U1133" s="258"/>
      <c r="V1133" s="253"/>
      <c r="W1133" s="253"/>
      <c r="X1133" s="253"/>
      <c r="Y1133" s="253"/>
      <c r="Z1133" s="258"/>
      <c r="AA1133" s="258"/>
      <c r="AB1133" s="259" t="str">
        <f t="shared" ca="1" si="103"/>
        <v/>
      </c>
      <c r="AC1133" s="253"/>
      <c r="AD1133" s="269"/>
      <c r="AE1133" s="260"/>
      <c r="AF1133" s="253" t="e">
        <f t="shared" ca="1" si="104"/>
        <v>#NUM!</v>
      </c>
      <c r="AG1133" s="259" t="str">
        <f t="shared" ca="1" si="105"/>
        <v/>
      </c>
      <c r="AI1133" s="228" t="str">
        <f t="shared" si="106"/>
        <v/>
      </c>
      <c r="AJ1133" s="228" t="str">
        <f t="shared" si="107"/>
        <v/>
      </c>
    </row>
    <row r="1134" spans="2:36" ht="16.8" hidden="1" thickBot="1" x14ac:dyDescent="0.35">
      <c r="B1134" s="252">
        <v>1129</v>
      </c>
      <c r="C1134" s="253"/>
      <c r="D1134" s="253"/>
      <c r="E1134" s="253"/>
      <c r="F1134" s="253"/>
      <c r="G1134" s="253"/>
      <c r="H1134" s="253"/>
      <c r="I1134" s="253"/>
      <c r="J1134" s="253"/>
      <c r="K1134" s="253"/>
      <c r="L1134" s="253"/>
      <c r="M1134" s="253"/>
      <c r="N1134" s="254"/>
      <c r="O1134" s="254"/>
      <c r="P1134" s="255"/>
      <c r="Q1134" s="256"/>
      <c r="R1134" s="256"/>
      <c r="S1134" s="257" t="str">
        <f t="shared" si="102"/>
        <v/>
      </c>
      <c r="T1134" s="253"/>
      <c r="U1134" s="258"/>
      <c r="V1134" s="253"/>
      <c r="W1134" s="253"/>
      <c r="X1134" s="253"/>
      <c r="Y1134" s="253"/>
      <c r="Z1134" s="258"/>
      <c r="AA1134" s="258"/>
      <c r="AB1134" s="259" t="str">
        <f t="shared" ca="1" si="103"/>
        <v/>
      </c>
      <c r="AC1134" s="253"/>
      <c r="AD1134" s="269"/>
      <c r="AE1134" s="260"/>
      <c r="AF1134" s="253" t="e">
        <f t="shared" ca="1" si="104"/>
        <v>#NUM!</v>
      </c>
      <c r="AG1134" s="259" t="str">
        <f t="shared" ca="1" si="105"/>
        <v/>
      </c>
      <c r="AI1134" s="228" t="str">
        <f t="shared" si="106"/>
        <v/>
      </c>
      <c r="AJ1134" s="228" t="str">
        <f t="shared" si="107"/>
        <v/>
      </c>
    </row>
    <row r="1135" spans="2:36" ht="16.8" hidden="1" thickBot="1" x14ac:dyDescent="0.35">
      <c r="B1135" s="252">
        <v>1130</v>
      </c>
      <c r="C1135" s="253"/>
      <c r="D1135" s="253"/>
      <c r="E1135" s="253"/>
      <c r="F1135" s="253"/>
      <c r="G1135" s="253"/>
      <c r="H1135" s="253"/>
      <c r="I1135" s="253"/>
      <c r="J1135" s="253"/>
      <c r="K1135" s="253"/>
      <c r="L1135" s="253"/>
      <c r="M1135" s="253"/>
      <c r="N1135" s="254"/>
      <c r="O1135" s="254"/>
      <c r="P1135" s="255"/>
      <c r="Q1135" s="256"/>
      <c r="R1135" s="256"/>
      <c r="S1135" s="257" t="str">
        <f t="shared" si="102"/>
        <v/>
      </c>
      <c r="T1135" s="253"/>
      <c r="U1135" s="258"/>
      <c r="V1135" s="253"/>
      <c r="W1135" s="253"/>
      <c r="X1135" s="253"/>
      <c r="Y1135" s="253"/>
      <c r="Z1135" s="258"/>
      <c r="AA1135" s="258"/>
      <c r="AB1135" s="259" t="str">
        <f t="shared" ca="1" si="103"/>
        <v/>
      </c>
      <c r="AC1135" s="253"/>
      <c r="AD1135" s="269"/>
      <c r="AE1135" s="260"/>
      <c r="AF1135" s="253" t="e">
        <f t="shared" ca="1" si="104"/>
        <v>#NUM!</v>
      </c>
      <c r="AG1135" s="259" t="str">
        <f t="shared" ca="1" si="105"/>
        <v/>
      </c>
      <c r="AI1135" s="228" t="str">
        <f t="shared" si="106"/>
        <v/>
      </c>
      <c r="AJ1135" s="228" t="str">
        <f t="shared" si="107"/>
        <v/>
      </c>
    </row>
    <row r="1136" spans="2:36" ht="16.8" hidden="1" thickBot="1" x14ac:dyDescent="0.35">
      <c r="B1136" s="252">
        <v>1131</v>
      </c>
      <c r="C1136" s="253"/>
      <c r="D1136" s="253"/>
      <c r="E1136" s="253"/>
      <c r="F1136" s="253"/>
      <c r="G1136" s="253"/>
      <c r="H1136" s="253"/>
      <c r="I1136" s="253"/>
      <c r="J1136" s="253"/>
      <c r="K1136" s="253"/>
      <c r="L1136" s="253"/>
      <c r="M1136" s="253"/>
      <c r="N1136" s="254"/>
      <c r="O1136" s="254"/>
      <c r="P1136" s="255"/>
      <c r="Q1136" s="256"/>
      <c r="R1136" s="256"/>
      <c r="S1136" s="257" t="str">
        <f t="shared" si="102"/>
        <v/>
      </c>
      <c r="T1136" s="253"/>
      <c r="U1136" s="258"/>
      <c r="V1136" s="253"/>
      <c r="W1136" s="253"/>
      <c r="X1136" s="253"/>
      <c r="Y1136" s="253"/>
      <c r="Z1136" s="258"/>
      <c r="AA1136" s="258"/>
      <c r="AB1136" s="259" t="str">
        <f t="shared" ca="1" si="103"/>
        <v/>
      </c>
      <c r="AC1136" s="253"/>
      <c r="AD1136" s="269"/>
      <c r="AE1136" s="260"/>
      <c r="AF1136" s="253" t="e">
        <f t="shared" ca="1" si="104"/>
        <v>#NUM!</v>
      </c>
      <c r="AG1136" s="259" t="str">
        <f t="shared" ca="1" si="105"/>
        <v/>
      </c>
      <c r="AI1136" s="228" t="str">
        <f t="shared" si="106"/>
        <v/>
      </c>
      <c r="AJ1136" s="228" t="str">
        <f t="shared" si="107"/>
        <v/>
      </c>
    </row>
    <row r="1137" spans="2:36" ht="16.8" hidden="1" thickBot="1" x14ac:dyDescent="0.35">
      <c r="B1137" s="252">
        <v>1132</v>
      </c>
      <c r="C1137" s="253"/>
      <c r="D1137" s="253"/>
      <c r="E1137" s="253"/>
      <c r="F1137" s="253"/>
      <c r="G1137" s="253"/>
      <c r="H1137" s="253"/>
      <c r="I1137" s="253"/>
      <c r="J1137" s="253"/>
      <c r="K1137" s="253"/>
      <c r="L1137" s="253"/>
      <c r="M1137" s="253"/>
      <c r="N1137" s="254"/>
      <c r="O1137" s="254"/>
      <c r="P1137" s="255"/>
      <c r="Q1137" s="256"/>
      <c r="R1137" s="256"/>
      <c r="S1137" s="257" t="str">
        <f t="shared" si="102"/>
        <v/>
      </c>
      <c r="T1137" s="253"/>
      <c r="U1137" s="258"/>
      <c r="V1137" s="253"/>
      <c r="W1137" s="253"/>
      <c r="X1137" s="253"/>
      <c r="Y1137" s="253"/>
      <c r="Z1137" s="258"/>
      <c r="AA1137" s="258"/>
      <c r="AB1137" s="259" t="str">
        <f t="shared" ca="1" si="103"/>
        <v/>
      </c>
      <c r="AC1137" s="253"/>
      <c r="AD1137" s="269"/>
      <c r="AE1137" s="260"/>
      <c r="AF1137" s="253" t="e">
        <f t="shared" ca="1" si="104"/>
        <v>#NUM!</v>
      </c>
      <c r="AG1137" s="259" t="str">
        <f t="shared" ca="1" si="105"/>
        <v/>
      </c>
      <c r="AI1137" s="228" t="str">
        <f t="shared" si="106"/>
        <v/>
      </c>
      <c r="AJ1137" s="228" t="str">
        <f t="shared" si="107"/>
        <v/>
      </c>
    </row>
    <row r="1138" spans="2:36" ht="16.8" hidden="1" thickBot="1" x14ac:dyDescent="0.35">
      <c r="B1138" s="252">
        <v>1133</v>
      </c>
      <c r="C1138" s="253"/>
      <c r="D1138" s="253"/>
      <c r="E1138" s="253"/>
      <c r="F1138" s="253"/>
      <c r="G1138" s="253"/>
      <c r="H1138" s="253"/>
      <c r="I1138" s="253"/>
      <c r="J1138" s="253"/>
      <c r="K1138" s="253"/>
      <c r="L1138" s="253"/>
      <c r="M1138" s="253"/>
      <c r="N1138" s="254"/>
      <c r="O1138" s="254"/>
      <c r="P1138" s="255"/>
      <c r="Q1138" s="256"/>
      <c r="R1138" s="256"/>
      <c r="S1138" s="257" t="str">
        <f t="shared" si="102"/>
        <v/>
      </c>
      <c r="T1138" s="253"/>
      <c r="U1138" s="258"/>
      <c r="V1138" s="253"/>
      <c r="W1138" s="253"/>
      <c r="X1138" s="253"/>
      <c r="Y1138" s="253"/>
      <c r="Z1138" s="258"/>
      <c r="AA1138" s="258"/>
      <c r="AB1138" s="259" t="str">
        <f t="shared" ca="1" si="103"/>
        <v/>
      </c>
      <c r="AC1138" s="253"/>
      <c r="AD1138" s="269"/>
      <c r="AE1138" s="260"/>
      <c r="AF1138" s="253" t="e">
        <f t="shared" ca="1" si="104"/>
        <v>#NUM!</v>
      </c>
      <c r="AG1138" s="259" t="str">
        <f t="shared" ca="1" si="105"/>
        <v/>
      </c>
      <c r="AI1138" s="228" t="str">
        <f t="shared" si="106"/>
        <v/>
      </c>
      <c r="AJ1138" s="228" t="str">
        <f t="shared" si="107"/>
        <v/>
      </c>
    </row>
    <row r="1139" spans="2:36" ht="16.8" hidden="1" thickBot="1" x14ac:dyDescent="0.35">
      <c r="B1139" s="252">
        <v>1134</v>
      </c>
      <c r="C1139" s="253"/>
      <c r="D1139" s="253"/>
      <c r="E1139" s="253"/>
      <c r="F1139" s="253"/>
      <c r="G1139" s="253"/>
      <c r="H1139" s="253"/>
      <c r="I1139" s="253"/>
      <c r="J1139" s="253"/>
      <c r="K1139" s="253"/>
      <c r="L1139" s="253"/>
      <c r="M1139" s="253"/>
      <c r="N1139" s="254"/>
      <c r="O1139" s="254"/>
      <c r="P1139" s="255"/>
      <c r="Q1139" s="256"/>
      <c r="R1139" s="256"/>
      <c r="S1139" s="257" t="str">
        <f t="shared" si="102"/>
        <v/>
      </c>
      <c r="T1139" s="253"/>
      <c r="U1139" s="258"/>
      <c r="V1139" s="253"/>
      <c r="W1139" s="253"/>
      <c r="X1139" s="253"/>
      <c r="Y1139" s="253"/>
      <c r="Z1139" s="258"/>
      <c r="AA1139" s="258"/>
      <c r="AB1139" s="259" t="str">
        <f t="shared" ca="1" si="103"/>
        <v/>
      </c>
      <c r="AC1139" s="253"/>
      <c r="AD1139" s="269"/>
      <c r="AE1139" s="260"/>
      <c r="AF1139" s="253" t="e">
        <f t="shared" ca="1" si="104"/>
        <v>#NUM!</v>
      </c>
      <c r="AG1139" s="259" t="str">
        <f t="shared" ca="1" si="105"/>
        <v/>
      </c>
      <c r="AI1139" s="228" t="str">
        <f t="shared" si="106"/>
        <v/>
      </c>
      <c r="AJ1139" s="228" t="str">
        <f t="shared" si="107"/>
        <v/>
      </c>
    </row>
    <row r="1140" spans="2:36" ht="16.8" hidden="1" thickBot="1" x14ac:dyDescent="0.35">
      <c r="B1140" s="252">
        <v>1135</v>
      </c>
      <c r="C1140" s="253"/>
      <c r="D1140" s="253"/>
      <c r="E1140" s="253"/>
      <c r="F1140" s="253"/>
      <c r="G1140" s="253"/>
      <c r="H1140" s="253"/>
      <c r="I1140" s="253"/>
      <c r="J1140" s="253"/>
      <c r="K1140" s="253"/>
      <c r="L1140" s="253"/>
      <c r="M1140" s="253"/>
      <c r="N1140" s="254"/>
      <c r="O1140" s="254"/>
      <c r="P1140" s="255"/>
      <c r="Q1140" s="256"/>
      <c r="R1140" s="256"/>
      <c r="S1140" s="257" t="str">
        <f t="shared" si="102"/>
        <v/>
      </c>
      <c r="T1140" s="253"/>
      <c r="U1140" s="258"/>
      <c r="V1140" s="253"/>
      <c r="W1140" s="253"/>
      <c r="X1140" s="253"/>
      <c r="Y1140" s="253"/>
      <c r="Z1140" s="258"/>
      <c r="AA1140" s="258"/>
      <c r="AB1140" s="259" t="str">
        <f t="shared" ca="1" si="103"/>
        <v/>
      </c>
      <c r="AC1140" s="253"/>
      <c r="AD1140" s="269"/>
      <c r="AE1140" s="260"/>
      <c r="AF1140" s="253" t="e">
        <f t="shared" ca="1" si="104"/>
        <v>#NUM!</v>
      </c>
      <c r="AG1140" s="259" t="str">
        <f t="shared" ca="1" si="105"/>
        <v/>
      </c>
      <c r="AI1140" s="228" t="str">
        <f t="shared" si="106"/>
        <v/>
      </c>
      <c r="AJ1140" s="228" t="str">
        <f t="shared" si="107"/>
        <v/>
      </c>
    </row>
    <row r="1141" spans="2:36" ht="16.8" hidden="1" thickBot="1" x14ac:dyDescent="0.35">
      <c r="B1141" s="252">
        <v>1136</v>
      </c>
      <c r="C1141" s="253"/>
      <c r="D1141" s="253"/>
      <c r="E1141" s="253"/>
      <c r="F1141" s="253"/>
      <c r="G1141" s="253"/>
      <c r="H1141" s="253"/>
      <c r="I1141" s="253"/>
      <c r="J1141" s="253"/>
      <c r="K1141" s="253"/>
      <c r="L1141" s="253"/>
      <c r="M1141" s="253"/>
      <c r="N1141" s="254"/>
      <c r="O1141" s="254"/>
      <c r="P1141" s="255"/>
      <c r="Q1141" s="256"/>
      <c r="R1141" s="256"/>
      <c r="S1141" s="257" t="str">
        <f t="shared" si="102"/>
        <v/>
      </c>
      <c r="T1141" s="253"/>
      <c r="U1141" s="258"/>
      <c r="V1141" s="253"/>
      <c r="W1141" s="253"/>
      <c r="X1141" s="253"/>
      <c r="Y1141" s="253"/>
      <c r="Z1141" s="258"/>
      <c r="AA1141" s="258"/>
      <c r="AB1141" s="259" t="str">
        <f t="shared" ca="1" si="103"/>
        <v/>
      </c>
      <c r="AC1141" s="253"/>
      <c r="AD1141" s="269"/>
      <c r="AE1141" s="260"/>
      <c r="AF1141" s="253" t="e">
        <f t="shared" ca="1" si="104"/>
        <v>#NUM!</v>
      </c>
      <c r="AG1141" s="259" t="str">
        <f t="shared" ca="1" si="105"/>
        <v/>
      </c>
      <c r="AI1141" s="228" t="str">
        <f t="shared" si="106"/>
        <v/>
      </c>
      <c r="AJ1141" s="228" t="str">
        <f t="shared" si="107"/>
        <v/>
      </c>
    </row>
    <row r="1142" spans="2:36" ht="16.8" hidden="1" thickBot="1" x14ac:dyDescent="0.35">
      <c r="B1142" s="252">
        <v>1137</v>
      </c>
      <c r="C1142" s="253"/>
      <c r="D1142" s="253"/>
      <c r="E1142" s="253"/>
      <c r="F1142" s="253"/>
      <c r="G1142" s="253"/>
      <c r="H1142" s="253"/>
      <c r="I1142" s="253"/>
      <c r="J1142" s="253"/>
      <c r="K1142" s="253"/>
      <c r="L1142" s="253"/>
      <c r="M1142" s="253"/>
      <c r="N1142" s="254"/>
      <c r="O1142" s="254"/>
      <c r="P1142" s="255"/>
      <c r="Q1142" s="256"/>
      <c r="R1142" s="256"/>
      <c r="S1142" s="257" t="str">
        <f t="shared" si="102"/>
        <v/>
      </c>
      <c r="T1142" s="253"/>
      <c r="U1142" s="258"/>
      <c r="V1142" s="253"/>
      <c r="W1142" s="253"/>
      <c r="X1142" s="253"/>
      <c r="Y1142" s="253"/>
      <c r="Z1142" s="258"/>
      <c r="AA1142" s="258"/>
      <c r="AB1142" s="259" t="str">
        <f t="shared" ca="1" si="103"/>
        <v/>
      </c>
      <c r="AC1142" s="253"/>
      <c r="AD1142" s="269"/>
      <c r="AE1142" s="260"/>
      <c r="AF1142" s="253" t="e">
        <f t="shared" ca="1" si="104"/>
        <v>#NUM!</v>
      </c>
      <c r="AG1142" s="259" t="str">
        <f t="shared" ca="1" si="105"/>
        <v/>
      </c>
      <c r="AI1142" s="228" t="str">
        <f t="shared" si="106"/>
        <v/>
      </c>
      <c r="AJ1142" s="228" t="str">
        <f t="shared" si="107"/>
        <v/>
      </c>
    </row>
    <row r="1143" spans="2:36" ht="16.8" hidden="1" thickBot="1" x14ac:dyDescent="0.35">
      <c r="B1143" s="252">
        <v>1138</v>
      </c>
      <c r="C1143" s="253"/>
      <c r="D1143" s="253"/>
      <c r="E1143" s="253"/>
      <c r="F1143" s="253"/>
      <c r="G1143" s="253"/>
      <c r="H1143" s="253"/>
      <c r="I1143" s="253"/>
      <c r="J1143" s="253"/>
      <c r="K1143" s="253"/>
      <c r="L1143" s="253"/>
      <c r="M1143" s="253"/>
      <c r="N1143" s="254"/>
      <c r="O1143" s="254"/>
      <c r="P1143" s="255"/>
      <c r="Q1143" s="256"/>
      <c r="R1143" s="256"/>
      <c r="S1143" s="257" t="str">
        <f t="shared" si="102"/>
        <v/>
      </c>
      <c r="T1143" s="253"/>
      <c r="U1143" s="258"/>
      <c r="V1143" s="253"/>
      <c r="W1143" s="253"/>
      <c r="X1143" s="253"/>
      <c r="Y1143" s="253"/>
      <c r="Z1143" s="258"/>
      <c r="AA1143" s="258"/>
      <c r="AB1143" s="259" t="str">
        <f t="shared" ca="1" si="103"/>
        <v/>
      </c>
      <c r="AC1143" s="253"/>
      <c r="AD1143" s="269"/>
      <c r="AE1143" s="260"/>
      <c r="AF1143" s="253" t="e">
        <f t="shared" ca="1" si="104"/>
        <v>#NUM!</v>
      </c>
      <c r="AG1143" s="259" t="str">
        <f t="shared" ca="1" si="105"/>
        <v/>
      </c>
      <c r="AI1143" s="228" t="str">
        <f t="shared" si="106"/>
        <v/>
      </c>
      <c r="AJ1143" s="228" t="str">
        <f t="shared" si="107"/>
        <v/>
      </c>
    </row>
    <row r="1144" spans="2:36" ht="16.8" hidden="1" thickBot="1" x14ac:dyDescent="0.35">
      <c r="B1144" s="252">
        <v>1139</v>
      </c>
      <c r="C1144" s="253"/>
      <c r="D1144" s="253"/>
      <c r="E1144" s="253"/>
      <c r="F1144" s="253"/>
      <c r="G1144" s="253"/>
      <c r="H1144" s="253"/>
      <c r="I1144" s="253"/>
      <c r="J1144" s="253"/>
      <c r="K1144" s="253"/>
      <c r="L1144" s="253"/>
      <c r="M1144" s="253"/>
      <c r="N1144" s="254"/>
      <c r="O1144" s="254"/>
      <c r="P1144" s="255"/>
      <c r="Q1144" s="256"/>
      <c r="R1144" s="256"/>
      <c r="S1144" s="257" t="str">
        <f t="shared" si="102"/>
        <v/>
      </c>
      <c r="T1144" s="253"/>
      <c r="U1144" s="258"/>
      <c r="V1144" s="253"/>
      <c r="W1144" s="253"/>
      <c r="X1144" s="253"/>
      <c r="Y1144" s="253"/>
      <c r="Z1144" s="258"/>
      <c r="AA1144" s="258"/>
      <c r="AB1144" s="259" t="str">
        <f t="shared" ca="1" si="103"/>
        <v/>
      </c>
      <c r="AC1144" s="253"/>
      <c r="AD1144" s="269"/>
      <c r="AE1144" s="260"/>
      <c r="AF1144" s="253" t="e">
        <f t="shared" ca="1" si="104"/>
        <v>#NUM!</v>
      </c>
      <c r="AG1144" s="259" t="str">
        <f t="shared" ca="1" si="105"/>
        <v/>
      </c>
      <c r="AI1144" s="228" t="str">
        <f t="shared" si="106"/>
        <v/>
      </c>
      <c r="AJ1144" s="228" t="str">
        <f t="shared" si="107"/>
        <v/>
      </c>
    </row>
    <row r="1145" spans="2:36" ht="16.8" hidden="1" thickBot="1" x14ac:dyDescent="0.35">
      <c r="B1145" s="252">
        <v>1140</v>
      </c>
      <c r="C1145" s="253"/>
      <c r="D1145" s="253"/>
      <c r="E1145" s="253"/>
      <c r="F1145" s="253"/>
      <c r="G1145" s="253"/>
      <c r="H1145" s="253"/>
      <c r="I1145" s="253"/>
      <c r="J1145" s="253"/>
      <c r="K1145" s="253"/>
      <c r="L1145" s="253"/>
      <c r="M1145" s="253"/>
      <c r="N1145" s="254"/>
      <c r="O1145" s="254"/>
      <c r="P1145" s="255"/>
      <c r="Q1145" s="256"/>
      <c r="R1145" s="256"/>
      <c r="S1145" s="257" t="str">
        <f t="shared" si="102"/>
        <v/>
      </c>
      <c r="T1145" s="253"/>
      <c r="U1145" s="258"/>
      <c r="V1145" s="253"/>
      <c r="W1145" s="253"/>
      <c r="X1145" s="253"/>
      <c r="Y1145" s="253"/>
      <c r="Z1145" s="258"/>
      <c r="AA1145" s="258"/>
      <c r="AB1145" s="259" t="str">
        <f t="shared" ca="1" si="103"/>
        <v/>
      </c>
      <c r="AC1145" s="253"/>
      <c r="AD1145" s="269"/>
      <c r="AE1145" s="260"/>
      <c r="AF1145" s="253" t="e">
        <f t="shared" ca="1" si="104"/>
        <v>#NUM!</v>
      </c>
      <c r="AG1145" s="259" t="str">
        <f t="shared" ca="1" si="105"/>
        <v/>
      </c>
      <c r="AI1145" s="228" t="str">
        <f t="shared" si="106"/>
        <v/>
      </c>
      <c r="AJ1145" s="228" t="str">
        <f t="shared" si="107"/>
        <v/>
      </c>
    </row>
    <row r="1146" spans="2:36" ht="16.8" hidden="1" thickBot="1" x14ac:dyDescent="0.35">
      <c r="B1146" s="252">
        <v>1141</v>
      </c>
      <c r="C1146" s="253"/>
      <c r="D1146" s="253"/>
      <c r="E1146" s="253"/>
      <c r="F1146" s="253"/>
      <c r="G1146" s="253"/>
      <c r="H1146" s="253"/>
      <c r="I1146" s="253"/>
      <c r="J1146" s="253"/>
      <c r="K1146" s="253"/>
      <c r="L1146" s="253"/>
      <c r="M1146" s="253"/>
      <c r="N1146" s="254"/>
      <c r="O1146" s="254"/>
      <c r="P1146" s="255"/>
      <c r="Q1146" s="256"/>
      <c r="R1146" s="256"/>
      <c r="S1146" s="257" t="str">
        <f t="shared" si="102"/>
        <v/>
      </c>
      <c r="T1146" s="253"/>
      <c r="U1146" s="258"/>
      <c r="V1146" s="253"/>
      <c r="W1146" s="253"/>
      <c r="X1146" s="253"/>
      <c r="Y1146" s="253"/>
      <c r="Z1146" s="258"/>
      <c r="AA1146" s="258"/>
      <c r="AB1146" s="259" t="str">
        <f t="shared" ca="1" si="103"/>
        <v/>
      </c>
      <c r="AC1146" s="253"/>
      <c r="AD1146" s="269"/>
      <c r="AE1146" s="260"/>
      <c r="AF1146" s="253" t="e">
        <f t="shared" ca="1" si="104"/>
        <v>#NUM!</v>
      </c>
      <c r="AG1146" s="259" t="str">
        <f t="shared" ca="1" si="105"/>
        <v/>
      </c>
      <c r="AI1146" s="228" t="str">
        <f t="shared" si="106"/>
        <v/>
      </c>
      <c r="AJ1146" s="228" t="str">
        <f t="shared" si="107"/>
        <v/>
      </c>
    </row>
    <row r="1147" spans="2:36" ht="16.8" hidden="1" thickBot="1" x14ac:dyDescent="0.35">
      <c r="B1147" s="252">
        <v>1142</v>
      </c>
      <c r="C1147" s="253"/>
      <c r="D1147" s="253"/>
      <c r="E1147" s="253"/>
      <c r="F1147" s="253"/>
      <c r="G1147" s="253"/>
      <c r="H1147" s="253"/>
      <c r="I1147" s="253"/>
      <c r="J1147" s="253"/>
      <c r="K1147" s="253"/>
      <c r="L1147" s="253"/>
      <c r="M1147" s="253"/>
      <c r="N1147" s="254"/>
      <c r="O1147" s="254"/>
      <c r="P1147" s="255"/>
      <c r="Q1147" s="256"/>
      <c r="R1147" s="256"/>
      <c r="S1147" s="257" t="str">
        <f t="shared" si="102"/>
        <v/>
      </c>
      <c r="T1147" s="253"/>
      <c r="U1147" s="258"/>
      <c r="V1147" s="253"/>
      <c r="W1147" s="253"/>
      <c r="X1147" s="253"/>
      <c r="Y1147" s="253"/>
      <c r="Z1147" s="258"/>
      <c r="AA1147" s="258"/>
      <c r="AB1147" s="259" t="str">
        <f t="shared" ca="1" si="103"/>
        <v/>
      </c>
      <c r="AC1147" s="253"/>
      <c r="AD1147" s="269"/>
      <c r="AE1147" s="260"/>
      <c r="AF1147" s="253" t="e">
        <f t="shared" ca="1" si="104"/>
        <v>#NUM!</v>
      </c>
      <c r="AG1147" s="259" t="str">
        <f t="shared" ca="1" si="105"/>
        <v/>
      </c>
      <c r="AI1147" s="228" t="str">
        <f t="shared" si="106"/>
        <v/>
      </c>
      <c r="AJ1147" s="228" t="str">
        <f t="shared" si="107"/>
        <v/>
      </c>
    </row>
    <row r="1148" spans="2:36" ht="16.8" hidden="1" thickBot="1" x14ac:dyDescent="0.35">
      <c r="B1148" s="252">
        <v>1143</v>
      </c>
      <c r="C1148" s="253"/>
      <c r="D1148" s="253"/>
      <c r="E1148" s="253"/>
      <c r="F1148" s="253"/>
      <c r="G1148" s="253"/>
      <c r="H1148" s="253"/>
      <c r="I1148" s="253"/>
      <c r="J1148" s="253"/>
      <c r="K1148" s="253"/>
      <c r="L1148" s="253"/>
      <c r="M1148" s="253"/>
      <c r="N1148" s="254"/>
      <c r="O1148" s="254"/>
      <c r="P1148" s="255"/>
      <c r="Q1148" s="256"/>
      <c r="R1148" s="256"/>
      <c r="S1148" s="257" t="str">
        <f t="shared" si="102"/>
        <v/>
      </c>
      <c r="T1148" s="253"/>
      <c r="U1148" s="258"/>
      <c r="V1148" s="253"/>
      <c r="W1148" s="253"/>
      <c r="X1148" s="253"/>
      <c r="Y1148" s="253"/>
      <c r="Z1148" s="258"/>
      <c r="AA1148" s="258"/>
      <c r="AB1148" s="259" t="str">
        <f t="shared" ca="1" si="103"/>
        <v/>
      </c>
      <c r="AC1148" s="253"/>
      <c r="AD1148" s="269"/>
      <c r="AE1148" s="260"/>
      <c r="AF1148" s="253" t="e">
        <f t="shared" ca="1" si="104"/>
        <v>#NUM!</v>
      </c>
      <c r="AG1148" s="259" t="str">
        <f t="shared" ca="1" si="105"/>
        <v/>
      </c>
      <c r="AI1148" s="228" t="str">
        <f t="shared" si="106"/>
        <v/>
      </c>
      <c r="AJ1148" s="228" t="str">
        <f t="shared" si="107"/>
        <v/>
      </c>
    </row>
    <row r="1149" spans="2:36" ht="16.8" hidden="1" thickBot="1" x14ac:dyDescent="0.35">
      <c r="B1149" s="252">
        <v>1144</v>
      </c>
      <c r="C1149" s="253"/>
      <c r="D1149" s="253"/>
      <c r="E1149" s="253"/>
      <c r="F1149" s="253"/>
      <c r="G1149" s="253"/>
      <c r="H1149" s="253"/>
      <c r="I1149" s="253"/>
      <c r="J1149" s="253"/>
      <c r="K1149" s="253"/>
      <c r="L1149" s="253"/>
      <c r="M1149" s="253"/>
      <c r="N1149" s="254"/>
      <c r="O1149" s="254"/>
      <c r="P1149" s="255"/>
      <c r="Q1149" s="256"/>
      <c r="R1149" s="256"/>
      <c r="S1149" s="257" t="str">
        <f t="shared" si="102"/>
        <v/>
      </c>
      <c r="T1149" s="253"/>
      <c r="U1149" s="258"/>
      <c r="V1149" s="253"/>
      <c r="W1149" s="253"/>
      <c r="X1149" s="253"/>
      <c r="Y1149" s="253"/>
      <c r="Z1149" s="258"/>
      <c r="AA1149" s="258"/>
      <c r="AB1149" s="259" t="str">
        <f t="shared" ca="1" si="103"/>
        <v/>
      </c>
      <c r="AC1149" s="253"/>
      <c r="AD1149" s="269"/>
      <c r="AE1149" s="260"/>
      <c r="AF1149" s="253" t="e">
        <f t="shared" ca="1" si="104"/>
        <v>#NUM!</v>
      </c>
      <c r="AG1149" s="259" t="str">
        <f t="shared" ca="1" si="105"/>
        <v/>
      </c>
      <c r="AI1149" s="228" t="str">
        <f t="shared" si="106"/>
        <v/>
      </c>
      <c r="AJ1149" s="228" t="str">
        <f t="shared" si="107"/>
        <v/>
      </c>
    </row>
    <row r="1150" spans="2:36" ht="16.8" hidden="1" thickBot="1" x14ac:dyDescent="0.35">
      <c r="B1150" s="252">
        <v>1145</v>
      </c>
      <c r="C1150" s="253"/>
      <c r="D1150" s="253"/>
      <c r="E1150" s="253"/>
      <c r="F1150" s="253"/>
      <c r="G1150" s="253"/>
      <c r="H1150" s="253"/>
      <c r="I1150" s="253"/>
      <c r="J1150" s="253"/>
      <c r="K1150" s="253"/>
      <c r="L1150" s="253"/>
      <c r="M1150" s="253"/>
      <c r="N1150" s="254"/>
      <c r="O1150" s="254"/>
      <c r="P1150" s="255"/>
      <c r="Q1150" s="256"/>
      <c r="R1150" s="256"/>
      <c r="S1150" s="257" t="str">
        <f t="shared" si="102"/>
        <v/>
      </c>
      <c r="T1150" s="253"/>
      <c r="U1150" s="258"/>
      <c r="V1150" s="253"/>
      <c r="W1150" s="253"/>
      <c r="X1150" s="253"/>
      <c r="Y1150" s="253"/>
      <c r="Z1150" s="258"/>
      <c r="AA1150" s="258"/>
      <c r="AB1150" s="259" t="str">
        <f t="shared" ca="1" si="103"/>
        <v/>
      </c>
      <c r="AC1150" s="253"/>
      <c r="AD1150" s="269"/>
      <c r="AE1150" s="260"/>
      <c r="AF1150" s="253" t="e">
        <f t="shared" ca="1" si="104"/>
        <v>#NUM!</v>
      </c>
      <c r="AG1150" s="259" t="str">
        <f t="shared" ca="1" si="105"/>
        <v/>
      </c>
      <c r="AI1150" s="228" t="str">
        <f t="shared" si="106"/>
        <v/>
      </c>
      <c r="AJ1150" s="228" t="str">
        <f t="shared" si="107"/>
        <v/>
      </c>
    </row>
    <row r="1151" spans="2:36" ht="16.8" hidden="1" thickBot="1" x14ac:dyDescent="0.35">
      <c r="B1151" s="252">
        <v>1146</v>
      </c>
      <c r="C1151" s="253"/>
      <c r="D1151" s="253"/>
      <c r="E1151" s="253"/>
      <c r="F1151" s="253"/>
      <c r="G1151" s="253"/>
      <c r="H1151" s="253"/>
      <c r="I1151" s="253"/>
      <c r="J1151" s="253"/>
      <c r="K1151" s="253"/>
      <c r="L1151" s="253"/>
      <c r="M1151" s="253"/>
      <c r="N1151" s="254"/>
      <c r="O1151" s="254"/>
      <c r="P1151" s="255"/>
      <c r="Q1151" s="256"/>
      <c r="R1151" s="256"/>
      <c r="S1151" s="257" t="str">
        <f t="shared" si="102"/>
        <v/>
      </c>
      <c r="T1151" s="253"/>
      <c r="U1151" s="258"/>
      <c r="V1151" s="253"/>
      <c r="W1151" s="253"/>
      <c r="X1151" s="253"/>
      <c r="Y1151" s="253"/>
      <c r="Z1151" s="258"/>
      <c r="AA1151" s="258"/>
      <c r="AB1151" s="259" t="str">
        <f t="shared" ca="1" si="103"/>
        <v/>
      </c>
      <c r="AC1151" s="253"/>
      <c r="AD1151" s="269"/>
      <c r="AE1151" s="260"/>
      <c r="AF1151" s="253" t="e">
        <f t="shared" ca="1" si="104"/>
        <v>#NUM!</v>
      </c>
      <c r="AG1151" s="259" t="str">
        <f t="shared" ca="1" si="105"/>
        <v/>
      </c>
      <c r="AI1151" s="228" t="str">
        <f t="shared" si="106"/>
        <v/>
      </c>
      <c r="AJ1151" s="228" t="str">
        <f t="shared" si="107"/>
        <v/>
      </c>
    </row>
    <row r="1152" spans="2:36" ht="16.8" hidden="1" thickBot="1" x14ac:dyDescent="0.35">
      <c r="B1152" s="252">
        <v>1147</v>
      </c>
      <c r="C1152" s="253"/>
      <c r="D1152" s="253"/>
      <c r="E1152" s="253"/>
      <c r="F1152" s="253"/>
      <c r="G1152" s="253"/>
      <c r="H1152" s="253"/>
      <c r="I1152" s="253"/>
      <c r="J1152" s="253"/>
      <c r="K1152" s="253"/>
      <c r="L1152" s="253"/>
      <c r="M1152" s="253"/>
      <c r="N1152" s="254"/>
      <c r="O1152" s="254"/>
      <c r="P1152" s="255"/>
      <c r="Q1152" s="256"/>
      <c r="R1152" s="256"/>
      <c r="S1152" s="257" t="str">
        <f t="shared" si="102"/>
        <v/>
      </c>
      <c r="T1152" s="253"/>
      <c r="U1152" s="258"/>
      <c r="V1152" s="253"/>
      <c r="W1152" s="253"/>
      <c r="X1152" s="253"/>
      <c r="Y1152" s="253"/>
      <c r="Z1152" s="258"/>
      <c r="AA1152" s="258"/>
      <c r="AB1152" s="259" t="str">
        <f t="shared" ca="1" si="103"/>
        <v/>
      </c>
      <c r="AC1152" s="253"/>
      <c r="AD1152" s="269"/>
      <c r="AE1152" s="260"/>
      <c r="AF1152" s="253" t="e">
        <f t="shared" ca="1" si="104"/>
        <v>#NUM!</v>
      </c>
      <c r="AG1152" s="259" t="str">
        <f t="shared" ca="1" si="105"/>
        <v/>
      </c>
      <c r="AI1152" s="228" t="str">
        <f t="shared" si="106"/>
        <v/>
      </c>
      <c r="AJ1152" s="228" t="str">
        <f t="shared" si="107"/>
        <v/>
      </c>
    </row>
    <row r="1153" spans="2:36" ht="16.8" hidden="1" thickBot="1" x14ac:dyDescent="0.35">
      <c r="B1153" s="252">
        <v>1148</v>
      </c>
      <c r="C1153" s="253"/>
      <c r="D1153" s="253"/>
      <c r="E1153" s="253"/>
      <c r="F1153" s="253"/>
      <c r="G1153" s="253"/>
      <c r="H1153" s="253"/>
      <c r="I1153" s="253"/>
      <c r="J1153" s="253"/>
      <c r="K1153" s="253"/>
      <c r="L1153" s="253"/>
      <c r="M1153" s="253"/>
      <c r="N1153" s="254"/>
      <c r="O1153" s="254"/>
      <c r="P1153" s="255"/>
      <c r="Q1153" s="256"/>
      <c r="R1153" s="256"/>
      <c r="S1153" s="257" t="str">
        <f t="shared" si="102"/>
        <v/>
      </c>
      <c r="T1153" s="253"/>
      <c r="U1153" s="258"/>
      <c r="V1153" s="253"/>
      <c r="W1153" s="253"/>
      <c r="X1153" s="253"/>
      <c r="Y1153" s="253"/>
      <c r="Z1153" s="258"/>
      <c r="AA1153" s="258"/>
      <c r="AB1153" s="259" t="str">
        <f t="shared" ca="1" si="103"/>
        <v/>
      </c>
      <c r="AC1153" s="253"/>
      <c r="AD1153" s="269"/>
      <c r="AE1153" s="260"/>
      <c r="AF1153" s="253" t="e">
        <f t="shared" ca="1" si="104"/>
        <v>#NUM!</v>
      </c>
      <c r="AG1153" s="259" t="str">
        <f t="shared" ca="1" si="105"/>
        <v/>
      </c>
      <c r="AI1153" s="228" t="str">
        <f t="shared" si="106"/>
        <v/>
      </c>
      <c r="AJ1153" s="228" t="str">
        <f t="shared" si="107"/>
        <v/>
      </c>
    </row>
    <row r="1154" spans="2:36" ht="16.8" hidden="1" thickBot="1" x14ac:dyDescent="0.35">
      <c r="B1154" s="252">
        <v>1149</v>
      </c>
      <c r="C1154" s="253"/>
      <c r="D1154" s="253"/>
      <c r="E1154" s="253"/>
      <c r="F1154" s="253"/>
      <c r="G1154" s="253"/>
      <c r="H1154" s="253"/>
      <c r="I1154" s="253"/>
      <c r="J1154" s="253"/>
      <c r="K1154" s="253"/>
      <c r="L1154" s="253"/>
      <c r="M1154" s="253"/>
      <c r="N1154" s="254"/>
      <c r="O1154" s="254"/>
      <c r="P1154" s="255"/>
      <c r="Q1154" s="256"/>
      <c r="R1154" s="256"/>
      <c r="S1154" s="257" t="str">
        <f t="shared" si="102"/>
        <v/>
      </c>
      <c r="T1154" s="253"/>
      <c r="U1154" s="258"/>
      <c r="V1154" s="253"/>
      <c r="W1154" s="253"/>
      <c r="X1154" s="253"/>
      <c r="Y1154" s="253"/>
      <c r="Z1154" s="258"/>
      <c r="AA1154" s="258"/>
      <c r="AB1154" s="259" t="str">
        <f t="shared" ca="1" si="103"/>
        <v/>
      </c>
      <c r="AC1154" s="253"/>
      <c r="AD1154" s="269"/>
      <c r="AE1154" s="260"/>
      <c r="AF1154" s="253" t="e">
        <f t="shared" ca="1" si="104"/>
        <v>#NUM!</v>
      </c>
      <c r="AG1154" s="259" t="str">
        <f t="shared" ca="1" si="105"/>
        <v/>
      </c>
      <c r="AI1154" s="228" t="str">
        <f t="shared" si="106"/>
        <v/>
      </c>
      <c r="AJ1154" s="228" t="str">
        <f t="shared" si="107"/>
        <v/>
      </c>
    </row>
    <row r="1155" spans="2:36" ht="16.8" hidden="1" thickBot="1" x14ac:dyDescent="0.35">
      <c r="B1155" s="252">
        <v>1150</v>
      </c>
      <c r="C1155" s="253"/>
      <c r="D1155" s="253"/>
      <c r="E1155" s="253"/>
      <c r="F1155" s="253"/>
      <c r="G1155" s="253"/>
      <c r="H1155" s="253"/>
      <c r="I1155" s="253"/>
      <c r="J1155" s="253"/>
      <c r="K1155" s="253"/>
      <c r="L1155" s="253"/>
      <c r="M1155" s="253"/>
      <c r="N1155" s="254"/>
      <c r="O1155" s="254"/>
      <c r="P1155" s="255"/>
      <c r="Q1155" s="256"/>
      <c r="R1155" s="256"/>
      <c r="S1155" s="257" t="str">
        <f t="shared" si="102"/>
        <v/>
      </c>
      <c r="T1155" s="253"/>
      <c r="U1155" s="258"/>
      <c r="V1155" s="253"/>
      <c r="W1155" s="253"/>
      <c r="X1155" s="253"/>
      <c r="Y1155" s="253"/>
      <c r="Z1155" s="258"/>
      <c r="AA1155" s="258"/>
      <c r="AB1155" s="259" t="str">
        <f t="shared" ca="1" si="103"/>
        <v/>
      </c>
      <c r="AC1155" s="253"/>
      <c r="AD1155" s="269"/>
      <c r="AE1155" s="260"/>
      <c r="AF1155" s="253" t="e">
        <f t="shared" ca="1" si="104"/>
        <v>#NUM!</v>
      </c>
      <c r="AG1155" s="259" t="str">
        <f t="shared" ca="1" si="105"/>
        <v/>
      </c>
      <c r="AI1155" s="228" t="str">
        <f t="shared" si="106"/>
        <v/>
      </c>
      <c r="AJ1155" s="228" t="str">
        <f t="shared" si="107"/>
        <v/>
      </c>
    </row>
    <row r="1156" spans="2:36" ht="16.8" hidden="1" thickBot="1" x14ac:dyDescent="0.35">
      <c r="B1156" s="252">
        <v>1151</v>
      </c>
      <c r="C1156" s="253"/>
      <c r="D1156" s="253"/>
      <c r="E1156" s="253"/>
      <c r="F1156" s="253"/>
      <c r="G1156" s="253"/>
      <c r="H1156" s="253"/>
      <c r="I1156" s="253"/>
      <c r="J1156" s="253"/>
      <c r="K1156" s="253"/>
      <c r="L1156" s="253"/>
      <c r="M1156" s="253"/>
      <c r="N1156" s="254"/>
      <c r="O1156" s="254"/>
      <c r="P1156" s="255"/>
      <c r="Q1156" s="256"/>
      <c r="R1156" s="256"/>
      <c r="S1156" s="257" t="str">
        <f t="shared" si="102"/>
        <v/>
      </c>
      <c r="T1156" s="253"/>
      <c r="U1156" s="258"/>
      <c r="V1156" s="253"/>
      <c r="W1156" s="253"/>
      <c r="X1156" s="253"/>
      <c r="Y1156" s="253"/>
      <c r="Z1156" s="258"/>
      <c r="AA1156" s="258"/>
      <c r="AB1156" s="259" t="str">
        <f t="shared" ca="1" si="103"/>
        <v/>
      </c>
      <c r="AC1156" s="253"/>
      <c r="AD1156" s="269"/>
      <c r="AE1156" s="260"/>
      <c r="AF1156" s="253" t="e">
        <f t="shared" ca="1" si="104"/>
        <v>#NUM!</v>
      </c>
      <c r="AG1156" s="259" t="str">
        <f t="shared" ca="1" si="105"/>
        <v/>
      </c>
      <c r="AI1156" s="228" t="str">
        <f t="shared" si="106"/>
        <v/>
      </c>
      <c r="AJ1156" s="228" t="str">
        <f t="shared" si="107"/>
        <v/>
      </c>
    </row>
    <row r="1157" spans="2:36" ht="16.8" hidden="1" thickBot="1" x14ac:dyDescent="0.35">
      <c r="B1157" s="252">
        <v>1152</v>
      </c>
      <c r="C1157" s="253"/>
      <c r="D1157" s="253"/>
      <c r="E1157" s="253"/>
      <c r="F1157" s="253"/>
      <c r="G1157" s="253"/>
      <c r="H1157" s="253"/>
      <c r="I1157" s="253"/>
      <c r="J1157" s="253"/>
      <c r="K1157" s="253"/>
      <c r="L1157" s="253"/>
      <c r="M1157" s="253"/>
      <c r="N1157" s="254"/>
      <c r="O1157" s="254"/>
      <c r="P1157" s="255"/>
      <c r="Q1157" s="256"/>
      <c r="R1157" s="256"/>
      <c r="S1157" s="257" t="str">
        <f t="shared" si="102"/>
        <v/>
      </c>
      <c r="T1157" s="253"/>
      <c r="U1157" s="258"/>
      <c r="V1157" s="253"/>
      <c r="W1157" s="253"/>
      <c r="X1157" s="253"/>
      <c r="Y1157" s="253"/>
      <c r="Z1157" s="258"/>
      <c r="AA1157" s="258"/>
      <c r="AB1157" s="259" t="str">
        <f t="shared" ca="1" si="103"/>
        <v/>
      </c>
      <c r="AC1157" s="253"/>
      <c r="AD1157" s="269"/>
      <c r="AE1157" s="260"/>
      <c r="AF1157" s="253" t="e">
        <f t="shared" ca="1" si="104"/>
        <v>#NUM!</v>
      </c>
      <c r="AG1157" s="259" t="str">
        <f t="shared" ca="1" si="105"/>
        <v/>
      </c>
      <c r="AI1157" s="228" t="str">
        <f t="shared" si="106"/>
        <v/>
      </c>
      <c r="AJ1157" s="228" t="str">
        <f t="shared" si="107"/>
        <v/>
      </c>
    </row>
    <row r="1158" spans="2:36" ht="16.8" hidden="1" thickBot="1" x14ac:dyDescent="0.35">
      <c r="B1158" s="252">
        <v>1153</v>
      </c>
      <c r="C1158" s="253"/>
      <c r="D1158" s="253"/>
      <c r="E1158" s="253"/>
      <c r="F1158" s="253"/>
      <c r="G1158" s="253"/>
      <c r="H1158" s="253"/>
      <c r="I1158" s="253"/>
      <c r="J1158" s="253"/>
      <c r="K1158" s="253"/>
      <c r="L1158" s="253"/>
      <c r="M1158" s="253"/>
      <c r="N1158" s="254"/>
      <c r="O1158" s="254"/>
      <c r="P1158" s="255"/>
      <c r="Q1158" s="256"/>
      <c r="R1158" s="256"/>
      <c r="S1158" s="257" t="str">
        <f t="shared" si="102"/>
        <v/>
      </c>
      <c r="T1158" s="253"/>
      <c r="U1158" s="258"/>
      <c r="V1158" s="253"/>
      <c r="W1158" s="253"/>
      <c r="X1158" s="253"/>
      <c r="Y1158" s="253"/>
      <c r="Z1158" s="258"/>
      <c r="AA1158" s="258"/>
      <c r="AB1158" s="259" t="str">
        <f t="shared" ca="1" si="103"/>
        <v/>
      </c>
      <c r="AC1158" s="253"/>
      <c r="AD1158" s="269"/>
      <c r="AE1158" s="260"/>
      <c r="AF1158" s="253" t="e">
        <f t="shared" ca="1" si="104"/>
        <v>#NUM!</v>
      </c>
      <c r="AG1158" s="259" t="str">
        <f t="shared" ca="1" si="105"/>
        <v/>
      </c>
      <c r="AI1158" s="228" t="str">
        <f t="shared" si="106"/>
        <v/>
      </c>
      <c r="AJ1158" s="228" t="str">
        <f t="shared" si="107"/>
        <v/>
      </c>
    </row>
    <row r="1159" spans="2:36" ht="16.8" hidden="1" thickBot="1" x14ac:dyDescent="0.35">
      <c r="B1159" s="252">
        <v>1154</v>
      </c>
      <c r="C1159" s="253"/>
      <c r="D1159" s="253"/>
      <c r="E1159" s="253"/>
      <c r="F1159" s="253"/>
      <c r="G1159" s="253"/>
      <c r="H1159" s="253"/>
      <c r="I1159" s="253"/>
      <c r="J1159" s="253"/>
      <c r="K1159" s="253"/>
      <c r="L1159" s="253"/>
      <c r="M1159" s="253"/>
      <c r="N1159" s="254"/>
      <c r="O1159" s="254"/>
      <c r="P1159" s="255"/>
      <c r="Q1159" s="256"/>
      <c r="R1159" s="256"/>
      <c r="S1159" s="257" t="str">
        <f t="shared" ref="S1159:S1195" si="108">IF(O1159&lt;&gt;0,IF(P1159&lt;&gt;0,SUM(P1159+Q1159*O1159+O1159*R1159),IF(Q1159&lt;&gt;0,SUM(P1159+Q1159*O1159+O1159*R1159),"")),IF(P1159&lt;&gt;0,SUM(P1159+Q1159*N1159+N1159*R1159),IF(Q1159&lt;&gt;0,SUM(P1159+Q1159*N1159+N1159*R1159),"")))</f>
        <v/>
      </c>
      <c r="T1159" s="253"/>
      <c r="U1159" s="258"/>
      <c r="V1159" s="253"/>
      <c r="W1159" s="253"/>
      <c r="X1159" s="253"/>
      <c r="Y1159" s="253"/>
      <c r="Z1159" s="258"/>
      <c r="AA1159" s="258"/>
      <c r="AB1159" s="259" t="str">
        <f t="shared" ref="AB1159:AB1195" ca="1" si="109">IFERROR(IF(Z1159&lt;&gt;"",IF(AA1159="",CONCATENATE(DATEDIF(Z1159,TODAY(),"D")," dias"),CONCATENATE(DATEDIF(Z1159,AA1159,"D")," dias")),""),"")</f>
        <v/>
      </c>
      <c r="AC1159" s="253"/>
      <c r="AD1159" s="269"/>
      <c r="AE1159" s="260"/>
      <c r="AF1159" s="253" t="e">
        <f t="shared" ref="AF1159:AF1195" ca="1" si="110">DATEDIF(TODAY(),U1159,"D")</f>
        <v>#NUM!</v>
      </c>
      <c r="AG1159" s="259" t="str">
        <f t="shared" ref="AG1159:AG1195" ca="1" si="111">IFERROR(IF(Z1159&lt;&gt;"",IF(AA1159="",DATEDIF(Z1159,TODAY(),"D"),DATEDIF(Z1159,AA1159,"D")),""),"")</f>
        <v/>
      </c>
      <c r="AI1159" s="228" t="str">
        <f t="shared" ref="AI1159:AI1199" si="112">IF(I1159&lt;&gt;"",IF(F1159&lt;&gt;"",CONCATENATE(I1159," - ",G1159," (",F1159,")"),CONCATENATE(I1159," - ",G1159)),"")</f>
        <v/>
      </c>
      <c r="AJ1159" s="228" t="str">
        <f t="shared" ref="AJ1159:AJ1199" si="113">IF(I1159&lt;&gt;"",IF(F1159&lt;&gt;"",CONCATENATE(I1159," - ",G1159," (",F1159,")"),CONCATENATE(I1159," - ",G1159)),"")</f>
        <v/>
      </c>
    </row>
    <row r="1160" spans="2:36" ht="16.8" hidden="1" thickBot="1" x14ac:dyDescent="0.35">
      <c r="B1160" s="252">
        <v>1155</v>
      </c>
      <c r="C1160" s="253"/>
      <c r="D1160" s="253"/>
      <c r="E1160" s="253"/>
      <c r="F1160" s="253"/>
      <c r="G1160" s="253"/>
      <c r="H1160" s="253"/>
      <c r="I1160" s="253"/>
      <c r="J1160" s="253"/>
      <c r="K1160" s="253"/>
      <c r="L1160" s="253"/>
      <c r="M1160" s="253"/>
      <c r="N1160" s="254"/>
      <c r="O1160" s="254"/>
      <c r="P1160" s="255"/>
      <c r="Q1160" s="256"/>
      <c r="R1160" s="256"/>
      <c r="S1160" s="257" t="str">
        <f t="shared" si="108"/>
        <v/>
      </c>
      <c r="T1160" s="253"/>
      <c r="U1160" s="258"/>
      <c r="V1160" s="253"/>
      <c r="W1160" s="253"/>
      <c r="X1160" s="253"/>
      <c r="Y1160" s="253"/>
      <c r="Z1160" s="258"/>
      <c r="AA1160" s="258"/>
      <c r="AB1160" s="259" t="str">
        <f t="shared" ca="1" si="109"/>
        <v/>
      </c>
      <c r="AC1160" s="253"/>
      <c r="AD1160" s="269"/>
      <c r="AE1160" s="260"/>
      <c r="AF1160" s="253" t="e">
        <f t="shared" ca="1" si="110"/>
        <v>#NUM!</v>
      </c>
      <c r="AG1160" s="259" t="str">
        <f t="shared" ca="1" si="111"/>
        <v/>
      </c>
      <c r="AI1160" s="228" t="str">
        <f t="shared" si="112"/>
        <v/>
      </c>
      <c r="AJ1160" s="228" t="str">
        <f t="shared" si="113"/>
        <v/>
      </c>
    </row>
    <row r="1161" spans="2:36" ht="16.8" hidden="1" thickBot="1" x14ac:dyDescent="0.35">
      <c r="B1161" s="252">
        <v>1156</v>
      </c>
      <c r="C1161" s="253"/>
      <c r="D1161" s="253"/>
      <c r="E1161" s="253"/>
      <c r="F1161" s="253"/>
      <c r="G1161" s="253"/>
      <c r="H1161" s="253"/>
      <c r="I1161" s="253"/>
      <c r="J1161" s="253"/>
      <c r="K1161" s="253"/>
      <c r="L1161" s="253"/>
      <c r="M1161" s="253"/>
      <c r="N1161" s="254"/>
      <c r="O1161" s="254"/>
      <c r="P1161" s="255"/>
      <c r="Q1161" s="256"/>
      <c r="R1161" s="256"/>
      <c r="S1161" s="257" t="str">
        <f t="shared" si="108"/>
        <v/>
      </c>
      <c r="T1161" s="253"/>
      <c r="U1161" s="258"/>
      <c r="V1161" s="253"/>
      <c r="W1161" s="253"/>
      <c r="X1161" s="253"/>
      <c r="Y1161" s="253"/>
      <c r="Z1161" s="258"/>
      <c r="AA1161" s="258"/>
      <c r="AB1161" s="259" t="str">
        <f t="shared" ca="1" si="109"/>
        <v/>
      </c>
      <c r="AC1161" s="253"/>
      <c r="AD1161" s="269"/>
      <c r="AE1161" s="260"/>
      <c r="AF1161" s="253" t="e">
        <f t="shared" ca="1" si="110"/>
        <v>#NUM!</v>
      </c>
      <c r="AG1161" s="259" t="str">
        <f t="shared" ca="1" si="111"/>
        <v/>
      </c>
      <c r="AI1161" s="228" t="str">
        <f t="shared" si="112"/>
        <v/>
      </c>
      <c r="AJ1161" s="228" t="str">
        <f t="shared" si="113"/>
        <v/>
      </c>
    </row>
    <row r="1162" spans="2:36" ht="16.8" hidden="1" thickBot="1" x14ac:dyDescent="0.35">
      <c r="B1162" s="252">
        <v>1157</v>
      </c>
      <c r="C1162" s="253"/>
      <c r="D1162" s="253"/>
      <c r="E1162" s="253"/>
      <c r="F1162" s="253"/>
      <c r="G1162" s="253"/>
      <c r="H1162" s="253"/>
      <c r="I1162" s="253"/>
      <c r="J1162" s="253"/>
      <c r="K1162" s="253"/>
      <c r="L1162" s="253"/>
      <c r="M1162" s="253"/>
      <c r="N1162" s="254"/>
      <c r="O1162" s="254"/>
      <c r="P1162" s="255"/>
      <c r="Q1162" s="256"/>
      <c r="R1162" s="256"/>
      <c r="S1162" s="257" t="str">
        <f t="shared" si="108"/>
        <v/>
      </c>
      <c r="T1162" s="253"/>
      <c r="U1162" s="258"/>
      <c r="V1162" s="253"/>
      <c r="W1162" s="253"/>
      <c r="X1162" s="253"/>
      <c r="Y1162" s="253"/>
      <c r="Z1162" s="258"/>
      <c r="AA1162" s="258"/>
      <c r="AB1162" s="259" t="str">
        <f t="shared" ca="1" si="109"/>
        <v/>
      </c>
      <c r="AC1162" s="253"/>
      <c r="AD1162" s="269"/>
      <c r="AE1162" s="260"/>
      <c r="AF1162" s="253" t="e">
        <f t="shared" ca="1" si="110"/>
        <v>#NUM!</v>
      </c>
      <c r="AG1162" s="259" t="str">
        <f t="shared" ca="1" si="111"/>
        <v/>
      </c>
      <c r="AI1162" s="228" t="str">
        <f t="shared" si="112"/>
        <v/>
      </c>
      <c r="AJ1162" s="228" t="str">
        <f t="shared" si="113"/>
        <v/>
      </c>
    </row>
    <row r="1163" spans="2:36" ht="16.8" hidden="1" thickBot="1" x14ac:dyDescent="0.35">
      <c r="B1163" s="252">
        <v>1158</v>
      </c>
      <c r="C1163" s="253"/>
      <c r="D1163" s="253"/>
      <c r="E1163" s="253"/>
      <c r="F1163" s="253"/>
      <c r="G1163" s="253"/>
      <c r="H1163" s="253"/>
      <c r="I1163" s="253"/>
      <c r="J1163" s="253"/>
      <c r="K1163" s="253"/>
      <c r="L1163" s="253"/>
      <c r="M1163" s="253"/>
      <c r="N1163" s="254"/>
      <c r="O1163" s="254"/>
      <c r="P1163" s="255"/>
      <c r="Q1163" s="256"/>
      <c r="R1163" s="256"/>
      <c r="S1163" s="257" t="str">
        <f t="shared" si="108"/>
        <v/>
      </c>
      <c r="T1163" s="253"/>
      <c r="U1163" s="258"/>
      <c r="V1163" s="253"/>
      <c r="W1163" s="253"/>
      <c r="X1163" s="253"/>
      <c r="Y1163" s="253"/>
      <c r="Z1163" s="258"/>
      <c r="AA1163" s="258"/>
      <c r="AB1163" s="259" t="str">
        <f t="shared" ca="1" si="109"/>
        <v/>
      </c>
      <c r="AC1163" s="253"/>
      <c r="AD1163" s="269"/>
      <c r="AE1163" s="260"/>
      <c r="AF1163" s="253" t="e">
        <f t="shared" ca="1" si="110"/>
        <v>#NUM!</v>
      </c>
      <c r="AG1163" s="259" t="str">
        <f t="shared" ca="1" si="111"/>
        <v/>
      </c>
      <c r="AI1163" s="228" t="str">
        <f t="shared" si="112"/>
        <v/>
      </c>
      <c r="AJ1163" s="228" t="str">
        <f t="shared" si="113"/>
        <v/>
      </c>
    </row>
    <row r="1164" spans="2:36" ht="16.8" hidden="1" thickBot="1" x14ac:dyDescent="0.35">
      <c r="B1164" s="252">
        <v>1159</v>
      </c>
      <c r="C1164" s="253"/>
      <c r="D1164" s="253"/>
      <c r="E1164" s="253"/>
      <c r="F1164" s="253"/>
      <c r="G1164" s="253"/>
      <c r="H1164" s="253"/>
      <c r="I1164" s="253"/>
      <c r="J1164" s="253"/>
      <c r="K1164" s="253"/>
      <c r="L1164" s="253"/>
      <c r="M1164" s="253"/>
      <c r="N1164" s="254"/>
      <c r="O1164" s="254"/>
      <c r="P1164" s="255"/>
      <c r="Q1164" s="256"/>
      <c r="R1164" s="256"/>
      <c r="S1164" s="257" t="str">
        <f t="shared" si="108"/>
        <v/>
      </c>
      <c r="T1164" s="253"/>
      <c r="U1164" s="258"/>
      <c r="V1164" s="253"/>
      <c r="W1164" s="253"/>
      <c r="X1164" s="253"/>
      <c r="Y1164" s="253"/>
      <c r="Z1164" s="258"/>
      <c r="AA1164" s="258"/>
      <c r="AB1164" s="259" t="str">
        <f t="shared" ca="1" si="109"/>
        <v/>
      </c>
      <c r="AC1164" s="253"/>
      <c r="AD1164" s="269"/>
      <c r="AE1164" s="260"/>
      <c r="AF1164" s="253" t="e">
        <f t="shared" ca="1" si="110"/>
        <v>#NUM!</v>
      </c>
      <c r="AG1164" s="259" t="str">
        <f t="shared" ca="1" si="111"/>
        <v/>
      </c>
      <c r="AI1164" s="228" t="str">
        <f t="shared" si="112"/>
        <v/>
      </c>
      <c r="AJ1164" s="228" t="str">
        <f t="shared" si="113"/>
        <v/>
      </c>
    </row>
    <row r="1165" spans="2:36" ht="16.8" hidden="1" thickBot="1" x14ac:dyDescent="0.35">
      <c r="B1165" s="252">
        <v>1160</v>
      </c>
      <c r="C1165" s="253"/>
      <c r="D1165" s="253"/>
      <c r="E1165" s="253"/>
      <c r="F1165" s="253"/>
      <c r="G1165" s="253"/>
      <c r="H1165" s="253"/>
      <c r="I1165" s="253"/>
      <c r="J1165" s="253"/>
      <c r="K1165" s="253"/>
      <c r="L1165" s="253"/>
      <c r="M1165" s="253"/>
      <c r="N1165" s="254"/>
      <c r="O1165" s="254"/>
      <c r="P1165" s="255"/>
      <c r="Q1165" s="256"/>
      <c r="R1165" s="256"/>
      <c r="S1165" s="257" t="str">
        <f t="shared" si="108"/>
        <v/>
      </c>
      <c r="T1165" s="253"/>
      <c r="U1165" s="258"/>
      <c r="V1165" s="253"/>
      <c r="W1165" s="253"/>
      <c r="X1165" s="253"/>
      <c r="Y1165" s="253"/>
      <c r="Z1165" s="258"/>
      <c r="AA1165" s="258"/>
      <c r="AB1165" s="259" t="str">
        <f t="shared" ca="1" si="109"/>
        <v/>
      </c>
      <c r="AC1165" s="253"/>
      <c r="AD1165" s="269"/>
      <c r="AE1165" s="260"/>
      <c r="AF1165" s="253" t="e">
        <f t="shared" ca="1" si="110"/>
        <v>#NUM!</v>
      </c>
      <c r="AG1165" s="259" t="str">
        <f t="shared" ca="1" si="111"/>
        <v/>
      </c>
      <c r="AI1165" s="228" t="str">
        <f t="shared" si="112"/>
        <v/>
      </c>
      <c r="AJ1165" s="228" t="str">
        <f t="shared" si="113"/>
        <v/>
      </c>
    </row>
    <row r="1166" spans="2:36" ht="16.8" hidden="1" thickBot="1" x14ac:dyDescent="0.35">
      <c r="B1166" s="252">
        <v>1161</v>
      </c>
      <c r="C1166" s="253"/>
      <c r="D1166" s="253"/>
      <c r="E1166" s="253"/>
      <c r="F1166" s="253"/>
      <c r="G1166" s="253"/>
      <c r="H1166" s="253"/>
      <c r="I1166" s="253"/>
      <c r="J1166" s="253"/>
      <c r="K1166" s="253"/>
      <c r="L1166" s="253"/>
      <c r="M1166" s="253"/>
      <c r="N1166" s="254"/>
      <c r="O1166" s="254"/>
      <c r="P1166" s="255"/>
      <c r="Q1166" s="256"/>
      <c r="R1166" s="256"/>
      <c r="S1166" s="257" t="str">
        <f t="shared" si="108"/>
        <v/>
      </c>
      <c r="T1166" s="253"/>
      <c r="U1166" s="258"/>
      <c r="V1166" s="253"/>
      <c r="W1166" s="253"/>
      <c r="X1166" s="253"/>
      <c r="Y1166" s="253"/>
      <c r="Z1166" s="258"/>
      <c r="AA1166" s="258"/>
      <c r="AB1166" s="259" t="str">
        <f t="shared" ca="1" si="109"/>
        <v/>
      </c>
      <c r="AC1166" s="253"/>
      <c r="AD1166" s="269"/>
      <c r="AE1166" s="260"/>
      <c r="AF1166" s="253" t="e">
        <f t="shared" ca="1" si="110"/>
        <v>#NUM!</v>
      </c>
      <c r="AG1166" s="259" t="str">
        <f t="shared" ca="1" si="111"/>
        <v/>
      </c>
      <c r="AI1166" s="228" t="str">
        <f t="shared" si="112"/>
        <v/>
      </c>
      <c r="AJ1166" s="228" t="str">
        <f t="shared" si="113"/>
        <v/>
      </c>
    </row>
    <row r="1167" spans="2:36" ht="16.8" hidden="1" thickBot="1" x14ac:dyDescent="0.35">
      <c r="B1167" s="252">
        <v>1162</v>
      </c>
      <c r="C1167" s="253"/>
      <c r="D1167" s="253"/>
      <c r="E1167" s="253"/>
      <c r="F1167" s="253"/>
      <c r="G1167" s="253"/>
      <c r="H1167" s="253"/>
      <c r="I1167" s="253"/>
      <c r="J1167" s="253"/>
      <c r="K1167" s="253"/>
      <c r="L1167" s="253"/>
      <c r="M1167" s="253"/>
      <c r="N1167" s="254"/>
      <c r="O1167" s="254"/>
      <c r="P1167" s="255"/>
      <c r="Q1167" s="256"/>
      <c r="R1167" s="256"/>
      <c r="S1167" s="257" t="str">
        <f t="shared" si="108"/>
        <v/>
      </c>
      <c r="T1167" s="253"/>
      <c r="U1167" s="258"/>
      <c r="V1167" s="253"/>
      <c r="W1167" s="253"/>
      <c r="X1167" s="253"/>
      <c r="Y1167" s="253"/>
      <c r="Z1167" s="258"/>
      <c r="AA1167" s="258"/>
      <c r="AB1167" s="259" t="str">
        <f t="shared" ca="1" si="109"/>
        <v/>
      </c>
      <c r="AC1167" s="253"/>
      <c r="AD1167" s="269"/>
      <c r="AE1167" s="260"/>
      <c r="AF1167" s="253" t="e">
        <f t="shared" ca="1" si="110"/>
        <v>#NUM!</v>
      </c>
      <c r="AG1167" s="259" t="str">
        <f t="shared" ca="1" si="111"/>
        <v/>
      </c>
      <c r="AI1167" s="228" t="str">
        <f t="shared" si="112"/>
        <v/>
      </c>
      <c r="AJ1167" s="228" t="str">
        <f t="shared" si="113"/>
        <v/>
      </c>
    </row>
    <row r="1168" spans="2:36" ht="16.8" hidden="1" thickBot="1" x14ac:dyDescent="0.35">
      <c r="B1168" s="252">
        <v>1163</v>
      </c>
      <c r="C1168" s="253"/>
      <c r="D1168" s="253"/>
      <c r="E1168" s="253"/>
      <c r="F1168" s="253"/>
      <c r="G1168" s="253"/>
      <c r="H1168" s="253"/>
      <c r="I1168" s="253"/>
      <c r="J1168" s="253"/>
      <c r="K1168" s="253"/>
      <c r="L1168" s="253"/>
      <c r="M1168" s="253"/>
      <c r="N1168" s="254"/>
      <c r="O1168" s="254"/>
      <c r="P1168" s="255"/>
      <c r="Q1168" s="256"/>
      <c r="R1168" s="256"/>
      <c r="S1168" s="257" t="str">
        <f t="shared" si="108"/>
        <v/>
      </c>
      <c r="T1168" s="253"/>
      <c r="U1168" s="258"/>
      <c r="V1168" s="253"/>
      <c r="W1168" s="253"/>
      <c r="X1168" s="253"/>
      <c r="Y1168" s="253"/>
      <c r="Z1168" s="258"/>
      <c r="AA1168" s="258"/>
      <c r="AB1168" s="259" t="str">
        <f t="shared" ca="1" si="109"/>
        <v/>
      </c>
      <c r="AC1168" s="253"/>
      <c r="AD1168" s="269"/>
      <c r="AE1168" s="260"/>
      <c r="AF1168" s="253" t="e">
        <f t="shared" ca="1" si="110"/>
        <v>#NUM!</v>
      </c>
      <c r="AG1168" s="259" t="str">
        <f t="shared" ca="1" si="111"/>
        <v/>
      </c>
      <c r="AI1168" s="228" t="str">
        <f t="shared" si="112"/>
        <v/>
      </c>
      <c r="AJ1168" s="228" t="str">
        <f t="shared" si="113"/>
        <v/>
      </c>
    </row>
    <row r="1169" spans="2:36" ht="16.8" hidden="1" thickBot="1" x14ac:dyDescent="0.35">
      <c r="B1169" s="252">
        <v>1164</v>
      </c>
      <c r="C1169" s="253"/>
      <c r="D1169" s="253"/>
      <c r="E1169" s="253"/>
      <c r="F1169" s="253"/>
      <c r="G1169" s="253"/>
      <c r="H1169" s="253"/>
      <c r="I1169" s="253"/>
      <c r="J1169" s="253"/>
      <c r="K1169" s="253"/>
      <c r="L1169" s="253"/>
      <c r="M1169" s="253"/>
      <c r="N1169" s="254"/>
      <c r="O1169" s="254"/>
      <c r="P1169" s="255"/>
      <c r="Q1169" s="256"/>
      <c r="R1169" s="256"/>
      <c r="S1169" s="257" t="str">
        <f t="shared" si="108"/>
        <v/>
      </c>
      <c r="T1169" s="253"/>
      <c r="U1169" s="258"/>
      <c r="V1169" s="253"/>
      <c r="W1169" s="253"/>
      <c r="X1169" s="253"/>
      <c r="Y1169" s="253"/>
      <c r="Z1169" s="258"/>
      <c r="AA1169" s="258"/>
      <c r="AB1169" s="259" t="str">
        <f t="shared" ca="1" si="109"/>
        <v/>
      </c>
      <c r="AC1169" s="253"/>
      <c r="AD1169" s="269"/>
      <c r="AE1169" s="260"/>
      <c r="AF1169" s="253" t="e">
        <f t="shared" ca="1" si="110"/>
        <v>#NUM!</v>
      </c>
      <c r="AG1169" s="259" t="str">
        <f t="shared" ca="1" si="111"/>
        <v/>
      </c>
      <c r="AI1169" s="228" t="str">
        <f t="shared" si="112"/>
        <v/>
      </c>
      <c r="AJ1169" s="228" t="str">
        <f t="shared" si="113"/>
        <v/>
      </c>
    </row>
    <row r="1170" spans="2:36" ht="16.8" hidden="1" thickBot="1" x14ac:dyDescent="0.35">
      <c r="B1170" s="252">
        <v>1165</v>
      </c>
      <c r="C1170" s="253"/>
      <c r="D1170" s="253"/>
      <c r="E1170" s="253"/>
      <c r="F1170" s="253"/>
      <c r="G1170" s="253"/>
      <c r="H1170" s="253"/>
      <c r="I1170" s="253"/>
      <c r="J1170" s="253"/>
      <c r="K1170" s="253"/>
      <c r="L1170" s="253"/>
      <c r="M1170" s="253"/>
      <c r="N1170" s="254"/>
      <c r="O1170" s="254"/>
      <c r="P1170" s="255"/>
      <c r="Q1170" s="256"/>
      <c r="R1170" s="256"/>
      <c r="S1170" s="257" t="str">
        <f t="shared" si="108"/>
        <v/>
      </c>
      <c r="T1170" s="253"/>
      <c r="U1170" s="258"/>
      <c r="V1170" s="253"/>
      <c r="W1170" s="253"/>
      <c r="X1170" s="253"/>
      <c r="Y1170" s="253"/>
      <c r="Z1170" s="258"/>
      <c r="AA1170" s="258"/>
      <c r="AB1170" s="259" t="str">
        <f t="shared" ca="1" si="109"/>
        <v/>
      </c>
      <c r="AC1170" s="253"/>
      <c r="AD1170" s="269"/>
      <c r="AE1170" s="260"/>
      <c r="AF1170" s="253" t="e">
        <f t="shared" ca="1" si="110"/>
        <v>#NUM!</v>
      </c>
      <c r="AG1170" s="259" t="str">
        <f t="shared" ca="1" si="111"/>
        <v/>
      </c>
      <c r="AI1170" s="228" t="str">
        <f t="shared" si="112"/>
        <v/>
      </c>
      <c r="AJ1170" s="228" t="str">
        <f t="shared" si="113"/>
        <v/>
      </c>
    </row>
    <row r="1171" spans="2:36" ht="16.8" hidden="1" thickBot="1" x14ac:dyDescent="0.35">
      <c r="B1171" s="252">
        <v>1166</v>
      </c>
      <c r="C1171" s="253"/>
      <c r="D1171" s="253"/>
      <c r="E1171" s="253"/>
      <c r="F1171" s="253"/>
      <c r="G1171" s="253"/>
      <c r="H1171" s="253"/>
      <c r="I1171" s="253"/>
      <c r="J1171" s="253"/>
      <c r="K1171" s="253"/>
      <c r="L1171" s="253"/>
      <c r="M1171" s="253"/>
      <c r="N1171" s="254"/>
      <c r="O1171" s="254"/>
      <c r="P1171" s="255"/>
      <c r="Q1171" s="256"/>
      <c r="R1171" s="256"/>
      <c r="S1171" s="257" t="str">
        <f t="shared" si="108"/>
        <v/>
      </c>
      <c r="T1171" s="253"/>
      <c r="U1171" s="258"/>
      <c r="V1171" s="253"/>
      <c r="W1171" s="253"/>
      <c r="X1171" s="253"/>
      <c r="Y1171" s="253"/>
      <c r="Z1171" s="258"/>
      <c r="AA1171" s="258"/>
      <c r="AB1171" s="259" t="str">
        <f t="shared" ca="1" si="109"/>
        <v/>
      </c>
      <c r="AC1171" s="253"/>
      <c r="AD1171" s="269"/>
      <c r="AE1171" s="260"/>
      <c r="AF1171" s="253" t="e">
        <f t="shared" ca="1" si="110"/>
        <v>#NUM!</v>
      </c>
      <c r="AG1171" s="259" t="str">
        <f t="shared" ca="1" si="111"/>
        <v/>
      </c>
      <c r="AI1171" s="228" t="str">
        <f t="shared" si="112"/>
        <v/>
      </c>
      <c r="AJ1171" s="228" t="str">
        <f t="shared" si="113"/>
        <v/>
      </c>
    </row>
    <row r="1172" spans="2:36" ht="16.8" hidden="1" thickBot="1" x14ac:dyDescent="0.35">
      <c r="B1172" s="252">
        <v>1167</v>
      </c>
      <c r="C1172" s="253"/>
      <c r="D1172" s="253"/>
      <c r="E1172" s="253"/>
      <c r="F1172" s="253"/>
      <c r="G1172" s="253"/>
      <c r="H1172" s="253"/>
      <c r="I1172" s="253"/>
      <c r="J1172" s="253"/>
      <c r="K1172" s="253"/>
      <c r="L1172" s="253"/>
      <c r="M1172" s="253"/>
      <c r="N1172" s="254"/>
      <c r="O1172" s="254"/>
      <c r="P1172" s="255"/>
      <c r="Q1172" s="256"/>
      <c r="R1172" s="256"/>
      <c r="S1172" s="257" t="str">
        <f t="shared" si="108"/>
        <v/>
      </c>
      <c r="T1172" s="253"/>
      <c r="U1172" s="258"/>
      <c r="V1172" s="253"/>
      <c r="W1172" s="253"/>
      <c r="X1172" s="253"/>
      <c r="Y1172" s="253"/>
      <c r="Z1172" s="258"/>
      <c r="AA1172" s="258"/>
      <c r="AB1172" s="259" t="str">
        <f t="shared" ca="1" si="109"/>
        <v/>
      </c>
      <c r="AC1172" s="253"/>
      <c r="AD1172" s="269"/>
      <c r="AE1172" s="260"/>
      <c r="AF1172" s="253" t="e">
        <f t="shared" ca="1" si="110"/>
        <v>#NUM!</v>
      </c>
      <c r="AG1172" s="259" t="str">
        <f t="shared" ca="1" si="111"/>
        <v/>
      </c>
      <c r="AI1172" s="228" t="str">
        <f t="shared" si="112"/>
        <v/>
      </c>
      <c r="AJ1172" s="228" t="str">
        <f t="shared" si="113"/>
        <v/>
      </c>
    </row>
    <row r="1173" spans="2:36" ht="16.8" hidden="1" thickBot="1" x14ac:dyDescent="0.35">
      <c r="B1173" s="252">
        <v>1168</v>
      </c>
      <c r="C1173" s="253"/>
      <c r="D1173" s="253"/>
      <c r="E1173" s="253"/>
      <c r="F1173" s="253"/>
      <c r="G1173" s="253"/>
      <c r="H1173" s="253"/>
      <c r="I1173" s="253"/>
      <c r="J1173" s="253"/>
      <c r="K1173" s="253"/>
      <c r="L1173" s="253"/>
      <c r="M1173" s="253"/>
      <c r="N1173" s="254"/>
      <c r="O1173" s="254"/>
      <c r="P1173" s="255"/>
      <c r="Q1173" s="256"/>
      <c r="R1173" s="256"/>
      <c r="S1173" s="257" t="str">
        <f t="shared" si="108"/>
        <v/>
      </c>
      <c r="T1173" s="253"/>
      <c r="U1173" s="258"/>
      <c r="V1173" s="253"/>
      <c r="W1173" s="253"/>
      <c r="X1173" s="253"/>
      <c r="Y1173" s="253"/>
      <c r="Z1173" s="258"/>
      <c r="AA1173" s="258"/>
      <c r="AB1173" s="259" t="str">
        <f t="shared" ca="1" si="109"/>
        <v/>
      </c>
      <c r="AC1173" s="253"/>
      <c r="AD1173" s="269"/>
      <c r="AE1173" s="260"/>
      <c r="AF1173" s="253" t="e">
        <f t="shared" ca="1" si="110"/>
        <v>#NUM!</v>
      </c>
      <c r="AG1173" s="259" t="str">
        <f t="shared" ca="1" si="111"/>
        <v/>
      </c>
      <c r="AI1173" s="228" t="str">
        <f t="shared" si="112"/>
        <v/>
      </c>
      <c r="AJ1173" s="228" t="str">
        <f t="shared" si="113"/>
        <v/>
      </c>
    </row>
    <row r="1174" spans="2:36" ht="16.8" hidden="1" thickBot="1" x14ac:dyDescent="0.35">
      <c r="B1174" s="252">
        <v>1169</v>
      </c>
      <c r="C1174" s="253"/>
      <c r="D1174" s="253"/>
      <c r="E1174" s="253"/>
      <c r="F1174" s="253"/>
      <c r="G1174" s="253"/>
      <c r="H1174" s="253"/>
      <c r="I1174" s="253"/>
      <c r="J1174" s="253"/>
      <c r="K1174" s="253"/>
      <c r="L1174" s="253"/>
      <c r="M1174" s="253"/>
      <c r="N1174" s="254"/>
      <c r="O1174" s="254"/>
      <c r="P1174" s="255"/>
      <c r="Q1174" s="256"/>
      <c r="R1174" s="256"/>
      <c r="S1174" s="257" t="str">
        <f t="shared" si="108"/>
        <v/>
      </c>
      <c r="T1174" s="253"/>
      <c r="U1174" s="258"/>
      <c r="V1174" s="253"/>
      <c r="W1174" s="253"/>
      <c r="X1174" s="253"/>
      <c r="Y1174" s="253"/>
      <c r="Z1174" s="258"/>
      <c r="AA1174" s="258"/>
      <c r="AB1174" s="259" t="str">
        <f t="shared" ca="1" si="109"/>
        <v/>
      </c>
      <c r="AC1174" s="253"/>
      <c r="AD1174" s="269"/>
      <c r="AE1174" s="260"/>
      <c r="AF1174" s="253" t="e">
        <f t="shared" ca="1" si="110"/>
        <v>#NUM!</v>
      </c>
      <c r="AG1174" s="259" t="str">
        <f t="shared" ca="1" si="111"/>
        <v/>
      </c>
      <c r="AI1174" s="228" t="str">
        <f t="shared" si="112"/>
        <v/>
      </c>
      <c r="AJ1174" s="228" t="str">
        <f t="shared" si="113"/>
        <v/>
      </c>
    </row>
    <row r="1175" spans="2:36" ht="16.8" hidden="1" thickBot="1" x14ac:dyDescent="0.35">
      <c r="B1175" s="252">
        <v>1170</v>
      </c>
      <c r="C1175" s="253"/>
      <c r="D1175" s="253"/>
      <c r="E1175" s="253"/>
      <c r="F1175" s="253"/>
      <c r="G1175" s="253"/>
      <c r="H1175" s="253"/>
      <c r="I1175" s="253"/>
      <c r="J1175" s="253"/>
      <c r="K1175" s="253"/>
      <c r="L1175" s="253"/>
      <c r="M1175" s="253"/>
      <c r="N1175" s="254"/>
      <c r="O1175" s="254"/>
      <c r="P1175" s="255"/>
      <c r="Q1175" s="256"/>
      <c r="R1175" s="256"/>
      <c r="S1175" s="257" t="str">
        <f t="shared" si="108"/>
        <v/>
      </c>
      <c r="T1175" s="253"/>
      <c r="U1175" s="258"/>
      <c r="V1175" s="253"/>
      <c r="W1175" s="253"/>
      <c r="X1175" s="253"/>
      <c r="Y1175" s="253"/>
      <c r="Z1175" s="258"/>
      <c r="AA1175" s="258"/>
      <c r="AB1175" s="259" t="str">
        <f t="shared" ca="1" si="109"/>
        <v/>
      </c>
      <c r="AC1175" s="253"/>
      <c r="AD1175" s="269"/>
      <c r="AE1175" s="260"/>
      <c r="AF1175" s="253" t="e">
        <f t="shared" ca="1" si="110"/>
        <v>#NUM!</v>
      </c>
      <c r="AG1175" s="259" t="str">
        <f t="shared" ca="1" si="111"/>
        <v/>
      </c>
      <c r="AI1175" s="228" t="str">
        <f t="shared" si="112"/>
        <v/>
      </c>
      <c r="AJ1175" s="228" t="str">
        <f t="shared" si="113"/>
        <v/>
      </c>
    </row>
    <row r="1176" spans="2:36" ht="16.8" hidden="1" thickBot="1" x14ac:dyDescent="0.35">
      <c r="B1176" s="252">
        <v>1171</v>
      </c>
      <c r="C1176" s="253"/>
      <c r="D1176" s="253"/>
      <c r="E1176" s="253"/>
      <c r="F1176" s="253"/>
      <c r="G1176" s="253"/>
      <c r="H1176" s="253"/>
      <c r="I1176" s="253"/>
      <c r="J1176" s="253"/>
      <c r="K1176" s="253"/>
      <c r="L1176" s="253"/>
      <c r="M1176" s="253"/>
      <c r="N1176" s="254"/>
      <c r="O1176" s="254"/>
      <c r="P1176" s="255"/>
      <c r="Q1176" s="256"/>
      <c r="R1176" s="256"/>
      <c r="S1176" s="257" t="str">
        <f t="shared" si="108"/>
        <v/>
      </c>
      <c r="T1176" s="253"/>
      <c r="U1176" s="258"/>
      <c r="V1176" s="253"/>
      <c r="W1176" s="253"/>
      <c r="X1176" s="253"/>
      <c r="Y1176" s="253"/>
      <c r="Z1176" s="258"/>
      <c r="AA1176" s="258"/>
      <c r="AB1176" s="259" t="str">
        <f t="shared" ca="1" si="109"/>
        <v/>
      </c>
      <c r="AC1176" s="253"/>
      <c r="AD1176" s="269"/>
      <c r="AE1176" s="260"/>
      <c r="AF1176" s="253" t="e">
        <f t="shared" ca="1" si="110"/>
        <v>#NUM!</v>
      </c>
      <c r="AG1176" s="259" t="str">
        <f t="shared" ca="1" si="111"/>
        <v/>
      </c>
      <c r="AI1176" s="228" t="str">
        <f t="shared" si="112"/>
        <v/>
      </c>
      <c r="AJ1176" s="228" t="str">
        <f t="shared" si="113"/>
        <v/>
      </c>
    </row>
    <row r="1177" spans="2:36" ht="16.8" hidden="1" thickBot="1" x14ac:dyDescent="0.35">
      <c r="B1177" s="252">
        <v>1172</v>
      </c>
      <c r="C1177" s="253"/>
      <c r="D1177" s="253"/>
      <c r="E1177" s="253"/>
      <c r="F1177" s="253"/>
      <c r="G1177" s="253"/>
      <c r="H1177" s="253"/>
      <c r="I1177" s="253"/>
      <c r="J1177" s="253"/>
      <c r="K1177" s="253"/>
      <c r="L1177" s="253"/>
      <c r="M1177" s="253"/>
      <c r="N1177" s="254"/>
      <c r="O1177" s="254"/>
      <c r="P1177" s="255"/>
      <c r="Q1177" s="256"/>
      <c r="R1177" s="256"/>
      <c r="S1177" s="257" t="str">
        <f t="shared" si="108"/>
        <v/>
      </c>
      <c r="T1177" s="253"/>
      <c r="U1177" s="258"/>
      <c r="V1177" s="253"/>
      <c r="W1177" s="253"/>
      <c r="X1177" s="253"/>
      <c r="Y1177" s="253"/>
      <c r="Z1177" s="258"/>
      <c r="AA1177" s="258"/>
      <c r="AB1177" s="259" t="str">
        <f t="shared" ca="1" si="109"/>
        <v/>
      </c>
      <c r="AC1177" s="253"/>
      <c r="AD1177" s="269"/>
      <c r="AE1177" s="260"/>
      <c r="AF1177" s="253" t="e">
        <f t="shared" ca="1" si="110"/>
        <v>#NUM!</v>
      </c>
      <c r="AG1177" s="259" t="str">
        <f t="shared" ca="1" si="111"/>
        <v/>
      </c>
      <c r="AI1177" s="228" t="str">
        <f t="shared" si="112"/>
        <v/>
      </c>
      <c r="AJ1177" s="228" t="str">
        <f t="shared" si="113"/>
        <v/>
      </c>
    </row>
    <row r="1178" spans="2:36" ht="16.8" hidden="1" thickBot="1" x14ac:dyDescent="0.35">
      <c r="B1178" s="252">
        <v>1173</v>
      </c>
      <c r="C1178" s="253"/>
      <c r="D1178" s="253"/>
      <c r="E1178" s="253"/>
      <c r="F1178" s="253"/>
      <c r="G1178" s="253"/>
      <c r="H1178" s="253"/>
      <c r="I1178" s="253"/>
      <c r="J1178" s="253"/>
      <c r="K1178" s="253"/>
      <c r="L1178" s="253"/>
      <c r="M1178" s="253"/>
      <c r="N1178" s="254"/>
      <c r="O1178" s="254"/>
      <c r="P1178" s="255"/>
      <c r="Q1178" s="256"/>
      <c r="R1178" s="256"/>
      <c r="S1178" s="257" t="str">
        <f t="shared" si="108"/>
        <v/>
      </c>
      <c r="T1178" s="253"/>
      <c r="U1178" s="258"/>
      <c r="V1178" s="253"/>
      <c r="W1178" s="253"/>
      <c r="X1178" s="253"/>
      <c r="Y1178" s="253"/>
      <c r="Z1178" s="258"/>
      <c r="AA1178" s="258"/>
      <c r="AB1178" s="259" t="str">
        <f t="shared" ca="1" si="109"/>
        <v/>
      </c>
      <c r="AC1178" s="253"/>
      <c r="AD1178" s="269"/>
      <c r="AE1178" s="260"/>
      <c r="AF1178" s="253" t="e">
        <f t="shared" ca="1" si="110"/>
        <v>#NUM!</v>
      </c>
      <c r="AG1178" s="259" t="str">
        <f t="shared" ca="1" si="111"/>
        <v/>
      </c>
      <c r="AI1178" s="228" t="str">
        <f t="shared" si="112"/>
        <v/>
      </c>
      <c r="AJ1178" s="228" t="str">
        <f t="shared" si="113"/>
        <v/>
      </c>
    </row>
    <row r="1179" spans="2:36" ht="16.8" hidden="1" thickBot="1" x14ac:dyDescent="0.35">
      <c r="B1179" s="252">
        <v>1174</v>
      </c>
      <c r="C1179" s="253"/>
      <c r="D1179" s="253"/>
      <c r="E1179" s="253"/>
      <c r="F1179" s="253"/>
      <c r="G1179" s="253"/>
      <c r="H1179" s="253"/>
      <c r="I1179" s="253"/>
      <c r="J1179" s="253"/>
      <c r="K1179" s="253"/>
      <c r="L1179" s="253"/>
      <c r="M1179" s="253"/>
      <c r="N1179" s="254"/>
      <c r="O1179" s="254"/>
      <c r="P1179" s="255"/>
      <c r="Q1179" s="256"/>
      <c r="R1179" s="256"/>
      <c r="S1179" s="257" t="str">
        <f t="shared" si="108"/>
        <v/>
      </c>
      <c r="T1179" s="253"/>
      <c r="U1179" s="258"/>
      <c r="V1179" s="253"/>
      <c r="W1179" s="253"/>
      <c r="X1179" s="253"/>
      <c r="Y1179" s="253"/>
      <c r="Z1179" s="258"/>
      <c r="AA1179" s="258"/>
      <c r="AB1179" s="259" t="str">
        <f t="shared" ca="1" si="109"/>
        <v/>
      </c>
      <c r="AC1179" s="253"/>
      <c r="AD1179" s="269"/>
      <c r="AE1179" s="260"/>
      <c r="AF1179" s="253" t="e">
        <f t="shared" ca="1" si="110"/>
        <v>#NUM!</v>
      </c>
      <c r="AG1179" s="259" t="str">
        <f t="shared" ca="1" si="111"/>
        <v/>
      </c>
      <c r="AI1179" s="228" t="str">
        <f t="shared" si="112"/>
        <v/>
      </c>
      <c r="AJ1179" s="228" t="str">
        <f t="shared" si="113"/>
        <v/>
      </c>
    </row>
    <row r="1180" spans="2:36" ht="16.8" hidden="1" thickBot="1" x14ac:dyDescent="0.35">
      <c r="B1180" s="252">
        <v>1175</v>
      </c>
      <c r="C1180" s="253"/>
      <c r="D1180" s="253"/>
      <c r="E1180" s="253"/>
      <c r="F1180" s="253"/>
      <c r="G1180" s="253"/>
      <c r="H1180" s="253"/>
      <c r="I1180" s="253"/>
      <c r="J1180" s="253"/>
      <c r="K1180" s="253"/>
      <c r="L1180" s="253"/>
      <c r="M1180" s="253"/>
      <c r="N1180" s="254"/>
      <c r="O1180" s="254"/>
      <c r="P1180" s="255"/>
      <c r="Q1180" s="256"/>
      <c r="R1180" s="256"/>
      <c r="S1180" s="257" t="str">
        <f t="shared" si="108"/>
        <v/>
      </c>
      <c r="T1180" s="253"/>
      <c r="U1180" s="258"/>
      <c r="V1180" s="253"/>
      <c r="W1180" s="253"/>
      <c r="X1180" s="253"/>
      <c r="Y1180" s="253"/>
      <c r="Z1180" s="258"/>
      <c r="AA1180" s="258"/>
      <c r="AB1180" s="259" t="str">
        <f t="shared" ca="1" si="109"/>
        <v/>
      </c>
      <c r="AC1180" s="253"/>
      <c r="AD1180" s="269"/>
      <c r="AE1180" s="260"/>
      <c r="AF1180" s="253" t="e">
        <f t="shared" ca="1" si="110"/>
        <v>#NUM!</v>
      </c>
      <c r="AG1180" s="259" t="str">
        <f t="shared" ca="1" si="111"/>
        <v/>
      </c>
      <c r="AI1180" s="228" t="str">
        <f t="shared" si="112"/>
        <v/>
      </c>
      <c r="AJ1180" s="228" t="str">
        <f t="shared" si="113"/>
        <v/>
      </c>
    </row>
    <row r="1181" spans="2:36" ht="16.8" hidden="1" thickBot="1" x14ac:dyDescent="0.35">
      <c r="B1181" s="252">
        <v>1176</v>
      </c>
      <c r="C1181" s="253"/>
      <c r="D1181" s="253"/>
      <c r="E1181" s="253"/>
      <c r="F1181" s="253"/>
      <c r="G1181" s="253"/>
      <c r="H1181" s="253"/>
      <c r="I1181" s="253"/>
      <c r="J1181" s="253"/>
      <c r="K1181" s="253"/>
      <c r="L1181" s="253"/>
      <c r="M1181" s="253"/>
      <c r="N1181" s="254"/>
      <c r="O1181" s="254"/>
      <c r="P1181" s="255"/>
      <c r="Q1181" s="256"/>
      <c r="R1181" s="256"/>
      <c r="S1181" s="257" t="str">
        <f t="shared" si="108"/>
        <v/>
      </c>
      <c r="T1181" s="253"/>
      <c r="U1181" s="258"/>
      <c r="V1181" s="253"/>
      <c r="W1181" s="253"/>
      <c r="X1181" s="253"/>
      <c r="Y1181" s="253"/>
      <c r="Z1181" s="258"/>
      <c r="AA1181" s="258"/>
      <c r="AB1181" s="259" t="str">
        <f t="shared" ca="1" si="109"/>
        <v/>
      </c>
      <c r="AC1181" s="253"/>
      <c r="AD1181" s="269"/>
      <c r="AE1181" s="260"/>
      <c r="AF1181" s="253" t="e">
        <f t="shared" ca="1" si="110"/>
        <v>#NUM!</v>
      </c>
      <c r="AG1181" s="259" t="str">
        <f t="shared" ca="1" si="111"/>
        <v/>
      </c>
      <c r="AI1181" s="228" t="str">
        <f t="shared" si="112"/>
        <v/>
      </c>
      <c r="AJ1181" s="228" t="str">
        <f t="shared" si="113"/>
        <v/>
      </c>
    </row>
    <row r="1182" spans="2:36" ht="16.8" hidden="1" thickBot="1" x14ac:dyDescent="0.35">
      <c r="B1182" s="252">
        <v>1177</v>
      </c>
      <c r="C1182" s="253"/>
      <c r="D1182" s="253"/>
      <c r="E1182" s="253"/>
      <c r="F1182" s="253"/>
      <c r="G1182" s="253"/>
      <c r="H1182" s="253"/>
      <c r="I1182" s="253"/>
      <c r="J1182" s="253"/>
      <c r="K1182" s="253"/>
      <c r="L1182" s="253"/>
      <c r="M1182" s="253"/>
      <c r="N1182" s="254"/>
      <c r="O1182" s="254"/>
      <c r="P1182" s="255"/>
      <c r="Q1182" s="256"/>
      <c r="R1182" s="256"/>
      <c r="S1182" s="257" t="str">
        <f t="shared" si="108"/>
        <v/>
      </c>
      <c r="T1182" s="253"/>
      <c r="U1182" s="258"/>
      <c r="V1182" s="253"/>
      <c r="W1182" s="253"/>
      <c r="X1182" s="253"/>
      <c r="Y1182" s="253"/>
      <c r="Z1182" s="258"/>
      <c r="AA1182" s="258"/>
      <c r="AB1182" s="259" t="str">
        <f t="shared" ca="1" si="109"/>
        <v/>
      </c>
      <c r="AC1182" s="253"/>
      <c r="AD1182" s="269"/>
      <c r="AE1182" s="260"/>
      <c r="AF1182" s="253" t="e">
        <f t="shared" ca="1" si="110"/>
        <v>#NUM!</v>
      </c>
      <c r="AG1182" s="259" t="str">
        <f t="shared" ca="1" si="111"/>
        <v/>
      </c>
      <c r="AI1182" s="228" t="str">
        <f t="shared" si="112"/>
        <v/>
      </c>
      <c r="AJ1182" s="228" t="str">
        <f t="shared" si="113"/>
        <v/>
      </c>
    </row>
    <row r="1183" spans="2:36" ht="16.8" hidden="1" thickBot="1" x14ac:dyDescent="0.35">
      <c r="B1183" s="252">
        <v>1178</v>
      </c>
      <c r="C1183" s="253"/>
      <c r="D1183" s="253"/>
      <c r="E1183" s="253"/>
      <c r="F1183" s="253"/>
      <c r="G1183" s="253"/>
      <c r="H1183" s="253"/>
      <c r="I1183" s="253"/>
      <c r="J1183" s="253"/>
      <c r="K1183" s="253"/>
      <c r="L1183" s="253"/>
      <c r="M1183" s="253"/>
      <c r="N1183" s="254"/>
      <c r="O1183" s="254"/>
      <c r="P1183" s="255"/>
      <c r="Q1183" s="256"/>
      <c r="R1183" s="256"/>
      <c r="S1183" s="257" t="str">
        <f t="shared" si="108"/>
        <v/>
      </c>
      <c r="T1183" s="253"/>
      <c r="U1183" s="258"/>
      <c r="V1183" s="253"/>
      <c r="W1183" s="253"/>
      <c r="X1183" s="253"/>
      <c r="Y1183" s="253"/>
      <c r="Z1183" s="258"/>
      <c r="AA1183" s="258"/>
      <c r="AB1183" s="259" t="str">
        <f t="shared" ca="1" si="109"/>
        <v/>
      </c>
      <c r="AC1183" s="253"/>
      <c r="AD1183" s="269"/>
      <c r="AE1183" s="260"/>
      <c r="AF1183" s="253" t="e">
        <f t="shared" ca="1" si="110"/>
        <v>#NUM!</v>
      </c>
      <c r="AG1183" s="259" t="str">
        <f t="shared" ca="1" si="111"/>
        <v/>
      </c>
      <c r="AI1183" s="228" t="str">
        <f t="shared" si="112"/>
        <v/>
      </c>
      <c r="AJ1183" s="228" t="str">
        <f t="shared" si="113"/>
        <v/>
      </c>
    </row>
    <row r="1184" spans="2:36" ht="16.8" hidden="1" thickBot="1" x14ac:dyDescent="0.35">
      <c r="B1184" s="252">
        <v>1179</v>
      </c>
      <c r="C1184" s="253"/>
      <c r="D1184" s="253"/>
      <c r="E1184" s="253"/>
      <c r="F1184" s="253"/>
      <c r="G1184" s="253"/>
      <c r="H1184" s="253"/>
      <c r="I1184" s="253"/>
      <c r="J1184" s="253"/>
      <c r="K1184" s="253"/>
      <c r="L1184" s="253"/>
      <c r="M1184" s="253"/>
      <c r="N1184" s="254"/>
      <c r="O1184" s="254"/>
      <c r="P1184" s="255"/>
      <c r="Q1184" s="256"/>
      <c r="R1184" s="256"/>
      <c r="S1184" s="257" t="str">
        <f t="shared" si="108"/>
        <v/>
      </c>
      <c r="T1184" s="253"/>
      <c r="U1184" s="258"/>
      <c r="V1184" s="253"/>
      <c r="W1184" s="253"/>
      <c r="X1184" s="253"/>
      <c r="Y1184" s="253"/>
      <c r="Z1184" s="258"/>
      <c r="AA1184" s="258"/>
      <c r="AB1184" s="259" t="str">
        <f t="shared" ca="1" si="109"/>
        <v/>
      </c>
      <c r="AC1184" s="253"/>
      <c r="AD1184" s="269"/>
      <c r="AE1184" s="260"/>
      <c r="AF1184" s="253" t="e">
        <f t="shared" ca="1" si="110"/>
        <v>#NUM!</v>
      </c>
      <c r="AG1184" s="259" t="str">
        <f t="shared" ca="1" si="111"/>
        <v/>
      </c>
      <c r="AI1184" s="228" t="str">
        <f t="shared" si="112"/>
        <v/>
      </c>
      <c r="AJ1184" s="228" t="str">
        <f t="shared" si="113"/>
        <v/>
      </c>
    </row>
    <row r="1185" spans="2:36" ht="16.8" hidden="1" thickBot="1" x14ac:dyDescent="0.35">
      <c r="B1185" s="252">
        <v>1180</v>
      </c>
      <c r="C1185" s="253"/>
      <c r="D1185" s="253"/>
      <c r="E1185" s="253"/>
      <c r="F1185" s="253"/>
      <c r="G1185" s="253"/>
      <c r="H1185" s="253"/>
      <c r="I1185" s="253"/>
      <c r="J1185" s="253"/>
      <c r="K1185" s="253"/>
      <c r="L1185" s="253"/>
      <c r="M1185" s="253"/>
      <c r="N1185" s="254"/>
      <c r="O1185" s="254"/>
      <c r="P1185" s="255"/>
      <c r="Q1185" s="256"/>
      <c r="R1185" s="256"/>
      <c r="S1185" s="257" t="str">
        <f t="shared" si="108"/>
        <v/>
      </c>
      <c r="T1185" s="253"/>
      <c r="U1185" s="258"/>
      <c r="V1185" s="253"/>
      <c r="W1185" s="253"/>
      <c r="X1185" s="253"/>
      <c r="Y1185" s="253"/>
      <c r="Z1185" s="258"/>
      <c r="AA1185" s="258"/>
      <c r="AB1185" s="259" t="str">
        <f t="shared" ca="1" si="109"/>
        <v/>
      </c>
      <c r="AC1185" s="253"/>
      <c r="AD1185" s="269"/>
      <c r="AE1185" s="260"/>
      <c r="AF1185" s="253" t="e">
        <f t="shared" ca="1" si="110"/>
        <v>#NUM!</v>
      </c>
      <c r="AG1185" s="259" t="str">
        <f t="shared" ca="1" si="111"/>
        <v/>
      </c>
      <c r="AI1185" s="228" t="str">
        <f t="shared" si="112"/>
        <v/>
      </c>
      <c r="AJ1185" s="228" t="str">
        <f t="shared" si="113"/>
        <v/>
      </c>
    </row>
    <row r="1186" spans="2:36" ht="16.8" hidden="1" thickBot="1" x14ac:dyDescent="0.35">
      <c r="B1186" s="252">
        <v>1181</v>
      </c>
      <c r="C1186" s="253"/>
      <c r="D1186" s="253"/>
      <c r="E1186" s="253"/>
      <c r="F1186" s="253"/>
      <c r="G1186" s="253"/>
      <c r="H1186" s="253"/>
      <c r="I1186" s="253"/>
      <c r="J1186" s="253"/>
      <c r="K1186" s="253"/>
      <c r="L1186" s="253"/>
      <c r="M1186" s="253"/>
      <c r="N1186" s="254"/>
      <c r="O1186" s="254"/>
      <c r="P1186" s="255"/>
      <c r="Q1186" s="256"/>
      <c r="R1186" s="256"/>
      <c r="S1186" s="257" t="str">
        <f t="shared" si="108"/>
        <v/>
      </c>
      <c r="T1186" s="253"/>
      <c r="U1186" s="258"/>
      <c r="V1186" s="253"/>
      <c r="W1186" s="253"/>
      <c r="X1186" s="253"/>
      <c r="Y1186" s="253"/>
      <c r="Z1186" s="258"/>
      <c r="AA1186" s="258"/>
      <c r="AB1186" s="259" t="str">
        <f t="shared" ca="1" si="109"/>
        <v/>
      </c>
      <c r="AC1186" s="253"/>
      <c r="AD1186" s="269"/>
      <c r="AE1186" s="260"/>
      <c r="AF1186" s="253" t="e">
        <f t="shared" ca="1" si="110"/>
        <v>#NUM!</v>
      </c>
      <c r="AG1186" s="259" t="str">
        <f t="shared" ca="1" si="111"/>
        <v/>
      </c>
      <c r="AI1186" s="228" t="str">
        <f t="shared" si="112"/>
        <v/>
      </c>
      <c r="AJ1186" s="228" t="str">
        <f t="shared" si="113"/>
        <v/>
      </c>
    </row>
    <row r="1187" spans="2:36" ht="16.8" hidden="1" thickBot="1" x14ac:dyDescent="0.35">
      <c r="B1187" s="252">
        <v>1182</v>
      </c>
      <c r="C1187" s="253"/>
      <c r="D1187" s="253"/>
      <c r="E1187" s="253"/>
      <c r="F1187" s="253"/>
      <c r="G1187" s="253"/>
      <c r="H1187" s="253"/>
      <c r="I1187" s="253"/>
      <c r="J1187" s="253"/>
      <c r="K1187" s="253"/>
      <c r="L1187" s="253"/>
      <c r="M1187" s="253"/>
      <c r="N1187" s="254"/>
      <c r="O1187" s="254"/>
      <c r="P1187" s="255"/>
      <c r="Q1187" s="256"/>
      <c r="R1187" s="256"/>
      <c r="S1187" s="257" t="str">
        <f t="shared" si="108"/>
        <v/>
      </c>
      <c r="T1187" s="253"/>
      <c r="U1187" s="258"/>
      <c r="V1187" s="253"/>
      <c r="W1187" s="253"/>
      <c r="X1187" s="253"/>
      <c r="Y1187" s="253"/>
      <c r="Z1187" s="258"/>
      <c r="AA1187" s="258"/>
      <c r="AB1187" s="259" t="str">
        <f t="shared" ca="1" si="109"/>
        <v/>
      </c>
      <c r="AC1187" s="253"/>
      <c r="AD1187" s="269"/>
      <c r="AE1187" s="260"/>
      <c r="AF1187" s="253" t="e">
        <f t="shared" ca="1" si="110"/>
        <v>#NUM!</v>
      </c>
      <c r="AG1187" s="259" t="str">
        <f t="shared" ca="1" si="111"/>
        <v/>
      </c>
      <c r="AI1187" s="228" t="str">
        <f t="shared" si="112"/>
        <v/>
      </c>
      <c r="AJ1187" s="228" t="str">
        <f t="shared" si="113"/>
        <v/>
      </c>
    </row>
    <row r="1188" spans="2:36" ht="16.8" hidden="1" thickBot="1" x14ac:dyDescent="0.35">
      <c r="B1188" s="252">
        <v>1183</v>
      </c>
      <c r="C1188" s="253"/>
      <c r="D1188" s="253"/>
      <c r="E1188" s="253"/>
      <c r="F1188" s="253"/>
      <c r="G1188" s="253"/>
      <c r="H1188" s="253"/>
      <c r="I1188" s="253"/>
      <c r="J1188" s="253"/>
      <c r="K1188" s="253"/>
      <c r="L1188" s="253"/>
      <c r="M1188" s="253"/>
      <c r="N1188" s="254"/>
      <c r="O1188" s="254"/>
      <c r="P1188" s="255"/>
      <c r="Q1188" s="256"/>
      <c r="R1188" s="256"/>
      <c r="S1188" s="257" t="str">
        <f t="shared" si="108"/>
        <v/>
      </c>
      <c r="T1188" s="253"/>
      <c r="U1188" s="258"/>
      <c r="V1188" s="253"/>
      <c r="W1188" s="253"/>
      <c r="X1188" s="253"/>
      <c r="Y1188" s="253"/>
      <c r="Z1188" s="258"/>
      <c r="AA1188" s="258"/>
      <c r="AB1188" s="259" t="str">
        <f t="shared" ca="1" si="109"/>
        <v/>
      </c>
      <c r="AC1188" s="253"/>
      <c r="AD1188" s="269"/>
      <c r="AE1188" s="260"/>
      <c r="AF1188" s="253" t="e">
        <f t="shared" ca="1" si="110"/>
        <v>#NUM!</v>
      </c>
      <c r="AG1188" s="259" t="str">
        <f t="shared" ca="1" si="111"/>
        <v/>
      </c>
      <c r="AI1188" s="228" t="str">
        <f t="shared" si="112"/>
        <v/>
      </c>
      <c r="AJ1188" s="228" t="str">
        <f t="shared" si="113"/>
        <v/>
      </c>
    </row>
    <row r="1189" spans="2:36" ht="16.8" hidden="1" thickBot="1" x14ac:dyDescent="0.35">
      <c r="B1189" s="252">
        <v>1184</v>
      </c>
      <c r="C1189" s="253"/>
      <c r="D1189" s="253"/>
      <c r="E1189" s="253"/>
      <c r="F1189" s="253"/>
      <c r="G1189" s="253"/>
      <c r="H1189" s="253"/>
      <c r="I1189" s="253"/>
      <c r="J1189" s="253"/>
      <c r="K1189" s="253"/>
      <c r="L1189" s="253"/>
      <c r="M1189" s="253"/>
      <c r="N1189" s="254"/>
      <c r="O1189" s="254"/>
      <c r="P1189" s="255"/>
      <c r="Q1189" s="256"/>
      <c r="R1189" s="256"/>
      <c r="S1189" s="257" t="str">
        <f t="shared" si="108"/>
        <v/>
      </c>
      <c r="T1189" s="253"/>
      <c r="U1189" s="258"/>
      <c r="V1189" s="253"/>
      <c r="W1189" s="253"/>
      <c r="X1189" s="253"/>
      <c r="Y1189" s="253"/>
      <c r="Z1189" s="258"/>
      <c r="AA1189" s="258"/>
      <c r="AB1189" s="259" t="str">
        <f t="shared" ca="1" si="109"/>
        <v/>
      </c>
      <c r="AC1189" s="253"/>
      <c r="AD1189" s="269"/>
      <c r="AE1189" s="260"/>
      <c r="AF1189" s="253" t="e">
        <f t="shared" ca="1" si="110"/>
        <v>#NUM!</v>
      </c>
      <c r="AG1189" s="259" t="str">
        <f t="shared" ca="1" si="111"/>
        <v/>
      </c>
      <c r="AI1189" s="228" t="str">
        <f t="shared" si="112"/>
        <v/>
      </c>
      <c r="AJ1189" s="228" t="str">
        <f t="shared" si="113"/>
        <v/>
      </c>
    </row>
    <row r="1190" spans="2:36" ht="16.8" hidden="1" thickBot="1" x14ac:dyDescent="0.35">
      <c r="B1190" s="252">
        <v>1185</v>
      </c>
      <c r="C1190" s="253"/>
      <c r="D1190" s="253"/>
      <c r="E1190" s="253"/>
      <c r="F1190" s="253"/>
      <c r="G1190" s="253"/>
      <c r="H1190" s="253"/>
      <c r="I1190" s="253"/>
      <c r="J1190" s="253"/>
      <c r="K1190" s="253"/>
      <c r="L1190" s="253"/>
      <c r="M1190" s="253"/>
      <c r="N1190" s="254"/>
      <c r="O1190" s="254"/>
      <c r="P1190" s="255"/>
      <c r="Q1190" s="256"/>
      <c r="R1190" s="256"/>
      <c r="S1190" s="257" t="str">
        <f t="shared" si="108"/>
        <v/>
      </c>
      <c r="T1190" s="253"/>
      <c r="U1190" s="258"/>
      <c r="V1190" s="253"/>
      <c r="W1190" s="253"/>
      <c r="X1190" s="253"/>
      <c r="Y1190" s="253"/>
      <c r="Z1190" s="258"/>
      <c r="AA1190" s="258"/>
      <c r="AB1190" s="259" t="str">
        <f t="shared" ca="1" si="109"/>
        <v/>
      </c>
      <c r="AC1190" s="253"/>
      <c r="AD1190" s="269"/>
      <c r="AE1190" s="260"/>
      <c r="AF1190" s="253" t="e">
        <f t="shared" ca="1" si="110"/>
        <v>#NUM!</v>
      </c>
      <c r="AG1190" s="259" t="str">
        <f t="shared" ca="1" si="111"/>
        <v/>
      </c>
      <c r="AI1190" s="228" t="str">
        <f t="shared" si="112"/>
        <v/>
      </c>
      <c r="AJ1190" s="228" t="str">
        <f t="shared" si="113"/>
        <v/>
      </c>
    </row>
    <row r="1191" spans="2:36" ht="16.8" hidden="1" thickBot="1" x14ac:dyDescent="0.35">
      <c r="B1191" s="252">
        <v>1186</v>
      </c>
      <c r="C1191" s="253"/>
      <c r="D1191" s="253"/>
      <c r="E1191" s="253"/>
      <c r="F1191" s="253"/>
      <c r="G1191" s="253"/>
      <c r="H1191" s="253"/>
      <c r="I1191" s="253"/>
      <c r="J1191" s="253"/>
      <c r="K1191" s="253"/>
      <c r="L1191" s="253"/>
      <c r="M1191" s="253"/>
      <c r="N1191" s="254"/>
      <c r="O1191" s="254"/>
      <c r="P1191" s="255"/>
      <c r="Q1191" s="256"/>
      <c r="R1191" s="256"/>
      <c r="S1191" s="257" t="str">
        <f t="shared" si="108"/>
        <v/>
      </c>
      <c r="T1191" s="253"/>
      <c r="U1191" s="258"/>
      <c r="V1191" s="253"/>
      <c r="W1191" s="253"/>
      <c r="X1191" s="253"/>
      <c r="Y1191" s="253"/>
      <c r="Z1191" s="258"/>
      <c r="AA1191" s="258"/>
      <c r="AB1191" s="259" t="str">
        <f t="shared" ca="1" si="109"/>
        <v/>
      </c>
      <c r="AC1191" s="253"/>
      <c r="AD1191" s="269"/>
      <c r="AE1191" s="260"/>
      <c r="AF1191" s="253" t="e">
        <f t="shared" ca="1" si="110"/>
        <v>#NUM!</v>
      </c>
      <c r="AG1191" s="259" t="str">
        <f t="shared" ca="1" si="111"/>
        <v/>
      </c>
      <c r="AI1191" s="228" t="str">
        <f t="shared" si="112"/>
        <v/>
      </c>
      <c r="AJ1191" s="228" t="str">
        <f t="shared" si="113"/>
        <v/>
      </c>
    </row>
    <row r="1192" spans="2:36" ht="16.8" hidden="1" thickBot="1" x14ac:dyDescent="0.35">
      <c r="B1192" s="252">
        <v>1187</v>
      </c>
      <c r="C1192" s="253"/>
      <c r="D1192" s="253"/>
      <c r="E1192" s="253"/>
      <c r="F1192" s="253"/>
      <c r="G1192" s="253"/>
      <c r="H1192" s="253"/>
      <c r="I1192" s="253"/>
      <c r="J1192" s="253"/>
      <c r="K1192" s="253"/>
      <c r="L1192" s="253"/>
      <c r="M1192" s="253"/>
      <c r="N1192" s="254"/>
      <c r="O1192" s="254"/>
      <c r="P1192" s="255"/>
      <c r="Q1192" s="256"/>
      <c r="R1192" s="256"/>
      <c r="S1192" s="257" t="str">
        <f t="shared" si="108"/>
        <v/>
      </c>
      <c r="T1192" s="253"/>
      <c r="U1192" s="258"/>
      <c r="V1192" s="253"/>
      <c r="W1192" s="253"/>
      <c r="X1192" s="253"/>
      <c r="Y1192" s="253"/>
      <c r="Z1192" s="258"/>
      <c r="AA1192" s="258"/>
      <c r="AB1192" s="259" t="str">
        <f t="shared" ca="1" si="109"/>
        <v/>
      </c>
      <c r="AC1192" s="253"/>
      <c r="AD1192" s="269"/>
      <c r="AE1192" s="260"/>
      <c r="AF1192" s="253" t="e">
        <f t="shared" ca="1" si="110"/>
        <v>#NUM!</v>
      </c>
      <c r="AG1192" s="259" t="str">
        <f t="shared" ca="1" si="111"/>
        <v/>
      </c>
      <c r="AI1192" s="228" t="str">
        <f t="shared" si="112"/>
        <v/>
      </c>
      <c r="AJ1192" s="228" t="str">
        <f t="shared" si="113"/>
        <v/>
      </c>
    </row>
    <row r="1193" spans="2:36" ht="16.8" hidden="1" thickBot="1" x14ac:dyDescent="0.35">
      <c r="B1193" s="252">
        <v>1188</v>
      </c>
      <c r="C1193" s="253"/>
      <c r="D1193" s="253"/>
      <c r="E1193" s="253"/>
      <c r="F1193" s="253"/>
      <c r="G1193" s="253"/>
      <c r="H1193" s="253"/>
      <c r="I1193" s="253"/>
      <c r="J1193" s="253"/>
      <c r="K1193" s="253"/>
      <c r="L1193" s="253"/>
      <c r="M1193" s="253"/>
      <c r="N1193" s="254"/>
      <c r="O1193" s="254"/>
      <c r="P1193" s="255"/>
      <c r="Q1193" s="256"/>
      <c r="R1193" s="256"/>
      <c r="S1193" s="257" t="str">
        <f t="shared" si="108"/>
        <v/>
      </c>
      <c r="T1193" s="253"/>
      <c r="U1193" s="258"/>
      <c r="V1193" s="253"/>
      <c r="W1193" s="253"/>
      <c r="X1193" s="253"/>
      <c r="Y1193" s="253"/>
      <c r="Z1193" s="258"/>
      <c r="AA1193" s="258"/>
      <c r="AB1193" s="259" t="str">
        <f t="shared" ca="1" si="109"/>
        <v/>
      </c>
      <c r="AC1193" s="253"/>
      <c r="AD1193" s="269"/>
      <c r="AE1193" s="260"/>
      <c r="AF1193" s="253" t="e">
        <f t="shared" ca="1" si="110"/>
        <v>#NUM!</v>
      </c>
      <c r="AG1193" s="259" t="str">
        <f t="shared" ca="1" si="111"/>
        <v/>
      </c>
      <c r="AI1193" s="228" t="str">
        <f t="shared" si="112"/>
        <v/>
      </c>
      <c r="AJ1193" s="228" t="str">
        <f t="shared" si="113"/>
        <v/>
      </c>
    </row>
    <row r="1194" spans="2:36" ht="16.8" hidden="1" thickBot="1" x14ac:dyDescent="0.35">
      <c r="B1194" s="252">
        <v>1189</v>
      </c>
      <c r="C1194" s="253"/>
      <c r="D1194" s="253"/>
      <c r="E1194" s="253"/>
      <c r="F1194" s="253"/>
      <c r="G1194" s="253"/>
      <c r="H1194" s="253"/>
      <c r="I1194" s="253"/>
      <c r="J1194" s="253"/>
      <c r="K1194" s="253"/>
      <c r="L1194" s="253"/>
      <c r="M1194" s="253"/>
      <c r="N1194" s="254"/>
      <c r="O1194" s="254"/>
      <c r="P1194" s="255"/>
      <c r="Q1194" s="256"/>
      <c r="R1194" s="256"/>
      <c r="S1194" s="257" t="str">
        <f t="shared" si="108"/>
        <v/>
      </c>
      <c r="T1194" s="253"/>
      <c r="U1194" s="258"/>
      <c r="V1194" s="253"/>
      <c r="W1194" s="253"/>
      <c r="X1194" s="253"/>
      <c r="Y1194" s="253"/>
      <c r="Z1194" s="258"/>
      <c r="AA1194" s="258"/>
      <c r="AB1194" s="259" t="str">
        <f t="shared" ca="1" si="109"/>
        <v/>
      </c>
      <c r="AC1194" s="253"/>
      <c r="AD1194" s="269"/>
      <c r="AE1194" s="260"/>
      <c r="AF1194" s="253" t="e">
        <f t="shared" ca="1" si="110"/>
        <v>#NUM!</v>
      </c>
      <c r="AG1194" s="259" t="str">
        <f t="shared" ca="1" si="111"/>
        <v/>
      </c>
      <c r="AI1194" s="228" t="str">
        <f t="shared" si="112"/>
        <v/>
      </c>
      <c r="AJ1194" s="228" t="str">
        <f t="shared" si="113"/>
        <v/>
      </c>
    </row>
    <row r="1195" spans="2:36" ht="16.8" hidden="1" thickBot="1" x14ac:dyDescent="0.35">
      <c r="B1195" s="252">
        <v>1190</v>
      </c>
      <c r="C1195" s="253"/>
      <c r="D1195" s="253"/>
      <c r="E1195" s="253"/>
      <c r="F1195" s="253"/>
      <c r="G1195" s="253"/>
      <c r="H1195" s="253"/>
      <c r="I1195" s="253"/>
      <c r="J1195" s="253"/>
      <c r="K1195" s="253"/>
      <c r="L1195" s="253"/>
      <c r="M1195" s="253"/>
      <c r="N1195" s="254"/>
      <c r="O1195" s="254"/>
      <c r="P1195" s="255"/>
      <c r="Q1195" s="256"/>
      <c r="R1195" s="256"/>
      <c r="S1195" s="257" t="str">
        <f t="shared" si="108"/>
        <v/>
      </c>
      <c r="T1195" s="253"/>
      <c r="U1195" s="258"/>
      <c r="V1195" s="253"/>
      <c r="W1195" s="253"/>
      <c r="X1195" s="253"/>
      <c r="Y1195" s="253"/>
      <c r="Z1195" s="258"/>
      <c r="AA1195" s="258"/>
      <c r="AB1195" s="259" t="str">
        <f t="shared" ca="1" si="109"/>
        <v/>
      </c>
      <c r="AC1195" s="253"/>
      <c r="AD1195" s="269"/>
      <c r="AE1195" s="260"/>
      <c r="AF1195" s="253" t="e">
        <f t="shared" ca="1" si="110"/>
        <v>#NUM!</v>
      </c>
      <c r="AG1195" s="259" t="str">
        <f t="shared" ca="1" si="111"/>
        <v/>
      </c>
      <c r="AI1195" s="228" t="str">
        <f t="shared" si="112"/>
        <v/>
      </c>
      <c r="AJ1195" s="228" t="str">
        <f t="shared" si="113"/>
        <v/>
      </c>
    </row>
    <row r="1196" spans="2:36" ht="29.25" hidden="1" customHeight="1" thickBot="1" x14ac:dyDescent="0.35">
      <c r="B1196" s="252">
        <v>1191</v>
      </c>
      <c r="C1196" s="253"/>
      <c r="D1196" s="253"/>
      <c r="E1196" s="253"/>
      <c r="F1196" s="253"/>
      <c r="G1196" s="253"/>
      <c r="H1196" s="253"/>
      <c r="I1196" s="253"/>
      <c r="J1196" s="253"/>
      <c r="K1196" s="253"/>
      <c r="L1196" s="253"/>
      <c r="M1196" s="253"/>
      <c r="N1196" s="254"/>
      <c r="O1196" s="254"/>
      <c r="P1196" s="255"/>
      <c r="Q1196" s="256"/>
      <c r="R1196" s="256"/>
      <c r="S1196" s="257"/>
      <c r="T1196" s="253"/>
      <c r="U1196" s="258"/>
      <c r="V1196" s="253"/>
      <c r="W1196" s="253"/>
      <c r="X1196" s="253"/>
      <c r="Y1196" s="253"/>
      <c r="Z1196" s="258"/>
      <c r="AA1196" s="258"/>
      <c r="AB1196" s="259"/>
      <c r="AC1196" s="253"/>
      <c r="AD1196" s="269"/>
      <c r="AE1196" s="260"/>
      <c r="AF1196" s="253"/>
      <c r="AG1196" s="259"/>
      <c r="AI1196" s="228" t="str">
        <f t="shared" si="112"/>
        <v/>
      </c>
      <c r="AJ1196" s="228" t="str">
        <f t="shared" si="113"/>
        <v/>
      </c>
    </row>
    <row r="1197" spans="2:36" ht="9" hidden="1" customHeight="1" thickBot="1" x14ac:dyDescent="0.35">
      <c r="B1197" s="252">
        <v>1192</v>
      </c>
      <c r="C1197" s="253"/>
      <c r="D1197" s="253"/>
      <c r="E1197" s="253"/>
      <c r="F1197" s="253"/>
      <c r="G1197" s="253"/>
      <c r="H1197" s="253"/>
      <c r="I1197" s="253"/>
      <c r="J1197" s="253"/>
      <c r="K1197" s="253"/>
      <c r="L1197" s="253"/>
      <c r="M1197" s="253"/>
      <c r="N1197" s="254"/>
      <c r="O1197" s="254"/>
      <c r="P1197" s="255"/>
      <c r="Q1197" s="256"/>
      <c r="R1197" s="256"/>
      <c r="S1197" s="257" t="str">
        <f>IF(O1197&lt;&gt;0,IF(P1197&lt;&gt;0,SUM(P1197+Q1197*O1197+O1197*R1197),IF(Q1197&lt;&gt;0,SUM(P1197+Q1197*O1197+O1197*R1197),"")),IF(P1197&lt;&gt;0,SUM(P1197+Q1197*N1197+N1197*R1197),IF(Q1197&lt;&gt;0,SUM(P1197+Q1197*N1197+N1197*R1197),"")))</f>
        <v/>
      </c>
      <c r="T1197" s="253"/>
      <c r="U1197" s="258"/>
      <c r="V1197" s="253"/>
      <c r="W1197" s="253"/>
      <c r="X1197" s="253"/>
      <c r="Y1197" s="253"/>
      <c r="Z1197" s="258"/>
      <c r="AA1197" s="258"/>
      <c r="AB1197" s="259" t="str">
        <f ca="1">IFERROR(IF(Z1197&lt;&gt;"",IF(AA1197="",CONCATENATE(DATEDIF(Z1197,TODAY(),"D")," dias"),CONCATENATE(DATEDIF(Z1197,AA1197,"D")," dias")),""),"")</f>
        <v/>
      </c>
      <c r="AC1197" s="253"/>
      <c r="AD1197" s="269"/>
      <c r="AE1197" s="260"/>
      <c r="AF1197" s="253" t="e">
        <f ca="1">DATEDIF(TODAY(),U1197,"D")</f>
        <v>#NUM!</v>
      </c>
      <c r="AG1197" s="259" t="str">
        <f ca="1">IFERROR(IF(Z1197&lt;&gt;"",IF(AA1197="",DATEDIF(Z1197,TODAY(),"D"),DATEDIF(Z1197,AA1197,"D")),""),"")</f>
        <v/>
      </c>
      <c r="AI1197" s="228" t="str">
        <f t="shared" si="112"/>
        <v/>
      </c>
      <c r="AJ1197" s="228" t="str">
        <f t="shared" si="113"/>
        <v/>
      </c>
    </row>
    <row r="1198" spans="2:36" ht="6" hidden="1" customHeight="1" thickBot="1" x14ac:dyDescent="0.35">
      <c r="B1198" s="252">
        <v>1193</v>
      </c>
      <c r="C1198" s="253"/>
      <c r="D1198" s="253"/>
      <c r="E1198" s="253"/>
      <c r="F1198" s="253"/>
      <c r="G1198" s="253"/>
      <c r="H1198" s="253"/>
      <c r="I1198" s="253"/>
      <c r="J1198" s="253"/>
      <c r="K1198" s="253"/>
      <c r="L1198" s="253"/>
      <c r="M1198" s="253"/>
      <c r="N1198" s="254"/>
      <c r="O1198" s="254"/>
      <c r="P1198" s="255"/>
      <c r="Q1198" s="256"/>
      <c r="R1198" s="256"/>
      <c r="S1198" s="257" t="str">
        <f>IF(O1198&lt;&gt;0,IF(P1198&lt;&gt;0,SUM(P1198+Q1198*O1198+O1198*R1198),IF(Q1198&lt;&gt;0,SUM(P1198+Q1198*O1198+O1198*R1198),"")),IF(P1198&lt;&gt;0,SUM(P1198+Q1198*N1198+N1198*R1198),IF(Q1198&lt;&gt;0,SUM(P1198+Q1198*N1198+N1198*R1198),"")))</f>
        <v/>
      </c>
      <c r="T1198" s="253"/>
      <c r="U1198" s="258"/>
      <c r="V1198" s="253"/>
      <c r="W1198" s="253"/>
      <c r="X1198" s="253"/>
      <c r="Y1198" s="253"/>
      <c r="Z1198" s="258"/>
      <c r="AA1198" s="258"/>
      <c r="AB1198" s="259" t="str">
        <f ca="1">IFERROR(IF(Z1198&lt;&gt;"",IF(AA1198="",CONCATENATE(DATEDIF(Z1198,TODAY(),"D")," dias"),CONCATENATE(DATEDIF(Z1198,AA1198,"D")," dias")),""),"")</f>
        <v/>
      </c>
      <c r="AC1198" s="253"/>
      <c r="AD1198" s="269"/>
      <c r="AE1198" s="260"/>
      <c r="AF1198" s="253" t="e">
        <f ca="1">DATEDIF(TODAY(),U1198,"D")</f>
        <v>#NUM!</v>
      </c>
      <c r="AG1198" s="259" t="str">
        <f ca="1">IFERROR(IF(Z1198&lt;&gt;"",IF(AA1198="",DATEDIF(Z1198,TODAY(),"D"),DATEDIF(Z1198,AA1198,"D")),""),"")</f>
        <v/>
      </c>
      <c r="AI1198" s="228" t="str">
        <f t="shared" si="112"/>
        <v/>
      </c>
      <c r="AJ1198" s="228" t="str">
        <f t="shared" si="113"/>
        <v/>
      </c>
    </row>
    <row r="1199" spans="2:36" ht="3" hidden="1" customHeight="1" thickBot="1" x14ac:dyDescent="0.35">
      <c r="B1199" s="252">
        <v>1194</v>
      </c>
      <c r="C1199" s="253"/>
      <c r="D1199" s="253"/>
      <c r="E1199" s="253"/>
      <c r="F1199" s="253"/>
      <c r="G1199" s="253"/>
      <c r="H1199" s="253"/>
      <c r="I1199" s="253"/>
      <c r="J1199" s="253"/>
      <c r="K1199" s="253"/>
      <c r="L1199" s="253"/>
      <c r="M1199" s="253"/>
      <c r="N1199" s="254"/>
      <c r="O1199" s="254"/>
      <c r="P1199" s="255"/>
      <c r="Q1199" s="256"/>
      <c r="R1199" s="256"/>
      <c r="S1199" s="257" t="str">
        <f>IF(O1199&lt;&gt;0,IF(P1199&lt;&gt;0,SUM(P1199+Q1199*O1199+O1199*R1199),IF(Q1199&lt;&gt;0,SUM(P1199+Q1199*O1199+O1199*R1199),"")),IF(P1199&lt;&gt;0,SUM(P1199+Q1199*N1199+N1199*R1199),IF(Q1199&lt;&gt;0,SUM(P1199+Q1199*N1199+N1199*R1199),"")))</f>
        <v/>
      </c>
      <c r="T1199" s="253"/>
      <c r="U1199" s="258"/>
      <c r="V1199" s="253"/>
      <c r="W1199" s="253"/>
      <c r="X1199" s="253"/>
      <c r="Y1199" s="253"/>
      <c r="Z1199" s="258"/>
      <c r="AA1199" s="258"/>
      <c r="AB1199" s="259" t="str">
        <f ca="1">IFERROR(IF(Z1199&lt;&gt;"",IF(AA1199="",CONCATENATE(DATEDIF(Z1199,TODAY(),"D")," dias"),CONCATENATE(DATEDIF(Z1199,AA1199,"D")," dias")),""),"")</f>
        <v/>
      </c>
      <c r="AC1199" s="253"/>
      <c r="AD1199" s="269"/>
      <c r="AE1199" s="260"/>
      <c r="AF1199" s="253" t="e">
        <f ca="1">DATEDIF(TODAY(),U1199,"D")</f>
        <v>#NUM!</v>
      </c>
      <c r="AG1199" s="259" t="str">
        <f ca="1">IFERROR(IF(Z1199&lt;&gt;"",IF(AA1199="",DATEDIF(Z1199,TODAY(),"D"),DATEDIF(Z1199,AA1199,"D")),""),"")</f>
        <v/>
      </c>
      <c r="AI1199" s="228" t="str">
        <f t="shared" si="112"/>
        <v/>
      </c>
      <c r="AJ1199" s="228" t="str">
        <f t="shared" si="113"/>
        <v/>
      </c>
    </row>
    <row r="1200" spans="2:36" ht="27" customHeight="1" x14ac:dyDescent="0.3"/>
  </sheetData>
  <autoFilter ref="B6:AE1199" xr:uid="{00000000-0009-0000-0000-000002000000}">
    <filterColumn colId="1">
      <filters>
        <filter val="Ativo"/>
      </filters>
    </filterColumn>
    <filterColumn colId="7">
      <filters>
        <filter val="Supermercados Big Compra Ltda."/>
      </filters>
    </filterColumn>
  </autoFilter>
  <conditionalFormatting sqref="B97:AC97 AE97:AG97 B98:AG109 B110:AC110 AE110:AG110 B111:AG113 B114:AC114 AE114:AG114 B115:AG143 B144:B146 D144:AG146 B147:AG181 B182:M183 O182:AG183 B184:AG1199">
    <cfRule type="expression" dxfId="42" priority="16">
      <formula>$AF97=0</formula>
    </cfRule>
    <cfRule type="expression" dxfId="41" priority="17">
      <formula>$AF97&lt;=7</formula>
    </cfRule>
  </conditionalFormatting>
  <conditionalFormatting sqref="B7:AG96">
    <cfRule type="expression" dxfId="40" priority="2">
      <formula>$AF7=0</formula>
    </cfRule>
    <cfRule type="expression" dxfId="39" priority="3">
      <formula>$AF7&lt;=7</formula>
    </cfRule>
  </conditionalFormatting>
  <conditionalFormatting sqref="C144:C146">
    <cfRule type="expression" dxfId="38" priority="31">
      <formula>$AF145=0</formula>
    </cfRule>
    <cfRule type="expression" dxfId="37" priority="32">
      <formula>$AF145&lt;=7</formula>
    </cfRule>
  </conditionalFormatting>
  <conditionalFormatting sqref="N182:N183">
    <cfRule type="expression" dxfId="36" priority="35">
      <formula>$AF181=0</formula>
    </cfRule>
    <cfRule type="expression" dxfId="35" priority="36">
      <formula>$AF181&lt;=7</formula>
    </cfRule>
  </conditionalFormatting>
  <dataValidations count="5">
    <dataValidation type="list" allowBlank="1" showInputMessage="1" showErrorMessage="1" errorTitle="Opção Inválida" error="Escolha entre as opções disponibilizadas na seta ao lado da célula." sqref="D7:D1199" xr:uid="{00000000-0002-0000-0200-000001000000}">
      <formula1>"Judicial,Administrativo"</formula1>
      <formula2>0</formula2>
    </dataValidation>
    <dataValidation type="list" allowBlank="1" showInputMessage="1" showErrorMessage="1" errorTitle="Opção Inválida" error="Escolha entre as opções disponibilizadas na seta ao lado da célula." sqref="T77:T1199 T7:T75" xr:uid="{00000000-0002-0000-0200-000002000000}">
      <formula1>"Sim,Não"</formula1>
      <formula2>0</formula2>
    </dataValidation>
    <dataValidation type="list" allowBlank="1" showInputMessage="1" showErrorMessage="1" errorTitle="Opção Inválida" error="Escolha entre as opções disponibilizadas na seta ao lado da célula. Você pode adicionar mais opções indo em Configurações &gt;&gt; Processos &gt;&gt; Lista &quot;Tipo de Ação&quot;." sqref="H8:H1199" xr:uid="{00000000-0002-0000-0200-000003000000}">
      <formula1>"Pessoa Física,Pessoa Jurídica"</formula1>
      <formula2>0</formula2>
    </dataValidation>
    <dataValidation type="list" allowBlank="1" showInputMessage="1" showErrorMessage="1" errorTitle="Opção Inválida" error="Escolha entre as opções disponibilizadas na seta ao lado da célula." sqref="H7" xr:uid="{00000000-0002-0000-0200-000004000000}">
      <formula1>"Pessoa Física,Pessoa Jurídica"</formula1>
      <formula2>0</formula2>
    </dataValidation>
    <dataValidation type="list" allowBlank="1" showInputMessage="1" showErrorMessage="1" errorTitle="Opção Inválida" error="Escolha entre as opções disponibilizadas na seta ao lado da célula." sqref="C7:C1199" xr:uid="{00000000-0002-0000-0200-000000000000}">
      <formula1>"Ativo,Encerrado"</formula1>
      <formula2>0</formula2>
    </dataValidation>
  </dataValidations>
  <hyperlinks>
    <hyperlink ref="AD7" r:id="rId1" xr:uid="{00000000-0004-0000-0200-000000000000}"/>
    <hyperlink ref="AD8" r:id="rId2" xr:uid="{00000000-0004-0000-0200-000001000000}"/>
    <hyperlink ref="AD10" r:id="rId3" xr:uid="{00000000-0004-0000-0200-000002000000}"/>
    <hyperlink ref="AD12" r:id="rId4" xr:uid="{00000000-0004-0000-0200-000003000000}"/>
    <hyperlink ref="AD17" r:id="rId5" xr:uid="{00000000-0004-0000-0200-000004000000}"/>
    <hyperlink ref="AD18" r:id="rId6" xr:uid="{00000000-0004-0000-0200-000005000000}"/>
    <hyperlink ref="AD23" r:id="rId7" xr:uid="{00000000-0004-0000-0200-000006000000}"/>
    <hyperlink ref="AD24" r:id="rId8" xr:uid="{00000000-0004-0000-0200-000007000000}"/>
    <hyperlink ref="AD28" r:id="rId9" xr:uid="{00000000-0004-0000-0200-000008000000}"/>
    <hyperlink ref="AD29" r:id="rId10" xr:uid="{00000000-0004-0000-0200-000009000000}"/>
    <hyperlink ref="AD32" r:id="rId11" xr:uid="{00000000-0004-0000-0200-00000A000000}"/>
    <hyperlink ref="AD33" r:id="rId12" xr:uid="{00000000-0004-0000-0200-00000B000000}"/>
    <hyperlink ref="AD37" r:id="rId13" xr:uid="{00000000-0004-0000-0200-00000C000000}"/>
    <hyperlink ref="AD38" r:id="rId14" xr:uid="{00000000-0004-0000-0200-00000D000000}"/>
    <hyperlink ref="AD39" r:id="rId15" xr:uid="{00000000-0004-0000-0200-00000E000000}"/>
    <hyperlink ref="AD40" r:id="rId16" xr:uid="{00000000-0004-0000-0200-00000F000000}"/>
    <hyperlink ref="AD41" r:id="rId17" xr:uid="{00000000-0004-0000-0200-000010000000}"/>
    <hyperlink ref="AD43" r:id="rId18" xr:uid="{00000000-0004-0000-0200-000011000000}"/>
    <hyperlink ref="AD44" r:id="rId19" xr:uid="{00000000-0004-0000-0200-000012000000}"/>
    <hyperlink ref="AD45" r:id="rId20" xr:uid="{00000000-0004-0000-0200-000013000000}"/>
    <hyperlink ref="AD46" r:id="rId21" xr:uid="{00000000-0004-0000-0200-000014000000}"/>
    <hyperlink ref="AD48" r:id="rId22" xr:uid="{00000000-0004-0000-0200-000015000000}"/>
    <hyperlink ref="AD49" r:id="rId23" xr:uid="{00000000-0004-0000-0200-000016000000}"/>
    <hyperlink ref="AD50" r:id="rId24" xr:uid="{00000000-0004-0000-0200-000017000000}"/>
    <hyperlink ref="AD51" r:id="rId25" xr:uid="{00000000-0004-0000-0200-000018000000}"/>
    <hyperlink ref="AD53" r:id="rId26" xr:uid="{00000000-0004-0000-0200-000019000000}"/>
    <hyperlink ref="AD55" r:id="rId27" xr:uid="{00000000-0004-0000-0200-00001A000000}"/>
    <hyperlink ref="AD56" r:id="rId28" xr:uid="{00000000-0004-0000-0200-00001B000000}"/>
    <hyperlink ref="AD57" r:id="rId29" xr:uid="{00000000-0004-0000-0200-00001C000000}"/>
    <hyperlink ref="AD60" r:id="rId30" xr:uid="{00000000-0004-0000-0200-00001D000000}"/>
    <hyperlink ref="AD63" r:id="rId31" xr:uid="{00000000-0004-0000-0200-00001E000000}"/>
    <hyperlink ref="AD64" r:id="rId32" xr:uid="{00000000-0004-0000-0200-00001F000000}"/>
    <hyperlink ref="AD65" r:id="rId33" xr:uid="{00000000-0004-0000-0200-000020000000}"/>
    <hyperlink ref="AD66" r:id="rId34" location="d6a4b59" xr:uid="{00000000-0004-0000-0200-000021000000}"/>
    <hyperlink ref="AD68" r:id="rId35" xr:uid="{00000000-0004-0000-0200-000022000000}"/>
    <hyperlink ref="AD70" r:id="rId36" xr:uid="{00000000-0004-0000-0200-000023000000}"/>
    <hyperlink ref="AD72" r:id="rId37" xr:uid="{00000000-0004-0000-0200-000024000000}"/>
    <hyperlink ref="AD73" r:id="rId38" xr:uid="{00000000-0004-0000-0200-000025000000}"/>
    <hyperlink ref="AD75" r:id="rId39" xr:uid="{00000000-0004-0000-0200-000026000000}"/>
    <hyperlink ref="AD76" r:id="rId40" xr:uid="{00000000-0004-0000-0200-000027000000}"/>
    <hyperlink ref="AD80" r:id="rId41" xr:uid="{00000000-0004-0000-0200-000028000000}"/>
    <hyperlink ref="AD81" r:id="rId42" xr:uid="{00000000-0004-0000-0200-000029000000}"/>
    <hyperlink ref="AD82" r:id="rId43" xr:uid="{00000000-0004-0000-0200-00002A000000}"/>
    <hyperlink ref="AD83" r:id="rId44" xr:uid="{00000000-0004-0000-0200-00002B000000}"/>
    <hyperlink ref="AD84" r:id="rId45" xr:uid="{00000000-0004-0000-0200-00002C000000}"/>
    <hyperlink ref="AD86" r:id="rId46" location="fa732a1" xr:uid="{00000000-0004-0000-0200-00002D000000}"/>
    <hyperlink ref="AD87" r:id="rId47" xr:uid="{00000000-0004-0000-0200-00002E000000}"/>
    <hyperlink ref="AD88" r:id="rId48" xr:uid="{00000000-0004-0000-0200-00002F000000}"/>
    <hyperlink ref="AD89" r:id="rId49" xr:uid="{00000000-0004-0000-0200-000030000000}"/>
    <hyperlink ref="AD90" r:id="rId50" xr:uid="{00000000-0004-0000-0200-000031000000}"/>
    <hyperlink ref="AD91" r:id="rId51" xr:uid="{00000000-0004-0000-0200-000032000000}"/>
    <hyperlink ref="AD92" r:id="rId52" xr:uid="{00000000-0004-0000-0200-000033000000}"/>
    <hyperlink ref="AD93" r:id="rId53" location="a055c14%20" xr:uid="{00000000-0004-0000-0200-000034000000}"/>
    <hyperlink ref="AD94" r:id="rId54" xr:uid="{00000000-0004-0000-0200-000035000000}"/>
    <hyperlink ref="AD95" r:id="rId55" xr:uid="{00000000-0004-0000-0200-000036000000}"/>
    <hyperlink ref="AD96" r:id="rId56" xr:uid="{00000000-0004-0000-0200-000037000000}"/>
    <hyperlink ref="AD97" r:id="rId57" xr:uid="{00000000-0004-0000-0200-000038000000}"/>
    <hyperlink ref="AD100" r:id="rId58" xr:uid="{00000000-0004-0000-0200-000039000000}"/>
    <hyperlink ref="AD104" r:id="rId59" xr:uid="{00000000-0004-0000-0200-00003A000000}"/>
    <hyperlink ref="AD105" r:id="rId60" xr:uid="{00000000-0004-0000-0200-00003B000000}"/>
    <hyperlink ref="AE105" r:id="rId61" xr:uid="{00000000-0004-0000-0200-00003C000000}"/>
    <hyperlink ref="AD106" r:id="rId62" xr:uid="{00000000-0004-0000-0200-00003D000000}"/>
    <hyperlink ref="AD107" r:id="rId63" xr:uid="{00000000-0004-0000-0200-00003E000000}"/>
    <hyperlink ref="AD108" r:id="rId64" xr:uid="{00000000-0004-0000-0200-00003F000000}"/>
    <hyperlink ref="AD109" r:id="rId65" xr:uid="{00000000-0004-0000-0200-000040000000}"/>
    <hyperlink ref="AD110" r:id="rId66" xr:uid="{00000000-0004-0000-0200-000041000000}"/>
    <hyperlink ref="AD113" r:id="rId67" xr:uid="{00000000-0004-0000-0200-000042000000}"/>
    <hyperlink ref="AD114" r:id="rId68" xr:uid="{00000000-0004-0000-0200-000043000000}"/>
    <hyperlink ref="AD115" r:id="rId69" xr:uid="{00000000-0004-0000-0200-000044000000}"/>
    <hyperlink ref="AD116" r:id="rId70" xr:uid="{00000000-0004-0000-0200-000045000000}"/>
    <hyperlink ref="AD118" r:id="rId71" xr:uid="{00000000-0004-0000-0200-000046000000}"/>
    <hyperlink ref="AD119" r:id="rId72" xr:uid="{00000000-0004-0000-0200-000047000000}"/>
    <hyperlink ref="AD120" r:id="rId73" xr:uid="{00000000-0004-0000-0200-000048000000}"/>
    <hyperlink ref="AD121" r:id="rId74" xr:uid="{00000000-0004-0000-0200-000049000000}"/>
    <hyperlink ref="AD122" r:id="rId75" xr:uid="{00000000-0004-0000-0200-00004A000000}"/>
    <hyperlink ref="AD123" r:id="rId76" xr:uid="{00000000-0004-0000-0200-00004B000000}"/>
    <hyperlink ref="AD124" r:id="rId77" xr:uid="{00000000-0004-0000-0200-00004C000000}"/>
    <hyperlink ref="AD125" r:id="rId78" xr:uid="{00000000-0004-0000-0200-00004D000000}"/>
    <hyperlink ref="AD126" r:id="rId79" xr:uid="{00000000-0004-0000-0200-00004E000000}"/>
    <hyperlink ref="AD127" r:id="rId80" xr:uid="{00000000-0004-0000-0200-00004F000000}"/>
    <hyperlink ref="AD128" r:id="rId81" xr:uid="{00000000-0004-0000-0200-000050000000}"/>
    <hyperlink ref="AD129" r:id="rId82" xr:uid="{00000000-0004-0000-0200-000051000000}"/>
    <hyperlink ref="AD130" r:id="rId83" xr:uid="{00000000-0004-0000-0200-000052000000}"/>
    <hyperlink ref="AD131" r:id="rId84" xr:uid="{00000000-0004-0000-0200-000053000000}"/>
    <hyperlink ref="AD132" r:id="rId85" xr:uid="{00000000-0004-0000-0200-000054000000}"/>
    <hyperlink ref="AD133" r:id="rId86" xr:uid="{00000000-0004-0000-0200-000055000000}"/>
    <hyperlink ref="AD134" r:id="rId87" xr:uid="{00000000-0004-0000-0200-000056000000}"/>
    <hyperlink ref="AD135" r:id="rId88" xr:uid="{00000000-0004-0000-0200-000057000000}"/>
    <hyperlink ref="AD136" r:id="rId89" xr:uid="{00000000-0004-0000-0200-000058000000}"/>
    <hyperlink ref="AD137" r:id="rId90" xr:uid="{00000000-0004-0000-0200-000059000000}"/>
    <hyperlink ref="AD138" r:id="rId91" xr:uid="{00000000-0004-0000-0200-00005A000000}"/>
    <hyperlink ref="AD139" r:id="rId92" xr:uid="{00000000-0004-0000-0200-00005B000000}"/>
    <hyperlink ref="AD140" r:id="rId93" xr:uid="{00000000-0004-0000-0200-00005C000000}"/>
    <hyperlink ref="AD141" r:id="rId94" xr:uid="{00000000-0004-0000-0200-00005D000000}"/>
    <hyperlink ref="AD142" r:id="rId95" xr:uid="{00000000-0004-0000-0200-00005E000000}"/>
    <hyperlink ref="AD145" r:id="rId96" xr:uid="{F7530AA9-C929-BE40-ABE1-61DD157B5A3F}"/>
    <hyperlink ref="AD144" r:id="rId97" xr:uid="{5FBF079E-98A6-6241-ADB5-A07D88AE9A45}"/>
    <hyperlink ref="AD146" r:id="rId98" xr:uid="{8D57D455-D624-4046-8221-A46FFA7A9BE1}"/>
    <hyperlink ref="AD147" r:id="rId99" xr:uid="{57DA120E-2018-074E-999E-18529A0A4E81}"/>
    <hyperlink ref="AD151" r:id="rId100" xr:uid="{07594047-C5C7-4AD5-81D3-73292220C94F}"/>
    <hyperlink ref="AD152" r:id="rId101" xr:uid="{D56A0E4A-DFD4-4A19-A4A7-80C756118CF4}"/>
    <hyperlink ref="AD153" r:id="rId102" xr:uid="{11F2A360-882D-421F-857D-9AD413B22367}"/>
    <hyperlink ref="AD154" r:id="rId103" xr:uid="{05671A95-5A8B-4DBB-BAA4-058952CABDB6}"/>
    <hyperlink ref="AD155" r:id="rId104" xr:uid="{46A7B7D5-505E-4D77-8CA1-47E4DFB38AC6}"/>
    <hyperlink ref="AD157" r:id="rId105" xr:uid="{1EF0E589-5F51-4E3E-BDE1-E4BE026E23AC}"/>
    <hyperlink ref="AD158" r:id="rId106" xr:uid="{F9B6C7B3-12C0-4F48-9602-7964A3049DE2}"/>
    <hyperlink ref="AD159" r:id="rId107" xr:uid="{76F85E37-D19A-426F-9A55-DDF068E6B847}"/>
    <hyperlink ref="AD206" r:id="rId108" xr:uid="{B78AF139-9AFA-41B9-9542-3AF7064194ED}"/>
    <hyperlink ref="AD207" r:id="rId109" xr:uid="{2F66E6EA-8623-4187-8B4C-B95AD2814771}"/>
    <hyperlink ref="AE220" r:id="rId110" xr:uid="{283EF045-1834-474D-9C95-87F86093FA40}"/>
  </hyperlinks>
  <pageMargins left="0.51180555555555596" right="0.51180555555555596" top="0.78749999999999998" bottom="0.78749999999999998" header="0.511811023622047" footer="0.511811023622047"/>
  <pageSetup paperSize="9" orientation="portrait" horizontalDpi="300" verticalDpi="300" r:id="rId111"/>
  <drawing r:id="rId11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0000000-0002-0000-0200-000009000000}">
          <x14:formula1>
            <xm:f>OFFSET('Conf-P'!$J$4,1,,COUNTIF('Conf-P'!$J$5:$J$20,"?*"))</xm:f>
          </x14:formula1>
          <x14:formula2>
            <xm:f>0</xm:f>
          </x14:formula2>
          <xm:sqref>AC66:AC1199</xm:sqref>
        </x14:dataValidation>
        <x14:dataValidation type="list" allowBlank="1" showInputMessage="1" showErrorMessage="1" errorTitle="Opção Inválida" error="Escolha entre as opções disponibilizadas na seta ao lado da célula. Você pode adicionar mais opções indo em Configurações &gt;&gt; Processos &gt;&gt; Lista &quot;Fase&quot;." xr:uid="{00000000-0002-0000-0200-00000A000000}">
          <x14:formula1>
            <xm:f>OFFSET('Conf-P'!$B$4,1,,COUNTIF('Conf-P'!$B$5:$B$25,"?*"))</xm:f>
          </x14:formula1>
          <x14:formula2>
            <xm:f>0</xm:f>
          </x14:formula2>
          <xm:sqref>F86 E66:E1199</xm:sqref>
        </x14:dataValidation>
        <x14:dataValidation type="list" allowBlank="1" showInputMessage="1" showErrorMessage="1" errorTitle="Opção Inválida" error="Escolha entre as opções disponibilizadas na seta ao lado da célula. Você pode adicionar mais opções indo em Configurações &gt;&gt; Processos &gt;&gt; Lista &quot;Qualificação&quot;." xr:uid="{00000000-0002-0000-0200-00000B000000}">
          <x14:formula1>
            <xm:f>OFFSET('Conf-P'!$F$4,1,,COUNTIF('Conf-P'!$F$5:$F$80,"?*"))</xm:f>
          </x14:formula1>
          <x14:formula2>
            <xm:f>0</xm:f>
          </x14:formula2>
          <xm:sqref>L66:L1199 J66:J1199</xm:sqref>
        </x14:dataValidation>
        <x14:dataValidation type="list" allowBlank="1" showInputMessage="1" showErrorMessage="1" errorTitle="Opção Inválida" error="Escolha entre as opções disponibilizadas na seta ao lado da célula. Você pode adicionar mais opções indo em Configurações &gt;&gt; Processos &gt;&gt; Lista &quot;Tipo de Ação&quot;." xr:uid="{00000000-0002-0000-0200-00000C000000}">
          <x14:formula1>
            <xm:f>OFFSET('Conf-P'!$D$4,1,,COUNTIF('Conf-P'!$D$5:$D$551,"?*"))</xm:f>
          </x14:formula1>
          <x14:formula2>
            <xm:f>0</xm:f>
          </x14:formula2>
          <xm:sqref>G66:G1199</xm:sqref>
        </x14:dataValidation>
        <x14:dataValidation type="list" allowBlank="1" showInputMessage="1" showErrorMessage="1" xr:uid="{00000000-0002-0000-0200-00000D000000}">
          <x14:formula1>
            <xm:f>OFFSET('Conf-P'!$H$4,1,,COUNTIF('Conf-P'!$H$5:$H$180,"?*"))</xm:f>
          </x14:formula1>
          <x14:formula2>
            <xm:f>0</xm:f>
          </x14:formula2>
          <xm:sqref>V66:V1199</xm:sqref>
        </x14:dataValidation>
        <x14:dataValidation type="list" allowBlank="1" showInputMessage="1" showErrorMessage="1" xr:uid="{00000000-0002-0000-0200-00000E000000}">
          <x14:formula1>
            <xm:f>IF(H66="Pessoa Física",OFFSET('Clie-F'!$D$4,1,,COUNTIF('Clie-F'!$D$5:$D$9999,"?*")),OFFSET('Clie-J'!$C$4,1,,COUNTIF('Clie-J'!$C$5:$C$9999,"?*")))</xm:f>
          </x14:formula1>
          <x14:formula2>
            <xm:f>0</xm:f>
          </x14:formula2>
          <xm:sqref>I66:I1199</xm:sqref>
        </x14:dataValidation>
        <x14:dataValidation type="list" allowBlank="1" showInputMessage="1" showErrorMessage="1" xr:uid="{00000000-0002-0000-0200-00000F000000}">
          <x14:formula1>
            <xm:f>OFFSET('Conf-G'!$D$4,1,,COUNTIF('Conf-G'!$D$5:$D$35,"?*"))</xm:f>
          </x14:formula1>
          <x14:formula2>
            <xm:f>0</xm:f>
          </x14:formula2>
          <xm:sqref>M66:M1199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C83"/>
  <sheetViews>
    <sheetView showGridLines="0" zoomScaleNormal="100" workbookViewId="0">
      <pane ySplit="4" topLeftCell="A5" activePane="bottomLeft" state="frozen"/>
      <selection pane="bottomLeft" activeCell="C4" sqref="C4"/>
    </sheetView>
  </sheetViews>
  <sheetFormatPr defaultColWidth="9.109375" defaultRowHeight="13.8" x14ac:dyDescent="0.3"/>
  <cols>
    <col min="1" max="1" width="4.6640625" style="31" customWidth="1"/>
    <col min="2" max="2" width="39.44140625" style="31" customWidth="1"/>
    <col min="3" max="3" width="95.109375" style="31" customWidth="1"/>
    <col min="4" max="4" width="7.6640625" style="31" customWidth="1"/>
    <col min="5" max="5" width="11.6640625" style="31" customWidth="1"/>
    <col min="6" max="6" width="15.6640625" style="31" customWidth="1"/>
    <col min="7" max="7" width="30.44140625" style="31" customWidth="1"/>
    <col min="8" max="8" width="14.6640625" style="31" customWidth="1"/>
    <col min="9" max="9" width="24.6640625" style="31" customWidth="1"/>
    <col min="10" max="10" width="13.33203125" style="31" customWidth="1"/>
    <col min="11" max="11" width="14.6640625" style="31" customWidth="1"/>
    <col min="12" max="12" width="25" style="31" customWidth="1"/>
    <col min="13" max="13" width="13.33203125" style="31" customWidth="1"/>
    <col min="14" max="14" width="16.109375" style="31" customWidth="1"/>
    <col min="15" max="15" width="30.44140625" style="31" customWidth="1"/>
    <col min="16" max="16" width="27.44140625" style="31" customWidth="1"/>
    <col min="17" max="17" width="14" style="31" customWidth="1"/>
    <col min="18" max="18" width="35.33203125" style="31" customWidth="1"/>
    <col min="19" max="19" width="17.44140625" style="31" customWidth="1"/>
    <col min="20" max="20" width="39" style="31" customWidth="1"/>
    <col min="21" max="21" width="14.6640625" style="31" customWidth="1"/>
    <col min="22" max="22" width="17.109375" style="31" customWidth="1"/>
    <col min="23" max="23" width="12.33203125" style="31" customWidth="1"/>
    <col min="24" max="24" width="45.33203125" style="31" customWidth="1"/>
    <col min="25" max="25" width="40.6640625" style="31" customWidth="1"/>
    <col min="26" max="16384" width="9.109375" style="31"/>
  </cols>
  <sheetData>
    <row r="1" spans="2:29" s="32" customFormat="1" ht="50.25" customHeight="1" x14ac:dyDescent="0.3"/>
    <row r="2" spans="2:29" s="33" customFormat="1" ht="36.75" customHeight="1" x14ac:dyDescent="0.3"/>
    <row r="3" spans="2:29" s="34" customFormat="1" ht="19.5" customHeight="1" x14ac:dyDescent="0.3"/>
    <row r="4" spans="2:29" ht="36" customHeight="1" x14ac:dyDescent="0.3">
      <c r="B4" s="35" t="s">
        <v>790</v>
      </c>
      <c r="C4" s="36"/>
      <c r="D4" s="37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</row>
    <row r="5" spans="2:29" ht="30" customHeight="1" x14ac:dyDescent="0.3">
      <c r="B5" s="39" t="s">
        <v>791</v>
      </c>
      <c r="C5" s="40" t="e">
        <f>IF(D5&lt;&gt;0,D5,"-")</f>
        <v>#N/A</v>
      </c>
      <c r="D5" s="41" t="e">
        <f>INDEX('Proc-G'!C7:C88401,MATCH($C$4,'Proc-G'!AI7:AI88401,0))</f>
        <v>#N/A</v>
      </c>
      <c r="E5" s="42"/>
      <c r="F5" s="42"/>
      <c r="G5" s="43"/>
      <c r="H5" s="43"/>
      <c r="I5" s="44"/>
      <c r="J5" s="45"/>
      <c r="K5" s="46"/>
      <c r="L5" s="44"/>
      <c r="M5" s="44"/>
      <c r="N5" s="47"/>
      <c r="O5" s="44"/>
      <c r="P5" s="44"/>
      <c r="Q5" s="44"/>
      <c r="R5" s="44"/>
      <c r="S5" s="47"/>
      <c r="T5" s="44"/>
      <c r="U5" s="47"/>
      <c r="V5" s="47"/>
      <c r="W5" s="44"/>
      <c r="X5" s="44"/>
      <c r="Y5" s="48"/>
    </row>
    <row r="6" spans="2:29" ht="30" customHeight="1" x14ac:dyDescent="0.3">
      <c r="B6" s="39" t="s">
        <v>792</v>
      </c>
      <c r="C6" s="40" t="e">
        <f>IF(D6&lt;&gt;0,IF(D6="Não","Não",CONCATENATE("Sim (",TEXT(E6,"dd/mm/aaaa"),")")),"-")</f>
        <v>#N/A</v>
      </c>
      <c r="D6" s="41" t="e">
        <f>INDEX('Proc-G'!T7:T88401,MATCH($C$4,'Proc-G'!AI7:AI88401,0))</f>
        <v>#N/A</v>
      </c>
      <c r="E6" s="49" t="e">
        <f>INDEX('Proc-G'!U7:U88401,MATCH($C$4,'Proc-G'!AI7:AI88401,0))</f>
        <v>#N/A</v>
      </c>
      <c r="F6" s="42"/>
      <c r="G6" s="43"/>
      <c r="H6" s="43"/>
      <c r="I6" s="44"/>
      <c r="J6" s="45"/>
      <c r="K6" s="46"/>
      <c r="L6" s="44"/>
      <c r="M6" s="44"/>
      <c r="N6" s="47"/>
      <c r="O6" s="44"/>
      <c r="P6" s="44"/>
      <c r="Q6" s="44"/>
      <c r="R6" s="44"/>
      <c r="S6" s="47"/>
      <c r="T6" s="44"/>
      <c r="U6" s="47"/>
      <c r="V6" s="47"/>
      <c r="W6" s="44"/>
      <c r="X6" s="44"/>
      <c r="Y6" s="50"/>
    </row>
    <row r="7" spans="2:29" ht="30" customHeight="1" x14ac:dyDescent="0.3">
      <c r="B7" s="51" t="s">
        <v>793</v>
      </c>
      <c r="C7" s="40" t="e">
        <f>IF(D7&lt;&gt;0,D7,"-")</f>
        <v>#N/A</v>
      </c>
      <c r="D7" s="52" t="e">
        <f>INDEX('Proc-G'!D7:D88401,MATCH($C$4,'Proc-G'!AI7:AI88401,0))</f>
        <v>#N/A</v>
      </c>
      <c r="E7" s="53"/>
      <c r="F7" s="53"/>
      <c r="G7" s="54"/>
      <c r="H7" s="54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55"/>
      <c r="V7" s="38"/>
      <c r="W7" s="44"/>
      <c r="X7" s="38"/>
      <c r="Y7" s="56"/>
    </row>
    <row r="8" spans="2:29" ht="30" customHeight="1" x14ac:dyDescent="0.3">
      <c r="B8" s="51" t="s">
        <v>794</v>
      </c>
      <c r="C8" s="40" t="e">
        <f>IF(D8&lt;&gt;0,D8,"-")</f>
        <v>#N/A</v>
      </c>
      <c r="D8" s="52" t="e">
        <f>INDEX('Proc-G'!E7:E88401,MATCH($C$4,'Proc-G'!AI7:AI88401,0))</f>
        <v>#N/A</v>
      </c>
      <c r="E8" s="53"/>
      <c r="F8" s="53"/>
      <c r="G8" s="54"/>
      <c r="H8" s="54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44"/>
      <c r="X8" s="38"/>
      <c r="Y8" s="56"/>
    </row>
    <row r="9" spans="2:29" ht="30" customHeight="1" x14ac:dyDescent="0.3">
      <c r="B9" s="51" t="s">
        <v>795</v>
      </c>
      <c r="C9" s="40" t="e">
        <f>IF(D9&lt;&gt;0,D9,"-")</f>
        <v>#N/A</v>
      </c>
      <c r="D9" s="52" t="e">
        <f>INDEX('Proc-G'!J7:J88401,MATCH($C$4,'Proc-G'!AI7:AI88401,0))</f>
        <v>#N/A</v>
      </c>
      <c r="E9" s="53"/>
      <c r="F9" s="53"/>
      <c r="G9" s="54"/>
      <c r="H9" s="54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44"/>
      <c r="X9" s="38"/>
      <c r="Y9" s="56"/>
    </row>
    <row r="10" spans="2:29" ht="30" customHeight="1" x14ac:dyDescent="0.3">
      <c r="B10" s="51" t="s">
        <v>796</v>
      </c>
      <c r="C10" s="40" t="e">
        <f>IF(D10&lt;&gt;0,CONCATENATE(D10,IF(E10=0,"",CONCATENATE(" (",E10,")"))),"-")</f>
        <v>#N/A</v>
      </c>
      <c r="D10" s="3" t="e">
        <f>INDEX('Proc-G'!K7:K88401,MATCH($C$4,'Proc-G'!AI7:AI88401,0))</f>
        <v>#N/A</v>
      </c>
      <c r="E10" s="52" t="e">
        <f>INDEX('Proc-G'!L7:L88401,MATCH($C$4,'Proc-G'!AI7:AI88401,0))</f>
        <v>#N/A</v>
      </c>
      <c r="F10" s="53"/>
      <c r="G10" s="54"/>
      <c r="H10" s="54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44"/>
      <c r="X10" s="38"/>
      <c r="Y10" s="56"/>
    </row>
    <row r="11" spans="2:29" ht="30" customHeight="1" x14ac:dyDescent="0.3">
      <c r="B11" s="51" t="s">
        <v>797</v>
      </c>
      <c r="C11" s="40" t="e">
        <f t="shared" ref="C11:C19" si="0">IF(D11&lt;&gt;0,D11,"-")</f>
        <v>#N/A</v>
      </c>
      <c r="D11" s="52" t="e">
        <f>INDEX('Proc-G'!M7:M8401,MATCH($C$4,'Proc-G'!AI7:AI8401,0))</f>
        <v>#N/A</v>
      </c>
      <c r="E11" s="53"/>
      <c r="F11" s="53"/>
      <c r="G11" s="54"/>
      <c r="H11" s="54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44"/>
      <c r="X11" s="38"/>
      <c r="Y11" s="56"/>
    </row>
    <row r="12" spans="2:29" ht="30" customHeight="1" x14ac:dyDescent="0.3">
      <c r="B12" s="51" t="s">
        <v>798</v>
      </c>
      <c r="C12" s="57" t="e">
        <f t="shared" si="0"/>
        <v>#N/A</v>
      </c>
      <c r="D12" s="58" t="e">
        <f>INDEX('Proc-G'!N7:N8401,MATCH($C$4,'Proc-G'!AI7:AI8401,0))</f>
        <v>#N/A</v>
      </c>
      <c r="E12" s="53"/>
      <c r="F12" s="53"/>
      <c r="G12" s="54"/>
      <c r="H12" s="54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44"/>
      <c r="X12" s="38"/>
      <c r="Y12" s="56"/>
    </row>
    <row r="13" spans="2:29" ht="30" customHeight="1" x14ac:dyDescent="0.3">
      <c r="B13" s="51" t="s">
        <v>799</v>
      </c>
      <c r="C13" s="57" t="e">
        <f t="shared" si="0"/>
        <v>#N/A</v>
      </c>
      <c r="D13" s="58" t="e">
        <f>INDEX('Proc-G'!P7:P8401,MATCH($C$4,'Proc-G'!AI7:AI8401,0))</f>
        <v>#N/A</v>
      </c>
      <c r="E13" s="59"/>
      <c r="F13" s="53"/>
      <c r="G13" s="54"/>
      <c r="H13" s="54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44"/>
      <c r="X13" s="38"/>
      <c r="Y13" s="56"/>
    </row>
    <row r="14" spans="2:29" ht="30" customHeight="1" x14ac:dyDescent="0.3">
      <c r="B14" s="51" t="s">
        <v>800</v>
      </c>
      <c r="C14" s="60" t="e">
        <f t="shared" si="0"/>
        <v>#N/A</v>
      </c>
      <c r="D14" s="61" t="e">
        <f>INDEX('Proc-G'!Q7:Q8401,MATCH($C$4,'Proc-G'!AI7:AI8401,0))</f>
        <v>#N/A</v>
      </c>
      <c r="E14" s="59"/>
      <c r="F14" s="53"/>
      <c r="G14" s="54"/>
      <c r="H14" s="54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44"/>
      <c r="X14" s="38"/>
      <c r="Y14" s="56"/>
    </row>
    <row r="15" spans="2:29" ht="30" customHeight="1" x14ac:dyDescent="0.3">
      <c r="B15" s="51" t="s">
        <v>801</v>
      </c>
      <c r="C15" s="57" t="e">
        <f t="shared" si="0"/>
        <v>#N/A</v>
      </c>
      <c r="D15" s="58" t="e">
        <f>INDEX('Proc-G'!S7:S8401,MATCH($C$4,'Proc-G'!AI7:AI8401,0))</f>
        <v>#N/A</v>
      </c>
      <c r="E15" s="59"/>
      <c r="F15" s="53"/>
      <c r="G15" s="54"/>
      <c r="H15" s="54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44"/>
      <c r="X15" s="38"/>
      <c r="Y15" s="56"/>
    </row>
    <row r="16" spans="2:29" ht="30" customHeight="1" x14ac:dyDescent="0.3">
      <c r="B16" s="51" t="s">
        <v>802</v>
      </c>
      <c r="C16" s="40" t="e">
        <f t="shared" si="0"/>
        <v>#N/A</v>
      </c>
      <c r="D16" s="52" t="e">
        <f>INDEX('Proc-G'!V7:V8401,MATCH($C$4,'Proc-G'!AI7:AI8401,0))</f>
        <v>#N/A</v>
      </c>
      <c r="E16" s="53"/>
      <c r="F16" s="53"/>
      <c r="G16" s="54"/>
      <c r="H16" s="54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44"/>
      <c r="X16" s="38"/>
      <c r="Y16" s="56"/>
    </row>
    <row r="17" spans="2:25" ht="30" customHeight="1" x14ac:dyDescent="0.3">
      <c r="B17" s="51" t="s">
        <v>803</v>
      </c>
      <c r="C17" s="40" t="e">
        <f t="shared" si="0"/>
        <v>#N/A</v>
      </c>
      <c r="D17" s="52" t="e">
        <f>INDEX('Proc-G'!W7:W8401,MATCH($C$4,'Proc-G'!AI7:AI8401,0))</f>
        <v>#N/A</v>
      </c>
      <c r="E17" s="53"/>
      <c r="F17" s="53"/>
      <c r="G17" s="54"/>
      <c r="H17" s="54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44"/>
      <c r="X17" s="38"/>
      <c r="Y17" s="56"/>
    </row>
    <row r="18" spans="2:25" ht="30" customHeight="1" x14ac:dyDescent="0.3">
      <c r="B18" s="51" t="s">
        <v>804</v>
      </c>
      <c r="C18" s="40" t="e">
        <f t="shared" si="0"/>
        <v>#N/A</v>
      </c>
      <c r="D18" s="52" t="e">
        <f>INDEX('Proc-G'!X7:X8401,MATCH($C$4,'Proc-G'!AI7:AI8401,0))</f>
        <v>#N/A</v>
      </c>
      <c r="E18" s="53"/>
      <c r="F18" s="53"/>
      <c r="G18" s="54"/>
      <c r="H18" s="54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44"/>
      <c r="X18" s="38"/>
      <c r="Y18" s="56"/>
    </row>
    <row r="19" spans="2:25" ht="30" customHeight="1" x14ac:dyDescent="0.3">
      <c r="B19" s="51" t="s">
        <v>805</v>
      </c>
      <c r="C19" s="40" t="e">
        <f t="shared" si="0"/>
        <v>#N/A</v>
      </c>
      <c r="D19" s="52" t="e">
        <f>INDEX('Proc-G'!Y7:Y8401,MATCH($C$4,'Proc-G'!AI7:AI8401,0))</f>
        <v>#N/A</v>
      </c>
      <c r="E19" s="53"/>
      <c r="F19" s="53"/>
      <c r="G19" s="54"/>
      <c r="H19" s="54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44"/>
      <c r="X19" s="38"/>
      <c r="Y19" s="56"/>
    </row>
    <row r="20" spans="2:25" ht="30" customHeight="1" x14ac:dyDescent="0.3">
      <c r="B20" s="51" t="s">
        <v>806</v>
      </c>
      <c r="C20" s="62" t="e">
        <f>IF(D20&lt;&gt;0,CONCATENATE("Início: ",TEXT(D20,"dd/mm/aaaa"),IF(E20=0,"",CONCATENATE(" - ","Encerramento: ",TEXT(E20,"dd/mm/aaaa")))," (",F20,")"),"-")</f>
        <v>#N/A</v>
      </c>
      <c r="D20" s="63" t="e">
        <f>INDEX('Proc-G'!Z7:Z8401,MATCH($C$4,'Proc-G'!AI7:AI8401,0))</f>
        <v>#N/A</v>
      </c>
      <c r="E20" s="63" t="e">
        <f>INDEX('Proc-G'!AA7:AA8401,MATCH($C$4,'Proc-G'!AI7:AI8401,0))</f>
        <v>#N/A</v>
      </c>
      <c r="F20" s="52" t="e">
        <f>INDEX('Proc-G'!AB7:AB8401,MATCH($C$4,'Proc-G'!AI7:AI8401,0))</f>
        <v>#N/A</v>
      </c>
      <c r="G20" s="54"/>
      <c r="H20" s="54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44"/>
      <c r="X20" s="38"/>
      <c r="Y20" s="56"/>
    </row>
    <row r="21" spans="2:25" ht="30" customHeight="1" x14ac:dyDescent="0.3">
      <c r="B21" s="51" t="s">
        <v>807</v>
      </c>
      <c r="C21" s="62" t="e">
        <f>IF(D21&lt;&gt;0,D21,"-")</f>
        <v>#N/A</v>
      </c>
      <c r="D21" s="63" t="e">
        <f>INDEX('Proc-G'!AC7:AC8401,MATCH($C$4,'Proc-G'!AI7:AI8401,0))</f>
        <v>#N/A</v>
      </c>
      <c r="E21" s="63"/>
      <c r="F21" s="52"/>
      <c r="G21" s="54"/>
      <c r="H21" s="54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44"/>
      <c r="X21" s="38"/>
      <c r="Y21" s="56"/>
    </row>
    <row r="22" spans="2:25" ht="30" customHeight="1" x14ac:dyDescent="0.3">
      <c r="B22" s="51" t="s">
        <v>808</v>
      </c>
      <c r="C22" s="40" t="e">
        <f>IF(D22&lt;&gt;0,D22,"-")</f>
        <v>#N/A</v>
      </c>
      <c r="D22" s="52" t="e">
        <f>INDEX('Proc-G'!AD7:AD8401,MATCH($C$4,'Proc-G'!AI7:AI8401,0))</f>
        <v>#N/A</v>
      </c>
      <c r="E22" s="53"/>
      <c r="F22" s="53"/>
      <c r="G22" s="54"/>
      <c r="H22" s="54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44"/>
      <c r="X22" s="38"/>
      <c r="Y22" s="56"/>
    </row>
    <row r="23" spans="2:25" ht="30" customHeight="1" x14ac:dyDescent="0.3">
      <c r="B23" s="51" t="s">
        <v>809</v>
      </c>
      <c r="C23" s="40" t="e">
        <f>IF(D23&lt;&gt;0,D23,"-")</f>
        <v>#N/A</v>
      </c>
      <c r="D23" s="52" t="e">
        <f>INDEX('Proc-G'!AE7:AE8401,MATCH($C$4,'Proc-G'!AI7:AI8401,0))</f>
        <v>#N/A</v>
      </c>
      <c r="E23" s="53"/>
      <c r="F23" s="53"/>
      <c r="G23" s="54"/>
      <c r="H23" s="54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44"/>
      <c r="X23" s="38"/>
      <c r="Y23" s="56"/>
    </row>
    <row r="24" spans="2:25" x14ac:dyDescent="0.3">
      <c r="D24" s="64"/>
      <c r="E24" s="64"/>
      <c r="F24" s="64"/>
    </row>
    <row r="25" spans="2:25" ht="35.25" customHeight="1" x14ac:dyDescent="0.3">
      <c r="B25" s="287" t="s">
        <v>810</v>
      </c>
      <c r="C25" s="287"/>
      <c r="D25" s="64"/>
      <c r="E25" s="64"/>
      <c r="F25" s="64"/>
    </row>
    <row r="26" spans="2:25" ht="30" customHeight="1" x14ac:dyDescent="0.3">
      <c r="B26" s="65" t="s">
        <v>811</v>
      </c>
      <c r="C26" s="66" t="s">
        <v>812</v>
      </c>
      <c r="D26" s="64"/>
      <c r="E26" s="64"/>
      <c r="F26" s="64"/>
    </row>
    <row r="27" spans="2:25" ht="30" customHeight="1" x14ac:dyDescent="0.3">
      <c r="B27" s="67" t="str">
        <f>IFERROR(VLOOKUP($C$4&amp;ROW(A1),'Proc-M'!$A$5:$E$8402,5,0),"")</f>
        <v/>
      </c>
      <c r="C27" s="68" t="str">
        <f>IFERROR(VLOOKUP($C$4&amp;ROW(A1),'Proc-M'!$A$5:$E$8402,4,0),"")</f>
        <v/>
      </c>
      <c r="D27" s="64"/>
      <c r="E27" s="64"/>
      <c r="F27" s="64"/>
    </row>
    <row r="28" spans="2:25" ht="30" customHeight="1" x14ac:dyDescent="0.3">
      <c r="B28" s="67" t="str">
        <f>IFERROR(VLOOKUP($C$4&amp;ROW(A2),'Proc-M'!$A$5:$E$8402,5,0),"")</f>
        <v/>
      </c>
      <c r="C28" s="68" t="str">
        <f>IFERROR(VLOOKUP($C$4&amp;ROW(A2),'Proc-M'!$A$5:$E$8402,4,0),"")</f>
        <v/>
      </c>
      <c r="D28" s="64"/>
      <c r="E28" s="64"/>
      <c r="F28" s="64"/>
    </row>
    <row r="29" spans="2:25" ht="30" customHeight="1" x14ac:dyDescent="0.3">
      <c r="B29" s="67" t="str">
        <f>IFERROR(VLOOKUP($C$4&amp;ROW(A3),'Proc-M'!$A$5:$E$8402,5,0),"")</f>
        <v/>
      </c>
      <c r="C29" s="68" t="str">
        <f>IFERROR(VLOOKUP($C$4&amp;ROW(A3),'Proc-M'!$A$5:$E$8402,4,0),"")</f>
        <v/>
      </c>
      <c r="D29" s="64"/>
      <c r="E29" s="64"/>
      <c r="F29" s="64"/>
    </row>
    <row r="30" spans="2:25" ht="30" customHeight="1" x14ac:dyDescent="0.3">
      <c r="B30" s="67" t="str">
        <f>IFERROR(VLOOKUP($C$4&amp;ROW(A4),'Proc-M'!$A$5:$E$8402,5,0),"")</f>
        <v/>
      </c>
      <c r="C30" s="68" t="str">
        <f>IFERROR(VLOOKUP($C$4&amp;ROW(A4),'Proc-M'!$A$5:$E$8402,4,0),"")</f>
        <v/>
      </c>
      <c r="D30" s="64"/>
      <c r="E30" s="64"/>
      <c r="F30" s="64"/>
    </row>
    <row r="31" spans="2:25" ht="30" customHeight="1" x14ac:dyDescent="0.3">
      <c r="B31" s="67" t="str">
        <f>IFERROR(VLOOKUP($C$4&amp;ROW(A5),'Proc-M'!$A$5:$E$8402,5,0),"")</f>
        <v/>
      </c>
      <c r="C31" s="68" t="str">
        <f>IFERROR(VLOOKUP($C$4&amp;ROW(A5),'Proc-M'!$A$5:$E$8402,4,0),"")</f>
        <v/>
      </c>
      <c r="D31" s="64"/>
      <c r="E31" s="64"/>
      <c r="F31" s="64"/>
    </row>
    <row r="32" spans="2:25" ht="30" customHeight="1" x14ac:dyDescent="0.3">
      <c r="B32" s="67" t="str">
        <f>IFERROR(VLOOKUP($C$4&amp;ROW(A6),'Proc-M'!$A$5:$E$8402,5,0),"")</f>
        <v/>
      </c>
      <c r="C32" s="68" t="str">
        <f>IFERROR(VLOOKUP($C$4&amp;ROW(A6),'Proc-M'!$A$5:$E$8402,4,0),"")</f>
        <v/>
      </c>
      <c r="D32" s="64"/>
      <c r="E32" s="64"/>
      <c r="F32" s="64"/>
    </row>
    <row r="33" spans="2:6" ht="30" customHeight="1" x14ac:dyDescent="0.3">
      <c r="B33" s="67" t="str">
        <f>IFERROR(VLOOKUP($C$4&amp;ROW(A7),'Proc-M'!$A$5:$E$8402,5,0),"")</f>
        <v/>
      </c>
      <c r="C33" s="68" t="str">
        <f>IFERROR(VLOOKUP($C$4&amp;ROW(A7),'Proc-M'!$A$5:$E$8402,4,0),"")</f>
        <v/>
      </c>
      <c r="D33" s="64"/>
      <c r="E33" s="64"/>
      <c r="F33" s="64"/>
    </row>
    <row r="34" spans="2:6" ht="30" customHeight="1" x14ac:dyDescent="0.3">
      <c r="B34" s="67" t="str">
        <f>IFERROR(VLOOKUP($C$4&amp;ROW(A8),'Proc-M'!$A$5:$E$8402,5,0),"")</f>
        <v/>
      </c>
      <c r="C34" s="68" t="str">
        <f>IFERROR(VLOOKUP($C$4&amp;ROW(A8),'Proc-M'!$A$5:$E$8402,4,0),"")</f>
        <v/>
      </c>
      <c r="D34" s="64"/>
      <c r="E34" s="64"/>
      <c r="F34" s="64"/>
    </row>
    <row r="35" spans="2:6" ht="30" customHeight="1" x14ac:dyDescent="0.3">
      <c r="B35" s="67" t="str">
        <f>IFERROR(VLOOKUP($C$4&amp;ROW(A9),'Proc-M'!$A$5:$E$8402,5,0),"")</f>
        <v/>
      </c>
      <c r="C35" s="68" t="str">
        <f>IFERROR(VLOOKUP($C$4&amp;ROW(A9),'Proc-M'!$A$5:$E$8402,4,0),"")</f>
        <v/>
      </c>
      <c r="D35" s="64"/>
      <c r="E35" s="64"/>
      <c r="F35" s="64"/>
    </row>
    <row r="36" spans="2:6" ht="30" customHeight="1" x14ac:dyDescent="0.3">
      <c r="B36" s="67" t="str">
        <f>IFERROR(VLOOKUP($C$4&amp;ROW(A10),'Proc-M'!$A$5:$E$8402,5,0),"")</f>
        <v/>
      </c>
      <c r="C36" s="68" t="str">
        <f>IFERROR(VLOOKUP($C$4&amp;ROW(A10),'Proc-M'!$A$5:$E$8402,4,0),"")</f>
        <v/>
      </c>
      <c r="D36" s="64"/>
      <c r="E36" s="64"/>
      <c r="F36" s="64"/>
    </row>
    <row r="37" spans="2:6" ht="30" customHeight="1" x14ac:dyDescent="0.3">
      <c r="B37" s="67" t="str">
        <f>IFERROR(VLOOKUP($C$4&amp;ROW(A11),'Proc-M'!$A$5:$E$8402,5,0),"")</f>
        <v/>
      </c>
      <c r="C37" s="68" t="str">
        <f>IFERROR(VLOOKUP($C$4&amp;ROW(A11),'Proc-M'!$A$5:$E$8402,4,0),"")</f>
        <v/>
      </c>
      <c r="D37" s="64"/>
      <c r="E37" s="64"/>
      <c r="F37" s="64"/>
    </row>
    <row r="38" spans="2:6" ht="30" customHeight="1" x14ac:dyDescent="0.3">
      <c r="B38" s="67" t="str">
        <f>IFERROR(VLOOKUP($C$4&amp;ROW(A12),'Proc-M'!$A$5:$E$8402,5,0),"")</f>
        <v/>
      </c>
      <c r="C38" s="68" t="str">
        <f>IFERROR(VLOOKUP($C$4&amp;ROW(A12),'Proc-M'!$A$5:$E$8402,4,0),"")</f>
        <v/>
      </c>
      <c r="D38" s="64"/>
      <c r="E38" s="64"/>
      <c r="F38" s="64"/>
    </row>
    <row r="39" spans="2:6" ht="30" customHeight="1" x14ac:dyDescent="0.3">
      <c r="B39" s="67" t="str">
        <f>IFERROR(VLOOKUP($C$4&amp;ROW(A13),'Proc-M'!$A$5:$E$8402,5,0),"")</f>
        <v/>
      </c>
      <c r="C39" s="68" t="str">
        <f>IFERROR(VLOOKUP($C$4&amp;ROW(A13),'Proc-M'!$A$5:$E$8402,4,0),"")</f>
        <v/>
      </c>
      <c r="D39" s="64"/>
      <c r="E39" s="64"/>
      <c r="F39" s="64"/>
    </row>
    <row r="40" spans="2:6" ht="30" customHeight="1" x14ac:dyDescent="0.3">
      <c r="B40" s="67" t="str">
        <f>IFERROR(VLOOKUP($C$4&amp;ROW(A14),'Proc-M'!$A$5:$E$8402,5,0),"")</f>
        <v/>
      </c>
      <c r="C40" s="68" t="str">
        <f>IFERROR(VLOOKUP($C$4&amp;ROW(A14),'Proc-M'!$A$5:$E$8402,4,0),"")</f>
        <v/>
      </c>
      <c r="D40" s="64"/>
      <c r="E40" s="64"/>
      <c r="F40" s="64"/>
    </row>
    <row r="41" spans="2:6" ht="30" customHeight="1" x14ac:dyDescent="0.3">
      <c r="B41" s="67" t="str">
        <f>IFERROR(VLOOKUP($C$4&amp;ROW(A15),'Proc-M'!$A$5:$E$8402,5,0),"")</f>
        <v/>
      </c>
      <c r="C41" s="68" t="str">
        <f>IFERROR(VLOOKUP($C$4&amp;ROW(A15),'Proc-M'!$A$5:$E$8402,4,0),"")</f>
        <v/>
      </c>
      <c r="D41" s="64"/>
      <c r="E41" s="64"/>
      <c r="F41" s="64"/>
    </row>
    <row r="42" spans="2:6" ht="30" customHeight="1" x14ac:dyDescent="0.3">
      <c r="B42" s="67" t="str">
        <f>IFERROR(VLOOKUP($C$4&amp;ROW(A16),'Proc-M'!$A$5:$E$8402,5,0),"")</f>
        <v/>
      </c>
      <c r="C42" s="68" t="str">
        <f>IFERROR(VLOOKUP($C$4&amp;ROW(A16),'Proc-M'!$A$5:$E$8402,4,0),"")</f>
        <v/>
      </c>
      <c r="D42" s="64"/>
      <c r="E42" s="64"/>
      <c r="F42" s="64"/>
    </row>
    <row r="43" spans="2:6" ht="30" customHeight="1" x14ac:dyDescent="0.3">
      <c r="B43" s="67" t="str">
        <f>IFERROR(VLOOKUP($C$4&amp;ROW(A17),'Proc-M'!$A$5:$E$8402,5,0),"")</f>
        <v/>
      </c>
      <c r="C43" s="68" t="str">
        <f>IFERROR(VLOOKUP($C$4&amp;ROW(A17),'Proc-M'!$A$5:$E$8402,4,0),"")</f>
        <v/>
      </c>
      <c r="D43" s="64"/>
      <c r="E43" s="64"/>
      <c r="F43" s="64"/>
    </row>
    <row r="44" spans="2:6" ht="30" customHeight="1" x14ac:dyDescent="0.3">
      <c r="B44" s="67" t="str">
        <f>IFERROR(VLOOKUP($C$4&amp;ROW(A18),'Proc-M'!$A$5:$E$8402,5,0),"")</f>
        <v/>
      </c>
      <c r="C44" s="68" t="str">
        <f>IFERROR(VLOOKUP($C$4&amp;ROW(A18),'Proc-M'!$A$5:$E$8402,4,0),"")</f>
        <v/>
      </c>
    </row>
    <row r="45" spans="2:6" ht="30" customHeight="1" x14ac:dyDescent="0.3">
      <c r="B45" s="67" t="str">
        <f>IFERROR(VLOOKUP($C$4&amp;ROW(#REF!),'Proc-M'!$A$5:$E$8402,5,0),"")</f>
        <v/>
      </c>
      <c r="C45" s="68" t="str">
        <f>IFERROR(VLOOKUP($C$4&amp;ROW(#REF!),'Proc-M'!$A$5:$E$8402,4,0),"")</f>
        <v/>
      </c>
    </row>
    <row r="46" spans="2:6" ht="30" customHeight="1" x14ac:dyDescent="0.3">
      <c r="B46" s="67" t="str">
        <f>IFERROR(VLOOKUP($C$4&amp;ROW(A19),'Proc-M'!$A$5:$E$8402,5,0),"")</f>
        <v/>
      </c>
      <c r="C46" s="68" t="str">
        <f>IFERROR(VLOOKUP($C$4&amp;ROW(A19),'Proc-M'!$A$5:$E$8402,4,0),"")</f>
        <v/>
      </c>
    </row>
    <row r="47" spans="2:6" ht="30" customHeight="1" x14ac:dyDescent="0.3">
      <c r="B47" s="67" t="str">
        <f>IFERROR(VLOOKUP($C$4&amp;ROW(A20),'Proc-M'!$A$5:$E$8402,5,0),"")</f>
        <v/>
      </c>
      <c r="C47" s="68" t="str">
        <f>IFERROR(VLOOKUP($C$4&amp;ROW(A20),'Proc-M'!$A$5:$E$8402,4,0),"")</f>
        <v/>
      </c>
    </row>
    <row r="48" spans="2:6" ht="30" customHeight="1" x14ac:dyDescent="0.3">
      <c r="B48" s="67" t="str">
        <f>IFERROR(VLOOKUP($C$4&amp;ROW(A22),'Proc-M'!$A$5:$E$8402,5,0),"")</f>
        <v/>
      </c>
      <c r="C48" s="68" t="str">
        <f>IFERROR(VLOOKUP($C$4&amp;ROW(A22),'Proc-M'!$A$5:$E$8402,4,0),"")</f>
        <v/>
      </c>
    </row>
    <row r="49" spans="2:3" ht="30" customHeight="1" x14ac:dyDescent="0.3">
      <c r="B49" s="67" t="str">
        <f>IFERROR(VLOOKUP($C$4&amp;ROW(A23),'Proc-M'!$A$5:$E$8402,5,0),"")</f>
        <v/>
      </c>
      <c r="C49" s="68" t="str">
        <f>IFERROR(VLOOKUP($C$4&amp;ROW(A23),'Proc-M'!$A$5:$E$8402,4,0),"")</f>
        <v/>
      </c>
    </row>
    <row r="50" spans="2:3" ht="30" customHeight="1" x14ac:dyDescent="0.3">
      <c r="B50" s="67" t="str">
        <f>IFERROR(VLOOKUP($C$4&amp;ROW(A24),'Proc-M'!$A$5:$E$8402,5,0),"")</f>
        <v/>
      </c>
      <c r="C50" s="68" t="str">
        <f>IFERROR(VLOOKUP($C$4&amp;ROW(A24),'Proc-M'!$A$5:$E$8402,4,0),"")</f>
        <v/>
      </c>
    </row>
    <row r="51" spans="2:3" ht="30" customHeight="1" x14ac:dyDescent="0.3">
      <c r="B51" s="67" t="str">
        <f>IFERROR(VLOOKUP($C$4&amp;ROW(A25),'Proc-M'!$A$5:$E$8402,5,0),"")</f>
        <v/>
      </c>
      <c r="C51" s="68" t="str">
        <f>IFERROR(VLOOKUP($C$4&amp;ROW(A25),'Proc-M'!$A$5:$E$8402,4,0),"")</f>
        <v/>
      </c>
    </row>
    <row r="52" spans="2:3" ht="30" customHeight="1" x14ac:dyDescent="0.3">
      <c r="B52" s="67" t="str">
        <f>IFERROR(VLOOKUP($C$4&amp;ROW(A26),'Proc-M'!$A$5:$E$8402,5,0),"")</f>
        <v/>
      </c>
      <c r="C52" s="68" t="str">
        <f>IFERROR(VLOOKUP($C$4&amp;ROW(A26),'Proc-M'!$A$5:$E$8402,4,0),"")</f>
        <v/>
      </c>
    </row>
    <row r="53" spans="2:3" ht="30" customHeight="1" x14ac:dyDescent="0.3">
      <c r="B53" s="67" t="str">
        <f>IFERROR(VLOOKUP($C$4&amp;ROW(A27),'Proc-M'!$A$5:$E$8402,5,0),"")</f>
        <v/>
      </c>
      <c r="C53" s="68" t="str">
        <f>IFERROR(VLOOKUP($C$4&amp;ROW(A27),'Proc-M'!$A$5:$E$8402,4,0),"")</f>
        <v/>
      </c>
    </row>
    <row r="54" spans="2:3" ht="30" customHeight="1" x14ac:dyDescent="0.3">
      <c r="B54" s="67" t="str">
        <f>IFERROR(VLOOKUP($C$4&amp;ROW(A28),'Proc-M'!$A$5:$E$8402,5,0),"")</f>
        <v/>
      </c>
      <c r="C54" s="68" t="str">
        <f>IFERROR(VLOOKUP($C$4&amp;ROW(A28),'Proc-M'!$A$5:$E$8402,4,0),"")</f>
        <v/>
      </c>
    </row>
    <row r="55" spans="2:3" ht="30" customHeight="1" x14ac:dyDescent="0.3">
      <c r="B55" s="67" t="str">
        <f>IFERROR(VLOOKUP($C$4&amp;ROW(A29),'Proc-M'!$A$5:$E$8402,5,0),"")</f>
        <v/>
      </c>
      <c r="C55" s="68" t="str">
        <f>IFERROR(VLOOKUP($C$4&amp;ROW(A29),'Proc-M'!$A$5:$E$8402,4,0),"")</f>
        <v/>
      </c>
    </row>
    <row r="56" spans="2:3" ht="30" customHeight="1" x14ac:dyDescent="0.3">
      <c r="B56" s="67" t="str">
        <f>IFERROR(VLOOKUP($C$4&amp;ROW(A30),'Proc-M'!$A$5:$E$8402,5,0),"")</f>
        <v/>
      </c>
      <c r="C56" s="68" t="str">
        <f>IFERROR(VLOOKUP($C$4&amp;ROW(A30),'Proc-M'!$A$5:$E$8402,4,0),"")</f>
        <v/>
      </c>
    </row>
    <row r="57" spans="2:3" ht="30" customHeight="1" x14ac:dyDescent="0.3">
      <c r="B57" s="67" t="str">
        <f>IFERROR(VLOOKUP($C$4&amp;ROW(A31),'Proc-M'!$A$5:$E$8402,5,0),"")</f>
        <v/>
      </c>
      <c r="C57" s="68" t="str">
        <f>IFERROR(VLOOKUP($C$4&amp;ROW(A31),'Proc-M'!$A$5:$E$8402,4,0),"")</f>
        <v/>
      </c>
    </row>
    <row r="58" spans="2:3" ht="30" customHeight="1" x14ac:dyDescent="0.3">
      <c r="B58" s="67" t="str">
        <f>IFERROR(VLOOKUP($C$4&amp;ROW(A32),'Proc-M'!$A$5:$E$8402,5,0),"")</f>
        <v/>
      </c>
      <c r="C58" s="68" t="str">
        <f>IFERROR(VLOOKUP($C$4&amp;ROW(A32),'Proc-M'!$A$5:$E$8402,4,0),"")</f>
        <v/>
      </c>
    </row>
    <row r="59" spans="2:3" ht="30" customHeight="1" x14ac:dyDescent="0.3">
      <c r="B59" s="67" t="str">
        <f>IFERROR(VLOOKUP($C$4&amp;ROW(A33),'Proc-M'!$A$5:$E$8402,5,0),"")</f>
        <v/>
      </c>
      <c r="C59" s="68" t="str">
        <f>IFERROR(VLOOKUP($C$4&amp;ROW(A33),'Proc-M'!$A$5:$E$8402,4,0),"")</f>
        <v/>
      </c>
    </row>
    <row r="60" spans="2:3" ht="30" customHeight="1" x14ac:dyDescent="0.3">
      <c r="B60" s="67" t="str">
        <f>IFERROR(VLOOKUP($C$4&amp;ROW(A34),'Proc-M'!$A$5:$E$8402,5,0),"")</f>
        <v/>
      </c>
      <c r="C60" s="68" t="str">
        <f>IFERROR(VLOOKUP($C$4&amp;ROW(A34),'Proc-M'!$A$5:$E$8402,4,0),"")</f>
        <v/>
      </c>
    </row>
    <row r="61" spans="2:3" ht="30" customHeight="1" x14ac:dyDescent="0.3">
      <c r="B61" s="67" t="str">
        <f>IFERROR(VLOOKUP($C$4&amp;ROW(A35),'Proc-M'!$A$5:$E$8402,5,0),"")</f>
        <v/>
      </c>
      <c r="C61" s="68" t="str">
        <f>IFERROR(VLOOKUP($C$4&amp;ROW(A35),'Proc-M'!$A$5:$E$8402,4,0),"")</f>
        <v/>
      </c>
    </row>
    <row r="62" spans="2:3" ht="30" customHeight="1" x14ac:dyDescent="0.3">
      <c r="B62" s="67" t="str">
        <f>IFERROR(VLOOKUP($C$4&amp;ROW(A36),'Proc-M'!$A$5:$E$8402,5,0),"")</f>
        <v/>
      </c>
      <c r="C62" s="68" t="str">
        <f>IFERROR(VLOOKUP($C$4&amp;ROW(A36),'Proc-M'!$A$5:$E$8402,4,0),"")</f>
        <v/>
      </c>
    </row>
    <row r="63" spans="2:3" ht="30" customHeight="1" x14ac:dyDescent="0.3">
      <c r="B63" s="67" t="str">
        <f>IFERROR(VLOOKUP($C$4&amp;ROW(A37),'Proc-M'!$A$5:$E$8402,5,0),"")</f>
        <v/>
      </c>
      <c r="C63" s="68" t="str">
        <f>IFERROR(VLOOKUP($C$4&amp;ROW(A37),'Proc-M'!$A$5:$E$8402,4,0),"")</f>
        <v/>
      </c>
    </row>
    <row r="64" spans="2:3" ht="30" customHeight="1" x14ac:dyDescent="0.3">
      <c r="B64" s="67" t="str">
        <f>IFERROR(VLOOKUP($C$4&amp;ROW(A38),'Proc-M'!$A$5:$E$8402,5,0),"")</f>
        <v/>
      </c>
      <c r="C64" s="68" t="str">
        <f>IFERROR(VLOOKUP($C$4&amp;ROW(A38),'Proc-M'!$A$5:$E$8402,4,0),"")</f>
        <v/>
      </c>
    </row>
    <row r="65" spans="2:3" ht="30" customHeight="1" x14ac:dyDescent="0.3">
      <c r="B65" s="67" t="str">
        <f>IFERROR(VLOOKUP($C$4&amp;ROW(A39),'Proc-M'!$A$5:$E$8402,5,0),"")</f>
        <v/>
      </c>
      <c r="C65" s="68" t="str">
        <f>IFERROR(VLOOKUP($C$4&amp;ROW(A39),'Proc-M'!$A$5:$E$8402,4,0),"")</f>
        <v/>
      </c>
    </row>
    <row r="66" spans="2:3" ht="30" customHeight="1" x14ac:dyDescent="0.3">
      <c r="B66" s="67" t="str">
        <f>IFERROR(VLOOKUP($C$4&amp;ROW(A40),'Proc-M'!$A$5:$E$8402,5,0),"")</f>
        <v/>
      </c>
      <c r="C66" s="68" t="str">
        <f>IFERROR(VLOOKUP($C$4&amp;ROW(A40),'Proc-M'!$A$5:$E$8402,4,0),"")</f>
        <v/>
      </c>
    </row>
    <row r="67" spans="2:3" ht="30" customHeight="1" x14ac:dyDescent="0.3">
      <c r="B67" s="67" t="str">
        <f>IFERROR(VLOOKUP($C$4&amp;ROW(A41),'Proc-M'!$A$5:$E$8402,5,0),"")</f>
        <v/>
      </c>
      <c r="C67" s="68" t="str">
        <f>IFERROR(VLOOKUP($C$4&amp;ROW(A41),'Proc-M'!$A$5:$E$8402,4,0),"")</f>
        <v/>
      </c>
    </row>
    <row r="68" spans="2:3" ht="30" customHeight="1" x14ac:dyDescent="0.3">
      <c r="B68" s="67" t="str">
        <f>IFERROR(VLOOKUP($C$4&amp;ROW(A42),'Proc-M'!$A$5:$E$8402,5,0),"")</f>
        <v/>
      </c>
      <c r="C68" s="68" t="str">
        <f>IFERROR(VLOOKUP($C$4&amp;ROW(A42),'Proc-M'!$A$5:$E$8402,4,0),"")</f>
        <v/>
      </c>
    </row>
    <row r="69" spans="2:3" ht="30" customHeight="1" x14ac:dyDescent="0.3">
      <c r="B69" s="67" t="str">
        <f>IFERROR(VLOOKUP($C$4&amp;ROW(A43),'Proc-M'!$A$5:$E$8402,5,0),"")</f>
        <v/>
      </c>
      <c r="C69" s="68" t="str">
        <f>IFERROR(VLOOKUP($C$4&amp;ROW(A43),'Proc-M'!$A$5:$E$8402,4,0),"")</f>
        <v/>
      </c>
    </row>
    <row r="70" spans="2:3" ht="30" customHeight="1" x14ac:dyDescent="0.3">
      <c r="B70" s="67" t="str">
        <f>IFERROR(VLOOKUP($C$4&amp;ROW(A44),'Proc-M'!$A$5:$E$8402,5,0),"")</f>
        <v/>
      </c>
      <c r="C70" s="68" t="str">
        <f>IFERROR(VLOOKUP($C$4&amp;ROW(A44),'Proc-M'!$A$5:$E$8402,4,0),"")</f>
        <v/>
      </c>
    </row>
    <row r="71" spans="2:3" ht="30" customHeight="1" x14ac:dyDescent="0.3">
      <c r="B71" s="67" t="str">
        <f>IFERROR(VLOOKUP($C$4&amp;ROW(A45),'Proc-M'!$A$5:$E$8402,5,0),"")</f>
        <v/>
      </c>
      <c r="C71" s="68" t="str">
        <f>IFERROR(VLOOKUP($C$4&amp;ROW(A45),'Proc-M'!$A$5:$E$8402,4,0),"")</f>
        <v/>
      </c>
    </row>
    <row r="72" spans="2:3" ht="30" customHeight="1" x14ac:dyDescent="0.3">
      <c r="B72" s="67" t="str">
        <f>IFERROR(VLOOKUP($C$4&amp;ROW(A46),'Proc-M'!$A$5:$E$8402,5,0),"")</f>
        <v/>
      </c>
      <c r="C72" s="68" t="str">
        <f>IFERROR(VLOOKUP($C$4&amp;ROW(A46),'Proc-M'!$A$5:$E$8402,4,0),"")</f>
        <v/>
      </c>
    </row>
    <row r="73" spans="2:3" ht="30" customHeight="1" x14ac:dyDescent="0.3">
      <c r="B73" s="67" t="str">
        <f>IFERROR(VLOOKUP($C$4&amp;ROW(A47),'Proc-M'!$A$5:$E$8402,5,0),"")</f>
        <v/>
      </c>
      <c r="C73" s="68" t="str">
        <f>IFERROR(VLOOKUP($C$4&amp;ROW(A47),'Proc-M'!$A$5:$E$8402,4,0),"")</f>
        <v/>
      </c>
    </row>
    <row r="74" spans="2:3" ht="30" customHeight="1" x14ac:dyDescent="0.3">
      <c r="B74" s="67" t="str">
        <f>IFERROR(VLOOKUP($C$4&amp;ROW(A48),'Proc-M'!$A$5:$E$8402,5,0),"")</f>
        <v/>
      </c>
      <c r="C74" s="68" t="str">
        <f>IFERROR(VLOOKUP($C$4&amp;ROW(A48),'Proc-M'!$A$5:$E$8402,4,0),"")</f>
        <v/>
      </c>
    </row>
    <row r="75" spans="2:3" ht="30" customHeight="1" x14ac:dyDescent="0.3">
      <c r="B75" s="67" t="str">
        <f>IFERROR(VLOOKUP($C$4&amp;ROW(A49),'Proc-M'!$A$5:$E$8402,5,0),"")</f>
        <v/>
      </c>
      <c r="C75" s="68" t="str">
        <f>IFERROR(VLOOKUP($C$4&amp;ROW(A49),'Proc-M'!$A$5:$E$8402,4,0),"")</f>
        <v/>
      </c>
    </row>
    <row r="76" spans="2:3" ht="30" customHeight="1" x14ac:dyDescent="0.3">
      <c r="B76" s="67" t="str">
        <f>IFERROR(VLOOKUP($C$4&amp;ROW(A50),'Proc-M'!$A$5:$E$8402,5,0),"")</f>
        <v/>
      </c>
      <c r="C76" s="68" t="str">
        <f>IFERROR(VLOOKUP($C$4&amp;ROW(A50),'Proc-M'!$A$5:$E$8402,4,0),"")</f>
        <v/>
      </c>
    </row>
    <row r="77" spans="2:3" ht="30" customHeight="1" x14ac:dyDescent="0.3">
      <c r="B77" s="67" t="str">
        <f>IFERROR(VLOOKUP($C$4&amp;ROW(A51),'Proc-M'!$A$5:$E$8402,5,0),"")</f>
        <v/>
      </c>
      <c r="C77" s="68" t="str">
        <f>IFERROR(VLOOKUP($C$4&amp;ROW(A51),'Proc-M'!$A$5:$E$8402,4,0),"")</f>
        <v/>
      </c>
    </row>
    <row r="78" spans="2:3" ht="30" customHeight="1" x14ac:dyDescent="0.3">
      <c r="B78" s="67" t="str">
        <f>IFERROR(VLOOKUP($C$4&amp;ROW(A52),'Proc-M'!$A$5:$E$8402,5,0),"")</f>
        <v/>
      </c>
      <c r="C78" s="68" t="str">
        <f>IFERROR(VLOOKUP($C$4&amp;ROW(A52),'Proc-M'!$A$5:$E$8402,4,0),"")</f>
        <v/>
      </c>
    </row>
    <row r="79" spans="2:3" ht="30" customHeight="1" x14ac:dyDescent="0.3">
      <c r="B79" s="67" t="str">
        <f>IFERROR(VLOOKUP($C$4&amp;ROW(A53),'Proc-M'!$A$5:$E$8402,5,0),"")</f>
        <v/>
      </c>
      <c r="C79" s="68" t="str">
        <f>IFERROR(VLOOKUP($C$4&amp;ROW(A53),'Proc-M'!$A$5:$E$8402,4,0),"")</f>
        <v/>
      </c>
    </row>
    <row r="80" spans="2:3" ht="30" customHeight="1" x14ac:dyDescent="0.3">
      <c r="B80" s="67" t="str">
        <f>IFERROR(VLOOKUP($C$4&amp;ROW(A54),'Proc-M'!$A$5:$E$8402,5,0),"")</f>
        <v/>
      </c>
      <c r="C80" s="68" t="str">
        <f>IFERROR(VLOOKUP($C$4&amp;ROW(A54),'Proc-M'!$A$5:$E$8402,4,0),"")</f>
        <v/>
      </c>
    </row>
    <row r="81" spans="2:3" ht="30" customHeight="1" x14ac:dyDescent="0.3">
      <c r="B81" s="67" t="str">
        <f>IFERROR(VLOOKUP($C$4&amp;ROW(A55),'Proc-M'!$A$5:$E$8402,5,0),"")</f>
        <v/>
      </c>
      <c r="C81" s="68" t="str">
        <f>IFERROR(VLOOKUP($C$4&amp;ROW(A55),'Proc-M'!$A$5:$E$8402,4,0),"")</f>
        <v/>
      </c>
    </row>
    <row r="82" spans="2:3" ht="30" customHeight="1" x14ac:dyDescent="0.3">
      <c r="B82" s="67" t="str">
        <f>IFERROR(VLOOKUP($C$4&amp;ROW(A56),'Proc-M'!$A$5:$E$8402,5,0),"")</f>
        <v/>
      </c>
      <c r="C82" s="68" t="str">
        <f>IFERROR(VLOOKUP($C$4&amp;ROW(A56),'Proc-M'!$A$5:$E$8402,4,0),"")</f>
        <v/>
      </c>
    </row>
    <row r="83" spans="2:3" ht="30" customHeight="1" x14ac:dyDescent="0.3">
      <c r="B83" s="67" t="str">
        <f>IFERROR(VLOOKUP($C$4&amp;ROW(A57),'Proc-M'!$A$5:$E$8402,5,0),"")</f>
        <v/>
      </c>
      <c r="C83" s="68" t="str">
        <f>IFERROR(VLOOKUP($C$4&amp;ROW(A57),'Proc-M'!$A$5:$E$8402,4,0),"")</f>
        <v/>
      </c>
    </row>
  </sheetData>
  <sheetProtection sheet="1" objects="1" scenarios="1" sort="0" autoFilter="0"/>
  <protectedRanges>
    <protectedRange algorithmName="SHA-512" hashValue="EmGPTOnehpFR9xXvWdZEeB4XJ3ALan+b9W4Kfy7yTKd/u85PZWv7sOoW7c4sqJ7I5cDUcymZQFDT3Z67mN3YyA==" saltValue="B68WpZ7aPP2z9XCuNOQcQg==" spinCount="100000" sqref="B5:H23" name="Intervalo1"/>
  </protectedRanges>
  <autoFilter ref="B26:C83" xr:uid="{00000000-0009-0000-0000-000004000000}"/>
  <mergeCells count="1">
    <mergeCell ref="B25:C25"/>
  </mergeCells>
  <dataValidations count="1">
    <dataValidation type="list" allowBlank="1" showInputMessage="1" showErrorMessage="1" errorTitle="Opção Inválida" error="Escolha entre as opções disponibilizadas na seta ao lado da célula." sqref="M5:M6" xr:uid="{00000000-0002-0000-0400-000000000000}">
      <formula1>"Sim,Não"</formula1>
      <formula2>0</formula2>
    </dataValidation>
  </dataValidations>
  <pageMargins left="0.51180555555555596" right="0.51180555555555596" top="0.78749999999999998" bottom="0.78749999999999998" header="0.511811023622047" footer="0.511811023622047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400-000001000000}">
          <x14:formula1>
            <xm:f>OFFSET('Conf-P'!$H$4,1,,COUNTIF('Conf-P'!$H$5:$H$80,"?*"))</xm:f>
          </x14:formula1>
          <x14:formula2>
            <xm:f>0</xm:f>
          </x14:formula2>
          <xm:sqref>O5:O6</xm:sqref>
        </x14:dataValidation>
        <x14:dataValidation type="list" allowBlank="1" showInputMessage="1" showErrorMessage="1" errorTitle="Opção Inválida" error="Escolha entre as opções disponibilizadas na seta ao lado da célula. Você pode adicionar mais opções indo em Configurações &gt;&gt; Processos &gt;&gt; Lista &quot;Qualificação&quot;." xr:uid="{00000000-0002-0000-0400-000002000000}">
          <x14:formula1>
            <xm:f>OFFSET('Conf-P'!$F$4,1,,COUNTIF('Conf-P'!$F$5:$F$80,"?*"))</xm:f>
          </x14:formula1>
          <x14:formula2>
            <xm:f>0</xm:f>
          </x14:formula2>
          <xm:sqref>H5:H6</xm:sqref>
        </x14:dataValidation>
        <x14:dataValidation type="list" allowBlank="1" showInputMessage="1" showErrorMessage="1" errorTitle="Inválido" error="Selecione um processo clicando na seta ao lado." xr:uid="{00000000-0002-0000-0400-000003000000}">
          <x14:formula1>
            <xm:f>OFFSET('Proc-G'!$AI$6,1,,COUNTIF('Proc-G'!$AI$7:$AI$311,"?*"))</xm:f>
          </x14:formula1>
          <x14:formula2>
            <xm:f>0</xm:f>
          </x14:formula2>
          <xm:sqref>C4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060"/>
  <sheetViews>
    <sheetView showGridLines="0" zoomScaleNormal="100" workbookViewId="0">
      <pane ySplit="4" topLeftCell="A5" activePane="bottomLeft" state="frozen"/>
      <selection pane="bottomLeft" activeCell="C5" sqref="C5"/>
    </sheetView>
  </sheetViews>
  <sheetFormatPr defaultColWidth="9.109375" defaultRowHeight="13.8" x14ac:dyDescent="0.3"/>
  <cols>
    <col min="1" max="1" width="4.6640625" style="3" customWidth="1"/>
    <col min="2" max="2" width="5.44140625" style="31" customWidth="1"/>
    <col min="3" max="3" width="51.6640625" style="31" customWidth="1"/>
    <col min="4" max="4" width="87.44140625" style="31" customWidth="1"/>
    <col min="5" max="5" width="21.44140625" style="69" customWidth="1"/>
    <col min="6" max="16384" width="9.109375" style="31"/>
  </cols>
  <sheetData>
    <row r="1" spans="1:5" s="32" customFormat="1" ht="50.25" customHeight="1" x14ac:dyDescent="0.3">
      <c r="A1" s="5"/>
      <c r="E1" s="70"/>
    </row>
    <row r="2" spans="1:5" s="33" customFormat="1" ht="36.75" customHeight="1" x14ac:dyDescent="0.3">
      <c r="A2" s="7"/>
      <c r="E2" s="71"/>
    </row>
    <row r="3" spans="1:5" s="34" customFormat="1" ht="10.5" customHeight="1" x14ac:dyDescent="0.3">
      <c r="A3" s="18"/>
      <c r="E3" s="72"/>
    </row>
    <row r="4" spans="1:5" ht="32.25" customHeight="1" x14ac:dyDescent="0.3">
      <c r="B4" s="73" t="s">
        <v>11</v>
      </c>
      <c r="C4" s="74" t="s">
        <v>813</v>
      </c>
      <c r="D4" s="74" t="s">
        <v>814</v>
      </c>
      <c r="E4" s="74" t="s">
        <v>815</v>
      </c>
    </row>
    <row r="5" spans="1:5" ht="30" customHeight="1" x14ac:dyDescent="0.3">
      <c r="A5" s="3" t="str">
        <f>C5&amp;COUNTIF($C$5:C5,C5)</f>
        <v>0</v>
      </c>
      <c r="B5" s="75">
        <v>1</v>
      </c>
      <c r="C5" s="76"/>
      <c r="D5" s="76"/>
      <c r="E5" s="77"/>
    </row>
    <row r="6" spans="1:5" ht="30" customHeight="1" x14ac:dyDescent="0.3">
      <c r="A6" s="3" t="str">
        <f>C6&amp;COUNTIF($C$5:C6,C6)</f>
        <v>0</v>
      </c>
      <c r="B6" s="78">
        <v>2</v>
      </c>
      <c r="C6" s="76"/>
      <c r="D6" s="76"/>
      <c r="E6" s="77"/>
    </row>
    <row r="7" spans="1:5" ht="30" customHeight="1" x14ac:dyDescent="0.3">
      <c r="A7" s="3" t="str">
        <f>C7&amp;COUNTIF($C$5:C7,C7)</f>
        <v>0</v>
      </c>
      <c r="B7" s="78">
        <v>3</v>
      </c>
      <c r="C7" s="76"/>
      <c r="D7" s="76"/>
      <c r="E7" s="77"/>
    </row>
    <row r="8" spans="1:5" ht="30" customHeight="1" x14ac:dyDescent="0.3">
      <c r="A8" s="3" t="str">
        <f>C8&amp;COUNTIF($C$5:C8,C8)</f>
        <v>0</v>
      </c>
      <c r="B8" s="78">
        <v>4</v>
      </c>
      <c r="C8" s="76"/>
      <c r="D8" s="76"/>
      <c r="E8" s="77"/>
    </row>
    <row r="9" spans="1:5" ht="30" customHeight="1" x14ac:dyDescent="0.3">
      <c r="A9" s="3" t="str">
        <f>C9&amp;COUNTIF($C$5:C9,C9)</f>
        <v>0</v>
      </c>
      <c r="B9" s="78">
        <v>5</v>
      </c>
      <c r="C9" s="76"/>
      <c r="D9" s="76"/>
      <c r="E9" s="77"/>
    </row>
    <row r="10" spans="1:5" ht="30" customHeight="1" x14ac:dyDescent="0.3">
      <c r="A10" s="3" t="str">
        <f>C10&amp;COUNTIF($C$5:C10,C10)</f>
        <v>0</v>
      </c>
      <c r="B10" s="78">
        <v>6</v>
      </c>
      <c r="C10" s="76"/>
      <c r="D10" s="76"/>
      <c r="E10" s="77"/>
    </row>
    <row r="11" spans="1:5" ht="30" customHeight="1" x14ac:dyDescent="0.3">
      <c r="A11" s="3" t="str">
        <f>C11&amp;COUNTIF($C$5:C11,C11)</f>
        <v>0</v>
      </c>
      <c r="B11" s="78">
        <v>7</v>
      </c>
      <c r="C11" s="76"/>
      <c r="D11" s="76"/>
      <c r="E11" s="77"/>
    </row>
    <row r="12" spans="1:5" ht="30" customHeight="1" x14ac:dyDescent="0.3">
      <c r="A12" s="3" t="str">
        <f>C12&amp;COUNTIF($C$5:C12,C12)</f>
        <v>0</v>
      </c>
      <c r="B12" s="78">
        <v>8</v>
      </c>
      <c r="C12" s="76"/>
      <c r="D12" s="76"/>
      <c r="E12" s="77"/>
    </row>
    <row r="13" spans="1:5" ht="30" customHeight="1" x14ac:dyDescent="0.3">
      <c r="A13" s="3" t="str">
        <f>C13&amp;COUNTIF($C$5:C13,C13)</f>
        <v>0</v>
      </c>
      <c r="B13" s="78">
        <v>9</v>
      </c>
      <c r="C13" s="76"/>
      <c r="D13" s="76"/>
      <c r="E13" s="77"/>
    </row>
    <row r="14" spans="1:5" ht="30" customHeight="1" x14ac:dyDescent="0.3">
      <c r="A14" s="3" t="str">
        <f>C14&amp;COUNTIF($C$5:C14,C14)</f>
        <v>0</v>
      </c>
      <c r="B14" s="78">
        <v>10</v>
      </c>
      <c r="C14" s="76"/>
      <c r="D14" s="76"/>
      <c r="E14" s="77"/>
    </row>
    <row r="15" spans="1:5" ht="30" customHeight="1" x14ac:dyDescent="0.3">
      <c r="A15" s="3" t="str">
        <f>C15&amp;COUNTIF($C$5:C15,C15)</f>
        <v>0</v>
      </c>
      <c r="B15" s="78">
        <v>11</v>
      </c>
      <c r="C15" s="76"/>
      <c r="D15" s="76"/>
      <c r="E15" s="77"/>
    </row>
    <row r="16" spans="1:5" ht="30" customHeight="1" x14ac:dyDescent="0.3">
      <c r="A16" s="3" t="str">
        <f>C16&amp;COUNTIF($C$5:C16,C16)</f>
        <v>0</v>
      </c>
      <c r="B16" s="78">
        <v>12</v>
      </c>
      <c r="C16" s="76"/>
      <c r="D16" s="76"/>
      <c r="E16" s="77"/>
    </row>
    <row r="17" spans="1:5" ht="30" customHeight="1" x14ac:dyDescent="0.3">
      <c r="A17" s="3" t="str">
        <f>C17&amp;COUNTIF($C$5:C17,C17)</f>
        <v>0</v>
      </c>
      <c r="B17" s="78">
        <v>13</v>
      </c>
      <c r="C17" s="76"/>
      <c r="D17" s="76"/>
      <c r="E17" s="77"/>
    </row>
    <row r="18" spans="1:5" ht="30" customHeight="1" x14ac:dyDescent="0.3">
      <c r="A18" s="3" t="str">
        <f>C18&amp;COUNTIF($C$5:C18,C18)</f>
        <v>0</v>
      </c>
      <c r="B18" s="78">
        <v>14</v>
      </c>
      <c r="C18" s="76"/>
      <c r="D18" s="76"/>
      <c r="E18" s="77"/>
    </row>
    <row r="19" spans="1:5" ht="30" customHeight="1" x14ac:dyDescent="0.3">
      <c r="A19" s="3" t="str">
        <f>C19&amp;COUNTIF($C$5:C19,C19)</f>
        <v>0</v>
      </c>
      <c r="B19" s="78">
        <v>15</v>
      </c>
      <c r="C19" s="76"/>
      <c r="D19" s="76"/>
      <c r="E19" s="77"/>
    </row>
    <row r="20" spans="1:5" ht="30" customHeight="1" x14ac:dyDescent="0.3">
      <c r="A20" s="3" t="str">
        <f>C20&amp;COUNTIF($C$5:C20,C20)</f>
        <v>0</v>
      </c>
      <c r="B20" s="78">
        <v>16</v>
      </c>
      <c r="C20" s="76"/>
      <c r="D20" s="76"/>
      <c r="E20" s="77"/>
    </row>
    <row r="21" spans="1:5" ht="30" customHeight="1" x14ac:dyDescent="0.3">
      <c r="A21" s="3" t="str">
        <f>C21&amp;COUNTIF($C$5:C21,C21)</f>
        <v>0</v>
      </c>
      <c r="B21" s="78">
        <v>17</v>
      </c>
      <c r="C21" s="76"/>
      <c r="D21" s="76"/>
      <c r="E21" s="77"/>
    </row>
    <row r="22" spans="1:5" ht="30" customHeight="1" x14ac:dyDescent="0.3">
      <c r="A22" s="3" t="str">
        <f>C22&amp;COUNTIF($C$5:C22,C22)</f>
        <v>0</v>
      </c>
      <c r="B22" s="78">
        <v>18</v>
      </c>
      <c r="C22" s="76"/>
      <c r="D22" s="76"/>
      <c r="E22" s="77"/>
    </row>
    <row r="23" spans="1:5" ht="30" customHeight="1" x14ac:dyDescent="0.3">
      <c r="A23" s="3" t="str">
        <f>C23&amp;COUNTIF($C$5:C23,C23)</f>
        <v>0</v>
      </c>
      <c r="B23" s="78">
        <v>19</v>
      </c>
      <c r="C23" s="76"/>
      <c r="D23" s="76"/>
      <c r="E23" s="77"/>
    </row>
    <row r="24" spans="1:5" ht="30" customHeight="1" x14ac:dyDescent="0.3">
      <c r="A24" s="3" t="str">
        <f>C24&amp;COUNTIF($C$5:C24,C24)</f>
        <v>0</v>
      </c>
      <c r="B24" s="78">
        <v>20</v>
      </c>
      <c r="C24" s="76"/>
      <c r="D24" s="76"/>
      <c r="E24" s="77"/>
    </row>
    <row r="25" spans="1:5" ht="30" customHeight="1" x14ac:dyDescent="0.3">
      <c r="A25" s="3" t="str">
        <f>C25&amp;COUNTIF($C$5:C25,C25)</f>
        <v>0</v>
      </c>
      <c r="B25" s="78">
        <v>21</v>
      </c>
      <c r="C25" s="76"/>
      <c r="D25" s="76"/>
      <c r="E25" s="77"/>
    </row>
    <row r="26" spans="1:5" ht="30" customHeight="1" x14ac:dyDescent="0.3">
      <c r="A26" s="3" t="str">
        <f>C26&amp;COUNTIF($C$5:C26,C26)</f>
        <v>0</v>
      </c>
      <c r="B26" s="78">
        <v>22</v>
      </c>
      <c r="C26" s="76"/>
      <c r="D26" s="76"/>
      <c r="E26" s="77"/>
    </row>
    <row r="27" spans="1:5" ht="30" customHeight="1" x14ac:dyDescent="0.3">
      <c r="A27" s="3" t="str">
        <f>C27&amp;COUNTIF($C$5:C27,C27)</f>
        <v>0</v>
      </c>
      <c r="B27" s="78">
        <v>23</v>
      </c>
      <c r="C27" s="76"/>
      <c r="D27" s="76"/>
      <c r="E27" s="77"/>
    </row>
    <row r="28" spans="1:5" ht="30" customHeight="1" x14ac:dyDescent="0.3">
      <c r="A28" s="3" t="str">
        <f>C28&amp;COUNTIF($C$5:C28,C28)</f>
        <v>0</v>
      </c>
      <c r="B28" s="78">
        <v>24</v>
      </c>
      <c r="C28" s="76"/>
      <c r="D28" s="76"/>
      <c r="E28" s="77"/>
    </row>
    <row r="29" spans="1:5" ht="30" customHeight="1" x14ac:dyDescent="0.3">
      <c r="A29" s="3" t="str">
        <f>C29&amp;COUNTIF($C$5:C29,C29)</f>
        <v>0</v>
      </c>
      <c r="B29" s="78">
        <v>25</v>
      </c>
      <c r="C29" s="76"/>
      <c r="D29" s="76"/>
      <c r="E29" s="77"/>
    </row>
    <row r="30" spans="1:5" ht="30" customHeight="1" x14ac:dyDescent="0.3">
      <c r="A30" s="3" t="str">
        <f>C30&amp;COUNTIF($C$5:C30,C30)</f>
        <v>0</v>
      </c>
      <c r="B30" s="78">
        <v>26</v>
      </c>
      <c r="C30" s="76"/>
      <c r="D30" s="76"/>
      <c r="E30" s="77"/>
    </row>
    <row r="31" spans="1:5" ht="30" customHeight="1" x14ac:dyDescent="0.3">
      <c r="A31" s="3" t="str">
        <f>C31&amp;COUNTIF($C$5:C31,C31)</f>
        <v>0</v>
      </c>
      <c r="B31" s="78">
        <v>27</v>
      </c>
      <c r="C31" s="76"/>
      <c r="D31" s="76"/>
      <c r="E31" s="77"/>
    </row>
    <row r="32" spans="1:5" ht="30" customHeight="1" x14ac:dyDescent="0.3">
      <c r="A32" s="3" t="str">
        <f>C32&amp;COUNTIF($C$5:C32,C32)</f>
        <v>0</v>
      </c>
      <c r="B32" s="78">
        <v>28</v>
      </c>
      <c r="C32" s="76"/>
      <c r="D32" s="76"/>
      <c r="E32" s="77"/>
    </row>
    <row r="33" spans="1:5" ht="30" customHeight="1" x14ac:dyDescent="0.3">
      <c r="A33" s="3" t="str">
        <f>C33&amp;COUNTIF($C$5:C33,C33)</f>
        <v>0</v>
      </c>
      <c r="B33" s="78">
        <v>29</v>
      </c>
      <c r="C33" s="76"/>
      <c r="D33" s="76"/>
      <c r="E33" s="77"/>
    </row>
    <row r="34" spans="1:5" ht="30" customHeight="1" x14ac:dyDescent="0.3">
      <c r="A34" s="3" t="str">
        <f>C34&amp;COUNTIF($C$5:C34,C34)</f>
        <v>0</v>
      </c>
      <c r="B34" s="78">
        <v>30</v>
      </c>
      <c r="C34" s="76"/>
      <c r="D34" s="76"/>
      <c r="E34" s="77"/>
    </row>
    <row r="35" spans="1:5" ht="30" customHeight="1" x14ac:dyDescent="0.3">
      <c r="A35" s="3" t="str">
        <f>C35&amp;COUNTIF($C$5:C35,C35)</f>
        <v>0</v>
      </c>
      <c r="B35" s="78">
        <v>31</v>
      </c>
      <c r="C35" s="76"/>
      <c r="D35" s="76"/>
      <c r="E35" s="77"/>
    </row>
    <row r="36" spans="1:5" ht="30" customHeight="1" x14ac:dyDescent="0.3">
      <c r="A36" s="3" t="str">
        <f>C36&amp;COUNTIF($C$5:C36,C36)</f>
        <v>0</v>
      </c>
      <c r="B36" s="78">
        <v>32</v>
      </c>
      <c r="C36" s="76"/>
      <c r="D36" s="76"/>
      <c r="E36" s="77"/>
    </row>
    <row r="37" spans="1:5" ht="30" customHeight="1" x14ac:dyDescent="0.3">
      <c r="A37" s="3" t="str">
        <f>C37&amp;COUNTIF($C$5:C37,C37)</f>
        <v>0</v>
      </c>
      <c r="B37" s="78">
        <v>33</v>
      </c>
      <c r="C37" s="76"/>
      <c r="D37" s="76"/>
      <c r="E37" s="77"/>
    </row>
    <row r="38" spans="1:5" ht="30" customHeight="1" x14ac:dyDescent="0.3">
      <c r="A38" s="3" t="str">
        <f>C38&amp;COUNTIF($C$5:C38,C38)</f>
        <v>0</v>
      </c>
      <c r="B38" s="78">
        <v>34</v>
      </c>
      <c r="C38" s="76"/>
      <c r="D38" s="76"/>
      <c r="E38" s="77"/>
    </row>
    <row r="39" spans="1:5" ht="30" customHeight="1" x14ac:dyDescent="0.3">
      <c r="A39" s="3" t="str">
        <f>C39&amp;COUNTIF($C$5:C39,C39)</f>
        <v>0</v>
      </c>
      <c r="B39" s="78">
        <v>35</v>
      </c>
      <c r="C39" s="76"/>
      <c r="D39" s="76"/>
      <c r="E39" s="77"/>
    </row>
    <row r="40" spans="1:5" ht="30" customHeight="1" x14ac:dyDescent="0.3">
      <c r="A40" s="3" t="str">
        <f>C40&amp;COUNTIF($C$5:C40,C40)</f>
        <v>0</v>
      </c>
      <c r="B40" s="78">
        <v>36</v>
      </c>
      <c r="C40" s="76"/>
      <c r="D40" s="76"/>
      <c r="E40" s="77"/>
    </row>
    <row r="41" spans="1:5" ht="30" customHeight="1" x14ac:dyDescent="0.3">
      <c r="A41" s="3" t="str">
        <f>C41&amp;COUNTIF($C$5:C41,C41)</f>
        <v>0</v>
      </c>
      <c r="B41" s="78">
        <v>37</v>
      </c>
      <c r="C41" s="76"/>
      <c r="D41" s="76"/>
      <c r="E41" s="77"/>
    </row>
    <row r="42" spans="1:5" ht="30" customHeight="1" x14ac:dyDescent="0.3">
      <c r="A42" s="3" t="str">
        <f>C42&amp;COUNTIF($C$5:C42,C42)</f>
        <v>0</v>
      </c>
      <c r="B42" s="78">
        <v>38</v>
      </c>
      <c r="C42" s="76"/>
      <c r="D42" s="76"/>
      <c r="E42" s="77"/>
    </row>
    <row r="43" spans="1:5" ht="30" customHeight="1" x14ac:dyDescent="0.3">
      <c r="A43" s="3" t="str">
        <f>C43&amp;COUNTIF($C$5:C43,C43)</f>
        <v>0</v>
      </c>
      <c r="B43" s="78">
        <v>39</v>
      </c>
      <c r="C43" s="76"/>
      <c r="D43" s="76"/>
      <c r="E43" s="77"/>
    </row>
    <row r="44" spans="1:5" ht="30" customHeight="1" x14ac:dyDescent="0.3">
      <c r="A44" s="3" t="str">
        <f>C44&amp;COUNTIF($C$5:C44,C44)</f>
        <v>0</v>
      </c>
      <c r="B44" s="78">
        <v>40</v>
      </c>
      <c r="C44" s="76"/>
      <c r="D44" s="76"/>
      <c r="E44" s="77"/>
    </row>
    <row r="45" spans="1:5" ht="30" customHeight="1" x14ac:dyDescent="0.3">
      <c r="A45" s="3" t="str">
        <f>C45&amp;COUNTIF($C$5:C45,C45)</f>
        <v>0</v>
      </c>
      <c r="B45" s="78">
        <v>41</v>
      </c>
      <c r="C45" s="76"/>
      <c r="D45" s="76"/>
      <c r="E45" s="77"/>
    </row>
    <row r="46" spans="1:5" ht="30" customHeight="1" x14ac:dyDescent="0.3">
      <c r="A46" s="3" t="str">
        <f>C46&amp;COUNTIF($C$5:C46,C46)</f>
        <v>0</v>
      </c>
      <c r="B46" s="78">
        <v>42</v>
      </c>
      <c r="C46" s="76"/>
      <c r="D46" s="76"/>
      <c r="E46" s="77"/>
    </row>
    <row r="47" spans="1:5" ht="30" customHeight="1" x14ac:dyDescent="0.3">
      <c r="A47" s="3" t="str">
        <f>C47&amp;COUNTIF($C$5:C47,C47)</f>
        <v>0</v>
      </c>
      <c r="B47" s="78">
        <v>43</v>
      </c>
      <c r="C47" s="76"/>
      <c r="D47" s="76"/>
      <c r="E47" s="77"/>
    </row>
    <row r="48" spans="1:5" ht="30" customHeight="1" x14ac:dyDescent="0.3">
      <c r="A48" s="3" t="str">
        <f>C48&amp;COUNTIF($C$5:C48,C48)</f>
        <v>0</v>
      </c>
      <c r="B48" s="78">
        <v>44</v>
      </c>
      <c r="C48" s="76"/>
      <c r="D48" s="76"/>
      <c r="E48" s="77"/>
    </row>
    <row r="49" spans="1:5" ht="30" customHeight="1" x14ac:dyDescent="0.3">
      <c r="A49" s="3" t="str">
        <f>C49&amp;COUNTIF($C$5:C49,C49)</f>
        <v>0</v>
      </c>
      <c r="B49" s="78">
        <v>45</v>
      </c>
      <c r="C49" s="76"/>
      <c r="D49" s="76"/>
      <c r="E49" s="77"/>
    </row>
    <row r="50" spans="1:5" ht="30" customHeight="1" x14ac:dyDescent="0.3">
      <c r="A50" s="3" t="str">
        <f>C50&amp;COUNTIF($C$5:C50,C50)</f>
        <v>0</v>
      </c>
      <c r="B50" s="78">
        <v>46</v>
      </c>
      <c r="C50" s="76"/>
      <c r="D50" s="76"/>
      <c r="E50" s="77"/>
    </row>
    <row r="51" spans="1:5" ht="30" customHeight="1" x14ac:dyDescent="0.3">
      <c r="A51" s="3" t="str">
        <f>C51&amp;COUNTIF($C$5:C51,C51)</f>
        <v>0</v>
      </c>
      <c r="B51" s="78">
        <v>47</v>
      </c>
      <c r="C51" s="76"/>
      <c r="D51" s="76"/>
      <c r="E51" s="77"/>
    </row>
    <row r="52" spans="1:5" ht="30" customHeight="1" x14ac:dyDescent="0.3">
      <c r="A52" s="3" t="str">
        <f>C52&amp;COUNTIF($C$5:C52,C52)</f>
        <v>0</v>
      </c>
      <c r="B52" s="78">
        <v>48</v>
      </c>
      <c r="C52" s="76"/>
      <c r="D52" s="76"/>
      <c r="E52" s="77"/>
    </row>
    <row r="53" spans="1:5" ht="30" customHeight="1" x14ac:dyDescent="0.3">
      <c r="A53" s="3" t="str">
        <f>C53&amp;COUNTIF($C$5:C53,C53)</f>
        <v>0</v>
      </c>
      <c r="B53" s="78">
        <v>49</v>
      </c>
      <c r="C53" s="76"/>
      <c r="D53" s="76"/>
      <c r="E53" s="77"/>
    </row>
    <row r="54" spans="1:5" ht="30" customHeight="1" x14ac:dyDescent="0.3">
      <c r="A54" s="3" t="str">
        <f>C54&amp;COUNTIF($C$5:C54,C54)</f>
        <v>0</v>
      </c>
      <c r="B54" s="78">
        <v>50</v>
      </c>
      <c r="C54" s="76"/>
      <c r="D54" s="76"/>
      <c r="E54" s="77"/>
    </row>
    <row r="55" spans="1:5" ht="30" customHeight="1" x14ac:dyDescent="0.3">
      <c r="A55" s="3" t="str">
        <f>C55&amp;COUNTIF($C$5:C55,C55)</f>
        <v>0</v>
      </c>
      <c r="B55" s="78">
        <v>51</v>
      </c>
      <c r="C55" s="76"/>
      <c r="D55" s="76"/>
      <c r="E55" s="77"/>
    </row>
    <row r="56" spans="1:5" ht="30" customHeight="1" x14ac:dyDescent="0.3">
      <c r="A56" s="3" t="str">
        <f>C56&amp;COUNTIF($C$5:C56,C56)</f>
        <v>0</v>
      </c>
      <c r="B56" s="78">
        <v>52</v>
      </c>
      <c r="C56" s="76"/>
      <c r="D56" s="76"/>
      <c r="E56" s="77"/>
    </row>
    <row r="57" spans="1:5" ht="30" customHeight="1" x14ac:dyDescent="0.3">
      <c r="A57" s="3" t="str">
        <f>C57&amp;COUNTIF($C$5:C57,C57)</f>
        <v>0</v>
      </c>
      <c r="B57" s="78">
        <v>53</v>
      </c>
      <c r="C57" s="76"/>
      <c r="D57" s="76"/>
      <c r="E57" s="77"/>
    </row>
    <row r="58" spans="1:5" ht="30" customHeight="1" x14ac:dyDescent="0.3">
      <c r="A58" s="3" t="str">
        <f>C58&amp;COUNTIF($C$5:C58,C58)</f>
        <v>0</v>
      </c>
      <c r="B58" s="78">
        <v>54</v>
      </c>
      <c r="C58" s="76"/>
      <c r="D58" s="76"/>
      <c r="E58" s="77"/>
    </row>
    <row r="59" spans="1:5" ht="30" customHeight="1" x14ac:dyDescent="0.3">
      <c r="A59" s="3" t="str">
        <f>C59&amp;COUNTIF($C$5:C59,C59)</f>
        <v>0</v>
      </c>
      <c r="B59" s="78">
        <v>55</v>
      </c>
      <c r="C59" s="76"/>
      <c r="D59" s="76"/>
      <c r="E59" s="77"/>
    </row>
    <row r="60" spans="1:5" ht="30" customHeight="1" x14ac:dyDescent="0.3">
      <c r="A60" s="3" t="str">
        <f>C60&amp;COUNTIF($C$5:C60,C60)</f>
        <v>0</v>
      </c>
      <c r="B60" s="78">
        <v>56</v>
      </c>
      <c r="C60" s="76"/>
      <c r="D60" s="76"/>
      <c r="E60" s="77"/>
    </row>
    <row r="61" spans="1:5" ht="30" customHeight="1" x14ac:dyDescent="0.3">
      <c r="A61" s="3" t="str">
        <f>C61&amp;COUNTIF($C$5:C61,C61)</f>
        <v>0</v>
      </c>
      <c r="B61" s="78">
        <v>57</v>
      </c>
      <c r="C61" s="76"/>
      <c r="D61" s="76"/>
      <c r="E61" s="77"/>
    </row>
    <row r="62" spans="1:5" ht="30" customHeight="1" x14ac:dyDescent="0.3">
      <c r="A62" s="3" t="str">
        <f>C62&amp;COUNTIF($C$5:C62,C62)</f>
        <v>0</v>
      </c>
      <c r="B62" s="78">
        <v>58</v>
      </c>
      <c r="C62" s="76"/>
      <c r="D62" s="76"/>
      <c r="E62" s="77"/>
    </row>
    <row r="63" spans="1:5" ht="30" customHeight="1" x14ac:dyDescent="0.3">
      <c r="A63" s="3" t="str">
        <f>C63&amp;COUNTIF($C$5:C63,C63)</f>
        <v>0</v>
      </c>
      <c r="B63" s="78">
        <v>59</v>
      </c>
      <c r="C63" s="76"/>
      <c r="D63" s="76"/>
      <c r="E63" s="77"/>
    </row>
    <row r="64" spans="1:5" ht="30" customHeight="1" x14ac:dyDescent="0.3">
      <c r="A64" s="3" t="str">
        <f>C64&amp;COUNTIF($C$5:C64,C64)</f>
        <v>0</v>
      </c>
      <c r="B64" s="78">
        <v>60</v>
      </c>
      <c r="C64" s="76"/>
      <c r="D64" s="76"/>
      <c r="E64" s="77"/>
    </row>
    <row r="65" spans="1:5" ht="30" customHeight="1" x14ac:dyDescent="0.3">
      <c r="A65" s="3" t="str">
        <f>C65&amp;COUNTIF($C$5:C65,C65)</f>
        <v>0</v>
      </c>
      <c r="B65" s="78">
        <v>61</v>
      </c>
      <c r="C65" s="76"/>
      <c r="D65" s="76"/>
      <c r="E65" s="77"/>
    </row>
    <row r="66" spans="1:5" ht="30" customHeight="1" x14ac:dyDescent="0.3">
      <c r="A66" s="3" t="str">
        <f>C66&amp;COUNTIF($C$5:C66,C66)</f>
        <v>0</v>
      </c>
      <c r="B66" s="78">
        <v>62</v>
      </c>
      <c r="C66" s="76"/>
      <c r="D66" s="76"/>
      <c r="E66" s="77"/>
    </row>
    <row r="67" spans="1:5" ht="30" customHeight="1" x14ac:dyDescent="0.3">
      <c r="A67" s="3" t="str">
        <f>C67&amp;COUNTIF($C$5:C67,C67)</f>
        <v>0</v>
      </c>
      <c r="B67" s="78">
        <v>63</v>
      </c>
      <c r="C67" s="76"/>
      <c r="D67" s="76"/>
      <c r="E67" s="77"/>
    </row>
    <row r="68" spans="1:5" ht="30" customHeight="1" x14ac:dyDescent="0.3">
      <c r="A68" s="3" t="str">
        <f>C68&amp;COUNTIF($C$5:C68,C68)</f>
        <v>0</v>
      </c>
      <c r="B68" s="78">
        <v>64</v>
      </c>
      <c r="C68" s="76"/>
      <c r="D68" s="76"/>
      <c r="E68" s="77"/>
    </row>
    <row r="69" spans="1:5" ht="30" customHeight="1" x14ac:dyDescent="0.3">
      <c r="A69" s="3" t="str">
        <f>C69&amp;COUNTIF($C$5:C69,C69)</f>
        <v>0</v>
      </c>
      <c r="B69" s="78">
        <v>65</v>
      </c>
      <c r="C69" s="76"/>
      <c r="D69" s="76"/>
      <c r="E69" s="77"/>
    </row>
    <row r="70" spans="1:5" ht="30" customHeight="1" x14ac:dyDescent="0.3">
      <c r="A70" s="3" t="str">
        <f>C70&amp;COUNTIF($C$5:C70,C70)</f>
        <v>0</v>
      </c>
      <c r="B70" s="78">
        <v>66</v>
      </c>
      <c r="C70" s="76"/>
      <c r="D70" s="76"/>
      <c r="E70" s="77"/>
    </row>
    <row r="71" spans="1:5" ht="30" customHeight="1" x14ac:dyDescent="0.3">
      <c r="A71" s="3" t="str">
        <f>C71&amp;COUNTIF($C$5:C71,C71)</f>
        <v>0</v>
      </c>
      <c r="B71" s="78">
        <v>67</v>
      </c>
      <c r="C71" s="76"/>
      <c r="D71" s="76"/>
      <c r="E71" s="77"/>
    </row>
    <row r="72" spans="1:5" ht="30" customHeight="1" x14ac:dyDescent="0.3">
      <c r="A72" s="3" t="str">
        <f>C72&amp;COUNTIF($C$5:C72,C72)</f>
        <v>0</v>
      </c>
      <c r="B72" s="78">
        <v>68</v>
      </c>
      <c r="C72" s="76"/>
      <c r="D72" s="76"/>
      <c r="E72" s="77"/>
    </row>
    <row r="73" spans="1:5" ht="30" customHeight="1" x14ac:dyDescent="0.3">
      <c r="A73" s="3" t="str">
        <f>C73&amp;COUNTIF($C$5:C73,C73)</f>
        <v>0</v>
      </c>
      <c r="B73" s="78">
        <v>69</v>
      </c>
      <c r="C73" s="76"/>
      <c r="D73" s="76"/>
      <c r="E73" s="77"/>
    </row>
    <row r="74" spans="1:5" ht="30" customHeight="1" x14ac:dyDescent="0.3">
      <c r="A74" s="3" t="str">
        <f>C74&amp;COUNTIF($C$5:C74,C74)</f>
        <v>0</v>
      </c>
      <c r="B74" s="78">
        <v>70</v>
      </c>
      <c r="C74" s="76"/>
      <c r="D74" s="76"/>
      <c r="E74" s="77"/>
    </row>
    <row r="75" spans="1:5" ht="30" customHeight="1" x14ac:dyDescent="0.3">
      <c r="A75" s="3" t="str">
        <f>C75&amp;COUNTIF($C$5:C75,C75)</f>
        <v>0</v>
      </c>
      <c r="B75" s="78">
        <v>71</v>
      </c>
      <c r="C75" s="76"/>
      <c r="D75" s="76"/>
      <c r="E75" s="77"/>
    </row>
    <row r="76" spans="1:5" ht="30" customHeight="1" x14ac:dyDescent="0.3">
      <c r="A76" s="3" t="str">
        <f>C76&amp;COUNTIF($C$5:C76,C76)</f>
        <v>0</v>
      </c>
      <c r="B76" s="78">
        <v>72</v>
      </c>
      <c r="C76" s="76"/>
      <c r="D76" s="76"/>
      <c r="E76" s="77"/>
    </row>
    <row r="77" spans="1:5" ht="30" customHeight="1" x14ac:dyDescent="0.3">
      <c r="A77" s="3" t="str">
        <f>C77&amp;COUNTIF($C$5:C77,C77)</f>
        <v>0</v>
      </c>
      <c r="B77" s="78">
        <v>73</v>
      </c>
      <c r="C77" s="76"/>
      <c r="D77" s="76"/>
      <c r="E77" s="77"/>
    </row>
    <row r="78" spans="1:5" ht="30" customHeight="1" x14ac:dyDescent="0.3">
      <c r="A78" s="3" t="str">
        <f>C78&amp;COUNTIF($C$5:C78,C78)</f>
        <v>0</v>
      </c>
      <c r="B78" s="78">
        <v>74</v>
      </c>
      <c r="C78" s="76"/>
      <c r="D78" s="76"/>
      <c r="E78" s="77"/>
    </row>
    <row r="79" spans="1:5" ht="30" customHeight="1" x14ac:dyDescent="0.3">
      <c r="A79" s="3" t="str">
        <f>C79&amp;COUNTIF($C$5:C79,C79)</f>
        <v>0</v>
      </c>
      <c r="B79" s="78">
        <v>75</v>
      </c>
      <c r="C79" s="76"/>
      <c r="D79" s="76"/>
      <c r="E79" s="77"/>
    </row>
    <row r="80" spans="1:5" ht="30" customHeight="1" x14ac:dyDescent="0.3">
      <c r="A80" s="3" t="str">
        <f>C80&amp;COUNTIF($C$5:C80,C80)</f>
        <v>0</v>
      </c>
      <c r="B80" s="78">
        <v>76</v>
      </c>
      <c r="C80" s="76"/>
      <c r="D80" s="76"/>
      <c r="E80" s="77"/>
    </row>
    <row r="81" spans="1:5" ht="30" customHeight="1" x14ac:dyDescent="0.3">
      <c r="A81" s="3" t="str">
        <f>C81&amp;COUNTIF($C$5:C81,C81)</f>
        <v>0</v>
      </c>
      <c r="B81" s="78">
        <v>77</v>
      </c>
      <c r="C81" s="76"/>
      <c r="D81" s="76"/>
      <c r="E81" s="77"/>
    </row>
    <row r="82" spans="1:5" ht="30" customHeight="1" x14ac:dyDescent="0.3">
      <c r="A82" s="3" t="str">
        <f>C82&amp;COUNTIF($C$5:C82,C82)</f>
        <v>0</v>
      </c>
      <c r="B82" s="78">
        <v>78</v>
      </c>
      <c r="C82" s="76"/>
      <c r="D82" s="76"/>
      <c r="E82" s="77"/>
    </row>
    <row r="83" spans="1:5" ht="30" customHeight="1" x14ac:dyDescent="0.3">
      <c r="A83" s="3" t="str">
        <f>C83&amp;COUNTIF($C$5:C83,C83)</f>
        <v>0</v>
      </c>
      <c r="B83" s="78">
        <v>79</v>
      </c>
      <c r="C83" s="76"/>
      <c r="D83" s="76"/>
      <c r="E83" s="77"/>
    </row>
    <row r="84" spans="1:5" ht="30" customHeight="1" x14ac:dyDescent="0.3">
      <c r="A84" s="3" t="str">
        <f>C84&amp;COUNTIF($C$5:C84,C84)</f>
        <v>0</v>
      </c>
      <c r="B84" s="78">
        <v>80</v>
      </c>
      <c r="C84" s="76"/>
      <c r="D84" s="76"/>
      <c r="E84" s="77"/>
    </row>
    <row r="85" spans="1:5" ht="30" customHeight="1" x14ac:dyDescent="0.3">
      <c r="A85" s="3" t="str">
        <f>C85&amp;COUNTIF($C$5:C85,C85)</f>
        <v>0</v>
      </c>
      <c r="B85" s="78">
        <v>81</v>
      </c>
      <c r="C85" s="76"/>
      <c r="D85" s="76"/>
      <c r="E85" s="77"/>
    </row>
    <row r="86" spans="1:5" ht="30" customHeight="1" x14ac:dyDescent="0.3">
      <c r="A86" s="3" t="str">
        <f>C86&amp;COUNTIF($C$5:C86,C86)</f>
        <v>0</v>
      </c>
      <c r="B86" s="78">
        <v>82</v>
      </c>
      <c r="C86" s="76"/>
      <c r="D86" s="76"/>
      <c r="E86" s="77"/>
    </row>
    <row r="87" spans="1:5" ht="30" customHeight="1" x14ac:dyDescent="0.3">
      <c r="A87" s="3" t="str">
        <f>C87&amp;COUNTIF($C$5:C87,C87)</f>
        <v>0</v>
      </c>
      <c r="B87" s="78">
        <v>83</v>
      </c>
      <c r="C87" s="76"/>
      <c r="D87" s="76"/>
      <c r="E87" s="77"/>
    </row>
    <row r="88" spans="1:5" ht="30" customHeight="1" x14ac:dyDescent="0.3">
      <c r="A88" s="3" t="str">
        <f>C88&amp;COUNTIF($C$5:C88,C88)</f>
        <v>0</v>
      </c>
      <c r="B88" s="78">
        <v>84</v>
      </c>
      <c r="C88" s="76"/>
      <c r="D88" s="76"/>
      <c r="E88" s="77"/>
    </row>
    <row r="89" spans="1:5" ht="30" customHeight="1" x14ac:dyDescent="0.3">
      <c r="A89" s="3" t="str">
        <f>C89&amp;COUNTIF($C$5:C89,C89)</f>
        <v>0</v>
      </c>
      <c r="B89" s="78">
        <v>85</v>
      </c>
      <c r="C89" s="76"/>
      <c r="D89" s="76"/>
      <c r="E89" s="77"/>
    </row>
    <row r="90" spans="1:5" ht="30" customHeight="1" x14ac:dyDescent="0.3">
      <c r="A90" s="3" t="str">
        <f>C90&amp;COUNTIF($C$5:C90,C90)</f>
        <v>0</v>
      </c>
      <c r="B90" s="78">
        <v>86</v>
      </c>
      <c r="C90" s="76"/>
      <c r="D90" s="76"/>
      <c r="E90" s="77"/>
    </row>
    <row r="91" spans="1:5" ht="30" customHeight="1" x14ac:dyDescent="0.3">
      <c r="A91" s="3" t="str">
        <f>C91&amp;COUNTIF($C$5:C91,C91)</f>
        <v>0</v>
      </c>
      <c r="B91" s="78">
        <v>87</v>
      </c>
      <c r="C91" s="76"/>
      <c r="D91" s="76"/>
      <c r="E91" s="77"/>
    </row>
    <row r="92" spans="1:5" ht="30" customHeight="1" x14ac:dyDescent="0.3">
      <c r="A92" s="3" t="str">
        <f>C92&amp;COUNTIF($C$5:C92,C92)</f>
        <v>0</v>
      </c>
      <c r="B92" s="78">
        <v>88</v>
      </c>
      <c r="C92" s="76"/>
      <c r="D92" s="76"/>
      <c r="E92" s="77"/>
    </row>
    <row r="93" spans="1:5" ht="30" customHeight="1" x14ac:dyDescent="0.3">
      <c r="A93" s="3" t="str">
        <f>C93&amp;COUNTIF($C$5:C93,C93)</f>
        <v>0</v>
      </c>
      <c r="B93" s="78">
        <v>89</v>
      </c>
      <c r="C93" s="76"/>
      <c r="D93" s="76"/>
      <c r="E93" s="77"/>
    </row>
    <row r="94" spans="1:5" ht="30" customHeight="1" x14ac:dyDescent="0.3">
      <c r="A94" s="3" t="str">
        <f>C94&amp;COUNTIF($C$5:C94,C94)</f>
        <v>0</v>
      </c>
      <c r="B94" s="78">
        <v>90</v>
      </c>
      <c r="C94" s="76"/>
      <c r="D94" s="76"/>
      <c r="E94" s="77"/>
    </row>
    <row r="95" spans="1:5" ht="30" customHeight="1" x14ac:dyDescent="0.3">
      <c r="A95" s="3" t="str">
        <f>C95&amp;COUNTIF($C$5:C95,C95)</f>
        <v>0</v>
      </c>
      <c r="B95" s="78">
        <v>91</v>
      </c>
      <c r="C95" s="76"/>
      <c r="D95" s="76"/>
      <c r="E95" s="77"/>
    </row>
    <row r="96" spans="1:5" ht="30" customHeight="1" x14ac:dyDescent="0.3">
      <c r="A96" s="3" t="str">
        <f>C96&amp;COUNTIF($C$5:C96,C96)</f>
        <v>0</v>
      </c>
      <c r="B96" s="78">
        <v>92</v>
      </c>
      <c r="C96" s="76"/>
      <c r="D96" s="76"/>
      <c r="E96" s="77"/>
    </row>
    <row r="97" spans="1:5" ht="30" customHeight="1" x14ac:dyDescent="0.3">
      <c r="A97" s="3" t="str">
        <f>C97&amp;COUNTIF($C$5:C97,C97)</f>
        <v>0</v>
      </c>
      <c r="B97" s="78">
        <v>93</v>
      </c>
      <c r="C97" s="76"/>
      <c r="D97" s="76"/>
      <c r="E97" s="77"/>
    </row>
    <row r="98" spans="1:5" ht="30" customHeight="1" x14ac:dyDescent="0.3">
      <c r="A98" s="3" t="str">
        <f>C98&amp;COUNTIF($C$5:C98,C98)</f>
        <v>0</v>
      </c>
      <c r="B98" s="78">
        <v>94</v>
      </c>
      <c r="C98" s="76"/>
      <c r="D98" s="76"/>
      <c r="E98" s="77"/>
    </row>
    <row r="99" spans="1:5" ht="30" customHeight="1" x14ac:dyDescent="0.3">
      <c r="A99" s="3" t="str">
        <f>C99&amp;COUNTIF($C$5:C99,C99)</f>
        <v>0</v>
      </c>
      <c r="B99" s="78">
        <v>95</v>
      </c>
      <c r="C99" s="76"/>
      <c r="D99" s="76"/>
      <c r="E99" s="77"/>
    </row>
    <row r="100" spans="1:5" ht="30" customHeight="1" x14ac:dyDescent="0.3">
      <c r="A100" s="3" t="str">
        <f>C100&amp;COUNTIF($C$5:C100,C100)</f>
        <v>0</v>
      </c>
      <c r="B100" s="78">
        <v>96</v>
      </c>
      <c r="C100" s="76"/>
      <c r="D100" s="76"/>
      <c r="E100" s="77"/>
    </row>
    <row r="101" spans="1:5" ht="30" customHeight="1" x14ac:dyDescent="0.3">
      <c r="A101" s="3" t="str">
        <f>C101&amp;COUNTIF($C$5:C101,C101)</f>
        <v>0</v>
      </c>
      <c r="B101" s="78">
        <v>97</v>
      </c>
      <c r="C101" s="76"/>
      <c r="D101" s="76"/>
      <c r="E101" s="77"/>
    </row>
    <row r="102" spans="1:5" ht="30" customHeight="1" x14ac:dyDescent="0.3">
      <c r="A102" s="3" t="str">
        <f>C102&amp;COUNTIF($C$5:C102,C102)</f>
        <v>0</v>
      </c>
      <c r="B102" s="78">
        <v>98</v>
      </c>
      <c r="C102" s="76"/>
      <c r="D102" s="76"/>
      <c r="E102" s="77"/>
    </row>
    <row r="103" spans="1:5" ht="30" customHeight="1" x14ac:dyDescent="0.3">
      <c r="A103" s="3" t="str">
        <f>C103&amp;COUNTIF($C$5:C103,C103)</f>
        <v>0</v>
      </c>
      <c r="B103" s="78">
        <v>99</v>
      </c>
      <c r="C103" s="76"/>
      <c r="D103" s="76"/>
      <c r="E103" s="77"/>
    </row>
    <row r="104" spans="1:5" ht="30" customHeight="1" x14ac:dyDescent="0.3">
      <c r="A104" s="3" t="str">
        <f>C104&amp;COUNTIF($C$5:C104,C104)</f>
        <v>0</v>
      </c>
      <c r="B104" s="78">
        <v>100</v>
      </c>
      <c r="C104" s="76"/>
      <c r="D104" s="76"/>
      <c r="E104" s="77"/>
    </row>
    <row r="105" spans="1:5" ht="30" customHeight="1" x14ac:dyDescent="0.3">
      <c r="A105" s="3" t="str">
        <f>C105&amp;COUNTIF($C$5:C105,C105)</f>
        <v>0</v>
      </c>
      <c r="B105" s="78">
        <v>101</v>
      </c>
      <c r="C105" s="76"/>
      <c r="D105" s="76"/>
      <c r="E105" s="77"/>
    </row>
    <row r="106" spans="1:5" ht="30" customHeight="1" x14ac:dyDescent="0.3">
      <c r="A106" s="3" t="str">
        <f>C106&amp;COUNTIF($C$5:C106,C106)</f>
        <v>0</v>
      </c>
      <c r="B106" s="78">
        <v>102</v>
      </c>
      <c r="C106" s="76"/>
      <c r="D106" s="76"/>
      <c r="E106" s="77"/>
    </row>
    <row r="107" spans="1:5" ht="30" customHeight="1" x14ac:dyDescent="0.3">
      <c r="A107" s="3" t="str">
        <f>C107&amp;COUNTIF($C$5:C107,C107)</f>
        <v>0</v>
      </c>
      <c r="B107" s="78">
        <v>103</v>
      </c>
      <c r="C107" s="76"/>
      <c r="D107" s="76"/>
      <c r="E107" s="77"/>
    </row>
    <row r="108" spans="1:5" ht="30" customHeight="1" x14ac:dyDescent="0.3">
      <c r="A108" s="3" t="str">
        <f>C108&amp;COUNTIF($C$5:C108,C108)</f>
        <v>0</v>
      </c>
      <c r="B108" s="78">
        <v>104</v>
      </c>
      <c r="C108" s="76"/>
      <c r="D108" s="76"/>
      <c r="E108" s="77"/>
    </row>
    <row r="109" spans="1:5" ht="30" customHeight="1" x14ac:dyDescent="0.3">
      <c r="A109" s="3" t="str">
        <f>C109&amp;COUNTIF($C$5:C109,C109)</f>
        <v>0</v>
      </c>
      <c r="B109" s="78">
        <v>105</v>
      </c>
      <c r="C109" s="76"/>
      <c r="D109" s="76"/>
      <c r="E109" s="77"/>
    </row>
    <row r="110" spans="1:5" ht="30" customHeight="1" x14ac:dyDescent="0.3">
      <c r="A110" s="3" t="str">
        <f>C110&amp;COUNTIF($C$5:C110,C110)</f>
        <v>0</v>
      </c>
      <c r="B110" s="78">
        <v>106</v>
      </c>
      <c r="C110" s="76"/>
      <c r="D110" s="76"/>
      <c r="E110" s="77"/>
    </row>
    <row r="111" spans="1:5" ht="30" customHeight="1" x14ac:dyDescent="0.3">
      <c r="A111" s="3" t="str">
        <f>C111&amp;COUNTIF($C$5:C111,C111)</f>
        <v>0</v>
      </c>
      <c r="B111" s="78">
        <v>107</v>
      </c>
      <c r="C111" s="76"/>
      <c r="D111" s="76"/>
      <c r="E111" s="77"/>
    </row>
    <row r="112" spans="1:5" ht="30" customHeight="1" x14ac:dyDescent="0.3">
      <c r="A112" s="3" t="str">
        <f>C112&amp;COUNTIF($C$5:C112,C112)</f>
        <v>0</v>
      </c>
      <c r="B112" s="78">
        <v>108</v>
      </c>
      <c r="C112" s="76"/>
      <c r="D112" s="76"/>
      <c r="E112" s="77"/>
    </row>
    <row r="113" spans="1:5" ht="30" customHeight="1" x14ac:dyDescent="0.3">
      <c r="A113" s="3" t="str">
        <f>C113&amp;COUNTIF($C$5:C113,C113)</f>
        <v>0</v>
      </c>
      <c r="B113" s="78">
        <v>109</v>
      </c>
      <c r="C113" s="76"/>
      <c r="D113" s="76"/>
      <c r="E113" s="77"/>
    </row>
    <row r="114" spans="1:5" ht="30" customHeight="1" x14ac:dyDescent="0.3">
      <c r="A114" s="3" t="str">
        <f>C114&amp;COUNTIF($C$5:C114,C114)</f>
        <v>0</v>
      </c>
      <c r="B114" s="78">
        <v>110</v>
      </c>
      <c r="C114" s="76"/>
      <c r="D114" s="76"/>
      <c r="E114" s="77"/>
    </row>
    <row r="115" spans="1:5" ht="30" customHeight="1" x14ac:dyDescent="0.3">
      <c r="A115" s="3" t="str">
        <f>C115&amp;COUNTIF($C$5:C115,C115)</f>
        <v>0</v>
      </c>
      <c r="B115" s="78">
        <v>111</v>
      </c>
      <c r="C115" s="76"/>
      <c r="D115" s="76"/>
      <c r="E115" s="77"/>
    </row>
    <row r="116" spans="1:5" ht="30" customHeight="1" x14ac:dyDescent="0.3">
      <c r="A116" s="3" t="str">
        <f>C116&amp;COUNTIF($C$5:C116,C116)</f>
        <v>0</v>
      </c>
      <c r="B116" s="78">
        <v>112</v>
      </c>
      <c r="C116" s="76"/>
      <c r="D116" s="76"/>
      <c r="E116" s="77"/>
    </row>
    <row r="117" spans="1:5" ht="30" customHeight="1" x14ac:dyDescent="0.3">
      <c r="A117" s="3" t="str">
        <f>C117&amp;COUNTIF($C$5:C117,C117)</f>
        <v>0</v>
      </c>
      <c r="B117" s="78">
        <v>113</v>
      </c>
      <c r="C117" s="76"/>
      <c r="D117" s="76"/>
      <c r="E117" s="77"/>
    </row>
    <row r="118" spans="1:5" ht="30" customHeight="1" x14ac:dyDescent="0.3">
      <c r="A118" s="3" t="str">
        <f>C118&amp;COUNTIF($C$5:C118,C118)</f>
        <v>0</v>
      </c>
      <c r="B118" s="78">
        <v>114</v>
      </c>
      <c r="C118" s="76"/>
      <c r="D118" s="76"/>
      <c r="E118" s="77"/>
    </row>
    <row r="119" spans="1:5" ht="30" customHeight="1" x14ac:dyDescent="0.3">
      <c r="A119" s="3" t="str">
        <f>C119&amp;COUNTIF($C$5:C119,C119)</f>
        <v>0</v>
      </c>
      <c r="B119" s="78">
        <v>115</v>
      </c>
      <c r="C119" s="76"/>
      <c r="D119" s="76"/>
      <c r="E119" s="77"/>
    </row>
    <row r="120" spans="1:5" ht="30" customHeight="1" x14ac:dyDescent="0.3">
      <c r="A120" s="3" t="str">
        <f>C120&amp;COUNTIF($C$5:C120,C120)</f>
        <v>0</v>
      </c>
      <c r="B120" s="78">
        <v>116</v>
      </c>
      <c r="C120" s="76"/>
      <c r="D120" s="76"/>
      <c r="E120" s="77"/>
    </row>
    <row r="121" spans="1:5" ht="30" customHeight="1" x14ac:dyDescent="0.3">
      <c r="A121" s="3" t="str">
        <f>C121&amp;COUNTIF($C$5:C121,C121)</f>
        <v>0</v>
      </c>
      <c r="B121" s="78">
        <v>117</v>
      </c>
      <c r="C121" s="76"/>
      <c r="D121" s="76"/>
      <c r="E121" s="77"/>
    </row>
    <row r="122" spans="1:5" ht="30" customHeight="1" x14ac:dyDescent="0.3">
      <c r="A122" s="3" t="str">
        <f>C122&amp;COUNTIF($C$5:C122,C122)</f>
        <v>0</v>
      </c>
      <c r="B122" s="78">
        <v>118</v>
      </c>
      <c r="C122" s="76"/>
      <c r="D122" s="76"/>
      <c r="E122" s="77"/>
    </row>
    <row r="123" spans="1:5" ht="30" customHeight="1" x14ac:dyDescent="0.3">
      <c r="A123" s="3" t="str">
        <f>C123&amp;COUNTIF($C$5:C123,C123)</f>
        <v>0</v>
      </c>
      <c r="B123" s="78">
        <v>119</v>
      </c>
      <c r="C123" s="76"/>
      <c r="D123" s="76"/>
      <c r="E123" s="77"/>
    </row>
    <row r="124" spans="1:5" ht="30" customHeight="1" x14ac:dyDescent="0.3">
      <c r="A124" s="3" t="str">
        <f>C124&amp;COUNTIF($C$5:C124,C124)</f>
        <v>0</v>
      </c>
      <c r="B124" s="78">
        <v>120</v>
      </c>
      <c r="C124" s="76"/>
      <c r="D124" s="76"/>
      <c r="E124" s="77"/>
    </row>
    <row r="125" spans="1:5" ht="30" customHeight="1" x14ac:dyDescent="0.3">
      <c r="A125" s="3" t="str">
        <f>C125&amp;COUNTIF($C$5:C125,C125)</f>
        <v>0</v>
      </c>
      <c r="B125" s="78">
        <v>121</v>
      </c>
      <c r="C125" s="76"/>
      <c r="D125" s="76"/>
      <c r="E125" s="77"/>
    </row>
    <row r="126" spans="1:5" ht="30" customHeight="1" x14ac:dyDescent="0.3">
      <c r="A126" s="3" t="str">
        <f>C126&amp;COUNTIF($C$5:C126,C126)</f>
        <v>0</v>
      </c>
      <c r="B126" s="78">
        <v>122</v>
      </c>
      <c r="C126" s="76"/>
      <c r="D126" s="76"/>
      <c r="E126" s="77"/>
    </row>
    <row r="127" spans="1:5" ht="30" customHeight="1" x14ac:dyDescent="0.3">
      <c r="A127" s="3" t="str">
        <f>C127&amp;COUNTIF($C$5:C127,C127)</f>
        <v>0</v>
      </c>
      <c r="B127" s="78">
        <v>123</v>
      </c>
      <c r="C127" s="76"/>
      <c r="D127" s="76"/>
      <c r="E127" s="77"/>
    </row>
    <row r="128" spans="1:5" ht="30" customHeight="1" x14ac:dyDescent="0.3">
      <c r="A128" s="3" t="str">
        <f>C128&amp;COUNTIF($C$5:C128,C128)</f>
        <v>0</v>
      </c>
      <c r="B128" s="78">
        <v>124</v>
      </c>
      <c r="C128" s="76"/>
      <c r="D128" s="76"/>
      <c r="E128" s="77"/>
    </row>
    <row r="129" spans="1:5" ht="30" customHeight="1" x14ac:dyDescent="0.3">
      <c r="A129" s="3" t="str">
        <f>C129&amp;COUNTIF($C$5:C129,C129)</f>
        <v>0</v>
      </c>
      <c r="B129" s="78">
        <v>125</v>
      </c>
      <c r="C129" s="76"/>
      <c r="D129" s="76"/>
      <c r="E129" s="77"/>
    </row>
    <row r="130" spans="1:5" ht="30" customHeight="1" x14ac:dyDescent="0.3">
      <c r="A130" s="3" t="str">
        <f>C130&amp;COUNTIF($C$5:C130,C130)</f>
        <v>0</v>
      </c>
      <c r="B130" s="78">
        <v>126</v>
      </c>
      <c r="C130" s="76"/>
      <c r="D130" s="76"/>
      <c r="E130" s="77"/>
    </row>
    <row r="131" spans="1:5" ht="30" customHeight="1" x14ac:dyDescent="0.3">
      <c r="A131" s="3" t="str">
        <f>C131&amp;COUNTIF($C$5:C131,C131)</f>
        <v>0</v>
      </c>
      <c r="B131" s="78">
        <v>127</v>
      </c>
      <c r="C131" s="76"/>
      <c r="D131" s="76"/>
      <c r="E131" s="77"/>
    </row>
    <row r="132" spans="1:5" ht="30" customHeight="1" x14ac:dyDescent="0.3">
      <c r="A132" s="3" t="str">
        <f>C132&amp;COUNTIF($C$5:C132,C132)</f>
        <v>0</v>
      </c>
      <c r="B132" s="78">
        <v>128</v>
      </c>
      <c r="C132" s="76"/>
      <c r="D132" s="76"/>
      <c r="E132" s="77"/>
    </row>
    <row r="133" spans="1:5" ht="30" customHeight="1" x14ac:dyDescent="0.3">
      <c r="A133" s="3" t="str">
        <f>C133&amp;COUNTIF($C$5:C133,C133)</f>
        <v>0</v>
      </c>
      <c r="B133" s="78">
        <v>129</v>
      </c>
      <c r="C133" s="76"/>
      <c r="D133" s="76"/>
      <c r="E133" s="77"/>
    </row>
    <row r="134" spans="1:5" ht="30" customHeight="1" x14ac:dyDescent="0.3">
      <c r="A134" s="3" t="str">
        <f>C134&amp;COUNTIF($C$5:C134,C134)</f>
        <v>0</v>
      </c>
      <c r="B134" s="78">
        <v>130</v>
      </c>
      <c r="C134" s="76"/>
      <c r="D134" s="76"/>
      <c r="E134" s="77"/>
    </row>
    <row r="135" spans="1:5" ht="30" customHeight="1" x14ac:dyDescent="0.3">
      <c r="A135" s="3" t="str">
        <f>C135&amp;COUNTIF($C$5:C135,C135)</f>
        <v>0</v>
      </c>
      <c r="B135" s="78">
        <v>131</v>
      </c>
      <c r="C135" s="76"/>
      <c r="D135" s="76"/>
      <c r="E135" s="77"/>
    </row>
    <row r="136" spans="1:5" ht="30" customHeight="1" x14ac:dyDescent="0.3">
      <c r="A136" s="3" t="str">
        <f>C136&amp;COUNTIF($C$5:C136,C136)</f>
        <v>0</v>
      </c>
      <c r="B136" s="78">
        <v>132</v>
      </c>
      <c r="C136" s="76"/>
      <c r="D136" s="76"/>
      <c r="E136" s="77"/>
    </row>
    <row r="137" spans="1:5" ht="30" customHeight="1" x14ac:dyDescent="0.3">
      <c r="A137" s="3" t="str">
        <f>C137&amp;COUNTIF($C$5:C137,C137)</f>
        <v>0</v>
      </c>
      <c r="B137" s="78">
        <v>133</v>
      </c>
      <c r="C137" s="76"/>
      <c r="D137" s="76"/>
      <c r="E137" s="77"/>
    </row>
    <row r="138" spans="1:5" ht="30" customHeight="1" x14ac:dyDescent="0.3">
      <c r="A138" s="3" t="str">
        <f>C138&amp;COUNTIF($C$5:C138,C138)</f>
        <v>0</v>
      </c>
      <c r="B138" s="78">
        <v>134</v>
      </c>
      <c r="C138" s="76"/>
      <c r="D138" s="76"/>
      <c r="E138" s="77"/>
    </row>
    <row r="139" spans="1:5" ht="30" customHeight="1" x14ac:dyDescent="0.3">
      <c r="A139" s="3" t="str">
        <f>C139&amp;COUNTIF($C$5:C139,C139)</f>
        <v>0</v>
      </c>
      <c r="B139" s="78">
        <v>135</v>
      </c>
      <c r="C139" s="76"/>
      <c r="D139" s="76"/>
      <c r="E139" s="77"/>
    </row>
    <row r="140" spans="1:5" ht="30" customHeight="1" x14ac:dyDescent="0.3">
      <c r="A140" s="3" t="str">
        <f>C140&amp;COUNTIF($C$5:C140,C140)</f>
        <v>0</v>
      </c>
      <c r="B140" s="78">
        <v>136</v>
      </c>
      <c r="C140" s="76"/>
      <c r="D140" s="76"/>
      <c r="E140" s="77"/>
    </row>
    <row r="141" spans="1:5" ht="30" customHeight="1" x14ac:dyDescent="0.3">
      <c r="A141" s="3" t="str">
        <f>C141&amp;COUNTIF($C$5:C141,C141)</f>
        <v>0</v>
      </c>
      <c r="B141" s="78">
        <v>137</v>
      </c>
      <c r="C141" s="76"/>
      <c r="D141" s="76"/>
      <c r="E141" s="77"/>
    </row>
    <row r="142" spans="1:5" ht="30" customHeight="1" x14ac:dyDescent="0.3">
      <c r="A142" s="3" t="str">
        <f>C142&amp;COUNTIF($C$5:C142,C142)</f>
        <v>0</v>
      </c>
      <c r="B142" s="78">
        <v>138</v>
      </c>
      <c r="C142" s="76"/>
      <c r="D142" s="76"/>
      <c r="E142" s="77"/>
    </row>
    <row r="143" spans="1:5" ht="30" customHeight="1" x14ac:dyDescent="0.3">
      <c r="A143" s="3" t="str">
        <f>C143&amp;COUNTIF($C$5:C143,C143)</f>
        <v>0</v>
      </c>
      <c r="B143" s="78">
        <v>139</v>
      </c>
      <c r="C143" s="76"/>
      <c r="D143" s="76"/>
      <c r="E143" s="77"/>
    </row>
    <row r="144" spans="1:5" ht="30" customHeight="1" x14ac:dyDescent="0.3">
      <c r="A144" s="3" t="str">
        <f>C144&amp;COUNTIF($C$5:C144,C144)</f>
        <v>0</v>
      </c>
      <c r="B144" s="78">
        <v>140</v>
      </c>
      <c r="C144" s="76"/>
      <c r="D144" s="76"/>
      <c r="E144" s="77"/>
    </row>
    <row r="145" spans="1:5" ht="30" customHeight="1" x14ac:dyDescent="0.3">
      <c r="A145" s="3" t="str">
        <f>C145&amp;COUNTIF($C$5:C145,C145)</f>
        <v>0</v>
      </c>
      <c r="B145" s="78">
        <v>141</v>
      </c>
      <c r="C145" s="76"/>
      <c r="D145" s="76"/>
      <c r="E145" s="77"/>
    </row>
    <row r="146" spans="1:5" ht="30" customHeight="1" x14ac:dyDescent="0.3">
      <c r="A146" s="3" t="str">
        <f>C146&amp;COUNTIF($C$5:C146,C146)</f>
        <v>0</v>
      </c>
      <c r="B146" s="78">
        <v>142</v>
      </c>
      <c r="C146" s="76"/>
      <c r="D146" s="76"/>
      <c r="E146" s="77"/>
    </row>
    <row r="147" spans="1:5" ht="30" customHeight="1" x14ac:dyDescent="0.3">
      <c r="A147" s="3" t="str">
        <f>C147&amp;COUNTIF($C$5:C147,C147)</f>
        <v>0</v>
      </c>
      <c r="B147" s="78">
        <v>143</v>
      </c>
      <c r="C147" s="76"/>
      <c r="D147" s="76"/>
      <c r="E147" s="77"/>
    </row>
    <row r="148" spans="1:5" ht="30" customHeight="1" x14ac:dyDescent="0.3">
      <c r="A148" s="3" t="str">
        <f>C148&amp;COUNTIF($C$5:C148,C148)</f>
        <v>0</v>
      </c>
      <c r="B148" s="78">
        <v>144</v>
      </c>
      <c r="C148" s="76"/>
      <c r="D148" s="76"/>
      <c r="E148" s="77"/>
    </row>
    <row r="149" spans="1:5" ht="30" customHeight="1" x14ac:dyDescent="0.3">
      <c r="A149" s="3" t="str">
        <f>C149&amp;COUNTIF($C$5:C149,C149)</f>
        <v>0</v>
      </c>
      <c r="B149" s="78">
        <v>145</v>
      </c>
      <c r="C149" s="76"/>
      <c r="D149" s="76"/>
      <c r="E149" s="77"/>
    </row>
    <row r="150" spans="1:5" ht="30" customHeight="1" x14ac:dyDescent="0.3">
      <c r="A150" s="3" t="str">
        <f>C150&amp;COUNTIF($C$5:C150,C150)</f>
        <v>0</v>
      </c>
      <c r="B150" s="78">
        <v>146</v>
      </c>
      <c r="C150" s="76"/>
      <c r="D150" s="76"/>
      <c r="E150" s="77"/>
    </row>
    <row r="151" spans="1:5" ht="30" customHeight="1" x14ac:dyDescent="0.3">
      <c r="A151" s="3" t="str">
        <f>C151&amp;COUNTIF($C$5:C151,C151)</f>
        <v>0</v>
      </c>
      <c r="B151" s="78">
        <v>147</v>
      </c>
      <c r="C151" s="76"/>
      <c r="D151" s="76"/>
      <c r="E151" s="77"/>
    </row>
    <row r="152" spans="1:5" ht="30" customHeight="1" x14ac:dyDescent="0.3">
      <c r="A152" s="3" t="str">
        <f>C152&amp;COUNTIF($C$5:C152,C152)</f>
        <v>0</v>
      </c>
      <c r="B152" s="78">
        <v>148</v>
      </c>
      <c r="C152" s="76"/>
      <c r="D152" s="76"/>
      <c r="E152" s="77"/>
    </row>
    <row r="153" spans="1:5" ht="30" customHeight="1" x14ac:dyDescent="0.3">
      <c r="A153" s="3" t="str">
        <f>C153&amp;COUNTIF($C$5:C153,C153)</f>
        <v>0</v>
      </c>
      <c r="B153" s="78">
        <v>149</v>
      </c>
      <c r="C153" s="76"/>
      <c r="D153" s="76"/>
      <c r="E153" s="77"/>
    </row>
    <row r="154" spans="1:5" ht="30" customHeight="1" x14ac:dyDescent="0.3">
      <c r="A154" s="3" t="str">
        <f>C154&amp;COUNTIF($C$5:C154,C154)</f>
        <v>0</v>
      </c>
      <c r="B154" s="78">
        <v>150</v>
      </c>
      <c r="C154" s="76"/>
      <c r="D154" s="76"/>
      <c r="E154" s="77"/>
    </row>
    <row r="155" spans="1:5" ht="30" customHeight="1" x14ac:dyDescent="0.3">
      <c r="A155" s="3" t="str">
        <f>C155&amp;COUNTIF($C$5:C155,C155)</f>
        <v>0</v>
      </c>
      <c r="B155" s="78">
        <v>151</v>
      </c>
      <c r="C155" s="76"/>
      <c r="D155" s="76"/>
      <c r="E155" s="77"/>
    </row>
    <row r="156" spans="1:5" ht="30" customHeight="1" x14ac:dyDescent="0.3">
      <c r="A156" s="3" t="str">
        <f>C156&amp;COUNTIF($C$5:C156,C156)</f>
        <v>0</v>
      </c>
      <c r="B156" s="78">
        <v>152</v>
      </c>
      <c r="C156" s="76"/>
      <c r="D156" s="76"/>
      <c r="E156" s="77"/>
    </row>
    <row r="157" spans="1:5" ht="30" customHeight="1" x14ac:dyDescent="0.3">
      <c r="A157" s="3" t="str">
        <f>C157&amp;COUNTIF($C$5:C157,C157)</f>
        <v>0</v>
      </c>
      <c r="B157" s="78">
        <v>153</v>
      </c>
      <c r="C157" s="76"/>
      <c r="D157" s="76"/>
      <c r="E157" s="77"/>
    </row>
    <row r="158" spans="1:5" ht="30" customHeight="1" x14ac:dyDescent="0.3">
      <c r="A158" s="3" t="str">
        <f>C158&amp;COUNTIF($C$5:C158,C158)</f>
        <v>0</v>
      </c>
      <c r="B158" s="78">
        <v>154</v>
      </c>
      <c r="C158" s="76"/>
      <c r="D158" s="76"/>
      <c r="E158" s="77"/>
    </row>
    <row r="159" spans="1:5" ht="30" customHeight="1" x14ac:dyDescent="0.3">
      <c r="A159" s="3" t="str">
        <f>C159&amp;COUNTIF($C$5:C159,C159)</f>
        <v>0</v>
      </c>
      <c r="B159" s="78">
        <v>155</v>
      </c>
      <c r="C159" s="76"/>
      <c r="D159" s="76"/>
      <c r="E159" s="77"/>
    </row>
    <row r="160" spans="1:5" ht="30" customHeight="1" x14ac:dyDescent="0.3">
      <c r="A160" s="3" t="str">
        <f>C160&amp;COUNTIF($C$5:C160,C160)</f>
        <v>0</v>
      </c>
      <c r="B160" s="78">
        <v>156</v>
      </c>
      <c r="C160" s="76"/>
      <c r="D160" s="76"/>
      <c r="E160" s="77"/>
    </row>
    <row r="161" spans="1:5" ht="30" customHeight="1" x14ac:dyDescent="0.3">
      <c r="A161" s="3" t="str">
        <f>C161&amp;COUNTIF($C$5:C161,C161)</f>
        <v>0</v>
      </c>
      <c r="B161" s="78">
        <v>157</v>
      </c>
      <c r="C161" s="76"/>
      <c r="D161" s="76"/>
      <c r="E161" s="77"/>
    </row>
    <row r="162" spans="1:5" ht="30" customHeight="1" x14ac:dyDescent="0.3">
      <c r="A162" s="3" t="str">
        <f>C162&amp;COUNTIF($C$5:C162,C162)</f>
        <v>0</v>
      </c>
      <c r="B162" s="78">
        <v>158</v>
      </c>
      <c r="C162" s="76"/>
      <c r="D162" s="76"/>
      <c r="E162" s="77"/>
    </row>
    <row r="163" spans="1:5" ht="30" customHeight="1" x14ac:dyDescent="0.3">
      <c r="A163" s="3" t="str">
        <f>C163&amp;COUNTIF($C$5:C163,C163)</f>
        <v>0</v>
      </c>
      <c r="B163" s="78">
        <v>159</v>
      </c>
      <c r="C163" s="76"/>
      <c r="D163" s="76"/>
      <c r="E163" s="77"/>
    </row>
    <row r="164" spans="1:5" ht="30" customHeight="1" x14ac:dyDescent="0.3">
      <c r="A164" s="3" t="str">
        <f>C164&amp;COUNTIF($C$5:C164,C164)</f>
        <v>0</v>
      </c>
      <c r="B164" s="78">
        <v>160</v>
      </c>
      <c r="C164" s="76"/>
      <c r="D164" s="76"/>
      <c r="E164" s="77"/>
    </row>
    <row r="165" spans="1:5" ht="30" customHeight="1" x14ac:dyDescent="0.3">
      <c r="A165" s="3" t="str">
        <f>C165&amp;COUNTIF($C$5:C165,C165)</f>
        <v>0</v>
      </c>
      <c r="B165" s="78">
        <v>161</v>
      </c>
      <c r="C165" s="76"/>
      <c r="D165" s="76"/>
      <c r="E165" s="77"/>
    </row>
    <row r="166" spans="1:5" ht="30" customHeight="1" x14ac:dyDescent="0.3">
      <c r="A166" s="3" t="str">
        <f>C166&amp;COUNTIF($C$5:C166,C166)</f>
        <v>0</v>
      </c>
      <c r="B166" s="78">
        <v>162</v>
      </c>
      <c r="C166" s="76"/>
      <c r="D166" s="76"/>
      <c r="E166" s="77"/>
    </row>
    <row r="167" spans="1:5" ht="30" customHeight="1" x14ac:dyDescent="0.3">
      <c r="A167" s="3" t="str">
        <f>C167&amp;COUNTIF($C$5:C167,C167)</f>
        <v>0</v>
      </c>
      <c r="B167" s="78">
        <v>163</v>
      </c>
      <c r="C167" s="76"/>
      <c r="D167" s="76"/>
      <c r="E167" s="77"/>
    </row>
    <row r="168" spans="1:5" ht="30" customHeight="1" x14ac:dyDescent="0.3">
      <c r="A168" s="3" t="str">
        <f>C168&amp;COUNTIF($C$5:C168,C168)</f>
        <v>0</v>
      </c>
      <c r="B168" s="78">
        <v>164</v>
      </c>
      <c r="C168" s="76"/>
      <c r="D168" s="76"/>
      <c r="E168" s="77"/>
    </row>
    <row r="169" spans="1:5" ht="30" customHeight="1" x14ac:dyDescent="0.3">
      <c r="A169" s="3" t="str">
        <f>C169&amp;COUNTIF($C$5:C169,C169)</f>
        <v>0</v>
      </c>
      <c r="B169" s="78">
        <v>165</v>
      </c>
      <c r="C169" s="76"/>
      <c r="D169" s="76"/>
      <c r="E169" s="77"/>
    </row>
    <row r="170" spans="1:5" ht="30" customHeight="1" x14ac:dyDescent="0.3">
      <c r="A170" s="3" t="str">
        <f>C170&amp;COUNTIF($C$5:C170,C170)</f>
        <v>0</v>
      </c>
      <c r="B170" s="78">
        <v>166</v>
      </c>
      <c r="C170" s="76"/>
      <c r="D170" s="76"/>
      <c r="E170" s="77"/>
    </row>
    <row r="171" spans="1:5" ht="30" customHeight="1" x14ac:dyDescent="0.3">
      <c r="A171" s="3" t="str">
        <f>C171&amp;COUNTIF($C$5:C171,C171)</f>
        <v>0</v>
      </c>
      <c r="B171" s="78">
        <v>167</v>
      </c>
      <c r="C171" s="76"/>
      <c r="D171" s="76"/>
      <c r="E171" s="77"/>
    </row>
    <row r="172" spans="1:5" ht="30" customHeight="1" x14ac:dyDescent="0.3">
      <c r="A172" s="3" t="str">
        <f>C172&amp;COUNTIF($C$5:C172,C172)</f>
        <v>0</v>
      </c>
      <c r="B172" s="78">
        <v>168</v>
      </c>
      <c r="C172" s="76"/>
      <c r="D172" s="76"/>
      <c r="E172" s="77"/>
    </row>
    <row r="173" spans="1:5" ht="30" customHeight="1" x14ac:dyDescent="0.3">
      <c r="A173" s="3" t="str">
        <f>C173&amp;COUNTIF($C$5:C173,C173)</f>
        <v>0</v>
      </c>
      <c r="B173" s="78">
        <v>169</v>
      </c>
      <c r="C173" s="76"/>
      <c r="D173" s="76"/>
      <c r="E173" s="77"/>
    </row>
    <row r="174" spans="1:5" ht="30" customHeight="1" x14ac:dyDescent="0.3">
      <c r="A174" s="3" t="str">
        <f>C174&amp;COUNTIF($C$5:C174,C174)</f>
        <v>0</v>
      </c>
      <c r="B174" s="78">
        <v>170</v>
      </c>
      <c r="C174" s="76"/>
      <c r="D174" s="76"/>
      <c r="E174" s="77"/>
    </row>
    <row r="175" spans="1:5" ht="30" customHeight="1" x14ac:dyDescent="0.3">
      <c r="A175" s="3" t="str">
        <f>C175&amp;COUNTIF($C$5:C175,C175)</f>
        <v>0</v>
      </c>
      <c r="B175" s="78">
        <v>171</v>
      </c>
      <c r="C175" s="76"/>
      <c r="D175" s="76"/>
      <c r="E175" s="77"/>
    </row>
    <row r="176" spans="1:5" ht="30" customHeight="1" x14ac:dyDescent="0.3">
      <c r="A176" s="3" t="str">
        <f>C176&amp;COUNTIF($C$5:C176,C176)</f>
        <v>0</v>
      </c>
      <c r="B176" s="78">
        <v>172</v>
      </c>
      <c r="C176" s="76"/>
      <c r="D176" s="76"/>
      <c r="E176" s="77"/>
    </row>
    <row r="177" spans="1:5" ht="30" customHeight="1" x14ac:dyDescent="0.3">
      <c r="A177" s="3" t="str">
        <f>C177&amp;COUNTIF($C$5:C177,C177)</f>
        <v>0</v>
      </c>
      <c r="B177" s="78">
        <v>173</v>
      </c>
      <c r="C177" s="76"/>
      <c r="D177" s="76"/>
      <c r="E177" s="77"/>
    </row>
    <row r="178" spans="1:5" ht="30" customHeight="1" x14ac:dyDescent="0.3">
      <c r="A178" s="3" t="str">
        <f>C178&amp;COUNTIF($C$5:C178,C178)</f>
        <v>0</v>
      </c>
      <c r="B178" s="78">
        <v>174</v>
      </c>
      <c r="C178" s="76"/>
      <c r="D178" s="76"/>
      <c r="E178" s="77"/>
    </row>
    <row r="179" spans="1:5" ht="30" customHeight="1" x14ac:dyDescent="0.3">
      <c r="A179" s="3" t="str">
        <f>C179&amp;COUNTIF($C$5:C179,C179)</f>
        <v>0</v>
      </c>
      <c r="B179" s="78">
        <v>175</v>
      </c>
      <c r="C179" s="76"/>
      <c r="D179" s="76"/>
      <c r="E179" s="77"/>
    </row>
    <row r="180" spans="1:5" ht="30" customHeight="1" x14ac:dyDescent="0.3">
      <c r="A180" s="3" t="str">
        <f>C180&amp;COUNTIF($C$5:C180,C180)</f>
        <v>0</v>
      </c>
      <c r="B180" s="78">
        <v>176</v>
      </c>
      <c r="C180" s="76"/>
      <c r="D180" s="76"/>
      <c r="E180" s="77"/>
    </row>
    <row r="181" spans="1:5" ht="30" customHeight="1" x14ac:dyDescent="0.3">
      <c r="A181" s="3" t="str">
        <f>C181&amp;COUNTIF($C$5:C181,C181)</f>
        <v>0</v>
      </c>
      <c r="B181" s="78">
        <v>177</v>
      </c>
      <c r="C181" s="76"/>
      <c r="D181" s="76"/>
      <c r="E181" s="77"/>
    </row>
    <row r="182" spans="1:5" ht="30" customHeight="1" x14ac:dyDescent="0.3">
      <c r="A182" s="3" t="str">
        <f>C182&amp;COUNTIF($C$5:C182,C182)</f>
        <v>0</v>
      </c>
      <c r="B182" s="78">
        <v>178</v>
      </c>
      <c r="C182" s="76"/>
      <c r="D182" s="76"/>
      <c r="E182" s="77"/>
    </row>
    <row r="183" spans="1:5" ht="30" customHeight="1" x14ac:dyDescent="0.3">
      <c r="A183" s="3" t="str">
        <f>C183&amp;COUNTIF($C$5:C183,C183)</f>
        <v>0</v>
      </c>
      <c r="B183" s="78">
        <v>179</v>
      </c>
      <c r="C183" s="76"/>
      <c r="D183" s="76"/>
      <c r="E183" s="77"/>
    </row>
    <row r="184" spans="1:5" ht="30" customHeight="1" x14ac:dyDescent="0.3">
      <c r="A184" s="3" t="str">
        <f>C184&amp;COUNTIF($C$5:C184,C184)</f>
        <v>0</v>
      </c>
      <c r="B184" s="78">
        <v>180</v>
      </c>
      <c r="C184" s="76"/>
      <c r="D184" s="76"/>
      <c r="E184" s="77"/>
    </row>
    <row r="185" spans="1:5" ht="30" customHeight="1" x14ac:dyDescent="0.3">
      <c r="A185" s="3" t="str">
        <f>C185&amp;COUNTIF($C$5:C185,C185)</f>
        <v>0</v>
      </c>
      <c r="B185" s="78">
        <v>181</v>
      </c>
      <c r="C185" s="76"/>
      <c r="D185" s="76"/>
      <c r="E185" s="77"/>
    </row>
    <row r="186" spans="1:5" ht="30" customHeight="1" x14ac:dyDescent="0.3">
      <c r="A186" s="3" t="str">
        <f>C186&amp;COUNTIF($C$5:C186,C186)</f>
        <v>0</v>
      </c>
      <c r="B186" s="78">
        <v>182</v>
      </c>
      <c r="C186" s="76"/>
      <c r="D186" s="76"/>
      <c r="E186" s="77"/>
    </row>
    <row r="187" spans="1:5" ht="30" customHeight="1" x14ac:dyDescent="0.3">
      <c r="A187" s="3" t="str">
        <f>C187&amp;COUNTIF($C$5:C187,C187)</f>
        <v>0</v>
      </c>
      <c r="B187" s="78">
        <v>183</v>
      </c>
      <c r="C187" s="76"/>
      <c r="D187" s="76"/>
      <c r="E187" s="77"/>
    </row>
    <row r="188" spans="1:5" ht="30" customHeight="1" x14ac:dyDescent="0.3">
      <c r="A188" s="3" t="str">
        <f>C188&amp;COUNTIF($C$5:C188,C188)</f>
        <v>0</v>
      </c>
      <c r="B188" s="78">
        <v>184</v>
      </c>
      <c r="C188" s="76"/>
      <c r="D188" s="76"/>
      <c r="E188" s="77"/>
    </row>
    <row r="189" spans="1:5" ht="30" customHeight="1" x14ac:dyDescent="0.3">
      <c r="A189" s="3" t="str">
        <f>C189&amp;COUNTIF($C$5:C189,C189)</f>
        <v>0</v>
      </c>
      <c r="B189" s="78">
        <v>185</v>
      </c>
      <c r="C189" s="76"/>
      <c r="D189" s="76"/>
      <c r="E189" s="77"/>
    </row>
    <row r="190" spans="1:5" ht="30" customHeight="1" x14ac:dyDescent="0.3">
      <c r="A190" s="3" t="str">
        <f>C190&amp;COUNTIF($C$5:C190,C190)</f>
        <v>0</v>
      </c>
      <c r="B190" s="78">
        <v>186</v>
      </c>
      <c r="C190" s="76"/>
      <c r="D190" s="76"/>
      <c r="E190" s="77"/>
    </row>
    <row r="191" spans="1:5" ht="30" customHeight="1" x14ac:dyDescent="0.3">
      <c r="A191" s="3" t="str">
        <f>C191&amp;COUNTIF($C$5:C191,C191)</f>
        <v>0</v>
      </c>
      <c r="B191" s="78">
        <v>187</v>
      </c>
      <c r="C191" s="76"/>
      <c r="D191" s="76"/>
      <c r="E191" s="77"/>
    </row>
    <row r="192" spans="1:5" ht="30" customHeight="1" x14ac:dyDescent="0.3">
      <c r="A192" s="3" t="str">
        <f>C192&amp;COUNTIF($C$5:C192,C192)</f>
        <v>0</v>
      </c>
      <c r="B192" s="78">
        <v>188</v>
      </c>
      <c r="C192" s="76"/>
      <c r="D192" s="76"/>
      <c r="E192" s="77"/>
    </row>
    <row r="193" spans="1:5" ht="30" customHeight="1" x14ac:dyDescent="0.3">
      <c r="A193" s="3" t="str">
        <f>C193&amp;COUNTIF($C$5:C193,C193)</f>
        <v>0</v>
      </c>
      <c r="B193" s="78">
        <v>189</v>
      </c>
      <c r="C193" s="76"/>
      <c r="D193" s="76"/>
      <c r="E193" s="77"/>
    </row>
    <row r="194" spans="1:5" ht="30" customHeight="1" x14ac:dyDescent="0.3">
      <c r="A194" s="3" t="str">
        <f>C194&amp;COUNTIF($C$5:C194,C194)</f>
        <v>0</v>
      </c>
      <c r="B194" s="78">
        <v>190</v>
      </c>
      <c r="C194" s="76"/>
      <c r="D194" s="76"/>
      <c r="E194" s="77"/>
    </row>
    <row r="195" spans="1:5" ht="30" customHeight="1" x14ac:dyDescent="0.3">
      <c r="A195" s="3" t="str">
        <f>C195&amp;COUNTIF($C$5:C195,C195)</f>
        <v>0</v>
      </c>
      <c r="B195" s="78">
        <v>191</v>
      </c>
      <c r="C195" s="76"/>
      <c r="D195" s="76"/>
      <c r="E195" s="77"/>
    </row>
    <row r="196" spans="1:5" ht="30" customHeight="1" x14ac:dyDescent="0.3">
      <c r="A196" s="3" t="str">
        <f>C196&amp;COUNTIF($C$5:C196,C196)</f>
        <v>0</v>
      </c>
      <c r="B196" s="78">
        <v>192</v>
      </c>
      <c r="C196" s="76"/>
      <c r="D196" s="76"/>
      <c r="E196" s="77"/>
    </row>
    <row r="197" spans="1:5" ht="30" customHeight="1" x14ac:dyDescent="0.3">
      <c r="A197" s="3" t="str">
        <f>C197&amp;COUNTIF($C$5:C197,C197)</f>
        <v>0</v>
      </c>
      <c r="B197" s="78">
        <v>193</v>
      </c>
      <c r="C197" s="76"/>
      <c r="D197" s="76"/>
      <c r="E197" s="77"/>
    </row>
    <row r="198" spans="1:5" ht="30" customHeight="1" x14ac:dyDescent="0.3">
      <c r="A198" s="3" t="str">
        <f>C198&amp;COUNTIF($C$5:C198,C198)</f>
        <v>0</v>
      </c>
      <c r="B198" s="78">
        <v>194</v>
      </c>
      <c r="C198" s="76"/>
      <c r="D198" s="76"/>
      <c r="E198" s="77"/>
    </row>
    <row r="199" spans="1:5" ht="30" customHeight="1" x14ac:dyDescent="0.3">
      <c r="A199" s="3" t="str">
        <f>C199&amp;COUNTIF($C$5:C199,C199)</f>
        <v>0</v>
      </c>
      <c r="B199" s="78">
        <v>195</v>
      </c>
      <c r="C199" s="76"/>
      <c r="D199" s="76"/>
      <c r="E199" s="77"/>
    </row>
    <row r="200" spans="1:5" ht="30" customHeight="1" x14ac:dyDescent="0.3">
      <c r="A200" s="3" t="str">
        <f>C200&amp;COUNTIF($C$5:C200,C200)</f>
        <v>0</v>
      </c>
      <c r="B200" s="78">
        <v>196</v>
      </c>
      <c r="C200" s="76"/>
      <c r="D200" s="76"/>
      <c r="E200" s="77"/>
    </row>
    <row r="201" spans="1:5" ht="30" customHeight="1" x14ac:dyDescent="0.3">
      <c r="A201" s="3" t="str">
        <f>C201&amp;COUNTIF($C$5:C201,C201)</f>
        <v>0</v>
      </c>
      <c r="B201" s="78">
        <v>197</v>
      </c>
      <c r="C201" s="76"/>
      <c r="D201" s="76"/>
      <c r="E201" s="77"/>
    </row>
    <row r="202" spans="1:5" ht="30" customHeight="1" x14ac:dyDescent="0.3">
      <c r="A202" s="3" t="str">
        <f>C202&amp;COUNTIF($C$5:C202,C202)</f>
        <v>0</v>
      </c>
      <c r="B202" s="78">
        <v>198</v>
      </c>
      <c r="C202" s="76"/>
      <c r="D202" s="76"/>
      <c r="E202" s="77"/>
    </row>
    <row r="203" spans="1:5" ht="30" customHeight="1" x14ac:dyDescent="0.3">
      <c r="A203" s="3" t="str">
        <f>C203&amp;COUNTIF($C$5:C203,C203)</f>
        <v>0</v>
      </c>
      <c r="B203" s="78">
        <v>199</v>
      </c>
      <c r="C203" s="76"/>
      <c r="D203" s="76"/>
      <c r="E203" s="77"/>
    </row>
    <row r="204" spans="1:5" ht="30" customHeight="1" x14ac:dyDescent="0.3">
      <c r="A204" s="3" t="str">
        <f>C204&amp;COUNTIF($C$5:C204,C204)</f>
        <v>0</v>
      </c>
      <c r="B204" s="78">
        <v>200</v>
      </c>
      <c r="C204" s="76"/>
      <c r="D204" s="76"/>
      <c r="E204" s="77"/>
    </row>
    <row r="205" spans="1:5" ht="30" customHeight="1" x14ac:dyDescent="0.3">
      <c r="A205" s="3" t="str">
        <f>C205&amp;COUNTIF($C$5:C205,C205)</f>
        <v>0</v>
      </c>
      <c r="B205" s="78">
        <v>201</v>
      </c>
      <c r="C205" s="76"/>
      <c r="D205" s="76"/>
      <c r="E205" s="77"/>
    </row>
    <row r="206" spans="1:5" ht="30" customHeight="1" x14ac:dyDescent="0.3">
      <c r="A206" s="3" t="str">
        <f>C206&amp;COUNTIF($C$5:C206,C206)</f>
        <v>0</v>
      </c>
      <c r="B206" s="78">
        <v>202</v>
      </c>
      <c r="C206" s="76"/>
      <c r="D206" s="76"/>
      <c r="E206" s="77"/>
    </row>
    <row r="207" spans="1:5" ht="30" customHeight="1" x14ac:dyDescent="0.3">
      <c r="A207" s="3" t="str">
        <f>C207&amp;COUNTIF($C$5:C207,C207)</f>
        <v>0</v>
      </c>
      <c r="B207" s="78">
        <v>203</v>
      </c>
      <c r="C207" s="76"/>
      <c r="D207" s="76"/>
      <c r="E207" s="77"/>
    </row>
    <row r="208" spans="1:5" ht="30" customHeight="1" x14ac:dyDescent="0.3">
      <c r="A208" s="3" t="str">
        <f>C208&amp;COUNTIF($C$5:C208,C208)</f>
        <v>0</v>
      </c>
      <c r="B208" s="78">
        <v>204</v>
      </c>
      <c r="C208" s="76"/>
      <c r="D208" s="76"/>
      <c r="E208" s="77"/>
    </row>
    <row r="209" spans="1:5" ht="30" customHeight="1" x14ac:dyDescent="0.3">
      <c r="A209" s="3" t="str">
        <f>C209&amp;COUNTIF($C$5:C209,C209)</f>
        <v>0</v>
      </c>
      <c r="B209" s="78">
        <v>205</v>
      </c>
      <c r="C209" s="76"/>
      <c r="D209" s="76"/>
      <c r="E209" s="77"/>
    </row>
    <row r="210" spans="1:5" ht="30" customHeight="1" x14ac:dyDescent="0.3">
      <c r="A210" s="3" t="str">
        <f>C210&amp;COUNTIF($C$5:C210,C210)</f>
        <v>0</v>
      </c>
      <c r="B210" s="78">
        <v>206</v>
      </c>
      <c r="C210" s="76"/>
      <c r="D210" s="76"/>
      <c r="E210" s="77"/>
    </row>
    <row r="211" spans="1:5" ht="30" customHeight="1" x14ac:dyDescent="0.3">
      <c r="A211" s="3" t="str">
        <f>C211&amp;COUNTIF($C$5:C211,C211)</f>
        <v>0</v>
      </c>
      <c r="B211" s="78">
        <v>207</v>
      </c>
      <c r="C211" s="76"/>
      <c r="D211" s="76"/>
      <c r="E211" s="77"/>
    </row>
    <row r="212" spans="1:5" ht="30" customHeight="1" x14ac:dyDescent="0.3">
      <c r="A212" s="3" t="str">
        <f>C212&amp;COUNTIF($C$5:C212,C212)</f>
        <v>0</v>
      </c>
      <c r="B212" s="78">
        <v>208</v>
      </c>
      <c r="C212" s="76"/>
      <c r="D212" s="76"/>
      <c r="E212" s="77"/>
    </row>
    <row r="213" spans="1:5" ht="30" customHeight="1" x14ac:dyDescent="0.3">
      <c r="A213" s="3" t="str">
        <f>C213&amp;COUNTIF($C$5:C213,C213)</f>
        <v>0</v>
      </c>
      <c r="B213" s="78">
        <v>209</v>
      </c>
      <c r="C213" s="76"/>
      <c r="D213" s="76"/>
      <c r="E213" s="77"/>
    </row>
    <row r="214" spans="1:5" ht="30" customHeight="1" x14ac:dyDescent="0.3">
      <c r="A214" s="3" t="str">
        <f>C214&amp;COUNTIF($C$5:C214,C214)</f>
        <v>0</v>
      </c>
      <c r="B214" s="78">
        <v>210</v>
      </c>
      <c r="C214" s="76"/>
      <c r="D214" s="76"/>
      <c r="E214" s="77"/>
    </row>
    <row r="215" spans="1:5" ht="30" customHeight="1" x14ac:dyDescent="0.3">
      <c r="A215" s="3" t="str">
        <f>C215&amp;COUNTIF($C$5:C215,C215)</f>
        <v>0</v>
      </c>
      <c r="B215" s="78">
        <v>211</v>
      </c>
      <c r="C215" s="76"/>
      <c r="D215" s="76"/>
      <c r="E215" s="77"/>
    </row>
    <row r="216" spans="1:5" ht="30" customHeight="1" x14ac:dyDescent="0.3">
      <c r="A216" s="3" t="str">
        <f>C216&amp;COUNTIF($C$5:C216,C216)</f>
        <v>0</v>
      </c>
      <c r="B216" s="78">
        <v>212</v>
      </c>
      <c r="C216" s="76"/>
      <c r="D216" s="76"/>
      <c r="E216" s="77"/>
    </row>
    <row r="217" spans="1:5" ht="30" customHeight="1" x14ac:dyDescent="0.3">
      <c r="A217" s="3" t="str">
        <f>C217&amp;COUNTIF($C$5:C217,C217)</f>
        <v>0</v>
      </c>
      <c r="B217" s="78">
        <v>213</v>
      </c>
      <c r="C217" s="76"/>
      <c r="D217" s="76"/>
      <c r="E217" s="77"/>
    </row>
    <row r="218" spans="1:5" ht="30" customHeight="1" x14ac:dyDescent="0.3">
      <c r="A218" s="3" t="str">
        <f>C218&amp;COUNTIF($C$5:C218,C218)</f>
        <v>0</v>
      </c>
      <c r="B218" s="78">
        <v>214</v>
      </c>
      <c r="C218" s="76"/>
      <c r="D218" s="76"/>
      <c r="E218" s="77"/>
    </row>
    <row r="219" spans="1:5" ht="30" customHeight="1" x14ac:dyDescent="0.3">
      <c r="A219" s="3" t="str">
        <f>C219&amp;COUNTIF($C$5:C219,C219)</f>
        <v>0</v>
      </c>
      <c r="B219" s="78">
        <v>215</v>
      </c>
      <c r="C219" s="76"/>
      <c r="D219" s="76"/>
      <c r="E219" s="77"/>
    </row>
    <row r="220" spans="1:5" ht="30" customHeight="1" x14ac:dyDescent="0.3">
      <c r="A220" s="3" t="str">
        <f>C220&amp;COUNTIF($C$5:C220,C220)</f>
        <v>0</v>
      </c>
      <c r="B220" s="78">
        <v>216</v>
      </c>
      <c r="C220" s="76"/>
      <c r="D220" s="76"/>
      <c r="E220" s="77"/>
    </row>
    <row r="221" spans="1:5" ht="30" customHeight="1" x14ac:dyDescent="0.3">
      <c r="A221" s="3" t="str">
        <f>C221&amp;COUNTIF($C$5:C221,C221)</f>
        <v>0</v>
      </c>
      <c r="B221" s="78">
        <v>217</v>
      </c>
      <c r="C221" s="76"/>
      <c r="D221" s="76"/>
      <c r="E221" s="77"/>
    </row>
    <row r="222" spans="1:5" ht="30" customHeight="1" x14ac:dyDescent="0.3">
      <c r="A222" s="3" t="str">
        <f>C222&amp;COUNTIF($C$5:C222,C222)</f>
        <v>0</v>
      </c>
      <c r="B222" s="78">
        <v>218</v>
      </c>
      <c r="C222" s="76"/>
      <c r="D222" s="76"/>
      <c r="E222" s="77"/>
    </row>
    <row r="223" spans="1:5" ht="30" customHeight="1" x14ac:dyDescent="0.3">
      <c r="A223" s="3" t="str">
        <f>C223&amp;COUNTIF($C$5:C223,C223)</f>
        <v>0</v>
      </c>
      <c r="B223" s="78">
        <v>219</v>
      </c>
      <c r="C223" s="76"/>
      <c r="D223" s="76"/>
      <c r="E223" s="77"/>
    </row>
    <row r="224" spans="1:5" ht="30" customHeight="1" x14ac:dyDescent="0.3">
      <c r="A224" s="3" t="str">
        <f>C224&amp;COUNTIF($C$5:C224,C224)</f>
        <v>0</v>
      </c>
      <c r="B224" s="78">
        <v>220</v>
      </c>
      <c r="C224" s="76"/>
      <c r="D224" s="76"/>
      <c r="E224" s="77"/>
    </row>
    <row r="225" spans="1:5" ht="30" customHeight="1" x14ac:dyDescent="0.3">
      <c r="A225" s="3" t="str">
        <f>C225&amp;COUNTIF($C$5:C225,C225)</f>
        <v>0</v>
      </c>
      <c r="B225" s="78">
        <v>221</v>
      </c>
      <c r="C225" s="76"/>
      <c r="D225" s="76"/>
      <c r="E225" s="77"/>
    </row>
    <row r="226" spans="1:5" ht="30" customHeight="1" x14ac:dyDescent="0.3">
      <c r="A226" s="3" t="str">
        <f>C226&amp;COUNTIF($C$5:C226,C226)</f>
        <v>0</v>
      </c>
      <c r="B226" s="78">
        <v>222</v>
      </c>
      <c r="C226" s="76"/>
      <c r="D226" s="76"/>
      <c r="E226" s="77"/>
    </row>
    <row r="227" spans="1:5" ht="30" customHeight="1" x14ac:dyDescent="0.3">
      <c r="A227" s="3" t="str">
        <f>C227&amp;COUNTIF($C$5:C227,C227)</f>
        <v>0</v>
      </c>
      <c r="B227" s="78">
        <v>223</v>
      </c>
      <c r="C227" s="76"/>
      <c r="D227" s="76"/>
      <c r="E227" s="77"/>
    </row>
    <row r="228" spans="1:5" ht="30" customHeight="1" x14ac:dyDescent="0.3">
      <c r="A228" s="3" t="str">
        <f>C228&amp;COUNTIF($C$5:C228,C228)</f>
        <v>0</v>
      </c>
      <c r="B228" s="78">
        <v>224</v>
      </c>
      <c r="C228" s="76"/>
      <c r="D228" s="76"/>
      <c r="E228" s="77"/>
    </row>
    <row r="229" spans="1:5" ht="30" customHeight="1" x14ac:dyDescent="0.3">
      <c r="A229" s="3" t="str">
        <f>C229&amp;COUNTIF($C$5:C229,C229)</f>
        <v>0</v>
      </c>
      <c r="B229" s="78">
        <v>225</v>
      </c>
      <c r="C229" s="76"/>
      <c r="D229" s="76"/>
      <c r="E229" s="77"/>
    </row>
    <row r="230" spans="1:5" ht="30" customHeight="1" x14ac:dyDescent="0.3">
      <c r="A230" s="3" t="str">
        <f>C230&amp;COUNTIF($C$5:C230,C230)</f>
        <v>0</v>
      </c>
      <c r="B230" s="78">
        <v>226</v>
      </c>
      <c r="C230" s="76"/>
      <c r="D230" s="76"/>
      <c r="E230" s="77"/>
    </row>
    <row r="231" spans="1:5" ht="30" customHeight="1" x14ac:dyDescent="0.3">
      <c r="A231" s="3" t="str">
        <f>C231&amp;COUNTIF($C$5:C231,C231)</f>
        <v>0</v>
      </c>
      <c r="B231" s="78">
        <v>227</v>
      </c>
      <c r="C231" s="76"/>
      <c r="D231" s="76"/>
      <c r="E231" s="77"/>
    </row>
    <row r="232" spans="1:5" ht="30" customHeight="1" x14ac:dyDescent="0.3">
      <c r="A232" s="3" t="str">
        <f>C232&amp;COUNTIF($C$5:C232,C232)</f>
        <v>0</v>
      </c>
      <c r="B232" s="78">
        <v>228</v>
      </c>
      <c r="C232" s="76"/>
      <c r="D232" s="76"/>
      <c r="E232" s="77"/>
    </row>
    <row r="233" spans="1:5" ht="30" customHeight="1" x14ac:dyDescent="0.3">
      <c r="A233" s="3" t="str">
        <f>C233&amp;COUNTIF($C$5:C233,C233)</f>
        <v>0</v>
      </c>
      <c r="B233" s="78">
        <v>229</v>
      </c>
      <c r="C233" s="76"/>
      <c r="D233" s="76"/>
      <c r="E233" s="77"/>
    </row>
    <row r="234" spans="1:5" ht="30" customHeight="1" x14ac:dyDescent="0.3">
      <c r="A234" s="3" t="str">
        <f>C234&amp;COUNTIF($C$5:C234,C234)</f>
        <v>0</v>
      </c>
      <c r="B234" s="78">
        <v>230</v>
      </c>
      <c r="C234" s="76"/>
      <c r="D234" s="76"/>
      <c r="E234" s="77"/>
    </row>
    <row r="235" spans="1:5" ht="30" customHeight="1" x14ac:dyDescent="0.3">
      <c r="A235" s="3" t="str">
        <f>C235&amp;COUNTIF($C$5:C235,C235)</f>
        <v>0</v>
      </c>
      <c r="B235" s="78">
        <v>231</v>
      </c>
      <c r="C235" s="76"/>
      <c r="D235" s="76"/>
      <c r="E235" s="77"/>
    </row>
    <row r="236" spans="1:5" ht="30" customHeight="1" x14ac:dyDescent="0.3">
      <c r="A236" s="3" t="str">
        <f>C236&amp;COUNTIF($C$5:C236,C236)</f>
        <v>0</v>
      </c>
      <c r="B236" s="78">
        <v>232</v>
      </c>
      <c r="C236" s="76"/>
      <c r="D236" s="76"/>
      <c r="E236" s="77"/>
    </row>
    <row r="237" spans="1:5" ht="30" customHeight="1" x14ac:dyDescent="0.3">
      <c r="A237" s="3" t="str">
        <f>C237&amp;COUNTIF($C$5:C237,C237)</f>
        <v>0</v>
      </c>
      <c r="B237" s="78">
        <v>233</v>
      </c>
      <c r="C237" s="76"/>
      <c r="D237" s="76"/>
      <c r="E237" s="77"/>
    </row>
    <row r="238" spans="1:5" ht="30" customHeight="1" x14ac:dyDescent="0.3">
      <c r="A238" s="3" t="str">
        <f>C238&amp;COUNTIF($C$5:C238,C238)</f>
        <v>0</v>
      </c>
      <c r="B238" s="78">
        <v>234</v>
      </c>
      <c r="C238" s="76"/>
      <c r="D238" s="76"/>
      <c r="E238" s="77"/>
    </row>
    <row r="239" spans="1:5" ht="30" customHeight="1" x14ac:dyDescent="0.3">
      <c r="A239" s="3" t="str">
        <f>C239&amp;COUNTIF($C$5:C239,C239)</f>
        <v>0</v>
      </c>
      <c r="B239" s="78">
        <v>235</v>
      </c>
      <c r="C239" s="76"/>
      <c r="D239" s="76"/>
      <c r="E239" s="77"/>
    </row>
    <row r="240" spans="1:5" ht="30" customHeight="1" x14ac:dyDescent="0.3">
      <c r="A240" s="3" t="str">
        <f>C240&amp;COUNTIF($C$5:C240,C240)</f>
        <v>0</v>
      </c>
      <c r="B240" s="78">
        <v>236</v>
      </c>
      <c r="C240" s="76"/>
      <c r="D240" s="76"/>
      <c r="E240" s="77"/>
    </row>
    <row r="241" spans="1:5" ht="30" customHeight="1" x14ac:dyDescent="0.3">
      <c r="A241" s="3" t="str">
        <f>C241&amp;COUNTIF($C$5:C241,C241)</f>
        <v>0</v>
      </c>
      <c r="B241" s="78">
        <v>237</v>
      </c>
      <c r="C241" s="76"/>
      <c r="D241" s="76"/>
      <c r="E241" s="77"/>
    </row>
    <row r="242" spans="1:5" ht="30" customHeight="1" x14ac:dyDescent="0.3">
      <c r="A242" s="3" t="str">
        <f>C242&amp;COUNTIF($C$5:C242,C242)</f>
        <v>0</v>
      </c>
      <c r="B242" s="78">
        <v>238</v>
      </c>
      <c r="C242" s="76"/>
      <c r="D242" s="76"/>
      <c r="E242" s="77"/>
    </row>
    <row r="243" spans="1:5" ht="30" customHeight="1" x14ac:dyDescent="0.3">
      <c r="A243" s="3" t="str">
        <f>C243&amp;COUNTIF($C$5:C243,C243)</f>
        <v>0</v>
      </c>
      <c r="B243" s="78">
        <v>239</v>
      </c>
      <c r="C243" s="76"/>
      <c r="D243" s="76"/>
      <c r="E243" s="77"/>
    </row>
    <row r="244" spans="1:5" ht="30" customHeight="1" x14ac:dyDescent="0.3">
      <c r="A244" s="3" t="str">
        <f>C244&amp;COUNTIF($C$5:C244,C244)</f>
        <v>0</v>
      </c>
      <c r="B244" s="78">
        <v>240</v>
      </c>
      <c r="C244" s="76"/>
      <c r="D244" s="76"/>
      <c r="E244" s="77"/>
    </row>
    <row r="245" spans="1:5" ht="30" customHeight="1" x14ac:dyDescent="0.3">
      <c r="A245" s="3" t="str">
        <f>C245&amp;COUNTIF($C$5:C245,C245)</f>
        <v>0</v>
      </c>
      <c r="B245" s="78">
        <v>241</v>
      </c>
      <c r="C245" s="76"/>
      <c r="D245" s="76"/>
      <c r="E245" s="77"/>
    </row>
    <row r="246" spans="1:5" ht="30" customHeight="1" x14ac:dyDescent="0.3">
      <c r="A246" s="3" t="str">
        <f>C246&amp;COUNTIF($C$5:C246,C246)</f>
        <v>0</v>
      </c>
      <c r="B246" s="78">
        <v>242</v>
      </c>
      <c r="C246" s="76"/>
      <c r="D246" s="76"/>
      <c r="E246" s="77"/>
    </row>
    <row r="247" spans="1:5" ht="30" customHeight="1" x14ac:dyDescent="0.3">
      <c r="A247" s="3" t="str">
        <f>C247&amp;COUNTIF($C$5:C247,C247)</f>
        <v>0</v>
      </c>
      <c r="B247" s="78">
        <v>243</v>
      </c>
      <c r="C247" s="76"/>
      <c r="D247" s="76"/>
      <c r="E247" s="77"/>
    </row>
    <row r="248" spans="1:5" ht="30" customHeight="1" x14ac:dyDescent="0.3">
      <c r="A248" s="3" t="str">
        <f>C248&amp;COUNTIF($C$5:C248,C248)</f>
        <v>0</v>
      </c>
      <c r="B248" s="78">
        <v>244</v>
      </c>
      <c r="C248" s="76"/>
      <c r="D248" s="76"/>
      <c r="E248" s="77"/>
    </row>
    <row r="249" spans="1:5" ht="30" customHeight="1" x14ac:dyDescent="0.3">
      <c r="A249" s="3" t="str">
        <f>C249&amp;COUNTIF($C$5:C249,C249)</f>
        <v>0</v>
      </c>
      <c r="B249" s="78">
        <v>245</v>
      </c>
      <c r="C249" s="76"/>
      <c r="D249" s="76"/>
      <c r="E249" s="77"/>
    </row>
    <row r="250" spans="1:5" ht="30" customHeight="1" x14ac:dyDescent="0.3">
      <c r="A250" s="3" t="str">
        <f>C250&amp;COUNTIF($C$5:C250,C250)</f>
        <v>0</v>
      </c>
      <c r="B250" s="78">
        <v>246</v>
      </c>
      <c r="C250" s="76"/>
      <c r="D250" s="76"/>
      <c r="E250" s="77"/>
    </row>
    <row r="251" spans="1:5" ht="30" customHeight="1" x14ac:dyDescent="0.3">
      <c r="A251" s="3" t="str">
        <f>C251&amp;COUNTIF($C$5:C251,C251)</f>
        <v>0</v>
      </c>
      <c r="B251" s="78">
        <v>247</v>
      </c>
      <c r="C251" s="76"/>
      <c r="D251" s="76"/>
      <c r="E251" s="77"/>
    </row>
    <row r="252" spans="1:5" ht="30" customHeight="1" x14ac:dyDescent="0.3">
      <c r="A252" s="3" t="str">
        <f>C252&amp;COUNTIF($C$5:C252,C252)</f>
        <v>0</v>
      </c>
      <c r="B252" s="78">
        <v>248</v>
      </c>
      <c r="C252" s="76"/>
      <c r="D252" s="76"/>
      <c r="E252" s="77"/>
    </row>
    <row r="253" spans="1:5" ht="30" customHeight="1" x14ac:dyDescent="0.3">
      <c r="A253" s="3" t="str">
        <f>C253&amp;COUNTIF($C$5:C253,C253)</f>
        <v>0</v>
      </c>
      <c r="B253" s="78">
        <v>249</v>
      </c>
      <c r="C253" s="76"/>
      <c r="D253" s="76"/>
      <c r="E253" s="77"/>
    </row>
    <row r="254" spans="1:5" ht="30" customHeight="1" x14ac:dyDescent="0.3">
      <c r="A254" s="3" t="str">
        <f>C254&amp;COUNTIF($C$5:C254,C254)</f>
        <v>0</v>
      </c>
      <c r="B254" s="78">
        <v>250</v>
      </c>
      <c r="C254" s="76"/>
      <c r="D254" s="76"/>
      <c r="E254" s="77"/>
    </row>
    <row r="255" spans="1:5" ht="30" customHeight="1" x14ac:dyDescent="0.3">
      <c r="A255" s="3" t="str">
        <f>C255&amp;COUNTIF($C$5:C255,C255)</f>
        <v>0</v>
      </c>
      <c r="B255" s="78">
        <v>251</v>
      </c>
      <c r="C255" s="76"/>
      <c r="D255" s="76"/>
      <c r="E255" s="77"/>
    </row>
    <row r="256" spans="1:5" ht="30" customHeight="1" x14ac:dyDescent="0.3">
      <c r="A256" s="3" t="str">
        <f>C256&amp;COUNTIF($C$5:C256,C256)</f>
        <v>0</v>
      </c>
      <c r="B256" s="78">
        <v>252</v>
      </c>
      <c r="C256" s="76"/>
      <c r="D256" s="76"/>
      <c r="E256" s="77"/>
    </row>
    <row r="257" spans="1:5" ht="30" customHeight="1" x14ac:dyDescent="0.3">
      <c r="A257" s="3" t="str">
        <f>C257&amp;COUNTIF($C$5:C257,C257)</f>
        <v>0</v>
      </c>
      <c r="B257" s="78">
        <v>253</v>
      </c>
      <c r="C257" s="76"/>
      <c r="D257" s="76"/>
      <c r="E257" s="77"/>
    </row>
    <row r="258" spans="1:5" ht="30" customHeight="1" x14ac:dyDescent="0.3">
      <c r="A258" s="3" t="str">
        <f>C258&amp;COUNTIF($C$5:C258,C258)</f>
        <v>0</v>
      </c>
      <c r="B258" s="78">
        <v>254</v>
      </c>
      <c r="C258" s="76"/>
      <c r="D258" s="76"/>
      <c r="E258" s="77"/>
    </row>
    <row r="259" spans="1:5" ht="30" customHeight="1" x14ac:dyDescent="0.3">
      <c r="A259" s="3" t="str">
        <f>C259&amp;COUNTIF($C$5:C259,C259)</f>
        <v>0</v>
      </c>
      <c r="B259" s="78">
        <v>255</v>
      </c>
      <c r="C259" s="76"/>
      <c r="D259" s="76"/>
      <c r="E259" s="77"/>
    </row>
    <row r="260" spans="1:5" ht="30" customHeight="1" x14ac:dyDescent="0.3">
      <c r="A260" s="3" t="str">
        <f>C260&amp;COUNTIF($C$5:C260,C260)</f>
        <v>0</v>
      </c>
      <c r="B260" s="78">
        <v>256</v>
      </c>
      <c r="C260" s="76"/>
      <c r="D260" s="76"/>
      <c r="E260" s="77"/>
    </row>
    <row r="261" spans="1:5" ht="30" customHeight="1" x14ac:dyDescent="0.3">
      <c r="A261" s="3" t="str">
        <f>C261&amp;COUNTIF($C$5:C261,C261)</f>
        <v>0</v>
      </c>
      <c r="B261" s="78">
        <v>257</v>
      </c>
      <c r="C261" s="76"/>
      <c r="D261" s="76"/>
      <c r="E261" s="77"/>
    </row>
    <row r="262" spans="1:5" ht="30" customHeight="1" x14ac:dyDescent="0.3">
      <c r="A262" s="3" t="str">
        <f>C262&amp;COUNTIF($C$5:C262,C262)</f>
        <v>0</v>
      </c>
      <c r="B262" s="78">
        <v>258</v>
      </c>
      <c r="C262" s="76"/>
      <c r="D262" s="76"/>
      <c r="E262" s="77"/>
    </row>
    <row r="263" spans="1:5" ht="30" customHeight="1" x14ac:dyDescent="0.3">
      <c r="A263" s="3" t="str">
        <f>C263&amp;COUNTIF($C$5:C263,C263)</f>
        <v>0</v>
      </c>
      <c r="B263" s="78">
        <v>259</v>
      </c>
      <c r="C263" s="76"/>
      <c r="D263" s="76"/>
      <c r="E263" s="77"/>
    </row>
    <row r="264" spans="1:5" ht="30" customHeight="1" x14ac:dyDescent="0.3">
      <c r="A264" s="3" t="str">
        <f>C264&amp;COUNTIF($C$5:C264,C264)</f>
        <v>0</v>
      </c>
      <c r="B264" s="78">
        <v>260</v>
      </c>
      <c r="C264" s="76"/>
      <c r="D264" s="76"/>
      <c r="E264" s="77"/>
    </row>
    <row r="265" spans="1:5" ht="30" customHeight="1" x14ac:dyDescent="0.3">
      <c r="A265" s="3" t="str">
        <f>C265&amp;COUNTIF($C$5:C265,C265)</f>
        <v>0</v>
      </c>
      <c r="B265" s="78">
        <v>261</v>
      </c>
      <c r="C265" s="76"/>
      <c r="D265" s="76"/>
      <c r="E265" s="77"/>
    </row>
    <row r="266" spans="1:5" ht="30" customHeight="1" x14ac:dyDescent="0.3">
      <c r="A266" s="3" t="str">
        <f>C266&amp;COUNTIF($C$5:C266,C266)</f>
        <v>0</v>
      </c>
      <c r="B266" s="78">
        <v>262</v>
      </c>
      <c r="C266" s="76"/>
      <c r="D266" s="76"/>
      <c r="E266" s="77"/>
    </row>
    <row r="267" spans="1:5" ht="30" customHeight="1" x14ac:dyDescent="0.3">
      <c r="A267" s="3" t="str">
        <f>C267&amp;COUNTIF($C$5:C267,C267)</f>
        <v>0</v>
      </c>
      <c r="B267" s="78">
        <v>263</v>
      </c>
      <c r="C267" s="76"/>
      <c r="D267" s="76"/>
      <c r="E267" s="77"/>
    </row>
    <row r="268" spans="1:5" ht="30" customHeight="1" x14ac:dyDescent="0.3">
      <c r="A268" s="3" t="str">
        <f>C268&amp;COUNTIF($C$5:C268,C268)</f>
        <v>0</v>
      </c>
      <c r="B268" s="78">
        <v>264</v>
      </c>
      <c r="C268" s="76"/>
      <c r="D268" s="76"/>
      <c r="E268" s="77"/>
    </row>
    <row r="269" spans="1:5" ht="30" customHeight="1" x14ac:dyDescent="0.3">
      <c r="A269" s="3" t="str">
        <f>C269&amp;COUNTIF($C$5:C269,C269)</f>
        <v>0</v>
      </c>
      <c r="B269" s="78">
        <v>265</v>
      </c>
      <c r="C269" s="76"/>
      <c r="D269" s="76"/>
      <c r="E269" s="77"/>
    </row>
    <row r="270" spans="1:5" ht="30" customHeight="1" x14ac:dyDescent="0.3">
      <c r="A270" s="3" t="str">
        <f>C270&amp;COUNTIF($C$5:C270,C270)</f>
        <v>0</v>
      </c>
      <c r="B270" s="78">
        <v>266</v>
      </c>
      <c r="C270" s="76"/>
      <c r="D270" s="76"/>
      <c r="E270" s="77"/>
    </row>
    <row r="271" spans="1:5" ht="30" customHeight="1" x14ac:dyDescent="0.3">
      <c r="A271" s="3" t="str">
        <f>C271&amp;COUNTIF($C$5:C271,C271)</f>
        <v>0</v>
      </c>
      <c r="B271" s="78">
        <v>267</v>
      </c>
      <c r="C271" s="76"/>
      <c r="D271" s="76"/>
      <c r="E271" s="77"/>
    </row>
    <row r="272" spans="1:5" ht="30" customHeight="1" x14ac:dyDescent="0.3">
      <c r="A272" s="3" t="str">
        <f>C272&amp;COUNTIF($C$5:C272,C272)</f>
        <v>0</v>
      </c>
      <c r="B272" s="78">
        <v>268</v>
      </c>
      <c r="C272" s="76"/>
      <c r="D272" s="76"/>
      <c r="E272" s="77"/>
    </row>
    <row r="273" spans="1:5" ht="30" customHeight="1" x14ac:dyDescent="0.3">
      <c r="A273" s="3" t="str">
        <f>C273&amp;COUNTIF($C$5:C273,C273)</f>
        <v>0</v>
      </c>
      <c r="B273" s="78">
        <v>269</v>
      </c>
      <c r="C273" s="76"/>
      <c r="D273" s="76"/>
      <c r="E273" s="77"/>
    </row>
    <row r="274" spans="1:5" ht="30" customHeight="1" x14ac:dyDescent="0.3">
      <c r="A274" s="3" t="str">
        <f>C274&amp;COUNTIF($C$5:C274,C274)</f>
        <v>0</v>
      </c>
      <c r="B274" s="78">
        <v>270</v>
      </c>
      <c r="C274" s="76"/>
      <c r="D274" s="76"/>
      <c r="E274" s="77"/>
    </row>
    <row r="275" spans="1:5" ht="30" customHeight="1" x14ac:dyDescent="0.3">
      <c r="A275" s="3" t="str">
        <f>C275&amp;COUNTIF($C$5:C275,C275)</f>
        <v>0</v>
      </c>
      <c r="B275" s="78">
        <v>271</v>
      </c>
      <c r="C275" s="76"/>
      <c r="D275" s="76"/>
      <c r="E275" s="77"/>
    </row>
    <row r="276" spans="1:5" ht="30" customHeight="1" x14ac:dyDescent="0.3">
      <c r="A276" s="3" t="str">
        <f>C276&amp;COUNTIF($C$5:C276,C276)</f>
        <v>0</v>
      </c>
      <c r="B276" s="78">
        <v>272</v>
      </c>
      <c r="C276" s="76"/>
      <c r="D276" s="76"/>
      <c r="E276" s="77"/>
    </row>
    <row r="277" spans="1:5" ht="30" customHeight="1" x14ac:dyDescent="0.3">
      <c r="A277" s="3" t="str">
        <f>C277&amp;COUNTIF($C$5:C277,C277)</f>
        <v>0</v>
      </c>
      <c r="B277" s="78">
        <v>273</v>
      </c>
      <c r="C277" s="76"/>
      <c r="D277" s="76"/>
      <c r="E277" s="77"/>
    </row>
    <row r="278" spans="1:5" ht="30" customHeight="1" x14ac:dyDescent="0.3">
      <c r="A278" s="3" t="str">
        <f>C278&amp;COUNTIF($C$5:C278,C278)</f>
        <v>0</v>
      </c>
      <c r="B278" s="78">
        <v>274</v>
      </c>
      <c r="C278" s="76"/>
      <c r="D278" s="76"/>
      <c r="E278" s="77"/>
    </row>
    <row r="279" spans="1:5" ht="30" customHeight="1" x14ac:dyDescent="0.3">
      <c r="A279" s="3" t="str">
        <f>C279&amp;COUNTIF($C$5:C279,C279)</f>
        <v>0</v>
      </c>
      <c r="B279" s="78">
        <v>275</v>
      </c>
      <c r="C279" s="76"/>
      <c r="D279" s="76"/>
      <c r="E279" s="77"/>
    </row>
    <row r="280" spans="1:5" ht="30" customHeight="1" x14ac:dyDescent="0.3">
      <c r="A280" s="3" t="str">
        <f>C280&amp;COUNTIF($C$5:C280,C280)</f>
        <v>0</v>
      </c>
      <c r="B280" s="78">
        <v>276</v>
      </c>
      <c r="C280" s="76"/>
      <c r="D280" s="76"/>
      <c r="E280" s="77"/>
    </row>
    <row r="281" spans="1:5" ht="30" customHeight="1" x14ac:dyDescent="0.3">
      <c r="A281" s="3" t="str">
        <f>C281&amp;COUNTIF($C$5:C281,C281)</f>
        <v>0</v>
      </c>
      <c r="B281" s="78">
        <v>277</v>
      </c>
      <c r="C281" s="76"/>
      <c r="D281" s="76"/>
      <c r="E281" s="77"/>
    </row>
    <row r="282" spans="1:5" ht="30" customHeight="1" x14ac:dyDescent="0.3">
      <c r="A282" s="3" t="str">
        <f>C282&amp;COUNTIF($C$5:C282,C282)</f>
        <v>0</v>
      </c>
      <c r="B282" s="78">
        <v>278</v>
      </c>
      <c r="C282" s="76"/>
      <c r="D282" s="76"/>
      <c r="E282" s="77"/>
    </row>
    <row r="283" spans="1:5" ht="30" customHeight="1" x14ac:dyDescent="0.3">
      <c r="A283" s="3" t="str">
        <f>C283&amp;COUNTIF($C$5:C283,C283)</f>
        <v>0</v>
      </c>
      <c r="B283" s="78">
        <v>279</v>
      </c>
      <c r="C283" s="76"/>
      <c r="D283" s="76"/>
      <c r="E283" s="77"/>
    </row>
    <row r="284" spans="1:5" ht="30" customHeight="1" x14ac:dyDescent="0.3">
      <c r="A284" s="3" t="str">
        <f>C284&amp;COUNTIF($C$5:C284,C284)</f>
        <v>0</v>
      </c>
      <c r="B284" s="78">
        <v>280</v>
      </c>
      <c r="C284" s="76"/>
      <c r="D284" s="76"/>
      <c r="E284" s="77"/>
    </row>
    <row r="285" spans="1:5" ht="30" customHeight="1" x14ac:dyDescent="0.3">
      <c r="A285" s="3" t="str">
        <f>C285&amp;COUNTIF($C$5:C285,C285)</f>
        <v>0</v>
      </c>
      <c r="B285" s="78">
        <v>281</v>
      </c>
      <c r="C285" s="76"/>
      <c r="D285" s="76"/>
      <c r="E285" s="77"/>
    </row>
    <row r="286" spans="1:5" ht="30" customHeight="1" x14ac:dyDescent="0.3">
      <c r="A286" s="3" t="str">
        <f>C286&amp;COUNTIF($C$5:C286,C286)</f>
        <v>0</v>
      </c>
      <c r="B286" s="78">
        <v>282</v>
      </c>
      <c r="C286" s="76"/>
      <c r="D286" s="76"/>
      <c r="E286" s="77"/>
    </row>
    <row r="287" spans="1:5" ht="30" customHeight="1" x14ac:dyDescent="0.3">
      <c r="A287" s="3" t="str">
        <f>C287&amp;COUNTIF($C$5:C287,C287)</f>
        <v>0</v>
      </c>
      <c r="B287" s="78">
        <v>283</v>
      </c>
      <c r="C287" s="76"/>
      <c r="D287" s="76"/>
      <c r="E287" s="77"/>
    </row>
    <row r="288" spans="1:5" ht="30" customHeight="1" x14ac:dyDescent="0.3">
      <c r="A288" s="3" t="str">
        <f>C288&amp;COUNTIF($C$5:C288,C288)</f>
        <v>0</v>
      </c>
      <c r="B288" s="78">
        <v>284</v>
      </c>
      <c r="C288" s="76"/>
      <c r="D288" s="76"/>
      <c r="E288" s="77"/>
    </row>
    <row r="289" spans="1:5" ht="30" customHeight="1" x14ac:dyDescent="0.3">
      <c r="A289" s="3" t="str">
        <f>C289&amp;COUNTIF($C$5:C289,C289)</f>
        <v>0</v>
      </c>
      <c r="B289" s="78">
        <v>285</v>
      </c>
      <c r="C289" s="76"/>
      <c r="D289" s="76"/>
      <c r="E289" s="77"/>
    </row>
    <row r="290" spans="1:5" ht="30" customHeight="1" x14ac:dyDescent="0.3">
      <c r="A290" s="3" t="str">
        <f>C290&amp;COUNTIF($C$5:C290,C290)</f>
        <v>0</v>
      </c>
      <c r="B290" s="78">
        <v>286</v>
      </c>
      <c r="C290" s="76"/>
      <c r="D290" s="76"/>
      <c r="E290" s="77"/>
    </row>
    <row r="291" spans="1:5" ht="30" customHeight="1" x14ac:dyDescent="0.3">
      <c r="A291" s="3" t="str">
        <f>C291&amp;COUNTIF($C$5:C291,C291)</f>
        <v>0</v>
      </c>
      <c r="B291" s="78">
        <v>287</v>
      </c>
      <c r="C291" s="76"/>
      <c r="D291" s="76"/>
      <c r="E291" s="77"/>
    </row>
    <row r="292" spans="1:5" ht="30" customHeight="1" x14ac:dyDescent="0.3">
      <c r="A292" s="3" t="str">
        <f>C292&amp;COUNTIF($C$5:C292,C292)</f>
        <v>0</v>
      </c>
      <c r="B292" s="78">
        <v>288</v>
      </c>
      <c r="C292" s="76"/>
      <c r="D292" s="76"/>
      <c r="E292" s="77"/>
    </row>
    <row r="293" spans="1:5" ht="30" customHeight="1" x14ac:dyDescent="0.3">
      <c r="A293" s="3" t="str">
        <f>C293&amp;COUNTIF($C$5:C293,C293)</f>
        <v>0</v>
      </c>
      <c r="B293" s="78">
        <v>289</v>
      </c>
      <c r="C293" s="76"/>
      <c r="D293" s="76"/>
      <c r="E293" s="77"/>
    </row>
    <row r="294" spans="1:5" ht="30" customHeight="1" x14ac:dyDescent="0.3">
      <c r="A294" s="3" t="str">
        <f>C294&amp;COUNTIF($C$5:C294,C294)</f>
        <v>0</v>
      </c>
      <c r="B294" s="78">
        <v>290</v>
      </c>
      <c r="C294" s="76"/>
      <c r="D294" s="76"/>
      <c r="E294" s="77"/>
    </row>
    <row r="295" spans="1:5" ht="30" customHeight="1" x14ac:dyDescent="0.3">
      <c r="A295" s="3" t="str">
        <f>C295&amp;COUNTIF($C$5:C295,C295)</f>
        <v>0</v>
      </c>
      <c r="B295" s="78">
        <v>291</v>
      </c>
      <c r="C295" s="76"/>
      <c r="D295" s="76"/>
      <c r="E295" s="77"/>
    </row>
    <row r="296" spans="1:5" ht="30" customHeight="1" x14ac:dyDescent="0.3">
      <c r="A296" s="3" t="str">
        <f>C296&amp;COUNTIF($C$5:C296,C296)</f>
        <v>0</v>
      </c>
      <c r="B296" s="78">
        <v>292</v>
      </c>
      <c r="C296" s="76"/>
      <c r="D296" s="76"/>
      <c r="E296" s="77"/>
    </row>
    <row r="297" spans="1:5" ht="30" customHeight="1" x14ac:dyDescent="0.3">
      <c r="A297" s="3" t="str">
        <f>C297&amp;COUNTIF($C$5:C297,C297)</f>
        <v>0</v>
      </c>
      <c r="B297" s="78">
        <v>293</v>
      </c>
      <c r="C297" s="76"/>
      <c r="D297" s="76"/>
      <c r="E297" s="77"/>
    </row>
    <row r="298" spans="1:5" ht="30" customHeight="1" x14ac:dyDescent="0.3">
      <c r="A298" s="3" t="str">
        <f>C298&amp;COUNTIF($C$5:C298,C298)</f>
        <v>0</v>
      </c>
      <c r="B298" s="78">
        <v>294</v>
      </c>
      <c r="C298" s="76"/>
      <c r="D298" s="76"/>
      <c r="E298" s="77"/>
    </row>
    <row r="299" spans="1:5" ht="30" customHeight="1" x14ac:dyDescent="0.3">
      <c r="A299" s="3" t="str">
        <f>C299&amp;COUNTIF($C$5:C299,C299)</f>
        <v>0</v>
      </c>
      <c r="B299" s="78">
        <v>295</v>
      </c>
      <c r="C299" s="76"/>
      <c r="D299" s="76"/>
      <c r="E299" s="77"/>
    </row>
    <row r="300" spans="1:5" ht="30" customHeight="1" x14ac:dyDescent="0.3">
      <c r="A300" s="3" t="str">
        <f>C300&amp;COUNTIF($C$5:C300,C300)</f>
        <v>0</v>
      </c>
      <c r="B300" s="78">
        <v>296</v>
      </c>
      <c r="C300" s="76"/>
      <c r="D300" s="76"/>
      <c r="E300" s="77"/>
    </row>
    <row r="301" spans="1:5" ht="30" customHeight="1" x14ac:dyDescent="0.3">
      <c r="A301" s="3" t="str">
        <f>C301&amp;COUNTIF($C$5:C301,C301)</f>
        <v>0</v>
      </c>
      <c r="B301" s="78">
        <v>297</v>
      </c>
      <c r="C301" s="76"/>
      <c r="D301" s="76"/>
      <c r="E301" s="77"/>
    </row>
    <row r="302" spans="1:5" ht="30" customHeight="1" x14ac:dyDescent="0.3">
      <c r="A302" s="3" t="str">
        <f>C302&amp;COUNTIF($C$5:C302,C302)</f>
        <v>0</v>
      </c>
      <c r="B302" s="78">
        <v>298</v>
      </c>
      <c r="C302" s="76"/>
      <c r="D302" s="76"/>
      <c r="E302" s="77"/>
    </row>
    <row r="303" spans="1:5" ht="30" customHeight="1" x14ac:dyDescent="0.3">
      <c r="A303" s="3" t="str">
        <f>C303&amp;COUNTIF($C$5:C303,C303)</f>
        <v>0</v>
      </c>
      <c r="B303" s="78">
        <v>299</v>
      </c>
      <c r="C303" s="76"/>
      <c r="D303" s="76"/>
      <c r="E303" s="77"/>
    </row>
    <row r="304" spans="1:5" ht="30" customHeight="1" x14ac:dyDescent="0.3">
      <c r="A304" s="3" t="str">
        <f>C304&amp;COUNTIF($C$5:C304,C304)</f>
        <v>0</v>
      </c>
      <c r="B304" s="78">
        <v>300</v>
      </c>
      <c r="C304" s="76"/>
      <c r="D304" s="76"/>
      <c r="E304" s="77"/>
    </row>
    <row r="305" spans="1:5" ht="30" customHeight="1" x14ac:dyDescent="0.3">
      <c r="A305" s="3" t="str">
        <f>C305&amp;COUNTIF($C$5:C305,C305)</f>
        <v>0</v>
      </c>
      <c r="B305" s="78">
        <v>301</v>
      </c>
      <c r="C305" s="76"/>
      <c r="D305" s="76"/>
      <c r="E305" s="77"/>
    </row>
    <row r="306" spans="1:5" ht="30" customHeight="1" x14ac:dyDescent="0.3">
      <c r="A306" s="3" t="str">
        <f>C306&amp;COUNTIF($C$5:C306,C306)</f>
        <v>0</v>
      </c>
      <c r="B306" s="78">
        <v>302</v>
      </c>
      <c r="C306" s="76"/>
      <c r="D306" s="76"/>
      <c r="E306" s="77"/>
    </row>
    <row r="307" spans="1:5" ht="30" customHeight="1" x14ac:dyDescent="0.3">
      <c r="A307" s="3" t="str">
        <f>C307&amp;COUNTIF($C$5:C307,C307)</f>
        <v>0</v>
      </c>
      <c r="B307" s="78">
        <v>303</v>
      </c>
      <c r="C307" s="76"/>
      <c r="D307" s="76"/>
      <c r="E307" s="77"/>
    </row>
    <row r="308" spans="1:5" ht="30" customHeight="1" x14ac:dyDescent="0.3">
      <c r="A308" s="3" t="str">
        <f>C308&amp;COUNTIF($C$5:C308,C308)</f>
        <v>0</v>
      </c>
      <c r="B308" s="78">
        <v>304</v>
      </c>
      <c r="C308" s="76"/>
      <c r="D308" s="76"/>
      <c r="E308" s="77"/>
    </row>
    <row r="309" spans="1:5" ht="30" customHeight="1" x14ac:dyDescent="0.3">
      <c r="A309" s="3" t="str">
        <f>C309&amp;COUNTIF($C$5:C309,C309)</f>
        <v>0</v>
      </c>
      <c r="B309" s="78">
        <v>305</v>
      </c>
      <c r="C309" s="76"/>
      <c r="D309" s="76"/>
      <c r="E309" s="77"/>
    </row>
    <row r="310" spans="1:5" ht="30" customHeight="1" x14ac:dyDescent="0.3">
      <c r="A310" s="3" t="str">
        <f>C310&amp;COUNTIF($C$5:C310,C310)</f>
        <v>0</v>
      </c>
      <c r="B310" s="78">
        <v>306</v>
      </c>
      <c r="C310" s="76"/>
      <c r="D310" s="76"/>
      <c r="E310" s="77"/>
    </row>
    <row r="311" spans="1:5" ht="30" customHeight="1" x14ac:dyDescent="0.3">
      <c r="A311" s="3" t="str">
        <f>C311&amp;COUNTIF($C$5:C311,C311)</f>
        <v>0</v>
      </c>
      <c r="B311" s="78">
        <v>307</v>
      </c>
      <c r="C311" s="76"/>
      <c r="D311" s="76"/>
      <c r="E311" s="77"/>
    </row>
    <row r="312" spans="1:5" ht="30" customHeight="1" x14ac:dyDescent="0.3">
      <c r="A312" s="3" t="str">
        <f>C312&amp;COUNTIF($C$5:C312,C312)</f>
        <v>0</v>
      </c>
      <c r="B312" s="78">
        <v>308</v>
      </c>
      <c r="C312" s="76"/>
      <c r="D312" s="76"/>
      <c r="E312" s="77"/>
    </row>
    <row r="313" spans="1:5" ht="30" customHeight="1" x14ac:dyDescent="0.3">
      <c r="A313" s="3" t="str">
        <f>C313&amp;COUNTIF($C$5:C313,C313)</f>
        <v>0</v>
      </c>
      <c r="B313" s="78">
        <v>309</v>
      </c>
      <c r="C313" s="76"/>
      <c r="D313" s="76"/>
      <c r="E313" s="77"/>
    </row>
    <row r="314" spans="1:5" ht="30" customHeight="1" x14ac:dyDescent="0.3">
      <c r="A314" s="3" t="str">
        <f>C314&amp;COUNTIF($C$5:C314,C314)</f>
        <v>0</v>
      </c>
      <c r="B314" s="78">
        <v>310</v>
      </c>
      <c r="C314" s="76"/>
      <c r="D314" s="76"/>
      <c r="E314" s="77"/>
    </row>
    <row r="315" spans="1:5" ht="30" customHeight="1" x14ac:dyDescent="0.3">
      <c r="A315" s="3" t="str">
        <f>C315&amp;COUNTIF($C$5:C315,C315)</f>
        <v>0</v>
      </c>
      <c r="B315" s="78">
        <v>311</v>
      </c>
      <c r="C315" s="76"/>
      <c r="D315" s="76"/>
      <c r="E315" s="77"/>
    </row>
    <row r="316" spans="1:5" ht="30" customHeight="1" x14ac:dyDescent="0.3">
      <c r="A316" s="3" t="str">
        <f>C316&amp;COUNTIF($C$5:C316,C316)</f>
        <v>0</v>
      </c>
      <c r="B316" s="78">
        <v>312</v>
      </c>
      <c r="C316" s="76"/>
      <c r="D316" s="76"/>
      <c r="E316" s="77"/>
    </row>
    <row r="317" spans="1:5" ht="30" customHeight="1" x14ac:dyDescent="0.3">
      <c r="A317" s="3" t="str">
        <f>C317&amp;COUNTIF($C$5:C317,C317)</f>
        <v>0</v>
      </c>
      <c r="B317" s="78">
        <v>313</v>
      </c>
      <c r="C317" s="76"/>
      <c r="D317" s="76"/>
      <c r="E317" s="77"/>
    </row>
    <row r="318" spans="1:5" ht="30" customHeight="1" x14ac:dyDescent="0.3">
      <c r="A318" s="3" t="str">
        <f>C318&amp;COUNTIF($C$5:C318,C318)</f>
        <v>0</v>
      </c>
      <c r="B318" s="78">
        <v>314</v>
      </c>
      <c r="C318" s="76"/>
      <c r="D318" s="76"/>
      <c r="E318" s="77"/>
    </row>
    <row r="319" spans="1:5" ht="30" customHeight="1" x14ac:dyDescent="0.3">
      <c r="A319" s="3" t="str">
        <f>C319&amp;COUNTIF($C$5:C319,C319)</f>
        <v>0</v>
      </c>
      <c r="B319" s="78">
        <v>315</v>
      </c>
      <c r="C319" s="76"/>
      <c r="D319" s="76"/>
      <c r="E319" s="77"/>
    </row>
    <row r="320" spans="1:5" ht="30" customHeight="1" x14ac:dyDescent="0.3">
      <c r="A320" s="3" t="str">
        <f>C320&amp;COUNTIF($C$5:C320,C320)</f>
        <v>0</v>
      </c>
      <c r="B320" s="78">
        <v>316</v>
      </c>
      <c r="C320" s="76"/>
      <c r="D320" s="76"/>
      <c r="E320" s="77"/>
    </row>
    <row r="321" spans="1:5" ht="30" customHeight="1" x14ac:dyDescent="0.3">
      <c r="A321" s="3" t="str">
        <f>C321&amp;COUNTIF($C$5:C321,C321)</f>
        <v>0</v>
      </c>
      <c r="B321" s="78">
        <v>317</v>
      </c>
      <c r="C321" s="76"/>
      <c r="D321" s="76"/>
      <c r="E321" s="77"/>
    </row>
    <row r="322" spans="1:5" ht="30" customHeight="1" x14ac:dyDescent="0.3">
      <c r="A322" s="3" t="str">
        <f>C322&amp;COUNTIF($C$5:C322,C322)</f>
        <v>0</v>
      </c>
      <c r="B322" s="78">
        <v>318</v>
      </c>
      <c r="C322" s="76"/>
      <c r="D322" s="76"/>
      <c r="E322" s="77"/>
    </row>
    <row r="323" spans="1:5" ht="30" customHeight="1" x14ac:dyDescent="0.3">
      <c r="A323" s="3" t="str">
        <f>C323&amp;COUNTIF($C$5:C323,C323)</f>
        <v>0</v>
      </c>
      <c r="B323" s="78">
        <v>319</v>
      </c>
      <c r="C323" s="76"/>
      <c r="D323" s="76"/>
      <c r="E323" s="77"/>
    </row>
    <row r="324" spans="1:5" ht="30" customHeight="1" x14ac:dyDescent="0.3">
      <c r="A324" s="3" t="str">
        <f>C324&amp;COUNTIF($C$5:C324,C324)</f>
        <v>0</v>
      </c>
      <c r="B324" s="78">
        <v>320</v>
      </c>
      <c r="C324" s="76"/>
      <c r="D324" s="76"/>
      <c r="E324" s="77"/>
    </row>
    <row r="325" spans="1:5" ht="30" customHeight="1" x14ac:dyDescent="0.3">
      <c r="A325" s="3" t="str">
        <f>C325&amp;COUNTIF($C$5:C325,C325)</f>
        <v>0</v>
      </c>
      <c r="B325" s="78">
        <v>321</v>
      </c>
      <c r="C325" s="76"/>
      <c r="D325" s="76"/>
      <c r="E325" s="77"/>
    </row>
    <row r="326" spans="1:5" ht="30" customHeight="1" x14ac:dyDescent="0.3">
      <c r="A326" s="3" t="str">
        <f>C326&amp;COUNTIF($C$5:C326,C326)</f>
        <v>0</v>
      </c>
      <c r="B326" s="78">
        <v>322</v>
      </c>
      <c r="C326" s="76"/>
      <c r="D326" s="76"/>
      <c r="E326" s="77"/>
    </row>
    <row r="327" spans="1:5" ht="30" customHeight="1" x14ac:dyDescent="0.3">
      <c r="A327" s="3" t="str">
        <f>C327&amp;COUNTIF($C$5:C327,C327)</f>
        <v>0</v>
      </c>
      <c r="B327" s="78">
        <v>323</v>
      </c>
      <c r="C327" s="76"/>
      <c r="D327" s="76"/>
      <c r="E327" s="77"/>
    </row>
    <row r="328" spans="1:5" ht="30" customHeight="1" x14ac:dyDescent="0.3">
      <c r="A328" s="3" t="str">
        <f>C328&amp;COUNTIF($C$5:C328,C328)</f>
        <v>0</v>
      </c>
      <c r="B328" s="78">
        <v>324</v>
      </c>
      <c r="C328" s="76"/>
      <c r="D328" s="76"/>
      <c r="E328" s="77"/>
    </row>
    <row r="329" spans="1:5" ht="30" customHeight="1" x14ac:dyDescent="0.3">
      <c r="A329" s="3" t="str">
        <f>C329&amp;COUNTIF($C$5:C329,C329)</f>
        <v>0</v>
      </c>
      <c r="B329" s="78">
        <v>325</v>
      </c>
      <c r="C329" s="76"/>
      <c r="D329" s="76"/>
      <c r="E329" s="77"/>
    </row>
    <row r="330" spans="1:5" ht="30" customHeight="1" x14ac:dyDescent="0.3">
      <c r="A330" s="3" t="str">
        <f>C330&amp;COUNTIF($C$5:C330,C330)</f>
        <v>0</v>
      </c>
      <c r="B330" s="78">
        <v>326</v>
      </c>
      <c r="C330" s="76"/>
      <c r="D330" s="76"/>
      <c r="E330" s="77"/>
    </row>
    <row r="331" spans="1:5" ht="30" customHeight="1" x14ac:dyDescent="0.3">
      <c r="A331" s="3" t="str">
        <f>C331&amp;COUNTIF($C$5:C331,C331)</f>
        <v>0</v>
      </c>
      <c r="B331" s="78">
        <v>327</v>
      </c>
      <c r="C331" s="76"/>
      <c r="D331" s="76"/>
      <c r="E331" s="77"/>
    </row>
    <row r="332" spans="1:5" ht="30" customHeight="1" x14ac:dyDescent="0.3">
      <c r="A332" s="3" t="str">
        <f>C332&amp;COUNTIF($C$5:C332,C332)</f>
        <v>0</v>
      </c>
      <c r="B332" s="78">
        <v>328</v>
      </c>
      <c r="C332" s="76"/>
      <c r="D332" s="76"/>
      <c r="E332" s="77"/>
    </row>
    <row r="333" spans="1:5" ht="30" customHeight="1" x14ac:dyDescent="0.3">
      <c r="A333" s="3" t="str">
        <f>C333&amp;COUNTIF($C$5:C333,C333)</f>
        <v>0</v>
      </c>
      <c r="B333" s="78">
        <v>329</v>
      </c>
      <c r="C333" s="76"/>
      <c r="D333" s="76"/>
      <c r="E333" s="77"/>
    </row>
    <row r="334" spans="1:5" ht="30" customHeight="1" x14ac:dyDescent="0.3">
      <c r="A334" s="3" t="str">
        <f>C334&amp;COUNTIF($C$5:C334,C334)</f>
        <v>0</v>
      </c>
      <c r="B334" s="78">
        <v>330</v>
      </c>
      <c r="C334" s="76"/>
      <c r="D334" s="76"/>
      <c r="E334" s="77"/>
    </row>
    <row r="335" spans="1:5" ht="30" customHeight="1" x14ac:dyDescent="0.3">
      <c r="A335" s="3" t="str">
        <f>C335&amp;COUNTIF($C$5:C335,C335)</f>
        <v>0</v>
      </c>
      <c r="B335" s="78">
        <v>331</v>
      </c>
      <c r="C335" s="76"/>
      <c r="D335" s="76"/>
      <c r="E335" s="77"/>
    </row>
    <row r="336" spans="1:5" ht="30" customHeight="1" x14ac:dyDescent="0.3">
      <c r="A336" s="3" t="str">
        <f>C336&amp;COUNTIF($C$5:C336,C336)</f>
        <v>0</v>
      </c>
      <c r="B336" s="78">
        <v>332</v>
      </c>
      <c r="C336" s="76"/>
      <c r="D336" s="76"/>
      <c r="E336" s="77"/>
    </row>
    <row r="337" spans="1:5" ht="30" customHeight="1" x14ac:dyDescent="0.3">
      <c r="A337" s="3" t="str">
        <f>C337&amp;COUNTIF($C$5:C337,C337)</f>
        <v>0</v>
      </c>
      <c r="B337" s="78">
        <v>333</v>
      </c>
      <c r="C337" s="76"/>
      <c r="D337" s="76"/>
      <c r="E337" s="77"/>
    </row>
    <row r="338" spans="1:5" ht="30" customHeight="1" x14ac:dyDescent="0.3">
      <c r="A338" s="3" t="str">
        <f>C338&amp;COUNTIF($C$5:C338,C338)</f>
        <v>0</v>
      </c>
      <c r="B338" s="78">
        <v>334</v>
      </c>
      <c r="C338" s="76"/>
      <c r="D338" s="76"/>
      <c r="E338" s="77"/>
    </row>
    <row r="339" spans="1:5" ht="30" customHeight="1" x14ac:dyDescent="0.3">
      <c r="A339" s="3" t="str">
        <f>C339&amp;COUNTIF($C$5:C339,C339)</f>
        <v>0</v>
      </c>
      <c r="B339" s="78">
        <v>335</v>
      </c>
      <c r="C339" s="76"/>
      <c r="D339" s="76"/>
      <c r="E339" s="77"/>
    </row>
    <row r="340" spans="1:5" ht="30" customHeight="1" x14ac:dyDescent="0.3">
      <c r="A340" s="3" t="str">
        <f>C340&amp;COUNTIF($C$5:C340,C340)</f>
        <v>0</v>
      </c>
      <c r="B340" s="78">
        <v>336</v>
      </c>
      <c r="C340" s="76"/>
      <c r="D340" s="76"/>
      <c r="E340" s="77"/>
    </row>
    <row r="341" spans="1:5" ht="30" customHeight="1" x14ac:dyDescent="0.3">
      <c r="A341" s="3" t="str">
        <f>C341&amp;COUNTIF($C$5:C341,C341)</f>
        <v>0</v>
      </c>
      <c r="B341" s="78">
        <v>337</v>
      </c>
      <c r="C341" s="76"/>
      <c r="D341" s="76"/>
      <c r="E341" s="77"/>
    </row>
    <row r="342" spans="1:5" ht="30" customHeight="1" x14ac:dyDescent="0.3">
      <c r="A342" s="3" t="str">
        <f>C342&amp;COUNTIF($C$5:C342,C342)</f>
        <v>0</v>
      </c>
      <c r="B342" s="78">
        <v>338</v>
      </c>
      <c r="C342" s="76"/>
      <c r="D342" s="76"/>
      <c r="E342" s="77"/>
    </row>
    <row r="343" spans="1:5" ht="30" customHeight="1" x14ac:dyDescent="0.3">
      <c r="A343" s="3" t="str">
        <f>C343&amp;COUNTIF($C$5:C343,C343)</f>
        <v>0</v>
      </c>
      <c r="B343" s="78">
        <v>339</v>
      </c>
      <c r="C343" s="76"/>
      <c r="D343" s="76"/>
      <c r="E343" s="77"/>
    </row>
    <row r="344" spans="1:5" ht="30" customHeight="1" x14ac:dyDescent="0.3">
      <c r="A344" s="3" t="str">
        <f>C344&amp;COUNTIF($C$5:C344,C344)</f>
        <v>0</v>
      </c>
      <c r="B344" s="78">
        <v>340</v>
      </c>
      <c r="C344" s="76"/>
      <c r="D344" s="76"/>
      <c r="E344" s="77"/>
    </row>
    <row r="345" spans="1:5" ht="30" customHeight="1" x14ac:dyDescent="0.3">
      <c r="A345" s="3" t="str">
        <f>C345&amp;COUNTIF($C$5:C345,C345)</f>
        <v>0</v>
      </c>
      <c r="B345" s="78">
        <v>341</v>
      </c>
      <c r="C345" s="76"/>
      <c r="D345" s="76"/>
      <c r="E345" s="77"/>
    </row>
    <row r="346" spans="1:5" ht="30" customHeight="1" x14ac:dyDescent="0.3">
      <c r="A346" s="3" t="str">
        <f>C346&amp;COUNTIF($C$5:C346,C346)</f>
        <v>0</v>
      </c>
      <c r="B346" s="78">
        <v>342</v>
      </c>
      <c r="C346" s="76"/>
      <c r="D346" s="76"/>
      <c r="E346" s="77"/>
    </row>
    <row r="347" spans="1:5" ht="30" customHeight="1" x14ac:dyDescent="0.3">
      <c r="A347" s="3" t="str">
        <f>C347&amp;COUNTIF($C$5:C347,C347)</f>
        <v>0</v>
      </c>
      <c r="B347" s="78">
        <v>343</v>
      </c>
      <c r="C347" s="76"/>
      <c r="D347" s="76"/>
      <c r="E347" s="77"/>
    </row>
    <row r="348" spans="1:5" ht="30" customHeight="1" x14ac:dyDescent="0.3">
      <c r="A348" s="3" t="str">
        <f>C348&amp;COUNTIF($C$5:C348,C348)</f>
        <v>0</v>
      </c>
      <c r="B348" s="78">
        <v>344</v>
      </c>
      <c r="C348" s="76"/>
      <c r="D348" s="76"/>
      <c r="E348" s="77"/>
    </row>
    <row r="349" spans="1:5" ht="30" customHeight="1" x14ac:dyDescent="0.3">
      <c r="A349" s="3" t="str">
        <f>C349&amp;COUNTIF($C$5:C349,C349)</f>
        <v>0</v>
      </c>
      <c r="B349" s="78">
        <v>345</v>
      </c>
      <c r="C349" s="76"/>
      <c r="D349" s="76"/>
      <c r="E349" s="77"/>
    </row>
    <row r="350" spans="1:5" ht="30" customHeight="1" x14ac:dyDescent="0.3">
      <c r="A350" s="3" t="str">
        <f>C350&amp;COUNTIF($C$5:C350,C350)</f>
        <v>0</v>
      </c>
      <c r="B350" s="78">
        <v>346</v>
      </c>
      <c r="C350" s="76"/>
      <c r="D350" s="76"/>
      <c r="E350" s="77"/>
    </row>
    <row r="351" spans="1:5" ht="30" customHeight="1" x14ac:dyDescent="0.3">
      <c r="A351" s="3" t="str">
        <f>C351&amp;COUNTIF($C$5:C351,C351)</f>
        <v>0</v>
      </c>
      <c r="B351" s="78">
        <v>347</v>
      </c>
      <c r="C351" s="76"/>
      <c r="D351" s="76"/>
      <c r="E351" s="77"/>
    </row>
    <row r="352" spans="1:5" ht="30" customHeight="1" x14ac:dyDescent="0.3">
      <c r="A352" s="3" t="str">
        <f>C352&amp;COUNTIF($C$5:C352,C352)</f>
        <v>0</v>
      </c>
      <c r="B352" s="78">
        <v>348</v>
      </c>
      <c r="C352" s="76"/>
      <c r="D352" s="76"/>
      <c r="E352" s="77"/>
    </row>
    <row r="353" spans="1:5" ht="30" customHeight="1" x14ac:dyDescent="0.3">
      <c r="A353" s="3" t="str">
        <f>C353&amp;COUNTIF($C$5:C353,C353)</f>
        <v>0</v>
      </c>
      <c r="B353" s="78">
        <v>349</v>
      </c>
      <c r="C353" s="76"/>
      <c r="D353" s="76"/>
      <c r="E353" s="77"/>
    </row>
    <row r="354" spans="1:5" ht="30" customHeight="1" x14ac:dyDescent="0.3">
      <c r="A354" s="3" t="str">
        <f>C354&amp;COUNTIF($C$5:C354,C354)</f>
        <v>0</v>
      </c>
      <c r="B354" s="78">
        <v>350</v>
      </c>
      <c r="C354" s="76"/>
      <c r="D354" s="76"/>
      <c r="E354" s="77"/>
    </row>
    <row r="355" spans="1:5" ht="30" customHeight="1" x14ac:dyDescent="0.3">
      <c r="A355" s="3" t="str">
        <f>C355&amp;COUNTIF($C$5:C355,C355)</f>
        <v>0</v>
      </c>
      <c r="B355" s="78">
        <v>351</v>
      </c>
      <c r="C355" s="76"/>
      <c r="D355" s="76"/>
      <c r="E355" s="77"/>
    </row>
    <row r="356" spans="1:5" ht="30" customHeight="1" x14ac:dyDescent="0.3">
      <c r="A356" s="3" t="str">
        <f>C356&amp;COUNTIF($C$5:C356,C356)</f>
        <v>0</v>
      </c>
      <c r="B356" s="78">
        <v>352</v>
      </c>
      <c r="C356" s="76"/>
      <c r="D356" s="76"/>
      <c r="E356" s="77"/>
    </row>
    <row r="357" spans="1:5" ht="30" customHeight="1" x14ac:dyDescent="0.3">
      <c r="A357" s="3" t="str">
        <f>C357&amp;COUNTIF($C$5:C357,C357)</f>
        <v>0</v>
      </c>
      <c r="B357" s="78">
        <v>353</v>
      </c>
      <c r="C357" s="76"/>
      <c r="D357" s="76"/>
      <c r="E357" s="77"/>
    </row>
    <row r="358" spans="1:5" ht="30" customHeight="1" x14ac:dyDescent="0.3">
      <c r="A358" s="3" t="str">
        <f>C358&amp;COUNTIF($C$5:C358,C358)</f>
        <v>0</v>
      </c>
      <c r="B358" s="78">
        <v>354</v>
      </c>
      <c r="C358" s="76"/>
      <c r="D358" s="76"/>
      <c r="E358" s="77"/>
    </row>
    <row r="359" spans="1:5" ht="30" customHeight="1" x14ac:dyDescent="0.3">
      <c r="A359" s="3" t="str">
        <f>C359&amp;COUNTIF($C$5:C359,C359)</f>
        <v>0</v>
      </c>
      <c r="B359" s="78">
        <v>355</v>
      </c>
      <c r="C359" s="76"/>
      <c r="D359" s="76"/>
      <c r="E359" s="77"/>
    </row>
    <row r="360" spans="1:5" ht="30" customHeight="1" x14ac:dyDescent="0.3">
      <c r="A360" s="3" t="str">
        <f>C360&amp;COUNTIF($C$5:C360,C360)</f>
        <v>0</v>
      </c>
      <c r="B360" s="78">
        <v>356</v>
      </c>
      <c r="C360" s="76"/>
      <c r="D360" s="76"/>
      <c r="E360" s="77"/>
    </row>
    <row r="361" spans="1:5" ht="30" customHeight="1" x14ac:dyDescent="0.3">
      <c r="A361" s="3" t="str">
        <f>C361&amp;COUNTIF($C$5:C361,C361)</f>
        <v>0</v>
      </c>
      <c r="B361" s="78">
        <v>357</v>
      </c>
      <c r="C361" s="76"/>
      <c r="D361" s="76"/>
      <c r="E361" s="77"/>
    </row>
    <row r="362" spans="1:5" ht="30" customHeight="1" x14ac:dyDescent="0.3">
      <c r="A362" s="3" t="str">
        <f>C362&amp;COUNTIF($C$5:C362,C362)</f>
        <v>0</v>
      </c>
      <c r="B362" s="78">
        <v>358</v>
      </c>
      <c r="C362" s="76"/>
      <c r="D362" s="76"/>
      <c r="E362" s="77"/>
    </row>
    <row r="363" spans="1:5" ht="30" customHeight="1" x14ac:dyDescent="0.3">
      <c r="A363" s="3" t="str">
        <f>C363&amp;COUNTIF($C$5:C363,C363)</f>
        <v>0</v>
      </c>
      <c r="B363" s="78">
        <v>359</v>
      </c>
      <c r="C363" s="76"/>
      <c r="D363" s="76"/>
      <c r="E363" s="77"/>
    </row>
    <row r="364" spans="1:5" ht="30" customHeight="1" x14ac:dyDescent="0.3">
      <c r="A364" s="3" t="str">
        <f>C364&amp;COUNTIF($C$5:C364,C364)</f>
        <v>0</v>
      </c>
      <c r="B364" s="78">
        <v>360</v>
      </c>
      <c r="C364" s="76"/>
      <c r="D364" s="76"/>
      <c r="E364" s="77"/>
    </row>
    <row r="365" spans="1:5" ht="30" customHeight="1" x14ac:dyDescent="0.3">
      <c r="A365" s="3" t="str">
        <f>C365&amp;COUNTIF($C$5:C365,C365)</f>
        <v>0</v>
      </c>
      <c r="B365" s="78">
        <v>361</v>
      </c>
      <c r="C365" s="76"/>
      <c r="D365" s="76"/>
      <c r="E365" s="77"/>
    </row>
    <row r="366" spans="1:5" ht="30" customHeight="1" x14ac:dyDescent="0.3">
      <c r="A366" s="3" t="str">
        <f>C366&amp;COUNTIF($C$5:C366,C366)</f>
        <v>0</v>
      </c>
      <c r="B366" s="78">
        <v>362</v>
      </c>
      <c r="C366" s="76"/>
      <c r="D366" s="76"/>
      <c r="E366" s="77"/>
    </row>
    <row r="367" spans="1:5" ht="30" customHeight="1" x14ac:dyDescent="0.3">
      <c r="A367" s="3" t="str">
        <f>C367&amp;COUNTIF($C$5:C367,C367)</f>
        <v>0</v>
      </c>
      <c r="B367" s="78">
        <v>363</v>
      </c>
      <c r="C367" s="76"/>
      <c r="D367" s="76"/>
      <c r="E367" s="77"/>
    </row>
    <row r="368" spans="1:5" ht="30" customHeight="1" x14ac:dyDescent="0.3">
      <c r="A368" s="3" t="str">
        <f>C368&amp;COUNTIF($C$5:C368,C368)</f>
        <v>0</v>
      </c>
      <c r="B368" s="78">
        <v>364</v>
      </c>
      <c r="C368" s="76"/>
      <c r="D368" s="76"/>
      <c r="E368" s="77"/>
    </row>
    <row r="369" spans="1:5" ht="30" customHeight="1" x14ac:dyDescent="0.3">
      <c r="A369" s="3" t="str">
        <f>C369&amp;COUNTIF($C$5:C369,C369)</f>
        <v>0</v>
      </c>
      <c r="B369" s="78">
        <v>365</v>
      </c>
      <c r="C369" s="76"/>
      <c r="D369" s="76"/>
      <c r="E369" s="77"/>
    </row>
    <row r="370" spans="1:5" ht="30" customHeight="1" x14ac:dyDescent="0.3">
      <c r="A370" s="3" t="str">
        <f>C370&amp;COUNTIF($C$5:C370,C370)</f>
        <v>0</v>
      </c>
      <c r="B370" s="78">
        <v>366</v>
      </c>
      <c r="C370" s="76"/>
      <c r="D370" s="76"/>
      <c r="E370" s="77"/>
    </row>
    <row r="371" spans="1:5" ht="30" customHeight="1" x14ac:dyDescent="0.3">
      <c r="A371" s="3" t="str">
        <f>C371&amp;COUNTIF($C$5:C371,C371)</f>
        <v>0</v>
      </c>
      <c r="B371" s="78">
        <v>367</v>
      </c>
      <c r="C371" s="76"/>
      <c r="D371" s="76"/>
      <c r="E371" s="77"/>
    </row>
    <row r="372" spans="1:5" ht="30" customHeight="1" x14ac:dyDescent="0.3">
      <c r="A372" s="3" t="str">
        <f>C372&amp;COUNTIF($C$5:C372,C372)</f>
        <v>0</v>
      </c>
      <c r="B372" s="78">
        <v>368</v>
      </c>
      <c r="C372" s="76"/>
      <c r="D372" s="76"/>
      <c r="E372" s="77"/>
    </row>
    <row r="373" spans="1:5" ht="30" customHeight="1" x14ac:dyDescent="0.3">
      <c r="A373" s="3" t="str">
        <f>C373&amp;COUNTIF($C$5:C373,C373)</f>
        <v>0</v>
      </c>
      <c r="B373" s="78">
        <v>369</v>
      </c>
      <c r="C373" s="76"/>
      <c r="D373" s="76"/>
      <c r="E373" s="77"/>
    </row>
    <row r="374" spans="1:5" ht="30" customHeight="1" x14ac:dyDescent="0.3">
      <c r="A374" s="3" t="str">
        <f>C374&amp;COUNTIF($C$5:C374,C374)</f>
        <v>0</v>
      </c>
      <c r="B374" s="78">
        <v>370</v>
      </c>
      <c r="C374" s="76"/>
      <c r="D374" s="76"/>
      <c r="E374" s="77"/>
    </row>
    <row r="375" spans="1:5" ht="30" customHeight="1" x14ac:dyDescent="0.3">
      <c r="A375" s="3" t="str">
        <f>C375&amp;COUNTIF($C$5:C375,C375)</f>
        <v>0</v>
      </c>
      <c r="B375" s="78">
        <v>371</v>
      </c>
      <c r="C375" s="76"/>
      <c r="D375" s="76"/>
      <c r="E375" s="77"/>
    </row>
    <row r="376" spans="1:5" ht="30" customHeight="1" x14ac:dyDescent="0.3">
      <c r="A376" s="3" t="str">
        <f>C376&amp;COUNTIF($C$5:C376,C376)</f>
        <v>0</v>
      </c>
      <c r="B376" s="78">
        <v>372</v>
      </c>
      <c r="C376" s="76"/>
      <c r="D376" s="76"/>
      <c r="E376" s="77"/>
    </row>
    <row r="377" spans="1:5" ht="30" customHeight="1" x14ac:dyDescent="0.3">
      <c r="A377" s="3" t="str">
        <f>C377&amp;COUNTIF($C$5:C377,C377)</f>
        <v>0</v>
      </c>
      <c r="B377" s="78">
        <v>373</v>
      </c>
      <c r="C377" s="76"/>
      <c r="D377" s="76"/>
      <c r="E377" s="77"/>
    </row>
    <row r="378" spans="1:5" ht="30" customHeight="1" x14ac:dyDescent="0.3">
      <c r="A378" s="3" t="str">
        <f>C378&amp;COUNTIF($C$5:C378,C378)</f>
        <v>0</v>
      </c>
      <c r="B378" s="78">
        <v>374</v>
      </c>
      <c r="C378" s="76"/>
      <c r="D378" s="76"/>
      <c r="E378" s="77"/>
    </row>
    <row r="379" spans="1:5" ht="30" customHeight="1" x14ac:dyDescent="0.3">
      <c r="A379" s="3" t="str">
        <f>C379&amp;COUNTIF($C$5:C379,C379)</f>
        <v>0</v>
      </c>
      <c r="B379" s="78">
        <v>375</v>
      </c>
      <c r="C379" s="76"/>
      <c r="D379" s="76"/>
      <c r="E379" s="77"/>
    </row>
    <row r="380" spans="1:5" ht="30" customHeight="1" x14ac:dyDescent="0.3">
      <c r="A380" s="3" t="str">
        <f>C380&amp;COUNTIF($C$5:C380,C380)</f>
        <v>0</v>
      </c>
      <c r="B380" s="78">
        <v>376</v>
      </c>
      <c r="C380" s="76"/>
      <c r="D380" s="76"/>
      <c r="E380" s="77"/>
    </row>
    <row r="381" spans="1:5" ht="30" customHeight="1" x14ac:dyDescent="0.3">
      <c r="A381" s="3" t="str">
        <f>C381&amp;COUNTIF($C$5:C381,C381)</f>
        <v>0</v>
      </c>
      <c r="B381" s="78">
        <v>377</v>
      </c>
      <c r="C381" s="76"/>
      <c r="D381" s="76"/>
      <c r="E381" s="77"/>
    </row>
    <row r="382" spans="1:5" ht="30" customHeight="1" x14ac:dyDescent="0.3">
      <c r="A382" s="3" t="str">
        <f>C382&amp;COUNTIF($C$5:C382,C382)</f>
        <v>0</v>
      </c>
      <c r="B382" s="78">
        <v>378</v>
      </c>
      <c r="C382" s="76"/>
      <c r="D382" s="76"/>
      <c r="E382" s="77"/>
    </row>
    <row r="383" spans="1:5" ht="30" customHeight="1" x14ac:dyDescent="0.3">
      <c r="A383" s="3" t="str">
        <f>C383&amp;COUNTIF($C$5:C383,C383)</f>
        <v>0</v>
      </c>
      <c r="B383" s="78">
        <v>379</v>
      </c>
      <c r="C383" s="76"/>
      <c r="D383" s="76"/>
      <c r="E383" s="77"/>
    </row>
    <row r="384" spans="1:5" ht="30" customHeight="1" x14ac:dyDescent="0.3">
      <c r="A384" s="3" t="str">
        <f>C384&amp;COUNTIF($C$5:C384,C384)</f>
        <v>0</v>
      </c>
      <c r="B384" s="78">
        <v>380</v>
      </c>
      <c r="C384" s="76"/>
      <c r="D384" s="76"/>
      <c r="E384" s="77"/>
    </row>
    <row r="385" spans="1:5" ht="30" customHeight="1" x14ac:dyDescent="0.3">
      <c r="A385" s="3" t="str">
        <f>C385&amp;COUNTIF($C$5:C385,C385)</f>
        <v>0</v>
      </c>
      <c r="B385" s="78">
        <v>381</v>
      </c>
      <c r="C385" s="76"/>
      <c r="D385" s="76"/>
      <c r="E385" s="77"/>
    </row>
    <row r="386" spans="1:5" ht="30" customHeight="1" x14ac:dyDescent="0.3">
      <c r="A386" s="3" t="str">
        <f>C386&amp;COUNTIF($C$5:C386,C386)</f>
        <v>0</v>
      </c>
      <c r="B386" s="78">
        <v>382</v>
      </c>
      <c r="C386" s="76"/>
      <c r="D386" s="76"/>
      <c r="E386" s="77"/>
    </row>
    <row r="387" spans="1:5" ht="30" customHeight="1" x14ac:dyDescent="0.3">
      <c r="A387" s="3" t="str">
        <f>C387&amp;COUNTIF($C$5:C387,C387)</f>
        <v>0</v>
      </c>
      <c r="B387" s="78">
        <v>383</v>
      </c>
      <c r="C387" s="76"/>
      <c r="D387" s="76"/>
      <c r="E387" s="77"/>
    </row>
    <row r="388" spans="1:5" ht="30" customHeight="1" x14ac:dyDescent="0.3">
      <c r="A388" s="3" t="str">
        <f>C388&amp;COUNTIF($C$5:C388,C388)</f>
        <v>0</v>
      </c>
      <c r="B388" s="78">
        <v>384</v>
      </c>
      <c r="C388" s="76"/>
      <c r="D388" s="76"/>
      <c r="E388" s="77"/>
    </row>
    <row r="389" spans="1:5" ht="30" customHeight="1" x14ac:dyDescent="0.3">
      <c r="A389" s="3" t="str">
        <f>C389&amp;COUNTIF($C$5:C389,C389)</f>
        <v>0</v>
      </c>
      <c r="B389" s="78">
        <v>385</v>
      </c>
      <c r="C389" s="76"/>
      <c r="D389" s="76"/>
      <c r="E389" s="77"/>
    </row>
    <row r="390" spans="1:5" ht="30" customHeight="1" x14ac:dyDescent="0.3">
      <c r="A390" s="3" t="str">
        <f>C390&amp;COUNTIF($C$5:C390,C390)</f>
        <v>0</v>
      </c>
      <c r="B390" s="78">
        <v>386</v>
      </c>
      <c r="C390" s="76"/>
      <c r="D390" s="76"/>
      <c r="E390" s="77"/>
    </row>
    <row r="391" spans="1:5" ht="30" customHeight="1" x14ac:dyDescent="0.3">
      <c r="A391" s="3" t="str">
        <f>C391&amp;COUNTIF($C$5:C391,C391)</f>
        <v>0</v>
      </c>
      <c r="B391" s="78">
        <v>387</v>
      </c>
      <c r="C391" s="76"/>
      <c r="D391" s="76"/>
      <c r="E391" s="77"/>
    </row>
    <row r="392" spans="1:5" ht="30" customHeight="1" x14ac:dyDescent="0.3">
      <c r="A392" s="3" t="str">
        <f>C392&amp;COUNTIF($C$5:C392,C392)</f>
        <v>0</v>
      </c>
      <c r="B392" s="78">
        <v>388</v>
      </c>
      <c r="C392" s="76"/>
      <c r="D392" s="76"/>
      <c r="E392" s="77"/>
    </row>
    <row r="393" spans="1:5" ht="30" customHeight="1" x14ac:dyDescent="0.3">
      <c r="A393" s="3" t="str">
        <f>C393&amp;COUNTIF($C$5:C393,C393)</f>
        <v>0</v>
      </c>
      <c r="B393" s="78">
        <v>389</v>
      </c>
      <c r="C393" s="76"/>
      <c r="D393" s="76"/>
      <c r="E393" s="77"/>
    </row>
    <row r="394" spans="1:5" ht="30" customHeight="1" x14ac:dyDescent="0.3">
      <c r="A394" s="3" t="str">
        <f>C394&amp;COUNTIF($C$5:C394,C394)</f>
        <v>0</v>
      </c>
      <c r="B394" s="78">
        <v>390</v>
      </c>
      <c r="C394" s="76"/>
      <c r="D394" s="76"/>
      <c r="E394" s="77"/>
    </row>
    <row r="395" spans="1:5" ht="30" customHeight="1" x14ac:dyDescent="0.3">
      <c r="A395" s="3" t="str">
        <f>C395&amp;COUNTIF($C$5:C395,C395)</f>
        <v>0</v>
      </c>
      <c r="B395" s="78">
        <v>391</v>
      </c>
      <c r="C395" s="76"/>
      <c r="D395" s="76"/>
      <c r="E395" s="77"/>
    </row>
    <row r="396" spans="1:5" ht="30" customHeight="1" x14ac:dyDescent="0.3">
      <c r="A396" s="3" t="str">
        <f>C396&amp;COUNTIF($C$5:C396,C396)</f>
        <v>0</v>
      </c>
      <c r="B396" s="78">
        <v>392</v>
      </c>
      <c r="C396" s="76"/>
      <c r="D396" s="76"/>
      <c r="E396" s="77"/>
    </row>
    <row r="397" spans="1:5" ht="30" customHeight="1" x14ac:dyDescent="0.3">
      <c r="A397" s="3" t="str">
        <f>C397&amp;COUNTIF($C$5:C397,C397)</f>
        <v>0</v>
      </c>
      <c r="B397" s="78">
        <v>393</v>
      </c>
      <c r="C397" s="76"/>
      <c r="D397" s="76"/>
      <c r="E397" s="77"/>
    </row>
    <row r="398" spans="1:5" ht="30" customHeight="1" x14ac:dyDescent="0.3">
      <c r="A398" s="3" t="str">
        <f>C398&amp;COUNTIF($C$5:C398,C398)</f>
        <v>0</v>
      </c>
      <c r="B398" s="78">
        <v>394</v>
      </c>
      <c r="C398" s="76"/>
      <c r="D398" s="76"/>
      <c r="E398" s="77"/>
    </row>
    <row r="399" spans="1:5" ht="30" customHeight="1" x14ac:dyDescent="0.3">
      <c r="A399" s="3" t="str">
        <f>C399&amp;COUNTIF($C$5:C399,C399)</f>
        <v>0</v>
      </c>
      <c r="B399" s="78">
        <v>395</v>
      </c>
      <c r="C399" s="76"/>
      <c r="D399" s="76"/>
      <c r="E399" s="77"/>
    </row>
    <row r="400" spans="1:5" ht="30" customHeight="1" x14ac:dyDescent="0.3">
      <c r="A400" s="3" t="str">
        <f>C400&amp;COUNTIF($C$5:C400,C400)</f>
        <v>0</v>
      </c>
      <c r="B400" s="78">
        <v>396</v>
      </c>
      <c r="C400" s="76"/>
      <c r="D400" s="76"/>
      <c r="E400" s="77"/>
    </row>
    <row r="401" spans="1:5" ht="30" customHeight="1" x14ac:dyDescent="0.3">
      <c r="A401" s="3" t="str">
        <f>C401&amp;COUNTIF($C$5:C401,C401)</f>
        <v>0</v>
      </c>
      <c r="B401" s="78">
        <v>397</v>
      </c>
      <c r="C401" s="76"/>
      <c r="D401" s="76"/>
      <c r="E401" s="77"/>
    </row>
    <row r="402" spans="1:5" ht="30" customHeight="1" x14ac:dyDescent="0.3">
      <c r="A402" s="3" t="str">
        <f>C402&amp;COUNTIF($C$5:C402,C402)</f>
        <v>0</v>
      </c>
      <c r="B402" s="78">
        <v>398</v>
      </c>
      <c r="C402" s="76"/>
      <c r="D402" s="76"/>
      <c r="E402" s="77"/>
    </row>
    <row r="403" spans="1:5" ht="30" customHeight="1" x14ac:dyDescent="0.3">
      <c r="A403" s="3" t="str">
        <f>C403&amp;COUNTIF($C$5:C403,C403)</f>
        <v>0</v>
      </c>
      <c r="B403" s="78">
        <v>399</v>
      </c>
      <c r="C403" s="76"/>
      <c r="D403" s="76"/>
      <c r="E403" s="77"/>
    </row>
    <row r="404" spans="1:5" ht="30" customHeight="1" x14ac:dyDescent="0.3">
      <c r="A404" s="3" t="str">
        <f>C404&amp;COUNTIF($C$5:C404,C404)</f>
        <v>0</v>
      </c>
      <c r="B404" s="78">
        <v>400</v>
      </c>
      <c r="C404" s="76"/>
      <c r="D404" s="76"/>
      <c r="E404" s="77"/>
    </row>
    <row r="405" spans="1:5" ht="30" customHeight="1" x14ac:dyDescent="0.3">
      <c r="A405" s="3" t="str">
        <f>C405&amp;COUNTIF($C$5:C405,C405)</f>
        <v>0</v>
      </c>
      <c r="B405" s="78">
        <v>401</v>
      </c>
      <c r="C405" s="76"/>
      <c r="D405" s="76"/>
      <c r="E405" s="77"/>
    </row>
    <row r="406" spans="1:5" ht="30" customHeight="1" x14ac:dyDescent="0.3">
      <c r="A406" s="3" t="str">
        <f>C406&amp;COUNTIF($C$5:C406,C406)</f>
        <v>0</v>
      </c>
      <c r="B406" s="78">
        <v>402</v>
      </c>
      <c r="C406" s="76"/>
      <c r="D406" s="76"/>
      <c r="E406" s="77"/>
    </row>
    <row r="407" spans="1:5" ht="30" customHeight="1" x14ac:dyDescent="0.3">
      <c r="A407" s="3" t="str">
        <f>C407&amp;COUNTIF($C$5:C407,C407)</f>
        <v>0</v>
      </c>
      <c r="B407" s="78">
        <v>403</v>
      </c>
      <c r="C407" s="76"/>
      <c r="D407" s="76"/>
      <c r="E407" s="77"/>
    </row>
    <row r="408" spans="1:5" ht="30" customHeight="1" x14ac:dyDescent="0.3">
      <c r="A408" s="3" t="str">
        <f>C408&amp;COUNTIF($C$5:C408,C408)</f>
        <v>0</v>
      </c>
      <c r="B408" s="78">
        <v>404</v>
      </c>
      <c r="C408" s="76"/>
      <c r="D408" s="76"/>
      <c r="E408" s="77"/>
    </row>
    <row r="409" spans="1:5" ht="30" customHeight="1" x14ac:dyDescent="0.3">
      <c r="A409" s="3" t="str">
        <f>C409&amp;COUNTIF($C$5:C409,C409)</f>
        <v>0</v>
      </c>
      <c r="B409" s="78">
        <v>405</v>
      </c>
      <c r="C409" s="76"/>
      <c r="D409" s="76"/>
      <c r="E409" s="77"/>
    </row>
    <row r="410" spans="1:5" ht="30" customHeight="1" x14ac:dyDescent="0.3">
      <c r="A410" s="3" t="str">
        <f>C410&amp;COUNTIF($C$5:C410,C410)</f>
        <v>0</v>
      </c>
      <c r="B410" s="78">
        <v>406</v>
      </c>
      <c r="C410" s="76"/>
      <c r="D410" s="76"/>
      <c r="E410" s="77"/>
    </row>
    <row r="411" spans="1:5" ht="30" customHeight="1" x14ac:dyDescent="0.3">
      <c r="A411" s="3" t="str">
        <f>C411&amp;COUNTIF($C$5:C411,C411)</f>
        <v>0</v>
      </c>
      <c r="B411" s="78">
        <v>407</v>
      </c>
      <c r="C411" s="76"/>
      <c r="D411" s="76"/>
      <c r="E411" s="77"/>
    </row>
    <row r="412" spans="1:5" ht="30" customHeight="1" x14ac:dyDescent="0.3">
      <c r="A412" s="3" t="str">
        <f>C412&amp;COUNTIF($C$5:C412,C412)</f>
        <v>0</v>
      </c>
      <c r="B412" s="78">
        <v>408</v>
      </c>
      <c r="C412" s="76"/>
      <c r="D412" s="76"/>
      <c r="E412" s="77"/>
    </row>
    <row r="413" spans="1:5" ht="30" customHeight="1" x14ac:dyDescent="0.3">
      <c r="A413" s="3" t="str">
        <f>C413&amp;COUNTIF($C$5:C413,C413)</f>
        <v>0</v>
      </c>
      <c r="B413" s="78">
        <v>409</v>
      </c>
      <c r="C413" s="76"/>
      <c r="D413" s="76"/>
      <c r="E413" s="77"/>
    </row>
    <row r="414" spans="1:5" ht="30" customHeight="1" x14ac:dyDescent="0.3">
      <c r="A414" s="3" t="str">
        <f>C414&amp;COUNTIF($C$5:C414,C414)</f>
        <v>0</v>
      </c>
      <c r="B414" s="78">
        <v>410</v>
      </c>
      <c r="C414" s="76"/>
      <c r="D414" s="76"/>
      <c r="E414" s="77"/>
    </row>
    <row r="415" spans="1:5" ht="30" customHeight="1" x14ac:dyDescent="0.3">
      <c r="A415" s="3" t="str">
        <f>C415&amp;COUNTIF($C$5:C415,C415)</f>
        <v>0</v>
      </c>
      <c r="B415" s="78">
        <v>411</v>
      </c>
      <c r="C415" s="76"/>
      <c r="D415" s="76"/>
      <c r="E415" s="77"/>
    </row>
    <row r="416" spans="1:5" ht="30" customHeight="1" x14ac:dyDescent="0.3">
      <c r="A416" s="3" t="str">
        <f>C416&amp;COUNTIF($C$5:C416,C416)</f>
        <v>0</v>
      </c>
      <c r="B416" s="78">
        <v>412</v>
      </c>
      <c r="C416" s="76"/>
      <c r="D416" s="76"/>
      <c r="E416" s="77"/>
    </row>
    <row r="417" spans="1:5" ht="30" customHeight="1" x14ac:dyDescent="0.3">
      <c r="A417" s="3" t="str">
        <f>C417&amp;COUNTIF($C$5:C417,C417)</f>
        <v>0</v>
      </c>
      <c r="B417" s="78">
        <v>413</v>
      </c>
      <c r="C417" s="76"/>
      <c r="D417" s="76"/>
      <c r="E417" s="77"/>
    </row>
    <row r="418" spans="1:5" ht="30" customHeight="1" x14ac:dyDescent="0.3">
      <c r="A418" s="3" t="str">
        <f>C418&amp;COUNTIF($C$5:C418,C418)</f>
        <v>0</v>
      </c>
      <c r="B418" s="78">
        <v>414</v>
      </c>
      <c r="C418" s="76"/>
      <c r="D418" s="76"/>
      <c r="E418" s="77"/>
    </row>
    <row r="419" spans="1:5" ht="30" customHeight="1" x14ac:dyDescent="0.3">
      <c r="A419" s="3" t="str">
        <f>C419&amp;COUNTIF($C$5:C419,C419)</f>
        <v>0</v>
      </c>
      <c r="B419" s="78">
        <v>415</v>
      </c>
      <c r="C419" s="76"/>
      <c r="D419" s="76"/>
      <c r="E419" s="77"/>
    </row>
    <row r="420" spans="1:5" ht="30" customHeight="1" x14ac:dyDescent="0.3">
      <c r="A420" s="3" t="str">
        <f>C420&amp;COUNTIF($C$5:C420,C420)</f>
        <v>0</v>
      </c>
      <c r="B420" s="78">
        <v>416</v>
      </c>
      <c r="C420" s="76"/>
      <c r="D420" s="76"/>
      <c r="E420" s="77"/>
    </row>
    <row r="421" spans="1:5" ht="30" customHeight="1" x14ac:dyDescent="0.3">
      <c r="A421" s="3" t="str">
        <f>C421&amp;COUNTIF($C$5:C421,C421)</f>
        <v>0</v>
      </c>
      <c r="B421" s="78">
        <v>417</v>
      </c>
      <c r="C421" s="76"/>
      <c r="D421" s="76"/>
      <c r="E421" s="77"/>
    </row>
    <row r="422" spans="1:5" ht="30" customHeight="1" x14ac:dyDescent="0.3">
      <c r="A422" s="3" t="str">
        <f>C422&amp;COUNTIF($C$5:C422,C422)</f>
        <v>0</v>
      </c>
      <c r="B422" s="78">
        <v>418</v>
      </c>
      <c r="C422" s="76"/>
      <c r="D422" s="76"/>
      <c r="E422" s="77"/>
    </row>
    <row r="423" spans="1:5" ht="30" customHeight="1" x14ac:dyDescent="0.3">
      <c r="A423" s="3" t="str">
        <f>C423&amp;COUNTIF($C$5:C423,C423)</f>
        <v>0</v>
      </c>
      <c r="B423" s="78">
        <v>419</v>
      </c>
      <c r="C423" s="76"/>
      <c r="D423" s="76"/>
      <c r="E423" s="77"/>
    </row>
    <row r="424" spans="1:5" ht="30" customHeight="1" x14ac:dyDescent="0.3">
      <c r="A424" s="3" t="str">
        <f>C424&amp;COUNTIF($C$5:C424,C424)</f>
        <v>0</v>
      </c>
      <c r="B424" s="78">
        <v>420</v>
      </c>
      <c r="C424" s="76"/>
      <c r="D424" s="76"/>
      <c r="E424" s="77"/>
    </row>
    <row r="425" spans="1:5" ht="30" customHeight="1" x14ac:dyDescent="0.3">
      <c r="A425" s="3" t="str">
        <f>C425&amp;COUNTIF($C$5:C425,C425)</f>
        <v>0</v>
      </c>
      <c r="B425" s="78">
        <v>421</v>
      </c>
      <c r="C425" s="76"/>
      <c r="D425" s="76"/>
      <c r="E425" s="77"/>
    </row>
    <row r="426" spans="1:5" ht="30" customHeight="1" x14ac:dyDescent="0.3">
      <c r="A426" s="3" t="str">
        <f>C426&amp;COUNTIF($C$5:C426,C426)</f>
        <v>0</v>
      </c>
      <c r="B426" s="78">
        <v>422</v>
      </c>
      <c r="C426" s="76"/>
      <c r="D426" s="76"/>
      <c r="E426" s="77"/>
    </row>
    <row r="427" spans="1:5" ht="30" customHeight="1" x14ac:dyDescent="0.3">
      <c r="A427" s="3" t="str">
        <f>C427&amp;COUNTIF($C$5:C427,C427)</f>
        <v>0</v>
      </c>
      <c r="B427" s="78">
        <v>423</v>
      </c>
      <c r="C427" s="76"/>
      <c r="D427" s="76"/>
      <c r="E427" s="77"/>
    </row>
    <row r="428" spans="1:5" ht="30" customHeight="1" x14ac:dyDescent="0.3">
      <c r="A428" s="3" t="str">
        <f>C428&amp;COUNTIF($C$5:C428,C428)</f>
        <v>0</v>
      </c>
      <c r="B428" s="78">
        <v>424</v>
      </c>
      <c r="C428" s="76"/>
      <c r="D428" s="76"/>
      <c r="E428" s="77"/>
    </row>
    <row r="429" spans="1:5" ht="30" customHeight="1" x14ac:dyDescent="0.3">
      <c r="A429" s="3" t="str">
        <f>C429&amp;COUNTIF($C$5:C429,C429)</f>
        <v>0</v>
      </c>
      <c r="B429" s="78">
        <v>425</v>
      </c>
      <c r="C429" s="76"/>
      <c r="D429" s="76"/>
      <c r="E429" s="77"/>
    </row>
    <row r="430" spans="1:5" ht="30" customHeight="1" x14ac:dyDescent="0.3">
      <c r="A430" s="3" t="str">
        <f>C430&amp;COUNTIF($C$5:C430,C430)</f>
        <v>0</v>
      </c>
      <c r="B430" s="78">
        <v>426</v>
      </c>
      <c r="C430" s="76"/>
      <c r="D430" s="76"/>
      <c r="E430" s="77"/>
    </row>
    <row r="431" spans="1:5" ht="30" customHeight="1" x14ac:dyDescent="0.3">
      <c r="A431" s="3" t="str">
        <f>C431&amp;COUNTIF($C$5:C431,C431)</f>
        <v>0</v>
      </c>
      <c r="B431" s="78">
        <v>427</v>
      </c>
      <c r="C431" s="76"/>
      <c r="D431" s="76"/>
      <c r="E431" s="77"/>
    </row>
    <row r="432" spans="1:5" ht="30" customHeight="1" x14ac:dyDescent="0.3">
      <c r="A432" s="3" t="str">
        <f>C432&amp;COUNTIF($C$5:C432,C432)</f>
        <v>0</v>
      </c>
      <c r="B432" s="78">
        <v>428</v>
      </c>
      <c r="C432" s="76"/>
      <c r="D432" s="76"/>
      <c r="E432" s="77"/>
    </row>
    <row r="433" spans="1:5" ht="30" customHeight="1" x14ac:dyDescent="0.3">
      <c r="A433" s="3" t="str">
        <f>C433&amp;COUNTIF($C$5:C433,C433)</f>
        <v>0</v>
      </c>
      <c r="B433" s="78">
        <v>429</v>
      </c>
      <c r="C433" s="76"/>
      <c r="D433" s="76"/>
      <c r="E433" s="77"/>
    </row>
    <row r="434" spans="1:5" ht="30" customHeight="1" x14ac:dyDescent="0.3">
      <c r="A434" s="3" t="str">
        <f>C434&amp;COUNTIF($C$5:C434,C434)</f>
        <v>0</v>
      </c>
      <c r="B434" s="78">
        <v>430</v>
      </c>
      <c r="C434" s="76"/>
      <c r="D434" s="76"/>
      <c r="E434" s="77"/>
    </row>
    <row r="435" spans="1:5" ht="30" customHeight="1" x14ac:dyDescent="0.3">
      <c r="A435" s="3" t="str">
        <f>C435&amp;COUNTIF($C$5:C435,C435)</f>
        <v>0</v>
      </c>
      <c r="B435" s="78">
        <v>431</v>
      </c>
      <c r="C435" s="76"/>
      <c r="D435" s="76"/>
      <c r="E435" s="77"/>
    </row>
    <row r="436" spans="1:5" ht="30" customHeight="1" x14ac:dyDescent="0.3">
      <c r="A436" s="3" t="str">
        <f>C436&amp;COUNTIF($C$5:C436,C436)</f>
        <v>0</v>
      </c>
      <c r="B436" s="78">
        <v>432</v>
      </c>
      <c r="C436" s="76"/>
      <c r="D436" s="76"/>
      <c r="E436" s="77"/>
    </row>
    <row r="437" spans="1:5" ht="30" customHeight="1" x14ac:dyDescent="0.3">
      <c r="A437" s="3" t="str">
        <f>C437&amp;COUNTIF($C$5:C437,C437)</f>
        <v>0</v>
      </c>
      <c r="B437" s="78">
        <v>433</v>
      </c>
      <c r="C437" s="76"/>
      <c r="D437" s="76"/>
      <c r="E437" s="77"/>
    </row>
    <row r="438" spans="1:5" ht="30" customHeight="1" x14ac:dyDescent="0.3">
      <c r="A438" s="3" t="str">
        <f>C438&amp;COUNTIF($C$5:C438,C438)</f>
        <v>0</v>
      </c>
      <c r="B438" s="78">
        <v>434</v>
      </c>
      <c r="C438" s="76"/>
      <c r="D438" s="76"/>
      <c r="E438" s="77"/>
    </row>
    <row r="439" spans="1:5" ht="30" customHeight="1" x14ac:dyDescent="0.3">
      <c r="A439" s="3" t="str">
        <f>C439&amp;COUNTIF($C$5:C439,C439)</f>
        <v>0</v>
      </c>
      <c r="B439" s="78">
        <v>435</v>
      </c>
      <c r="C439" s="76"/>
      <c r="D439" s="76"/>
      <c r="E439" s="77"/>
    </row>
    <row r="440" spans="1:5" ht="30" customHeight="1" x14ac:dyDescent="0.3">
      <c r="A440" s="3" t="str">
        <f>C440&amp;COUNTIF($C$5:C440,C440)</f>
        <v>0</v>
      </c>
      <c r="B440" s="78">
        <v>436</v>
      </c>
      <c r="C440" s="76"/>
      <c r="D440" s="76"/>
      <c r="E440" s="77"/>
    </row>
    <row r="441" spans="1:5" ht="30" customHeight="1" x14ac:dyDescent="0.3">
      <c r="A441" s="3" t="str">
        <f>C441&amp;COUNTIF($C$5:C441,C441)</f>
        <v>0</v>
      </c>
      <c r="B441" s="78">
        <v>437</v>
      </c>
      <c r="C441" s="76"/>
      <c r="D441" s="76"/>
      <c r="E441" s="77"/>
    </row>
    <row r="442" spans="1:5" ht="30" customHeight="1" x14ac:dyDescent="0.3">
      <c r="A442" s="3" t="str">
        <f>C442&amp;COUNTIF($C$5:C442,C442)</f>
        <v>0</v>
      </c>
      <c r="B442" s="78">
        <v>438</v>
      </c>
      <c r="C442" s="76"/>
      <c r="D442" s="76"/>
      <c r="E442" s="77"/>
    </row>
    <row r="443" spans="1:5" ht="30" customHeight="1" x14ac:dyDescent="0.3">
      <c r="A443" s="3" t="str">
        <f>C443&amp;COUNTIF($C$5:C443,C443)</f>
        <v>0</v>
      </c>
      <c r="B443" s="78">
        <v>439</v>
      </c>
      <c r="C443" s="76"/>
      <c r="D443" s="76"/>
      <c r="E443" s="77"/>
    </row>
    <row r="444" spans="1:5" ht="30" customHeight="1" x14ac:dyDescent="0.3">
      <c r="A444" s="3" t="str">
        <f>C444&amp;COUNTIF($C$5:C444,C444)</f>
        <v>0</v>
      </c>
      <c r="B444" s="78">
        <v>440</v>
      </c>
      <c r="C444" s="76"/>
      <c r="D444" s="76"/>
      <c r="E444" s="77"/>
    </row>
    <row r="445" spans="1:5" ht="30" customHeight="1" x14ac:dyDescent="0.3">
      <c r="A445" s="3" t="str">
        <f>C445&amp;COUNTIF($C$5:C445,C445)</f>
        <v>0</v>
      </c>
      <c r="B445" s="78">
        <v>441</v>
      </c>
      <c r="C445" s="76"/>
      <c r="D445" s="76"/>
      <c r="E445" s="77"/>
    </row>
    <row r="446" spans="1:5" ht="30" customHeight="1" x14ac:dyDescent="0.3">
      <c r="A446" s="3" t="str">
        <f>C446&amp;COUNTIF($C$5:C446,C446)</f>
        <v>0</v>
      </c>
      <c r="B446" s="78">
        <v>442</v>
      </c>
      <c r="C446" s="76"/>
      <c r="D446" s="76"/>
      <c r="E446" s="77"/>
    </row>
    <row r="447" spans="1:5" ht="30" customHeight="1" x14ac:dyDescent="0.3">
      <c r="A447" s="3" t="str">
        <f>C447&amp;COUNTIF($C$5:C447,C447)</f>
        <v>0</v>
      </c>
      <c r="B447" s="78">
        <v>443</v>
      </c>
      <c r="C447" s="76"/>
      <c r="D447" s="76"/>
      <c r="E447" s="77"/>
    </row>
    <row r="448" spans="1:5" ht="30" customHeight="1" x14ac:dyDescent="0.3">
      <c r="A448" s="3" t="str">
        <f>C448&amp;COUNTIF($C$5:C448,C448)</f>
        <v>0</v>
      </c>
      <c r="B448" s="78">
        <v>444</v>
      </c>
      <c r="C448" s="76"/>
      <c r="D448" s="76"/>
      <c r="E448" s="77"/>
    </row>
    <row r="449" spans="1:5" ht="30" customHeight="1" x14ac:dyDescent="0.3">
      <c r="A449" s="3" t="str">
        <f>C449&amp;COUNTIF($C$5:C449,C449)</f>
        <v>0</v>
      </c>
      <c r="B449" s="78">
        <v>445</v>
      </c>
      <c r="C449" s="76"/>
      <c r="D449" s="76"/>
      <c r="E449" s="77"/>
    </row>
    <row r="450" spans="1:5" ht="30" customHeight="1" x14ac:dyDescent="0.3">
      <c r="A450" s="3" t="str">
        <f>C450&amp;COUNTIF($C$5:C450,C450)</f>
        <v>0</v>
      </c>
      <c r="B450" s="78">
        <v>446</v>
      </c>
      <c r="C450" s="76"/>
      <c r="D450" s="76"/>
      <c r="E450" s="77"/>
    </row>
    <row r="451" spans="1:5" ht="30" customHeight="1" x14ac:dyDescent="0.3">
      <c r="A451" s="3" t="str">
        <f>C451&amp;COUNTIF($C$5:C451,C451)</f>
        <v>0</v>
      </c>
      <c r="B451" s="78">
        <v>447</v>
      </c>
      <c r="C451" s="76"/>
      <c r="D451" s="76"/>
      <c r="E451" s="77"/>
    </row>
    <row r="452" spans="1:5" ht="30" customHeight="1" x14ac:dyDescent="0.3">
      <c r="A452" s="3" t="str">
        <f>C452&amp;COUNTIF($C$5:C452,C452)</f>
        <v>0</v>
      </c>
      <c r="B452" s="78">
        <v>448</v>
      </c>
      <c r="C452" s="76"/>
      <c r="D452" s="76"/>
      <c r="E452" s="77"/>
    </row>
    <row r="453" spans="1:5" ht="30" customHeight="1" x14ac:dyDescent="0.3">
      <c r="A453" s="3" t="str">
        <f>C453&amp;COUNTIF($C$5:C453,C453)</f>
        <v>0</v>
      </c>
      <c r="B453" s="78">
        <v>449</v>
      </c>
      <c r="C453" s="76"/>
      <c r="D453" s="76"/>
      <c r="E453" s="77"/>
    </row>
    <row r="454" spans="1:5" ht="30" customHeight="1" x14ac:dyDescent="0.3">
      <c r="A454" s="3" t="str">
        <f>C454&amp;COUNTIF($C$5:C454,C454)</f>
        <v>0</v>
      </c>
      <c r="B454" s="78">
        <v>450</v>
      </c>
      <c r="C454" s="76"/>
      <c r="D454" s="76"/>
      <c r="E454" s="77"/>
    </row>
    <row r="455" spans="1:5" ht="30" customHeight="1" x14ac:dyDescent="0.3">
      <c r="A455" s="3" t="str">
        <f>C455&amp;COUNTIF($C$5:C455,C455)</f>
        <v>0</v>
      </c>
      <c r="B455" s="78">
        <v>451</v>
      </c>
      <c r="C455" s="76"/>
      <c r="D455" s="76"/>
      <c r="E455" s="77"/>
    </row>
    <row r="456" spans="1:5" ht="30" customHeight="1" x14ac:dyDescent="0.3">
      <c r="A456" s="3" t="str">
        <f>C456&amp;COUNTIF($C$5:C456,C456)</f>
        <v>0</v>
      </c>
      <c r="B456" s="78">
        <v>452</v>
      </c>
      <c r="C456" s="76"/>
      <c r="D456" s="76"/>
      <c r="E456" s="77"/>
    </row>
    <row r="457" spans="1:5" ht="30" customHeight="1" x14ac:dyDescent="0.3">
      <c r="A457" s="3" t="str">
        <f>C457&amp;COUNTIF($C$5:C457,C457)</f>
        <v>0</v>
      </c>
      <c r="B457" s="78">
        <v>453</v>
      </c>
      <c r="C457" s="76"/>
      <c r="D457" s="76"/>
      <c r="E457" s="77"/>
    </row>
    <row r="458" spans="1:5" ht="30" customHeight="1" x14ac:dyDescent="0.3">
      <c r="A458" s="3" t="str">
        <f>C458&amp;COUNTIF($C$5:C458,C458)</f>
        <v>0</v>
      </c>
      <c r="B458" s="78">
        <v>454</v>
      </c>
      <c r="C458" s="76"/>
      <c r="D458" s="76"/>
      <c r="E458" s="77"/>
    </row>
    <row r="459" spans="1:5" ht="30" customHeight="1" x14ac:dyDescent="0.3">
      <c r="A459" s="3" t="str">
        <f>C459&amp;COUNTIF($C$5:C459,C459)</f>
        <v>0</v>
      </c>
      <c r="B459" s="78">
        <v>455</v>
      </c>
      <c r="C459" s="76"/>
      <c r="D459" s="76"/>
      <c r="E459" s="77"/>
    </row>
    <row r="460" spans="1:5" ht="30" customHeight="1" x14ac:dyDescent="0.3">
      <c r="A460" s="3" t="str">
        <f>C460&amp;COUNTIF($C$5:C460,C460)</f>
        <v>0</v>
      </c>
      <c r="B460" s="78">
        <v>456</v>
      </c>
      <c r="C460" s="76"/>
      <c r="D460" s="76"/>
      <c r="E460" s="77"/>
    </row>
    <row r="461" spans="1:5" ht="30" customHeight="1" x14ac:dyDescent="0.3">
      <c r="A461" s="3" t="str">
        <f>C461&amp;COUNTIF($C$5:C461,C461)</f>
        <v>0</v>
      </c>
      <c r="B461" s="78">
        <v>457</v>
      </c>
      <c r="C461" s="76"/>
      <c r="D461" s="76"/>
      <c r="E461" s="77"/>
    </row>
    <row r="462" spans="1:5" ht="30" customHeight="1" x14ac:dyDescent="0.3">
      <c r="A462" s="3" t="str">
        <f>C462&amp;COUNTIF($C$5:C462,C462)</f>
        <v>0</v>
      </c>
      <c r="B462" s="78">
        <v>458</v>
      </c>
      <c r="C462" s="76"/>
      <c r="D462" s="76"/>
      <c r="E462" s="77"/>
    </row>
    <row r="463" spans="1:5" ht="30" customHeight="1" x14ac:dyDescent="0.3">
      <c r="A463" s="3" t="str">
        <f>C463&amp;COUNTIF($C$5:C463,C463)</f>
        <v>0</v>
      </c>
      <c r="B463" s="78">
        <v>459</v>
      </c>
      <c r="C463" s="76"/>
      <c r="D463" s="76"/>
      <c r="E463" s="77"/>
    </row>
    <row r="464" spans="1:5" ht="30" customHeight="1" x14ac:dyDescent="0.3">
      <c r="A464" s="3" t="str">
        <f>C464&amp;COUNTIF($C$5:C464,C464)</f>
        <v>0</v>
      </c>
      <c r="B464" s="78">
        <v>460</v>
      </c>
      <c r="C464" s="76"/>
      <c r="D464" s="76"/>
      <c r="E464" s="77"/>
    </row>
    <row r="465" spans="1:5" ht="30" customHeight="1" x14ac:dyDescent="0.3">
      <c r="A465" s="3" t="str">
        <f>C465&amp;COUNTIF($C$5:C465,C465)</f>
        <v>0</v>
      </c>
      <c r="B465" s="78">
        <v>461</v>
      </c>
      <c r="C465" s="76"/>
      <c r="D465" s="76"/>
      <c r="E465" s="77"/>
    </row>
    <row r="466" spans="1:5" ht="30" customHeight="1" x14ac:dyDescent="0.3">
      <c r="A466" s="3" t="str">
        <f>C466&amp;COUNTIF($C$5:C466,C466)</f>
        <v>0</v>
      </c>
      <c r="B466" s="78">
        <v>462</v>
      </c>
      <c r="C466" s="76"/>
      <c r="D466" s="76"/>
      <c r="E466" s="77"/>
    </row>
    <row r="467" spans="1:5" ht="30" customHeight="1" x14ac:dyDescent="0.3">
      <c r="A467" s="3" t="str">
        <f>C467&amp;COUNTIF($C$5:C467,C467)</f>
        <v>0</v>
      </c>
      <c r="B467" s="78">
        <v>463</v>
      </c>
      <c r="C467" s="76"/>
      <c r="D467" s="76"/>
      <c r="E467" s="77"/>
    </row>
    <row r="468" spans="1:5" ht="30" customHeight="1" x14ac:dyDescent="0.3">
      <c r="A468" s="3" t="str">
        <f>C468&amp;COUNTIF($C$5:C468,C468)</f>
        <v>0</v>
      </c>
      <c r="B468" s="78">
        <v>464</v>
      </c>
      <c r="C468" s="76"/>
      <c r="D468" s="76"/>
      <c r="E468" s="77"/>
    </row>
    <row r="469" spans="1:5" ht="30" customHeight="1" x14ac:dyDescent="0.3">
      <c r="A469" s="3" t="str">
        <f>C469&amp;COUNTIF($C$5:C469,C469)</f>
        <v>0</v>
      </c>
      <c r="B469" s="78">
        <v>465</v>
      </c>
      <c r="C469" s="76"/>
      <c r="D469" s="76"/>
      <c r="E469" s="77"/>
    </row>
    <row r="470" spans="1:5" ht="30" customHeight="1" x14ac:dyDescent="0.3">
      <c r="A470" s="3" t="str">
        <f>C470&amp;COUNTIF($C$5:C470,C470)</f>
        <v>0</v>
      </c>
      <c r="B470" s="78">
        <v>466</v>
      </c>
      <c r="C470" s="76"/>
      <c r="D470" s="76"/>
      <c r="E470" s="77"/>
    </row>
    <row r="471" spans="1:5" ht="30" customHeight="1" x14ac:dyDescent="0.3">
      <c r="A471" s="3" t="str">
        <f>C471&amp;COUNTIF($C$5:C471,C471)</f>
        <v>0</v>
      </c>
      <c r="B471" s="78">
        <v>467</v>
      </c>
      <c r="C471" s="76"/>
      <c r="D471" s="76"/>
      <c r="E471" s="77"/>
    </row>
    <row r="472" spans="1:5" ht="30" customHeight="1" x14ac:dyDescent="0.3">
      <c r="A472" s="3" t="str">
        <f>C472&amp;COUNTIF($C$5:C472,C472)</f>
        <v>0</v>
      </c>
      <c r="B472" s="78">
        <v>468</v>
      </c>
      <c r="C472" s="76"/>
      <c r="D472" s="76"/>
      <c r="E472" s="77"/>
    </row>
    <row r="473" spans="1:5" ht="30" customHeight="1" x14ac:dyDescent="0.3">
      <c r="A473" s="3" t="str">
        <f>C473&amp;COUNTIF($C$5:C473,C473)</f>
        <v>0</v>
      </c>
      <c r="B473" s="78">
        <v>469</v>
      </c>
      <c r="C473" s="76"/>
      <c r="D473" s="76"/>
      <c r="E473" s="77"/>
    </row>
    <row r="474" spans="1:5" ht="30" customHeight="1" x14ac:dyDescent="0.3">
      <c r="A474" s="3" t="str">
        <f>C474&amp;COUNTIF($C$5:C474,C474)</f>
        <v>0</v>
      </c>
      <c r="B474" s="78">
        <v>470</v>
      </c>
      <c r="C474" s="76"/>
      <c r="D474" s="76"/>
      <c r="E474" s="77"/>
    </row>
    <row r="475" spans="1:5" ht="30" customHeight="1" x14ac:dyDescent="0.3">
      <c r="A475" s="3" t="str">
        <f>C475&amp;COUNTIF($C$5:C475,C475)</f>
        <v>0</v>
      </c>
      <c r="B475" s="78">
        <v>471</v>
      </c>
      <c r="C475" s="76"/>
      <c r="D475" s="76"/>
      <c r="E475" s="77"/>
    </row>
    <row r="476" spans="1:5" ht="30" customHeight="1" x14ac:dyDescent="0.3">
      <c r="A476" s="3" t="str">
        <f>C476&amp;COUNTIF($C$5:C476,C476)</f>
        <v>0</v>
      </c>
      <c r="B476" s="78">
        <v>472</v>
      </c>
      <c r="C476" s="76"/>
      <c r="D476" s="76"/>
      <c r="E476" s="77"/>
    </row>
    <row r="477" spans="1:5" ht="30" customHeight="1" x14ac:dyDescent="0.3">
      <c r="A477" s="3" t="str">
        <f>C477&amp;COUNTIF($C$5:C477,C477)</f>
        <v>0</v>
      </c>
      <c r="B477" s="78">
        <v>473</v>
      </c>
      <c r="C477" s="76"/>
      <c r="D477" s="76"/>
      <c r="E477" s="77"/>
    </row>
    <row r="478" spans="1:5" ht="30" customHeight="1" x14ac:dyDescent="0.3">
      <c r="A478" s="3" t="str">
        <f>C478&amp;COUNTIF($C$5:C478,C478)</f>
        <v>0</v>
      </c>
      <c r="B478" s="78">
        <v>474</v>
      </c>
      <c r="C478" s="76"/>
      <c r="D478" s="76"/>
      <c r="E478" s="77"/>
    </row>
    <row r="479" spans="1:5" ht="30" customHeight="1" x14ac:dyDescent="0.3">
      <c r="A479" s="3" t="str">
        <f>C479&amp;COUNTIF($C$5:C479,C479)</f>
        <v>0</v>
      </c>
      <c r="B479" s="78">
        <v>475</v>
      </c>
      <c r="C479" s="76"/>
      <c r="D479" s="76"/>
      <c r="E479" s="77"/>
    </row>
    <row r="480" spans="1:5" ht="30" customHeight="1" x14ac:dyDescent="0.3">
      <c r="A480" s="3" t="str">
        <f>C480&amp;COUNTIF($C$5:C480,C480)</f>
        <v>0</v>
      </c>
      <c r="B480" s="78">
        <v>476</v>
      </c>
      <c r="C480" s="76"/>
      <c r="D480" s="76"/>
      <c r="E480" s="77"/>
    </row>
    <row r="481" spans="1:5" ht="30" customHeight="1" x14ac:dyDescent="0.3">
      <c r="A481" s="3" t="str">
        <f>C481&amp;COUNTIF($C$5:C481,C481)</f>
        <v>0</v>
      </c>
      <c r="B481" s="78">
        <v>477</v>
      </c>
      <c r="C481" s="76"/>
      <c r="D481" s="76"/>
      <c r="E481" s="77"/>
    </row>
    <row r="482" spans="1:5" ht="30" customHeight="1" x14ac:dyDescent="0.3">
      <c r="A482" s="3" t="str">
        <f>C482&amp;COUNTIF($C$5:C482,C482)</f>
        <v>0</v>
      </c>
      <c r="B482" s="78">
        <v>478</v>
      </c>
      <c r="C482" s="76"/>
      <c r="D482" s="76"/>
      <c r="E482" s="77"/>
    </row>
    <row r="483" spans="1:5" ht="30" customHeight="1" x14ac:dyDescent="0.3">
      <c r="A483" s="3" t="str">
        <f>C483&amp;COUNTIF($C$5:C483,C483)</f>
        <v>0</v>
      </c>
      <c r="B483" s="78">
        <v>479</v>
      </c>
      <c r="C483" s="76"/>
      <c r="D483" s="76"/>
      <c r="E483" s="77"/>
    </row>
    <row r="484" spans="1:5" ht="30" customHeight="1" x14ac:dyDescent="0.3">
      <c r="A484" s="3" t="str">
        <f>C484&amp;COUNTIF($C$5:C484,C484)</f>
        <v>0</v>
      </c>
      <c r="B484" s="78">
        <v>480</v>
      </c>
      <c r="C484" s="76"/>
      <c r="D484" s="76"/>
      <c r="E484" s="77"/>
    </row>
    <row r="485" spans="1:5" ht="30" customHeight="1" x14ac:dyDescent="0.3">
      <c r="A485" s="3" t="str">
        <f>C485&amp;COUNTIF($C$5:C485,C485)</f>
        <v>0</v>
      </c>
      <c r="B485" s="78">
        <v>481</v>
      </c>
      <c r="C485" s="76"/>
      <c r="D485" s="76"/>
      <c r="E485" s="77"/>
    </row>
    <row r="486" spans="1:5" ht="30" customHeight="1" x14ac:dyDescent="0.3">
      <c r="A486" s="3" t="str">
        <f>C486&amp;COUNTIF($C$5:C486,C486)</f>
        <v>0</v>
      </c>
      <c r="B486" s="78">
        <v>482</v>
      </c>
      <c r="C486" s="76"/>
      <c r="D486" s="76"/>
      <c r="E486" s="77"/>
    </row>
    <row r="487" spans="1:5" ht="30" customHeight="1" x14ac:dyDescent="0.3">
      <c r="A487" s="3" t="str">
        <f>C487&amp;COUNTIF($C$5:C487,C487)</f>
        <v>0</v>
      </c>
      <c r="B487" s="78">
        <v>483</v>
      </c>
      <c r="C487" s="76"/>
      <c r="D487" s="76"/>
      <c r="E487" s="77"/>
    </row>
    <row r="488" spans="1:5" ht="30" customHeight="1" x14ac:dyDescent="0.3">
      <c r="A488" s="3" t="str">
        <f>C488&amp;COUNTIF($C$5:C488,C488)</f>
        <v>0</v>
      </c>
      <c r="B488" s="78">
        <v>484</v>
      </c>
      <c r="C488" s="76"/>
      <c r="D488" s="76"/>
      <c r="E488" s="77"/>
    </row>
    <row r="489" spans="1:5" ht="30" customHeight="1" x14ac:dyDescent="0.3">
      <c r="A489" s="3" t="str">
        <f>C489&amp;COUNTIF($C$5:C489,C489)</f>
        <v>0</v>
      </c>
      <c r="B489" s="78">
        <v>485</v>
      </c>
      <c r="C489" s="76"/>
      <c r="D489" s="76"/>
      <c r="E489" s="77"/>
    </row>
    <row r="490" spans="1:5" ht="30" customHeight="1" x14ac:dyDescent="0.3">
      <c r="A490" s="3" t="str">
        <f>C490&amp;COUNTIF($C$5:C490,C490)</f>
        <v>0</v>
      </c>
      <c r="B490" s="78">
        <v>486</v>
      </c>
      <c r="C490" s="76"/>
      <c r="D490" s="76"/>
      <c r="E490" s="77"/>
    </row>
    <row r="491" spans="1:5" ht="30" customHeight="1" x14ac:dyDescent="0.3">
      <c r="A491" s="3" t="str">
        <f>C491&amp;COUNTIF($C$5:C491,C491)</f>
        <v>0</v>
      </c>
      <c r="B491" s="78">
        <v>487</v>
      </c>
      <c r="C491" s="76"/>
      <c r="D491" s="76"/>
      <c r="E491" s="77"/>
    </row>
    <row r="492" spans="1:5" ht="30" customHeight="1" x14ac:dyDescent="0.3">
      <c r="A492" s="3" t="str">
        <f>C492&amp;COUNTIF($C$5:C492,C492)</f>
        <v>0</v>
      </c>
      <c r="B492" s="78">
        <v>488</v>
      </c>
      <c r="C492" s="76"/>
      <c r="D492" s="76"/>
      <c r="E492" s="77"/>
    </row>
    <row r="493" spans="1:5" ht="30" customHeight="1" x14ac:dyDescent="0.3">
      <c r="A493" s="3" t="str">
        <f>C493&amp;COUNTIF($C$5:C493,C493)</f>
        <v>0</v>
      </c>
      <c r="B493" s="78">
        <v>489</v>
      </c>
      <c r="C493" s="76"/>
      <c r="D493" s="76"/>
      <c r="E493" s="77"/>
    </row>
    <row r="494" spans="1:5" ht="30" customHeight="1" x14ac:dyDescent="0.3">
      <c r="A494" s="3" t="str">
        <f>C494&amp;COUNTIF($C$5:C494,C494)</f>
        <v>0</v>
      </c>
      <c r="B494" s="78">
        <v>490</v>
      </c>
      <c r="C494" s="76"/>
      <c r="D494" s="76"/>
      <c r="E494" s="77"/>
    </row>
    <row r="495" spans="1:5" ht="30" customHeight="1" x14ac:dyDescent="0.3">
      <c r="A495" s="3" t="str">
        <f>C495&amp;COUNTIF($C$5:C495,C495)</f>
        <v>0</v>
      </c>
      <c r="B495" s="78">
        <v>491</v>
      </c>
      <c r="C495" s="76"/>
      <c r="D495" s="76"/>
      <c r="E495" s="77"/>
    </row>
    <row r="496" spans="1:5" ht="30" customHeight="1" x14ac:dyDescent="0.3">
      <c r="A496" s="3" t="str">
        <f>C496&amp;COUNTIF($C$5:C496,C496)</f>
        <v>0</v>
      </c>
      <c r="B496" s="78">
        <v>492</v>
      </c>
      <c r="C496" s="76"/>
      <c r="D496" s="76"/>
      <c r="E496" s="77"/>
    </row>
    <row r="497" spans="1:5" ht="30" customHeight="1" x14ac:dyDescent="0.3">
      <c r="A497" s="3" t="str">
        <f>C497&amp;COUNTIF($C$5:C497,C497)</f>
        <v>0</v>
      </c>
      <c r="B497" s="78">
        <v>493</v>
      </c>
      <c r="C497" s="76"/>
      <c r="D497" s="76"/>
      <c r="E497" s="77"/>
    </row>
    <row r="498" spans="1:5" ht="30" customHeight="1" x14ac:dyDescent="0.3">
      <c r="A498" s="3" t="str">
        <f>C498&amp;COUNTIF($C$5:C498,C498)</f>
        <v>0</v>
      </c>
      <c r="B498" s="78">
        <v>494</v>
      </c>
      <c r="C498" s="76"/>
      <c r="D498" s="76"/>
      <c r="E498" s="77"/>
    </row>
    <row r="499" spans="1:5" ht="30" customHeight="1" x14ac:dyDescent="0.3">
      <c r="A499" s="3" t="str">
        <f>C499&amp;COUNTIF($C$5:C499,C499)</f>
        <v>0</v>
      </c>
      <c r="B499" s="78">
        <v>495</v>
      </c>
      <c r="C499" s="76"/>
      <c r="D499" s="76"/>
      <c r="E499" s="77"/>
    </row>
    <row r="500" spans="1:5" ht="30" customHeight="1" x14ac:dyDescent="0.3">
      <c r="A500" s="3" t="str">
        <f>C500&amp;COUNTIF($C$5:C500,C500)</f>
        <v>0</v>
      </c>
      <c r="B500" s="78">
        <v>496</v>
      </c>
      <c r="C500" s="76"/>
      <c r="D500" s="76"/>
      <c r="E500" s="77"/>
    </row>
    <row r="501" spans="1:5" ht="30" customHeight="1" x14ac:dyDescent="0.3">
      <c r="A501" s="3" t="str">
        <f>C501&amp;COUNTIF($C$5:C501,C501)</f>
        <v>0</v>
      </c>
      <c r="B501" s="78">
        <v>497</v>
      </c>
      <c r="C501" s="76"/>
      <c r="D501" s="76"/>
      <c r="E501" s="77"/>
    </row>
    <row r="502" spans="1:5" ht="30" customHeight="1" x14ac:dyDescent="0.3">
      <c r="A502" s="3" t="str">
        <f>C502&amp;COUNTIF($C$5:C502,C502)</f>
        <v>0</v>
      </c>
      <c r="B502" s="78">
        <v>498</v>
      </c>
      <c r="C502" s="76"/>
      <c r="D502" s="76"/>
      <c r="E502" s="77"/>
    </row>
    <row r="503" spans="1:5" ht="30" customHeight="1" x14ac:dyDescent="0.3">
      <c r="A503" s="3" t="str">
        <f>C503&amp;COUNTIF($C$5:C503,C503)</f>
        <v>0</v>
      </c>
      <c r="B503" s="78">
        <v>499</v>
      </c>
      <c r="C503" s="76"/>
      <c r="D503" s="76"/>
      <c r="E503" s="77"/>
    </row>
    <row r="504" spans="1:5" ht="30" customHeight="1" x14ac:dyDescent="0.3">
      <c r="A504" s="3" t="str">
        <f>C504&amp;COUNTIF($C$5:C504,C504)</f>
        <v>0</v>
      </c>
      <c r="B504" s="78">
        <v>500</v>
      </c>
      <c r="C504" s="76"/>
      <c r="D504" s="76"/>
      <c r="E504" s="77"/>
    </row>
    <row r="505" spans="1:5" ht="30" customHeight="1" x14ac:dyDescent="0.3">
      <c r="A505" s="3" t="str">
        <f>C505&amp;COUNTIF($C$5:C505,C505)</f>
        <v>0</v>
      </c>
      <c r="B505" s="78">
        <v>501</v>
      </c>
      <c r="C505" s="76"/>
      <c r="D505" s="76"/>
      <c r="E505" s="77"/>
    </row>
    <row r="506" spans="1:5" ht="30" customHeight="1" x14ac:dyDescent="0.3">
      <c r="A506" s="3" t="str">
        <f>C506&amp;COUNTIF($C$5:C506,C506)</f>
        <v>0</v>
      </c>
      <c r="B506" s="78">
        <v>502</v>
      </c>
      <c r="C506" s="76"/>
      <c r="D506" s="76"/>
      <c r="E506" s="77"/>
    </row>
    <row r="507" spans="1:5" ht="30" customHeight="1" x14ac:dyDescent="0.3">
      <c r="A507" s="3" t="str">
        <f>C507&amp;COUNTIF($C$5:C507,C507)</f>
        <v>0</v>
      </c>
      <c r="B507" s="78">
        <v>503</v>
      </c>
      <c r="C507" s="76"/>
      <c r="D507" s="76"/>
      <c r="E507" s="77"/>
    </row>
    <row r="508" spans="1:5" ht="30" customHeight="1" x14ac:dyDescent="0.3">
      <c r="A508" s="3" t="str">
        <f>C508&amp;COUNTIF($C$5:C508,C508)</f>
        <v>0</v>
      </c>
      <c r="B508" s="78">
        <v>504</v>
      </c>
      <c r="C508" s="76"/>
      <c r="D508" s="76"/>
      <c r="E508" s="77"/>
    </row>
    <row r="509" spans="1:5" ht="30" customHeight="1" x14ac:dyDescent="0.3">
      <c r="A509" s="3" t="str">
        <f>C509&amp;COUNTIF($C$5:C509,C509)</f>
        <v>0</v>
      </c>
      <c r="B509" s="78">
        <v>505</v>
      </c>
      <c r="C509" s="76"/>
      <c r="D509" s="76"/>
      <c r="E509" s="77"/>
    </row>
    <row r="510" spans="1:5" ht="30" customHeight="1" x14ac:dyDescent="0.3">
      <c r="A510" s="3" t="str">
        <f>C510&amp;COUNTIF($C$5:C510,C510)</f>
        <v>0</v>
      </c>
      <c r="B510" s="78">
        <v>506</v>
      </c>
      <c r="C510" s="76"/>
      <c r="D510" s="76"/>
      <c r="E510" s="77"/>
    </row>
    <row r="511" spans="1:5" ht="30" customHeight="1" x14ac:dyDescent="0.3">
      <c r="A511" s="3" t="str">
        <f>C511&amp;COUNTIF($C$5:C511,C511)</f>
        <v>0</v>
      </c>
      <c r="B511" s="78">
        <v>507</v>
      </c>
      <c r="C511" s="76"/>
      <c r="D511" s="76"/>
      <c r="E511" s="77"/>
    </row>
    <row r="512" spans="1:5" ht="30" customHeight="1" x14ac:dyDescent="0.3">
      <c r="A512" s="3" t="str">
        <f>C512&amp;COUNTIF($C$5:C512,C512)</f>
        <v>0</v>
      </c>
      <c r="B512" s="78">
        <v>508</v>
      </c>
      <c r="C512" s="76"/>
      <c r="D512" s="76"/>
      <c r="E512" s="77"/>
    </row>
    <row r="513" spans="1:5" ht="30" customHeight="1" x14ac:dyDescent="0.3">
      <c r="A513" s="3" t="str">
        <f>C513&amp;COUNTIF($C$5:C513,C513)</f>
        <v>0</v>
      </c>
      <c r="B513" s="78">
        <v>509</v>
      </c>
      <c r="C513" s="76"/>
      <c r="D513" s="76"/>
      <c r="E513" s="77"/>
    </row>
    <row r="514" spans="1:5" ht="30" customHeight="1" x14ac:dyDescent="0.3">
      <c r="A514" s="3" t="str">
        <f>C514&amp;COUNTIF($C$5:C514,C514)</f>
        <v>0</v>
      </c>
      <c r="B514" s="78">
        <v>510</v>
      </c>
      <c r="C514" s="76"/>
      <c r="D514" s="76"/>
      <c r="E514" s="77"/>
    </row>
    <row r="515" spans="1:5" ht="30" customHeight="1" x14ac:dyDescent="0.3">
      <c r="A515" s="3" t="str">
        <f>C515&amp;COUNTIF($C$5:C515,C515)</f>
        <v>0</v>
      </c>
      <c r="B515" s="78">
        <v>511</v>
      </c>
      <c r="C515" s="76"/>
      <c r="D515" s="76"/>
      <c r="E515" s="77"/>
    </row>
    <row r="516" spans="1:5" ht="30" customHeight="1" x14ac:dyDescent="0.3">
      <c r="A516" s="3" t="str">
        <f>C516&amp;COUNTIF($C$5:C516,C516)</f>
        <v>0</v>
      </c>
      <c r="B516" s="78">
        <v>512</v>
      </c>
      <c r="C516" s="76"/>
      <c r="D516" s="76"/>
      <c r="E516" s="77"/>
    </row>
    <row r="517" spans="1:5" ht="30" customHeight="1" x14ac:dyDescent="0.3">
      <c r="A517" s="3" t="str">
        <f>C517&amp;COUNTIF($C$5:C517,C517)</f>
        <v>0</v>
      </c>
      <c r="B517" s="78">
        <v>513</v>
      </c>
      <c r="C517" s="76"/>
      <c r="D517" s="76"/>
      <c r="E517" s="77"/>
    </row>
    <row r="518" spans="1:5" ht="30" customHeight="1" x14ac:dyDescent="0.3">
      <c r="A518" s="3" t="str">
        <f>C518&amp;COUNTIF($C$5:C518,C518)</f>
        <v>0</v>
      </c>
      <c r="B518" s="78">
        <v>514</v>
      </c>
      <c r="C518" s="76"/>
      <c r="D518" s="76"/>
      <c r="E518" s="77"/>
    </row>
    <row r="519" spans="1:5" ht="30" customHeight="1" x14ac:dyDescent="0.3">
      <c r="A519" s="3" t="str">
        <f>C519&amp;COUNTIF($C$5:C519,C519)</f>
        <v>0</v>
      </c>
      <c r="B519" s="78">
        <v>515</v>
      </c>
      <c r="C519" s="76"/>
      <c r="D519" s="76"/>
      <c r="E519" s="77"/>
    </row>
    <row r="520" spans="1:5" ht="30" customHeight="1" x14ac:dyDescent="0.3">
      <c r="A520" s="3" t="str">
        <f>C520&amp;COUNTIF($C$5:C520,C520)</f>
        <v>0</v>
      </c>
      <c r="B520" s="78">
        <v>516</v>
      </c>
      <c r="C520" s="76"/>
      <c r="D520" s="76"/>
      <c r="E520" s="77"/>
    </row>
    <row r="521" spans="1:5" ht="30" customHeight="1" x14ac:dyDescent="0.3">
      <c r="A521" s="3" t="str">
        <f>C521&amp;COUNTIF($C$5:C521,C521)</f>
        <v>0</v>
      </c>
      <c r="B521" s="78">
        <v>517</v>
      </c>
      <c r="C521" s="76"/>
      <c r="D521" s="76"/>
      <c r="E521" s="77"/>
    </row>
    <row r="522" spans="1:5" ht="30" customHeight="1" x14ac:dyDescent="0.3">
      <c r="A522" s="3" t="str">
        <f>C522&amp;COUNTIF($C$5:C522,C522)</f>
        <v>0</v>
      </c>
      <c r="B522" s="78">
        <v>518</v>
      </c>
      <c r="C522" s="76"/>
      <c r="D522" s="76"/>
      <c r="E522" s="77"/>
    </row>
    <row r="523" spans="1:5" ht="30" customHeight="1" x14ac:dyDescent="0.3">
      <c r="A523" s="3" t="str">
        <f>C523&amp;COUNTIF($C$5:C523,C523)</f>
        <v>0</v>
      </c>
      <c r="B523" s="78">
        <v>519</v>
      </c>
      <c r="C523" s="76"/>
      <c r="D523" s="76"/>
      <c r="E523" s="77"/>
    </row>
    <row r="524" spans="1:5" ht="30" customHeight="1" x14ac:dyDescent="0.3">
      <c r="A524" s="3" t="str">
        <f>C524&amp;COUNTIF($C$5:C524,C524)</f>
        <v>0</v>
      </c>
      <c r="B524" s="78">
        <v>520</v>
      </c>
      <c r="C524" s="76"/>
      <c r="D524" s="76"/>
      <c r="E524" s="77"/>
    </row>
    <row r="525" spans="1:5" ht="30" customHeight="1" x14ac:dyDescent="0.3">
      <c r="A525" s="3" t="str">
        <f>C525&amp;COUNTIF($C$5:C525,C525)</f>
        <v>0</v>
      </c>
      <c r="B525" s="78">
        <v>521</v>
      </c>
      <c r="C525" s="76"/>
      <c r="D525" s="76"/>
      <c r="E525" s="77"/>
    </row>
    <row r="526" spans="1:5" ht="30" customHeight="1" x14ac:dyDescent="0.3">
      <c r="A526" s="3" t="str">
        <f>C526&amp;COUNTIF($C$5:C526,C526)</f>
        <v>0</v>
      </c>
      <c r="B526" s="78">
        <v>522</v>
      </c>
      <c r="C526" s="76"/>
      <c r="D526" s="76"/>
      <c r="E526" s="77"/>
    </row>
    <row r="527" spans="1:5" ht="30" customHeight="1" x14ac:dyDescent="0.3">
      <c r="A527" s="3" t="str">
        <f>C527&amp;COUNTIF($C$5:C527,C527)</f>
        <v>0</v>
      </c>
      <c r="B527" s="78">
        <v>523</v>
      </c>
      <c r="C527" s="76"/>
      <c r="D527" s="76"/>
      <c r="E527" s="77"/>
    </row>
    <row r="528" spans="1:5" ht="30" customHeight="1" x14ac:dyDescent="0.3">
      <c r="A528" s="3" t="str">
        <f>C528&amp;COUNTIF($C$5:C528,C528)</f>
        <v>0</v>
      </c>
      <c r="B528" s="78">
        <v>524</v>
      </c>
      <c r="C528" s="76"/>
      <c r="D528" s="76"/>
      <c r="E528" s="77"/>
    </row>
    <row r="529" spans="1:5" ht="30" customHeight="1" x14ac:dyDescent="0.3">
      <c r="A529" s="3" t="str">
        <f>C529&amp;COUNTIF($C$5:C529,C529)</f>
        <v>0</v>
      </c>
      <c r="B529" s="78">
        <v>525</v>
      </c>
      <c r="C529" s="76"/>
      <c r="D529" s="76"/>
      <c r="E529" s="77"/>
    </row>
    <row r="530" spans="1:5" ht="30" customHeight="1" x14ac:dyDescent="0.3">
      <c r="A530" s="3" t="str">
        <f>C530&amp;COUNTIF($C$5:C530,C530)</f>
        <v>0</v>
      </c>
      <c r="B530" s="78">
        <v>526</v>
      </c>
      <c r="C530" s="76"/>
      <c r="D530" s="76"/>
      <c r="E530" s="77"/>
    </row>
    <row r="531" spans="1:5" ht="30" customHeight="1" x14ac:dyDescent="0.3">
      <c r="A531" s="3" t="str">
        <f>C531&amp;COUNTIF($C$5:C531,C531)</f>
        <v>0</v>
      </c>
      <c r="B531" s="78">
        <v>527</v>
      </c>
      <c r="C531" s="76"/>
      <c r="D531" s="76"/>
      <c r="E531" s="77"/>
    </row>
    <row r="532" spans="1:5" ht="30" customHeight="1" x14ac:dyDescent="0.3">
      <c r="A532" s="3" t="str">
        <f>C532&amp;COUNTIF($C$5:C532,C532)</f>
        <v>0</v>
      </c>
      <c r="B532" s="78">
        <v>528</v>
      </c>
      <c r="C532" s="76"/>
      <c r="D532" s="76"/>
      <c r="E532" s="77"/>
    </row>
    <row r="533" spans="1:5" ht="30" customHeight="1" x14ac:dyDescent="0.3">
      <c r="A533" s="3" t="str">
        <f>C533&amp;COUNTIF($C$5:C533,C533)</f>
        <v>0</v>
      </c>
      <c r="B533" s="78">
        <v>529</v>
      </c>
      <c r="C533" s="76"/>
      <c r="D533" s="76"/>
      <c r="E533" s="77"/>
    </row>
    <row r="534" spans="1:5" ht="30" customHeight="1" x14ac:dyDescent="0.3">
      <c r="A534" s="3" t="str">
        <f>C534&amp;COUNTIF($C$5:C534,C534)</f>
        <v>0</v>
      </c>
      <c r="B534" s="78">
        <v>530</v>
      </c>
      <c r="C534" s="76"/>
      <c r="D534" s="76"/>
      <c r="E534" s="77"/>
    </row>
    <row r="535" spans="1:5" ht="30" customHeight="1" x14ac:dyDescent="0.3">
      <c r="A535" s="3" t="str">
        <f>C535&amp;COUNTIF($C$5:C535,C535)</f>
        <v>0</v>
      </c>
      <c r="B535" s="78">
        <v>531</v>
      </c>
      <c r="C535" s="76"/>
      <c r="D535" s="76"/>
      <c r="E535" s="77"/>
    </row>
    <row r="536" spans="1:5" ht="30" customHeight="1" x14ac:dyDescent="0.3">
      <c r="A536" s="3" t="str">
        <f>C536&amp;COUNTIF($C$5:C536,C536)</f>
        <v>0</v>
      </c>
      <c r="B536" s="78">
        <v>532</v>
      </c>
      <c r="C536" s="76"/>
      <c r="D536" s="76"/>
      <c r="E536" s="77"/>
    </row>
    <row r="537" spans="1:5" ht="30" customHeight="1" x14ac:dyDescent="0.3">
      <c r="A537" s="3" t="str">
        <f>C537&amp;COUNTIF($C$5:C537,C537)</f>
        <v>0</v>
      </c>
      <c r="B537" s="78">
        <v>533</v>
      </c>
      <c r="C537" s="76"/>
      <c r="D537" s="76"/>
      <c r="E537" s="77"/>
    </row>
    <row r="538" spans="1:5" ht="30" customHeight="1" x14ac:dyDescent="0.3">
      <c r="A538" s="3" t="str">
        <f>C538&amp;COUNTIF($C$5:C538,C538)</f>
        <v>0</v>
      </c>
      <c r="B538" s="78">
        <v>534</v>
      </c>
      <c r="C538" s="76"/>
      <c r="D538" s="76"/>
      <c r="E538" s="77"/>
    </row>
    <row r="539" spans="1:5" ht="30" customHeight="1" x14ac:dyDescent="0.3">
      <c r="A539" s="3" t="str">
        <f>C539&amp;COUNTIF($C$5:C539,C539)</f>
        <v>0</v>
      </c>
      <c r="B539" s="78">
        <v>535</v>
      </c>
      <c r="C539" s="76"/>
      <c r="D539" s="76"/>
      <c r="E539" s="77"/>
    </row>
    <row r="540" spans="1:5" ht="30" customHeight="1" x14ac:dyDescent="0.3">
      <c r="A540" s="3" t="str">
        <f>C540&amp;COUNTIF($C$5:C540,C540)</f>
        <v>0</v>
      </c>
      <c r="B540" s="78">
        <v>536</v>
      </c>
      <c r="C540" s="76"/>
      <c r="D540" s="76"/>
      <c r="E540" s="77"/>
    </row>
    <row r="541" spans="1:5" ht="30" customHeight="1" x14ac:dyDescent="0.3">
      <c r="A541" s="3" t="str">
        <f>C541&amp;COUNTIF($C$5:C541,C541)</f>
        <v>0</v>
      </c>
      <c r="B541" s="78">
        <v>537</v>
      </c>
      <c r="C541" s="76"/>
      <c r="D541" s="76"/>
      <c r="E541" s="77"/>
    </row>
    <row r="542" spans="1:5" ht="30" customHeight="1" x14ac:dyDescent="0.3">
      <c r="A542" s="3" t="str">
        <f>C542&amp;COUNTIF($C$5:C542,C542)</f>
        <v>0</v>
      </c>
      <c r="B542" s="78">
        <v>538</v>
      </c>
      <c r="C542" s="76"/>
      <c r="D542" s="76"/>
      <c r="E542" s="77"/>
    </row>
    <row r="543" spans="1:5" ht="30" customHeight="1" x14ac:dyDescent="0.3">
      <c r="A543" s="3" t="str">
        <f>C543&amp;COUNTIF($C$5:C543,C543)</f>
        <v>0</v>
      </c>
      <c r="B543" s="78">
        <v>539</v>
      </c>
      <c r="C543" s="76"/>
      <c r="D543" s="76"/>
      <c r="E543" s="77"/>
    </row>
    <row r="544" spans="1:5" ht="30" customHeight="1" x14ac:dyDescent="0.3">
      <c r="A544" s="3" t="str">
        <f>C544&amp;COUNTIF($C$5:C544,C544)</f>
        <v>0</v>
      </c>
      <c r="B544" s="78">
        <v>540</v>
      </c>
      <c r="C544" s="76"/>
      <c r="D544" s="76"/>
      <c r="E544" s="77"/>
    </row>
    <row r="545" spans="1:5" ht="30" customHeight="1" x14ac:dyDescent="0.3">
      <c r="A545" s="3" t="str">
        <f>C545&amp;COUNTIF($C$5:C545,C545)</f>
        <v>0</v>
      </c>
      <c r="B545" s="78">
        <v>541</v>
      </c>
      <c r="C545" s="76"/>
      <c r="D545" s="76"/>
      <c r="E545" s="77"/>
    </row>
    <row r="546" spans="1:5" ht="30" customHeight="1" x14ac:dyDescent="0.3">
      <c r="A546" s="3" t="str">
        <f>C546&amp;COUNTIF($C$5:C546,C546)</f>
        <v>0</v>
      </c>
      <c r="B546" s="78">
        <v>542</v>
      </c>
      <c r="C546" s="76"/>
      <c r="D546" s="76"/>
      <c r="E546" s="77"/>
    </row>
    <row r="547" spans="1:5" ht="30" customHeight="1" x14ac:dyDescent="0.3">
      <c r="A547" s="3" t="str">
        <f>C547&amp;COUNTIF($C$5:C547,C547)</f>
        <v>0</v>
      </c>
      <c r="B547" s="78">
        <v>543</v>
      </c>
      <c r="C547" s="76"/>
      <c r="D547" s="76"/>
      <c r="E547" s="77"/>
    </row>
    <row r="548" spans="1:5" ht="30" customHeight="1" x14ac:dyDescent="0.3">
      <c r="A548" s="3" t="str">
        <f>C548&amp;COUNTIF($C$5:C548,C548)</f>
        <v>0</v>
      </c>
      <c r="B548" s="78">
        <v>544</v>
      </c>
      <c r="C548" s="76"/>
      <c r="D548" s="76"/>
      <c r="E548" s="77"/>
    </row>
    <row r="549" spans="1:5" ht="30" customHeight="1" x14ac:dyDescent="0.3">
      <c r="A549" s="3" t="str">
        <f>C549&amp;COUNTIF($C$5:C549,C549)</f>
        <v>0</v>
      </c>
      <c r="B549" s="78">
        <v>545</v>
      </c>
      <c r="C549" s="76"/>
      <c r="D549" s="76"/>
      <c r="E549" s="77"/>
    </row>
    <row r="550" spans="1:5" ht="30" customHeight="1" x14ac:dyDescent="0.3">
      <c r="A550" s="3" t="str">
        <f>C550&amp;COUNTIF($C$5:C550,C550)</f>
        <v>0</v>
      </c>
      <c r="B550" s="78">
        <v>546</v>
      </c>
      <c r="C550" s="76"/>
      <c r="D550" s="76"/>
      <c r="E550" s="77"/>
    </row>
    <row r="551" spans="1:5" ht="30" customHeight="1" x14ac:dyDescent="0.3">
      <c r="A551" s="3" t="str">
        <f>C551&amp;COUNTIF($C$5:C551,C551)</f>
        <v>0</v>
      </c>
      <c r="B551" s="78">
        <v>547</v>
      </c>
      <c r="C551" s="76"/>
      <c r="D551" s="76"/>
      <c r="E551" s="77"/>
    </row>
    <row r="552" spans="1:5" ht="30" customHeight="1" x14ac:dyDescent="0.3">
      <c r="A552" s="3" t="str">
        <f>C552&amp;COUNTIF($C$5:C552,C552)</f>
        <v>0</v>
      </c>
      <c r="B552" s="78">
        <v>548</v>
      </c>
      <c r="C552" s="76"/>
      <c r="D552" s="76"/>
      <c r="E552" s="77"/>
    </row>
    <row r="553" spans="1:5" ht="30" customHeight="1" x14ac:dyDescent="0.3">
      <c r="A553" s="3" t="str">
        <f>C553&amp;COUNTIF($C$5:C553,C553)</f>
        <v>0</v>
      </c>
      <c r="B553" s="78">
        <v>549</v>
      </c>
      <c r="C553" s="76"/>
      <c r="D553" s="76"/>
      <c r="E553" s="77"/>
    </row>
    <row r="554" spans="1:5" ht="30" customHeight="1" x14ac:dyDescent="0.3">
      <c r="A554" s="3" t="str">
        <f>C554&amp;COUNTIF($C$5:C554,C554)</f>
        <v>0</v>
      </c>
      <c r="B554" s="78">
        <v>550</v>
      </c>
      <c r="C554" s="76"/>
      <c r="D554" s="76"/>
      <c r="E554" s="77"/>
    </row>
    <row r="555" spans="1:5" ht="30" customHeight="1" x14ac:dyDescent="0.3">
      <c r="A555" s="3" t="str">
        <f>C555&amp;COUNTIF($C$5:C555,C555)</f>
        <v>0</v>
      </c>
      <c r="B555" s="78">
        <v>551</v>
      </c>
      <c r="C555" s="76"/>
      <c r="D555" s="76"/>
      <c r="E555" s="77"/>
    </row>
    <row r="556" spans="1:5" ht="30" customHeight="1" x14ac:dyDescent="0.3">
      <c r="A556" s="3" t="str">
        <f>C556&amp;COUNTIF($C$5:C556,C556)</f>
        <v>0</v>
      </c>
      <c r="B556" s="78">
        <v>552</v>
      </c>
      <c r="C556" s="76"/>
      <c r="D556" s="76"/>
      <c r="E556" s="77"/>
    </row>
    <row r="557" spans="1:5" ht="30" customHeight="1" x14ac:dyDescent="0.3">
      <c r="A557" s="3" t="str">
        <f>C557&amp;COUNTIF($C$5:C557,C557)</f>
        <v>0</v>
      </c>
      <c r="B557" s="78">
        <v>553</v>
      </c>
      <c r="C557" s="76"/>
      <c r="D557" s="76"/>
      <c r="E557" s="77"/>
    </row>
    <row r="558" spans="1:5" ht="30" customHeight="1" x14ac:dyDescent="0.3">
      <c r="A558" s="3" t="str">
        <f>C558&amp;COUNTIF($C$5:C558,C558)</f>
        <v>0</v>
      </c>
      <c r="B558" s="78">
        <v>554</v>
      </c>
      <c r="C558" s="76"/>
      <c r="D558" s="76"/>
      <c r="E558" s="77"/>
    </row>
    <row r="559" spans="1:5" ht="30" customHeight="1" x14ac:dyDescent="0.3">
      <c r="A559" s="3" t="str">
        <f>C559&amp;COUNTIF($C$5:C559,C559)</f>
        <v>0</v>
      </c>
      <c r="B559" s="78">
        <v>555</v>
      </c>
      <c r="C559" s="76"/>
      <c r="D559" s="76"/>
      <c r="E559" s="77"/>
    </row>
    <row r="560" spans="1:5" ht="30" customHeight="1" x14ac:dyDescent="0.3">
      <c r="A560" s="3" t="str">
        <f>C560&amp;COUNTIF($C$5:C560,C560)</f>
        <v>0</v>
      </c>
      <c r="B560" s="78">
        <v>556</v>
      </c>
      <c r="C560" s="76"/>
      <c r="D560" s="76"/>
      <c r="E560" s="77"/>
    </row>
    <row r="561" spans="1:5" ht="30" customHeight="1" x14ac:dyDescent="0.3">
      <c r="A561" s="3" t="str">
        <f>C561&amp;COUNTIF($C$5:C561,C561)</f>
        <v>0</v>
      </c>
      <c r="B561" s="78">
        <v>557</v>
      </c>
      <c r="C561" s="76"/>
      <c r="D561" s="76"/>
      <c r="E561" s="77"/>
    </row>
    <row r="562" spans="1:5" ht="30" customHeight="1" x14ac:dyDescent="0.3">
      <c r="A562" s="3" t="str">
        <f>C562&amp;COUNTIF($C$5:C562,C562)</f>
        <v>0</v>
      </c>
      <c r="B562" s="78">
        <v>558</v>
      </c>
      <c r="C562" s="76"/>
      <c r="D562" s="76"/>
      <c r="E562" s="77"/>
    </row>
    <row r="563" spans="1:5" ht="30" customHeight="1" x14ac:dyDescent="0.3">
      <c r="A563" s="3" t="str">
        <f>C563&amp;COUNTIF($C$5:C563,C563)</f>
        <v>0</v>
      </c>
      <c r="B563" s="78">
        <v>559</v>
      </c>
      <c r="C563" s="76"/>
      <c r="D563" s="76"/>
      <c r="E563" s="77"/>
    </row>
    <row r="564" spans="1:5" ht="30" customHeight="1" x14ac:dyDescent="0.3">
      <c r="A564" s="3" t="str">
        <f>C564&amp;COUNTIF($C$5:C564,C564)</f>
        <v>0</v>
      </c>
      <c r="B564" s="78">
        <v>560</v>
      </c>
      <c r="C564" s="76"/>
      <c r="D564" s="76"/>
      <c r="E564" s="77"/>
    </row>
    <row r="565" spans="1:5" ht="30" customHeight="1" x14ac:dyDescent="0.3">
      <c r="A565" s="3" t="str">
        <f>C565&amp;COUNTIF($C$5:C565,C565)</f>
        <v>0</v>
      </c>
      <c r="B565" s="78">
        <v>561</v>
      </c>
      <c r="C565" s="76"/>
      <c r="D565" s="76"/>
      <c r="E565" s="77"/>
    </row>
    <row r="566" spans="1:5" ht="30" customHeight="1" x14ac:dyDescent="0.3">
      <c r="A566" s="3" t="str">
        <f>C566&amp;COUNTIF($C$5:C566,C566)</f>
        <v>0</v>
      </c>
      <c r="B566" s="78">
        <v>562</v>
      </c>
      <c r="C566" s="76"/>
      <c r="D566" s="76"/>
      <c r="E566" s="77"/>
    </row>
    <row r="567" spans="1:5" ht="30" customHeight="1" x14ac:dyDescent="0.3">
      <c r="A567" s="3" t="str">
        <f>C567&amp;COUNTIF($C$5:C567,C567)</f>
        <v>0</v>
      </c>
      <c r="B567" s="78">
        <v>563</v>
      </c>
      <c r="C567" s="76"/>
      <c r="D567" s="76"/>
      <c r="E567" s="77"/>
    </row>
    <row r="568" spans="1:5" ht="30" customHeight="1" x14ac:dyDescent="0.3">
      <c r="A568" s="3" t="str">
        <f>C568&amp;COUNTIF($C$5:C568,C568)</f>
        <v>0</v>
      </c>
      <c r="B568" s="78">
        <v>564</v>
      </c>
      <c r="C568" s="76"/>
      <c r="D568" s="76"/>
      <c r="E568" s="77"/>
    </row>
    <row r="569" spans="1:5" ht="30" customHeight="1" x14ac:dyDescent="0.3">
      <c r="A569" s="3" t="str">
        <f>C569&amp;COUNTIF($C$5:C569,C569)</f>
        <v>0</v>
      </c>
      <c r="B569" s="78">
        <v>565</v>
      </c>
      <c r="C569" s="76"/>
      <c r="D569" s="76"/>
      <c r="E569" s="77"/>
    </row>
    <row r="570" spans="1:5" ht="30" customHeight="1" x14ac:dyDescent="0.3">
      <c r="A570" s="3" t="str">
        <f>C570&amp;COUNTIF($C$5:C570,C570)</f>
        <v>0</v>
      </c>
      <c r="B570" s="78">
        <v>566</v>
      </c>
      <c r="C570" s="76"/>
      <c r="D570" s="76"/>
      <c r="E570" s="77"/>
    </row>
    <row r="571" spans="1:5" ht="30" customHeight="1" x14ac:dyDescent="0.3">
      <c r="A571" s="3" t="str">
        <f>C571&amp;COUNTIF($C$5:C571,C571)</f>
        <v>0</v>
      </c>
      <c r="B571" s="78">
        <v>567</v>
      </c>
      <c r="C571" s="76"/>
      <c r="D571" s="76"/>
      <c r="E571" s="77"/>
    </row>
    <row r="572" spans="1:5" ht="30" customHeight="1" x14ac:dyDescent="0.3">
      <c r="A572" s="3" t="str">
        <f>C572&amp;COUNTIF($C$5:C572,C572)</f>
        <v>0</v>
      </c>
      <c r="B572" s="78">
        <v>568</v>
      </c>
      <c r="C572" s="76"/>
      <c r="D572" s="76"/>
      <c r="E572" s="77"/>
    </row>
    <row r="573" spans="1:5" ht="30" customHeight="1" x14ac:dyDescent="0.3">
      <c r="A573" s="3" t="str">
        <f>C573&amp;COUNTIF($C$5:C573,C573)</f>
        <v>0</v>
      </c>
      <c r="B573" s="78">
        <v>569</v>
      </c>
      <c r="C573" s="76"/>
      <c r="D573" s="76"/>
      <c r="E573" s="77"/>
    </row>
    <row r="574" spans="1:5" ht="30" customHeight="1" x14ac:dyDescent="0.3">
      <c r="A574" s="3" t="str">
        <f>C574&amp;COUNTIF($C$5:C574,C574)</f>
        <v>0</v>
      </c>
      <c r="B574" s="78">
        <v>570</v>
      </c>
      <c r="C574" s="76"/>
      <c r="D574" s="76"/>
      <c r="E574" s="77"/>
    </row>
    <row r="575" spans="1:5" ht="30" customHeight="1" x14ac:dyDescent="0.3">
      <c r="A575" s="3" t="str">
        <f>C575&amp;COUNTIF($C$5:C575,C575)</f>
        <v>0</v>
      </c>
      <c r="B575" s="78">
        <v>571</v>
      </c>
      <c r="C575" s="76"/>
      <c r="D575" s="76"/>
      <c r="E575" s="77"/>
    </row>
    <row r="576" spans="1:5" ht="30" customHeight="1" x14ac:dyDescent="0.3">
      <c r="A576" s="3" t="str">
        <f>C576&amp;COUNTIF($C$5:C576,C576)</f>
        <v>0</v>
      </c>
      <c r="B576" s="78">
        <v>572</v>
      </c>
      <c r="C576" s="76"/>
      <c r="D576" s="76"/>
      <c r="E576" s="77"/>
    </row>
    <row r="577" spans="1:5" ht="30" customHeight="1" x14ac:dyDescent="0.3">
      <c r="A577" s="3" t="str">
        <f>C577&amp;COUNTIF($C$5:C577,C577)</f>
        <v>0</v>
      </c>
      <c r="B577" s="78">
        <v>573</v>
      </c>
      <c r="C577" s="76"/>
      <c r="D577" s="76"/>
      <c r="E577" s="77"/>
    </row>
    <row r="578" spans="1:5" ht="30" customHeight="1" x14ac:dyDescent="0.3">
      <c r="A578" s="3" t="str">
        <f>C578&amp;COUNTIF($C$5:C578,C578)</f>
        <v>0</v>
      </c>
      <c r="B578" s="78">
        <v>574</v>
      </c>
      <c r="C578" s="76"/>
      <c r="D578" s="76"/>
      <c r="E578" s="77"/>
    </row>
    <row r="579" spans="1:5" ht="30" customHeight="1" x14ac:dyDescent="0.3">
      <c r="A579" s="3" t="str">
        <f>C579&amp;COUNTIF($C$5:C579,C579)</f>
        <v>0</v>
      </c>
      <c r="B579" s="78">
        <v>575</v>
      </c>
      <c r="C579" s="76"/>
      <c r="D579" s="76"/>
      <c r="E579" s="77"/>
    </row>
    <row r="580" spans="1:5" ht="30" customHeight="1" x14ac:dyDescent="0.3">
      <c r="A580" s="3" t="str">
        <f>C580&amp;COUNTIF($C$5:C580,C580)</f>
        <v>0</v>
      </c>
      <c r="B580" s="78">
        <v>576</v>
      </c>
      <c r="C580" s="76"/>
      <c r="D580" s="76"/>
      <c r="E580" s="77"/>
    </row>
    <row r="581" spans="1:5" ht="30" customHeight="1" x14ac:dyDescent="0.3">
      <c r="A581" s="3" t="str">
        <f>C581&amp;COUNTIF($C$5:C581,C581)</f>
        <v>0</v>
      </c>
      <c r="B581" s="78">
        <v>577</v>
      </c>
      <c r="C581" s="76"/>
      <c r="D581" s="76"/>
      <c r="E581" s="77"/>
    </row>
    <row r="582" spans="1:5" ht="30" customHeight="1" x14ac:dyDescent="0.3">
      <c r="A582" s="3" t="str">
        <f>C582&amp;COUNTIF($C$5:C582,C582)</f>
        <v>0</v>
      </c>
      <c r="B582" s="78">
        <v>578</v>
      </c>
      <c r="C582" s="76"/>
      <c r="D582" s="76"/>
      <c r="E582" s="77"/>
    </row>
    <row r="583" spans="1:5" ht="30" customHeight="1" x14ac:dyDescent="0.3">
      <c r="A583" s="3" t="str">
        <f>C583&amp;COUNTIF($C$5:C583,C583)</f>
        <v>0</v>
      </c>
      <c r="B583" s="78">
        <v>579</v>
      </c>
      <c r="C583" s="76"/>
      <c r="D583" s="76"/>
      <c r="E583" s="77"/>
    </row>
    <row r="584" spans="1:5" ht="30" customHeight="1" x14ac:dyDescent="0.3">
      <c r="A584" s="3" t="str">
        <f>C584&amp;COUNTIF($C$5:C584,C584)</f>
        <v>0</v>
      </c>
      <c r="B584" s="78">
        <v>580</v>
      </c>
      <c r="C584" s="76"/>
      <c r="D584" s="76"/>
      <c r="E584" s="77"/>
    </row>
    <row r="585" spans="1:5" ht="30" customHeight="1" x14ac:dyDescent="0.3">
      <c r="A585" s="3" t="str">
        <f>C585&amp;COUNTIF($C$5:C585,C585)</f>
        <v>0</v>
      </c>
      <c r="B585" s="78">
        <v>581</v>
      </c>
      <c r="C585" s="76"/>
      <c r="D585" s="76"/>
      <c r="E585" s="77"/>
    </row>
    <row r="586" spans="1:5" ht="30" customHeight="1" x14ac:dyDescent="0.3">
      <c r="A586" s="3" t="str">
        <f>C586&amp;COUNTIF($C$5:C586,C586)</f>
        <v>0</v>
      </c>
      <c r="B586" s="78">
        <v>582</v>
      </c>
      <c r="C586" s="76"/>
      <c r="D586" s="76"/>
      <c r="E586" s="77"/>
    </row>
    <row r="587" spans="1:5" ht="30" customHeight="1" x14ac:dyDescent="0.3">
      <c r="A587" s="3" t="str">
        <f>C587&amp;COUNTIF($C$5:C587,C587)</f>
        <v>0</v>
      </c>
      <c r="B587" s="78">
        <v>583</v>
      </c>
      <c r="C587" s="76"/>
      <c r="D587" s="76"/>
      <c r="E587" s="77"/>
    </row>
    <row r="588" spans="1:5" ht="30" customHeight="1" x14ac:dyDescent="0.3">
      <c r="A588" s="3" t="str">
        <f>C588&amp;COUNTIF($C$5:C588,C588)</f>
        <v>0</v>
      </c>
      <c r="B588" s="78">
        <v>584</v>
      </c>
      <c r="C588" s="76"/>
      <c r="D588" s="76"/>
      <c r="E588" s="77"/>
    </row>
    <row r="589" spans="1:5" ht="30" customHeight="1" x14ac:dyDescent="0.3">
      <c r="A589" s="3" t="str">
        <f>C589&amp;COUNTIF($C$5:C589,C589)</f>
        <v>0</v>
      </c>
      <c r="B589" s="78">
        <v>585</v>
      </c>
      <c r="C589" s="76"/>
      <c r="D589" s="76"/>
      <c r="E589" s="77"/>
    </row>
    <row r="590" spans="1:5" ht="30" customHeight="1" x14ac:dyDescent="0.3">
      <c r="A590" s="3" t="str">
        <f>C590&amp;COUNTIF($C$5:C590,C590)</f>
        <v>0</v>
      </c>
      <c r="B590" s="78">
        <v>586</v>
      </c>
      <c r="C590" s="76"/>
      <c r="D590" s="76"/>
      <c r="E590" s="77"/>
    </row>
    <row r="591" spans="1:5" ht="30" customHeight="1" x14ac:dyDescent="0.3">
      <c r="A591" s="3" t="str">
        <f>C591&amp;COUNTIF($C$5:C591,C591)</f>
        <v>0</v>
      </c>
      <c r="B591" s="78">
        <v>587</v>
      </c>
      <c r="C591" s="76"/>
      <c r="D591" s="76"/>
      <c r="E591" s="77"/>
    </row>
    <row r="592" spans="1:5" ht="30" customHeight="1" x14ac:dyDescent="0.3">
      <c r="A592" s="3" t="str">
        <f>C592&amp;COUNTIF($C$5:C592,C592)</f>
        <v>0</v>
      </c>
      <c r="B592" s="78">
        <v>588</v>
      </c>
      <c r="C592" s="76"/>
      <c r="D592" s="76"/>
      <c r="E592" s="77"/>
    </row>
    <row r="593" spans="1:5" ht="30" customHeight="1" x14ac:dyDescent="0.3">
      <c r="A593" s="3" t="str">
        <f>C593&amp;COUNTIF($C$5:C593,C593)</f>
        <v>0</v>
      </c>
      <c r="B593" s="78">
        <v>589</v>
      </c>
      <c r="C593" s="76"/>
      <c r="D593" s="76"/>
      <c r="E593" s="77"/>
    </row>
    <row r="594" spans="1:5" ht="30" customHeight="1" x14ac:dyDescent="0.3">
      <c r="A594" s="3" t="str">
        <f>C594&amp;COUNTIF($C$5:C594,C594)</f>
        <v>0</v>
      </c>
      <c r="B594" s="78">
        <v>590</v>
      </c>
      <c r="C594" s="76"/>
      <c r="D594" s="76"/>
      <c r="E594" s="77"/>
    </row>
    <row r="595" spans="1:5" ht="30" customHeight="1" x14ac:dyDescent="0.3">
      <c r="A595" s="3" t="str">
        <f>C595&amp;COUNTIF($C$5:C595,C595)</f>
        <v>0</v>
      </c>
      <c r="B595" s="78">
        <v>591</v>
      </c>
      <c r="C595" s="76"/>
      <c r="D595" s="76"/>
      <c r="E595" s="77"/>
    </row>
    <row r="596" spans="1:5" ht="30" customHeight="1" x14ac:dyDescent="0.3">
      <c r="A596" s="3" t="str">
        <f>C596&amp;COUNTIF($C$5:C596,C596)</f>
        <v>0</v>
      </c>
      <c r="B596" s="78">
        <v>592</v>
      </c>
      <c r="C596" s="76"/>
      <c r="D596" s="76"/>
      <c r="E596" s="77"/>
    </row>
    <row r="597" spans="1:5" ht="30" customHeight="1" x14ac:dyDescent="0.3">
      <c r="A597" s="3" t="str">
        <f>C597&amp;COUNTIF($C$5:C597,C597)</f>
        <v>0</v>
      </c>
      <c r="B597" s="78">
        <v>593</v>
      </c>
      <c r="C597" s="76"/>
      <c r="D597" s="76"/>
      <c r="E597" s="77"/>
    </row>
    <row r="598" spans="1:5" ht="30" customHeight="1" x14ac:dyDescent="0.3">
      <c r="A598" s="3" t="str">
        <f>C598&amp;COUNTIF($C$5:C598,C598)</f>
        <v>0</v>
      </c>
      <c r="B598" s="78">
        <v>594</v>
      </c>
      <c r="C598" s="76"/>
      <c r="D598" s="76"/>
      <c r="E598" s="77"/>
    </row>
    <row r="599" spans="1:5" ht="30" customHeight="1" x14ac:dyDescent="0.3">
      <c r="A599" s="3" t="str">
        <f>C599&amp;COUNTIF($C$5:C599,C599)</f>
        <v>0</v>
      </c>
      <c r="B599" s="78">
        <v>595</v>
      </c>
      <c r="C599" s="76"/>
      <c r="D599" s="76"/>
      <c r="E599" s="77"/>
    </row>
    <row r="600" spans="1:5" ht="30" customHeight="1" x14ac:dyDescent="0.3">
      <c r="A600" s="3" t="str">
        <f>C600&amp;COUNTIF($C$5:C600,C600)</f>
        <v>0</v>
      </c>
      <c r="B600" s="78">
        <v>596</v>
      </c>
      <c r="C600" s="76"/>
      <c r="D600" s="76"/>
      <c r="E600" s="77"/>
    </row>
    <row r="601" spans="1:5" ht="30" customHeight="1" x14ac:dyDescent="0.3">
      <c r="A601" s="3" t="str">
        <f>C601&amp;COUNTIF($C$5:C601,C601)</f>
        <v>0</v>
      </c>
      <c r="B601" s="78">
        <v>597</v>
      </c>
      <c r="C601" s="76"/>
      <c r="D601" s="76"/>
      <c r="E601" s="77"/>
    </row>
    <row r="602" spans="1:5" ht="30" customHeight="1" x14ac:dyDescent="0.3">
      <c r="A602" s="3" t="str">
        <f>C602&amp;COUNTIF($C$5:C602,C602)</f>
        <v>0</v>
      </c>
      <c r="B602" s="78">
        <v>598</v>
      </c>
      <c r="C602" s="76"/>
      <c r="D602" s="76"/>
      <c r="E602" s="77"/>
    </row>
    <row r="603" spans="1:5" ht="30" customHeight="1" x14ac:dyDescent="0.3">
      <c r="A603" s="3" t="str">
        <f>C603&amp;COUNTIF($C$5:C603,C603)</f>
        <v>0</v>
      </c>
      <c r="B603" s="78">
        <v>599</v>
      </c>
      <c r="C603" s="76"/>
      <c r="D603" s="76"/>
      <c r="E603" s="77"/>
    </row>
    <row r="604" spans="1:5" ht="30" customHeight="1" x14ac:dyDescent="0.3">
      <c r="A604" s="3" t="str">
        <f>C604&amp;COUNTIF($C$5:C604,C604)</f>
        <v>0</v>
      </c>
      <c r="B604" s="78">
        <v>600</v>
      </c>
      <c r="C604" s="76"/>
      <c r="D604" s="76"/>
      <c r="E604" s="77"/>
    </row>
    <row r="605" spans="1:5" ht="30" customHeight="1" x14ac:dyDescent="0.3">
      <c r="A605" s="3" t="str">
        <f>C605&amp;COUNTIF($C$5:C605,C605)</f>
        <v>0</v>
      </c>
      <c r="B605" s="78">
        <v>601</v>
      </c>
      <c r="C605" s="76"/>
      <c r="D605" s="76"/>
      <c r="E605" s="77"/>
    </row>
    <row r="606" spans="1:5" ht="30" customHeight="1" x14ac:dyDescent="0.3">
      <c r="A606" s="3" t="str">
        <f>C606&amp;COUNTIF($C$5:C606,C606)</f>
        <v>0</v>
      </c>
      <c r="B606" s="78">
        <v>602</v>
      </c>
      <c r="C606" s="76"/>
      <c r="D606" s="76"/>
      <c r="E606" s="77"/>
    </row>
    <row r="607" spans="1:5" ht="30" customHeight="1" x14ac:dyDescent="0.3">
      <c r="A607" s="3" t="str">
        <f>C607&amp;COUNTIF($C$5:C607,C607)</f>
        <v>0</v>
      </c>
      <c r="B607" s="78">
        <v>603</v>
      </c>
      <c r="C607" s="76"/>
      <c r="D607" s="76"/>
      <c r="E607" s="77"/>
    </row>
    <row r="608" spans="1:5" ht="30" customHeight="1" x14ac:dyDescent="0.3">
      <c r="A608" s="3" t="str">
        <f>C608&amp;COUNTIF($C$5:C608,C608)</f>
        <v>0</v>
      </c>
      <c r="B608" s="78">
        <v>604</v>
      </c>
      <c r="C608" s="76"/>
      <c r="D608" s="76"/>
      <c r="E608" s="77"/>
    </row>
    <row r="609" spans="1:5" ht="30" customHeight="1" x14ac:dyDescent="0.3">
      <c r="A609" s="3" t="str">
        <f>C609&amp;COUNTIF($C$5:C609,C609)</f>
        <v>0</v>
      </c>
      <c r="B609" s="78">
        <v>605</v>
      </c>
      <c r="C609" s="76"/>
      <c r="D609" s="76"/>
      <c r="E609" s="77"/>
    </row>
    <row r="610" spans="1:5" ht="30" customHeight="1" x14ac:dyDescent="0.3">
      <c r="A610" s="3" t="str">
        <f>C610&amp;COUNTIF($C$5:C610,C610)</f>
        <v>0</v>
      </c>
      <c r="B610" s="78">
        <v>606</v>
      </c>
      <c r="C610" s="76"/>
      <c r="D610" s="76"/>
      <c r="E610" s="77"/>
    </row>
    <row r="611" spans="1:5" ht="30" customHeight="1" x14ac:dyDescent="0.3">
      <c r="A611" s="3" t="str">
        <f>C611&amp;COUNTIF($C$5:C611,C611)</f>
        <v>0</v>
      </c>
      <c r="B611" s="78">
        <v>607</v>
      </c>
      <c r="C611" s="76"/>
      <c r="D611" s="76"/>
      <c r="E611" s="77"/>
    </row>
    <row r="612" spans="1:5" ht="30" customHeight="1" x14ac:dyDescent="0.3">
      <c r="A612" s="3" t="str">
        <f>C612&amp;COUNTIF($C$5:C612,C612)</f>
        <v>0</v>
      </c>
      <c r="B612" s="78">
        <v>608</v>
      </c>
      <c r="C612" s="76"/>
      <c r="D612" s="76"/>
      <c r="E612" s="77"/>
    </row>
    <row r="613" spans="1:5" ht="30" customHeight="1" x14ac:dyDescent="0.3">
      <c r="A613" s="3" t="str">
        <f>C613&amp;COUNTIF($C$5:C613,C613)</f>
        <v>0</v>
      </c>
      <c r="B613" s="78">
        <v>609</v>
      </c>
      <c r="C613" s="76"/>
      <c r="D613" s="76"/>
      <c r="E613" s="77"/>
    </row>
    <row r="614" spans="1:5" ht="30" customHeight="1" x14ac:dyDescent="0.3">
      <c r="A614" s="3" t="str">
        <f>C614&amp;COUNTIF($C$5:C614,C614)</f>
        <v>0</v>
      </c>
      <c r="B614" s="78">
        <v>610</v>
      </c>
      <c r="C614" s="76"/>
      <c r="D614" s="76"/>
      <c r="E614" s="77"/>
    </row>
    <row r="615" spans="1:5" ht="30" customHeight="1" x14ac:dyDescent="0.3">
      <c r="A615" s="3" t="str">
        <f>C615&amp;COUNTIF($C$5:C615,C615)</f>
        <v>0</v>
      </c>
      <c r="B615" s="78">
        <v>611</v>
      </c>
      <c r="C615" s="76"/>
      <c r="D615" s="76"/>
      <c r="E615" s="77"/>
    </row>
    <row r="616" spans="1:5" ht="30" customHeight="1" x14ac:dyDescent="0.3">
      <c r="A616" s="3" t="str">
        <f>C616&amp;COUNTIF($C$5:C616,C616)</f>
        <v>0</v>
      </c>
      <c r="B616" s="78">
        <v>612</v>
      </c>
      <c r="C616" s="76"/>
      <c r="D616" s="76"/>
      <c r="E616" s="77"/>
    </row>
    <row r="617" spans="1:5" ht="30" customHeight="1" x14ac:dyDescent="0.3">
      <c r="A617" s="3" t="str">
        <f>C617&amp;COUNTIF($C$5:C617,C617)</f>
        <v>0</v>
      </c>
      <c r="B617" s="78">
        <v>613</v>
      </c>
      <c r="C617" s="76"/>
      <c r="D617" s="76"/>
      <c r="E617" s="77"/>
    </row>
    <row r="618" spans="1:5" ht="30" customHeight="1" x14ac:dyDescent="0.3">
      <c r="A618" s="3" t="str">
        <f>C618&amp;COUNTIF($C$5:C618,C618)</f>
        <v>0</v>
      </c>
      <c r="B618" s="78">
        <v>614</v>
      </c>
      <c r="C618" s="76"/>
      <c r="D618" s="76"/>
      <c r="E618" s="77"/>
    </row>
    <row r="619" spans="1:5" ht="30" customHeight="1" x14ac:dyDescent="0.3">
      <c r="A619" s="3" t="str">
        <f>C619&amp;COUNTIF($C$5:C619,C619)</f>
        <v>0</v>
      </c>
      <c r="B619" s="78">
        <v>615</v>
      </c>
      <c r="C619" s="76"/>
      <c r="D619" s="76"/>
      <c r="E619" s="77"/>
    </row>
    <row r="620" spans="1:5" ht="30" customHeight="1" x14ac:dyDescent="0.3">
      <c r="A620" s="3" t="str">
        <f>C620&amp;COUNTIF($C$5:C620,C620)</f>
        <v>0</v>
      </c>
      <c r="B620" s="78">
        <v>616</v>
      </c>
      <c r="C620" s="76"/>
      <c r="D620" s="76"/>
      <c r="E620" s="77"/>
    </row>
    <row r="621" spans="1:5" ht="30" customHeight="1" x14ac:dyDescent="0.3">
      <c r="A621" s="3" t="str">
        <f>C621&amp;COUNTIF($C$5:C621,C621)</f>
        <v>0</v>
      </c>
      <c r="B621" s="78">
        <v>617</v>
      </c>
      <c r="C621" s="76"/>
      <c r="D621" s="76"/>
      <c r="E621" s="77"/>
    </row>
    <row r="622" spans="1:5" ht="30" customHeight="1" x14ac:dyDescent="0.3">
      <c r="A622" s="3" t="str">
        <f>C622&amp;COUNTIF($C$5:C622,C622)</f>
        <v>0</v>
      </c>
      <c r="B622" s="78">
        <v>618</v>
      </c>
      <c r="C622" s="76"/>
      <c r="D622" s="76"/>
      <c r="E622" s="77"/>
    </row>
    <row r="623" spans="1:5" ht="30" customHeight="1" x14ac:dyDescent="0.3">
      <c r="A623" s="3" t="str">
        <f>C623&amp;COUNTIF($C$5:C623,C623)</f>
        <v>0</v>
      </c>
      <c r="B623" s="78">
        <v>619</v>
      </c>
      <c r="C623" s="76"/>
      <c r="D623" s="76"/>
      <c r="E623" s="77"/>
    </row>
    <row r="624" spans="1:5" ht="30" customHeight="1" x14ac:dyDescent="0.3">
      <c r="A624" s="3" t="str">
        <f>C624&amp;COUNTIF($C$5:C624,C624)</f>
        <v>0</v>
      </c>
      <c r="B624" s="78">
        <v>620</v>
      </c>
      <c r="C624" s="76"/>
      <c r="D624" s="76"/>
      <c r="E624" s="77"/>
    </row>
    <row r="625" spans="1:5" ht="30" customHeight="1" x14ac:dyDescent="0.3">
      <c r="A625" s="3" t="str">
        <f>C625&amp;COUNTIF($C$5:C625,C625)</f>
        <v>0</v>
      </c>
      <c r="B625" s="78">
        <v>621</v>
      </c>
      <c r="C625" s="76"/>
      <c r="D625" s="76"/>
      <c r="E625" s="77"/>
    </row>
    <row r="626" spans="1:5" ht="30" customHeight="1" x14ac:dyDescent="0.3">
      <c r="A626" s="3" t="str">
        <f>C626&amp;COUNTIF($C$5:C626,C626)</f>
        <v>0</v>
      </c>
      <c r="B626" s="78">
        <v>622</v>
      </c>
      <c r="C626" s="76"/>
      <c r="D626" s="76"/>
      <c r="E626" s="77"/>
    </row>
    <row r="627" spans="1:5" ht="30" customHeight="1" x14ac:dyDescent="0.3">
      <c r="A627" s="3" t="str">
        <f>C627&amp;COUNTIF($C$5:C627,C627)</f>
        <v>0</v>
      </c>
      <c r="B627" s="78">
        <v>623</v>
      </c>
      <c r="C627" s="76"/>
      <c r="D627" s="76"/>
      <c r="E627" s="77"/>
    </row>
    <row r="628" spans="1:5" ht="30" customHeight="1" x14ac:dyDescent="0.3">
      <c r="A628" s="3" t="str">
        <f>C628&amp;COUNTIF($C$5:C628,C628)</f>
        <v>0</v>
      </c>
      <c r="B628" s="78">
        <v>624</v>
      </c>
      <c r="C628" s="76"/>
      <c r="D628" s="76"/>
      <c r="E628" s="77"/>
    </row>
    <row r="629" spans="1:5" ht="30" customHeight="1" x14ac:dyDescent="0.3">
      <c r="A629" s="3" t="str">
        <f>C629&amp;COUNTIF($C$5:C629,C629)</f>
        <v>0</v>
      </c>
      <c r="B629" s="78">
        <v>625</v>
      </c>
      <c r="C629" s="76"/>
      <c r="D629" s="76"/>
      <c r="E629" s="77"/>
    </row>
    <row r="630" spans="1:5" ht="30" customHeight="1" x14ac:dyDescent="0.3">
      <c r="A630" s="3" t="str">
        <f>C630&amp;COUNTIF($C$5:C630,C630)</f>
        <v>0</v>
      </c>
      <c r="B630" s="78">
        <v>626</v>
      </c>
      <c r="C630" s="76"/>
      <c r="D630" s="76"/>
      <c r="E630" s="77"/>
    </row>
    <row r="631" spans="1:5" ht="30" customHeight="1" x14ac:dyDescent="0.3">
      <c r="A631" s="3" t="str">
        <f>C631&amp;COUNTIF($C$5:C631,C631)</f>
        <v>0</v>
      </c>
      <c r="B631" s="78">
        <v>627</v>
      </c>
      <c r="C631" s="76"/>
      <c r="D631" s="76"/>
      <c r="E631" s="77"/>
    </row>
    <row r="632" spans="1:5" ht="30" customHeight="1" x14ac:dyDescent="0.3">
      <c r="A632" s="3" t="str">
        <f>C632&amp;COUNTIF($C$5:C632,C632)</f>
        <v>0</v>
      </c>
      <c r="B632" s="78">
        <v>628</v>
      </c>
      <c r="C632" s="76"/>
      <c r="D632" s="76"/>
      <c r="E632" s="77"/>
    </row>
    <row r="633" spans="1:5" ht="30" customHeight="1" x14ac:dyDescent="0.3">
      <c r="A633" s="3" t="str">
        <f>C633&amp;COUNTIF($C$5:C633,C633)</f>
        <v>0</v>
      </c>
      <c r="B633" s="78">
        <v>629</v>
      </c>
      <c r="C633" s="76"/>
      <c r="D633" s="76"/>
      <c r="E633" s="77"/>
    </row>
    <row r="634" spans="1:5" ht="30" customHeight="1" x14ac:dyDescent="0.3">
      <c r="A634" s="3" t="str">
        <f>C634&amp;COUNTIF($C$5:C634,C634)</f>
        <v>0</v>
      </c>
      <c r="B634" s="78">
        <v>630</v>
      </c>
      <c r="C634" s="76"/>
      <c r="D634" s="76"/>
      <c r="E634" s="77"/>
    </row>
    <row r="635" spans="1:5" ht="30" customHeight="1" x14ac:dyDescent="0.3">
      <c r="A635" s="3" t="str">
        <f>C635&amp;COUNTIF($C$5:C635,C635)</f>
        <v>0</v>
      </c>
      <c r="B635" s="78">
        <v>631</v>
      </c>
      <c r="C635" s="76"/>
      <c r="D635" s="76"/>
      <c r="E635" s="77"/>
    </row>
    <row r="636" spans="1:5" ht="30" customHeight="1" x14ac:dyDescent="0.3">
      <c r="A636" s="3" t="str">
        <f>C636&amp;COUNTIF($C$5:C636,C636)</f>
        <v>0</v>
      </c>
      <c r="B636" s="78">
        <v>632</v>
      </c>
      <c r="C636" s="76"/>
      <c r="D636" s="76"/>
      <c r="E636" s="77"/>
    </row>
    <row r="637" spans="1:5" ht="30" customHeight="1" x14ac:dyDescent="0.3">
      <c r="A637" s="3" t="str">
        <f>C637&amp;COUNTIF($C$5:C637,C637)</f>
        <v>0</v>
      </c>
      <c r="B637" s="78">
        <v>633</v>
      </c>
      <c r="C637" s="76"/>
      <c r="D637" s="76"/>
      <c r="E637" s="77"/>
    </row>
    <row r="638" spans="1:5" ht="30" customHeight="1" x14ac:dyDescent="0.3">
      <c r="A638" s="3" t="str">
        <f>C638&amp;COUNTIF($C$5:C638,C638)</f>
        <v>0</v>
      </c>
      <c r="B638" s="78">
        <v>634</v>
      </c>
      <c r="C638" s="76"/>
      <c r="D638" s="76"/>
      <c r="E638" s="77"/>
    </row>
    <row r="639" spans="1:5" ht="30" customHeight="1" x14ac:dyDescent="0.3">
      <c r="A639" s="3" t="str">
        <f>C639&amp;COUNTIF($C$5:C639,C639)</f>
        <v>0</v>
      </c>
      <c r="B639" s="78">
        <v>635</v>
      </c>
      <c r="C639" s="76"/>
      <c r="D639" s="76"/>
      <c r="E639" s="77"/>
    </row>
    <row r="640" spans="1:5" ht="30" customHeight="1" x14ac:dyDescent="0.3">
      <c r="A640" s="3" t="str">
        <f>C640&amp;COUNTIF($C$5:C640,C640)</f>
        <v>0</v>
      </c>
      <c r="B640" s="78">
        <v>636</v>
      </c>
      <c r="C640" s="76"/>
      <c r="D640" s="76"/>
      <c r="E640" s="77"/>
    </row>
    <row r="641" spans="1:5" ht="30" customHeight="1" x14ac:dyDescent="0.3">
      <c r="A641" s="3" t="str">
        <f>C641&amp;COUNTIF($C$5:C641,C641)</f>
        <v>0</v>
      </c>
      <c r="B641" s="78">
        <v>637</v>
      </c>
      <c r="C641" s="76"/>
      <c r="D641" s="76"/>
      <c r="E641" s="77"/>
    </row>
    <row r="642" spans="1:5" ht="30" customHeight="1" x14ac:dyDescent="0.3">
      <c r="A642" s="3" t="str">
        <f>C642&amp;COUNTIF($C$5:C642,C642)</f>
        <v>0</v>
      </c>
      <c r="B642" s="78">
        <v>638</v>
      </c>
      <c r="C642" s="76"/>
      <c r="D642" s="76"/>
      <c r="E642" s="77"/>
    </row>
    <row r="643" spans="1:5" ht="30" customHeight="1" x14ac:dyDescent="0.3">
      <c r="A643" s="3" t="str">
        <f>C643&amp;COUNTIF($C$5:C643,C643)</f>
        <v>0</v>
      </c>
      <c r="B643" s="78">
        <v>639</v>
      </c>
      <c r="C643" s="76"/>
      <c r="D643" s="76"/>
      <c r="E643" s="77"/>
    </row>
    <row r="644" spans="1:5" ht="30" customHeight="1" x14ac:dyDescent="0.3">
      <c r="A644" s="3" t="str">
        <f>C644&amp;COUNTIF($C$5:C644,C644)</f>
        <v>0</v>
      </c>
      <c r="B644" s="78">
        <v>640</v>
      </c>
      <c r="C644" s="76"/>
      <c r="D644" s="76"/>
      <c r="E644" s="77"/>
    </row>
    <row r="645" spans="1:5" ht="30" customHeight="1" x14ac:dyDescent="0.3">
      <c r="A645" s="3" t="str">
        <f>C645&amp;COUNTIF($C$5:C645,C645)</f>
        <v>0</v>
      </c>
      <c r="B645" s="78">
        <v>641</v>
      </c>
      <c r="C645" s="76"/>
      <c r="D645" s="76"/>
      <c r="E645" s="77"/>
    </row>
    <row r="646" spans="1:5" ht="30" customHeight="1" x14ac:dyDescent="0.3">
      <c r="A646" s="3" t="str">
        <f>C646&amp;COUNTIF($C$5:C646,C646)</f>
        <v>0</v>
      </c>
      <c r="B646" s="78">
        <v>642</v>
      </c>
      <c r="C646" s="76"/>
      <c r="D646" s="76"/>
      <c r="E646" s="77"/>
    </row>
    <row r="647" spans="1:5" ht="30" customHeight="1" x14ac:dyDescent="0.3">
      <c r="A647" s="3" t="str">
        <f>C647&amp;COUNTIF($C$5:C647,C647)</f>
        <v>0</v>
      </c>
      <c r="B647" s="78">
        <v>643</v>
      </c>
      <c r="C647" s="76"/>
      <c r="D647" s="76"/>
      <c r="E647" s="77"/>
    </row>
    <row r="648" spans="1:5" ht="30" customHeight="1" x14ac:dyDescent="0.3">
      <c r="A648" s="3" t="str">
        <f>C648&amp;COUNTIF($C$5:C648,C648)</f>
        <v>0</v>
      </c>
      <c r="B648" s="78">
        <v>644</v>
      </c>
      <c r="C648" s="76"/>
      <c r="D648" s="76"/>
      <c r="E648" s="77"/>
    </row>
    <row r="649" spans="1:5" ht="30" customHeight="1" x14ac:dyDescent="0.3">
      <c r="A649" s="3" t="str">
        <f>C649&amp;COUNTIF($C$5:C649,C649)</f>
        <v>0</v>
      </c>
      <c r="B649" s="78">
        <v>645</v>
      </c>
      <c r="C649" s="76"/>
      <c r="D649" s="76"/>
      <c r="E649" s="77"/>
    </row>
    <row r="650" spans="1:5" ht="30" customHeight="1" x14ac:dyDescent="0.3">
      <c r="A650" s="3" t="str">
        <f>C650&amp;COUNTIF($C$5:C650,C650)</f>
        <v>0</v>
      </c>
      <c r="B650" s="78">
        <v>646</v>
      </c>
      <c r="C650" s="76"/>
      <c r="D650" s="76"/>
      <c r="E650" s="77"/>
    </row>
    <row r="651" spans="1:5" ht="30" customHeight="1" x14ac:dyDescent="0.3">
      <c r="A651" s="3" t="str">
        <f>C651&amp;COUNTIF($C$5:C651,C651)</f>
        <v>0</v>
      </c>
      <c r="B651" s="78">
        <v>647</v>
      </c>
      <c r="C651" s="76"/>
      <c r="D651" s="76"/>
      <c r="E651" s="77"/>
    </row>
    <row r="652" spans="1:5" ht="30" customHeight="1" x14ac:dyDescent="0.3">
      <c r="A652" s="3" t="str">
        <f>C652&amp;COUNTIF($C$5:C652,C652)</f>
        <v>0</v>
      </c>
      <c r="B652" s="78">
        <v>648</v>
      </c>
      <c r="C652" s="76"/>
      <c r="D652" s="76"/>
      <c r="E652" s="77"/>
    </row>
    <row r="653" spans="1:5" ht="30" customHeight="1" x14ac:dyDescent="0.3">
      <c r="A653" s="3" t="str">
        <f>C653&amp;COUNTIF($C$5:C653,C653)</f>
        <v>0</v>
      </c>
      <c r="B653" s="78">
        <v>649</v>
      </c>
      <c r="C653" s="76"/>
      <c r="D653" s="76"/>
      <c r="E653" s="77"/>
    </row>
    <row r="654" spans="1:5" ht="30" customHeight="1" x14ac:dyDescent="0.3">
      <c r="A654" s="3" t="str">
        <f>C654&amp;COUNTIF($C$5:C654,C654)</f>
        <v>0</v>
      </c>
      <c r="B654" s="78">
        <v>650</v>
      </c>
      <c r="C654" s="76"/>
      <c r="D654" s="76"/>
      <c r="E654" s="77"/>
    </row>
    <row r="655" spans="1:5" ht="30" customHeight="1" x14ac:dyDescent="0.3">
      <c r="A655" s="3" t="str">
        <f>C655&amp;COUNTIF($C$5:C655,C655)</f>
        <v>0</v>
      </c>
      <c r="B655" s="78">
        <v>651</v>
      </c>
      <c r="C655" s="76"/>
      <c r="D655" s="76"/>
      <c r="E655" s="77"/>
    </row>
    <row r="656" spans="1:5" ht="30" customHeight="1" x14ac:dyDescent="0.3">
      <c r="A656" s="3" t="str">
        <f>C656&amp;COUNTIF($C$5:C656,C656)</f>
        <v>0</v>
      </c>
      <c r="B656" s="78">
        <v>652</v>
      </c>
      <c r="C656" s="76"/>
      <c r="D656" s="76"/>
      <c r="E656" s="77"/>
    </row>
    <row r="657" spans="1:5" ht="30" customHeight="1" x14ac:dyDescent="0.3">
      <c r="A657" s="3" t="str">
        <f>C657&amp;COUNTIF($C$5:C657,C657)</f>
        <v>0</v>
      </c>
      <c r="B657" s="78">
        <v>653</v>
      </c>
      <c r="C657" s="76"/>
      <c r="D657" s="76"/>
      <c r="E657" s="77"/>
    </row>
    <row r="658" spans="1:5" ht="30" customHeight="1" x14ac:dyDescent="0.3">
      <c r="A658" s="3" t="str">
        <f>C658&amp;COUNTIF($C$5:C658,C658)</f>
        <v>0</v>
      </c>
      <c r="B658" s="78">
        <v>654</v>
      </c>
      <c r="C658" s="76"/>
      <c r="D658" s="76"/>
      <c r="E658" s="77"/>
    </row>
    <row r="659" spans="1:5" ht="30" customHeight="1" x14ac:dyDescent="0.3">
      <c r="A659" s="3" t="str">
        <f>C659&amp;COUNTIF($C$5:C659,C659)</f>
        <v>0</v>
      </c>
      <c r="B659" s="78">
        <v>655</v>
      </c>
      <c r="C659" s="76"/>
      <c r="D659" s="76"/>
      <c r="E659" s="77"/>
    </row>
    <row r="660" spans="1:5" ht="30" customHeight="1" x14ac:dyDescent="0.3">
      <c r="A660" s="3" t="str">
        <f>C660&amp;COUNTIF($C$5:C660,C660)</f>
        <v>0</v>
      </c>
      <c r="B660" s="78">
        <v>656</v>
      </c>
      <c r="C660" s="76"/>
      <c r="D660" s="76"/>
      <c r="E660" s="77"/>
    </row>
    <row r="661" spans="1:5" ht="30" customHeight="1" x14ac:dyDescent="0.3">
      <c r="A661" s="3" t="str">
        <f>C661&amp;COUNTIF($C$5:C661,C661)</f>
        <v>0</v>
      </c>
      <c r="B661" s="78">
        <v>657</v>
      </c>
      <c r="C661" s="76"/>
      <c r="D661" s="76"/>
      <c r="E661" s="77"/>
    </row>
    <row r="662" spans="1:5" ht="30" customHeight="1" x14ac:dyDescent="0.3">
      <c r="A662" s="3" t="str">
        <f>C662&amp;COUNTIF($C$5:C662,C662)</f>
        <v>0</v>
      </c>
      <c r="B662" s="78">
        <v>658</v>
      </c>
      <c r="C662" s="76"/>
      <c r="D662" s="76"/>
      <c r="E662" s="77"/>
    </row>
    <row r="663" spans="1:5" ht="30" customHeight="1" x14ac:dyDescent="0.3">
      <c r="A663" s="3" t="str">
        <f>C663&amp;COUNTIF($C$5:C663,C663)</f>
        <v>0</v>
      </c>
      <c r="B663" s="78">
        <v>659</v>
      </c>
      <c r="C663" s="76"/>
      <c r="D663" s="76"/>
      <c r="E663" s="77"/>
    </row>
    <row r="664" spans="1:5" ht="30" customHeight="1" x14ac:dyDescent="0.3">
      <c r="A664" s="3" t="str">
        <f>C664&amp;COUNTIF($C$5:C664,C664)</f>
        <v>0</v>
      </c>
      <c r="B664" s="78">
        <v>660</v>
      </c>
      <c r="C664" s="76"/>
      <c r="D664" s="76"/>
      <c r="E664" s="77"/>
    </row>
    <row r="665" spans="1:5" ht="30" customHeight="1" x14ac:dyDescent="0.3">
      <c r="A665" s="3" t="str">
        <f>C665&amp;COUNTIF($C$5:C665,C665)</f>
        <v>0</v>
      </c>
      <c r="B665" s="78">
        <v>661</v>
      </c>
      <c r="C665" s="76"/>
      <c r="D665" s="76"/>
      <c r="E665" s="77"/>
    </row>
    <row r="666" spans="1:5" ht="30" customHeight="1" x14ac:dyDescent="0.3">
      <c r="A666" s="3" t="str">
        <f>C666&amp;COUNTIF($C$5:C666,C666)</f>
        <v>0</v>
      </c>
      <c r="B666" s="78">
        <v>662</v>
      </c>
      <c r="C666" s="76"/>
      <c r="D666" s="76"/>
      <c r="E666" s="77"/>
    </row>
    <row r="667" spans="1:5" ht="30" customHeight="1" x14ac:dyDescent="0.3">
      <c r="A667" s="3" t="str">
        <f>C667&amp;COUNTIF($C$5:C667,C667)</f>
        <v>0</v>
      </c>
      <c r="B667" s="78">
        <v>663</v>
      </c>
      <c r="C667" s="76"/>
      <c r="D667" s="76"/>
      <c r="E667" s="77"/>
    </row>
    <row r="668" spans="1:5" ht="30" customHeight="1" x14ac:dyDescent="0.3">
      <c r="A668" s="3" t="str">
        <f>C668&amp;COUNTIF($C$5:C668,C668)</f>
        <v>0</v>
      </c>
      <c r="B668" s="78">
        <v>664</v>
      </c>
      <c r="C668" s="76"/>
      <c r="D668" s="76"/>
      <c r="E668" s="77"/>
    </row>
    <row r="669" spans="1:5" ht="30" customHeight="1" x14ac:dyDescent="0.3">
      <c r="A669" s="3" t="str">
        <f>C669&amp;COUNTIF($C$5:C669,C669)</f>
        <v>0</v>
      </c>
      <c r="B669" s="78">
        <v>665</v>
      </c>
      <c r="C669" s="76"/>
      <c r="D669" s="76"/>
      <c r="E669" s="77"/>
    </row>
    <row r="670" spans="1:5" ht="30" customHeight="1" x14ac:dyDescent="0.3">
      <c r="A670" s="3" t="str">
        <f>C670&amp;COUNTIF($C$5:C670,C670)</f>
        <v>0</v>
      </c>
      <c r="B670" s="78">
        <v>666</v>
      </c>
      <c r="C670" s="76"/>
      <c r="D670" s="76"/>
      <c r="E670" s="77"/>
    </row>
    <row r="671" spans="1:5" ht="30" customHeight="1" x14ac:dyDescent="0.3">
      <c r="A671" s="3" t="str">
        <f>C671&amp;COUNTIF($C$5:C671,C671)</f>
        <v>0</v>
      </c>
      <c r="B671" s="78">
        <v>667</v>
      </c>
      <c r="C671" s="76"/>
      <c r="D671" s="76"/>
      <c r="E671" s="77"/>
    </row>
    <row r="672" spans="1:5" ht="30" customHeight="1" x14ac:dyDescent="0.3">
      <c r="A672" s="3" t="str">
        <f>C672&amp;COUNTIF($C$5:C672,C672)</f>
        <v>0</v>
      </c>
      <c r="B672" s="78">
        <v>668</v>
      </c>
      <c r="C672" s="76"/>
      <c r="D672" s="76"/>
      <c r="E672" s="77"/>
    </row>
    <row r="673" spans="1:5" ht="30" customHeight="1" x14ac:dyDescent="0.3">
      <c r="A673" s="3" t="str">
        <f>C673&amp;COUNTIF($C$5:C673,C673)</f>
        <v>0</v>
      </c>
      <c r="B673" s="78">
        <v>669</v>
      </c>
      <c r="C673" s="76"/>
      <c r="D673" s="76"/>
      <c r="E673" s="77"/>
    </row>
    <row r="674" spans="1:5" ht="30" customHeight="1" x14ac:dyDescent="0.3">
      <c r="A674" s="3" t="str">
        <f>C674&amp;COUNTIF($C$5:C674,C674)</f>
        <v>0</v>
      </c>
      <c r="B674" s="78">
        <v>670</v>
      </c>
      <c r="C674" s="76"/>
      <c r="D674" s="76"/>
      <c r="E674" s="77"/>
    </row>
    <row r="675" spans="1:5" ht="30" customHeight="1" x14ac:dyDescent="0.3">
      <c r="A675" s="3" t="str">
        <f>C675&amp;COUNTIF($C$5:C675,C675)</f>
        <v>0</v>
      </c>
      <c r="B675" s="78">
        <v>671</v>
      </c>
      <c r="C675" s="76"/>
      <c r="D675" s="76"/>
      <c r="E675" s="77"/>
    </row>
    <row r="676" spans="1:5" ht="30" customHeight="1" x14ac:dyDescent="0.3">
      <c r="A676" s="3" t="str">
        <f>C676&amp;COUNTIF($C$5:C676,C676)</f>
        <v>0</v>
      </c>
      <c r="B676" s="78">
        <v>672</v>
      </c>
      <c r="C676" s="76"/>
      <c r="D676" s="76"/>
      <c r="E676" s="77"/>
    </row>
    <row r="677" spans="1:5" ht="30" customHeight="1" x14ac:dyDescent="0.3">
      <c r="A677" s="3" t="str">
        <f>C677&amp;COUNTIF($C$5:C677,C677)</f>
        <v>0</v>
      </c>
      <c r="B677" s="78">
        <v>673</v>
      </c>
      <c r="C677" s="76"/>
      <c r="D677" s="76"/>
      <c r="E677" s="77"/>
    </row>
    <row r="678" spans="1:5" ht="30" customHeight="1" x14ac:dyDescent="0.3">
      <c r="A678" s="3" t="str">
        <f>C678&amp;COUNTIF($C$5:C678,C678)</f>
        <v>0</v>
      </c>
      <c r="B678" s="78">
        <v>674</v>
      </c>
      <c r="C678" s="76"/>
      <c r="D678" s="76"/>
      <c r="E678" s="77"/>
    </row>
    <row r="679" spans="1:5" ht="30" customHeight="1" x14ac:dyDescent="0.3">
      <c r="A679" s="3" t="str">
        <f>C679&amp;COUNTIF($C$5:C679,C679)</f>
        <v>0</v>
      </c>
      <c r="B679" s="78">
        <v>675</v>
      </c>
      <c r="C679" s="76"/>
      <c r="D679" s="76"/>
      <c r="E679" s="77"/>
    </row>
    <row r="680" spans="1:5" ht="30" customHeight="1" x14ac:dyDescent="0.3">
      <c r="A680" s="3" t="str">
        <f>C680&amp;COUNTIF($C$5:C680,C680)</f>
        <v>0</v>
      </c>
      <c r="B680" s="78">
        <v>676</v>
      </c>
      <c r="C680" s="76"/>
      <c r="D680" s="76"/>
      <c r="E680" s="77"/>
    </row>
    <row r="681" spans="1:5" ht="30" customHeight="1" x14ac:dyDescent="0.3">
      <c r="A681" s="3" t="str">
        <f>C681&amp;COUNTIF($C$5:C681,C681)</f>
        <v>0</v>
      </c>
      <c r="B681" s="78">
        <v>677</v>
      </c>
      <c r="C681" s="76"/>
      <c r="D681" s="76"/>
      <c r="E681" s="77"/>
    </row>
    <row r="682" spans="1:5" ht="30" customHeight="1" x14ac:dyDescent="0.3">
      <c r="A682" s="3" t="str">
        <f>C682&amp;COUNTIF($C$5:C682,C682)</f>
        <v>0</v>
      </c>
      <c r="B682" s="78">
        <v>678</v>
      </c>
      <c r="C682" s="76"/>
      <c r="D682" s="76"/>
      <c r="E682" s="77"/>
    </row>
    <row r="683" spans="1:5" ht="30" customHeight="1" x14ac:dyDescent="0.3">
      <c r="A683" s="3" t="str">
        <f>C683&amp;COUNTIF($C$5:C683,C683)</f>
        <v>0</v>
      </c>
      <c r="B683" s="78">
        <v>679</v>
      </c>
      <c r="C683" s="76"/>
      <c r="D683" s="76"/>
      <c r="E683" s="77"/>
    </row>
    <row r="684" spans="1:5" ht="30" customHeight="1" x14ac:dyDescent="0.3">
      <c r="A684" s="3" t="str">
        <f>C684&amp;COUNTIF($C$5:C684,C684)</f>
        <v>0</v>
      </c>
      <c r="B684" s="78">
        <v>680</v>
      </c>
      <c r="C684" s="76"/>
      <c r="D684" s="76"/>
      <c r="E684" s="77"/>
    </row>
    <row r="685" spans="1:5" ht="30" customHeight="1" x14ac:dyDescent="0.3">
      <c r="A685" s="3" t="str">
        <f>C685&amp;COUNTIF($C$5:C685,C685)</f>
        <v>0</v>
      </c>
      <c r="B685" s="78">
        <v>681</v>
      </c>
      <c r="C685" s="76"/>
      <c r="D685" s="76"/>
      <c r="E685" s="77"/>
    </row>
    <row r="686" spans="1:5" ht="30" customHeight="1" x14ac:dyDescent="0.3">
      <c r="A686" s="3" t="str">
        <f>C686&amp;COUNTIF($C$5:C686,C686)</f>
        <v>0</v>
      </c>
      <c r="B686" s="78">
        <v>682</v>
      </c>
      <c r="C686" s="76"/>
      <c r="D686" s="76"/>
      <c r="E686" s="77"/>
    </row>
    <row r="687" spans="1:5" ht="30" customHeight="1" x14ac:dyDescent="0.3">
      <c r="A687" s="3" t="str">
        <f>C687&amp;COUNTIF($C$5:C687,C687)</f>
        <v>0</v>
      </c>
      <c r="B687" s="78">
        <v>683</v>
      </c>
      <c r="C687" s="76"/>
      <c r="D687" s="76"/>
      <c r="E687" s="77"/>
    </row>
    <row r="688" spans="1:5" ht="30" customHeight="1" x14ac:dyDescent="0.3">
      <c r="A688" s="3" t="str">
        <f>C688&amp;COUNTIF($C$5:C688,C688)</f>
        <v>0</v>
      </c>
      <c r="B688" s="78">
        <v>684</v>
      </c>
      <c r="C688" s="76"/>
      <c r="D688" s="76"/>
      <c r="E688" s="77"/>
    </row>
    <row r="689" spans="1:5" ht="30" customHeight="1" x14ac:dyDescent="0.3">
      <c r="A689" s="3" t="str">
        <f>C689&amp;COUNTIF($C$5:C689,C689)</f>
        <v>0</v>
      </c>
      <c r="B689" s="78">
        <v>685</v>
      </c>
      <c r="C689" s="76"/>
      <c r="D689" s="76"/>
      <c r="E689" s="77"/>
    </row>
    <row r="690" spans="1:5" ht="30" customHeight="1" x14ac:dyDescent="0.3">
      <c r="A690" s="3" t="str">
        <f>C690&amp;COUNTIF($C$5:C690,C690)</f>
        <v>0</v>
      </c>
      <c r="B690" s="78">
        <v>686</v>
      </c>
      <c r="C690" s="76"/>
      <c r="D690" s="76"/>
      <c r="E690" s="77"/>
    </row>
    <row r="691" spans="1:5" ht="30" customHeight="1" x14ac:dyDescent="0.3">
      <c r="A691" s="3" t="str">
        <f>C691&amp;COUNTIF($C$5:C691,C691)</f>
        <v>0</v>
      </c>
      <c r="B691" s="78">
        <v>687</v>
      </c>
      <c r="C691" s="76"/>
      <c r="D691" s="76"/>
      <c r="E691" s="77"/>
    </row>
    <row r="692" spans="1:5" ht="30" customHeight="1" x14ac:dyDescent="0.3">
      <c r="A692" s="3" t="str">
        <f>C692&amp;COUNTIF($C$5:C692,C692)</f>
        <v>0</v>
      </c>
      <c r="B692" s="78">
        <v>688</v>
      </c>
      <c r="C692" s="76"/>
      <c r="D692" s="76"/>
      <c r="E692" s="77"/>
    </row>
    <row r="693" spans="1:5" ht="30" customHeight="1" x14ac:dyDescent="0.3">
      <c r="A693" s="3" t="str">
        <f>C693&amp;COUNTIF($C$5:C693,C693)</f>
        <v>0</v>
      </c>
      <c r="B693" s="78">
        <v>689</v>
      </c>
      <c r="C693" s="76"/>
      <c r="D693" s="76"/>
      <c r="E693" s="77"/>
    </row>
    <row r="694" spans="1:5" ht="30" customHeight="1" x14ac:dyDescent="0.3">
      <c r="A694" s="3" t="str">
        <f>C694&amp;COUNTIF($C$5:C694,C694)</f>
        <v>0</v>
      </c>
      <c r="B694" s="78">
        <v>690</v>
      </c>
      <c r="C694" s="76"/>
      <c r="D694" s="76"/>
      <c r="E694" s="77"/>
    </row>
    <row r="695" spans="1:5" ht="30" customHeight="1" x14ac:dyDescent="0.3">
      <c r="A695" s="3" t="str">
        <f>C695&amp;COUNTIF($C$5:C695,C695)</f>
        <v>0</v>
      </c>
      <c r="B695" s="78">
        <v>691</v>
      </c>
      <c r="C695" s="76"/>
      <c r="D695" s="76"/>
      <c r="E695" s="77"/>
    </row>
    <row r="696" spans="1:5" ht="30" customHeight="1" x14ac:dyDescent="0.3">
      <c r="A696" s="3" t="str">
        <f>C696&amp;COUNTIF($C$5:C696,C696)</f>
        <v>0</v>
      </c>
      <c r="B696" s="78">
        <v>692</v>
      </c>
      <c r="C696" s="76"/>
      <c r="D696" s="76"/>
      <c r="E696" s="77"/>
    </row>
    <row r="697" spans="1:5" ht="30" customHeight="1" x14ac:dyDescent="0.3">
      <c r="A697" s="3" t="str">
        <f>C697&amp;COUNTIF($C$5:C697,C697)</f>
        <v>0</v>
      </c>
      <c r="B697" s="78">
        <v>693</v>
      </c>
      <c r="C697" s="76"/>
      <c r="D697" s="76"/>
      <c r="E697" s="77"/>
    </row>
    <row r="698" spans="1:5" ht="30" customHeight="1" x14ac:dyDescent="0.3">
      <c r="A698" s="3" t="str">
        <f>C698&amp;COUNTIF($C$5:C698,C698)</f>
        <v>0</v>
      </c>
      <c r="B698" s="78">
        <v>694</v>
      </c>
      <c r="C698" s="76"/>
      <c r="D698" s="76"/>
      <c r="E698" s="77"/>
    </row>
    <row r="699" spans="1:5" ht="30" customHeight="1" x14ac:dyDescent="0.3">
      <c r="A699" s="3" t="str">
        <f>C699&amp;COUNTIF($C$5:C699,C699)</f>
        <v>0</v>
      </c>
      <c r="B699" s="78">
        <v>695</v>
      </c>
      <c r="C699" s="76"/>
      <c r="D699" s="76"/>
      <c r="E699" s="77"/>
    </row>
    <row r="700" spans="1:5" ht="30" customHeight="1" x14ac:dyDescent="0.3">
      <c r="A700" s="3" t="str">
        <f>C700&amp;COUNTIF($C$5:C700,C700)</f>
        <v>0</v>
      </c>
      <c r="B700" s="78">
        <v>696</v>
      </c>
      <c r="C700" s="76"/>
      <c r="D700" s="76"/>
      <c r="E700" s="77"/>
    </row>
    <row r="701" spans="1:5" ht="30" customHeight="1" x14ac:dyDescent="0.3">
      <c r="A701" s="3" t="str">
        <f>C701&amp;COUNTIF($C$5:C701,C701)</f>
        <v>0</v>
      </c>
      <c r="B701" s="78">
        <v>697</v>
      </c>
      <c r="C701" s="76"/>
      <c r="D701" s="76"/>
      <c r="E701" s="77"/>
    </row>
    <row r="702" spans="1:5" ht="30" customHeight="1" x14ac:dyDescent="0.3">
      <c r="A702" s="3" t="str">
        <f>C702&amp;COUNTIF($C$5:C702,C702)</f>
        <v>0</v>
      </c>
      <c r="B702" s="78">
        <v>698</v>
      </c>
      <c r="C702" s="76"/>
      <c r="D702" s="76"/>
      <c r="E702" s="77"/>
    </row>
    <row r="703" spans="1:5" ht="30" customHeight="1" x14ac:dyDescent="0.3">
      <c r="A703" s="3" t="str">
        <f>C703&amp;COUNTIF($C$5:C703,C703)</f>
        <v>0</v>
      </c>
      <c r="B703" s="78">
        <v>699</v>
      </c>
      <c r="C703" s="76"/>
      <c r="D703" s="76"/>
      <c r="E703" s="77"/>
    </row>
    <row r="704" spans="1:5" ht="30" customHeight="1" x14ac:dyDescent="0.3">
      <c r="A704" s="3" t="str">
        <f>C704&amp;COUNTIF($C$5:C704,C704)</f>
        <v>0</v>
      </c>
      <c r="B704" s="78">
        <v>700</v>
      </c>
      <c r="C704" s="76"/>
      <c r="D704" s="76"/>
      <c r="E704" s="77"/>
    </row>
    <row r="705" spans="1:5" ht="30" customHeight="1" x14ac:dyDescent="0.3">
      <c r="A705" s="3" t="str">
        <f>C705&amp;COUNTIF($C$5:C705,C705)</f>
        <v>0</v>
      </c>
      <c r="B705" s="78">
        <v>701</v>
      </c>
      <c r="C705" s="76"/>
      <c r="D705" s="76"/>
      <c r="E705" s="77"/>
    </row>
    <row r="706" spans="1:5" ht="30" customHeight="1" x14ac:dyDescent="0.3">
      <c r="A706" s="3" t="str">
        <f>C706&amp;COUNTIF($C$5:C706,C706)</f>
        <v>0</v>
      </c>
      <c r="B706" s="78">
        <v>702</v>
      </c>
      <c r="C706" s="76"/>
      <c r="D706" s="76"/>
      <c r="E706" s="77"/>
    </row>
    <row r="707" spans="1:5" ht="30" customHeight="1" x14ac:dyDescent="0.3">
      <c r="A707" s="3" t="str">
        <f>C707&amp;COUNTIF($C$5:C707,C707)</f>
        <v>0</v>
      </c>
      <c r="B707" s="78">
        <v>703</v>
      </c>
      <c r="C707" s="76"/>
      <c r="D707" s="76"/>
      <c r="E707" s="77"/>
    </row>
    <row r="708" spans="1:5" ht="30" customHeight="1" x14ac:dyDescent="0.3">
      <c r="A708" s="3" t="str">
        <f>C708&amp;COUNTIF($C$5:C708,C708)</f>
        <v>0</v>
      </c>
      <c r="B708" s="78">
        <v>704</v>
      </c>
      <c r="C708" s="76"/>
      <c r="D708" s="76"/>
      <c r="E708" s="77"/>
    </row>
    <row r="709" spans="1:5" ht="30" customHeight="1" x14ac:dyDescent="0.3">
      <c r="A709" s="3" t="str">
        <f>C709&amp;COUNTIF($C$5:C709,C709)</f>
        <v>0</v>
      </c>
      <c r="B709" s="78">
        <v>705</v>
      </c>
      <c r="C709" s="76"/>
      <c r="D709" s="76"/>
      <c r="E709" s="77"/>
    </row>
    <row r="710" spans="1:5" ht="30" customHeight="1" x14ac:dyDescent="0.3">
      <c r="A710" s="3" t="str">
        <f>C710&amp;COUNTIF($C$5:C710,C710)</f>
        <v>0</v>
      </c>
      <c r="B710" s="78">
        <v>706</v>
      </c>
      <c r="C710" s="76"/>
      <c r="D710" s="76"/>
      <c r="E710" s="77"/>
    </row>
    <row r="711" spans="1:5" ht="30" customHeight="1" x14ac:dyDescent="0.3">
      <c r="A711" s="3" t="str">
        <f>C711&amp;COUNTIF($C$5:C711,C711)</f>
        <v>0</v>
      </c>
      <c r="B711" s="78">
        <v>707</v>
      </c>
      <c r="C711" s="76"/>
      <c r="D711" s="76"/>
      <c r="E711" s="77"/>
    </row>
    <row r="712" spans="1:5" ht="30" customHeight="1" x14ac:dyDescent="0.3">
      <c r="A712" s="3" t="str">
        <f>C712&amp;COUNTIF($C$5:C712,C712)</f>
        <v>0</v>
      </c>
      <c r="B712" s="78">
        <v>708</v>
      </c>
      <c r="C712" s="76"/>
      <c r="D712" s="76"/>
      <c r="E712" s="77"/>
    </row>
    <row r="713" spans="1:5" ht="30" customHeight="1" x14ac:dyDescent="0.3">
      <c r="A713" s="3" t="str">
        <f>C713&amp;COUNTIF($C$5:C713,C713)</f>
        <v>0</v>
      </c>
      <c r="B713" s="78">
        <v>709</v>
      </c>
      <c r="C713" s="76"/>
      <c r="D713" s="76"/>
      <c r="E713" s="77"/>
    </row>
    <row r="714" spans="1:5" ht="30" customHeight="1" x14ac:dyDescent="0.3">
      <c r="A714" s="3" t="str">
        <f>C714&amp;COUNTIF($C$5:C714,C714)</f>
        <v>0</v>
      </c>
      <c r="B714" s="78">
        <v>710</v>
      </c>
      <c r="C714" s="76"/>
      <c r="D714" s="76"/>
      <c r="E714" s="77"/>
    </row>
    <row r="715" spans="1:5" ht="30" customHeight="1" x14ac:dyDescent="0.3">
      <c r="A715" s="3" t="str">
        <f>C715&amp;COUNTIF($C$5:C715,C715)</f>
        <v>0</v>
      </c>
      <c r="B715" s="78">
        <v>711</v>
      </c>
      <c r="C715" s="76"/>
      <c r="D715" s="76"/>
      <c r="E715" s="77"/>
    </row>
    <row r="716" spans="1:5" ht="30" customHeight="1" x14ac:dyDescent="0.3">
      <c r="A716" s="3" t="str">
        <f>C716&amp;COUNTIF($C$5:C716,C716)</f>
        <v>0</v>
      </c>
      <c r="B716" s="78">
        <v>712</v>
      </c>
      <c r="C716" s="76"/>
      <c r="D716" s="76"/>
      <c r="E716" s="77"/>
    </row>
    <row r="717" spans="1:5" ht="30" customHeight="1" x14ac:dyDescent="0.3">
      <c r="A717" s="3" t="str">
        <f>C717&amp;COUNTIF($C$5:C717,C717)</f>
        <v>0</v>
      </c>
      <c r="B717" s="78">
        <v>713</v>
      </c>
      <c r="C717" s="76"/>
      <c r="D717" s="76"/>
      <c r="E717" s="77"/>
    </row>
    <row r="718" spans="1:5" ht="30" customHeight="1" x14ac:dyDescent="0.3">
      <c r="A718" s="3" t="str">
        <f>C718&amp;COUNTIF($C$5:C718,C718)</f>
        <v>0</v>
      </c>
      <c r="B718" s="78">
        <v>714</v>
      </c>
      <c r="C718" s="76"/>
      <c r="D718" s="76"/>
      <c r="E718" s="77"/>
    </row>
    <row r="719" spans="1:5" ht="30" customHeight="1" x14ac:dyDescent="0.3">
      <c r="A719" s="3" t="str">
        <f>C719&amp;COUNTIF($C$5:C719,C719)</f>
        <v>0</v>
      </c>
      <c r="B719" s="78">
        <v>715</v>
      </c>
      <c r="C719" s="76"/>
      <c r="D719" s="76"/>
      <c r="E719" s="77"/>
    </row>
    <row r="720" spans="1:5" ht="30" customHeight="1" x14ac:dyDescent="0.3">
      <c r="A720" s="3" t="str">
        <f>C720&amp;COUNTIF($C$5:C720,C720)</f>
        <v>0</v>
      </c>
      <c r="B720" s="78">
        <v>716</v>
      </c>
      <c r="C720" s="76"/>
      <c r="D720" s="76"/>
      <c r="E720" s="77"/>
    </row>
    <row r="721" spans="1:5" ht="30" customHeight="1" x14ac:dyDescent="0.3">
      <c r="A721" s="3" t="str">
        <f>C721&amp;COUNTIF($C$5:C721,C721)</f>
        <v>0</v>
      </c>
      <c r="B721" s="78">
        <v>717</v>
      </c>
      <c r="C721" s="76"/>
      <c r="D721" s="76"/>
      <c r="E721" s="77"/>
    </row>
    <row r="722" spans="1:5" ht="30" customHeight="1" x14ac:dyDescent="0.3">
      <c r="A722" s="3" t="str">
        <f>C722&amp;COUNTIF($C$5:C722,C722)</f>
        <v>0</v>
      </c>
      <c r="B722" s="78">
        <v>718</v>
      </c>
      <c r="C722" s="76"/>
      <c r="D722" s="76"/>
      <c r="E722" s="77"/>
    </row>
    <row r="723" spans="1:5" ht="30" customHeight="1" x14ac:dyDescent="0.3">
      <c r="A723" s="3" t="str">
        <f>C723&amp;COUNTIF($C$5:C723,C723)</f>
        <v>0</v>
      </c>
      <c r="B723" s="78">
        <v>719</v>
      </c>
      <c r="C723" s="76"/>
      <c r="D723" s="76"/>
      <c r="E723" s="77"/>
    </row>
    <row r="724" spans="1:5" ht="30" customHeight="1" x14ac:dyDescent="0.3">
      <c r="A724" s="3" t="str">
        <f>C724&amp;COUNTIF($C$5:C724,C724)</f>
        <v>0</v>
      </c>
      <c r="B724" s="78">
        <v>720</v>
      </c>
      <c r="C724" s="76"/>
      <c r="D724" s="76"/>
      <c r="E724" s="77"/>
    </row>
    <row r="725" spans="1:5" ht="30" customHeight="1" x14ac:dyDescent="0.3">
      <c r="A725" s="3" t="str">
        <f>C725&amp;COUNTIF($C$5:C725,C725)</f>
        <v>0</v>
      </c>
      <c r="B725" s="78">
        <v>721</v>
      </c>
      <c r="C725" s="76"/>
      <c r="D725" s="76"/>
      <c r="E725" s="77"/>
    </row>
    <row r="726" spans="1:5" ht="30" customHeight="1" x14ac:dyDescent="0.3">
      <c r="A726" s="3" t="str">
        <f>C726&amp;COUNTIF($C$5:C726,C726)</f>
        <v>0</v>
      </c>
      <c r="B726" s="78">
        <v>722</v>
      </c>
      <c r="C726" s="76"/>
      <c r="D726" s="76"/>
      <c r="E726" s="77"/>
    </row>
    <row r="727" spans="1:5" ht="30" customHeight="1" x14ac:dyDescent="0.3">
      <c r="A727" s="3" t="str">
        <f>C727&amp;COUNTIF($C$5:C727,C727)</f>
        <v>0</v>
      </c>
      <c r="B727" s="78">
        <v>723</v>
      </c>
      <c r="C727" s="76"/>
      <c r="D727" s="76"/>
      <c r="E727" s="77"/>
    </row>
    <row r="728" spans="1:5" ht="30" customHeight="1" x14ac:dyDescent="0.3">
      <c r="A728" s="3" t="str">
        <f>C728&amp;COUNTIF($C$5:C728,C728)</f>
        <v>0</v>
      </c>
      <c r="B728" s="78">
        <v>724</v>
      </c>
      <c r="C728" s="76"/>
      <c r="D728" s="76"/>
      <c r="E728" s="77"/>
    </row>
    <row r="729" spans="1:5" ht="30" customHeight="1" x14ac:dyDescent="0.3">
      <c r="A729" s="3" t="str">
        <f>C729&amp;COUNTIF($C$5:C729,C729)</f>
        <v>0</v>
      </c>
      <c r="B729" s="78">
        <v>725</v>
      </c>
      <c r="C729" s="76"/>
      <c r="D729" s="76"/>
      <c r="E729" s="77"/>
    </row>
    <row r="730" spans="1:5" ht="30" customHeight="1" x14ac:dyDescent="0.3">
      <c r="A730" s="3" t="str">
        <f>C730&amp;COUNTIF($C$5:C730,C730)</f>
        <v>0</v>
      </c>
      <c r="B730" s="78">
        <v>726</v>
      </c>
      <c r="C730" s="76"/>
      <c r="D730" s="76"/>
      <c r="E730" s="77"/>
    </row>
    <row r="731" spans="1:5" ht="30" customHeight="1" x14ac:dyDescent="0.3">
      <c r="A731" s="3" t="str">
        <f>C731&amp;COUNTIF($C$5:C731,C731)</f>
        <v>0</v>
      </c>
      <c r="B731" s="78">
        <v>727</v>
      </c>
      <c r="C731" s="76"/>
      <c r="D731" s="76"/>
      <c r="E731" s="77"/>
    </row>
    <row r="732" spans="1:5" ht="30" customHeight="1" x14ac:dyDescent="0.3">
      <c r="A732" s="3" t="str">
        <f>C732&amp;COUNTIF($C$5:C732,C732)</f>
        <v>0</v>
      </c>
      <c r="B732" s="78">
        <v>728</v>
      </c>
      <c r="C732" s="76"/>
      <c r="D732" s="76"/>
      <c r="E732" s="77"/>
    </row>
    <row r="733" spans="1:5" ht="30" customHeight="1" x14ac:dyDescent="0.3">
      <c r="A733" s="3" t="str">
        <f>C733&amp;COUNTIF($C$5:C733,C733)</f>
        <v>0</v>
      </c>
      <c r="B733" s="78">
        <v>729</v>
      </c>
      <c r="C733" s="76"/>
      <c r="D733" s="76"/>
      <c r="E733" s="77"/>
    </row>
    <row r="734" spans="1:5" ht="30" customHeight="1" x14ac:dyDescent="0.3">
      <c r="A734" s="3" t="str">
        <f>C734&amp;COUNTIF($C$5:C734,C734)</f>
        <v>0</v>
      </c>
      <c r="B734" s="78">
        <v>730</v>
      </c>
      <c r="C734" s="76"/>
      <c r="D734" s="76"/>
      <c r="E734" s="77"/>
    </row>
    <row r="735" spans="1:5" ht="30" customHeight="1" x14ac:dyDescent="0.3">
      <c r="A735" s="3" t="str">
        <f>C735&amp;COUNTIF($C$5:C735,C735)</f>
        <v>0</v>
      </c>
      <c r="B735" s="78">
        <v>731</v>
      </c>
      <c r="C735" s="76"/>
      <c r="D735" s="76"/>
      <c r="E735" s="77"/>
    </row>
    <row r="736" spans="1:5" ht="30" customHeight="1" x14ac:dyDescent="0.3">
      <c r="A736" s="3" t="str">
        <f>C736&amp;COUNTIF($C$5:C736,C736)</f>
        <v>0</v>
      </c>
      <c r="B736" s="78">
        <v>732</v>
      </c>
      <c r="C736" s="76"/>
      <c r="D736" s="76"/>
      <c r="E736" s="77"/>
    </row>
    <row r="737" spans="1:5" ht="30" customHeight="1" x14ac:dyDescent="0.3">
      <c r="A737" s="3" t="str">
        <f>C737&amp;COUNTIF($C$5:C737,C737)</f>
        <v>0</v>
      </c>
      <c r="B737" s="78">
        <v>733</v>
      </c>
      <c r="C737" s="76"/>
      <c r="D737" s="76"/>
      <c r="E737" s="77"/>
    </row>
    <row r="738" spans="1:5" ht="30" customHeight="1" x14ac:dyDescent="0.3">
      <c r="A738" s="3" t="str">
        <f>C738&amp;COUNTIF($C$5:C738,C738)</f>
        <v>0</v>
      </c>
      <c r="B738" s="78">
        <v>734</v>
      </c>
      <c r="C738" s="76"/>
      <c r="D738" s="76"/>
      <c r="E738" s="77"/>
    </row>
    <row r="739" spans="1:5" ht="30" customHeight="1" x14ac:dyDescent="0.3">
      <c r="A739" s="3" t="str">
        <f>C739&amp;COUNTIF($C$5:C739,C739)</f>
        <v>0</v>
      </c>
      <c r="B739" s="78">
        <v>735</v>
      </c>
      <c r="C739" s="76"/>
      <c r="D739" s="76"/>
      <c r="E739" s="77"/>
    </row>
    <row r="740" spans="1:5" ht="30" customHeight="1" x14ac:dyDescent="0.3">
      <c r="A740" s="3" t="str">
        <f>C740&amp;COUNTIF($C$5:C740,C740)</f>
        <v>0</v>
      </c>
      <c r="B740" s="78">
        <v>736</v>
      </c>
      <c r="C740" s="76"/>
      <c r="D740" s="76"/>
      <c r="E740" s="77"/>
    </row>
    <row r="741" spans="1:5" ht="30" customHeight="1" x14ac:dyDescent="0.3">
      <c r="A741" s="3" t="str">
        <f>C741&amp;COUNTIF($C$5:C741,C741)</f>
        <v>0</v>
      </c>
      <c r="B741" s="78">
        <v>737</v>
      </c>
      <c r="C741" s="76"/>
      <c r="D741" s="76"/>
      <c r="E741" s="77"/>
    </row>
    <row r="742" spans="1:5" ht="30" customHeight="1" x14ac:dyDescent="0.3">
      <c r="A742" s="3" t="str">
        <f>C742&amp;COUNTIF($C$5:C742,C742)</f>
        <v>0</v>
      </c>
      <c r="B742" s="78">
        <v>738</v>
      </c>
      <c r="C742" s="76"/>
      <c r="D742" s="76"/>
      <c r="E742" s="77"/>
    </row>
    <row r="743" spans="1:5" ht="30" customHeight="1" x14ac:dyDescent="0.3">
      <c r="A743" s="3" t="str">
        <f>C743&amp;COUNTIF($C$5:C743,C743)</f>
        <v>0</v>
      </c>
      <c r="B743" s="78">
        <v>739</v>
      </c>
      <c r="C743" s="76"/>
      <c r="D743" s="76"/>
      <c r="E743" s="77"/>
    </row>
    <row r="744" spans="1:5" ht="30" customHeight="1" x14ac:dyDescent="0.3">
      <c r="A744" s="3" t="str">
        <f>C744&amp;COUNTIF($C$5:C744,C744)</f>
        <v>0</v>
      </c>
      <c r="B744" s="78">
        <v>740</v>
      </c>
      <c r="C744" s="76"/>
      <c r="D744" s="76"/>
      <c r="E744" s="77"/>
    </row>
    <row r="745" spans="1:5" ht="30" customHeight="1" x14ac:dyDescent="0.3">
      <c r="A745" s="3" t="str">
        <f>C745&amp;COUNTIF($C$5:C745,C745)</f>
        <v>0</v>
      </c>
      <c r="B745" s="78">
        <v>741</v>
      </c>
      <c r="C745" s="76"/>
      <c r="D745" s="76"/>
      <c r="E745" s="77"/>
    </row>
    <row r="746" spans="1:5" ht="30" customHeight="1" x14ac:dyDescent="0.3">
      <c r="A746" s="3" t="str">
        <f>C746&amp;COUNTIF($C$5:C746,C746)</f>
        <v>0</v>
      </c>
      <c r="B746" s="78">
        <v>742</v>
      </c>
      <c r="C746" s="76"/>
      <c r="D746" s="76"/>
      <c r="E746" s="77"/>
    </row>
    <row r="747" spans="1:5" ht="30" customHeight="1" x14ac:dyDescent="0.3">
      <c r="A747" s="3" t="str">
        <f>C747&amp;COUNTIF($C$5:C747,C747)</f>
        <v>0</v>
      </c>
      <c r="B747" s="78">
        <v>743</v>
      </c>
      <c r="C747" s="76"/>
      <c r="D747" s="76"/>
      <c r="E747" s="77"/>
    </row>
    <row r="748" spans="1:5" ht="30" customHeight="1" x14ac:dyDescent="0.3">
      <c r="A748" s="3" t="str">
        <f>C748&amp;COUNTIF($C$5:C748,C748)</f>
        <v>0</v>
      </c>
      <c r="B748" s="78">
        <v>744</v>
      </c>
      <c r="C748" s="76"/>
      <c r="D748" s="76"/>
      <c r="E748" s="77"/>
    </row>
    <row r="749" spans="1:5" ht="30" customHeight="1" x14ac:dyDescent="0.3">
      <c r="A749" s="3" t="str">
        <f>C749&amp;COUNTIF($C$5:C749,C749)</f>
        <v>0</v>
      </c>
      <c r="B749" s="78">
        <v>745</v>
      </c>
      <c r="C749" s="76"/>
      <c r="D749" s="76"/>
      <c r="E749" s="77"/>
    </row>
    <row r="750" spans="1:5" ht="30" customHeight="1" x14ac:dyDescent="0.3">
      <c r="A750" s="3" t="str">
        <f>C750&amp;COUNTIF($C$5:C750,C750)</f>
        <v>0</v>
      </c>
      <c r="B750" s="78">
        <v>746</v>
      </c>
      <c r="C750" s="76"/>
      <c r="D750" s="76"/>
      <c r="E750" s="77"/>
    </row>
    <row r="751" spans="1:5" ht="30" customHeight="1" x14ac:dyDescent="0.3">
      <c r="A751" s="3" t="str">
        <f>C751&amp;COUNTIF($C$5:C751,C751)</f>
        <v>0</v>
      </c>
      <c r="B751" s="78">
        <v>747</v>
      </c>
      <c r="C751" s="76"/>
      <c r="D751" s="76"/>
      <c r="E751" s="77"/>
    </row>
    <row r="752" spans="1:5" ht="30" customHeight="1" x14ac:dyDescent="0.3">
      <c r="A752" s="3" t="str">
        <f>C752&amp;COUNTIF($C$5:C752,C752)</f>
        <v>0</v>
      </c>
      <c r="B752" s="78">
        <v>748</v>
      </c>
      <c r="C752" s="76"/>
      <c r="D752" s="76"/>
      <c r="E752" s="77"/>
    </row>
    <row r="753" spans="1:5" ht="30" customHeight="1" x14ac:dyDescent="0.3">
      <c r="A753" s="3" t="str">
        <f>C753&amp;COUNTIF($C$5:C753,C753)</f>
        <v>0</v>
      </c>
      <c r="B753" s="78">
        <v>749</v>
      </c>
      <c r="C753" s="76"/>
      <c r="D753" s="76"/>
      <c r="E753" s="77"/>
    </row>
    <row r="754" spans="1:5" ht="30" customHeight="1" x14ac:dyDescent="0.3">
      <c r="A754" s="3" t="str">
        <f>C754&amp;COUNTIF($C$5:C754,C754)</f>
        <v>0</v>
      </c>
      <c r="B754" s="78">
        <v>750</v>
      </c>
      <c r="C754" s="76"/>
      <c r="D754" s="76"/>
      <c r="E754" s="77"/>
    </row>
    <row r="755" spans="1:5" ht="30" customHeight="1" x14ac:dyDescent="0.3">
      <c r="A755" s="3" t="str">
        <f>C755&amp;COUNTIF($C$5:C755,C755)</f>
        <v>0</v>
      </c>
      <c r="B755" s="78">
        <v>751</v>
      </c>
      <c r="C755" s="76"/>
      <c r="D755" s="76"/>
      <c r="E755" s="77"/>
    </row>
    <row r="756" spans="1:5" ht="30" customHeight="1" x14ac:dyDescent="0.3">
      <c r="A756" s="3" t="str">
        <f>C756&amp;COUNTIF($C$5:C756,C756)</f>
        <v>0</v>
      </c>
      <c r="B756" s="78">
        <v>752</v>
      </c>
      <c r="C756" s="76"/>
      <c r="D756" s="76"/>
      <c r="E756" s="77"/>
    </row>
    <row r="757" spans="1:5" ht="30" customHeight="1" x14ac:dyDescent="0.3">
      <c r="A757" s="3" t="str">
        <f>C757&amp;COUNTIF($C$5:C757,C757)</f>
        <v>0</v>
      </c>
      <c r="B757" s="78">
        <v>753</v>
      </c>
      <c r="C757" s="76"/>
      <c r="D757" s="76"/>
      <c r="E757" s="77"/>
    </row>
    <row r="758" spans="1:5" ht="30" customHeight="1" x14ac:dyDescent="0.3">
      <c r="A758" s="3" t="str">
        <f>C758&amp;COUNTIF($C$5:C758,C758)</f>
        <v>0</v>
      </c>
      <c r="B758" s="78">
        <v>754</v>
      </c>
      <c r="C758" s="76"/>
      <c r="D758" s="76"/>
      <c r="E758" s="77"/>
    </row>
    <row r="759" spans="1:5" ht="30" customHeight="1" x14ac:dyDescent="0.3">
      <c r="A759" s="3" t="str">
        <f>C759&amp;COUNTIF($C$5:C759,C759)</f>
        <v>0</v>
      </c>
      <c r="B759" s="78">
        <v>755</v>
      </c>
      <c r="C759" s="76"/>
      <c r="D759" s="76"/>
      <c r="E759" s="77"/>
    </row>
    <row r="760" spans="1:5" ht="30" customHeight="1" x14ac:dyDescent="0.3">
      <c r="A760" s="3" t="str">
        <f>C760&amp;COUNTIF($C$5:C760,C760)</f>
        <v>0</v>
      </c>
      <c r="B760" s="78">
        <v>756</v>
      </c>
      <c r="C760" s="76"/>
      <c r="D760" s="76"/>
      <c r="E760" s="77"/>
    </row>
    <row r="761" spans="1:5" ht="30" customHeight="1" x14ac:dyDescent="0.3">
      <c r="A761" s="3" t="str">
        <f>C761&amp;COUNTIF($C$5:C761,C761)</f>
        <v>0</v>
      </c>
      <c r="B761" s="78">
        <v>757</v>
      </c>
      <c r="C761" s="76"/>
      <c r="D761" s="76"/>
      <c r="E761" s="77"/>
    </row>
    <row r="762" spans="1:5" ht="30" customHeight="1" x14ac:dyDescent="0.3">
      <c r="A762" s="3" t="str">
        <f>C762&amp;COUNTIF($C$5:C762,C762)</f>
        <v>0</v>
      </c>
      <c r="B762" s="78">
        <v>758</v>
      </c>
      <c r="C762" s="76"/>
      <c r="D762" s="76"/>
      <c r="E762" s="77"/>
    </row>
    <row r="763" spans="1:5" ht="30" customHeight="1" x14ac:dyDescent="0.3">
      <c r="A763" s="3" t="str">
        <f>C763&amp;COUNTIF($C$5:C763,C763)</f>
        <v>0</v>
      </c>
      <c r="B763" s="78">
        <v>759</v>
      </c>
      <c r="C763" s="76"/>
      <c r="D763" s="76"/>
      <c r="E763" s="77"/>
    </row>
    <row r="764" spans="1:5" ht="30" customHeight="1" x14ac:dyDescent="0.3">
      <c r="A764" s="3" t="str">
        <f>C764&amp;COUNTIF($C$5:C764,C764)</f>
        <v>0</v>
      </c>
      <c r="B764" s="78">
        <v>760</v>
      </c>
      <c r="C764" s="76"/>
      <c r="D764" s="76"/>
      <c r="E764" s="77"/>
    </row>
    <row r="765" spans="1:5" ht="30" customHeight="1" x14ac:dyDescent="0.3">
      <c r="A765" s="3" t="str">
        <f>C765&amp;COUNTIF($C$5:C765,C765)</f>
        <v>0</v>
      </c>
      <c r="B765" s="78">
        <v>761</v>
      </c>
      <c r="C765" s="76"/>
      <c r="D765" s="76"/>
      <c r="E765" s="77"/>
    </row>
    <row r="766" spans="1:5" ht="30" customHeight="1" x14ac:dyDescent="0.3">
      <c r="A766" s="3" t="str">
        <f>C766&amp;COUNTIF($C$5:C766,C766)</f>
        <v>0</v>
      </c>
      <c r="B766" s="78">
        <v>762</v>
      </c>
      <c r="C766" s="76"/>
      <c r="D766" s="76"/>
      <c r="E766" s="77"/>
    </row>
    <row r="767" spans="1:5" ht="30" customHeight="1" x14ac:dyDescent="0.3">
      <c r="A767" s="3" t="str">
        <f>C767&amp;COUNTIF($C$5:C767,C767)</f>
        <v>0</v>
      </c>
      <c r="B767" s="78">
        <v>763</v>
      </c>
      <c r="C767" s="76"/>
      <c r="D767" s="76"/>
      <c r="E767" s="77"/>
    </row>
    <row r="768" spans="1:5" ht="30" customHeight="1" x14ac:dyDescent="0.3">
      <c r="A768" s="3" t="str">
        <f>C768&amp;COUNTIF($C$5:C768,C768)</f>
        <v>0</v>
      </c>
      <c r="B768" s="78">
        <v>764</v>
      </c>
      <c r="C768" s="76"/>
      <c r="D768" s="76"/>
      <c r="E768" s="77"/>
    </row>
    <row r="769" spans="1:5" ht="30" customHeight="1" x14ac:dyDescent="0.3">
      <c r="A769" s="3" t="str">
        <f>C769&amp;COUNTIF($C$5:C769,C769)</f>
        <v>0</v>
      </c>
      <c r="B769" s="78">
        <v>765</v>
      </c>
      <c r="C769" s="76"/>
      <c r="D769" s="76"/>
      <c r="E769" s="77"/>
    </row>
    <row r="770" spans="1:5" ht="30" customHeight="1" x14ac:dyDescent="0.3">
      <c r="A770" s="3" t="str">
        <f>C770&amp;COUNTIF($C$5:C770,C770)</f>
        <v>0</v>
      </c>
      <c r="B770" s="78">
        <v>766</v>
      </c>
      <c r="C770" s="76"/>
      <c r="D770" s="76"/>
      <c r="E770" s="77"/>
    </row>
    <row r="771" spans="1:5" ht="30" customHeight="1" x14ac:dyDescent="0.3">
      <c r="A771" s="3" t="str">
        <f>C771&amp;COUNTIF($C$5:C771,C771)</f>
        <v>0</v>
      </c>
      <c r="B771" s="78">
        <v>767</v>
      </c>
      <c r="C771" s="76"/>
      <c r="D771" s="76"/>
      <c r="E771" s="77"/>
    </row>
    <row r="772" spans="1:5" ht="30" customHeight="1" x14ac:dyDescent="0.3">
      <c r="A772" s="3" t="str">
        <f>C772&amp;COUNTIF($C$5:C772,C772)</f>
        <v>0</v>
      </c>
      <c r="B772" s="78">
        <v>768</v>
      </c>
      <c r="C772" s="76"/>
      <c r="D772" s="76"/>
      <c r="E772" s="77"/>
    </row>
    <row r="773" spans="1:5" ht="30" customHeight="1" x14ac:dyDescent="0.3">
      <c r="A773" s="3" t="str">
        <f>C773&amp;COUNTIF($C$5:C773,C773)</f>
        <v>0</v>
      </c>
      <c r="B773" s="78">
        <v>769</v>
      </c>
      <c r="C773" s="76"/>
      <c r="D773" s="76"/>
      <c r="E773" s="77"/>
    </row>
    <row r="774" spans="1:5" ht="30" customHeight="1" x14ac:dyDescent="0.3">
      <c r="A774" s="3" t="str">
        <f>C774&amp;COUNTIF($C$5:C774,C774)</f>
        <v>0</v>
      </c>
      <c r="B774" s="78">
        <v>770</v>
      </c>
      <c r="C774" s="76"/>
      <c r="D774" s="76"/>
      <c r="E774" s="77"/>
    </row>
    <row r="775" spans="1:5" ht="30" customHeight="1" x14ac:dyDescent="0.3">
      <c r="A775" s="3" t="str">
        <f>C775&amp;COUNTIF($C$5:C775,C775)</f>
        <v>0</v>
      </c>
      <c r="B775" s="78">
        <v>771</v>
      </c>
      <c r="C775" s="76"/>
      <c r="D775" s="76"/>
      <c r="E775" s="77"/>
    </row>
    <row r="776" spans="1:5" ht="30" customHeight="1" x14ac:dyDescent="0.3">
      <c r="A776" s="3" t="str">
        <f>C776&amp;COUNTIF($C$5:C776,C776)</f>
        <v>0</v>
      </c>
      <c r="B776" s="78">
        <v>772</v>
      </c>
      <c r="C776" s="76"/>
      <c r="D776" s="76"/>
      <c r="E776" s="77"/>
    </row>
    <row r="777" spans="1:5" ht="30" customHeight="1" x14ac:dyDescent="0.3">
      <c r="A777" s="3" t="str">
        <f>C777&amp;COUNTIF($C$5:C777,C777)</f>
        <v>0</v>
      </c>
      <c r="B777" s="78">
        <v>773</v>
      </c>
      <c r="C777" s="76"/>
      <c r="D777" s="76"/>
      <c r="E777" s="77"/>
    </row>
    <row r="778" spans="1:5" ht="30" customHeight="1" x14ac:dyDescent="0.3">
      <c r="A778" s="3" t="str">
        <f>C778&amp;COUNTIF($C$5:C778,C778)</f>
        <v>0</v>
      </c>
      <c r="B778" s="78">
        <v>774</v>
      </c>
      <c r="C778" s="76"/>
      <c r="D778" s="76"/>
      <c r="E778" s="77"/>
    </row>
    <row r="779" spans="1:5" ht="30" customHeight="1" x14ac:dyDescent="0.3">
      <c r="A779" s="3" t="str">
        <f>C779&amp;COUNTIF($C$5:C779,C779)</f>
        <v>0</v>
      </c>
      <c r="B779" s="78">
        <v>775</v>
      </c>
      <c r="C779" s="76"/>
      <c r="D779" s="76"/>
      <c r="E779" s="77"/>
    </row>
    <row r="780" spans="1:5" ht="30" customHeight="1" x14ac:dyDescent="0.3">
      <c r="A780" s="3" t="str">
        <f>C780&amp;COUNTIF($C$5:C780,C780)</f>
        <v>0</v>
      </c>
      <c r="B780" s="78">
        <v>776</v>
      </c>
      <c r="C780" s="76"/>
      <c r="D780" s="76"/>
      <c r="E780" s="77"/>
    </row>
    <row r="781" spans="1:5" ht="30" customHeight="1" x14ac:dyDescent="0.3">
      <c r="A781" s="3" t="str">
        <f>C781&amp;COUNTIF($C$5:C781,C781)</f>
        <v>0</v>
      </c>
      <c r="B781" s="78">
        <v>777</v>
      </c>
      <c r="C781" s="76"/>
      <c r="D781" s="76"/>
      <c r="E781" s="77"/>
    </row>
    <row r="782" spans="1:5" ht="30" customHeight="1" x14ac:dyDescent="0.3">
      <c r="A782" s="3" t="str">
        <f>C782&amp;COUNTIF($C$5:C782,C782)</f>
        <v>0</v>
      </c>
      <c r="B782" s="78">
        <v>778</v>
      </c>
      <c r="C782" s="76"/>
      <c r="D782" s="76"/>
      <c r="E782" s="77"/>
    </row>
    <row r="783" spans="1:5" ht="30" customHeight="1" x14ac:dyDescent="0.3">
      <c r="A783" s="3" t="str">
        <f>C783&amp;COUNTIF($C$5:C783,C783)</f>
        <v>0</v>
      </c>
      <c r="B783" s="78">
        <v>779</v>
      </c>
      <c r="C783" s="76"/>
      <c r="D783" s="76"/>
      <c r="E783" s="77"/>
    </row>
    <row r="784" spans="1:5" ht="30" customHeight="1" x14ac:dyDescent="0.3">
      <c r="A784" s="3" t="str">
        <f>C784&amp;COUNTIF($C$5:C784,C784)</f>
        <v>0</v>
      </c>
      <c r="B784" s="78">
        <v>780</v>
      </c>
      <c r="C784" s="76"/>
      <c r="D784" s="76"/>
      <c r="E784" s="77"/>
    </row>
    <row r="785" spans="1:5" ht="30" customHeight="1" x14ac:dyDescent="0.3">
      <c r="A785" s="3" t="str">
        <f>C785&amp;COUNTIF($C$5:C785,C785)</f>
        <v>0</v>
      </c>
      <c r="B785" s="78">
        <v>781</v>
      </c>
      <c r="C785" s="76"/>
      <c r="D785" s="76"/>
      <c r="E785" s="77"/>
    </row>
    <row r="786" spans="1:5" ht="30" customHeight="1" x14ac:dyDescent="0.3">
      <c r="A786" s="3" t="str">
        <f>C786&amp;COUNTIF($C$5:C786,C786)</f>
        <v>0</v>
      </c>
      <c r="B786" s="78">
        <v>782</v>
      </c>
      <c r="C786" s="76"/>
      <c r="D786" s="76"/>
      <c r="E786" s="77"/>
    </row>
    <row r="787" spans="1:5" ht="30" customHeight="1" x14ac:dyDescent="0.3">
      <c r="A787" s="3" t="str">
        <f>C787&amp;COUNTIF($C$5:C787,C787)</f>
        <v>0</v>
      </c>
      <c r="B787" s="78">
        <v>783</v>
      </c>
      <c r="C787" s="76"/>
      <c r="D787" s="76"/>
      <c r="E787" s="77"/>
    </row>
    <row r="788" spans="1:5" ht="30" customHeight="1" x14ac:dyDescent="0.3">
      <c r="A788" s="3" t="str">
        <f>C788&amp;COUNTIF($C$5:C788,C788)</f>
        <v>0</v>
      </c>
      <c r="B788" s="78">
        <v>784</v>
      </c>
      <c r="C788" s="76"/>
      <c r="D788" s="76"/>
      <c r="E788" s="77"/>
    </row>
    <row r="789" spans="1:5" ht="30" customHeight="1" x14ac:dyDescent="0.3">
      <c r="A789" s="3" t="str">
        <f>C789&amp;COUNTIF($C$5:C789,C789)</f>
        <v>0</v>
      </c>
      <c r="B789" s="78">
        <v>785</v>
      </c>
      <c r="C789" s="76"/>
      <c r="D789" s="76"/>
      <c r="E789" s="77"/>
    </row>
    <row r="790" spans="1:5" ht="30" customHeight="1" x14ac:dyDescent="0.3">
      <c r="A790" s="3" t="str">
        <f>C790&amp;COUNTIF($C$5:C790,C790)</f>
        <v>0</v>
      </c>
      <c r="B790" s="78">
        <v>786</v>
      </c>
      <c r="C790" s="76"/>
      <c r="D790" s="76"/>
      <c r="E790" s="77"/>
    </row>
    <row r="791" spans="1:5" ht="30" customHeight="1" x14ac:dyDescent="0.3">
      <c r="A791" s="3" t="str">
        <f>C791&amp;COUNTIF($C$5:C791,C791)</f>
        <v>0</v>
      </c>
      <c r="B791" s="78">
        <v>787</v>
      </c>
      <c r="C791" s="76"/>
      <c r="D791" s="76"/>
      <c r="E791" s="77"/>
    </row>
    <row r="792" spans="1:5" ht="30" customHeight="1" x14ac:dyDescent="0.3">
      <c r="A792" s="3" t="str">
        <f>C792&amp;COUNTIF($C$5:C792,C792)</f>
        <v>0</v>
      </c>
      <c r="B792" s="78">
        <v>788</v>
      </c>
      <c r="C792" s="76"/>
      <c r="D792" s="76"/>
      <c r="E792" s="77"/>
    </row>
    <row r="793" spans="1:5" ht="30" customHeight="1" x14ac:dyDescent="0.3">
      <c r="A793" s="3" t="str">
        <f>C793&amp;COUNTIF($C$5:C793,C793)</f>
        <v>0</v>
      </c>
      <c r="B793" s="78">
        <v>789</v>
      </c>
      <c r="C793" s="76"/>
      <c r="D793" s="76"/>
      <c r="E793" s="77"/>
    </row>
    <row r="794" spans="1:5" ht="30" customHeight="1" x14ac:dyDescent="0.3">
      <c r="A794" s="3" t="str">
        <f>C794&amp;COUNTIF($C$5:C794,C794)</f>
        <v>0</v>
      </c>
      <c r="B794" s="78">
        <v>790</v>
      </c>
      <c r="C794" s="76"/>
      <c r="D794" s="76"/>
      <c r="E794" s="77"/>
    </row>
    <row r="795" spans="1:5" ht="30" customHeight="1" x14ac:dyDescent="0.3">
      <c r="A795" s="3" t="str">
        <f>C795&amp;COUNTIF($C$5:C795,C795)</f>
        <v>0</v>
      </c>
      <c r="B795" s="78">
        <v>791</v>
      </c>
      <c r="C795" s="76"/>
      <c r="D795" s="76"/>
      <c r="E795" s="77"/>
    </row>
    <row r="796" spans="1:5" ht="30" customHeight="1" x14ac:dyDescent="0.3">
      <c r="A796" s="3" t="str">
        <f>C796&amp;COUNTIF($C$5:C796,C796)</f>
        <v>0</v>
      </c>
      <c r="B796" s="78">
        <v>792</v>
      </c>
      <c r="C796" s="76"/>
      <c r="D796" s="76"/>
      <c r="E796" s="77"/>
    </row>
    <row r="797" spans="1:5" ht="30" customHeight="1" x14ac:dyDescent="0.3">
      <c r="A797" s="3" t="str">
        <f>C797&amp;COUNTIF($C$5:C797,C797)</f>
        <v>0</v>
      </c>
      <c r="B797" s="78">
        <v>793</v>
      </c>
      <c r="C797" s="76"/>
      <c r="D797" s="76"/>
      <c r="E797" s="77"/>
    </row>
    <row r="798" spans="1:5" ht="30" customHeight="1" x14ac:dyDescent="0.3">
      <c r="A798" s="3" t="str">
        <f>C798&amp;COUNTIF($C$5:C798,C798)</f>
        <v>0</v>
      </c>
      <c r="B798" s="78">
        <v>794</v>
      </c>
      <c r="C798" s="76"/>
      <c r="D798" s="76"/>
      <c r="E798" s="77"/>
    </row>
    <row r="799" spans="1:5" ht="30" customHeight="1" x14ac:dyDescent="0.3">
      <c r="A799" s="3" t="str">
        <f>C799&amp;COUNTIF($C$5:C799,C799)</f>
        <v>0</v>
      </c>
      <c r="B799" s="78">
        <v>795</v>
      </c>
      <c r="C799" s="76"/>
      <c r="D799" s="76"/>
      <c r="E799" s="77"/>
    </row>
    <row r="800" spans="1:5" ht="30" customHeight="1" x14ac:dyDescent="0.3">
      <c r="A800" s="3" t="str">
        <f>C800&amp;COUNTIF($C$5:C800,C800)</f>
        <v>0</v>
      </c>
      <c r="B800" s="78">
        <v>796</v>
      </c>
      <c r="C800" s="76"/>
      <c r="D800" s="76"/>
      <c r="E800" s="77"/>
    </row>
    <row r="801" spans="1:5" ht="30" customHeight="1" x14ac:dyDescent="0.3">
      <c r="A801" s="3" t="str">
        <f>C801&amp;COUNTIF($C$5:C801,C801)</f>
        <v>0</v>
      </c>
      <c r="B801" s="78">
        <v>797</v>
      </c>
      <c r="C801" s="76"/>
      <c r="D801" s="76"/>
      <c r="E801" s="77"/>
    </row>
    <row r="802" spans="1:5" ht="30" customHeight="1" x14ac:dyDescent="0.3">
      <c r="A802" s="3" t="str">
        <f>C802&amp;COUNTIF($C$5:C802,C802)</f>
        <v>0</v>
      </c>
      <c r="B802" s="78">
        <v>798</v>
      </c>
      <c r="C802" s="76"/>
      <c r="D802" s="76"/>
      <c r="E802" s="77"/>
    </row>
    <row r="803" spans="1:5" ht="30" customHeight="1" x14ac:dyDescent="0.3">
      <c r="A803" s="3" t="str">
        <f>C803&amp;COUNTIF($C$5:C803,C803)</f>
        <v>0</v>
      </c>
      <c r="B803" s="78">
        <v>799</v>
      </c>
      <c r="C803" s="76"/>
      <c r="D803" s="76"/>
      <c r="E803" s="77"/>
    </row>
    <row r="804" spans="1:5" ht="30" customHeight="1" x14ac:dyDescent="0.3">
      <c r="A804" s="3" t="str">
        <f>C804&amp;COUNTIF($C$5:C804,C804)</f>
        <v>0</v>
      </c>
      <c r="B804" s="78">
        <v>800</v>
      </c>
      <c r="C804" s="76"/>
      <c r="D804" s="76"/>
      <c r="E804" s="77"/>
    </row>
    <row r="805" spans="1:5" ht="30" customHeight="1" x14ac:dyDescent="0.3">
      <c r="A805" s="3" t="str">
        <f>C805&amp;COUNTIF($C$5:C805,C805)</f>
        <v>0</v>
      </c>
      <c r="B805" s="78">
        <v>801</v>
      </c>
      <c r="C805" s="76"/>
      <c r="D805" s="76"/>
      <c r="E805" s="77"/>
    </row>
    <row r="806" spans="1:5" ht="30" customHeight="1" x14ac:dyDescent="0.3">
      <c r="A806" s="3" t="str">
        <f>C806&amp;COUNTIF($C$5:C806,C806)</f>
        <v>0</v>
      </c>
      <c r="B806" s="78">
        <v>802</v>
      </c>
      <c r="C806" s="76"/>
      <c r="D806" s="76"/>
      <c r="E806" s="77"/>
    </row>
    <row r="807" spans="1:5" ht="30" customHeight="1" x14ac:dyDescent="0.3">
      <c r="A807" s="3" t="str">
        <f>C807&amp;COUNTIF($C$5:C807,C807)</f>
        <v>0</v>
      </c>
      <c r="B807" s="78">
        <v>803</v>
      </c>
      <c r="C807" s="76"/>
      <c r="D807" s="76"/>
      <c r="E807" s="77"/>
    </row>
    <row r="808" spans="1:5" ht="30" customHeight="1" x14ac:dyDescent="0.3">
      <c r="A808" s="3" t="str">
        <f>C808&amp;COUNTIF($C$5:C808,C808)</f>
        <v>0</v>
      </c>
      <c r="B808" s="78">
        <v>804</v>
      </c>
      <c r="C808" s="76"/>
      <c r="D808" s="76"/>
      <c r="E808" s="77"/>
    </row>
    <row r="809" spans="1:5" ht="30" customHeight="1" x14ac:dyDescent="0.3">
      <c r="A809" s="3" t="str">
        <f>C809&amp;COUNTIF($C$5:C809,C809)</f>
        <v>0</v>
      </c>
      <c r="B809" s="78">
        <v>805</v>
      </c>
      <c r="C809" s="76"/>
      <c r="D809" s="76"/>
      <c r="E809" s="77"/>
    </row>
    <row r="810" spans="1:5" ht="30" customHeight="1" x14ac:dyDescent="0.3">
      <c r="A810" s="3" t="str">
        <f>C810&amp;COUNTIF($C$5:C810,C810)</f>
        <v>0</v>
      </c>
      <c r="B810" s="78">
        <v>806</v>
      </c>
      <c r="C810" s="76"/>
      <c r="D810" s="76"/>
      <c r="E810" s="77"/>
    </row>
    <row r="811" spans="1:5" ht="30" customHeight="1" x14ac:dyDescent="0.3">
      <c r="A811" s="3" t="str">
        <f>C811&amp;COUNTIF($C$5:C811,C811)</f>
        <v>0</v>
      </c>
      <c r="B811" s="78">
        <v>807</v>
      </c>
      <c r="C811" s="76"/>
      <c r="D811" s="76"/>
      <c r="E811" s="77"/>
    </row>
    <row r="812" spans="1:5" ht="30" customHeight="1" x14ac:dyDescent="0.3">
      <c r="A812" s="3" t="str">
        <f>C812&amp;COUNTIF($C$5:C812,C812)</f>
        <v>0</v>
      </c>
      <c r="B812" s="78">
        <v>808</v>
      </c>
      <c r="C812" s="76"/>
      <c r="D812" s="76"/>
      <c r="E812" s="77"/>
    </row>
    <row r="813" spans="1:5" ht="30" customHeight="1" x14ac:dyDescent="0.3">
      <c r="A813" s="3" t="str">
        <f>C813&amp;COUNTIF($C$5:C813,C813)</f>
        <v>0</v>
      </c>
      <c r="B813" s="78">
        <v>809</v>
      </c>
      <c r="C813" s="76"/>
      <c r="D813" s="76"/>
      <c r="E813" s="77"/>
    </row>
    <row r="814" spans="1:5" ht="30" customHeight="1" x14ac:dyDescent="0.3">
      <c r="A814" s="3" t="str">
        <f>C814&amp;COUNTIF($C$5:C814,C814)</f>
        <v>0</v>
      </c>
      <c r="B814" s="78">
        <v>810</v>
      </c>
      <c r="C814" s="76"/>
      <c r="D814" s="76"/>
      <c r="E814" s="77"/>
    </row>
    <row r="815" spans="1:5" ht="30" customHeight="1" x14ac:dyDescent="0.3">
      <c r="A815" s="3" t="str">
        <f>C815&amp;COUNTIF($C$5:C815,C815)</f>
        <v>0</v>
      </c>
      <c r="B815" s="78">
        <v>811</v>
      </c>
      <c r="C815" s="76"/>
      <c r="D815" s="76"/>
      <c r="E815" s="77"/>
    </row>
    <row r="816" spans="1:5" ht="30" customHeight="1" x14ac:dyDescent="0.3">
      <c r="A816" s="3" t="str">
        <f>C816&amp;COUNTIF($C$5:C816,C816)</f>
        <v>0</v>
      </c>
      <c r="B816" s="78">
        <v>812</v>
      </c>
      <c r="C816" s="76"/>
      <c r="D816" s="76"/>
      <c r="E816" s="77"/>
    </row>
    <row r="817" spans="1:5" ht="30" customHeight="1" x14ac:dyDescent="0.3">
      <c r="A817" s="3" t="str">
        <f>C817&amp;COUNTIF($C$5:C817,C817)</f>
        <v>0</v>
      </c>
      <c r="B817" s="78">
        <v>813</v>
      </c>
      <c r="C817" s="76"/>
      <c r="D817" s="76"/>
      <c r="E817" s="77"/>
    </row>
    <row r="818" spans="1:5" ht="30" customHeight="1" x14ac:dyDescent="0.3">
      <c r="A818" s="3" t="str">
        <f>C818&amp;COUNTIF($C$5:C818,C818)</f>
        <v>0</v>
      </c>
      <c r="B818" s="78">
        <v>814</v>
      </c>
      <c r="C818" s="76"/>
      <c r="D818" s="76"/>
      <c r="E818" s="77"/>
    </row>
    <row r="819" spans="1:5" ht="30" customHeight="1" x14ac:dyDescent="0.3">
      <c r="A819" s="3" t="str">
        <f>C819&amp;COUNTIF($C$5:C819,C819)</f>
        <v>0</v>
      </c>
      <c r="B819" s="78">
        <v>815</v>
      </c>
      <c r="C819" s="76"/>
      <c r="D819" s="76"/>
      <c r="E819" s="77"/>
    </row>
    <row r="820" spans="1:5" ht="30" customHeight="1" x14ac:dyDescent="0.3">
      <c r="A820" s="3" t="str">
        <f>C820&amp;COUNTIF($C$5:C820,C820)</f>
        <v>0</v>
      </c>
      <c r="B820" s="78">
        <v>816</v>
      </c>
      <c r="C820" s="76"/>
      <c r="D820" s="76"/>
      <c r="E820" s="77"/>
    </row>
    <row r="821" spans="1:5" ht="30" customHeight="1" x14ac:dyDescent="0.3">
      <c r="A821" s="3" t="str">
        <f>C821&amp;COUNTIF($C$5:C821,C821)</f>
        <v>0</v>
      </c>
      <c r="B821" s="78">
        <v>817</v>
      </c>
      <c r="C821" s="76"/>
      <c r="D821" s="76"/>
      <c r="E821" s="77"/>
    </row>
    <row r="822" spans="1:5" ht="30" customHeight="1" x14ac:dyDescent="0.3">
      <c r="A822" s="3" t="str">
        <f>C822&amp;COUNTIF($C$5:C822,C822)</f>
        <v>0</v>
      </c>
      <c r="B822" s="78">
        <v>818</v>
      </c>
      <c r="C822" s="76"/>
      <c r="D822" s="76"/>
      <c r="E822" s="77"/>
    </row>
    <row r="823" spans="1:5" ht="30" customHeight="1" x14ac:dyDescent="0.3">
      <c r="A823" s="3" t="str">
        <f>C823&amp;COUNTIF($C$5:C823,C823)</f>
        <v>0</v>
      </c>
      <c r="B823" s="78">
        <v>819</v>
      </c>
      <c r="C823" s="76"/>
      <c r="D823" s="76"/>
      <c r="E823" s="77"/>
    </row>
    <row r="824" spans="1:5" ht="30" customHeight="1" x14ac:dyDescent="0.3">
      <c r="A824" s="3" t="str">
        <f>C824&amp;COUNTIF($C$5:C824,C824)</f>
        <v>0</v>
      </c>
      <c r="B824" s="78">
        <v>820</v>
      </c>
      <c r="C824" s="76"/>
      <c r="D824" s="76"/>
      <c r="E824" s="77"/>
    </row>
    <row r="825" spans="1:5" ht="30" customHeight="1" x14ac:dyDescent="0.3">
      <c r="A825" s="3" t="str">
        <f>C825&amp;COUNTIF($C$5:C825,C825)</f>
        <v>0</v>
      </c>
      <c r="B825" s="78">
        <v>821</v>
      </c>
      <c r="C825" s="76"/>
      <c r="D825" s="76"/>
      <c r="E825" s="77"/>
    </row>
    <row r="826" spans="1:5" ht="30" customHeight="1" x14ac:dyDescent="0.3">
      <c r="A826" s="3" t="str">
        <f>C826&amp;COUNTIF($C$5:C826,C826)</f>
        <v>0</v>
      </c>
      <c r="B826" s="78">
        <v>822</v>
      </c>
      <c r="C826" s="76"/>
      <c r="D826" s="76"/>
      <c r="E826" s="77"/>
    </row>
    <row r="827" spans="1:5" ht="30" customHeight="1" x14ac:dyDescent="0.3">
      <c r="A827" s="3" t="str">
        <f>C827&amp;COUNTIF($C$5:C827,C827)</f>
        <v>0</v>
      </c>
      <c r="B827" s="78">
        <v>823</v>
      </c>
      <c r="C827" s="76"/>
      <c r="D827" s="76"/>
      <c r="E827" s="77"/>
    </row>
    <row r="828" spans="1:5" ht="30" customHeight="1" x14ac:dyDescent="0.3">
      <c r="A828" s="3" t="str">
        <f>C828&amp;COUNTIF($C$5:C828,C828)</f>
        <v>0</v>
      </c>
      <c r="B828" s="78">
        <v>824</v>
      </c>
      <c r="C828" s="76"/>
      <c r="D828" s="76"/>
      <c r="E828" s="77"/>
    </row>
    <row r="829" spans="1:5" ht="30" customHeight="1" x14ac:dyDescent="0.3">
      <c r="A829" s="3" t="str">
        <f>C829&amp;COUNTIF($C$5:C829,C829)</f>
        <v>0</v>
      </c>
      <c r="B829" s="78">
        <v>825</v>
      </c>
      <c r="C829" s="76"/>
      <c r="D829" s="76"/>
      <c r="E829" s="77"/>
    </row>
    <row r="830" spans="1:5" ht="30" customHeight="1" x14ac:dyDescent="0.3">
      <c r="A830" s="3" t="str">
        <f>C830&amp;COUNTIF($C$5:C830,C830)</f>
        <v>0</v>
      </c>
      <c r="B830" s="78">
        <v>826</v>
      </c>
      <c r="C830" s="76"/>
      <c r="D830" s="76"/>
      <c r="E830" s="77"/>
    </row>
    <row r="831" spans="1:5" ht="30" customHeight="1" x14ac:dyDescent="0.3">
      <c r="A831" s="3" t="str">
        <f>C831&amp;COUNTIF($C$5:C831,C831)</f>
        <v>0</v>
      </c>
      <c r="B831" s="78">
        <v>827</v>
      </c>
      <c r="C831" s="76"/>
      <c r="D831" s="76"/>
      <c r="E831" s="77"/>
    </row>
    <row r="832" spans="1:5" ht="30" customHeight="1" x14ac:dyDescent="0.3">
      <c r="A832" s="3" t="str">
        <f>C832&amp;COUNTIF($C$5:C832,C832)</f>
        <v>0</v>
      </c>
      <c r="B832" s="78">
        <v>828</v>
      </c>
      <c r="C832" s="76"/>
      <c r="D832" s="76"/>
      <c r="E832" s="77"/>
    </row>
    <row r="833" spans="1:5" ht="30" customHeight="1" x14ac:dyDescent="0.3">
      <c r="A833" s="3" t="str">
        <f>C833&amp;COUNTIF($C$5:C833,C833)</f>
        <v>0</v>
      </c>
      <c r="B833" s="78">
        <v>829</v>
      </c>
      <c r="C833" s="76"/>
      <c r="D833" s="76"/>
      <c r="E833" s="77"/>
    </row>
    <row r="834" spans="1:5" ht="30" customHeight="1" x14ac:dyDescent="0.3">
      <c r="A834" s="3" t="str">
        <f>C834&amp;COUNTIF($C$5:C834,C834)</f>
        <v>0</v>
      </c>
      <c r="B834" s="78">
        <v>830</v>
      </c>
      <c r="C834" s="76"/>
      <c r="D834" s="76"/>
      <c r="E834" s="77"/>
    </row>
    <row r="835" spans="1:5" ht="30" customHeight="1" x14ac:dyDescent="0.3">
      <c r="A835" s="3" t="str">
        <f>C835&amp;COUNTIF($C$5:C835,C835)</f>
        <v>0</v>
      </c>
      <c r="B835" s="78">
        <v>831</v>
      </c>
      <c r="C835" s="76"/>
      <c r="D835" s="76"/>
      <c r="E835" s="77"/>
    </row>
    <row r="836" spans="1:5" ht="30" customHeight="1" x14ac:dyDescent="0.3">
      <c r="A836" s="3" t="str">
        <f>C836&amp;COUNTIF($C$5:C836,C836)</f>
        <v>0</v>
      </c>
      <c r="B836" s="78">
        <v>832</v>
      </c>
      <c r="C836" s="76"/>
      <c r="D836" s="76"/>
      <c r="E836" s="77"/>
    </row>
    <row r="837" spans="1:5" ht="30" customHeight="1" x14ac:dyDescent="0.3">
      <c r="A837" s="3" t="str">
        <f>C837&amp;COUNTIF($C$5:C837,C837)</f>
        <v>0</v>
      </c>
      <c r="B837" s="78">
        <v>833</v>
      </c>
      <c r="C837" s="76"/>
      <c r="D837" s="76"/>
      <c r="E837" s="77"/>
    </row>
    <row r="838" spans="1:5" ht="30" customHeight="1" x14ac:dyDescent="0.3">
      <c r="A838" s="3" t="str">
        <f>C838&amp;COUNTIF($C$5:C838,C838)</f>
        <v>0</v>
      </c>
      <c r="B838" s="78">
        <v>834</v>
      </c>
      <c r="C838" s="76"/>
      <c r="D838" s="76"/>
      <c r="E838" s="77"/>
    </row>
    <row r="839" spans="1:5" ht="30" customHeight="1" x14ac:dyDescent="0.3">
      <c r="A839" s="3" t="str">
        <f>C839&amp;COUNTIF($C$5:C839,C839)</f>
        <v>0</v>
      </c>
      <c r="B839" s="78">
        <v>835</v>
      </c>
      <c r="C839" s="76"/>
      <c r="D839" s="76"/>
      <c r="E839" s="77"/>
    </row>
    <row r="840" spans="1:5" ht="30" customHeight="1" x14ac:dyDescent="0.3">
      <c r="A840" s="3" t="str">
        <f>C840&amp;COUNTIF($C$5:C840,C840)</f>
        <v>0</v>
      </c>
      <c r="B840" s="78">
        <v>836</v>
      </c>
      <c r="C840" s="76"/>
      <c r="D840" s="76"/>
      <c r="E840" s="77"/>
    </row>
    <row r="841" spans="1:5" ht="30" customHeight="1" x14ac:dyDescent="0.3">
      <c r="A841" s="3" t="str">
        <f>C841&amp;COUNTIF($C$5:C841,C841)</f>
        <v>0</v>
      </c>
      <c r="B841" s="78">
        <v>837</v>
      </c>
      <c r="C841" s="76"/>
      <c r="D841" s="76"/>
      <c r="E841" s="77"/>
    </row>
    <row r="842" spans="1:5" ht="30" customHeight="1" x14ac:dyDescent="0.3">
      <c r="A842" s="3" t="str">
        <f>C842&amp;COUNTIF($C$5:C842,C842)</f>
        <v>0</v>
      </c>
      <c r="B842" s="78">
        <v>838</v>
      </c>
      <c r="C842" s="76"/>
      <c r="D842" s="76"/>
      <c r="E842" s="77"/>
    </row>
    <row r="843" spans="1:5" ht="30" customHeight="1" x14ac:dyDescent="0.3">
      <c r="A843" s="3" t="str">
        <f>C843&amp;COUNTIF($C$5:C843,C843)</f>
        <v>0</v>
      </c>
      <c r="B843" s="78">
        <v>839</v>
      </c>
      <c r="C843" s="76"/>
      <c r="D843" s="76"/>
      <c r="E843" s="77"/>
    </row>
    <row r="844" spans="1:5" ht="30" customHeight="1" x14ac:dyDescent="0.3">
      <c r="A844" s="3" t="str">
        <f>C844&amp;COUNTIF($C$5:C844,C844)</f>
        <v>0</v>
      </c>
      <c r="B844" s="78">
        <v>840</v>
      </c>
      <c r="C844" s="76"/>
      <c r="D844" s="76"/>
      <c r="E844" s="77"/>
    </row>
    <row r="845" spans="1:5" ht="30" customHeight="1" x14ac:dyDescent="0.3">
      <c r="A845" s="3" t="str">
        <f>C845&amp;COUNTIF($C$5:C845,C845)</f>
        <v>0</v>
      </c>
      <c r="B845" s="78">
        <v>841</v>
      </c>
      <c r="C845" s="76"/>
      <c r="D845" s="76"/>
      <c r="E845" s="77"/>
    </row>
    <row r="846" spans="1:5" ht="30" customHeight="1" x14ac:dyDescent="0.3">
      <c r="A846" s="3" t="str">
        <f>C846&amp;COUNTIF($C$5:C846,C846)</f>
        <v>0</v>
      </c>
      <c r="B846" s="78">
        <v>842</v>
      </c>
      <c r="C846" s="76"/>
      <c r="D846" s="76"/>
      <c r="E846" s="77"/>
    </row>
    <row r="847" spans="1:5" ht="30" customHeight="1" x14ac:dyDescent="0.3">
      <c r="A847" s="3" t="str">
        <f>C847&amp;COUNTIF($C$5:C847,C847)</f>
        <v>0</v>
      </c>
      <c r="B847" s="78">
        <v>843</v>
      </c>
      <c r="C847" s="76"/>
      <c r="D847" s="76"/>
      <c r="E847" s="77"/>
    </row>
    <row r="848" spans="1:5" ht="30" customHeight="1" x14ac:dyDescent="0.3">
      <c r="A848" s="3" t="str">
        <f>C848&amp;COUNTIF($C$5:C848,C848)</f>
        <v>0</v>
      </c>
      <c r="B848" s="78">
        <v>844</v>
      </c>
      <c r="C848" s="76"/>
      <c r="D848" s="76"/>
      <c r="E848" s="77"/>
    </row>
    <row r="849" spans="1:5" ht="30" customHeight="1" x14ac:dyDescent="0.3">
      <c r="A849" s="3" t="str">
        <f>C849&amp;COUNTIF($C$5:C849,C849)</f>
        <v>0</v>
      </c>
      <c r="B849" s="78">
        <v>845</v>
      </c>
      <c r="C849" s="76"/>
      <c r="D849" s="76"/>
      <c r="E849" s="77"/>
    </row>
    <row r="850" spans="1:5" ht="30" customHeight="1" x14ac:dyDescent="0.3">
      <c r="A850" s="3" t="str">
        <f>C850&amp;COUNTIF($C$5:C850,C850)</f>
        <v>0</v>
      </c>
      <c r="B850" s="78">
        <v>846</v>
      </c>
      <c r="C850" s="76"/>
      <c r="D850" s="76"/>
      <c r="E850" s="77"/>
    </row>
    <row r="851" spans="1:5" ht="30" customHeight="1" x14ac:dyDescent="0.3">
      <c r="A851" s="3" t="str">
        <f>C851&amp;COUNTIF($C$5:C851,C851)</f>
        <v>0</v>
      </c>
      <c r="B851" s="78">
        <v>847</v>
      </c>
      <c r="C851" s="76"/>
      <c r="D851" s="76"/>
      <c r="E851" s="77"/>
    </row>
    <row r="852" spans="1:5" ht="30" customHeight="1" x14ac:dyDescent="0.3">
      <c r="A852" s="3" t="str">
        <f>C852&amp;COUNTIF($C$5:C852,C852)</f>
        <v>0</v>
      </c>
      <c r="B852" s="78">
        <v>848</v>
      </c>
      <c r="C852" s="76"/>
      <c r="D852" s="76"/>
      <c r="E852" s="77"/>
    </row>
    <row r="853" spans="1:5" ht="30" customHeight="1" x14ac:dyDescent="0.3">
      <c r="A853" s="3" t="str">
        <f>C853&amp;COUNTIF($C$5:C853,C853)</f>
        <v>0</v>
      </c>
      <c r="B853" s="78">
        <v>849</v>
      </c>
      <c r="C853" s="76"/>
      <c r="D853" s="76"/>
      <c r="E853" s="77"/>
    </row>
    <row r="854" spans="1:5" ht="30" customHeight="1" x14ac:dyDescent="0.3">
      <c r="A854" s="3" t="str">
        <f>C854&amp;COUNTIF($C$5:C854,C854)</f>
        <v>0</v>
      </c>
      <c r="B854" s="78">
        <v>850</v>
      </c>
      <c r="C854" s="76"/>
      <c r="D854" s="76"/>
      <c r="E854" s="77"/>
    </row>
    <row r="855" spans="1:5" ht="30" customHeight="1" x14ac:dyDescent="0.3">
      <c r="A855" s="3" t="str">
        <f>C855&amp;COUNTIF($C$5:C855,C855)</f>
        <v>0</v>
      </c>
      <c r="B855" s="78">
        <v>851</v>
      </c>
      <c r="C855" s="76"/>
      <c r="D855" s="76"/>
      <c r="E855" s="77"/>
    </row>
    <row r="856" spans="1:5" ht="30" customHeight="1" x14ac:dyDescent="0.3">
      <c r="A856" s="3" t="str">
        <f>C856&amp;COUNTIF($C$5:C856,C856)</f>
        <v>0</v>
      </c>
      <c r="B856" s="78">
        <v>852</v>
      </c>
      <c r="C856" s="76"/>
      <c r="D856" s="76"/>
      <c r="E856" s="77"/>
    </row>
    <row r="857" spans="1:5" ht="30" customHeight="1" x14ac:dyDescent="0.3">
      <c r="A857" s="3" t="str">
        <f>C857&amp;COUNTIF($C$5:C857,C857)</f>
        <v>0</v>
      </c>
      <c r="B857" s="78">
        <v>853</v>
      </c>
      <c r="C857" s="76"/>
      <c r="D857" s="76"/>
      <c r="E857" s="77"/>
    </row>
    <row r="858" spans="1:5" ht="30" customHeight="1" x14ac:dyDescent="0.3">
      <c r="A858" s="3" t="str">
        <f>C858&amp;COUNTIF($C$5:C858,C858)</f>
        <v>0</v>
      </c>
      <c r="B858" s="78">
        <v>854</v>
      </c>
      <c r="C858" s="76"/>
      <c r="D858" s="76"/>
      <c r="E858" s="77"/>
    </row>
    <row r="859" spans="1:5" ht="30" customHeight="1" x14ac:dyDescent="0.3">
      <c r="A859" s="3" t="str">
        <f>C859&amp;COUNTIF($C$5:C859,C859)</f>
        <v>0</v>
      </c>
      <c r="B859" s="78">
        <v>855</v>
      </c>
      <c r="C859" s="76"/>
      <c r="D859" s="76"/>
      <c r="E859" s="77"/>
    </row>
    <row r="860" spans="1:5" ht="30" customHeight="1" x14ac:dyDescent="0.3">
      <c r="A860" s="3" t="str">
        <f>C860&amp;COUNTIF($C$5:C860,C860)</f>
        <v>0</v>
      </c>
      <c r="B860" s="78">
        <v>856</v>
      </c>
      <c r="C860" s="76"/>
      <c r="D860" s="76"/>
      <c r="E860" s="77"/>
    </row>
    <row r="861" spans="1:5" ht="30" customHeight="1" x14ac:dyDescent="0.3">
      <c r="A861" s="3" t="str">
        <f>C861&amp;COUNTIF($C$5:C861,C861)</f>
        <v>0</v>
      </c>
      <c r="B861" s="78">
        <v>857</v>
      </c>
      <c r="C861" s="76"/>
      <c r="D861" s="76"/>
      <c r="E861" s="77"/>
    </row>
    <row r="862" spans="1:5" ht="30" customHeight="1" x14ac:dyDescent="0.3">
      <c r="A862" s="3" t="str">
        <f>C862&amp;COUNTIF($C$5:C862,C862)</f>
        <v>0</v>
      </c>
      <c r="B862" s="78">
        <v>858</v>
      </c>
      <c r="C862" s="76"/>
      <c r="D862" s="76"/>
      <c r="E862" s="77"/>
    </row>
    <row r="863" spans="1:5" ht="30" customHeight="1" x14ac:dyDescent="0.3">
      <c r="A863" s="3" t="str">
        <f>C863&amp;COUNTIF($C$5:C863,C863)</f>
        <v>0</v>
      </c>
      <c r="B863" s="78">
        <v>859</v>
      </c>
      <c r="C863" s="76"/>
      <c r="D863" s="76"/>
      <c r="E863" s="77"/>
    </row>
    <row r="864" spans="1:5" ht="30" customHeight="1" x14ac:dyDescent="0.3">
      <c r="A864" s="3" t="str">
        <f>C864&amp;COUNTIF($C$5:C864,C864)</f>
        <v>0</v>
      </c>
      <c r="B864" s="78">
        <v>860</v>
      </c>
      <c r="C864" s="76"/>
      <c r="D864" s="76"/>
      <c r="E864" s="77"/>
    </row>
    <row r="865" spans="1:5" ht="30" customHeight="1" x14ac:dyDescent="0.3">
      <c r="A865" s="3" t="str">
        <f>C865&amp;COUNTIF($C$5:C865,C865)</f>
        <v>0</v>
      </c>
      <c r="B865" s="78">
        <v>861</v>
      </c>
      <c r="C865" s="76"/>
      <c r="D865" s="76"/>
      <c r="E865" s="77"/>
    </row>
    <row r="866" spans="1:5" ht="30" customHeight="1" x14ac:dyDescent="0.3">
      <c r="A866" s="3" t="str">
        <f>C866&amp;COUNTIF($C$5:C866,C866)</f>
        <v>0</v>
      </c>
      <c r="B866" s="78">
        <v>862</v>
      </c>
      <c r="C866" s="76"/>
      <c r="D866" s="76"/>
      <c r="E866" s="77"/>
    </row>
    <row r="867" spans="1:5" ht="30" customHeight="1" x14ac:dyDescent="0.3">
      <c r="A867" s="3" t="str">
        <f>C867&amp;COUNTIF($C$5:C867,C867)</f>
        <v>0</v>
      </c>
      <c r="B867" s="78">
        <v>863</v>
      </c>
      <c r="C867" s="76"/>
      <c r="D867" s="76"/>
      <c r="E867" s="77"/>
    </row>
    <row r="868" spans="1:5" ht="30" customHeight="1" x14ac:dyDescent="0.3">
      <c r="A868" s="3" t="str">
        <f>C868&amp;COUNTIF($C$5:C868,C868)</f>
        <v>0</v>
      </c>
      <c r="B868" s="78">
        <v>864</v>
      </c>
      <c r="C868" s="76"/>
      <c r="D868" s="76"/>
      <c r="E868" s="77"/>
    </row>
    <row r="869" spans="1:5" ht="30" customHeight="1" x14ac:dyDescent="0.3">
      <c r="A869" s="3" t="str">
        <f>C869&amp;COUNTIF($C$5:C869,C869)</f>
        <v>0</v>
      </c>
      <c r="B869" s="78">
        <v>865</v>
      </c>
      <c r="C869" s="76"/>
      <c r="D869" s="76"/>
      <c r="E869" s="77"/>
    </row>
    <row r="870" spans="1:5" ht="30" customHeight="1" x14ac:dyDescent="0.3">
      <c r="A870" s="3" t="str">
        <f>C870&amp;COUNTIF($C$5:C870,C870)</f>
        <v>0</v>
      </c>
      <c r="B870" s="78">
        <v>866</v>
      </c>
      <c r="C870" s="76"/>
      <c r="D870" s="76"/>
      <c r="E870" s="77"/>
    </row>
    <row r="871" spans="1:5" ht="30" customHeight="1" x14ac:dyDescent="0.3">
      <c r="A871" s="3" t="str">
        <f>C871&amp;COUNTIF($C$5:C871,C871)</f>
        <v>0</v>
      </c>
      <c r="B871" s="78">
        <v>867</v>
      </c>
      <c r="C871" s="76"/>
      <c r="D871" s="76"/>
      <c r="E871" s="77"/>
    </row>
    <row r="872" spans="1:5" ht="30" customHeight="1" x14ac:dyDescent="0.3">
      <c r="A872" s="3" t="str">
        <f>C872&amp;COUNTIF($C$5:C872,C872)</f>
        <v>0</v>
      </c>
      <c r="B872" s="78">
        <v>868</v>
      </c>
      <c r="C872" s="76"/>
      <c r="D872" s="76"/>
      <c r="E872" s="77"/>
    </row>
    <row r="873" spans="1:5" ht="30" customHeight="1" x14ac:dyDescent="0.3">
      <c r="A873" s="3" t="str">
        <f>C873&amp;COUNTIF($C$5:C873,C873)</f>
        <v>0</v>
      </c>
      <c r="B873" s="78">
        <v>869</v>
      </c>
      <c r="C873" s="76"/>
      <c r="D873" s="76"/>
      <c r="E873" s="77"/>
    </row>
    <row r="874" spans="1:5" ht="30" customHeight="1" x14ac:dyDescent="0.3">
      <c r="A874" s="3" t="str">
        <f>C874&amp;COUNTIF($C$5:C874,C874)</f>
        <v>0</v>
      </c>
      <c r="B874" s="78">
        <v>870</v>
      </c>
      <c r="C874" s="76"/>
      <c r="D874" s="76"/>
      <c r="E874" s="77"/>
    </row>
    <row r="875" spans="1:5" ht="30" customHeight="1" x14ac:dyDescent="0.3">
      <c r="A875" s="3" t="str">
        <f>C875&amp;COUNTIF($C$5:C875,C875)</f>
        <v>0</v>
      </c>
      <c r="B875" s="78">
        <v>871</v>
      </c>
      <c r="C875" s="76"/>
      <c r="D875" s="76"/>
      <c r="E875" s="77"/>
    </row>
    <row r="876" spans="1:5" ht="30" customHeight="1" x14ac:dyDescent="0.3">
      <c r="A876" s="3" t="str">
        <f>C876&amp;COUNTIF($C$5:C876,C876)</f>
        <v>0</v>
      </c>
      <c r="B876" s="78">
        <v>872</v>
      </c>
      <c r="C876" s="76"/>
      <c r="D876" s="76"/>
      <c r="E876" s="77"/>
    </row>
    <row r="877" spans="1:5" ht="30" customHeight="1" x14ac:dyDescent="0.3">
      <c r="A877" s="3" t="str">
        <f>C877&amp;COUNTIF($C$5:C877,C877)</f>
        <v>0</v>
      </c>
      <c r="B877" s="78">
        <v>873</v>
      </c>
      <c r="C877" s="76"/>
      <c r="D877" s="76"/>
      <c r="E877" s="77"/>
    </row>
    <row r="878" spans="1:5" ht="30" customHeight="1" x14ac:dyDescent="0.3">
      <c r="A878" s="3" t="str">
        <f>C878&amp;COUNTIF($C$5:C878,C878)</f>
        <v>0</v>
      </c>
      <c r="B878" s="78">
        <v>874</v>
      </c>
      <c r="C878" s="76"/>
      <c r="D878" s="76"/>
      <c r="E878" s="77"/>
    </row>
    <row r="879" spans="1:5" ht="30" customHeight="1" x14ac:dyDescent="0.3">
      <c r="A879" s="3" t="str">
        <f>C879&amp;COUNTIF($C$5:C879,C879)</f>
        <v>0</v>
      </c>
      <c r="B879" s="78">
        <v>875</v>
      </c>
      <c r="C879" s="76"/>
      <c r="D879" s="76"/>
      <c r="E879" s="77"/>
    </row>
    <row r="880" spans="1:5" ht="30" customHeight="1" x14ac:dyDescent="0.3">
      <c r="A880" s="3" t="str">
        <f>C880&amp;COUNTIF($C$5:C880,C880)</f>
        <v>0</v>
      </c>
      <c r="B880" s="78">
        <v>876</v>
      </c>
      <c r="C880" s="76"/>
      <c r="D880" s="76"/>
      <c r="E880" s="77"/>
    </row>
    <row r="881" spans="1:5" ht="30" customHeight="1" x14ac:dyDescent="0.3">
      <c r="A881" s="3" t="str">
        <f>C881&amp;COUNTIF($C$5:C881,C881)</f>
        <v>0</v>
      </c>
      <c r="B881" s="78">
        <v>877</v>
      </c>
      <c r="C881" s="76"/>
      <c r="D881" s="76"/>
      <c r="E881" s="77"/>
    </row>
    <row r="882" spans="1:5" ht="30" customHeight="1" x14ac:dyDescent="0.3">
      <c r="A882" s="3" t="str">
        <f>C882&amp;COUNTIF($C$5:C882,C882)</f>
        <v>0</v>
      </c>
      <c r="B882" s="78">
        <v>878</v>
      </c>
      <c r="C882" s="76"/>
      <c r="D882" s="76"/>
      <c r="E882" s="77"/>
    </row>
    <row r="883" spans="1:5" ht="30" customHeight="1" x14ac:dyDescent="0.3">
      <c r="A883" s="3" t="str">
        <f>C883&amp;COUNTIF($C$5:C883,C883)</f>
        <v>0</v>
      </c>
      <c r="B883" s="78">
        <v>879</v>
      </c>
      <c r="C883" s="76"/>
      <c r="D883" s="76"/>
      <c r="E883" s="77"/>
    </row>
    <row r="884" spans="1:5" ht="30" customHeight="1" x14ac:dyDescent="0.3">
      <c r="A884" s="3" t="str">
        <f>C884&amp;COUNTIF($C$5:C884,C884)</f>
        <v>0</v>
      </c>
      <c r="B884" s="78">
        <v>880</v>
      </c>
      <c r="C884" s="76"/>
      <c r="D884" s="76"/>
      <c r="E884" s="77"/>
    </row>
    <row r="885" spans="1:5" ht="30" customHeight="1" x14ac:dyDescent="0.3">
      <c r="A885" s="3" t="str">
        <f>C885&amp;COUNTIF($C$5:C885,C885)</f>
        <v>0</v>
      </c>
      <c r="B885" s="78">
        <v>881</v>
      </c>
      <c r="C885" s="76"/>
      <c r="D885" s="76"/>
      <c r="E885" s="77"/>
    </row>
    <row r="886" spans="1:5" ht="30" customHeight="1" x14ac:dyDescent="0.3">
      <c r="A886" s="3" t="str">
        <f>C886&amp;COUNTIF($C$5:C886,C886)</f>
        <v>0</v>
      </c>
      <c r="B886" s="78">
        <v>882</v>
      </c>
      <c r="C886" s="76"/>
      <c r="D886" s="76"/>
      <c r="E886" s="77"/>
    </row>
    <row r="887" spans="1:5" ht="30" customHeight="1" x14ac:dyDescent="0.3">
      <c r="A887" s="3" t="str">
        <f>C887&amp;COUNTIF($C$5:C887,C887)</f>
        <v>0</v>
      </c>
      <c r="B887" s="78">
        <v>883</v>
      </c>
      <c r="C887" s="76"/>
      <c r="D887" s="76"/>
      <c r="E887" s="77"/>
    </row>
    <row r="888" spans="1:5" ht="30" customHeight="1" x14ac:dyDescent="0.3">
      <c r="A888" s="3" t="str">
        <f>C888&amp;COUNTIF($C$5:C888,C888)</f>
        <v>0</v>
      </c>
      <c r="B888" s="78">
        <v>884</v>
      </c>
      <c r="C888" s="76"/>
      <c r="D888" s="76"/>
      <c r="E888" s="77"/>
    </row>
    <row r="889" spans="1:5" ht="30" customHeight="1" x14ac:dyDescent="0.3">
      <c r="A889" s="3" t="str">
        <f>C889&amp;COUNTIF($C$5:C889,C889)</f>
        <v>0</v>
      </c>
      <c r="B889" s="78">
        <v>885</v>
      </c>
      <c r="C889" s="76"/>
      <c r="D889" s="76"/>
      <c r="E889" s="77"/>
    </row>
    <row r="890" spans="1:5" ht="30" customHeight="1" x14ac:dyDescent="0.3">
      <c r="A890" s="3" t="str">
        <f>C890&amp;COUNTIF($C$5:C890,C890)</f>
        <v>0</v>
      </c>
      <c r="B890" s="78">
        <v>886</v>
      </c>
      <c r="C890" s="76"/>
      <c r="D890" s="76"/>
      <c r="E890" s="77"/>
    </row>
    <row r="891" spans="1:5" ht="30" customHeight="1" x14ac:dyDescent="0.3">
      <c r="A891" s="3" t="str">
        <f>C891&amp;COUNTIF($C$5:C891,C891)</f>
        <v>0</v>
      </c>
      <c r="B891" s="78">
        <v>887</v>
      </c>
      <c r="C891" s="76"/>
      <c r="D891" s="76"/>
      <c r="E891" s="77"/>
    </row>
    <row r="892" spans="1:5" ht="30" customHeight="1" x14ac:dyDescent="0.3">
      <c r="A892" s="3" t="str">
        <f>C892&amp;COUNTIF($C$5:C892,C892)</f>
        <v>0</v>
      </c>
      <c r="B892" s="78">
        <v>888</v>
      </c>
      <c r="C892" s="76"/>
      <c r="D892" s="76"/>
      <c r="E892" s="77"/>
    </row>
    <row r="893" spans="1:5" ht="30" customHeight="1" x14ac:dyDescent="0.3">
      <c r="A893" s="3" t="str">
        <f>C893&amp;COUNTIF($C$5:C893,C893)</f>
        <v>0</v>
      </c>
      <c r="B893" s="78">
        <v>889</v>
      </c>
      <c r="C893" s="76"/>
      <c r="D893" s="76"/>
      <c r="E893" s="77"/>
    </row>
    <row r="894" spans="1:5" ht="30" customHeight="1" x14ac:dyDescent="0.3">
      <c r="A894" s="3" t="str">
        <f>C894&amp;COUNTIF($C$5:C894,C894)</f>
        <v>0</v>
      </c>
      <c r="B894" s="78">
        <v>890</v>
      </c>
      <c r="C894" s="76"/>
      <c r="D894" s="76"/>
      <c r="E894" s="77"/>
    </row>
    <row r="895" spans="1:5" ht="30" customHeight="1" x14ac:dyDescent="0.3">
      <c r="A895" s="3" t="str">
        <f>C895&amp;COUNTIF($C$5:C895,C895)</f>
        <v>0</v>
      </c>
      <c r="B895" s="78">
        <v>891</v>
      </c>
      <c r="C895" s="76"/>
      <c r="D895" s="76"/>
      <c r="E895" s="77"/>
    </row>
    <row r="896" spans="1:5" ht="30" customHeight="1" x14ac:dyDescent="0.3">
      <c r="A896" s="3" t="str">
        <f>C896&amp;COUNTIF($C$5:C896,C896)</f>
        <v>0</v>
      </c>
      <c r="B896" s="78">
        <v>892</v>
      </c>
      <c r="C896" s="76"/>
      <c r="D896" s="76"/>
      <c r="E896" s="77"/>
    </row>
    <row r="897" spans="1:5" ht="30" customHeight="1" x14ac:dyDescent="0.3">
      <c r="A897" s="3" t="str">
        <f>C897&amp;COUNTIF($C$5:C897,C897)</f>
        <v>0</v>
      </c>
      <c r="B897" s="78">
        <v>893</v>
      </c>
      <c r="C897" s="76"/>
      <c r="D897" s="76"/>
      <c r="E897" s="77"/>
    </row>
    <row r="898" spans="1:5" ht="30" customHeight="1" x14ac:dyDescent="0.3">
      <c r="A898" s="3" t="str">
        <f>C898&amp;COUNTIF($C$5:C898,C898)</f>
        <v>0</v>
      </c>
      <c r="B898" s="78">
        <v>894</v>
      </c>
      <c r="C898" s="76"/>
      <c r="D898" s="76"/>
      <c r="E898" s="77"/>
    </row>
    <row r="899" spans="1:5" ht="30" customHeight="1" x14ac:dyDescent="0.3">
      <c r="A899" s="3" t="str">
        <f>C899&amp;COUNTIF($C$5:C899,C899)</f>
        <v>0</v>
      </c>
      <c r="B899" s="78">
        <v>895</v>
      </c>
      <c r="C899" s="76"/>
      <c r="D899" s="76"/>
      <c r="E899" s="77"/>
    </row>
    <row r="900" spans="1:5" ht="30" customHeight="1" x14ac:dyDescent="0.3">
      <c r="A900" s="3" t="str">
        <f>C900&amp;COUNTIF($C$5:C900,C900)</f>
        <v>0</v>
      </c>
      <c r="B900" s="78">
        <v>896</v>
      </c>
      <c r="C900" s="76"/>
      <c r="D900" s="76"/>
      <c r="E900" s="77"/>
    </row>
    <row r="901" spans="1:5" ht="30" customHeight="1" x14ac:dyDescent="0.3">
      <c r="A901" s="3" t="str">
        <f>C901&amp;COUNTIF($C$5:C901,C901)</f>
        <v>0</v>
      </c>
      <c r="B901" s="78">
        <v>897</v>
      </c>
      <c r="C901" s="76"/>
      <c r="D901" s="76"/>
      <c r="E901" s="77"/>
    </row>
    <row r="902" spans="1:5" ht="30" customHeight="1" x14ac:dyDescent="0.3">
      <c r="A902" s="3" t="str">
        <f>C902&amp;COUNTIF($C$5:C902,C902)</f>
        <v>0</v>
      </c>
      <c r="B902" s="78">
        <v>898</v>
      </c>
      <c r="C902" s="76"/>
      <c r="D902" s="76"/>
      <c r="E902" s="77"/>
    </row>
    <row r="903" spans="1:5" ht="30" customHeight="1" x14ac:dyDescent="0.3">
      <c r="A903" s="3" t="str">
        <f>C903&amp;COUNTIF($C$5:C903,C903)</f>
        <v>0</v>
      </c>
      <c r="B903" s="78">
        <v>899</v>
      </c>
      <c r="C903" s="76"/>
      <c r="D903" s="76"/>
      <c r="E903" s="77"/>
    </row>
    <row r="904" spans="1:5" ht="30" customHeight="1" x14ac:dyDescent="0.3">
      <c r="A904" s="3" t="str">
        <f>C904&amp;COUNTIF($C$5:C904,C904)</f>
        <v>0</v>
      </c>
      <c r="B904" s="78">
        <v>900</v>
      </c>
      <c r="C904" s="76"/>
      <c r="D904" s="76"/>
      <c r="E904" s="77"/>
    </row>
    <row r="905" spans="1:5" ht="30" customHeight="1" x14ac:dyDescent="0.3">
      <c r="A905" s="3" t="str">
        <f>C905&amp;COUNTIF($C$5:C905,C905)</f>
        <v>0</v>
      </c>
      <c r="B905" s="78">
        <v>901</v>
      </c>
      <c r="C905" s="76"/>
      <c r="D905" s="76"/>
      <c r="E905" s="77"/>
    </row>
    <row r="906" spans="1:5" ht="30" customHeight="1" x14ac:dyDescent="0.3">
      <c r="A906" s="3" t="str">
        <f>C906&amp;COUNTIF($C$5:C906,C906)</f>
        <v>0</v>
      </c>
      <c r="B906" s="78">
        <v>902</v>
      </c>
      <c r="C906" s="76"/>
      <c r="D906" s="76"/>
      <c r="E906" s="77"/>
    </row>
    <row r="907" spans="1:5" ht="30" customHeight="1" x14ac:dyDescent="0.3">
      <c r="A907" s="3" t="str">
        <f>C907&amp;COUNTIF($C$5:C907,C907)</f>
        <v>0</v>
      </c>
      <c r="B907" s="78">
        <v>903</v>
      </c>
      <c r="C907" s="76"/>
      <c r="D907" s="76"/>
      <c r="E907" s="77"/>
    </row>
    <row r="908" spans="1:5" ht="30" customHeight="1" x14ac:dyDescent="0.3">
      <c r="A908" s="3" t="str">
        <f>C908&amp;COUNTIF($C$5:C908,C908)</f>
        <v>0</v>
      </c>
      <c r="B908" s="78">
        <v>904</v>
      </c>
      <c r="C908" s="76"/>
      <c r="D908" s="76"/>
      <c r="E908" s="77"/>
    </row>
    <row r="909" spans="1:5" ht="30" customHeight="1" x14ac:dyDescent="0.3">
      <c r="A909" s="3" t="str">
        <f>C909&amp;COUNTIF($C$5:C909,C909)</f>
        <v>0</v>
      </c>
      <c r="B909" s="78">
        <v>905</v>
      </c>
      <c r="C909" s="76"/>
      <c r="D909" s="76"/>
      <c r="E909" s="77"/>
    </row>
    <row r="910" spans="1:5" ht="30" customHeight="1" x14ac:dyDescent="0.3">
      <c r="A910" s="3" t="str">
        <f>C910&amp;COUNTIF($C$5:C910,C910)</f>
        <v>0</v>
      </c>
      <c r="B910" s="78">
        <v>906</v>
      </c>
      <c r="C910" s="76"/>
      <c r="D910" s="76"/>
      <c r="E910" s="77"/>
    </row>
    <row r="911" spans="1:5" ht="30" customHeight="1" x14ac:dyDescent="0.3">
      <c r="A911" s="3" t="str">
        <f>C911&amp;COUNTIF($C$5:C911,C911)</f>
        <v>0</v>
      </c>
      <c r="B911" s="78">
        <v>907</v>
      </c>
      <c r="C911" s="76"/>
      <c r="D911" s="76"/>
      <c r="E911" s="77"/>
    </row>
    <row r="912" spans="1:5" ht="30" customHeight="1" x14ac:dyDescent="0.3">
      <c r="A912" s="3" t="str">
        <f>C912&amp;COUNTIF($C$5:C912,C912)</f>
        <v>0</v>
      </c>
      <c r="B912" s="78">
        <v>908</v>
      </c>
      <c r="C912" s="76"/>
      <c r="D912" s="76"/>
      <c r="E912" s="77"/>
    </row>
    <row r="913" spans="1:5" ht="30" customHeight="1" x14ac:dyDescent="0.3">
      <c r="A913" s="3" t="str">
        <f>C913&amp;COUNTIF($C$5:C913,C913)</f>
        <v>0</v>
      </c>
      <c r="B913" s="78">
        <v>909</v>
      </c>
      <c r="C913" s="76"/>
      <c r="D913" s="76"/>
      <c r="E913" s="77"/>
    </row>
    <row r="914" spans="1:5" ht="30" customHeight="1" x14ac:dyDescent="0.3">
      <c r="A914" s="3" t="str">
        <f>C914&amp;COUNTIF($C$5:C914,C914)</f>
        <v>0</v>
      </c>
      <c r="B914" s="78">
        <v>910</v>
      </c>
      <c r="C914" s="76"/>
      <c r="D914" s="76"/>
      <c r="E914" s="77"/>
    </row>
    <row r="915" spans="1:5" ht="30" customHeight="1" x14ac:dyDescent="0.3">
      <c r="A915" s="3" t="str">
        <f>C915&amp;COUNTIF($C$5:C915,C915)</f>
        <v>0</v>
      </c>
      <c r="B915" s="78">
        <v>911</v>
      </c>
      <c r="C915" s="76"/>
      <c r="D915" s="76"/>
      <c r="E915" s="77"/>
    </row>
    <row r="916" spans="1:5" ht="30" customHeight="1" x14ac:dyDescent="0.3">
      <c r="A916" s="3" t="str">
        <f>C916&amp;COUNTIF($C$5:C916,C916)</f>
        <v>0</v>
      </c>
      <c r="B916" s="78">
        <v>912</v>
      </c>
      <c r="C916" s="76"/>
      <c r="D916" s="76"/>
      <c r="E916" s="77"/>
    </row>
    <row r="917" spans="1:5" ht="30" customHeight="1" x14ac:dyDescent="0.3">
      <c r="A917" s="3" t="str">
        <f>C917&amp;COUNTIF($C$5:C917,C917)</f>
        <v>0</v>
      </c>
      <c r="B917" s="78">
        <v>913</v>
      </c>
      <c r="C917" s="76"/>
      <c r="D917" s="76"/>
      <c r="E917" s="77"/>
    </row>
    <row r="918" spans="1:5" ht="30" customHeight="1" x14ac:dyDescent="0.3">
      <c r="A918" s="3" t="str">
        <f>C918&amp;COUNTIF($C$5:C918,C918)</f>
        <v>0</v>
      </c>
      <c r="B918" s="78">
        <v>914</v>
      </c>
      <c r="C918" s="76"/>
      <c r="D918" s="76"/>
      <c r="E918" s="77"/>
    </row>
    <row r="919" spans="1:5" ht="30" customHeight="1" x14ac:dyDescent="0.3">
      <c r="A919" s="3" t="str">
        <f>C919&amp;COUNTIF($C$5:C919,C919)</f>
        <v>0</v>
      </c>
      <c r="B919" s="78">
        <v>915</v>
      </c>
      <c r="C919" s="76"/>
      <c r="D919" s="76"/>
      <c r="E919" s="77"/>
    </row>
    <row r="920" spans="1:5" ht="30" customHeight="1" x14ac:dyDescent="0.3">
      <c r="A920" s="3" t="str">
        <f>C920&amp;COUNTIF($C$5:C920,C920)</f>
        <v>0</v>
      </c>
      <c r="B920" s="78">
        <v>916</v>
      </c>
      <c r="C920" s="76"/>
      <c r="D920" s="76"/>
      <c r="E920" s="77"/>
    </row>
    <row r="921" spans="1:5" ht="30" customHeight="1" x14ac:dyDescent="0.3">
      <c r="A921" s="3" t="str">
        <f>C921&amp;COUNTIF($C$5:C921,C921)</f>
        <v>0</v>
      </c>
      <c r="B921" s="78">
        <v>917</v>
      </c>
      <c r="C921" s="76"/>
      <c r="D921" s="76"/>
      <c r="E921" s="77"/>
    </row>
    <row r="922" spans="1:5" ht="30" customHeight="1" x14ac:dyDescent="0.3">
      <c r="A922" s="3" t="str">
        <f>C922&amp;COUNTIF($C$5:C922,C922)</f>
        <v>0</v>
      </c>
      <c r="B922" s="78">
        <v>918</v>
      </c>
      <c r="C922" s="76"/>
      <c r="D922" s="76"/>
      <c r="E922" s="77"/>
    </row>
    <row r="923" spans="1:5" ht="30" customHeight="1" x14ac:dyDescent="0.3">
      <c r="A923" s="3" t="str">
        <f>C923&amp;COUNTIF($C$5:C923,C923)</f>
        <v>0</v>
      </c>
      <c r="B923" s="78">
        <v>919</v>
      </c>
      <c r="C923" s="76"/>
      <c r="D923" s="76"/>
      <c r="E923" s="77"/>
    </row>
    <row r="924" spans="1:5" ht="30" customHeight="1" x14ac:dyDescent="0.3">
      <c r="A924" s="3" t="str">
        <f>C924&amp;COUNTIF($C$5:C924,C924)</f>
        <v>0</v>
      </c>
      <c r="B924" s="78">
        <v>920</v>
      </c>
      <c r="C924" s="76"/>
      <c r="D924" s="76"/>
      <c r="E924" s="77"/>
    </row>
    <row r="925" spans="1:5" ht="30" customHeight="1" x14ac:dyDescent="0.3">
      <c r="A925" s="3" t="str">
        <f>C925&amp;COUNTIF($C$5:C925,C925)</f>
        <v>0</v>
      </c>
      <c r="B925" s="78">
        <v>921</v>
      </c>
      <c r="C925" s="76"/>
      <c r="D925" s="76"/>
      <c r="E925" s="77"/>
    </row>
    <row r="926" spans="1:5" ht="30" customHeight="1" x14ac:dyDescent="0.3">
      <c r="A926" s="3" t="str">
        <f>C926&amp;COUNTIF($C$5:C926,C926)</f>
        <v>0</v>
      </c>
      <c r="B926" s="78">
        <v>922</v>
      </c>
      <c r="C926" s="76"/>
      <c r="D926" s="76"/>
      <c r="E926" s="77"/>
    </row>
    <row r="927" spans="1:5" ht="30" customHeight="1" x14ac:dyDescent="0.3">
      <c r="A927" s="3" t="str">
        <f>C927&amp;COUNTIF($C$5:C927,C927)</f>
        <v>0</v>
      </c>
      <c r="B927" s="78">
        <v>923</v>
      </c>
      <c r="C927" s="76"/>
      <c r="D927" s="76"/>
      <c r="E927" s="77"/>
    </row>
    <row r="928" spans="1:5" ht="30" customHeight="1" x14ac:dyDescent="0.3">
      <c r="A928" s="3" t="str">
        <f>C928&amp;COUNTIF($C$5:C928,C928)</f>
        <v>0</v>
      </c>
      <c r="B928" s="78">
        <v>924</v>
      </c>
      <c r="C928" s="76"/>
      <c r="D928" s="76"/>
      <c r="E928" s="77"/>
    </row>
    <row r="929" spans="1:5" ht="30" customHeight="1" x14ac:dyDescent="0.3">
      <c r="A929" s="3" t="str">
        <f>C929&amp;COUNTIF($C$5:C929,C929)</f>
        <v>0</v>
      </c>
      <c r="B929" s="78">
        <v>925</v>
      </c>
      <c r="C929" s="76"/>
      <c r="D929" s="76"/>
      <c r="E929" s="77"/>
    </row>
    <row r="930" spans="1:5" ht="30" customHeight="1" x14ac:dyDescent="0.3">
      <c r="A930" s="3" t="str">
        <f>C930&amp;COUNTIF($C$5:C930,C930)</f>
        <v>0</v>
      </c>
      <c r="B930" s="78">
        <v>926</v>
      </c>
      <c r="C930" s="76"/>
      <c r="D930" s="76"/>
      <c r="E930" s="77"/>
    </row>
    <row r="931" spans="1:5" ht="30" customHeight="1" x14ac:dyDescent="0.3">
      <c r="A931" s="3" t="str">
        <f>C931&amp;COUNTIF($C$5:C931,C931)</f>
        <v>0</v>
      </c>
      <c r="B931" s="78">
        <v>927</v>
      </c>
      <c r="C931" s="76"/>
      <c r="D931" s="76"/>
      <c r="E931" s="77"/>
    </row>
    <row r="932" spans="1:5" ht="30" customHeight="1" x14ac:dyDescent="0.3">
      <c r="A932" s="3" t="str">
        <f>C932&amp;COUNTIF($C$5:C932,C932)</f>
        <v>0</v>
      </c>
      <c r="B932" s="78">
        <v>928</v>
      </c>
      <c r="C932" s="76"/>
      <c r="D932" s="76"/>
      <c r="E932" s="77"/>
    </row>
    <row r="933" spans="1:5" ht="30" customHeight="1" x14ac:dyDescent="0.3">
      <c r="A933" s="3" t="str">
        <f>C933&amp;COUNTIF($C$5:C933,C933)</f>
        <v>0</v>
      </c>
      <c r="B933" s="78">
        <v>929</v>
      </c>
      <c r="C933" s="76"/>
      <c r="D933" s="76"/>
      <c r="E933" s="77"/>
    </row>
    <row r="934" spans="1:5" ht="30" customHeight="1" x14ac:dyDescent="0.3">
      <c r="A934" s="3" t="str">
        <f>C934&amp;COUNTIF($C$5:C934,C934)</f>
        <v>0</v>
      </c>
      <c r="B934" s="78">
        <v>930</v>
      </c>
      <c r="C934" s="76"/>
      <c r="D934" s="76"/>
      <c r="E934" s="77"/>
    </row>
    <row r="935" spans="1:5" ht="30" customHeight="1" x14ac:dyDescent="0.3">
      <c r="A935" s="3" t="str">
        <f>C935&amp;COUNTIF($C$5:C935,C935)</f>
        <v>0</v>
      </c>
      <c r="B935" s="78">
        <v>931</v>
      </c>
      <c r="C935" s="76"/>
      <c r="D935" s="76"/>
      <c r="E935" s="77"/>
    </row>
    <row r="936" spans="1:5" ht="30" customHeight="1" x14ac:dyDescent="0.3">
      <c r="A936" s="3" t="str">
        <f>C936&amp;COUNTIF($C$5:C936,C936)</f>
        <v>0</v>
      </c>
      <c r="B936" s="78">
        <v>932</v>
      </c>
      <c r="C936" s="76"/>
      <c r="D936" s="76"/>
      <c r="E936" s="77"/>
    </row>
    <row r="937" spans="1:5" ht="30" customHeight="1" x14ac:dyDescent="0.3">
      <c r="A937" s="3" t="str">
        <f>C937&amp;COUNTIF($C$5:C937,C937)</f>
        <v>0</v>
      </c>
      <c r="B937" s="78">
        <v>933</v>
      </c>
      <c r="C937" s="76"/>
      <c r="D937" s="76"/>
      <c r="E937" s="77"/>
    </row>
    <row r="938" spans="1:5" ht="30" customHeight="1" x14ac:dyDescent="0.3">
      <c r="A938" s="3" t="str">
        <f>C938&amp;COUNTIF($C$5:C938,C938)</f>
        <v>0</v>
      </c>
      <c r="B938" s="78">
        <v>934</v>
      </c>
      <c r="C938" s="76"/>
      <c r="D938" s="76"/>
      <c r="E938" s="77"/>
    </row>
    <row r="939" spans="1:5" ht="30" customHeight="1" x14ac:dyDescent="0.3">
      <c r="A939" s="3" t="str">
        <f>C939&amp;COUNTIF($C$5:C939,C939)</f>
        <v>0</v>
      </c>
      <c r="B939" s="78">
        <v>935</v>
      </c>
      <c r="C939" s="76"/>
      <c r="D939" s="76"/>
      <c r="E939" s="77"/>
    </row>
    <row r="940" spans="1:5" ht="30" customHeight="1" x14ac:dyDescent="0.3">
      <c r="A940" s="3" t="str">
        <f>C940&amp;COUNTIF($C$5:C940,C940)</f>
        <v>0</v>
      </c>
      <c r="B940" s="78">
        <v>936</v>
      </c>
      <c r="C940" s="76"/>
      <c r="D940" s="76"/>
      <c r="E940" s="77"/>
    </row>
    <row r="941" spans="1:5" ht="30" customHeight="1" x14ac:dyDescent="0.3">
      <c r="A941" s="3" t="str">
        <f>C941&amp;COUNTIF($C$5:C941,C941)</f>
        <v>0</v>
      </c>
      <c r="B941" s="78">
        <v>937</v>
      </c>
      <c r="C941" s="76"/>
      <c r="D941" s="76"/>
      <c r="E941" s="77"/>
    </row>
    <row r="942" spans="1:5" ht="30" customHeight="1" x14ac:dyDescent="0.3">
      <c r="A942" s="3" t="str">
        <f>C942&amp;COUNTIF($C$5:C942,C942)</f>
        <v>0</v>
      </c>
      <c r="B942" s="78">
        <v>938</v>
      </c>
      <c r="C942" s="76"/>
      <c r="D942" s="76"/>
      <c r="E942" s="77"/>
    </row>
    <row r="943" spans="1:5" ht="30" customHeight="1" x14ac:dyDescent="0.3">
      <c r="A943" s="3" t="str">
        <f>C943&amp;COUNTIF($C$5:C943,C943)</f>
        <v>0</v>
      </c>
      <c r="B943" s="78">
        <v>939</v>
      </c>
      <c r="C943" s="76"/>
      <c r="D943" s="76"/>
      <c r="E943" s="77"/>
    </row>
    <row r="944" spans="1:5" ht="30" customHeight="1" x14ac:dyDescent="0.3">
      <c r="A944" s="3" t="str">
        <f>C944&amp;COUNTIF($C$5:C944,C944)</f>
        <v>0</v>
      </c>
      <c r="B944" s="78">
        <v>940</v>
      </c>
      <c r="C944" s="76"/>
      <c r="D944" s="76"/>
      <c r="E944" s="77"/>
    </row>
    <row r="945" spans="1:5" ht="30" customHeight="1" x14ac:dyDescent="0.3">
      <c r="A945" s="3" t="str">
        <f>C945&amp;COUNTIF($C$5:C945,C945)</f>
        <v>0</v>
      </c>
      <c r="B945" s="78">
        <v>941</v>
      </c>
      <c r="C945" s="76"/>
      <c r="D945" s="76"/>
      <c r="E945" s="77"/>
    </row>
    <row r="946" spans="1:5" ht="30" customHeight="1" x14ac:dyDescent="0.3">
      <c r="A946" s="3" t="str">
        <f>C946&amp;COUNTIF($C$5:C946,C946)</f>
        <v>0</v>
      </c>
      <c r="B946" s="78">
        <v>942</v>
      </c>
      <c r="C946" s="76"/>
      <c r="D946" s="76"/>
      <c r="E946" s="77"/>
    </row>
    <row r="947" spans="1:5" ht="30" customHeight="1" x14ac:dyDescent="0.3">
      <c r="A947" s="3" t="str">
        <f>C947&amp;COUNTIF($C$5:C947,C947)</f>
        <v>0</v>
      </c>
      <c r="B947" s="78">
        <v>943</v>
      </c>
      <c r="C947" s="76"/>
      <c r="D947" s="76"/>
      <c r="E947" s="77"/>
    </row>
    <row r="948" spans="1:5" ht="30" customHeight="1" x14ac:dyDescent="0.3">
      <c r="A948" s="3" t="str">
        <f>C948&amp;COUNTIF($C$5:C948,C948)</f>
        <v>0</v>
      </c>
      <c r="B948" s="78">
        <v>944</v>
      </c>
      <c r="C948" s="76"/>
      <c r="D948" s="76"/>
      <c r="E948" s="77"/>
    </row>
    <row r="949" spans="1:5" ht="30" customHeight="1" x14ac:dyDescent="0.3">
      <c r="A949" s="3" t="str">
        <f>C949&amp;COUNTIF($C$5:C949,C949)</f>
        <v>0</v>
      </c>
      <c r="B949" s="78">
        <v>945</v>
      </c>
      <c r="C949" s="76"/>
      <c r="D949" s="76"/>
      <c r="E949" s="77"/>
    </row>
    <row r="950" spans="1:5" ht="30" customHeight="1" x14ac:dyDescent="0.3">
      <c r="A950" s="3" t="str">
        <f>C950&amp;COUNTIF($C$5:C950,C950)</f>
        <v>0</v>
      </c>
      <c r="B950" s="78">
        <v>946</v>
      </c>
      <c r="C950" s="76"/>
      <c r="D950" s="76"/>
      <c r="E950" s="77"/>
    </row>
    <row r="951" spans="1:5" ht="30" customHeight="1" x14ac:dyDescent="0.3">
      <c r="A951" s="3" t="str">
        <f>C951&amp;COUNTIF($C$5:C951,C951)</f>
        <v>0</v>
      </c>
      <c r="B951" s="78">
        <v>947</v>
      </c>
      <c r="C951" s="76"/>
      <c r="D951" s="76"/>
      <c r="E951" s="77"/>
    </row>
    <row r="952" spans="1:5" ht="30" customHeight="1" x14ac:dyDescent="0.3">
      <c r="A952" s="3" t="str">
        <f>C952&amp;COUNTIF($C$5:C952,C952)</f>
        <v>0</v>
      </c>
      <c r="B952" s="78">
        <v>948</v>
      </c>
      <c r="C952" s="76"/>
      <c r="D952" s="76"/>
      <c r="E952" s="77"/>
    </row>
    <row r="953" spans="1:5" ht="30" customHeight="1" x14ac:dyDescent="0.3">
      <c r="A953" s="3" t="str">
        <f>C953&amp;COUNTIF($C$5:C953,C953)</f>
        <v>0</v>
      </c>
      <c r="B953" s="78">
        <v>949</v>
      </c>
      <c r="C953" s="76"/>
      <c r="D953" s="76"/>
      <c r="E953" s="77"/>
    </row>
    <row r="954" spans="1:5" ht="30" customHeight="1" x14ac:dyDescent="0.3">
      <c r="A954" s="3" t="str">
        <f>C954&amp;COUNTIF($C$5:C954,C954)</f>
        <v>0</v>
      </c>
      <c r="B954" s="78">
        <v>950</v>
      </c>
      <c r="C954" s="76"/>
      <c r="D954" s="76"/>
      <c r="E954" s="77"/>
    </row>
    <row r="955" spans="1:5" ht="30" customHeight="1" x14ac:dyDescent="0.3">
      <c r="A955" s="3" t="str">
        <f>C955&amp;COUNTIF($C$5:C955,C955)</f>
        <v>0</v>
      </c>
      <c r="B955" s="78">
        <v>951</v>
      </c>
      <c r="C955" s="76"/>
      <c r="D955" s="76"/>
      <c r="E955" s="77"/>
    </row>
    <row r="956" spans="1:5" ht="30" customHeight="1" x14ac:dyDescent="0.3">
      <c r="A956" s="3" t="str">
        <f>C956&amp;COUNTIF($C$5:C956,C956)</f>
        <v>0</v>
      </c>
      <c r="B956" s="78">
        <v>952</v>
      </c>
      <c r="C956" s="76"/>
      <c r="D956" s="76"/>
      <c r="E956" s="77"/>
    </row>
    <row r="957" spans="1:5" ht="30" customHeight="1" x14ac:dyDescent="0.3">
      <c r="A957" s="3" t="str">
        <f>C957&amp;COUNTIF($C$5:C957,C957)</f>
        <v>0</v>
      </c>
      <c r="B957" s="78">
        <v>953</v>
      </c>
      <c r="C957" s="76"/>
      <c r="D957" s="76"/>
      <c r="E957" s="77"/>
    </row>
    <row r="958" spans="1:5" ht="30" customHeight="1" x14ac:dyDescent="0.3">
      <c r="A958" s="3" t="str">
        <f>C958&amp;COUNTIF($C$5:C958,C958)</f>
        <v>0</v>
      </c>
      <c r="B958" s="78">
        <v>954</v>
      </c>
      <c r="C958" s="76"/>
      <c r="D958" s="76"/>
      <c r="E958" s="77"/>
    </row>
    <row r="959" spans="1:5" ht="30" customHeight="1" x14ac:dyDescent="0.3">
      <c r="A959" s="3" t="str">
        <f>C959&amp;COUNTIF($C$5:C959,C959)</f>
        <v>0</v>
      </c>
      <c r="B959" s="78">
        <v>955</v>
      </c>
      <c r="C959" s="76"/>
      <c r="D959" s="76"/>
      <c r="E959" s="77"/>
    </row>
    <row r="960" spans="1:5" ht="30" customHeight="1" x14ac:dyDescent="0.3">
      <c r="A960" s="3" t="str">
        <f>C960&amp;COUNTIF($C$5:C960,C960)</f>
        <v>0</v>
      </c>
      <c r="B960" s="78">
        <v>956</v>
      </c>
      <c r="C960" s="76"/>
      <c r="D960" s="76"/>
      <c r="E960" s="77"/>
    </row>
    <row r="961" spans="1:5" ht="30" customHeight="1" x14ac:dyDescent="0.3">
      <c r="A961" s="3" t="str">
        <f>C961&amp;COUNTIF($C$5:C961,C961)</f>
        <v>0</v>
      </c>
      <c r="B961" s="78">
        <v>957</v>
      </c>
      <c r="C961" s="76"/>
      <c r="D961" s="76"/>
      <c r="E961" s="77"/>
    </row>
    <row r="962" spans="1:5" ht="30" customHeight="1" x14ac:dyDescent="0.3">
      <c r="A962" s="3" t="str">
        <f>C962&amp;COUNTIF($C$5:C962,C962)</f>
        <v>0</v>
      </c>
      <c r="B962" s="78">
        <v>958</v>
      </c>
      <c r="C962" s="76"/>
      <c r="D962" s="76"/>
      <c r="E962" s="77"/>
    </row>
    <row r="963" spans="1:5" ht="30" customHeight="1" x14ac:dyDescent="0.3">
      <c r="A963" s="3" t="str">
        <f>C963&amp;COUNTIF($C$5:C963,C963)</f>
        <v>0</v>
      </c>
      <c r="B963" s="78">
        <v>959</v>
      </c>
      <c r="C963" s="76"/>
      <c r="D963" s="76"/>
      <c r="E963" s="77"/>
    </row>
    <row r="964" spans="1:5" ht="30" customHeight="1" x14ac:dyDescent="0.3">
      <c r="A964" s="3" t="str">
        <f>C964&amp;COUNTIF($C$5:C964,C964)</f>
        <v>0</v>
      </c>
      <c r="B964" s="78">
        <v>960</v>
      </c>
      <c r="C964" s="76"/>
      <c r="D964" s="76"/>
      <c r="E964" s="77"/>
    </row>
    <row r="965" spans="1:5" ht="30" customHeight="1" x14ac:dyDescent="0.3">
      <c r="A965" s="3" t="str">
        <f>C965&amp;COUNTIF($C$5:C965,C965)</f>
        <v>0</v>
      </c>
      <c r="B965" s="78">
        <v>961</v>
      </c>
      <c r="C965" s="76"/>
      <c r="D965" s="76"/>
      <c r="E965" s="77"/>
    </row>
    <row r="966" spans="1:5" ht="30" customHeight="1" x14ac:dyDescent="0.3">
      <c r="A966" s="3" t="str">
        <f>C966&amp;COUNTIF($C$5:C966,C966)</f>
        <v>0</v>
      </c>
      <c r="B966" s="78">
        <v>962</v>
      </c>
      <c r="C966" s="76"/>
      <c r="D966" s="76"/>
      <c r="E966" s="77"/>
    </row>
    <row r="967" spans="1:5" ht="30" customHeight="1" x14ac:dyDescent="0.3">
      <c r="A967" s="3" t="str">
        <f>C967&amp;COUNTIF($C$5:C967,C967)</f>
        <v>0</v>
      </c>
      <c r="B967" s="78">
        <v>963</v>
      </c>
      <c r="C967" s="76"/>
      <c r="D967" s="76"/>
      <c r="E967" s="77"/>
    </row>
    <row r="968" spans="1:5" ht="30" customHeight="1" x14ac:dyDescent="0.3">
      <c r="A968" s="3" t="str">
        <f>C968&amp;COUNTIF($C$5:C968,C968)</f>
        <v>0</v>
      </c>
      <c r="B968" s="78">
        <v>964</v>
      </c>
      <c r="C968" s="76"/>
      <c r="D968" s="76"/>
      <c r="E968" s="77"/>
    </row>
    <row r="969" spans="1:5" ht="30" customHeight="1" x14ac:dyDescent="0.3">
      <c r="A969" s="3" t="str">
        <f>C969&amp;COUNTIF($C$5:C969,C969)</f>
        <v>0</v>
      </c>
      <c r="B969" s="78">
        <v>965</v>
      </c>
      <c r="C969" s="76"/>
      <c r="D969" s="76"/>
      <c r="E969" s="77"/>
    </row>
    <row r="970" spans="1:5" ht="30" customHeight="1" x14ac:dyDescent="0.3">
      <c r="A970" s="3" t="str">
        <f>C970&amp;COUNTIF($C$5:C970,C970)</f>
        <v>0</v>
      </c>
      <c r="B970" s="78">
        <v>966</v>
      </c>
      <c r="C970" s="76"/>
      <c r="D970" s="76"/>
      <c r="E970" s="77"/>
    </row>
    <row r="971" spans="1:5" ht="30" customHeight="1" x14ac:dyDescent="0.3">
      <c r="A971" s="3" t="str">
        <f>C971&amp;COUNTIF($C$5:C971,C971)</f>
        <v>0</v>
      </c>
      <c r="B971" s="78">
        <v>967</v>
      </c>
      <c r="C971" s="76"/>
      <c r="D971" s="76"/>
      <c r="E971" s="77"/>
    </row>
    <row r="972" spans="1:5" ht="30" customHeight="1" x14ac:dyDescent="0.3">
      <c r="A972" s="3" t="str">
        <f>C972&amp;COUNTIF($C$5:C972,C972)</f>
        <v>0</v>
      </c>
      <c r="B972" s="78">
        <v>968</v>
      </c>
      <c r="C972" s="76"/>
      <c r="D972" s="76"/>
      <c r="E972" s="77"/>
    </row>
    <row r="973" spans="1:5" ht="30" customHeight="1" x14ac:dyDescent="0.3">
      <c r="A973" s="3" t="str">
        <f>C973&amp;COUNTIF($C$5:C973,C973)</f>
        <v>0</v>
      </c>
      <c r="B973" s="78">
        <v>969</v>
      </c>
      <c r="C973" s="76"/>
      <c r="D973" s="76"/>
      <c r="E973" s="77"/>
    </row>
    <row r="974" spans="1:5" ht="30" customHeight="1" x14ac:dyDescent="0.3">
      <c r="A974" s="3" t="str">
        <f>C974&amp;COUNTIF($C$5:C974,C974)</f>
        <v>0</v>
      </c>
      <c r="B974" s="78">
        <v>970</v>
      </c>
      <c r="C974" s="76"/>
      <c r="D974" s="76"/>
      <c r="E974" s="77"/>
    </row>
    <row r="975" spans="1:5" ht="30" customHeight="1" x14ac:dyDescent="0.3">
      <c r="A975" s="3" t="str">
        <f>C975&amp;COUNTIF($C$5:C975,C975)</f>
        <v>0</v>
      </c>
      <c r="B975" s="78">
        <v>971</v>
      </c>
      <c r="C975" s="76"/>
      <c r="D975" s="76"/>
      <c r="E975" s="77"/>
    </row>
    <row r="976" spans="1:5" ht="30" customHeight="1" x14ac:dyDescent="0.3">
      <c r="A976" s="3" t="str">
        <f>C976&amp;COUNTIF($C$5:C976,C976)</f>
        <v>0</v>
      </c>
      <c r="B976" s="78">
        <v>972</v>
      </c>
      <c r="C976" s="76"/>
      <c r="D976" s="76"/>
      <c r="E976" s="77"/>
    </row>
    <row r="977" spans="1:5" ht="30" customHeight="1" x14ac:dyDescent="0.3">
      <c r="A977" s="3" t="str">
        <f>C977&amp;COUNTIF($C$5:C977,C977)</f>
        <v>0</v>
      </c>
      <c r="B977" s="78">
        <v>973</v>
      </c>
      <c r="C977" s="76"/>
      <c r="D977" s="76"/>
      <c r="E977" s="77"/>
    </row>
    <row r="978" spans="1:5" ht="30" customHeight="1" x14ac:dyDescent="0.3">
      <c r="A978" s="3" t="str">
        <f>C978&amp;COUNTIF($C$5:C978,C978)</f>
        <v>0</v>
      </c>
      <c r="B978" s="78">
        <v>974</v>
      </c>
      <c r="C978" s="76"/>
      <c r="D978" s="76"/>
      <c r="E978" s="77"/>
    </row>
    <row r="979" spans="1:5" ht="30" customHeight="1" x14ac:dyDescent="0.3">
      <c r="A979" s="3" t="str">
        <f>C979&amp;COUNTIF($C$5:C979,C979)</f>
        <v>0</v>
      </c>
      <c r="B979" s="78">
        <v>975</v>
      </c>
      <c r="C979" s="76"/>
      <c r="D979" s="76"/>
      <c r="E979" s="77"/>
    </row>
    <row r="980" spans="1:5" ht="30" customHeight="1" x14ac:dyDescent="0.3">
      <c r="A980" s="3" t="str">
        <f>C980&amp;COUNTIF($C$5:C980,C980)</f>
        <v>0</v>
      </c>
      <c r="B980" s="78">
        <v>976</v>
      </c>
      <c r="C980" s="76"/>
      <c r="D980" s="76"/>
      <c r="E980" s="77"/>
    </row>
    <row r="981" spans="1:5" ht="30" customHeight="1" x14ac:dyDescent="0.3">
      <c r="A981" s="3" t="str">
        <f>C981&amp;COUNTIF($C$5:C981,C981)</f>
        <v>0</v>
      </c>
      <c r="B981" s="78">
        <v>977</v>
      </c>
      <c r="C981" s="76"/>
      <c r="D981" s="76"/>
      <c r="E981" s="77"/>
    </row>
    <row r="982" spans="1:5" ht="30" customHeight="1" x14ac:dyDescent="0.3">
      <c r="A982" s="3" t="str">
        <f>C982&amp;COUNTIF($C$5:C982,C982)</f>
        <v>0</v>
      </c>
      <c r="B982" s="78">
        <v>978</v>
      </c>
      <c r="C982" s="76"/>
      <c r="D982" s="76"/>
      <c r="E982" s="77"/>
    </row>
    <row r="983" spans="1:5" ht="30" customHeight="1" x14ac:dyDescent="0.3">
      <c r="A983" s="3" t="str">
        <f>C983&amp;COUNTIF($C$5:C983,C983)</f>
        <v>0</v>
      </c>
      <c r="B983" s="78">
        <v>979</v>
      </c>
      <c r="C983" s="76"/>
      <c r="D983" s="76"/>
      <c r="E983" s="77"/>
    </row>
    <row r="984" spans="1:5" ht="30" customHeight="1" x14ac:dyDescent="0.3">
      <c r="A984" s="3" t="str">
        <f>C984&amp;COUNTIF($C$5:C984,C984)</f>
        <v>0</v>
      </c>
      <c r="B984" s="78">
        <v>980</v>
      </c>
      <c r="C984" s="76"/>
      <c r="D984" s="76"/>
      <c r="E984" s="77"/>
    </row>
    <row r="985" spans="1:5" ht="30" customHeight="1" x14ac:dyDescent="0.3">
      <c r="A985" s="3" t="str">
        <f>C985&amp;COUNTIF($C$5:C985,C985)</f>
        <v>0</v>
      </c>
      <c r="B985" s="78">
        <v>981</v>
      </c>
      <c r="C985" s="76"/>
      <c r="D985" s="76"/>
      <c r="E985" s="77"/>
    </row>
    <row r="986" spans="1:5" ht="30" customHeight="1" x14ac:dyDescent="0.3">
      <c r="A986" s="3" t="str">
        <f>C986&amp;COUNTIF($C$5:C986,C986)</f>
        <v>0</v>
      </c>
      <c r="B986" s="78">
        <v>982</v>
      </c>
      <c r="C986" s="76"/>
      <c r="D986" s="76"/>
      <c r="E986" s="77"/>
    </row>
    <row r="987" spans="1:5" ht="30" customHeight="1" x14ac:dyDescent="0.3">
      <c r="A987" s="3" t="str">
        <f>C987&amp;COUNTIF($C$5:C987,C987)</f>
        <v>0</v>
      </c>
      <c r="B987" s="78">
        <v>983</v>
      </c>
      <c r="C987" s="76"/>
      <c r="D987" s="76"/>
      <c r="E987" s="77"/>
    </row>
    <row r="988" spans="1:5" ht="30" customHeight="1" x14ac:dyDescent="0.3">
      <c r="A988" s="3" t="str">
        <f>C988&amp;COUNTIF($C$5:C988,C988)</f>
        <v>0</v>
      </c>
      <c r="B988" s="78">
        <v>984</v>
      </c>
      <c r="C988" s="76"/>
      <c r="D988" s="76"/>
      <c r="E988" s="77"/>
    </row>
    <row r="989" spans="1:5" ht="30" customHeight="1" x14ac:dyDescent="0.3">
      <c r="A989" s="3" t="str">
        <f>C989&amp;COUNTIF($C$5:C989,C989)</f>
        <v>0</v>
      </c>
      <c r="B989" s="78">
        <v>985</v>
      </c>
      <c r="C989" s="76"/>
      <c r="D989" s="76"/>
      <c r="E989" s="77"/>
    </row>
    <row r="990" spans="1:5" ht="30" customHeight="1" x14ac:dyDescent="0.3">
      <c r="A990" s="3" t="str">
        <f>C990&amp;COUNTIF($C$5:C990,C990)</f>
        <v>0</v>
      </c>
      <c r="B990" s="78">
        <v>986</v>
      </c>
      <c r="C990" s="76"/>
      <c r="D990" s="76"/>
      <c r="E990" s="77"/>
    </row>
    <row r="991" spans="1:5" ht="30" customHeight="1" x14ac:dyDescent="0.3">
      <c r="A991" s="3" t="str">
        <f>C991&amp;COUNTIF($C$5:C991,C991)</f>
        <v>0</v>
      </c>
      <c r="B991" s="78">
        <v>987</v>
      </c>
      <c r="C991" s="76"/>
      <c r="D991" s="76"/>
      <c r="E991" s="77"/>
    </row>
    <row r="992" spans="1:5" ht="30" customHeight="1" x14ac:dyDescent="0.3">
      <c r="A992" s="3" t="str">
        <f>C992&amp;COUNTIF($C$5:C992,C992)</f>
        <v>0</v>
      </c>
      <c r="B992" s="78">
        <v>988</v>
      </c>
      <c r="C992" s="76"/>
      <c r="D992" s="76"/>
      <c r="E992" s="77"/>
    </row>
    <row r="993" spans="1:5" ht="30" customHeight="1" x14ac:dyDescent="0.3">
      <c r="A993" s="3" t="str">
        <f>C993&amp;COUNTIF($C$5:C993,C993)</f>
        <v>0</v>
      </c>
      <c r="B993" s="78">
        <v>989</v>
      </c>
      <c r="C993" s="76"/>
      <c r="D993" s="76"/>
      <c r="E993" s="77"/>
    </row>
    <row r="994" spans="1:5" ht="30" customHeight="1" x14ac:dyDescent="0.3">
      <c r="A994" s="3" t="str">
        <f>C994&amp;COUNTIF($C$5:C994,C994)</f>
        <v>0</v>
      </c>
      <c r="B994" s="78">
        <v>990</v>
      </c>
      <c r="C994" s="76"/>
      <c r="D994" s="76"/>
      <c r="E994" s="77"/>
    </row>
    <row r="995" spans="1:5" ht="30" customHeight="1" x14ac:dyDescent="0.3">
      <c r="A995" s="3" t="str">
        <f>C995&amp;COUNTIF($C$5:C995,C995)</f>
        <v>0</v>
      </c>
      <c r="B995" s="78">
        <v>991</v>
      </c>
      <c r="C995" s="76"/>
      <c r="D995" s="76"/>
      <c r="E995" s="77"/>
    </row>
    <row r="996" spans="1:5" ht="30" customHeight="1" x14ac:dyDescent="0.3">
      <c r="A996" s="3" t="str">
        <f>C996&amp;COUNTIF($C$5:C996,C996)</f>
        <v>0</v>
      </c>
      <c r="B996" s="78">
        <v>992</v>
      </c>
      <c r="C996" s="76"/>
      <c r="D996" s="76"/>
      <c r="E996" s="77"/>
    </row>
    <row r="997" spans="1:5" ht="30" customHeight="1" x14ac:dyDescent="0.3">
      <c r="A997" s="3" t="str">
        <f>C997&amp;COUNTIF($C$5:C997,C997)</f>
        <v>0</v>
      </c>
      <c r="B997" s="78">
        <v>993</v>
      </c>
      <c r="C997" s="76"/>
      <c r="D997" s="76"/>
      <c r="E997" s="77"/>
    </row>
    <row r="998" spans="1:5" ht="30" customHeight="1" x14ac:dyDescent="0.3">
      <c r="A998" s="3" t="str">
        <f>C998&amp;COUNTIF($C$5:C998,C998)</f>
        <v>0</v>
      </c>
      <c r="B998" s="78">
        <v>994</v>
      </c>
      <c r="C998" s="76"/>
      <c r="D998" s="76"/>
      <c r="E998" s="77"/>
    </row>
    <row r="999" spans="1:5" ht="30" customHeight="1" x14ac:dyDescent="0.3">
      <c r="A999" s="3" t="str">
        <f>C999&amp;COUNTIF($C$5:C999,C999)</f>
        <v>0</v>
      </c>
      <c r="B999" s="78">
        <v>995</v>
      </c>
      <c r="C999" s="76"/>
      <c r="D999" s="76"/>
      <c r="E999" s="77"/>
    </row>
    <row r="1000" spans="1:5" ht="30" customHeight="1" x14ac:dyDescent="0.3">
      <c r="A1000" s="3" t="str">
        <f>C1000&amp;COUNTIF($C$5:C1000,C1000)</f>
        <v>0</v>
      </c>
      <c r="B1000" s="78">
        <v>996</v>
      </c>
      <c r="C1000" s="76"/>
      <c r="D1000" s="76"/>
      <c r="E1000" s="77"/>
    </row>
    <row r="1001" spans="1:5" ht="30" customHeight="1" x14ac:dyDescent="0.3">
      <c r="A1001" s="3" t="str">
        <f>C1001&amp;COUNTIF($C$5:C1001,C1001)</f>
        <v>0</v>
      </c>
      <c r="B1001" s="78">
        <v>997</v>
      </c>
      <c r="C1001" s="76"/>
      <c r="D1001" s="76"/>
      <c r="E1001" s="77"/>
    </row>
    <row r="1002" spans="1:5" ht="30" customHeight="1" x14ac:dyDescent="0.3">
      <c r="A1002" s="3" t="str">
        <f>C1002&amp;COUNTIF($C$5:C1002,C1002)</f>
        <v>0</v>
      </c>
      <c r="B1002" s="78">
        <v>998</v>
      </c>
      <c r="C1002" s="76"/>
      <c r="D1002" s="76"/>
      <c r="E1002" s="77"/>
    </row>
    <row r="1003" spans="1:5" ht="30" customHeight="1" x14ac:dyDescent="0.3">
      <c r="A1003" s="3" t="str">
        <f>C1003&amp;COUNTIF($C$5:C1003,C1003)</f>
        <v>0</v>
      </c>
      <c r="B1003" s="78">
        <v>999</v>
      </c>
      <c r="C1003" s="76"/>
      <c r="D1003" s="76"/>
      <c r="E1003" s="77"/>
    </row>
    <row r="1004" spans="1:5" ht="30" customHeight="1" x14ac:dyDescent="0.3">
      <c r="A1004" s="3" t="str">
        <f>C1004&amp;COUNTIF($C$5:C1004,C1004)</f>
        <v>0</v>
      </c>
      <c r="B1004" s="78">
        <v>1000</v>
      </c>
      <c r="C1004" s="76"/>
      <c r="D1004" s="76"/>
      <c r="E1004" s="77"/>
    </row>
    <row r="1005" spans="1:5" ht="30" customHeight="1" x14ac:dyDescent="0.3">
      <c r="A1005" s="3" t="str">
        <f>C1005&amp;COUNTIF($C$5:C1005,C1005)</f>
        <v>0</v>
      </c>
      <c r="B1005" s="78">
        <v>1001</v>
      </c>
      <c r="C1005" s="76"/>
      <c r="D1005" s="76"/>
      <c r="E1005" s="77"/>
    </row>
    <row r="1006" spans="1:5" ht="30" customHeight="1" x14ac:dyDescent="0.3">
      <c r="A1006" s="3" t="str">
        <f>C1006&amp;COUNTIF($C$5:C1006,C1006)</f>
        <v>0</v>
      </c>
      <c r="B1006" s="78">
        <v>1002</v>
      </c>
      <c r="C1006" s="76"/>
      <c r="D1006" s="76"/>
      <c r="E1006" s="77"/>
    </row>
    <row r="1007" spans="1:5" ht="30" customHeight="1" x14ac:dyDescent="0.3">
      <c r="A1007" s="3" t="str">
        <f>C1007&amp;COUNTIF($C$5:C1007,C1007)</f>
        <v>0</v>
      </c>
      <c r="B1007" s="78">
        <v>1003</v>
      </c>
      <c r="C1007" s="76"/>
      <c r="D1007" s="76"/>
      <c r="E1007" s="77"/>
    </row>
    <row r="1008" spans="1:5" ht="30" customHeight="1" x14ac:dyDescent="0.3">
      <c r="A1008" s="3" t="str">
        <f>C1008&amp;COUNTIF($C$5:C1008,C1008)</f>
        <v>0</v>
      </c>
      <c r="B1008" s="78">
        <v>1004</v>
      </c>
      <c r="C1008" s="76"/>
      <c r="D1008" s="76"/>
      <c r="E1008" s="77"/>
    </row>
    <row r="1009" spans="1:5" ht="30" customHeight="1" x14ac:dyDescent="0.3">
      <c r="A1009" s="3" t="str">
        <f>C1009&amp;COUNTIF($C$5:C1009,C1009)</f>
        <v>0</v>
      </c>
      <c r="B1009" s="78">
        <v>1005</v>
      </c>
      <c r="C1009" s="76"/>
      <c r="D1009" s="76"/>
      <c r="E1009" s="77"/>
    </row>
    <row r="1010" spans="1:5" ht="30" customHeight="1" x14ac:dyDescent="0.3">
      <c r="A1010" s="3" t="str">
        <f>C1010&amp;COUNTIF($C$5:C1010,C1010)</f>
        <v>0</v>
      </c>
      <c r="B1010" s="78">
        <v>1006</v>
      </c>
      <c r="C1010" s="76"/>
      <c r="D1010" s="76"/>
      <c r="E1010" s="77"/>
    </row>
    <row r="1011" spans="1:5" ht="30" customHeight="1" x14ac:dyDescent="0.3">
      <c r="A1011" s="3" t="str">
        <f>C1011&amp;COUNTIF($C$5:C1011,C1011)</f>
        <v>0</v>
      </c>
      <c r="B1011" s="78">
        <v>1007</v>
      </c>
      <c r="C1011" s="76"/>
      <c r="D1011" s="76"/>
      <c r="E1011" s="77"/>
    </row>
    <row r="1012" spans="1:5" ht="30" customHeight="1" x14ac:dyDescent="0.3">
      <c r="A1012" s="3" t="str">
        <f>C1012&amp;COUNTIF($C$5:C1012,C1012)</f>
        <v>0</v>
      </c>
      <c r="B1012" s="78">
        <v>1008</v>
      </c>
      <c r="C1012" s="76"/>
      <c r="D1012" s="76"/>
      <c r="E1012" s="77"/>
    </row>
    <row r="1013" spans="1:5" ht="30" customHeight="1" x14ac:dyDescent="0.3">
      <c r="A1013" s="3" t="str">
        <f>C1013&amp;COUNTIF($C$5:C1013,C1013)</f>
        <v>0</v>
      </c>
      <c r="B1013" s="78">
        <v>1009</v>
      </c>
      <c r="C1013" s="76"/>
      <c r="D1013" s="76"/>
      <c r="E1013" s="77"/>
    </row>
    <row r="1014" spans="1:5" ht="30" customHeight="1" x14ac:dyDescent="0.3">
      <c r="A1014" s="3" t="str">
        <f>C1014&amp;COUNTIF($C$5:C1014,C1014)</f>
        <v>0</v>
      </c>
      <c r="B1014" s="78">
        <v>1010</v>
      </c>
      <c r="C1014" s="76"/>
      <c r="D1014" s="76"/>
      <c r="E1014" s="77"/>
    </row>
    <row r="1015" spans="1:5" ht="30" customHeight="1" x14ac:dyDescent="0.3">
      <c r="A1015" s="3" t="str">
        <f>C1015&amp;COUNTIF($C$5:C1015,C1015)</f>
        <v>0</v>
      </c>
      <c r="B1015" s="78">
        <v>1011</v>
      </c>
      <c r="C1015" s="76"/>
      <c r="D1015" s="76"/>
      <c r="E1015" s="77"/>
    </row>
    <row r="1016" spans="1:5" ht="30" customHeight="1" x14ac:dyDescent="0.3">
      <c r="A1016" s="3" t="str">
        <f>C1016&amp;COUNTIF($C$5:C1016,C1016)</f>
        <v>0</v>
      </c>
      <c r="B1016" s="78">
        <v>1012</v>
      </c>
      <c r="C1016" s="76"/>
      <c r="D1016" s="76"/>
      <c r="E1016" s="77"/>
    </row>
    <row r="1017" spans="1:5" ht="30" customHeight="1" x14ac:dyDescent="0.3">
      <c r="A1017" s="3" t="str">
        <f>C1017&amp;COUNTIF($C$5:C1017,C1017)</f>
        <v>0</v>
      </c>
      <c r="B1017" s="78">
        <v>1013</v>
      </c>
      <c r="C1017" s="76"/>
      <c r="D1017" s="76"/>
      <c r="E1017" s="77"/>
    </row>
    <row r="1018" spans="1:5" ht="30" customHeight="1" x14ac:dyDescent="0.3">
      <c r="A1018" s="3" t="str">
        <f>C1018&amp;COUNTIF($C$5:C1018,C1018)</f>
        <v>0</v>
      </c>
      <c r="B1018" s="78">
        <v>1014</v>
      </c>
      <c r="C1018" s="76"/>
      <c r="D1018" s="76"/>
      <c r="E1018" s="77"/>
    </row>
    <row r="1019" spans="1:5" ht="30" customHeight="1" x14ac:dyDescent="0.3">
      <c r="A1019" s="3" t="str">
        <f>C1019&amp;COUNTIF($C$5:C1019,C1019)</f>
        <v>0</v>
      </c>
      <c r="B1019" s="78">
        <v>1015</v>
      </c>
      <c r="C1019" s="76"/>
      <c r="D1019" s="76"/>
      <c r="E1019" s="77"/>
    </row>
    <row r="1020" spans="1:5" ht="30" customHeight="1" x14ac:dyDescent="0.3">
      <c r="A1020" s="3" t="str">
        <f>C1020&amp;COUNTIF($C$5:C1020,C1020)</f>
        <v>0</v>
      </c>
      <c r="B1020" s="78">
        <v>1016</v>
      </c>
      <c r="C1020" s="76"/>
      <c r="D1020" s="76"/>
      <c r="E1020" s="77"/>
    </row>
    <row r="1021" spans="1:5" ht="30" customHeight="1" x14ac:dyDescent="0.3">
      <c r="A1021" s="3" t="str">
        <f>C1021&amp;COUNTIF($C$5:C1021,C1021)</f>
        <v>0</v>
      </c>
      <c r="B1021" s="78">
        <v>1017</v>
      </c>
      <c r="C1021" s="76"/>
      <c r="D1021" s="76"/>
      <c r="E1021" s="77"/>
    </row>
    <row r="1022" spans="1:5" ht="30" customHeight="1" x14ac:dyDescent="0.3">
      <c r="A1022" s="3" t="str">
        <f>C1022&amp;COUNTIF($C$5:C1022,C1022)</f>
        <v>0</v>
      </c>
      <c r="B1022" s="78">
        <v>1018</v>
      </c>
      <c r="C1022" s="76"/>
      <c r="D1022" s="76"/>
      <c r="E1022" s="77"/>
    </row>
    <row r="1023" spans="1:5" ht="30" customHeight="1" x14ac:dyDescent="0.3">
      <c r="A1023" s="3" t="str">
        <f>C1023&amp;COUNTIF($C$5:C1023,C1023)</f>
        <v>0</v>
      </c>
      <c r="B1023" s="78">
        <v>1019</v>
      </c>
      <c r="C1023" s="76"/>
      <c r="D1023" s="76"/>
      <c r="E1023" s="77"/>
    </row>
    <row r="1024" spans="1:5" ht="30" customHeight="1" x14ac:dyDescent="0.3">
      <c r="A1024" s="3" t="str">
        <f>C1024&amp;COUNTIF($C$5:C1024,C1024)</f>
        <v>0</v>
      </c>
      <c r="B1024" s="78">
        <v>1020</v>
      </c>
      <c r="C1024" s="76"/>
      <c r="D1024" s="76"/>
      <c r="E1024" s="77"/>
    </row>
    <row r="1025" spans="1:5" ht="30" customHeight="1" x14ac:dyDescent="0.3">
      <c r="A1025" s="3" t="str">
        <f>C1025&amp;COUNTIF($C$5:C1025,C1025)</f>
        <v>0</v>
      </c>
      <c r="B1025" s="78">
        <v>1021</v>
      </c>
      <c r="C1025" s="76"/>
      <c r="D1025" s="76"/>
      <c r="E1025" s="77"/>
    </row>
    <row r="1026" spans="1:5" ht="30" customHeight="1" x14ac:dyDescent="0.3">
      <c r="A1026" s="3" t="str">
        <f>C1026&amp;COUNTIF($C$5:C1026,C1026)</f>
        <v>0</v>
      </c>
      <c r="B1026" s="78">
        <v>1022</v>
      </c>
      <c r="C1026" s="76"/>
      <c r="D1026" s="76"/>
      <c r="E1026" s="77"/>
    </row>
    <row r="1027" spans="1:5" ht="30" customHeight="1" x14ac:dyDescent="0.3">
      <c r="A1027" s="3" t="str">
        <f>C1027&amp;COUNTIF($C$5:C1027,C1027)</f>
        <v>0</v>
      </c>
      <c r="B1027" s="78">
        <v>1023</v>
      </c>
      <c r="C1027" s="76"/>
      <c r="D1027" s="76"/>
      <c r="E1027" s="77"/>
    </row>
    <row r="1028" spans="1:5" ht="30" customHeight="1" x14ac:dyDescent="0.3">
      <c r="A1028" s="3" t="str">
        <f>C1028&amp;COUNTIF($C$5:C1028,C1028)</f>
        <v>0</v>
      </c>
      <c r="B1028" s="78">
        <v>1024</v>
      </c>
      <c r="C1028" s="76"/>
      <c r="D1028" s="76"/>
      <c r="E1028" s="77"/>
    </row>
    <row r="1029" spans="1:5" ht="30" customHeight="1" x14ac:dyDescent="0.3">
      <c r="A1029" s="3" t="str">
        <f>C1029&amp;COUNTIF($C$5:C1029,C1029)</f>
        <v>0</v>
      </c>
      <c r="B1029" s="78">
        <v>1025</v>
      </c>
      <c r="C1029" s="76"/>
      <c r="D1029" s="76"/>
      <c r="E1029" s="77"/>
    </row>
    <row r="1030" spans="1:5" ht="30" customHeight="1" x14ac:dyDescent="0.3">
      <c r="A1030" s="3" t="str">
        <f>C1030&amp;COUNTIF($C$5:C1030,C1030)</f>
        <v>0</v>
      </c>
      <c r="B1030" s="78">
        <v>1026</v>
      </c>
      <c r="C1030" s="76"/>
      <c r="D1030" s="76"/>
      <c r="E1030" s="77"/>
    </row>
    <row r="1031" spans="1:5" ht="30" customHeight="1" x14ac:dyDescent="0.3">
      <c r="A1031" s="3" t="str">
        <f>C1031&amp;COUNTIF($C$5:C1031,C1031)</f>
        <v>0</v>
      </c>
      <c r="B1031" s="78">
        <v>1027</v>
      </c>
      <c r="C1031" s="76"/>
      <c r="D1031" s="76"/>
      <c r="E1031" s="77"/>
    </row>
    <row r="1032" spans="1:5" ht="30" customHeight="1" x14ac:dyDescent="0.3">
      <c r="A1032" s="3" t="str">
        <f>C1032&amp;COUNTIF($C$5:C1032,C1032)</f>
        <v>0</v>
      </c>
      <c r="B1032" s="78">
        <v>1028</v>
      </c>
      <c r="C1032" s="76"/>
      <c r="D1032" s="76"/>
      <c r="E1032" s="77"/>
    </row>
    <row r="1033" spans="1:5" ht="30" customHeight="1" x14ac:dyDescent="0.3">
      <c r="A1033" s="3" t="str">
        <f>C1033&amp;COUNTIF($C$5:C1033,C1033)</f>
        <v>0</v>
      </c>
      <c r="B1033" s="78">
        <v>1029</v>
      </c>
      <c r="C1033" s="76"/>
      <c r="D1033" s="76"/>
      <c r="E1033" s="77"/>
    </row>
    <row r="1034" spans="1:5" ht="30" customHeight="1" x14ac:dyDescent="0.3">
      <c r="A1034" s="3" t="str">
        <f>C1034&amp;COUNTIF($C$5:C1034,C1034)</f>
        <v>0</v>
      </c>
      <c r="B1034" s="78">
        <v>1030</v>
      </c>
      <c r="C1034" s="76"/>
      <c r="D1034" s="76"/>
      <c r="E1034" s="77"/>
    </row>
    <row r="1035" spans="1:5" ht="30" customHeight="1" x14ac:dyDescent="0.3">
      <c r="A1035" s="3" t="str">
        <f>C1035&amp;COUNTIF($C$5:C1035,C1035)</f>
        <v>0</v>
      </c>
      <c r="B1035" s="78">
        <v>1031</v>
      </c>
      <c r="C1035" s="76"/>
      <c r="D1035" s="76"/>
      <c r="E1035" s="77"/>
    </row>
    <row r="1036" spans="1:5" ht="30" customHeight="1" x14ac:dyDescent="0.3">
      <c r="A1036" s="3" t="str">
        <f>C1036&amp;COUNTIF($C$5:C1036,C1036)</f>
        <v>0</v>
      </c>
      <c r="B1036" s="78">
        <v>1032</v>
      </c>
      <c r="C1036" s="76"/>
      <c r="D1036" s="76"/>
      <c r="E1036" s="77"/>
    </row>
    <row r="1037" spans="1:5" ht="30" customHeight="1" x14ac:dyDescent="0.3">
      <c r="A1037" s="3" t="str">
        <f>C1037&amp;COUNTIF($C$5:C1037,C1037)</f>
        <v>0</v>
      </c>
      <c r="B1037" s="78">
        <v>1033</v>
      </c>
      <c r="C1037" s="76"/>
      <c r="D1037" s="76"/>
      <c r="E1037" s="77"/>
    </row>
    <row r="1038" spans="1:5" ht="30" customHeight="1" x14ac:dyDescent="0.3">
      <c r="A1038" s="3" t="str">
        <f>C1038&amp;COUNTIF($C$5:C1038,C1038)</f>
        <v>0</v>
      </c>
      <c r="B1038" s="78">
        <v>1034</v>
      </c>
      <c r="C1038" s="76"/>
      <c r="D1038" s="76"/>
      <c r="E1038" s="77"/>
    </row>
    <row r="1039" spans="1:5" ht="30" customHeight="1" x14ac:dyDescent="0.3">
      <c r="A1039" s="3" t="str">
        <f>C1039&amp;COUNTIF($C$5:C1039,C1039)</f>
        <v>0</v>
      </c>
      <c r="B1039" s="78">
        <v>1035</v>
      </c>
      <c r="C1039" s="76"/>
      <c r="D1039" s="76"/>
      <c r="E1039" s="77"/>
    </row>
    <row r="1040" spans="1:5" ht="30" customHeight="1" x14ac:dyDescent="0.3">
      <c r="A1040" s="3" t="str">
        <f>C1040&amp;COUNTIF($C$5:C1040,C1040)</f>
        <v>0</v>
      </c>
      <c r="B1040" s="78">
        <v>1036</v>
      </c>
      <c r="C1040" s="76"/>
      <c r="D1040" s="76"/>
      <c r="E1040" s="77"/>
    </row>
    <row r="1041" spans="1:5" ht="30" customHeight="1" x14ac:dyDescent="0.3">
      <c r="A1041" s="3" t="str">
        <f>C1041&amp;COUNTIF($C$5:C1041,C1041)</f>
        <v>0</v>
      </c>
      <c r="B1041" s="78">
        <v>1037</v>
      </c>
      <c r="C1041" s="76"/>
      <c r="D1041" s="76"/>
      <c r="E1041" s="77"/>
    </row>
    <row r="1042" spans="1:5" ht="30" customHeight="1" x14ac:dyDescent="0.3">
      <c r="A1042" s="3" t="str">
        <f>C1042&amp;COUNTIF($C$5:C1042,C1042)</f>
        <v>0</v>
      </c>
      <c r="B1042" s="78">
        <v>1038</v>
      </c>
      <c r="C1042" s="76"/>
      <c r="D1042" s="76"/>
      <c r="E1042" s="77"/>
    </row>
    <row r="1043" spans="1:5" ht="30" customHeight="1" x14ac:dyDescent="0.3">
      <c r="A1043" s="3" t="str">
        <f>C1043&amp;COUNTIF($C$5:C1043,C1043)</f>
        <v>0</v>
      </c>
      <c r="B1043" s="78">
        <v>1039</v>
      </c>
      <c r="C1043" s="76"/>
      <c r="D1043" s="76"/>
      <c r="E1043" s="77"/>
    </row>
    <row r="1044" spans="1:5" ht="30" customHeight="1" x14ac:dyDescent="0.3">
      <c r="A1044" s="3" t="str">
        <f>C1044&amp;COUNTIF($C$5:C1044,C1044)</f>
        <v>0</v>
      </c>
      <c r="B1044" s="78">
        <v>1040</v>
      </c>
      <c r="C1044" s="76"/>
      <c r="D1044" s="76"/>
      <c r="E1044" s="77"/>
    </row>
    <row r="1045" spans="1:5" ht="30" customHeight="1" x14ac:dyDescent="0.3">
      <c r="A1045" s="3" t="str">
        <f>C1045&amp;COUNTIF($C$5:C1045,C1045)</f>
        <v>0</v>
      </c>
      <c r="B1045" s="78">
        <v>1041</v>
      </c>
      <c r="C1045" s="76"/>
      <c r="D1045" s="76"/>
      <c r="E1045" s="77"/>
    </row>
    <row r="1046" spans="1:5" ht="30" customHeight="1" x14ac:dyDescent="0.3">
      <c r="A1046" s="3" t="str">
        <f>C1046&amp;COUNTIF($C$5:C1046,C1046)</f>
        <v>0</v>
      </c>
      <c r="B1046" s="78">
        <v>1042</v>
      </c>
      <c r="C1046" s="76"/>
      <c r="D1046" s="76"/>
      <c r="E1046" s="77"/>
    </row>
    <row r="1047" spans="1:5" ht="30" customHeight="1" x14ac:dyDescent="0.3">
      <c r="A1047" s="3" t="str">
        <f>C1047&amp;COUNTIF($C$5:C1047,C1047)</f>
        <v>0</v>
      </c>
      <c r="B1047" s="78">
        <v>1043</v>
      </c>
      <c r="C1047" s="76"/>
      <c r="D1047" s="76"/>
      <c r="E1047" s="77"/>
    </row>
    <row r="1048" spans="1:5" ht="30" customHeight="1" x14ac:dyDescent="0.3">
      <c r="A1048" s="3" t="str">
        <f>C1048&amp;COUNTIF($C$5:C1048,C1048)</f>
        <v>0</v>
      </c>
      <c r="B1048" s="78">
        <v>1044</v>
      </c>
      <c r="C1048" s="76"/>
      <c r="D1048" s="76"/>
      <c r="E1048" s="77"/>
    </row>
    <row r="1049" spans="1:5" ht="30" customHeight="1" x14ac:dyDescent="0.3">
      <c r="A1049" s="3" t="str">
        <f>C1049&amp;COUNTIF($C$5:C1049,C1049)</f>
        <v>0</v>
      </c>
      <c r="B1049" s="78">
        <v>1045</v>
      </c>
      <c r="C1049" s="76"/>
      <c r="D1049" s="76"/>
      <c r="E1049" s="77"/>
    </row>
    <row r="1050" spans="1:5" ht="30" customHeight="1" x14ac:dyDescent="0.3">
      <c r="A1050" s="3" t="str">
        <f>C1050&amp;COUNTIF($C$5:C1050,C1050)</f>
        <v>0</v>
      </c>
      <c r="B1050" s="78">
        <v>1046</v>
      </c>
      <c r="C1050" s="76"/>
      <c r="D1050" s="76"/>
      <c r="E1050" s="77"/>
    </row>
    <row r="1051" spans="1:5" ht="30" customHeight="1" x14ac:dyDescent="0.3">
      <c r="A1051" s="3" t="str">
        <f>C1051&amp;COUNTIF($C$5:C1051,C1051)</f>
        <v>0</v>
      </c>
      <c r="B1051" s="78">
        <v>1047</v>
      </c>
      <c r="C1051" s="76"/>
      <c r="D1051" s="76"/>
      <c r="E1051" s="77"/>
    </row>
    <row r="1052" spans="1:5" ht="30" customHeight="1" x14ac:dyDescent="0.3">
      <c r="A1052" s="3" t="str">
        <f>C1052&amp;COUNTIF($C$5:C1052,C1052)</f>
        <v>0</v>
      </c>
      <c r="B1052" s="78">
        <v>1048</v>
      </c>
      <c r="C1052" s="76"/>
      <c r="D1052" s="76"/>
      <c r="E1052" s="77"/>
    </row>
    <row r="1053" spans="1:5" ht="30" customHeight="1" x14ac:dyDescent="0.3">
      <c r="A1053" s="3" t="str">
        <f>C1053&amp;COUNTIF($C$5:C1053,C1053)</f>
        <v>0</v>
      </c>
      <c r="B1053" s="78">
        <v>1049</v>
      </c>
      <c r="C1053" s="76"/>
      <c r="D1053" s="76"/>
      <c r="E1053" s="77"/>
    </row>
    <row r="1054" spans="1:5" ht="30" customHeight="1" x14ac:dyDescent="0.3">
      <c r="A1054" s="3" t="str">
        <f>C1054&amp;COUNTIF($C$5:C1054,C1054)</f>
        <v>0</v>
      </c>
      <c r="B1054" s="78">
        <v>1050</v>
      </c>
      <c r="C1054" s="76"/>
      <c r="D1054" s="76"/>
      <c r="E1054" s="77"/>
    </row>
    <row r="1055" spans="1:5" ht="30" customHeight="1" x14ac:dyDescent="0.3">
      <c r="A1055" s="3" t="str">
        <f>C1055&amp;COUNTIF($C$5:C1055,C1055)</f>
        <v>0</v>
      </c>
      <c r="B1055" s="78">
        <v>1051</v>
      </c>
      <c r="C1055" s="76"/>
      <c r="D1055" s="76"/>
      <c r="E1055" s="77"/>
    </row>
    <row r="1056" spans="1:5" ht="30" customHeight="1" x14ac:dyDescent="0.3">
      <c r="A1056" s="3" t="str">
        <f>C1056&amp;COUNTIF($C$5:C1056,C1056)</f>
        <v>0</v>
      </c>
      <c r="B1056" s="78">
        <v>1052</v>
      </c>
      <c r="C1056" s="76"/>
      <c r="D1056" s="76"/>
      <c r="E1056" s="77"/>
    </row>
    <row r="1057" spans="1:5" ht="30" customHeight="1" x14ac:dyDescent="0.3">
      <c r="A1057" s="3" t="str">
        <f>C1057&amp;COUNTIF($C$5:C1057,C1057)</f>
        <v>0</v>
      </c>
      <c r="B1057" s="78">
        <v>1053</v>
      </c>
      <c r="C1057" s="76"/>
      <c r="D1057" s="76"/>
      <c r="E1057" s="77"/>
    </row>
    <row r="1058" spans="1:5" ht="30" customHeight="1" x14ac:dyDescent="0.3">
      <c r="A1058" s="3" t="str">
        <f>C1058&amp;COUNTIF($C$5:C1058,C1058)</f>
        <v>0</v>
      </c>
      <c r="B1058" s="78">
        <v>1054</v>
      </c>
      <c r="C1058" s="76"/>
      <c r="D1058" s="76"/>
      <c r="E1058" s="77"/>
    </row>
    <row r="1059" spans="1:5" ht="30" customHeight="1" x14ac:dyDescent="0.3">
      <c r="A1059" s="3" t="str">
        <f>C1059&amp;COUNTIF($C$5:C1059,C1059)</f>
        <v>0</v>
      </c>
      <c r="B1059" s="78">
        <v>1055</v>
      </c>
      <c r="C1059" s="76"/>
      <c r="D1059" s="76"/>
      <c r="E1059" s="77"/>
    </row>
    <row r="1060" spans="1:5" ht="30" customHeight="1" x14ac:dyDescent="0.3">
      <c r="A1060" s="3" t="str">
        <f>C1060&amp;COUNTIF($C$5:C1060,C1060)</f>
        <v>0</v>
      </c>
      <c r="B1060" s="78">
        <v>1056</v>
      </c>
      <c r="C1060" s="76"/>
      <c r="D1060" s="76"/>
      <c r="E1060" s="77"/>
    </row>
    <row r="1061" spans="1:5" ht="30" customHeight="1" x14ac:dyDescent="0.3">
      <c r="A1061" s="3" t="str">
        <f>C1061&amp;COUNTIF($C$5:C1061,C1061)</f>
        <v>0</v>
      </c>
      <c r="B1061" s="78">
        <v>1057</v>
      </c>
      <c r="C1061" s="76"/>
      <c r="D1061" s="76"/>
      <c r="E1061" s="77"/>
    </row>
    <row r="1062" spans="1:5" ht="30" customHeight="1" x14ac:dyDescent="0.3">
      <c r="A1062" s="3" t="str">
        <f>C1062&amp;COUNTIF($C$5:C1062,C1062)</f>
        <v>0</v>
      </c>
      <c r="B1062" s="78">
        <v>1058</v>
      </c>
      <c r="C1062" s="76"/>
      <c r="D1062" s="76"/>
      <c r="E1062" s="77"/>
    </row>
    <row r="1063" spans="1:5" ht="30" customHeight="1" x14ac:dyDescent="0.3">
      <c r="A1063" s="3" t="str">
        <f>C1063&amp;COUNTIF($C$5:C1063,C1063)</f>
        <v>0</v>
      </c>
      <c r="B1063" s="78">
        <v>1059</v>
      </c>
      <c r="C1063" s="76"/>
      <c r="D1063" s="76"/>
      <c r="E1063" s="77"/>
    </row>
    <row r="1064" spans="1:5" ht="30" customHeight="1" x14ac:dyDescent="0.3">
      <c r="A1064" s="3" t="str">
        <f>C1064&amp;COUNTIF($C$5:C1064,C1064)</f>
        <v>0</v>
      </c>
      <c r="B1064" s="78">
        <v>1060</v>
      </c>
      <c r="C1064" s="76"/>
      <c r="D1064" s="76"/>
      <c r="E1064" s="77"/>
    </row>
    <row r="1065" spans="1:5" ht="30" customHeight="1" x14ac:dyDescent="0.3">
      <c r="A1065" s="3" t="str">
        <f>C1065&amp;COUNTIF($C$5:C1065,C1065)</f>
        <v>0</v>
      </c>
      <c r="B1065" s="78">
        <v>1061</v>
      </c>
      <c r="C1065" s="76"/>
      <c r="D1065" s="76"/>
      <c r="E1065" s="77"/>
    </row>
    <row r="1066" spans="1:5" ht="30" customHeight="1" x14ac:dyDescent="0.3">
      <c r="A1066" s="3" t="str">
        <f>C1066&amp;COUNTIF($C$5:C1066,C1066)</f>
        <v>0</v>
      </c>
      <c r="B1066" s="78">
        <v>1062</v>
      </c>
      <c r="C1066" s="76"/>
      <c r="D1066" s="76"/>
      <c r="E1066" s="77"/>
    </row>
    <row r="1067" spans="1:5" ht="30" customHeight="1" x14ac:dyDescent="0.3">
      <c r="A1067" s="3" t="str">
        <f>C1067&amp;COUNTIF($C$5:C1067,C1067)</f>
        <v>0</v>
      </c>
      <c r="B1067" s="78">
        <v>1063</v>
      </c>
      <c r="C1067" s="76"/>
      <c r="D1067" s="76"/>
      <c r="E1067" s="77"/>
    </row>
    <row r="1068" spans="1:5" ht="30" customHeight="1" x14ac:dyDescent="0.3">
      <c r="A1068" s="3" t="str">
        <f>C1068&amp;COUNTIF($C$5:C1068,C1068)</f>
        <v>0</v>
      </c>
      <c r="B1068" s="78">
        <v>1064</v>
      </c>
      <c r="C1068" s="76"/>
      <c r="D1068" s="76"/>
      <c r="E1068" s="77"/>
    </row>
    <row r="1069" spans="1:5" ht="30" customHeight="1" x14ac:dyDescent="0.3">
      <c r="A1069" s="3" t="str">
        <f>C1069&amp;COUNTIF($C$5:C1069,C1069)</f>
        <v>0</v>
      </c>
      <c r="B1069" s="78">
        <v>1065</v>
      </c>
      <c r="C1069" s="76"/>
      <c r="D1069" s="76"/>
      <c r="E1069" s="77"/>
    </row>
    <row r="1070" spans="1:5" ht="30" customHeight="1" x14ac:dyDescent="0.3">
      <c r="A1070" s="3" t="str">
        <f>C1070&amp;COUNTIF($C$5:C1070,C1070)</f>
        <v>0</v>
      </c>
      <c r="B1070" s="78">
        <v>1066</v>
      </c>
      <c r="C1070" s="76"/>
      <c r="D1070" s="76"/>
      <c r="E1070" s="77"/>
    </row>
    <row r="1071" spans="1:5" ht="30" customHeight="1" x14ac:dyDescent="0.3">
      <c r="A1071" s="3" t="str">
        <f>C1071&amp;COUNTIF($C$5:C1071,C1071)</f>
        <v>0</v>
      </c>
      <c r="B1071" s="78">
        <v>1067</v>
      </c>
      <c r="C1071" s="76"/>
      <c r="D1071" s="76"/>
      <c r="E1071" s="77"/>
    </row>
    <row r="1072" spans="1:5" ht="30" customHeight="1" x14ac:dyDescent="0.3">
      <c r="A1072" s="3" t="str">
        <f>C1072&amp;COUNTIF($C$5:C1072,C1072)</f>
        <v>0</v>
      </c>
      <c r="B1072" s="78">
        <v>1068</v>
      </c>
      <c r="C1072" s="76"/>
      <c r="D1072" s="76"/>
      <c r="E1072" s="77"/>
    </row>
    <row r="1073" spans="1:5" ht="30" customHeight="1" x14ac:dyDescent="0.3">
      <c r="A1073" s="3" t="str">
        <f>C1073&amp;COUNTIF($C$5:C1073,C1073)</f>
        <v>0</v>
      </c>
      <c r="B1073" s="78">
        <v>1069</v>
      </c>
      <c r="C1073" s="76"/>
      <c r="D1073" s="76"/>
      <c r="E1073" s="77"/>
    </row>
    <row r="1074" spans="1:5" ht="30" customHeight="1" x14ac:dyDescent="0.3">
      <c r="A1074" s="3" t="str">
        <f>C1074&amp;COUNTIF($C$5:C1074,C1074)</f>
        <v>0</v>
      </c>
      <c r="B1074" s="78">
        <v>1070</v>
      </c>
      <c r="C1074" s="76"/>
      <c r="D1074" s="76"/>
      <c r="E1074" s="77"/>
    </row>
    <row r="1075" spans="1:5" ht="30" customHeight="1" x14ac:dyDescent="0.3">
      <c r="A1075" s="3" t="str">
        <f>C1075&amp;COUNTIF($C$5:C1075,C1075)</f>
        <v>0</v>
      </c>
      <c r="B1075" s="78">
        <v>1071</v>
      </c>
      <c r="C1075" s="76"/>
      <c r="D1075" s="76"/>
      <c r="E1075" s="77"/>
    </row>
    <row r="1076" spans="1:5" ht="30" customHeight="1" x14ac:dyDescent="0.3">
      <c r="A1076" s="3" t="str">
        <f>C1076&amp;COUNTIF($C$5:C1076,C1076)</f>
        <v>0</v>
      </c>
      <c r="B1076" s="78">
        <v>1072</v>
      </c>
      <c r="C1076" s="76"/>
      <c r="D1076" s="76"/>
      <c r="E1076" s="77"/>
    </row>
    <row r="1077" spans="1:5" ht="30" customHeight="1" x14ac:dyDescent="0.3">
      <c r="A1077" s="3" t="str">
        <f>C1077&amp;COUNTIF($C$5:C1077,C1077)</f>
        <v>0</v>
      </c>
      <c r="B1077" s="78">
        <v>1073</v>
      </c>
      <c r="C1077" s="76"/>
      <c r="D1077" s="76"/>
      <c r="E1077" s="77"/>
    </row>
    <row r="1078" spans="1:5" ht="30" customHeight="1" x14ac:dyDescent="0.3">
      <c r="A1078" s="3" t="str">
        <f>C1078&amp;COUNTIF($C$5:C1078,C1078)</f>
        <v>0</v>
      </c>
      <c r="B1078" s="78">
        <v>1074</v>
      </c>
      <c r="C1078" s="76"/>
      <c r="D1078" s="76"/>
      <c r="E1078" s="77"/>
    </row>
    <row r="1079" spans="1:5" ht="30" customHeight="1" x14ac:dyDescent="0.3">
      <c r="A1079" s="3" t="str">
        <f>C1079&amp;COUNTIF($C$5:C1079,C1079)</f>
        <v>0</v>
      </c>
      <c r="B1079" s="78">
        <v>1075</v>
      </c>
      <c r="C1079" s="76"/>
      <c r="D1079" s="76"/>
      <c r="E1079" s="77"/>
    </row>
    <row r="1080" spans="1:5" ht="30" customHeight="1" x14ac:dyDescent="0.3">
      <c r="A1080" s="3" t="str">
        <f>C1080&amp;COUNTIF($C$5:C1080,C1080)</f>
        <v>0</v>
      </c>
      <c r="B1080" s="78">
        <v>1076</v>
      </c>
      <c r="C1080" s="76"/>
      <c r="D1080" s="76"/>
      <c r="E1080" s="77"/>
    </row>
    <row r="1081" spans="1:5" ht="30" customHeight="1" x14ac:dyDescent="0.3">
      <c r="A1081" s="3" t="str">
        <f>C1081&amp;COUNTIF($C$5:C1081,C1081)</f>
        <v>0</v>
      </c>
      <c r="B1081" s="78">
        <v>1077</v>
      </c>
      <c r="C1081" s="76"/>
      <c r="D1081" s="76"/>
      <c r="E1081" s="77"/>
    </row>
    <row r="1082" spans="1:5" ht="30" customHeight="1" x14ac:dyDescent="0.3">
      <c r="A1082" s="3" t="str">
        <f>C1082&amp;COUNTIF($C$5:C1082,C1082)</f>
        <v>0</v>
      </c>
      <c r="B1082" s="78">
        <v>1078</v>
      </c>
      <c r="C1082" s="76"/>
      <c r="D1082" s="76"/>
      <c r="E1082" s="77"/>
    </row>
    <row r="1083" spans="1:5" ht="30" customHeight="1" x14ac:dyDescent="0.3">
      <c r="A1083" s="3" t="str">
        <f>C1083&amp;COUNTIF($C$5:C1083,C1083)</f>
        <v>0</v>
      </c>
      <c r="B1083" s="78">
        <v>1079</v>
      </c>
      <c r="C1083" s="76"/>
      <c r="D1083" s="76"/>
      <c r="E1083" s="77"/>
    </row>
    <row r="1084" spans="1:5" ht="30" customHeight="1" x14ac:dyDescent="0.3">
      <c r="A1084" s="3" t="str">
        <f>C1084&amp;COUNTIF($C$5:C1084,C1084)</f>
        <v>0</v>
      </c>
      <c r="B1084" s="78">
        <v>1080</v>
      </c>
      <c r="C1084" s="76"/>
      <c r="D1084" s="76"/>
      <c r="E1084" s="77"/>
    </row>
    <row r="1085" spans="1:5" ht="30" customHeight="1" x14ac:dyDescent="0.3">
      <c r="A1085" s="3" t="str">
        <f>C1085&amp;COUNTIF($C$5:C1085,C1085)</f>
        <v>0</v>
      </c>
      <c r="B1085" s="78">
        <v>1081</v>
      </c>
      <c r="C1085" s="76"/>
      <c r="D1085" s="76"/>
      <c r="E1085" s="77"/>
    </row>
    <row r="1086" spans="1:5" ht="30" customHeight="1" x14ac:dyDescent="0.3">
      <c r="A1086" s="3" t="str">
        <f>C1086&amp;COUNTIF($C$5:C1086,C1086)</f>
        <v>0</v>
      </c>
      <c r="B1086" s="78">
        <v>1082</v>
      </c>
      <c r="C1086" s="76"/>
      <c r="D1086" s="76"/>
      <c r="E1086" s="77"/>
    </row>
    <row r="1087" spans="1:5" ht="30" customHeight="1" x14ac:dyDescent="0.3">
      <c r="A1087" s="3" t="str">
        <f>C1087&amp;COUNTIF($C$5:C1087,C1087)</f>
        <v>0</v>
      </c>
      <c r="B1087" s="78">
        <v>1083</v>
      </c>
      <c r="C1087" s="76"/>
      <c r="D1087" s="76"/>
      <c r="E1087" s="77"/>
    </row>
    <row r="1088" spans="1:5" ht="30" customHeight="1" x14ac:dyDescent="0.3">
      <c r="A1088" s="3" t="str">
        <f>C1088&amp;COUNTIF($C$5:C1088,C1088)</f>
        <v>0</v>
      </c>
      <c r="B1088" s="78">
        <v>1084</v>
      </c>
      <c r="C1088" s="76"/>
      <c r="D1088" s="76"/>
      <c r="E1088" s="77"/>
    </row>
    <row r="1089" spans="1:5" ht="30" customHeight="1" x14ac:dyDescent="0.3">
      <c r="A1089" s="3" t="str">
        <f>C1089&amp;COUNTIF($C$5:C1089,C1089)</f>
        <v>0</v>
      </c>
      <c r="B1089" s="78">
        <v>1085</v>
      </c>
      <c r="C1089" s="76"/>
      <c r="D1089" s="76"/>
      <c r="E1089" s="77"/>
    </row>
    <row r="1090" spans="1:5" ht="30" customHeight="1" x14ac:dyDescent="0.3">
      <c r="A1090" s="3" t="str">
        <f>C1090&amp;COUNTIF($C$5:C1090,C1090)</f>
        <v>0</v>
      </c>
      <c r="B1090" s="78">
        <v>1086</v>
      </c>
      <c r="C1090" s="76"/>
      <c r="D1090" s="76"/>
      <c r="E1090" s="77"/>
    </row>
    <row r="1091" spans="1:5" ht="30" customHeight="1" x14ac:dyDescent="0.3">
      <c r="A1091" s="3" t="str">
        <f>C1091&amp;COUNTIF($C$5:C1091,C1091)</f>
        <v>0</v>
      </c>
      <c r="B1091" s="78">
        <v>1087</v>
      </c>
      <c r="C1091" s="76"/>
      <c r="D1091" s="76"/>
      <c r="E1091" s="77"/>
    </row>
    <row r="1092" spans="1:5" ht="30" customHeight="1" x14ac:dyDescent="0.3">
      <c r="A1092" s="3" t="str">
        <f>C1092&amp;COUNTIF($C$5:C1092,C1092)</f>
        <v>0</v>
      </c>
      <c r="B1092" s="78">
        <v>1088</v>
      </c>
      <c r="C1092" s="76"/>
      <c r="D1092" s="76"/>
      <c r="E1092" s="77"/>
    </row>
    <row r="1093" spans="1:5" ht="30" customHeight="1" x14ac:dyDescent="0.3">
      <c r="A1093" s="3" t="str">
        <f>C1093&amp;COUNTIF($C$5:C1093,C1093)</f>
        <v>0</v>
      </c>
      <c r="B1093" s="78">
        <v>1089</v>
      </c>
      <c r="C1093" s="76"/>
      <c r="D1093" s="76"/>
      <c r="E1093" s="77"/>
    </row>
    <row r="1094" spans="1:5" ht="30" customHeight="1" x14ac:dyDescent="0.3">
      <c r="A1094" s="3" t="str">
        <f>C1094&amp;COUNTIF($C$5:C1094,C1094)</f>
        <v>0</v>
      </c>
      <c r="B1094" s="78">
        <v>1090</v>
      </c>
      <c r="C1094" s="76"/>
      <c r="D1094" s="76"/>
      <c r="E1094" s="77"/>
    </row>
    <row r="1095" spans="1:5" ht="30" customHeight="1" x14ac:dyDescent="0.3">
      <c r="A1095" s="3" t="str">
        <f>C1095&amp;COUNTIF($C$5:C1095,C1095)</f>
        <v>0</v>
      </c>
      <c r="B1095" s="78">
        <v>1091</v>
      </c>
      <c r="C1095" s="76"/>
      <c r="D1095" s="76"/>
      <c r="E1095" s="77"/>
    </row>
    <row r="1096" spans="1:5" ht="30" customHeight="1" x14ac:dyDescent="0.3">
      <c r="A1096" s="3" t="str">
        <f>C1096&amp;COUNTIF($C$5:C1096,C1096)</f>
        <v>0</v>
      </c>
      <c r="B1096" s="78">
        <v>1092</v>
      </c>
      <c r="C1096" s="76"/>
      <c r="D1096" s="76"/>
      <c r="E1096" s="77"/>
    </row>
    <row r="1097" spans="1:5" ht="30" customHeight="1" x14ac:dyDescent="0.3">
      <c r="A1097" s="3" t="str">
        <f>C1097&amp;COUNTIF($C$5:C1097,C1097)</f>
        <v>0</v>
      </c>
      <c r="B1097" s="78">
        <v>1093</v>
      </c>
      <c r="C1097" s="76"/>
      <c r="D1097" s="76"/>
      <c r="E1097" s="77"/>
    </row>
    <row r="1098" spans="1:5" ht="30" customHeight="1" x14ac:dyDescent="0.3">
      <c r="A1098" s="3" t="str">
        <f>C1098&amp;COUNTIF($C$5:C1098,C1098)</f>
        <v>0</v>
      </c>
      <c r="B1098" s="78">
        <v>1094</v>
      </c>
      <c r="C1098" s="76"/>
      <c r="D1098" s="76"/>
      <c r="E1098" s="77"/>
    </row>
    <row r="1099" spans="1:5" ht="30" customHeight="1" x14ac:dyDescent="0.3">
      <c r="A1099" s="3" t="str">
        <f>C1099&amp;COUNTIF($C$5:C1099,C1099)</f>
        <v>0</v>
      </c>
      <c r="B1099" s="78">
        <v>1095</v>
      </c>
      <c r="C1099" s="76"/>
      <c r="D1099" s="76"/>
      <c r="E1099" s="77"/>
    </row>
    <row r="1100" spans="1:5" ht="30" customHeight="1" x14ac:dyDescent="0.3">
      <c r="A1100" s="3" t="str">
        <f>C1100&amp;COUNTIF($C$5:C1100,C1100)</f>
        <v>0</v>
      </c>
      <c r="B1100" s="78">
        <v>1096</v>
      </c>
      <c r="C1100" s="76"/>
      <c r="D1100" s="76"/>
      <c r="E1100" s="77"/>
    </row>
    <row r="1101" spans="1:5" ht="30" customHeight="1" x14ac:dyDescent="0.3">
      <c r="A1101" s="3" t="str">
        <f>C1101&amp;COUNTIF($C$5:C1101,C1101)</f>
        <v>0</v>
      </c>
      <c r="B1101" s="78">
        <v>1097</v>
      </c>
      <c r="C1101" s="76"/>
      <c r="D1101" s="76"/>
      <c r="E1101" s="77"/>
    </row>
    <row r="1102" spans="1:5" ht="30" customHeight="1" x14ac:dyDescent="0.3">
      <c r="A1102" s="3" t="str">
        <f>C1102&amp;COUNTIF($C$5:C1102,C1102)</f>
        <v>0</v>
      </c>
      <c r="B1102" s="78">
        <v>1098</v>
      </c>
      <c r="C1102" s="76"/>
      <c r="D1102" s="76"/>
      <c r="E1102" s="77"/>
    </row>
    <row r="1103" spans="1:5" ht="30" customHeight="1" x14ac:dyDescent="0.3">
      <c r="A1103" s="3" t="str">
        <f>C1103&amp;COUNTIF($C$5:C1103,C1103)</f>
        <v>0</v>
      </c>
      <c r="B1103" s="78">
        <v>1099</v>
      </c>
      <c r="C1103" s="76"/>
      <c r="D1103" s="76"/>
      <c r="E1103" s="77"/>
    </row>
    <row r="1104" spans="1:5" ht="30" customHeight="1" x14ac:dyDescent="0.3">
      <c r="A1104" s="3" t="str">
        <f>C1104&amp;COUNTIF($C$5:C1104,C1104)</f>
        <v>0</v>
      </c>
      <c r="B1104" s="78">
        <v>1100</v>
      </c>
      <c r="C1104" s="76"/>
      <c r="D1104" s="76"/>
      <c r="E1104" s="77"/>
    </row>
    <row r="1105" spans="1:5" ht="30" customHeight="1" x14ac:dyDescent="0.3">
      <c r="A1105" s="3" t="str">
        <f>C1105&amp;COUNTIF($C$5:C1105,C1105)</f>
        <v>0</v>
      </c>
      <c r="B1105" s="78">
        <v>1101</v>
      </c>
      <c r="C1105" s="76"/>
      <c r="D1105" s="76"/>
      <c r="E1105" s="77"/>
    </row>
    <row r="1106" spans="1:5" ht="30" customHeight="1" x14ac:dyDescent="0.3">
      <c r="A1106" s="3" t="str">
        <f>C1106&amp;COUNTIF($C$5:C1106,C1106)</f>
        <v>0</v>
      </c>
      <c r="B1106" s="78">
        <v>1102</v>
      </c>
      <c r="C1106" s="76"/>
      <c r="D1106" s="76"/>
      <c r="E1106" s="77"/>
    </row>
    <row r="1107" spans="1:5" ht="30" customHeight="1" x14ac:dyDescent="0.3">
      <c r="A1107" s="3" t="str">
        <f>C1107&amp;COUNTIF($C$5:C1107,C1107)</f>
        <v>0</v>
      </c>
      <c r="B1107" s="78">
        <v>1103</v>
      </c>
      <c r="C1107" s="76"/>
      <c r="D1107" s="76"/>
      <c r="E1107" s="77"/>
    </row>
    <row r="1108" spans="1:5" ht="30" customHeight="1" x14ac:dyDescent="0.3">
      <c r="A1108" s="3" t="str">
        <f>C1108&amp;COUNTIF($C$5:C1108,C1108)</f>
        <v>0</v>
      </c>
      <c r="B1108" s="78">
        <v>1104</v>
      </c>
      <c r="C1108" s="76"/>
      <c r="D1108" s="76"/>
      <c r="E1108" s="77"/>
    </row>
    <row r="1109" spans="1:5" ht="30" customHeight="1" x14ac:dyDescent="0.3">
      <c r="A1109" s="3" t="str">
        <f>C1109&amp;COUNTIF($C$5:C1109,C1109)</f>
        <v>0</v>
      </c>
      <c r="B1109" s="78">
        <v>1105</v>
      </c>
      <c r="C1109" s="76"/>
      <c r="D1109" s="76"/>
      <c r="E1109" s="77"/>
    </row>
    <row r="1110" spans="1:5" ht="30" customHeight="1" x14ac:dyDescent="0.3">
      <c r="A1110" s="3" t="str">
        <f>C1110&amp;COUNTIF($C$5:C1110,C1110)</f>
        <v>0</v>
      </c>
      <c r="B1110" s="78">
        <v>1106</v>
      </c>
      <c r="C1110" s="76"/>
      <c r="D1110" s="76"/>
      <c r="E1110" s="77"/>
    </row>
    <row r="1111" spans="1:5" ht="30" customHeight="1" x14ac:dyDescent="0.3">
      <c r="A1111" s="3" t="str">
        <f>C1111&amp;COUNTIF($C$5:C1111,C1111)</f>
        <v>0</v>
      </c>
      <c r="B1111" s="78">
        <v>1107</v>
      </c>
      <c r="C1111" s="76"/>
      <c r="D1111" s="76"/>
      <c r="E1111" s="77"/>
    </row>
    <row r="1112" spans="1:5" ht="30" customHeight="1" x14ac:dyDescent="0.3">
      <c r="A1112" s="3" t="str">
        <f>C1112&amp;COUNTIF($C$5:C1112,C1112)</f>
        <v>0</v>
      </c>
      <c r="B1112" s="78">
        <v>1108</v>
      </c>
      <c r="C1112" s="76"/>
      <c r="D1112" s="76"/>
      <c r="E1112" s="77"/>
    </row>
    <row r="1113" spans="1:5" ht="30" customHeight="1" x14ac:dyDescent="0.3">
      <c r="A1113" s="3" t="str">
        <f>C1113&amp;COUNTIF($C$5:C1113,C1113)</f>
        <v>0</v>
      </c>
      <c r="B1113" s="78">
        <v>1109</v>
      </c>
      <c r="C1113" s="76"/>
      <c r="D1113" s="76"/>
      <c r="E1113" s="77"/>
    </row>
    <row r="1114" spans="1:5" ht="30" customHeight="1" x14ac:dyDescent="0.3">
      <c r="A1114" s="3" t="str">
        <f>C1114&amp;COUNTIF($C$5:C1114,C1114)</f>
        <v>0</v>
      </c>
      <c r="B1114" s="78">
        <v>1110</v>
      </c>
      <c r="C1114" s="76"/>
      <c r="D1114" s="76"/>
      <c r="E1114" s="77"/>
    </row>
    <row r="1115" spans="1:5" ht="30" customHeight="1" x14ac:dyDescent="0.3">
      <c r="A1115" s="3" t="str">
        <f>C1115&amp;COUNTIF($C$5:C1115,C1115)</f>
        <v>0</v>
      </c>
      <c r="B1115" s="78">
        <v>1111</v>
      </c>
      <c r="C1115" s="76"/>
      <c r="D1115" s="76"/>
      <c r="E1115" s="77"/>
    </row>
    <row r="1116" spans="1:5" ht="30" customHeight="1" x14ac:dyDescent="0.3">
      <c r="A1116" s="3" t="str">
        <f>C1116&amp;COUNTIF($C$5:C1116,C1116)</f>
        <v>0</v>
      </c>
      <c r="B1116" s="78">
        <v>1112</v>
      </c>
      <c r="C1116" s="76"/>
      <c r="D1116" s="76"/>
      <c r="E1116" s="77"/>
    </row>
    <row r="1117" spans="1:5" ht="30" customHeight="1" x14ac:dyDescent="0.3">
      <c r="A1117" s="3" t="str">
        <f>C1117&amp;COUNTIF($C$5:C1117,C1117)</f>
        <v>0</v>
      </c>
      <c r="B1117" s="78">
        <v>1113</v>
      </c>
      <c r="C1117" s="76"/>
      <c r="D1117" s="76"/>
      <c r="E1117" s="77"/>
    </row>
    <row r="1118" spans="1:5" ht="30" customHeight="1" x14ac:dyDescent="0.3">
      <c r="A1118" s="3" t="str">
        <f>C1118&amp;COUNTIF($C$5:C1118,C1118)</f>
        <v>0</v>
      </c>
      <c r="B1118" s="78">
        <v>1114</v>
      </c>
      <c r="C1118" s="76"/>
      <c r="D1118" s="76"/>
      <c r="E1118" s="77"/>
    </row>
    <row r="1119" spans="1:5" ht="30" customHeight="1" x14ac:dyDescent="0.3">
      <c r="A1119" s="3" t="str">
        <f>C1119&amp;COUNTIF($C$5:C1119,C1119)</f>
        <v>0</v>
      </c>
      <c r="B1119" s="78">
        <v>1115</v>
      </c>
      <c r="C1119" s="76"/>
      <c r="D1119" s="76"/>
      <c r="E1119" s="77"/>
    </row>
    <row r="1120" spans="1:5" ht="30" customHeight="1" x14ac:dyDescent="0.3">
      <c r="A1120" s="3" t="str">
        <f>C1120&amp;COUNTIF($C$5:C1120,C1120)</f>
        <v>0</v>
      </c>
      <c r="B1120" s="78">
        <v>1116</v>
      </c>
      <c r="C1120" s="76"/>
      <c r="D1120" s="76"/>
      <c r="E1120" s="77"/>
    </row>
    <row r="1121" spans="1:5" ht="30" customHeight="1" x14ac:dyDescent="0.3">
      <c r="A1121" s="3" t="str">
        <f>C1121&amp;COUNTIF($C$5:C1121,C1121)</f>
        <v>0</v>
      </c>
      <c r="B1121" s="78">
        <v>1117</v>
      </c>
      <c r="C1121" s="76"/>
      <c r="D1121" s="76"/>
      <c r="E1121" s="77"/>
    </row>
    <row r="1122" spans="1:5" ht="30" customHeight="1" x14ac:dyDescent="0.3">
      <c r="A1122" s="3" t="str">
        <f>C1122&amp;COUNTIF($C$5:C1122,C1122)</f>
        <v>0</v>
      </c>
      <c r="B1122" s="78">
        <v>1118</v>
      </c>
      <c r="C1122" s="76"/>
      <c r="D1122" s="76"/>
      <c r="E1122" s="77"/>
    </row>
    <row r="1123" spans="1:5" ht="30" customHeight="1" x14ac:dyDescent="0.3">
      <c r="A1123" s="3" t="str">
        <f>C1123&amp;COUNTIF($C$5:C1123,C1123)</f>
        <v>0</v>
      </c>
      <c r="B1123" s="78">
        <v>1119</v>
      </c>
      <c r="C1123" s="76"/>
      <c r="D1123" s="76"/>
      <c r="E1123" s="77"/>
    </row>
    <row r="1124" spans="1:5" ht="30" customHeight="1" x14ac:dyDescent="0.3">
      <c r="A1124" s="3" t="str">
        <f>C1124&amp;COUNTIF($C$5:C1124,C1124)</f>
        <v>0</v>
      </c>
      <c r="B1124" s="78">
        <v>1120</v>
      </c>
      <c r="C1124" s="76"/>
      <c r="D1124" s="76"/>
      <c r="E1124" s="77"/>
    </row>
    <row r="1125" spans="1:5" ht="30" customHeight="1" x14ac:dyDescent="0.3">
      <c r="A1125" s="3" t="str">
        <f>C1125&amp;COUNTIF($C$5:C1125,C1125)</f>
        <v>0</v>
      </c>
      <c r="B1125" s="78">
        <v>1121</v>
      </c>
      <c r="C1125" s="76"/>
      <c r="D1125" s="76"/>
      <c r="E1125" s="77"/>
    </row>
    <row r="1126" spans="1:5" ht="30" customHeight="1" x14ac:dyDescent="0.3">
      <c r="A1126" s="3" t="str">
        <f>C1126&amp;COUNTIF($C$5:C1126,C1126)</f>
        <v>0</v>
      </c>
      <c r="B1126" s="78">
        <v>1122</v>
      </c>
      <c r="C1126" s="76"/>
      <c r="D1126" s="76"/>
      <c r="E1126" s="77"/>
    </row>
    <row r="1127" spans="1:5" ht="30" customHeight="1" x14ac:dyDescent="0.3">
      <c r="A1127" s="3" t="str">
        <f>C1127&amp;COUNTIF($C$5:C1127,C1127)</f>
        <v>0</v>
      </c>
      <c r="B1127" s="78">
        <v>1123</v>
      </c>
      <c r="C1127" s="76"/>
      <c r="D1127" s="76"/>
      <c r="E1127" s="77"/>
    </row>
    <row r="1128" spans="1:5" ht="30" customHeight="1" x14ac:dyDescent="0.3">
      <c r="A1128" s="3" t="str">
        <f>C1128&amp;COUNTIF($C$5:C1128,C1128)</f>
        <v>0</v>
      </c>
      <c r="B1128" s="78">
        <v>1124</v>
      </c>
      <c r="C1128" s="76"/>
      <c r="D1128" s="76"/>
      <c r="E1128" s="77"/>
    </row>
    <row r="1129" spans="1:5" ht="30" customHeight="1" x14ac:dyDescent="0.3">
      <c r="A1129" s="3" t="str">
        <f>C1129&amp;COUNTIF($C$5:C1129,C1129)</f>
        <v>0</v>
      </c>
      <c r="B1129" s="78">
        <v>1125</v>
      </c>
      <c r="C1129" s="76"/>
      <c r="D1129" s="76"/>
      <c r="E1129" s="77"/>
    </row>
    <row r="1130" spans="1:5" ht="30" customHeight="1" x14ac:dyDescent="0.3">
      <c r="A1130" s="3" t="str">
        <f>C1130&amp;COUNTIF($C$5:C1130,C1130)</f>
        <v>0</v>
      </c>
      <c r="B1130" s="78">
        <v>1126</v>
      </c>
      <c r="C1130" s="76"/>
      <c r="D1130" s="76"/>
      <c r="E1130" s="77"/>
    </row>
    <row r="1131" spans="1:5" ht="30" customHeight="1" x14ac:dyDescent="0.3">
      <c r="A1131" s="3" t="str">
        <f>C1131&amp;COUNTIF($C$5:C1131,C1131)</f>
        <v>0</v>
      </c>
      <c r="B1131" s="78">
        <v>1127</v>
      </c>
      <c r="C1131" s="76"/>
      <c r="D1131" s="76"/>
      <c r="E1131" s="77"/>
    </row>
    <row r="1132" spans="1:5" ht="30" customHeight="1" x14ac:dyDescent="0.3">
      <c r="A1132" s="3" t="str">
        <f>C1132&amp;COUNTIF($C$5:C1132,C1132)</f>
        <v>0</v>
      </c>
      <c r="B1132" s="78">
        <v>1128</v>
      </c>
      <c r="C1132" s="76"/>
      <c r="D1132" s="76"/>
      <c r="E1132" s="77"/>
    </row>
    <row r="1133" spans="1:5" ht="30" customHeight="1" x14ac:dyDescent="0.3">
      <c r="A1133" s="3" t="str">
        <f>C1133&amp;COUNTIF($C$5:C1133,C1133)</f>
        <v>0</v>
      </c>
      <c r="B1133" s="78">
        <v>1129</v>
      </c>
      <c r="C1133" s="76"/>
      <c r="D1133" s="76"/>
      <c r="E1133" s="77"/>
    </row>
    <row r="1134" spans="1:5" ht="30" customHeight="1" x14ac:dyDescent="0.3">
      <c r="A1134" s="3" t="str">
        <f>C1134&amp;COUNTIF($C$5:C1134,C1134)</f>
        <v>0</v>
      </c>
      <c r="B1134" s="78">
        <v>1130</v>
      </c>
      <c r="C1134" s="76"/>
      <c r="D1134" s="76"/>
      <c r="E1134" s="77"/>
    </row>
    <row r="1135" spans="1:5" ht="30" customHeight="1" x14ac:dyDescent="0.3">
      <c r="A1135" s="3" t="str">
        <f>C1135&amp;COUNTIF($C$5:C1135,C1135)</f>
        <v>0</v>
      </c>
      <c r="B1135" s="78">
        <v>1131</v>
      </c>
      <c r="C1135" s="76"/>
      <c r="D1135" s="76"/>
      <c r="E1135" s="77"/>
    </row>
    <row r="1136" spans="1:5" ht="30" customHeight="1" x14ac:dyDescent="0.3">
      <c r="A1136" s="3" t="str">
        <f>C1136&amp;COUNTIF($C$5:C1136,C1136)</f>
        <v>0</v>
      </c>
      <c r="B1136" s="78">
        <v>1132</v>
      </c>
      <c r="C1136" s="76"/>
      <c r="D1136" s="76"/>
      <c r="E1136" s="77"/>
    </row>
    <row r="1137" spans="1:5" ht="30" customHeight="1" x14ac:dyDescent="0.3">
      <c r="A1137" s="3" t="str">
        <f>C1137&amp;COUNTIF($C$5:C1137,C1137)</f>
        <v>0</v>
      </c>
      <c r="B1137" s="78">
        <v>1133</v>
      </c>
      <c r="C1137" s="76"/>
      <c r="D1137" s="76"/>
      <c r="E1137" s="77"/>
    </row>
    <row r="1138" spans="1:5" ht="30" customHeight="1" x14ac:dyDescent="0.3">
      <c r="A1138" s="3" t="str">
        <f>C1138&amp;COUNTIF($C$5:C1138,C1138)</f>
        <v>0</v>
      </c>
      <c r="B1138" s="78">
        <v>1134</v>
      </c>
      <c r="C1138" s="76"/>
      <c r="D1138" s="76"/>
      <c r="E1138" s="77"/>
    </row>
    <row r="1139" spans="1:5" ht="30" customHeight="1" x14ac:dyDescent="0.3">
      <c r="A1139" s="3" t="str">
        <f>C1139&amp;COUNTIF($C$5:C1139,C1139)</f>
        <v>0</v>
      </c>
      <c r="B1139" s="78">
        <v>1135</v>
      </c>
      <c r="C1139" s="76"/>
      <c r="D1139" s="76"/>
      <c r="E1139" s="77"/>
    </row>
    <row r="1140" spans="1:5" ht="30" customHeight="1" x14ac:dyDescent="0.3">
      <c r="A1140" s="3" t="str">
        <f>C1140&amp;COUNTIF($C$5:C1140,C1140)</f>
        <v>0</v>
      </c>
      <c r="B1140" s="78">
        <v>1136</v>
      </c>
      <c r="C1140" s="76"/>
      <c r="D1140" s="76"/>
      <c r="E1140" s="77"/>
    </row>
    <row r="1141" spans="1:5" ht="30" customHeight="1" x14ac:dyDescent="0.3">
      <c r="A1141" s="3" t="str">
        <f>C1141&amp;COUNTIF($C$5:C1141,C1141)</f>
        <v>0</v>
      </c>
      <c r="B1141" s="78">
        <v>1137</v>
      </c>
      <c r="C1141" s="76"/>
      <c r="D1141" s="76"/>
      <c r="E1141" s="77"/>
    </row>
    <row r="1142" spans="1:5" ht="30" customHeight="1" x14ac:dyDescent="0.3">
      <c r="A1142" s="3" t="str">
        <f>C1142&amp;COUNTIF($C$5:C1142,C1142)</f>
        <v>0</v>
      </c>
      <c r="B1142" s="78">
        <v>1138</v>
      </c>
      <c r="C1142" s="76"/>
      <c r="D1142" s="76"/>
      <c r="E1142" s="77"/>
    </row>
    <row r="1143" spans="1:5" ht="30" customHeight="1" x14ac:dyDescent="0.3">
      <c r="A1143" s="3" t="str">
        <f>C1143&amp;COUNTIF($C$5:C1143,C1143)</f>
        <v>0</v>
      </c>
      <c r="B1143" s="78">
        <v>1139</v>
      </c>
      <c r="C1143" s="76"/>
      <c r="D1143" s="76"/>
      <c r="E1143" s="77"/>
    </row>
    <row r="1144" spans="1:5" ht="30" customHeight="1" x14ac:dyDescent="0.3">
      <c r="A1144" s="3" t="str">
        <f>C1144&amp;COUNTIF($C$5:C1144,C1144)</f>
        <v>0</v>
      </c>
      <c r="B1144" s="78">
        <v>1140</v>
      </c>
      <c r="C1144" s="76"/>
      <c r="D1144" s="76"/>
      <c r="E1144" s="77"/>
    </row>
    <row r="1145" spans="1:5" ht="30" customHeight="1" x14ac:dyDescent="0.3">
      <c r="A1145" s="3" t="str">
        <f>C1145&amp;COUNTIF($C$5:C1145,C1145)</f>
        <v>0</v>
      </c>
      <c r="B1145" s="78">
        <v>1141</v>
      </c>
      <c r="C1145" s="76"/>
      <c r="D1145" s="76"/>
      <c r="E1145" s="77"/>
    </row>
    <row r="1146" spans="1:5" ht="30" customHeight="1" x14ac:dyDescent="0.3">
      <c r="A1146" s="3" t="str">
        <f>C1146&amp;COUNTIF($C$5:C1146,C1146)</f>
        <v>0</v>
      </c>
      <c r="B1146" s="78">
        <v>1142</v>
      </c>
      <c r="C1146" s="76"/>
      <c r="D1146" s="76"/>
      <c r="E1146" s="77"/>
    </row>
    <row r="1147" spans="1:5" ht="30" customHeight="1" x14ac:dyDescent="0.3">
      <c r="A1147" s="3" t="str">
        <f>C1147&amp;COUNTIF($C$5:C1147,C1147)</f>
        <v>0</v>
      </c>
      <c r="B1147" s="78">
        <v>1143</v>
      </c>
      <c r="C1147" s="76"/>
      <c r="D1147" s="76"/>
      <c r="E1147" s="77"/>
    </row>
    <row r="1148" spans="1:5" ht="30" customHeight="1" x14ac:dyDescent="0.3">
      <c r="A1148" s="3" t="str">
        <f>C1148&amp;COUNTIF($C$5:C1148,C1148)</f>
        <v>0</v>
      </c>
      <c r="B1148" s="78">
        <v>1144</v>
      </c>
      <c r="C1148" s="76"/>
      <c r="D1148" s="76"/>
      <c r="E1148" s="77"/>
    </row>
    <row r="1149" spans="1:5" ht="30" customHeight="1" x14ac:dyDescent="0.3">
      <c r="A1149" s="3" t="str">
        <f>C1149&amp;COUNTIF($C$5:C1149,C1149)</f>
        <v>0</v>
      </c>
      <c r="B1149" s="78">
        <v>1145</v>
      </c>
      <c r="C1149" s="76"/>
      <c r="D1149" s="76"/>
      <c r="E1149" s="77"/>
    </row>
    <row r="1150" spans="1:5" ht="30" customHeight="1" x14ac:dyDescent="0.3">
      <c r="A1150" s="3" t="str">
        <f>C1150&amp;COUNTIF($C$5:C1150,C1150)</f>
        <v>0</v>
      </c>
      <c r="B1150" s="78">
        <v>1146</v>
      </c>
      <c r="C1150" s="76"/>
      <c r="D1150" s="76"/>
      <c r="E1150" s="77"/>
    </row>
    <row r="1151" spans="1:5" ht="30" customHeight="1" x14ac:dyDescent="0.3">
      <c r="A1151" s="3" t="str">
        <f>C1151&amp;COUNTIF($C$5:C1151,C1151)</f>
        <v>0</v>
      </c>
      <c r="B1151" s="78">
        <v>1147</v>
      </c>
      <c r="C1151" s="76"/>
      <c r="D1151" s="76"/>
      <c r="E1151" s="77"/>
    </row>
    <row r="1152" spans="1:5" ht="30" customHeight="1" x14ac:dyDescent="0.3">
      <c r="A1152" s="3" t="str">
        <f>C1152&amp;COUNTIF($C$5:C1152,C1152)</f>
        <v>0</v>
      </c>
      <c r="B1152" s="78">
        <v>1148</v>
      </c>
      <c r="C1152" s="76"/>
      <c r="D1152" s="76"/>
      <c r="E1152" s="77"/>
    </row>
    <row r="1153" spans="1:5" ht="30" customHeight="1" x14ac:dyDescent="0.3">
      <c r="A1153" s="3" t="str">
        <f>C1153&amp;COUNTIF($C$5:C1153,C1153)</f>
        <v>0</v>
      </c>
      <c r="B1153" s="78">
        <v>1149</v>
      </c>
      <c r="C1153" s="76"/>
      <c r="D1153" s="76"/>
      <c r="E1153" s="77"/>
    </row>
    <row r="1154" spans="1:5" ht="30" customHeight="1" x14ac:dyDescent="0.3">
      <c r="A1154" s="3" t="str">
        <f>C1154&amp;COUNTIF($C$5:C1154,C1154)</f>
        <v>0</v>
      </c>
      <c r="B1154" s="78">
        <v>1150</v>
      </c>
      <c r="C1154" s="76"/>
      <c r="D1154" s="76"/>
      <c r="E1154" s="77"/>
    </row>
    <row r="1155" spans="1:5" ht="30" customHeight="1" x14ac:dyDescent="0.3">
      <c r="A1155" s="3" t="str">
        <f>C1155&amp;COUNTIF($C$5:C1155,C1155)</f>
        <v>0</v>
      </c>
      <c r="B1155" s="78">
        <v>1151</v>
      </c>
      <c r="C1155" s="76"/>
      <c r="D1155" s="76"/>
      <c r="E1155" s="77"/>
    </row>
    <row r="1156" spans="1:5" ht="30" customHeight="1" x14ac:dyDescent="0.3">
      <c r="A1156" s="3" t="str">
        <f>C1156&amp;COUNTIF($C$5:C1156,C1156)</f>
        <v>0</v>
      </c>
      <c r="B1156" s="78">
        <v>1152</v>
      </c>
      <c r="C1156" s="76"/>
      <c r="D1156" s="76"/>
      <c r="E1156" s="77"/>
    </row>
    <row r="1157" spans="1:5" ht="30" customHeight="1" x14ac:dyDescent="0.3">
      <c r="A1157" s="3" t="str">
        <f>C1157&amp;COUNTIF($C$5:C1157,C1157)</f>
        <v>0</v>
      </c>
      <c r="B1157" s="78">
        <v>1153</v>
      </c>
      <c r="C1157" s="76"/>
      <c r="D1157" s="76"/>
      <c r="E1157" s="77"/>
    </row>
    <row r="1158" spans="1:5" ht="30" customHeight="1" x14ac:dyDescent="0.3">
      <c r="A1158" s="3" t="str">
        <f>C1158&amp;COUNTIF($C$5:C1158,C1158)</f>
        <v>0</v>
      </c>
      <c r="B1158" s="78">
        <v>1154</v>
      </c>
      <c r="C1158" s="76"/>
      <c r="D1158" s="76"/>
      <c r="E1158" s="77"/>
    </row>
    <row r="1159" spans="1:5" ht="30" customHeight="1" x14ac:dyDescent="0.3">
      <c r="A1159" s="3" t="str">
        <f>C1159&amp;COUNTIF($C$5:C1159,C1159)</f>
        <v>0</v>
      </c>
      <c r="B1159" s="78">
        <v>1155</v>
      </c>
      <c r="C1159" s="76"/>
      <c r="D1159" s="76"/>
      <c r="E1159" s="77"/>
    </row>
    <row r="1160" spans="1:5" ht="30" customHeight="1" x14ac:dyDescent="0.3">
      <c r="A1160" s="3" t="str">
        <f>C1160&amp;COUNTIF($C$5:C1160,C1160)</f>
        <v>0</v>
      </c>
      <c r="B1160" s="78">
        <v>1156</v>
      </c>
      <c r="C1160" s="76"/>
      <c r="D1160" s="76"/>
      <c r="E1160" s="77"/>
    </row>
    <row r="1161" spans="1:5" ht="30" customHeight="1" x14ac:dyDescent="0.3">
      <c r="A1161" s="3" t="str">
        <f>C1161&amp;COUNTIF($C$5:C1161,C1161)</f>
        <v>0</v>
      </c>
      <c r="B1161" s="78">
        <v>1157</v>
      </c>
      <c r="C1161" s="76"/>
      <c r="D1161" s="76"/>
      <c r="E1161" s="77"/>
    </row>
    <row r="1162" spans="1:5" ht="30" customHeight="1" x14ac:dyDescent="0.3">
      <c r="A1162" s="3" t="str">
        <f>C1162&amp;COUNTIF($C$5:C1162,C1162)</f>
        <v>0</v>
      </c>
      <c r="B1162" s="78">
        <v>1158</v>
      </c>
      <c r="C1162" s="76"/>
      <c r="D1162" s="76"/>
      <c r="E1162" s="77"/>
    </row>
    <row r="1163" spans="1:5" ht="30" customHeight="1" x14ac:dyDescent="0.3">
      <c r="A1163" s="3" t="str">
        <f>C1163&amp;COUNTIF($C$5:C1163,C1163)</f>
        <v>0</v>
      </c>
      <c r="B1163" s="78">
        <v>1159</v>
      </c>
      <c r="C1163" s="76"/>
      <c r="D1163" s="76"/>
      <c r="E1163" s="77"/>
    </row>
    <row r="1164" spans="1:5" ht="30" customHeight="1" x14ac:dyDescent="0.3">
      <c r="A1164" s="3" t="str">
        <f>C1164&amp;COUNTIF($C$5:C1164,C1164)</f>
        <v>0</v>
      </c>
      <c r="B1164" s="78">
        <v>1160</v>
      </c>
      <c r="C1164" s="76"/>
      <c r="D1164" s="76"/>
      <c r="E1164" s="77"/>
    </row>
    <row r="1165" spans="1:5" ht="30" customHeight="1" x14ac:dyDescent="0.3">
      <c r="A1165" s="3" t="str">
        <f>C1165&amp;COUNTIF($C$5:C1165,C1165)</f>
        <v>0</v>
      </c>
      <c r="B1165" s="78">
        <v>1161</v>
      </c>
      <c r="C1165" s="76"/>
      <c r="D1165" s="76"/>
      <c r="E1165" s="77"/>
    </row>
    <row r="1166" spans="1:5" ht="30" customHeight="1" x14ac:dyDescent="0.3">
      <c r="A1166" s="3" t="str">
        <f>C1166&amp;COUNTIF($C$5:C1166,C1166)</f>
        <v>0</v>
      </c>
      <c r="B1166" s="78">
        <v>1162</v>
      </c>
      <c r="C1166" s="76"/>
      <c r="D1166" s="76"/>
      <c r="E1166" s="77"/>
    </row>
    <row r="1167" spans="1:5" ht="30" customHeight="1" x14ac:dyDescent="0.3">
      <c r="A1167" s="3" t="str">
        <f>C1167&amp;COUNTIF($C$5:C1167,C1167)</f>
        <v>0</v>
      </c>
      <c r="B1167" s="78">
        <v>1163</v>
      </c>
      <c r="C1167" s="76"/>
      <c r="D1167" s="76"/>
      <c r="E1167" s="77"/>
    </row>
    <row r="1168" spans="1:5" ht="30" customHeight="1" x14ac:dyDescent="0.3">
      <c r="A1168" s="3" t="str">
        <f>C1168&amp;COUNTIF($C$5:C1168,C1168)</f>
        <v>0</v>
      </c>
      <c r="B1168" s="78">
        <v>1164</v>
      </c>
      <c r="C1168" s="76"/>
      <c r="D1168" s="76"/>
      <c r="E1168" s="77"/>
    </row>
    <row r="1169" spans="1:5" ht="30" customHeight="1" x14ac:dyDescent="0.3">
      <c r="A1169" s="3" t="str">
        <f>C1169&amp;COUNTIF($C$5:C1169,C1169)</f>
        <v>0</v>
      </c>
      <c r="B1169" s="78">
        <v>1165</v>
      </c>
      <c r="C1169" s="76"/>
      <c r="D1169" s="76"/>
      <c r="E1169" s="77"/>
    </row>
    <row r="1170" spans="1:5" ht="30" customHeight="1" x14ac:dyDescent="0.3">
      <c r="A1170" s="3" t="str">
        <f>C1170&amp;COUNTIF($C$5:C1170,C1170)</f>
        <v>0</v>
      </c>
      <c r="B1170" s="78">
        <v>1166</v>
      </c>
      <c r="C1170" s="76"/>
      <c r="D1170" s="76"/>
      <c r="E1170" s="77"/>
    </row>
    <row r="1171" spans="1:5" ht="30" customHeight="1" x14ac:dyDescent="0.3">
      <c r="A1171" s="3" t="str">
        <f>C1171&amp;COUNTIF($C$5:C1171,C1171)</f>
        <v>0</v>
      </c>
      <c r="B1171" s="78">
        <v>1167</v>
      </c>
      <c r="C1171" s="76"/>
      <c r="D1171" s="76"/>
      <c r="E1171" s="77"/>
    </row>
    <row r="1172" spans="1:5" ht="30" customHeight="1" x14ac:dyDescent="0.3">
      <c r="A1172" s="3" t="str">
        <f>C1172&amp;COUNTIF($C$5:C1172,C1172)</f>
        <v>0</v>
      </c>
      <c r="B1172" s="78">
        <v>1168</v>
      </c>
      <c r="C1172" s="76"/>
      <c r="D1172" s="76"/>
      <c r="E1172" s="77"/>
    </row>
    <row r="1173" spans="1:5" ht="30" customHeight="1" x14ac:dyDescent="0.3">
      <c r="A1173" s="3" t="str">
        <f>C1173&amp;COUNTIF($C$5:C1173,C1173)</f>
        <v>0</v>
      </c>
      <c r="B1173" s="78">
        <v>1169</v>
      </c>
      <c r="C1173" s="76"/>
      <c r="D1173" s="76"/>
      <c r="E1173" s="77"/>
    </row>
    <row r="1174" spans="1:5" ht="30" customHeight="1" x14ac:dyDescent="0.3">
      <c r="A1174" s="3" t="str">
        <f>C1174&amp;COUNTIF($C$5:C1174,C1174)</f>
        <v>0</v>
      </c>
      <c r="B1174" s="78">
        <v>1170</v>
      </c>
      <c r="C1174" s="76"/>
      <c r="D1174" s="76"/>
      <c r="E1174" s="77"/>
    </row>
    <row r="1175" spans="1:5" ht="30" customHeight="1" x14ac:dyDescent="0.3">
      <c r="A1175" s="3" t="str">
        <f>C1175&amp;COUNTIF($C$5:C1175,C1175)</f>
        <v>0</v>
      </c>
      <c r="B1175" s="78">
        <v>1171</v>
      </c>
      <c r="C1175" s="76"/>
      <c r="D1175" s="76"/>
      <c r="E1175" s="77"/>
    </row>
    <row r="1176" spans="1:5" ht="30" customHeight="1" x14ac:dyDescent="0.3">
      <c r="A1176" s="3" t="str">
        <f>C1176&amp;COUNTIF($C$5:C1176,C1176)</f>
        <v>0</v>
      </c>
      <c r="B1176" s="78">
        <v>1172</v>
      </c>
      <c r="C1176" s="76"/>
      <c r="D1176" s="76"/>
      <c r="E1176" s="77"/>
    </row>
    <row r="1177" spans="1:5" ht="30" customHeight="1" x14ac:dyDescent="0.3">
      <c r="A1177" s="3" t="str">
        <f>C1177&amp;COUNTIF($C$5:C1177,C1177)</f>
        <v>0</v>
      </c>
      <c r="B1177" s="78">
        <v>1173</v>
      </c>
      <c r="C1177" s="76"/>
      <c r="D1177" s="76"/>
      <c r="E1177" s="77"/>
    </row>
    <row r="1178" spans="1:5" ht="30" customHeight="1" x14ac:dyDescent="0.3">
      <c r="A1178" s="3" t="str">
        <f>C1178&amp;COUNTIF($C$5:C1178,C1178)</f>
        <v>0</v>
      </c>
      <c r="B1178" s="78">
        <v>1174</v>
      </c>
      <c r="C1178" s="76"/>
      <c r="D1178" s="76"/>
      <c r="E1178" s="77"/>
    </row>
    <row r="1179" spans="1:5" ht="30" customHeight="1" x14ac:dyDescent="0.3">
      <c r="A1179" s="3" t="str">
        <f>C1179&amp;COUNTIF($C$5:C1179,C1179)</f>
        <v>0</v>
      </c>
      <c r="B1179" s="78">
        <v>1175</v>
      </c>
      <c r="C1179" s="76"/>
      <c r="D1179" s="76"/>
      <c r="E1179" s="77"/>
    </row>
    <row r="1180" spans="1:5" ht="30" customHeight="1" x14ac:dyDescent="0.3">
      <c r="A1180" s="3" t="str">
        <f>C1180&amp;COUNTIF($C$5:C1180,C1180)</f>
        <v>0</v>
      </c>
      <c r="B1180" s="78">
        <v>1176</v>
      </c>
      <c r="C1180" s="76"/>
      <c r="D1180" s="76"/>
      <c r="E1180" s="77"/>
    </row>
    <row r="1181" spans="1:5" ht="30" customHeight="1" x14ac:dyDescent="0.3">
      <c r="A1181" s="3" t="str">
        <f>C1181&amp;COUNTIF($C$5:C1181,C1181)</f>
        <v>0</v>
      </c>
      <c r="B1181" s="78">
        <v>1177</v>
      </c>
      <c r="C1181" s="76"/>
      <c r="D1181" s="76"/>
      <c r="E1181" s="77"/>
    </row>
    <row r="1182" spans="1:5" ht="30" customHeight="1" x14ac:dyDescent="0.3">
      <c r="A1182" s="3" t="str">
        <f>C1182&amp;COUNTIF($C$5:C1182,C1182)</f>
        <v>0</v>
      </c>
      <c r="B1182" s="78">
        <v>1178</v>
      </c>
      <c r="C1182" s="76"/>
      <c r="D1182" s="76"/>
      <c r="E1182" s="77"/>
    </row>
    <row r="1183" spans="1:5" ht="30" customHeight="1" x14ac:dyDescent="0.3">
      <c r="A1183" s="3" t="str">
        <f>C1183&amp;COUNTIF($C$5:C1183,C1183)</f>
        <v>0</v>
      </c>
      <c r="B1183" s="78">
        <v>1179</v>
      </c>
      <c r="C1183" s="76"/>
      <c r="D1183" s="76"/>
      <c r="E1183" s="77"/>
    </row>
    <row r="1184" spans="1:5" ht="30" customHeight="1" x14ac:dyDescent="0.3">
      <c r="A1184" s="3" t="str">
        <f>C1184&amp;COUNTIF($C$5:C1184,C1184)</f>
        <v>0</v>
      </c>
      <c r="B1184" s="78">
        <v>1180</v>
      </c>
      <c r="C1184" s="76"/>
      <c r="D1184" s="76"/>
      <c r="E1184" s="77"/>
    </row>
    <row r="1185" spans="1:5" ht="30" customHeight="1" x14ac:dyDescent="0.3">
      <c r="A1185" s="3" t="str">
        <f>C1185&amp;COUNTIF($C$5:C1185,C1185)</f>
        <v>0</v>
      </c>
      <c r="B1185" s="78">
        <v>1181</v>
      </c>
      <c r="C1185" s="76"/>
      <c r="D1185" s="76"/>
      <c r="E1185" s="77"/>
    </row>
    <row r="1186" spans="1:5" ht="30" customHeight="1" x14ac:dyDescent="0.3">
      <c r="A1186" s="3" t="str">
        <f>C1186&amp;COUNTIF($C$5:C1186,C1186)</f>
        <v>0</v>
      </c>
      <c r="B1186" s="78">
        <v>1182</v>
      </c>
      <c r="C1186" s="76"/>
      <c r="D1186" s="76"/>
      <c r="E1186" s="77"/>
    </row>
    <row r="1187" spans="1:5" ht="30" customHeight="1" x14ac:dyDescent="0.3">
      <c r="A1187" s="3" t="str">
        <f>C1187&amp;COUNTIF($C$5:C1187,C1187)</f>
        <v>0</v>
      </c>
      <c r="B1187" s="78">
        <v>1183</v>
      </c>
      <c r="C1187" s="76"/>
      <c r="D1187" s="76"/>
      <c r="E1187" s="77"/>
    </row>
    <row r="1188" spans="1:5" ht="30" customHeight="1" x14ac:dyDescent="0.3">
      <c r="A1188" s="3" t="str">
        <f>C1188&amp;COUNTIF($C$5:C1188,C1188)</f>
        <v>0</v>
      </c>
      <c r="B1188" s="78">
        <v>1184</v>
      </c>
      <c r="C1188" s="76"/>
      <c r="D1188" s="76"/>
      <c r="E1188" s="77"/>
    </row>
    <row r="1189" spans="1:5" ht="30" customHeight="1" x14ac:dyDescent="0.3">
      <c r="A1189" s="3" t="str">
        <f>C1189&amp;COUNTIF($C$5:C1189,C1189)</f>
        <v>0</v>
      </c>
      <c r="B1189" s="78">
        <v>1185</v>
      </c>
      <c r="C1189" s="76"/>
      <c r="D1189" s="76"/>
      <c r="E1189" s="77"/>
    </row>
    <row r="1190" spans="1:5" ht="30" customHeight="1" x14ac:dyDescent="0.3">
      <c r="A1190" s="3" t="str">
        <f>C1190&amp;COUNTIF($C$5:C1190,C1190)</f>
        <v>0</v>
      </c>
      <c r="B1190" s="78">
        <v>1186</v>
      </c>
      <c r="C1190" s="76"/>
      <c r="D1190" s="76"/>
      <c r="E1190" s="77"/>
    </row>
    <row r="1191" spans="1:5" ht="30" customHeight="1" x14ac:dyDescent="0.3">
      <c r="A1191" s="3" t="str">
        <f>C1191&amp;COUNTIF($C$5:C1191,C1191)</f>
        <v>0</v>
      </c>
      <c r="B1191" s="78">
        <v>1187</v>
      </c>
      <c r="C1191" s="76"/>
      <c r="D1191" s="76"/>
      <c r="E1191" s="77"/>
    </row>
    <row r="1192" spans="1:5" ht="30" customHeight="1" x14ac:dyDescent="0.3">
      <c r="A1192" s="3" t="str">
        <f>C1192&amp;COUNTIF($C$5:C1192,C1192)</f>
        <v>0</v>
      </c>
      <c r="B1192" s="78">
        <v>1188</v>
      </c>
      <c r="C1192" s="76"/>
      <c r="D1192" s="76"/>
      <c r="E1192" s="77"/>
    </row>
    <row r="1193" spans="1:5" ht="30" customHeight="1" x14ac:dyDescent="0.3">
      <c r="A1193" s="3" t="str">
        <f>C1193&amp;COUNTIF($C$5:C1193,C1193)</f>
        <v>0</v>
      </c>
      <c r="B1193" s="78">
        <v>1189</v>
      </c>
      <c r="C1193" s="76"/>
      <c r="D1193" s="76"/>
      <c r="E1193" s="77"/>
    </row>
    <row r="1194" spans="1:5" ht="30" customHeight="1" x14ac:dyDescent="0.3">
      <c r="A1194" s="3" t="str">
        <f>C1194&amp;COUNTIF($C$5:C1194,C1194)</f>
        <v>0</v>
      </c>
      <c r="B1194" s="78">
        <v>1190</v>
      </c>
      <c r="C1194" s="76"/>
      <c r="D1194" s="76"/>
      <c r="E1194" s="77"/>
    </row>
    <row r="1195" spans="1:5" ht="30" customHeight="1" x14ac:dyDescent="0.3">
      <c r="A1195" s="3" t="str">
        <f>C1195&amp;COUNTIF($C$5:C1195,C1195)</f>
        <v>0</v>
      </c>
      <c r="B1195" s="78">
        <v>1191</v>
      </c>
      <c r="C1195" s="76"/>
      <c r="D1195" s="76"/>
      <c r="E1195" s="77"/>
    </row>
    <row r="1196" spans="1:5" ht="30" customHeight="1" x14ac:dyDescent="0.3">
      <c r="A1196" s="3" t="str">
        <f>C1196&amp;COUNTIF($C$5:C1196,C1196)</f>
        <v>0</v>
      </c>
      <c r="B1196" s="78">
        <v>1192</v>
      </c>
      <c r="C1196" s="76"/>
      <c r="D1196" s="76"/>
      <c r="E1196" s="77"/>
    </row>
    <row r="1197" spans="1:5" ht="30" customHeight="1" x14ac:dyDescent="0.3">
      <c r="A1197" s="3" t="str">
        <f>C1197&amp;COUNTIF($C$5:C1197,C1197)</f>
        <v>0</v>
      </c>
      <c r="B1197" s="78">
        <v>1193</v>
      </c>
      <c r="C1197" s="76"/>
      <c r="D1197" s="76"/>
      <c r="E1197" s="77"/>
    </row>
    <row r="1198" spans="1:5" ht="30" customHeight="1" x14ac:dyDescent="0.3">
      <c r="A1198" s="3" t="str">
        <f>C1198&amp;COUNTIF($C$5:C1198,C1198)</f>
        <v>0</v>
      </c>
      <c r="B1198" s="78">
        <v>1194</v>
      </c>
      <c r="C1198" s="76"/>
      <c r="D1198" s="76"/>
      <c r="E1198" s="77"/>
    </row>
    <row r="1199" spans="1:5" ht="30" customHeight="1" x14ac:dyDescent="0.3">
      <c r="A1199" s="3" t="str">
        <f>C1199&amp;COUNTIF($C$5:C1199,C1199)</f>
        <v>0</v>
      </c>
      <c r="B1199" s="78">
        <v>1195</v>
      </c>
      <c r="C1199" s="76"/>
      <c r="D1199" s="76"/>
      <c r="E1199" s="77"/>
    </row>
    <row r="1200" spans="1:5" ht="30" customHeight="1" x14ac:dyDescent="0.3">
      <c r="A1200" s="3" t="str">
        <f>C1200&amp;COUNTIF($C$5:C1200,C1200)</f>
        <v>0</v>
      </c>
      <c r="B1200" s="78">
        <v>1196</v>
      </c>
      <c r="C1200" s="76"/>
      <c r="D1200" s="76"/>
      <c r="E1200" s="77"/>
    </row>
    <row r="1201" spans="1:5" ht="30" customHeight="1" x14ac:dyDescent="0.3">
      <c r="A1201" s="3" t="str">
        <f>C1201&amp;COUNTIF($C$5:C1201,C1201)</f>
        <v>0</v>
      </c>
      <c r="B1201" s="78">
        <v>1197</v>
      </c>
      <c r="C1201" s="76"/>
      <c r="D1201" s="76"/>
      <c r="E1201" s="77"/>
    </row>
    <row r="1202" spans="1:5" ht="30" customHeight="1" x14ac:dyDescent="0.3">
      <c r="A1202" s="3" t="str">
        <f>C1202&amp;COUNTIF($C$5:C1202,C1202)</f>
        <v>0</v>
      </c>
      <c r="B1202" s="78">
        <v>1198</v>
      </c>
      <c r="C1202" s="76"/>
      <c r="D1202" s="76"/>
      <c r="E1202" s="77"/>
    </row>
    <row r="1203" spans="1:5" ht="30" customHeight="1" x14ac:dyDescent="0.3">
      <c r="A1203" s="3" t="str">
        <f>C1203&amp;COUNTIF($C$5:C1203,C1203)</f>
        <v>0</v>
      </c>
      <c r="B1203" s="78">
        <v>1199</v>
      </c>
      <c r="C1203" s="76"/>
      <c r="D1203" s="76"/>
      <c r="E1203" s="77"/>
    </row>
    <row r="1204" spans="1:5" ht="30" customHeight="1" x14ac:dyDescent="0.3">
      <c r="A1204" s="3" t="str">
        <f>C1204&amp;COUNTIF($C$5:C1204,C1204)</f>
        <v>0</v>
      </c>
      <c r="B1204" s="78">
        <v>1200</v>
      </c>
      <c r="C1204" s="76"/>
      <c r="D1204" s="76"/>
      <c r="E1204" s="77"/>
    </row>
    <row r="1205" spans="1:5" ht="30" customHeight="1" x14ac:dyDescent="0.3">
      <c r="A1205" s="3" t="str">
        <f>C1205&amp;COUNTIF($C$5:C1205,C1205)</f>
        <v>0</v>
      </c>
      <c r="B1205" s="78">
        <v>1201</v>
      </c>
      <c r="C1205" s="76"/>
      <c r="D1205" s="76"/>
      <c r="E1205" s="77"/>
    </row>
    <row r="1206" spans="1:5" ht="30" customHeight="1" x14ac:dyDescent="0.3">
      <c r="A1206" s="3" t="str">
        <f>C1206&amp;COUNTIF($C$5:C1206,C1206)</f>
        <v>0</v>
      </c>
      <c r="B1206" s="78">
        <v>1202</v>
      </c>
      <c r="C1206" s="76"/>
      <c r="D1206" s="76"/>
      <c r="E1206" s="77"/>
    </row>
    <row r="1207" spans="1:5" ht="30" customHeight="1" x14ac:dyDescent="0.3">
      <c r="A1207" s="3" t="str">
        <f>C1207&amp;COUNTIF($C$5:C1207,C1207)</f>
        <v>0</v>
      </c>
      <c r="B1207" s="78">
        <v>1203</v>
      </c>
      <c r="C1207" s="76"/>
      <c r="D1207" s="76"/>
      <c r="E1207" s="77"/>
    </row>
    <row r="1208" spans="1:5" ht="30" customHeight="1" x14ac:dyDescent="0.3">
      <c r="A1208" s="3" t="str">
        <f>C1208&amp;COUNTIF($C$5:C1208,C1208)</f>
        <v>0</v>
      </c>
      <c r="B1208" s="78">
        <v>1204</v>
      </c>
      <c r="C1208" s="76"/>
      <c r="D1208" s="76"/>
      <c r="E1208" s="77"/>
    </row>
    <row r="1209" spans="1:5" ht="30" customHeight="1" x14ac:dyDescent="0.3">
      <c r="A1209" s="3" t="str">
        <f>C1209&amp;COUNTIF($C$5:C1209,C1209)</f>
        <v>0</v>
      </c>
      <c r="B1209" s="78">
        <v>1205</v>
      </c>
      <c r="C1209" s="76"/>
      <c r="D1209" s="76"/>
      <c r="E1209" s="77"/>
    </row>
    <row r="1210" spans="1:5" ht="30" customHeight="1" x14ac:dyDescent="0.3">
      <c r="A1210" s="3" t="str">
        <f>C1210&amp;COUNTIF($C$5:C1210,C1210)</f>
        <v>0</v>
      </c>
      <c r="B1210" s="78">
        <v>1206</v>
      </c>
      <c r="C1210" s="76"/>
      <c r="D1210" s="76"/>
      <c r="E1210" s="77"/>
    </row>
    <row r="1211" spans="1:5" ht="30" customHeight="1" x14ac:dyDescent="0.3">
      <c r="A1211" s="3" t="str">
        <f>C1211&amp;COUNTIF($C$5:C1211,C1211)</f>
        <v>0</v>
      </c>
      <c r="B1211" s="78">
        <v>1207</v>
      </c>
      <c r="C1211" s="76"/>
      <c r="D1211" s="76"/>
      <c r="E1211" s="77"/>
    </row>
    <row r="1212" spans="1:5" ht="30" customHeight="1" x14ac:dyDescent="0.3">
      <c r="A1212" s="3" t="str">
        <f>C1212&amp;COUNTIF($C$5:C1212,C1212)</f>
        <v>0</v>
      </c>
      <c r="B1212" s="78">
        <v>1208</v>
      </c>
      <c r="C1212" s="76"/>
      <c r="D1212" s="76"/>
      <c r="E1212" s="77"/>
    </row>
    <row r="1213" spans="1:5" ht="30" customHeight="1" x14ac:dyDescent="0.3">
      <c r="A1213" s="3" t="str">
        <f>C1213&amp;COUNTIF($C$5:C1213,C1213)</f>
        <v>0</v>
      </c>
      <c r="B1213" s="78">
        <v>1209</v>
      </c>
      <c r="C1213" s="76"/>
      <c r="D1213" s="76"/>
      <c r="E1213" s="77"/>
    </row>
    <row r="1214" spans="1:5" ht="30" customHeight="1" x14ac:dyDescent="0.3">
      <c r="A1214" s="3" t="str">
        <f>C1214&amp;COUNTIF($C$5:C1214,C1214)</f>
        <v>0</v>
      </c>
      <c r="B1214" s="78">
        <v>1210</v>
      </c>
      <c r="C1214" s="76"/>
      <c r="D1214" s="76"/>
      <c r="E1214" s="77"/>
    </row>
    <row r="1215" spans="1:5" ht="30" customHeight="1" x14ac:dyDescent="0.3">
      <c r="A1215" s="3" t="str">
        <f>C1215&amp;COUNTIF($C$5:C1215,C1215)</f>
        <v>0</v>
      </c>
      <c r="B1215" s="78">
        <v>1211</v>
      </c>
      <c r="C1215" s="76"/>
      <c r="D1215" s="76"/>
      <c r="E1215" s="77"/>
    </row>
    <row r="1216" spans="1:5" ht="30" customHeight="1" x14ac:dyDescent="0.3">
      <c r="A1216" s="3" t="str">
        <f>C1216&amp;COUNTIF($C$5:C1216,C1216)</f>
        <v>0</v>
      </c>
      <c r="B1216" s="78">
        <v>1212</v>
      </c>
      <c r="C1216" s="76"/>
      <c r="D1216" s="76"/>
      <c r="E1216" s="77"/>
    </row>
    <row r="1217" spans="1:5" ht="30" customHeight="1" x14ac:dyDescent="0.3">
      <c r="A1217" s="3" t="str">
        <f>C1217&amp;COUNTIF($C$5:C1217,C1217)</f>
        <v>0</v>
      </c>
      <c r="B1217" s="78">
        <v>1213</v>
      </c>
      <c r="C1217" s="76"/>
      <c r="D1217" s="76"/>
      <c r="E1217" s="77"/>
    </row>
    <row r="1218" spans="1:5" ht="30" customHeight="1" x14ac:dyDescent="0.3">
      <c r="A1218" s="3" t="str">
        <f>C1218&amp;COUNTIF($C$5:C1218,C1218)</f>
        <v>0</v>
      </c>
      <c r="B1218" s="78">
        <v>1214</v>
      </c>
      <c r="C1218" s="76"/>
      <c r="D1218" s="76"/>
      <c r="E1218" s="77"/>
    </row>
    <row r="1219" spans="1:5" ht="30" customHeight="1" x14ac:dyDescent="0.3">
      <c r="A1219" s="3" t="str">
        <f>C1219&amp;COUNTIF($C$5:C1219,C1219)</f>
        <v>0</v>
      </c>
      <c r="B1219" s="78">
        <v>1215</v>
      </c>
      <c r="C1219" s="76"/>
      <c r="D1219" s="76"/>
      <c r="E1219" s="77"/>
    </row>
    <row r="1220" spans="1:5" ht="30" customHeight="1" x14ac:dyDescent="0.3">
      <c r="A1220" s="3" t="str">
        <f>C1220&amp;COUNTIF($C$5:C1220,C1220)</f>
        <v>0</v>
      </c>
      <c r="B1220" s="78">
        <v>1216</v>
      </c>
      <c r="C1220" s="76"/>
      <c r="D1220" s="76"/>
      <c r="E1220" s="77"/>
    </row>
    <row r="1221" spans="1:5" ht="30" customHeight="1" x14ac:dyDescent="0.3">
      <c r="A1221" s="3" t="str">
        <f>C1221&amp;COUNTIF($C$5:C1221,C1221)</f>
        <v>0</v>
      </c>
      <c r="B1221" s="78">
        <v>1217</v>
      </c>
      <c r="C1221" s="76"/>
      <c r="D1221" s="76"/>
      <c r="E1221" s="77"/>
    </row>
    <row r="1222" spans="1:5" ht="30" customHeight="1" x14ac:dyDescent="0.3">
      <c r="A1222" s="3" t="str">
        <f>C1222&amp;COUNTIF($C$5:C1222,C1222)</f>
        <v>0</v>
      </c>
      <c r="B1222" s="78">
        <v>1218</v>
      </c>
      <c r="C1222" s="76"/>
      <c r="D1222" s="76"/>
      <c r="E1222" s="77"/>
    </row>
    <row r="1223" spans="1:5" ht="30" customHeight="1" x14ac:dyDescent="0.3">
      <c r="A1223" s="3" t="str">
        <f>C1223&amp;COUNTIF($C$5:C1223,C1223)</f>
        <v>0</v>
      </c>
      <c r="B1223" s="78">
        <v>1219</v>
      </c>
      <c r="C1223" s="76"/>
      <c r="D1223" s="76"/>
      <c r="E1223" s="77"/>
    </row>
    <row r="1224" spans="1:5" ht="30" customHeight="1" x14ac:dyDescent="0.3">
      <c r="A1224" s="3" t="str">
        <f>C1224&amp;COUNTIF($C$5:C1224,C1224)</f>
        <v>0</v>
      </c>
      <c r="B1224" s="78">
        <v>1220</v>
      </c>
      <c r="C1224" s="76"/>
      <c r="D1224" s="76"/>
      <c r="E1224" s="77"/>
    </row>
    <row r="1225" spans="1:5" ht="30" customHeight="1" x14ac:dyDescent="0.3">
      <c r="A1225" s="3" t="str">
        <f>C1225&amp;COUNTIF($C$5:C1225,C1225)</f>
        <v>0</v>
      </c>
      <c r="B1225" s="78">
        <v>1221</v>
      </c>
      <c r="C1225" s="76"/>
      <c r="D1225" s="76"/>
      <c r="E1225" s="77"/>
    </row>
    <row r="1226" spans="1:5" ht="30" customHeight="1" x14ac:dyDescent="0.3">
      <c r="A1226" s="3" t="str">
        <f>C1226&amp;COUNTIF($C$5:C1226,C1226)</f>
        <v>0</v>
      </c>
      <c r="B1226" s="78">
        <v>1222</v>
      </c>
      <c r="C1226" s="76"/>
      <c r="D1226" s="76"/>
      <c r="E1226" s="77"/>
    </row>
    <row r="1227" spans="1:5" ht="30" customHeight="1" x14ac:dyDescent="0.3">
      <c r="A1227" s="3" t="str">
        <f>C1227&amp;COUNTIF($C$5:C1227,C1227)</f>
        <v>0</v>
      </c>
      <c r="B1227" s="78">
        <v>1223</v>
      </c>
      <c r="C1227" s="76"/>
      <c r="D1227" s="76"/>
      <c r="E1227" s="77"/>
    </row>
    <row r="1228" spans="1:5" ht="30" customHeight="1" x14ac:dyDescent="0.3">
      <c r="A1228" s="3" t="str">
        <f>C1228&amp;COUNTIF($C$5:C1228,C1228)</f>
        <v>0</v>
      </c>
      <c r="B1228" s="78">
        <v>1224</v>
      </c>
      <c r="C1228" s="76"/>
      <c r="D1228" s="76"/>
      <c r="E1228" s="77"/>
    </row>
    <row r="1229" spans="1:5" ht="30" customHeight="1" x14ac:dyDescent="0.3">
      <c r="A1229" s="3" t="str">
        <f>C1229&amp;COUNTIF($C$5:C1229,C1229)</f>
        <v>0</v>
      </c>
      <c r="B1229" s="78">
        <v>1225</v>
      </c>
      <c r="C1229" s="76"/>
      <c r="D1229" s="76"/>
      <c r="E1229" s="77"/>
    </row>
    <row r="1230" spans="1:5" ht="30" customHeight="1" x14ac:dyDescent="0.3">
      <c r="A1230" s="3" t="str">
        <f>C1230&amp;COUNTIF($C$5:C1230,C1230)</f>
        <v>0</v>
      </c>
      <c r="B1230" s="78">
        <v>1226</v>
      </c>
      <c r="C1230" s="76"/>
      <c r="D1230" s="76"/>
      <c r="E1230" s="77"/>
    </row>
    <row r="1231" spans="1:5" ht="30" customHeight="1" x14ac:dyDescent="0.3">
      <c r="A1231" s="3" t="str">
        <f>C1231&amp;COUNTIF($C$5:C1231,C1231)</f>
        <v>0</v>
      </c>
      <c r="B1231" s="78">
        <v>1227</v>
      </c>
      <c r="C1231" s="76"/>
      <c r="D1231" s="76"/>
      <c r="E1231" s="77"/>
    </row>
    <row r="1232" spans="1:5" ht="30" customHeight="1" x14ac:dyDescent="0.3">
      <c r="A1232" s="3" t="str">
        <f>C1232&amp;COUNTIF($C$5:C1232,C1232)</f>
        <v>0</v>
      </c>
      <c r="B1232" s="78">
        <v>1228</v>
      </c>
      <c r="C1232" s="76"/>
      <c r="D1232" s="76"/>
      <c r="E1232" s="77"/>
    </row>
    <row r="1233" spans="1:5" ht="30" customHeight="1" x14ac:dyDescent="0.3">
      <c r="A1233" s="3" t="str">
        <f>C1233&amp;COUNTIF($C$5:C1233,C1233)</f>
        <v>0</v>
      </c>
      <c r="B1233" s="78">
        <v>1229</v>
      </c>
      <c r="C1233" s="76"/>
      <c r="D1233" s="76"/>
      <c r="E1233" s="77"/>
    </row>
    <row r="1234" spans="1:5" ht="30" customHeight="1" x14ac:dyDescent="0.3">
      <c r="A1234" s="3" t="str">
        <f>C1234&amp;COUNTIF($C$5:C1234,C1234)</f>
        <v>0</v>
      </c>
      <c r="B1234" s="78">
        <v>1230</v>
      </c>
      <c r="C1234" s="76"/>
      <c r="D1234" s="76"/>
      <c r="E1234" s="77"/>
    </row>
    <row r="1235" spans="1:5" ht="30" customHeight="1" x14ac:dyDescent="0.3">
      <c r="A1235" s="3" t="str">
        <f>C1235&amp;COUNTIF($C$5:C1235,C1235)</f>
        <v>0</v>
      </c>
      <c r="B1235" s="78">
        <v>1231</v>
      </c>
      <c r="C1235" s="76"/>
      <c r="D1235" s="76"/>
      <c r="E1235" s="77"/>
    </row>
    <row r="1236" spans="1:5" ht="30" customHeight="1" x14ac:dyDescent="0.3">
      <c r="A1236" s="3" t="str">
        <f>C1236&amp;COUNTIF($C$5:C1236,C1236)</f>
        <v>0</v>
      </c>
      <c r="B1236" s="78">
        <v>1232</v>
      </c>
      <c r="C1236" s="76"/>
      <c r="D1236" s="76"/>
      <c r="E1236" s="77"/>
    </row>
    <row r="1237" spans="1:5" ht="30" customHeight="1" x14ac:dyDescent="0.3">
      <c r="A1237" s="3" t="str">
        <f>C1237&amp;COUNTIF($C$5:C1237,C1237)</f>
        <v>0</v>
      </c>
      <c r="B1237" s="78">
        <v>1233</v>
      </c>
      <c r="C1237" s="76"/>
      <c r="D1237" s="76"/>
      <c r="E1237" s="77"/>
    </row>
    <row r="1238" spans="1:5" ht="30" customHeight="1" x14ac:dyDescent="0.3">
      <c r="A1238" s="3" t="str">
        <f>C1238&amp;COUNTIF($C$5:C1238,C1238)</f>
        <v>0</v>
      </c>
      <c r="B1238" s="78">
        <v>1234</v>
      </c>
      <c r="C1238" s="76"/>
      <c r="D1238" s="76"/>
      <c r="E1238" s="77"/>
    </row>
    <row r="1239" spans="1:5" ht="30" customHeight="1" x14ac:dyDescent="0.3">
      <c r="A1239" s="3" t="str">
        <f>C1239&amp;COUNTIF($C$5:C1239,C1239)</f>
        <v>0</v>
      </c>
      <c r="B1239" s="78">
        <v>1235</v>
      </c>
      <c r="C1239" s="76"/>
      <c r="D1239" s="76"/>
      <c r="E1239" s="77"/>
    </row>
    <row r="1240" spans="1:5" ht="30" customHeight="1" x14ac:dyDescent="0.3">
      <c r="A1240" s="3" t="str">
        <f>C1240&amp;COUNTIF($C$5:C1240,C1240)</f>
        <v>0</v>
      </c>
      <c r="B1240" s="78">
        <v>1236</v>
      </c>
      <c r="C1240" s="76"/>
      <c r="D1240" s="76"/>
      <c r="E1240" s="77"/>
    </row>
    <row r="1241" spans="1:5" ht="30" customHeight="1" x14ac:dyDescent="0.3">
      <c r="A1241" s="3" t="str">
        <f>C1241&amp;COUNTIF($C$5:C1241,C1241)</f>
        <v>0</v>
      </c>
      <c r="B1241" s="78">
        <v>1237</v>
      </c>
      <c r="C1241" s="76"/>
      <c r="D1241" s="76"/>
      <c r="E1241" s="77"/>
    </row>
    <row r="1242" spans="1:5" ht="30" customHeight="1" x14ac:dyDescent="0.3">
      <c r="A1242" s="3" t="str">
        <f>C1242&amp;COUNTIF($C$5:C1242,C1242)</f>
        <v>0</v>
      </c>
      <c r="B1242" s="78">
        <v>1238</v>
      </c>
      <c r="C1242" s="76"/>
      <c r="D1242" s="76"/>
      <c r="E1242" s="77"/>
    </row>
    <row r="1243" spans="1:5" ht="30" customHeight="1" x14ac:dyDescent="0.3">
      <c r="A1243" s="3" t="str">
        <f>C1243&amp;COUNTIF($C$5:C1243,C1243)</f>
        <v>0</v>
      </c>
      <c r="B1243" s="78">
        <v>1239</v>
      </c>
      <c r="C1243" s="76"/>
      <c r="D1243" s="76"/>
      <c r="E1243" s="77"/>
    </row>
    <row r="1244" spans="1:5" ht="30" customHeight="1" x14ac:dyDescent="0.3">
      <c r="A1244" s="3" t="str">
        <f>C1244&amp;COUNTIF($C$5:C1244,C1244)</f>
        <v>0</v>
      </c>
      <c r="B1244" s="78">
        <v>1240</v>
      </c>
      <c r="C1244" s="76"/>
      <c r="D1244" s="76"/>
      <c r="E1244" s="77"/>
    </row>
    <row r="1245" spans="1:5" ht="30" customHeight="1" x14ac:dyDescent="0.3">
      <c r="A1245" s="3" t="str">
        <f>C1245&amp;COUNTIF($C$5:C1245,C1245)</f>
        <v>0</v>
      </c>
      <c r="B1245" s="78">
        <v>1241</v>
      </c>
      <c r="C1245" s="76"/>
      <c r="D1245" s="76"/>
      <c r="E1245" s="77"/>
    </row>
    <row r="1246" spans="1:5" ht="30" customHeight="1" x14ac:dyDescent="0.3">
      <c r="A1246" s="3" t="str">
        <f>C1246&amp;COUNTIF($C$5:C1246,C1246)</f>
        <v>0</v>
      </c>
      <c r="B1246" s="78">
        <v>1242</v>
      </c>
      <c r="C1246" s="76"/>
      <c r="D1246" s="76"/>
      <c r="E1246" s="77"/>
    </row>
    <row r="1247" spans="1:5" ht="30" customHeight="1" x14ac:dyDescent="0.3">
      <c r="A1247" s="3" t="str">
        <f>C1247&amp;COUNTIF($C$5:C1247,C1247)</f>
        <v>0</v>
      </c>
      <c r="B1247" s="78">
        <v>1243</v>
      </c>
      <c r="C1247" s="76"/>
      <c r="D1247" s="76"/>
      <c r="E1247" s="77"/>
    </row>
    <row r="1248" spans="1:5" ht="30" customHeight="1" x14ac:dyDescent="0.3">
      <c r="A1248" s="3" t="str">
        <f>C1248&amp;COUNTIF($C$5:C1248,C1248)</f>
        <v>0</v>
      </c>
      <c r="B1248" s="78">
        <v>1244</v>
      </c>
      <c r="C1248" s="76"/>
      <c r="D1248" s="76"/>
      <c r="E1248" s="77"/>
    </row>
    <row r="1249" spans="1:5" ht="30" customHeight="1" x14ac:dyDescent="0.3">
      <c r="A1249" s="3" t="str">
        <f>C1249&amp;COUNTIF($C$5:C1249,C1249)</f>
        <v>0</v>
      </c>
      <c r="B1249" s="78">
        <v>1245</v>
      </c>
      <c r="C1249" s="76"/>
      <c r="D1249" s="76"/>
      <c r="E1249" s="77"/>
    </row>
    <row r="1250" spans="1:5" ht="30" customHeight="1" x14ac:dyDescent="0.3">
      <c r="A1250" s="3" t="str">
        <f>C1250&amp;COUNTIF($C$5:C1250,C1250)</f>
        <v>0</v>
      </c>
      <c r="B1250" s="78">
        <v>1246</v>
      </c>
      <c r="C1250" s="76"/>
      <c r="D1250" s="76"/>
      <c r="E1250" s="77"/>
    </row>
    <row r="1251" spans="1:5" ht="30" customHeight="1" x14ac:dyDescent="0.3">
      <c r="A1251" s="3" t="str">
        <f>C1251&amp;COUNTIF($C$5:C1251,C1251)</f>
        <v>0</v>
      </c>
      <c r="B1251" s="78">
        <v>1247</v>
      </c>
      <c r="C1251" s="76"/>
      <c r="D1251" s="76"/>
      <c r="E1251" s="77"/>
    </row>
    <row r="1252" spans="1:5" ht="30" customHeight="1" x14ac:dyDescent="0.3">
      <c r="A1252" s="3" t="str">
        <f>C1252&amp;COUNTIF($C$5:C1252,C1252)</f>
        <v>0</v>
      </c>
      <c r="B1252" s="78">
        <v>1248</v>
      </c>
      <c r="C1252" s="76"/>
      <c r="D1252" s="76"/>
      <c r="E1252" s="77"/>
    </row>
    <row r="1253" spans="1:5" ht="30" customHeight="1" x14ac:dyDescent="0.3">
      <c r="A1253" s="3" t="str">
        <f>C1253&amp;COUNTIF($C$5:C1253,C1253)</f>
        <v>0</v>
      </c>
      <c r="B1253" s="78">
        <v>1249</v>
      </c>
      <c r="C1253" s="76"/>
      <c r="D1253" s="76"/>
      <c r="E1253" s="77"/>
    </row>
    <row r="1254" spans="1:5" ht="30" customHeight="1" x14ac:dyDescent="0.3">
      <c r="A1254" s="3" t="str">
        <f>C1254&amp;COUNTIF($C$5:C1254,C1254)</f>
        <v>0</v>
      </c>
      <c r="B1254" s="78">
        <v>1250</v>
      </c>
      <c r="C1254" s="76"/>
      <c r="D1254" s="76"/>
      <c r="E1254" s="77"/>
    </row>
    <row r="1255" spans="1:5" ht="30" customHeight="1" x14ac:dyDescent="0.3">
      <c r="A1255" s="3" t="str">
        <f>C1255&amp;COUNTIF($C$5:C1255,C1255)</f>
        <v>0</v>
      </c>
      <c r="B1255" s="78">
        <v>1251</v>
      </c>
      <c r="C1255" s="76"/>
      <c r="D1255" s="76"/>
      <c r="E1255" s="77"/>
    </row>
    <row r="1256" spans="1:5" ht="30" customHeight="1" x14ac:dyDescent="0.3">
      <c r="A1256" s="3" t="str">
        <f>C1256&amp;COUNTIF($C$5:C1256,C1256)</f>
        <v>0</v>
      </c>
      <c r="B1256" s="78">
        <v>1252</v>
      </c>
      <c r="C1256" s="76"/>
      <c r="D1256" s="76"/>
      <c r="E1256" s="77"/>
    </row>
    <row r="1257" spans="1:5" ht="30" customHeight="1" x14ac:dyDescent="0.3">
      <c r="A1257" s="3" t="str">
        <f>C1257&amp;COUNTIF($C$5:C1257,C1257)</f>
        <v>0</v>
      </c>
      <c r="B1257" s="78">
        <v>1253</v>
      </c>
      <c r="C1257" s="76"/>
      <c r="D1257" s="76"/>
      <c r="E1257" s="77"/>
    </row>
    <row r="1258" spans="1:5" ht="30" customHeight="1" x14ac:dyDescent="0.3">
      <c r="A1258" s="3" t="str">
        <f>C1258&amp;COUNTIF($C$5:C1258,C1258)</f>
        <v>0</v>
      </c>
      <c r="B1258" s="78">
        <v>1254</v>
      </c>
      <c r="C1258" s="76"/>
      <c r="D1258" s="76"/>
      <c r="E1258" s="77"/>
    </row>
    <row r="1259" spans="1:5" ht="30" customHeight="1" x14ac:dyDescent="0.3">
      <c r="A1259" s="3" t="str">
        <f>C1259&amp;COUNTIF($C$5:C1259,C1259)</f>
        <v>0</v>
      </c>
      <c r="B1259" s="78">
        <v>1255</v>
      </c>
      <c r="C1259" s="76"/>
      <c r="D1259" s="76"/>
      <c r="E1259" s="77"/>
    </row>
    <row r="1260" spans="1:5" ht="30" customHeight="1" x14ac:dyDescent="0.3">
      <c r="A1260" s="3" t="str">
        <f>C1260&amp;COUNTIF($C$5:C1260,C1260)</f>
        <v>0</v>
      </c>
      <c r="B1260" s="78">
        <v>1256</v>
      </c>
      <c r="C1260" s="76"/>
      <c r="D1260" s="76"/>
      <c r="E1260" s="77"/>
    </row>
    <row r="1261" spans="1:5" ht="30" customHeight="1" x14ac:dyDescent="0.3">
      <c r="A1261" s="3" t="str">
        <f>C1261&amp;COUNTIF($C$5:C1261,C1261)</f>
        <v>0</v>
      </c>
      <c r="B1261" s="78">
        <v>1257</v>
      </c>
      <c r="C1261" s="76"/>
      <c r="D1261" s="76"/>
      <c r="E1261" s="77"/>
    </row>
    <row r="1262" spans="1:5" ht="30" customHeight="1" x14ac:dyDescent="0.3">
      <c r="A1262" s="3" t="str">
        <f>C1262&amp;COUNTIF($C$5:C1262,C1262)</f>
        <v>0</v>
      </c>
      <c r="B1262" s="78">
        <v>1258</v>
      </c>
      <c r="C1262" s="76"/>
      <c r="D1262" s="76"/>
      <c r="E1262" s="77"/>
    </row>
    <row r="1263" spans="1:5" ht="30" customHeight="1" x14ac:dyDescent="0.3">
      <c r="A1263" s="3" t="str">
        <f>C1263&amp;COUNTIF($C$5:C1263,C1263)</f>
        <v>0</v>
      </c>
      <c r="B1263" s="78">
        <v>1259</v>
      </c>
      <c r="C1263" s="76"/>
      <c r="D1263" s="76"/>
      <c r="E1263" s="77"/>
    </row>
    <row r="1264" spans="1:5" ht="30" customHeight="1" x14ac:dyDescent="0.3">
      <c r="A1264" s="3" t="str">
        <f>C1264&amp;COUNTIF($C$5:C1264,C1264)</f>
        <v>0</v>
      </c>
      <c r="B1264" s="78">
        <v>1260</v>
      </c>
      <c r="C1264" s="76"/>
      <c r="D1264" s="76"/>
      <c r="E1264" s="77"/>
    </row>
    <row r="1265" spans="1:5" ht="30" customHeight="1" x14ac:dyDescent="0.3">
      <c r="A1265" s="3" t="str">
        <f>C1265&amp;COUNTIF($C$5:C1265,C1265)</f>
        <v>0</v>
      </c>
      <c r="B1265" s="78">
        <v>1261</v>
      </c>
      <c r="C1265" s="76"/>
      <c r="D1265" s="76"/>
      <c r="E1265" s="77"/>
    </row>
    <row r="1266" spans="1:5" ht="30" customHeight="1" x14ac:dyDescent="0.3">
      <c r="A1266" s="3" t="str">
        <f>C1266&amp;COUNTIF($C$5:C1266,C1266)</f>
        <v>0</v>
      </c>
      <c r="B1266" s="78">
        <v>1262</v>
      </c>
      <c r="C1266" s="76"/>
      <c r="D1266" s="76"/>
      <c r="E1266" s="77"/>
    </row>
    <row r="1267" spans="1:5" ht="30" customHeight="1" x14ac:dyDescent="0.3">
      <c r="A1267" s="3" t="str">
        <f>C1267&amp;COUNTIF($C$5:C1267,C1267)</f>
        <v>0</v>
      </c>
      <c r="B1267" s="78">
        <v>1263</v>
      </c>
      <c r="C1267" s="76"/>
      <c r="D1267" s="76"/>
      <c r="E1267" s="77"/>
    </row>
    <row r="1268" spans="1:5" ht="30" customHeight="1" x14ac:dyDescent="0.3">
      <c r="A1268" s="3" t="str">
        <f>C1268&amp;COUNTIF($C$5:C1268,C1268)</f>
        <v>0</v>
      </c>
      <c r="B1268" s="78">
        <v>1264</v>
      </c>
      <c r="C1268" s="76"/>
      <c r="D1268" s="76"/>
      <c r="E1268" s="77"/>
    </row>
    <row r="1269" spans="1:5" ht="30" customHeight="1" x14ac:dyDescent="0.3">
      <c r="A1269" s="3" t="str">
        <f>C1269&amp;COUNTIF($C$5:C1269,C1269)</f>
        <v>0</v>
      </c>
      <c r="B1269" s="78">
        <v>1265</v>
      </c>
      <c r="C1269" s="76"/>
      <c r="D1269" s="76"/>
      <c r="E1269" s="77"/>
    </row>
    <row r="1270" spans="1:5" ht="30" customHeight="1" x14ac:dyDescent="0.3">
      <c r="A1270" s="3" t="str">
        <f>C1270&amp;COUNTIF($C$5:C1270,C1270)</f>
        <v>0</v>
      </c>
      <c r="B1270" s="78">
        <v>1266</v>
      </c>
      <c r="C1270" s="76"/>
      <c r="D1270" s="76"/>
      <c r="E1270" s="77"/>
    </row>
    <row r="1271" spans="1:5" ht="30" customHeight="1" x14ac:dyDescent="0.3">
      <c r="A1271" s="3" t="str">
        <f>C1271&amp;COUNTIF($C$5:C1271,C1271)</f>
        <v>0</v>
      </c>
      <c r="B1271" s="78">
        <v>1267</v>
      </c>
      <c r="C1271" s="76"/>
      <c r="D1271" s="76"/>
      <c r="E1271" s="77"/>
    </row>
    <row r="1272" spans="1:5" ht="30" customHeight="1" x14ac:dyDescent="0.3">
      <c r="A1272" s="3" t="str">
        <f>C1272&amp;COUNTIF($C$5:C1272,C1272)</f>
        <v>0</v>
      </c>
      <c r="B1272" s="78">
        <v>1268</v>
      </c>
      <c r="C1272" s="76"/>
      <c r="D1272" s="76"/>
      <c r="E1272" s="77"/>
    </row>
    <row r="1273" spans="1:5" ht="30" customHeight="1" x14ac:dyDescent="0.3">
      <c r="A1273" s="3" t="str">
        <f>C1273&amp;COUNTIF($C$5:C1273,C1273)</f>
        <v>0</v>
      </c>
      <c r="B1273" s="78">
        <v>1269</v>
      </c>
      <c r="C1273" s="76"/>
      <c r="D1273" s="76"/>
      <c r="E1273" s="77"/>
    </row>
    <row r="1274" spans="1:5" ht="30" customHeight="1" x14ac:dyDescent="0.3">
      <c r="A1274" s="3" t="str">
        <f>C1274&amp;COUNTIF($C$5:C1274,C1274)</f>
        <v>0</v>
      </c>
      <c r="B1274" s="78">
        <v>1270</v>
      </c>
      <c r="C1274" s="76"/>
      <c r="D1274" s="76"/>
      <c r="E1274" s="77"/>
    </row>
    <row r="1275" spans="1:5" ht="30" customHeight="1" x14ac:dyDescent="0.3">
      <c r="A1275" s="3" t="str">
        <f>C1275&amp;COUNTIF($C$5:C1275,C1275)</f>
        <v>0</v>
      </c>
      <c r="B1275" s="78">
        <v>1271</v>
      </c>
      <c r="C1275" s="76"/>
      <c r="D1275" s="76"/>
      <c r="E1275" s="77"/>
    </row>
    <row r="1276" spans="1:5" ht="30" customHeight="1" x14ac:dyDescent="0.3">
      <c r="A1276" s="3" t="str">
        <f>C1276&amp;COUNTIF($C$5:C1276,C1276)</f>
        <v>0</v>
      </c>
      <c r="B1276" s="78">
        <v>1272</v>
      </c>
      <c r="C1276" s="76"/>
      <c r="D1276" s="76"/>
      <c r="E1276" s="77"/>
    </row>
    <row r="1277" spans="1:5" ht="30" customHeight="1" x14ac:dyDescent="0.3">
      <c r="A1277" s="3" t="str">
        <f>C1277&amp;COUNTIF($C$5:C1277,C1277)</f>
        <v>0</v>
      </c>
      <c r="B1277" s="78">
        <v>1273</v>
      </c>
      <c r="C1277" s="76"/>
      <c r="D1277" s="76"/>
      <c r="E1277" s="77"/>
    </row>
    <row r="1278" spans="1:5" ht="30" customHeight="1" x14ac:dyDescent="0.3">
      <c r="A1278" s="3" t="str">
        <f>C1278&amp;COUNTIF($C$5:C1278,C1278)</f>
        <v>0</v>
      </c>
      <c r="B1278" s="78">
        <v>1274</v>
      </c>
      <c r="C1278" s="76"/>
      <c r="D1278" s="76"/>
      <c r="E1278" s="77"/>
    </row>
    <row r="1279" spans="1:5" ht="30" customHeight="1" x14ac:dyDescent="0.3">
      <c r="A1279" s="3" t="str">
        <f>C1279&amp;COUNTIF($C$5:C1279,C1279)</f>
        <v>0</v>
      </c>
      <c r="B1279" s="78">
        <v>1275</v>
      </c>
      <c r="C1279" s="76"/>
      <c r="D1279" s="76"/>
      <c r="E1279" s="77"/>
    </row>
    <row r="1280" spans="1:5" ht="30" customHeight="1" x14ac:dyDescent="0.3">
      <c r="A1280" s="3" t="str">
        <f>C1280&amp;COUNTIF($C$5:C1280,C1280)</f>
        <v>0</v>
      </c>
      <c r="B1280" s="78">
        <v>1276</v>
      </c>
      <c r="C1280" s="76"/>
      <c r="D1280" s="76"/>
      <c r="E1280" s="77"/>
    </row>
    <row r="1281" spans="1:5" ht="30" customHeight="1" x14ac:dyDescent="0.3">
      <c r="A1281" s="3" t="str">
        <f>C1281&amp;COUNTIF($C$5:C1281,C1281)</f>
        <v>0</v>
      </c>
      <c r="B1281" s="78">
        <v>1277</v>
      </c>
      <c r="C1281" s="76"/>
      <c r="D1281" s="76"/>
      <c r="E1281" s="77"/>
    </row>
    <row r="1282" spans="1:5" ht="30" customHeight="1" x14ac:dyDescent="0.3">
      <c r="A1282" s="3" t="str">
        <f>C1282&amp;COUNTIF($C$5:C1282,C1282)</f>
        <v>0</v>
      </c>
      <c r="B1282" s="78">
        <v>1278</v>
      </c>
      <c r="C1282" s="76"/>
      <c r="D1282" s="76"/>
      <c r="E1282" s="77"/>
    </row>
    <row r="1283" spans="1:5" ht="30" customHeight="1" x14ac:dyDescent="0.3">
      <c r="A1283" s="3" t="str">
        <f>C1283&amp;COUNTIF($C$5:C1283,C1283)</f>
        <v>0</v>
      </c>
      <c r="B1283" s="78">
        <v>1279</v>
      </c>
      <c r="C1283" s="76"/>
      <c r="D1283" s="76"/>
      <c r="E1283" s="77"/>
    </row>
    <row r="1284" spans="1:5" ht="30" customHeight="1" x14ac:dyDescent="0.3">
      <c r="A1284" s="3" t="str">
        <f>C1284&amp;COUNTIF($C$5:C1284,C1284)</f>
        <v>0</v>
      </c>
      <c r="B1284" s="78">
        <v>1280</v>
      </c>
      <c r="C1284" s="76"/>
      <c r="D1284" s="76"/>
      <c r="E1284" s="77"/>
    </row>
    <row r="1285" spans="1:5" ht="30" customHeight="1" x14ac:dyDescent="0.3">
      <c r="A1285" s="3" t="str">
        <f>C1285&amp;COUNTIF($C$5:C1285,C1285)</f>
        <v>0</v>
      </c>
      <c r="B1285" s="78">
        <v>1281</v>
      </c>
      <c r="C1285" s="76"/>
      <c r="D1285" s="76"/>
      <c r="E1285" s="77"/>
    </row>
    <row r="1286" spans="1:5" ht="30" customHeight="1" x14ac:dyDescent="0.3">
      <c r="A1286" s="3" t="str">
        <f>C1286&amp;COUNTIF($C$5:C1286,C1286)</f>
        <v>0</v>
      </c>
      <c r="B1286" s="78">
        <v>1282</v>
      </c>
      <c r="C1286" s="76"/>
      <c r="D1286" s="76"/>
      <c r="E1286" s="77"/>
    </row>
    <row r="1287" spans="1:5" ht="30" customHeight="1" x14ac:dyDescent="0.3">
      <c r="A1287" s="3" t="str">
        <f>C1287&amp;COUNTIF($C$5:C1287,C1287)</f>
        <v>0</v>
      </c>
      <c r="B1287" s="78">
        <v>1283</v>
      </c>
      <c r="C1287" s="76"/>
      <c r="D1287" s="76"/>
      <c r="E1287" s="77"/>
    </row>
    <row r="1288" spans="1:5" ht="30" customHeight="1" x14ac:dyDescent="0.3">
      <c r="A1288" s="3" t="str">
        <f>C1288&amp;COUNTIF($C$5:C1288,C1288)</f>
        <v>0</v>
      </c>
      <c r="B1288" s="78">
        <v>1284</v>
      </c>
      <c r="C1288" s="76"/>
      <c r="D1288" s="76"/>
      <c r="E1288" s="77"/>
    </row>
    <row r="1289" spans="1:5" ht="30" customHeight="1" x14ac:dyDescent="0.3">
      <c r="A1289" s="3" t="str">
        <f>C1289&amp;COUNTIF($C$5:C1289,C1289)</f>
        <v>0</v>
      </c>
      <c r="B1289" s="78">
        <v>1285</v>
      </c>
      <c r="C1289" s="76"/>
      <c r="D1289" s="76"/>
      <c r="E1289" s="77"/>
    </row>
    <row r="1290" spans="1:5" ht="30" customHeight="1" x14ac:dyDescent="0.3">
      <c r="A1290" s="3" t="str">
        <f>C1290&amp;COUNTIF($C$5:C1290,C1290)</f>
        <v>0</v>
      </c>
      <c r="B1290" s="78">
        <v>1286</v>
      </c>
      <c r="C1290" s="76"/>
      <c r="D1290" s="76"/>
      <c r="E1290" s="77"/>
    </row>
    <row r="1291" spans="1:5" ht="30" customHeight="1" x14ac:dyDescent="0.3">
      <c r="A1291" s="3" t="str">
        <f>C1291&amp;COUNTIF($C$5:C1291,C1291)</f>
        <v>0</v>
      </c>
      <c r="B1291" s="78">
        <v>1287</v>
      </c>
      <c r="C1291" s="76"/>
      <c r="D1291" s="76"/>
      <c r="E1291" s="77"/>
    </row>
    <row r="1292" spans="1:5" ht="30" customHeight="1" x14ac:dyDescent="0.3">
      <c r="A1292" s="3" t="str">
        <f>C1292&amp;COUNTIF($C$5:C1292,C1292)</f>
        <v>0</v>
      </c>
      <c r="B1292" s="78">
        <v>1288</v>
      </c>
      <c r="C1292" s="76"/>
      <c r="D1292" s="76"/>
      <c r="E1292" s="77"/>
    </row>
    <row r="1293" spans="1:5" ht="30" customHeight="1" x14ac:dyDescent="0.3">
      <c r="A1293" s="3" t="str">
        <f>C1293&amp;COUNTIF($C$5:C1293,C1293)</f>
        <v>0</v>
      </c>
      <c r="B1293" s="78">
        <v>1289</v>
      </c>
      <c r="C1293" s="76"/>
      <c r="D1293" s="76"/>
      <c r="E1293" s="77"/>
    </row>
    <row r="1294" spans="1:5" ht="30" customHeight="1" x14ac:dyDescent="0.3">
      <c r="A1294" s="3" t="str">
        <f>C1294&amp;COUNTIF($C$5:C1294,C1294)</f>
        <v>0</v>
      </c>
      <c r="B1294" s="78">
        <v>1290</v>
      </c>
      <c r="C1294" s="76"/>
      <c r="D1294" s="76"/>
      <c r="E1294" s="77"/>
    </row>
    <row r="1295" spans="1:5" ht="30" customHeight="1" x14ac:dyDescent="0.3">
      <c r="A1295" s="3" t="str">
        <f>C1295&amp;COUNTIF($C$5:C1295,C1295)</f>
        <v>0</v>
      </c>
      <c r="B1295" s="78">
        <v>1291</v>
      </c>
      <c r="C1295" s="76"/>
      <c r="D1295" s="76"/>
      <c r="E1295" s="77"/>
    </row>
    <row r="1296" spans="1:5" ht="30" customHeight="1" x14ac:dyDescent="0.3">
      <c r="A1296" s="3" t="str">
        <f>C1296&amp;COUNTIF($C$5:C1296,C1296)</f>
        <v>0</v>
      </c>
      <c r="B1296" s="78">
        <v>1292</v>
      </c>
      <c r="C1296" s="76"/>
      <c r="D1296" s="76"/>
      <c r="E1296" s="77"/>
    </row>
    <row r="1297" spans="1:5" ht="30" customHeight="1" x14ac:dyDescent="0.3">
      <c r="A1297" s="3" t="str">
        <f>C1297&amp;COUNTIF($C$5:C1297,C1297)</f>
        <v>0</v>
      </c>
      <c r="B1297" s="78">
        <v>1293</v>
      </c>
      <c r="C1297" s="76"/>
      <c r="D1297" s="76"/>
      <c r="E1297" s="77"/>
    </row>
    <row r="1298" spans="1:5" ht="30" customHeight="1" x14ac:dyDescent="0.3">
      <c r="A1298" s="3" t="str">
        <f>C1298&amp;COUNTIF($C$5:C1298,C1298)</f>
        <v>0</v>
      </c>
      <c r="B1298" s="78">
        <v>1294</v>
      </c>
      <c r="C1298" s="76"/>
      <c r="D1298" s="76"/>
      <c r="E1298" s="77"/>
    </row>
    <row r="1299" spans="1:5" ht="30" customHeight="1" x14ac:dyDescent="0.3">
      <c r="A1299" s="3" t="str">
        <f>C1299&amp;COUNTIF($C$5:C1299,C1299)</f>
        <v>0</v>
      </c>
      <c r="B1299" s="78">
        <v>1295</v>
      </c>
      <c r="C1299" s="76"/>
      <c r="D1299" s="76"/>
      <c r="E1299" s="77"/>
    </row>
    <row r="1300" spans="1:5" ht="30" customHeight="1" x14ac:dyDescent="0.3">
      <c r="A1300" s="3" t="str">
        <f>C1300&amp;COUNTIF($C$5:C1300,C1300)</f>
        <v>0</v>
      </c>
      <c r="B1300" s="78">
        <v>1296</v>
      </c>
      <c r="C1300" s="76"/>
      <c r="D1300" s="76"/>
      <c r="E1300" s="77"/>
    </row>
    <row r="1301" spans="1:5" ht="30" customHeight="1" x14ac:dyDescent="0.3">
      <c r="A1301" s="3" t="str">
        <f>C1301&amp;COUNTIF($C$5:C1301,C1301)</f>
        <v>0</v>
      </c>
      <c r="B1301" s="78">
        <v>1297</v>
      </c>
      <c r="C1301" s="76"/>
      <c r="D1301" s="76"/>
      <c r="E1301" s="77"/>
    </row>
    <row r="1302" spans="1:5" ht="30" customHeight="1" x14ac:dyDescent="0.3">
      <c r="A1302" s="3" t="str">
        <f>C1302&amp;COUNTIF($C$5:C1302,C1302)</f>
        <v>0</v>
      </c>
      <c r="B1302" s="78">
        <v>1298</v>
      </c>
      <c r="C1302" s="76"/>
      <c r="D1302" s="76"/>
      <c r="E1302" s="77"/>
    </row>
    <row r="1303" spans="1:5" ht="30" customHeight="1" x14ac:dyDescent="0.3">
      <c r="A1303" s="3" t="str">
        <f>C1303&amp;COUNTIF($C$5:C1303,C1303)</f>
        <v>0</v>
      </c>
      <c r="B1303" s="78">
        <v>1299</v>
      </c>
      <c r="C1303" s="76"/>
      <c r="D1303" s="76"/>
      <c r="E1303" s="77"/>
    </row>
    <row r="1304" spans="1:5" ht="30" customHeight="1" x14ac:dyDescent="0.3">
      <c r="A1304" s="3" t="str">
        <f>C1304&amp;COUNTIF($C$5:C1304,C1304)</f>
        <v>0</v>
      </c>
      <c r="B1304" s="78">
        <v>1300</v>
      </c>
      <c r="C1304" s="76"/>
      <c r="D1304" s="76"/>
      <c r="E1304" s="77"/>
    </row>
    <row r="1305" spans="1:5" ht="30" customHeight="1" x14ac:dyDescent="0.3">
      <c r="A1305" s="3" t="str">
        <f>C1305&amp;COUNTIF($C$5:C1305,C1305)</f>
        <v>0</v>
      </c>
      <c r="B1305" s="78">
        <v>1301</v>
      </c>
      <c r="C1305" s="76"/>
      <c r="D1305" s="76"/>
      <c r="E1305" s="77"/>
    </row>
    <row r="1306" spans="1:5" ht="30" customHeight="1" x14ac:dyDescent="0.3">
      <c r="A1306" s="3" t="str">
        <f>C1306&amp;COUNTIF($C$5:C1306,C1306)</f>
        <v>0</v>
      </c>
      <c r="B1306" s="78">
        <v>1302</v>
      </c>
      <c r="C1306" s="76"/>
      <c r="D1306" s="76"/>
      <c r="E1306" s="77"/>
    </row>
    <row r="1307" spans="1:5" ht="30" customHeight="1" x14ac:dyDescent="0.3">
      <c r="A1307" s="3" t="str">
        <f>C1307&amp;COUNTIF($C$5:C1307,C1307)</f>
        <v>0</v>
      </c>
      <c r="B1307" s="78">
        <v>1303</v>
      </c>
      <c r="C1307" s="76"/>
      <c r="D1307" s="76"/>
      <c r="E1307" s="77"/>
    </row>
    <row r="1308" spans="1:5" ht="30" customHeight="1" x14ac:dyDescent="0.3">
      <c r="A1308" s="3" t="str">
        <f>C1308&amp;COUNTIF($C$5:C1308,C1308)</f>
        <v>0</v>
      </c>
      <c r="B1308" s="78">
        <v>1304</v>
      </c>
      <c r="C1308" s="76"/>
      <c r="D1308" s="76"/>
      <c r="E1308" s="77"/>
    </row>
    <row r="1309" spans="1:5" ht="30" customHeight="1" x14ac:dyDescent="0.3">
      <c r="A1309" s="3" t="str">
        <f>C1309&amp;COUNTIF($C$5:C1309,C1309)</f>
        <v>0</v>
      </c>
      <c r="B1309" s="78">
        <v>1305</v>
      </c>
      <c r="C1309" s="76"/>
      <c r="D1309" s="76"/>
      <c r="E1309" s="77"/>
    </row>
    <row r="1310" spans="1:5" ht="30" customHeight="1" x14ac:dyDescent="0.3">
      <c r="A1310" s="3" t="str">
        <f>C1310&amp;COUNTIF($C$5:C1310,C1310)</f>
        <v>0</v>
      </c>
      <c r="B1310" s="78">
        <v>1306</v>
      </c>
      <c r="C1310" s="76"/>
      <c r="D1310" s="76"/>
      <c r="E1310" s="77"/>
    </row>
    <row r="1311" spans="1:5" ht="30" customHeight="1" x14ac:dyDescent="0.3">
      <c r="A1311" s="3" t="str">
        <f>C1311&amp;COUNTIF($C$5:C1311,C1311)</f>
        <v>0</v>
      </c>
      <c r="B1311" s="78">
        <v>1307</v>
      </c>
      <c r="C1311" s="76"/>
      <c r="D1311" s="76"/>
      <c r="E1311" s="77"/>
    </row>
    <row r="1312" spans="1:5" ht="30" customHeight="1" x14ac:dyDescent="0.3">
      <c r="A1312" s="3" t="str">
        <f>C1312&amp;COUNTIF($C$5:C1312,C1312)</f>
        <v>0</v>
      </c>
      <c r="B1312" s="78">
        <v>1308</v>
      </c>
      <c r="C1312" s="76"/>
      <c r="D1312" s="76"/>
      <c r="E1312" s="77"/>
    </row>
    <row r="1313" spans="1:5" ht="30" customHeight="1" x14ac:dyDescent="0.3">
      <c r="A1313" s="3" t="str">
        <f>C1313&amp;COUNTIF($C$5:C1313,C1313)</f>
        <v>0</v>
      </c>
      <c r="B1313" s="78">
        <v>1309</v>
      </c>
      <c r="C1313" s="76"/>
      <c r="D1313" s="76"/>
      <c r="E1313" s="77"/>
    </row>
    <row r="1314" spans="1:5" ht="30" customHeight="1" x14ac:dyDescent="0.3">
      <c r="A1314" s="3" t="str">
        <f>C1314&amp;COUNTIF($C$5:C1314,C1314)</f>
        <v>0</v>
      </c>
      <c r="B1314" s="78">
        <v>1310</v>
      </c>
      <c r="C1314" s="76"/>
      <c r="D1314" s="76"/>
      <c r="E1314" s="77"/>
    </row>
    <row r="1315" spans="1:5" ht="30" customHeight="1" x14ac:dyDescent="0.3">
      <c r="A1315" s="3" t="str">
        <f>C1315&amp;COUNTIF($C$5:C1315,C1315)</f>
        <v>0</v>
      </c>
      <c r="B1315" s="78">
        <v>1311</v>
      </c>
      <c r="C1315" s="76"/>
      <c r="D1315" s="76"/>
      <c r="E1315" s="77"/>
    </row>
    <row r="1316" spans="1:5" ht="30" customHeight="1" x14ac:dyDescent="0.3">
      <c r="A1316" s="3" t="str">
        <f>C1316&amp;COUNTIF($C$5:C1316,C1316)</f>
        <v>0</v>
      </c>
      <c r="B1316" s="78">
        <v>1312</v>
      </c>
      <c r="C1316" s="76"/>
      <c r="D1316" s="76"/>
      <c r="E1316" s="77"/>
    </row>
    <row r="1317" spans="1:5" ht="30" customHeight="1" x14ac:dyDescent="0.3">
      <c r="A1317" s="3" t="str">
        <f>C1317&amp;COUNTIF($C$5:C1317,C1317)</f>
        <v>0</v>
      </c>
      <c r="B1317" s="78">
        <v>1313</v>
      </c>
      <c r="C1317" s="76"/>
      <c r="D1317" s="76"/>
      <c r="E1317" s="77"/>
    </row>
    <row r="1318" spans="1:5" ht="30" customHeight="1" x14ac:dyDescent="0.3">
      <c r="A1318" s="3" t="str">
        <f>C1318&amp;COUNTIF($C$5:C1318,C1318)</f>
        <v>0</v>
      </c>
      <c r="B1318" s="78">
        <v>1314</v>
      </c>
      <c r="C1318" s="76"/>
      <c r="D1318" s="76"/>
      <c r="E1318" s="77"/>
    </row>
    <row r="1319" spans="1:5" ht="30" customHeight="1" x14ac:dyDescent="0.3">
      <c r="A1319" s="3" t="str">
        <f>C1319&amp;COUNTIF($C$5:C1319,C1319)</f>
        <v>0</v>
      </c>
      <c r="B1319" s="78">
        <v>1315</v>
      </c>
      <c r="C1319" s="76"/>
      <c r="D1319" s="76"/>
      <c r="E1319" s="77"/>
    </row>
    <row r="1320" spans="1:5" ht="30" customHeight="1" x14ac:dyDescent="0.3">
      <c r="A1320" s="3" t="str">
        <f>C1320&amp;COUNTIF($C$5:C1320,C1320)</f>
        <v>0</v>
      </c>
      <c r="B1320" s="78">
        <v>1316</v>
      </c>
      <c r="C1320" s="76"/>
      <c r="D1320" s="76"/>
      <c r="E1320" s="77"/>
    </row>
    <row r="1321" spans="1:5" ht="30" customHeight="1" x14ac:dyDescent="0.3">
      <c r="A1321" s="3" t="str">
        <f>C1321&amp;COUNTIF($C$5:C1321,C1321)</f>
        <v>0</v>
      </c>
      <c r="B1321" s="78">
        <v>1317</v>
      </c>
      <c r="C1321" s="76"/>
      <c r="D1321" s="76"/>
      <c r="E1321" s="77"/>
    </row>
    <row r="1322" spans="1:5" ht="30" customHeight="1" x14ac:dyDescent="0.3">
      <c r="A1322" s="3" t="str">
        <f>C1322&amp;COUNTIF($C$5:C1322,C1322)</f>
        <v>0</v>
      </c>
      <c r="B1322" s="78">
        <v>1318</v>
      </c>
      <c r="C1322" s="76"/>
      <c r="D1322" s="76"/>
      <c r="E1322" s="77"/>
    </row>
    <row r="1323" spans="1:5" ht="30" customHeight="1" x14ac:dyDescent="0.3">
      <c r="A1323" s="3" t="str">
        <f>C1323&amp;COUNTIF($C$5:C1323,C1323)</f>
        <v>0</v>
      </c>
      <c r="B1323" s="78">
        <v>1319</v>
      </c>
      <c r="C1323" s="76"/>
      <c r="D1323" s="76"/>
      <c r="E1323" s="77"/>
    </row>
    <row r="1324" spans="1:5" ht="30" customHeight="1" x14ac:dyDescent="0.3">
      <c r="A1324" s="3" t="str">
        <f>C1324&amp;COUNTIF($C$5:C1324,C1324)</f>
        <v>0</v>
      </c>
      <c r="B1324" s="78">
        <v>1320</v>
      </c>
      <c r="C1324" s="76"/>
      <c r="D1324" s="76"/>
      <c r="E1324" s="77"/>
    </row>
    <row r="1325" spans="1:5" ht="30" customHeight="1" x14ac:dyDescent="0.3">
      <c r="A1325" s="3" t="str">
        <f>C1325&amp;COUNTIF($C$5:C1325,C1325)</f>
        <v>0</v>
      </c>
      <c r="B1325" s="78">
        <v>1321</v>
      </c>
      <c r="C1325" s="76"/>
      <c r="D1325" s="76"/>
      <c r="E1325" s="77"/>
    </row>
    <row r="1326" spans="1:5" ht="30" customHeight="1" x14ac:dyDescent="0.3">
      <c r="A1326" s="3" t="str">
        <f>C1326&amp;COUNTIF($C$5:C1326,C1326)</f>
        <v>0</v>
      </c>
      <c r="B1326" s="78">
        <v>1322</v>
      </c>
      <c r="C1326" s="76"/>
      <c r="D1326" s="76"/>
      <c r="E1326" s="77"/>
    </row>
    <row r="1327" spans="1:5" ht="30" customHeight="1" x14ac:dyDescent="0.3">
      <c r="A1327" s="3" t="str">
        <f>C1327&amp;COUNTIF($C$5:C1327,C1327)</f>
        <v>0</v>
      </c>
      <c r="B1327" s="78">
        <v>1323</v>
      </c>
      <c r="C1327" s="76"/>
      <c r="D1327" s="76"/>
      <c r="E1327" s="77"/>
    </row>
    <row r="1328" spans="1:5" ht="30" customHeight="1" x14ac:dyDescent="0.3">
      <c r="A1328" s="3" t="str">
        <f>C1328&amp;COUNTIF($C$5:C1328,C1328)</f>
        <v>0</v>
      </c>
      <c r="B1328" s="78">
        <v>1324</v>
      </c>
      <c r="C1328" s="76"/>
      <c r="D1328" s="76"/>
      <c r="E1328" s="77"/>
    </row>
    <row r="1329" spans="1:5" ht="30" customHeight="1" x14ac:dyDescent="0.3">
      <c r="A1329" s="3" t="str">
        <f>C1329&amp;COUNTIF($C$5:C1329,C1329)</f>
        <v>0</v>
      </c>
      <c r="B1329" s="78">
        <v>1325</v>
      </c>
      <c r="C1329" s="76"/>
      <c r="D1329" s="76"/>
      <c r="E1329" s="77"/>
    </row>
    <row r="1330" spans="1:5" ht="30" customHeight="1" x14ac:dyDescent="0.3">
      <c r="A1330" s="3" t="str">
        <f>C1330&amp;COUNTIF($C$5:C1330,C1330)</f>
        <v>0</v>
      </c>
      <c r="B1330" s="78">
        <v>1326</v>
      </c>
      <c r="C1330" s="76"/>
      <c r="D1330" s="76"/>
      <c r="E1330" s="77"/>
    </row>
    <row r="1331" spans="1:5" ht="30" customHeight="1" x14ac:dyDescent="0.3">
      <c r="A1331" s="3" t="str">
        <f>C1331&amp;COUNTIF($C$5:C1331,C1331)</f>
        <v>0</v>
      </c>
      <c r="B1331" s="78">
        <v>1327</v>
      </c>
      <c r="C1331" s="76"/>
      <c r="D1331" s="76"/>
      <c r="E1331" s="77"/>
    </row>
    <row r="1332" spans="1:5" ht="30" customHeight="1" x14ac:dyDescent="0.3">
      <c r="A1332" s="3" t="str">
        <f>C1332&amp;COUNTIF($C$5:C1332,C1332)</f>
        <v>0</v>
      </c>
      <c r="B1332" s="78">
        <v>1328</v>
      </c>
      <c r="C1332" s="76"/>
      <c r="D1332" s="76"/>
      <c r="E1332" s="77"/>
    </row>
    <row r="1333" spans="1:5" ht="30" customHeight="1" x14ac:dyDescent="0.3">
      <c r="A1333" s="3" t="str">
        <f>C1333&amp;COUNTIF($C$5:C1333,C1333)</f>
        <v>0</v>
      </c>
      <c r="B1333" s="78">
        <v>1329</v>
      </c>
      <c r="C1333" s="76"/>
      <c r="D1333" s="76"/>
      <c r="E1333" s="77"/>
    </row>
    <row r="1334" spans="1:5" ht="30" customHeight="1" x14ac:dyDescent="0.3">
      <c r="A1334" s="3" t="str">
        <f>C1334&amp;COUNTIF($C$5:C1334,C1334)</f>
        <v>0</v>
      </c>
      <c r="B1334" s="78">
        <v>1330</v>
      </c>
      <c r="C1334" s="76"/>
      <c r="D1334" s="76"/>
      <c r="E1334" s="77"/>
    </row>
    <row r="1335" spans="1:5" ht="30" customHeight="1" x14ac:dyDescent="0.3">
      <c r="A1335" s="3" t="str">
        <f>C1335&amp;COUNTIF($C$5:C1335,C1335)</f>
        <v>0</v>
      </c>
      <c r="B1335" s="78">
        <v>1331</v>
      </c>
      <c r="C1335" s="76"/>
      <c r="D1335" s="76"/>
      <c r="E1335" s="77"/>
    </row>
    <row r="1336" spans="1:5" ht="30" customHeight="1" x14ac:dyDescent="0.3">
      <c r="A1336" s="3" t="str">
        <f>C1336&amp;COUNTIF($C$5:C1336,C1336)</f>
        <v>0</v>
      </c>
      <c r="B1336" s="78">
        <v>1332</v>
      </c>
      <c r="C1336" s="76"/>
      <c r="D1336" s="76"/>
      <c r="E1336" s="77"/>
    </row>
    <row r="1337" spans="1:5" ht="30" customHeight="1" x14ac:dyDescent="0.3">
      <c r="A1337" s="3" t="str">
        <f>C1337&amp;COUNTIF($C$5:C1337,C1337)</f>
        <v>0</v>
      </c>
      <c r="B1337" s="78">
        <v>1333</v>
      </c>
      <c r="C1337" s="76"/>
      <c r="D1337" s="76"/>
      <c r="E1337" s="77"/>
    </row>
    <row r="1338" spans="1:5" ht="30" customHeight="1" x14ac:dyDescent="0.3">
      <c r="A1338" s="3" t="str">
        <f>C1338&amp;COUNTIF($C$5:C1338,C1338)</f>
        <v>0</v>
      </c>
      <c r="B1338" s="78">
        <v>1334</v>
      </c>
      <c r="C1338" s="76"/>
      <c r="D1338" s="76"/>
      <c r="E1338" s="77"/>
    </row>
    <row r="1339" spans="1:5" ht="30" customHeight="1" x14ac:dyDescent="0.3">
      <c r="A1339" s="3" t="str">
        <f>C1339&amp;COUNTIF($C$5:C1339,C1339)</f>
        <v>0</v>
      </c>
      <c r="B1339" s="78">
        <v>1335</v>
      </c>
      <c r="C1339" s="76"/>
      <c r="D1339" s="76"/>
      <c r="E1339" s="77"/>
    </row>
    <row r="1340" spans="1:5" ht="30" customHeight="1" x14ac:dyDescent="0.3">
      <c r="A1340" s="3" t="str">
        <f>C1340&amp;COUNTIF($C$5:C1340,C1340)</f>
        <v>0</v>
      </c>
      <c r="B1340" s="78">
        <v>1336</v>
      </c>
      <c r="C1340" s="76"/>
      <c r="D1340" s="76"/>
      <c r="E1340" s="77"/>
    </row>
    <row r="1341" spans="1:5" ht="30" customHeight="1" x14ac:dyDescent="0.3">
      <c r="A1341" s="3" t="str">
        <f>C1341&amp;COUNTIF($C$5:C1341,C1341)</f>
        <v>0</v>
      </c>
      <c r="B1341" s="78">
        <v>1337</v>
      </c>
      <c r="C1341" s="76"/>
      <c r="D1341" s="76"/>
      <c r="E1341" s="77"/>
    </row>
    <row r="1342" spans="1:5" ht="30" customHeight="1" x14ac:dyDescent="0.3">
      <c r="A1342" s="3" t="str">
        <f>C1342&amp;COUNTIF($C$5:C1342,C1342)</f>
        <v>0</v>
      </c>
      <c r="B1342" s="78">
        <v>1338</v>
      </c>
      <c r="C1342" s="76"/>
      <c r="D1342" s="76"/>
      <c r="E1342" s="77"/>
    </row>
    <row r="1343" spans="1:5" ht="30" customHeight="1" x14ac:dyDescent="0.3">
      <c r="A1343" s="3" t="str">
        <f>C1343&amp;COUNTIF($C$5:C1343,C1343)</f>
        <v>0</v>
      </c>
      <c r="B1343" s="78">
        <v>1339</v>
      </c>
      <c r="C1343" s="76"/>
      <c r="D1343" s="76"/>
      <c r="E1343" s="77"/>
    </row>
    <row r="1344" spans="1:5" ht="30" customHeight="1" x14ac:dyDescent="0.3">
      <c r="A1344" s="3" t="str">
        <f>C1344&amp;COUNTIF($C$5:C1344,C1344)</f>
        <v>0</v>
      </c>
      <c r="B1344" s="78">
        <v>1340</v>
      </c>
      <c r="C1344" s="76"/>
      <c r="D1344" s="76"/>
      <c r="E1344" s="77"/>
    </row>
    <row r="1345" spans="1:5" ht="30" customHeight="1" x14ac:dyDescent="0.3">
      <c r="A1345" s="3" t="str">
        <f>C1345&amp;COUNTIF($C$5:C1345,C1345)</f>
        <v>0</v>
      </c>
      <c r="B1345" s="78">
        <v>1341</v>
      </c>
      <c r="C1345" s="76"/>
      <c r="D1345" s="76"/>
      <c r="E1345" s="77"/>
    </row>
    <row r="1346" spans="1:5" ht="30" customHeight="1" x14ac:dyDescent="0.3">
      <c r="A1346" s="3" t="str">
        <f>C1346&amp;COUNTIF($C$5:C1346,C1346)</f>
        <v>0</v>
      </c>
      <c r="B1346" s="78">
        <v>1342</v>
      </c>
      <c r="C1346" s="76"/>
      <c r="D1346" s="76"/>
      <c r="E1346" s="77"/>
    </row>
    <row r="1347" spans="1:5" ht="30" customHeight="1" x14ac:dyDescent="0.3">
      <c r="A1347" s="3" t="str">
        <f>C1347&amp;COUNTIF($C$5:C1347,C1347)</f>
        <v>0</v>
      </c>
      <c r="B1347" s="78">
        <v>1343</v>
      </c>
      <c r="C1347" s="76"/>
      <c r="D1347" s="76"/>
      <c r="E1347" s="77"/>
    </row>
    <row r="1348" spans="1:5" ht="30" customHeight="1" x14ac:dyDescent="0.3">
      <c r="A1348" s="3" t="str">
        <f>C1348&amp;COUNTIF($C$5:C1348,C1348)</f>
        <v>0</v>
      </c>
      <c r="B1348" s="78">
        <v>1344</v>
      </c>
      <c r="C1348" s="76"/>
      <c r="D1348" s="76"/>
      <c r="E1348" s="77"/>
    </row>
    <row r="1349" spans="1:5" ht="30" customHeight="1" x14ac:dyDescent="0.3">
      <c r="A1349" s="3" t="str">
        <f>C1349&amp;COUNTIF($C$5:C1349,C1349)</f>
        <v>0</v>
      </c>
      <c r="B1349" s="78">
        <v>1345</v>
      </c>
      <c r="C1349" s="76"/>
      <c r="D1349" s="76"/>
      <c r="E1349" s="77"/>
    </row>
    <row r="1350" spans="1:5" ht="30" customHeight="1" x14ac:dyDescent="0.3">
      <c r="A1350" s="3" t="str">
        <f>C1350&amp;COUNTIF($C$5:C1350,C1350)</f>
        <v>0</v>
      </c>
      <c r="B1350" s="78">
        <v>1346</v>
      </c>
      <c r="C1350" s="76"/>
      <c r="D1350" s="76"/>
      <c r="E1350" s="77"/>
    </row>
    <row r="1351" spans="1:5" ht="30" customHeight="1" x14ac:dyDescent="0.3">
      <c r="A1351" s="3" t="str">
        <f>C1351&amp;COUNTIF($C$5:C1351,C1351)</f>
        <v>0</v>
      </c>
      <c r="B1351" s="78">
        <v>1347</v>
      </c>
      <c r="C1351" s="76"/>
      <c r="D1351" s="76"/>
      <c r="E1351" s="77"/>
    </row>
    <row r="1352" spans="1:5" ht="30" customHeight="1" x14ac:dyDescent="0.3">
      <c r="A1352" s="3" t="str">
        <f>C1352&amp;COUNTIF($C$5:C1352,C1352)</f>
        <v>0</v>
      </c>
      <c r="B1352" s="78">
        <v>1348</v>
      </c>
      <c r="C1352" s="76"/>
      <c r="D1352" s="76"/>
      <c r="E1352" s="77"/>
    </row>
    <row r="1353" spans="1:5" ht="30" customHeight="1" x14ac:dyDescent="0.3">
      <c r="A1353" s="3" t="str">
        <f>C1353&amp;COUNTIF($C$5:C1353,C1353)</f>
        <v>0</v>
      </c>
      <c r="B1353" s="78">
        <v>1349</v>
      </c>
      <c r="C1353" s="76"/>
      <c r="D1353" s="76"/>
      <c r="E1353" s="77"/>
    </row>
    <row r="1354" spans="1:5" ht="30" customHeight="1" x14ac:dyDescent="0.3">
      <c r="A1354" s="3" t="str">
        <f>C1354&amp;COUNTIF($C$5:C1354,C1354)</f>
        <v>0</v>
      </c>
      <c r="B1354" s="78">
        <v>1350</v>
      </c>
      <c r="C1354" s="76"/>
      <c r="D1354" s="76"/>
      <c r="E1354" s="77"/>
    </row>
    <row r="1355" spans="1:5" ht="30" customHeight="1" x14ac:dyDescent="0.3">
      <c r="A1355" s="3" t="str">
        <f>C1355&amp;COUNTIF($C$5:C1355,C1355)</f>
        <v>0</v>
      </c>
      <c r="B1355" s="78">
        <v>1351</v>
      </c>
      <c r="C1355" s="76"/>
      <c r="D1355" s="76"/>
      <c r="E1355" s="77"/>
    </row>
    <row r="1356" spans="1:5" ht="30" customHeight="1" x14ac:dyDescent="0.3">
      <c r="A1356" s="3" t="str">
        <f>C1356&amp;COUNTIF($C$5:C1356,C1356)</f>
        <v>0</v>
      </c>
      <c r="B1356" s="78">
        <v>1352</v>
      </c>
      <c r="C1356" s="76"/>
      <c r="D1356" s="76"/>
      <c r="E1356" s="77"/>
    </row>
    <row r="1357" spans="1:5" ht="30" customHeight="1" x14ac:dyDescent="0.3">
      <c r="A1357" s="3" t="str">
        <f>C1357&amp;COUNTIF($C$5:C1357,C1357)</f>
        <v>0</v>
      </c>
      <c r="B1357" s="78">
        <v>1353</v>
      </c>
      <c r="C1357" s="76"/>
      <c r="D1357" s="76"/>
      <c r="E1357" s="77"/>
    </row>
    <row r="1358" spans="1:5" ht="30" customHeight="1" x14ac:dyDescent="0.3">
      <c r="A1358" s="3" t="str">
        <f>C1358&amp;COUNTIF($C$5:C1358,C1358)</f>
        <v>0</v>
      </c>
      <c r="B1358" s="78">
        <v>1354</v>
      </c>
      <c r="C1358" s="76"/>
      <c r="D1358" s="76"/>
      <c r="E1358" s="77"/>
    </row>
    <row r="1359" spans="1:5" ht="30" customHeight="1" x14ac:dyDescent="0.3">
      <c r="A1359" s="3" t="str">
        <f>C1359&amp;COUNTIF($C$5:C1359,C1359)</f>
        <v>0</v>
      </c>
      <c r="B1359" s="78">
        <v>1355</v>
      </c>
      <c r="C1359" s="76"/>
      <c r="D1359" s="76"/>
      <c r="E1359" s="77"/>
    </row>
    <row r="1360" spans="1:5" ht="30" customHeight="1" x14ac:dyDescent="0.3">
      <c r="A1360" s="3" t="str">
        <f>C1360&amp;COUNTIF($C$5:C1360,C1360)</f>
        <v>0</v>
      </c>
      <c r="B1360" s="78">
        <v>1356</v>
      </c>
      <c r="C1360" s="76"/>
      <c r="D1360" s="76"/>
      <c r="E1360" s="77"/>
    </row>
    <row r="1361" spans="1:5" ht="30" customHeight="1" x14ac:dyDescent="0.3">
      <c r="A1361" s="3" t="str">
        <f>C1361&amp;COUNTIF($C$5:C1361,C1361)</f>
        <v>0</v>
      </c>
      <c r="B1361" s="78">
        <v>1357</v>
      </c>
      <c r="C1361" s="76"/>
      <c r="D1361" s="76"/>
      <c r="E1361" s="77"/>
    </row>
    <row r="1362" spans="1:5" ht="30" customHeight="1" x14ac:dyDescent="0.3">
      <c r="A1362" s="3" t="str">
        <f>C1362&amp;COUNTIF($C$5:C1362,C1362)</f>
        <v>0</v>
      </c>
      <c r="B1362" s="78">
        <v>1358</v>
      </c>
      <c r="C1362" s="76"/>
      <c r="D1362" s="76"/>
      <c r="E1362" s="77"/>
    </row>
    <row r="1363" spans="1:5" ht="30" customHeight="1" x14ac:dyDescent="0.3">
      <c r="A1363" s="3" t="str">
        <f>C1363&amp;COUNTIF($C$5:C1363,C1363)</f>
        <v>0</v>
      </c>
      <c r="B1363" s="78">
        <v>1359</v>
      </c>
      <c r="C1363" s="76"/>
      <c r="D1363" s="76"/>
      <c r="E1363" s="77"/>
    </row>
    <row r="1364" spans="1:5" ht="30" customHeight="1" x14ac:dyDescent="0.3">
      <c r="A1364" s="3" t="str">
        <f>C1364&amp;COUNTIF($C$5:C1364,C1364)</f>
        <v>0</v>
      </c>
      <c r="B1364" s="78">
        <v>1360</v>
      </c>
      <c r="C1364" s="76"/>
      <c r="D1364" s="76"/>
      <c r="E1364" s="77"/>
    </row>
    <row r="1365" spans="1:5" ht="30" customHeight="1" x14ac:dyDescent="0.3">
      <c r="A1365" s="3" t="str">
        <f>C1365&amp;COUNTIF($C$5:C1365,C1365)</f>
        <v>0</v>
      </c>
      <c r="B1365" s="78">
        <v>1361</v>
      </c>
      <c r="C1365" s="76"/>
      <c r="D1365" s="76"/>
      <c r="E1365" s="77"/>
    </row>
    <row r="1366" spans="1:5" ht="30" customHeight="1" x14ac:dyDescent="0.3">
      <c r="A1366" s="3" t="str">
        <f>C1366&amp;COUNTIF($C$5:C1366,C1366)</f>
        <v>0</v>
      </c>
      <c r="B1366" s="78">
        <v>1362</v>
      </c>
      <c r="C1366" s="76"/>
      <c r="D1366" s="76"/>
      <c r="E1366" s="77"/>
    </row>
    <row r="1367" spans="1:5" ht="30" customHeight="1" x14ac:dyDescent="0.3">
      <c r="A1367" s="3" t="str">
        <f>C1367&amp;COUNTIF($C$5:C1367,C1367)</f>
        <v>0</v>
      </c>
      <c r="B1367" s="78">
        <v>1363</v>
      </c>
      <c r="C1367" s="76"/>
      <c r="D1367" s="76"/>
      <c r="E1367" s="77"/>
    </row>
    <row r="1368" spans="1:5" ht="30" customHeight="1" x14ac:dyDescent="0.3">
      <c r="A1368" s="3" t="str">
        <f>C1368&amp;COUNTIF($C$5:C1368,C1368)</f>
        <v>0</v>
      </c>
      <c r="B1368" s="78">
        <v>1364</v>
      </c>
      <c r="C1368" s="76"/>
      <c r="D1368" s="76"/>
      <c r="E1368" s="77"/>
    </row>
    <row r="1369" spans="1:5" ht="30" customHeight="1" x14ac:dyDescent="0.3">
      <c r="A1369" s="3" t="str">
        <f>C1369&amp;COUNTIF($C$5:C1369,C1369)</f>
        <v>0</v>
      </c>
      <c r="B1369" s="78">
        <v>1365</v>
      </c>
      <c r="C1369" s="76"/>
      <c r="D1369" s="76"/>
      <c r="E1369" s="77"/>
    </row>
    <row r="1370" spans="1:5" ht="30" customHeight="1" x14ac:dyDescent="0.3">
      <c r="A1370" s="3" t="str">
        <f>C1370&amp;COUNTIF($C$5:C1370,C1370)</f>
        <v>0</v>
      </c>
      <c r="B1370" s="78">
        <v>1366</v>
      </c>
      <c r="C1370" s="76"/>
      <c r="D1370" s="76"/>
      <c r="E1370" s="77"/>
    </row>
    <row r="1371" spans="1:5" ht="30" customHeight="1" x14ac:dyDescent="0.3">
      <c r="A1371" s="3" t="str">
        <f>C1371&amp;COUNTIF($C$5:C1371,C1371)</f>
        <v>0</v>
      </c>
      <c r="B1371" s="78">
        <v>1367</v>
      </c>
      <c r="C1371" s="76"/>
      <c r="D1371" s="76"/>
      <c r="E1371" s="77"/>
    </row>
    <row r="1372" spans="1:5" ht="30" customHeight="1" x14ac:dyDescent="0.3">
      <c r="A1372" s="3" t="str">
        <f>C1372&amp;COUNTIF($C$5:C1372,C1372)</f>
        <v>0</v>
      </c>
      <c r="B1372" s="78">
        <v>1368</v>
      </c>
      <c r="C1372" s="76"/>
      <c r="D1372" s="76"/>
      <c r="E1372" s="77"/>
    </row>
    <row r="1373" spans="1:5" ht="30" customHeight="1" x14ac:dyDescent="0.3">
      <c r="A1373" s="3" t="str">
        <f>C1373&amp;COUNTIF($C$5:C1373,C1373)</f>
        <v>0</v>
      </c>
      <c r="B1373" s="78">
        <v>1369</v>
      </c>
      <c r="C1373" s="76"/>
      <c r="D1373" s="76"/>
      <c r="E1373" s="77"/>
    </row>
    <row r="1374" spans="1:5" ht="30" customHeight="1" x14ac:dyDescent="0.3">
      <c r="A1374" s="3" t="str">
        <f>C1374&amp;COUNTIF($C$5:C1374,C1374)</f>
        <v>0</v>
      </c>
      <c r="B1374" s="78">
        <v>1370</v>
      </c>
      <c r="C1374" s="76"/>
      <c r="D1374" s="76"/>
      <c r="E1374" s="77"/>
    </row>
    <row r="1375" spans="1:5" ht="30" customHeight="1" x14ac:dyDescent="0.3">
      <c r="A1375" s="3" t="str">
        <f>C1375&amp;COUNTIF($C$5:C1375,C1375)</f>
        <v>0</v>
      </c>
      <c r="B1375" s="78">
        <v>1371</v>
      </c>
      <c r="C1375" s="76"/>
      <c r="D1375" s="76"/>
      <c r="E1375" s="77"/>
    </row>
    <row r="1376" spans="1:5" ht="30" customHeight="1" x14ac:dyDescent="0.3">
      <c r="A1376" s="3" t="str">
        <f>C1376&amp;COUNTIF($C$5:C1376,C1376)</f>
        <v>0</v>
      </c>
      <c r="B1376" s="78">
        <v>1372</v>
      </c>
      <c r="C1376" s="76"/>
      <c r="D1376" s="76"/>
      <c r="E1376" s="77"/>
    </row>
    <row r="1377" spans="1:5" ht="30" customHeight="1" x14ac:dyDescent="0.3">
      <c r="A1377" s="3" t="str">
        <f>C1377&amp;COUNTIF($C$5:C1377,C1377)</f>
        <v>0</v>
      </c>
      <c r="B1377" s="78">
        <v>1373</v>
      </c>
      <c r="C1377" s="76"/>
      <c r="D1377" s="76"/>
      <c r="E1377" s="77"/>
    </row>
    <row r="1378" spans="1:5" ht="30" customHeight="1" x14ac:dyDescent="0.3">
      <c r="A1378" s="3" t="str">
        <f>C1378&amp;COUNTIF($C$5:C1378,C1378)</f>
        <v>0</v>
      </c>
      <c r="B1378" s="78">
        <v>1374</v>
      </c>
      <c r="C1378" s="76"/>
      <c r="D1378" s="76"/>
      <c r="E1378" s="77"/>
    </row>
    <row r="1379" spans="1:5" ht="30" customHeight="1" x14ac:dyDescent="0.3">
      <c r="A1379" s="3" t="str">
        <f>C1379&amp;COUNTIF($C$5:C1379,C1379)</f>
        <v>0</v>
      </c>
      <c r="B1379" s="78">
        <v>1375</v>
      </c>
      <c r="C1379" s="76"/>
      <c r="D1379" s="76"/>
      <c r="E1379" s="77"/>
    </row>
    <row r="1380" spans="1:5" ht="30" customHeight="1" x14ac:dyDescent="0.3">
      <c r="A1380" s="3" t="str">
        <f>C1380&amp;COUNTIF($C$5:C1380,C1380)</f>
        <v>0</v>
      </c>
      <c r="B1380" s="78">
        <v>1376</v>
      </c>
      <c r="C1380" s="76"/>
      <c r="D1380" s="76"/>
      <c r="E1380" s="77"/>
    </row>
    <row r="1381" spans="1:5" ht="30" customHeight="1" x14ac:dyDescent="0.3">
      <c r="A1381" s="3" t="str">
        <f>C1381&amp;COUNTIF($C$5:C1381,C1381)</f>
        <v>0</v>
      </c>
      <c r="B1381" s="78">
        <v>1377</v>
      </c>
      <c r="C1381" s="76"/>
      <c r="D1381" s="76"/>
      <c r="E1381" s="77"/>
    </row>
    <row r="1382" spans="1:5" ht="30" customHeight="1" x14ac:dyDescent="0.3">
      <c r="A1382" s="3" t="str">
        <f>C1382&amp;COUNTIF($C$5:C1382,C1382)</f>
        <v>0</v>
      </c>
      <c r="B1382" s="78">
        <v>1378</v>
      </c>
      <c r="C1382" s="76"/>
      <c r="D1382" s="76"/>
      <c r="E1382" s="77"/>
    </row>
    <row r="1383" spans="1:5" ht="30" customHeight="1" x14ac:dyDescent="0.3">
      <c r="A1383" s="3" t="str">
        <f>C1383&amp;COUNTIF($C$5:C1383,C1383)</f>
        <v>0</v>
      </c>
      <c r="B1383" s="78">
        <v>1379</v>
      </c>
      <c r="C1383" s="76"/>
      <c r="D1383" s="76"/>
      <c r="E1383" s="77"/>
    </row>
    <row r="1384" spans="1:5" ht="30" customHeight="1" x14ac:dyDescent="0.3">
      <c r="A1384" s="3" t="str">
        <f>C1384&amp;COUNTIF($C$5:C1384,C1384)</f>
        <v>0</v>
      </c>
      <c r="B1384" s="78">
        <v>1380</v>
      </c>
      <c r="C1384" s="76"/>
      <c r="D1384" s="76"/>
      <c r="E1384" s="77"/>
    </row>
    <row r="1385" spans="1:5" ht="30" customHeight="1" x14ac:dyDescent="0.3">
      <c r="A1385" s="3" t="str">
        <f>C1385&amp;COUNTIF($C$5:C1385,C1385)</f>
        <v>0</v>
      </c>
      <c r="B1385" s="78">
        <v>1381</v>
      </c>
      <c r="C1385" s="76"/>
      <c r="D1385" s="76"/>
      <c r="E1385" s="77"/>
    </row>
    <row r="1386" spans="1:5" ht="30" customHeight="1" x14ac:dyDescent="0.3">
      <c r="A1386" s="3" t="str">
        <f>C1386&amp;COUNTIF($C$5:C1386,C1386)</f>
        <v>0</v>
      </c>
      <c r="B1386" s="78">
        <v>1382</v>
      </c>
      <c r="C1386" s="76"/>
      <c r="D1386" s="76"/>
      <c r="E1386" s="77"/>
    </row>
    <row r="1387" spans="1:5" ht="30" customHeight="1" x14ac:dyDescent="0.3">
      <c r="A1387" s="3" t="str">
        <f>C1387&amp;COUNTIF($C$5:C1387,C1387)</f>
        <v>0</v>
      </c>
      <c r="B1387" s="78">
        <v>1383</v>
      </c>
      <c r="C1387" s="76"/>
      <c r="D1387" s="76"/>
      <c r="E1387" s="77"/>
    </row>
    <row r="1388" spans="1:5" ht="30" customHeight="1" x14ac:dyDescent="0.3">
      <c r="A1388" s="3" t="str">
        <f>C1388&amp;COUNTIF($C$5:C1388,C1388)</f>
        <v>0</v>
      </c>
      <c r="B1388" s="78">
        <v>1384</v>
      </c>
      <c r="C1388" s="76"/>
      <c r="D1388" s="76"/>
      <c r="E1388" s="77"/>
    </row>
    <row r="1389" spans="1:5" ht="30" customHeight="1" x14ac:dyDescent="0.3">
      <c r="A1389" s="3" t="str">
        <f>C1389&amp;COUNTIF($C$5:C1389,C1389)</f>
        <v>0</v>
      </c>
      <c r="B1389" s="78">
        <v>1385</v>
      </c>
      <c r="C1389" s="76"/>
      <c r="D1389" s="76"/>
      <c r="E1389" s="77"/>
    </row>
    <row r="1390" spans="1:5" ht="30" customHeight="1" x14ac:dyDescent="0.3">
      <c r="A1390" s="3" t="str">
        <f>C1390&amp;COUNTIF($C$5:C1390,C1390)</f>
        <v>0</v>
      </c>
      <c r="B1390" s="78">
        <v>1386</v>
      </c>
      <c r="C1390" s="76"/>
      <c r="D1390" s="76"/>
      <c r="E1390" s="77"/>
    </row>
    <row r="1391" spans="1:5" ht="30" customHeight="1" x14ac:dyDescent="0.3">
      <c r="A1391" s="3" t="str">
        <f>C1391&amp;COUNTIF($C$5:C1391,C1391)</f>
        <v>0</v>
      </c>
      <c r="B1391" s="78">
        <v>1387</v>
      </c>
      <c r="C1391" s="76"/>
      <c r="D1391" s="76"/>
      <c r="E1391" s="77"/>
    </row>
    <row r="1392" spans="1:5" ht="30" customHeight="1" x14ac:dyDescent="0.3">
      <c r="A1392" s="3" t="str">
        <f>C1392&amp;COUNTIF($C$5:C1392,C1392)</f>
        <v>0</v>
      </c>
      <c r="B1392" s="78">
        <v>1388</v>
      </c>
      <c r="C1392" s="76"/>
      <c r="D1392" s="76"/>
      <c r="E1392" s="77"/>
    </row>
    <row r="1393" spans="1:5" ht="30" customHeight="1" x14ac:dyDescent="0.3">
      <c r="A1393" s="3" t="str">
        <f>C1393&amp;COUNTIF($C$5:C1393,C1393)</f>
        <v>0</v>
      </c>
      <c r="B1393" s="78">
        <v>1389</v>
      </c>
      <c r="C1393" s="76"/>
      <c r="D1393" s="76"/>
      <c r="E1393" s="77"/>
    </row>
    <row r="1394" spans="1:5" ht="30" customHeight="1" x14ac:dyDescent="0.3">
      <c r="A1394" s="3" t="str">
        <f>C1394&amp;COUNTIF($C$5:C1394,C1394)</f>
        <v>0</v>
      </c>
      <c r="B1394" s="78">
        <v>1390</v>
      </c>
      <c r="C1394" s="76"/>
      <c r="D1394" s="76"/>
      <c r="E1394" s="77"/>
    </row>
    <row r="1395" spans="1:5" ht="30" customHeight="1" x14ac:dyDescent="0.3">
      <c r="A1395" s="3" t="str">
        <f>C1395&amp;COUNTIF($C$5:C1395,C1395)</f>
        <v>0</v>
      </c>
      <c r="B1395" s="78">
        <v>1391</v>
      </c>
      <c r="C1395" s="76"/>
      <c r="D1395" s="76"/>
      <c r="E1395" s="77"/>
    </row>
    <row r="1396" spans="1:5" ht="30" customHeight="1" x14ac:dyDescent="0.3">
      <c r="A1396" s="3" t="str">
        <f>C1396&amp;COUNTIF($C$5:C1396,C1396)</f>
        <v>0</v>
      </c>
      <c r="B1396" s="78">
        <v>1392</v>
      </c>
      <c r="C1396" s="76"/>
      <c r="D1396" s="76"/>
      <c r="E1396" s="77"/>
    </row>
    <row r="1397" spans="1:5" ht="30" customHeight="1" x14ac:dyDescent="0.3">
      <c r="A1397" s="3" t="str">
        <f>C1397&amp;COUNTIF($C$5:C1397,C1397)</f>
        <v>0</v>
      </c>
      <c r="B1397" s="78">
        <v>1393</v>
      </c>
      <c r="C1397" s="76"/>
      <c r="D1397" s="76"/>
      <c r="E1397" s="77"/>
    </row>
    <row r="1398" spans="1:5" ht="30" customHeight="1" x14ac:dyDescent="0.3">
      <c r="A1398" s="3" t="str">
        <f>C1398&amp;COUNTIF($C$5:C1398,C1398)</f>
        <v>0</v>
      </c>
      <c r="B1398" s="78">
        <v>1394</v>
      </c>
      <c r="C1398" s="76"/>
      <c r="D1398" s="76"/>
      <c r="E1398" s="77"/>
    </row>
    <row r="1399" spans="1:5" ht="30" customHeight="1" x14ac:dyDescent="0.3">
      <c r="A1399" s="3" t="str">
        <f>C1399&amp;COUNTIF($C$5:C1399,C1399)</f>
        <v>0</v>
      </c>
      <c r="B1399" s="78">
        <v>1395</v>
      </c>
      <c r="C1399" s="76"/>
      <c r="D1399" s="76"/>
      <c r="E1399" s="77"/>
    </row>
    <row r="1400" spans="1:5" ht="30" customHeight="1" x14ac:dyDescent="0.3">
      <c r="A1400" s="3" t="str">
        <f>C1400&amp;COUNTIF($C$5:C1400,C1400)</f>
        <v>0</v>
      </c>
      <c r="B1400" s="78">
        <v>1396</v>
      </c>
      <c r="C1400" s="76"/>
      <c r="D1400" s="76"/>
      <c r="E1400" s="77"/>
    </row>
    <row r="1401" spans="1:5" ht="30" customHeight="1" x14ac:dyDescent="0.3">
      <c r="A1401" s="3" t="str">
        <f>C1401&amp;COUNTIF($C$5:C1401,C1401)</f>
        <v>0</v>
      </c>
      <c r="B1401" s="78">
        <v>1397</v>
      </c>
      <c r="C1401" s="76"/>
      <c r="D1401" s="76"/>
      <c r="E1401" s="77"/>
    </row>
    <row r="1402" spans="1:5" ht="30" customHeight="1" x14ac:dyDescent="0.3">
      <c r="A1402" s="3" t="str">
        <f>C1402&amp;COUNTIF($C$5:C1402,C1402)</f>
        <v>0</v>
      </c>
      <c r="B1402" s="78">
        <v>1398</v>
      </c>
      <c r="C1402" s="76"/>
      <c r="D1402" s="76"/>
      <c r="E1402" s="77"/>
    </row>
    <row r="1403" spans="1:5" ht="30" customHeight="1" x14ac:dyDescent="0.3">
      <c r="A1403" s="3" t="str">
        <f>C1403&amp;COUNTIF($C$5:C1403,C1403)</f>
        <v>0</v>
      </c>
      <c r="B1403" s="78">
        <v>1399</v>
      </c>
      <c r="C1403" s="76"/>
      <c r="D1403" s="76"/>
      <c r="E1403" s="77"/>
    </row>
    <row r="1404" spans="1:5" ht="30" customHeight="1" x14ac:dyDescent="0.3">
      <c r="A1404" s="3" t="str">
        <f>C1404&amp;COUNTIF($C$5:C1404,C1404)</f>
        <v>0</v>
      </c>
      <c r="B1404" s="78">
        <v>1400</v>
      </c>
      <c r="C1404" s="76"/>
      <c r="D1404" s="76"/>
      <c r="E1404" s="77"/>
    </row>
    <row r="1405" spans="1:5" ht="30" customHeight="1" x14ac:dyDescent="0.3">
      <c r="A1405" s="3" t="str">
        <f>C1405&amp;COUNTIF($C$5:C1405,C1405)</f>
        <v>0</v>
      </c>
      <c r="B1405" s="78">
        <v>1401</v>
      </c>
      <c r="C1405" s="76"/>
      <c r="D1405" s="76"/>
      <c r="E1405" s="77"/>
    </row>
    <row r="1406" spans="1:5" ht="30" customHeight="1" x14ac:dyDescent="0.3">
      <c r="A1406" s="3" t="str">
        <f>C1406&amp;COUNTIF($C$5:C1406,C1406)</f>
        <v>0</v>
      </c>
      <c r="B1406" s="78">
        <v>1402</v>
      </c>
      <c r="C1406" s="76"/>
      <c r="D1406" s="76"/>
      <c r="E1406" s="77"/>
    </row>
    <row r="1407" spans="1:5" ht="30" customHeight="1" x14ac:dyDescent="0.3">
      <c r="A1407" s="3" t="str">
        <f>C1407&amp;COUNTIF($C$5:C1407,C1407)</f>
        <v>0</v>
      </c>
      <c r="B1407" s="78">
        <v>1403</v>
      </c>
      <c r="C1407" s="76"/>
      <c r="D1407" s="76"/>
      <c r="E1407" s="77"/>
    </row>
    <row r="1408" spans="1:5" ht="30" customHeight="1" x14ac:dyDescent="0.3">
      <c r="A1408" s="3" t="str">
        <f>C1408&amp;COUNTIF($C$5:C1408,C1408)</f>
        <v>0</v>
      </c>
      <c r="B1408" s="78">
        <v>1404</v>
      </c>
      <c r="C1408" s="76"/>
      <c r="D1408" s="76"/>
      <c r="E1408" s="77"/>
    </row>
    <row r="1409" spans="1:5" ht="30" customHeight="1" x14ac:dyDescent="0.3">
      <c r="A1409" s="3" t="str">
        <f>C1409&amp;COUNTIF($C$5:C1409,C1409)</f>
        <v>0</v>
      </c>
      <c r="B1409" s="78">
        <v>1405</v>
      </c>
      <c r="C1409" s="76"/>
      <c r="D1409" s="76"/>
      <c r="E1409" s="77"/>
    </row>
    <row r="1410" spans="1:5" ht="30" customHeight="1" x14ac:dyDescent="0.3">
      <c r="A1410" s="3" t="str">
        <f>C1410&amp;COUNTIF($C$5:C1410,C1410)</f>
        <v>0</v>
      </c>
      <c r="B1410" s="78">
        <v>1406</v>
      </c>
      <c r="C1410" s="76"/>
      <c r="D1410" s="76"/>
      <c r="E1410" s="77"/>
    </row>
    <row r="1411" spans="1:5" ht="30" customHeight="1" x14ac:dyDescent="0.3">
      <c r="A1411" s="3" t="str">
        <f>C1411&amp;COUNTIF($C$5:C1411,C1411)</f>
        <v>0</v>
      </c>
      <c r="B1411" s="78">
        <v>1407</v>
      </c>
      <c r="C1411" s="76"/>
      <c r="D1411" s="76"/>
      <c r="E1411" s="77"/>
    </row>
    <row r="1412" spans="1:5" ht="30" customHeight="1" x14ac:dyDescent="0.3">
      <c r="A1412" s="3" t="str">
        <f>C1412&amp;COUNTIF($C$5:C1412,C1412)</f>
        <v>0</v>
      </c>
      <c r="B1412" s="78">
        <v>1408</v>
      </c>
      <c r="C1412" s="76"/>
      <c r="D1412" s="76"/>
      <c r="E1412" s="77"/>
    </row>
    <row r="1413" spans="1:5" ht="30" customHeight="1" x14ac:dyDescent="0.3">
      <c r="A1413" s="3" t="str">
        <f>C1413&amp;COUNTIF($C$5:C1413,C1413)</f>
        <v>0</v>
      </c>
      <c r="B1413" s="78">
        <v>1409</v>
      </c>
      <c r="C1413" s="76"/>
      <c r="D1413" s="76"/>
      <c r="E1413" s="77"/>
    </row>
    <row r="1414" spans="1:5" ht="30" customHeight="1" x14ac:dyDescent="0.3">
      <c r="A1414" s="3" t="str">
        <f>C1414&amp;COUNTIF($C$5:C1414,C1414)</f>
        <v>0</v>
      </c>
      <c r="B1414" s="78">
        <v>1410</v>
      </c>
      <c r="C1414" s="76"/>
      <c r="D1414" s="76"/>
      <c r="E1414" s="77"/>
    </row>
    <row r="1415" spans="1:5" ht="30" customHeight="1" x14ac:dyDescent="0.3">
      <c r="A1415" s="3" t="str">
        <f>C1415&amp;COUNTIF($C$5:C1415,C1415)</f>
        <v>0</v>
      </c>
      <c r="B1415" s="78">
        <v>1411</v>
      </c>
      <c r="C1415" s="76"/>
      <c r="D1415" s="76"/>
      <c r="E1415" s="77"/>
    </row>
    <row r="1416" spans="1:5" ht="30" customHeight="1" x14ac:dyDescent="0.3">
      <c r="A1416" s="3" t="str">
        <f>C1416&amp;COUNTIF($C$5:C1416,C1416)</f>
        <v>0</v>
      </c>
      <c r="B1416" s="78">
        <v>1412</v>
      </c>
      <c r="C1416" s="76"/>
      <c r="D1416" s="76"/>
      <c r="E1416" s="77"/>
    </row>
    <row r="1417" spans="1:5" ht="30" customHeight="1" x14ac:dyDescent="0.3">
      <c r="A1417" s="3" t="str">
        <f>C1417&amp;COUNTIF($C$5:C1417,C1417)</f>
        <v>0</v>
      </c>
      <c r="B1417" s="78">
        <v>1413</v>
      </c>
      <c r="C1417" s="76"/>
      <c r="D1417" s="76"/>
      <c r="E1417" s="77"/>
    </row>
    <row r="1418" spans="1:5" ht="30" customHeight="1" x14ac:dyDescent="0.3">
      <c r="A1418" s="3" t="str">
        <f>C1418&amp;COUNTIF($C$5:C1418,C1418)</f>
        <v>0</v>
      </c>
      <c r="B1418" s="78">
        <v>1414</v>
      </c>
      <c r="C1418" s="76"/>
      <c r="D1418" s="76"/>
      <c r="E1418" s="77"/>
    </row>
    <row r="1419" spans="1:5" ht="30" customHeight="1" x14ac:dyDescent="0.3">
      <c r="A1419" s="3" t="str">
        <f>C1419&amp;COUNTIF($C$5:C1419,C1419)</f>
        <v>0</v>
      </c>
      <c r="B1419" s="78">
        <v>1415</v>
      </c>
      <c r="C1419" s="76"/>
      <c r="D1419" s="76"/>
      <c r="E1419" s="77"/>
    </row>
    <row r="1420" spans="1:5" ht="30" customHeight="1" x14ac:dyDescent="0.3">
      <c r="A1420" s="3" t="str">
        <f>C1420&amp;COUNTIF($C$5:C1420,C1420)</f>
        <v>0</v>
      </c>
      <c r="B1420" s="78">
        <v>1416</v>
      </c>
      <c r="C1420" s="76"/>
      <c r="D1420" s="76"/>
      <c r="E1420" s="77"/>
    </row>
    <row r="1421" spans="1:5" ht="30" customHeight="1" x14ac:dyDescent="0.3">
      <c r="A1421" s="3" t="str">
        <f>C1421&amp;COUNTIF($C$5:C1421,C1421)</f>
        <v>0</v>
      </c>
      <c r="B1421" s="78">
        <v>1417</v>
      </c>
      <c r="C1421" s="76"/>
      <c r="D1421" s="76"/>
      <c r="E1421" s="77"/>
    </row>
    <row r="1422" spans="1:5" ht="30" customHeight="1" x14ac:dyDescent="0.3">
      <c r="A1422" s="3" t="str">
        <f>C1422&amp;COUNTIF($C$5:C1422,C1422)</f>
        <v>0</v>
      </c>
      <c r="B1422" s="78">
        <v>1418</v>
      </c>
      <c r="C1422" s="76"/>
      <c r="D1422" s="76"/>
      <c r="E1422" s="77"/>
    </row>
    <row r="1423" spans="1:5" ht="30" customHeight="1" x14ac:dyDescent="0.3">
      <c r="A1423" s="3" t="str">
        <f>C1423&amp;COUNTIF($C$5:C1423,C1423)</f>
        <v>0</v>
      </c>
      <c r="B1423" s="78">
        <v>1419</v>
      </c>
      <c r="C1423" s="76"/>
      <c r="D1423" s="76"/>
      <c r="E1423" s="77"/>
    </row>
    <row r="1424" spans="1:5" ht="30" customHeight="1" x14ac:dyDescent="0.3">
      <c r="A1424" s="3" t="str">
        <f>C1424&amp;COUNTIF($C$5:C1424,C1424)</f>
        <v>0</v>
      </c>
      <c r="B1424" s="78">
        <v>1420</v>
      </c>
      <c r="C1424" s="76"/>
      <c r="D1424" s="76"/>
      <c r="E1424" s="77"/>
    </row>
    <row r="1425" spans="1:5" ht="30" customHeight="1" x14ac:dyDescent="0.3">
      <c r="A1425" s="3" t="str">
        <f>C1425&amp;COUNTIF($C$5:C1425,C1425)</f>
        <v>0</v>
      </c>
      <c r="B1425" s="78">
        <v>1421</v>
      </c>
      <c r="C1425" s="76"/>
      <c r="D1425" s="76"/>
      <c r="E1425" s="77"/>
    </row>
    <row r="1426" spans="1:5" ht="30" customHeight="1" x14ac:dyDescent="0.3">
      <c r="A1426" s="3" t="str">
        <f>C1426&amp;COUNTIF($C$5:C1426,C1426)</f>
        <v>0</v>
      </c>
      <c r="B1426" s="78">
        <v>1422</v>
      </c>
      <c r="C1426" s="76"/>
      <c r="D1426" s="76"/>
      <c r="E1426" s="77"/>
    </row>
    <row r="1427" spans="1:5" ht="30" customHeight="1" x14ac:dyDescent="0.3">
      <c r="A1427" s="3" t="str">
        <f>C1427&amp;COUNTIF($C$5:C1427,C1427)</f>
        <v>0</v>
      </c>
      <c r="B1427" s="78">
        <v>1423</v>
      </c>
      <c r="C1427" s="76"/>
      <c r="D1427" s="76"/>
      <c r="E1427" s="77"/>
    </row>
    <row r="1428" spans="1:5" ht="30" customHeight="1" x14ac:dyDescent="0.3">
      <c r="A1428" s="3" t="str">
        <f>C1428&amp;COUNTIF($C$5:C1428,C1428)</f>
        <v>0</v>
      </c>
      <c r="B1428" s="78">
        <v>1424</v>
      </c>
      <c r="C1428" s="76"/>
      <c r="D1428" s="76"/>
      <c r="E1428" s="77"/>
    </row>
    <row r="1429" spans="1:5" ht="30" customHeight="1" x14ac:dyDescent="0.3">
      <c r="A1429" s="3" t="str">
        <f>C1429&amp;COUNTIF($C$5:C1429,C1429)</f>
        <v>0</v>
      </c>
      <c r="B1429" s="78">
        <v>1425</v>
      </c>
      <c r="C1429" s="76"/>
      <c r="D1429" s="76"/>
      <c r="E1429" s="77"/>
    </row>
    <row r="1430" spans="1:5" ht="30" customHeight="1" x14ac:dyDescent="0.3">
      <c r="A1430" s="3" t="str">
        <f>C1430&amp;COUNTIF($C$5:C1430,C1430)</f>
        <v>0</v>
      </c>
      <c r="B1430" s="78">
        <v>1426</v>
      </c>
      <c r="C1430" s="76"/>
      <c r="D1430" s="76"/>
      <c r="E1430" s="77"/>
    </row>
    <row r="1431" spans="1:5" ht="30" customHeight="1" x14ac:dyDescent="0.3">
      <c r="A1431" s="3" t="str">
        <f>C1431&amp;COUNTIF($C$5:C1431,C1431)</f>
        <v>0</v>
      </c>
      <c r="B1431" s="78">
        <v>1427</v>
      </c>
      <c r="C1431" s="76"/>
      <c r="D1431" s="76"/>
      <c r="E1431" s="77"/>
    </row>
    <row r="1432" spans="1:5" ht="30" customHeight="1" x14ac:dyDescent="0.3">
      <c r="A1432" s="3" t="str">
        <f>C1432&amp;COUNTIF($C$5:C1432,C1432)</f>
        <v>0</v>
      </c>
      <c r="B1432" s="78">
        <v>1428</v>
      </c>
      <c r="C1432" s="76"/>
      <c r="D1432" s="76"/>
      <c r="E1432" s="77"/>
    </row>
    <row r="1433" spans="1:5" ht="30" customHeight="1" x14ac:dyDescent="0.3">
      <c r="A1433" s="3" t="str">
        <f>C1433&amp;COUNTIF($C$5:C1433,C1433)</f>
        <v>0</v>
      </c>
      <c r="B1433" s="78">
        <v>1429</v>
      </c>
      <c r="C1433" s="76"/>
      <c r="D1433" s="76"/>
      <c r="E1433" s="77"/>
    </row>
    <row r="1434" spans="1:5" ht="30" customHeight="1" x14ac:dyDescent="0.3">
      <c r="A1434" s="3" t="str">
        <f>C1434&amp;COUNTIF($C$5:C1434,C1434)</f>
        <v>0</v>
      </c>
      <c r="B1434" s="78">
        <v>1430</v>
      </c>
      <c r="C1434" s="76"/>
      <c r="D1434" s="76"/>
      <c r="E1434" s="77"/>
    </row>
    <row r="1435" spans="1:5" ht="30" customHeight="1" x14ac:dyDescent="0.3">
      <c r="A1435" s="3" t="str">
        <f>C1435&amp;COUNTIF($C$5:C1435,C1435)</f>
        <v>0</v>
      </c>
      <c r="B1435" s="78">
        <v>1431</v>
      </c>
      <c r="C1435" s="76"/>
      <c r="D1435" s="76"/>
      <c r="E1435" s="77"/>
    </row>
    <row r="1436" spans="1:5" ht="30" customHeight="1" x14ac:dyDescent="0.3">
      <c r="A1436" s="3" t="str">
        <f>C1436&amp;COUNTIF($C$5:C1436,C1436)</f>
        <v>0</v>
      </c>
      <c r="B1436" s="78">
        <v>1432</v>
      </c>
      <c r="C1436" s="76"/>
      <c r="D1436" s="76"/>
      <c r="E1436" s="77"/>
    </row>
    <row r="1437" spans="1:5" ht="30" customHeight="1" x14ac:dyDescent="0.3">
      <c r="A1437" s="3" t="str">
        <f>C1437&amp;COUNTIF($C$5:C1437,C1437)</f>
        <v>0</v>
      </c>
      <c r="B1437" s="78">
        <v>1433</v>
      </c>
      <c r="C1437" s="76"/>
      <c r="D1437" s="76"/>
      <c r="E1437" s="77"/>
    </row>
    <row r="1438" spans="1:5" ht="30" customHeight="1" x14ac:dyDescent="0.3">
      <c r="A1438" s="3" t="str">
        <f>C1438&amp;COUNTIF($C$5:C1438,C1438)</f>
        <v>0</v>
      </c>
      <c r="B1438" s="78">
        <v>1434</v>
      </c>
      <c r="C1438" s="76"/>
      <c r="D1438" s="76"/>
      <c r="E1438" s="77"/>
    </row>
    <row r="1439" spans="1:5" ht="30" customHeight="1" x14ac:dyDescent="0.3">
      <c r="A1439" s="3" t="str">
        <f>C1439&amp;COUNTIF($C$5:C1439,C1439)</f>
        <v>0</v>
      </c>
      <c r="B1439" s="78">
        <v>1435</v>
      </c>
      <c r="C1439" s="76"/>
      <c r="D1439" s="76"/>
      <c r="E1439" s="77"/>
    </row>
    <row r="1440" spans="1:5" ht="30" customHeight="1" x14ac:dyDescent="0.3">
      <c r="A1440" s="3" t="str">
        <f>C1440&amp;COUNTIF($C$5:C1440,C1440)</f>
        <v>0</v>
      </c>
      <c r="B1440" s="78">
        <v>1436</v>
      </c>
      <c r="C1440" s="76"/>
      <c r="D1440" s="76"/>
      <c r="E1440" s="77"/>
    </row>
    <row r="1441" spans="1:5" ht="30" customHeight="1" x14ac:dyDescent="0.3">
      <c r="A1441" s="3" t="str">
        <f>C1441&amp;COUNTIF($C$5:C1441,C1441)</f>
        <v>0</v>
      </c>
      <c r="B1441" s="78">
        <v>1437</v>
      </c>
      <c r="C1441" s="76"/>
      <c r="D1441" s="76"/>
      <c r="E1441" s="77"/>
    </row>
    <row r="1442" spans="1:5" ht="30" customHeight="1" x14ac:dyDescent="0.3">
      <c r="A1442" s="3" t="str">
        <f>C1442&amp;COUNTIF($C$5:C1442,C1442)</f>
        <v>0</v>
      </c>
      <c r="B1442" s="78">
        <v>1438</v>
      </c>
      <c r="C1442" s="76"/>
      <c r="D1442" s="76"/>
      <c r="E1442" s="77"/>
    </row>
    <row r="1443" spans="1:5" ht="30" customHeight="1" x14ac:dyDescent="0.3">
      <c r="A1443" s="3" t="str">
        <f>C1443&amp;COUNTIF($C$5:C1443,C1443)</f>
        <v>0</v>
      </c>
      <c r="B1443" s="78">
        <v>1439</v>
      </c>
      <c r="C1443" s="76"/>
      <c r="D1443" s="76"/>
      <c r="E1443" s="77"/>
    </row>
    <row r="1444" spans="1:5" ht="30" customHeight="1" x14ac:dyDescent="0.3">
      <c r="A1444" s="3" t="str">
        <f>C1444&amp;COUNTIF($C$5:C1444,C1444)</f>
        <v>0</v>
      </c>
      <c r="B1444" s="78">
        <v>1440</v>
      </c>
      <c r="C1444" s="76"/>
      <c r="D1444" s="76"/>
      <c r="E1444" s="77"/>
    </row>
    <row r="1445" spans="1:5" ht="30" customHeight="1" x14ac:dyDescent="0.3">
      <c r="A1445" s="3" t="str">
        <f>C1445&amp;COUNTIF($C$5:C1445,C1445)</f>
        <v>0</v>
      </c>
      <c r="B1445" s="78">
        <v>1441</v>
      </c>
      <c r="C1445" s="76"/>
      <c r="D1445" s="76"/>
      <c r="E1445" s="77"/>
    </row>
    <row r="1446" spans="1:5" ht="30" customHeight="1" x14ac:dyDescent="0.3">
      <c r="A1446" s="3" t="str">
        <f>C1446&amp;COUNTIF($C$5:C1446,C1446)</f>
        <v>0</v>
      </c>
      <c r="B1446" s="78">
        <v>1442</v>
      </c>
      <c r="C1446" s="76"/>
      <c r="D1446" s="76"/>
      <c r="E1446" s="77"/>
    </row>
    <row r="1447" spans="1:5" ht="30" customHeight="1" x14ac:dyDescent="0.3">
      <c r="A1447" s="3" t="str">
        <f>C1447&amp;COUNTIF($C$5:C1447,C1447)</f>
        <v>0</v>
      </c>
      <c r="B1447" s="78">
        <v>1443</v>
      </c>
      <c r="C1447" s="76"/>
      <c r="D1447" s="76"/>
      <c r="E1447" s="77"/>
    </row>
    <row r="1448" spans="1:5" ht="30" customHeight="1" x14ac:dyDescent="0.3">
      <c r="A1448" s="3" t="str">
        <f>C1448&amp;COUNTIF($C$5:C1448,C1448)</f>
        <v>0</v>
      </c>
      <c r="B1448" s="78">
        <v>1444</v>
      </c>
      <c r="C1448" s="76"/>
      <c r="D1448" s="76"/>
      <c r="E1448" s="77"/>
    </row>
    <row r="1449" spans="1:5" ht="30" customHeight="1" x14ac:dyDescent="0.3">
      <c r="A1449" s="3" t="str">
        <f>C1449&amp;COUNTIF($C$5:C1449,C1449)</f>
        <v>0</v>
      </c>
      <c r="B1449" s="78">
        <v>1445</v>
      </c>
      <c r="C1449" s="76"/>
      <c r="D1449" s="76"/>
      <c r="E1449" s="77"/>
    </row>
    <row r="1450" spans="1:5" ht="30" customHeight="1" x14ac:dyDescent="0.3">
      <c r="A1450" s="3" t="str">
        <f>C1450&amp;COUNTIF($C$5:C1450,C1450)</f>
        <v>0</v>
      </c>
      <c r="B1450" s="78">
        <v>1446</v>
      </c>
      <c r="C1450" s="76"/>
      <c r="D1450" s="76"/>
      <c r="E1450" s="77"/>
    </row>
    <row r="1451" spans="1:5" ht="30" customHeight="1" x14ac:dyDescent="0.3">
      <c r="A1451" s="3" t="str">
        <f>C1451&amp;COUNTIF($C$5:C1451,C1451)</f>
        <v>0</v>
      </c>
      <c r="B1451" s="78">
        <v>1447</v>
      </c>
      <c r="C1451" s="76"/>
      <c r="D1451" s="76"/>
      <c r="E1451" s="77"/>
    </row>
    <row r="1452" spans="1:5" ht="30" customHeight="1" x14ac:dyDescent="0.3">
      <c r="A1452" s="3" t="str">
        <f>C1452&amp;COUNTIF($C$5:C1452,C1452)</f>
        <v>0</v>
      </c>
      <c r="B1452" s="78">
        <v>1448</v>
      </c>
      <c r="C1452" s="76"/>
      <c r="D1452" s="76"/>
      <c r="E1452" s="77"/>
    </row>
    <row r="1453" spans="1:5" ht="30" customHeight="1" x14ac:dyDescent="0.3">
      <c r="A1453" s="3" t="str">
        <f>C1453&amp;COUNTIF($C$5:C1453,C1453)</f>
        <v>0</v>
      </c>
      <c r="B1453" s="78">
        <v>1449</v>
      </c>
      <c r="C1453" s="76"/>
      <c r="D1453" s="76"/>
      <c r="E1453" s="77"/>
    </row>
    <row r="1454" spans="1:5" ht="30" customHeight="1" x14ac:dyDescent="0.3">
      <c r="A1454" s="3" t="str">
        <f>C1454&amp;COUNTIF($C$5:C1454,C1454)</f>
        <v>0</v>
      </c>
      <c r="B1454" s="78">
        <v>1450</v>
      </c>
      <c r="C1454" s="76"/>
      <c r="D1454" s="76"/>
      <c r="E1454" s="77"/>
    </row>
    <row r="1455" spans="1:5" ht="30" customHeight="1" x14ac:dyDescent="0.3">
      <c r="A1455" s="3" t="str">
        <f>C1455&amp;COUNTIF($C$5:C1455,C1455)</f>
        <v>0</v>
      </c>
      <c r="B1455" s="78">
        <v>1451</v>
      </c>
      <c r="C1455" s="76"/>
      <c r="D1455" s="76"/>
      <c r="E1455" s="77"/>
    </row>
    <row r="1456" spans="1:5" ht="30" customHeight="1" x14ac:dyDescent="0.3">
      <c r="A1456" s="3" t="str">
        <f>C1456&amp;COUNTIF($C$5:C1456,C1456)</f>
        <v>0</v>
      </c>
      <c r="B1456" s="78">
        <v>1452</v>
      </c>
      <c r="C1456" s="76"/>
      <c r="D1456" s="76"/>
      <c r="E1456" s="77"/>
    </row>
    <row r="1457" spans="1:5" ht="30" customHeight="1" x14ac:dyDescent="0.3">
      <c r="A1457" s="3" t="str">
        <f>C1457&amp;COUNTIF($C$5:C1457,C1457)</f>
        <v>0</v>
      </c>
      <c r="B1457" s="78">
        <v>1453</v>
      </c>
      <c r="C1457" s="76"/>
      <c r="D1457" s="76"/>
      <c r="E1457" s="77"/>
    </row>
    <row r="1458" spans="1:5" ht="30" customHeight="1" x14ac:dyDescent="0.3">
      <c r="A1458" s="3" t="str">
        <f>C1458&amp;COUNTIF($C$5:C1458,C1458)</f>
        <v>0</v>
      </c>
      <c r="B1458" s="78">
        <v>1454</v>
      </c>
      <c r="C1458" s="76"/>
      <c r="D1458" s="76"/>
      <c r="E1458" s="77"/>
    </row>
    <row r="1459" spans="1:5" ht="30" customHeight="1" x14ac:dyDescent="0.3">
      <c r="A1459" s="3" t="str">
        <f>C1459&amp;COUNTIF($C$5:C1459,C1459)</f>
        <v>0</v>
      </c>
      <c r="B1459" s="78">
        <v>1455</v>
      </c>
      <c r="C1459" s="76"/>
      <c r="D1459" s="76"/>
      <c r="E1459" s="77"/>
    </row>
    <row r="1460" spans="1:5" ht="30" customHeight="1" x14ac:dyDescent="0.3">
      <c r="A1460" s="3" t="str">
        <f>C1460&amp;COUNTIF($C$5:C1460,C1460)</f>
        <v>0</v>
      </c>
      <c r="B1460" s="78">
        <v>1456</v>
      </c>
      <c r="C1460" s="76"/>
      <c r="D1460" s="76"/>
      <c r="E1460" s="77"/>
    </row>
    <row r="1461" spans="1:5" ht="30" customHeight="1" x14ac:dyDescent="0.3">
      <c r="A1461" s="3" t="str">
        <f>C1461&amp;COUNTIF($C$5:C1461,C1461)</f>
        <v>0</v>
      </c>
      <c r="B1461" s="78">
        <v>1457</v>
      </c>
      <c r="C1461" s="76"/>
      <c r="D1461" s="76"/>
      <c r="E1461" s="77"/>
    </row>
    <row r="1462" spans="1:5" ht="30" customHeight="1" x14ac:dyDescent="0.3">
      <c r="A1462" s="3" t="str">
        <f>C1462&amp;COUNTIF($C$5:C1462,C1462)</f>
        <v>0</v>
      </c>
      <c r="B1462" s="78">
        <v>1458</v>
      </c>
      <c r="C1462" s="76"/>
      <c r="D1462" s="76"/>
      <c r="E1462" s="77"/>
    </row>
    <row r="1463" spans="1:5" ht="30" customHeight="1" x14ac:dyDescent="0.3">
      <c r="A1463" s="3" t="str">
        <f>C1463&amp;COUNTIF($C$5:C1463,C1463)</f>
        <v>0</v>
      </c>
      <c r="B1463" s="78">
        <v>1459</v>
      </c>
      <c r="C1463" s="76"/>
      <c r="D1463" s="76"/>
      <c r="E1463" s="77"/>
    </row>
    <row r="1464" spans="1:5" ht="30" customHeight="1" x14ac:dyDescent="0.3">
      <c r="A1464" s="3" t="str">
        <f>C1464&amp;COUNTIF($C$5:C1464,C1464)</f>
        <v>0</v>
      </c>
      <c r="B1464" s="78">
        <v>1460</v>
      </c>
      <c r="C1464" s="76"/>
      <c r="D1464" s="76"/>
      <c r="E1464" s="77"/>
    </row>
    <row r="1465" spans="1:5" ht="30" customHeight="1" x14ac:dyDescent="0.3">
      <c r="A1465" s="3" t="str">
        <f>C1465&amp;COUNTIF($C$5:C1465,C1465)</f>
        <v>0</v>
      </c>
      <c r="B1465" s="78">
        <v>1461</v>
      </c>
      <c r="C1465" s="76"/>
      <c r="D1465" s="76"/>
      <c r="E1465" s="77"/>
    </row>
    <row r="1466" spans="1:5" ht="30" customHeight="1" x14ac:dyDescent="0.3">
      <c r="A1466" s="3" t="str">
        <f>C1466&amp;COUNTIF($C$5:C1466,C1466)</f>
        <v>0</v>
      </c>
      <c r="B1466" s="78">
        <v>1462</v>
      </c>
      <c r="C1466" s="76"/>
      <c r="D1466" s="76"/>
      <c r="E1466" s="77"/>
    </row>
    <row r="1467" spans="1:5" ht="30" customHeight="1" x14ac:dyDescent="0.3">
      <c r="A1467" s="3" t="str">
        <f>C1467&amp;COUNTIF($C$5:C1467,C1467)</f>
        <v>0</v>
      </c>
      <c r="B1467" s="78">
        <v>1463</v>
      </c>
      <c r="C1467" s="76"/>
      <c r="D1467" s="76"/>
      <c r="E1467" s="77"/>
    </row>
    <row r="1468" spans="1:5" ht="30" customHeight="1" x14ac:dyDescent="0.3">
      <c r="A1468" s="3" t="str">
        <f>C1468&amp;COUNTIF($C$5:C1468,C1468)</f>
        <v>0</v>
      </c>
      <c r="B1468" s="78">
        <v>1464</v>
      </c>
      <c r="C1468" s="76"/>
      <c r="D1468" s="76"/>
      <c r="E1468" s="77"/>
    </row>
    <row r="1469" spans="1:5" ht="30" customHeight="1" x14ac:dyDescent="0.3">
      <c r="A1469" s="3" t="str">
        <f>C1469&amp;COUNTIF($C$5:C1469,C1469)</f>
        <v>0</v>
      </c>
      <c r="B1469" s="78">
        <v>1465</v>
      </c>
      <c r="C1469" s="76"/>
      <c r="D1469" s="76"/>
      <c r="E1469" s="77"/>
    </row>
    <row r="1470" spans="1:5" ht="30" customHeight="1" x14ac:dyDescent="0.3">
      <c r="A1470" s="3" t="str">
        <f>C1470&amp;COUNTIF($C$5:C1470,C1470)</f>
        <v>0</v>
      </c>
      <c r="B1470" s="78">
        <v>1466</v>
      </c>
      <c r="C1470" s="76"/>
      <c r="D1470" s="76"/>
      <c r="E1470" s="77"/>
    </row>
    <row r="1471" spans="1:5" ht="30" customHeight="1" x14ac:dyDescent="0.3">
      <c r="A1471" s="3" t="str">
        <f>C1471&amp;COUNTIF($C$5:C1471,C1471)</f>
        <v>0</v>
      </c>
      <c r="B1471" s="78">
        <v>1467</v>
      </c>
      <c r="C1471" s="76"/>
      <c r="D1471" s="76"/>
      <c r="E1471" s="77"/>
    </row>
    <row r="1472" spans="1:5" ht="30" customHeight="1" x14ac:dyDescent="0.3">
      <c r="A1472" s="3" t="str">
        <f>C1472&amp;COUNTIF($C$5:C1472,C1472)</f>
        <v>0</v>
      </c>
      <c r="B1472" s="78">
        <v>1468</v>
      </c>
      <c r="C1472" s="76"/>
      <c r="D1472" s="76"/>
      <c r="E1472" s="77"/>
    </row>
    <row r="1473" spans="1:5" ht="30" customHeight="1" x14ac:dyDescent="0.3">
      <c r="A1473" s="3" t="str">
        <f>C1473&amp;COUNTIF($C$5:C1473,C1473)</f>
        <v>0</v>
      </c>
      <c r="B1473" s="78">
        <v>1469</v>
      </c>
      <c r="C1473" s="76"/>
      <c r="D1473" s="76"/>
      <c r="E1473" s="77"/>
    </row>
    <row r="1474" spans="1:5" ht="30" customHeight="1" x14ac:dyDescent="0.3">
      <c r="A1474" s="3" t="str">
        <f>C1474&amp;COUNTIF($C$5:C1474,C1474)</f>
        <v>0</v>
      </c>
      <c r="B1474" s="78">
        <v>1470</v>
      </c>
      <c r="C1474" s="76"/>
      <c r="D1474" s="76"/>
      <c r="E1474" s="77"/>
    </row>
    <row r="1475" spans="1:5" ht="30" customHeight="1" x14ac:dyDescent="0.3">
      <c r="A1475" s="3" t="str">
        <f>C1475&amp;COUNTIF($C$5:C1475,C1475)</f>
        <v>0</v>
      </c>
      <c r="B1475" s="78">
        <v>1471</v>
      </c>
      <c r="C1475" s="76"/>
      <c r="D1475" s="76"/>
      <c r="E1475" s="77"/>
    </row>
    <row r="1476" spans="1:5" ht="30" customHeight="1" x14ac:dyDescent="0.3">
      <c r="A1476" s="3" t="str">
        <f>C1476&amp;COUNTIF($C$5:C1476,C1476)</f>
        <v>0</v>
      </c>
      <c r="B1476" s="78">
        <v>1472</v>
      </c>
      <c r="C1476" s="76"/>
      <c r="D1476" s="76"/>
      <c r="E1476" s="77"/>
    </row>
    <row r="1477" spans="1:5" ht="30" customHeight="1" x14ac:dyDescent="0.3">
      <c r="A1477" s="3" t="str">
        <f>C1477&amp;COUNTIF($C$5:C1477,C1477)</f>
        <v>0</v>
      </c>
      <c r="B1477" s="78">
        <v>1473</v>
      </c>
      <c r="C1477" s="76"/>
      <c r="D1477" s="76"/>
      <c r="E1477" s="77"/>
    </row>
    <row r="1478" spans="1:5" ht="30" customHeight="1" x14ac:dyDescent="0.3">
      <c r="A1478" s="3" t="str">
        <f>C1478&amp;COUNTIF($C$5:C1478,C1478)</f>
        <v>0</v>
      </c>
      <c r="B1478" s="78">
        <v>1474</v>
      </c>
      <c r="C1478" s="76"/>
      <c r="D1478" s="76"/>
      <c r="E1478" s="77"/>
    </row>
    <row r="1479" spans="1:5" ht="30" customHeight="1" x14ac:dyDescent="0.3">
      <c r="A1479" s="3" t="str">
        <f>C1479&amp;COUNTIF($C$5:C1479,C1479)</f>
        <v>0</v>
      </c>
      <c r="B1479" s="78">
        <v>1475</v>
      </c>
      <c r="C1479" s="76"/>
      <c r="D1479" s="76"/>
      <c r="E1479" s="77"/>
    </row>
    <row r="1480" spans="1:5" ht="30" customHeight="1" x14ac:dyDescent="0.3">
      <c r="A1480" s="3" t="str">
        <f>C1480&amp;COUNTIF($C$5:C1480,C1480)</f>
        <v>0</v>
      </c>
      <c r="B1480" s="78">
        <v>1476</v>
      </c>
      <c r="C1480" s="76"/>
      <c r="D1480" s="76"/>
      <c r="E1480" s="77"/>
    </row>
    <row r="1481" spans="1:5" ht="30" customHeight="1" x14ac:dyDescent="0.3">
      <c r="A1481" s="3" t="str">
        <f>C1481&amp;COUNTIF($C$5:C1481,C1481)</f>
        <v>0</v>
      </c>
      <c r="B1481" s="78">
        <v>1477</v>
      </c>
      <c r="C1481" s="76"/>
      <c r="D1481" s="76"/>
      <c r="E1481" s="77"/>
    </row>
    <row r="1482" spans="1:5" ht="30" customHeight="1" x14ac:dyDescent="0.3">
      <c r="A1482" s="3" t="str">
        <f>C1482&amp;COUNTIF($C$5:C1482,C1482)</f>
        <v>0</v>
      </c>
      <c r="B1482" s="78">
        <v>1478</v>
      </c>
      <c r="C1482" s="76"/>
      <c r="D1482" s="76"/>
      <c r="E1482" s="77"/>
    </row>
    <row r="1483" spans="1:5" ht="30" customHeight="1" x14ac:dyDescent="0.3">
      <c r="A1483" s="3" t="str">
        <f>C1483&amp;COUNTIF($C$5:C1483,C1483)</f>
        <v>0</v>
      </c>
      <c r="B1483" s="78">
        <v>1479</v>
      </c>
      <c r="C1483" s="76"/>
      <c r="D1483" s="76"/>
      <c r="E1483" s="77"/>
    </row>
    <row r="1484" spans="1:5" ht="30" customHeight="1" x14ac:dyDescent="0.3">
      <c r="A1484" s="3" t="str">
        <f>C1484&amp;COUNTIF($C$5:C1484,C1484)</f>
        <v>0</v>
      </c>
      <c r="B1484" s="78">
        <v>1480</v>
      </c>
      <c r="C1484" s="76"/>
      <c r="D1484" s="76"/>
      <c r="E1484" s="77"/>
    </row>
    <row r="1485" spans="1:5" ht="30" customHeight="1" x14ac:dyDescent="0.3">
      <c r="A1485" s="3" t="str">
        <f>C1485&amp;COUNTIF($C$5:C1485,C1485)</f>
        <v>0</v>
      </c>
      <c r="B1485" s="78">
        <v>1481</v>
      </c>
      <c r="C1485" s="76"/>
      <c r="D1485" s="76"/>
      <c r="E1485" s="77"/>
    </row>
    <row r="1486" spans="1:5" ht="30" customHeight="1" x14ac:dyDescent="0.3">
      <c r="A1486" s="3" t="str">
        <f>C1486&amp;COUNTIF($C$5:C1486,C1486)</f>
        <v>0</v>
      </c>
      <c r="B1486" s="78">
        <v>1482</v>
      </c>
      <c r="C1486" s="76"/>
      <c r="D1486" s="76"/>
      <c r="E1486" s="77"/>
    </row>
    <row r="1487" spans="1:5" ht="30" customHeight="1" x14ac:dyDescent="0.3">
      <c r="A1487" s="3" t="str">
        <f>C1487&amp;COUNTIF($C$5:C1487,C1487)</f>
        <v>0</v>
      </c>
      <c r="B1487" s="78">
        <v>1483</v>
      </c>
      <c r="C1487" s="76"/>
      <c r="D1487" s="76"/>
      <c r="E1487" s="77"/>
    </row>
    <row r="1488" spans="1:5" ht="30" customHeight="1" x14ac:dyDescent="0.3">
      <c r="A1488" s="3" t="str">
        <f>C1488&amp;COUNTIF($C$5:C1488,C1488)</f>
        <v>0</v>
      </c>
      <c r="B1488" s="78">
        <v>1484</v>
      </c>
      <c r="C1488" s="76"/>
      <c r="D1488" s="76"/>
      <c r="E1488" s="77"/>
    </row>
    <row r="1489" spans="1:5" ht="30" customHeight="1" x14ac:dyDescent="0.3">
      <c r="A1489" s="3" t="str">
        <f>C1489&amp;COUNTIF($C$5:C1489,C1489)</f>
        <v>0</v>
      </c>
      <c r="B1489" s="78">
        <v>1485</v>
      </c>
      <c r="C1489" s="76"/>
      <c r="D1489" s="76"/>
      <c r="E1489" s="77"/>
    </row>
    <row r="1490" spans="1:5" ht="30" customHeight="1" x14ac:dyDescent="0.3">
      <c r="A1490" s="3" t="str">
        <f>C1490&amp;COUNTIF($C$5:C1490,C1490)</f>
        <v>0</v>
      </c>
      <c r="B1490" s="78">
        <v>1486</v>
      </c>
      <c r="C1490" s="76"/>
      <c r="D1490" s="76"/>
      <c r="E1490" s="77"/>
    </row>
    <row r="1491" spans="1:5" ht="30" customHeight="1" x14ac:dyDescent="0.3">
      <c r="A1491" s="3" t="str">
        <f>C1491&amp;COUNTIF($C$5:C1491,C1491)</f>
        <v>0</v>
      </c>
      <c r="B1491" s="78">
        <v>1487</v>
      </c>
      <c r="C1491" s="76"/>
      <c r="D1491" s="76"/>
      <c r="E1491" s="77"/>
    </row>
    <row r="1492" spans="1:5" ht="30" customHeight="1" x14ac:dyDescent="0.3">
      <c r="A1492" s="3" t="str">
        <f>C1492&amp;COUNTIF($C$5:C1492,C1492)</f>
        <v>0</v>
      </c>
      <c r="B1492" s="78">
        <v>1488</v>
      </c>
      <c r="C1492" s="76"/>
      <c r="D1492" s="76"/>
      <c r="E1492" s="77"/>
    </row>
    <row r="1493" spans="1:5" ht="30" customHeight="1" x14ac:dyDescent="0.3">
      <c r="A1493" s="3" t="str">
        <f>C1493&amp;COUNTIF($C$5:C1493,C1493)</f>
        <v>0</v>
      </c>
      <c r="B1493" s="78">
        <v>1489</v>
      </c>
      <c r="C1493" s="76"/>
      <c r="D1493" s="76"/>
      <c r="E1493" s="77"/>
    </row>
    <row r="1494" spans="1:5" ht="30" customHeight="1" x14ac:dyDescent="0.3">
      <c r="A1494" s="3" t="str">
        <f>C1494&amp;COUNTIF($C$5:C1494,C1494)</f>
        <v>0</v>
      </c>
      <c r="B1494" s="78">
        <v>1490</v>
      </c>
      <c r="C1494" s="76"/>
      <c r="D1494" s="76"/>
      <c r="E1494" s="77"/>
    </row>
    <row r="1495" spans="1:5" ht="30" customHeight="1" x14ac:dyDescent="0.3">
      <c r="A1495" s="3" t="str">
        <f>C1495&amp;COUNTIF($C$5:C1495,C1495)</f>
        <v>0</v>
      </c>
      <c r="B1495" s="78">
        <v>1491</v>
      </c>
      <c r="C1495" s="76"/>
      <c r="D1495" s="76"/>
      <c r="E1495" s="77"/>
    </row>
    <row r="1496" spans="1:5" ht="30" customHeight="1" x14ac:dyDescent="0.3">
      <c r="A1496" s="3" t="str">
        <f>C1496&amp;COUNTIF($C$5:C1496,C1496)</f>
        <v>0</v>
      </c>
      <c r="B1496" s="78">
        <v>1492</v>
      </c>
      <c r="C1496" s="76"/>
      <c r="D1496" s="76"/>
      <c r="E1496" s="77"/>
    </row>
    <row r="1497" spans="1:5" ht="30" customHeight="1" x14ac:dyDescent="0.3">
      <c r="A1497" s="3" t="str">
        <f>C1497&amp;COUNTIF($C$5:C1497,C1497)</f>
        <v>0</v>
      </c>
      <c r="B1497" s="78">
        <v>1493</v>
      </c>
      <c r="C1497" s="76"/>
      <c r="D1497" s="76"/>
      <c r="E1497" s="77"/>
    </row>
    <row r="1498" spans="1:5" ht="30" customHeight="1" x14ac:dyDescent="0.3">
      <c r="A1498" s="3" t="str">
        <f>C1498&amp;COUNTIF($C$5:C1498,C1498)</f>
        <v>0</v>
      </c>
      <c r="B1498" s="78">
        <v>1494</v>
      </c>
      <c r="C1498" s="76"/>
      <c r="D1498" s="76"/>
      <c r="E1498" s="77"/>
    </row>
    <row r="1499" spans="1:5" ht="30" customHeight="1" x14ac:dyDescent="0.3">
      <c r="A1499" s="3" t="str">
        <f>C1499&amp;COUNTIF($C$5:C1499,C1499)</f>
        <v>0</v>
      </c>
      <c r="B1499" s="78">
        <v>1495</v>
      </c>
      <c r="C1499" s="76"/>
      <c r="D1499" s="76"/>
      <c r="E1499" s="77"/>
    </row>
    <row r="1500" spans="1:5" ht="30" customHeight="1" x14ac:dyDescent="0.3">
      <c r="A1500" s="3" t="str">
        <f>C1500&amp;COUNTIF($C$5:C1500,C1500)</f>
        <v>0</v>
      </c>
      <c r="B1500" s="78">
        <v>1496</v>
      </c>
      <c r="C1500" s="76"/>
      <c r="D1500" s="76"/>
      <c r="E1500" s="77"/>
    </row>
    <row r="1501" spans="1:5" ht="30" customHeight="1" x14ac:dyDescent="0.3">
      <c r="A1501" s="3" t="str">
        <f>C1501&amp;COUNTIF($C$5:C1501,C1501)</f>
        <v>0</v>
      </c>
      <c r="B1501" s="78">
        <v>1497</v>
      </c>
      <c r="C1501" s="76"/>
      <c r="D1501" s="76"/>
      <c r="E1501" s="77"/>
    </row>
    <row r="1502" spans="1:5" ht="30" customHeight="1" x14ac:dyDescent="0.3">
      <c r="A1502" s="3" t="str">
        <f>C1502&amp;COUNTIF($C$5:C1502,C1502)</f>
        <v>0</v>
      </c>
      <c r="B1502" s="78">
        <v>1498</v>
      </c>
      <c r="C1502" s="76"/>
      <c r="D1502" s="76"/>
      <c r="E1502" s="77"/>
    </row>
    <row r="1503" spans="1:5" ht="30" customHeight="1" x14ac:dyDescent="0.3">
      <c r="A1503" s="3" t="str">
        <f>C1503&amp;COUNTIF($C$5:C1503,C1503)</f>
        <v>0</v>
      </c>
      <c r="B1503" s="78">
        <v>1499</v>
      </c>
      <c r="C1503" s="76"/>
      <c r="D1503" s="76"/>
      <c r="E1503" s="77"/>
    </row>
    <row r="1504" spans="1:5" ht="30" customHeight="1" x14ac:dyDescent="0.3">
      <c r="A1504" s="3" t="str">
        <f>C1504&amp;COUNTIF($C$5:C1504,C1504)</f>
        <v>0</v>
      </c>
      <c r="B1504" s="78">
        <v>1500</v>
      </c>
      <c r="C1504" s="76"/>
      <c r="D1504" s="76"/>
      <c r="E1504" s="77"/>
    </row>
    <row r="1505" spans="1:5" ht="30" customHeight="1" x14ac:dyDescent="0.3">
      <c r="A1505" s="3" t="str">
        <f>C1505&amp;COUNTIF($C$5:C1505,C1505)</f>
        <v>0</v>
      </c>
      <c r="B1505" s="78">
        <v>1501</v>
      </c>
      <c r="C1505" s="76"/>
      <c r="D1505" s="76"/>
      <c r="E1505" s="77"/>
    </row>
    <row r="1506" spans="1:5" ht="30" customHeight="1" x14ac:dyDescent="0.3">
      <c r="A1506" s="3" t="str">
        <f>C1506&amp;COUNTIF($C$5:C1506,C1506)</f>
        <v>0</v>
      </c>
      <c r="B1506" s="78">
        <v>1502</v>
      </c>
      <c r="C1506" s="76"/>
      <c r="D1506" s="76"/>
      <c r="E1506" s="77"/>
    </row>
    <row r="1507" spans="1:5" ht="30" customHeight="1" x14ac:dyDescent="0.3">
      <c r="A1507" s="3" t="str">
        <f>C1507&amp;COUNTIF($C$5:C1507,C1507)</f>
        <v>0</v>
      </c>
      <c r="B1507" s="78">
        <v>1503</v>
      </c>
      <c r="C1507" s="76"/>
      <c r="D1507" s="76"/>
      <c r="E1507" s="77"/>
    </row>
    <row r="1508" spans="1:5" ht="30" customHeight="1" x14ac:dyDescent="0.3">
      <c r="A1508" s="3" t="str">
        <f>C1508&amp;COUNTIF($C$5:C1508,C1508)</f>
        <v>0</v>
      </c>
      <c r="B1508" s="78">
        <v>1504</v>
      </c>
      <c r="C1508" s="76"/>
      <c r="D1508" s="76"/>
      <c r="E1508" s="77"/>
    </row>
    <row r="1509" spans="1:5" ht="30" customHeight="1" x14ac:dyDescent="0.3">
      <c r="A1509" s="3" t="str">
        <f>C1509&amp;COUNTIF($C$5:C1509,C1509)</f>
        <v>0</v>
      </c>
      <c r="B1509" s="78">
        <v>1505</v>
      </c>
      <c r="C1509" s="76"/>
      <c r="D1509" s="76"/>
      <c r="E1509" s="77"/>
    </row>
    <row r="1510" spans="1:5" ht="30" customHeight="1" x14ac:dyDescent="0.3">
      <c r="A1510" s="3" t="str">
        <f>C1510&amp;COUNTIF($C$5:C1510,C1510)</f>
        <v>0</v>
      </c>
      <c r="B1510" s="78">
        <v>1506</v>
      </c>
      <c r="C1510" s="76"/>
      <c r="D1510" s="76"/>
      <c r="E1510" s="77"/>
    </row>
    <row r="1511" spans="1:5" ht="30" customHeight="1" x14ac:dyDescent="0.3">
      <c r="A1511" s="3" t="str">
        <f>C1511&amp;COUNTIF($C$5:C1511,C1511)</f>
        <v>0</v>
      </c>
      <c r="B1511" s="78">
        <v>1507</v>
      </c>
      <c r="C1511" s="76"/>
      <c r="D1511" s="76"/>
      <c r="E1511" s="77"/>
    </row>
    <row r="1512" spans="1:5" ht="30" customHeight="1" x14ac:dyDescent="0.3">
      <c r="A1512" s="3" t="str">
        <f>C1512&amp;COUNTIF($C$5:C1512,C1512)</f>
        <v>0</v>
      </c>
      <c r="B1512" s="78">
        <v>1508</v>
      </c>
      <c r="C1512" s="76"/>
      <c r="D1512" s="76"/>
      <c r="E1512" s="77"/>
    </row>
    <row r="1513" spans="1:5" ht="30" customHeight="1" x14ac:dyDescent="0.3">
      <c r="A1513" s="3" t="str">
        <f>C1513&amp;COUNTIF($C$5:C1513,C1513)</f>
        <v>0</v>
      </c>
      <c r="B1513" s="78">
        <v>1509</v>
      </c>
      <c r="C1513" s="76"/>
      <c r="D1513" s="76"/>
      <c r="E1513" s="77"/>
    </row>
    <row r="1514" spans="1:5" ht="30" customHeight="1" x14ac:dyDescent="0.3">
      <c r="A1514" s="3" t="str">
        <f>C1514&amp;COUNTIF($C$5:C1514,C1514)</f>
        <v>0</v>
      </c>
      <c r="B1514" s="78">
        <v>1510</v>
      </c>
      <c r="C1514" s="76"/>
      <c r="D1514" s="76"/>
      <c r="E1514" s="77"/>
    </row>
    <row r="1515" spans="1:5" ht="30" customHeight="1" x14ac:dyDescent="0.3">
      <c r="A1515" s="3" t="str">
        <f>C1515&amp;COUNTIF($C$5:C1515,C1515)</f>
        <v>0</v>
      </c>
      <c r="B1515" s="78">
        <v>1511</v>
      </c>
      <c r="C1515" s="76"/>
      <c r="D1515" s="76"/>
      <c r="E1515" s="77"/>
    </row>
    <row r="1516" spans="1:5" ht="30" customHeight="1" x14ac:dyDescent="0.3">
      <c r="A1516" s="3" t="str">
        <f>C1516&amp;COUNTIF($C$5:C1516,C1516)</f>
        <v>0</v>
      </c>
      <c r="B1516" s="78">
        <v>1512</v>
      </c>
      <c r="C1516" s="76"/>
      <c r="D1516" s="76"/>
      <c r="E1516" s="77"/>
    </row>
    <row r="1517" spans="1:5" ht="30" customHeight="1" x14ac:dyDescent="0.3">
      <c r="A1517" s="3" t="str">
        <f>C1517&amp;COUNTIF($C$5:C1517,C1517)</f>
        <v>0</v>
      </c>
      <c r="B1517" s="78">
        <v>1513</v>
      </c>
      <c r="C1517" s="76"/>
      <c r="D1517" s="76"/>
      <c r="E1517" s="77"/>
    </row>
    <row r="1518" spans="1:5" ht="30" customHeight="1" x14ac:dyDescent="0.3">
      <c r="A1518" s="3" t="str">
        <f>C1518&amp;COUNTIF($C$5:C1518,C1518)</f>
        <v>0</v>
      </c>
      <c r="B1518" s="78">
        <v>1514</v>
      </c>
      <c r="C1518" s="76"/>
      <c r="D1518" s="76"/>
      <c r="E1518" s="77"/>
    </row>
    <row r="1519" spans="1:5" ht="30" customHeight="1" x14ac:dyDescent="0.3">
      <c r="A1519" s="3" t="str">
        <f>C1519&amp;COUNTIF($C$5:C1519,C1519)</f>
        <v>0</v>
      </c>
      <c r="B1519" s="78">
        <v>1515</v>
      </c>
      <c r="C1519" s="76"/>
      <c r="D1519" s="76"/>
      <c r="E1519" s="77"/>
    </row>
    <row r="1520" spans="1:5" ht="30" customHeight="1" x14ac:dyDescent="0.3">
      <c r="A1520" s="3" t="str">
        <f>C1520&amp;COUNTIF($C$5:C1520,C1520)</f>
        <v>0</v>
      </c>
      <c r="B1520" s="78">
        <v>1516</v>
      </c>
      <c r="C1520" s="76"/>
      <c r="D1520" s="76"/>
      <c r="E1520" s="77"/>
    </row>
    <row r="1521" spans="1:5" ht="30" customHeight="1" x14ac:dyDescent="0.3">
      <c r="A1521" s="3" t="str">
        <f>C1521&amp;COUNTIF($C$5:C1521,C1521)</f>
        <v>0</v>
      </c>
      <c r="B1521" s="78">
        <v>1517</v>
      </c>
      <c r="C1521" s="76"/>
      <c r="D1521" s="76"/>
      <c r="E1521" s="77"/>
    </row>
    <row r="1522" spans="1:5" ht="30" customHeight="1" x14ac:dyDescent="0.3">
      <c r="A1522" s="3" t="str">
        <f>C1522&amp;COUNTIF($C$5:C1522,C1522)</f>
        <v>0</v>
      </c>
      <c r="B1522" s="78">
        <v>1518</v>
      </c>
      <c r="C1522" s="76"/>
      <c r="D1522" s="76"/>
      <c r="E1522" s="77"/>
    </row>
    <row r="1523" spans="1:5" ht="30" customHeight="1" x14ac:dyDescent="0.3">
      <c r="A1523" s="3" t="str">
        <f>C1523&amp;COUNTIF($C$5:C1523,C1523)</f>
        <v>0</v>
      </c>
      <c r="B1523" s="78">
        <v>1519</v>
      </c>
      <c r="C1523" s="76"/>
      <c r="D1523" s="76"/>
      <c r="E1523" s="77"/>
    </row>
    <row r="1524" spans="1:5" ht="30" customHeight="1" x14ac:dyDescent="0.3">
      <c r="A1524" s="3" t="str">
        <f>C1524&amp;COUNTIF($C$5:C1524,C1524)</f>
        <v>0</v>
      </c>
      <c r="B1524" s="78">
        <v>1520</v>
      </c>
      <c r="C1524" s="76"/>
      <c r="D1524" s="76"/>
      <c r="E1524" s="77"/>
    </row>
    <row r="1525" spans="1:5" ht="30" customHeight="1" x14ac:dyDescent="0.3">
      <c r="A1525" s="3" t="str">
        <f>C1525&amp;COUNTIF($C$5:C1525,C1525)</f>
        <v>0</v>
      </c>
      <c r="B1525" s="78">
        <v>1521</v>
      </c>
      <c r="C1525" s="76"/>
      <c r="D1525" s="76"/>
      <c r="E1525" s="77"/>
    </row>
    <row r="1526" spans="1:5" ht="30" customHeight="1" x14ac:dyDescent="0.3">
      <c r="A1526" s="3" t="str">
        <f>C1526&amp;COUNTIF($C$5:C1526,C1526)</f>
        <v>0</v>
      </c>
      <c r="B1526" s="78">
        <v>1522</v>
      </c>
      <c r="C1526" s="76"/>
      <c r="D1526" s="76"/>
      <c r="E1526" s="77"/>
    </row>
    <row r="1527" spans="1:5" ht="30" customHeight="1" x14ac:dyDescent="0.3">
      <c r="A1527" s="3" t="str">
        <f>C1527&amp;COUNTIF($C$5:C1527,C1527)</f>
        <v>0</v>
      </c>
      <c r="B1527" s="78">
        <v>1523</v>
      </c>
      <c r="C1527" s="76"/>
      <c r="D1527" s="76"/>
      <c r="E1527" s="77"/>
    </row>
    <row r="1528" spans="1:5" ht="30" customHeight="1" x14ac:dyDescent="0.3">
      <c r="A1528" s="3" t="str">
        <f>C1528&amp;COUNTIF($C$5:C1528,C1528)</f>
        <v>0</v>
      </c>
      <c r="B1528" s="78">
        <v>1524</v>
      </c>
      <c r="C1528" s="76"/>
      <c r="D1528" s="76"/>
      <c r="E1528" s="77"/>
    </row>
    <row r="1529" spans="1:5" ht="30" customHeight="1" x14ac:dyDescent="0.3">
      <c r="A1529" s="3" t="str">
        <f>C1529&amp;COUNTIF($C$5:C1529,C1529)</f>
        <v>0</v>
      </c>
      <c r="B1529" s="78">
        <v>1525</v>
      </c>
      <c r="C1529" s="76"/>
      <c r="D1529" s="76"/>
      <c r="E1529" s="77"/>
    </row>
    <row r="1530" spans="1:5" ht="30" customHeight="1" x14ac:dyDescent="0.3">
      <c r="A1530" s="3" t="str">
        <f>C1530&amp;COUNTIF($C$5:C1530,C1530)</f>
        <v>0</v>
      </c>
      <c r="B1530" s="78">
        <v>1526</v>
      </c>
      <c r="C1530" s="76"/>
      <c r="D1530" s="76"/>
      <c r="E1530" s="77"/>
    </row>
    <row r="1531" spans="1:5" ht="30" customHeight="1" x14ac:dyDescent="0.3">
      <c r="A1531" s="3" t="str">
        <f>C1531&amp;COUNTIF($C$5:C1531,C1531)</f>
        <v>0</v>
      </c>
      <c r="B1531" s="78">
        <v>1527</v>
      </c>
      <c r="C1531" s="76"/>
      <c r="D1531" s="76"/>
      <c r="E1531" s="77"/>
    </row>
    <row r="1532" spans="1:5" ht="30" customHeight="1" x14ac:dyDescent="0.3">
      <c r="A1532" s="3" t="str">
        <f>C1532&amp;COUNTIF($C$5:C1532,C1532)</f>
        <v>0</v>
      </c>
      <c r="B1532" s="78">
        <v>1528</v>
      </c>
      <c r="C1532" s="76"/>
      <c r="D1532" s="76"/>
      <c r="E1532" s="77"/>
    </row>
    <row r="1533" spans="1:5" ht="30" customHeight="1" x14ac:dyDescent="0.3">
      <c r="A1533" s="3" t="str">
        <f>C1533&amp;COUNTIF($C$5:C1533,C1533)</f>
        <v>0</v>
      </c>
      <c r="B1533" s="78">
        <v>1529</v>
      </c>
      <c r="C1533" s="76"/>
      <c r="D1533" s="76"/>
      <c r="E1533" s="77"/>
    </row>
    <row r="1534" spans="1:5" ht="30" customHeight="1" x14ac:dyDescent="0.3">
      <c r="A1534" s="3" t="str">
        <f>C1534&amp;COUNTIF($C$5:C1534,C1534)</f>
        <v>0</v>
      </c>
      <c r="B1534" s="78">
        <v>1530</v>
      </c>
      <c r="C1534" s="76"/>
      <c r="D1534" s="76"/>
      <c r="E1534" s="77"/>
    </row>
    <row r="1535" spans="1:5" ht="30" customHeight="1" x14ac:dyDescent="0.3">
      <c r="A1535" s="3" t="str">
        <f>C1535&amp;COUNTIF($C$5:C1535,C1535)</f>
        <v>0</v>
      </c>
      <c r="B1535" s="78">
        <v>1531</v>
      </c>
      <c r="C1535" s="76"/>
      <c r="D1535" s="76"/>
      <c r="E1535" s="77"/>
    </row>
    <row r="1536" spans="1:5" ht="30" customHeight="1" x14ac:dyDescent="0.3">
      <c r="A1536" s="3" t="str">
        <f>C1536&amp;COUNTIF($C$5:C1536,C1536)</f>
        <v>0</v>
      </c>
      <c r="B1536" s="78">
        <v>1532</v>
      </c>
      <c r="C1536" s="76"/>
      <c r="D1536" s="76"/>
      <c r="E1536" s="77"/>
    </row>
    <row r="1537" spans="1:5" ht="30" customHeight="1" x14ac:dyDescent="0.3">
      <c r="A1537" s="3" t="str">
        <f>C1537&amp;COUNTIF($C$5:C1537,C1537)</f>
        <v>0</v>
      </c>
      <c r="B1537" s="78">
        <v>1533</v>
      </c>
      <c r="C1537" s="76"/>
      <c r="D1537" s="76"/>
      <c r="E1537" s="77"/>
    </row>
    <row r="1538" spans="1:5" ht="30" customHeight="1" x14ac:dyDescent="0.3">
      <c r="A1538" s="3" t="str">
        <f>C1538&amp;COUNTIF($C$5:C1538,C1538)</f>
        <v>0</v>
      </c>
      <c r="B1538" s="78">
        <v>1534</v>
      </c>
      <c r="C1538" s="76"/>
      <c r="D1538" s="76"/>
      <c r="E1538" s="77"/>
    </row>
    <row r="1539" spans="1:5" ht="30" customHeight="1" x14ac:dyDescent="0.3">
      <c r="A1539" s="3" t="str">
        <f>C1539&amp;COUNTIF($C$5:C1539,C1539)</f>
        <v>0</v>
      </c>
      <c r="B1539" s="78">
        <v>1535</v>
      </c>
      <c r="C1539" s="76"/>
      <c r="D1539" s="76"/>
      <c r="E1539" s="77"/>
    </row>
    <row r="1540" spans="1:5" ht="30" customHeight="1" x14ac:dyDescent="0.3">
      <c r="A1540" s="3" t="str">
        <f>C1540&amp;COUNTIF($C$5:C1540,C1540)</f>
        <v>0</v>
      </c>
      <c r="B1540" s="78">
        <v>1536</v>
      </c>
      <c r="C1540" s="76"/>
      <c r="D1540" s="76"/>
      <c r="E1540" s="77"/>
    </row>
    <row r="1541" spans="1:5" ht="30" customHeight="1" x14ac:dyDescent="0.3">
      <c r="A1541" s="3" t="str">
        <f>C1541&amp;COUNTIF($C$5:C1541,C1541)</f>
        <v>0</v>
      </c>
      <c r="B1541" s="78">
        <v>1537</v>
      </c>
      <c r="C1541" s="76"/>
      <c r="D1541" s="76"/>
      <c r="E1541" s="77"/>
    </row>
    <row r="1542" spans="1:5" ht="30" customHeight="1" x14ac:dyDescent="0.3">
      <c r="A1542" s="3" t="str">
        <f>C1542&amp;COUNTIF($C$5:C1542,C1542)</f>
        <v>0</v>
      </c>
      <c r="B1542" s="78">
        <v>1538</v>
      </c>
      <c r="C1542" s="76"/>
      <c r="D1542" s="76"/>
      <c r="E1542" s="77"/>
    </row>
    <row r="1543" spans="1:5" ht="30" customHeight="1" x14ac:dyDescent="0.3">
      <c r="A1543" s="3" t="str">
        <f>C1543&amp;COUNTIF($C$5:C1543,C1543)</f>
        <v>0</v>
      </c>
      <c r="B1543" s="78">
        <v>1539</v>
      </c>
      <c r="C1543" s="76"/>
      <c r="D1543" s="76"/>
      <c r="E1543" s="77"/>
    </row>
    <row r="1544" spans="1:5" ht="30" customHeight="1" x14ac:dyDescent="0.3">
      <c r="A1544" s="3" t="str">
        <f>C1544&amp;COUNTIF($C$5:C1544,C1544)</f>
        <v>0</v>
      </c>
      <c r="B1544" s="78">
        <v>1540</v>
      </c>
      <c r="C1544" s="76"/>
      <c r="D1544" s="76"/>
      <c r="E1544" s="77"/>
    </row>
    <row r="1545" spans="1:5" ht="30" customHeight="1" x14ac:dyDescent="0.3">
      <c r="A1545" s="3" t="str">
        <f>C1545&amp;COUNTIF($C$5:C1545,C1545)</f>
        <v>0</v>
      </c>
      <c r="B1545" s="78">
        <v>1541</v>
      </c>
      <c r="C1545" s="76"/>
      <c r="D1545" s="76"/>
      <c r="E1545" s="77"/>
    </row>
    <row r="1546" spans="1:5" ht="30" customHeight="1" x14ac:dyDescent="0.3">
      <c r="A1546" s="3" t="str">
        <f>C1546&amp;COUNTIF($C$5:C1546,C1546)</f>
        <v>0</v>
      </c>
      <c r="B1546" s="78">
        <v>1542</v>
      </c>
      <c r="C1546" s="76"/>
      <c r="D1546" s="76"/>
      <c r="E1546" s="77"/>
    </row>
    <row r="1547" spans="1:5" ht="30" customHeight="1" x14ac:dyDescent="0.3">
      <c r="A1547" s="3" t="str">
        <f>C1547&amp;COUNTIF($C$5:C1547,C1547)</f>
        <v>0</v>
      </c>
      <c r="B1547" s="78">
        <v>1543</v>
      </c>
      <c r="C1547" s="76"/>
      <c r="D1547" s="76"/>
      <c r="E1547" s="77"/>
    </row>
    <row r="1548" spans="1:5" ht="30" customHeight="1" x14ac:dyDescent="0.3">
      <c r="A1548" s="3" t="str">
        <f>C1548&amp;COUNTIF($C$5:C1548,C1548)</f>
        <v>0</v>
      </c>
      <c r="B1548" s="78">
        <v>1544</v>
      </c>
      <c r="C1548" s="76"/>
      <c r="D1548" s="76"/>
      <c r="E1548" s="77"/>
    </row>
    <row r="1549" spans="1:5" ht="30" customHeight="1" x14ac:dyDescent="0.3">
      <c r="A1549" s="3" t="str">
        <f>C1549&amp;COUNTIF($C$5:C1549,C1549)</f>
        <v>0</v>
      </c>
      <c r="B1549" s="78">
        <v>1545</v>
      </c>
      <c r="C1549" s="76"/>
      <c r="D1549" s="76"/>
      <c r="E1549" s="77"/>
    </row>
    <row r="1550" spans="1:5" ht="30" customHeight="1" x14ac:dyDescent="0.3">
      <c r="A1550" s="3" t="str">
        <f>C1550&amp;COUNTIF($C$5:C1550,C1550)</f>
        <v>0</v>
      </c>
      <c r="B1550" s="78">
        <v>1546</v>
      </c>
      <c r="C1550" s="76"/>
      <c r="D1550" s="76"/>
      <c r="E1550" s="77"/>
    </row>
    <row r="1551" spans="1:5" ht="30" customHeight="1" x14ac:dyDescent="0.3">
      <c r="A1551" s="3" t="str">
        <f>C1551&amp;COUNTIF($C$5:C1551,C1551)</f>
        <v>0</v>
      </c>
      <c r="B1551" s="78">
        <v>1547</v>
      </c>
      <c r="C1551" s="76"/>
      <c r="D1551" s="76"/>
      <c r="E1551" s="77"/>
    </row>
    <row r="1552" spans="1:5" ht="30" customHeight="1" x14ac:dyDescent="0.3">
      <c r="A1552" s="3" t="str">
        <f>C1552&amp;COUNTIF($C$5:C1552,C1552)</f>
        <v>0</v>
      </c>
      <c r="B1552" s="78">
        <v>1548</v>
      </c>
      <c r="C1552" s="76"/>
      <c r="D1552" s="76"/>
      <c r="E1552" s="77"/>
    </row>
    <row r="1553" spans="1:5" ht="30" customHeight="1" x14ac:dyDescent="0.3">
      <c r="A1553" s="3" t="str">
        <f>C1553&amp;COUNTIF($C$5:C1553,C1553)</f>
        <v>0</v>
      </c>
      <c r="B1553" s="78">
        <v>1549</v>
      </c>
      <c r="C1553" s="76"/>
      <c r="D1553" s="76"/>
      <c r="E1553" s="77"/>
    </row>
    <row r="1554" spans="1:5" ht="30" customHeight="1" x14ac:dyDescent="0.3">
      <c r="A1554" s="3" t="str">
        <f>C1554&amp;COUNTIF($C$5:C1554,C1554)</f>
        <v>0</v>
      </c>
      <c r="B1554" s="78">
        <v>1550</v>
      </c>
      <c r="C1554" s="76"/>
      <c r="D1554" s="76"/>
      <c r="E1554" s="77"/>
    </row>
    <row r="1555" spans="1:5" ht="30" customHeight="1" x14ac:dyDescent="0.3">
      <c r="A1555" s="3" t="str">
        <f>C1555&amp;COUNTIF($C$5:C1555,C1555)</f>
        <v>0</v>
      </c>
      <c r="B1555" s="78">
        <v>1551</v>
      </c>
      <c r="C1555" s="76"/>
      <c r="D1555" s="76"/>
      <c r="E1555" s="77"/>
    </row>
    <row r="1556" spans="1:5" ht="30" customHeight="1" x14ac:dyDescent="0.3">
      <c r="A1556" s="3" t="str">
        <f>C1556&amp;COUNTIF($C$5:C1556,C1556)</f>
        <v>0</v>
      </c>
      <c r="B1556" s="78">
        <v>1552</v>
      </c>
      <c r="C1556" s="76"/>
      <c r="D1556" s="76"/>
      <c r="E1556" s="77"/>
    </row>
    <row r="1557" spans="1:5" ht="30" customHeight="1" x14ac:dyDescent="0.3">
      <c r="A1557" s="3" t="str">
        <f>C1557&amp;COUNTIF($C$5:C1557,C1557)</f>
        <v>0</v>
      </c>
      <c r="B1557" s="78">
        <v>1553</v>
      </c>
      <c r="C1557" s="76"/>
      <c r="D1557" s="76"/>
      <c r="E1557" s="77"/>
    </row>
    <row r="1558" spans="1:5" ht="30" customHeight="1" x14ac:dyDescent="0.3">
      <c r="A1558" s="3" t="str">
        <f>C1558&amp;COUNTIF($C$5:C1558,C1558)</f>
        <v>0</v>
      </c>
      <c r="B1558" s="78">
        <v>1554</v>
      </c>
      <c r="C1558" s="76"/>
      <c r="D1558" s="76"/>
      <c r="E1558" s="77"/>
    </row>
    <row r="1559" spans="1:5" ht="30" customHeight="1" x14ac:dyDescent="0.3">
      <c r="A1559" s="3" t="str">
        <f>C1559&amp;COUNTIF($C$5:C1559,C1559)</f>
        <v>0</v>
      </c>
      <c r="B1559" s="78">
        <v>1555</v>
      </c>
      <c r="C1559" s="76"/>
      <c r="D1559" s="76"/>
      <c r="E1559" s="77"/>
    </row>
    <row r="1560" spans="1:5" ht="30" customHeight="1" x14ac:dyDescent="0.3">
      <c r="A1560" s="3" t="str">
        <f>C1560&amp;COUNTIF($C$5:C1560,C1560)</f>
        <v>0</v>
      </c>
      <c r="B1560" s="78">
        <v>1556</v>
      </c>
      <c r="C1560" s="76"/>
      <c r="D1560" s="76"/>
      <c r="E1560" s="77"/>
    </row>
    <row r="1561" spans="1:5" ht="30" customHeight="1" x14ac:dyDescent="0.3">
      <c r="A1561" s="3" t="str">
        <f>C1561&amp;COUNTIF($C$5:C1561,C1561)</f>
        <v>0</v>
      </c>
      <c r="B1561" s="78">
        <v>1557</v>
      </c>
      <c r="C1561" s="76"/>
      <c r="D1561" s="76"/>
      <c r="E1561" s="77"/>
    </row>
    <row r="1562" spans="1:5" ht="30" customHeight="1" x14ac:dyDescent="0.3">
      <c r="A1562" s="3" t="str">
        <f>C1562&amp;COUNTIF($C$5:C1562,C1562)</f>
        <v>0</v>
      </c>
      <c r="B1562" s="78">
        <v>1558</v>
      </c>
      <c r="C1562" s="76"/>
      <c r="D1562" s="76"/>
      <c r="E1562" s="77"/>
    </row>
    <row r="1563" spans="1:5" ht="30" customHeight="1" x14ac:dyDescent="0.3">
      <c r="A1563" s="3" t="str">
        <f>C1563&amp;COUNTIF($C$5:C1563,C1563)</f>
        <v>0</v>
      </c>
      <c r="B1563" s="78">
        <v>1559</v>
      </c>
      <c r="C1563" s="76"/>
      <c r="D1563" s="76"/>
      <c r="E1563" s="77"/>
    </row>
    <row r="1564" spans="1:5" ht="30" customHeight="1" x14ac:dyDescent="0.3">
      <c r="A1564" s="3" t="str">
        <f>C1564&amp;COUNTIF($C$5:C1564,C1564)</f>
        <v>0</v>
      </c>
      <c r="B1564" s="78">
        <v>1560</v>
      </c>
      <c r="C1564" s="76"/>
      <c r="D1564" s="76"/>
      <c r="E1564" s="77"/>
    </row>
    <row r="1565" spans="1:5" ht="30" customHeight="1" x14ac:dyDescent="0.3">
      <c r="A1565" s="3" t="str">
        <f>C1565&amp;COUNTIF($C$5:C1565,C1565)</f>
        <v>0</v>
      </c>
      <c r="B1565" s="78">
        <v>1561</v>
      </c>
      <c r="C1565" s="76"/>
      <c r="D1565" s="76"/>
      <c r="E1565" s="77"/>
    </row>
    <row r="1566" spans="1:5" ht="30" customHeight="1" x14ac:dyDescent="0.3">
      <c r="A1566" s="3" t="str">
        <f>C1566&amp;COUNTIF($C$5:C1566,C1566)</f>
        <v>0</v>
      </c>
      <c r="B1566" s="78">
        <v>1562</v>
      </c>
      <c r="C1566" s="76"/>
      <c r="D1566" s="76"/>
      <c r="E1566" s="77"/>
    </row>
    <row r="1567" spans="1:5" ht="30" customHeight="1" x14ac:dyDescent="0.3">
      <c r="A1567" s="3" t="str">
        <f>C1567&amp;COUNTIF($C$5:C1567,C1567)</f>
        <v>0</v>
      </c>
      <c r="B1567" s="78">
        <v>1563</v>
      </c>
      <c r="C1567" s="76"/>
      <c r="D1567" s="76"/>
      <c r="E1567" s="77"/>
    </row>
    <row r="1568" spans="1:5" ht="30" customHeight="1" x14ac:dyDescent="0.3">
      <c r="A1568" s="3" t="str">
        <f>C1568&amp;COUNTIF($C$5:C1568,C1568)</f>
        <v>0</v>
      </c>
      <c r="B1568" s="78">
        <v>1564</v>
      </c>
      <c r="C1568" s="76"/>
      <c r="D1568" s="76"/>
      <c r="E1568" s="77"/>
    </row>
    <row r="1569" spans="1:5" ht="30" customHeight="1" x14ac:dyDescent="0.3">
      <c r="A1569" s="3" t="str">
        <f>C1569&amp;COUNTIF($C$5:C1569,C1569)</f>
        <v>0</v>
      </c>
      <c r="B1569" s="78">
        <v>1565</v>
      </c>
      <c r="C1569" s="76"/>
      <c r="D1569" s="76"/>
      <c r="E1569" s="77"/>
    </row>
    <row r="1570" spans="1:5" ht="30" customHeight="1" x14ac:dyDescent="0.3">
      <c r="A1570" s="3" t="str">
        <f>C1570&amp;COUNTIF($C$5:C1570,C1570)</f>
        <v>0</v>
      </c>
      <c r="B1570" s="78">
        <v>1566</v>
      </c>
      <c r="C1570" s="76"/>
      <c r="D1570" s="76"/>
      <c r="E1570" s="77"/>
    </row>
    <row r="1571" spans="1:5" ht="30" customHeight="1" x14ac:dyDescent="0.3">
      <c r="A1571" s="3" t="str">
        <f>C1571&amp;COUNTIF($C$5:C1571,C1571)</f>
        <v>0</v>
      </c>
      <c r="B1571" s="78">
        <v>1567</v>
      </c>
      <c r="C1571" s="76"/>
      <c r="D1571" s="76"/>
      <c r="E1571" s="77"/>
    </row>
    <row r="1572" spans="1:5" ht="30" customHeight="1" x14ac:dyDescent="0.3">
      <c r="A1572" s="3" t="str">
        <f>C1572&amp;COUNTIF($C$5:C1572,C1572)</f>
        <v>0</v>
      </c>
      <c r="B1572" s="78">
        <v>1568</v>
      </c>
      <c r="C1572" s="76"/>
      <c r="D1572" s="76"/>
      <c r="E1572" s="77"/>
    </row>
    <row r="1573" spans="1:5" ht="30" customHeight="1" x14ac:dyDescent="0.3">
      <c r="A1573" s="3" t="str">
        <f>C1573&amp;COUNTIF($C$5:C1573,C1573)</f>
        <v>0</v>
      </c>
      <c r="B1573" s="78">
        <v>1569</v>
      </c>
      <c r="C1573" s="76"/>
      <c r="D1573" s="76"/>
      <c r="E1573" s="77"/>
    </row>
    <row r="1574" spans="1:5" ht="30" customHeight="1" x14ac:dyDescent="0.3">
      <c r="A1574" s="3" t="str">
        <f>C1574&amp;COUNTIF($C$5:C1574,C1574)</f>
        <v>0</v>
      </c>
      <c r="B1574" s="78">
        <v>1570</v>
      </c>
      <c r="C1574" s="76"/>
      <c r="D1574" s="76"/>
      <c r="E1574" s="77"/>
    </row>
    <row r="1575" spans="1:5" ht="30" customHeight="1" x14ac:dyDescent="0.3">
      <c r="A1575" s="3" t="str">
        <f>C1575&amp;COUNTIF($C$5:C1575,C1575)</f>
        <v>0</v>
      </c>
      <c r="B1575" s="78">
        <v>1571</v>
      </c>
      <c r="C1575" s="76"/>
      <c r="D1575" s="76"/>
      <c r="E1575" s="77"/>
    </row>
    <row r="1576" spans="1:5" ht="30" customHeight="1" x14ac:dyDescent="0.3">
      <c r="A1576" s="3" t="str">
        <f>C1576&amp;COUNTIF($C$5:C1576,C1576)</f>
        <v>0</v>
      </c>
      <c r="B1576" s="78">
        <v>1572</v>
      </c>
      <c r="C1576" s="76"/>
      <c r="D1576" s="76"/>
      <c r="E1576" s="77"/>
    </row>
    <row r="1577" spans="1:5" ht="30" customHeight="1" x14ac:dyDescent="0.3">
      <c r="A1577" s="3" t="str">
        <f>C1577&amp;COUNTIF($C$5:C1577,C1577)</f>
        <v>0</v>
      </c>
      <c r="B1577" s="78">
        <v>1573</v>
      </c>
      <c r="C1577" s="76"/>
      <c r="D1577" s="76"/>
      <c r="E1577" s="77"/>
    </row>
    <row r="1578" spans="1:5" ht="30" customHeight="1" x14ac:dyDescent="0.3">
      <c r="A1578" s="3" t="str">
        <f>C1578&amp;COUNTIF($C$5:C1578,C1578)</f>
        <v>0</v>
      </c>
      <c r="B1578" s="78">
        <v>1574</v>
      </c>
      <c r="C1578" s="76"/>
      <c r="D1578" s="76"/>
      <c r="E1578" s="77"/>
    </row>
    <row r="1579" spans="1:5" ht="30" customHeight="1" x14ac:dyDescent="0.3">
      <c r="A1579" s="3" t="str">
        <f>C1579&amp;COUNTIF($C$5:C1579,C1579)</f>
        <v>0</v>
      </c>
      <c r="B1579" s="78">
        <v>1575</v>
      </c>
      <c r="C1579" s="76"/>
      <c r="D1579" s="76"/>
      <c r="E1579" s="77"/>
    </row>
    <row r="1580" spans="1:5" ht="30" customHeight="1" x14ac:dyDescent="0.3">
      <c r="A1580" s="3" t="str">
        <f>C1580&amp;COUNTIF($C$5:C1580,C1580)</f>
        <v>0</v>
      </c>
      <c r="B1580" s="78">
        <v>1576</v>
      </c>
      <c r="C1580" s="76"/>
      <c r="D1580" s="76"/>
      <c r="E1580" s="77"/>
    </row>
    <row r="1581" spans="1:5" ht="30" customHeight="1" x14ac:dyDescent="0.3">
      <c r="A1581" s="3" t="str">
        <f>C1581&amp;COUNTIF($C$5:C1581,C1581)</f>
        <v>0</v>
      </c>
      <c r="B1581" s="78">
        <v>1577</v>
      </c>
      <c r="C1581" s="76"/>
      <c r="D1581" s="76"/>
      <c r="E1581" s="77"/>
    </row>
    <row r="1582" spans="1:5" ht="30" customHeight="1" x14ac:dyDescent="0.3">
      <c r="A1582" s="3" t="str">
        <f>C1582&amp;COUNTIF($C$5:C1582,C1582)</f>
        <v>0</v>
      </c>
      <c r="B1582" s="78">
        <v>1578</v>
      </c>
      <c r="C1582" s="76"/>
      <c r="D1582" s="76"/>
      <c r="E1582" s="77"/>
    </row>
    <row r="1583" spans="1:5" ht="30" customHeight="1" x14ac:dyDescent="0.3">
      <c r="A1583" s="3" t="str">
        <f>C1583&amp;COUNTIF($C$5:C1583,C1583)</f>
        <v>0</v>
      </c>
      <c r="B1583" s="78">
        <v>1579</v>
      </c>
      <c r="C1583" s="76"/>
      <c r="D1583" s="76"/>
      <c r="E1583" s="77"/>
    </row>
    <row r="1584" spans="1:5" ht="30" customHeight="1" x14ac:dyDescent="0.3">
      <c r="A1584" s="3" t="str">
        <f>C1584&amp;COUNTIF($C$5:C1584,C1584)</f>
        <v>0</v>
      </c>
      <c r="B1584" s="78">
        <v>1580</v>
      </c>
      <c r="C1584" s="76"/>
      <c r="D1584" s="76"/>
      <c r="E1584" s="77"/>
    </row>
    <row r="1585" spans="1:5" ht="30" customHeight="1" x14ac:dyDescent="0.3">
      <c r="A1585" s="3" t="str">
        <f>C1585&amp;COUNTIF($C$5:C1585,C1585)</f>
        <v>0</v>
      </c>
      <c r="B1585" s="78">
        <v>1581</v>
      </c>
      <c r="C1585" s="76"/>
      <c r="D1585" s="76"/>
      <c r="E1585" s="77"/>
    </row>
    <row r="1586" spans="1:5" ht="30" customHeight="1" x14ac:dyDescent="0.3">
      <c r="A1586" s="3" t="str">
        <f>C1586&amp;COUNTIF($C$5:C1586,C1586)</f>
        <v>0</v>
      </c>
      <c r="B1586" s="78">
        <v>1582</v>
      </c>
      <c r="C1586" s="76"/>
      <c r="D1586" s="76"/>
      <c r="E1586" s="77"/>
    </row>
    <row r="1587" spans="1:5" ht="30" customHeight="1" x14ac:dyDescent="0.3">
      <c r="A1587" s="3" t="str">
        <f>C1587&amp;COUNTIF($C$5:C1587,C1587)</f>
        <v>0</v>
      </c>
      <c r="B1587" s="78">
        <v>1583</v>
      </c>
      <c r="C1587" s="76"/>
      <c r="D1587" s="76"/>
      <c r="E1587" s="77"/>
    </row>
    <row r="1588" spans="1:5" ht="30" customHeight="1" x14ac:dyDescent="0.3">
      <c r="A1588" s="3" t="str">
        <f>C1588&amp;COUNTIF($C$5:C1588,C1588)</f>
        <v>0</v>
      </c>
      <c r="B1588" s="78">
        <v>1584</v>
      </c>
      <c r="C1588" s="76"/>
      <c r="D1588" s="76"/>
      <c r="E1588" s="77"/>
    </row>
    <row r="1589" spans="1:5" ht="30" customHeight="1" x14ac:dyDescent="0.3">
      <c r="A1589" s="3" t="str">
        <f>C1589&amp;COUNTIF($C$5:C1589,C1589)</f>
        <v>0</v>
      </c>
      <c r="B1589" s="78">
        <v>1585</v>
      </c>
      <c r="C1589" s="76"/>
      <c r="D1589" s="76"/>
      <c r="E1589" s="77"/>
    </row>
    <row r="1590" spans="1:5" ht="30" customHeight="1" x14ac:dyDescent="0.3">
      <c r="A1590" s="3" t="str">
        <f>C1590&amp;COUNTIF($C$5:C1590,C1590)</f>
        <v>0</v>
      </c>
      <c r="B1590" s="78">
        <v>1586</v>
      </c>
      <c r="C1590" s="76"/>
      <c r="D1590" s="76"/>
      <c r="E1590" s="77"/>
    </row>
    <row r="1591" spans="1:5" ht="30" customHeight="1" x14ac:dyDescent="0.3">
      <c r="A1591" s="3" t="str">
        <f>C1591&amp;COUNTIF($C$5:C1591,C1591)</f>
        <v>0</v>
      </c>
      <c r="B1591" s="78">
        <v>1587</v>
      </c>
      <c r="C1591" s="76"/>
      <c r="D1591" s="76"/>
      <c r="E1591" s="77"/>
    </row>
    <row r="1592" spans="1:5" ht="30" customHeight="1" x14ac:dyDescent="0.3">
      <c r="A1592" s="3" t="str">
        <f>C1592&amp;COUNTIF($C$5:C1592,C1592)</f>
        <v>0</v>
      </c>
      <c r="B1592" s="78">
        <v>1588</v>
      </c>
      <c r="C1592" s="76"/>
      <c r="D1592" s="76"/>
      <c r="E1592" s="77"/>
    </row>
    <row r="1593" spans="1:5" ht="30" customHeight="1" x14ac:dyDescent="0.3">
      <c r="A1593" s="3" t="str">
        <f>C1593&amp;COUNTIF($C$5:C1593,C1593)</f>
        <v>0</v>
      </c>
      <c r="B1593" s="78">
        <v>1589</v>
      </c>
      <c r="C1593" s="76"/>
      <c r="D1593" s="76"/>
      <c r="E1593" s="77"/>
    </row>
    <row r="1594" spans="1:5" ht="30" customHeight="1" x14ac:dyDescent="0.3">
      <c r="A1594" s="3" t="str">
        <f>C1594&amp;COUNTIF($C$5:C1594,C1594)</f>
        <v>0</v>
      </c>
      <c r="B1594" s="78">
        <v>1590</v>
      </c>
      <c r="C1594" s="76"/>
      <c r="D1594" s="76"/>
      <c r="E1594" s="77"/>
    </row>
    <row r="1595" spans="1:5" ht="30" customHeight="1" x14ac:dyDescent="0.3">
      <c r="A1595" s="3" t="str">
        <f>C1595&amp;COUNTIF($C$5:C1595,C1595)</f>
        <v>0</v>
      </c>
      <c r="B1595" s="78">
        <v>1591</v>
      </c>
      <c r="C1595" s="76"/>
      <c r="D1595" s="76"/>
      <c r="E1595" s="77"/>
    </row>
    <row r="1596" spans="1:5" ht="30" customHeight="1" x14ac:dyDescent="0.3">
      <c r="A1596" s="3" t="str">
        <f>C1596&amp;COUNTIF($C$5:C1596,C1596)</f>
        <v>0</v>
      </c>
      <c r="B1596" s="78">
        <v>1592</v>
      </c>
      <c r="C1596" s="76"/>
      <c r="D1596" s="76"/>
      <c r="E1596" s="77"/>
    </row>
    <row r="1597" spans="1:5" ht="30" customHeight="1" x14ac:dyDescent="0.3">
      <c r="A1597" s="3" t="str">
        <f>C1597&amp;COUNTIF($C$5:C1597,C1597)</f>
        <v>0</v>
      </c>
      <c r="B1597" s="78">
        <v>1593</v>
      </c>
      <c r="C1597" s="76"/>
      <c r="D1597" s="76"/>
      <c r="E1597" s="77"/>
    </row>
    <row r="1598" spans="1:5" ht="30" customHeight="1" x14ac:dyDescent="0.3">
      <c r="A1598" s="3" t="str">
        <f>C1598&amp;COUNTIF($C$5:C1598,C1598)</f>
        <v>0</v>
      </c>
      <c r="B1598" s="78">
        <v>1594</v>
      </c>
      <c r="C1598" s="76"/>
      <c r="D1598" s="76"/>
      <c r="E1598" s="77"/>
    </row>
    <row r="1599" spans="1:5" ht="30" customHeight="1" x14ac:dyDescent="0.3">
      <c r="A1599" s="3" t="str">
        <f>C1599&amp;COUNTIF($C$5:C1599,C1599)</f>
        <v>0</v>
      </c>
      <c r="B1599" s="78">
        <v>1595</v>
      </c>
      <c r="C1599" s="76"/>
      <c r="D1599" s="76"/>
      <c r="E1599" s="77"/>
    </row>
    <row r="1600" spans="1:5" ht="30" customHeight="1" x14ac:dyDescent="0.3">
      <c r="A1600" s="3" t="str">
        <f>C1600&amp;COUNTIF($C$5:C1600,C1600)</f>
        <v>0</v>
      </c>
      <c r="B1600" s="78">
        <v>1596</v>
      </c>
      <c r="C1600" s="76"/>
      <c r="D1600" s="76"/>
      <c r="E1600" s="77"/>
    </row>
    <row r="1601" spans="1:5" ht="30" customHeight="1" x14ac:dyDescent="0.3">
      <c r="A1601" s="3" t="str">
        <f>C1601&amp;COUNTIF($C$5:C1601,C1601)</f>
        <v>0</v>
      </c>
      <c r="B1601" s="78">
        <v>1597</v>
      </c>
      <c r="C1601" s="76"/>
      <c r="D1601" s="76"/>
      <c r="E1601" s="77"/>
    </row>
    <row r="1602" spans="1:5" ht="30" customHeight="1" x14ac:dyDescent="0.3">
      <c r="A1602" s="3" t="str">
        <f>C1602&amp;COUNTIF($C$5:C1602,C1602)</f>
        <v>0</v>
      </c>
      <c r="B1602" s="78">
        <v>1598</v>
      </c>
      <c r="C1602" s="76"/>
      <c r="D1602" s="76"/>
      <c r="E1602" s="77"/>
    </row>
    <row r="1603" spans="1:5" ht="30" customHeight="1" x14ac:dyDescent="0.3">
      <c r="A1603" s="3" t="str">
        <f>C1603&amp;COUNTIF($C$5:C1603,C1603)</f>
        <v>0</v>
      </c>
      <c r="B1603" s="78">
        <v>1599</v>
      </c>
      <c r="C1603" s="76"/>
      <c r="D1603" s="76"/>
      <c r="E1603" s="77"/>
    </row>
    <row r="1604" spans="1:5" ht="30" customHeight="1" x14ac:dyDescent="0.3">
      <c r="A1604" s="3" t="str">
        <f>C1604&amp;COUNTIF($C$5:C1604,C1604)</f>
        <v>0</v>
      </c>
      <c r="B1604" s="78">
        <v>1600</v>
      </c>
      <c r="C1604" s="76"/>
      <c r="D1604" s="76"/>
      <c r="E1604" s="77"/>
    </row>
    <row r="1605" spans="1:5" ht="30" customHeight="1" x14ac:dyDescent="0.3">
      <c r="A1605" s="3" t="str">
        <f>C1605&amp;COUNTIF($C$5:C1605,C1605)</f>
        <v>0</v>
      </c>
      <c r="B1605" s="78">
        <v>1601</v>
      </c>
      <c r="C1605" s="76"/>
      <c r="D1605" s="76"/>
      <c r="E1605" s="77"/>
    </row>
    <row r="1606" spans="1:5" ht="30" customHeight="1" x14ac:dyDescent="0.3">
      <c r="A1606" s="3" t="str">
        <f>C1606&amp;COUNTIF($C$5:C1606,C1606)</f>
        <v>0</v>
      </c>
      <c r="B1606" s="78">
        <v>1602</v>
      </c>
      <c r="C1606" s="76"/>
      <c r="D1606" s="76"/>
      <c r="E1606" s="77"/>
    </row>
    <row r="1607" spans="1:5" ht="30" customHeight="1" x14ac:dyDescent="0.3">
      <c r="A1607" s="3" t="str">
        <f>C1607&amp;COUNTIF($C$5:C1607,C1607)</f>
        <v>0</v>
      </c>
      <c r="B1607" s="78">
        <v>1603</v>
      </c>
      <c r="C1607" s="76"/>
      <c r="D1607" s="76"/>
      <c r="E1607" s="77"/>
    </row>
    <row r="1608" spans="1:5" ht="30" customHeight="1" x14ac:dyDescent="0.3">
      <c r="A1608" s="3" t="str">
        <f>C1608&amp;COUNTIF($C$5:C1608,C1608)</f>
        <v>0</v>
      </c>
      <c r="B1608" s="78">
        <v>1604</v>
      </c>
      <c r="C1608" s="76"/>
      <c r="D1608" s="76"/>
      <c r="E1608" s="77"/>
    </row>
    <row r="1609" spans="1:5" ht="30" customHeight="1" x14ac:dyDescent="0.3">
      <c r="A1609" s="3" t="str">
        <f>C1609&amp;COUNTIF($C$5:C1609,C1609)</f>
        <v>0</v>
      </c>
      <c r="B1609" s="78">
        <v>1605</v>
      </c>
      <c r="C1609" s="76"/>
      <c r="D1609" s="76"/>
      <c r="E1609" s="77"/>
    </row>
    <row r="1610" spans="1:5" ht="30" customHeight="1" x14ac:dyDescent="0.3">
      <c r="A1610" s="3" t="str">
        <f>C1610&amp;COUNTIF($C$5:C1610,C1610)</f>
        <v>0</v>
      </c>
      <c r="B1610" s="78">
        <v>1606</v>
      </c>
      <c r="C1610" s="76"/>
      <c r="D1610" s="76"/>
      <c r="E1610" s="77"/>
    </row>
    <row r="1611" spans="1:5" ht="30" customHeight="1" x14ac:dyDescent="0.3">
      <c r="A1611" s="3" t="str">
        <f>C1611&amp;COUNTIF($C$5:C1611,C1611)</f>
        <v>0</v>
      </c>
      <c r="B1611" s="78">
        <v>1607</v>
      </c>
      <c r="C1611" s="76"/>
      <c r="D1611" s="76"/>
      <c r="E1611" s="77"/>
    </row>
    <row r="1612" spans="1:5" ht="30" customHeight="1" x14ac:dyDescent="0.3">
      <c r="A1612" s="3" t="str">
        <f>C1612&amp;COUNTIF($C$5:C1612,C1612)</f>
        <v>0</v>
      </c>
      <c r="B1612" s="78">
        <v>1608</v>
      </c>
      <c r="C1612" s="76"/>
      <c r="D1612" s="76"/>
      <c r="E1612" s="77"/>
    </row>
    <row r="1613" spans="1:5" ht="30" customHeight="1" x14ac:dyDescent="0.3">
      <c r="A1613" s="3" t="str">
        <f>C1613&amp;COUNTIF($C$5:C1613,C1613)</f>
        <v>0</v>
      </c>
      <c r="B1613" s="78">
        <v>1609</v>
      </c>
      <c r="C1613" s="76"/>
      <c r="D1613" s="76"/>
      <c r="E1613" s="77"/>
    </row>
    <row r="1614" spans="1:5" ht="30" customHeight="1" x14ac:dyDescent="0.3">
      <c r="A1614" s="3" t="str">
        <f>C1614&amp;COUNTIF($C$5:C1614,C1614)</f>
        <v>0</v>
      </c>
      <c r="B1614" s="78">
        <v>1610</v>
      </c>
      <c r="C1614" s="76"/>
      <c r="D1614" s="76"/>
      <c r="E1614" s="77"/>
    </row>
    <row r="1615" spans="1:5" ht="30" customHeight="1" x14ac:dyDescent="0.3">
      <c r="A1615" s="3" t="str">
        <f>C1615&amp;COUNTIF($C$5:C1615,C1615)</f>
        <v>0</v>
      </c>
      <c r="B1615" s="78">
        <v>1611</v>
      </c>
      <c r="C1615" s="76"/>
      <c r="D1615" s="76"/>
      <c r="E1615" s="77"/>
    </row>
    <row r="1616" spans="1:5" ht="30" customHeight="1" x14ac:dyDescent="0.3">
      <c r="A1616" s="3" t="str">
        <f>C1616&amp;COUNTIF($C$5:C1616,C1616)</f>
        <v>0</v>
      </c>
      <c r="B1616" s="78">
        <v>1612</v>
      </c>
      <c r="C1616" s="76"/>
      <c r="D1616" s="76"/>
      <c r="E1616" s="77"/>
    </row>
    <row r="1617" spans="1:5" ht="30" customHeight="1" x14ac:dyDescent="0.3">
      <c r="A1617" s="3" t="str">
        <f>C1617&amp;COUNTIF($C$5:C1617,C1617)</f>
        <v>0</v>
      </c>
      <c r="B1617" s="78">
        <v>1613</v>
      </c>
      <c r="C1617" s="76"/>
      <c r="D1617" s="76"/>
      <c r="E1617" s="77"/>
    </row>
    <row r="1618" spans="1:5" ht="30" customHeight="1" x14ac:dyDescent="0.3">
      <c r="A1618" s="3" t="str">
        <f>C1618&amp;COUNTIF($C$5:C1618,C1618)</f>
        <v>0</v>
      </c>
      <c r="B1618" s="78">
        <v>1614</v>
      </c>
      <c r="C1618" s="76"/>
      <c r="D1618" s="76"/>
      <c r="E1618" s="77"/>
    </row>
    <row r="1619" spans="1:5" ht="30" customHeight="1" x14ac:dyDescent="0.3">
      <c r="A1619" s="3" t="str">
        <f>C1619&amp;COUNTIF($C$5:C1619,C1619)</f>
        <v>0</v>
      </c>
      <c r="B1619" s="78">
        <v>1615</v>
      </c>
      <c r="C1619" s="76"/>
      <c r="D1619" s="76"/>
      <c r="E1619" s="77"/>
    </row>
    <row r="1620" spans="1:5" ht="30" customHeight="1" x14ac:dyDescent="0.3">
      <c r="A1620" s="3" t="str">
        <f>C1620&amp;COUNTIF($C$5:C1620,C1620)</f>
        <v>0</v>
      </c>
      <c r="B1620" s="78">
        <v>1616</v>
      </c>
      <c r="C1620" s="76"/>
      <c r="D1620" s="76"/>
      <c r="E1620" s="77"/>
    </row>
    <row r="1621" spans="1:5" ht="30" customHeight="1" x14ac:dyDescent="0.3">
      <c r="A1621" s="3" t="str">
        <f>C1621&amp;COUNTIF($C$5:C1621,C1621)</f>
        <v>0</v>
      </c>
      <c r="B1621" s="78">
        <v>1617</v>
      </c>
      <c r="C1621" s="76"/>
      <c r="D1621" s="76"/>
      <c r="E1621" s="77"/>
    </row>
    <row r="1622" spans="1:5" ht="30" customHeight="1" x14ac:dyDescent="0.3">
      <c r="A1622" s="3" t="str">
        <f>C1622&amp;COUNTIF($C$5:C1622,C1622)</f>
        <v>0</v>
      </c>
      <c r="B1622" s="78">
        <v>1618</v>
      </c>
      <c r="C1622" s="76"/>
      <c r="D1622" s="76"/>
      <c r="E1622" s="77"/>
    </row>
    <row r="1623" spans="1:5" ht="30" customHeight="1" x14ac:dyDescent="0.3">
      <c r="A1623" s="3" t="str">
        <f>C1623&amp;COUNTIF($C$5:C1623,C1623)</f>
        <v>0</v>
      </c>
      <c r="B1623" s="78">
        <v>1619</v>
      </c>
      <c r="C1623" s="76"/>
      <c r="D1623" s="76"/>
      <c r="E1623" s="77"/>
    </row>
    <row r="1624" spans="1:5" ht="30" customHeight="1" x14ac:dyDescent="0.3">
      <c r="A1624" s="3" t="str">
        <f>C1624&amp;COUNTIF($C$5:C1624,C1624)</f>
        <v>0</v>
      </c>
      <c r="B1624" s="78">
        <v>1620</v>
      </c>
      <c r="C1624" s="76"/>
      <c r="D1624" s="76"/>
      <c r="E1624" s="77"/>
    </row>
    <row r="1625" spans="1:5" ht="30" customHeight="1" x14ac:dyDescent="0.3">
      <c r="A1625" s="3" t="str">
        <f>C1625&amp;COUNTIF($C$5:C1625,C1625)</f>
        <v>0</v>
      </c>
      <c r="B1625" s="78">
        <v>1621</v>
      </c>
      <c r="C1625" s="76"/>
      <c r="D1625" s="76"/>
      <c r="E1625" s="77"/>
    </row>
    <row r="1626" spans="1:5" ht="30" customHeight="1" x14ac:dyDescent="0.3">
      <c r="A1626" s="3" t="str">
        <f>C1626&amp;COUNTIF($C$5:C1626,C1626)</f>
        <v>0</v>
      </c>
      <c r="B1626" s="78">
        <v>1622</v>
      </c>
      <c r="C1626" s="76"/>
      <c r="D1626" s="76"/>
      <c r="E1626" s="77"/>
    </row>
    <row r="1627" spans="1:5" ht="30" customHeight="1" x14ac:dyDescent="0.3">
      <c r="A1627" s="3" t="str">
        <f>C1627&amp;COUNTIF($C$5:C1627,C1627)</f>
        <v>0</v>
      </c>
      <c r="B1627" s="78">
        <v>1623</v>
      </c>
      <c r="C1627" s="76"/>
      <c r="D1627" s="76"/>
      <c r="E1627" s="77"/>
    </row>
    <row r="1628" spans="1:5" ht="30" customHeight="1" x14ac:dyDescent="0.3">
      <c r="A1628" s="3" t="str">
        <f>C1628&amp;COUNTIF($C$5:C1628,C1628)</f>
        <v>0</v>
      </c>
      <c r="B1628" s="78">
        <v>1624</v>
      </c>
      <c r="C1628" s="76"/>
      <c r="D1628" s="76"/>
      <c r="E1628" s="77"/>
    </row>
    <row r="1629" spans="1:5" ht="30" customHeight="1" x14ac:dyDescent="0.3">
      <c r="A1629" s="3" t="str">
        <f>C1629&amp;COUNTIF($C$5:C1629,C1629)</f>
        <v>0</v>
      </c>
      <c r="B1629" s="78">
        <v>1625</v>
      </c>
      <c r="C1629" s="76"/>
      <c r="D1629" s="76"/>
      <c r="E1629" s="77"/>
    </row>
    <row r="1630" spans="1:5" ht="30" customHeight="1" x14ac:dyDescent="0.3">
      <c r="A1630" s="3" t="str">
        <f>C1630&amp;COUNTIF($C$5:C1630,C1630)</f>
        <v>0</v>
      </c>
      <c r="B1630" s="78">
        <v>1626</v>
      </c>
      <c r="C1630" s="76"/>
      <c r="D1630" s="76"/>
      <c r="E1630" s="77"/>
    </row>
    <row r="1631" spans="1:5" ht="30" customHeight="1" x14ac:dyDescent="0.3">
      <c r="A1631" s="3" t="str">
        <f>C1631&amp;COUNTIF($C$5:C1631,C1631)</f>
        <v>0</v>
      </c>
      <c r="B1631" s="78">
        <v>1627</v>
      </c>
      <c r="C1631" s="76"/>
      <c r="D1631" s="76"/>
      <c r="E1631" s="77"/>
    </row>
    <row r="1632" spans="1:5" ht="30" customHeight="1" x14ac:dyDescent="0.3">
      <c r="A1632" s="3" t="str">
        <f>C1632&amp;COUNTIF($C$5:C1632,C1632)</f>
        <v>0</v>
      </c>
      <c r="B1632" s="78">
        <v>1628</v>
      </c>
      <c r="C1632" s="76"/>
      <c r="D1632" s="76"/>
      <c r="E1632" s="77"/>
    </row>
    <row r="1633" spans="1:5" ht="30" customHeight="1" x14ac:dyDescent="0.3">
      <c r="A1633" s="3" t="str">
        <f>C1633&amp;COUNTIF($C$5:C1633,C1633)</f>
        <v>0</v>
      </c>
      <c r="B1633" s="78">
        <v>1629</v>
      </c>
      <c r="C1633" s="76"/>
      <c r="D1633" s="76"/>
      <c r="E1633" s="77"/>
    </row>
    <row r="1634" spans="1:5" ht="30" customHeight="1" x14ac:dyDescent="0.3">
      <c r="A1634" s="3" t="str">
        <f>C1634&amp;COUNTIF($C$5:C1634,C1634)</f>
        <v>0</v>
      </c>
      <c r="B1634" s="78">
        <v>1630</v>
      </c>
      <c r="C1634" s="76"/>
      <c r="D1634" s="76"/>
      <c r="E1634" s="77"/>
    </row>
    <row r="1635" spans="1:5" ht="30" customHeight="1" x14ac:dyDescent="0.3">
      <c r="A1635" s="3" t="str">
        <f>C1635&amp;COUNTIF($C$5:C1635,C1635)</f>
        <v>0</v>
      </c>
      <c r="B1635" s="78">
        <v>1631</v>
      </c>
      <c r="C1635" s="76"/>
      <c r="D1635" s="76"/>
      <c r="E1635" s="77"/>
    </row>
    <row r="1636" spans="1:5" ht="30" customHeight="1" x14ac:dyDescent="0.3">
      <c r="A1636" s="3" t="str">
        <f>C1636&amp;COUNTIF($C$5:C1636,C1636)</f>
        <v>0</v>
      </c>
      <c r="B1636" s="78">
        <v>1632</v>
      </c>
      <c r="C1636" s="76"/>
      <c r="D1636" s="76"/>
      <c r="E1636" s="77"/>
    </row>
    <row r="1637" spans="1:5" ht="30" customHeight="1" x14ac:dyDescent="0.3">
      <c r="A1637" s="3" t="str">
        <f>C1637&amp;COUNTIF($C$5:C1637,C1637)</f>
        <v>0</v>
      </c>
      <c r="B1637" s="78">
        <v>1633</v>
      </c>
      <c r="C1637" s="76"/>
      <c r="D1637" s="76"/>
      <c r="E1637" s="77"/>
    </row>
    <row r="1638" spans="1:5" ht="30" customHeight="1" x14ac:dyDescent="0.3">
      <c r="A1638" s="3" t="str">
        <f>C1638&amp;COUNTIF($C$5:C1638,C1638)</f>
        <v>0</v>
      </c>
      <c r="B1638" s="78">
        <v>1634</v>
      </c>
      <c r="C1638" s="76"/>
      <c r="D1638" s="76"/>
      <c r="E1638" s="77"/>
    </row>
    <row r="1639" spans="1:5" ht="30" customHeight="1" x14ac:dyDescent="0.3">
      <c r="A1639" s="3" t="str">
        <f>C1639&amp;COUNTIF($C$5:C1639,C1639)</f>
        <v>0</v>
      </c>
      <c r="B1639" s="78">
        <v>1635</v>
      </c>
      <c r="C1639" s="76"/>
      <c r="D1639" s="76"/>
      <c r="E1639" s="77"/>
    </row>
    <row r="1640" spans="1:5" ht="30" customHeight="1" x14ac:dyDescent="0.3">
      <c r="A1640" s="3" t="str">
        <f>C1640&amp;COUNTIF($C$5:C1640,C1640)</f>
        <v>0</v>
      </c>
      <c r="B1640" s="78">
        <v>1636</v>
      </c>
      <c r="C1640" s="76"/>
      <c r="D1640" s="76"/>
      <c r="E1640" s="77"/>
    </row>
    <row r="1641" spans="1:5" ht="30" customHeight="1" x14ac:dyDescent="0.3">
      <c r="A1641" s="3" t="str">
        <f>C1641&amp;COUNTIF($C$5:C1641,C1641)</f>
        <v>0</v>
      </c>
      <c r="B1641" s="78">
        <v>1637</v>
      </c>
      <c r="C1641" s="76"/>
      <c r="D1641" s="76"/>
      <c r="E1641" s="77"/>
    </row>
    <row r="1642" spans="1:5" ht="30" customHeight="1" x14ac:dyDescent="0.3">
      <c r="A1642" s="3" t="str">
        <f>C1642&amp;COUNTIF($C$5:C1642,C1642)</f>
        <v>0</v>
      </c>
      <c r="B1642" s="78">
        <v>1638</v>
      </c>
      <c r="C1642" s="76"/>
      <c r="D1642" s="76"/>
      <c r="E1642" s="77"/>
    </row>
    <row r="1643" spans="1:5" ht="30" customHeight="1" x14ac:dyDescent="0.3">
      <c r="A1643" s="3" t="str">
        <f>C1643&amp;COUNTIF($C$5:C1643,C1643)</f>
        <v>0</v>
      </c>
      <c r="B1643" s="78">
        <v>1639</v>
      </c>
      <c r="C1643" s="76"/>
      <c r="D1643" s="76"/>
      <c r="E1643" s="77"/>
    </row>
    <row r="1644" spans="1:5" ht="30" customHeight="1" x14ac:dyDescent="0.3">
      <c r="A1644" s="3" t="str">
        <f>C1644&amp;COUNTIF($C$5:C1644,C1644)</f>
        <v>0</v>
      </c>
      <c r="B1644" s="78">
        <v>1640</v>
      </c>
      <c r="C1644" s="76"/>
      <c r="D1644" s="76"/>
      <c r="E1644" s="77"/>
    </row>
    <row r="1645" spans="1:5" ht="30" customHeight="1" x14ac:dyDescent="0.3">
      <c r="A1645" s="3" t="str">
        <f>C1645&amp;COUNTIF($C$5:C1645,C1645)</f>
        <v>0</v>
      </c>
      <c r="B1645" s="78">
        <v>1641</v>
      </c>
      <c r="C1645" s="76"/>
      <c r="D1645" s="76"/>
      <c r="E1645" s="77"/>
    </row>
    <row r="1646" spans="1:5" ht="30" customHeight="1" x14ac:dyDescent="0.3">
      <c r="A1646" s="3" t="str">
        <f>C1646&amp;COUNTIF($C$5:C1646,C1646)</f>
        <v>0</v>
      </c>
      <c r="B1646" s="78">
        <v>1642</v>
      </c>
      <c r="C1646" s="76"/>
      <c r="D1646" s="76"/>
      <c r="E1646" s="77"/>
    </row>
    <row r="1647" spans="1:5" ht="30" customHeight="1" x14ac:dyDescent="0.3">
      <c r="A1647" s="3" t="str">
        <f>C1647&amp;COUNTIF($C$5:C1647,C1647)</f>
        <v>0</v>
      </c>
      <c r="B1647" s="78">
        <v>1643</v>
      </c>
      <c r="C1647" s="76"/>
      <c r="D1647" s="76"/>
      <c r="E1647" s="77"/>
    </row>
    <row r="1648" spans="1:5" ht="30" customHeight="1" x14ac:dyDescent="0.3">
      <c r="A1648" s="3" t="str">
        <f>C1648&amp;COUNTIF($C$5:C1648,C1648)</f>
        <v>0</v>
      </c>
      <c r="B1648" s="78">
        <v>1644</v>
      </c>
      <c r="C1648" s="76"/>
      <c r="D1648" s="76"/>
      <c r="E1648" s="77"/>
    </row>
    <row r="1649" spans="1:5" ht="30" customHeight="1" x14ac:dyDescent="0.3">
      <c r="A1649" s="3" t="str">
        <f>C1649&amp;COUNTIF($C$5:C1649,C1649)</f>
        <v>0</v>
      </c>
      <c r="B1649" s="78">
        <v>1645</v>
      </c>
      <c r="C1649" s="76"/>
      <c r="D1649" s="76"/>
      <c r="E1649" s="77"/>
    </row>
    <row r="1650" spans="1:5" ht="30" customHeight="1" x14ac:dyDescent="0.3">
      <c r="A1650" s="3" t="str">
        <f>C1650&amp;COUNTIF($C$5:C1650,C1650)</f>
        <v>0</v>
      </c>
      <c r="B1650" s="78">
        <v>1646</v>
      </c>
      <c r="C1650" s="76"/>
      <c r="D1650" s="76"/>
      <c r="E1650" s="77"/>
    </row>
    <row r="1651" spans="1:5" ht="30" customHeight="1" x14ac:dyDescent="0.3">
      <c r="A1651" s="3" t="str">
        <f>C1651&amp;COUNTIF($C$5:C1651,C1651)</f>
        <v>0</v>
      </c>
      <c r="B1651" s="78">
        <v>1647</v>
      </c>
      <c r="C1651" s="76"/>
      <c r="D1651" s="76"/>
      <c r="E1651" s="77"/>
    </row>
    <row r="1652" spans="1:5" ht="30" customHeight="1" x14ac:dyDescent="0.3">
      <c r="A1652" s="3" t="str">
        <f>C1652&amp;COUNTIF($C$5:C1652,C1652)</f>
        <v>0</v>
      </c>
      <c r="B1652" s="78">
        <v>1648</v>
      </c>
      <c r="C1652" s="76"/>
      <c r="D1652" s="76"/>
      <c r="E1652" s="77"/>
    </row>
    <row r="1653" spans="1:5" ht="30" customHeight="1" x14ac:dyDescent="0.3">
      <c r="A1653" s="3" t="str">
        <f>C1653&amp;COUNTIF($C$5:C1653,C1653)</f>
        <v>0</v>
      </c>
      <c r="B1653" s="78">
        <v>1649</v>
      </c>
      <c r="C1653" s="76"/>
      <c r="D1653" s="76"/>
      <c r="E1653" s="77"/>
    </row>
    <row r="1654" spans="1:5" ht="30" customHeight="1" x14ac:dyDescent="0.3">
      <c r="A1654" s="3" t="str">
        <f>C1654&amp;COUNTIF($C$5:C1654,C1654)</f>
        <v>0</v>
      </c>
      <c r="B1654" s="78">
        <v>1650</v>
      </c>
      <c r="C1654" s="76"/>
      <c r="D1654" s="76"/>
      <c r="E1654" s="77"/>
    </row>
    <row r="1655" spans="1:5" ht="30" customHeight="1" x14ac:dyDescent="0.3">
      <c r="A1655" s="3" t="str">
        <f>C1655&amp;COUNTIF($C$5:C1655,C1655)</f>
        <v>0</v>
      </c>
      <c r="B1655" s="78">
        <v>1651</v>
      </c>
      <c r="C1655" s="76"/>
      <c r="D1655" s="76"/>
      <c r="E1655" s="77"/>
    </row>
    <row r="1656" spans="1:5" ht="30" customHeight="1" x14ac:dyDescent="0.3">
      <c r="A1656" s="3" t="str">
        <f>C1656&amp;COUNTIF($C$5:C1656,C1656)</f>
        <v>0</v>
      </c>
      <c r="B1656" s="78">
        <v>1652</v>
      </c>
      <c r="C1656" s="76"/>
      <c r="D1656" s="76"/>
      <c r="E1656" s="77"/>
    </row>
    <row r="1657" spans="1:5" ht="30" customHeight="1" x14ac:dyDescent="0.3">
      <c r="A1657" s="3" t="str">
        <f>C1657&amp;COUNTIF($C$5:C1657,C1657)</f>
        <v>0</v>
      </c>
      <c r="B1657" s="78">
        <v>1653</v>
      </c>
      <c r="C1657" s="76"/>
      <c r="D1657" s="76"/>
      <c r="E1657" s="77"/>
    </row>
    <row r="1658" spans="1:5" ht="30" customHeight="1" x14ac:dyDescent="0.3">
      <c r="A1658" s="3" t="str">
        <f>C1658&amp;COUNTIF($C$5:C1658,C1658)</f>
        <v>0</v>
      </c>
      <c r="B1658" s="78">
        <v>1654</v>
      </c>
      <c r="C1658" s="76"/>
      <c r="D1658" s="76"/>
      <c r="E1658" s="77"/>
    </row>
    <row r="1659" spans="1:5" ht="30" customHeight="1" x14ac:dyDescent="0.3">
      <c r="A1659" s="3" t="str">
        <f>C1659&amp;COUNTIF($C$5:C1659,C1659)</f>
        <v>0</v>
      </c>
      <c r="B1659" s="78">
        <v>1655</v>
      </c>
      <c r="C1659" s="76"/>
      <c r="D1659" s="76"/>
      <c r="E1659" s="77"/>
    </row>
    <row r="1660" spans="1:5" ht="30" customHeight="1" x14ac:dyDescent="0.3">
      <c r="A1660" s="3" t="str">
        <f>C1660&amp;COUNTIF($C$5:C1660,C1660)</f>
        <v>0</v>
      </c>
      <c r="B1660" s="78">
        <v>1656</v>
      </c>
      <c r="C1660" s="76"/>
      <c r="D1660" s="76"/>
      <c r="E1660" s="77"/>
    </row>
    <row r="1661" spans="1:5" ht="30" customHeight="1" x14ac:dyDescent="0.3">
      <c r="A1661" s="3" t="str">
        <f>C1661&amp;COUNTIF($C$5:C1661,C1661)</f>
        <v>0</v>
      </c>
      <c r="B1661" s="78">
        <v>1657</v>
      </c>
      <c r="C1661" s="76"/>
      <c r="D1661" s="76"/>
      <c r="E1661" s="77"/>
    </row>
    <row r="1662" spans="1:5" ht="30" customHeight="1" x14ac:dyDescent="0.3">
      <c r="A1662" s="3" t="str">
        <f>C1662&amp;COUNTIF($C$5:C1662,C1662)</f>
        <v>0</v>
      </c>
      <c r="B1662" s="78">
        <v>1658</v>
      </c>
      <c r="C1662" s="76"/>
      <c r="D1662" s="76"/>
      <c r="E1662" s="77"/>
    </row>
    <row r="1663" spans="1:5" ht="30" customHeight="1" x14ac:dyDescent="0.3">
      <c r="A1663" s="3" t="str">
        <f>C1663&amp;COUNTIF($C$5:C1663,C1663)</f>
        <v>0</v>
      </c>
      <c r="B1663" s="78">
        <v>1659</v>
      </c>
      <c r="C1663" s="76"/>
      <c r="D1663" s="76"/>
      <c r="E1663" s="77"/>
    </row>
    <row r="1664" spans="1:5" ht="30" customHeight="1" x14ac:dyDescent="0.3">
      <c r="A1664" s="3" t="str">
        <f>C1664&amp;COUNTIF($C$5:C1664,C1664)</f>
        <v>0</v>
      </c>
      <c r="B1664" s="78">
        <v>1660</v>
      </c>
      <c r="C1664" s="76"/>
      <c r="D1664" s="76"/>
      <c r="E1664" s="77"/>
    </row>
    <row r="1665" spans="1:5" ht="30" customHeight="1" x14ac:dyDescent="0.3">
      <c r="A1665" s="3" t="str">
        <f>C1665&amp;COUNTIF($C$5:C1665,C1665)</f>
        <v>0</v>
      </c>
      <c r="B1665" s="78">
        <v>1661</v>
      </c>
      <c r="C1665" s="76"/>
      <c r="D1665" s="76"/>
      <c r="E1665" s="77"/>
    </row>
    <row r="1666" spans="1:5" ht="30" customHeight="1" x14ac:dyDescent="0.3">
      <c r="A1666" s="3" t="str">
        <f>C1666&amp;COUNTIF($C$5:C1666,C1666)</f>
        <v>0</v>
      </c>
      <c r="B1666" s="78">
        <v>1662</v>
      </c>
      <c r="C1666" s="76"/>
      <c r="D1666" s="76"/>
      <c r="E1666" s="77"/>
    </row>
    <row r="1667" spans="1:5" ht="30" customHeight="1" x14ac:dyDescent="0.3">
      <c r="A1667" s="3" t="str">
        <f>C1667&amp;COUNTIF($C$5:C1667,C1667)</f>
        <v>0</v>
      </c>
      <c r="B1667" s="78">
        <v>1663</v>
      </c>
      <c r="C1667" s="76"/>
      <c r="D1667" s="76"/>
      <c r="E1667" s="77"/>
    </row>
    <row r="1668" spans="1:5" ht="30" customHeight="1" x14ac:dyDescent="0.3">
      <c r="A1668" s="3" t="str">
        <f>C1668&amp;COUNTIF($C$5:C1668,C1668)</f>
        <v>0</v>
      </c>
      <c r="B1668" s="78">
        <v>1664</v>
      </c>
      <c r="C1668" s="76"/>
      <c r="D1668" s="76"/>
      <c r="E1668" s="77"/>
    </row>
    <row r="1669" spans="1:5" ht="30" customHeight="1" x14ac:dyDescent="0.3">
      <c r="A1669" s="3" t="str">
        <f>C1669&amp;COUNTIF($C$5:C1669,C1669)</f>
        <v>0</v>
      </c>
      <c r="B1669" s="78">
        <v>1665</v>
      </c>
      <c r="C1669" s="76"/>
      <c r="D1669" s="76"/>
      <c r="E1669" s="77"/>
    </row>
    <row r="1670" spans="1:5" ht="30" customHeight="1" x14ac:dyDescent="0.3">
      <c r="A1670" s="3" t="str">
        <f>C1670&amp;COUNTIF($C$5:C1670,C1670)</f>
        <v>0</v>
      </c>
      <c r="B1670" s="78">
        <v>1666</v>
      </c>
      <c r="C1670" s="76"/>
      <c r="D1670" s="76"/>
      <c r="E1670" s="77"/>
    </row>
    <row r="1671" spans="1:5" ht="30" customHeight="1" x14ac:dyDescent="0.3">
      <c r="A1671" s="3" t="str">
        <f>C1671&amp;COUNTIF($C$5:C1671,C1671)</f>
        <v>0</v>
      </c>
      <c r="B1671" s="78">
        <v>1667</v>
      </c>
      <c r="C1671" s="76"/>
      <c r="D1671" s="76"/>
      <c r="E1671" s="77"/>
    </row>
    <row r="1672" spans="1:5" ht="30" customHeight="1" x14ac:dyDescent="0.3">
      <c r="A1672" s="3" t="str">
        <f>C1672&amp;COUNTIF($C$5:C1672,C1672)</f>
        <v>0</v>
      </c>
      <c r="B1672" s="78">
        <v>1668</v>
      </c>
      <c r="C1672" s="76"/>
      <c r="D1672" s="76"/>
      <c r="E1672" s="77"/>
    </row>
    <row r="1673" spans="1:5" ht="30" customHeight="1" x14ac:dyDescent="0.3">
      <c r="A1673" s="3" t="str">
        <f>C1673&amp;COUNTIF($C$5:C1673,C1673)</f>
        <v>0</v>
      </c>
      <c r="B1673" s="78">
        <v>1669</v>
      </c>
      <c r="C1673" s="76"/>
      <c r="D1673" s="76"/>
      <c r="E1673" s="77"/>
    </row>
    <row r="1674" spans="1:5" ht="30" customHeight="1" x14ac:dyDescent="0.3">
      <c r="A1674" s="3" t="str">
        <f>C1674&amp;COUNTIF($C$5:C1674,C1674)</f>
        <v>0</v>
      </c>
      <c r="B1674" s="78">
        <v>1670</v>
      </c>
      <c r="C1674" s="76"/>
      <c r="D1674" s="76"/>
      <c r="E1674" s="77"/>
    </row>
    <row r="1675" spans="1:5" ht="30" customHeight="1" x14ac:dyDescent="0.3">
      <c r="A1675" s="3" t="str">
        <f>C1675&amp;COUNTIF($C$5:C1675,C1675)</f>
        <v>0</v>
      </c>
      <c r="B1675" s="78">
        <v>1671</v>
      </c>
      <c r="C1675" s="76"/>
      <c r="D1675" s="76"/>
      <c r="E1675" s="77"/>
    </row>
    <row r="1676" spans="1:5" ht="30" customHeight="1" x14ac:dyDescent="0.3">
      <c r="A1676" s="3" t="str">
        <f>C1676&amp;COUNTIF($C$5:C1676,C1676)</f>
        <v>0</v>
      </c>
      <c r="B1676" s="78">
        <v>1672</v>
      </c>
      <c r="C1676" s="76"/>
      <c r="D1676" s="76"/>
      <c r="E1676" s="77"/>
    </row>
    <row r="1677" spans="1:5" ht="30" customHeight="1" x14ac:dyDescent="0.3">
      <c r="A1677" s="3" t="str">
        <f>C1677&amp;COUNTIF($C$5:C1677,C1677)</f>
        <v>0</v>
      </c>
      <c r="B1677" s="78">
        <v>1673</v>
      </c>
      <c r="C1677" s="76"/>
      <c r="D1677" s="76"/>
      <c r="E1677" s="77"/>
    </row>
    <row r="1678" spans="1:5" ht="30" customHeight="1" x14ac:dyDescent="0.3">
      <c r="A1678" s="3" t="str">
        <f>C1678&amp;COUNTIF($C$5:C1678,C1678)</f>
        <v>0</v>
      </c>
      <c r="B1678" s="78">
        <v>1674</v>
      </c>
      <c r="C1678" s="76"/>
      <c r="D1678" s="76"/>
      <c r="E1678" s="77"/>
    </row>
    <row r="1679" spans="1:5" ht="30" customHeight="1" x14ac:dyDescent="0.3">
      <c r="A1679" s="3" t="str">
        <f>C1679&amp;COUNTIF($C$5:C1679,C1679)</f>
        <v>0</v>
      </c>
      <c r="B1679" s="78">
        <v>1675</v>
      </c>
      <c r="C1679" s="76"/>
      <c r="D1679" s="76"/>
      <c r="E1679" s="77"/>
    </row>
    <row r="1680" spans="1:5" ht="30" customHeight="1" x14ac:dyDescent="0.3">
      <c r="A1680" s="3" t="str">
        <f>C1680&amp;COUNTIF($C$5:C1680,C1680)</f>
        <v>0</v>
      </c>
      <c r="B1680" s="78">
        <v>1676</v>
      </c>
      <c r="C1680" s="76"/>
      <c r="D1680" s="76"/>
      <c r="E1680" s="77"/>
    </row>
    <row r="1681" spans="1:5" ht="30" customHeight="1" x14ac:dyDescent="0.3">
      <c r="A1681" s="3" t="str">
        <f>C1681&amp;COUNTIF($C$5:C1681,C1681)</f>
        <v>0</v>
      </c>
      <c r="B1681" s="78">
        <v>1677</v>
      </c>
      <c r="C1681" s="76"/>
      <c r="D1681" s="76"/>
      <c r="E1681" s="77"/>
    </row>
    <row r="1682" spans="1:5" ht="30" customHeight="1" x14ac:dyDescent="0.3">
      <c r="A1682" s="3" t="str">
        <f>C1682&amp;COUNTIF($C$5:C1682,C1682)</f>
        <v>0</v>
      </c>
      <c r="B1682" s="78">
        <v>1678</v>
      </c>
      <c r="C1682" s="76"/>
      <c r="D1682" s="76"/>
      <c r="E1682" s="77"/>
    </row>
    <row r="1683" spans="1:5" ht="30" customHeight="1" x14ac:dyDescent="0.3">
      <c r="A1683" s="3" t="str">
        <f>C1683&amp;COUNTIF($C$5:C1683,C1683)</f>
        <v>0</v>
      </c>
      <c r="B1683" s="78">
        <v>1679</v>
      </c>
      <c r="C1683" s="76"/>
      <c r="D1683" s="76"/>
      <c r="E1683" s="77"/>
    </row>
    <row r="1684" spans="1:5" ht="30" customHeight="1" x14ac:dyDescent="0.3">
      <c r="A1684" s="3" t="str">
        <f>C1684&amp;COUNTIF($C$5:C1684,C1684)</f>
        <v>0</v>
      </c>
      <c r="B1684" s="78">
        <v>1680</v>
      </c>
      <c r="C1684" s="76"/>
      <c r="D1684" s="76"/>
      <c r="E1684" s="77"/>
    </row>
    <row r="1685" spans="1:5" ht="30" customHeight="1" x14ac:dyDescent="0.3">
      <c r="A1685" s="3" t="str">
        <f>C1685&amp;COUNTIF($C$5:C1685,C1685)</f>
        <v>0</v>
      </c>
      <c r="B1685" s="78">
        <v>1681</v>
      </c>
      <c r="C1685" s="76"/>
      <c r="D1685" s="76"/>
      <c r="E1685" s="77"/>
    </row>
    <row r="1686" spans="1:5" ht="30" customHeight="1" x14ac:dyDescent="0.3">
      <c r="A1686" s="3" t="str">
        <f>C1686&amp;COUNTIF($C$5:C1686,C1686)</f>
        <v>0</v>
      </c>
      <c r="B1686" s="78">
        <v>1682</v>
      </c>
      <c r="C1686" s="76"/>
      <c r="D1686" s="76"/>
      <c r="E1686" s="77"/>
    </row>
    <row r="1687" spans="1:5" ht="30" customHeight="1" x14ac:dyDescent="0.3">
      <c r="A1687" s="3" t="str">
        <f>C1687&amp;COUNTIF($C$5:C1687,C1687)</f>
        <v>0</v>
      </c>
      <c r="B1687" s="78">
        <v>1683</v>
      </c>
      <c r="C1687" s="76"/>
      <c r="D1687" s="76"/>
      <c r="E1687" s="77"/>
    </row>
    <row r="1688" spans="1:5" ht="30" customHeight="1" x14ac:dyDescent="0.3">
      <c r="A1688" s="3" t="str">
        <f>C1688&amp;COUNTIF($C$5:C1688,C1688)</f>
        <v>0</v>
      </c>
      <c r="B1688" s="78">
        <v>1684</v>
      </c>
      <c r="C1688" s="76"/>
      <c r="D1688" s="76"/>
      <c r="E1688" s="77"/>
    </row>
    <row r="1689" spans="1:5" ht="30" customHeight="1" x14ac:dyDescent="0.3">
      <c r="A1689" s="3" t="str">
        <f>C1689&amp;COUNTIF($C$5:C1689,C1689)</f>
        <v>0</v>
      </c>
      <c r="B1689" s="78">
        <v>1685</v>
      </c>
      <c r="C1689" s="76"/>
      <c r="D1689" s="76"/>
      <c r="E1689" s="77"/>
    </row>
    <row r="1690" spans="1:5" ht="30" customHeight="1" x14ac:dyDescent="0.3">
      <c r="A1690" s="3" t="str">
        <f>C1690&amp;COUNTIF($C$5:C1690,C1690)</f>
        <v>0</v>
      </c>
      <c r="B1690" s="78">
        <v>1686</v>
      </c>
      <c r="C1690" s="76"/>
      <c r="D1690" s="76"/>
      <c r="E1690" s="77"/>
    </row>
    <row r="1691" spans="1:5" ht="30" customHeight="1" x14ac:dyDescent="0.3">
      <c r="A1691" s="3" t="str">
        <f>C1691&amp;COUNTIF($C$5:C1691,C1691)</f>
        <v>0</v>
      </c>
      <c r="B1691" s="78">
        <v>1687</v>
      </c>
      <c r="C1691" s="76"/>
      <c r="D1691" s="76"/>
      <c r="E1691" s="77"/>
    </row>
    <row r="1692" spans="1:5" ht="30" customHeight="1" x14ac:dyDescent="0.3">
      <c r="A1692" s="3" t="str">
        <f>C1692&amp;COUNTIF($C$5:C1692,C1692)</f>
        <v>0</v>
      </c>
      <c r="B1692" s="78">
        <v>1688</v>
      </c>
      <c r="C1692" s="76"/>
      <c r="D1692" s="76"/>
      <c r="E1692" s="77"/>
    </row>
    <row r="1693" spans="1:5" ht="30" customHeight="1" x14ac:dyDescent="0.3">
      <c r="A1693" s="3" t="str">
        <f>C1693&amp;COUNTIF($C$5:C1693,C1693)</f>
        <v>0</v>
      </c>
      <c r="B1693" s="78">
        <v>1689</v>
      </c>
      <c r="C1693" s="76"/>
      <c r="D1693" s="76"/>
      <c r="E1693" s="77"/>
    </row>
    <row r="1694" spans="1:5" ht="30" customHeight="1" x14ac:dyDescent="0.3">
      <c r="A1694" s="3" t="str">
        <f>C1694&amp;COUNTIF($C$5:C1694,C1694)</f>
        <v>0</v>
      </c>
      <c r="B1694" s="78">
        <v>1690</v>
      </c>
      <c r="C1694" s="76"/>
      <c r="D1694" s="76"/>
      <c r="E1694" s="77"/>
    </row>
    <row r="1695" spans="1:5" ht="30" customHeight="1" x14ac:dyDescent="0.3">
      <c r="A1695" s="3" t="str">
        <f>C1695&amp;COUNTIF($C$5:C1695,C1695)</f>
        <v>0</v>
      </c>
      <c r="B1695" s="78">
        <v>1691</v>
      </c>
      <c r="C1695" s="76"/>
      <c r="D1695" s="76"/>
      <c r="E1695" s="77"/>
    </row>
    <row r="1696" spans="1:5" ht="30" customHeight="1" x14ac:dyDescent="0.3">
      <c r="A1696" s="3" t="str">
        <f>C1696&amp;COUNTIF($C$5:C1696,C1696)</f>
        <v>0</v>
      </c>
      <c r="B1696" s="78">
        <v>1692</v>
      </c>
      <c r="C1696" s="76"/>
      <c r="D1696" s="76"/>
      <c r="E1696" s="77"/>
    </row>
    <row r="1697" spans="1:5" ht="30" customHeight="1" x14ac:dyDescent="0.3">
      <c r="A1697" s="3" t="str">
        <f>C1697&amp;COUNTIF($C$5:C1697,C1697)</f>
        <v>0</v>
      </c>
      <c r="B1697" s="78">
        <v>1693</v>
      </c>
      <c r="C1697" s="76"/>
      <c r="D1697" s="76"/>
      <c r="E1697" s="77"/>
    </row>
    <row r="1698" spans="1:5" ht="30" customHeight="1" x14ac:dyDescent="0.3">
      <c r="A1698" s="3" t="str">
        <f>C1698&amp;COUNTIF($C$5:C1698,C1698)</f>
        <v>0</v>
      </c>
      <c r="B1698" s="78">
        <v>1694</v>
      </c>
      <c r="C1698" s="76"/>
      <c r="D1698" s="76"/>
      <c r="E1698" s="77"/>
    </row>
    <row r="1699" spans="1:5" ht="30" customHeight="1" x14ac:dyDescent="0.3">
      <c r="A1699" s="3" t="str">
        <f>C1699&amp;COUNTIF($C$5:C1699,C1699)</f>
        <v>0</v>
      </c>
      <c r="B1699" s="78">
        <v>1695</v>
      </c>
      <c r="C1699" s="76"/>
      <c r="D1699" s="76"/>
      <c r="E1699" s="77"/>
    </row>
    <row r="1700" spans="1:5" ht="30" customHeight="1" x14ac:dyDescent="0.3">
      <c r="A1700" s="3" t="str">
        <f>C1700&amp;COUNTIF($C$5:C1700,C1700)</f>
        <v>0</v>
      </c>
      <c r="B1700" s="78">
        <v>1696</v>
      </c>
      <c r="C1700" s="76"/>
      <c r="D1700" s="76"/>
      <c r="E1700" s="77"/>
    </row>
    <row r="1701" spans="1:5" ht="30" customHeight="1" x14ac:dyDescent="0.3">
      <c r="A1701" s="3" t="str">
        <f>C1701&amp;COUNTIF($C$5:C1701,C1701)</f>
        <v>0</v>
      </c>
      <c r="B1701" s="78">
        <v>1697</v>
      </c>
      <c r="C1701" s="76"/>
      <c r="D1701" s="76"/>
      <c r="E1701" s="77"/>
    </row>
    <row r="1702" spans="1:5" ht="30" customHeight="1" x14ac:dyDescent="0.3">
      <c r="A1702" s="3" t="str">
        <f>C1702&amp;COUNTIF($C$5:C1702,C1702)</f>
        <v>0</v>
      </c>
      <c r="B1702" s="78">
        <v>1698</v>
      </c>
      <c r="C1702" s="76"/>
      <c r="D1702" s="76"/>
      <c r="E1702" s="77"/>
    </row>
    <row r="1703" spans="1:5" ht="30" customHeight="1" x14ac:dyDescent="0.3">
      <c r="A1703" s="3" t="str">
        <f>C1703&amp;COUNTIF($C$5:C1703,C1703)</f>
        <v>0</v>
      </c>
      <c r="B1703" s="78">
        <v>1699</v>
      </c>
      <c r="C1703" s="76"/>
      <c r="D1703" s="76"/>
      <c r="E1703" s="77"/>
    </row>
    <row r="1704" spans="1:5" ht="30" customHeight="1" x14ac:dyDescent="0.3">
      <c r="A1704" s="3" t="str">
        <f>C1704&amp;COUNTIF($C$5:C1704,C1704)</f>
        <v>0</v>
      </c>
      <c r="B1704" s="78">
        <v>1700</v>
      </c>
      <c r="C1704" s="76"/>
      <c r="D1704" s="76"/>
      <c r="E1704" s="77"/>
    </row>
    <row r="1705" spans="1:5" ht="30" customHeight="1" x14ac:dyDescent="0.3">
      <c r="A1705" s="3" t="str">
        <f>C1705&amp;COUNTIF($C$5:C1705,C1705)</f>
        <v>0</v>
      </c>
      <c r="B1705" s="78">
        <v>1701</v>
      </c>
      <c r="C1705" s="76"/>
      <c r="D1705" s="76"/>
      <c r="E1705" s="77"/>
    </row>
    <row r="1706" spans="1:5" ht="30" customHeight="1" x14ac:dyDescent="0.3">
      <c r="A1706" s="3" t="str">
        <f>C1706&amp;COUNTIF($C$5:C1706,C1706)</f>
        <v>0</v>
      </c>
      <c r="B1706" s="78">
        <v>1702</v>
      </c>
      <c r="C1706" s="76"/>
      <c r="D1706" s="76"/>
      <c r="E1706" s="77"/>
    </row>
    <row r="1707" spans="1:5" ht="30" customHeight="1" x14ac:dyDescent="0.3">
      <c r="A1707" s="3" t="str">
        <f>C1707&amp;COUNTIF($C$5:C1707,C1707)</f>
        <v>0</v>
      </c>
      <c r="B1707" s="78">
        <v>1703</v>
      </c>
      <c r="C1707" s="76"/>
      <c r="D1707" s="76"/>
      <c r="E1707" s="77"/>
    </row>
    <row r="1708" spans="1:5" ht="30" customHeight="1" x14ac:dyDescent="0.3">
      <c r="A1708" s="3" t="str">
        <f>C1708&amp;COUNTIF($C$5:C1708,C1708)</f>
        <v>0</v>
      </c>
      <c r="B1708" s="78">
        <v>1704</v>
      </c>
      <c r="C1708" s="76"/>
      <c r="D1708" s="76"/>
      <c r="E1708" s="77"/>
    </row>
    <row r="1709" spans="1:5" ht="30" customHeight="1" x14ac:dyDescent="0.3">
      <c r="A1709" s="3" t="str">
        <f>C1709&amp;COUNTIF($C$5:C1709,C1709)</f>
        <v>0</v>
      </c>
      <c r="B1709" s="78">
        <v>1705</v>
      </c>
      <c r="C1709" s="76"/>
      <c r="D1709" s="76"/>
      <c r="E1709" s="77"/>
    </row>
    <row r="1710" spans="1:5" ht="30" customHeight="1" x14ac:dyDescent="0.3">
      <c r="A1710" s="3" t="str">
        <f>C1710&amp;COUNTIF($C$5:C1710,C1710)</f>
        <v>0</v>
      </c>
      <c r="B1710" s="78">
        <v>1706</v>
      </c>
      <c r="C1710" s="76"/>
      <c r="D1710" s="76"/>
      <c r="E1710" s="77"/>
    </row>
    <row r="1711" spans="1:5" ht="30" customHeight="1" x14ac:dyDescent="0.3">
      <c r="A1711" s="3" t="str">
        <f>C1711&amp;COUNTIF($C$5:C1711,C1711)</f>
        <v>0</v>
      </c>
      <c r="B1711" s="78">
        <v>1707</v>
      </c>
      <c r="C1711" s="76"/>
      <c r="D1711" s="76"/>
      <c r="E1711" s="77"/>
    </row>
    <row r="1712" spans="1:5" ht="30" customHeight="1" x14ac:dyDescent="0.3">
      <c r="A1712" s="3" t="str">
        <f>C1712&amp;COUNTIF($C$5:C1712,C1712)</f>
        <v>0</v>
      </c>
      <c r="B1712" s="78">
        <v>1708</v>
      </c>
      <c r="C1712" s="76"/>
      <c r="D1712" s="76"/>
      <c r="E1712" s="77"/>
    </row>
    <row r="1713" spans="1:5" ht="30" customHeight="1" x14ac:dyDescent="0.3">
      <c r="A1713" s="3" t="str">
        <f>C1713&amp;COUNTIF($C$5:C1713,C1713)</f>
        <v>0</v>
      </c>
      <c r="B1713" s="78">
        <v>1709</v>
      </c>
      <c r="C1713" s="76"/>
      <c r="D1713" s="76"/>
      <c r="E1713" s="77"/>
    </row>
    <row r="1714" spans="1:5" ht="30" customHeight="1" x14ac:dyDescent="0.3">
      <c r="A1714" s="3" t="str">
        <f>C1714&amp;COUNTIF($C$5:C1714,C1714)</f>
        <v>0</v>
      </c>
      <c r="B1714" s="78">
        <v>1710</v>
      </c>
      <c r="C1714" s="76"/>
      <c r="D1714" s="76"/>
      <c r="E1714" s="77"/>
    </row>
    <row r="1715" spans="1:5" ht="30" customHeight="1" x14ac:dyDescent="0.3">
      <c r="A1715" s="3" t="str">
        <f>C1715&amp;COUNTIF($C$5:C1715,C1715)</f>
        <v>0</v>
      </c>
      <c r="B1715" s="78">
        <v>1711</v>
      </c>
      <c r="C1715" s="76"/>
      <c r="D1715" s="76"/>
      <c r="E1715" s="77"/>
    </row>
    <row r="1716" spans="1:5" ht="30" customHeight="1" x14ac:dyDescent="0.3">
      <c r="A1716" s="3" t="str">
        <f>C1716&amp;COUNTIF($C$5:C1716,C1716)</f>
        <v>0</v>
      </c>
      <c r="B1716" s="78">
        <v>1712</v>
      </c>
      <c r="C1716" s="76"/>
      <c r="D1716" s="76"/>
      <c r="E1716" s="77"/>
    </row>
    <row r="1717" spans="1:5" ht="30" customHeight="1" x14ac:dyDescent="0.3">
      <c r="A1717" s="3" t="str">
        <f>C1717&amp;COUNTIF($C$5:C1717,C1717)</f>
        <v>0</v>
      </c>
      <c r="B1717" s="78">
        <v>1713</v>
      </c>
      <c r="C1717" s="76"/>
      <c r="D1717" s="76"/>
      <c r="E1717" s="77"/>
    </row>
    <row r="1718" spans="1:5" ht="30" customHeight="1" x14ac:dyDescent="0.3">
      <c r="A1718" s="3" t="str">
        <f>C1718&amp;COUNTIF($C$5:C1718,C1718)</f>
        <v>0</v>
      </c>
      <c r="B1718" s="78">
        <v>1714</v>
      </c>
      <c r="C1718" s="76"/>
      <c r="D1718" s="76"/>
      <c r="E1718" s="77"/>
    </row>
    <row r="1719" spans="1:5" ht="30" customHeight="1" x14ac:dyDescent="0.3">
      <c r="A1719" s="3" t="str">
        <f>C1719&amp;COUNTIF($C$5:C1719,C1719)</f>
        <v>0</v>
      </c>
      <c r="B1719" s="78">
        <v>1715</v>
      </c>
      <c r="C1719" s="76"/>
      <c r="D1719" s="76"/>
      <c r="E1719" s="77"/>
    </row>
    <row r="1720" spans="1:5" ht="30" customHeight="1" x14ac:dyDescent="0.3">
      <c r="A1720" s="3" t="str">
        <f>C1720&amp;COUNTIF($C$5:C1720,C1720)</f>
        <v>0</v>
      </c>
      <c r="B1720" s="78">
        <v>1716</v>
      </c>
      <c r="C1720" s="76"/>
      <c r="D1720" s="76"/>
      <c r="E1720" s="77"/>
    </row>
    <row r="1721" spans="1:5" ht="30" customHeight="1" x14ac:dyDescent="0.3">
      <c r="A1721" s="3" t="str">
        <f>C1721&amp;COUNTIF($C$5:C1721,C1721)</f>
        <v>0</v>
      </c>
      <c r="B1721" s="78">
        <v>1717</v>
      </c>
      <c r="C1721" s="76"/>
      <c r="D1721" s="76"/>
      <c r="E1721" s="77"/>
    </row>
    <row r="1722" spans="1:5" ht="30" customHeight="1" x14ac:dyDescent="0.3">
      <c r="A1722" s="3" t="str">
        <f>C1722&amp;COUNTIF($C$5:C1722,C1722)</f>
        <v>0</v>
      </c>
      <c r="B1722" s="78">
        <v>1718</v>
      </c>
      <c r="C1722" s="76"/>
      <c r="D1722" s="76"/>
      <c r="E1722" s="77"/>
    </row>
    <row r="1723" spans="1:5" ht="30" customHeight="1" x14ac:dyDescent="0.3">
      <c r="A1723" s="3" t="str">
        <f>C1723&amp;COUNTIF($C$5:C1723,C1723)</f>
        <v>0</v>
      </c>
      <c r="B1723" s="78">
        <v>1719</v>
      </c>
      <c r="C1723" s="76"/>
      <c r="D1723" s="76"/>
      <c r="E1723" s="77"/>
    </row>
    <row r="1724" spans="1:5" ht="30" customHeight="1" x14ac:dyDescent="0.3">
      <c r="A1724" s="3" t="str">
        <f>C1724&amp;COUNTIF($C$5:C1724,C1724)</f>
        <v>0</v>
      </c>
      <c r="B1724" s="78">
        <v>1720</v>
      </c>
      <c r="C1724" s="76"/>
      <c r="D1724" s="76"/>
      <c r="E1724" s="77"/>
    </row>
    <row r="1725" spans="1:5" ht="30" customHeight="1" x14ac:dyDescent="0.3">
      <c r="A1725" s="3" t="str">
        <f>C1725&amp;COUNTIF($C$5:C1725,C1725)</f>
        <v>0</v>
      </c>
      <c r="B1725" s="78">
        <v>1721</v>
      </c>
      <c r="C1725" s="76"/>
      <c r="D1725" s="76"/>
      <c r="E1725" s="77"/>
    </row>
    <row r="1726" spans="1:5" ht="30" customHeight="1" x14ac:dyDescent="0.3">
      <c r="A1726" s="3" t="str">
        <f>C1726&amp;COUNTIF($C$5:C1726,C1726)</f>
        <v>0</v>
      </c>
      <c r="B1726" s="78">
        <v>1722</v>
      </c>
      <c r="C1726" s="76"/>
      <c r="D1726" s="76"/>
      <c r="E1726" s="77"/>
    </row>
    <row r="1727" spans="1:5" ht="30" customHeight="1" x14ac:dyDescent="0.3">
      <c r="A1727" s="3" t="str">
        <f>C1727&amp;COUNTIF($C$5:C1727,C1727)</f>
        <v>0</v>
      </c>
      <c r="B1727" s="78">
        <v>1723</v>
      </c>
      <c r="C1727" s="76"/>
      <c r="D1727" s="76"/>
      <c r="E1727" s="77"/>
    </row>
    <row r="1728" spans="1:5" ht="30" customHeight="1" x14ac:dyDescent="0.3">
      <c r="A1728" s="3" t="str">
        <f>C1728&amp;COUNTIF($C$5:C1728,C1728)</f>
        <v>0</v>
      </c>
      <c r="B1728" s="78">
        <v>1724</v>
      </c>
      <c r="C1728" s="76"/>
      <c r="D1728" s="76"/>
      <c r="E1728" s="77"/>
    </row>
    <row r="1729" spans="1:5" ht="30" customHeight="1" x14ac:dyDescent="0.3">
      <c r="A1729" s="3" t="str">
        <f>C1729&amp;COUNTIF($C$5:C1729,C1729)</f>
        <v>0</v>
      </c>
      <c r="B1729" s="78">
        <v>1725</v>
      </c>
      <c r="C1729" s="76"/>
      <c r="D1729" s="76"/>
      <c r="E1729" s="77"/>
    </row>
    <row r="1730" spans="1:5" ht="30" customHeight="1" x14ac:dyDescent="0.3">
      <c r="A1730" s="3" t="str">
        <f>C1730&amp;COUNTIF($C$5:C1730,C1730)</f>
        <v>0</v>
      </c>
      <c r="B1730" s="78">
        <v>1726</v>
      </c>
      <c r="C1730" s="76"/>
      <c r="D1730" s="76"/>
      <c r="E1730" s="77"/>
    </row>
    <row r="1731" spans="1:5" ht="30" customHeight="1" x14ac:dyDescent="0.3">
      <c r="A1731" s="3" t="str">
        <f>C1731&amp;COUNTIF($C$5:C1731,C1731)</f>
        <v>0</v>
      </c>
      <c r="B1731" s="78">
        <v>1727</v>
      </c>
      <c r="C1731" s="76"/>
      <c r="D1731" s="76"/>
      <c r="E1731" s="77"/>
    </row>
    <row r="1732" spans="1:5" ht="30" customHeight="1" x14ac:dyDescent="0.3">
      <c r="A1732" s="3" t="str">
        <f>C1732&amp;COUNTIF($C$5:C1732,C1732)</f>
        <v>0</v>
      </c>
      <c r="B1732" s="78">
        <v>1728</v>
      </c>
      <c r="C1732" s="76"/>
      <c r="D1732" s="76"/>
      <c r="E1732" s="77"/>
    </row>
    <row r="1733" spans="1:5" ht="30" customHeight="1" x14ac:dyDescent="0.3">
      <c r="A1733" s="3" t="str">
        <f>C1733&amp;COUNTIF($C$5:C1733,C1733)</f>
        <v>0</v>
      </c>
      <c r="B1733" s="78">
        <v>1729</v>
      </c>
      <c r="C1733" s="76"/>
      <c r="D1733" s="76"/>
      <c r="E1733" s="77"/>
    </row>
    <row r="1734" spans="1:5" ht="30" customHeight="1" x14ac:dyDescent="0.3">
      <c r="A1734" s="3" t="str">
        <f>C1734&amp;COUNTIF($C$5:C1734,C1734)</f>
        <v>0</v>
      </c>
      <c r="B1734" s="78">
        <v>1730</v>
      </c>
      <c r="C1734" s="76"/>
      <c r="D1734" s="76"/>
      <c r="E1734" s="77"/>
    </row>
    <row r="1735" spans="1:5" ht="30" customHeight="1" x14ac:dyDescent="0.3">
      <c r="A1735" s="3" t="str">
        <f>C1735&amp;COUNTIF($C$5:C1735,C1735)</f>
        <v>0</v>
      </c>
      <c r="B1735" s="78">
        <v>1731</v>
      </c>
      <c r="C1735" s="76"/>
      <c r="D1735" s="76"/>
      <c r="E1735" s="77"/>
    </row>
    <row r="1736" spans="1:5" ht="30" customHeight="1" x14ac:dyDescent="0.3">
      <c r="A1736" s="3" t="str">
        <f>C1736&amp;COUNTIF($C$5:C1736,C1736)</f>
        <v>0</v>
      </c>
      <c r="B1736" s="78">
        <v>1732</v>
      </c>
      <c r="C1736" s="76"/>
      <c r="D1736" s="76"/>
      <c r="E1736" s="77"/>
    </row>
    <row r="1737" spans="1:5" ht="30" customHeight="1" x14ac:dyDescent="0.3">
      <c r="A1737" s="3" t="str">
        <f>C1737&amp;COUNTIF($C$5:C1737,C1737)</f>
        <v>0</v>
      </c>
      <c r="B1737" s="78">
        <v>1733</v>
      </c>
      <c r="C1737" s="76"/>
      <c r="D1737" s="76"/>
      <c r="E1737" s="77"/>
    </row>
    <row r="1738" spans="1:5" ht="30" customHeight="1" x14ac:dyDescent="0.3">
      <c r="A1738" s="3" t="str">
        <f>C1738&amp;COUNTIF($C$5:C1738,C1738)</f>
        <v>0</v>
      </c>
      <c r="B1738" s="78">
        <v>1734</v>
      </c>
      <c r="C1738" s="76"/>
      <c r="D1738" s="76"/>
      <c r="E1738" s="77"/>
    </row>
    <row r="1739" spans="1:5" ht="30" customHeight="1" x14ac:dyDescent="0.3">
      <c r="A1739" s="3" t="str">
        <f>C1739&amp;COUNTIF($C$5:C1739,C1739)</f>
        <v>0</v>
      </c>
      <c r="B1739" s="78">
        <v>1735</v>
      </c>
      <c r="C1739" s="76"/>
      <c r="D1739" s="76"/>
      <c r="E1739" s="77"/>
    </row>
    <row r="1740" spans="1:5" ht="30" customHeight="1" x14ac:dyDescent="0.3">
      <c r="A1740" s="3" t="str">
        <f>C1740&amp;COUNTIF($C$5:C1740,C1740)</f>
        <v>0</v>
      </c>
      <c r="B1740" s="78">
        <v>1736</v>
      </c>
      <c r="C1740" s="76"/>
      <c r="D1740" s="76"/>
      <c r="E1740" s="77"/>
    </row>
    <row r="1741" spans="1:5" ht="30" customHeight="1" x14ac:dyDescent="0.3">
      <c r="A1741" s="3" t="str">
        <f>C1741&amp;COUNTIF($C$5:C1741,C1741)</f>
        <v>0</v>
      </c>
      <c r="B1741" s="78">
        <v>1737</v>
      </c>
      <c r="C1741" s="76"/>
      <c r="D1741" s="76"/>
      <c r="E1741" s="77"/>
    </row>
    <row r="1742" spans="1:5" ht="30" customHeight="1" x14ac:dyDescent="0.3">
      <c r="A1742" s="3" t="str">
        <f>C1742&amp;COUNTIF($C$5:C1742,C1742)</f>
        <v>0</v>
      </c>
      <c r="B1742" s="78">
        <v>1738</v>
      </c>
      <c r="C1742" s="76"/>
      <c r="D1742" s="76"/>
      <c r="E1742" s="77"/>
    </row>
    <row r="1743" spans="1:5" ht="30" customHeight="1" x14ac:dyDescent="0.3">
      <c r="A1743" s="3" t="str">
        <f>C1743&amp;COUNTIF($C$5:C1743,C1743)</f>
        <v>0</v>
      </c>
      <c r="B1743" s="78">
        <v>1739</v>
      </c>
      <c r="C1743" s="76"/>
      <c r="D1743" s="76"/>
      <c r="E1743" s="77"/>
    </row>
    <row r="1744" spans="1:5" ht="30" customHeight="1" x14ac:dyDescent="0.3">
      <c r="A1744" s="3" t="str">
        <f>C1744&amp;COUNTIF($C$5:C1744,C1744)</f>
        <v>0</v>
      </c>
      <c r="B1744" s="78">
        <v>1740</v>
      </c>
      <c r="C1744" s="76"/>
      <c r="D1744" s="76"/>
      <c r="E1744" s="77"/>
    </row>
    <row r="1745" spans="1:5" ht="30" customHeight="1" x14ac:dyDescent="0.3">
      <c r="A1745" s="3" t="str">
        <f>C1745&amp;COUNTIF($C$5:C1745,C1745)</f>
        <v>0</v>
      </c>
      <c r="B1745" s="78">
        <v>1741</v>
      </c>
      <c r="C1745" s="76"/>
      <c r="D1745" s="76"/>
      <c r="E1745" s="77"/>
    </row>
    <row r="1746" spans="1:5" ht="30" customHeight="1" x14ac:dyDescent="0.3">
      <c r="A1746" s="3" t="str">
        <f>C1746&amp;COUNTIF($C$5:C1746,C1746)</f>
        <v>0</v>
      </c>
      <c r="B1746" s="78">
        <v>1742</v>
      </c>
      <c r="C1746" s="76"/>
      <c r="D1746" s="76"/>
      <c r="E1746" s="77"/>
    </row>
    <row r="1747" spans="1:5" ht="30" customHeight="1" x14ac:dyDescent="0.3">
      <c r="A1747" s="3" t="str">
        <f>C1747&amp;COUNTIF($C$5:C1747,C1747)</f>
        <v>0</v>
      </c>
      <c r="B1747" s="78">
        <v>1743</v>
      </c>
      <c r="C1747" s="76"/>
      <c r="D1747" s="76"/>
      <c r="E1747" s="77"/>
    </row>
    <row r="1748" spans="1:5" ht="30" customHeight="1" x14ac:dyDescent="0.3">
      <c r="A1748" s="3" t="str">
        <f>C1748&amp;COUNTIF($C$5:C1748,C1748)</f>
        <v>0</v>
      </c>
      <c r="B1748" s="78">
        <v>1744</v>
      </c>
      <c r="C1748" s="76"/>
      <c r="D1748" s="76"/>
      <c r="E1748" s="77"/>
    </row>
    <row r="1749" spans="1:5" ht="30" customHeight="1" x14ac:dyDescent="0.3">
      <c r="A1749" s="3" t="str">
        <f>C1749&amp;COUNTIF($C$5:C1749,C1749)</f>
        <v>0</v>
      </c>
      <c r="B1749" s="78">
        <v>1745</v>
      </c>
      <c r="C1749" s="76"/>
      <c r="D1749" s="76"/>
      <c r="E1749" s="77"/>
    </row>
    <row r="1750" spans="1:5" ht="30" customHeight="1" x14ac:dyDescent="0.3">
      <c r="A1750" s="3" t="str">
        <f>C1750&amp;COUNTIF($C$5:C1750,C1750)</f>
        <v>0</v>
      </c>
      <c r="B1750" s="78">
        <v>1746</v>
      </c>
      <c r="C1750" s="76"/>
      <c r="D1750" s="76"/>
      <c r="E1750" s="77"/>
    </row>
    <row r="1751" spans="1:5" ht="30" customHeight="1" x14ac:dyDescent="0.3">
      <c r="A1751" s="3" t="str">
        <f>C1751&amp;COUNTIF($C$5:C1751,C1751)</f>
        <v>0</v>
      </c>
      <c r="B1751" s="78">
        <v>1747</v>
      </c>
      <c r="C1751" s="76"/>
      <c r="D1751" s="76"/>
      <c r="E1751" s="77"/>
    </row>
    <row r="1752" spans="1:5" ht="30" customHeight="1" x14ac:dyDescent="0.3">
      <c r="A1752" s="3" t="str">
        <f>C1752&amp;COUNTIF($C$5:C1752,C1752)</f>
        <v>0</v>
      </c>
      <c r="B1752" s="78">
        <v>1748</v>
      </c>
      <c r="C1752" s="76"/>
      <c r="D1752" s="76"/>
      <c r="E1752" s="77"/>
    </row>
    <row r="1753" spans="1:5" ht="30" customHeight="1" x14ac:dyDescent="0.3">
      <c r="A1753" s="3" t="str">
        <f>C1753&amp;COUNTIF($C$5:C1753,C1753)</f>
        <v>0</v>
      </c>
      <c r="B1753" s="78">
        <v>1749</v>
      </c>
      <c r="C1753" s="76"/>
      <c r="D1753" s="76"/>
      <c r="E1753" s="77"/>
    </row>
    <row r="1754" spans="1:5" ht="30" customHeight="1" x14ac:dyDescent="0.3">
      <c r="A1754" s="3" t="str">
        <f>C1754&amp;COUNTIF($C$5:C1754,C1754)</f>
        <v>0</v>
      </c>
      <c r="B1754" s="78">
        <v>1750</v>
      </c>
      <c r="C1754" s="76"/>
      <c r="D1754" s="76"/>
      <c r="E1754" s="77"/>
    </row>
    <row r="1755" spans="1:5" ht="30" customHeight="1" x14ac:dyDescent="0.3">
      <c r="A1755" s="3" t="str">
        <f>C1755&amp;COUNTIF($C$5:C1755,C1755)</f>
        <v>0</v>
      </c>
      <c r="B1755" s="78">
        <v>1751</v>
      </c>
      <c r="C1755" s="76"/>
      <c r="D1755" s="76"/>
      <c r="E1755" s="77"/>
    </row>
    <row r="1756" spans="1:5" ht="30" customHeight="1" x14ac:dyDescent="0.3">
      <c r="A1756" s="3" t="str">
        <f>C1756&amp;COUNTIF($C$5:C1756,C1756)</f>
        <v>0</v>
      </c>
      <c r="B1756" s="78">
        <v>1752</v>
      </c>
      <c r="C1756" s="76"/>
      <c r="D1756" s="76"/>
      <c r="E1756" s="77"/>
    </row>
    <row r="1757" spans="1:5" ht="30" customHeight="1" x14ac:dyDescent="0.3">
      <c r="A1757" s="3" t="str">
        <f>C1757&amp;COUNTIF($C$5:C1757,C1757)</f>
        <v>0</v>
      </c>
      <c r="B1757" s="78">
        <v>1753</v>
      </c>
      <c r="C1757" s="76"/>
      <c r="D1757" s="76"/>
      <c r="E1757" s="77"/>
    </row>
    <row r="1758" spans="1:5" ht="30" customHeight="1" x14ac:dyDescent="0.3">
      <c r="A1758" s="3" t="str">
        <f>C1758&amp;COUNTIF($C$5:C1758,C1758)</f>
        <v>0</v>
      </c>
      <c r="B1758" s="78">
        <v>1754</v>
      </c>
      <c r="C1758" s="76"/>
      <c r="D1758" s="76"/>
      <c r="E1758" s="77"/>
    </row>
    <row r="1759" spans="1:5" ht="30" customHeight="1" x14ac:dyDescent="0.3">
      <c r="A1759" s="3" t="str">
        <f>C1759&amp;COUNTIF($C$5:C1759,C1759)</f>
        <v>0</v>
      </c>
      <c r="B1759" s="78">
        <v>1755</v>
      </c>
      <c r="C1759" s="76"/>
      <c r="D1759" s="76"/>
      <c r="E1759" s="77"/>
    </row>
    <row r="1760" spans="1:5" ht="30" customHeight="1" x14ac:dyDescent="0.3">
      <c r="A1760" s="3" t="str">
        <f>C1760&amp;COUNTIF($C$5:C1760,C1760)</f>
        <v>0</v>
      </c>
      <c r="B1760" s="78">
        <v>1756</v>
      </c>
      <c r="C1760" s="76"/>
      <c r="D1760" s="76"/>
      <c r="E1760" s="77"/>
    </row>
    <row r="1761" spans="1:5" ht="30" customHeight="1" x14ac:dyDescent="0.3">
      <c r="A1761" s="3" t="str">
        <f>C1761&amp;COUNTIF($C$5:C1761,C1761)</f>
        <v>0</v>
      </c>
      <c r="B1761" s="78">
        <v>1757</v>
      </c>
      <c r="C1761" s="76"/>
      <c r="D1761" s="76"/>
      <c r="E1761" s="77"/>
    </row>
    <row r="1762" spans="1:5" ht="30" customHeight="1" x14ac:dyDescent="0.3">
      <c r="A1762" s="3" t="str">
        <f>C1762&amp;COUNTIF($C$5:C1762,C1762)</f>
        <v>0</v>
      </c>
      <c r="B1762" s="78">
        <v>1758</v>
      </c>
      <c r="C1762" s="76"/>
      <c r="D1762" s="76"/>
      <c r="E1762" s="77"/>
    </row>
    <row r="1763" spans="1:5" ht="30" customHeight="1" x14ac:dyDescent="0.3">
      <c r="A1763" s="3" t="str">
        <f>C1763&amp;COUNTIF($C$5:C1763,C1763)</f>
        <v>0</v>
      </c>
      <c r="B1763" s="78">
        <v>1759</v>
      </c>
      <c r="C1763" s="76"/>
      <c r="D1763" s="76"/>
      <c r="E1763" s="77"/>
    </row>
    <row r="1764" spans="1:5" ht="30" customHeight="1" x14ac:dyDescent="0.3">
      <c r="A1764" s="3" t="str">
        <f>C1764&amp;COUNTIF($C$5:C1764,C1764)</f>
        <v>0</v>
      </c>
      <c r="B1764" s="78">
        <v>1760</v>
      </c>
      <c r="C1764" s="76"/>
      <c r="D1764" s="76"/>
      <c r="E1764" s="77"/>
    </row>
    <row r="1765" spans="1:5" ht="30" customHeight="1" x14ac:dyDescent="0.3">
      <c r="A1765" s="3" t="str">
        <f>C1765&amp;COUNTIF($C$5:C1765,C1765)</f>
        <v>0</v>
      </c>
      <c r="B1765" s="78">
        <v>1761</v>
      </c>
      <c r="C1765" s="76"/>
      <c r="D1765" s="76"/>
      <c r="E1765" s="77"/>
    </row>
    <row r="1766" spans="1:5" ht="30" customHeight="1" x14ac:dyDescent="0.3">
      <c r="A1766" s="3" t="str">
        <f>C1766&amp;COUNTIF($C$5:C1766,C1766)</f>
        <v>0</v>
      </c>
      <c r="B1766" s="78">
        <v>1762</v>
      </c>
      <c r="C1766" s="76"/>
      <c r="D1766" s="76"/>
      <c r="E1766" s="77"/>
    </row>
    <row r="1767" spans="1:5" ht="30" customHeight="1" x14ac:dyDescent="0.3">
      <c r="A1767" s="3" t="str">
        <f>C1767&amp;COUNTIF($C$5:C1767,C1767)</f>
        <v>0</v>
      </c>
      <c r="B1767" s="78">
        <v>1763</v>
      </c>
      <c r="C1767" s="76"/>
      <c r="D1767" s="76"/>
      <c r="E1767" s="77"/>
    </row>
    <row r="1768" spans="1:5" ht="30" customHeight="1" x14ac:dyDescent="0.3">
      <c r="A1768" s="3" t="str">
        <f>C1768&amp;COUNTIF($C$5:C1768,C1768)</f>
        <v>0</v>
      </c>
      <c r="B1768" s="78">
        <v>1764</v>
      </c>
      <c r="C1768" s="76"/>
      <c r="D1768" s="76"/>
      <c r="E1768" s="77"/>
    </row>
    <row r="1769" spans="1:5" ht="30" customHeight="1" x14ac:dyDescent="0.3">
      <c r="A1769" s="3" t="str">
        <f>C1769&amp;COUNTIF($C$5:C1769,C1769)</f>
        <v>0</v>
      </c>
      <c r="B1769" s="78">
        <v>1765</v>
      </c>
      <c r="C1769" s="76"/>
      <c r="D1769" s="76"/>
      <c r="E1769" s="77"/>
    </row>
    <row r="1770" spans="1:5" ht="30" customHeight="1" x14ac:dyDescent="0.3">
      <c r="A1770" s="3" t="str">
        <f>C1770&amp;COUNTIF($C$5:C1770,C1770)</f>
        <v>0</v>
      </c>
      <c r="B1770" s="78">
        <v>1766</v>
      </c>
      <c r="C1770" s="76"/>
      <c r="D1770" s="76"/>
      <c r="E1770" s="77"/>
    </row>
    <row r="1771" spans="1:5" ht="30" customHeight="1" x14ac:dyDescent="0.3">
      <c r="A1771" s="3" t="str">
        <f>C1771&amp;COUNTIF($C$5:C1771,C1771)</f>
        <v>0</v>
      </c>
      <c r="B1771" s="78">
        <v>1767</v>
      </c>
      <c r="C1771" s="76"/>
      <c r="D1771" s="76"/>
      <c r="E1771" s="77"/>
    </row>
    <row r="1772" spans="1:5" ht="30" customHeight="1" x14ac:dyDescent="0.3">
      <c r="A1772" s="3" t="str">
        <f>C1772&amp;COUNTIF($C$5:C1772,C1772)</f>
        <v>0</v>
      </c>
      <c r="B1772" s="78">
        <v>1768</v>
      </c>
      <c r="C1772" s="76"/>
      <c r="D1772" s="76"/>
      <c r="E1772" s="77"/>
    </row>
    <row r="1773" spans="1:5" ht="30" customHeight="1" x14ac:dyDescent="0.3">
      <c r="A1773" s="3" t="str">
        <f>C1773&amp;COUNTIF($C$5:C1773,C1773)</f>
        <v>0</v>
      </c>
      <c r="B1773" s="78">
        <v>1769</v>
      </c>
      <c r="C1773" s="76"/>
      <c r="D1773" s="76"/>
      <c r="E1773" s="77"/>
    </row>
    <row r="1774" spans="1:5" ht="30" customHeight="1" x14ac:dyDescent="0.3">
      <c r="A1774" s="3" t="str">
        <f>C1774&amp;COUNTIF($C$5:C1774,C1774)</f>
        <v>0</v>
      </c>
      <c r="B1774" s="78">
        <v>1770</v>
      </c>
      <c r="C1774" s="76"/>
      <c r="D1774" s="76"/>
      <c r="E1774" s="77"/>
    </row>
    <row r="1775" spans="1:5" ht="30" customHeight="1" x14ac:dyDescent="0.3">
      <c r="A1775" s="3" t="str">
        <f>C1775&amp;COUNTIF($C$5:C1775,C1775)</f>
        <v>0</v>
      </c>
      <c r="B1775" s="78">
        <v>1771</v>
      </c>
      <c r="C1775" s="76"/>
      <c r="D1775" s="76"/>
      <c r="E1775" s="77"/>
    </row>
    <row r="1776" spans="1:5" ht="30" customHeight="1" x14ac:dyDescent="0.3">
      <c r="A1776" s="3" t="str">
        <f>C1776&amp;COUNTIF($C$5:C1776,C1776)</f>
        <v>0</v>
      </c>
      <c r="B1776" s="78">
        <v>1772</v>
      </c>
      <c r="C1776" s="76"/>
      <c r="D1776" s="76"/>
      <c r="E1776" s="77"/>
    </row>
    <row r="1777" spans="1:5" ht="30" customHeight="1" x14ac:dyDescent="0.3">
      <c r="A1777" s="3" t="str">
        <f>C1777&amp;COUNTIF($C$5:C1777,C1777)</f>
        <v>0</v>
      </c>
      <c r="B1777" s="78">
        <v>1773</v>
      </c>
      <c r="C1777" s="76"/>
      <c r="D1777" s="76"/>
      <c r="E1777" s="77"/>
    </row>
    <row r="1778" spans="1:5" ht="30" customHeight="1" x14ac:dyDescent="0.3">
      <c r="A1778" s="3" t="str">
        <f>C1778&amp;COUNTIF($C$5:C1778,C1778)</f>
        <v>0</v>
      </c>
      <c r="B1778" s="78">
        <v>1774</v>
      </c>
      <c r="C1778" s="76"/>
      <c r="D1778" s="76"/>
      <c r="E1778" s="77"/>
    </row>
    <row r="1779" spans="1:5" ht="30" customHeight="1" x14ac:dyDescent="0.3">
      <c r="A1779" s="3" t="str">
        <f>C1779&amp;COUNTIF($C$5:C1779,C1779)</f>
        <v>0</v>
      </c>
      <c r="B1779" s="78">
        <v>1775</v>
      </c>
      <c r="C1779" s="76"/>
      <c r="D1779" s="76"/>
      <c r="E1779" s="77"/>
    </row>
    <row r="1780" spans="1:5" ht="30" customHeight="1" x14ac:dyDescent="0.3">
      <c r="A1780" s="3" t="str">
        <f>C1780&amp;COUNTIF($C$5:C1780,C1780)</f>
        <v>0</v>
      </c>
      <c r="B1780" s="78">
        <v>1776</v>
      </c>
      <c r="C1780" s="76"/>
      <c r="D1780" s="76"/>
      <c r="E1780" s="77"/>
    </row>
    <row r="1781" spans="1:5" ht="30" customHeight="1" x14ac:dyDescent="0.3">
      <c r="A1781" s="3" t="str">
        <f>C1781&amp;COUNTIF($C$5:C1781,C1781)</f>
        <v>0</v>
      </c>
      <c r="B1781" s="78">
        <v>1777</v>
      </c>
      <c r="C1781" s="76"/>
      <c r="D1781" s="76"/>
      <c r="E1781" s="77"/>
    </row>
    <row r="1782" spans="1:5" ht="30" customHeight="1" x14ac:dyDescent="0.3">
      <c r="A1782" s="3" t="str">
        <f>C1782&amp;COUNTIF($C$5:C1782,C1782)</f>
        <v>0</v>
      </c>
      <c r="B1782" s="78">
        <v>1778</v>
      </c>
      <c r="C1782" s="76"/>
      <c r="D1782" s="76"/>
      <c r="E1782" s="77"/>
    </row>
    <row r="1783" spans="1:5" ht="30" customHeight="1" x14ac:dyDescent="0.3">
      <c r="A1783" s="3" t="str">
        <f>C1783&amp;COUNTIF($C$5:C1783,C1783)</f>
        <v>0</v>
      </c>
      <c r="B1783" s="78">
        <v>1779</v>
      </c>
      <c r="C1783" s="76"/>
      <c r="D1783" s="76"/>
      <c r="E1783" s="77"/>
    </row>
    <row r="1784" spans="1:5" ht="30" customHeight="1" x14ac:dyDescent="0.3">
      <c r="A1784" s="3" t="str">
        <f>C1784&amp;COUNTIF($C$5:C1784,C1784)</f>
        <v>0</v>
      </c>
      <c r="B1784" s="78">
        <v>1780</v>
      </c>
      <c r="C1784" s="76"/>
      <c r="D1784" s="76"/>
      <c r="E1784" s="77"/>
    </row>
    <row r="1785" spans="1:5" ht="30" customHeight="1" x14ac:dyDescent="0.3">
      <c r="A1785" s="3" t="str">
        <f>C1785&amp;COUNTIF($C$5:C1785,C1785)</f>
        <v>0</v>
      </c>
      <c r="B1785" s="78">
        <v>1781</v>
      </c>
      <c r="C1785" s="76"/>
      <c r="D1785" s="76"/>
      <c r="E1785" s="77"/>
    </row>
    <row r="1786" spans="1:5" ht="30" customHeight="1" x14ac:dyDescent="0.3">
      <c r="A1786" s="3" t="str">
        <f>C1786&amp;COUNTIF($C$5:C1786,C1786)</f>
        <v>0</v>
      </c>
      <c r="B1786" s="78">
        <v>1782</v>
      </c>
      <c r="C1786" s="76"/>
      <c r="D1786" s="76"/>
      <c r="E1786" s="77"/>
    </row>
    <row r="1787" spans="1:5" ht="30" customHeight="1" x14ac:dyDescent="0.3">
      <c r="A1787" s="3" t="str">
        <f>C1787&amp;COUNTIF($C$5:C1787,C1787)</f>
        <v>0</v>
      </c>
      <c r="B1787" s="78">
        <v>1783</v>
      </c>
      <c r="C1787" s="76"/>
      <c r="D1787" s="76"/>
      <c r="E1787" s="77"/>
    </row>
    <row r="1788" spans="1:5" ht="30" customHeight="1" x14ac:dyDescent="0.3">
      <c r="A1788" s="3" t="str">
        <f>C1788&amp;COUNTIF($C$5:C1788,C1788)</f>
        <v>0</v>
      </c>
      <c r="B1788" s="78">
        <v>1784</v>
      </c>
      <c r="C1788" s="76"/>
      <c r="D1788" s="76"/>
      <c r="E1788" s="77"/>
    </row>
    <row r="1789" spans="1:5" ht="30" customHeight="1" x14ac:dyDescent="0.3">
      <c r="A1789" s="3" t="str">
        <f>C1789&amp;COUNTIF($C$5:C1789,C1789)</f>
        <v>0</v>
      </c>
      <c r="B1789" s="78">
        <v>1785</v>
      </c>
      <c r="C1789" s="76"/>
      <c r="D1789" s="76"/>
      <c r="E1789" s="77"/>
    </row>
    <row r="1790" spans="1:5" ht="30" customHeight="1" x14ac:dyDescent="0.3">
      <c r="A1790" s="3" t="str">
        <f>C1790&amp;COUNTIF($C$5:C1790,C1790)</f>
        <v>0</v>
      </c>
      <c r="B1790" s="78">
        <v>1786</v>
      </c>
      <c r="C1790" s="76"/>
      <c r="D1790" s="76"/>
      <c r="E1790" s="77"/>
    </row>
    <row r="1791" spans="1:5" ht="30" customHeight="1" x14ac:dyDescent="0.3">
      <c r="A1791" s="3" t="str">
        <f>C1791&amp;COUNTIF($C$5:C1791,C1791)</f>
        <v>0</v>
      </c>
      <c r="B1791" s="78">
        <v>1787</v>
      </c>
      <c r="C1791" s="76"/>
      <c r="D1791" s="76"/>
      <c r="E1791" s="77"/>
    </row>
    <row r="1792" spans="1:5" ht="30" customHeight="1" x14ac:dyDescent="0.3">
      <c r="A1792" s="3" t="str">
        <f>C1792&amp;COUNTIF($C$5:C1792,C1792)</f>
        <v>0</v>
      </c>
      <c r="B1792" s="78">
        <v>1788</v>
      </c>
      <c r="C1792" s="76"/>
      <c r="D1792" s="76"/>
      <c r="E1792" s="77"/>
    </row>
    <row r="1793" spans="1:5" ht="30" customHeight="1" x14ac:dyDescent="0.3">
      <c r="A1793" s="3" t="str">
        <f>C1793&amp;COUNTIF($C$5:C1793,C1793)</f>
        <v>0</v>
      </c>
      <c r="B1793" s="78">
        <v>1789</v>
      </c>
      <c r="C1793" s="76"/>
      <c r="D1793" s="76"/>
      <c r="E1793" s="77"/>
    </row>
    <row r="1794" spans="1:5" ht="30" customHeight="1" x14ac:dyDescent="0.3">
      <c r="A1794" s="3" t="str">
        <f>C1794&amp;COUNTIF($C$5:C1794,C1794)</f>
        <v>0</v>
      </c>
      <c r="B1794" s="78">
        <v>1790</v>
      </c>
      <c r="C1794" s="76"/>
      <c r="D1794" s="76"/>
      <c r="E1794" s="77"/>
    </row>
    <row r="1795" spans="1:5" ht="30" customHeight="1" x14ac:dyDescent="0.3">
      <c r="A1795" s="3" t="str">
        <f>C1795&amp;COUNTIF($C$5:C1795,C1795)</f>
        <v>0</v>
      </c>
      <c r="B1795" s="78">
        <v>1791</v>
      </c>
      <c r="C1795" s="76"/>
      <c r="D1795" s="76"/>
      <c r="E1795" s="77"/>
    </row>
    <row r="1796" spans="1:5" ht="30" customHeight="1" x14ac:dyDescent="0.3">
      <c r="A1796" s="3" t="str">
        <f>C1796&amp;COUNTIF($C$5:C1796,C1796)</f>
        <v>0</v>
      </c>
      <c r="B1796" s="78">
        <v>1792</v>
      </c>
      <c r="C1796" s="76"/>
      <c r="D1796" s="76"/>
      <c r="E1796" s="77"/>
    </row>
    <row r="1797" spans="1:5" ht="30" customHeight="1" x14ac:dyDescent="0.3">
      <c r="A1797" s="3" t="str">
        <f>C1797&amp;COUNTIF($C$5:C1797,C1797)</f>
        <v>0</v>
      </c>
      <c r="B1797" s="78">
        <v>1793</v>
      </c>
      <c r="C1797" s="76"/>
      <c r="D1797" s="76"/>
      <c r="E1797" s="77"/>
    </row>
    <row r="1798" spans="1:5" ht="30" customHeight="1" x14ac:dyDescent="0.3">
      <c r="A1798" s="3" t="str">
        <f>C1798&amp;COUNTIF($C$5:C1798,C1798)</f>
        <v>0</v>
      </c>
      <c r="B1798" s="78">
        <v>1794</v>
      </c>
      <c r="C1798" s="76"/>
      <c r="D1798" s="76"/>
      <c r="E1798" s="77"/>
    </row>
    <row r="1799" spans="1:5" ht="30" customHeight="1" x14ac:dyDescent="0.3">
      <c r="A1799" s="3" t="str">
        <f>C1799&amp;COUNTIF($C$5:C1799,C1799)</f>
        <v>0</v>
      </c>
      <c r="B1799" s="78">
        <v>1795</v>
      </c>
      <c r="C1799" s="76"/>
      <c r="D1799" s="76"/>
      <c r="E1799" s="77"/>
    </row>
    <row r="1800" spans="1:5" ht="30" customHeight="1" x14ac:dyDescent="0.3">
      <c r="A1800" s="3" t="str">
        <f>C1800&amp;COUNTIF($C$5:C1800,C1800)</f>
        <v>0</v>
      </c>
      <c r="B1800" s="78">
        <v>1796</v>
      </c>
      <c r="C1800" s="76"/>
      <c r="D1800" s="76"/>
      <c r="E1800" s="77"/>
    </row>
    <row r="1801" spans="1:5" ht="30" customHeight="1" x14ac:dyDescent="0.3">
      <c r="A1801" s="3" t="str">
        <f>C1801&amp;COUNTIF($C$5:C1801,C1801)</f>
        <v>0</v>
      </c>
      <c r="B1801" s="78">
        <v>1797</v>
      </c>
      <c r="C1801" s="76"/>
      <c r="D1801" s="76"/>
      <c r="E1801" s="77"/>
    </row>
    <row r="1802" spans="1:5" ht="30" customHeight="1" x14ac:dyDescent="0.3">
      <c r="A1802" s="3" t="str">
        <f>C1802&amp;COUNTIF($C$5:C1802,C1802)</f>
        <v>0</v>
      </c>
      <c r="B1802" s="78">
        <v>1798</v>
      </c>
      <c r="C1802" s="76"/>
      <c r="D1802" s="76"/>
      <c r="E1802" s="77"/>
    </row>
    <row r="1803" spans="1:5" ht="30" customHeight="1" x14ac:dyDescent="0.3">
      <c r="A1803" s="3" t="str">
        <f>C1803&amp;COUNTIF($C$5:C1803,C1803)</f>
        <v>0</v>
      </c>
      <c r="B1803" s="78">
        <v>1799</v>
      </c>
      <c r="C1803" s="76"/>
      <c r="D1803" s="76"/>
      <c r="E1803" s="77"/>
    </row>
    <row r="1804" spans="1:5" ht="30" customHeight="1" x14ac:dyDescent="0.3">
      <c r="A1804" s="3" t="str">
        <f>C1804&amp;COUNTIF($C$5:C1804,C1804)</f>
        <v>0</v>
      </c>
      <c r="B1804" s="78">
        <v>1800</v>
      </c>
      <c r="C1804" s="76"/>
      <c r="D1804" s="76"/>
      <c r="E1804" s="77"/>
    </row>
    <row r="1805" spans="1:5" ht="30" customHeight="1" x14ac:dyDescent="0.3">
      <c r="A1805" s="3" t="str">
        <f>C1805&amp;COUNTIF($C$5:C1805,C1805)</f>
        <v>0</v>
      </c>
      <c r="B1805" s="78">
        <v>1801</v>
      </c>
      <c r="C1805" s="76"/>
      <c r="D1805" s="76"/>
      <c r="E1805" s="77"/>
    </row>
    <row r="1806" spans="1:5" ht="30" customHeight="1" x14ac:dyDescent="0.3">
      <c r="A1806" s="3" t="str">
        <f>C1806&amp;COUNTIF($C$5:C1806,C1806)</f>
        <v>0</v>
      </c>
      <c r="B1806" s="78">
        <v>1802</v>
      </c>
      <c r="C1806" s="76"/>
      <c r="D1806" s="76"/>
      <c r="E1806" s="77"/>
    </row>
    <row r="1807" spans="1:5" ht="30" customHeight="1" x14ac:dyDescent="0.3">
      <c r="A1807" s="3" t="str">
        <f>C1807&amp;COUNTIF($C$5:C1807,C1807)</f>
        <v>0</v>
      </c>
      <c r="B1807" s="78">
        <v>1803</v>
      </c>
      <c r="C1807" s="76"/>
      <c r="D1807" s="76"/>
      <c r="E1807" s="77"/>
    </row>
    <row r="1808" spans="1:5" ht="30" customHeight="1" x14ac:dyDescent="0.3">
      <c r="A1808" s="3" t="str">
        <f>C1808&amp;COUNTIF($C$5:C1808,C1808)</f>
        <v>0</v>
      </c>
      <c r="B1808" s="78">
        <v>1804</v>
      </c>
      <c r="C1808" s="76"/>
      <c r="D1808" s="76"/>
      <c r="E1808" s="77"/>
    </row>
    <row r="1809" spans="1:5" ht="30" customHeight="1" x14ac:dyDescent="0.3">
      <c r="A1809" s="3" t="str">
        <f>C1809&amp;COUNTIF($C$5:C1809,C1809)</f>
        <v>0</v>
      </c>
      <c r="B1809" s="78">
        <v>1805</v>
      </c>
      <c r="C1809" s="76"/>
      <c r="D1809" s="76"/>
      <c r="E1809" s="77"/>
    </row>
    <row r="1810" spans="1:5" ht="30" customHeight="1" x14ac:dyDescent="0.3">
      <c r="A1810" s="3" t="str">
        <f>C1810&amp;COUNTIF($C$5:C1810,C1810)</f>
        <v>0</v>
      </c>
      <c r="B1810" s="78">
        <v>1806</v>
      </c>
      <c r="C1810" s="76"/>
      <c r="D1810" s="76"/>
      <c r="E1810" s="77"/>
    </row>
    <row r="1811" spans="1:5" ht="30" customHeight="1" x14ac:dyDescent="0.3">
      <c r="A1811" s="3" t="str">
        <f>C1811&amp;COUNTIF($C$5:C1811,C1811)</f>
        <v>0</v>
      </c>
      <c r="B1811" s="78">
        <v>1807</v>
      </c>
      <c r="C1811" s="76"/>
      <c r="D1811" s="76"/>
      <c r="E1811" s="77"/>
    </row>
    <row r="1812" spans="1:5" ht="30" customHeight="1" x14ac:dyDescent="0.3">
      <c r="A1812" s="3" t="str">
        <f>C1812&amp;COUNTIF($C$5:C1812,C1812)</f>
        <v>0</v>
      </c>
      <c r="B1812" s="78">
        <v>1808</v>
      </c>
      <c r="C1812" s="76"/>
      <c r="D1812" s="76"/>
      <c r="E1812" s="77"/>
    </row>
    <row r="1813" spans="1:5" ht="30" customHeight="1" x14ac:dyDescent="0.3">
      <c r="A1813" s="3" t="str">
        <f>C1813&amp;COUNTIF($C$5:C1813,C1813)</f>
        <v>0</v>
      </c>
      <c r="B1813" s="78">
        <v>1809</v>
      </c>
      <c r="C1813" s="76"/>
      <c r="D1813" s="76"/>
      <c r="E1813" s="77"/>
    </row>
    <row r="1814" spans="1:5" ht="30" customHeight="1" x14ac:dyDescent="0.3">
      <c r="A1814" s="3" t="str">
        <f>C1814&amp;COUNTIF($C$5:C1814,C1814)</f>
        <v>0</v>
      </c>
      <c r="B1814" s="78">
        <v>1810</v>
      </c>
      <c r="C1814" s="76"/>
      <c r="D1814" s="76"/>
      <c r="E1814" s="77"/>
    </row>
    <row r="1815" spans="1:5" ht="30" customHeight="1" x14ac:dyDescent="0.3">
      <c r="A1815" s="3" t="str">
        <f>C1815&amp;COUNTIF($C$5:C1815,C1815)</f>
        <v>0</v>
      </c>
      <c r="B1815" s="78">
        <v>1811</v>
      </c>
      <c r="C1815" s="76"/>
      <c r="D1815" s="76"/>
      <c r="E1815" s="77"/>
    </row>
    <row r="1816" spans="1:5" ht="30" customHeight="1" x14ac:dyDescent="0.3">
      <c r="A1816" s="3" t="str">
        <f>C1816&amp;COUNTIF($C$5:C1816,C1816)</f>
        <v>0</v>
      </c>
      <c r="B1816" s="78">
        <v>1812</v>
      </c>
      <c r="C1816" s="76"/>
      <c r="D1816" s="76"/>
      <c r="E1816" s="77"/>
    </row>
    <row r="1817" spans="1:5" ht="30" customHeight="1" x14ac:dyDescent="0.3">
      <c r="A1817" s="3" t="str">
        <f>C1817&amp;COUNTIF($C$5:C1817,C1817)</f>
        <v>0</v>
      </c>
      <c r="B1817" s="78">
        <v>1813</v>
      </c>
      <c r="C1817" s="76"/>
      <c r="D1817" s="76"/>
      <c r="E1817" s="77"/>
    </row>
    <row r="1818" spans="1:5" ht="30" customHeight="1" x14ac:dyDescent="0.3">
      <c r="A1818" s="3" t="str">
        <f>C1818&amp;COUNTIF($C$5:C1818,C1818)</f>
        <v>0</v>
      </c>
      <c r="B1818" s="78">
        <v>1814</v>
      </c>
      <c r="C1818" s="76"/>
      <c r="D1818" s="76"/>
      <c r="E1818" s="77"/>
    </row>
    <row r="1819" spans="1:5" ht="30" customHeight="1" x14ac:dyDescent="0.3">
      <c r="A1819" s="3" t="str">
        <f>C1819&amp;COUNTIF($C$5:C1819,C1819)</f>
        <v>0</v>
      </c>
      <c r="B1819" s="78">
        <v>1815</v>
      </c>
      <c r="C1819" s="76"/>
      <c r="D1819" s="76"/>
      <c r="E1819" s="77"/>
    </row>
    <row r="1820" spans="1:5" ht="30" customHeight="1" x14ac:dyDescent="0.3">
      <c r="A1820" s="3" t="str">
        <f>C1820&amp;COUNTIF($C$5:C1820,C1820)</f>
        <v>0</v>
      </c>
      <c r="B1820" s="78">
        <v>1816</v>
      </c>
      <c r="C1820" s="76"/>
      <c r="D1820" s="76"/>
      <c r="E1820" s="77"/>
    </row>
    <row r="1821" spans="1:5" ht="30" customHeight="1" x14ac:dyDescent="0.3">
      <c r="A1821" s="3" t="str">
        <f>C1821&amp;COUNTIF($C$5:C1821,C1821)</f>
        <v>0</v>
      </c>
      <c r="B1821" s="78">
        <v>1817</v>
      </c>
      <c r="C1821" s="76"/>
      <c r="D1821" s="76"/>
      <c r="E1821" s="77"/>
    </row>
    <row r="1822" spans="1:5" ht="30" customHeight="1" x14ac:dyDescent="0.3">
      <c r="A1822" s="3" t="str">
        <f>C1822&amp;COUNTIF($C$5:C1822,C1822)</f>
        <v>0</v>
      </c>
      <c r="B1822" s="78">
        <v>1818</v>
      </c>
      <c r="C1822" s="76"/>
      <c r="D1822" s="76"/>
      <c r="E1822" s="77"/>
    </row>
    <row r="1823" spans="1:5" ht="30" customHeight="1" x14ac:dyDescent="0.3">
      <c r="A1823" s="3" t="str">
        <f>C1823&amp;COUNTIF($C$5:C1823,C1823)</f>
        <v>0</v>
      </c>
      <c r="B1823" s="78">
        <v>1819</v>
      </c>
      <c r="C1823" s="76"/>
      <c r="D1823" s="76"/>
      <c r="E1823" s="77"/>
    </row>
    <row r="1824" spans="1:5" ht="30" customHeight="1" x14ac:dyDescent="0.3">
      <c r="A1824" s="3" t="str">
        <f>C1824&amp;COUNTIF($C$5:C1824,C1824)</f>
        <v>0</v>
      </c>
      <c r="B1824" s="78">
        <v>1820</v>
      </c>
      <c r="C1824" s="76"/>
      <c r="D1824" s="76"/>
      <c r="E1824" s="77"/>
    </row>
    <row r="1825" spans="1:5" ht="30" customHeight="1" x14ac:dyDescent="0.3">
      <c r="A1825" s="3" t="str">
        <f>C1825&amp;COUNTIF($C$5:C1825,C1825)</f>
        <v>0</v>
      </c>
      <c r="B1825" s="78">
        <v>1821</v>
      </c>
      <c r="C1825" s="76"/>
      <c r="D1825" s="76"/>
      <c r="E1825" s="77"/>
    </row>
    <row r="1826" spans="1:5" ht="30" customHeight="1" x14ac:dyDescent="0.3">
      <c r="A1826" s="3" t="str">
        <f>C1826&amp;COUNTIF($C$5:C1826,C1826)</f>
        <v>0</v>
      </c>
      <c r="B1826" s="78">
        <v>1822</v>
      </c>
      <c r="C1826" s="76"/>
      <c r="D1826" s="76"/>
      <c r="E1826" s="77"/>
    </row>
    <row r="1827" spans="1:5" ht="30" customHeight="1" x14ac:dyDescent="0.3">
      <c r="A1827" s="3" t="str">
        <f>C1827&amp;COUNTIF($C$5:C1827,C1827)</f>
        <v>0</v>
      </c>
      <c r="B1827" s="78">
        <v>1823</v>
      </c>
      <c r="C1827" s="76"/>
      <c r="D1827" s="76"/>
      <c r="E1827" s="77"/>
    </row>
    <row r="1828" spans="1:5" ht="30" customHeight="1" x14ac:dyDescent="0.3">
      <c r="A1828" s="3" t="str">
        <f>C1828&amp;COUNTIF($C$5:C1828,C1828)</f>
        <v>0</v>
      </c>
      <c r="B1828" s="78">
        <v>1824</v>
      </c>
      <c r="C1828" s="76"/>
      <c r="D1828" s="76"/>
      <c r="E1828" s="77"/>
    </row>
    <row r="1829" spans="1:5" ht="30" customHeight="1" x14ac:dyDescent="0.3">
      <c r="A1829" s="3" t="str">
        <f>C1829&amp;COUNTIF($C$5:C1829,C1829)</f>
        <v>0</v>
      </c>
      <c r="B1829" s="78">
        <v>1825</v>
      </c>
      <c r="C1829" s="76"/>
      <c r="D1829" s="76"/>
      <c r="E1829" s="77"/>
    </row>
    <row r="1830" spans="1:5" ht="30" customHeight="1" x14ac:dyDescent="0.3">
      <c r="A1830" s="3" t="str">
        <f>C1830&amp;COUNTIF($C$5:C1830,C1830)</f>
        <v>0</v>
      </c>
      <c r="B1830" s="78">
        <v>1826</v>
      </c>
      <c r="C1830" s="76"/>
      <c r="D1830" s="76"/>
      <c r="E1830" s="77"/>
    </row>
    <row r="1831" spans="1:5" ht="30" customHeight="1" x14ac:dyDescent="0.3">
      <c r="A1831" s="3" t="str">
        <f>C1831&amp;COUNTIF($C$5:C1831,C1831)</f>
        <v>0</v>
      </c>
      <c r="B1831" s="78">
        <v>1827</v>
      </c>
      <c r="C1831" s="76"/>
      <c r="D1831" s="76"/>
      <c r="E1831" s="77"/>
    </row>
    <row r="1832" spans="1:5" ht="30" customHeight="1" x14ac:dyDescent="0.3">
      <c r="A1832" s="3" t="str">
        <f>C1832&amp;COUNTIF($C$5:C1832,C1832)</f>
        <v>0</v>
      </c>
      <c r="B1832" s="78">
        <v>1828</v>
      </c>
      <c r="C1832" s="76"/>
      <c r="D1832" s="76"/>
      <c r="E1832" s="77"/>
    </row>
    <row r="1833" spans="1:5" ht="30" customHeight="1" x14ac:dyDescent="0.3">
      <c r="A1833" s="3" t="str">
        <f>C1833&amp;COUNTIF($C$5:C1833,C1833)</f>
        <v>0</v>
      </c>
      <c r="B1833" s="78">
        <v>1829</v>
      </c>
      <c r="C1833" s="76"/>
      <c r="D1833" s="76"/>
      <c r="E1833" s="77"/>
    </row>
    <row r="1834" spans="1:5" ht="30" customHeight="1" x14ac:dyDescent="0.3">
      <c r="A1834" s="3" t="str">
        <f>C1834&amp;COUNTIF($C$5:C1834,C1834)</f>
        <v>0</v>
      </c>
      <c r="B1834" s="78">
        <v>1830</v>
      </c>
      <c r="C1834" s="76"/>
      <c r="D1834" s="76"/>
      <c r="E1834" s="77"/>
    </row>
    <row r="1835" spans="1:5" ht="30" customHeight="1" x14ac:dyDescent="0.3">
      <c r="A1835" s="3" t="str">
        <f>C1835&amp;COUNTIF($C$5:C1835,C1835)</f>
        <v>0</v>
      </c>
      <c r="B1835" s="78">
        <v>1831</v>
      </c>
      <c r="C1835" s="76"/>
      <c r="D1835" s="76"/>
      <c r="E1835" s="77"/>
    </row>
    <row r="1836" spans="1:5" ht="30" customHeight="1" x14ac:dyDescent="0.3">
      <c r="A1836" s="3" t="str">
        <f>C1836&amp;COUNTIF($C$5:C1836,C1836)</f>
        <v>0</v>
      </c>
      <c r="B1836" s="78">
        <v>1832</v>
      </c>
      <c r="C1836" s="76"/>
      <c r="D1836" s="76"/>
      <c r="E1836" s="77"/>
    </row>
    <row r="1837" spans="1:5" ht="30" customHeight="1" x14ac:dyDescent="0.3">
      <c r="A1837" s="3" t="str">
        <f>C1837&amp;COUNTIF($C$5:C1837,C1837)</f>
        <v>0</v>
      </c>
      <c r="B1837" s="78">
        <v>1833</v>
      </c>
      <c r="C1837" s="76"/>
      <c r="D1837" s="76"/>
      <c r="E1837" s="77"/>
    </row>
    <row r="1838" spans="1:5" ht="30" customHeight="1" x14ac:dyDescent="0.3">
      <c r="A1838" s="3" t="str">
        <f>C1838&amp;COUNTIF($C$5:C1838,C1838)</f>
        <v>0</v>
      </c>
      <c r="B1838" s="78">
        <v>1834</v>
      </c>
      <c r="C1838" s="76"/>
      <c r="D1838" s="76"/>
      <c r="E1838" s="77"/>
    </row>
    <row r="1839" spans="1:5" ht="30" customHeight="1" x14ac:dyDescent="0.3">
      <c r="A1839" s="3" t="str">
        <f>C1839&amp;COUNTIF($C$5:C1839,C1839)</f>
        <v>0</v>
      </c>
      <c r="B1839" s="78">
        <v>1835</v>
      </c>
      <c r="C1839" s="76"/>
      <c r="D1839" s="76"/>
      <c r="E1839" s="77"/>
    </row>
    <row r="1840" spans="1:5" ht="30" customHeight="1" x14ac:dyDescent="0.3">
      <c r="A1840" s="3" t="str">
        <f>C1840&amp;COUNTIF($C$5:C1840,C1840)</f>
        <v>0</v>
      </c>
      <c r="B1840" s="78">
        <v>1836</v>
      </c>
      <c r="C1840" s="76"/>
      <c r="D1840" s="76"/>
      <c r="E1840" s="77"/>
    </row>
    <row r="1841" spans="1:5" ht="30" customHeight="1" x14ac:dyDescent="0.3">
      <c r="A1841" s="3" t="str">
        <f>C1841&amp;COUNTIF($C$5:C1841,C1841)</f>
        <v>0</v>
      </c>
      <c r="B1841" s="78">
        <v>1837</v>
      </c>
      <c r="C1841" s="76"/>
      <c r="D1841" s="76"/>
      <c r="E1841" s="77"/>
    </row>
    <row r="1842" spans="1:5" ht="30" customHeight="1" x14ac:dyDescent="0.3">
      <c r="A1842" s="3" t="str">
        <f>C1842&amp;COUNTIF($C$5:C1842,C1842)</f>
        <v>0</v>
      </c>
      <c r="B1842" s="78">
        <v>1838</v>
      </c>
      <c r="C1842" s="76"/>
      <c r="D1842" s="76"/>
      <c r="E1842" s="77"/>
    </row>
    <row r="1843" spans="1:5" ht="30" customHeight="1" x14ac:dyDescent="0.3">
      <c r="A1843" s="3" t="str">
        <f>C1843&amp;COUNTIF($C$5:C1843,C1843)</f>
        <v>0</v>
      </c>
      <c r="B1843" s="78">
        <v>1839</v>
      </c>
      <c r="C1843" s="76"/>
      <c r="D1843" s="76"/>
      <c r="E1843" s="77"/>
    </row>
    <row r="1844" spans="1:5" ht="30" customHeight="1" x14ac:dyDescent="0.3">
      <c r="A1844" s="3" t="str">
        <f>C1844&amp;COUNTIF($C$5:C1844,C1844)</f>
        <v>0</v>
      </c>
      <c r="B1844" s="78">
        <v>1840</v>
      </c>
      <c r="C1844" s="76"/>
      <c r="D1844" s="76"/>
      <c r="E1844" s="77"/>
    </row>
    <row r="1845" spans="1:5" ht="30" customHeight="1" x14ac:dyDescent="0.3">
      <c r="A1845" s="3" t="str">
        <f>C1845&amp;COUNTIF($C$5:C1845,C1845)</f>
        <v>0</v>
      </c>
      <c r="B1845" s="78">
        <v>1841</v>
      </c>
      <c r="C1845" s="76"/>
      <c r="D1845" s="76"/>
      <c r="E1845" s="77"/>
    </row>
    <row r="1846" spans="1:5" ht="30" customHeight="1" x14ac:dyDescent="0.3">
      <c r="A1846" s="3" t="str">
        <f>C1846&amp;COUNTIF($C$5:C1846,C1846)</f>
        <v>0</v>
      </c>
      <c r="B1846" s="78">
        <v>1842</v>
      </c>
      <c r="C1846" s="76"/>
      <c r="D1846" s="76"/>
      <c r="E1846" s="77"/>
    </row>
    <row r="1847" spans="1:5" ht="30" customHeight="1" x14ac:dyDescent="0.3">
      <c r="A1847" s="3" t="str">
        <f>C1847&amp;COUNTIF($C$5:C1847,C1847)</f>
        <v>0</v>
      </c>
      <c r="B1847" s="78">
        <v>1843</v>
      </c>
      <c r="C1847" s="76"/>
      <c r="D1847" s="76"/>
      <c r="E1847" s="77"/>
    </row>
    <row r="1848" spans="1:5" ht="30" customHeight="1" x14ac:dyDescent="0.3">
      <c r="A1848" s="3" t="str">
        <f>C1848&amp;COUNTIF($C$5:C1848,C1848)</f>
        <v>0</v>
      </c>
      <c r="B1848" s="78">
        <v>1844</v>
      </c>
      <c r="C1848" s="76"/>
      <c r="D1848" s="76"/>
      <c r="E1848" s="77"/>
    </row>
    <row r="1849" spans="1:5" ht="30" customHeight="1" x14ac:dyDescent="0.3">
      <c r="A1849" s="3" t="str">
        <f>C1849&amp;COUNTIF($C$5:C1849,C1849)</f>
        <v>0</v>
      </c>
      <c r="B1849" s="78">
        <v>1845</v>
      </c>
      <c r="C1849" s="76"/>
      <c r="D1849" s="76"/>
      <c r="E1849" s="77"/>
    </row>
    <row r="1850" spans="1:5" ht="30" customHeight="1" x14ac:dyDescent="0.3">
      <c r="A1850" s="3" t="str">
        <f>C1850&amp;COUNTIF($C$5:C1850,C1850)</f>
        <v>0</v>
      </c>
      <c r="B1850" s="78">
        <v>1846</v>
      </c>
      <c r="C1850" s="76"/>
      <c r="D1850" s="76"/>
      <c r="E1850" s="77"/>
    </row>
    <row r="1851" spans="1:5" ht="30" customHeight="1" x14ac:dyDescent="0.3">
      <c r="A1851" s="3" t="str">
        <f>C1851&amp;COUNTIF($C$5:C1851,C1851)</f>
        <v>0</v>
      </c>
      <c r="B1851" s="78">
        <v>1847</v>
      </c>
      <c r="C1851" s="76"/>
      <c r="D1851" s="76"/>
      <c r="E1851" s="77"/>
    </row>
    <row r="1852" spans="1:5" ht="30" customHeight="1" x14ac:dyDescent="0.3">
      <c r="A1852" s="3" t="str">
        <f>C1852&amp;COUNTIF($C$5:C1852,C1852)</f>
        <v>0</v>
      </c>
      <c r="B1852" s="78">
        <v>1848</v>
      </c>
      <c r="C1852" s="76"/>
      <c r="D1852" s="76"/>
      <c r="E1852" s="77"/>
    </row>
    <row r="1853" spans="1:5" ht="30" customHeight="1" x14ac:dyDescent="0.3">
      <c r="A1853" s="3" t="str">
        <f>C1853&amp;COUNTIF($C$5:C1853,C1853)</f>
        <v>0</v>
      </c>
      <c r="B1853" s="78">
        <v>1849</v>
      </c>
      <c r="C1853" s="76"/>
      <c r="D1853" s="76"/>
      <c r="E1853" s="77"/>
    </row>
    <row r="1854" spans="1:5" ht="30" customHeight="1" x14ac:dyDescent="0.3">
      <c r="A1854" s="3" t="str">
        <f>C1854&amp;COUNTIF($C$5:C1854,C1854)</f>
        <v>0</v>
      </c>
      <c r="B1854" s="78">
        <v>1850</v>
      </c>
      <c r="C1854" s="76"/>
      <c r="D1854" s="76"/>
      <c r="E1854" s="77"/>
    </row>
    <row r="1855" spans="1:5" ht="30" customHeight="1" x14ac:dyDescent="0.3">
      <c r="A1855" s="3" t="str">
        <f>C1855&amp;COUNTIF($C$5:C1855,C1855)</f>
        <v>0</v>
      </c>
      <c r="B1855" s="78">
        <v>1851</v>
      </c>
      <c r="C1855" s="76"/>
      <c r="D1855" s="76"/>
      <c r="E1855" s="77"/>
    </row>
    <row r="1856" spans="1:5" ht="30" customHeight="1" x14ac:dyDescent="0.3">
      <c r="A1856" s="3" t="str">
        <f>C1856&amp;COUNTIF($C$5:C1856,C1856)</f>
        <v>0</v>
      </c>
      <c r="B1856" s="78">
        <v>1852</v>
      </c>
      <c r="C1856" s="76"/>
      <c r="D1856" s="76"/>
      <c r="E1856" s="77"/>
    </row>
    <row r="1857" spans="1:5" ht="30" customHeight="1" x14ac:dyDescent="0.3">
      <c r="A1857" s="3" t="str">
        <f>C1857&amp;COUNTIF($C$5:C1857,C1857)</f>
        <v>0</v>
      </c>
      <c r="B1857" s="78">
        <v>1853</v>
      </c>
      <c r="C1857" s="76"/>
      <c r="D1857" s="76"/>
      <c r="E1857" s="77"/>
    </row>
    <row r="1858" spans="1:5" ht="30" customHeight="1" x14ac:dyDescent="0.3">
      <c r="A1858" s="3" t="str">
        <f>C1858&amp;COUNTIF($C$5:C1858,C1858)</f>
        <v>0</v>
      </c>
      <c r="B1858" s="78">
        <v>1854</v>
      </c>
      <c r="C1858" s="76"/>
      <c r="D1858" s="76"/>
      <c r="E1858" s="77"/>
    </row>
    <row r="1859" spans="1:5" ht="30" customHeight="1" x14ac:dyDescent="0.3">
      <c r="A1859" s="3" t="str">
        <f>C1859&amp;COUNTIF($C$5:C1859,C1859)</f>
        <v>0</v>
      </c>
      <c r="B1859" s="78">
        <v>1855</v>
      </c>
      <c r="C1859" s="76"/>
      <c r="D1859" s="76"/>
      <c r="E1859" s="77"/>
    </row>
    <row r="1860" spans="1:5" ht="30" customHeight="1" x14ac:dyDescent="0.3">
      <c r="A1860" s="3" t="str">
        <f>C1860&amp;COUNTIF($C$5:C1860,C1860)</f>
        <v>0</v>
      </c>
      <c r="B1860" s="78">
        <v>1856</v>
      </c>
      <c r="C1860" s="76"/>
      <c r="D1860" s="76"/>
      <c r="E1860" s="77"/>
    </row>
    <row r="1861" spans="1:5" ht="30" customHeight="1" x14ac:dyDescent="0.3">
      <c r="A1861" s="3" t="str">
        <f>C1861&amp;COUNTIF($C$5:C1861,C1861)</f>
        <v>0</v>
      </c>
      <c r="B1861" s="78">
        <v>1857</v>
      </c>
      <c r="C1861" s="76"/>
      <c r="D1861" s="76"/>
      <c r="E1861" s="77"/>
    </row>
    <row r="1862" spans="1:5" ht="30" customHeight="1" x14ac:dyDescent="0.3">
      <c r="A1862" s="3" t="str">
        <f>C1862&amp;COUNTIF($C$5:C1862,C1862)</f>
        <v>0</v>
      </c>
      <c r="B1862" s="78">
        <v>1858</v>
      </c>
      <c r="C1862" s="76"/>
      <c r="D1862" s="76"/>
      <c r="E1862" s="77"/>
    </row>
    <row r="1863" spans="1:5" ht="30" customHeight="1" x14ac:dyDescent="0.3">
      <c r="A1863" s="3" t="str">
        <f>C1863&amp;COUNTIF($C$5:C1863,C1863)</f>
        <v>0</v>
      </c>
      <c r="B1863" s="78">
        <v>1859</v>
      </c>
      <c r="C1863" s="76"/>
      <c r="D1863" s="76"/>
      <c r="E1863" s="77"/>
    </row>
    <row r="1864" spans="1:5" ht="30" customHeight="1" x14ac:dyDescent="0.3">
      <c r="A1864" s="3" t="str">
        <f>C1864&amp;COUNTIF($C$5:C1864,C1864)</f>
        <v>0</v>
      </c>
      <c r="B1864" s="78">
        <v>1860</v>
      </c>
      <c r="C1864" s="76"/>
      <c r="D1864" s="76"/>
      <c r="E1864" s="77"/>
    </row>
    <row r="1865" spans="1:5" ht="30" customHeight="1" x14ac:dyDescent="0.3">
      <c r="A1865" s="3" t="str">
        <f>C1865&amp;COUNTIF($C$5:C1865,C1865)</f>
        <v>0</v>
      </c>
      <c r="B1865" s="78">
        <v>1861</v>
      </c>
      <c r="C1865" s="76"/>
      <c r="D1865" s="76"/>
      <c r="E1865" s="77"/>
    </row>
    <row r="1866" spans="1:5" ht="30" customHeight="1" x14ac:dyDescent="0.3">
      <c r="A1866" s="3" t="str">
        <f>C1866&amp;COUNTIF($C$5:C1866,C1866)</f>
        <v>0</v>
      </c>
      <c r="B1866" s="78">
        <v>1862</v>
      </c>
      <c r="C1866" s="76"/>
      <c r="D1866" s="76"/>
      <c r="E1866" s="77"/>
    </row>
    <row r="1867" spans="1:5" ht="30" customHeight="1" x14ac:dyDescent="0.3">
      <c r="A1867" s="3" t="str">
        <f>C1867&amp;COUNTIF($C$5:C1867,C1867)</f>
        <v>0</v>
      </c>
      <c r="B1867" s="78">
        <v>1863</v>
      </c>
      <c r="C1867" s="76"/>
      <c r="D1867" s="76"/>
      <c r="E1867" s="77"/>
    </row>
    <row r="1868" spans="1:5" ht="30" customHeight="1" x14ac:dyDescent="0.3">
      <c r="A1868" s="3" t="str">
        <f>C1868&amp;COUNTIF($C$5:C1868,C1868)</f>
        <v>0</v>
      </c>
      <c r="B1868" s="78">
        <v>1864</v>
      </c>
      <c r="C1868" s="76"/>
      <c r="D1868" s="76"/>
      <c r="E1868" s="77"/>
    </row>
    <row r="1869" spans="1:5" ht="30" customHeight="1" x14ac:dyDescent="0.3">
      <c r="A1869" s="3" t="str">
        <f>C1869&amp;COUNTIF($C$5:C1869,C1869)</f>
        <v>0</v>
      </c>
      <c r="B1869" s="78">
        <v>1865</v>
      </c>
      <c r="C1869" s="76"/>
      <c r="D1869" s="76"/>
      <c r="E1869" s="77"/>
    </row>
    <row r="1870" spans="1:5" ht="30" customHeight="1" x14ac:dyDescent="0.3">
      <c r="A1870" s="3" t="str">
        <f>C1870&amp;COUNTIF($C$5:C1870,C1870)</f>
        <v>0</v>
      </c>
      <c r="B1870" s="78">
        <v>1866</v>
      </c>
      <c r="C1870" s="76"/>
      <c r="D1870" s="76"/>
      <c r="E1870" s="77"/>
    </row>
    <row r="1871" spans="1:5" ht="30" customHeight="1" x14ac:dyDescent="0.3">
      <c r="A1871" s="3" t="str">
        <f>C1871&amp;COUNTIF($C$5:C1871,C1871)</f>
        <v>0</v>
      </c>
      <c r="B1871" s="78">
        <v>1867</v>
      </c>
      <c r="C1871" s="76"/>
      <c r="D1871" s="76"/>
      <c r="E1871" s="77"/>
    </row>
    <row r="1872" spans="1:5" ht="30" customHeight="1" x14ac:dyDescent="0.3">
      <c r="A1872" s="3" t="str">
        <f>C1872&amp;COUNTIF($C$5:C1872,C1872)</f>
        <v>0</v>
      </c>
      <c r="B1872" s="78">
        <v>1868</v>
      </c>
      <c r="C1872" s="76"/>
      <c r="D1872" s="76"/>
      <c r="E1872" s="77"/>
    </row>
    <row r="1873" spans="1:5" ht="30" customHeight="1" x14ac:dyDescent="0.3">
      <c r="A1873" s="3" t="str">
        <f>C1873&amp;COUNTIF($C$5:C1873,C1873)</f>
        <v>0</v>
      </c>
      <c r="B1873" s="78">
        <v>1869</v>
      </c>
      <c r="C1873" s="76"/>
      <c r="D1873" s="76"/>
      <c r="E1873" s="77"/>
    </row>
    <row r="1874" spans="1:5" ht="30" customHeight="1" x14ac:dyDescent="0.3">
      <c r="A1874" s="3" t="str">
        <f>C1874&amp;COUNTIF($C$5:C1874,C1874)</f>
        <v>0</v>
      </c>
      <c r="B1874" s="78">
        <v>1870</v>
      </c>
      <c r="C1874" s="76"/>
      <c r="D1874" s="76"/>
      <c r="E1874" s="77"/>
    </row>
    <row r="1875" spans="1:5" ht="30" customHeight="1" x14ac:dyDescent="0.3">
      <c r="A1875" s="3" t="str">
        <f>C1875&amp;COUNTIF($C$5:C1875,C1875)</f>
        <v>0</v>
      </c>
      <c r="B1875" s="78">
        <v>1871</v>
      </c>
      <c r="C1875" s="76"/>
      <c r="D1875" s="76"/>
      <c r="E1875" s="77"/>
    </row>
    <row r="1876" spans="1:5" ht="30" customHeight="1" x14ac:dyDescent="0.3">
      <c r="A1876" s="3" t="str">
        <f>C1876&amp;COUNTIF($C$5:C1876,C1876)</f>
        <v>0</v>
      </c>
      <c r="B1876" s="78">
        <v>1872</v>
      </c>
      <c r="C1876" s="76"/>
      <c r="D1876" s="76"/>
      <c r="E1876" s="77"/>
    </row>
    <row r="1877" spans="1:5" ht="30" customHeight="1" x14ac:dyDescent="0.3">
      <c r="A1877" s="3" t="str">
        <f>C1877&amp;COUNTIF($C$5:C1877,C1877)</f>
        <v>0</v>
      </c>
      <c r="B1877" s="78">
        <v>1873</v>
      </c>
      <c r="C1877" s="76"/>
      <c r="D1877" s="76"/>
      <c r="E1877" s="77"/>
    </row>
    <row r="1878" spans="1:5" ht="30" customHeight="1" x14ac:dyDescent="0.3">
      <c r="A1878" s="3" t="str">
        <f>C1878&amp;COUNTIF($C$5:C1878,C1878)</f>
        <v>0</v>
      </c>
      <c r="B1878" s="78">
        <v>1874</v>
      </c>
      <c r="C1878" s="76"/>
      <c r="D1878" s="76"/>
      <c r="E1878" s="77"/>
    </row>
    <row r="1879" spans="1:5" ht="30" customHeight="1" x14ac:dyDescent="0.3">
      <c r="A1879" s="3" t="str">
        <f>C1879&amp;COUNTIF($C$5:C1879,C1879)</f>
        <v>0</v>
      </c>
      <c r="B1879" s="78">
        <v>1875</v>
      </c>
      <c r="C1879" s="76"/>
      <c r="D1879" s="76"/>
      <c r="E1879" s="77"/>
    </row>
    <row r="1880" spans="1:5" ht="30" customHeight="1" x14ac:dyDescent="0.3">
      <c r="A1880" s="3" t="str">
        <f>C1880&amp;COUNTIF($C$5:C1880,C1880)</f>
        <v>0</v>
      </c>
      <c r="B1880" s="78">
        <v>1876</v>
      </c>
      <c r="C1880" s="76"/>
      <c r="D1880" s="76"/>
      <c r="E1880" s="77"/>
    </row>
    <row r="1881" spans="1:5" ht="30" customHeight="1" x14ac:dyDescent="0.3">
      <c r="A1881" s="3" t="str">
        <f>C1881&amp;COUNTIF($C$5:C1881,C1881)</f>
        <v>0</v>
      </c>
      <c r="B1881" s="78">
        <v>1877</v>
      </c>
      <c r="C1881" s="76"/>
      <c r="D1881" s="76"/>
      <c r="E1881" s="77"/>
    </row>
    <row r="1882" spans="1:5" ht="30" customHeight="1" x14ac:dyDescent="0.3">
      <c r="A1882" s="3" t="str">
        <f>C1882&amp;COUNTIF($C$5:C1882,C1882)</f>
        <v>0</v>
      </c>
      <c r="B1882" s="78">
        <v>1878</v>
      </c>
      <c r="C1882" s="76"/>
      <c r="D1882" s="76"/>
      <c r="E1882" s="77"/>
    </row>
    <row r="1883" spans="1:5" ht="30" customHeight="1" x14ac:dyDescent="0.3">
      <c r="A1883" s="3" t="str">
        <f>C1883&amp;COUNTIF($C$5:C1883,C1883)</f>
        <v>0</v>
      </c>
      <c r="B1883" s="78">
        <v>1879</v>
      </c>
      <c r="C1883" s="76"/>
      <c r="D1883" s="76"/>
      <c r="E1883" s="77"/>
    </row>
    <row r="1884" spans="1:5" ht="30" customHeight="1" x14ac:dyDescent="0.3">
      <c r="A1884" s="3" t="str">
        <f>C1884&amp;COUNTIF($C$5:C1884,C1884)</f>
        <v>0</v>
      </c>
      <c r="B1884" s="78">
        <v>1880</v>
      </c>
      <c r="C1884" s="76"/>
      <c r="D1884" s="76"/>
      <c r="E1884" s="77"/>
    </row>
    <row r="1885" spans="1:5" ht="30" customHeight="1" x14ac:dyDescent="0.3">
      <c r="A1885" s="3" t="str">
        <f>C1885&amp;COUNTIF($C$5:C1885,C1885)</f>
        <v>0</v>
      </c>
      <c r="B1885" s="78">
        <v>1881</v>
      </c>
      <c r="C1885" s="76"/>
      <c r="D1885" s="76"/>
      <c r="E1885" s="77"/>
    </row>
    <row r="1886" spans="1:5" ht="30" customHeight="1" x14ac:dyDescent="0.3">
      <c r="A1886" s="3" t="str">
        <f>C1886&amp;COUNTIF($C$5:C1886,C1886)</f>
        <v>0</v>
      </c>
      <c r="B1886" s="78">
        <v>1882</v>
      </c>
      <c r="C1886" s="76"/>
      <c r="D1886" s="76"/>
      <c r="E1886" s="77"/>
    </row>
    <row r="1887" spans="1:5" ht="30" customHeight="1" x14ac:dyDescent="0.3">
      <c r="A1887" s="3" t="str">
        <f>C1887&amp;COUNTIF($C$5:C1887,C1887)</f>
        <v>0</v>
      </c>
      <c r="B1887" s="78">
        <v>1883</v>
      </c>
      <c r="C1887" s="76"/>
      <c r="D1887" s="76"/>
      <c r="E1887" s="77"/>
    </row>
    <row r="1888" spans="1:5" ht="30" customHeight="1" x14ac:dyDescent="0.3">
      <c r="A1888" s="3" t="str">
        <f>C1888&amp;COUNTIF($C$5:C1888,C1888)</f>
        <v>0</v>
      </c>
      <c r="B1888" s="78">
        <v>1884</v>
      </c>
      <c r="C1888" s="76"/>
      <c r="D1888" s="76"/>
      <c r="E1888" s="77"/>
    </row>
    <row r="1889" spans="1:5" ht="30" customHeight="1" x14ac:dyDescent="0.3">
      <c r="A1889" s="3" t="str">
        <f>C1889&amp;COUNTIF($C$5:C1889,C1889)</f>
        <v>0</v>
      </c>
      <c r="B1889" s="78">
        <v>1885</v>
      </c>
      <c r="C1889" s="76"/>
      <c r="D1889" s="76"/>
      <c r="E1889" s="77"/>
    </row>
    <row r="1890" spans="1:5" ht="30" customHeight="1" x14ac:dyDescent="0.3">
      <c r="A1890" s="3" t="str">
        <f>C1890&amp;COUNTIF($C$5:C1890,C1890)</f>
        <v>0</v>
      </c>
      <c r="B1890" s="78">
        <v>1886</v>
      </c>
      <c r="C1890" s="76"/>
      <c r="D1890" s="76"/>
      <c r="E1890" s="77"/>
    </row>
    <row r="1891" spans="1:5" ht="30" customHeight="1" x14ac:dyDescent="0.3">
      <c r="A1891" s="3" t="str">
        <f>C1891&amp;COUNTIF($C$5:C1891,C1891)</f>
        <v>0</v>
      </c>
      <c r="B1891" s="78">
        <v>1887</v>
      </c>
      <c r="C1891" s="76"/>
      <c r="D1891" s="76"/>
      <c r="E1891" s="77"/>
    </row>
    <row r="1892" spans="1:5" ht="30" customHeight="1" x14ac:dyDescent="0.3">
      <c r="A1892" s="3" t="str">
        <f>C1892&amp;COUNTIF($C$5:C1892,C1892)</f>
        <v>0</v>
      </c>
      <c r="B1892" s="78">
        <v>1888</v>
      </c>
      <c r="C1892" s="76"/>
      <c r="D1892" s="76"/>
      <c r="E1892" s="77"/>
    </row>
    <row r="1893" spans="1:5" ht="30" customHeight="1" x14ac:dyDescent="0.3">
      <c r="A1893" s="3" t="str">
        <f>C1893&amp;COUNTIF($C$5:C1893,C1893)</f>
        <v>0</v>
      </c>
      <c r="B1893" s="78">
        <v>1889</v>
      </c>
      <c r="C1893" s="76"/>
      <c r="D1893" s="76"/>
      <c r="E1893" s="77"/>
    </row>
    <row r="1894" spans="1:5" ht="30" customHeight="1" x14ac:dyDescent="0.3">
      <c r="A1894" s="3" t="str">
        <f>C1894&amp;COUNTIF($C$5:C1894,C1894)</f>
        <v>0</v>
      </c>
      <c r="B1894" s="78">
        <v>1890</v>
      </c>
      <c r="C1894" s="76"/>
      <c r="D1894" s="76"/>
      <c r="E1894" s="77"/>
    </row>
    <row r="1895" spans="1:5" ht="30" customHeight="1" x14ac:dyDescent="0.3">
      <c r="A1895" s="3" t="str">
        <f>C1895&amp;COUNTIF($C$5:C1895,C1895)</f>
        <v>0</v>
      </c>
      <c r="B1895" s="78">
        <v>1891</v>
      </c>
      <c r="C1895" s="76"/>
      <c r="D1895" s="76"/>
      <c r="E1895" s="77"/>
    </row>
    <row r="1896" spans="1:5" ht="30" customHeight="1" x14ac:dyDescent="0.3">
      <c r="A1896" s="3" t="str">
        <f>C1896&amp;COUNTIF($C$5:C1896,C1896)</f>
        <v>0</v>
      </c>
      <c r="B1896" s="78">
        <v>1892</v>
      </c>
      <c r="C1896" s="76"/>
      <c r="D1896" s="76"/>
      <c r="E1896" s="77"/>
    </row>
    <row r="1897" spans="1:5" ht="30" customHeight="1" x14ac:dyDescent="0.3">
      <c r="A1897" s="3" t="str">
        <f>C1897&amp;COUNTIF($C$5:C1897,C1897)</f>
        <v>0</v>
      </c>
      <c r="B1897" s="78">
        <v>1893</v>
      </c>
      <c r="C1897" s="76"/>
      <c r="D1897" s="76"/>
      <c r="E1897" s="77"/>
    </row>
    <row r="1898" spans="1:5" ht="30" customHeight="1" x14ac:dyDescent="0.3">
      <c r="A1898" s="3" t="str">
        <f>C1898&amp;COUNTIF($C$5:C1898,C1898)</f>
        <v>0</v>
      </c>
      <c r="B1898" s="78">
        <v>1894</v>
      </c>
      <c r="C1898" s="76"/>
      <c r="D1898" s="76"/>
      <c r="E1898" s="77"/>
    </row>
    <row r="1899" spans="1:5" ht="30" customHeight="1" x14ac:dyDescent="0.3">
      <c r="A1899" s="3" t="str">
        <f>C1899&amp;COUNTIF($C$5:C1899,C1899)</f>
        <v>0</v>
      </c>
      <c r="B1899" s="78">
        <v>1895</v>
      </c>
      <c r="C1899" s="76"/>
      <c r="D1899" s="76"/>
      <c r="E1899" s="77"/>
    </row>
    <row r="1900" spans="1:5" ht="30" customHeight="1" x14ac:dyDescent="0.3">
      <c r="A1900" s="3" t="str">
        <f>C1900&amp;COUNTIF($C$5:C1900,C1900)</f>
        <v>0</v>
      </c>
      <c r="B1900" s="78">
        <v>1896</v>
      </c>
      <c r="C1900" s="76"/>
      <c r="D1900" s="76"/>
      <c r="E1900" s="77"/>
    </row>
    <row r="1901" spans="1:5" ht="30" customHeight="1" x14ac:dyDescent="0.3">
      <c r="A1901" s="3" t="str">
        <f>C1901&amp;COUNTIF($C$5:C1901,C1901)</f>
        <v>0</v>
      </c>
      <c r="B1901" s="78">
        <v>1897</v>
      </c>
      <c r="C1901" s="76"/>
      <c r="D1901" s="76"/>
      <c r="E1901" s="77"/>
    </row>
    <row r="1902" spans="1:5" ht="30" customHeight="1" x14ac:dyDescent="0.3">
      <c r="A1902" s="3" t="str">
        <f>C1902&amp;COUNTIF($C$5:C1902,C1902)</f>
        <v>0</v>
      </c>
      <c r="B1902" s="78">
        <v>1898</v>
      </c>
      <c r="C1902" s="76"/>
      <c r="D1902" s="76"/>
      <c r="E1902" s="77"/>
    </row>
    <row r="1903" spans="1:5" ht="30" customHeight="1" x14ac:dyDescent="0.3">
      <c r="A1903" s="3" t="str">
        <f>C1903&amp;COUNTIF($C$5:C1903,C1903)</f>
        <v>0</v>
      </c>
      <c r="B1903" s="78">
        <v>1899</v>
      </c>
      <c r="C1903" s="76"/>
      <c r="D1903" s="76"/>
      <c r="E1903" s="77"/>
    </row>
    <row r="1904" spans="1:5" ht="30" customHeight="1" x14ac:dyDescent="0.3">
      <c r="A1904" s="3" t="str">
        <f>C1904&amp;COUNTIF($C$5:C1904,C1904)</f>
        <v>0</v>
      </c>
      <c r="B1904" s="78">
        <v>1900</v>
      </c>
      <c r="C1904" s="76"/>
      <c r="D1904" s="76"/>
      <c r="E1904" s="77"/>
    </row>
    <row r="1905" spans="1:5" ht="30" customHeight="1" x14ac:dyDescent="0.3">
      <c r="A1905" s="3" t="str">
        <f>C1905&amp;COUNTIF($C$5:C1905,C1905)</f>
        <v>0</v>
      </c>
      <c r="B1905" s="78">
        <v>1901</v>
      </c>
      <c r="C1905" s="76"/>
      <c r="D1905" s="76"/>
      <c r="E1905" s="77"/>
    </row>
    <row r="1906" spans="1:5" ht="30" customHeight="1" x14ac:dyDescent="0.3">
      <c r="A1906" s="3" t="str">
        <f>C1906&amp;COUNTIF($C$5:C1906,C1906)</f>
        <v>0</v>
      </c>
      <c r="B1906" s="78">
        <v>1902</v>
      </c>
      <c r="C1906" s="76"/>
      <c r="D1906" s="76"/>
      <c r="E1906" s="77"/>
    </row>
    <row r="1907" spans="1:5" ht="30" customHeight="1" x14ac:dyDescent="0.3">
      <c r="A1907" s="3" t="str">
        <f>C1907&amp;COUNTIF($C$5:C1907,C1907)</f>
        <v>0</v>
      </c>
      <c r="B1907" s="78">
        <v>1903</v>
      </c>
      <c r="C1907" s="76"/>
      <c r="D1907" s="76"/>
      <c r="E1907" s="77"/>
    </row>
    <row r="1908" spans="1:5" ht="30" customHeight="1" x14ac:dyDescent="0.3">
      <c r="A1908" s="3" t="str">
        <f>C1908&amp;COUNTIF($C$5:C1908,C1908)</f>
        <v>0</v>
      </c>
      <c r="B1908" s="78">
        <v>1904</v>
      </c>
      <c r="C1908" s="76"/>
      <c r="D1908" s="76"/>
      <c r="E1908" s="77"/>
    </row>
    <row r="1909" spans="1:5" ht="30" customHeight="1" x14ac:dyDescent="0.3">
      <c r="A1909" s="3" t="str">
        <f>C1909&amp;COUNTIF($C$5:C1909,C1909)</f>
        <v>0</v>
      </c>
      <c r="B1909" s="78">
        <v>1905</v>
      </c>
      <c r="C1909" s="76"/>
      <c r="D1909" s="76"/>
      <c r="E1909" s="77"/>
    </row>
    <row r="1910" spans="1:5" ht="30" customHeight="1" x14ac:dyDescent="0.3">
      <c r="A1910" s="3" t="str">
        <f>C1910&amp;COUNTIF($C$5:C1910,C1910)</f>
        <v>0</v>
      </c>
      <c r="B1910" s="78">
        <v>1906</v>
      </c>
      <c r="C1910" s="76"/>
      <c r="D1910" s="76"/>
      <c r="E1910" s="77"/>
    </row>
    <row r="1911" spans="1:5" ht="30" customHeight="1" x14ac:dyDescent="0.3">
      <c r="A1911" s="3" t="str">
        <f>C1911&amp;COUNTIF($C$5:C1911,C1911)</f>
        <v>0</v>
      </c>
      <c r="B1911" s="78">
        <v>1907</v>
      </c>
      <c r="C1911" s="76"/>
      <c r="D1911" s="76"/>
      <c r="E1911" s="77"/>
    </row>
    <row r="1912" spans="1:5" ht="30" customHeight="1" x14ac:dyDescent="0.3">
      <c r="A1912" s="3" t="str">
        <f>C1912&amp;COUNTIF($C$5:C1912,C1912)</f>
        <v>0</v>
      </c>
      <c r="B1912" s="78">
        <v>1908</v>
      </c>
      <c r="C1912" s="76"/>
      <c r="D1912" s="76"/>
      <c r="E1912" s="77"/>
    </row>
    <row r="1913" spans="1:5" ht="30" customHeight="1" x14ac:dyDescent="0.3">
      <c r="A1913" s="3" t="str">
        <f>C1913&amp;COUNTIF($C$5:C1913,C1913)</f>
        <v>0</v>
      </c>
      <c r="B1913" s="78">
        <v>1909</v>
      </c>
      <c r="C1913" s="76"/>
      <c r="D1913" s="76"/>
      <c r="E1913" s="77"/>
    </row>
    <row r="1914" spans="1:5" ht="30" customHeight="1" x14ac:dyDescent="0.3">
      <c r="A1914" s="3" t="str">
        <f>C1914&amp;COUNTIF($C$5:C1914,C1914)</f>
        <v>0</v>
      </c>
      <c r="B1914" s="78">
        <v>1910</v>
      </c>
      <c r="C1914" s="76"/>
      <c r="D1914" s="76"/>
      <c r="E1914" s="77"/>
    </row>
    <row r="1915" spans="1:5" ht="30" customHeight="1" x14ac:dyDescent="0.3">
      <c r="A1915" s="3" t="str">
        <f>C1915&amp;COUNTIF($C$5:C1915,C1915)</f>
        <v>0</v>
      </c>
      <c r="B1915" s="78">
        <v>1911</v>
      </c>
      <c r="C1915" s="76"/>
      <c r="D1915" s="76"/>
      <c r="E1915" s="77"/>
    </row>
    <row r="1916" spans="1:5" ht="30" customHeight="1" x14ac:dyDescent="0.3">
      <c r="A1916" s="3" t="str">
        <f>C1916&amp;COUNTIF($C$5:C1916,C1916)</f>
        <v>0</v>
      </c>
      <c r="B1916" s="78">
        <v>1912</v>
      </c>
      <c r="C1916" s="76"/>
      <c r="D1916" s="76"/>
      <c r="E1916" s="77"/>
    </row>
    <row r="1917" spans="1:5" ht="30" customHeight="1" x14ac:dyDescent="0.3">
      <c r="A1917" s="3" t="str">
        <f>C1917&amp;COUNTIF($C$5:C1917,C1917)</f>
        <v>0</v>
      </c>
      <c r="B1917" s="78">
        <v>1913</v>
      </c>
      <c r="C1917" s="76"/>
      <c r="D1917" s="76"/>
      <c r="E1917" s="77"/>
    </row>
    <row r="1918" spans="1:5" ht="30" customHeight="1" x14ac:dyDescent="0.3">
      <c r="A1918" s="3" t="str">
        <f>C1918&amp;COUNTIF($C$5:C1918,C1918)</f>
        <v>0</v>
      </c>
      <c r="B1918" s="78">
        <v>1914</v>
      </c>
      <c r="C1918" s="76"/>
      <c r="D1918" s="76"/>
      <c r="E1918" s="77"/>
    </row>
    <row r="1919" spans="1:5" ht="30" customHeight="1" x14ac:dyDescent="0.3">
      <c r="A1919" s="3" t="str">
        <f>C1919&amp;COUNTIF($C$5:C1919,C1919)</f>
        <v>0</v>
      </c>
      <c r="B1919" s="78">
        <v>1915</v>
      </c>
      <c r="C1919" s="76"/>
      <c r="D1919" s="76"/>
      <c r="E1919" s="77"/>
    </row>
    <row r="1920" spans="1:5" ht="30" customHeight="1" x14ac:dyDescent="0.3">
      <c r="A1920" s="3" t="str">
        <f>C1920&amp;COUNTIF($C$5:C1920,C1920)</f>
        <v>0</v>
      </c>
      <c r="B1920" s="78">
        <v>1916</v>
      </c>
      <c r="C1920" s="76"/>
      <c r="D1920" s="76"/>
      <c r="E1920" s="77"/>
    </row>
    <row r="1921" spans="1:5" ht="30" customHeight="1" x14ac:dyDescent="0.3">
      <c r="A1921" s="3" t="str">
        <f>C1921&amp;COUNTIF($C$5:C1921,C1921)</f>
        <v>0</v>
      </c>
      <c r="B1921" s="78">
        <v>1917</v>
      </c>
      <c r="C1921" s="76"/>
      <c r="D1921" s="76"/>
      <c r="E1921" s="77"/>
    </row>
    <row r="1922" spans="1:5" ht="30" customHeight="1" x14ac:dyDescent="0.3">
      <c r="A1922" s="3" t="str">
        <f>C1922&amp;COUNTIF($C$5:C1922,C1922)</f>
        <v>0</v>
      </c>
      <c r="B1922" s="78">
        <v>1918</v>
      </c>
      <c r="C1922" s="76"/>
      <c r="D1922" s="76"/>
      <c r="E1922" s="77"/>
    </row>
    <row r="1923" spans="1:5" ht="30" customHeight="1" x14ac:dyDescent="0.3">
      <c r="A1923" s="3" t="str">
        <f>C1923&amp;COUNTIF($C$5:C1923,C1923)</f>
        <v>0</v>
      </c>
      <c r="B1923" s="78">
        <v>1919</v>
      </c>
      <c r="C1923" s="76"/>
      <c r="D1923" s="76"/>
      <c r="E1923" s="77"/>
    </row>
    <row r="1924" spans="1:5" ht="30" customHeight="1" x14ac:dyDescent="0.3">
      <c r="A1924" s="3" t="str">
        <f>C1924&amp;COUNTIF($C$5:C1924,C1924)</f>
        <v>0</v>
      </c>
      <c r="B1924" s="78">
        <v>1920</v>
      </c>
      <c r="C1924" s="76"/>
      <c r="D1924" s="76"/>
      <c r="E1924" s="77"/>
    </row>
    <row r="1925" spans="1:5" ht="30" customHeight="1" x14ac:dyDescent="0.3">
      <c r="A1925" s="3" t="str">
        <f>C1925&amp;COUNTIF($C$5:C1925,C1925)</f>
        <v>0</v>
      </c>
      <c r="B1925" s="78">
        <v>1921</v>
      </c>
      <c r="C1925" s="76"/>
      <c r="D1925" s="76"/>
      <c r="E1925" s="77"/>
    </row>
    <row r="1926" spans="1:5" ht="30" customHeight="1" x14ac:dyDescent="0.3">
      <c r="A1926" s="3" t="str">
        <f>C1926&amp;COUNTIF($C$5:C1926,C1926)</f>
        <v>0</v>
      </c>
      <c r="B1926" s="78">
        <v>1922</v>
      </c>
      <c r="C1926" s="76"/>
      <c r="D1926" s="76"/>
      <c r="E1926" s="77"/>
    </row>
    <row r="1927" spans="1:5" ht="30" customHeight="1" x14ac:dyDescent="0.3">
      <c r="A1927" s="3" t="str">
        <f>C1927&amp;COUNTIF($C$5:C1927,C1927)</f>
        <v>0</v>
      </c>
      <c r="B1927" s="78">
        <v>1923</v>
      </c>
      <c r="C1927" s="76"/>
      <c r="D1927" s="76"/>
      <c r="E1927" s="77"/>
    </row>
    <row r="1928" spans="1:5" ht="30" customHeight="1" x14ac:dyDescent="0.3">
      <c r="A1928" s="3" t="str">
        <f>C1928&amp;COUNTIF($C$5:C1928,C1928)</f>
        <v>0</v>
      </c>
      <c r="B1928" s="78">
        <v>1924</v>
      </c>
      <c r="C1928" s="76"/>
      <c r="D1928" s="76"/>
      <c r="E1928" s="77"/>
    </row>
    <row r="1929" spans="1:5" ht="30" customHeight="1" x14ac:dyDescent="0.3">
      <c r="A1929" s="3" t="str">
        <f>C1929&amp;COUNTIF($C$5:C1929,C1929)</f>
        <v>0</v>
      </c>
      <c r="B1929" s="78">
        <v>1925</v>
      </c>
      <c r="C1929" s="76"/>
      <c r="D1929" s="76"/>
      <c r="E1929" s="77"/>
    </row>
    <row r="1930" spans="1:5" ht="30" customHeight="1" x14ac:dyDescent="0.3">
      <c r="A1930" s="3" t="str">
        <f>C1930&amp;COUNTIF($C$5:C1930,C1930)</f>
        <v>0</v>
      </c>
      <c r="B1930" s="78">
        <v>1926</v>
      </c>
      <c r="C1930" s="76"/>
      <c r="D1930" s="76"/>
      <c r="E1930" s="77"/>
    </row>
    <row r="1931" spans="1:5" ht="30" customHeight="1" x14ac:dyDescent="0.3">
      <c r="A1931" s="3" t="str">
        <f>C1931&amp;COUNTIF($C$5:C1931,C1931)</f>
        <v>0</v>
      </c>
      <c r="B1931" s="78">
        <v>1927</v>
      </c>
      <c r="C1931" s="76"/>
      <c r="D1931" s="76"/>
      <c r="E1931" s="77"/>
    </row>
    <row r="1932" spans="1:5" ht="30" customHeight="1" x14ac:dyDescent="0.3">
      <c r="A1932" s="3" t="str">
        <f>C1932&amp;COUNTIF($C$5:C1932,C1932)</f>
        <v>0</v>
      </c>
      <c r="B1932" s="78">
        <v>1928</v>
      </c>
      <c r="C1932" s="76"/>
      <c r="D1932" s="76"/>
      <c r="E1932" s="77"/>
    </row>
    <row r="1933" spans="1:5" ht="30" customHeight="1" x14ac:dyDescent="0.3">
      <c r="A1933" s="3" t="str">
        <f>C1933&amp;COUNTIF($C$5:C1933,C1933)</f>
        <v>0</v>
      </c>
      <c r="B1933" s="78">
        <v>1929</v>
      </c>
      <c r="C1933" s="76"/>
      <c r="D1933" s="76"/>
      <c r="E1933" s="77"/>
    </row>
    <row r="1934" spans="1:5" ht="30" customHeight="1" x14ac:dyDescent="0.3">
      <c r="A1934" s="3" t="str">
        <f>C1934&amp;COUNTIF($C$5:C1934,C1934)</f>
        <v>0</v>
      </c>
      <c r="B1934" s="78">
        <v>1930</v>
      </c>
      <c r="C1934" s="76"/>
      <c r="D1934" s="76"/>
      <c r="E1934" s="77"/>
    </row>
    <row r="1935" spans="1:5" ht="30" customHeight="1" x14ac:dyDescent="0.3">
      <c r="A1935" s="3" t="str">
        <f>C1935&amp;COUNTIF($C$5:C1935,C1935)</f>
        <v>0</v>
      </c>
      <c r="B1935" s="78">
        <v>1931</v>
      </c>
      <c r="C1935" s="76"/>
      <c r="D1935" s="76"/>
      <c r="E1935" s="77"/>
    </row>
    <row r="1936" spans="1:5" ht="30" customHeight="1" x14ac:dyDescent="0.3">
      <c r="A1936" s="3" t="str">
        <f>C1936&amp;COUNTIF($C$5:C1936,C1936)</f>
        <v>0</v>
      </c>
      <c r="B1936" s="78">
        <v>1932</v>
      </c>
      <c r="C1936" s="76"/>
      <c r="D1936" s="76"/>
      <c r="E1936" s="77"/>
    </row>
    <row r="1937" spans="1:5" ht="30" customHeight="1" x14ac:dyDescent="0.3">
      <c r="A1937" s="3" t="str">
        <f>C1937&amp;COUNTIF($C$5:C1937,C1937)</f>
        <v>0</v>
      </c>
      <c r="B1937" s="78">
        <v>1933</v>
      </c>
      <c r="C1937" s="76"/>
      <c r="D1937" s="76"/>
      <c r="E1937" s="77"/>
    </row>
    <row r="1938" spans="1:5" ht="30" customHeight="1" x14ac:dyDescent="0.3">
      <c r="A1938" s="3" t="str">
        <f>C1938&amp;COUNTIF($C$5:C1938,C1938)</f>
        <v>0</v>
      </c>
      <c r="B1938" s="78">
        <v>1934</v>
      </c>
      <c r="C1938" s="76"/>
      <c r="D1938" s="76"/>
      <c r="E1938" s="77"/>
    </row>
    <row r="1939" spans="1:5" ht="30" customHeight="1" x14ac:dyDescent="0.3">
      <c r="A1939" s="3" t="str">
        <f>C1939&amp;COUNTIF($C$5:C1939,C1939)</f>
        <v>0</v>
      </c>
      <c r="B1939" s="78">
        <v>1935</v>
      </c>
      <c r="C1939" s="76"/>
      <c r="D1939" s="76"/>
      <c r="E1939" s="77"/>
    </row>
    <row r="1940" spans="1:5" ht="30" customHeight="1" x14ac:dyDescent="0.3">
      <c r="A1940" s="3" t="str">
        <f>C1940&amp;COUNTIF($C$5:C1940,C1940)</f>
        <v>0</v>
      </c>
      <c r="B1940" s="78">
        <v>1936</v>
      </c>
      <c r="C1940" s="76"/>
      <c r="D1940" s="76"/>
      <c r="E1940" s="77"/>
    </row>
    <row r="1941" spans="1:5" ht="30" customHeight="1" x14ac:dyDescent="0.3">
      <c r="A1941" s="3" t="str">
        <f>C1941&amp;COUNTIF($C$5:C1941,C1941)</f>
        <v>0</v>
      </c>
      <c r="B1941" s="78">
        <v>1937</v>
      </c>
      <c r="C1941" s="76"/>
      <c r="D1941" s="76"/>
      <c r="E1941" s="77"/>
    </row>
    <row r="1942" spans="1:5" ht="30" customHeight="1" x14ac:dyDescent="0.3">
      <c r="A1942" s="3" t="str">
        <f>C1942&amp;COUNTIF($C$5:C1942,C1942)</f>
        <v>0</v>
      </c>
      <c r="B1942" s="78">
        <v>1938</v>
      </c>
      <c r="C1942" s="76"/>
      <c r="D1942" s="76"/>
      <c r="E1942" s="77"/>
    </row>
    <row r="1943" spans="1:5" ht="30" customHeight="1" x14ac:dyDescent="0.3">
      <c r="A1943" s="3" t="str">
        <f>C1943&amp;COUNTIF($C$5:C1943,C1943)</f>
        <v>0</v>
      </c>
      <c r="B1943" s="78">
        <v>1939</v>
      </c>
      <c r="C1943" s="76"/>
      <c r="D1943" s="76"/>
      <c r="E1943" s="77"/>
    </row>
    <row r="1944" spans="1:5" ht="30" customHeight="1" x14ac:dyDescent="0.3">
      <c r="A1944" s="3" t="str">
        <f>C1944&amp;COUNTIF($C$5:C1944,C1944)</f>
        <v>0</v>
      </c>
      <c r="B1944" s="78">
        <v>1940</v>
      </c>
      <c r="C1944" s="76"/>
      <c r="D1944" s="76"/>
      <c r="E1944" s="77"/>
    </row>
    <row r="1945" spans="1:5" ht="30" customHeight="1" x14ac:dyDescent="0.3">
      <c r="A1945" s="3" t="str">
        <f>C1945&amp;COUNTIF($C$5:C1945,C1945)</f>
        <v>0</v>
      </c>
      <c r="B1945" s="78">
        <v>1941</v>
      </c>
      <c r="C1945" s="76"/>
      <c r="D1945" s="76"/>
      <c r="E1945" s="77"/>
    </row>
    <row r="1946" spans="1:5" ht="30" customHeight="1" x14ac:dyDescent="0.3">
      <c r="A1946" s="3" t="str">
        <f>C1946&amp;COUNTIF($C$5:C1946,C1946)</f>
        <v>0</v>
      </c>
      <c r="B1946" s="78">
        <v>1942</v>
      </c>
      <c r="C1946" s="76"/>
      <c r="D1946" s="76"/>
      <c r="E1946" s="77"/>
    </row>
    <row r="1947" spans="1:5" ht="30" customHeight="1" x14ac:dyDescent="0.3">
      <c r="A1947" s="3" t="str">
        <f>C1947&amp;COUNTIF($C$5:C1947,C1947)</f>
        <v>0</v>
      </c>
      <c r="B1947" s="78">
        <v>1943</v>
      </c>
      <c r="C1947" s="76"/>
      <c r="D1947" s="76"/>
      <c r="E1947" s="77"/>
    </row>
    <row r="1948" spans="1:5" ht="30" customHeight="1" x14ac:dyDescent="0.3">
      <c r="A1948" s="3" t="str">
        <f>C1948&amp;COUNTIF($C$5:C1948,C1948)</f>
        <v>0</v>
      </c>
      <c r="B1948" s="78">
        <v>1944</v>
      </c>
      <c r="C1948" s="76"/>
      <c r="D1948" s="76"/>
      <c r="E1948" s="77"/>
    </row>
    <row r="1949" spans="1:5" ht="30" customHeight="1" x14ac:dyDescent="0.3">
      <c r="A1949" s="3" t="str">
        <f>C1949&amp;COUNTIF($C$5:C1949,C1949)</f>
        <v>0</v>
      </c>
      <c r="B1949" s="78">
        <v>1945</v>
      </c>
      <c r="C1949" s="76"/>
      <c r="D1949" s="76"/>
      <c r="E1949" s="77"/>
    </row>
    <row r="1950" spans="1:5" ht="30" customHeight="1" x14ac:dyDescent="0.3">
      <c r="A1950" s="3" t="str">
        <f>C1950&amp;COUNTIF($C$5:C1950,C1950)</f>
        <v>0</v>
      </c>
      <c r="B1950" s="78">
        <v>1946</v>
      </c>
      <c r="C1950" s="76"/>
      <c r="D1950" s="76"/>
      <c r="E1950" s="77"/>
    </row>
    <row r="1951" spans="1:5" ht="30" customHeight="1" x14ac:dyDescent="0.3">
      <c r="A1951" s="3" t="str">
        <f>C1951&amp;COUNTIF($C$5:C1951,C1951)</f>
        <v>0</v>
      </c>
      <c r="B1951" s="78">
        <v>1947</v>
      </c>
      <c r="C1951" s="76"/>
      <c r="D1951" s="76"/>
      <c r="E1951" s="77"/>
    </row>
    <row r="1952" spans="1:5" ht="30" customHeight="1" x14ac:dyDescent="0.3">
      <c r="A1952" s="3" t="str">
        <f>C1952&amp;COUNTIF($C$5:C1952,C1952)</f>
        <v>0</v>
      </c>
      <c r="B1952" s="78">
        <v>1948</v>
      </c>
      <c r="C1952" s="76"/>
      <c r="D1952" s="76"/>
      <c r="E1952" s="77"/>
    </row>
    <row r="1953" spans="1:5" ht="30" customHeight="1" x14ac:dyDescent="0.3">
      <c r="A1953" s="3" t="str">
        <f>C1953&amp;COUNTIF($C$5:C1953,C1953)</f>
        <v>0</v>
      </c>
      <c r="B1953" s="78">
        <v>1949</v>
      </c>
      <c r="C1953" s="76"/>
      <c r="D1953" s="76"/>
      <c r="E1953" s="77"/>
    </row>
    <row r="1954" spans="1:5" ht="30" customHeight="1" x14ac:dyDescent="0.3">
      <c r="A1954" s="3" t="str">
        <f>C1954&amp;COUNTIF($C$5:C1954,C1954)</f>
        <v>0</v>
      </c>
      <c r="B1954" s="78">
        <v>1950</v>
      </c>
      <c r="C1954" s="76"/>
      <c r="D1954" s="76"/>
      <c r="E1954" s="77"/>
    </row>
    <row r="1955" spans="1:5" ht="30" customHeight="1" x14ac:dyDescent="0.3">
      <c r="A1955" s="3" t="str">
        <f>C1955&amp;COUNTIF($C$5:C1955,C1955)</f>
        <v>0</v>
      </c>
      <c r="B1955" s="78">
        <v>1951</v>
      </c>
      <c r="C1955" s="76"/>
      <c r="D1955" s="76"/>
      <c r="E1955" s="77"/>
    </row>
    <row r="1956" spans="1:5" ht="30" customHeight="1" x14ac:dyDescent="0.3">
      <c r="A1956" s="3" t="str">
        <f>C1956&amp;COUNTIF($C$5:C1956,C1956)</f>
        <v>0</v>
      </c>
      <c r="B1956" s="78">
        <v>1952</v>
      </c>
      <c r="C1956" s="76"/>
      <c r="D1956" s="76"/>
      <c r="E1956" s="77"/>
    </row>
    <row r="1957" spans="1:5" ht="30" customHeight="1" x14ac:dyDescent="0.3">
      <c r="A1957" s="3" t="str">
        <f>C1957&amp;COUNTIF($C$5:C1957,C1957)</f>
        <v>0</v>
      </c>
      <c r="B1957" s="78">
        <v>1953</v>
      </c>
      <c r="C1957" s="76"/>
      <c r="D1957" s="76"/>
      <c r="E1957" s="77"/>
    </row>
    <row r="1958" spans="1:5" ht="30" customHeight="1" x14ac:dyDescent="0.3">
      <c r="A1958" s="3" t="str">
        <f>C1958&amp;COUNTIF($C$5:C1958,C1958)</f>
        <v>0</v>
      </c>
      <c r="B1958" s="78">
        <v>1954</v>
      </c>
      <c r="C1958" s="76"/>
      <c r="D1958" s="76"/>
      <c r="E1958" s="77"/>
    </row>
    <row r="1959" spans="1:5" ht="30" customHeight="1" x14ac:dyDescent="0.3">
      <c r="A1959" s="3" t="str">
        <f>C1959&amp;COUNTIF($C$5:C1959,C1959)</f>
        <v>0</v>
      </c>
      <c r="B1959" s="78">
        <v>1955</v>
      </c>
      <c r="C1959" s="76"/>
      <c r="D1959" s="76"/>
      <c r="E1959" s="77"/>
    </row>
    <row r="1960" spans="1:5" ht="30" customHeight="1" x14ac:dyDescent="0.3">
      <c r="A1960" s="3" t="str">
        <f>C1960&amp;COUNTIF($C$5:C1960,C1960)</f>
        <v>0</v>
      </c>
      <c r="B1960" s="78">
        <v>1956</v>
      </c>
      <c r="C1960" s="76"/>
      <c r="D1960" s="76"/>
      <c r="E1960" s="77"/>
    </row>
    <row r="1961" spans="1:5" ht="30" customHeight="1" x14ac:dyDescent="0.3">
      <c r="A1961" s="3" t="str">
        <f>C1961&amp;COUNTIF($C$5:C1961,C1961)</f>
        <v>0</v>
      </c>
      <c r="B1961" s="78">
        <v>1957</v>
      </c>
      <c r="C1961" s="76"/>
      <c r="D1961" s="76"/>
      <c r="E1961" s="77"/>
    </row>
    <row r="1962" spans="1:5" ht="30" customHeight="1" x14ac:dyDescent="0.3">
      <c r="A1962" s="3" t="str">
        <f>C1962&amp;COUNTIF($C$5:C1962,C1962)</f>
        <v>0</v>
      </c>
      <c r="B1962" s="78">
        <v>1958</v>
      </c>
      <c r="C1962" s="76"/>
      <c r="D1962" s="76"/>
      <c r="E1962" s="77"/>
    </row>
    <row r="1963" spans="1:5" ht="30" customHeight="1" x14ac:dyDescent="0.3">
      <c r="A1963" s="3" t="str">
        <f>C1963&amp;COUNTIF($C$5:C1963,C1963)</f>
        <v>0</v>
      </c>
      <c r="B1963" s="78">
        <v>1959</v>
      </c>
      <c r="C1963" s="76"/>
      <c r="D1963" s="76"/>
      <c r="E1963" s="77"/>
    </row>
    <row r="1964" spans="1:5" ht="30" customHeight="1" x14ac:dyDescent="0.3">
      <c r="A1964" s="3" t="str">
        <f>C1964&amp;COUNTIF($C$5:C1964,C1964)</f>
        <v>0</v>
      </c>
      <c r="B1964" s="78">
        <v>1960</v>
      </c>
      <c r="C1964" s="76"/>
      <c r="D1964" s="76"/>
      <c r="E1964" s="77"/>
    </row>
    <row r="1965" spans="1:5" ht="30" customHeight="1" x14ac:dyDescent="0.3">
      <c r="A1965" s="3" t="str">
        <f>C1965&amp;COUNTIF($C$5:C1965,C1965)</f>
        <v>0</v>
      </c>
      <c r="B1965" s="78">
        <v>1961</v>
      </c>
      <c r="C1965" s="76"/>
      <c r="D1965" s="76"/>
      <c r="E1965" s="77"/>
    </row>
    <row r="1966" spans="1:5" ht="30" customHeight="1" x14ac:dyDescent="0.3">
      <c r="A1966" s="3" t="str">
        <f>C1966&amp;COUNTIF($C$5:C1966,C1966)</f>
        <v>0</v>
      </c>
      <c r="B1966" s="78">
        <v>1962</v>
      </c>
      <c r="C1966" s="76"/>
      <c r="D1966" s="76"/>
      <c r="E1966" s="77"/>
    </row>
    <row r="1967" spans="1:5" ht="30" customHeight="1" x14ac:dyDescent="0.3">
      <c r="A1967" s="3" t="str">
        <f>C1967&amp;COUNTIF($C$5:C1967,C1967)</f>
        <v>0</v>
      </c>
      <c r="B1967" s="78">
        <v>1963</v>
      </c>
      <c r="C1967" s="76"/>
      <c r="D1967" s="76"/>
      <c r="E1967" s="77"/>
    </row>
    <row r="1968" spans="1:5" ht="30" customHeight="1" x14ac:dyDescent="0.3">
      <c r="A1968" s="3" t="str">
        <f>C1968&amp;COUNTIF($C$5:C1968,C1968)</f>
        <v>0</v>
      </c>
      <c r="B1968" s="78">
        <v>1964</v>
      </c>
      <c r="C1968" s="76"/>
      <c r="D1968" s="76"/>
      <c r="E1968" s="77"/>
    </row>
    <row r="1969" spans="1:5" ht="30" customHeight="1" x14ac:dyDescent="0.3">
      <c r="A1969" s="3" t="str">
        <f>C1969&amp;COUNTIF($C$5:C1969,C1969)</f>
        <v>0</v>
      </c>
      <c r="B1969" s="78">
        <v>1965</v>
      </c>
      <c r="C1969" s="76"/>
      <c r="D1969" s="76"/>
      <c r="E1969" s="77"/>
    </row>
    <row r="1970" spans="1:5" ht="30" customHeight="1" x14ac:dyDescent="0.3">
      <c r="A1970" s="3" t="str">
        <f>C1970&amp;COUNTIF($C$5:C1970,C1970)</f>
        <v>0</v>
      </c>
      <c r="B1970" s="78">
        <v>1966</v>
      </c>
      <c r="C1970" s="76"/>
      <c r="D1970" s="76"/>
      <c r="E1970" s="77"/>
    </row>
    <row r="1971" spans="1:5" ht="30" customHeight="1" x14ac:dyDescent="0.3">
      <c r="A1971" s="3" t="str">
        <f>C1971&amp;COUNTIF($C$5:C1971,C1971)</f>
        <v>0</v>
      </c>
      <c r="B1971" s="78">
        <v>1967</v>
      </c>
      <c r="C1971" s="76"/>
      <c r="D1971" s="76"/>
      <c r="E1971" s="77"/>
    </row>
    <row r="1972" spans="1:5" ht="30" customHeight="1" x14ac:dyDescent="0.3">
      <c r="A1972" s="3" t="str">
        <f>C1972&amp;COUNTIF($C$5:C1972,C1972)</f>
        <v>0</v>
      </c>
      <c r="B1972" s="78">
        <v>1968</v>
      </c>
      <c r="C1972" s="76"/>
      <c r="D1972" s="76"/>
      <c r="E1972" s="77"/>
    </row>
    <row r="1973" spans="1:5" ht="30" customHeight="1" x14ac:dyDescent="0.3">
      <c r="A1973" s="3" t="str">
        <f>C1973&amp;COUNTIF($C$5:C1973,C1973)</f>
        <v>0</v>
      </c>
      <c r="B1973" s="78">
        <v>1969</v>
      </c>
      <c r="C1973" s="76"/>
      <c r="D1973" s="76"/>
      <c r="E1973" s="77"/>
    </row>
    <row r="1974" spans="1:5" ht="30" customHeight="1" x14ac:dyDescent="0.3">
      <c r="A1974" s="3" t="str">
        <f>C1974&amp;COUNTIF($C$5:C1974,C1974)</f>
        <v>0</v>
      </c>
      <c r="B1974" s="78">
        <v>1970</v>
      </c>
      <c r="C1974" s="76"/>
      <c r="D1974" s="76"/>
      <c r="E1974" s="77"/>
    </row>
    <row r="1975" spans="1:5" ht="30" customHeight="1" x14ac:dyDescent="0.3">
      <c r="A1975" s="3" t="str">
        <f>C1975&amp;COUNTIF($C$5:C1975,C1975)</f>
        <v>0</v>
      </c>
      <c r="B1975" s="78">
        <v>1971</v>
      </c>
      <c r="C1975" s="76"/>
      <c r="D1975" s="76"/>
      <c r="E1975" s="77"/>
    </row>
    <row r="1976" spans="1:5" ht="30" customHeight="1" x14ac:dyDescent="0.3">
      <c r="A1976" s="3" t="str">
        <f>C1976&amp;COUNTIF($C$5:C1976,C1976)</f>
        <v>0</v>
      </c>
      <c r="B1976" s="78">
        <v>1972</v>
      </c>
      <c r="C1976" s="76"/>
      <c r="D1976" s="76"/>
      <c r="E1976" s="77"/>
    </row>
    <row r="1977" spans="1:5" ht="30" customHeight="1" x14ac:dyDescent="0.3">
      <c r="A1977" s="3" t="str">
        <f>C1977&amp;COUNTIF($C$5:C1977,C1977)</f>
        <v>0</v>
      </c>
      <c r="B1977" s="78">
        <v>1973</v>
      </c>
      <c r="C1977" s="76"/>
      <c r="D1977" s="76"/>
      <c r="E1977" s="77"/>
    </row>
    <row r="1978" spans="1:5" ht="30" customHeight="1" x14ac:dyDescent="0.3">
      <c r="A1978" s="3" t="str">
        <f>C1978&amp;COUNTIF($C$5:C1978,C1978)</f>
        <v>0</v>
      </c>
      <c r="B1978" s="78">
        <v>1974</v>
      </c>
      <c r="C1978" s="76"/>
      <c r="D1978" s="76"/>
      <c r="E1978" s="77"/>
    </row>
    <row r="1979" spans="1:5" ht="30" customHeight="1" x14ac:dyDescent="0.3">
      <c r="A1979" s="3" t="str">
        <f>C1979&amp;COUNTIF($C$5:C1979,C1979)</f>
        <v>0</v>
      </c>
      <c r="B1979" s="78">
        <v>1975</v>
      </c>
      <c r="C1979" s="76"/>
      <c r="D1979" s="76"/>
      <c r="E1979" s="77"/>
    </row>
    <row r="1980" spans="1:5" ht="30" customHeight="1" x14ac:dyDescent="0.3">
      <c r="A1980" s="3" t="str">
        <f>C1980&amp;COUNTIF($C$5:C1980,C1980)</f>
        <v>0</v>
      </c>
      <c r="B1980" s="78">
        <v>1976</v>
      </c>
      <c r="C1980" s="76"/>
      <c r="D1980" s="76"/>
      <c r="E1980" s="77"/>
    </row>
    <row r="1981" spans="1:5" ht="30" customHeight="1" x14ac:dyDescent="0.3">
      <c r="A1981" s="3" t="str">
        <f>C1981&amp;COUNTIF($C$5:C1981,C1981)</f>
        <v>0</v>
      </c>
      <c r="B1981" s="78">
        <v>1977</v>
      </c>
      <c r="C1981" s="76"/>
      <c r="D1981" s="76"/>
      <c r="E1981" s="77"/>
    </row>
    <row r="1982" spans="1:5" ht="30" customHeight="1" x14ac:dyDescent="0.3">
      <c r="A1982" s="3" t="str">
        <f>C1982&amp;COUNTIF($C$5:C1982,C1982)</f>
        <v>0</v>
      </c>
      <c r="B1982" s="78">
        <v>1978</v>
      </c>
      <c r="C1982" s="76"/>
      <c r="D1982" s="76"/>
      <c r="E1982" s="77"/>
    </row>
    <row r="1983" spans="1:5" ht="30" customHeight="1" x14ac:dyDescent="0.3">
      <c r="A1983" s="3" t="str">
        <f>C1983&amp;COUNTIF($C$5:C1983,C1983)</f>
        <v>0</v>
      </c>
      <c r="B1983" s="78">
        <v>1979</v>
      </c>
      <c r="C1983" s="76"/>
      <c r="D1983" s="76"/>
      <c r="E1983" s="77"/>
    </row>
    <row r="1984" spans="1:5" ht="30" customHeight="1" x14ac:dyDescent="0.3">
      <c r="A1984" s="3" t="str">
        <f>C1984&amp;COUNTIF($C$5:C1984,C1984)</f>
        <v>0</v>
      </c>
      <c r="B1984" s="78">
        <v>1980</v>
      </c>
      <c r="C1984" s="76"/>
      <c r="D1984" s="76"/>
      <c r="E1984" s="77"/>
    </row>
    <row r="1985" spans="1:5" ht="30" customHeight="1" x14ac:dyDescent="0.3">
      <c r="A1985" s="3" t="str">
        <f>C1985&amp;COUNTIF($C$5:C1985,C1985)</f>
        <v>0</v>
      </c>
      <c r="B1985" s="78">
        <v>1981</v>
      </c>
      <c r="C1985" s="76"/>
      <c r="D1985" s="76"/>
      <c r="E1985" s="77"/>
    </row>
    <row r="1986" spans="1:5" ht="30" customHeight="1" x14ac:dyDescent="0.3">
      <c r="A1986" s="3" t="str">
        <f>C1986&amp;COUNTIF($C$5:C1986,C1986)</f>
        <v>0</v>
      </c>
      <c r="B1986" s="78">
        <v>1982</v>
      </c>
      <c r="C1986" s="76"/>
      <c r="D1986" s="76"/>
      <c r="E1986" s="77"/>
    </row>
    <row r="1987" spans="1:5" ht="30" customHeight="1" x14ac:dyDescent="0.3">
      <c r="A1987" s="3" t="str">
        <f>C1987&amp;COUNTIF($C$5:C1987,C1987)</f>
        <v>0</v>
      </c>
      <c r="B1987" s="78">
        <v>1983</v>
      </c>
      <c r="C1987" s="76"/>
      <c r="D1987" s="76"/>
      <c r="E1987" s="77"/>
    </row>
    <row r="1988" spans="1:5" ht="30" customHeight="1" x14ac:dyDescent="0.3">
      <c r="A1988" s="3" t="str">
        <f>C1988&amp;COUNTIF($C$5:C1988,C1988)</f>
        <v>0</v>
      </c>
      <c r="B1988" s="78">
        <v>1984</v>
      </c>
      <c r="C1988" s="76"/>
      <c r="D1988" s="76"/>
      <c r="E1988" s="77"/>
    </row>
    <row r="1989" spans="1:5" ht="30" customHeight="1" x14ac:dyDescent="0.3">
      <c r="A1989" s="3" t="str">
        <f>C1989&amp;COUNTIF($C$5:C1989,C1989)</f>
        <v>0</v>
      </c>
      <c r="B1989" s="78">
        <v>1985</v>
      </c>
      <c r="C1989" s="76"/>
      <c r="D1989" s="76"/>
      <c r="E1989" s="77"/>
    </row>
    <row r="1990" spans="1:5" ht="30" customHeight="1" x14ac:dyDescent="0.3">
      <c r="A1990" s="3" t="str">
        <f>C1990&amp;COUNTIF($C$5:C1990,C1990)</f>
        <v>0</v>
      </c>
      <c r="B1990" s="78">
        <v>1986</v>
      </c>
      <c r="C1990" s="76"/>
      <c r="D1990" s="76"/>
      <c r="E1990" s="77"/>
    </row>
    <row r="1991" spans="1:5" ht="30" customHeight="1" x14ac:dyDescent="0.3">
      <c r="A1991" s="3" t="str">
        <f>C1991&amp;COUNTIF($C$5:C1991,C1991)</f>
        <v>0</v>
      </c>
      <c r="B1991" s="78">
        <v>1987</v>
      </c>
      <c r="C1991" s="76"/>
      <c r="D1991" s="76"/>
      <c r="E1991" s="77"/>
    </row>
    <row r="1992" spans="1:5" ht="30" customHeight="1" x14ac:dyDescent="0.3">
      <c r="A1992" s="3" t="str">
        <f>C1992&amp;COUNTIF($C$5:C1992,C1992)</f>
        <v>0</v>
      </c>
      <c r="B1992" s="78">
        <v>1988</v>
      </c>
      <c r="C1992" s="76"/>
      <c r="D1992" s="76"/>
      <c r="E1992" s="77"/>
    </row>
    <row r="1993" spans="1:5" ht="30" customHeight="1" x14ac:dyDescent="0.3">
      <c r="A1993" s="3" t="str">
        <f>C1993&amp;COUNTIF($C$5:C1993,C1993)</f>
        <v>0</v>
      </c>
      <c r="B1993" s="78">
        <v>1989</v>
      </c>
      <c r="C1993" s="76"/>
      <c r="D1993" s="76"/>
      <c r="E1993" s="77"/>
    </row>
    <row r="1994" spans="1:5" ht="30" customHeight="1" x14ac:dyDescent="0.3">
      <c r="A1994" s="3" t="str">
        <f>C1994&amp;COUNTIF($C$5:C1994,C1994)</f>
        <v>0</v>
      </c>
      <c r="B1994" s="78">
        <v>1990</v>
      </c>
      <c r="C1994" s="76"/>
      <c r="D1994" s="76"/>
      <c r="E1994" s="77"/>
    </row>
    <row r="1995" spans="1:5" ht="30" customHeight="1" x14ac:dyDescent="0.3">
      <c r="A1995" s="3" t="str">
        <f>C1995&amp;COUNTIF($C$5:C1995,C1995)</f>
        <v>0</v>
      </c>
      <c r="B1995" s="78">
        <v>1991</v>
      </c>
      <c r="C1995" s="76"/>
      <c r="D1995" s="76"/>
      <c r="E1995" s="77"/>
    </row>
    <row r="1996" spans="1:5" ht="30" customHeight="1" x14ac:dyDescent="0.3">
      <c r="A1996" s="3" t="str">
        <f>C1996&amp;COUNTIF($C$5:C1996,C1996)</f>
        <v>0</v>
      </c>
      <c r="B1996" s="78">
        <v>1992</v>
      </c>
      <c r="C1996" s="76"/>
      <c r="D1996" s="76"/>
      <c r="E1996" s="77"/>
    </row>
    <row r="1997" spans="1:5" ht="30" customHeight="1" x14ac:dyDescent="0.3">
      <c r="A1997" s="3" t="str">
        <f>C1997&amp;COUNTIF($C$5:C1997,C1997)</f>
        <v>0</v>
      </c>
      <c r="B1997" s="78">
        <v>1993</v>
      </c>
      <c r="C1997" s="76"/>
      <c r="D1997" s="76"/>
      <c r="E1997" s="77"/>
    </row>
    <row r="1998" spans="1:5" ht="30" customHeight="1" x14ac:dyDescent="0.3">
      <c r="A1998" s="3" t="str">
        <f>C1998&amp;COUNTIF($C$5:C1998,C1998)</f>
        <v>0</v>
      </c>
      <c r="B1998" s="78">
        <v>1994</v>
      </c>
      <c r="C1998" s="76"/>
      <c r="D1998" s="76"/>
      <c r="E1998" s="77"/>
    </row>
    <row r="1999" spans="1:5" ht="30" customHeight="1" x14ac:dyDescent="0.3">
      <c r="A1999" s="3" t="str">
        <f>C1999&amp;COUNTIF($C$5:C1999,C1999)</f>
        <v>0</v>
      </c>
      <c r="B1999" s="78">
        <v>1995</v>
      </c>
      <c r="C1999" s="76"/>
      <c r="D1999" s="76"/>
      <c r="E1999" s="77"/>
    </row>
    <row r="2000" spans="1:5" ht="30" customHeight="1" x14ac:dyDescent="0.3">
      <c r="A2000" s="3" t="str">
        <f>C2000&amp;COUNTIF($C$5:C2000,C2000)</f>
        <v>0</v>
      </c>
      <c r="B2000" s="78">
        <v>1996</v>
      </c>
      <c r="C2000" s="76"/>
      <c r="D2000" s="76"/>
      <c r="E2000" s="77"/>
    </row>
    <row r="2001" spans="1:5" ht="30" customHeight="1" x14ac:dyDescent="0.3">
      <c r="A2001" s="3" t="str">
        <f>C2001&amp;COUNTIF($C$5:C2001,C2001)</f>
        <v>0</v>
      </c>
      <c r="B2001" s="78">
        <v>1997</v>
      </c>
      <c r="C2001" s="76"/>
      <c r="D2001" s="76"/>
      <c r="E2001" s="77"/>
    </row>
    <row r="2002" spans="1:5" ht="30" customHeight="1" x14ac:dyDescent="0.3">
      <c r="A2002" s="3" t="str">
        <f>C2002&amp;COUNTIF($C$5:C2002,C2002)</f>
        <v>0</v>
      </c>
      <c r="B2002" s="78">
        <v>1998</v>
      </c>
      <c r="C2002" s="76"/>
      <c r="D2002" s="76"/>
      <c r="E2002" s="77"/>
    </row>
    <row r="2003" spans="1:5" ht="30" customHeight="1" x14ac:dyDescent="0.3">
      <c r="A2003" s="3" t="str">
        <f>C2003&amp;COUNTIF($C$5:C2003,C2003)</f>
        <v>0</v>
      </c>
      <c r="B2003" s="78">
        <v>1999</v>
      </c>
      <c r="C2003" s="76"/>
      <c r="D2003" s="76"/>
      <c r="E2003" s="77"/>
    </row>
    <row r="2004" spans="1:5" ht="30" customHeight="1" x14ac:dyDescent="0.3">
      <c r="A2004" s="3" t="str">
        <f>C2004&amp;COUNTIF($C$5:C2004,C2004)</f>
        <v>0</v>
      </c>
      <c r="B2004" s="78">
        <v>2000</v>
      </c>
      <c r="C2004" s="76"/>
      <c r="D2004" s="76"/>
      <c r="E2004" s="77"/>
    </row>
    <row r="2005" spans="1:5" ht="30" customHeight="1" x14ac:dyDescent="0.3">
      <c r="A2005" s="3" t="str">
        <f>C2005&amp;COUNTIF($C$5:C2005,C2005)</f>
        <v>0</v>
      </c>
      <c r="B2005" s="78">
        <v>2001</v>
      </c>
      <c r="C2005" s="76"/>
      <c r="D2005" s="76"/>
      <c r="E2005" s="77"/>
    </row>
    <row r="2006" spans="1:5" ht="30" customHeight="1" x14ac:dyDescent="0.3">
      <c r="A2006" s="3" t="str">
        <f>C2006&amp;COUNTIF($C$5:C2006,C2006)</f>
        <v>0</v>
      </c>
      <c r="B2006" s="78">
        <v>2002</v>
      </c>
      <c r="C2006" s="76"/>
      <c r="D2006" s="76"/>
      <c r="E2006" s="77"/>
    </row>
    <row r="2007" spans="1:5" ht="30" customHeight="1" x14ac:dyDescent="0.3">
      <c r="A2007" s="3" t="str">
        <f>C2007&amp;COUNTIF($C$5:C2007,C2007)</f>
        <v>0</v>
      </c>
      <c r="B2007" s="78">
        <v>2003</v>
      </c>
      <c r="C2007" s="76"/>
      <c r="D2007" s="76"/>
      <c r="E2007" s="77"/>
    </row>
    <row r="2008" spans="1:5" ht="30" customHeight="1" x14ac:dyDescent="0.3">
      <c r="A2008" s="3" t="str">
        <f>C2008&amp;COUNTIF($C$5:C2008,C2008)</f>
        <v>0</v>
      </c>
      <c r="B2008" s="78">
        <v>2004</v>
      </c>
      <c r="C2008" s="76"/>
      <c r="D2008" s="76"/>
      <c r="E2008" s="77"/>
    </row>
    <row r="2009" spans="1:5" ht="30" customHeight="1" x14ac:dyDescent="0.3">
      <c r="A2009" s="3" t="str">
        <f>C2009&amp;COUNTIF($C$5:C2009,C2009)</f>
        <v>0</v>
      </c>
      <c r="B2009" s="78">
        <v>2005</v>
      </c>
      <c r="C2009" s="76"/>
      <c r="D2009" s="76"/>
      <c r="E2009" s="77"/>
    </row>
    <row r="2010" spans="1:5" ht="30" customHeight="1" x14ac:dyDescent="0.3">
      <c r="A2010" s="3" t="str">
        <f>C2010&amp;COUNTIF($C$5:C2010,C2010)</f>
        <v>0</v>
      </c>
      <c r="B2010" s="78">
        <v>2006</v>
      </c>
      <c r="C2010" s="76"/>
      <c r="D2010" s="76"/>
      <c r="E2010" s="77"/>
    </row>
    <row r="2011" spans="1:5" ht="30" customHeight="1" x14ac:dyDescent="0.3">
      <c r="A2011" s="3" t="str">
        <f>C2011&amp;COUNTIF($C$5:C2011,C2011)</f>
        <v>0</v>
      </c>
      <c r="B2011" s="78">
        <v>2007</v>
      </c>
      <c r="C2011" s="76"/>
      <c r="D2011" s="76"/>
      <c r="E2011" s="77"/>
    </row>
    <row r="2012" spans="1:5" ht="30" customHeight="1" x14ac:dyDescent="0.3">
      <c r="A2012" s="3" t="str">
        <f>C2012&amp;COUNTIF($C$5:C2012,C2012)</f>
        <v>0</v>
      </c>
      <c r="B2012" s="78">
        <v>2008</v>
      </c>
      <c r="C2012" s="76"/>
      <c r="D2012" s="76"/>
      <c r="E2012" s="77"/>
    </row>
    <row r="2013" spans="1:5" ht="30" customHeight="1" x14ac:dyDescent="0.3">
      <c r="A2013" s="3" t="str">
        <f>C2013&amp;COUNTIF($C$5:C2013,C2013)</f>
        <v>0</v>
      </c>
      <c r="B2013" s="78">
        <v>2009</v>
      </c>
      <c r="C2013" s="76"/>
      <c r="D2013" s="76"/>
      <c r="E2013" s="77"/>
    </row>
    <row r="2014" spans="1:5" ht="30" customHeight="1" x14ac:dyDescent="0.3">
      <c r="A2014" s="3" t="str">
        <f>C2014&amp;COUNTIF($C$5:C2014,C2014)</f>
        <v>0</v>
      </c>
      <c r="B2014" s="78">
        <v>2010</v>
      </c>
      <c r="C2014" s="76"/>
      <c r="D2014" s="76"/>
      <c r="E2014" s="77"/>
    </row>
    <row r="2015" spans="1:5" ht="30" customHeight="1" x14ac:dyDescent="0.3">
      <c r="A2015" s="3" t="str">
        <f>C2015&amp;COUNTIF($C$5:C2015,C2015)</f>
        <v>0</v>
      </c>
      <c r="B2015" s="78">
        <v>2011</v>
      </c>
      <c r="C2015" s="76"/>
      <c r="D2015" s="76"/>
      <c r="E2015" s="77"/>
    </row>
    <row r="2016" spans="1:5" ht="30" customHeight="1" x14ac:dyDescent="0.3">
      <c r="A2016" s="3" t="str">
        <f>C2016&amp;COUNTIF($C$5:C2016,C2016)</f>
        <v>0</v>
      </c>
      <c r="B2016" s="78">
        <v>2012</v>
      </c>
      <c r="C2016" s="76"/>
      <c r="D2016" s="76"/>
      <c r="E2016" s="77"/>
    </row>
    <row r="2017" spans="1:5" ht="30" customHeight="1" x14ac:dyDescent="0.3">
      <c r="A2017" s="3" t="str">
        <f>C2017&amp;COUNTIF($C$5:C2017,C2017)</f>
        <v>0</v>
      </c>
      <c r="B2017" s="78">
        <v>2013</v>
      </c>
      <c r="C2017" s="76"/>
      <c r="D2017" s="76"/>
      <c r="E2017" s="77"/>
    </row>
    <row r="2018" spans="1:5" ht="30" customHeight="1" x14ac:dyDescent="0.3">
      <c r="A2018" s="3" t="str">
        <f>C2018&amp;COUNTIF($C$5:C2018,C2018)</f>
        <v>0</v>
      </c>
      <c r="B2018" s="78">
        <v>2014</v>
      </c>
      <c r="C2018" s="76"/>
      <c r="D2018" s="76"/>
      <c r="E2018" s="77"/>
    </row>
    <row r="2019" spans="1:5" ht="30" customHeight="1" x14ac:dyDescent="0.3">
      <c r="A2019" s="3" t="str">
        <f>C2019&amp;COUNTIF($C$5:C2019,C2019)</f>
        <v>0</v>
      </c>
      <c r="B2019" s="78">
        <v>2015</v>
      </c>
      <c r="C2019" s="76"/>
      <c r="D2019" s="76"/>
      <c r="E2019" s="77"/>
    </row>
    <row r="2020" spans="1:5" ht="30" customHeight="1" x14ac:dyDescent="0.3">
      <c r="A2020" s="3" t="str">
        <f>C2020&amp;COUNTIF($C$5:C2020,C2020)</f>
        <v>0</v>
      </c>
      <c r="B2020" s="78">
        <v>2016</v>
      </c>
      <c r="C2020" s="76"/>
      <c r="D2020" s="76"/>
      <c r="E2020" s="77"/>
    </row>
    <row r="2021" spans="1:5" ht="30" customHeight="1" x14ac:dyDescent="0.3">
      <c r="A2021" s="3" t="str">
        <f>C2021&amp;COUNTIF($C$5:C2021,C2021)</f>
        <v>0</v>
      </c>
      <c r="B2021" s="78">
        <v>2017</v>
      </c>
      <c r="C2021" s="76"/>
      <c r="D2021" s="76"/>
      <c r="E2021" s="77"/>
    </row>
    <row r="2022" spans="1:5" ht="30" customHeight="1" x14ac:dyDescent="0.3">
      <c r="A2022" s="3" t="str">
        <f>C2022&amp;COUNTIF($C$5:C2022,C2022)</f>
        <v>0</v>
      </c>
      <c r="B2022" s="78">
        <v>2018</v>
      </c>
      <c r="C2022" s="76"/>
      <c r="D2022" s="76"/>
      <c r="E2022" s="77"/>
    </row>
    <row r="2023" spans="1:5" ht="30" customHeight="1" x14ac:dyDescent="0.3">
      <c r="A2023" s="3" t="str">
        <f>C2023&amp;COUNTIF($C$5:C2023,C2023)</f>
        <v>0</v>
      </c>
      <c r="B2023" s="78">
        <v>2019</v>
      </c>
      <c r="C2023" s="76"/>
      <c r="D2023" s="76"/>
      <c r="E2023" s="77"/>
    </row>
    <row r="2024" spans="1:5" ht="30" customHeight="1" x14ac:dyDescent="0.3">
      <c r="A2024" s="3" t="str">
        <f>C2024&amp;COUNTIF($C$5:C2024,C2024)</f>
        <v>0</v>
      </c>
      <c r="B2024" s="78">
        <v>2020</v>
      </c>
      <c r="C2024" s="76"/>
      <c r="D2024" s="76"/>
      <c r="E2024" s="77"/>
    </row>
    <row r="2025" spans="1:5" ht="30" customHeight="1" x14ac:dyDescent="0.3">
      <c r="A2025" s="3" t="str">
        <f>C2025&amp;COUNTIF($C$5:C2025,C2025)</f>
        <v>0</v>
      </c>
      <c r="B2025" s="78">
        <v>2021</v>
      </c>
      <c r="C2025" s="76"/>
      <c r="D2025" s="76"/>
      <c r="E2025" s="77"/>
    </row>
    <row r="2026" spans="1:5" ht="30" customHeight="1" x14ac:dyDescent="0.3">
      <c r="A2026" s="3" t="str">
        <f>C2026&amp;COUNTIF($C$5:C2026,C2026)</f>
        <v>0</v>
      </c>
      <c r="B2026" s="78">
        <v>2022</v>
      </c>
      <c r="C2026" s="76"/>
      <c r="D2026" s="76"/>
      <c r="E2026" s="77"/>
    </row>
    <row r="2027" spans="1:5" ht="30" customHeight="1" x14ac:dyDescent="0.3">
      <c r="A2027" s="3" t="str">
        <f>C2027&amp;COUNTIF($C$5:C2027,C2027)</f>
        <v>0</v>
      </c>
      <c r="B2027" s="78">
        <v>2023</v>
      </c>
      <c r="C2027" s="76"/>
      <c r="D2027" s="76"/>
      <c r="E2027" s="77"/>
    </row>
    <row r="2028" spans="1:5" ht="30" customHeight="1" x14ac:dyDescent="0.3">
      <c r="A2028" s="3" t="str">
        <f>C2028&amp;COUNTIF($C$5:C2028,C2028)</f>
        <v>0</v>
      </c>
      <c r="B2028" s="78">
        <v>2024</v>
      </c>
      <c r="C2028" s="76"/>
      <c r="D2028" s="76"/>
      <c r="E2028" s="77"/>
    </row>
    <row r="2029" spans="1:5" ht="30" customHeight="1" x14ac:dyDescent="0.3">
      <c r="A2029" s="3" t="str">
        <f>C2029&amp;COUNTIF($C$5:C2029,C2029)</f>
        <v>0</v>
      </c>
      <c r="B2029" s="78">
        <v>2025</v>
      </c>
      <c r="C2029" s="76"/>
      <c r="D2029" s="76"/>
      <c r="E2029" s="77"/>
    </row>
    <row r="2030" spans="1:5" ht="30" customHeight="1" x14ac:dyDescent="0.3">
      <c r="A2030" s="3" t="str">
        <f>C2030&amp;COUNTIF($C$5:C2030,C2030)</f>
        <v>0</v>
      </c>
      <c r="B2030" s="78">
        <v>2026</v>
      </c>
      <c r="C2030" s="76"/>
      <c r="D2030" s="76"/>
      <c r="E2030" s="77"/>
    </row>
    <row r="2031" spans="1:5" ht="30" customHeight="1" x14ac:dyDescent="0.3">
      <c r="A2031" s="3" t="str">
        <f>C2031&amp;COUNTIF($C$5:C2031,C2031)</f>
        <v>0</v>
      </c>
      <c r="B2031" s="78">
        <v>2027</v>
      </c>
      <c r="C2031" s="76"/>
      <c r="D2031" s="76"/>
      <c r="E2031" s="77"/>
    </row>
    <row r="2032" spans="1:5" ht="30" customHeight="1" x14ac:dyDescent="0.3">
      <c r="A2032" s="3" t="str">
        <f>C2032&amp;COUNTIF($C$5:C2032,C2032)</f>
        <v>0</v>
      </c>
      <c r="B2032" s="78">
        <v>2028</v>
      </c>
      <c r="C2032" s="76"/>
      <c r="D2032" s="76"/>
      <c r="E2032" s="77"/>
    </row>
    <row r="2033" spans="1:5" ht="30" customHeight="1" x14ac:dyDescent="0.3">
      <c r="A2033" s="3" t="str">
        <f>C2033&amp;COUNTIF($C$5:C2033,C2033)</f>
        <v>0</v>
      </c>
      <c r="B2033" s="78">
        <v>2029</v>
      </c>
      <c r="C2033" s="76"/>
      <c r="D2033" s="76"/>
      <c r="E2033" s="77"/>
    </row>
    <row r="2034" spans="1:5" ht="30" customHeight="1" x14ac:dyDescent="0.3">
      <c r="A2034" s="3" t="str">
        <f>C2034&amp;COUNTIF($C$5:C2034,C2034)</f>
        <v>0</v>
      </c>
      <c r="B2034" s="78">
        <v>2030</v>
      </c>
      <c r="C2034" s="76"/>
      <c r="D2034" s="76"/>
      <c r="E2034" s="77"/>
    </row>
    <row r="2035" spans="1:5" ht="30" customHeight="1" x14ac:dyDescent="0.3">
      <c r="A2035" s="3" t="str">
        <f>C2035&amp;COUNTIF($C$5:C2035,C2035)</f>
        <v>0</v>
      </c>
      <c r="B2035" s="78">
        <v>2031</v>
      </c>
      <c r="C2035" s="76"/>
      <c r="D2035" s="76"/>
      <c r="E2035" s="77"/>
    </row>
    <row r="2036" spans="1:5" ht="30" customHeight="1" x14ac:dyDescent="0.3">
      <c r="A2036" s="3" t="str">
        <f>C2036&amp;COUNTIF($C$5:C2036,C2036)</f>
        <v>0</v>
      </c>
      <c r="B2036" s="78">
        <v>2032</v>
      </c>
      <c r="C2036" s="76"/>
      <c r="D2036" s="76"/>
      <c r="E2036" s="77"/>
    </row>
    <row r="2037" spans="1:5" ht="30" customHeight="1" x14ac:dyDescent="0.3">
      <c r="A2037" s="3" t="str">
        <f>C2037&amp;COUNTIF($C$5:C2037,C2037)</f>
        <v>0</v>
      </c>
      <c r="B2037" s="78">
        <v>2033</v>
      </c>
      <c r="C2037" s="76"/>
      <c r="D2037" s="76"/>
      <c r="E2037" s="77"/>
    </row>
    <row r="2038" spans="1:5" ht="30" customHeight="1" x14ac:dyDescent="0.3">
      <c r="A2038" s="3" t="str">
        <f>C2038&amp;COUNTIF($C$5:C2038,C2038)</f>
        <v>0</v>
      </c>
      <c r="B2038" s="78">
        <v>2034</v>
      </c>
      <c r="C2038" s="76"/>
      <c r="D2038" s="76"/>
      <c r="E2038" s="77"/>
    </row>
    <row r="2039" spans="1:5" ht="30" customHeight="1" x14ac:dyDescent="0.3">
      <c r="A2039" s="3" t="str">
        <f>C2039&amp;COUNTIF($C$5:C2039,C2039)</f>
        <v>0</v>
      </c>
      <c r="B2039" s="78">
        <v>2035</v>
      </c>
      <c r="C2039" s="76"/>
      <c r="D2039" s="76"/>
      <c r="E2039" s="77"/>
    </row>
    <row r="2040" spans="1:5" ht="30" customHeight="1" x14ac:dyDescent="0.3">
      <c r="A2040" s="3" t="str">
        <f>C2040&amp;COUNTIF($C$5:C2040,C2040)</f>
        <v>0</v>
      </c>
      <c r="B2040" s="78">
        <v>2036</v>
      </c>
      <c r="C2040" s="76"/>
      <c r="D2040" s="76"/>
      <c r="E2040" s="77"/>
    </row>
    <row r="2041" spans="1:5" ht="30" customHeight="1" x14ac:dyDescent="0.3">
      <c r="A2041" s="3" t="str">
        <f>C2041&amp;COUNTIF($C$5:C2041,C2041)</f>
        <v>0</v>
      </c>
      <c r="B2041" s="78">
        <v>2037</v>
      </c>
      <c r="C2041" s="76"/>
      <c r="D2041" s="76"/>
      <c r="E2041" s="77"/>
    </row>
    <row r="2042" spans="1:5" ht="30" customHeight="1" x14ac:dyDescent="0.3">
      <c r="A2042" s="3" t="str">
        <f>C2042&amp;COUNTIF($C$5:C2042,C2042)</f>
        <v>0</v>
      </c>
      <c r="B2042" s="78">
        <v>2038</v>
      </c>
      <c r="C2042" s="76"/>
      <c r="D2042" s="76"/>
      <c r="E2042" s="77"/>
    </row>
    <row r="2043" spans="1:5" ht="30" customHeight="1" x14ac:dyDescent="0.3">
      <c r="A2043" s="3" t="str">
        <f>C2043&amp;COUNTIF($C$5:C2043,C2043)</f>
        <v>0</v>
      </c>
      <c r="B2043" s="78">
        <v>2039</v>
      </c>
      <c r="C2043" s="76"/>
      <c r="D2043" s="76"/>
      <c r="E2043" s="77"/>
    </row>
    <row r="2044" spans="1:5" ht="30" customHeight="1" x14ac:dyDescent="0.3">
      <c r="A2044" s="3" t="str">
        <f>C2044&amp;COUNTIF($C$5:C2044,C2044)</f>
        <v>0</v>
      </c>
      <c r="B2044" s="78">
        <v>2040</v>
      </c>
      <c r="C2044" s="76"/>
      <c r="D2044" s="76"/>
      <c r="E2044" s="77"/>
    </row>
    <row r="2045" spans="1:5" ht="30" customHeight="1" x14ac:dyDescent="0.3">
      <c r="A2045" s="3" t="str">
        <f>C2045&amp;COUNTIF($C$5:C2045,C2045)</f>
        <v>0</v>
      </c>
      <c r="B2045" s="78">
        <v>2041</v>
      </c>
      <c r="C2045" s="76"/>
      <c r="D2045" s="76"/>
      <c r="E2045" s="77"/>
    </row>
    <row r="2046" spans="1:5" ht="30" customHeight="1" x14ac:dyDescent="0.3">
      <c r="A2046" s="3" t="str">
        <f>C2046&amp;COUNTIF($C$5:C2046,C2046)</f>
        <v>0</v>
      </c>
      <c r="B2046" s="78">
        <v>2042</v>
      </c>
      <c r="C2046" s="76"/>
      <c r="D2046" s="76"/>
      <c r="E2046" s="77"/>
    </row>
    <row r="2047" spans="1:5" ht="30" customHeight="1" x14ac:dyDescent="0.3">
      <c r="A2047" s="3" t="str">
        <f>C2047&amp;COUNTIF($C$5:C2047,C2047)</f>
        <v>0</v>
      </c>
      <c r="B2047" s="78">
        <v>2043</v>
      </c>
      <c r="C2047" s="76"/>
      <c r="D2047" s="76"/>
      <c r="E2047" s="77"/>
    </row>
    <row r="2048" spans="1:5" ht="30" customHeight="1" x14ac:dyDescent="0.3">
      <c r="A2048" s="3" t="str">
        <f>C2048&amp;COUNTIF($C$5:C2048,C2048)</f>
        <v>0</v>
      </c>
      <c r="B2048" s="78">
        <v>2044</v>
      </c>
      <c r="C2048" s="76"/>
      <c r="D2048" s="76"/>
      <c r="E2048" s="77"/>
    </row>
    <row r="2049" spans="1:5" ht="30" customHeight="1" x14ac:dyDescent="0.3">
      <c r="A2049" s="3" t="str">
        <f>C2049&amp;COUNTIF($C$5:C2049,C2049)</f>
        <v>0</v>
      </c>
      <c r="B2049" s="78">
        <v>2045</v>
      </c>
      <c r="C2049" s="76"/>
      <c r="D2049" s="76"/>
      <c r="E2049" s="77"/>
    </row>
    <row r="2050" spans="1:5" ht="30" customHeight="1" x14ac:dyDescent="0.3">
      <c r="A2050" s="3" t="str">
        <f>C2050&amp;COUNTIF($C$5:C2050,C2050)</f>
        <v>0</v>
      </c>
      <c r="B2050" s="78">
        <v>2046</v>
      </c>
      <c r="C2050" s="76"/>
      <c r="D2050" s="76"/>
      <c r="E2050" s="77"/>
    </row>
    <row r="2051" spans="1:5" ht="30" customHeight="1" x14ac:dyDescent="0.3">
      <c r="A2051" s="3" t="str">
        <f>C2051&amp;COUNTIF($C$5:C2051,C2051)</f>
        <v>0</v>
      </c>
      <c r="B2051" s="78">
        <v>2047</v>
      </c>
      <c r="C2051" s="76"/>
      <c r="D2051" s="76"/>
      <c r="E2051" s="77"/>
    </row>
    <row r="2052" spans="1:5" ht="30" customHeight="1" x14ac:dyDescent="0.3">
      <c r="A2052" s="3" t="str">
        <f>C2052&amp;COUNTIF($C$5:C2052,C2052)</f>
        <v>0</v>
      </c>
      <c r="B2052" s="78">
        <v>2048</v>
      </c>
      <c r="C2052" s="76"/>
      <c r="D2052" s="76"/>
      <c r="E2052" s="77"/>
    </row>
    <row r="2053" spans="1:5" ht="30" customHeight="1" x14ac:dyDescent="0.3">
      <c r="A2053" s="3" t="str">
        <f>C2053&amp;COUNTIF($C$5:C2053,C2053)</f>
        <v>0</v>
      </c>
      <c r="B2053" s="78">
        <v>2049</v>
      </c>
      <c r="C2053" s="76"/>
      <c r="D2053" s="76"/>
      <c r="E2053" s="77"/>
    </row>
    <row r="2054" spans="1:5" ht="30" customHeight="1" x14ac:dyDescent="0.3">
      <c r="A2054" s="3" t="str">
        <f>C2054&amp;COUNTIF($C$5:C2054,C2054)</f>
        <v>0</v>
      </c>
      <c r="B2054" s="78">
        <v>2050</v>
      </c>
      <c r="C2054" s="76"/>
      <c r="D2054" s="76"/>
      <c r="E2054" s="77"/>
    </row>
    <row r="2055" spans="1:5" ht="30" customHeight="1" x14ac:dyDescent="0.3">
      <c r="A2055" s="3" t="str">
        <f>C2055&amp;COUNTIF($C$5:C2055,C2055)</f>
        <v>0</v>
      </c>
      <c r="B2055" s="78">
        <v>2051</v>
      </c>
      <c r="C2055" s="76"/>
      <c r="D2055" s="76"/>
      <c r="E2055" s="77"/>
    </row>
    <row r="2056" spans="1:5" ht="30" customHeight="1" x14ac:dyDescent="0.3">
      <c r="A2056" s="3" t="str">
        <f>C2056&amp;COUNTIF($C$5:C2056,C2056)</f>
        <v>0</v>
      </c>
      <c r="B2056" s="78">
        <v>2052</v>
      </c>
      <c r="C2056" s="76"/>
      <c r="D2056" s="76"/>
      <c r="E2056" s="77"/>
    </row>
    <row r="2057" spans="1:5" ht="30" customHeight="1" x14ac:dyDescent="0.3">
      <c r="A2057" s="3" t="str">
        <f>C2057&amp;COUNTIF($C$5:C2057,C2057)</f>
        <v>0</v>
      </c>
      <c r="B2057" s="78">
        <v>2053</v>
      </c>
      <c r="C2057" s="76"/>
      <c r="D2057" s="76"/>
      <c r="E2057" s="77"/>
    </row>
    <row r="2058" spans="1:5" ht="30" customHeight="1" x14ac:dyDescent="0.3">
      <c r="A2058" s="3" t="str">
        <f>C2058&amp;COUNTIF($C$5:C2058,C2058)</f>
        <v>0</v>
      </c>
      <c r="B2058" s="78">
        <v>2054</v>
      </c>
      <c r="C2058" s="76"/>
      <c r="D2058" s="76"/>
      <c r="E2058" s="77"/>
    </row>
    <row r="2059" spans="1:5" ht="30" customHeight="1" x14ac:dyDescent="0.3">
      <c r="A2059" s="3" t="str">
        <f>C2059&amp;COUNTIF($C$5:C2059,C2059)</f>
        <v>0</v>
      </c>
      <c r="B2059" s="78">
        <v>2055</v>
      </c>
      <c r="C2059" s="76"/>
      <c r="D2059" s="76"/>
      <c r="E2059" s="77"/>
    </row>
    <row r="2060" spans="1:5" ht="30" customHeight="1" x14ac:dyDescent="0.3">
      <c r="A2060" s="3" t="str">
        <f>C2060&amp;COUNTIF($C$5:C2060,C2060)</f>
        <v>0</v>
      </c>
      <c r="B2060" s="78">
        <v>2056</v>
      </c>
      <c r="C2060" s="76"/>
      <c r="D2060" s="76"/>
      <c r="E2060" s="77"/>
    </row>
    <row r="2061" spans="1:5" ht="30" customHeight="1" x14ac:dyDescent="0.3">
      <c r="A2061" s="3" t="str">
        <f>C2061&amp;COUNTIF($C$5:C2061,C2061)</f>
        <v>0</v>
      </c>
      <c r="B2061" s="78">
        <v>2057</v>
      </c>
      <c r="C2061" s="76"/>
      <c r="D2061" s="76"/>
      <c r="E2061" s="77"/>
    </row>
    <row r="2062" spans="1:5" ht="30" customHeight="1" x14ac:dyDescent="0.3">
      <c r="A2062" s="3" t="str">
        <f>C2062&amp;COUNTIF($C$5:C2062,C2062)</f>
        <v>0</v>
      </c>
      <c r="B2062" s="78">
        <v>2058</v>
      </c>
      <c r="C2062" s="76"/>
      <c r="D2062" s="76"/>
      <c r="E2062" s="77"/>
    </row>
    <row r="2063" spans="1:5" ht="30" customHeight="1" x14ac:dyDescent="0.3">
      <c r="A2063" s="3" t="str">
        <f>C2063&amp;COUNTIF($C$5:C2063,C2063)</f>
        <v>0</v>
      </c>
      <c r="B2063" s="78">
        <v>2059</v>
      </c>
      <c r="C2063" s="76"/>
      <c r="D2063" s="76"/>
      <c r="E2063" s="77"/>
    </row>
    <row r="2064" spans="1:5" ht="30" customHeight="1" x14ac:dyDescent="0.3">
      <c r="A2064" s="3" t="str">
        <f>C2064&amp;COUNTIF($C$5:C2064,C2064)</f>
        <v>0</v>
      </c>
      <c r="B2064" s="78">
        <v>2060</v>
      </c>
      <c r="C2064" s="76"/>
      <c r="D2064" s="76"/>
      <c r="E2064" s="77"/>
    </row>
    <row r="2065" spans="1:5" ht="30" customHeight="1" x14ac:dyDescent="0.3">
      <c r="A2065" s="3" t="str">
        <f>C2065&amp;COUNTIF($C$5:C2065,C2065)</f>
        <v>0</v>
      </c>
      <c r="B2065" s="78">
        <v>2061</v>
      </c>
      <c r="C2065" s="76"/>
      <c r="D2065" s="76"/>
      <c r="E2065" s="77"/>
    </row>
    <row r="2066" spans="1:5" ht="30" customHeight="1" x14ac:dyDescent="0.3">
      <c r="A2066" s="3" t="str">
        <f>C2066&amp;COUNTIF($C$5:C2066,C2066)</f>
        <v>0</v>
      </c>
      <c r="B2066" s="78">
        <v>2062</v>
      </c>
      <c r="C2066" s="76"/>
      <c r="D2066" s="76"/>
      <c r="E2066" s="77"/>
    </row>
    <row r="2067" spans="1:5" ht="30" customHeight="1" x14ac:dyDescent="0.3">
      <c r="A2067" s="3" t="str">
        <f>C2067&amp;COUNTIF($C$5:C2067,C2067)</f>
        <v>0</v>
      </c>
      <c r="B2067" s="78">
        <v>2063</v>
      </c>
      <c r="C2067" s="76"/>
      <c r="D2067" s="76"/>
      <c r="E2067" s="77"/>
    </row>
    <row r="2068" spans="1:5" ht="30" customHeight="1" x14ac:dyDescent="0.3">
      <c r="A2068" s="3" t="str">
        <f>C2068&amp;COUNTIF($C$5:C2068,C2068)</f>
        <v>0</v>
      </c>
      <c r="B2068" s="78">
        <v>2064</v>
      </c>
      <c r="C2068" s="76"/>
      <c r="D2068" s="76"/>
      <c r="E2068" s="77"/>
    </row>
    <row r="2069" spans="1:5" ht="30" customHeight="1" x14ac:dyDescent="0.3">
      <c r="A2069" s="3" t="str">
        <f>C2069&amp;COUNTIF($C$5:C2069,C2069)</f>
        <v>0</v>
      </c>
      <c r="B2069" s="78">
        <v>2065</v>
      </c>
      <c r="C2069" s="76"/>
      <c r="D2069" s="76"/>
      <c r="E2069" s="77"/>
    </row>
    <row r="2070" spans="1:5" ht="30" customHeight="1" x14ac:dyDescent="0.3">
      <c r="A2070" s="3" t="str">
        <f>C2070&amp;COUNTIF($C$5:C2070,C2070)</f>
        <v>0</v>
      </c>
      <c r="B2070" s="78">
        <v>2066</v>
      </c>
      <c r="C2070" s="76"/>
      <c r="D2070" s="76"/>
      <c r="E2070" s="77"/>
    </row>
    <row r="2071" spans="1:5" ht="30" customHeight="1" x14ac:dyDescent="0.3">
      <c r="A2071" s="3" t="str">
        <f>C2071&amp;COUNTIF($C$5:C2071,C2071)</f>
        <v>0</v>
      </c>
      <c r="B2071" s="78">
        <v>2067</v>
      </c>
      <c r="C2071" s="76"/>
      <c r="D2071" s="76"/>
      <c r="E2071" s="77"/>
    </row>
    <row r="2072" spans="1:5" ht="30" customHeight="1" x14ac:dyDescent="0.3">
      <c r="A2072" s="3" t="str">
        <f>C2072&amp;COUNTIF($C$5:C2072,C2072)</f>
        <v>0</v>
      </c>
      <c r="B2072" s="78">
        <v>2068</v>
      </c>
      <c r="C2072" s="76"/>
      <c r="D2072" s="76"/>
      <c r="E2072" s="77"/>
    </row>
    <row r="2073" spans="1:5" ht="30" customHeight="1" x14ac:dyDescent="0.3">
      <c r="A2073" s="3" t="str">
        <f>C2073&amp;COUNTIF($C$5:C2073,C2073)</f>
        <v>0</v>
      </c>
      <c r="B2073" s="78">
        <v>2069</v>
      </c>
      <c r="C2073" s="76"/>
      <c r="D2073" s="76"/>
      <c r="E2073" s="77"/>
    </row>
    <row r="2074" spans="1:5" ht="30" customHeight="1" x14ac:dyDescent="0.3">
      <c r="A2074" s="3" t="str">
        <f>C2074&amp;COUNTIF($C$5:C2074,C2074)</f>
        <v>0</v>
      </c>
      <c r="B2074" s="78">
        <v>2070</v>
      </c>
      <c r="C2074" s="76"/>
      <c r="D2074" s="76"/>
      <c r="E2074" s="77"/>
    </row>
    <row r="2075" spans="1:5" ht="30" customHeight="1" x14ac:dyDescent="0.3">
      <c r="A2075" s="3" t="str">
        <f>C2075&amp;COUNTIF($C$5:C2075,C2075)</f>
        <v>0</v>
      </c>
      <c r="B2075" s="78">
        <v>2071</v>
      </c>
      <c r="C2075" s="76"/>
      <c r="D2075" s="76"/>
      <c r="E2075" s="77"/>
    </row>
    <row r="2076" spans="1:5" ht="30" customHeight="1" x14ac:dyDescent="0.3">
      <c r="A2076" s="3" t="str">
        <f>C2076&amp;COUNTIF($C$5:C2076,C2076)</f>
        <v>0</v>
      </c>
      <c r="B2076" s="78">
        <v>2072</v>
      </c>
      <c r="C2076" s="76"/>
      <c r="D2076" s="76"/>
      <c r="E2076" s="77"/>
    </row>
    <row r="2077" spans="1:5" ht="30" customHeight="1" x14ac:dyDescent="0.3">
      <c r="A2077" s="3" t="str">
        <f>C2077&amp;COUNTIF($C$5:C2077,C2077)</f>
        <v>0</v>
      </c>
      <c r="B2077" s="78">
        <v>2073</v>
      </c>
      <c r="C2077" s="76"/>
      <c r="D2077" s="76"/>
      <c r="E2077" s="77"/>
    </row>
    <row r="2078" spans="1:5" ht="30" customHeight="1" x14ac:dyDescent="0.3">
      <c r="A2078" s="3" t="str">
        <f>C2078&amp;COUNTIF($C$5:C2078,C2078)</f>
        <v>0</v>
      </c>
      <c r="B2078" s="78">
        <v>2074</v>
      </c>
      <c r="C2078" s="76"/>
      <c r="D2078" s="76"/>
      <c r="E2078" s="77"/>
    </row>
    <row r="2079" spans="1:5" ht="30" customHeight="1" x14ac:dyDescent="0.3">
      <c r="A2079" s="3" t="str">
        <f>C2079&amp;COUNTIF($C$5:C2079,C2079)</f>
        <v>0</v>
      </c>
      <c r="B2079" s="78">
        <v>2075</v>
      </c>
      <c r="C2079" s="76"/>
      <c r="D2079" s="76"/>
      <c r="E2079" s="77"/>
    </row>
    <row r="2080" spans="1:5" ht="30" customHeight="1" x14ac:dyDescent="0.3">
      <c r="A2080" s="3" t="str">
        <f>C2080&amp;COUNTIF($C$5:C2080,C2080)</f>
        <v>0</v>
      </c>
      <c r="B2080" s="78">
        <v>2076</v>
      </c>
      <c r="C2080" s="76"/>
      <c r="D2080" s="76"/>
      <c r="E2080" s="77"/>
    </row>
    <row r="2081" spans="1:5" ht="30" customHeight="1" x14ac:dyDescent="0.3">
      <c r="A2081" s="3" t="str">
        <f>C2081&amp;COUNTIF($C$5:C2081,C2081)</f>
        <v>0</v>
      </c>
      <c r="B2081" s="78">
        <v>2077</v>
      </c>
      <c r="C2081" s="76"/>
      <c r="D2081" s="76"/>
      <c r="E2081" s="77"/>
    </row>
    <row r="2082" spans="1:5" ht="30" customHeight="1" x14ac:dyDescent="0.3">
      <c r="A2082" s="3" t="str">
        <f>C2082&amp;COUNTIF($C$5:C2082,C2082)</f>
        <v>0</v>
      </c>
      <c r="B2082" s="78">
        <v>2078</v>
      </c>
      <c r="C2082" s="76"/>
      <c r="D2082" s="76"/>
      <c r="E2082" s="77"/>
    </row>
    <row r="2083" spans="1:5" ht="30" customHeight="1" x14ac:dyDescent="0.3">
      <c r="A2083" s="3" t="str">
        <f>C2083&amp;COUNTIF($C$5:C2083,C2083)</f>
        <v>0</v>
      </c>
      <c r="B2083" s="78">
        <v>2079</v>
      </c>
      <c r="C2083" s="76"/>
      <c r="D2083" s="76"/>
      <c r="E2083" s="77"/>
    </row>
    <row r="2084" spans="1:5" ht="30" customHeight="1" x14ac:dyDescent="0.3">
      <c r="A2084" s="3" t="str">
        <f>C2084&amp;COUNTIF($C$5:C2084,C2084)</f>
        <v>0</v>
      </c>
      <c r="B2084" s="78">
        <v>2080</v>
      </c>
      <c r="C2084" s="76"/>
      <c r="D2084" s="76"/>
      <c r="E2084" s="77"/>
    </row>
    <row r="2085" spans="1:5" ht="30" customHeight="1" x14ac:dyDescent="0.3">
      <c r="A2085" s="3" t="str">
        <f>C2085&amp;COUNTIF($C$5:C2085,C2085)</f>
        <v>0</v>
      </c>
      <c r="B2085" s="78">
        <v>2081</v>
      </c>
      <c r="C2085" s="76"/>
      <c r="D2085" s="76"/>
      <c r="E2085" s="77"/>
    </row>
    <row r="2086" spans="1:5" ht="30" customHeight="1" x14ac:dyDescent="0.3">
      <c r="A2086" s="3" t="str">
        <f>C2086&amp;COUNTIF($C$5:C2086,C2086)</f>
        <v>0</v>
      </c>
      <c r="B2086" s="78">
        <v>2082</v>
      </c>
      <c r="C2086" s="76"/>
      <c r="D2086" s="76"/>
      <c r="E2086" s="77"/>
    </row>
    <row r="2087" spans="1:5" ht="30" customHeight="1" x14ac:dyDescent="0.3">
      <c r="A2087" s="3" t="str">
        <f>C2087&amp;COUNTIF($C$5:C2087,C2087)</f>
        <v>0</v>
      </c>
      <c r="B2087" s="78">
        <v>2083</v>
      </c>
      <c r="C2087" s="76"/>
      <c r="D2087" s="76"/>
      <c r="E2087" s="77"/>
    </row>
    <row r="2088" spans="1:5" ht="30" customHeight="1" x14ac:dyDescent="0.3">
      <c r="A2088" s="3" t="str">
        <f>C2088&amp;COUNTIF($C$5:C2088,C2088)</f>
        <v>0</v>
      </c>
      <c r="B2088" s="78">
        <v>2084</v>
      </c>
      <c r="C2088" s="76"/>
      <c r="D2088" s="76"/>
      <c r="E2088" s="77"/>
    </row>
    <row r="2089" spans="1:5" ht="30" customHeight="1" x14ac:dyDescent="0.3">
      <c r="A2089" s="3" t="str">
        <f>C2089&amp;COUNTIF($C$5:C2089,C2089)</f>
        <v>0</v>
      </c>
      <c r="B2089" s="78">
        <v>2085</v>
      </c>
      <c r="C2089" s="76"/>
      <c r="D2089" s="76"/>
      <c r="E2089" s="77"/>
    </row>
    <row r="2090" spans="1:5" ht="30" customHeight="1" x14ac:dyDescent="0.3">
      <c r="A2090" s="3" t="str">
        <f>C2090&amp;COUNTIF($C$5:C2090,C2090)</f>
        <v>0</v>
      </c>
      <c r="B2090" s="78">
        <v>2086</v>
      </c>
      <c r="C2090" s="76"/>
      <c r="D2090" s="76"/>
      <c r="E2090" s="77"/>
    </row>
    <row r="2091" spans="1:5" ht="30" customHeight="1" x14ac:dyDescent="0.3">
      <c r="A2091" s="3" t="str">
        <f>C2091&amp;COUNTIF($C$5:C2091,C2091)</f>
        <v>0</v>
      </c>
      <c r="B2091" s="78">
        <v>2087</v>
      </c>
      <c r="C2091" s="76"/>
      <c r="D2091" s="76"/>
      <c r="E2091" s="77"/>
    </row>
    <row r="2092" spans="1:5" ht="30" customHeight="1" x14ac:dyDescent="0.3">
      <c r="A2092" s="3" t="str">
        <f>C2092&amp;COUNTIF($C$5:C2092,C2092)</f>
        <v>0</v>
      </c>
      <c r="B2092" s="78">
        <v>2088</v>
      </c>
      <c r="C2092" s="76"/>
      <c r="D2092" s="76"/>
      <c r="E2092" s="77"/>
    </row>
    <row r="2093" spans="1:5" ht="30" customHeight="1" x14ac:dyDescent="0.3">
      <c r="A2093" s="3" t="str">
        <f>C2093&amp;COUNTIF($C$5:C2093,C2093)</f>
        <v>0</v>
      </c>
      <c r="B2093" s="78">
        <v>2089</v>
      </c>
      <c r="C2093" s="76"/>
      <c r="D2093" s="76"/>
      <c r="E2093" s="77"/>
    </row>
    <row r="2094" spans="1:5" ht="30" customHeight="1" x14ac:dyDescent="0.3">
      <c r="A2094" s="3" t="str">
        <f>C2094&amp;COUNTIF($C$5:C2094,C2094)</f>
        <v>0</v>
      </c>
      <c r="B2094" s="78">
        <v>2090</v>
      </c>
      <c r="C2094" s="76"/>
      <c r="D2094" s="76"/>
      <c r="E2094" s="77"/>
    </row>
    <row r="2095" spans="1:5" ht="30" customHeight="1" x14ac:dyDescent="0.3">
      <c r="A2095" s="3" t="str">
        <f>C2095&amp;COUNTIF($C$5:C2095,C2095)</f>
        <v>0</v>
      </c>
      <c r="B2095" s="78">
        <v>2091</v>
      </c>
      <c r="C2095" s="76"/>
      <c r="D2095" s="76"/>
      <c r="E2095" s="77"/>
    </row>
    <row r="2096" spans="1:5" ht="30" customHeight="1" x14ac:dyDescent="0.3">
      <c r="A2096" s="3" t="str">
        <f>C2096&amp;COUNTIF($C$5:C2096,C2096)</f>
        <v>0</v>
      </c>
      <c r="B2096" s="78">
        <v>2092</v>
      </c>
      <c r="C2096" s="76"/>
      <c r="D2096" s="76"/>
      <c r="E2096" s="77"/>
    </row>
    <row r="2097" spans="1:5" ht="30" customHeight="1" x14ac:dyDescent="0.3">
      <c r="A2097" s="3" t="str">
        <f>C2097&amp;COUNTIF($C$5:C2097,C2097)</f>
        <v>0</v>
      </c>
      <c r="B2097" s="78">
        <v>2093</v>
      </c>
      <c r="C2097" s="76"/>
      <c r="D2097" s="76"/>
      <c r="E2097" s="77"/>
    </row>
    <row r="2098" spans="1:5" ht="30" customHeight="1" x14ac:dyDescent="0.3">
      <c r="A2098" s="3" t="str">
        <f>C2098&amp;COUNTIF($C$5:C2098,C2098)</f>
        <v>0</v>
      </c>
      <c r="B2098" s="78">
        <v>2094</v>
      </c>
      <c r="C2098" s="76"/>
      <c r="D2098" s="76"/>
      <c r="E2098" s="77"/>
    </row>
    <row r="2099" spans="1:5" ht="30" customHeight="1" x14ac:dyDescent="0.3">
      <c r="A2099" s="3" t="str">
        <f>C2099&amp;COUNTIF($C$5:C2099,C2099)</f>
        <v>0</v>
      </c>
      <c r="B2099" s="78">
        <v>2095</v>
      </c>
      <c r="C2099" s="76"/>
      <c r="D2099" s="76"/>
      <c r="E2099" s="77"/>
    </row>
    <row r="2100" spans="1:5" ht="30" customHeight="1" x14ac:dyDescent="0.3">
      <c r="A2100" s="3" t="str">
        <f>C2100&amp;COUNTIF($C$5:C2100,C2100)</f>
        <v>0</v>
      </c>
      <c r="B2100" s="78">
        <v>2096</v>
      </c>
      <c r="C2100" s="76"/>
      <c r="D2100" s="76"/>
      <c r="E2100" s="77"/>
    </row>
    <row r="2101" spans="1:5" ht="30" customHeight="1" x14ac:dyDescent="0.3">
      <c r="A2101" s="3" t="str">
        <f>C2101&amp;COUNTIF($C$5:C2101,C2101)</f>
        <v>0</v>
      </c>
      <c r="B2101" s="78">
        <v>2097</v>
      </c>
      <c r="C2101" s="76"/>
      <c r="D2101" s="76"/>
      <c r="E2101" s="77"/>
    </row>
    <row r="2102" spans="1:5" ht="30" customHeight="1" x14ac:dyDescent="0.3">
      <c r="A2102" s="3" t="str">
        <f>C2102&amp;COUNTIF($C$5:C2102,C2102)</f>
        <v>0</v>
      </c>
      <c r="B2102" s="78">
        <v>2098</v>
      </c>
      <c r="C2102" s="76"/>
      <c r="D2102" s="76"/>
      <c r="E2102" s="77"/>
    </row>
    <row r="2103" spans="1:5" ht="30" customHeight="1" x14ac:dyDescent="0.3">
      <c r="A2103" s="3" t="str">
        <f>C2103&amp;COUNTIF($C$5:C2103,C2103)</f>
        <v>0</v>
      </c>
      <c r="B2103" s="78">
        <v>2099</v>
      </c>
      <c r="C2103" s="76"/>
      <c r="D2103" s="76"/>
      <c r="E2103" s="77"/>
    </row>
    <row r="2104" spans="1:5" ht="30" customHeight="1" x14ac:dyDescent="0.3">
      <c r="A2104" s="3" t="str">
        <f>C2104&amp;COUNTIF($C$5:C2104,C2104)</f>
        <v>0</v>
      </c>
      <c r="B2104" s="78">
        <v>2100</v>
      </c>
      <c r="C2104" s="76"/>
      <c r="D2104" s="76"/>
      <c r="E2104" s="77"/>
    </row>
    <row r="2105" spans="1:5" ht="30" customHeight="1" x14ac:dyDescent="0.3">
      <c r="A2105" s="3" t="str">
        <f>C2105&amp;COUNTIF($C$5:C2105,C2105)</f>
        <v>0</v>
      </c>
      <c r="B2105" s="78">
        <v>2101</v>
      </c>
      <c r="C2105" s="76"/>
      <c r="D2105" s="76"/>
      <c r="E2105" s="77"/>
    </row>
    <row r="2106" spans="1:5" ht="30" customHeight="1" x14ac:dyDescent="0.3">
      <c r="A2106" s="3" t="str">
        <f>C2106&amp;COUNTIF($C$5:C2106,C2106)</f>
        <v>0</v>
      </c>
      <c r="B2106" s="78">
        <v>2102</v>
      </c>
      <c r="C2106" s="76"/>
      <c r="D2106" s="76"/>
      <c r="E2106" s="77"/>
    </row>
    <row r="2107" spans="1:5" ht="30" customHeight="1" x14ac:dyDescent="0.3">
      <c r="A2107" s="3" t="str">
        <f>C2107&amp;COUNTIF($C$5:C2107,C2107)</f>
        <v>0</v>
      </c>
      <c r="B2107" s="78">
        <v>2103</v>
      </c>
      <c r="C2107" s="76"/>
      <c r="D2107" s="76"/>
      <c r="E2107" s="77"/>
    </row>
    <row r="2108" spans="1:5" ht="30" customHeight="1" x14ac:dyDescent="0.3">
      <c r="A2108" s="3" t="str">
        <f>C2108&amp;COUNTIF($C$5:C2108,C2108)</f>
        <v>0</v>
      </c>
      <c r="B2108" s="78">
        <v>2104</v>
      </c>
      <c r="C2108" s="76"/>
      <c r="D2108" s="76"/>
      <c r="E2108" s="77"/>
    </row>
    <row r="2109" spans="1:5" ht="30" customHeight="1" x14ac:dyDescent="0.3">
      <c r="A2109" s="3" t="str">
        <f>C2109&amp;COUNTIF($C$5:C2109,C2109)</f>
        <v>0</v>
      </c>
      <c r="B2109" s="78">
        <v>2105</v>
      </c>
      <c r="C2109" s="76"/>
      <c r="D2109" s="76"/>
      <c r="E2109" s="77"/>
    </row>
    <row r="2110" spans="1:5" ht="30" customHeight="1" x14ac:dyDescent="0.3">
      <c r="A2110" s="3" t="str">
        <f>C2110&amp;COUNTIF($C$5:C2110,C2110)</f>
        <v>0</v>
      </c>
      <c r="B2110" s="78">
        <v>2106</v>
      </c>
      <c r="C2110" s="76"/>
      <c r="D2110" s="76"/>
      <c r="E2110" s="77"/>
    </row>
    <row r="2111" spans="1:5" ht="30" customHeight="1" x14ac:dyDescent="0.3">
      <c r="A2111" s="3" t="str">
        <f>C2111&amp;COUNTIF($C$5:C2111,C2111)</f>
        <v>0</v>
      </c>
      <c r="B2111" s="78">
        <v>2107</v>
      </c>
      <c r="C2111" s="76"/>
      <c r="D2111" s="76"/>
      <c r="E2111" s="77"/>
    </row>
    <row r="2112" spans="1:5" ht="30" customHeight="1" x14ac:dyDescent="0.3">
      <c r="A2112" s="3" t="str">
        <f>C2112&amp;COUNTIF($C$5:C2112,C2112)</f>
        <v>0</v>
      </c>
      <c r="B2112" s="78">
        <v>2108</v>
      </c>
      <c r="C2112" s="76"/>
      <c r="D2112" s="76"/>
      <c r="E2112" s="77"/>
    </row>
    <row r="2113" spans="1:5" ht="30" customHeight="1" x14ac:dyDescent="0.3">
      <c r="A2113" s="3" t="str">
        <f>C2113&amp;COUNTIF($C$5:C2113,C2113)</f>
        <v>0</v>
      </c>
      <c r="B2113" s="78">
        <v>2109</v>
      </c>
      <c r="C2113" s="76"/>
      <c r="D2113" s="76"/>
      <c r="E2113" s="77"/>
    </row>
    <row r="2114" spans="1:5" ht="30" customHeight="1" x14ac:dyDescent="0.3">
      <c r="A2114" s="3" t="str">
        <f>C2114&amp;COUNTIF($C$5:C2114,C2114)</f>
        <v>0</v>
      </c>
      <c r="B2114" s="78">
        <v>2110</v>
      </c>
      <c r="C2114" s="76"/>
      <c r="D2114" s="76"/>
      <c r="E2114" s="77"/>
    </row>
    <row r="2115" spans="1:5" ht="30" customHeight="1" x14ac:dyDescent="0.3">
      <c r="A2115" s="3" t="str">
        <f>C2115&amp;COUNTIF($C$5:C2115,C2115)</f>
        <v>0</v>
      </c>
      <c r="B2115" s="78">
        <v>2111</v>
      </c>
      <c r="C2115" s="76"/>
      <c r="D2115" s="76"/>
      <c r="E2115" s="77"/>
    </row>
    <row r="2116" spans="1:5" ht="30" customHeight="1" x14ac:dyDescent="0.3">
      <c r="A2116" s="3" t="str">
        <f>C2116&amp;COUNTIF($C$5:C2116,C2116)</f>
        <v>0</v>
      </c>
      <c r="B2116" s="78">
        <v>2112</v>
      </c>
      <c r="C2116" s="76"/>
      <c r="D2116" s="76"/>
      <c r="E2116" s="77"/>
    </row>
    <row r="2117" spans="1:5" ht="30" customHeight="1" x14ac:dyDescent="0.3">
      <c r="A2117" s="3" t="str">
        <f>C2117&amp;COUNTIF($C$5:C2117,C2117)</f>
        <v>0</v>
      </c>
      <c r="B2117" s="78">
        <v>2113</v>
      </c>
      <c r="C2117" s="76"/>
      <c r="D2117" s="76"/>
      <c r="E2117" s="77"/>
    </row>
    <row r="2118" spans="1:5" ht="30" customHeight="1" x14ac:dyDescent="0.3">
      <c r="A2118" s="3" t="str">
        <f>C2118&amp;COUNTIF($C$5:C2118,C2118)</f>
        <v>0</v>
      </c>
      <c r="B2118" s="78">
        <v>2114</v>
      </c>
      <c r="C2118" s="76"/>
      <c r="D2118" s="76"/>
      <c r="E2118" s="77"/>
    </row>
    <row r="2119" spans="1:5" ht="30" customHeight="1" x14ac:dyDescent="0.3">
      <c r="A2119" s="3" t="str">
        <f>C2119&amp;COUNTIF($C$5:C2119,C2119)</f>
        <v>0</v>
      </c>
      <c r="B2119" s="78">
        <v>2115</v>
      </c>
      <c r="C2119" s="76"/>
      <c r="D2119" s="76"/>
      <c r="E2119" s="77"/>
    </row>
    <row r="2120" spans="1:5" ht="30" customHeight="1" x14ac:dyDescent="0.3">
      <c r="A2120" s="3" t="str">
        <f>C2120&amp;COUNTIF($C$5:C2120,C2120)</f>
        <v>0</v>
      </c>
      <c r="B2120" s="78">
        <v>2116</v>
      </c>
      <c r="C2120" s="76"/>
      <c r="D2120" s="76"/>
      <c r="E2120" s="77"/>
    </row>
    <row r="2121" spans="1:5" ht="30" customHeight="1" x14ac:dyDescent="0.3">
      <c r="A2121" s="3" t="str">
        <f>C2121&amp;COUNTIF($C$5:C2121,C2121)</f>
        <v>0</v>
      </c>
      <c r="B2121" s="78">
        <v>2117</v>
      </c>
      <c r="C2121" s="76"/>
      <c r="D2121" s="76"/>
      <c r="E2121" s="77"/>
    </row>
    <row r="2122" spans="1:5" ht="30" customHeight="1" x14ac:dyDescent="0.3">
      <c r="A2122" s="3" t="str">
        <f>C2122&amp;COUNTIF($C$5:C2122,C2122)</f>
        <v>0</v>
      </c>
      <c r="B2122" s="78">
        <v>2118</v>
      </c>
      <c r="C2122" s="76"/>
      <c r="D2122" s="76"/>
      <c r="E2122" s="77"/>
    </row>
    <row r="2123" spans="1:5" ht="30" customHeight="1" x14ac:dyDescent="0.3">
      <c r="A2123" s="3" t="str">
        <f>C2123&amp;COUNTIF($C$5:C2123,C2123)</f>
        <v>0</v>
      </c>
      <c r="B2123" s="78">
        <v>2119</v>
      </c>
      <c r="C2123" s="76"/>
      <c r="D2123" s="76"/>
      <c r="E2123" s="77"/>
    </row>
    <row r="2124" spans="1:5" ht="30" customHeight="1" x14ac:dyDescent="0.3">
      <c r="A2124" s="3" t="str">
        <f>C2124&amp;COUNTIF($C$5:C2124,C2124)</f>
        <v>0</v>
      </c>
      <c r="B2124" s="78">
        <v>2120</v>
      </c>
      <c r="C2124" s="76"/>
      <c r="D2124" s="76"/>
      <c r="E2124" s="77"/>
    </row>
    <row r="2125" spans="1:5" ht="30" customHeight="1" x14ac:dyDescent="0.3">
      <c r="A2125" s="3" t="str">
        <f>C2125&amp;COUNTIF($C$5:C2125,C2125)</f>
        <v>0</v>
      </c>
      <c r="B2125" s="78">
        <v>2121</v>
      </c>
      <c r="C2125" s="76"/>
      <c r="D2125" s="76"/>
      <c r="E2125" s="77"/>
    </row>
    <row r="2126" spans="1:5" ht="30" customHeight="1" x14ac:dyDescent="0.3">
      <c r="A2126" s="3" t="str">
        <f>C2126&amp;COUNTIF($C$5:C2126,C2126)</f>
        <v>0</v>
      </c>
      <c r="B2126" s="78">
        <v>2122</v>
      </c>
      <c r="C2126" s="76"/>
      <c r="D2126" s="76"/>
      <c r="E2126" s="77"/>
    </row>
    <row r="2127" spans="1:5" ht="30" customHeight="1" x14ac:dyDescent="0.3">
      <c r="A2127" s="3" t="str">
        <f>C2127&amp;COUNTIF($C$5:C2127,C2127)</f>
        <v>0</v>
      </c>
      <c r="B2127" s="78">
        <v>2123</v>
      </c>
      <c r="C2127" s="76"/>
      <c r="D2127" s="76"/>
      <c r="E2127" s="77"/>
    </row>
    <row r="2128" spans="1:5" ht="30" customHeight="1" x14ac:dyDescent="0.3">
      <c r="A2128" s="3" t="str">
        <f>C2128&amp;COUNTIF($C$5:C2128,C2128)</f>
        <v>0</v>
      </c>
      <c r="B2128" s="78">
        <v>2124</v>
      </c>
      <c r="C2128" s="76"/>
      <c r="D2128" s="76"/>
      <c r="E2128" s="77"/>
    </row>
    <row r="2129" spans="1:5" ht="30" customHeight="1" x14ac:dyDescent="0.3">
      <c r="A2129" s="3" t="str">
        <f>C2129&amp;COUNTIF($C$5:C2129,C2129)</f>
        <v>0</v>
      </c>
      <c r="B2129" s="78">
        <v>2125</v>
      </c>
      <c r="C2129" s="76"/>
      <c r="D2129" s="76"/>
      <c r="E2129" s="77"/>
    </row>
    <row r="2130" spans="1:5" ht="30" customHeight="1" x14ac:dyDescent="0.3">
      <c r="A2130" s="3" t="str">
        <f>C2130&amp;COUNTIF($C$5:C2130,C2130)</f>
        <v>0</v>
      </c>
      <c r="B2130" s="78">
        <v>2126</v>
      </c>
      <c r="C2130" s="76"/>
      <c r="D2130" s="76"/>
      <c r="E2130" s="77"/>
    </row>
    <row r="2131" spans="1:5" ht="30" customHeight="1" x14ac:dyDescent="0.3">
      <c r="A2131" s="3" t="str">
        <f>C2131&amp;COUNTIF($C$5:C2131,C2131)</f>
        <v>0</v>
      </c>
      <c r="B2131" s="78">
        <v>2127</v>
      </c>
      <c r="C2131" s="76"/>
      <c r="D2131" s="76"/>
      <c r="E2131" s="77"/>
    </row>
    <row r="2132" spans="1:5" ht="30" customHeight="1" x14ac:dyDescent="0.3">
      <c r="A2132" s="3" t="str">
        <f>C2132&amp;COUNTIF($C$5:C2132,C2132)</f>
        <v>0</v>
      </c>
      <c r="B2132" s="78">
        <v>2128</v>
      </c>
      <c r="C2132" s="76"/>
      <c r="D2132" s="76"/>
      <c r="E2132" s="77"/>
    </row>
    <row r="2133" spans="1:5" ht="30" customHeight="1" x14ac:dyDescent="0.3">
      <c r="A2133" s="3" t="str">
        <f>C2133&amp;COUNTIF($C$5:C2133,C2133)</f>
        <v>0</v>
      </c>
      <c r="B2133" s="78">
        <v>2129</v>
      </c>
      <c r="C2133" s="76"/>
      <c r="D2133" s="76"/>
      <c r="E2133" s="77"/>
    </row>
    <row r="2134" spans="1:5" ht="30" customHeight="1" x14ac:dyDescent="0.3">
      <c r="A2134" s="3" t="str">
        <f>C2134&amp;COUNTIF($C$5:C2134,C2134)</f>
        <v>0</v>
      </c>
      <c r="B2134" s="78">
        <v>2130</v>
      </c>
      <c r="C2134" s="76"/>
      <c r="D2134" s="76"/>
      <c r="E2134" s="77"/>
    </row>
    <row r="2135" spans="1:5" ht="30" customHeight="1" x14ac:dyDescent="0.3">
      <c r="A2135" s="3" t="str">
        <f>C2135&amp;COUNTIF($C$5:C2135,C2135)</f>
        <v>0</v>
      </c>
      <c r="B2135" s="78">
        <v>2131</v>
      </c>
      <c r="C2135" s="76"/>
      <c r="D2135" s="76"/>
      <c r="E2135" s="77"/>
    </row>
    <row r="2136" spans="1:5" ht="30" customHeight="1" x14ac:dyDescent="0.3">
      <c r="A2136" s="3" t="str">
        <f>C2136&amp;COUNTIF($C$5:C2136,C2136)</f>
        <v>0</v>
      </c>
      <c r="B2136" s="78">
        <v>2132</v>
      </c>
      <c r="C2136" s="76"/>
      <c r="D2136" s="76"/>
      <c r="E2136" s="77"/>
    </row>
    <row r="2137" spans="1:5" ht="30" customHeight="1" x14ac:dyDescent="0.3">
      <c r="A2137" s="3" t="str">
        <f>C2137&amp;COUNTIF($C$5:C2137,C2137)</f>
        <v>0</v>
      </c>
      <c r="B2137" s="78">
        <v>2133</v>
      </c>
      <c r="C2137" s="76"/>
      <c r="D2137" s="76"/>
      <c r="E2137" s="77"/>
    </row>
    <row r="2138" spans="1:5" ht="30" customHeight="1" x14ac:dyDescent="0.3">
      <c r="A2138" s="3" t="str">
        <f>C2138&amp;COUNTIF($C$5:C2138,C2138)</f>
        <v>0</v>
      </c>
      <c r="B2138" s="78">
        <v>2134</v>
      </c>
      <c r="C2138" s="76"/>
      <c r="D2138" s="76"/>
      <c r="E2138" s="77"/>
    </row>
    <row r="2139" spans="1:5" ht="30" customHeight="1" x14ac:dyDescent="0.3">
      <c r="A2139" s="3" t="str">
        <f>C2139&amp;COUNTIF($C$5:C2139,C2139)</f>
        <v>0</v>
      </c>
      <c r="B2139" s="78">
        <v>2135</v>
      </c>
      <c r="C2139" s="76"/>
      <c r="D2139" s="76"/>
      <c r="E2139" s="77"/>
    </row>
    <row r="2140" spans="1:5" ht="30" customHeight="1" x14ac:dyDescent="0.3">
      <c r="A2140" s="3" t="str">
        <f>C2140&amp;COUNTIF($C$5:C2140,C2140)</f>
        <v>0</v>
      </c>
      <c r="B2140" s="78">
        <v>2136</v>
      </c>
      <c r="C2140" s="76"/>
      <c r="D2140" s="76"/>
      <c r="E2140" s="77"/>
    </row>
    <row r="2141" spans="1:5" ht="30" customHeight="1" x14ac:dyDescent="0.3">
      <c r="A2141" s="3" t="str">
        <f>C2141&amp;COUNTIF($C$5:C2141,C2141)</f>
        <v>0</v>
      </c>
      <c r="B2141" s="78">
        <v>2137</v>
      </c>
      <c r="C2141" s="76"/>
      <c r="D2141" s="76"/>
      <c r="E2141" s="77"/>
    </row>
    <row r="2142" spans="1:5" ht="30" customHeight="1" x14ac:dyDescent="0.3">
      <c r="A2142" s="3" t="str">
        <f>C2142&amp;COUNTIF($C$5:C2142,C2142)</f>
        <v>0</v>
      </c>
      <c r="B2142" s="78">
        <v>2138</v>
      </c>
      <c r="C2142" s="76"/>
      <c r="D2142" s="76"/>
      <c r="E2142" s="77"/>
    </row>
    <row r="2143" spans="1:5" ht="30" customHeight="1" x14ac:dyDescent="0.3">
      <c r="A2143" s="3" t="str">
        <f>C2143&amp;COUNTIF($C$5:C2143,C2143)</f>
        <v>0</v>
      </c>
      <c r="B2143" s="78">
        <v>2139</v>
      </c>
      <c r="C2143" s="76"/>
      <c r="D2143" s="76"/>
      <c r="E2143" s="77"/>
    </row>
    <row r="2144" spans="1:5" ht="30" customHeight="1" x14ac:dyDescent="0.3">
      <c r="A2144" s="3" t="str">
        <f>C2144&amp;COUNTIF($C$5:C2144,C2144)</f>
        <v>0</v>
      </c>
      <c r="B2144" s="78">
        <v>2140</v>
      </c>
      <c r="C2144" s="76"/>
      <c r="D2144" s="76"/>
      <c r="E2144" s="77"/>
    </row>
    <row r="2145" spans="1:5" ht="30" customHeight="1" x14ac:dyDescent="0.3">
      <c r="A2145" s="3" t="str">
        <f>C2145&amp;COUNTIF($C$5:C2145,C2145)</f>
        <v>0</v>
      </c>
      <c r="B2145" s="78">
        <v>2141</v>
      </c>
      <c r="C2145" s="76"/>
      <c r="D2145" s="76"/>
      <c r="E2145" s="77"/>
    </row>
    <row r="2146" spans="1:5" ht="30" customHeight="1" x14ac:dyDescent="0.3">
      <c r="A2146" s="3" t="str">
        <f>C2146&amp;COUNTIF($C$5:C2146,C2146)</f>
        <v>0</v>
      </c>
      <c r="B2146" s="78">
        <v>2142</v>
      </c>
      <c r="C2146" s="76"/>
      <c r="D2146" s="76"/>
      <c r="E2146" s="77"/>
    </row>
    <row r="2147" spans="1:5" ht="30" customHeight="1" x14ac:dyDescent="0.3">
      <c r="A2147" s="3" t="str">
        <f>C2147&amp;COUNTIF($C$5:C2147,C2147)</f>
        <v>0</v>
      </c>
      <c r="B2147" s="78">
        <v>2143</v>
      </c>
      <c r="C2147" s="76"/>
      <c r="D2147" s="76"/>
      <c r="E2147" s="77"/>
    </row>
    <row r="2148" spans="1:5" ht="30" customHeight="1" x14ac:dyDescent="0.3">
      <c r="A2148" s="3" t="str">
        <f>C2148&amp;COUNTIF($C$5:C2148,C2148)</f>
        <v>0</v>
      </c>
      <c r="B2148" s="78">
        <v>2144</v>
      </c>
      <c r="C2148" s="76"/>
      <c r="D2148" s="76"/>
      <c r="E2148" s="77"/>
    </row>
    <row r="2149" spans="1:5" ht="30" customHeight="1" x14ac:dyDescent="0.3">
      <c r="A2149" s="3" t="str">
        <f>C2149&amp;COUNTIF($C$5:C2149,C2149)</f>
        <v>0</v>
      </c>
      <c r="B2149" s="78">
        <v>2145</v>
      </c>
      <c r="C2149" s="76"/>
      <c r="D2149" s="76"/>
      <c r="E2149" s="77"/>
    </row>
    <row r="2150" spans="1:5" ht="30" customHeight="1" x14ac:dyDescent="0.3">
      <c r="A2150" s="3" t="str">
        <f>C2150&amp;COUNTIF($C$5:C2150,C2150)</f>
        <v>0</v>
      </c>
      <c r="B2150" s="78">
        <v>2146</v>
      </c>
      <c r="C2150" s="76"/>
      <c r="D2150" s="76"/>
      <c r="E2150" s="77"/>
    </row>
    <row r="2151" spans="1:5" ht="30" customHeight="1" x14ac:dyDescent="0.3">
      <c r="A2151" s="3" t="str">
        <f>C2151&amp;COUNTIF($C$5:C2151,C2151)</f>
        <v>0</v>
      </c>
      <c r="B2151" s="78">
        <v>2147</v>
      </c>
      <c r="C2151" s="76"/>
      <c r="D2151" s="76"/>
      <c r="E2151" s="77"/>
    </row>
    <row r="2152" spans="1:5" ht="30" customHeight="1" x14ac:dyDescent="0.3">
      <c r="A2152" s="3" t="str">
        <f>C2152&amp;COUNTIF($C$5:C2152,C2152)</f>
        <v>0</v>
      </c>
      <c r="B2152" s="78">
        <v>2148</v>
      </c>
      <c r="C2152" s="76"/>
      <c r="D2152" s="76"/>
      <c r="E2152" s="77"/>
    </row>
    <row r="2153" spans="1:5" ht="30" customHeight="1" x14ac:dyDescent="0.3">
      <c r="A2153" s="3" t="str">
        <f>C2153&amp;COUNTIF($C$5:C2153,C2153)</f>
        <v>0</v>
      </c>
      <c r="B2153" s="78">
        <v>2149</v>
      </c>
      <c r="C2153" s="76"/>
      <c r="D2153" s="76"/>
      <c r="E2153" s="77"/>
    </row>
    <row r="2154" spans="1:5" ht="30" customHeight="1" x14ac:dyDescent="0.3">
      <c r="A2154" s="3" t="str">
        <f>C2154&amp;COUNTIF($C$5:C2154,C2154)</f>
        <v>0</v>
      </c>
      <c r="B2154" s="78">
        <v>2150</v>
      </c>
      <c r="C2154" s="76"/>
      <c r="D2154" s="76"/>
      <c r="E2154" s="77"/>
    </row>
    <row r="2155" spans="1:5" ht="30" customHeight="1" x14ac:dyDescent="0.3">
      <c r="A2155" s="3" t="str">
        <f>C2155&amp;COUNTIF($C$5:C2155,C2155)</f>
        <v>0</v>
      </c>
      <c r="B2155" s="78">
        <v>2151</v>
      </c>
      <c r="C2155" s="76"/>
      <c r="D2155" s="76"/>
      <c r="E2155" s="77"/>
    </row>
    <row r="2156" spans="1:5" ht="30" customHeight="1" x14ac:dyDescent="0.3">
      <c r="A2156" s="3" t="str">
        <f>C2156&amp;COUNTIF($C$5:C2156,C2156)</f>
        <v>0</v>
      </c>
      <c r="B2156" s="78">
        <v>2152</v>
      </c>
      <c r="C2156" s="76"/>
      <c r="D2156" s="76"/>
      <c r="E2156" s="77"/>
    </row>
    <row r="2157" spans="1:5" ht="30" customHeight="1" x14ac:dyDescent="0.3">
      <c r="A2157" s="3" t="str">
        <f>C2157&amp;COUNTIF($C$5:C2157,C2157)</f>
        <v>0</v>
      </c>
      <c r="B2157" s="78">
        <v>2153</v>
      </c>
      <c r="C2157" s="76"/>
      <c r="D2157" s="76"/>
      <c r="E2157" s="77"/>
    </row>
    <row r="2158" spans="1:5" ht="30" customHeight="1" x14ac:dyDescent="0.3">
      <c r="A2158" s="3" t="str">
        <f>C2158&amp;COUNTIF($C$5:C2158,C2158)</f>
        <v>0</v>
      </c>
      <c r="B2158" s="78">
        <v>2154</v>
      </c>
      <c r="C2158" s="76"/>
      <c r="D2158" s="76"/>
      <c r="E2158" s="77"/>
    </row>
    <row r="2159" spans="1:5" ht="30" customHeight="1" x14ac:dyDescent="0.3">
      <c r="A2159" s="3" t="str">
        <f>C2159&amp;COUNTIF($C$5:C2159,C2159)</f>
        <v>0</v>
      </c>
      <c r="B2159" s="78">
        <v>2155</v>
      </c>
      <c r="C2159" s="76"/>
      <c r="D2159" s="76"/>
      <c r="E2159" s="77"/>
    </row>
    <row r="2160" spans="1:5" ht="30" customHeight="1" x14ac:dyDescent="0.3">
      <c r="A2160" s="3" t="str">
        <f>C2160&amp;COUNTIF($C$5:C2160,C2160)</f>
        <v>0</v>
      </c>
      <c r="B2160" s="78">
        <v>2156</v>
      </c>
      <c r="C2160" s="76"/>
      <c r="D2160" s="76"/>
      <c r="E2160" s="77"/>
    </row>
    <row r="2161" spans="1:5" ht="30" customHeight="1" x14ac:dyDescent="0.3">
      <c r="A2161" s="3" t="str">
        <f>C2161&amp;COUNTIF($C$5:C2161,C2161)</f>
        <v>0</v>
      </c>
      <c r="B2161" s="78">
        <v>2157</v>
      </c>
      <c r="C2161" s="76"/>
      <c r="D2161" s="76"/>
      <c r="E2161" s="77"/>
    </row>
    <row r="2162" spans="1:5" ht="30" customHeight="1" x14ac:dyDescent="0.3">
      <c r="A2162" s="3" t="str">
        <f>C2162&amp;COUNTIF($C$5:C2162,C2162)</f>
        <v>0</v>
      </c>
      <c r="B2162" s="78">
        <v>2158</v>
      </c>
      <c r="C2162" s="76"/>
      <c r="D2162" s="76"/>
      <c r="E2162" s="77"/>
    </row>
    <row r="2163" spans="1:5" ht="30" customHeight="1" x14ac:dyDescent="0.3">
      <c r="A2163" s="3" t="str">
        <f>C2163&amp;COUNTIF($C$5:C2163,C2163)</f>
        <v>0</v>
      </c>
      <c r="B2163" s="78">
        <v>2159</v>
      </c>
      <c r="C2163" s="76"/>
      <c r="D2163" s="76"/>
      <c r="E2163" s="77"/>
    </row>
    <row r="2164" spans="1:5" ht="30" customHeight="1" x14ac:dyDescent="0.3">
      <c r="A2164" s="3" t="str">
        <f>C2164&amp;COUNTIF($C$5:C2164,C2164)</f>
        <v>0</v>
      </c>
      <c r="B2164" s="78">
        <v>2160</v>
      </c>
      <c r="C2164" s="76"/>
      <c r="D2164" s="76"/>
      <c r="E2164" s="77"/>
    </row>
    <row r="2165" spans="1:5" ht="30" customHeight="1" x14ac:dyDescent="0.3">
      <c r="A2165" s="3" t="str">
        <f>C2165&amp;COUNTIF($C$5:C2165,C2165)</f>
        <v>0</v>
      </c>
      <c r="B2165" s="78">
        <v>2161</v>
      </c>
      <c r="C2165" s="76"/>
      <c r="D2165" s="76"/>
      <c r="E2165" s="77"/>
    </row>
    <row r="2166" spans="1:5" ht="30" customHeight="1" x14ac:dyDescent="0.3">
      <c r="A2166" s="3" t="str">
        <f>C2166&amp;COUNTIF($C$5:C2166,C2166)</f>
        <v>0</v>
      </c>
      <c r="B2166" s="78">
        <v>2162</v>
      </c>
      <c r="C2166" s="76"/>
      <c r="D2166" s="76"/>
      <c r="E2166" s="77"/>
    </row>
    <row r="2167" spans="1:5" ht="30" customHeight="1" x14ac:dyDescent="0.3">
      <c r="A2167" s="3" t="str">
        <f>C2167&amp;COUNTIF($C$5:C2167,C2167)</f>
        <v>0</v>
      </c>
      <c r="B2167" s="78">
        <v>2163</v>
      </c>
      <c r="C2167" s="76"/>
      <c r="D2167" s="76"/>
      <c r="E2167" s="77"/>
    </row>
    <row r="2168" spans="1:5" ht="30" customHeight="1" x14ac:dyDescent="0.3">
      <c r="A2168" s="3" t="str">
        <f>C2168&amp;COUNTIF($C$5:C2168,C2168)</f>
        <v>0</v>
      </c>
      <c r="B2168" s="78">
        <v>2164</v>
      </c>
      <c r="C2168" s="76"/>
      <c r="D2168" s="76"/>
      <c r="E2168" s="77"/>
    </row>
    <row r="2169" spans="1:5" ht="30" customHeight="1" x14ac:dyDescent="0.3">
      <c r="A2169" s="3" t="str">
        <f>C2169&amp;COUNTIF($C$5:C2169,C2169)</f>
        <v>0</v>
      </c>
      <c r="B2169" s="78">
        <v>2165</v>
      </c>
      <c r="C2169" s="76"/>
      <c r="D2169" s="76"/>
      <c r="E2169" s="77"/>
    </row>
    <row r="2170" spans="1:5" ht="30" customHeight="1" x14ac:dyDescent="0.3">
      <c r="A2170" s="3" t="str">
        <f>C2170&amp;COUNTIF($C$5:C2170,C2170)</f>
        <v>0</v>
      </c>
      <c r="B2170" s="78">
        <v>2166</v>
      </c>
      <c r="C2170" s="76"/>
      <c r="D2170" s="76"/>
      <c r="E2170" s="77"/>
    </row>
    <row r="2171" spans="1:5" ht="30" customHeight="1" x14ac:dyDescent="0.3">
      <c r="A2171" s="3" t="str">
        <f>C2171&amp;COUNTIF($C$5:C2171,C2171)</f>
        <v>0</v>
      </c>
      <c r="B2171" s="78">
        <v>2167</v>
      </c>
      <c r="C2171" s="76"/>
      <c r="D2171" s="76"/>
      <c r="E2171" s="77"/>
    </row>
    <row r="2172" spans="1:5" ht="30" customHeight="1" x14ac:dyDescent="0.3">
      <c r="A2172" s="3" t="str">
        <f>C2172&amp;COUNTIF($C$5:C2172,C2172)</f>
        <v>0</v>
      </c>
      <c r="B2172" s="78">
        <v>2168</v>
      </c>
      <c r="C2172" s="76"/>
      <c r="D2172" s="76"/>
      <c r="E2172" s="77"/>
    </row>
    <row r="2173" spans="1:5" ht="30" customHeight="1" x14ac:dyDescent="0.3">
      <c r="A2173" s="3" t="str">
        <f>C2173&amp;COUNTIF($C$5:C2173,C2173)</f>
        <v>0</v>
      </c>
      <c r="B2173" s="78">
        <v>2169</v>
      </c>
      <c r="C2173" s="76"/>
      <c r="D2173" s="76"/>
      <c r="E2173" s="77"/>
    </row>
    <row r="2174" spans="1:5" ht="30" customHeight="1" x14ac:dyDescent="0.3">
      <c r="A2174" s="3" t="str">
        <f>C2174&amp;COUNTIF($C$5:C2174,C2174)</f>
        <v>0</v>
      </c>
      <c r="B2174" s="78">
        <v>2170</v>
      </c>
      <c r="C2174" s="76"/>
      <c r="D2174" s="76"/>
      <c r="E2174" s="77"/>
    </row>
    <row r="2175" spans="1:5" ht="30" customHeight="1" x14ac:dyDescent="0.3">
      <c r="A2175" s="3" t="str">
        <f>C2175&amp;COUNTIF($C$5:C2175,C2175)</f>
        <v>0</v>
      </c>
      <c r="B2175" s="78">
        <v>2171</v>
      </c>
      <c r="C2175" s="76"/>
      <c r="D2175" s="76"/>
      <c r="E2175" s="77"/>
    </row>
    <row r="2176" spans="1:5" ht="30" customHeight="1" x14ac:dyDescent="0.3">
      <c r="A2176" s="3" t="str">
        <f>C2176&amp;COUNTIF($C$5:C2176,C2176)</f>
        <v>0</v>
      </c>
      <c r="B2176" s="78">
        <v>2172</v>
      </c>
      <c r="C2176" s="76"/>
      <c r="D2176" s="76"/>
      <c r="E2176" s="77"/>
    </row>
    <row r="2177" spans="1:5" ht="30" customHeight="1" x14ac:dyDescent="0.3">
      <c r="A2177" s="3" t="str">
        <f>C2177&amp;COUNTIF($C$5:C2177,C2177)</f>
        <v>0</v>
      </c>
      <c r="B2177" s="78">
        <v>2173</v>
      </c>
      <c r="C2177" s="76"/>
      <c r="D2177" s="76"/>
      <c r="E2177" s="77"/>
    </row>
    <row r="2178" spans="1:5" ht="30" customHeight="1" x14ac:dyDescent="0.3">
      <c r="A2178" s="3" t="str">
        <f>C2178&amp;COUNTIF($C$5:C2178,C2178)</f>
        <v>0</v>
      </c>
      <c r="B2178" s="78">
        <v>2174</v>
      </c>
      <c r="C2178" s="76"/>
      <c r="D2178" s="76"/>
      <c r="E2178" s="77"/>
    </row>
    <row r="2179" spans="1:5" ht="30" customHeight="1" x14ac:dyDescent="0.3">
      <c r="A2179" s="3" t="str">
        <f>C2179&amp;COUNTIF($C$5:C2179,C2179)</f>
        <v>0</v>
      </c>
      <c r="B2179" s="78">
        <v>2175</v>
      </c>
      <c r="C2179" s="76"/>
      <c r="D2179" s="76"/>
      <c r="E2179" s="77"/>
    </row>
    <row r="2180" spans="1:5" ht="30" customHeight="1" x14ac:dyDescent="0.3">
      <c r="A2180" s="3" t="str">
        <f>C2180&amp;COUNTIF($C$5:C2180,C2180)</f>
        <v>0</v>
      </c>
      <c r="B2180" s="78">
        <v>2176</v>
      </c>
      <c r="C2180" s="76"/>
      <c r="D2180" s="76"/>
      <c r="E2180" s="77"/>
    </row>
    <row r="2181" spans="1:5" ht="30" customHeight="1" x14ac:dyDescent="0.3">
      <c r="A2181" s="3" t="str">
        <f>C2181&amp;COUNTIF($C$5:C2181,C2181)</f>
        <v>0</v>
      </c>
      <c r="B2181" s="78">
        <v>2177</v>
      </c>
      <c r="C2181" s="76"/>
      <c r="D2181" s="76"/>
      <c r="E2181" s="77"/>
    </row>
    <row r="2182" spans="1:5" ht="30" customHeight="1" x14ac:dyDescent="0.3">
      <c r="A2182" s="3" t="str">
        <f>C2182&amp;COUNTIF($C$5:C2182,C2182)</f>
        <v>0</v>
      </c>
      <c r="B2182" s="78">
        <v>2178</v>
      </c>
      <c r="C2182" s="76"/>
      <c r="D2182" s="76"/>
      <c r="E2182" s="77"/>
    </row>
    <row r="2183" spans="1:5" ht="30" customHeight="1" x14ac:dyDescent="0.3">
      <c r="A2183" s="3" t="str">
        <f>C2183&amp;COUNTIF($C$5:C2183,C2183)</f>
        <v>0</v>
      </c>
      <c r="B2183" s="78">
        <v>2179</v>
      </c>
      <c r="C2183" s="76"/>
      <c r="D2183" s="76"/>
      <c r="E2183" s="77"/>
    </row>
    <row r="2184" spans="1:5" ht="30" customHeight="1" x14ac:dyDescent="0.3">
      <c r="A2184" s="3" t="str">
        <f>C2184&amp;COUNTIF($C$5:C2184,C2184)</f>
        <v>0</v>
      </c>
      <c r="B2184" s="78">
        <v>2180</v>
      </c>
      <c r="C2184" s="76"/>
      <c r="D2184" s="76"/>
      <c r="E2184" s="77"/>
    </row>
    <row r="2185" spans="1:5" ht="30" customHeight="1" x14ac:dyDescent="0.3">
      <c r="A2185" s="3" t="str">
        <f>C2185&amp;COUNTIF($C$5:C2185,C2185)</f>
        <v>0</v>
      </c>
      <c r="B2185" s="78">
        <v>2181</v>
      </c>
      <c r="C2185" s="76"/>
      <c r="D2185" s="76"/>
      <c r="E2185" s="77"/>
    </row>
    <row r="2186" spans="1:5" ht="30" customHeight="1" x14ac:dyDescent="0.3">
      <c r="A2186" s="3" t="str">
        <f>C2186&amp;COUNTIF($C$5:C2186,C2186)</f>
        <v>0</v>
      </c>
      <c r="B2186" s="78">
        <v>2182</v>
      </c>
      <c r="C2186" s="76"/>
      <c r="D2186" s="76"/>
      <c r="E2186" s="77"/>
    </row>
    <row r="2187" spans="1:5" ht="30" customHeight="1" x14ac:dyDescent="0.3">
      <c r="A2187" s="3" t="str">
        <f>C2187&amp;COUNTIF($C$5:C2187,C2187)</f>
        <v>0</v>
      </c>
      <c r="B2187" s="78">
        <v>2183</v>
      </c>
      <c r="C2187" s="76"/>
      <c r="D2187" s="76"/>
      <c r="E2187" s="77"/>
    </row>
    <row r="2188" spans="1:5" ht="30" customHeight="1" x14ac:dyDescent="0.3">
      <c r="A2188" s="3" t="str">
        <f>C2188&amp;COUNTIF($C$5:C2188,C2188)</f>
        <v>0</v>
      </c>
      <c r="B2188" s="78">
        <v>2184</v>
      </c>
      <c r="C2188" s="76"/>
      <c r="D2188" s="76"/>
      <c r="E2188" s="77"/>
    </row>
    <row r="2189" spans="1:5" ht="30" customHeight="1" x14ac:dyDescent="0.3">
      <c r="A2189" s="3" t="str">
        <f>C2189&amp;COUNTIF($C$5:C2189,C2189)</f>
        <v>0</v>
      </c>
      <c r="B2189" s="78">
        <v>2185</v>
      </c>
      <c r="C2189" s="76"/>
      <c r="D2189" s="76"/>
      <c r="E2189" s="77"/>
    </row>
    <row r="2190" spans="1:5" ht="30" customHeight="1" x14ac:dyDescent="0.3">
      <c r="A2190" s="3" t="str">
        <f>C2190&amp;COUNTIF($C$5:C2190,C2190)</f>
        <v>0</v>
      </c>
      <c r="B2190" s="78">
        <v>2186</v>
      </c>
      <c r="C2190" s="76"/>
      <c r="D2190" s="76"/>
      <c r="E2190" s="77"/>
    </row>
    <row r="2191" spans="1:5" ht="30" customHeight="1" x14ac:dyDescent="0.3">
      <c r="A2191" s="3" t="str">
        <f>C2191&amp;COUNTIF($C$5:C2191,C2191)</f>
        <v>0</v>
      </c>
      <c r="B2191" s="78">
        <v>2187</v>
      </c>
      <c r="C2191" s="76"/>
      <c r="D2191" s="76"/>
      <c r="E2191" s="77"/>
    </row>
    <row r="2192" spans="1:5" ht="30" customHeight="1" x14ac:dyDescent="0.3">
      <c r="A2192" s="3" t="str">
        <f>C2192&amp;COUNTIF($C$5:C2192,C2192)</f>
        <v>0</v>
      </c>
      <c r="B2192" s="78">
        <v>2188</v>
      </c>
      <c r="C2192" s="76"/>
      <c r="D2192" s="76"/>
      <c r="E2192" s="77"/>
    </row>
    <row r="2193" spans="1:5" ht="30" customHeight="1" x14ac:dyDescent="0.3">
      <c r="A2193" s="3" t="str">
        <f>C2193&amp;COUNTIF($C$5:C2193,C2193)</f>
        <v>0</v>
      </c>
      <c r="B2193" s="78">
        <v>2189</v>
      </c>
      <c r="C2193" s="76"/>
      <c r="D2193" s="76"/>
      <c r="E2193" s="77"/>
    </row>
    <row r="2194" spans="1:5" ht="30" customHeight="1" x14ac:dyDescent="0.3">
      <c r="A2194" s="3" t="str">
        <f>C2194&amp;COUNTIF($C$5:C2194,C2194)</f>
        <v>0</v>
      </c>
      <c r="B2194" s="78">
        <v>2190</v>
      </c>
      <c r="C2194" s="76"/>
      <c r="D2194" s="76"/>
      <c r="E2194" s="77"/>
    </row>
    <row r="2195" spans="1:5" ht="30" customHeight="1" x14ac:dyDescent="0.3">
      <c r="A2195" s="3" t="str">
        <f>C2195&amp;COUNTIF($C$5:C2195,C2195)</f>
        <v>0</v>
      </c>
      <c r="B2195" s="78">
        <v>2191</v>
      </c>
      <c r="C2195" s="76"/>
      <c r="D2195" s="76"/>
      <c r="E2195" s="77"/>
    </row>
    <row r="2196" spans="1:5" ht="30" customHeight="1" x14ac:dyDescent="0.3">
      <c r="A2196" s="3" t="str">
        <f>C2196&amp;COUNTIF($C$5:C2196,C2196)</f>
        <v>0</v>
      </c>
      <c r="B2196" s="78">
        <v>2192</v>
      </c>
      <c r="C2196" s="76"/>
      <c r="D2196" s="76"/>
      <c r="E2196" s="77"/>
    </row>
    <row r="2197" spans="1:5" ht="30" customHeight="1" x14ac:dyDescent="0.3">
      <c r="A2197" s="3" t="str">
        <f>C2197&amp;COUNTIF($C$5:C2197,C2197)</f>
        <v>0</v>
      </c>
      <c r="B2197" s="78">
        <v>2193</v>
      </c>
      <c r="C2197" s="76"/>
      <c r="D2197" s="76"/>
      <c r="E2197" s="77"/>
    </row>
    <row r="2198" spans="1:5" ht="30" customHeight="1" x14ac:dyDescent="0.3">
      <c r="A2198" s="3" t="str">
        <f>C2198&amp;COUNTIF($C$5:C2198,C2198)</f>
        <v>0</v>
      </c>
      <c r="B2198" s="78">
        <v>2194</v>
      </c>
      <c r="C2198" s="76"/>
      <c r="D2198" s="76"/>
      <c r="E2198" s="77"/>
    </row>
    <row r="2199" spans="1:5" ht="30" customHeight="1" x14ac:dyDescent="0.3">
      <c r="A2199" s="3" t="str">
        <f>C2199&amp;COUNTIF($C$5:C2199,C2199)</f>
        <v>0</v>
      </c>
      <c r="B2199" s="78">
        <v>2195</v>
      </c>
      <c r="C2199" s="76"/>
      <c r="D2199" s="76"/>
      <c r="E2199" s="77"/>
    </row>
    <row r="2200" spans="1:5" ht="30" customHeight="1" x14ac:dyDescent="0.3">
      <c r="A2200" s="3" t="str">
        <f>C2200&amp;COUNTIF($C$5:C2200,C2200)</f>
        <v>0</v>
      </c>
      <c r="B2200" s="78">
        <v>2196</v>
      </c>
      <c r="C2200" s="76"/>
      <c r="D2200" s="76"/>
      <c r="E2200" s="77"/>
    </row>
    <row r="2201" spans="1:5" ht="30" customHeight="1" x14ac:dyDescent="0.3">
      <c r="A2201" s="3" t="str">
        <f>C2201&amp;COUNTIF($C$5:C2201,C2201)</f>
        <v>0</v>
      </c>
      <c r="B2201" s="78">
        <v>2197</v>
      </c>
      <c r="C2201" s="76"/>
      <c r="D2201" s="76"/>
      <c r="E2201" s="77"/>
    </row>
    <row r="2202" spans="1:5" ht="30" customHeight="1" x14ac:dyDescent="0.3">
      <c r="A2202" s="3" t="str">
        <f>C2202&amp;COUNTIF($C$5:C2202,C2202)</f>
        <v>0</v>
      </c>
      <c r="B2202" s="78">
        <v>2198</v>
      </c>
      <c r="C2202" s="76"/>
      <c r="D2202" s="76"/>
      <c r="E2202" s="77"/>
    </row>
    <row r="2203" spans="1:5" ht="30" customHeight="1" x14ac:dyDescent="0.3">
      <c r="A2203" s="3" t="str">
        <f>C2203&amp;COUNTIF($C$5:C2203,C2203)</f>
        <v>0</v>
      </c>
      <c r="B2203" s="78">
        <v>2199</v>
      </c>
      <c r="C2203" s="76"/>
      <c r="D2203" s="76"/>
      <c r="E2203" s="77"/>
    </row>
    <row r="2204" spans="1:5" ht="30" customHeight="1" x14ac:dyDescent="0.3">
      <c r="A2204" s="3" t="str">
        <f>C2204&amp;COUNTIF($C$5:C2204,C2204)</f>
        <v>0</v>
      </c>
      <c r="B2204" s="78">
        <v>2200</v>
      </c>
      <c r="C2204" s="76"/>
      <c r="D2204" s="76"/>
      <c r="E2204" s="77"/>
    </row>
    <row r="2205" spans="1:5" ht="30" customHeight="1" x14ac:dyDescent="0.3">
      <c r="A2205" s="3" t="str">
        <f>C2205&amp;COUNTIF($C$5:C2205,C2205)</f>
        <v>0</v>
      </c>
      <c r="B2205" s="78">
        <v>2201</v>
      </c>
      <c r="C2205" s="76"/>
      <c r="D2205" s="76"/>
      <c r="E2205" s="77"/>
    </row>
    <row r="2206" spans="1:5" ht="30" customHeight="1" x14ac:dyDescent="0.3">
      <c r="A2206" s="3" t="str">
        <f>C2206&amp;COUNTIF($C$5:C2206,C2206)</f>
        <v>0</v>
      </c>
      <c r="B2206" s="78">
        <v>2202</v>
      </c>
      <c r="C2206" s="76"/>
      <c r="D2206" s="76"/>
      <c r="E2206" s="77"/>
    </row>
    <row r="2207" spans="1:5" ht="30" customHeight="1" x14ac:dyDescent="0.3">
      <c r="A2207" s="3" t="str">
        <f>C2207&amp;COUNTIF($C$5:C2207,C2207)</f>
        <v>0</v>
      </c>
      <c r="B2207" s="78">
        <v>2203</v>
      </c>
      <c r="C2207" s="76"/>
      <c r="D2207" s="76"/>
      <c r="E2207" s="77"/>
    </row>
    <row r="2208" spans="1:5" ht="30" customHeight="1" x14ac:dyDescent="0.3">
      <c r="A2208" s="3" t="str">
        <f>C2208&amp;COUNTIF($C$5:C2208,C2208)</f>
        <v>0</v>
      </c>
      <c r="B2208" s="78">
        <v>2204</v>
      </c>
      <c r="C2208" s="76"/>
      <c r="D2208" s="76"/>
      <c r="E2208" s="77"/>
    </row>
    <row r="2209" spans="1:5" ht="30" customHeight="1" x14ac:dyDescent="0.3">
      <c r="A2209" s="3" t="str">
        <f>C2209&amp;COUNTIF($C$5:C2209,C2209)</f>
        <v>0</v>
      </c>
      <c r="B2209" s="78">
        <v>2205</v>
      </c>
      <c r="C2209" s="76"/>
      <c r="D2209" s="76"/>
      <c r="E2209" s="77"/>
    </row>
    <row r="2210" spans="1:5" ht="30" customHeight="1" x14ac:dyDescent="0.3">
      <c r="A2210" s="3" t="str">
        <f>C2210&amp;COUNTIF($C$5:C2210,C2210)</f>
        <v>0</v>
      </c>
      <c r="B2210" s="78">
        <v>2206</v>
      </c>
      <c r="C2210" s="76"/>
      <c r="D2210" s="76"/>
      <c r="E2210" s="77"/>
    </row>
    <row r="2211" spans="1:5" ht="30" customHeight="1" x14ac:dyDescent="0.3">
      <c r="A2211" s="3" t="str">
        <f>C2211&amp;COUNTIF($C$5:C2211,C2211)</f>
        <v>0</v>
      </c>
      <c r="B2211" s="78">
        <v>2207</v>
      </c>
      <c r="C2211" s="76"/>
      <c r="D2211" s="76"/>
      <c r="E2211" s="77"/>
    </row>
    <row r="2212" spans="1:5" ht="30" customHeight="1" x14ac:dyDescent="0.3">
      <c r="A2212" s="3" t="str">
        <f>C2212&amp;COUNTIF($C$5:C2212,C2212)</f>
        <v>0</v>
      </c>
      <c r="B2212" s="78">
        <v>2208</v>
      </c>
      <c r="C2212" s="76"/>
      <c r="D2212" s="76"/>
      <c r="E2212" s="77"/>
    </row>
    <row r="2213" spans="1:5" ht="30" customHeight="1" x14ac:dyDescent="0.3">
      <c r="A2213" s="3" t="str">
        <f>C2213&amp;COUNTIF($C$5:C2213,C2213)</f>
        <v>0</v>
      </c>
      <c r="B2213" s="78">
        <v>2209</v>
      </c>
      <c r="C2213" s="76"/>
      <c r="D2213" s="76"/>
      <c r="E2213" s="77"/>
    </row>
    <row r="2214" spans="1:5" ht="30" customHeight="1" x14ac:dyDescent="0.3">
      <c r="A2214" s="3" t="str">
        <f>C2214&amp;COUNTIF($C$5:C2214,C2214)</f>
        <v>0</v>
      </c>
      <c r="B2214" s="78">
        <v>2210</v>
      </c>
      <c r="C2214" s="76"/>
      <c r="D2214" s="76"/>
      <c r="E2214" s="77"/>
    </row>
    <row r="2215" spans="1:5" ht="30" customHeight="1" x14ac:dyDescent="0.3">
      <c r="A2215" s="3" t="str">
        <f>C2215&amp;COUNTIF($C$5:C2215,C2215)</f>
        <v>0</v>
      </c>
      <c r="B2215" s="78">
        <v>2211</v>
      </c>
      <c r="C2215" s="76"/>
      <c r="D2215" s="76"/>
      <c r="E2215" s="77"/>
    </row>
    <row r="2216" spans="1:5" ht="30" customHeight="1" x14ac:dyDescent="0.3">
      <c r="A2216" s="3" t="str">
        <f>C2216&amp;COUNTIF($C$5:C2216,C2216)</f>
        <v>0</v>
      </c>
      <c r="B2216" s="78">
        <v>2212</v>
      </c>
      <c r="C2216" s="76"/>
      <c r="D2216" s="76"/>
      <c r="E2216" s="77"/>
    </row>
    <row r="2217" spans="1:5" ht="30" customHeight="1" x14ac:dyDescent="0.3">
      <c r="A2217" s="3" t="str">
        <f>C2217&amp;COUNTIF($C$5:C2217,C2217)</f>
        <v>0</v>
      </c>
      <c r="B2217" s="78">
        <v>2213</v>
      </c>
      <c r="C2217" s="76"/>
      <c r="D2217" s="76"/>
      <c r="E2217" s="77"/>
    </row>
    <row r="2218" spans="1:5" ht="30" customHeight="1" x14ac:dyDescent="0.3">
      <c r="A2218" s="3" t="str">
        <f>C2218&amp;COUNTIF($C$5:C2218,C2218)</f>
        <v>0</v>
      </c>
      <c r="B2218" s="78">
        <v>2214</v>
      </c>
      <c r="C2218" s="76"/>
      <c r="D2218" s="76"/>
      <c r="E2218" s="77"/>
    </row>
    <row r="2219" spans="1:5" ht="30" customHeight="1" x14ac:dyDescent="0.3">
      <c r="A2219" s="3" t="str">
        <f>C2219&amp;COUNTIF($C$5:C2219,C2219)</f>
        <v>0</v>
      </c>
      <c r="B2219" s="78">
        <v>2215</v>
      </c>
      <c r="C2219" s="76"/>
      <c r="D2219" s="76"/>
      <c r="E2219" s="77"/>
    </row>
    <row r="2220" spans="1:5" ht="30" customHeight="1" x14ac:dyDescent="0.3">
      <c r="A2220" s="3" t="str">
        <f>C2220&amp;COUNTIF($C$5:C2220,C2220)</f>
        <v>0</v>
      </c>
      <c r="B2220" s="78">
        <v>2216</v>
      </c>
      <c r="C2220" s="76"/>
      <c r="D2220" s="76"/>
      <c r="E2220" s="77"/>
    </row>
    <row r="2221" spans="1:5" ht="30" customHeight="1" x14ac:dyDescent="0.3">
      <c r="A2221" s="3" t="str">
        <f>C2221&amp;COUNTIF($C$5:C2221,C2221)</f>
        <v>0</v>
      </c>
      <c r="B2221" s="78">
        <v>2217</v>
      </c>
      <c r="C2221" s="76"/>
      <c r="D2221" s="76"/>
      <c r="E2221" s="77"/>
    </row>
    <row r="2222" spans="1:5" ht="30" customHeight="1" x14ac:dyDescent="0.3">
      <c r="A2222" s="3" t="str">
        <f>C2222&amp;COUNTIF($C$5:C2222,C2222)</f>
        <v>0</v>
      </c>
      <c r="B2222" s="78">
        <v>2218</v>
      </c>
      <c r="C2222" s="76"/>
      <c r="D2222" s="76"/>
      <c r="E2222" s="77"/>
    </row>
    <row r="2223" spans="1:5" ht="30" customHeight="1" x14ac:dyDescent="0.3">
      <c r="A2223" s="3" t="str">
        <f>C2223&amp;COUNTIF($C$5:C2223,C2223)</f>
        <v>0</v>
      </c>
      <c r="B2223" s="78">
        <v>2219</v>
      </c>
      <c r="C2223" s="76"/>
      <c r="D2223" s="76"/>
      <c r="E2223" s="77"/>
    </row>
    <row r="2224" spans="1:5" ht="30" customHeight="1" x14ac:dyDescent="0.3">
      <c r="A2224" s="3" t="str">
        <f>C2224&amp;COUNTIF($C$5:C2224,C2224)</f>
        <v>0</v>
      </c>
      <c r="B2224" s="78">
        <v>2220</v>
      </c>
      <c r="C2224" s="76"/>
      <c r="D2224" s="76"/>
      <c r="E2224" s="77"/>
    </row>
    <row r="2225" spans="1:5" ht="30" customHeight="1" x14ac:dyDescent="0.3">
      <c r="A2225" s="3" t="str">
        <f>C2225&amp;COUNTIF($C$5:C2225,C2225)</f>
        <v>0</v>
      </c>
      <c r="B2225" s="78">
        <v>2221</v>
      </c>
      <c r="C2225" s="76"/>
      <c r="D2225" s="76"/>
      <c r="E2225" s="77"/>
    </row>
    <row r="2226" spans="1:5" ht="30" customHeight="1" x14ac:dyDescent="0.3">
      <c r="A2226" s="3" t="str">
        <f>C2226&amp;COUNTIF($C$5:C2226,C2226)</f>
        <v>0</v>
      </c>
      <c r="B2226" s="78">
        <v>2222</v>
      </c>
      <c r="C2226" s="76"/>
      <c r="D2226" s="76"/>
      <c r="E2226" s="77"/>
    </row>
    <row r="2227" spans="1:5" ht="30" customHeight="1" x14ac:dyDescent="0.3">
      <c r="A2227" s="3" t="str">
        <f>C2227&amp;COUNTIF($C$5:C2227,C2227)</f>
        <v>0</v>
      </c>
      <c r="B2227" s="78">
        <v>2223</v>
      </c>
      <c r="C2227" s="76"/>
      <c r="D2227" s="76"/>
      <c r="E2227" s="77"/>
    </row>
    <row r="2228" spans="1:5" ht="30" customHeight="1" x14ac:dyDescent="0.3">
      <c r="A2228" s="3" t="str">
        <f>C2228&amp;COUNTIF($C$5:C2228,C2228)</f>
        <v>0</v>
      </c>
      <c r="B2228" s="78">
        <v>2224</v>
      </c>
      <c r="C2228" s="76"/>
      <c r="D2228" s="76"/>
      <c r="E2228" s="77"/>
    </row>
    <row r="2229" spans="1:5" ht="30" customHeight="1" x14ac:dyDescent="0.3">
      <c r="A2229" s="3" t="str">
        <f>C2229&amp;COUNTIF($C$5:C2229,C2229)</f>
        <v>0</v>
      </c>
      <c r="B2229" s="78">
        <v>2225</v>
      </c>
      <c r="C2229" s="76"/>
      <c r="D2229" s="76"/>
      <c r="E2229" s="77"/>
    </row>
    <row r="2230" spans="1:5" ht="30" customHeight="1" x14ac:dyDescent="0.3">
      <c r="A2230" s="3" t="str">
        <f>C2230&amp;COUNTIF($C$5:C2230,C2230)</f>
        <v>0</v>
      </c>
      <c r="B2230" s="78">
        <v>2226</v>
      </c>
      <c r="C2230" s="76"/>
      <c r="D2230" s="76"/>
      <c r="E2230" s="77"/>
    </row>
    <row r="2231" spans="1:5" ht="30" customHeight="1" x14ac:dyDescent="0.3">
      <c r="A2231" s="3" t="str">
        <f>C2231&amp;COUNTIF($C$5:C2231,C2231)</f>
        <v>0</v>
      </c>
      <c r="B2231" s="78">
        <v>2227</v>
      </c>
      <c r="C2231" s="76"/>
      <c r="D2231" s="76"/>
      <c r="E2231" s="77"/>
    </row>
    <row r="2232" spans="1:5" ht="30" customHeight="1" x14ac:dyDescent="0.3">
      <c r="A2232" s="3" t="str">
        <f>C2232&amp;COUNTIF($C$5:C2232,C2232)</f>
        <v>0</v>
      </c>
      <c r="B2232" s="78">
        <v>2228</v>
      </c>
      <c r="C2232" s="76"/>
      <c r="D2232" s="76"/>
      <c r="E2232" s="77"/>
    </row>
    <row r="2233" spans="1:5" ht="30" customHeight="1" x14ac:dyDescent="0.3">
      <c r="A2233" s="3" t="str">
        <f>C2233&amp;COUNTIF($C$5:C2233,C2233)</f>
        <v>0</v>
      </c>
      <c r="B2233" s="78">
        <v>2229</v>
      </c>
      <c r="C2233" s="76"/>
      <c r="D2233" s="76"/>
      <c r="E2233" s="77"/>
    </row>
    <row r="2234" spans="1:5" ht="30" customHeight="1" x14ac:dyDescent="0.3">
      <c r="A2234" s="3" t="str">
        <f>C2234&amp;COUNTIF($C$5:C2234,C2234)</f>
        <v>0</v>
      </c>
      <c r="B2234" s="78">
        <v>2230</v>
      </c>
      <c r="C2234" s="76"/>
      <c r="D2234" s="76"/>
      <c r="E2234" s="77"/>
    </row>
    <row r="2235" spans="1:5" ht="30" customHeight="1" x14ac:dyDescent="0.3">
      <c r="A2235" s="3" t="str">
        <f>C2235&amp;COUNTIF($C$5:C2235,C2235)</f>
        <v>0</v>
      </c>
      <c r="B2235" s="78">
        <v>2231</v>
      </c>
      <c r="C2235" s="76"/>
      <c r="D2235" s="76"/>
      <c r="E2235" s="77"/>
    </row>
    <row r="2236" spans="1:5" ht="30" customHeight="1" x14ac:dyDescent="0.3">
      <c r="A2236" s="3" t="str">
        <f>C2236&amp;COUNTIF($C$5:C2236,C2236)</f>
        <v>0</v>
      </c>
      <c r="B2236" s="78">
        <v>2232</v>
      </c>
      <c r="C2236" s="76"/>
      <c r="D2236" s="76"/>
      <c r="E2236" s="77"/>
    </row>
    <row r="2237" spans="1:5" ht="30" customHeight="1" x14ac:dyDescent="0.3">
      <c r="A2237" s="3" t="str">
        <f>C2237&amp;COUNTIF($C$5:C2237,C2237)</f>
        <v>0</v>
      </c>
      <c r="B2237" s="78">
        <v>2233</v>
      </c>
      <c r="C2237" s="76"/>
      <c r="D2237" s="76"/>
      <c r="E2237" s="77"/>
    </row>
    <row r="2238" spans="1:5" ht="30" customHeight="1" x14ac:dyDescent="0.3">
      <c r="A2238" s="3" t="str">
        <f>C2238&amp;COUNTIF($C$5:C2238,C2238)</f>
        <v>0</v>
      </c>
      <c r="B2238" s="78">
        <v>2234</v>
      </c>
      <c r="C2238" s="76"/>
      <c r="D2238" s="76"/>
      <c r="E2238" s="77"/>
    </row>
    <row r="2239" spans="1:5" ht="30" customHeight="1" x14ac:dyDescent="0.3">
      <c r="A2239" s="3" t="str">
        <f>C2239&amp;COUNTIF($C$5:C2239,C2239)</f>
        <v>0</v>
      </c>
      <c r="B2239" s="78">
        <v>2235</v>
      </c>
      <c r="C2239" s="76"/>
      <c r="D2239" s="76"/>
      <c r="E2239" s="77"/>
    </row>
    <row r="2240" spans="1:5" ht="30" customHeight="1" x14ac:dyDescent="0.3">
      <c r="A2240" s="3" t="str">
        <f>C2240&amp;COUNTIF($C$5:C2240,C2240)</f>
        <v>0</v>
      </c>
      <c r="B2240" s="78">
        <v>2236</v>
      </c>
      <c r="C2240" s="76"/>
      <c r="D2240" s="76"/>
      <c r="E2240" s="77"/>
    </row>
    <row r="2241" spans="1:5" ht="30" customHeight="1" x14ac:dyDescent="0.3">
      <c r="A2241" s="3" t="str">
        <f>C2241&amp;COUNTIF($C$5:C2241,C2241)</f>
        <v>0</v>
      </c>
      <c r="B2241" s="78">
        <v>2237</v>
      </c>
      <c r="C2241" s="76"/>
      <c r="D2241" s="76"/>
      <c r="E2241" s="77"/>
    </row>
    <row r="2242" spans="1:5" ht="30" customHeight="1" x14ac:dyDescent="0.3">
      <c r="A2242" s="3" t="str">
        <f>C2242&amp;COUNTIF($C$5:C2242,C2242)</f>
        <v>0</v>
      </c>
      <c r="B2242" s="78">
        <v>2238</v>
      </c>
      <c r="C2242" s="76"/>
      <c r="D2242" s="76"/>
      <c r="E2242" s="77"/>
    </row>
    <row r="2243" spans="1:5" ht="30" customHeight="1" x14ac:dyDescent="0.3">
      <c r="A2243" s="3" t="str">
        <f>C2243&amp;COUNTIF($C$5:C2243,C2243)</f>
        <v>0</v>
      </c>
      <c r="B2243" s="78">
        <v>2239</v>
      </c>
      <c r="C2243" s="76"/>
      <c r="D2243" s="76"/>
      <c r="E2243" s="77"/>
    </row>
    <row r="2244" spans="1:5" ht="30" customHeight="1" x14ac:dyDescent="0.3">
      <c r="A2244" s="3" t="str">
        <f>C2244&amp;COUNTIF($C$5:C2244,C2244)</f>
        <v>0</v>
      </c>
      <c r="B2244" s="78">
        <v>2240</v>
      </c>
      <c r="C2244" s="76"/>
      <c r="D2244" s="76"/>
      <c r="E2244" s="77"/>
    </row>
    <row r="2245" spans="1:5" ht="30" customHeight="1" x14ac:dyDescent="0.3">
      <c r="A2245" s="3" t="str">
        <f>C2245&amp;COUNTIF($C$5:C2245,C2245)</f>
        <v>0</v>
      </c>
      <c r="B2245" s="78">
        <v>2241</v>
      </c>
      <c r="C2245" s="76"/>
      <c r="D2245" s="76"/>
      <c r="E2245" s="77"/>
    </row>
    <row r="2246" spans="1:5" ht="30" customHeight="1" x14ac:dyDescent="0.3">
      <c r="A2246" s="3" t="str">
        <f>C2246&amp;COUNTIF($C$5:C2246,C2246)</f>
        <v>0</v>
      </c>
      <c r="B2246" s="78">
        <v>2242</v>
      </c>
      <c r="C2246" s="76"/>
      <c r="D2246" s="76"/>
      <c r="E2246" s="77"/>
    </row>
    <row r="2247" spans="1:5" ht="30" customHeight="1" x14ac:dyDescent="0.3">
      <c r="A2247" s="3" t="str">
        <f>C2247&amp;COUNTIF($C$5:C2247,C2247)</f>
        <v>0</v>
      </c>
      <c r="B2247" s="78">
        <v>2243</v>
      </c>
      <c r="C2247" s="76"/>
      <c r="D2247" s="76"/>
      <c r="E2247" s="77"/>
    </row>
    <row r="2248" spans="1:5" ht="30" customHeight="1" x14ac:dyDescent="0.3">
      <c r="A2248" s="3" t="str">
        <f>C2248&amp;COUNTIF($C$5:C2248,C2248)</f>
        <v>0</v>
      </c>
      <c r="B2248" s="78">
        <v>2244</v>
      </c>
      <c r="C2248" s="76"/>
      <c r="D2248" s="76"/>
      <c r="E2248" s="77"/>
    </row>
    <row r="2249" spans="1:5" ht="30" customHeight="1" x14ac:dyDescent="0.3">
      <c r="A2249" s="3" t="str">
        <f>C2249&amp;COUNTIF($C$5:C2249,C2249)</f>
        <v>0</v>
      </c>
      <c r="B2249" s="78">
        <v>2245</v>
      </c>
      <c r="C2249" s="76"/>
      <c r="D2249" s="76"/>
      <c r="E2249" s="77"/>
    </row>
    <row r="2250" spans="1:5" ht="30" customHeight="1" x14ac:dyDescent="0.3">
      <c r="A2250" s="3" t="str">
        <f>C2250&amp;COUNTIF($C$5:C2250,C2250)</f>
        <v>0</v>
      </c>
      <c r="B2250" s="78">
        <v>2246</v>
      </c>
      <c r="C2250" s="76"/>
      <c r="D2250" s="76"/>
      <c r="E2250" s="77"/>
    </row>
    <row r="2251" spans="1:5" ht="30" customHeight="1" x14ac:dyDescent="0.3">
      <c r="A2251" s="3" t="str">
        <f>C2251&amp;COUNTIF($C$5:C2251,C2251)</f>
        <v>0</v>
      </c>
      <c r="B2251" s="78">
        <v>2247</v>
      </c>
      <c r="C2251" s="76"/>
      <c r="D2251" s="76"/>
      <c r="E2251" s="77"/>
    </row>
    <row r="2252" spans="1:5" ht="30" customHeight="1" x14ac:dyDescent="0.3">
      <c r="A2252" s="3" t="str">
        <f>C2252&amp;COUNTIF($C$5:C2252,C2252)</f>
        <v>0</v>
      </c>
      <c r="B2252" s="78">
        <v>2248</v>
      </c>
      <c r="C2252" s="76"/>
      <c r="D2252" s="76"/>
      <c r="E2252" s="77"/>
    </row>
    <row r="2253" spans="1:5" ht="30" customHeight="1" x14ac:dyDescent="0.3">
      <c r="A2253" s="3" t="str">
        <f>C2253&amp;COUNTIF($C$5:C2253,C2253)</f>
        <v>0</v>
      </c>
      <c r="B2253" s="78">
        <v>2249</v>
      </c>
      <c r="C2253" s="76"/>
      <c r="D2253" s="76"/>
      <c r="E2253" s="77"/>
    </row>
    <row r="2254" spans="1:5" ht="30" customHeight="1" x14ac:dyDescent="0.3">
      <c r="A2254" s="3" t="str">
        <f>C2254&amp;COUNTIF($C$5:C2254,C2254)</f>
        <v>0</v>
      </c>
      <c r="B2254" s="78">
        <v>2250</v>
      </c>
      <c r="C2254" s="76"/>
      <c r="D2254" s="76"/>
      <c r="E2254" s="77"/>
    </row>
    <row r="2255" spans="1:5" ht="30" customHeight="1" x14ac:dyDescent="0.3">
      <c r="A2255" s="3" t="str">
        <f>C2255&amp;COUNTIF($C$5:C2255,C2255)</f>
        <v>0</v>
      </c>
      <c r="B2255" s="78">
        <v>2251</v>
      </c>
      <c r="C2255" s="76"/>
      <c r="D2255" s="76"/>
      <c r="E2255" s="77"/>
    </row>
    <row r="2256" spans="1:5" ht="30" customHeight="1" x14ac:dyDescent="0.3">
      <c r="A2256" s="3" t="str">
        <f>C2256&amp;COUNTIF($C$5:C2256,C2256)</f>
        <v>0</v>
      </c>
      <c r="B2256" s="78">
        <v>2252</v>
      </c>
      <c r="C2256" s="76"/>
      <c r="D2256" s="76"/>
      <c r="E2256" s="77"/>
    </row>
    <row r="2257" spans="1:5" ht="30" customHeight="1" x14ac:dyDescent="0.3">
      <c r="A2257" s="3" t="str">
        <f>C2257&amp;COUNTIF($C$5:C2257,C2257)</f>
        <v>0</v>
      </c>
      <c r="B2257" s="78">
        <v>2253</v>
      </c>
      <c r="C2257" s="76"/>
      <c r="D2257" s="76"/>
      <c r="E2257" s="77"/>
    </row>
    <row r="2258" spans="1:5" ht="30" customHeight="1" x14ac:dyDescent="0.3">
      <c r="A2258" s="3" t="str">
        <f>C2258&amp;COUNTIF($C$5:C2258,C2258)</f>
        <v>0</v>
      </c>
      <c r="B2258" s="78">
        <v>2254</v>
      </c>
      <c r="C2258" s="76"/>
      <c r="D2258" s="76"/>
      <c r="E2258" s="77"/>
    </row>
    <row r="2259" spans="1:5" ht="30" customHeight="1" x14ac:dyDescent="0.3">
      <c r="A2259" s="3" t="str">
        <f>C2259&amp;COUNTIF($C$5:C2259,C2259)</f>
        <v>0</v>
      </c>
      <c r="B2259" s="78">
        <v>2255</v>
      </c>
      <c r="C2259" s="76"/>
      <c r="D2259" s="76"/>
      <c r="E2259" s="77"/>
    </row>
    <row r="2260" spans="1:5" ht="30" customHeight="1" x14ac:dyDescent="0.3">
      <c r="A2260" s="3" t="str">
        <f>C2260&amp;COUNTIF($C$5:C2260,C2260)</f>
        <v>0</v>
      </c>
      <c r="B2260" s="78">
        <v>2256</v>
      </c>
      <c r="C2260" s="76"/>
      <c r="D2260" s="76"/>
      <c r="E2260" s="77"/>
    </row>
    <row r="2261" spans="1:5" ht="30" customHeight="1" x14ac:dyDescent="0.3">
      <c r="A2261" s="3" t="str">
        <f>C2261&amp;COUNTIF($C$5:C2261,C2261)</f>
        <v>0</v>
      </c>
      <c r="B2261" s="78">
        <v>2257</v>
      </c>
      <c r="C2261" s="76"/>
      <c r="D2261" s="76"/>
      <c r="E2261" s="77"/>
    </row>
    <row r="2262" spans="1:5" ht="30" customHeight="1" x14ac:dyDescent="0.3">
      <c r="A2262" s="3" t="str">
        <f>C2262&amp;COUNTIF($C$5:C2262,C2262)</f>
        <v>0</v>
      </c>
      <c r="B2262" s="78">
        <v>2258</v>
      </c>
      <c r="C2262" s="76"/>
      <c r="D2262" s="76"/>
      <c r="E2262" s="77"/>
    </row>
    <row r="2263" spans="1:5" ht="30" customHeight="1" x14ac:dyDescent="0.3">
      <c r="A2263" s="3" t="str">
        <f>C2263&amp;COUNTIF($C$5:C2263,C2263)</f>
        <v>0</v>
      </c>
      <c r="B2263" s="78">
        <v>2259</v>
      </c>
      <c r="C2263" s="76"/>
      <c r="D2263" s="76"/>
      <c r="E2263" s="77"/>
    </row>
    <row r="2264" spans="1:5" ht="30" customHeight="1" x14ac:dyDescent="0.3">
      <c r="A2264" s="3" t="str">
        <f>C2264&amp;COUNTIF($C$5:C2264,C2264)</f>
        <v>0</v>
      </c>
      <c r="B2264" s="78">
        <v>2260</v>
      </c>
      <c r="C2264" s="76"/>
      <c r="D2264" s="76"/>
      <c r="E2264" s="77"/>
    </row>
    <row r="2265" spans="1:5" ht="30" customHeight="1" x14ac:dyDescent="0.3">
      <c r="A2265" s="3" t="str">
        <f>C2265&amp;COUNTIF($C$5:C2265,C2265)</f>
        <v>0</v>
      </c>
      <c r="B2265" s="78">
        <v>2261</v>
      </c>
      <c r="C2265" s="76"/>
      <c r="D2265" s="76"/>
      <c r="E2265" s="77"/>
    </row>
    <row r="2266" spans="1:5" ht="30" customHeight="1" x14ac:dyDescent="0.3">
      <c r="A2266" s="3" t="str">
        <f>C2266&amp;COUNTIF($C$5:C2266,C2266)</f>
        <v>0</v>
      </c>
      <c r="B2266" s="78">
        <v>2262</v>
      </c>
      <c r="C2266" s="76"/>
      <c r="D2266" s="76"/>
      <c r="E2266" s="77"/>
    </row>
    <row r="2267" spans="1:5" ht="30" customHeight="1" x14ac:dyDescent="0.3">
      <c r="A2267" s="3" t="str">
        <f>C2267&amp;COUNTIF($C$5:C2267,C2267)</f>
        <v>0</v>
      </c>
      <c r="B2267" s="78">
        <v>2263</v>
      </c>
      <c r="C2267" s="76"/>
      <c r="D2267" s="76"/>
      <c r="E2267" s="77"/>
    </row>
    <row r="2268" spans="1:5" ht="30" customHeight="1" x14ac:dyDescent="0.3">
      <c r="A2268" s="3" t="str">
        <f>C2268&amp;COUNTIF($C$5:C2268,C2268)</f>
        <v>0</v>
      </c>
      <c r="B2268" s="78">
        <v>2264</v>
      </c>
      <c r="C2268" s="76"/>
      <c r="D2268" s="76"/>
      <c r="E2268" s="77"/>
    </row>
    <row r="2269" spans="1:5" ht="30" customHeight="1" x14ac:dyDescent="0.3">
      <c r="A2269" s="3" t="str">
        <f>C2269&amp;COUNTIF($C$5:C2269,C2269)</f>
        <v>0</v>
      </c>
      <c r="B2269" s="78">
        <v>2265</v>
      </c>
      <c r="C2269" s="76"/>
      <c r="D2269" s="76"/>
      <c r="E2269" s="77"/>
    </row>
    <row r="2270" spans="1:5" ht="30" customHeight="1" x14ac:dyDescent="0.3">
      <c r="A2270" s="3" t="str">
        <f>C2270&amp;COUNTIF($C$5:C2270,C2270)</f>
        <v>0</v>
      </c>
      <c r="B2270" s="78">
        <v>2266</v>
      </c>
      <c r="C2270" s="76"/>
      <c r="D2270" s="76"/>
      <c r="E2270" s="77"/>
    </row>
    <row r="2271" spans="1:5" ht="30" customHeight="1" x14ac:dyDescent="0.3">
      <c r="A2271" s="3" t="str">
        <f>C2271&amp;COUNTIF($C$5:C2271,C2271)</f>
        <v>0</v>
      </c>
      <c r="B2271" s="78">
        <v>2267</v>
      </c>
      <c r="C2271" s="76"/>
      <c r="D2271" s="76"/>
      <c r="E2271" s="77"/>
    </row>
    <row r="2272" spans="1:5" ht="30" customHeight="1" x14ac:dyDescent="0.3">
      <c r="A2272" s="3" t="str">
        <f>C2272&amp;COUNTIF($C$5:C2272,C2272)</f>
        <v>0</v>
      </c>
      <c r="B2272" s="78">
        <v>2268</v>
      </c>
      <c r="C2272" s="76"/>
      <c r="D2272" s="76"/>
      <c r="E2272" s="77"/>
    </row>
    <row r="2273" spans="1:5" ht="30" customHeight="1" x14ac:dyDescent="0.3">
      <c r="A2273" s="3" t="str">
        <f>C2273&amp;COUNTIF($C$5:C2273,C2273)</f>
        <v>0</v>
      </c>
      <c r="B2273" s="78">
        <v>2269</v>
      </c>
      <c r="C2273" s="76"/>
      <c r="D2273" s="76"/>
      <c r="E2273" s="77"/>
    </row>
    <row r="2274" spans="1:5" ht="30" customHeight="1" x14ac:dyDescent="0.3">
      <c r="A2274" s="3" t="str">
        <f>C2274&amp;COUNTIF($C$5:C2274,C2274)</f>
        <v>0</v>
      </c>
      <c r="B2274" s="78">
        <v>2270</v>
      </c>
      <c r="C2274" s="76"/>
      <c r="D2274" s="76"/>
      <c r="E2274" s="77"/>
    </row>
    <row r="2275" spans="1:5" ht="30" customHeight="1" x14ac:dyDescent="0.3">
      <c r="A2275" s="3" t="str">
        <f>C2275&amp;COUNTIF($C$5:C2275,C2275)</f>
        <v>0</v>
      </c>
      <c r="B2275" s="78">
        <v>2271</v>
      </c>
      <c r="C2275" s="76"/>
      <c r="D2275" s="76"/>
      <c r="E2275" s="77"/>
    </row>
    <row r="2276" spans="1:5" ht="30" customHeight="1" x14ac:dyDescent="0.3">
      <c r="A2276" s="3" t="str">
        <f>C2276&amp;COUNTIF($C$5:C2276,C2276)</f>
        <v>0</v>
      </c>
      <c r="B2276" s="78">
        <v>2272</v>
      </c>
      <c r="C2276" s="76"/>
      <c r="D2276" s="76"/>
      <c r="E2276" s="77"/>
    </row>
    <row r="2277" spans="1:5" ht="30" customHeight="1" x14ac:dyDescent="0.3">
      <c r="A2277" s="3" t="str">
        <f>C2277&amp;COUNTIF($C$5:C2277,C2277)</f>
        <v>0</v>
      </c>
      <c r="B2277" s="78">
        <v>2273</v>
      </c>
      <c r="C2277" s="76"/>
      <c r="D2277" s="76"/>
      <c r="E2277" s="77"/>
    </row>
    <row r="2278" spans="1:5" ht="30" customHeight="1" x14ac:dyDescent="0.3">
      <c r="A2278" s="3" t="str">
        <f>C2278&amp;COUNTIF($C$5:C2278,C2278)</f>
        <v>0</v>
      </c>
      <c r="B2278" s="78">
        <v>2274</v>
      </c>
      <c r="C2278" s="76"/>
      <c r="D2278" s="76"/>
      <c r="E2278" s="77"/>
    </row>
    <row r="2279" spans="1:5" ht="30" customHeight="1" x14ac:dyDescent="0.3">
      <c r="A2279" s="3" t="str">
        <f>C2279&amp;COUNTIF($C$5:C2279,C2279)</f>
        <v>0</v>
      </c>
      <c r="B2279" s="78">
        <v>2275</v>
      </c>
      <c r="C2279" s="76"/>
      <c r="D2279" s="76"/>
      <c r="E2279" s="77"/>
    </row>
    <row r="2280" spans="1:5" ht="30" customHeight="1" x14ac:dyDescent="0.3">
      <c r="A2280" s="3" t="str">
        <f>C2280&amp;COUNTIF($C$5:C2280,C2280)</f>
        <v>0</v>
      </c>
      <c r="B2280" s="78">
        <v>2276</v>
      </c>
      <c r="C2280" s="76"/>
      <c r="D2280" s="76"/>
      <c r="E2280" s="77"/>
    </row>
    <row r="2281" spans="1:5" ht="30" customHeight="1" x14ac:dyDescent="0.3">
      <c r="A2281" s="3" t="str">
        <f>C2281&amp;COUNTIF($C$5:C2281,C2281)</f>
        <v>0</v>
      </c>
      <c r="B2281" s="78">
        <v>2277</v>
      </c>
      <c r="C2281" s="76"/>
      <c r="D2281" s="76"/>
      <c r="E2281" s="77"/>
    </row>
    <row r="2282" spans="1:5" ht="30" customHeight="1" x14ac:dyDescent="0.3">
      <c r="A2282" s="3" t="str">
        <f>C2282&amp;COUNTIF($C$5:C2282,C2282)</f>
        <v>0</v>
      </c>
      <c r="B2282" s="78">
        <v>2278</v>
      </c>
      <c r="C2282" s="76"/>
      <c r="D2282" s="76"/>
      <c r="E2282" s="77"/>
    </row>
    <row r="2283" spans="1:5" ht="30" customHeight="1" x14ac:dyDescent="0.3">
      <c r="A2283" s="3" t="str">
        <f>C2283&amp;COUNTIF($C$5:C2283,C2283)</f>
        <v>0</v>
      </c>
      <c r="B2283" s="78">
        <v>2279</v>
      </c>
      <c r="C2283" s="76"/>
      <c r="D2283" s="76"/>
      <c r="E2283" s="77"/>
    </row>
    <row r="2284" spans="1:5" ht="30" customHeight="1" x14ac:dyDescent="0.3">
      <c r="A2284" s="3" t="str">
        <f>C2284&amp;COUNTIF($C$5:C2284,C2284)</f>
        <v>0</v>
      </c>
      <c r="B2284" s="78">
        <v>2280</v>
      </c>
      <c r="C2284" s="76"/>
      <c r="D2284" s="76"/>
      <c r="E2284" s="77"/>
    </row>
    <row r="2285" spans="1:5" ht="30" customHeight="1" x14ac:dyDescent="0.3">
      <c r="A2285" s="3" t="str">
        <f>C2285&amp;COUNTIF($C$5:C2285,C2285)</f>
        <v>0</v>
      </c>
      <c r="B2285" s="78">
        <v>2281</v>
      </c>
      <c r="C2285" s="76"/>
      <c r="D2285" s="76"/>
      <c r="E2285" s="77"/>
    </row>
    <row r="2286" spans="1:5" ht="30" customHeight="1" x14ac:dyDescent="0.3">
      <c r="A2286" s="3" t="str">
        <f>C2286&amp;COUNTIF($C$5:C2286,C2286)</f>
        <v>0</v>
      </c>
      <c r="B2286" s="78">
        <v>2282</v>
      </c>
      <c r="C2286" s="76"/>
      <c r="D2286" s="76"/>
      <c r="E2286" s="77"/>
    </row>
    <row r="2287" spans="1:5" ht="30" customHeight="1" x14ac:dyDescent="0.3">
      <c r="A2287" s="3" t="str">
        <f>C2287&amp;COUNTIF($C$5:C2287,C2287)</f>
        <v>0</v>
      </c>
      <c r="B2287" s="78">
        <v>2283</v>
      </c>
      <c r="C2287" s="76"/>
      <c r="D2287" s="76"/>
      <c r="E2287" s="77"/>
    </row>
    <row r="2288" spans="1:5" ht="30" customHeight="1" x14ac:dyDescent="0.3">
      <c r="A2288" s="3" t="str">
        <f>C2288&amp;COUNTIF($C$5:C2288,C2288)</f>
        <v>0</v>
      </c>
      <c r="B2288" s="78">
        <v>2284</v>
      </c>
      <c r="C2288" s="76"/>
      <c r="D2288" s="76"/>
      <c r="E2288" s="77"/>
    </row>
    <row r="2289" spans="1:5" ht="30" customHeight="1" x14ac:dyDescent="0.3">
      <c r="A2289" s="3" t="str">
        <f>C2289&amp;COUNTIF($C$5:C2289,C2289)</f>
        <v>0</v>
      </c>
      <c r="B2289" s="78">
        <v>2285</v>
      </c>
      <c r="C2289" s="76"/>
      <c r="D2289" s="76"/>
      <c r="E2289" s="77"/>
    </row>
    <row r="2290" spans="1:5" ht="30" customHeight="1" x14ac:dyDescent="0.3">
      <c r="A2290" s="3" t="str">
        <f>C2290&amp;COUNTIF($C$5:C2290,C2290)</f>
        <v>0</v>
      </c>
      <c r="B2290" s="78">
        <v>2286</v>
      </c>
      <c r="C2290" s="76"/>
      <c r="D2290" s="76"/>
      <c r="E2290" s="77"/>
    </row>
    <row r="2291" spans="1:5" ht="30" customHeight="1" x14ac:dyDescent="0.3">
      <c r="A2291" s="3" t="str">
        <f>C2291&amp;COUNTIF($C$5:C2291,C2291)</f>
        <v>0</v>
      </c>
      <c r="B2291" s="78">
        <v>2287</v>
      </c>
      <c r="C2291" s="76"/>
      <c r="D2291" s="76"/>
      <c r="E2291" s="77"/>
    </row>
    <row r="2292" spans="1:5" ht="30" customHeight="1" x14ac:dyDescent="0.3">
      <c r="A2292" s="3" t="str">
        <f>C2292&amp;COUNTIF($C$5:C2292,C2292)</f>
        <v>0</v>
      </c>
      <c r="B2292" s="78">
        <v>2288</v>
      </c>
      <c r="C2292" s="76"/>
      <c r="D2292" s="76"/>
      <c r="E2292" s="77"/>
    </row>
    <row r="2293" spans="1:5" ht="30" customHeight="1" x14ac:dyDescent="0.3">
      <c r="A2293" s="3" t="str">
        <f>C2293&amp;COUNTIF($C$5:C2293,C2293)</f>
        <v>0</v>
      </c>
      <c r="B2293" s="78">
        <v>2289</v>
      </c>
      <c r="C2293" s="76"/>
      <c r="D2293" s="76"/>
      <c r="E2293" s="77"/>
    </row>
    <row r="2294" spans="1:5" ht="30" customHeight="1" x14ac:dyDescent="0.3">
      <c r="A2294" s="3" t="str">
        <f>C2294&amp;COUNTIF($C$5:C2294,C2294)</f>
        <v>0</v>
      </c>
      <c r="B2294" s="78">
        <v>2290</v>
      </c>
      <c r="C2294" s="76"/>
      <c r="D2294" s="76"/>
      <c r="E2294" s="77"/>
    </row>
    <row r="2295" spans="1:5" ht="30" customHeight="1" x14ac:dyDescent="0.3">
      <c r="A2295" s="3" t="str">
        <f>C2295&amp;COUNTIF($C$5:C2295,C2295)</f>
        <v>0</v>
      </c>
      <c r="B2295" s="78">
        <v>2291</v>
      </c>
      <c r="C2295" s="76"/>
      <c r="D2295" s="76"/>
      <c r="E2295" s="77"/>
    </row>
    <row r="2296" spans="1:5" ht="30" customHeight="1" x14ac:dyDescent="0.3">
      <c r="A2296" s="3" t="str">
        <f>C2296&amp;COUNTIF($C$5:C2296,C2296)</f>
        <v>0</v>
      </c>
      <c r="B2296" s="78">
        <v>2292</v>
      </c>
      <c r="C2296" s="76"/>
      <c r="D2296" s="76"/>
      <c r="E2296" s="77"/>
    </row>
    <row r="2297" spans="1:5" ht="30" customHeight="1" x14ac:dyDescent="0.3">
      <c r="A2297" s="3" t="str">
        <f>C2297&amp;COUNTIF($C$5:C2297,C2297)</f>
        <v>0</v>
      </c>
      <c r="B2297" s="78">
        <v>2293</v>
      </c>
      <c r="C2297" s="76"/>
      <c r="D2297" s="76"/>
      <c r="E2297" s="77"/>
    </row>
    <row r="2298" spans="1:5" ht="30" customHeight="1" x14ac:dyDescent="0.3">
      <c r="A2298" s="3" t="str">
        <f>C2298&amp;COUNTIF($C$5:C2298,C2298)</f>
        <v>0</v>
      </c>
      <c r="B2298" s="78">
        <v>2294</v>
      </c>
      <c r="C2298" s="76"/>
      <c r="D2298" s="76"/>
      <c r="E2298" s="77"/>
    </row>
    <row r="2299" spans="1:5" ht="30" customHeight="1" x14ac:dyDescent="0.3">
      <c r="A2299" s="3" t="str">
        <f>C2299&amp;COUNTIF($C$5:C2299,C2299)</f>
        <v>0</v>
      </c>
      <c r="B2299" s="78">
        <v>2295</v>
      </c>
      <c r="C2299" s="76"/>
      <c r="D2299" s="76"/>
      <c r="E2299" s="77"/>
    </row>
    <row r="2300" spans="1:5" ht="30" customHeight="1" x14ac:dyDescent="0.3">
      <c r="A2300" s="3" t="str">
        <f>C2300&amp;COUNTIF($C$5:C2300,C2300)</f>
        <v>0</v>
      </c>
      <c r="B2300" s="78">
        <v>2296</v>
      </c>
      <c r="C2300" s="76"/>
      <c r="D2300" s="76"/>
      <c r="E2300" s="77"/>
    </row>
    <row r="2301" spans="1:5" ht="30" customHeight="1" x14ac:dyDescent="0.3">
      <c r="A2301" s="3" t="str">
        <f>C2301&amp;COUNTIF($C$5:C2301,C2301)</f>
        <v>0</v>
      </c>
      <c r="B2301" s="78">
        <v>2297</v>
      </c>
      <c r="C2301" s="76"/>
      <c r="D2301" s="76"/>
      <c r="E2301" s="77"/>
    </row>
    <row r="2302" spans="1:5" ht="30" customHeight="1" x14ac:dyDescent="0.3">
      <c r="A2302" s="3" t="str">
        <f>C2302&amp;COUNTIF($C$5:C2302,C2302)</f>
        <v>0</v>
      </c>
      <c r="B2302" s="78">
        <v>2298</v>
      </c>
      <c r="C2302" s="76"/>
      <c r="D2302" s="76"/>
      <c r="E2302" s="77"/>
    </row>
    <row r="2303" spans="1:5" ht="30" customHeight="1" x14ac:dyDescent="0.3">
      <c r="A2303" s="3" t="str">
        <f>C2303&amp;COUNTIF($C$5:C2303,C2303)</f>
        <v>0</v>
      </c>
      <c r="B2303" s="78">
        <v>2299</v>
      </c>
      <c r="C2303" s="76"/>
      <c r="D2303" s="76"/>
      <c r="E2303" s="77"/>
    </row>
    <row r="2304" spans="1:5" ht="30" customHeight="1" x14ac:dyDescent="0.3">
      <c r="A2304" s="3" t="str">
        <f>C2304&amp;COUNTIF($C$5:C2304,C2304)</f>
        <v>0</v>
      </c>
      <c r="B2304" s="78">
        <v>2300</v>
      </c>
      <c r="C2304" s="76"/>
      <c r="D2304" s="76"/>
      <c r="E2304" s="77"/>
    </row>
    <row r="2305" spans="1:5" ht="30" customHeight="1" x14ac:dyDescent="0.3">
      <c r="A2305" s="3" t="str">
        <f>C2305&amp;COUNTIF($C$5:C2305,C2305)</f>
        <v>0</v>
      </c>
      <c r="B2305" s="78">
        <v>2301</v>
      </c>
      <c r="C2305" s="76"/>
      <c r="D2305" s="76"/>
      <c r="E2305" s="77"/>
    </row>
    <row r="2306" spans="1:5" ht="30" customHeight="1" x14ac:dyDescent="0.3">
      <c r="A2306" s="3" t="str">
        <f>C2306&amp;COUNTIF($C$5:C2306,C2306)</f>
        <v>0</v>
      </c>
      <c r="B2306" s="78">
        <v>2302</v>
      </c>
      <c r="C2306" s="76"/>
      <c r="D2306" s="76"/>
      <c r="E2306" s="77"/>
    </row>
    <row r="2307" spans="1:5" ht="30" customHeight="1" x14ac:dyDescent="0.3">
      <c r="A2307" s="3" t="str">
        <f>C2307&amp;COUNTIF($C$5:C2307,C2307)</f>
        <v>0</v>
      </c>
      <c r="B2307" s="78">
        <v>2303</v>
      </c>
      <c r="C2307" s="76"/>
      <c r="D2307" s="76"/>
      <c r="E2307" s="77"/>
    </row>
    <row r="2308" spans="1:5" ht="30" customHeight="1" x14ac:dyDescent="0.3">
      <c r="A2308" s="3" t="str">
        <f>C2308&amp;COUNTIF($C$5:C2308,C2308)</f>
        <v>0</v>
      </c>
      <c r="B2308" s="78">
        <v>2304</v>
      </c>
      <c r="C2308" s="76"/>
      <c r="D2308" s="76"/>
      <c r="E2308" s="77"/>
    </row>
    <row r="2309" spans="1:5" ht="30" customHeight="1" x14ac:dyDescent="0.3">
      <c r="A2309" s="3" t="str">
        <f>C2309&amp;COUNTIF($C$5:C2309,C2309)</f>
        <v>0</v>
      </c>
      <c r="B2309" s="78">
        <v>2305</v>
      </c>
      <c r="C2309" s="76"/>
      <c r="D2309" s="76"/>
      <c r="E2309" s="77"/>
    </row>
    <row r="2310" spans="1:5" ht="30" customHeight="1" x14ac:dyDescent="0.3">
      <c r="A2310" s="3" t="str">
        <f>C2310&amp;COUNTIF($C$5:C2310,C2310)</f>
        <v>0</v>
      </c>
      <c r="B2310" s="78">
        <v>2306</v>
      </c>
      <c r="C2310" s="76"/>
      <c r="D2310" s="76"/>
      <c r="E2310" s="77"/>
    </row>
    <row r="2311" spans="1:5" ht="30" customHeight="1" x14ac:dyDescent="0.3">
      <c r="A2311" s="3" t="str">
        <f>C2311&amp;COUNTIF($C$5:C2311,C2311)</f>
        <v>0</v>
      </c>
      <c r="B2311" s="78">
        <v>2307</v>
      </c>
      <c r="C2311" s="76"/>
      <c r="D2311" s="76"/>
      <c r="E2311" s="77"/>
    </row>
    <row r="2312" spans="1:5" ht="30" customHeight="1" x14ac:dyDescent="0.3">
      <c r="A2312" s="3" t="str">
        <f>C2312&amp;COUNTIF($C$5:C2312,C2312)</f>
        <v>0</v>
      </c>
      <c r="B2312" s="78">
        <v>2308</v>
      </c>
      <c r="C2312" s="76"/>
      <c r="D2312" s="76"/>
      <c r="E2312" s="77"/>
    </row>
    <row r="2313" spans="1:5" ht="30" customHeight="1" x14ac:dyDescent="0.3">
      <c r="A2313" s="3" t="str">
        <f>C2313&amp;COUNTIF($C$5:C2313,C2313)</f>
        <v>0</v>
      </c>
      <c r="B2313" s="78">
        <v>2309</v>
      </c>
      <c r="C2313" s="76"/>
      <c r="D2313" s="76"/>
      <c r="E2313" s="77"/>
    </row>
    <row r="2314" spans="1:5" ht="30" customHeight="1" x14ac:dyDescent="0.3">
      <c r="A2314" s="3" t="str">
        <f>C2314&amp;COUNTIF($C$5:C2314,C2314)</f>
        <v>0</v>
      </c>
      <c r="B2314" s="78">
        <v>2310</v>
      </c>
      <c r="C2314" s="76"/>
      <c r="D2314" s="76"/>
      <c r="E2314" s="77"/>
    </row>
    <row r="2315" spans="1:5" ht="30" customHeight="1" x14ac:dyDescent="0.3">
      <c r="A2315" s="3" t="str">
        <f>C2315&amp;COUNTIF($C$5:C2315,C2315)</f>
        <v>0</v>
      </c>
      <c r="B2315" s="78">
        <v>2311</v>
      </c>
      <c r="C2315" s="76"/>
      <c r="D2315" s="76"/>
      <c r="E2315" s="77"/>
    </row>
    <row r="2316" spans="1:5" ht="30" customHeight="1" x14ac:dyDescent="0.3">
      <c r="A2316" s="3" t="str">
        <f>C2316&amp;COUNTIF($C$5:C2316,C2316)</f>
        <v>0</v>
      </c>
      <c r="B2316" s="78">
        <v>2312</v>
      </c>
      <c r="C2316" s="76"/>
      <c r="D2316" s="76"/>
      <c r="E2316" s="77"/>
    </row>
    <row r="2317" spans="1:5" ht="30" customHeight="1" x14ac:dyDescent="0.3">
      <c r="A2317" s="3" t="str">
        <f>C2317&amp;COUNTIF($C$5:C2317,C2317)</f>
        <v>0</v>
      </c>
      <c r="B2317" s="78">
        <v>2313</v>
      </c>
      <c r="C2317" s="76"/>
      <c r="D2317" s="76"/>
      <c r="E2317" s="77"/>
    </row>
    <row r="2318" spans="1:5" ht="30" customHeight="1" x14ac:dyDescent="0.3">
      <c r="A2318" s="3" t="str">
        <f>C2318&amp;COUNTIF($C$5:C2318,C2318)</f>
        <v>0</v>
      </c>
      <c r="B2318" s="78">
        <v>2314</v>
      </c>
      <c r="C2318" s="76"/>
      <c r="D2318" s="76"/>
      <c r="E2318" s="77"/>
    </row>
    <row r="2319" spans="1:5" ht="30" customHeight="1" x14ac:dyDescent="0.3">
      <c r="A2319" s="3" t="str">
        <f>C2319&amp;COUNTIF($C$5:C2319,C2319)</f>
        <v>0</v>
      </c>
      <c r="B2319" s="78">
        <v>2315</v>
      </c>
      <c r="C2319" s="76"/>
      <c r="D2319" s="76"/>
      <c r="E2319" s="77"/>
    </row>
    <row r="2320" spans="1:5" ht="30" customHeight="1" x14ac:dyDescent="0.3">
      <c r="A2320" s="3" t="str">
        <f>C2320&amp;COUNTIF($C$5:C2320,C2320)</f>
        <v>0</v>
      </c>
      <c r="B2320" s="78">
        <v>2316</v>
      </c>
      <c r="C2320" s="76"/>
      <c r="D2320" s="76"/>
      <c r="E2320" s="77"/>
    </row>
    <row r="2321" spans="1:5" ht="30" customHeight="1" x14ac:dyDescent="0.3">
      <c r="A2321" s="3" t="str">
        <f>C2321&amp;COUNTIF($C$5:C2321,C2321)</f>
        <v>0</v>
      </c>
      <c r="B2321" s="78">
        <v>2317</v>
      </c>
      <c r="C2321" s="76"/>
      <c r="D2321" s="76"/>
      <c r="E2321" s="77"/>
    </row>
    <row r="2322" spans="1:5" ht="30" customHeight="1" x14ac:dyDescent="0.3">
      <c r="A2322" s="3" t="str">
        <f>C2322&amp;COUNTIF($C$5:C2322,C2322)</f>
        <v>0</v>
      </c>
      <c r="B2322" s="78">
        <v>2318</v>
      </c>
      <c r="C2322" s="76"/>
      <c r="D2322" s="76"/>
      <c r="E2322" s="77"/>
    </row>
    <row r="2323" spans="1:5" ht="30" customHeight="1" x14ac:dyDescent="0.3">
      <c r="A2323" s="3" t="str">
        <f>C2323&amp;COUNTIF($C$5:C2323,C2323)</f>
        <v>0</v>
      </c>
      <c r="B2323" s="78">
        <v>2319</v>
      </c>
      <c r="C2323" s="76"/>
      <c r="D2323" s="76"/>
      <c r="E2323" s="77"/>
    </row>
    <row r="2324" spans="1:5" ht="30" customHeight="1" x14ac:dyDescent="0.3">
      <c r="A2324" s="3" t="str">
        <f>C2324&amp;COUNTIF($C$5:C2324,C2324)</f>
        <v>0</v>
      </c>
      <c r="B2324" s="78">
        <v>2320</v>
      </c>
      <c r="C2324" s="76"/>
      <c r="D2324" s="76"/>
      <c r="E2324" s="77"/>
    </row>
    <row r="2325" spans="1:5" ht="30" customHeight="1" x14ac:dyDescent="0.3">
      <c r="A2325" s="3" t="str">
        <f>C2325&amp;COUNTIF($C$5:C2325,C2325)</f>
        <v>0</v>
      </c>
      <c r="B2325" s="78">
        <v>2321</v>
      </c>
      <c r="C2325" s="76"/>
      <c r="D2325" s="76"/>
      <c r="E2325" s="77"/>
    </row>
    <row r="2326" spans="1:5" ht="30" customHeight="1" x14ac:dyDescent="0.3">
      <c r="A2326" s="3" t="str">
        <f>C2326&amp;COUNTIF($C$5:C2326,C2326)</f>
        <v>0</v>
      </c>
      <c r="B2326" s="78">
        <v>2322</v>
      </c>
      <c r="C2326" s="76"/>
      <c r="D2326" s="76"/>
      <c r="E2326" s="77"/>
    </row>
    <row r="2327" spans="1:5" ht="30" customHeight="1" x14ac:dyDescent="0.3">
      <c r="A2327" s="3" t="str">
        <f>C2327&amp;COUNTIF($C$5:C2327,C2327)</f>
        <v>0</v>
      </c>
      <c r="B2327" s="78">
        <v>2323</v>
      </c>
      <c r="C2327" s="76"/>
      <c r="D2327" s="76"/>
      <c r="E2327" s="77"/>
    </row>
    <row r="2328" spans="1:5" ht="30" customHeight="1" x14ac:dyDescent="0.3">
      <c r="A2328" s="3" t="str">
        <f>C2328&amp;COUNTIF($C$5:C2328,C2328)</f>
        <v>0</v>
      </c>
      <c r="B2328" s="78">
        <v>2324</v>
      </c>
      <c r="C2328" s="76"/>
      <c r="D2328" s="76"/>
      <c r="E2328" s="77"/>
    </row>
    <row r="2329" spans="1:5" ht="30" customHeight="1" x14ac:dyDescent="0.3">
      <c r="A2329" s="3" t="str">
        <f>C2329&amp;COUNTIF($C$5:C2329,C2329)</f>
        <v>0</v>
      </c>
      <c r="B2329" s="78">
        <v>2325</v>
      </c>
      <c r="C2329" s="76"/>
      <c r="D2329" s="76"/>
      <c r="E2329" s="77"/>
    </row>
    <row r="2330" spans="1:5" ht="30" customHeight="1" x14ac:dyDescent="0.3">
      <c r="A2330" s="3" t="str">
        <f>C2330&amp;COUNTIF($C$5:C2330,C2330)</f>
        <v>0</v>
      </c>
      <c r="B2330" s="78">
        <v>2326</v>
      </c>
      <c r="C2330" s="76"/>
      <c r="D2330" s="76"/>
      <c r="E2330" s="77"/>
    </row>
    <row r="2331" spans="1:5" ht="30" customHeight="1" x14ac:dyDescent="0.3">
      <c r="A2331" s="3" t="str">
        <f>C2331&amp;COUNTIF($C$5:C2331,C2331)</f>
        <v>0</v>
      </c>
      <c r="B2331" s="78">
        <v>2327</v>
      </c>
      <c r="C2331" s="76"/>
      <c r="D2331" s="76"/>
      <c r="E2331" s="77"/>
    </row>
    <row r="2332" spans="1:5" ht="30" customHeight="1" x14ac:dyDescent="0.3">
      <c r="A2332" s="3" t="str">
        <f>C2332&amp;COUNTIF($C$5:C2332,C2332)</f>
        <v>0</v>
      </c>
      <c r="B2332" s="78">
        <v>2328</v>
      </c>
      <c r="C2332" s="76"/>
      <c r="D2332" s="76"/>
      <c r="E2332" s="77"/>
    </row>
    <row r="2333" spans="1:5" ht="30" customHeight="1" x14ac:dyDescent="0.3">
      <c r="A2333" s="3" t="str">
        <f>C2333&amp;COUNTIF($C$5:C2333,C2333)</f>
        <v>0</v>
      </c>
      <c r="B2333" s="78">
        <v>2329</v>
      </c>
      <c r="C2333" s="76"/>
      <c r="D2333" s="76"/>
      <c r="E2333" s="77"/>
    </row>
    <row r="2334" spans="1:5" ht="30" customHeight="1" x14ac:dyDescent="0.3">
      <c r="A2334" s="3" t="str">
        <f>C2334&amp;COUNTIF($C$5:C2334,C2334)</f>
        <v>0</v>
      </c>
      <c r="B2334" s="78">
        <v>2330</v>
      </c>
      <c r="C2334" s="76"/>
      <c r="D2334" s="76"/>
      <c r="E2334" s="77"/>
    </row>
    <row r="2335" spans="1:5" ht="30" customHeight="1" x14ac:dyDescent="0.3">
      <c r="A2335" s="3" t="str">
        <f>C2335&amp;COUNTIF($C$5:C2335,C2335)</f>
        <v>0</v>
      </c>
      <c r="B2335" s="78">
        <v>2331</v>
      </c>
      <c r="C2335" s="76"/>
      <c r="D2335" s="76"/>
      <c r="E2335" s="77"/>
    </row>
    <row r="2336" spans="1:5" ht="30" customHeight="1" x14ac:dyDescent="0.3">
      <c r="A2336" s="3" t="str">
        <f>C2336&amp;COUNTIF($C$5:C2336,C2336)</f>
        <v>0</v>
      </c>
      <c r="B2336" s="78">
        <v>2332</v>
      </c>
      <c r="C2336" s="76"/>
      <c r="D2336" s="76"/>
      <c r="E2336" s="77"/>
    </row>
    <row r="2337" spans="1:5" ht="30" customHeight="1" x14ac:dyDescent="0.3">
      <c r="A2337" s="3" t="str">
        <f>C2337&amp;COUNTIF($C$5:C2337,C2337)</f>
        <v>0</v>
      </c>
      <c r="B2337" s="78">
        <v>2333</v>
      </c>
      <c r="C2337" s="76"/>
      <c r="D2337" s="76"/>
      <c r="E2337" s="77"/>
    </row>
    <row r="2338" spans="1:5" ht="30" customHeight="1" x14ac:dyDescent="0.3">
      <c r="A2338" s="3" t="str">
        <f>C2338&amp;COUNTIF($C$5:C2338,C2338)</f>
        <v>0</v>
      </c>
      <c r="B2338" s="78">
        <v>2334</v>
      </c>
      <c r="C2338" s="76"/>
      <c r="D2338" s="76"/>
      <c r="E2338" s="77"/>
    </row>
    <row r="2339" spans="1:5" ht="30" customHeight="1" x14ac:dyDescent="0.3">
      <c r="A2339" s="3" t="str">
        <f>C2339&amp;COUNTIF($C$5:C2339,C2339)</f>
        <v>0</v>
      </c>
      <c r="B2339" s="78">
        <v>2335</v>
      </c>
      <c r="C2339" s="76"/>
      <c r="D2339" s="76"/>
      <c r="E2339" s="77"/>
    </row>
    <row r="2340" spans="1:5" ht="30" customHeight="1" x14ac:dyDescent="0.3">
      <c r="A2340" s="3" t="str">
        <f>C2340&amp;COUNTIF($C$5:C2340,C2340)</f>
        <v>0</v>
      </c>
      <c r="B2340" s="78">
        <v>2336</v>
      </c>
      <c r="C2340" s="76"/>
      <c r="D2340" s="76"/>
      <c r="E2340" s="77"/>
    </row>
    <row r="2341" spans="1:5" ht="30" customHeight="1" x14ac:dyDescent="0.3">
      <c r="A2341" s="3" t="str">
        <f>C2341&amp;COUNTIF($C$5:C2341,C2341)</f>
        <v>0</v>
      </c>
      <c r="B2341" s="78">
        <v>2337</v>
      </c>
      <c r="C2341" s="76"/>
      <c r="D2341" s="76"/>
      <c r="E2341" s="77"/>
    </row>
    <row r="2342" spans="1:5" ht="30" customHeight="1" x14ac:dyDescent="0.3">
      <c r="A2342" s="3" t="str">
        <f>C2342&amp;COUNTIF($C$5:C2342,C2342)</f>
        <v>0</v>
      </c>
      <c r="B2342" s="78">
        <v>2338</v>
      </c>
      <c r="C2342" s="76"/>
      <c r="D2342" s="76"/>
      <c r="E2342" s="77"/>
    </row>
    <row r="2343" spans="1:5" ht="30" customHeight="1" x14ac:dyDescent="0.3">
      <c r="A2343" s="3" t="str">
        <f>C2343&amp;COUNTIF($C$5:C2343,C2343)</f>
        <v>0</v>
      </c>
      <c r="B2343" s="78">
        <v>2339</v>
      </c>
      <c r="C2343" s="76"/>
      <c r="D2343" s="76"/>
      <c r="E2343" s="77"/>
    </row>
    <row r="2344" spans="1:5" ht="30" customHeight="1" x14ac:dyDescent="0.3">
      <c r="A2344" s="3" t="str">
        <f>C2344&amp;COUNTIF($C$5:C2344,C2344)</f>
        <v>0</v>
      </c>
      <c r="B2344" s="78">
        <v>2340</v>
      </c>
      <c r="C2344" s="76"/>
      <c r="D2344" s="76"/>
      <c r="E2344" s="77"/>
    </row>
    <row r="2345" spans="1:5" ht="30" customHeight="1" x14ac:dyDescent="0.3">
      <c r="A2345" s="3" t="str">
        <f>C2345&amp;COUNTIF($C$5:C2345,C2345)</f>
        <v>0</v>
      </c>
      <c r="B2345" s="78">
        <v>2341</v>
      </c>
      <c r="C2345" s="76"/>
      <c r="D2345" s="76"/>
      <c r="E2345" s="77"/>
    </row>
    <row r="2346" spans="1:5" ht="30" customHeight="1" x14ac:dyDescent="0.3">
      <c r="A2346" s="3" t="str">
        <f>C2346&amp;COUNTIF($C$5:C2346,C2346)</f>
        <v>0</v>
      </c>
      <c r="B2346" s="78">
        <v>2342</v>
      </c>
      <c r="C2346" s="76"/>
      <c r="D2346" s="76"/>
      <c r="E2346" s="77"/>
    </row>
    <row r="2347" spans="1:5" ht="30" customHeight="1" x14ac:dyDescent="0.3">
      <c r="A2347" s="3" t="str">
        <f>C2347&amp;COUNTIF($C$5:C2347,C2347)</f>
        <v>0</v>
      </c>
      <c r="B2347" s="78">
        <v>2343</v>
      </c>
      <c r="C2347" s="76"/>
      <c r="D2347" s="76"/>
      <c r="E2347" s="77"/>
    </row>
    <row r="2348" spans="1:5" ht="30" customHeight="1" x14ac:dyDescent="0.3">
      <c r="A2348" s="3" t="str">
        <f>C2348&amp;COUNTIF($C$5:C2348,C2348)</f>
        <v>0</v>
      </c>
      <c r="B2348" s="78">
        <v>2344</v>
      </c>
      <c r="C2348" s="76"/>
      <c r="D2348" s="76"/>
      <c r="E2348" s="77"/>
    </row>
    <row r="2349" spans="1:5" ht="30" customHeight="1" x14ac:dyDescent="0.3">
      <c r="A2349" s="3" t="str">
        <f>C2349&amp;COUNTIF($C$5:C2349,C2349)</f>
        <v>0</v>
      </c>
      <c r="B2349" s="78">
        <v>2345</v>
      </c>
      <c r="C2349" s="76"/>
      <c r="D2349" s="76"/>
      <c r="E2349" s="77"/>
    </row>
    <row r="2350" spans="1:5" ht="30" customHeight="1" x14ac:dyDescent="0.3">
      <c r="A2350" s="3" t="str">
        <f>C2350&amp;COUNTIF($C$5:C2350,C2350)</f>
        <v>0</v>
      </c>
      <c r="B2350" s="78">
        <v>2346</v>
      </c>
      <c r="C2350" s="76"/>
      <c r="D2350" s="76"/>
      <c r="E2350" s="77"/>
    </row>
    <row r="2351" spans="1:5" ht="30" customHeight="1" x14ac:dyDescent="0.3">
      <c r="A2351" s="3" t="str">
        <f>C2351&amp;COUNTIF($C$5:C2351,C2351)</f>
        <v>0</v>
      </c>
      <c r="B2351" s="78">
        <v>2347</v>
      </c>
      <c r="C2351" s="76"/>
      <c r="D2351" s="76"/>
      <c r="E2351" s="77"/>
    </row>
    <row r="2352" spans="1:5" ht="30" customHeight="1" x14ac:dyDescent="0.3">
      <c r="A2352" s="3" t="str">
        <f>C2352&amp;COUNTIF($C$5:C2352,C2352)</f>
        <v>0</v>
      </c>
      <c r="B2352" s="78">
        <v>2348</v>
      </c>
      <c r="C2352" s="76"/>
      <c r="D2352" s="76"/>
      <c r="E2352" s="77"/>
    </row>
    <row r="2353" spans="1:5" ht="30" customHeight="1" x14ac:dyDescent="0.3">
      <c r="A2353" s="3" t="str">
        <f>C2353&amp;COUNTIF($C$5:C2353,C2353)</f>
        <v>0</v>
      </c>
      <c r="B2353" s="78">
        <v>2349</v>
      </c>
      <c r="C2353" s="76"/>
      <c r="D2353" s="76"/>
      <c r="E2353" s="77"/>
    </row>
    <row r="2354" spans="1:5" ht="30" customHeight="1" x14ac:dyDescent="0.3">
      <c r="A2354" s="3" t="str">
        <f>C2354&amp;COUNTIF($C$5:C2354,C2354)</f>
        <v>0</v>
      </c>
      <c r="B2354" s="78">
        <v>2350</v>
      </c>
      <c r="C2354" s="76"/>
      <c r="D2354" s="76"/>
      <c r="E2354" s="77"/>
    </row>
    <row r="2355" spans="1:5" ht="30" customHeight="1" x14ac:dyDescent="0.3">
      <c r="A2355" s="3" t="str">
        <f>C2355&amp;COUNTIF($C$5:C2355,C2355)</f>
        <v>0</v>
      </c>
      <c r="B2355" s="78">
        <v>2351</v>
      </c>
      <c r="C2355" s="76"/>
      <c r="D2355" s="76"/>
      <c r="E2355" s="77"/>
    </row>
    <row r="2356" spans="1:5" ht="30" customHeight="1" x14ac:dyDescent="0.3">
      <c r="A2356" s="3" t="str">
        <f>C2356&amp;COUNTIF($C$5:C2356,C2356)</f>
        <v>0</v>
      </c>
      <c r="B2356" s="78">
        <v>2352</v>
      </c>
      <c r="C2356" s="76"/>
      <c r="D2356" s="76"/>
      <c r="E2356" s="77"/>
    </row>
    <row r="2357" spans="1:5" ht="30" customHeight="1" x14ac:dyDescent="0.3">
      <c r="A2357" s="3" t="str">
        <f>C2357&amp;COUNTIF($C$5:C2357,C2357)</f>
        <v>0</v>
      </c>
      <c r="B2357" s="78">
        <v>2353</v>
      </c>
      <c r="C2357" s="76"/>
      <c r="D2357" s="76"/>
      <c r="E2357" s="77"/>
    </row>
    <row r="2358" spans="1:5" ht="30" customHeight="1" x14ac:dyDescent="0.3">
      <c r="A2358" s="3" t="str">
        <f>C2358&amp;COUNTIF($C$5:C2358,C2358)</f>
        <v>0</v>
      </c>
      <c r="B2358" s="78">
        <v>2354</v>
      </c>
      <c r="C2358" s="76"/>
      <c r="D2358" s="76"/>
      <c r="E2358" s="77"/>
    </row>
    <row r="2359" spans="1:5" ht="30" customHeight="1" x14ac:dyDescent="0.3">
      <c r="A2359" s="3" t="str">
        <f>C2359&amp;COUNTIF($C$5:C2359,C2359)</f>
        <v>0</v>
      </c>
      <c r="B2359" s="78">
        <v>2355</v>
      </c>
      <c r="C2359" s="76"/>
      <c r="D2359" s="76"/>
      <c r="E2359" s="77"/>
    </row>
    <row r="2360" spans="1:5" ht="30" customHeight="1" x14ac:dyDescent="0.3">
      <c r="A2360" s="3" t="str">
        <f>C2360&amp;COUNTIF($C$5:C2360,C2360)</f>
        <v>0</v>
      </c>
      <c r="B2360" s="78">
        <v>2356</v>
      </c>
      <c r="C2360" s="76"/>
      <c r="D2360" s="76"/>
      <c r="E2360" s="77"/>
    </row>
    <row r="2361" spans="1:5" ht="30" customHeight="1" x14ac:dyDescent="0.3">
      <c r="A2361" s="3" t="str">
        <f>C2361&amp;COUNTIF($C$5:C2361,C2361)</f>
        <v>0</v>
      </c>
      <c r="B2361" s="78">
        <v>2357</v>
      </c>
      <c r="C2361" s="76"/>
      <c r="D2361" s="76"/>
      <c r="E2361" s="77"/>
    </row>
    <row r="2362" spans="1:5" ht="30" customHeight="1" x14ac:dyDescent="0.3">
      <c r="A2362" s="3" t="str">
        <f>C2362&amp;COUNTIF($C$5:C2362,C2362)</f>
        <v>0</v>
      </c>
      <c r="B2362" s="78">
        <v>2358</v>
      </c>
      <c r="C2362" s="76"/>
      <c r="D2362" s="76"/>
      <c r="E2362" s="77"/>
    </row>
    <row r="2363" spans="1:5" ht="30" customHeight="1" x14ac:dyDescent="0.3">
      <c r="A2363" s="3" t="str">
        <f>C2363&amp;COUNTIF($C$5:C2363,C2363)</f>
        <v>0</v>
      </c>
      <c r="B2363" s="78">
        <v>2359</v>
      </c>
      <c r="C2363" s="76"/>
      <c r="D2363" s="76"/>
      <c r="E2363" s="77"/>
    </row>
    <row r="2364" spans="1:5" ht="30" customHeight="1" x14ac:dyDescent="0.3">
      <c r="A2364" s="3" t="str">
        <f>C2364&amp;COUNTIF($C$5:C2364,C2364)</f>
        <v>0</v>
      </c>
      <c r="B2364" s="78">
        <v>2360</v>
      </c>
      <c r="C2364" s="76"/>
      <c r="D2364" s="76"/>
      <c r="E2364" s="77"/>
    </row>
    <row r="2365" spans="1:5" ht="30" customHeight="1" x14ac:dyDescent="0.3">
      <c r="A2365" s="3" t="str">
        <f>C2365&amp;COUNTIF($C$5:C2365,C2365)</f>
        <v>0</v>
      </c>
      <c r="B2365" s="78">
        <v>2361</v>
      </c>
      <c r="C2365" s="76"/>
      <c r="D2365" s="76"/>
      <c r="E2365" s="77"/>
    </row>
    <row r="2366" spans="1:5" ht="30" customHeight="1" x14ac:dyDescent="0.3">
      <c r="A2366" s="3" t="str">
        <f>C2366&amp;COUNTIF($C$5:C2366,C2366)</f>
        <v>0</v>
      </c>
      <c r="B2366" s="78">
        <v>2362</v>
      </c>
      <c r="C2366" s="76"/>
      <c r="D2366" s="76"/>
      <c r="E2366" s="77"/>
    </row>
    <row r="2367" spans="1:5" ht="30" customHeight="1" x14ac:dyDescent="0.3">
      <c r="A2367" s="3" t="str">
        <f>C2367&amp;COUNTIF($C$5:C2367,C2367)</f>
        <v>0</v>
      </c>
      <c r="B2367" s="78">
        <v>2363</v>
      </c>
      <c r="C2367" s="76"/>
      <c r="D2367" s="76"/>
      <c r="E2367" s="77"/>
    </row>
    <row r="2368" spans="1:5" ht="30" customHeight="1" x14ac:dyDescent="0.3">
      <c r="A2368" s="3" t="str">
        <f>C2368&amp;COUNTIF($C$5:C2368,C2368)</f>
        <v>0</v>
      </c>
      <c r="B2368" s="78">
        <v>2364</v>
      </c>
      <c r="C2368" s="76"/>
      <c r="D2368" s="76"/>
      <c r="E2368" s="77"/>
    </row>
    <row r="2369" spans="1:5" ht="30" customHeight="1" x14ac:dyDescent="0.3">
      <c r="A2369" s="3" t="str">
        <f>C2369&amp;COUNTIF($C$5:C2369,C2369)</f>
        <v>0</v>
      </c>
      <c r="B2369" s="78">
        <v>2365</v>
      </c>
      <c r="C2369" s="76"/>
      <c r="D2369" s="76"/>
      <c r="E2369" s="77"/>
    </row>
    <row r="2370" spans="1:5" ht="30" customHeight="1" x14ac:dyDescent="0.3">
      <c r="A2370" s="3" t="str">
        <f>C2370&amp;COUNTIF($C$5:C2370,C2370)</f>
        <v>0</v>
      </c>
      <c r="B2370" s="78">
        <v>2366</v>
      </c>
      <c r="C2370" s="76"/>
      <c r="D2370" s="76"/>
      <c r="E2370" s="77"/>
    </row>
    <row r="2371" spans="1:5" ht="30" customHeight="1" x14ac:dyDescent="0.3">
      <c r="A2371" s="3" t="str">
        <f>C2371&amp;COUNTIF($C$5:C2371,C2371)</f>
        <v>0</v>
      </c>
      <c r="B2371" s="78">
        <v>2367</v>
      </c>
      <c r="C2371" s="76"/>
      <c r="D2371" s="76"/>
      <c r="E2371" s="77"/>
    </row>
    <row r="2372" spans="1:5" ht="30" customHeight="1" x14ac:dyDescent="0.3">
      <c r="A2372" s="3" t="str">
        <f>C2372&amp;COUNTIF($C$5:C2372,C2372)</f>
        <v>0</v>
      </c>
      <c r="B2372" s="78">
        <v>2368</v>
      </c>
      <c r="C2372" s="76"/>
      <c r="D2372" s="76"/>
      <c r="E2372" s="77"/>
    </row>
    <row r="2373" spans="1:5" ht="30" customHeight="1" x14ac:dyDescent="0.3">
      <c r="A2373" s="3" t="str">
        <f>C2373&amp;COUNTIF($C$5:C2373,C2373)</f>
        <v>0</v>
      </c>
      <c r="B2373" s="78">
        <v>2369</v>
      </c>
      <c r="C2373" s="76"/>
      <c r="D2373" s="76"/>
      <c r="E2373" s="77"/>
    </row>
    <row r="2374" spans="1:5" ht="30" customHeight="1" x14ac:dyDescent="0.3">
      <c r="A2374" s="3" t="str">
        <f>C2374&amp;COUNTIF($C$5:C2374,C2374)</f>
        <v>0</v>
      </c>
      <c r="B2374" s="78">
        <v>2370</v>
      </c>
      <c r="C2374" s="76"/>
      <c r="D2374" s="76"/>
      <c r="E2374" s="77"/>
    </row>
    <row r="2375" spans="1:5" ht="30" customHeight="1" x14ac:dyDescent="0.3">
      <c r="A2375" s="3" t="str">
        <f>C2375&amp;COUNTIF($C$5:C2375,C2375)</f>
        <v>0</v>
      </c>
      <c r="B2375" s="78">
        <v>2371</v>
      </c>
      <c r="C2375" s="76"/>
      <c r="D2375" s="76"/>
      <c r="E2375" s="77"/>
    </row>
    <row r="2376" spans="1:5" ht="30" customHeight="1" x14ac:dyDescent="0.3">
      <c r="A2376" s="3" t="str">
        <f>C2376&amp;COUNTIF($C$5:C2376,C2376)</f>
        <v>0</v>
      </c>
      <c r="B2376" s="78">
        <v>2372</v>
      </c>
      <c r="C2376" s="76"/>
      <c r="D2376" s="76"/>
      <c r="E2376" s="77"/>
    </row>
    <row r="2377" spans="1:5" ht="30" customHeight="1" x14ac:dyDescent="0.3">
      <c r="A2377" s="3" t="str">
        <f>C2377&amp;COUNTIF($C$5:C2377,C2377)</f>
        <v>0</v>
      </c>
      <c r="B2377" s="78">
        <v>2373</v>
      </c>
      <c r="C2377" s="76"/>
      <c r="D2377" s="76"/>
      <c r="E2377" s="77"/>
    </row>
    <row r="2378" spans="1:5" ht="30" customHeight="1" x14ac:dyDescent="0.3">
      <c r="A2378" s="3" t="str">
        <f>C2378&amp;COUNTIF($C$5:C2378,C2378)</f>
        <v>0</v>
      </c>
      <c r="B2378" s="78">
        <v>2374</v>
      </c>
      <c r="C2378" s="76"/>
      <c r="D2378" s="76"/>
      <c r="E2378" s="77"/>
    </row>
    <row r="2379" spans="1:5" ht="30" customHeight="1" x14ac:dyDescent="0.3">
      <c r="A2379" s="3" t="str">
        <f>C2379&amp;COUNTIF($C$5:C2379,C2379)</f>
        <v>0</v>
      </c>
      <c r="B2379" s="78">
        <v>2375</v>
      </c>
      <c r="C2379" s="76"/>
      <c r="D2379" s="76"/>
      <c r="E2379" s="77"/>
    </row>
    <row r="2380" spans="1:5" ht="30" customHeight="1" x14ac:dyDescent="0.3">
      <c r="A2380" s="3" t="str">
        <f>C2380&amp;COUNTIF($C$5:C2380,C2380)</f>
        <v>0</v>
      </c>
      <c r="B2380" s="78">
        <v>2376</v>
      </c>
      <c r="C2380" s="76"/>
      <c r="D2380" s="76"/>
      <c r="E2380" s="77"/>
    </row>
    <row r="2381" spans="1:5" ht="30" customHeight="1" x14ac:dyDescent="0.3">
      <c r="A2381" s="3" t="str">
        <f>C2381&amp;COUNTIF($C$5:C2381,C2381)</f>
        <v>0</v>
      </c>
      <c r="B2381" s="78">
        <v>2377</v>
      </c>
      <c r="C2381" s="76"/>
      <c r="D2381" s="76"/>
      <c r="E2381" s="77"/>
    </row>
    <row r="2382" spans="1:5" ht="30" customHeight="1" x14ac:dyDescent="0.3">
      <c r="A2382" s="3" t="str">
        <f>C2382&amp;COUNTIF($C$5:C2382,C2382)</f>
        <v>0</v>
      </c>
      <c r="B2382" s="78">
        <v>2378</v>
      </c>
      <c r="C2382" s="76"/>
      <c r="D2382" s="76"/>
      <c r="E2382" s="77"/>
    </row>
    <row r="2383" spans="1:5" ht="30" customHeight="1" x14ac:dyDescent="0.3">
      <c r="A2383" s="3" t="str">
        <f>C2383&amp;COUNTIF($C$5:C2383,C2383)</f>
        <v>0</v>
      </c>
      <c r="B2383" s="78">
        <v>2379</v>
      </c>
      <c r="C2383" s="76"/>
      <c r="D2383" s="76"/>
      <c r="E2383" s="77"/>
    </row>
    <row r="2384" spans="1:5" ht="30" customHeight="1" x14ac:dyDescent="0.3">
      <c r="A2384" s="3" t="str">
        <f>C2384&amp;COUNTIF($C$5:C2384,C2384)</f>
        <v>0</v>
      </c>
      <c r="B2384" s="78">
        <v>2380</v>
      </c>
      <c r="C2384" s="76"/>
      <c r="D2384" s="76"/>
      <c r="E2384" s="77"/>
    </row>
    <row r="2385" spans="1:5" ht="30" customHeight="1" x14ac:dyDescent="0.3">
      <c r="A2385" s="3" t="str">
        <f>C2385&amp;COUNTIF($C$5:C2385,C2385)</f>
        <v>0</v>
      </c>
      <c r="B2385" s="78">
        <v>2381</v>
      </c>
      <c r="C2385" s="76"/>
      <c r="D2385" s="76"/>
      <c r="E2385" s="77"/>
    </row>
    <row r="2386" spans="1:5" ht="30" customHeight="1" x14ac:dyDescent="0.3">
      <c r="A2386" s="3" t="str">
        <f>C2386&amp;COUNTIF($C$5:C2386,C2386)</f>
        <v>0</v>
      </c>
      <c r="B2386" s="78">
        <v>2382</v>
      </c>
      <c r="C2386" s="76"/>
      <c r="D2386" s="76"/>
      <c r="E2386" s="77"/>
    </row>
    <row r="2387" spans="1:5" ht="30" customHeight="1" x14ac:dyDescent="0.3">
      <c r="A2387" s="3" t="str">
        <f>C2387&amp;COUNTIF($C$5:C2387,C2387)</f>
        <v>0</v>
      </c>
      <c r="B2387" s="78">
        <v>2383</v>
      </c>
      <c r="C2387" s="76"/>
      <c r="D2387" s="76"/>
      <c r="E2387" s="77"/>
    </row>
    <row r="2388" spans="1:5" ht="30" customHeight="1" x14ac:dyDescent="0.3">
      <c r="A2388" s="3" t="str">
        <f>C2388&amp;COUNTIF($C$5:C2388,C2388)</f>
        <v>0</v>
      </c>
      <c r="B2388" s="78">
        <v>2384</v>
      </c>
      <c r="C2388" s="76"/>
      <c r="D2388" s="76"/>
      <c r="E2388" s="77"/>
    </row>
    <row r="2389" spans="1:5" ht="30" customHeight="1" x14ac:dyDescent="0.3">
      <c r="A2389" s="3" t="str">
        <f>C2389&amp;COUNTIF($C$5:C2389,C2389)</f>
        <v>0</v>
      </c>
      <c r="B2389" s="78">
        <v>2385</v>
      </c>
      <c r="C2389" s="76"/>
      <c r="D2389" s="76"/>
      <c r="E2389" s="77"/>
    </row>
    <row r="2390" spans="1:5" ht="30" customHeight="1" x14ac:dyDescent="0.3">
      <c r="A2390" s="3" t="str">
        <f>C2390&amp;COUNTIF($C$5:C2390,C2390)</f>
        <v>0</v>
      </c>
      <c r="B2390" s="78">
        <v>2386</v>
      </c>
      <c r="C2390" s="76"/>
      <c r="D2390" s="76"/>
      <c r="E2390" s="77"/>
    </row>
    <row r="2391" spans="1:5" ht="30" customHeight="1" x14ac:dyDescent="0.3">
      <c r="A2391" s="3" t="str">
        <f>C2391&amp;COUNTIF($C$5:C2391,C2391)</f>
        <v>0</v>
      </c>
      <c r="B2391" s="78">
        <v>2387</v>
      </c>
      <c r="C2391" s="76"/>
      <c r="D2391" s="76"/>
      <c r="E2391" s="77"/>
    </row>
    <row r="2392" spans="1:5" ht="30" customHeight="1" x14ac:dyDescent="0.3">
      <c r="A2392" s="3" t="str">
        <f>C2392&amp;COUNTIF($C$5:C2392,C2392)</f>
        <v>0</v>
      </c>
      <c r="B2392" s="78">
        <v>2388</v>
      </c>
      <c r="C2392" s="76"/>
      <c r="D2392" s="76"/>
      <c r="E2392" s="77"/>
    </row>
    <row r="2393" spans="1:5" ht="30" customHeight="1" x14ac:dyDescent="0.3">
      <c r="A2393" s="3" t="str">
        <f>C2393&amp;COUNTIF($C$5:C2393,C2393)</f>
        <v>0</v>
      </c>
      <c r="B2393" s="78">
        <v>2389</v>
      </c>
      <c r="C2393" s="76"/>
      <c r="D2393" s="76"/>
      <c r="E2393" s="77"/>
    </row>
    <row r="2394" spans="1:5" ht="30" customHeight="1" x14ac:dyDescent="0.3">
      <c r="A2394" s="3" t="str">
        <f>C2394&amp;COUNTIF($C$5:C2394,C2394)</f>
        <v>0</v>
      </c>
      <c r="B2394" s="78">
        <v>2390</v>
      </c>
      <c r="C2394" s="76"/>
      <c r="D2394" s="76"/>
      <c r="E2394" s="77"/>
    </row>
    <row r="2395" spans="1:5" ht="30" customHeight="1" x14ac:dyDescent="0.3">
      <c r="A2395" s="3" t="str">
        <f>C2395&amp;COUNTIF($C$5:C2395,C2395)</f>
        <v>0</v>
      </c>
      <c r="B2395" s="78">
        <v>2391</v>
      </c>
      <c r="C2395" s="76"/>
      <c r="D2395" s="76"/>
      <c r="E2395" s="77"/>
    </row>
    <row r="2396" spans="1:5" ht="30" customHeight="1" x14ac:dyDescent="0.3">
      <c r="A2396" s="3" t="str">
        <f>C2396&amp;COUNTIF($C$5:C2396,C2396)</f>
        <v>0</v>
      </c>
      <c r="B2396" s="78">
        <v>2392</v>
      </c>
      <c r="C2396" s="76"/>
      <c r="D2396" s="76"/>
      <c r="E2396" s="77"/>
    </row>
    <row r="2397" spans="1:5" ht="30" customHeight="1" x14ac:dyDescent="0.3">
      <c r="A2397" s="3" t="str">
        <f>C2397&amp;COUNTIF($C$5:C2397,C2397)</f>
        <v>0</v>
      </c>
      <c r="B2397" s="78">
        <v>2393</v>
      </c>
      <c r="C2397" s="76"/>
      <c r="D2397" s="76"/>
      <c r="E2397" s="77"/>
    </row>
    <row r="2398" spans="1:5" ht="30" customHeight="1" x14ac:dyDescent="0.3">
      <c r="A2398" s="3" t="str">
        <f>C2398&amp;COUNTIF($C$5:C2398,C2398)</f>
        <v>0</v>
      </c>
      <c r="B2398" s="78">
        <v>2394</v>
      </c>
      <c r="C2398" s="76"/>
      <c r="D2398" s="76"/>
      <c r="E2398" s="77"/>
    </row>
    <row r="2399" spans="1:5" ht="30" customHeight="1" x14ac:dyDescent="0.3">
      <c r="A2399" s="3" t="str">
        <f>C2399&amp;COUNTIF($C$5:C2399,C2399)</f>
        <v>0</v>
      </c>
      <c r="B2399" s="78">
        <v>2395</v>
      </c>
      <c r="C2399" s="76"/>
      <c r="D2399" s="76"/>
      <c r="E2399" s="77"/>
    </row>
    <row r="2400" spans="1:5" ht="30" customHeight="1" x14ac:dyDescent="0.3">
      <c r="A2400" s="3" t="str">
        <f>C2400&amp;COUNTIF($C$5:C2400,C2400)</f>
        <v>0</v>
      </c>
      <c r="B2400" s="78">
        <v>2396</v>
      </c>
      <c r="C2400" s="76"/>
      <c r="D2400" s="76"/>
      <c r="E2400" s="77"/>
    </row>
    <row r="2401" spans="1:5" ht="30" customHeight="1" x14ac:dyDescent="0.3">
      <c r="A2401" s="3" t="str">
        <f>C2401&amp;COUNTIF($C$5:C2401,C2401)</f>
        <v>0</v>
      </c>
      <c r="B2401" s="78">
        <v>2397</v>
      </c>
      <c r="C2401" s="76"/>
      <c r="D2401" s="76"/>
      <c r="E2401" s="77"/>
    </row>
    <row r="2402" spans="1:5" ht="30" customHeight="1" x14ac:dyDescent="0.3">
      <c r="A2402" s="3" t="str">
        <f>C2402&amp;COUNTIF($C$5:C2402,C2402)</f>
        <v>0</v>
      </c>
      <c r="B2402" s="78">
        <v>2398</v>
      </c>
      <c r="C2402" s="76"/>
      <c r="D2402" s="76"/>
      <c r="E2402" s="77"/>
    </row>
    <row r="2403" spans="1:5" ht="30" customHeight="1" x14ac:dyDescent="0.3">
      <c r="A2403" s="3" t="str">
        <f>C2403&amp;COUNTIF($C$5:C2403,C2403)</f>
        <v>0</v>
      </c>
      <c r="B2403" s="78">
        <v>2399</v>
      </c>
      <c r="C2403" s="76"/>
      <c r="D2403" s="76"/>
      <c r="E2403" s="77"/>
    </row>
    <row r="2404" spans="1:5" ht="30" customHeight="1" x14ac:dyDescent="0.3">
      <c r="A2404" s="3" t="str">
        <f>C2404&amp;COUNTIF($C$5:C2404,C2404)</f>
        <v>0</v>
      </c>
      <c r="B2404" s="78">
        <v>2400</v>
      </c>
      <c r="C2404" s="76"/>
      <c r="D2404" s="76"/>
      <c r="E2404" s="77"/>
    </row>
    <row r="2405" spans="1:5" ht="30" customHeight="1" x14ac:dyDescent="0.3">
      <c r="A2405" s="3" t="str">
        <f>C2405&amp;COUNTIF($C$5:C2405,C2405)</f>
        <v>0</v>
      </c>
      <c r="B2405" s="78">
        <v>2401</v>
      </c>
      <c r="C2405" s="76"/>
      <c r="D2405" s="76"/>
      <c r="E2405" s="77"/>
    </row>
    <row r="2406" spans="1:5" ht="30" customHeight="1" x14ac:dyDescent="0.3">
      <c r="A2406" s="3" t="str">
        <f>C2406&amp;COUNTIF($C$5:C2406,C2406)</f>
        <v>0</v>
      </c>
      <c r="B2406" s="78">
        <v>2402</v>
      </c>
      <c r="C2406" s="76"/>
      <c r="D2406" s="76"/>
      <c r="E2406" s="77"/>
    </row>
    <row r="2407" spans="1:5" ht="30" customHeight="1" x14ac:dyDescent="0.3">
      <c r="A2407" s="3" t="str">
        <f>C2407&amp;COUNTIF($C$5:C2407,C2407)</f>
        <v>0</v>
      </c>
      <c r="B2407" s="78">
        <v>2403</v>
      </c>
      <c r="C2407" s="76"/>
      <c r="D2407" s="76"/>
      <c r="E2407" s="77"/>
    </row>
    <row r="2408" spans="1:5" ht="30" customHeight="1" x14ac:dyDescent="0.3">
      <c r="A2408" s="3" t="str">
        <f>C2408&amp;COUNTIF($C$5:C2408,C2408)</f>
        <v>0</v>
      </c>
      <c r="B2408" s="78">
        <v>2404</v>
      </c>
      <c r="C2408" s="76"/>
      <c r="D2408" s="76"/>
      <c r="E2408" s="77"/>
    </row>
    <row r="2409" spans="1:5" ht="30" customHeight="1" x14ac:dyDescent="0.3">
      <c r="A2409" s="3" t="str">
        <f>C2409&amp;COUNTIF($C$5:C2409,C2409)</f>
        <v>0</v>
      </c>
      <c r="B2409" s="78">
        <v>2405</v>
      </c>
      <c r="C2409" s="76"/>
      <c r="D2409" s="76"/>
      <c r="E2409" s="77"/>
    </row>
    <row r="2410" spans="1:5" ht="30" customHeight="1" x14ac:dyDescent="0.3">
      <c r="A2410" s="3" t="str">
        <f>C2410&amp;COUNTIF($C$5:C2410,C2410)</f>
        <v>0</v>
      </c>
      <c r="B2410" s="78">
        <v>2406</v>
      </c>
      <c r="C2410" s="76"/>
      <c r="D2410" s="76"/>
      <c r="E2410" s="77"/>
    </row>
    <row r="2411" spans="1:5" ht="30" customHeight="1" x14ac:dyDescent="0.3">
      <c r="A2411" s="3" t="str">
        <f>C2411&amp;COUNTIF($C$5:C2411,C2411)</f>
        <v>0</v>
      </c>
      <c r="B2411" s="78">
        <v>2407</v>
      </c>
      <c r="C2411" s="76"/>
      <c r="D2411" s="76"/>
      <c r="E2411" s="77"/>
    </row>
    <row r="2412" spans="1:5" ht="30" customHeight="1" x14ac:dyDescent="0.3">
      <c r="A2412" s="3" t="str">
        <f>C2412&amp;COUNTIF($C$5:C2412,C2412)</f>
        <v>0</v>
      </c>
      <c r="B2412" s="78">
        <v>2408</v>
      </c>
      <c r="C2412" s="76"/>
      <c r="D2412" s="76"/>
      <c r="E2412" s="77"/>
    </row>
    <row r="2413" spans="1:5" ht="30" customHeight="1" x14ac:dyDescent="0.3">
      <c r="A2413" s="3" t="str">
        <f>C2413&amp;COUNTIF($C$5:C2413,C2413)</f>
        <v>0</v>
      </c>
      <c r="B2413" s="78">
        <v>2409</v>
      </c>
      <c r="C2413" s="76"/>
      <c r="D2413" s="76"/>
      <c r="E2413" s="77"/>
    </row>
    <row r="2414" spans="1:5" ht="30" customHeight="1" x14ac:dyDescent="0.3">
      <c r="A2414" s="3" t="str">
        <f>C2414&amp;COUNTIF($C$5:C2414,C2414)</f>
        <v>0</v>
      </c>
      <c r="B2414" s="78">
        <v>2410</v>
      </c>
      <c r="C2414" s="76"/>
      <c r="D2414" s="76"/>
      <c r="E2414" s="77"/>
    </row>
    <row r="2415" spans="1:5" ht="30" customHeight="1" x14ac:dyDescent="0.3">
      <c r="A2415" s="3" t="str">
        <f>C2415&amp;COUNTIF($C$5:C2415,C2415)</f>
        <v>0</v>
      </c>
      <c r="B2415" s="78">
        <v>2411</v>
      </c>
      <c r="C2415" s="76"/>
      <c r="D2415" s="76"/>
      <c r="E2415" s="77"/>
    </row>
    <row r="2416" spans="1:5" ht="30" customHeight="1" x14ac:dyDescent="0.3">
      <c r="A2416" s="3" t="str">
        <f>C2416&amp;COUNTIF($C$5:C2416,C2416)</f>
        <v>0</v>
      </c>
      <c r="B2416" s="78">
        <v>2412</v>
      </c>
      <c r="C2416" s="76"/>
      <c r="D2416" s="76"/>
      <c r="E2416" s="77"/>
    </row>
    <row r="2417" spans="1:5" ht="30" customHeight="1" x14ac:dyDescent="0.3">
      <c r="A2417" s="3" t="str">
        <f>C2417&amp;COUNTIF($C$5:C2417,C2417)</f>
        <v>0</v>
      </c>
      <c r="B2417" s="78">
        <v>2413</v>
      </c>
      <c r="C2417" s="76"/>
      <c r="D2417" s="76"/>
      <c r="E2417" s="77"/>
    </row>
    <row r="2418" spans="1:5" ht="30" customHeight="1" x14ac:dyDescent="0.3">
      <c r="A2418" s="3" t="str">
        <f>C2418&amp;COUNTIF($C$5:C2418,C2418)</f>
        <v>0</v>
      </c>
      <c r="B2418" s="78">
        <v>2414</v>
      </c>
      <c r="C2418" s="76"/>
      <c r="D2418" s="76"/>
      <c r="E2418" s="77"/>
    </row>
    <row r="2419" spans="1:5" ht="30" customHeight="1" x14ac:dyDescent="0.3">
      <c r="A2419" s="3" t="str">
        <f>C2419&amp;COUNTIF($C$5:C2419,C2419)</f>
        <v>0</v>
      </c>
      <c r="B2419" s="78">
        <v>2415</v>
      </c>
      <c r="C2419" s="76"/>
      <c r="D2419" s="76"/>
      <c r="E2419" s="77"/>
    </row>
    <row r="2420" spans="1:5" ht="30" customHeight="1" x14ac:dyDescent="0.3">
      <c r="A2420" s="3" t="str">
        <f>C2420&amp;COUNTIF($C$5:C2420,C2420)</f>
        <v>0</v>
      </c>
      <c r="B2420" s="78">
        <v>2416</v>
      </c>
      <c r="C2420" s="76"/>
      <c r="D2420" s="76"/>
      <c r="E2420" s="77"/>
    </row>
    <row r="2421" spans="1:5" ht="30" customHeight="1" x14ac:dyDescent="0.3">
      <c r="A2421" s="3" t="str">
        <f>C2421&amp;COUNTIF($C$5:C2421,C2421)</f>
        <v>0</v>
      </c>
      <c r="B2421" s="78">
        <v>2417</v>
      </c>
      <c r="C2421" s="76"/>
      <c r="D2421" s="76"/>
      <c r="E2421" s="77"/>
    </row>
    <row r="2422" spans="1:5" ht="30" customHeight="1" x14ac:dyDescent="0.3">
      <c r="A2422" s="3" t="str">
        <f>C2422&amp;COUNTIF($C$5:C2422,C2422)</f>
        <v>0</v>
      </c>
      <c r="B2422" s="78">
        <v>2418</v>
      </c>
      <c r="C2422" s="76"/>
      <c r="D2422" s="76"/>
      <c r="E2422" s="77"/>
    </row>
    <row r="2423" spans="1:5" ht="30" customHeight="1" x14ac:dyDescent="0.3">
      <c r="A2423" s="3" t="str">
        <f>C2423&amp;COUNTIF($C$5:C2423,C2423)</f>
        <v>0</v>
      </c>
      <c r="B2423" s="78">
        <v>2419</v>
      </c>
      <c r="C2423" s="76"/>
      <c r="D2423" s="76"/>
      <c r="E2423" s="77"/>
    </row>
    <row r="2424" spans="1:5" ht="30" customHeight="1" x14ac:dyDescent="0.3">
      <c r="A2424" s="3" t="str">
        <f>C2424&amp;COUNTIF($C$5:C2424,C2424)</f>
        <v>0</v>
      </c>
      <c r="B2424" s="78">
        <v>2420</v>
      </c>
      <c r="C2424" s="76"/>
      <c r="D2424" s="76"/>
      <c r="E2424" s="77"/>
    </row>
    <row r="2425" spans="1:5" ht="30" customHeight="1" x14ac:dyDescent="0.3">
      <c r="A2425" s="3" t="str">
        <f>C2425&amp;COUNTIF($C$5:C2425,C2425)</f>
        <v>0</v>
      </c>
      <c r="B2425" s="78">
        <v>2421</v>
      </c>
      <c r="C2425" s="76"/>
      <c r="D2425" s="76"/>
      <c r="E2425" s="77"/>
    </row>
    <row r="2426" spans="1:5" ht="30" customHeight="1" x14ac:dyDescent="0.3">
      <c r="A2426" s="3" t="str">
        <f>C2426&amp;COUNTIF($C$5:C2426,C2426)</f>
        <v>0</v>
      </c>
      <c r="B2426" s="78">
        <v>2422</v>
      </c>
      <c r="C2426" s="76"/>
      <c r="D2426" s="76"/>
      <c r="E2426" s="77"/>
    </row>
    <row r="2427" spans="1:5" ht="30" customHeight="1" x14ac:dyDescent="0.3">
      <c r="A2427" s="3" t="str">
        <f>C2427&amp;COUNTIF($C$5:C2427,C2427)</f>
        <v>0</v>
      </c>
      <c r="B2427" s="78">
        <v>2423</v>
      </c>
      <c r="C2427" s="76"/>
      <c r="D2427" s="76"/>
      <c r="E2427" s="77"/>
    </row>
    <row r="2428" spans="1:5" ht="30" customHeight="1" x14ac:dyDescent="0.3">
      <c r="A2428" s="3" t="str">
        <f>C2428&amp;COUNTIF($C$5:C2428,C2428)</f>
        <v>0</v>
      </c>
      <c r="B2428" s="78">
        <v>2424</v>
      </c>
      <c r="C2428" s="76"/>
      <c r="D2428" s="76"/>
      <c r="E2428" s="77"/>
    </row>
    <row r="2429" spans="1:5" ht="30" customHeight="1" x14ac:dyDescent="0.3">
      <c r="A2429" s="3" t="str">
        <f>C2429&amp;COUNTIF($C$5:C2429,C2429)</f>
        <v>0</v>
      </c>
      <c r="B2429" s="78">
        <v>2425</v>
      </c>
      <c r="C2429" s="76"/>
      <c r="D2429" s="76"/>
      <c r="E2429" s="77"/>
    </row>
    <row r="2430" spans="1:5" ht="30" customHeight="1" x14ac:dyDescent="0.3">
      <c r="A2430" s="3" t="str">
        <f>C2430&amp;COUNTIF($C$5:C2430,C2430)</f>
        <v>0</v>
      </c>
      <c r="B2430" s="78">
        <v>2426</v>
      </c>
      <c r="C2430" s="76"/>
      <c r="D2430" s="76"/>
      <c r="E2430" s="77"/>
    </row>
    <row r="2431" spans="1:5" ht="30" customHeight="1" x14ac:dyDescent="0.3">
      <c r="A2431" s="3" t="str">
        <f>C2431&amp;COUNTIF($C$5:C2431,C2431)</f>
        <v>0</v>
      </c>
      <c r="B2431" s="78">
        <v>2427</v>
      </c>
      <c r="C2431" s="76"/>
      <c r="D2431" s="76"/>
      <c r="E2431" s="77"/>
    </row>
    <row r="2432" spans="1:5" ht="30" customHeight="1" x14ac:dyDescent="0.3">
      <c r="A2432" s="3" t="str">
        <f>C2432&amp;COUNTIF($C$5:C2432,C2432)</f>
        <v>0</v>
      </c>
      <c r="B2432" s="78">
        <v>2428</v>
      </c>
      <c r="C2432" s="76"/>
      <c r="D2432" s="76"/>
      <c r="E2432" s="77"/>
    </row>
    <row r="2433" spans="1:5" ht="30" customHeight="1" x14ac:dyDescent="0.3">
      <c r="A2433" s="3" t="str">
        <f>C2433&amp;COUNTIF($C$5:C2433,C2433)</f>
        <v>0</v>
      </c>
      <c r="B2433" s="78">
        <v>2429</v>
      </c>
      <c r="C2433" s="76"/>
      <c r="D2433" s="76"/>
      <c r="E2433" s="77"/>
    </row>
    <row r="2434" spans="1:5" ht="30" customHeight="1" x14ac:dyDescent="0.3">
      <c r="A2434" s="3" t="str">
        <f>C2434&amp;COUNTIF($C$5:C2434,C2434)</f>
        <v>0</v>
      </c>
      <c r="B2434" s="78">
        <v>2430</v>
      </c>
      <c r="C2434" s="76"/>
      <c r="D2434" s="76"/>
      <c r="E2434" s="77"/>
    </row>
    <row r="2435" spans="1:5" ht="30" customHeight="1" x14ac:dyDescent="0.3">
      <c r="A2435" s="3" t="str">
        <f>C2435&amp;COUNTIF($C$5:C2435,C2435)</f>
        <v>0</v>
      </c>
      <c r="B2435" s="78">
        <v>2431</v>
      </c>
      <c r="C2435" s="76"/>
      <c r="D2435" s="76"/>
      <c r="E2435" s="77"/>
    </row>
    <row r="2436" spans="1:5" ht="30" customHeight="1" x14ac:dyDescent="0.3">
      <c r="A2436" s="3" t="str">
        <f>C2436&amp;COUNTIF($C$5:C2436,C2436)</f>
        <v>0</v>
      </c>
      <c r="B2436" s="78">
        <v>2432</v>
      </c>
      <c r="C2436" s="76"/>
      <c r="D2436" s="76"/>
      <c r="E2436" s="77"/>
    </row>
    <row r="2437" spans="1:5" ht="30" customHeight="1" x14ac:dyDescent="0.3">
      <c r="A2437" s="3" t="str">
        <f>C2437&amp;COUNTIF($C$5:C2437,C2437)</f>
        <v>0</v>
      </c>
      <c r="B2437" s="78">
        <v>2433</v>
      </c>
      <c r="C2437" s="76"/>
      <c r="D2437" s="76"/>
      <c r="E2437" s="77"/>
    </row>
    <row r="2438" spans="1:5" ht="30" customHeight="1" x14ac:dyDescent="0.3">
      <c r="A2438" s="3" t="str">
        <f>C2438&amp;COUNTIF($C$5:C2438,C2438)</f>
        <v>0</v>
      </c>
      <c r="B2438" s="78">
        <v>2434</v>
      </c>
      <c r="C2438" s="76"/>
      <c r="D2438" s="76"/>
      <c r="E2438" s="77"/>
    </row>
    <row r="2439" spans="1:5" ht="30" customHeight="1" x14ac:dyDescent="0.3">
      <c r="A2439" s="3" t="str">
        <f>C2439&amp;COUNTIF($C$5:C2439,C2439)</f>
        <v>0</v>
      </c>
      <c r="B2439" s="78">
        <v>2435</v>
      </c>
      <c r="C2439" s="76"/>
      <c r="D2439" s="76"/>
      <c r="E2439" s="77"/>
    </row>
    <row r="2440" spans="1:5" ht="30" customHeight="1" x14ac:dyDescent="0.3">
      <c r="A2440" s="3" t="str">
        <f>C2440&amp;COUNTIF($C$5:C2440,C2440)</f>
        <v>0</v>
      </c>
      <c r="B2440" s="78">
        <v>2436</v>
      </c>
      <c r="C2440" s="76"/>
      <c r="D2440" s="76"/>
      <c r="E2440" s="77"/>
    </row>
    <row r="2441" spans="1:5" ht="30" customHeight="1" x14ac:dyDescent="0.3">
      <c r="A2441" s="3" t="str">
        <f>C2441&amp;COUNTIF($C$5:C2441,C2441)</f>
        <v>0</v>
      </c>
      <c r="B2441" s="78">
        <v>2437</v>
      </c>
      <c r="C2441" s="76"/>
      <c r="D2441" s="76"/>
      <c r="E2441" s="77"/>
    </row>
    <row r="2442" spans="1:5" ht="30" customHeight="1" x14ac:dyDescent="0.3">
      <c r="A2442" s="3" t="str">
        <f>C2442&amp;COUNTIF($C$5:C2442,C2442)</f>
        <v>0</v>
      </c>
      <c r="B2442" s="78">
        <v>2438</v>
      </c>
      <c r="C2442" s="76"/>
      <c r="D2442" s="76"/>
      <c r="E2442" s="77"/>
    </row>
    <row r="2443" spans="1:5" ht="30" customHeight="1" x14ac:dyDescent="0.3">
      <c r="A2443" s="3" t="str">
        <f>C2443&amp;COUNTIF($C$5:C2443,C2443)</f>
        <v>0</v>
      </c>
      <c r="B2443" s="78">
        <v>2439</v>
      </c>
      <c r="C2443" s="76"/>
      <c r="D2443" s="76"/>
      <c r="E2443" s="77"/>
    </row>
    <row r="2444" spans="1:5" ht="30" customHeight="1" x14ac:dyDescent="0.3">
      <c r="A2444" s="3" t="str">
        <f>C2444&amp;COUNTIF($C$5:C2444,C2444)</f>
        <v>0</v>
      </c>
      <c r="B2444" s="78">
        <v>2440</v>
      </c>
      <c r="C2444" s="76"/>
      <c r="D2444" s="76"/>
      <c r="E2444" s="77"/>
    </row>
    <row r="2445" spans="1:5" ht="30" customHeight="1" x14ac:dyDescent="0.3">
      <c r="A2445" s="3" t="str">
        <f>C2445&amp;COUNTIF($C$5:C2445,C2445)</f>
        <v>0</v>
      </c>
      <c r="B2445" s="78">
        <v>2441</v>
      </c>
      <c r="C2445" s="76"/>
      <c r="D2445" s="76"/>
      <c r="E2445" s="77"/>
    </row>
    <row r="2446" spans="1:5" ht="30" customHeight="1" x14ac:dyDescent="0.3">
      <c r="A2446" s="3" t="str">
        <f>C2446&amp;COUNTIF($C$5:C2446,C2446)</f>
        <v>0</v>
      </c>
      <c r="B2446" s="78">
        <v>2442</v>
      </c>
      <c r="C2446" s="76"/>
      <c r="D2446" s="76"/>
      <c r="E2446" s="77"/>
    </row>
    <row r="2447" spans="1:5" ht="30" customHeight="1" x14ac:dyDescent="0.3">
      <c r="A2447" s="3" t="str">
        <f>C2447&amp;COUNTIF($C$5:C2447,C2447)</f>
        <v>0</v>
      </c>
      <c r="B2447" s="78">
        <v>2443</v>
      </c>
      <c r="C2447" s="76"/>
      <c r="D2447" s="76"/>
      <c r="E2447" s="77"/>
    </row>
    <row r="2448" spans="1:5" ht="30" customHeight="1" x14ac:dyDescent="0.3">
      <c r="A2448" s="3" t="str">
        <f>C2448&amp;COUNTIF($C$5:C2448,C2448)</f>
        <v>0</v>
      </c>
      <c r="B2448" s="78">
        <v>2444</v>
      </c>
      <c r="C2448" s="76"/>
      <c r="D2448" s="76"/>
      <c r="E2448" s="77"/>
    </row>
    <row r="2449" spans="1:5" ht="30" customHeight="1" x14ac:dyDescent="0.3">
      <c r="A2449" s="3" t="str">
        <f>C2449&amp;COUNTIF($C$5:C2449,C2449)</f>
        <v>0</v>
      </c>
      <c r="B2449" s="78">
        <v>2445</v>
      </c>
      <c r="C2449" s="76"/>
      <c r="D2449" s="76"/>
      <c r="E2449" s="77"/>
    </row>
    <row r="2450" spans="1:5" ht="30" customHeight="1" x14ac:dyDescent="0.3">
      <c r="A2450" s="3" t="str">
        <f>C2450&amp;COUNTIF($C$5:C2450,C2450)</f>
        <v>0</v>
      </c>
      <c r="B2450" s="78">
        <v>2446</v>
      </c>
      <c r="C2450" s="76"/>
      <c r="D2450" s="76"/>
      <c r="E2450" s="77"/>
    </row>
    <row r="2451" spans="1:5" ht="30" customHeight="1" x14ac:dyDescent="0.3">
      <c r="A2451" s="3" t="str">
        <f>C2451&amp;COUNTIF($C$5:C2451,C2451)</f>
        <v>0</v>
      </c>
      <c r="B2451" s="78">
        <v>2447</v>
      </c>
      <c r="C2451" s="76"/>
      <c r="D2451" s="76"/>
      <c r="E2451" s="77"/>
    </row>
    <row r="2452" spans="1:5" ht="30" customHeight="1" x14ac:dyDescent="0.3">
      <c r="A2452" s="3" t="str">
        <f>C2452&amp;COUNTIF($C$5:C2452,C2452)</f>
        <v>0</v>
      </c>
      <c r="B2452" s="78">
        <v>2448</v>
      </c>
      <c r="C2452" s="76"/>
      <c r="D2452" s="76"/>
      <c r="E2452" s="77"/>
    </row>
    <row r="2453" spans="1:5" ht="30" customHeight="1" x14ac:dyDescent="0.3">
      <c r="A2453" s="3" t="str">
        <f>C2453&amp;COUNTIF($C$5:C2453,C2453)</f>
        <v>0</v>
      </c>
      <c r="B2453" s="78">
        <v>2449</v>
      </c>
      <c r="C2453" s="76"/>
      <c r="D2453" s="76"/>
      <c r="E2453" s="77"/>
    </row>
    <row r="2454" spans="1:5" ht="30" customHeight="1" x14ac:dyDescent="0.3">
      <c r="A2454" s="3" t="str">
        <f>C2454&amp;COUNTIF($C$5:C2454,C2454)</f>
        <v>0</v>
      </c>
      <c r="B2454" s="78">
        <v>2450</v>
      </c>
      <c r="C2454" s="76"/>
      <c r="D2454" s="76"/>
      <c r="E2454" s="77"/>
    </row>
    <row r="2455" spans="1:5" ht="30" customHeight="1" x14ac:dyDescent="0.3">
      <c r="A2455" s="3" t="str">
        <f>C2455&amp;COUNTIF($C$5:C2455,C2455)</f>
        <v>0</v>
      </c>
      <c r="B2455" s="78">
        <v>2451</v>
      </c>
      <c r="C2455" s="76"/>
      <c r="D2455" s="76"/>
      <c r="E2455" s="77"/>
    </row>
    <row r="2456" spans="1:5" ht="30" customHeight="1" x14ac:dyDescent="0.3">
      <c r="A2456" s="3" t="str">
        <f>C2456&amp;COUNTIF($C$5:C2456,C2456)</f>
        <v>0</v>
      </c>
      <c r="B2456" s="78">
        <v>2452</v>
      </c>
      <c r="C2456" s="76"/>
      <c r="D2456" s="76"/>
      <c r="E2456" s="77"/>
    </row>
    <row r="2457" spans="1:5" ht="30" customHeight="1" x14ac:dyDescent="0.3">
      <c r="A2457" s="3" t="str">
        <f>C2457&amp;COUNTIF($C$5:C2457,C2457)</f>
        <v>0</v>
      </c>
      <c r="B2457" s="78">
        <v>2453</v>
      </c>
      <c r="C2457" s="76"/>
      <c r="D2457" s="76"/>
      <c r="E2457" s="77"/>
    </row>
    <row r="2458" spans="1:5" ht="30" customHeight="1" x14ac:dyDescent="0.3">
      <c r="A2458" s="3" t="str">
        <f>C2458&amp;COUNTIF($C$5:C2458,C2458)</f>
        <v>0</v>
      </c>
      <c r="B2458" s="78">
        <v>2454</v>
      </c>
      <c r="C2458" s="76"/>
      <c r="D2458" s="76"/>
      <c r="E2458" s="77"/>
    </row>
    <row r="2459" spans="1:5" ht="30" customHeight="1" x14ac:dyDescent="0.3">
      <c r="A2459" s="3" t="str">
        <f>C2459&amp;COUNTIF($C$5:C2459,C2459)</f>
        <v>0</v>
      </c>
      <c r="B2459" s="78">
        <v>2455</v>
      </c>
      <c r="C2459" s="76"/>
      <c r="D2459" s="76"/>
      <c r="E2459" s="77"/>
    </row>
    <row r="2460" spans="1:5" ht="30" customHeight="1" x14ac:dyDescent="0.3">
      <c r="A2460" s="3" t="str">
        <f>C2460&amp;COUNTIF($C$5:C2460,C2460)</f>
        <v>0</v>
      </c>
      <c r="B2460" s="78">
        <v>2456</v>
      </c>
      <c r="C2460" s="76"/>
      <c r="D2460" s="76"/>
      <c r="E2460" s="77"/>
    </row>
    <row r="2461" spans="1:5" ht="30" customHeight="1" x14ac:dyDescent="0.3">
      <c r="A2461" s="3" t="str">
        <f>C2461&amp;COUNTIF($C$5:C2461,C2461)</f>
        <v>0</v>
      </c>
      <c r="B2461" s="78">
        <v>2457</v>
      </c>
      <c r="C2461" s="76"/>
      <c r="D2461" s="76"/>
      <c r="E2461" s="77"/>
    </row>
    <row r="2462" spans="1:5" ht="30" customHeight="1" x14ac:dyDescent="0.3">
      <c r="A2462" s="3" t="str">
        <f>C2462&amp;COUNTIF($C$5:C2462,C2462)</f>
        <v>0</v>
      </c>
      <c r="B2462" s="78">
        <v>2458</v>
      </c>
      <c r="C2462" s="76"/>
      <c r="D2462" s="76"/>
      <c r="E2462" s="77"/>
    </row>
    <row r="2463" spans="1:5" ht="30" customHeight="1" x14ac:dyDescent="0.3">
      <c r="A2463" s="3" t="str">
        <f>C2463&amp;COUNTIF($C$5:C2463,C2463)</f>
        <v>0</v>
      </c>
      <c r="B2463" s="78">
        <v>2459</v>
      </c>
      <c r="C2463" s="76"/>
      <c r="D2463" s="76"/>
      <c r="E2463" s="77"/>
    </row>
    <row r="2464" spans="1:5" ht="30" customHeight="1" x14ac:dyDescent="0.3">
      <c r="A2464" s="3" t="str">
        <f>C2464&amp;COUNTIF($C$5:C2464,C2464)</f>
        <v>0</v>
      </c>
      <c r="B2464" s="78">
        <v>2460</v>
      </c>
      <c r="C2464" s="76"/>
      <c r="D2464" s="76"/>
      <c r="E2464" s="77"/>
    </row>
    <row r="2465" spans="1:5" ht="30" customHeight="1" x14ac:dyDescent="0.3">
      <c r="A2465" s="3" t="str">
        <f>C2465&amp;COUNTIF($C$5:C2465,C2465)</f>
        <v>0</v>
      </c>
      <c r="B2465" s="78">
        <v>2461</v>
      </c>
      <c r="C2465" s="76"/>
      <c r="D2465" s="76"/>
      <c r="E2465" s="77"/>
    </row>
    <row r="2466" spans="1:5" ht="30" customHeight="1" x14ac:dyDescent="0.3">
      <c r="A2466" s="3" t="str">
        <f>C2466&amp;COUNTIF($C$5:C2466,C2466)</f>
        <v>0</v>
      </c>
      <c r="B2466" s="78">
        <v>2462</v>
      </c>
      <c r="C2466" s="76"/>
      <c r="D2466" s="76"/>
      <c r="E2466" s="77"/>
    </row>
    <row r="2467" spans="1:5" ht="30" customHeight="1" x14ac:dyDescent="0.3">
      <c r="A2467" s="3" t="str">
        <f>C2467&amp;COUNTIF($C$5:C2467,C2467)</f>
        <v>0</v>
      </c>
      <c r="B2467" s="78">
        <v>2463</v>
      </c>
      <c r="C2467" s="76"/>
      <c r="D2467" s="76"/>
      <c r="E2467" s="77"/>
    </row>
    <row r="2468" spans="1:5" ht="30" customHeight="1" x14ac:dyDescent="0.3">
      <c r="A2468" s="3" t="str">
        <f>C2468&amp;COUNTIF($C$5:C2468,C2468)</f>
        <v>0</v>
      </c>
      <c r="B2468" s="78">
        <v>2464</v>
      </c>
      <c r="C2468" s="76"/>
      <c r="D2468" s="76"/>
      <c r="E2468" s="77"/>
    </row>
    <row r="2469" spans="1:5" ht="30" customHeight="1" x14ac:dyDescent="0.3">
      <c r="A2469" s="3" t="str">
        <f>C2469&amp;COUNTIF($C$5:C2469,C2469)</f>
        <v>0</v>
      </c>
      <c r="B2469" s="78">
        <v>2465</v>
      </c>
      <c r="C2469" s="76"/>
      <c r="D2469" s="76"/>
      <c r="E2469" s="77"/>
    </row>
    <row r="2470" spans="1:5" ht="30" customHeight="1" x14ac:dyDescent="0.3">
      <c r="A2470" s="3" t="str">
        <f>C2470&amp;COUNTIF($C$5:C2470,C2470)</f>
        <v>0</v>
      </c>
      <c r="B2470" s="78">
        <v>2466</v>
      </c>
      <c r="C2470" s="76"/>
      <c r="D2470" s="76"/>
      <c r="E2470" s="77"/>
    </row>
    <row r="2471" spans="1:5" ht="30" customHeight="1" x14ac:dyDescent="0.3">
      <c r="A2471" s="3" t="str">
        <f>C2471&amp;COUNTIF($C$5:C2471,C2471)</f>
        <v>0</v>
      </c>
      <c r="B2471" s="78">
        <v>2467</v>
      </c>
      <c r="C2471" s="76"/>
      <c r="D2471" s="76"/>
      <c r="E2471" s="77"/>
    </row>
    <row r="2472" spans="1:5" ht="30" customHeight="1" x14ac:dyDescent="0.3">
      <c r="A2472" s="3" t="str">
        <f>C2472&amp;COUNTIF($C$5:C2472,C2472)</f>
        <v>0</v>
      </c>
      <c r="B2472" s="78">
        <v>2468</v>
      </c>
      <c r="C2472" s="76"/>
      <c r="D2472" s="76"/>
      <c r="E2472" s="77"/>
    </row>
    <row r="2473" spans="1:5" ht="30" customHeight="1" x14ac:dyDescent="0.3">
      <c r="A2473" s="3" t="str">
        <f>C2473&amp;COUNTIF($C$5:C2473,C2473)</f>
        <v>0</v>
      </c>
      <c r="B2473" s="78">
        <v>2469</v>
      </c>
      <c r="C2473" s="76"/>
      <c r="D2473" s="76"/>
      <c r="E2473" s="77"/>
    </row>
    <row r="2474" spans="1:5" ht="30" customHeight="1" x14ac:dyDescent="0.3">
      <c r="A2474" s="3" t="str">
        <f>C2474&amp;COUNTIF($C$5:C2474,C2474)</f>
        <v>0</v>
      </c>
      <c r="B2474" s="78">
        <v>2470</v>
      </c>
      <c r="C2474" s="76"/>
      <c r="D2474" s="76"/>
      <c r="E2474" s="77"/>
    </row>
    <row r="2475" spans="1:5" ht="30" customHeight="1" x14ac:dyDescent="0.3">
      <c r="A2475" s="3" t="str">
        <f>C2475&amp;COUNTIF($C$5:C2475,C2475)</f>
        <v>0</v>
      </c>
      <c r="B2475" s="78">
        <v>2471</v>
      </c>
      <c r="C2475" s="76"/>
      <c r="D2475" s="76"/>
      <c r="E2475" s="77"/>
    </row>
    <row r="2476" spans="1:5" ht="30" customHeight="1" x14ac:dyDescent="0.3">
      <c r="A2476" s="3" t="str">
        <f>C2476&amp;COUNTIF($C$5:C2476,C2476)</f>
        <v>0</v>
      </c>
      <c r="B2476" s="78">
        <v>2472</v>
      </c>
      <c r="C2476" s="76"/>
      <c r="D2476" s="76"/>
      <c r="E2476" s="77"/>
    </row>
    <row r="2477" spans="1:5" ht="30" customHeight="1" x14ac:dyDescent="0.3">
      <c r="A2477" s="3" t="str">
        <f>C2477&amp;COUNTIF($C$5:C2477,C2477)</f>
        <v>0</v>
      </c>
      <c r="B2477" s="78">
        <v>2473</v>
      </c>
      <c r="C2477" s="76"/>
      <c r="D2477" s="76"/>
      <c r="E2477" s="77"/>
    </row>
    <row r="2478" spans="1:5" ht="30" customHeight="1" x14ac:dyDescent="0.3">
      <c r="A2478" s="3" t="str">
        <f>C2478&amp;COUNTIF($C$5:C2478,C2478)</f>
        <v>0</v>
      </c>
      <c r="B2478" s="78">
        <v>2474</v>
      </c>
      <c r="C2478" s="76"/>
      <c r="D2478" s="76"/>
      <c r="E2478" s="77"/>
    </row>
    <row r="2479" spans="1:5" ht="30" customHeight="1" x14ac:dyDescent="0.3">
      <c r="A2479" s="3" t="str">
        <f>C2479&amp;COUNTIF($C$5:C2479,C2479)</f>
        <v>0</v>
      </c>
      <c r="B2479" s="78">
        <v>2475</v>
      </c>
      <c r="C2479" s="76"/>
      <c r="D2479" s="76"/>
      <c r="E2479" s="77"/>
    </row>
    <row r="2480" spans="1:5" ht="30" customHeight="1" x14ac:dyDescent="0.3">
      <c r="A2480" s="3" t="str">
        <f>C2480&amp;COUNTIF($C$5:C2480,C2480)</f>
        <v>0</v>
      </c>
      <c r="B2480" s="78">
        <v>2476</v>
      </c>
      <c r="C2480" s="76"/>
      <c r="D2480" s="76"/>
      <c r="E2480" s="77"/>
    </row>
    <row r="2481" spans="1:5" ht="30" customHeight="1" x14ac:dyDescent="0.3">
      <c r="A2481" s="3" t="str">
        <f>C2481&amp;COUNTIF($C$5:C2481,C2481)</f>
        <v>0</v>
      </c>
      <c r="B2481" s="78">
        <v>2477</v>
      </c>
      <c r="C2481" s="76"/>
      <c r="D2481" s="76"/>
      <c r="E2481" s="77"/>
    </row>
    <row r="2482" spans="1:5" ht="30" customHeight="1" x14ac:dyDescent="0.3">
      <c r="A2482" s="3" t="str">
        <f>C2482&amp;COUNTIF($C$5:C2482,C2482)</f>
        <v>0</v>
      </c>
      <c r="B2482" s="78">
        <v>2478</v>
      </c>
      <c r="C2482" s="76"/>
      <c r="D2482" s="76"/>
      <c r="E2482" s="77"/>
    </row>
    <row r="2483" spans="1:5" ht="30" customHeight="1" x14ac:dyDescent="0.3">
      <c r="A2483" s="3" t="str">
        <f>C2483&amp;COUNTIF($C$5:C2483,C2483)</f>
        <v>0</v>
      </c>
      <c r="B2483" s="78">
        <v>2479</v>
      </c>
      <c r="C2483" s="76"/>
      <c r="D2483" s="76"/>
      <c r="E2483" s="77"/>
    </row>
    <row r="2484" spans="1:5" ht="30" customHeight="1" x14ac:dyDescent="0.3">
      <c r="A2484" s="3" t="str">
        <f>C2484&amp;COUNTIF($C$5:C2484,C2484)</f>
        <v>0</v>
      </c>
      <c r="B2484" s="78">
        <v>2480</v>
      </c>
      <c r="C2484" s="76"/>
      <c r="D2484" s="76"/>
      <c r="E2484" s="77"/>
    </row>
    <row r="2485" spans="1:5" ht="30" customHeight="1" x14ac:dyDescent="0.3">
      <c r="A2485" s="3" t="str">
        <f>C2485&amp;COUNTIF($C$5:C2485,C2485)</f>
        <v>0</v>
      </c>
      <c r="B2485" s="78">
        <v>2481</v>
      </c>
      <c r="C2485" s="76"/>
      <c r="D2485" s="76"/>
      <c r="E2485" s="77"/>
    </row>
    <row r="2486" spans="1:5" ht="30" customHeight="1" x14ac:dyDescent="0.3">
      <c r="A2486" s="3" t="str">
        <f>C2486&amp;COUNTIF($C$5:C2486,C2486)</f>
        <v>0</v>
      </c>
      <c r="B2486" s="78">
        <v>2482</v>
      </c>
      <c r="C2486" s="76"/>
      <c r="D2486" s="76"/>
      <c r="E2486" s="77"/>
    </row>
    <row r="2487" spans="1:5" ht="30" customHeight="1" x14ac:dyDescent="0.3">
      <c r="A2487" s="3" t="str">
        <f>C2487&amp;COUNTIF($C$5:C2487,C2487)</f>
        <v>0</v>
      </c>
      <c r="B2487" s="78">
        <v>2483</v>
      </c>
      <c r="C2487" s="76"/>
      <c r="D2487" s="76"/>
      <c r="E2487" s="77"/>
    </row>
    <row r="2488" spans="1:5" ht="30" customHeight="1" x14ac:dyDescent="0.3">
      <c r="A2488" s="3" t="str">
        <f>C2488&amp;COUNTIF($C$5:C2488,C2488)</f>
        <v>0</v>
      </c>
      <c r="B2488" s="78">
        <v>2484</v>
      </c>
      <c r="C2488" s="76"/>
      <c r="D2488" s="76"/>
      <c r="E2488" s="77"/>
    </row>
    <row r="2489" spans="1:5" ht="30" customHeight="1" x14ac:dyDescent="0.3">
      <c r="A2489" s="3" t="str">
        <f>C2489&amp;COUNTIF($C$5:C2489,C2489)</f>
        <v>0</v>
      </c>
      <c r="B2489" s="78">
        <v>2485</v>
      </c>
      <c r="C2489" s="76"/>
      <c r="D2489" s="76"/>
      <c r="E2489" s="77"/>
    </row>
    <row r="2490" spans="1:5" ht="30" customHeight="1" x14ac:dyDescent="0.3">
      <c r="A2490" s="3" t="str">
        <f>C2490&amp;COUNTIF($C$5:C2490,C2490)</f>
        <v>0</v>
      </c>
      <c r="B2490" s="78">
        <v>2486</v>
      </c>
      <c r="C2490" s="76"/>
      <c r="D2490" s="76"/>
      <c r="E2490" s="77"/>
    </row>
    <row r="2491" spans="1:5" ht="30" customHeight="1" x14ac:dyDescent="0.3">
      <c r="A2491" s="3" t="str">
        <f>C2491&amp;COUNTIF($C$5:C2491,C2491)</f>
        <v>0</v>
      </c>
      <c r="B2491" s="78">
        <v>2487</v>
      </c>
      <c r="C2491" s="76"/>
      <c r="D2491" s="76"/>
      <c r="E2491" s="77"/>
    </row>
    <row r="2492" spans="1:5" ht="30" customHeight="1" x14ac:dyDescent="0.3">
      <c r="A2492" s="3" t="str">
        <f>C2492&amp;COUNTIF($C$5:C2492,C2492)</f>
        <v>0</v>
      </c>
      <c r="B2492" s="78">
        <v>2488</v>
      </c>
      <c r="C2492" s="76"/>
      <c r="D2492" s="76"/>
      <c r="E2492" s="77"/>
    </row>
    <row r="2493" spans="1:5" ht="30" customHeight="1" x14ac:dyDescent="0.3">
      <c r="A2493" s="3" t="str">
        <f>C2493&amp;COUNTIF($C$5:C2493,C2493)</f>
        <v>0</v>
      </c>
      <c r="B2493" s="78">
        <v>2489</v>
      </c>
      <c r="C2493" s="76"/>
      <c r="D2493" s="76"/>
      <c r="E2493" s="77"/>
    </row>
    <row r="2494" spans="1:5" ht="30" customHeight="1" x14ac:dyDescent="0.3">
      <c r="A2494" s="3" t="str">
        <f>C2494&amp;COUNTIF($C$5:C2494,C2494)</f>
        <v>0</v>
      </c>
      <c r="B2494" s="78">
        <v>2490</v>
      </c>
      <c r="C2494" s="76"/>
      <c r="D2494" s="76"/>
      <c r="E2494" s="77"/>
    </row>
    <row r="2495" spans="1:5" ht="30" customHeight="1" x14ac:dyDescent="0.3">
      <c r="A2495" s="3" t="str">
        <f>C2495&amp;COUNTIF($C$5:C2495,C2495)</f>
        <v>0</v>
      </c>
      <c r="B2495" s="78">
        <v>2491</v>
      </c>
      <c r="C2495" s="76"/>
      <c r="D2495" s="76"/>
      <c r="E2495" s="77"/>
    </row>
    <row r="2496" spans="1:5" ht="30" customHeight="1" x14ac:dyDescent="0.3">
      <c r="A2496" s="3" t="str">
        <f>C2496&amp;COUNTIF($C$5:C2496,C2496)</f>
        <v>0</v>
      </c>
      <c r="B2496" s="78">
        <v>2492</v>
      </c>
      <c r="C2496" s="76"/>
      <c r="D2496" s="76"/>
      <c r="E2496" s="77"/>
    </row>
    <row r="2497" spans="1:5" ht="30" customHeight="1" x14ac:dyDescent="0.3">
      <c r="A2497" s="3" t="str">
        <f>C2497&amp;COUNTIF($C$5:C2497,C2497)</f>
        <v>0</v>
      </c>
      <c r="B2497" s="78">
        <v>2493</v>
      </c>
      <c r="C2497" s="76"/>
      <c r="D2497" s="76"/>
      <c r="E2497" s="77"/>
    </row>
    <row r="2498" spans="1:5" ht="30" customHeight="1" x14ac:dyDescent="0.3">
      <c r="A2498" s="3" t="str">
        <f>C2498&amp;COUNTIF($C$5:C2498,C2498)</f>
        <v>0</v>
      </c>
      <c r="B2498" s="78">
        <v>2494</v>
      </c>
      <c r="C2498" s="76"/>
      <c r="D2498" s="76"/>
      <c r="E2498" s="77"/>
    </row>
    <row r="2499" spans="1:5" ht="30" customHeight="1" x14ac:dyDescent="0.3">
      <c r="A2499" s="3" t="str">
        <f>C2499&amp;COUNTIF($C$5:C2499,C2499)</f>
        <v>0</v>
      </c>
      <c r="B2499" s="78">
        <v>2495</v>
      </c>
      <c r="C2499" s="76"/>
      <c r="D2499" s="76"/>
      <c r="E2499" s="77"/>
    </row>
    <row r="2500" spans="1:5" ht="30" customHeight="1" x14ac:dyDescent="0.3">
      <c r="A2500" s="3" t="str">
        <f>C2500&amp;COUNTIF($C$5:C2500,C2500)</f>
        <v>0</v>
      </c>
      <c r="B2500" s="78">
        <v>2496</v>
      </c>
      <c r="C2500" s="76"/>
      <c r="D2500" s="76"/>
      <c r="E2500" s="77"/>
    </row>
    <row r="2501" spans="1:5" ht="30" customHeight="1" x14ac:dyDescent="0.3">
      <c r="A2501" s="3" t="str">
        <f>C2501&amp;COUNTIF($C$5:C2501,C2501)</f>
        <v>0</v>
      </c>
      <c r="B2501" s="78">
        <v>2497</v>
      </c>
      <c r="C2501" s="76"/>
      <c r="D2501" s="76"/>
      <c r="E2501" s="77"/>
    </row>
    <row r="2502" spans="1:5" ht="30" customHeight="1" x14ac:dyDescent="0.3">
      <c r="A2502" s="3" t="str">
        <f>C2502&amp;COUNTIF($C$5:C2502,C2502)</f>
        <v>0</v>
      </c>
      <c r="B2502" s="78">
        <v>2498</v>
      </c>
      <c r="C2502" s="76"/>
      <c r="D2502" s="76"/>
      <c r="E2502" s="77"/>
    </row>
    <row r="2503" spans="1:5" ht="30" customHeight="1" x14ac:dyDescent="0.3">
      <c r="A2503" s="3" t="str">
        <f>C2503&amp;COUNTIF($C$5:C2503,C2503)</f>
        <v>0</v>
      </c>
      <c r="B2503" s="78">
        <v>2499</v>
      </c>
      <c r="C2503" s="76"/>
      <c r="D2503" s="76"/>
      <c r="E2503" s="77"/>
    </row>
    <row r="2504" spans="1:5" ht="30" customHeight="1" x14ac:dyDescent="0.3">
      <c r="A2504" s="3" t="str">
        <f>C2504&amp;COUNTIF($C$5:C2504,C2504)</f>
        <v>0</v>
      </c>
      <c r="B2504" s="78">
        <v>2500</v>
      </c>
      <c r="C2504" s="76"/>
      <c r="D2504" s="76"/>
      <c r="E2504" s="77"/>
    </row>
    <row r="2505" spans="1:5" ht="30" customHeight="1" x14ac:dyDescent="0.3">
      <c r="A2505" s="3" t="str">
        <f>C2505&amp;COUNTIF($C$5:C2505,C2505)</f>
        <v>0</v>
      </c>
      <c r="B2505" s="78">
        <v>2501</v>
      </c>
      <c r="C2505" s="76"/>
      <c r="D2505" s="76"/>
      <c r="E2505" s="77"/>
    </row>
    <row r="2506" spans="1:5" ht="30" customHeight="1" x14ac:dyDescent="0.3">
      <c r="A2506" s="3" t="str">
        <f>C2506&amp;COUNTIF($C$5:C2506,C2506)</f>
        <v>0</v>
      </c>
      <c r="B2506" s="78">
        <v>2502</v>
      </c>
      <c r="C2506" s="76"/>
      <c r="D2506" s="76"/>
      <c r="E2506" s="77"/>
    </row>
    <row r="2507" spans="1:5" ht="30" customHeight="1" x14ac:dyDescent="0.3">
      <c r="A2507" s="3" t="str">
        <f>C2507&amp;COUNTIF($C$5:C2507,C2507)</f>
        <v>0</v>
      </c>
      <c r="B2507" s="78">
        <v>2503</v>
      </c>
      <c r="C2507" s="76"/>
      <c r="D2507" s="76"/>
      <c r="E2507" s="77"/>
    </row>
    <row r="2508" spans="1:5" ht="30" customHeight="1" x14ac:dyDescent="0.3">
      <c r="A2508" s="3" t="str">
        <f>C2508&amp;COUNTIF($C$5:C2508,C2508)</f>
        <v>0</v>
      </c>
      <c r="B2508" s="78">
        <v>2504</v>
      </c>
      <c r="C2508" s="76"/>
      <c r="D2508" s="76"/>
      <c r="E2508" s="77"/>
    </row>
    <row r="2509" spans="1:5" ht="30" customHeight="1" x14ac:dyDescent="0.3">
      <c r="A2509" s="3" t="str">
        <f>C2509&amp;COUNTIF($C$5:C2509,C2509)</f>
        <v>0</v>
      </c>
      <c r="B2509" s="78">
        <v>2505</v>
      </c>
      <c r="C2509" s="76"/>
      <c r="D2509" s="76"/>
      <c r="E2509" s="77"/>
    </row>
    <row r="2510" spans="1:5" ht="30" customHeight="1" x14ac:dyDescent="0.3">
      <c r="A2510" s="3" t="str">
        <f>C2510&amp;COUNTIF($C$5:C2510,C2510)</f>
        <v>0</v>
      </c>
      <c r="B2510" s="78">
        <v>2506</v>
      </c>
      <c r="C2510" s="76"/>
      <c r="D2510" s="76"/>
      <c r="E2510" s="77"/>
    </row>
    <row r="2511" spans="1:5" ht="30" customHeight="1" x14ac:dyDescent="0.3">
      <c r="A2511" s="3" t="str">
        <f>C2511&amp;COUNTIF($C$5:C2511,C2511)</f>
        <v>0</v>
      </c>
      <c r="B2511" s="78">
        <v>2507</v>
      </c>
      <c r="C2511" s="76"/>
      <c r="D2511" s="76"/>
      <c r="E2511" s="77"/>
    </row>
    <row r="2512" spans="1:5" ht="30" customHeight="1" x14ac:dyDescent="0.3">
      <c r="A2512" s="3" t="str">
        <f>C2512&amp;COUNTIF($C$5:C2512,C2512)</f>
        <v>0</v>
      </c>
      <c r="B2512" s="78">
        <v>2508</v>
      </c>
      <c r="C2512" s="76"/>
      <c r="D2512" s="76"/>
      <c r="E2512" s="77"/>
    </row>
    <row r="2513" spans="1:5" ht="30" customHeight="1" x14ac:dyDescent="0.3">
      <c r="A2513" s="3" t="str">
        <f>C2513&amp;COUNTIF($C$5:C2513,C2513)</f>
        <v>0</v>
      </c>
      <c r="B2513" s="78">
        <v>2509</v>
      </c>
      <c r="C2513" s="76"/>
      <c r="D2513" s="76"/>
      <c r="E2513" s="77"/>
    </row>
    <row r="2514" spans="1:5" ht="30" customHeight="1" x14ac:dyDescent="0.3">
      <c r="A2514" s="3" t="str">
        <f>C2514&amp;COUNTIF($C$5:C2514,C2514)</f>
        <v>0</v>
      </c>
      <c r="B2514" s="78">
        <v>2510</v>
      </c>
      <c r="C2514" s="76"/>
      <c r="D2514" s="76"/>
      <c r="E2514" s="77"/>
    </row>
    <row r="2515" spans="1:5" ht="30" customHeight="1" x14ac:dyDescent="0.3">
      <c r="A2515" s="3" t="str">
        <f>C2515&amp;COUNTIF($C$5:C2515,C2515)</f>
        <v>0</v>
      </c>
      <c r="B2515" s="78">
        <v>2511</v>
      </c>
      <c r="C2515" s="76"/>
      <c r="D2515" s="76"/>
      <c r="E2515" s="77"/>
    </row>
    <row r="2516" spans="1:5" ht="30" customHeight="1" x14ac:dyDescent="0.3">
      <c r="A2516" s="3" t="str">
        <f>C2516&amp;COUNTIF($C$5:C2516,C2516)</f>
        <v>0</v>
      </c>
      <c r="B2516" s="78">
        <v>2512</v>
      </c>
      <c r="C2516" s="76"/>
      <c r="D2516" s="76"/>
      <c r="E2516" s="77"/>
    </row>
    <row r="2517" spans="1:5" ht="30" customHeight="1" x14ac:dyDescent="0.3">
      <c r="A2517" s="3" t="str">
        <f>C2517&amp;COUNTIF($C$5:C2517,C2517)</f>
        <v>0</v>
      </c>
      <c r="B2517" s="78">
        <v>2513</v>
      </c>
      <c r="C2517" s="76"/>
      <c r="D2517" s="76"/>
      <c r="E2517" s="77"/>
    </row>
    <row r="2518" spans="1:5" ht="30" customHeight="1" x14ac:dyDescent="0.3">
      <c r="A2518" s="3" t="str">
        <f>C2518&amp;COUNTIF($C$5:C2518,C2518)</f>
        <v>0</v>
      </c>
      <c r="B2518" s="78">
        <v>2514</v>
      </c>
      <c r="C2518" s="76"/>
      <c r="D2518" s="76"/>
      <c r="E2518" s="77"/>
    </row>
    <row r="2519" spans="1:5" ht="30" customHeight="1" x14ac:dyDescent="0.3">
      <c r="A2519" s="3" t="str">
        <f>C2519&amp;COUNTIF($C$5:C2519,C2519)</f>
        <v>0</v>
      </c>
      <c r="B2519" s="78">
        <v>2515</v>
      </c>
      <c r="C2519" s="76"/>
      <c r="D2519" s="76"/>
      <c r="E2519" s="77"/>
    </row>
    <row r="2520" spans="1:5" ht="30" customHeight="1" x14ac:dyDescent="0.3">
      <c r="A2520" s="3" t="str">
        <f>C2520&amp;COUNTIF($C$5:C2520,C2520)</f>
        <v>0</v>
      </c>
      <c r="B2520" s="78">
        <v>2516</v>
      </c>
      <c r="C2520" s="76"/>
      <c r="D2520" s="76"/>
      <c r="E2520" s="77"/>
    </row>
    <row r="2521" spans="1:5" ht="30" customHeight="1" x14ac:dyDescent="0.3">
      <c r="A2521" s="3" t="str">
        <f>C2521&amp;COUNTIF($C$5:C2521,C2521)</f>
        <v>0</v>
      </c>
      <c r="B2521" s="78">
        <v>2517</v>
      </c>
      <c r="C2521" s="76"/>
      <c r="D2521" s="76"/>
      <c r="E2521" s="77"/>
    </row>
    <row r="2522" spans="1:5" ht="30" customHeight="1" x14ac:dyDescent="0.3">
      <c r="A2522" s="3" t="str">
        <f>C2522&amp;COUNTIF($C$5:C2522,C2522)</f>
        <v>0</v>
      </c>
      <c r="B2522" s="78">
        <v>2518</v>
      </c>
      <c r="C2522" s="76"/>
      <c r="D2522" s="76"/>
      <c r="E2522" s="77"/>
    </row>
    <row r="2523" spans="1:5" ht="30" customHeight="1" x14ac:dyDescent="0.3">
      <c r="A2523" s="3" t="str">
        <f>C2523&amp;COUNTIF($C$5:C2523,C2523)</f>
        <v>0</v>
      </c>
      <c r="B2523" s="78">
        <v>2519</v>
      </c>
      <c r="C2523" s="76"/>
      <c r="D2523" s="76"/>
      <c r="E2523" s="77"/>
    </row>
    <row r="2524" spans="1:5" ht="30" customHeight="1" x14ac:dyDescent="0.3">
      <c r="A2524" s="3" t="str">
        <f>C2524&amp;COUNTIF($C$5:C2524,C2524)</f>
        <v>0</v>
      </c>
      <c r="B2524" s="78">
        <v>2520</v>
      </c>
      <c r="C2524" s="76"/>
      <c r="D2524" s="76"/>
      <c r="E2524" s="77"/>
    </row>
    <row r="2525" spans="1:5" ht="30" customHeight="1" x14ac:dyDescent="0.3">
      <c r="A2525" s="3" t="str">
        <f>C2525&amp;COUNTIF($C$5:C2525,C2525)</f>
        <v>0</v>
      </c>
      <c r="B2525" s="78">
        <v>2521</v>
      </c>
      <c r="C2525" s="76"/>
      <c r="D2525" s="76"/>
      <c r="E2525" s="77"/>
    </row>
    <row r="2526" spans="1:5" ht="30" customHeight="1" x14ac:dyDescent="0.3">
      <c r="A2526" s="3" t="str">
        <f>C2526&amp;COUNTIF($C$5:C2526,C2526)</f>
        <v>0</v>
      </c>
      <c r="B2526" s="78">
        <v>2522</v>
      </c>
      <c r="C2526" s="76"/>
      <c r="D2526" s="76"/>
      <c r="E2526" s="77"/>
    </row>
    <row r="2527" spans="1:5" ht="30" customHeight="1" x14ac:dyDescent="0.3">
      <c r="A2527" s="3" t="str">
        <f>C2527&amp;COUNTIF($C$5:C2527,C2527)</f>
        <v>0</v>
      </c>
      <c r="B2527" s="78">
        <v>2523</v>
      </c>
      <c r="C2527" s="76"/>
      <c r="D2527" s="76"/>
      <c r="E2527" s="77"/>
    </row>
    <row r="2528" spans="1:5" ht="30" customHeight="1" x14ac:dyDescent="0.3">
      <c r="A2528" s="3" t="str">
        <f>C2528&amp;COUNTIF($C$5:C2528,C2528)</f>
        <v>0</v>
      </c>
      <c r="B2528" s="78">
        <v>2524</v>
      </c>
      <c r="C2528" s="76"/>
      <c r="D2528" s="76"/>
      <c r="E2528" s="77"/>
    </row>
    <row r="2529" spans="1:5" ht="30" customHeight="1" x14ac:dyDescent="0.3">
      <c r="A2529" s="3" t="str">
        <f>C2529&amp;COUNTIF($C$5:C2529,C2529)</f>
        <v>0</v>
      </c>
      <c r="B2529" s="78">
        <v>2525</v>
      </c>
      <c r="C2529" s="76"/>
      <c r="D2529" s="76"/>
      <c r="E2529" s="77"/>
    </row>
    <row r="2530" spans="1:5" ht="30" customHeight="1" x14ac:dyDescent="0.3">
      <c r="A2530" s="3" t="str">
        <f>C2530&amp;COUNTIF($C$5:C2530,C2530)</f>
        <v>0</v>
      </c>
      <c r="B2530" s="78">
        <v>2526</v>
      </c>
      <c r="C2530" s="76"/>
      <c r="D2530" s="76"/>
      <c r="E2530" s="77"/>
    </row>
    <row r="2531" spans="1:5" ht="30" customHeight="1" x14ac:dyDescent="0.3">
      <c r="A2531" s="3" t="str">
        <f>C2531&amp;COUNTIF($C$5:C2531,C2531)</f>
        <v>0</v>
      </c>
      <c r="B2531" s="78">
        <v>2527</v>
      </c>
      <c r="C2531" s="76"/>
      <c r="D2531" s="76"/>
      <c r="E2531" s="77"/>
    </row>
    <row r="2532" spans="1:5" ht="30" customHeight="1" x14ac:dyDescent="0.3">
      <c r="A2532" s="3" t="str">
        <f>C2532&amp;COUNTIF($C$5:C2532,C2532)</f>
        <v>0</v>
      </c>
      <c r="B2532" s="78">
        <v>2528</v>
      </c>
      <c r="C2532" s="76"/>
      <c r="D2532" s="76"/>
      <c r="E2532" s="77"/>
    </row>
    <row r="2533" spans="1:5" ht="30" customHeight="1" x14ac:dyDescent="0.3">
      <c r="A2533" s="3" t="str">
        <f>C2533&amp;COUNTIF($C$5:C2533,C2533)</f>
        <v>0</v>
      </c>
      <c r="B2533" s="78">
        <v>2529</v>
      </c>
      <c r="C2533" s="76"/>
      <c r="D2533" s="76"/>
      <c r="E2533" s="77"/>
    </row>
    <row r="2534" spans="1:5" ht="30" customHeight="1" x14ac:dyDescent="0.3">
      <c r="A2534" s="3" t="str">
        <f>C2534&amp;COUNTIF($C$5:C2534,C2534)</f>
        <v>0</v>
      </c>
      <c r="B2534" s="78">
        <v>2530</v>
      </c>
      <c r="C2534" s="76"/>
      <c r="D2534" s="76"/>
      <c r="E2534" s="77"/>
    </row>
    <row r="2535" spans="1:5" ht="30" customHeight="1" x14ac:dyDescent="0.3">
      <c r="A2535" s="3" t="str">
        <f>C2535&amp;COUNTIF($C$5:C2535,C2535)</f>
        <v>0</v>
      </c>
      <c r="B2535" s="78">
        <v>2531</v>
      </c>
      <c r="C2535" s="76"/>
      <c r="D2535" s="76"/>
      <c r="E2535" s="77"/>
    </row>
    <row r="2536" spans="1:5" ht="30" customHeight="1" x14ac:dyDescent="0.3">
      <c r="A2536" s="3" t="str">
        <f>C2536&amp;COUNTIF($C$5:C2536,C2536)</f>
        <v>0</v>
      </c>
      <c r="B2536" s="78">
        <v>2532</v>
      </c>
      <c r="C2536" s="76"/>
      <c r="D2536" s="76"/>
      <c r="E2536" s="77"/>
    </row>
    <row r="2537" spans="1:5" ht="30" customHeight="1" x14ac:dyDescent="0.3">
      <c r="A2537" s="3" t="str">
        <f>C2537&amp;COUNTIF($C$5:C2537,C2537)</f>
        <v>0</v>
      </c>
      <c r="B2537" s="78">
        <v>2533</v>
      </c>
      <c r="C2537" s="76"/>
      <c r="D2537" s="76"/>
      <c r="E2537" s="77"/>
    </row>
    <row r="2538" spans="1:5" ht="30" customHeight="1" x14ac:dyDescent="0.3">
      <c r="A2538" s="3" t="str">
        <f>C2538&amp;COUNTIF($C$5:C2538,C2538)</f>
        <v>0</v>
      </c>
      <c r="B2538" s="78">
        <v>2534</v>
      </c>
      <c r="C2538" s="76"/>
      <c r="D2538" s="76"/>
      <c r="E2538" s="77"/>
    </row>
    <row r="2539" spans="1:5" ht="30" customHeight="1" x14ac:dyDescent="0.3">
      <c r="A2539" s="3" t="str">
        <f>C2539&amp;COUNTIF($C$5:C2539,C2539)</f>
        <v>0</v>
      </c>
      <c r="B2539" s="78">
        <v>2535</v>
      </c>
      <c r="C2539" s="76"/>
      <c r="D2539" s="76"/>
      <c r="E2539" s="77"/>
    </row>
    <row r="2540" spans="1:5" ht="30" customHeight="1" x14ac:dyDescent="0.3">
      <c r="A2540" s="3" t="str">
        <f>C2540&amp;COUNTIF($C$5:C2540,C2540)</f>
        <v>0</v>
      </c>
      <c r="B2540" s="78">
        <v>2536</v>
      </c>
      <c r="C2540" s="76"/>
      <c r="D2540" s="76"/>
      <c r="E2540" s="77"/>
    </row>
    <row r="2541" spans="1:5" ht="30" customHeight="1" x14ac:dyDescent="0.3">
      <c r="A2541" s="3" t="str">
        <f>C2541&amp;COUNTIF($C$5:C2541,C2541)</f>
        <v>0</v>
      </c>
      <c r="B2541" s="78">
        <v>2537</v>
      </c>
      <c r="C2541" s="76"/>
      <c r="D2541" s="76"/>
      <c r="E2541" s="77"/>
    </row>
    <row r="2542" spans="1:5" ht="30" customHeight="1" x14ac:dyDescent="0.3">
      <c r="A2542" s="3" t="str">
        <f>C2542&amp;COUNTIF($C$5:C2542,C2542)</f>
        <v>0</v>
      </c>
      <c r="B2542" s="78">
        <v>2538</v>
      </c>
      <c r="C2542" s="76"/>
      <c r="D2542" s="76"/>
      <c r="E2542" s="77"/>
    </row>
    <row r="2543" spans="1:5" ht="30" customHeight="1" x14ac:dyDescent="0.3">
      <c r="A2543" s="3" t="str">
        <f>C2543&amp;COUNTIF($C$5:C2543,C2543)</f>
        <v>0</v>
      </c>
      <c r="B2543" s="78">
        <v>2539</v>
      </c>
      <c r="C2543" s="76"/>
      <c r="D2543" s="76"/>
      <c r="E2543" s="77"/>
    </row>
    <row r="2544" spans="1:5" ht="30" customHeight="1" x14ac:dyDescent="0.3">
      <c r="A2544" s="3" t="str">
        <f>C2544&amp;COUNTIF($C$5:C2544,C2544)</f>
        <v>0</v>
      </c>
      <c r="B2544" s="78">
        <v>2540</v>
      </c>
      <c r="C2544" s="76"/>
      <c r="D2544" s="76"/>
      <c r="E2544" s="77"/>
    </row>
    <row r="2545" spans="1:5" ht="30" customHeight="1" x14ac:dyDescent="0.3">
      <c r="A2545" s="3" t="str">
        <f>C2545&amp;COUNTIF($C$5:C2545,C2545)</f>
        <v>0</v>
      </c>
      <c r="B2545" s="78">
        <v>2541</v>
      </c>
      <c r="C2545" s="76"/>
      <c r="D2545" s="76"/>
      <c r="E2545" s="77"/>
    </row>
    <row r="2546" spans="1:5" ht="30" customHeight="1" x14ac:dyDescent="0.3">
      <c r="A2546" s="3" t="str">
        <f>C2546&amp;COUNTIF($C$5:C2546,C2546)</f>
        <v>0</v>
      </c>
      <c r="B2546" s="78">
        <v>2542</v>
      </c>
      <c r="C2546" s="76"/>
      <c r="D2546" s="76"/>
      <c r="E2546" s="77"/>
    </row>
    <row r="2547" spans="1:5" ht="30" customHeight="1" x14ac:dyDescent="0.3">
      <c r="A2547" s="3" t="str">
        <f>C2547&amp;COUNTIF($C$5:C2547,C2547)</f>
        <v>0</v>
      </c>
      <c r="B2547" s="78">
        <v>2543</v>
      </c>
      <c r="C2547" s="76"/>
      <c r="D2547" s="76"/>
      <c r="E2547" s="77"/>
    </row>
    <row r="2548" spans="1:5" ht="30" customHeight="1" x14ac:dyDescent="0.3">
      <c r="A2548" s="3" t="str">
        <f>C2548&amp;COUNTIF($C$5:C2548,C2548)</f>
        <v>0</v>
      </c>
      <c r="B2548" s="78">
        <v>2544</v>
      </c>
      <c r="C2548" s="76"/>
      <c r="D2548" s="76"/>
      <c r="E2548" s="77"/>
    </row>
    <row r="2549" spans="1:5" ht="30" customHeight="1" x14ac:dyDescent="0.3">
      <c r="A2549" s="3" t="str">
        <f>C2549&amp;COUNTIF($C$5:C2549,C2549)</f>
        <v>0</v>
      </c>
      <c r="B2549" s="78">
        <v>2545</v>
      </c>
      <c r="C2549" s="76"/>
      <c r="D2549" s="76"/>
      <c r="E2549" s="77"/>
    </row>
    <row r="2550" spans="1:5" ht="30" customHeight="1" x14ac:dyDescent="0.3">
      <c r="A2550" s="3" t="str">
        <f>C2550&amp;COUNTIF($C$5:C2550,C2550)</f>
        <v>0</v>
      </c>
      <c r="B2550" s="78">
        <v>2546</v>
      </c>
      <c r="C2550" s="76"/>
      <c r="D2550" s="76"/>
      <c r="E2550" s="77"/>
    </row>
    <row r="2551" spans="1:5" ht="30" customHeight="1" x14ac:dyDescent="0.3">
      <c r="A2551" s="3" t="str">
        <f>C2551&amp;COUNTIF($C$5:C2551,C2551)</f>
        <v>0</v>
      </c>
      <c r="B2551" s="78">
        <v>2547</v>
      </c>
      <c r="C2551" s="76"/>
      <c r="D2551" s="76"/>
      <c r="E2551" s="77"/>
    </row>
    <row r="2552" spans="1:5" ht="30" customHeight="1" x14ac:dyDescent="0.3">
      <c r="A2552" s="3" t="str">
        <f>C2552&amp;COUNTIF($C$5:C2552,C2552)</f>
        <v>0</v>
      </c>
      <c r="B2552" s="78">
        <v>2548</v>
      </c>
      <c r="C2552" s="76"/>
      <c r="D2552" s="76"/>
      <c r="E2552" s="77"/>
    </row>
    <row r="2553" spans="1:5" ht="30" customHeight="1" x14ac:dyDescent="0.3">
      <c r="A2553" s="3" t="str">
        <f>C2553&amp;COUNTIF($C$5:C2553,C2553)</f>
        <v>0</v>
      </c>
      <c r="B2553" s="78">
        <v>2549</v>
      </c>
      <c r="C2553" s="76"/>
      <c r="D2553" s="76"/>
      <c r="E2553" s="77"/>
    </row>
    <row r="2554" spans="1:5" ht="30" customHeight="1" x14ac:dyDescent="0.3">
      <c r="A2554" s="3" t="str">
        <f>C2554&amp;COUNTIF($C$5:C2554,C2554)</f>
        <v>0</v>
      </c>
      <c r="B2554" s="78">
        <v>2550</v>
      </c>
      <c r="C2554" s="76"/>
      <c r="D2554" s="76"/>
      <c r="E2554" s="77"/>
    </row>
    <row r="2555" spans="1:5" ht="30" customHeight="1" x14ac:dyDescent="0.3">
      <c r="A2555" s="3" t="str">
        <f>C2555&amp;COUNTIF($C$5:C2555,C2555)</f>
        <v>0</v>
      </c>
      <c r="B2555" s="78">
        <v>2551</v>
      </c>
      <c r="C2555" s="76"/>
      <c r="D2555" s="76"/>
      <c r="E2555" s="77"/>
    </row>
    <row r="2556" spans="1:5" ht="30" customHeight="1" x14ac:dyDescent="0.3">
      <c r="A2556" s="3" t="str">
        <f>C2556&amp;COUNTIF($C$5:C2556,C2556)</f>
        <v>0</v>
      </c>
      <c r="B2556" s="78">
        <v>2552</v>
      </c>
      <c r="C2556" s="76"/>
      <c r="D2556" s="76"/>
      <c r="E2556" s="77"/>
    </row>
    <row r="2557" spans="1:5" ht="30" customHeight="1" x14ac:dyDescent="0.3">
      <c r="A2557" s="3" t="str">
        <f>C2557&amp;COUNTIF($C$5:C2557,C2557)</f>
        <v>0</v>
      </c>
      <c r="B2557" s="78">
        <v>2553</v>
      </c>
      <c r="C2557" s="76"/>
      <c r="D2557" s="76"/>
      <c r="E2557" s="77"/>
    </row>
    <row r="2558" spans="1:5" ht="30" customHeight="1" x14ac:dyDescent="0.3">
      <c r="A2558" s="3" t="str">
        <f>C2558&amp;COUNTIF($C$5:C2558,C2558)</f>
        <v>0</v>
      </c>
      <c r="B2558" s="78">
        <v>2554</v>
      </c>
      <c r="C2558" s="76"/>
      <c r="D2558" s="76"/>
      <c r="E2558" s="77"/>
    </row>
    <row r="2559" spans="1:5" ht="30" customHeight="1" x14ac:dyDescent="0.3">
      <c r="A2559" s="3" t="str">
        <f>C2559&amp;COUNTIF($C$5:C2559,C2559)</f>
        <v>0</v>
      </c>
      <c r="B2559" s="78">
        <v>2555</v>
      </c>
      <c r="C2559" s="76"/>
      <c r="D2559" s="76"/>
      <c r="E2559" s="77"/>
    </row>
    <row r="2560" spans="1:5" ht="30" customHeight="1" x14ac:dyDescent="0.3">
      <c r="A2560" s="3" t="str">
        <f>C2560&amp;COUNTIF($C$5:C2560,C2560)</f>
        <v>0</v>
      </c>
      <c r="B2560" s="78">
        <v>2556</v>
      </c>
      <c r="C2560" s="76"/>
      <c r="D2560" s="76"/>
      <c r="E2560" s="77"/>
    </row>
    <row r="2561" spans="1:5" ht="30" customHeight="1" x14ac:dyDescent="0.3">
      <c r="A2561" s="3" t="str">
        <f>C2561&amp;COUNTIF($C$5:C2561,C2561)</f>
        <v>0</v>
      </c>
      <c r="B2561" s="78">
        <v>2557</v>
      </c>
      <c r="C2561" s="76"/>
      <c r="D2561" s="76"/>
      <c r="E2561" s="77"/>
    </row>
    <row r="2562" spans="1:5" ht="30" customHeight="1" x14ac:dyDescent="0.3">
      <c r="A2562" s="3" t="str">
        <f>C2562&amp;COUNTIF($C$5:C2562,C2562)</f>
        <v>0</v>
      </c>
      <c r="B2562" s="78">
        <v>2558</v>
      </c>
      <c r="C2562" s="76"/>
      <c r="D2562" s="76"/>
      <c r="E2562" s="77"/>
    </row>
    <row r="2563" spans="1:5" ht="30" customHeight="1" x14ac:dyDescent="0.3">
      <c r="A2563" s="3" t="str">
        <f>C2563&amp;COUNTIF($C$5:C2563,C2563)</f>
        <v>0</v>
      </c>
      <c r="B2563" s="78">
        <v>2559</v>
      </c>
      <c r="C2563" s="76"/>
      <c r="D2563" s="76"/>
      <c r="E2563" s="77"/>
    </row>
    <row r="2564" spans="1:5" ht="30" customHeight="1" x14ac:dyDescent="0.3">
      <c r="A2564" s="3" t="str">
        <f>C2564&amp;COUNTIF($C$5:C2564,C2564)</f>
        <v>0</v>
      </c>
      <c r="B2564" s="78">
        <v>2560</v>
      </c>
      <c r="C2564" s="76"/>
      <c r="D2564" s="76"/>
      <c r="E2564" s="77"/>
    </row>
    <row r="2565" spans="1:5" ht="30" customHeight="1" x14ac:dyDescent="0.3">
      <c r="A2565" s="3" t="str">
        <f>C2565&amp;COUNTIF($C$5:C2565,C2565)</f>
        <v>0</v>
      </c>
      <c r="B2565" s="78">
        <v>2561</v>
      </c>
      <c r="C2565" s="76"/>
      <c r="D2565" s="76"/>
      <c r="E2565" s="77"/>
    </row>
    <row r="2566" spans="1:5" ht="30" customHeight="1" x14ac:dyDescent="0.3">
      <c r="A2566" s="3" t="str">
        <f>C2566&amp;COUNTIF($C$5:C2566,C2566)</f>
        <v>0</v>
      </c>
      <c r="B2566" s="78">
        <v>2562</v>
      </c>
      <c r="C2566" s="76"/>
      <c r="D2566" s="76"/>
      <c r="E2566" s="77"/>
    </row>
    <row r="2567" spans="1:5" ht="30" customHeight="1" x14ac:dyDescent="0.3">
      <c r="A2567" s="3" t="str">
        <f>C2567&amp;COUNTIF($C$5:C2567,C2567)</f>
        <v>0</v>
      </c>
      <c r="B2567" s="78">
        <v>2563</v>
      </c>
      <c r="C2567" s="76"/>
      <c r="D2567" s="76"/>
      <c r="E2567" s="77"/>
    </row>
    <row r="2568" spans="1:5" ht="30" customHeight="1" x14ac:dyDescent="0.3">
      <c r="A2568" s="3" t="str">
        <f>C2568&amp;COUNTIF($C$5:C2568,C2568)</f>
        <v>0</v>
      </c>
      <c r="B2568" s="78">
        <v>2564</v>
      </c>
      <c r="C2568" s="76"/>
      <c r="D2568" s="76"/>
      <c r="E2568" s="77"/>
    </row>
    <row r="2569" spans="1:5" ht="30" customHeight="1" x14ac:dyDescent="0.3">
      <c r="A2569" s="3" t="str">
        <f>C2569&amp;COUNTIF($C$5:C2569,C2569)</f>
        <v>0</v>
      </c>
      <c r="B2569" s="78">
        <v>2565</v>
      </c>
      <c r="C2569" s="76"/>
      <c r="D2569" s="76"/>
      <c r="E2569" s="77"/>
    </row>
    <row r="2570" spans="1:5" ht="30" customHeight="1" x14ac:dyDescent="0.3">
      <c r="A2570" s="3" t="str">
        <f>C2570&amp;COUNTIF($C$5:C2570,C2570)</f>
        <v>0</v>
      </c>
      <c r="B2570" s="78">
        <v>2566</v>
      </c>
      <c r="C2570" s="76"/>
      <c r="D2570" s="76"/>
      <c r="E2570" s="77"/>
    </row>
    <row r="2571" spans="1:5" ht="30" customHeight="1" x14ac:dyDescent="0.3">
      <c r="A2571" s="3" t="str">
        <f>C2571&amp;COUNTIF($C$5:C2571,C2571)</f>
        <v>0</v>
      </c>
      <c r="B2571" s="78">
        <v>2567</v>
      </c>
      <c r="C2571" s="76"/>
      <c r="D2571" s="76"/>
      <c r="E2571" s="77"/>
    </row>
    <row r="2572" spans="1:5" ht="30" customHeight="1" x14ac:dyDescent="0.3">
      <c r="A2572" s="3" t="str">
        <f>C2572&amp;COUNTIF($C$5:C2572,C2572)</f>
        <v>0</v>
      </c>
      <c r="B2572" s="78">
        <v>2568</v>
      </c>
      <c r="C2572" s="76"/>
      <c r="D2572" s="76"/>
      <c r="E2572" s="77"/>
    </row>
    <row r="2573" spans="1:5" ht="30" customHeight="1" x14ac:dyDescent="0.3">
      <c r="A2573" s="3" t="str">
        <f>C2573&amp;COUNTIF($C$5:C2573,C2573)</f>
        <v>0</v>
      </c>
      <c r="B2573" s="78">
        <v>2569</v>
      </c>
      <c r="C2573" s="76"/>
      <c r="D2573" s="76"/>
      <c r="E2573" s="77"/>
    </row>
    <row r="2574" spans="1:5" ht="30" customHeight="1" x14ac:dyDescent="0.3">
      <c r="A2574" s="3" t="str">
        <f>C2574&amp;COUNTIF($C$5:C2574,C2574)</f>
        <v>0</v>
      </c>
      <c r="B2574" s="78">
        <v>2570</v>
      </c>
      <c r="C2574" s="76"/>
      <c r="D2574" s="76"/>
      <c r="E2574" s="77"/>
    </row>
    <row r="2575" spans="1:5" ht="30" customHeight="1" x14ac:dyDescent="0.3">
      <c r="A2575" s="3" t="str">
        <f>C2575&amp;COUNTIF($C$5:C2575,C2575)</f>
        <v>0</v>
      </c>
      <c r="B2575" s="78">
        <v>2571</v>
      </c>
      <c r="C2575" s="76"/>
      <c r="D2575" s="76"/>
      <c r="E2575" s="77"/>
    </row>
    <row r="2576" spans="1:5" ht="30" customHeight="1" x14ac:dyDescent="0.3">
      <c r="A2576" s="3" t="str">
        <f>C2576&amp;COUNTIF($C$5:C2576,C2576)</f>
        <v>0</v>
      </c>
      <c r="B2576" s="78">
        <v>2572</v>
      </c>
      <c r="C2576" s="76"/>
      <c r="D2576" s="76"/>
      <c r="E2576" s="77"/>
    </row>
    <row r="2577" spans="1:5" ht="30" customHeight="1" x14ac:dyDescent="0.3">
      <c r="A2577" s="3" t="str">
        <f>C2577&amp;COUNTIF($C$5:C2577,C2577)</f>
        <v>0</v>
      </c>
      <c r="B2577" s="78">
        <v>2573</v>
      </c>
      <c r="C2577" s="76"/>
      <c r="D2577" s="76"/>
      <c r="E2577" s="77"/>
    </row>
    <row r="2578" spans="1:5" ht="30" customHeight="1" x14ac:dyDescent="0.3">
      <c r="A2578" s="3" t="str">
        <f>C2578&amp;COUNTIF($C$5:C2578,C2578)</f>
        <v>0</v>
      </c>
      <c r="B2578" s="78">
        <v>2574</v>
      </c>
      <c r="C2578" s="76"/>
      <c r="D2578" s="76"/>
      <c r="E2578" s="77"/>
    </row>
    <row r="2579" spans="1:5" ht="30" customHeight="1" x14ac:dyDescent="0.3">
      <c r="A2579" s="3" t="str">
        <f>C2579&amp;COUNTIF($C$5:C2579,C2579)</f>
        <v>0</v>
      </c>
      <c r="B2579" s="78">
        <v>2575</v>
      </c>
      <c r="C2579" s="76"/>
      <c r="D2579" s="76"/>
      <c r="E2579" s="77"/>
    </row>
    <row r="2580" spans="1:5" ht="30" customHeight="1" x14ac:dyDescent="0.3">
      <c r="A2580" s="3" t="str">
        <f>C2580&amp;COUNTIF($C$5:C2580,C2580)</f>
        <v>0</v>
      </c>
      <c r="B2580" s="78">
        <v>2576</v>
      </c>
      <c r="C2580" s="76"/>
      <c r="D2580" s="76"/>
      <c r="E2580" s="77"/>
    </row>
    <row r="2581" spans="1:5" ht="30" customHeight="1" x14ac:dyDescent="0.3">
      <c r="A2581" s="3" t="str">
        <f>C2581&amp;COUNTIF($C$5:C2581,C2581)</f>
        <v>0</v>
      </c>
      <c r="B2581" s="78">
        <v>2577</v>
      </c>
      <c r="C2581" s="76"/>
      <c r="D2581" s="76"/>
      <c r="E2581" s="77"/>
    </row>
    <row r="2582" spans="1:5" ht="30" customHeight="1" x14ac:dyDescent="0.3">
      <c r="A2582" s="3" t="str">
        <f>C2582&amp;COUNTIF($C$5:C2582,C2582)</f>
        <v>0</v>
      </c>
      <c r="B2582" s="78">
        <v>2578</v>
      </c>
      <c r="C2582" s="76"/>
      <c r="D2582" s="76"/>
      <c r="E2582" s="77"/>
    </row>
    <row r="2583" spans="1:5" ht="30" customHeight="1" x14ac:dyDescent="0.3">
      <c r="A2583" s="3" t="str">
        <f>C2583&amp;COUNTIF($C$5:C2583,C2583)</f>
        <v>0</v>
      </c>
      <c r="B2583" s="78">
        <v>2579</v>
      </c>
      <c r="C2583" s="76"/>
      <c r="D2583" s="76"/>
      <c r="E2583" s="77"/>
    </row>
    <row r="2584" spans="1:5" ht="30" customHeight="1" x14ac:dyDescent="0.3">
      <c r="A2584" s="3" t="str">
        <f>C2584&amp;COUNTIF($C$5:C2584,C2584)</f>
        <v>0</v>
      </c>
      <c r="B2584" s="78">
        <v>2580</v>
      </c>
      <c r="C2584" s="76"/>
      <c r="D2584" s="76"/>
      <c r="E2584" s="77"/>
    </row>
    <row r="2585" spans="1:5" ht="30" customHeight="1" x14ac:dyDescent="0.3">
      <c r="A2585" s="3" t="str">
        <f>C2585&amp;COUNTIF($C$5:C2585,C2585)</f>
        <v>0</v>
      </c>
      <c r="B2585" s="78">
        <v>2581</v>
      </c>
      <c r="C2585" s="76"/>
      <c r="D2585" s="76"/>
      <c r="E2585" s="77"/>
    </row>
    <row r="2586" spans="1:5" ht="30" customHeight="1" x14ac:dyDescent="0.3">
      <c r="A2586" s="3" t="str">
        <f>C2586&amp;COUNTIF($C$5:C2586,C2586)</f>
        <v>0</v>
      </c>
      <c r="B2586" s="78">
        <v>2582</v>
      </c>
      <c r="C2586" s="76"/>
      <c r="D2586" s="76"/>
      <c r="E2586" s="77"/>
    </row>
    <row r="2587" spans="1:5" ht="30" customHeight="1" x14ac:dyDescent="0.3">
      <c r="A2587" s="3" t="str">
        <f>C2587&amp;COUNTIF($C$5:C2587,C2587)</f>
        <v>0</v>
      </c>
      <c r="B2587" s="78">
        <v>2583</v>
      </c>
      <c r="C2587" s="76"/>
      <c r="D2587" s="76"/>
      <c r="E2587" s="77"/>
    </row>
    <row r="2588" spans="1:5" ht="30" customHeight="1" x14ac:dyDescent="0.3">
      <c r="A2588" s="3" t="str">
        <f>C2588&amp;COUNTIF($C$5:C2588,C2588)</f>
        <v>0</v>
      </c>
      <c r="B2588" s="78">
        <v>2584</v>
      </c>
      <c r="C2588" s="76"/>
      <c r="D2588" s="76"/>
      <c r="E2588" s="77"/>
    </row>
    <row r="2589" spans="1:5" ht="30" customHeight="1" x14ac:dyDescent="0.3">
      <c r="A2589" s="3" t="str">
        <f>C2589&amp;COUNTIF($C$5:C2589,C2589)</f>
        <v>0</v>
      </c>
      <c r="B2589" s="78">
        <v>2585</v>
      </c>
      <c r="C2589" s="76"/>
      <c r="D2589" s="76"/>
      <c r="E2589" s="77"/>
    </row>
    <row r="2590" spans="1:5" ht="30" customHeight="1" x14ac:dyDescent="0.3">
      <c r="A2590" s="3" t="str">
        <f>C2590&amp;COUNTIF($C$5:C2590,C2590)</f>
        <v>0</v>
      </c>
      <c r="B2590" s="78">
        <v>2586</v>
      </c>
      <c r="C2590" s="76"/>
      <c r="D2590" s="76"/>
      <c r="E2590" s="77"/>
    </row>
    <row r="2591" spans="1:5" ht="30" customHeight="1" x14ac:dyDescent="0.3">
      <c r="A2591" s="3" t="str">
        <f>C2591&amp;COUNTIF($C$5:C2591,C2591)</f>
        <v>0</v>
      </c>
      <c r="B2591" s="78">
        <v>2587</v>
      </c>
      <c r="C2591" s="76"/>
      <c r="D2591" s="76"/>
      <c r="E2591" s="77"/>
    </row>
    <row r="2592" spans="1:5" ht="30" customHeight="1" x14ac:dyDescent="0.3">
      <c r="A2592" s="3" t="str">
        <f>C2592&amp;COUNTIF($C$5:C2592,C2592)</f>
        <v>0</v>
      </c>
      <c r="B2592" s="78">
        <v>2588</v>
      </c>
      <c r="C2592" s="76"/>
      <c r="D2592" s="76"/>
      <c r="E2592" s="77"/>
    </row>
    <row r="2593" spans="1:5" ht="30" customHeight="1" x14ac:dyDescent="0.3">
      <c r="A2593" s="3" t="str">
        <f>C2593&amp;COUNTIF($C$5:C2593,C2593)</f>
        <v>0</v>
      </c>
      <c r="B2593" s="78">
        <v>2589</v>
      </c>
      <c r="C2593" s="76"/>
      <c r="D2593" s="76"/>
      <c r="E2593" s="77"/>
    </row>
    <row r="2594" spans="1:5" ht="30" customHeight="1" x14ac:dyDescent="0.3">
      <c r="A2594" s="3" t="str">
        <f>C2594&amp;COUNTIF($C$5:C2594,C2594)</f>
        <v>0</v>
      </c>
      <c r="B2594" s="78">
        <v>2590</v>
      </c>
      <c r="C2594" s="76"/>
      <c r="D2594" s="76"/>
      <c r="E2594" s="77"/>
    </row>
    <row r="2595" spans="1:5" ht="30" customHeight="1" x14ac:dyDescent="0.3">
      <c r="A2595" s="3" t="str">
        <f>C2595&amp;COUNTIF($C$5:C2595,C2595)</f>
        <v>0</v>
      </c>
      <c r="B2595" s="78">
        <v>2591</v>
      </c>
      <c r="C2595" s="76"/>
      <c r="D2595" s="76"/>
      <c r="E2595" s="77"/>
    </row>
    <row r="2596" spans="1:5" ht="30" customHeight="1" x14ac:dyDescent="0.3">
      <c r="A2596" s="3" t="str">
        <f>C2596&amp;COUNTIF($C$5:C2596,C2596)</f>
        <v>0</v>
      </c>
      <c r="B2596" s="78">
        <v>2592</v>
      </c>
      <c r="C2596" s="76"/>
      <c r="D2596" s="76"/>
      <c r="E2596" s="77"/>
    </row>
    <row r="2597" spans="1:5" ht="30" customHeight="1" x14ac:dyDescent="0.3">
      <c r="A2597" s="3" t="str">
        <f>C2597&amp;COUNTIF($C$5:C2597,C2597)</f>
        <v>0</v>
      </c>
      <c r="B2597" s="78">
        <v>2593</v>
      </c>
      <c r="C2597" s="76"/>
      <c r="D2597" s="76"/>
      <c r="E2597" s="77"/>
    </row>
    <row r="2598" spans="1:5" ht="30" customHeight="1" x14ac:dyDescent="0.3">
      <c r="A2598" s="3" t="str">
        <f>C2598&amp;COUNTIF($C$5:C2598,C2598)</f>
        <v>0</v>
      </c>
      <c r="B2598" s="78">
        <v>2594</v>
      </c>
      <c r="C2598" s="76"/>
      <c r="D2598" s="76"/>
      <c r="E2598" s="77"/>
    </row>
    <row r="2599" spans="1:5" ht="30" customHeight="1" x14ac:dyDescent="0.3">
      <c r="A2599" s="3" t="str">
        <f>C2599&amp;COUNTIF($C$5:C2599,C2599)</f>
        <v>0</v>
      </c>
      <c r="B2599" s="78">
        <v>2595</v>
      </c>
      <c r="C2599" s="76"/>
      <c r="D2599" s="76"/>
      <c r="E2599" s="77"/>
    </row>
    <row r="2600" spans="1:5" ht="30" customHeight="1" x14ac:dyDescent="0.3">
      <c r="A2600" s="3" t="str">
        <f>C2600&amp;COUNTIF($C$5:C2600,C2600)</f>
        <v>0</v>
      </c>
      <c r="B2600" s="78">
        <v>2596</v>
      </c>
      <c r="C2600" s="76"/>
      <c r="D2600" s="76"/>
      <c r="E2600" s="77"/>
    </row>
    <row r="2601" spans="1:5" ht="30" customHeight="1" x14ac:dyDescent="0.3">
      <c r="A2601" s="3" t="str">
        <f>C2601&amp;COUNTIF($C$5:C2601,C2601)</f>
        <v>0</v>
      </c>
      <c r="B2601" s="78">
        <v>2597</v>
      </c>
      <c r="C2601" s="76"/>
      <c r="D2601" s="76"/>
      <c r="E2601" s="77"/>
    </row>
    <row r="2602" spans="1:5" ht="30" customHeight="1" x14ac:dyDescent="0.3">
      <c r="A2602" s="3" t="str">
        <f>C2602&amp;COUNTIF($C$5:C2602,C2602)</f>
        <v>0</v>
      </c>
      <c r="B2602" s="78">
        <v>2598</v>
      </c>
      <c r="C2602" s="76"/>
      <c r="D2602" s="76"/>
      <c r="E2602" s="77"/>
    </row>
    <row r="2603" spans="1:5" ht="30" customHeight="1" x14ac:dyDescent="0.3">
      <c r="A2603" s="3" t="str">
        <f>C2603&amp;COUNTIF($C$5:C2603,C2603)</f>
        <v>0</v>
      </c>
      <c r="B2603" s="78">
        <v>2599</v>
      </c>
      <c r="C2603" s="76"/>
      <c r="D2603" s="76"/>
      <c r="E2603" s="77"/>
    </row>
    <row r="2604" spans="1:5" ht="30" customHeight="1" x14ac:dyDescent="0.3">
      <c r="A2604" s="3" t="str">
        <f>C2604&amp;COUNTIF($C$5:C2604,C2604)</f>
        <v>0</v>
      </c>
      <c r="B2604" s="78">
        <v>2600</v>
      </c>
      <c r="C2604" s="76"/>
      <c r="D2604" s="76"/>
      <c r="E2604" s="77"/>
    </row>
    <row r="2605" spans="1:5" ht="30" customHeight="1" x14ac:dyDescent="0.3">
      <c r="A2605" s="3" t="str">
        <f>C2605&amp;COUNTIF($C$5:C2605,C2605)</f>
        <v>0</v>
      </c>
      <c r="B2605" s="78">
        <v>2601</v>
      </c>
      <c r="C2605" s="76"/>
      <c r="D2605" s="76"/>
      <c r="E2605" s="77"/>
    </row>
    <row r="2606" spans="1:5" ht="30" customHeight="1" x14ac:dyDescent="0.3">
      <c r="A2606" s="3" t="str">
        <f>C2606&amp;COUNTIF($C$5:C2606,C2606)</f>
        <v>0</v>
      </c>
      <c r="B2606" s="78">
        <v>2602</v>
      </c>
      <c r="C2606" s="76"/>
      <c r="D2606" s="76"/>
      <c r="E2606" s="77"/>
    </row>
    <row r="2607" spans="1:5" ht="30" customHeight="1" x14ac:dyDescent="0.3">
      <c r="A2607" s="3" t="str">
        <f>C2607&amp;COUNTIF($C$5:C2607,C2607)</f>
        <v>0</v>
      </c>
      <c r="B2607" s="78">
        <v>2603</v>
      </c>
      <c r="C2607" s="76"/>
      <c r="D2607" s="76"/>
      <c r="E2607" s="77"/>
    </row>
    <row r="2608" spans="1:5" ht="30" customHeight="1" x14ac:dyDescent="0.3">
      <c r="A2608" s="3" t="str">
        <f>C2608&amp;COUNTIF($C$5:C2608,C2608)</f>
        <v>0</v>
      </c>
      <c r="B2608" s="78">
        <v>2604</v>
      </c>
      <c r="C2608" s="76"/>
      <c r="D2608" s="76"/>
      <c r="E2608" s="77"/>
    </row>
    <row r="2609" spans="1:5" ht="30" customHeight="1" x14ac:dyDescent="0.3">
      <c r="A2609" s="3" t="str">
        <f>C2609&amp;COUNTIF($C$5:C2609,C2609)</f>
        <v>0</v>
      </c>
      <c r="B2609" s="78">
        <v>2605</v>
      </c>
      <c r="C2609" s="76"/>
      <c r="D2609" s="76"/>
      <c r="E2609" s="77"/>
    </row>
    <row r="2610" spans="1:5" ht="30" customHeight="1" x14ac:dyDescent="0.3">
      <c r="A2610" s="3" t="str">
        <f>C2610&amp;COUNTIF($C$5:C2610,C2610)</f>
        <v>0</v>
      </c>
      <c r="B2610" s="78">
        <v>2606</v>
      </c>
      <c r="C2610" s="76"/>
      <c r="D2610" s="76"/>
      <c r="E2610" s="77"/>
    </row>
    <row r="2611" spans="1:5" ht="30" customHeight="1" x14ac:dyDescent="0.3">
      <c r="A2611" s="3" t="str">
        <f>C2611&amp;COUNTIF($C$5:C2611,C2611)</f>
        <v>0</v>
      </c>
      <c r="B2611" s="78">
        <v>2607</v>
      </c>
      <c r="C2611" s="76"/>
      <c r="D2611" s="76"/>
      <c r="E2611" s="77"/>
    </row>
    <row r="2612" spans="1:5" ht="30" customHeight="1" x14ac:dyDescent="0.3">
      <c r="A2612" s="3" t="str">
        <f>C2612&amp;COUNTIF($C$5:C2612,C2612)</f>
        <v>0</v>
      </c>
      <c r="B2612" s="78">
        <v>2608</v>
      </c>
      <c r="C2612" s="76"/>
      <c r="D2612" s="76"/>
      <c r="E2612" s="77"/>
    </row>
    <row r="2613" spans="1:5" ht="30" customHeight="1" x14ac:dyDescent="0.3">
      <c r="A2613" s="3" t="str">
        <f>C2613&amp;COUNTIF($C$5:C2613,C2613)</f>
        <v>0</v>
      </c>
      <c r="B2613" s="78">
        <v>2609</v>
      </c>
      <c r="C2613" s="76"/>
      <c r="D2613" s="76"/>
      <c r="E2613" s="77"/>
    </row>
    <row r="2614" spans="1:5" ht="30" customHeight="1" x14ac:dyDescent="0.3">
      <c r="A2614" s="3" t="str">
        <f>C2614&amp;COUNTIF($C$5:C2614,C2614)</f>
        <v>0</v>
      </c>
      <c r="B2614" s="78">
        <v>2610</v>
      </c>
      <c r="C2614" s="76"/>
      <c r="D2614" s="76"/>
      <c r="E2614" s="77"/>
    </row>
    <row r="2615" spans="1:5" ht="30" customHeight="1" x14ac:dyDescent="0.3">
      <c r="A2615" s="3" t="str">
        <f>C2615&amp;COUNTIF($C$5:C2615,C2615)</f>
        <v>0</v>
      </c>
      <c r="B2615" s="78">
        <v>2611</v>
      </c>
      <c r="C2615" s="76"/>
      <c r="D2615" s="76"/>
      <c r="E2615" s="77"/>
    </row>
    <row r="2616" spans="1:5" ht="30" customHeight="1" x14ac:dyDescent="0.3">
      <c r="A2616" s="3" t="str">
        <f>C2616&amp;COUNTIF($C$5:C2616,C2616)</f>
        <v>0</v>
      </c>
      <c r="B2616" s="78">
        <v>2612</v>
      </c>
      <c r="C2616" s="76"/>
      <c r="D2616" s="76"/>
      <c r="E2616" s="77"/>
    </row>
    <row r="2617" spans="1:5" ht="30" customHeight="1" x14ac:dyDescent="0.3">
      <c r="A2617" s="3" t="str">
        <f>C2617&amp;COUNTIF($C$5:C2617,C2617)</f>
        <v>0</v>
      </c>
      <c r="B2617" s="78">
        <v>2613</v>
      </c>
      <c r="C2617" s="76"/>
      <c r="D2617" s="76"/>
      <c r="E2617" s="77"/>
    </row>
    <row r="2618" spans="1:5" ht="30" customHeight="1" x14ac:dyDescent="0.3">
      <c r="A2618" s="3" t="str">
        <f>C2618&amp;COUNTIF($C$5:C2618,C2618)</f>
        <v>0</v>
      </c>
      <c r="B2618" s="78">
        <v>2614</v>
      </c>
      <c r="C2618" s="76"/>
      <c r="D2618" s="76"/>
      <c r="E2618" s="77"/>
    </row>
    <row r="2619" spans="1:5" ht="30" customHeight="1" x14ac:dyDescent="0.3">
      <c r="A2619" s="3" t="str">
        <f>C2619&amp;COUNTIF($C$5:C2619,C2619)</f>
        <v>0</v>
      </c>
      <c r="B2619" s="78">
        <v>2615</v>
      </c>
      <c r="C2619" s="76"/>
      <c r="D2619" s="76"/>
      <c r="E2619" s="77"/>
    </row>
    <row r="2620" spans="1:5" ht="30" customHeight="1" x14ac:dyDescent="0.3">
      <c r="A2620" s="3" t="str">
        <f>C2620&amp;COUNTIF($C$5:C2620,C2620)</f>
        <v>0</v>
      </c>
      <c r="B2620" s="78">
        <v>2616</v>
      </c>
      <c r="C2620" s="76"/>
      <c r="D2620" s="76"/>
      <c r="E2620" s="77"/>
    </row>
    <row r="2621" spans="1:5" ht="30" customHeight="1" x14ac:dyDescent="0.3">
      <c r="A2621" s="3" t="str">
        <f>C2621&amp;COUNTIF($C$5:C2621,C2621)</f>
        <v>0</v>
      </c>
      <c r="B2621" s="78">
        <v>2617</v>
      </c>
      <c r="C2621" s="76"/>
      <c r="D2621" s="76"/>
      <c r="E2621" s="77"/>
    </row>
    <row r="2622" spans="1:5" ht="30" customHeight="1" x14ac:dyDescent="0.3">
      <c r="A2622" s="3" t="str">
        <f>C2622&amp;COUNTIF($C$5:C2622,C2622)</f>
        <v>0</v>
      </c>
      <c r="B2622" s="78">
        <v>2618</v>
      </c>
      <c r="C2622" s="76"/>
      <c r="D2622" s="76"/>
      <c r="E2622" s="77"/>
    </row>
    <row r="2623" spans="1:5" ht="30" customHeight="1" x14ac:dyDescent="0.3">
      <c r="A2623" s="3" t="str">
        <f>C2623&amp;COUNTIF($C$5:C2623,C2623)</f>
        <v>0</v>
      </c>
      <c r="B2623" s="78">
        <v>2619</v>
      </c>
      <c r="C2623" s="76"/>
      <c r="D2623" s="76"/>
      <c r="E2623" s="77"/>
    </row>
    <row r="2624" spans="1:5" ht="30" customHeight="1" x14ac:dyDescent="0.3">
      <c r="A2624" s="3" t="str">
        <f>C2624&amp;COUNTIF($C$5:C2624,C2624)</f>
        <v>0</v>
      </c>
      <c r="B2624" s="78">
        <v>2620</v>
      </c>
      <c r="C2624" s="76"/>
      <c r="D2624" s="76"/>
      <c r="E2624" s="77"/>
    </row>
    <row r="2625" spans="1:5" ht="30" customHeight="1" x14ac:dyDescent="0.3">
      <c r="A2625" s="3" t="str">
        <f>C2625&amp;COUNTIF($C$5:C2625,C2625)</f>
        <v>0</v>
      </c>
      <c r="B2625" s="78">
        <v>2621</v>
      </c>
      <c r="C2625" s="76"/>
      <c r="D2625" s="76"/>
      <c r="E2625" s="77"/>
    </row>
    <row r="2626" spans="1:5" ht="30" customHeight="1" x14ac:dyDescent="0.3">
      <c r="A2626" s="3" t="str">
        <f>C2626&amp;COUNTIF($C$5:C2626,C2626)</f>
        <v>0</v>
      </c>
      <c r="B2626" s="78">
        <v>2622</v>
      </c>
      <c r="C2626" s="76"/>
      <c r="D2626" s="76"/>
      <c r="E2626" s="77"/>
    </row>
    <row r="2627" spans="1:5" ht="30" customHeight="1" x14ac:dyDescent="0.3">
      <c r="A2627" s="3" t="str">
        <f>C2627&amp;COUNTIF($C$5:C2627,C2627)</f>
        <v>0</v>
      </c>
      <c r="B2627" s="78">
        <v>2623</v>
      </c>
      <c r="C2627" s="76"/>
      <c r="D2627" s="76"/>
      <c r="E2627" s="77"/>
    </row>
    <row r="2628" spans="1:5" ht="30" customHeight="1" x14ac:dyDescent="0.3">
      <c r="A2628" s="3" t="str">
        <f>C2628&amp;COUNTIF($C$5:C2628,C2628)</f>
        <v>0</v>
      </c>
      <c r="B2628" s="78">
        <v>2624</v>
      </c>
      <c r="C2628" s="76"/>
      <c r="D2628" s="76"/>
      <c r="E2628" s="77"/>
    </row>
    <row r="2629" spans="1:5" ht="30" customHeight="1" x14ac:dyDescent="0.3">
      <c r="A2629" s="3" t="str">
        <f>C2629&amp;COUNTIF($C$5:C2629,C2629)</f>
        <v>0</v>
      </c>
      <c r="B2629" s="78">
        <v>2625</v>
      </c>
      <c r="C2629" s="76"/>
      <c r="D2629" s="76"/>
      <c r="E2629" s="77"/>
    </row>
    <row r="2630" spans="1:5" ht="30" customHeight="1" x14ac:dyDescent="0.3">
      <c r="A2630" s="3" t="str">
        <f>C2630&amp;COUNTIF($C$5:C2630,C2630)</f>
        <v>0</v>
      </c>
      <c r="B2630" s="78">
        <v>2626</v>
      </c>
      <c r="C2630" s="76"/>
      <c r="D2630" s="76"/>
      <c r="E2630" s="77"/>
    </row>
    <row r="2631" spans="1:5" ht="30" customHeight="1" x14ac:dyDescent="0.3">
      <c r="A2631" s="3" t="str">
        <f>C2631&amp;COUNTIF($C$5:C2631,C2631)</f>
        <v>0</v>
      </c>
      <c r="B2631" s="78">
        <v>2627</v>
      </c>
      <c r="C2631" s="76"/>
      <c r="D2631" s="76"/>
      <c r="E2631" s="77"/>
    </row>
    <row r="2632" spans="1:5" ht="30" customHeight="1" x14ac:dyDescent="0.3">
      <c r="A2632" s="3" t="str">
        <f>C2632&amp;COUNTIF($C$5:C2632,C2632)</f>
        <v>0</v>
      </c>
      <c r="B2632" s="78">
        <v>2628</v>
      </c>
      <c r="C2632" s="76"/>
      <c r="D2632" s="76"/>
      <c r="E2632" s="77"/>
    </row>
    <row r="2633" spans="1:5" ht="30" customHeight="1" x14ac:dyDescent="0.3">
      <c r="A2633" s="3" t="str">
        <f>C2633&amp;COUNTIF($C$5:C2633,C2633)</f>
        <v>0</v>
      </c>
      <c r="B2633" s="78">
        <v>2629</v>
      </c>
      <c r="C2633" s="76"/>
      <c r="D2633" s="76"/>
      <c r="E2633" s="77"/>
    </row>
    <row r="2634" spans="1:5" ht="30" customHeight="1" x14ac:dyDescent="0.3">
      <c r="A2634" s="3" t="str">
        <f>C2634&amp;COUNTIF($C$5:C2634,C2634)</f>
        <v>0</v>
      </c>
      <c r="B2634" s="78">
        <v>2630</v>
      </c>
      <c r="C2634" s="76"/>
      <c r="D2634" s="76"/>
      <c r="E2634" s="77"/>
    </row>
    <row r="2635" spans="1:5" ht="30" customHeight="1" x14ac:dyDescent="0.3">
      <c r="A2635" s="3" t="str">
        <f>C2635&amp;COUNTIF($C$5:C2635,C2635)</f>
        <v>0</v>
      </c>
      <c r="B2635" s="78">
        <v>2631</v>
      </c>
      <c r="C2635" s="76"/>
      <c r="D2635" s="76"/>
      <c r="E2635" s="77"/>
    </row>
    <row r="2636" spans="1:5" ht="30" customHeight="1" x14ac:dyDescent="0.3">
      <c r="A2636" s="3" t="str">
        <f>C2636&amp;COUNTIF($C$5:C2636,C2636)</f>
        <v>0</v>
      </c>
      <c r="B2636" s="78">
        <v>2632</v>
      </c>
      <c r="C2636" s="76"/>
      <c r="D2636" s="76"/>
      <c r="E2636" s="77"/>
    </row>
    <row r="2637" spans="1:5" ht="30" customHeight="1" x14ac:dyDescent="0.3">
      <c r="A2637" s="3" t="str">
        <f>C2637&amp;COUNTIF($C$5:C2637,C2637)</f>
        <v>0</v>
      </c>
      <c r="B2637" s="78">
        <v>2633</v>
      </c>
      <c r="C2637" s="76"/>
      <c r="D2637" s="76"/>
      <c r="E2637" s="77"/>
    </row>
    <row r="2638" spans="1:5" ht="30" customHeight="1" x14ac:dyDescent="0.3">
      <c r="A2638" s="3" t="str">
        <f>C2638&amp;COUNTIF($C$5:C2638,C2638)</f>
        <v>0</v>
      </c>
      <c r="B2638" s="78">
        <v>2634</v>
      </c>
      <c r="C2638" s="76"/>
      <c r="D2638" s="76"/>
      <c r="E2638" s="77"/>
    </row>
    <row r="2639" spans="1:5" ht="30" customHeight="1" x14ac:dyDescent="0.3">
      <c r="A2639" s="3" t="str">
        <f>C2639&amp;COUNTIF($C$5:C2639,C2639)</f>
        <v>0</v>
      </c>
      <c r="B2639" s="78">
        <v>2635</v>
      </c>
      <c r="C2639" s="76"/>
      <c r="D2639" s="76"/>
      <c r="E2639" s="77"/>
    </row>
    <row r="2640" spans="1:5" ht="30" customHeight="1" x14ac:dyDescent="0.3">
      <c r="A2640" s="3" t="str">
        <f>C2640&amp;COUNTIF($C$5:C2640,C2640)</f>
        <v>0</v>
      </c>
      <c r="B2640" s="78">
        <v>2636</v>
      </c>
      <c r="C2640" s="76"/>
      <c r="D2640" s="76"/>
      <c r="E2640" s="77"/>
    </row>
    <row r="2641" spans="1:5" ht="30" customHeight="1" x14ac:dyDescent="0.3">
      <c r="A2641" s="3" t="str">
        <f>C2641&amp;COUNTIF($C$5:C2641,C2641)</f>
        <v>0</v>
      </c>
      <c r="B2641" s="78">
        <v>2637</v>
      </c>
      <c r="C2641" s="76"/>
      <c r="D2641" s="76"/>
      <c r="E2641" s="77"/>
    </row>
    <row r="2642" spans="1:5" ht="30" customHeight="1" x14ac:dyDescent="0.3">
      <c r="A2642" s="3" t="str">
        <f>C2642&amp;COUNTIF($C$5:C2642,C2642)</f>
        <v>0</v>
      </c>
      <c r="B2642" s="78">
        <v>2638</v>
      </c>
      <c r="C2642" s="76"/>
      <c r="D2642" s="76"/>
      <c r="E2642" s="77"/>
    </row>
    <row r="2643" spans="1:5" ht="30" customHeight="1" x14ac:dyDescent="0.3">
      <c r="A2643" s="3" t="str">
        <f>C2643&amp;COUNTIF($C$5:C2643,C2643)</f>
        <v>0</v>
      </c>
      <c r="B2643" s="78">
        <v>2639</v>
      </c>
      <c r="C2643" s="76"/>
      <c r="D2643" s="76"/>
      <c r="E2643" s="77"/>
    </row>
    <row r="2644" spans="1:5" ht="30" customHeight="1" x14ac:dyDescent="0.3">
      <c r="A2644" s="3" t="str">
        <f>C2644&amp;COUNTIF($C$5:C2644,C2644)</f>
        <v>0</v>
      </c>
      <c r="B2644" s="78">
        <v>2640</v>
      </c>
      <c r="C2644" s="76"/>
      <c r="D2644" s="76"/>
      <c r="E2644" s="77"/>
    </row>
    <row r="2645" spans="1:5" ht="30" customHeight="1" x14ac:dyDescent="0.3">
      <c r="A2645" s="3" t="str">
        <f>C2645&amp;COUNTIF($C$5:C2645,C2645)</f>
        <v>0</v>
      </c>
      <c r="B2645" s="78">
        <v>2641</v>
      </c>
      <c r="C2645" s="76"/>
      <c r="D2645" s="76"/>
      <c r="E2645" s="77"/>
    </row>
    <row r="2646" spans="1:5" ht="30" customHeight="1" x14ac:dyDescent="0.3">
      <c r="A2646" s="3" t="str">
        <f>C2646&amp;COUNTIF($C$5:C2646,C2646)</f>
        <v>0</v>
      </c>
      <c r="B2646" s="78">
        <v>2642</v>
      </c>
      <c r="C2646" s="76"/>
      <c r="D2646" s="76"/>
      <c r="E2646" s="77"/>
    </row>
    <row r="2647" spans="1:5" ht="30" customHeight="1" x14ac:dyDescent="0.3">
      <c r="A2647" s="3" t="str">
        <f>C2647&amp;COUNTIF($C$5:C2647,C2647)</f>
        <v>0</v>
      </c>
      <c r="B2647" s="78">
        <v>2643</v>
      </c>
      <c r="C2647" s="76"/>
      <c r="D2647" s="76"/>
      <c r="E2647" s="77"/>
    </row>
    <row r="2648" spans="1:5" ht="30" customHeight="1" x14ac:dyDescent="0.3">
      <c r="A2648" s="3" t="str">
        <f>C2648&amp;COUNTIF($C$5:C2648,C2648)</f>
        <v>0</v>
      </c>
      <c r="B2648" s="78">
        <v>2644</v>
      </c>
      <c r="C2648" s="76"/>
      <c r="D2648" s="76"/>
      <c r="E2648" s="77"/>
    </row>
    <row r="2649" spans="1:5" ht="30" customHeight="1" x14ac:dyDescent="0.3">
      <c r="A2649" s="3" t="str">
        <f>C2649&amp;COUNTIF($C$5:C2649,C2649)</f>
        <v>0</v>
      </c>
      <c r="B2649" s="78">
        <v>2645</v>
      </c>
      <c r="C2649" s="76"/>
      <c r="D2649" s="76"/>
      <c r="E2649" s="77"/>
    </row>
    <row r="2650" spans="1:5" ht="30" customHeight="1" x14ac:dyDescent="0.3">
      <c r="A2650" s="3" t="str">
        <f>C2650&amp;COUNTIF($C$5:C2650,C2650)</f>
        <v>0</v>
      </c>
      <c r="B2650" s="78">
        <v>2646</v>
      </c>
      <c r="C2650" s="76"/>
      <c r="D2650" s="76"/>
      <c r="E2650" s="77"/>
    </row>
    <row r="2651" spans="1:5" ht="30" customHeight="1" x14ac:dyDescent="0.3">
      <c r="A2651" s="3" t="str">
        <f>C2651&amp;COUNTIF($C$5:C2651,C2651)</f>
        <v>0</v>
      </c>
      <c r="B2651" s="78">
        <v>2647</v>
      </c>
      <c r="C2651" s="76"/>
      <c r="D2651" s="76"/>
      <c r="E2651" s="77"/>
    </row>
    <row r="2652" spans="1:5" ht="30" customHeight="1" x14ac:dyDescent="0.3">
      <c r="A2652" s="3" t="str">
        <f>C2652&amp;COUNTIF($C$5:C2652,C2652)</f>
        <v>0</v>
      </c>
      <c r="B2652" s="78">
        <v>2648</v>
      </c>
      <c r="C2652" s="76"/>
      <c r="D2652" s="76"/>
      <c r="E2652" s="77"/>
    </row>
    <row r="2653" spans="1:5" ht="30" customHeight="1" x14ac:dyDescent="0.3">
      <c r="A2653" s="3" t="str">
        <f>C2653&amp;COUNTIF($C$5:C2653,C2653)</f>
        <v>0</v>
      </c>
      <c r="B2653" s="78">
        <v>2649</v>
      </c>
      <c r="C2653" s="76"/>
      <c r="D2653" s="76"/>
      <c r="E2653" s="77"/>
    </row>
    <row r="2654" spans="1:5" ht="30" customHeight="1" x14ac:dyDescent="0.3">
      <c r="A2654" s="3" t="str">
        <f>C2654&amp;COUNTIF($C$5:C2654,C2654)</f>
        <v>0</v>
      </c>
      <c r="B2654" s="78">
        <v>2650</v>
      </c>
      <c r="C2654" s="76"/>
      <c r="D2654" s="76"/>
      <c r="E2654" s="77"/>
    </row>
    <row r="2655" spans="1:5" ht="30" customHeight="1" x14ac:dyDescent="0.3">
      <c r="A2655" s="3" t="str">
        <f>C2655&amp;COUNTIF($C$5:C2655,C2655)</f>
        <v>0</v>
      </c>
      <c r="B2655" s="78">
        <v>2651</v>
      </c>
      <c r="C2655" s="76"/>
      <c r="D2655" s="76"/>
      <c r="E2655" s="77"/>
    </row>
    <row r="2656" spans="1:5" ht="30" customHeight="1" x14ac:dyDescent="0.3">
      <c r="A2656" s="3" t="str">
        <f>C2656&amp;COUNTIF($C$5:C2656,C2656)</f>
        <v>0</v>
      </c>
      <c r="B2656" s="78">
        <v>2652</v>
      </c>
      <c r="C2656" s="76"/>
      <c r="D2656" s="76"/>
      <c r="E2656" s="77"/>
    </row>
    <row r="2657" spans="1:5" ht="30" customHeight="1" x14ac:dyDescent="0.3">
      <c r="A2657" s="3" t="str">
        <f>C2657&amp;COUNTIF($C$5:C2657,C2657)</f>
        <v>0</v>
      </c>
      <c r="B2657" s="78">
        <v>2653</v>
      </c>
      <c r="C2657" s="76"/>
      <c r="D2657" s="76"/>
      <c r="E2657" s="77"/>
    </row>
    <row r="2658" spans="1:5" ht="30" customHeight="1" x14ac:dyDescent="0.3">
      <c r="A2658" s="3" t="str">
        <f>C2658&amp;COUNTIF($C$5:C2658,C2658)</f>
        <v>0</v>
      </c>
      <c r="B2658" s="78">
        <v>2654</v>
      </c>
      <c r="C2658" s="76"/>
      <c r="D2658" s="76"/>
      <c r="E2658" s="77"/>
    </row>
    <row r="2659" spans="1:5" ht="30" customHeight="1" x14ac:dyDescent="0.3">
      <c r="A2659" s="3" t="str">
        <f>C2659&amp;COUNTIF($C$5:C2659,C2659)</f>
        <v>0</v>
      </c>
      <c r="B2659" s="78">
        <v>2655</v>
      </c>
      <c r="C2659" s="76"/>
      <c r="D2659" s="76"/>
      <c r="E2659" s="77"/>
    </row>
    <row r="2660" spans="1:5" ht="30" customHeight="1" x14ac:dyDescent="0.3">
      <c r="A2660" s="3" t="str">
        <f>C2660&amp;COUNTIF($C$5:C2660,C2660)</f>
        <v>0</v>
      </c>
      <c r="B2660" s="78">
        <v>2656</v>
      </c>
      <c r="C2660" s="76"/>
      <c r="D2660" s="76"/>
      <c r="E2660" s="77"/>
    </row>
    <row r="2661" spans="1:5" ht="30" customHeight="1" x14ac:dyDescent="0.3">
      <c r="A2661" s="3" t="str">
        <f>C2661&amp;COUNTIF($C$5:C2661,C2661)</f>
        <v>0</v>
      </c>
      <c r="B2661" s="78">
        <v>2657</v>
      </c>
      <c r="C2661" s="76"/>
      <c r="D2661" s="76"/>
      <c r="E2661" s="77"/>
    </row>
    <row r="2662" spans="1:5" ht="30" customHeight="1" x14ac:dyDescent="0.3">
      <c r="A2662" s="3" t="str">
        <f>C2662&amp;COUNTIF($C$5:C2662,C2662)</f>
        <v>0</v>
      </c>
      <c r="B2662" s="78">
        <v>2658</v>
      </c>
      <c r="C2662" s="76"/>
      <c r="D2662" s="76"/>
      <c r="E2662" s="77"/>
    </row>
    <row r="2663" spans="1:5" ht="30" customHeight="1" x14ac:dyDescent="0.3">
      <c r="A2663" s="3" t="str">
        <f>C2663&amp;COUNTIF($C$5:C2663,C2663)</f>
        <v>0</v>
      </c>
      <c r="B2663" s="78">
        <v>2659</v>
      </c>
      <c r="C2663" s="76"/>
      <c r="D2663" s="76"/>
      <c r="E2663" s="77"/>
    </row>
    <row r="2664" spans="1:5" ht="30" customHeight="1" x14ac:dyDescent="0.3">
      <c r="A2664" s="3" t="str">
        <f>C2664&amp;COUNTIF($C$5:C2664,C2664)</f>
        <v>0</v>
      </c>
      <c r="B2664" s="78">
        <v>2660</v>
      </c>
      <c r="C2664" s="76"/>
      <c r="D2664" s="76"/>
      <c r="E2664" s="77"/>
    </row>
    <row r="2665" spans="1:5" ht="30" customHeight="1" x14ac:dyDescent="0.3">
      <c r="A2665" s="3" t="str">
        <f>C2665&amp;COUNTIF($C$5:C2665,C2665)</f>
        <v>0</v>
      </c>
      <c r="B2665" s="78">
        <v>2661</v>
      </c>
      <c r="C2665" s="76"/>
      <c r="D2665" s="76"/>
      <c r="E2665" s="77"/>
    </row>
    <row r="2666" spans="1:5" ht="30" customHeight="1" x14ac:dyDescent="0.3">
      <c r="A2666" s="3" t="str">
        <f>C2666&amp;COUNTIF($C$5:C2666,C2666)</f>
        <v>0</v>
      </c>
      <c r="B2666" s="78">
        <v>2662</v>
      </c>
      <c r="C2666" s="76"/>
      <c r="D2666" s="76"/>
      <c r="E2666" s="77"/>
    </row>
    <row r="2667" spans="1:5" ht="30" customHeight="1" x14ac:dyDescent="0.3">
      <c r="A2667" s="3" t="str">
        <f>C2667&amp;COUNTIF($C$5:C2667,C2667)</f>
        <v>0</v>
      </c>
      <c r="B2667" s="78">
        <v>2663</v>
      </c>
      <c r="C2667" s="76"/>
      <c r="D2667" s="76"/>
      <c r="E2667" s="77"/>
    </row>
    <row r="2668" spans="1:5" ht="30" customHeight="1" x14ac:dyDescent="0.3">
      <c r="A2668" s="3" t="str">
        <f>C2668&amp;COUNTIF($C$5:C2668,C2668)</f>
        <v>0</v>
      </c>
      <c r="B2668" s="78">
        <v>2664</v>
      </c>
      <c r="C2668" s="76"/>
      <c r="D2668" s="76"/>
      <c r="E2668" s="77"/>
    </row>
    <row r="2669" spans="1:5" ht="30" customHeight="1" x14ac:dyDescent="0.3">
      <c r="A2669" s="3" t="str">
        <f>C2669&amp;COUNTIF($C$5:C2669,C2669)</f>
        <v>0</v>
      </c>
      <c r="B2669" s="78">
        <v>2665</v>
      </c>
      <c r="C2669" s="76"/>
      <c r="D2669" s="76"/>
      <c r="E2669" s="77"/>
    </row>
    <row r="2670" spans="1:5" ht="30" customHeight="1" x14ac:dyDescent="0.3">
      <c r="A2670" s="3" t="str">
        <f>C2670&amp;COUNTIF($C$5:C2670,C2670)</f>
        <v>0</v>
      </c>
      <c r="B2670" s="78">
        <v>2666</v>
      </c>
      <c r="C2670" s="76"/>
      <c r="D2670" s="76"/>
      <c r="E2670" s="77"/>
    </row>
    <row r="2671" spans="1:5" ht="30" customHeight="1" x14ac:dyDescent="0.3">
      <c r="A2671" s="3" t="str">
        <f>C2671&amp;COUNTIF($C$5:C2671,C2671)</f>
        <v>0</v>
      </c>
      <c r="B2671" s="78">
        <v>2667</v>
      </c>
      <c r="C2671" s="76"/>
      <c r="D2671" s="76"/>
      <c r="E2671" s="77"/>
    </row>
    <row r="2672" spans="1:5" ht="30" customHeight="1" x14ac:dyDescent="0.3">
      <c r="A2672" s="3" t="str">
        <f>C2672&amp;COUNTIF($C$5:C2672,C2672)</f>
        <v>0</v>
      </c>
      <c r="B2672" s="78">
        <v>2668</v>
      </c>
      <c r="C2672" s="76"/>
      <c r="D2672" s="76"/>
      <c r="E2672" s="77"/>
    </row>
    <row r="2673" spans="1:5" ht="30" customHeight="1" x14ac:dyDescent="0.3">
      <c r="A2673" s="3" t="str">
        <f>C2673&amp;COUNTIF($C$5:C2673,C2673)</f>
        <v>0</v>
      </c>
      <c r="B2673" s="78">
        <v>2669</v>
      </c>
      <c r="C2673" s="76"/>
      <c r="D2673" s="76"/>
      <c r="E2673" s="77"/>
    </row>
    <row r="2674" spans="1:5" ht="30" customHeight="1" x14ac:dyDescent="0.3">
      <c r="A2674" s="3" t="str">
        <f>C2674&amp;COUNTIF($C$5:C2674,C2674)</f>
        <v>0</v>
      </c>
      <c r="B2674" s="78">
        <v>2670</v>
      </c>
      <c r="C2674" s="76"/>
      <c r="D2674" s="76"/>
      <c r="E2674" s="77"/>
    </row>
    <row r="2675" spans="1:5" ht="30" customHeight="1" x14ac:dyDescent="0.3">
      <c r="A2675" s="3" t="str">
        <f>C2675&amp;COUNTIF($C$5:C2675,C2675)</f>
        <v>0</v>
      </c>
      <c r="B2675" s="78">
        <v>2671</v>
      </c>
      <c r="C2675" s="76"/>
      <c r="D2675" s="76"/>
      <c r="E2675" s="77"/>
    </row>
    <row r="2676" spans="1:5" ht="30" customHeight="1" x14ac:dyDescent="0.3">
      <c r="A2676" s="3" t="str">
        <f>C2676&amp;COUNTIF($C$5:C2676,C2676)</f>
        <v>0</v>
      </c>
      <c r="B2676" s="78">
        <v>2672</v>
      </c>
      <c r="C2676" s="76"/>
      <c r="D2676" s="76"/>
      <c r="E2676" s="77"/>
    </row>
    <row r="2677" spans="1:5" ht="30" customHeight="1" x14ac:dyDescent="0.3">
      <c r="A2677" s="3" t="str">
        <f>C2677&amp;COUNTIF($C$5:C2677,C2677)</f>
        <v>0</v>
      </c>
      <c r="B2677" s="78">
        <v>2673</v>
      </c>
      <c r="C2677" s="76"/>
      <c r="D2677" s="76"/>
      <c r="E2677" s="77"/>
    </row>
    <row r="2678" spans="1:5" ht="30" customHeight="1" x14ac:dyDescent="0.3">
      <c r="A2678" s="3" t="str">
        <f>C2678&amp;COUNTIF($C$5:C2678,C2678)</f>
        <v>0</v>
      </c>
      <c r="B2678" s="78">
        <v>2674</v>
      </c>
      <c r="C2678" s="76"/>
      <c r="D2678" s="76"/>
      <c r="E2678" s="77"/>
    </row>
    <row r="2679" spans="1:5" ht="30" customHeight="1" x14ac:dyDescent="0.3">
      <c r="A2679" s="3" t="str">
        <f>C2679&amp;COUNTIF($C$5:C2679,C2679)</f>
        <v>0</v>
      </c>
      <c r="B2679" s="78">
        <v>2675</v>
      </c>
      <c r="C2679" s="76"/>
      <c r="D2679" s="76"/>
      <c r="E2679" s="77"/>
    </row>
    <row r="2680" spans="1:5" ht="30" customHeight="1" x14ac:dyDescent="0.3">
      <c r="A2680" s="3" t="str">
        <f>C2680&amp;COUNTIF($C$5:C2680,C2680)</f>
        <v>0</v>
      </c>
      <c r="B2680" s="78">
        <v>2676</v>
      </c>
      <c r="C2680" s="76"/>
      <c r="D2680" s="76"/>
      <c r="E2680" s="77"/>
    </row>
    <row r="2681" spans="1:5" ht="30" customHeight="1" x14ac:dyDescent="0.3">
      <c r="A2681" s="3" t="str">
        <f>C2681&amp;COUNTIF($C$5:C2681,C2681)</f>
        <v>0</v>
      </c>
      <c r="B2681" s="78">
        <v>2677</v>
      </c>
      <c r="C2681" s="76"/>
      <c r="D2681" s="76"/>
      <c r="E2681" s="77"/>
    </row>
    <row r="2682" spans="1:5" ht="30" customHeight="1" x14ac:dyDescent="0.3">
      <c r="A2682" s="3" t="str">
        <f>C2682&amp;COUNTIF($C$5:C2682,C2682)</f>
        <v>0</v>
      </c>
      <c r="B2682" s="78">
        <v>2678</v>
      </c>
      <c r="C2682" s="76"/>
      <c r="D2682" s="76"/>
      <c r="E2682" s="77"/>
    </row>
    <row r="2683" spans="1:5" ht="30" customHeight="1" x14ac:dyDescent="0.3">
      <c r="A2683" s="3" t="str">
        <f>C2683&amp;COUNTIF($C$5:C2683,C2683)</f>
        <v>0</v>
      </c>
      <c r="B2683" s="78">
        <v>2679</v>
      </c>
      <c r="C2683" s="76"/>
      <c r="D2683" s="76"/>
      <c r="E2683" s="77"/>
    </row>
    <row r="2684" spans="1:5" ht="30" customHeight="1" x14ac:dyDescent="0.3">
      <c r="A2684" s="3" t="str">
        <f>C2684&amp;COUNTIF($C$5:C2684,C2684)</f>
        <v>0</v>
      </c>
      <c r="B2684" s="78">
        <v>2680</v>
      </c>
      <c r="C2684" s="76"/>
      <c r="D2684" s="76"/>
      <c r="E2684" s="77"/>
    </row>
    <row r="2685" spans="1:5" ht="30" customHeight="1" x14ac:dyDescent="0.3">
      <c r="A2685" s="3" t="str">
        <f>C2685&amp;COUNTIF($C$5:C2685,C2685)</f>
        <v>0</v>
      </c>
      <c r="B2685" s="78">
        <v>2681</v>
      </c>
      <c r="C2685" s="76"/>
      <c r="D2685" s="76"/>
      <c r="E2685" s="77"/>
    </row>
    <row r="2686" spans="1:5" ht="30" customHeight="1" x14ac:dyDescent="0.3">
      <c r="A2686" s="3" t="str">
        <f>C2686&amp;COUNTIF($C$5:C2686,C2686)</f>
        <v>0</v>
      </c>
      <c r="B2686" s="78">
        <v>2682</v>
      </c>
      <c r="C2686" s="76"/>
      <c r="D2686" s="76"/>
      <c r="E2686" s="77"/>
    </row>
    <row r="2687" spans="1:5" ht="30" customHeight="1" x14ac:dyDescent="0.3">
      <c r="A2687" s="3" t="str">
        <f>C2687&amp;COUNTIF($C$5:C2687,C2687)</f>
        <v>0</v>
      </c>
      <c r="B2687" s="78">
        <v>2683</v>
      </c>
      <c r="C2687" s="76"/>
      <c r="D2687" s="76"/>
      <c r="E2687" s="77"/>
    </row>
    <row r="2688" spans="1:5" ht="30" customHeight="1" x14ac:dyDescent="0.3">
      <c r="A2688" s="3" t="str">
        <f>C2688&amp;COUNTIF($C$5:C2688,C2688)</f>
        <v>0</v>
      </c>
      <c r="B2688" s="78">
        <v>2684</v>
      </c>
      <c r="C2688" s="76"/>
      <c r="D2688" s="76"/>
      <c r="E2688" s="77"/>
    </row>
    <row r="2689" spans="1:5" ht="30" customHeight="1" x14ac:dyDescent="0.3">
      <c r="A2689" s="3" t="str">
        <f>C2689&amp;COUNTIF($C$5:C2689,C2689)</f>
        <v>0</v>
      </c>
      <c r="B2689" s="78">
        <v>2685</v>
      </c>
      <c r="C2689" s="76"/>
      <c r="D2689" s="76"/>
      <c r="E2689" s="77"/>
    </row>
    <row r="2690" spans="1:5" ht="30" customHeight="1" x14ac:dyDescent="0.3">
      <c r="A2690" s="3" t="str">
        <f>C2690&amp;COUNTIF($C$5:C2690,C2690)</f>
        <v>0</v>
      </c>
      <c r="B2690" s="78">
        <v>2686</v>
      </c>
      <c r="C2690" s="76"/>
      <c r="D2690" s="76"/>
      <c r="E2690" s="77"/>
    </row>
    <row r="2691" spans="1:5" ht="30" customHeight="1" x14ac:dyDescent="0.3">
      <c r="A2691" s="3" t="str">
        <f>C2691&amp;COUNTIF($C$5:C2691,C2691)</f>
        <v>0</v>
      </c>
      <c r="B2691" s="78">
        <v>2687</v>
      </c>
      <c r="C2691" s="76"/>
      <c r="D2691" s="76"/>
      <c r="E2691" s="77"/>
    </row>
    <row r="2692" spans="1:5" ht="30" customHeight="1" x14ac:dyDescent="0.3">
      <c r="A2692" s="3" t="str">
        <f>C2692&amp;COUNTIF($C$5:C2692,C2692)</f>
        <v>0</v>
      </c>
      <c r="B2692" s="78">
        <v>2688</v>
      </c>
      <c r="C2692" s="76"/>
      <c r="D2692" s="76"/>
      <c r="E2692" s="77"/>
    </row>
    <row r="2693" spans="1:5" ht="30" customHeight="1" x14ac:dyDescent="0.3">
      <c r="A2693" s="3" t="str">
        <f>C2693&amp;COUNTIF($C$5:C2693,C2693)</f>
        <v>0</v>
      </c>
      <c r="B2693" s="78">
        <v>2689</v>
      </c>
      <c r="C2693" s="76"/>
      <c r="D2693" s="76"/>
      <c r="E2693" s="77"/>
    </row>
    <row r="2694" spans="1:5" ht="30" customHeight="1" x14ac:dyDescent="0.3">
      <c r="A2694" s="3" t="str">
        <f>C2694&amp;COUNTIF($C$5:C2694,C2694)</f>
        <v>0</v>
      </c>
      <c r="B2694" s="78">
        <v>2690</v>
      </c>
      <c r="C2694" s="76"/>
      <c r="D2694" s="76"/>
      <c r="E2694" s="77"/>
    </row>
    <row r="2695" spans="1:5" ht="30" customHeight="1" x14ac:dyDescent="0.3">
      <c r="A2695" s="3" t="str">
        <f>C2695&amp;COUNTIF($C$5:C2695,C2695)</f>
        <v>0</v>
      </c>
      <c r="B2695" s="78">
        <v>2691</v>
      </c>
      <c r="C2695" s="76"/>
      <c r="D2695" s="76"/>
      <c r="E2695" s="77"/>
    </row>
    <row r="2696" spans="1:5" ht="30" customHeight="1" x14ac:dyDescent="0.3">
      <c r="A2696" s="3" t="str">
        <f>C2696&amp;COUNTIF($C$5:C2696,C2696)</f>
        <v>0</v>
      </c>
      <c r="B2696" s="78">
        <v>2692</v>
      </c>
      <c r="C2696" s="76"/>
      <c r="D2696" s="76"/>
      <c r="E2696" s="77"/>
    </row>
    <row r="2697" spans="1:5" ht="30" customHeight="1" x14ac:dyDescent="0.3">
      <c r="A2697" s="3" t="str">
        <f>C2697&amp;COUNTIF($C$5:C2697,C2697)</f>
        <v>0</v>
      </c>
      <c r="B2697" s="78">
        <v>2693</v>
      </c>
      <c r="C2697" s="76"/>
      <c r="D2697" s="76"/>
      <c r="E2697" s="77"/>
    </row>
    <row r="2698" spans="1:5" ht="30" customHeight="1" x14ac:dyDescent="0.3">
      <c r="A2698" s="3" t="str">
        <f>C2698&amp;COUNTIF($C$5:C2698,C2698)</f>
        <v>0</v>
      </c>
      <c r="B2698" s="78">
        <v>2694</v>
      </c>
      <c r="C2698" s="76"/>
      <c r="D2698" s="76"/>
      <c r="E2698" s="77"/>
    </row>
    <row r="2699" spans="1:5" ht="30" customHeight="1" x14ac:dyDescent="0.3">
      <c r="A2699" s="3" t="str">
        <f>C2699&amp;COUNTIF($C$5:C2699,C2699)</f>
        <v>0</v>
      </c>
      <c r="B2699" s="78">
        <v>2695</v>
      </c>
      <c r="C2699" s="76"/>
      <c r="D2699" s="76"/>
      <c r="E2699" s="77"/>
    </row>
    <row r="2700" spans="1:5" ht="30" customHeight="1" x14ac:dyDescent="0.3">
      <c r="A2700" s="3" t="str">
        <f>C2700&amp;COUNTIF($C$5:C2700,C2700)</f>
        <v>0</v>
      </c>
      <c r="B2700" s="78">
        <v>2696</v>
      </c>
      <c r="C2700" s="76"/>
      <c r="D2700" s="76"/>
      <c r="E2700" s="77"/>
    </row>
    <row r="2701" spans="1:5" ht="30" customHeight="1" x14ac:dyDescent="0.3">
      <c r="A2701" s="3" t="str">
        <f>C2701&amp;COUNTIF($C$5:C2701,C2701)</f>
        <v>0</v>
      </c>
      <c r="B2701" s="78">
        <v>2697</v>
      </c>
      <c r="C2701" s="76"/>
      <c r="D2701" s="76"/>
      <c r="E2701" s="77"/>
    </row>
    <row r="2702" spans="1:5" ht="30" customHeight="1" x14ac:dyDescent="0.3">
      <c r="A2702" s="3" t="str">
        <f>C2702&amp;COUNTIF($C$5:C2702,C2702)</f>
        <v>0</v>
      </c>
      <c r="B2702" s="78">
        <v>2698</v>
      </c>
      <c r="C2702" s="76"/>
      <c r="D2702" s="76"/>
      <c r="E2702" s="77"/>
    </row>
    <row r="2703" spans="1:5" ht="30" customHeight="1" x14ac:dyDescent="0.3">
      <c r="A2703" s="3" t="str">
        <f>C2703&amp;COUNTIF($C$5:C2703,C2703)</f>
        <v>0</v>
      </c>
      <c r="B2703" s="78">
        <v>2699</v>
      </c>
      <c r="C2703" s="76"/>
      <c r="D2703" s="76"/>
      <c r="E2703" s="77"/>
    </row>
    <row r="2704" spans="1:5" ht="30" customHeight="1" x14ac:dyDescent="0.3">
      <c r="A2704" s="3" t="str">
        <f>C2704&amp;COUNTIF($C$5:C2704,C2704)</f>
        <v>0</v>
      </c>
      <c r="B2704" s="78">
        <v>2700</v>
      </c>
      <c r="C2704" s="76"/>
      <c r="D2704" s="76"/>
      <c r="E2704" s="77"/>
    </row>
    <row r="2705" spans="1:5" ht="30" customHeight="1" x14ac:dyDescent="0.3">
      <c r="A2705" s="3" t="str">
        <f>C2705&amp;COUNTIF($C$5:C2705,C2705)</f>
        <v>0</v>
      </c>
      <c r="B2705" s="78">
        <v>2701</v>
      </c>
      <c r="C2705" s="76"/>
      <c r="D2705" s="76"/>
      <c r="E2705" s="77"/>
    </row>
    <row r="2706" spans="1:5" ht="30" customHeight="1" x14ac:dyDescent="0.3">
      <c r="A2706" s="3" t="str">
        <f>C2706&amp;COUNTIF($C$5:C2706,C2706)</f>
        <v>0</v>
      </c>
      <c r="B2706" s="78">
        <v>2702</v>
      </c>
      <c r="C2706" s="76"/>
      <c r="D2706" s="76"/>
      <c r="E2706" s="77"/>
    </row>
    <row r="2707" spans="1:5" ht="30" customHeight="1" x14ac:dyDescent="0.3">
      <c r="A2707" s="3" t="str">
        <f>C2707&amp;COUNTIF($C$5:C2707,C2707)</f>
        <v>0</v>
      </c>
      <c r="B2707" s="78">
        <v>2703</v>
      </c>
      <c r="C2707" s="76"/>
      <c r="D2707" s="76"/>
      <c r="E2707" s="77"/>
    </row>
    <row r="2708" spans="1:5" ht="30" customHeight="1" x14ac:dyDescent="0.3">
      <c r="A2708" s="3" t="str">
        <f>C2708&amp;COUNTIF($C$5:C2708,C2708)</f>
        <v>0</v>
      </c>
      <c r="B2708" s="78">
        <v>2704</v>
      </c>
      <c r="C2708" s="76"/>
      <c r="D2708" s="76"/>
      <c r="E2708" s="77"/>
    </row>
    <row r="2709" spans="1:5" ht="30" customHeight="1" x14ac:dyDescent="0.3">
      <c r="A2709" s="3" t="str">
        <f>C2709&amp;COUNTIF($C$5:C2709,C2709)</f>
        <v>0</v>
      </c>
      <c r="B2709" s="78">
        <v>2705</v>
      </c>
      <c r="C2709" s="76"/>
      <c r="D2709" s="76"/>
      <c r="E2709" s="77"/>
    </row>
    <row r="2710" spans="1:5" ht="30" customHeight="1" x14ac:dyDescent="0.3">
      <c r="A2710" s="3" t="str">
        <f>C2710&amp;COUNTIF($C$5:C2710,C2710)</f>
        <v>0</v>
      </c>
      <c r="B2710" s="78">
        <v>2706</v>
      </c>
      <c r="C2710" s="76"/>
      <c r="D2710" s="76"/>
      <c r="E2710" s="77"/>
    </row>
    <row r="2711" spans="1:5" ht="30" customHeight="1" x14ac:dyDescent="0.3">
      <c r="A2711" s="3" t="str">
        <f>C2711&amp;COUNTIF($C$5:C2711,C2711)</f>
        <v>0</v>
      </c>
      <c r="B2711" s="78">
        <v>2707</v>
      </c>
      <c r="C2711" s="76"/>
      <c r="D2711" s="76"/>
      <c r="E2711" s="77"/>
    </row>
    <row r="2712" spans="1:5" ht="30" customHeight="1" x14ac:dyDescent="0.3">
      <c r="A2712" s="3" t="str">
        <f>C2712&amp;COUNTIF($C$5:C2712,C2712)</f>
        <v>0</v>
      </c>
      <c r="B2712" s="78">
        <v>2708</v>
      </c>
      <c r="C2712" s="76"/>
      <c r="D2712" s="76"/>
      <c r="E2712" s="77"/>
    </row>
    <row r="2713" spans="1:5" ht="30" customHeight="1" x14ac:dyDescent="0.3">
      <c r="A2713" s="3" t="str">
        <f>C2713&amp;COUNTIF($C$5:C2713,C2713)</f>
        <v>0</v>
      </c>
      <c r="B2713" s="78">
        <v>2709</v>
      </c>
      <c r="C2713" s="76"/>
      <c r="D2713" s="76"/>
      <c r="E2713" s="77"/>
    </row>
    <row r="2714" spans="1:5" ht="30" customHeight="1" x14ac:dyDescent="0.3">
      <c r="A2714" s="3" t="str">
        <f>C2714&amp;COUNTIF($C$5:C2714,C2714)</f>
        <v>0</v>
      </c>
      <c r="B2714" s="78">
        <v>2710</v>
      </c>
      <c r="C2714" s="76"/>
      <c r="D2714" s="76"/>
      <c r="E2714" s="77"/>
    </row>
    <row r="2715" spans="1:5" ht="30" customHeight="1" x14ac:dyDescent="0.3">
      <c r="A2715" s="3" t="str">
        <f>C2715&amp;COUNTIF($C$5:C2715,C2715)</f>
        <v>0</v>
      </c>
      <c r="B2715" s="78">
        <v>2711</v>
      </c>
      <c r="C2715" s="76"/>
      <c r="D2715" s="76"/>
      <c r="E2715" s="77"/>
    </row>
    <row r="2716" spans="1:5" ht="30" customHeight="1" x14ac:dyDescent="0.3">
      <c r="A2716" s="3" t="str">
        <f>C2716&amp;COUNTIF($C$5:C2716,C2716)</f>
        <v>0</v>
      </c>
      <c r="B2716" s="78">
        <v>2712</v>
      </c>
      <c r="C2716" s="76"/>
      <c r="D2716" s="76"/>
      <c r="E2716" s="77"/>
    </row>
    <row r="2717" spans="1:5" ht="30" customHeight="1" x14ac:dyDescent="0.3">
      <c r="A2717" s="3" t="str">
        <f>C2717&amp;COUNTIF($C$5:C2717,C2717)</f>
        <v>0</v>
      </c>
      <c r="B2717" s="78">
        <v>2713</v>
      </c>
      <c r="C2717" s="76"/>
      <c r="D2717" s="76"/>
      <c r="E2717" s="77"/>
    </row>
    <row r="2718" spans="1:5" ht="30" customHeight="1" x14ac:dyDescent="0.3">
      <c r="A2718" s="3" t="str">
        <f>C2718&amp;COUNTIF($C$5:C2718,C2718)</f>
        <v>0</v>
      </c>
      <c r="B2718" s="78">
        <v>2714</v>
      </c>
      <c r="C2718" s="76"/>
      <c r="D2718" s="76"/>
      <c r="E2718" s="77"/>
    </row>
    <row r="2719" spans="1:5" ht="30" customHeight="1" x14ac:dyDescent="0.3">
      <c r="A2719" s="3" t="str">
        <f>C2719&amp;COUNTIF($C$5:C2719,C2719)</f>
        <v>0</v>
      </c>
      <c r="B2719" s="78">
        <v>2715</v>
      </c>
      <c r="C2719" s="76"/>
      <c r="D2719" s="76"/>
      <c r="E2719" s="77"/>
    </row>
    <row r="2720" spans="1:5" ht="30" customHeight="1" x14ac:dyDescent="0.3">
      <c r="A2720" s="3" t="str">
        <f>C2720&amp;COUNTIF($C$5:C2720,C2720)</f>
        <v>0</v>
      </c>
      <c r="B2720" s="78">
        <v>2716</v>
      </c>
      <c r="C2720" s="76"/>
      <c r="D2720" s="76"/>
      <c r="E2720" s="77"/>
    </row>
    <row r="2721" spans="1:5" ht="30" customHeight="1" x14ac:dyDescent="0.3">
      <c r="A2721" s="3" t="str">
        <f>C2721&amp;COUNTIF($C$5:C2721,C2721)</f>
        <v>0</v>
      </c>
      <c r="B2721" s="78">
        <v>2717</v>
      </c>
      <c r="C2721" s="76"/>
      <c r="D2721" s="76"/>
      <c r="E2721" s="77"/>
    </row>
    <row r="2722" spans="1:5" ht="30" customHeight="1" x14ac:dyDescent="0.3">
      <c r="A2722" s="3" t="str">
        <f>C2722&amp;COUNTIF($C$5:C2722,C2722)</f>
        <v>0</v>
      </c>
      <c r="B2722" s="78">
        <v>2718</v>
      </c>
      <c r="C2722" s="76"/>
      <c r="D2722" s="76"/>
      <c r="E2722" s="77"/>
    </row>
    <row r="2723" spans="1:5" ht="30" customHeight="1" x14ac:dyDescent="0.3">
      <c r="A2723" s="3" t="str">
        <f>C2723&amp;COUNTIF($C$5:C2723,C2723)</f>
        <v>0</v>
      </c>
      <c r="B2723" s="78">
        <v>2719</v>
      </c>
      <c r="C2723" s="76"/>
      <c r="D2723" s="76"/>
      <c r="E2723" s="77"/>
    </row>
    <row r="2724" spans="1:5" ht="30" customHeight="1" x14ac:dyDescent="0.3">
      <c r="A2724" s="3" t="str">
        <f>C2724&amp;COUNTIF($C$5:C2724,C2724)</f>
        <v>0</v>
      </c>
      <c r="B2724" s="78">
        <v>2720</v>
      </c>
      <c r="C2724" s="76"/>
      <c r="D2724" s="76"/>
      <c r="E2724" s="77"/>
    </row>
    <row r="2725" spans="1:5" ht="30" customHeight="1" x14ac:dyDescent="0.3">
      <c r="A2725" s="3" t="str">
        <f>C2725&amp;COUNTIF($C$5:C2725,C2725)</f>
        <v>0</v>
      </c>
      <c r="B2725" s="78">
        <v>2721</v>
      </c>
      <c r="C2725" s="76"/>
      <c r="D2725" s="76"/>
      <c r="E2725" s="77"/>
    </row>
    <row r="2726" spans="1:5" ht="30" customHeight="1" x14ac:dyDescent="0.3">
      <c r="A2726" s="3" t="str">
        <f>C2726&amp;COUNTIF($C$5:C2726,C2726)</f>
        <v>0</v>
      </c>
      <c r="B2726" s="78">
        <v>2722</v>
      </c>
      <c r="C2726" s="76"/>
      <c r="D2726" s="76"/>
      <c r="E2726" s="77"/>
    </row>
    <row r="2727" spans="1:5" ht="30" customHeight="1" x14ac:dyDescent="0.3">
      <c r="A2727" s="3" t="str">
        <f>C2727&amp;COUNTIF($C$5:C2727,C2727)</f>
        <v>0</v>
      </c>
      <c r="B2727" s="78">
        <v>2723</v>
      </c>
      <c r="C2727" s="76"/>
      <c r="D2727" s="76"/>
      <c r="E2727" s="77"/>
    </row>
    <row r="2728" spans="1:5" ht="30" customHeight="1" x14ac:dyDescent="0.3">
      <c r="A2728" s="3" t="str">
        <f>C2728&amp;COUNTIF($C$5:C2728,C2728)</f>
        <v>0</v>
      </c>
      <c r="B2728" s="78">
        <v>2724</v>
      </c>
      <c r="C2728" s="76"/>
      <c r="D2728" s="76"/>
      <c r="E2728" s="77"/>
    </row>
    <row r="2729" spans="1:5" ht="30" customHeight="1" x14ac:dyDescent="0.3">
      <c r="A2729" s="3" t="str">
        <f>C2729&amp;COUNTIF($C$5:C2729,C2729)</f>
        <v>0</v>
      </c>
      <c r="B2729" s="78">
        <v>2725</v>
      </c>
      <c r="C2729" s="76"/>
      <c r="D2729" s="76"/>
      <c r="E2729" s="77"/>
    </row>
    <row r="2730" spans="1:5" ht="30" customHeight="1" x14ac:dyDescent="0.3">
      <c r="A2730" s="3" t="str">
        <f>C2730&amp;COUNTIF($C$5:C2730,C2730)</f>
        <v>0</v>
      </c>
      <c r="B2730" s="78">
        <v>2726</v>
      </c>
      <c r="C2730" s="76"/>
      <c r="D2730" s="76"/>
      <c r="E2730" s="77"/>
    </row>
    <row r="2731" spans="1:5" ht="30" customHeight="1" x14ac:dyDescent="0.3">
      <c r="A2731" s="3" t="str">
        <f>C2731&amp;COUNTIF($C$5:C2731,C2731)</f>
        <v>0</v>
      </c>
      <c r="B2731" s="78">
        <v>2727</v>
      </c>
      <c r="C2731" s="76"/>
      <c r="D2731" s="76"/>
      <c r="E2731" s="77"/>
    </row>
    <row r="2732" spans="1:5" ht="30" customHeight="1" x14ac:dyDescent="0.3">
      <c r="A2732" s="3" t="str">
        <f>C2732&amp;COUNTIF($C$5:C2732,C2732)</f>
        <v>0</v>
      </c>
      <c r="B2732" s="78">
        <v>2728</v>
      </c>
      <c r="C2732" s="76"/>
      <c r="D2732" s="76"/>
      <c r="E2732" s="77"/>
    </row>
    <row r="2733" spans="1:5" ht="30" customHeight="1" x14ac:dyDescent="0.3">
      <c r="A2733" s="3" t="str">
        <f>C2733&amp;COUNTIF($C$5:C2733,C2733)</f>
        <v>0</v>
      </c>
      <c r="B2733" s="78">
        <v>2729</v>
      </c>
      <c r="C2733" s="76"/>
      <c r="D2733" s="76"/>
      <c r="E2733" s="77"/>
    </row>
    <row r="2734" spans="1:5" ht="30" customHeight="1" x14ac:dyDescent="0.3">
      <c r="A2734" s="3" t="str">
        <f>C2734&amp;COUNTIF($C$5:C2734,C2734)</f>
        <v>0</v>
      </c>
      <c r="B2734" s="78">
        <v>2730</v>
      </c>
      <c r="C2734" s="76"/>
      <c r="D2734" s="76"/>
      <c r="E2734" s="77"/>
    </row>
    <row r="2735" spans="1:5" ht="30" customHeight="1" x14ac:dyDescent="0.3">
      <c r="A2735" s="3" t="str">
        <f>C2735&amp;COUNTIF($C$5:C2735,C2735)</f>
        <v>0</v>
      </c>
      <c r="B2735" s="78">
        <v>2731</v>
      </c>
      <c r="C2735" s="76"/>
      <c r="D2735" s="76"/>
      <c r="E2735" s="77"/>
    </row>
    <row r="2736" spans="1:5" ht="30" customHeight="1" x14ac:dyDescent="0.3">
      <c r="A2736" s="3" t="str">
        <f>C2736&amp;COUNTIF($C$5:C2736,C2736)</f>
        <v>0</v>
      </c>
      <c r="B2736" s="78">
        <v>2732</v>
      </c>
      <c r="C2736" s="76"/>
      <c r="D2736" s="76"/>
      <c r="E2736" s="77"/>
    </row>
    <row r="2737" spans="1:5" ht="30" customHeight="1" x14ac:dyDescent="0.3">
      <c r="A2737" s="3" t="str">
        <f>C2737&amp;COUNTIF($C$5:C2737,C2737)</f>
        <v>0</v>
      </c>
      <c r="B2737" s="78">
        <v>2733</v>
      </c>
      <c r="C2737" s="76"/>
      <c r="D2737" s="76"/>
      <c r="E2737" s="77"/>
    </row>
    <row r="2738" spans="1:5" ht="30" customHeight="1" x14ac:dyDescent="0.3">
      <c r="A2738" s="3" t="str">
        <f>C2738&amp;COUNTIF($C$5:C2738,C2738)</f>
        <v>0</v>
      </c>
      <c r="B2738" s="78">
        <v>2734</v>
      </c>
      <c r="C2738" s="76"/>
      <c r="D2738" s="76"/>
      <c r="E2738" s="77"/>
    </row>
    <row r="2739" spans="1:5" ht="30" customHeight="1" x14ac:dyDescent="0.3">
      <c r="A2739" s="3" t="str">
        <f>C2739&amp;COUNTIF($C$5:C2739,C2739)</f>
        <v>0</v>
      </c>
      <c r="B2739" s="78">
        <v>2735</v>
      </c>
      <c r="C2739" s="76"/>
      <c r="D2739" s="76"/>
      <c r="E2739" s="77"/>
    </row>
    <row r="2740" spans="1:5" ht="30" customHeight="1" x14ac:dyDescent="0.3">
      <c r="A2740" s="3" t="str">
        <f>C2740&amp;COUNTIF($C$5:C2740,C2740)</f>
        <v>0</v>
      </c>
      <c r="B2740" s="78">
        <v>2736</v>
      </c>
      <c r="C2740" s="76"/>
      <c r="D2740" s="76"/>
      <c r="E2740" s="77"/>
    </row>
    <row r="2741" spans="1:5" ht="30" customHeight="1" x14ac:dyDescent="0.3">
      <c r="A2741" s="3" t="str">
        <f>C2741&amp;COUNTIF($C$5:C2741,C2741)</f>
        <v>0</v>
      </c>
      <c r="B2741" s="78">
        <v>2737</v>
      </c>
      <c r="C2741" s="76"/>
      <c r="D2741" s="76"/>
      <c r="E2741" s="77"/>
    </row>
    <row r="2742" spans="1:5" ht="30" customHeight="1" x14ac:dyDescent="0.3">
      <c r="A2742" s="3" t="str">
        <f>C2742&amp;COUNTIF($C$5:C2742,C2742)</f>
        <v>0</v>
      </c>
      <c r="B2742" s="78">
        <v>2738</v>
      </c>
      <c r="C2742" s="76"/>
      <c r="D2742" s="76"/>
      <c r="E2742" s="77"/>
    </row>
    <row r="2743" spans="1:5" ht="30" customHeight="1" x14ac:dyDescent="0.3">
      <c r="A2743" s="3" t="str">
        <f>C2743&amp;COUNTIF($C$5:C2743,C2743)</f>
        <v>0</v>
      </c>
      <c r="B2743" s="78">
        <v>2739</v>
      </c>
      <c r="C2743" s="76"/>
      <c r="D2743" s="76"/>
      <c r="E2743" s="77"/>
    </row>
    <row r="2744" spans="1:5" ht="30" customHeight="1" x14ac:dyDescent="0.3">
      <c r="A2744" s="3" t="str">
        <f>C2744&amp;COUNTIF($C$5:C2744,C2744)</f>
        <v>0</v>
      </c>
      <c r="B2744" s="78">
        <v>2740</v>
      </c>
      <c r="C2744" s="76"/>
      <c r="D2744" s="76"/>
      <c r="E2744" s="77"/>
    </row>
    <row r="2745" spans="1:5" ht="30" customHeight="1" x14ac:dyDescent="0.3">
      <c r="A2745" s="3" t="str">
        <f>C2745&amp;COUNTIF($C$5:C2745,C2745)</f>
        <v>0</v>
      </c>
      <c r="B2745" s="78">
        <v>2741</v>
      </c>
      <c r="C2745" s="76"/>
      <c r="D2745" s="76"/>
      <c r="E2745" s="77"/>
    </row>
    <row r="2746" spans="1:5" ht="30" customHeight="1" x14ac:dyDescent="0.3">
      <c r="A2746" s="3" t="str">
        <f>C2746&amp;COUNTIF($C$5:C2746,C2746)</f>
        <v>0</v>
      </c>
      <c r="B2746" s="78">
        <v>2742</v>
      </c>
      <c r="C2746" s="76"/>
      <c r="D2746" s="76"/>
      <c r="E2746" s="77"/>
    </row>
    <row r="2747" spans="1:5" ht="30" customHeight="1" x14ac:dyDescent="0.3">
      <c r="A2747" s="3" t="str">
        <f>C2747&amp;COUNTIF($C$5:C2747,C2747)</f>
        <v>0</v>
      </c>
      <c r="B2747" s="78">
        <v>2743</v>
      </c>
      <c r="C2747" s="76"/>
      <c r="D2747" s="76"/>
      <c r="E2747" s="77"/>
    </row>
    <row r="2748" spans="1:5" ht="30" customHeight="1" x14ac:dyDescent="0.3">
      <c r="A2748" s="3" t="str">
        <f>C2748&amp;COUNTIF($C$5:C2748,C2748)</f>
        <v>0</v>
      </c>
      <c r="B2748" s="78">
        <v>2744</v>
      </c>
      <c r="C2748" s="76"/>
      <c r="D2748" s="76"/>
      <c r="E2748" s="77"/>
    </row>
    <row r="2749" spans="1:5" ht="30" customHeight="1" x14ac:dyDescent="0.3">
      <c r="A2749" s="3" t="str">
        <f>C2749&amp;COUNTIF($C$5:C2749,C2749)</f>
        <v>0</v>
      </c>
      <c r="B2749" s="78">
        <v>2745</v>
      </c>
      <c r="C2749" s="76"/>
      <c r="D2749" s="76"/>
      <c r="E2749" s="77"/>
    </row>
    <row r="2750" spans="1:5" ht="30" customHeight="1" x14ac:dyDescent="0.3">
      <c r="A2750" s="3" t="str">
        <f>C2750&amp;COUNTIF($C$5:C2750,C2750)</f>
        <v>0</v>
      </c>
      <c r="B2750" s="78">
        <v>2746</v>
      </c>
      <c r="C2750" s="76"/>
      <c r="D2750" s="76"/>
      <c r="E2750" s="77"/>
    </row>
    <row r="2751" spans="1:5" ht="30" customHeight="1" x14ac:dyDescent="0.3">
      <c r="A2751" s="3" t="str">
        <f>C2751&amp;COUNTIF($C$5:C2751,C2751)</f>
        <v>0</v>
      </c>
      <c r="B2751" s="78">
        <v>2747</v>
      </c>
      <c r="C2751" s="76"/>
      <c r="D2751" s="76"/>
      <c r="E2751" s="77"/>
    </row>
    <row r="2752" spans="1:5" ht="30" customHeight="1" x14ac:dyDescent="0.3">
      <c r="A2752" s="3" t="str">
        <f>C2752&amp;COUNTIF($C$5:C2752,C2752)</f>
        <v>0</v>
      </c>
      <c r="B2752" s="78">
        <v>2748</v>
      </c>
      <c r="C2752" s="76"/>
      <c r="D2752" s="76"/>
      <c r="E2752" s="77"/>
    </row>
    <row r="2753" spans="1:5" ht="30" customHeight="1" x14ac:dyDescent="0.3">
      <c r="A2753" s="3" t="str">
        <f>C2753&amp;COUNTIF($C$5:C2753,C2753)</f>
        <v>0</v>
      </c>
      <c r="B2753" s="78">
        <v>2749</v>
      </c>
      <c r="C2753" s="76"/>
      <c r="D2753" s="76"/>
      <c r="E2753" s="77"/>
    </row>
    <row r="2754" spans="1:5" ht="30" customHeight="1" x14ac:dyDescent="0.3">
      <c r="A2754" s="3" t="str">
        <f>C2754&amp;COUNTIF($C$5:C2754,C2754)</f>
        <v>0</v>
      </c>
      <c r="B2754" s="78">
        <v>2750</v>
      </c>
      <c r="C2754" s="76"/>
      <c r="D2754" s="76"/>
      <c r="E2754" s="77"/>
    </row>
    <row r="2755" spans="1:5" ht="30" customHeight="1" x14ac:dyDescent="0.3">
      <c r="A2755" s="3" t="str">
        <f>C2755&amp;COUNTIF($C$5:C2755,C2755)</f>
        <v>0</v>
      </c>
      <c r="B2755" s="78">
        <v>2751</v>
      </c>
      <c r="C2755" s="76"/>
      <c r="D2755" s="76"/>
      <c r="E2755" s="77"/>
    </row>
    <row r="2756" spans="1:5" ht="30" customHeight="1" x14ac:dyDescent="0.3">
      <c r="A2756" s="3" t="str">
        <f>C2756&amp;COUNTIF($C$5:C2756,C2756)</f>
        <v>0</v>
      </c>
      <c r="B2756" s="78">
        <v>2752</v>
      </c>
      <c r="C2756" s="76"/>
      <c r="D2756" s="76"/>
      <c r="E2756" s="77"/>
    </row>
    <row r="2757" spans="1:5" ht="30" customHeight="1" x14ac:dyDescent="0.3">
      <c r="A2757" s="3" t="str">
        <f>C2757&amp;COUNTIF($C$5:C2757,C2757)</f>
        <v>0</v>
      </c>
      <c r="B2757" s="78">
        <v>2753</v>
      </c>
      <c r="C2757" s="76"/>
      <c r="D2757" s="76"/>
      <c r="E2757" s="77"/>
    </row>
    <row r="2758" spans="1:5" ht="30" customHeight="1" x14ac:dyDescent="0.3">
      <c r="A2758" s="3" t="str">
        <f>C2758&amp;COUNTIF($C$5:C2758,C2758)</f>
        <v>0</v>
      </c>
      <c r="B2758" s="78">
        <v>2754</v>
      </c>
      <c r="C2758" s="76"/>
      <c r="D2758" s="76"/>
      <c r="E2758" s="77"/>
    </row>
    <row r="2759" spans="1:5" ht="30" customHeight="1" x14ac:dyDescent="0.3">
      <c r="A2759" s="3" t="str">
        <f>C2759&amp;COUNTIF($C$5:C2759,C2759)</f>
        <v>0</v>
      </c>
      <c r="B2759" s="78">
        <v>2755</v>
      </c>
      <c r="C2759" s="76"/>
      <c r="D2759" s="76"/>
      <c r="E2759" s="77"/>
    </row>
    <row r="2760" spans="1:5" ht="30" customHeight="1" x14ac:dyDescent="0.3">
      <c r="A2760" s="3" t="str">
        <f>C2760&amp;COUNTIF($C$5:C2760,C2760)</f>
        <v>0</v>
      </c>
      <c r="B2760" s="78">
        <v>2756</v>
      </c>
      <c r="C2760" s="76"/>
      <c r="D2760" s="76"/>
      <c r="E2760" s="77"/>
    </row>
    <row r="2761" spans="1:5" ht="30" customHeight="1" x14ac:dyDescent="0.3">
      <c r="A2761" s="3" t="str">
        <f>C2761&amp;COUNTIF($C$5:C2761,C2761)</f>
        <v>0</v>
      </c>
      <c r="B2761" s="78">
        <v>2757</v>
      </c>
      <c r="C2761" s="76"/>
      <c r="D2761" s="76"/>
      <c r="E2761" s="77"/>
    </row>
    <row r="2762" spans="1:5" ht="30" customHeight="1" x14ac:dyDescent="0.3">
      <c r="A2762" s="3" t="str">
        <f>C2762&amp;COUNTIF($C$5:C2762,C2762)</f>
        <v>0</v>
      </c>
      <c r="B2762" s="78">
        <v>2758</v>
      </c>
      <c r="C2762" s="76"/>
      <c r="D2762" s="76"/>
      <c r="E2762" s="77"/>
    </row>
    <row r="2763" spans="1:5" ht="30" customHeight="1" x14ac:dyDescent="0.3">
      <c r="A2763" s="3" t="str">
        <f>C2763&amp;COUNTIF($C$5:C2763,C2763)</f>
        <v>0</v>
      </c>
      <c r="B2763" s="78">
        <v>2759</v>
      </c>
      <c r="C2763" s="76"/>
      <c r="D2763" s="76"/>
      <c r="E2763" s="77"/>
    </row>
    <row r="2764" spans="1:5" ht="30" customHeight="1" x14ac:dyDescent="0.3">
      <c r="A2764" s="3" t="str">
        <f>C2764&amp;COUNTIF($C$5:C2764,C2764)</f>
        <v>0</v>
      </c>
      <c r="B2764" s="78">
        <v>2760</v>
      </c>
      <c r="C2764" s="76"/>
      <c r="D2764" s="76"/>
      <c r="E2764" s="77"/>
    </row>
    <row r="2765" spans="1:5" ht="30" customHeight="1" x14ac:dyDescent="0.3">
      <c r="A2765" s="3" t="str">
        <f>C2765&amp;COUNTIF($C$5:C2765,C2765)</f>
        <v>0</v>
      </c>
      <c r="B2765" s="78">
        <v>2761</v>
      </c>
      <c r="C2765" s="76"/>
      <c r="D2765" s="76"/>
      <c r="E2765" s="77"/>
    </row>
    <row r="2766" spans="1:5" ht="30" customHeight="1" x14ac:dyDescent="0.3">
      <c r="A2766" s="3" t="str">
        <f>C2766&amp;COUNTIF($C$5:C2766,C2766)</f>
        <v>0</v>
      </c>
      <c r="B2766" s="78">
        <v>2762</v>
      </c>
      <c r="C2766" s="76"/>
      <c r="D2766" s="76"/>
      <c r="E2766" s="77"/>
    </row>
    <row r="2767" spans="1:5" ht="30" customHeight="1" x14ac:dyDescent="0.3">
      <c r="A2767" s="3" t="str">
        <f>C2767&amp;COUNTIF($C$5:C2767,C2767)</f>
        <v>0</v>
      </c>
      <c r="B2767" s="78">
        <v>2763</v>
      </c>
      <c r="C2767" s="76"/>
      <c r="D2767" s="76"/>
      <c r="E2767" s="77"/>
    </row>
    <row r="2768" spans="1:5" ht="30" customHeight="1" x14ac:dyDescent="0.3">
      <c r="A2768" s="3" t="str">
        <f>C2768&amp;COUNTIF($C$5:C2768,C2768)</f>
        <v>0</v>
      </c>
      <c r="B2768" s="78">
        <v>2764</v>
      </c>
      <c r="C2768" s="76"/>
      <c r="D2768" s="76"/>
      <c r="E2768" s="77"/>
    </row>
    <row r="2769" spans="1:5" ht="30" customHeight="1" x14ac:dyDescent="0.3">
      <c r="A2769" s="3" t="str">
        <f>C2769&amp;COUNTIF($C$5:C2769,C2769)</f>
        <v>0</v>
      </c>
      <c r="B2769" s="78">
        <v>2765</v>
      </c>
      <c r="C2769" s="76"/>
      <c r="D2769" s="76"/>
      <c r="E2769" s="77"/>
    </row>
    <row r="2770" spans="1:5" ht="30" customHeight="1" x14ac:dyDescent="0.3">
      <c r="A2770" s="3" t="str">
        <f>C2770&amp;COUNTIF($C$5:C2770,C2770)</f>
        <v>0</v>
      </c>
      <c r="B2770" s="78">
        <v>2766</v>
      </c>
      <c r="C2770" s="76"/>
      <c r="D2770" s="76"/>
      <c r="E2770" s="77"/>
    </row>
    <row r="2771" spans="1:5" ht="30" customHeight="1" x14ac:dyDescent="0.3">
      <c r="A2771" s="3" t="str">
        <f>C2771&amp;COUNTIF($C$5:C2771,C2771)</f>
        <v>0</v>
      </c>
      <c r="B2771" s="78">
        <v>2767</v>
      </c>
      <c r="C2771" s="76"/>
      <c r="D2771" s="76"/>
      <c r="E2771" s="77"/>
    </row>
    <row r="2772" spans="1:5" ht="30" customHeight="1" x14ac:dyDescent="0.3">
      <c r="A2772" s="3" t="str">
        <f>C2772&amp;COUNTIF($C$5:C2772,C2772)</f>
        <v>0</v>
      </c>
      <c r="B2772" s="78">
        <v>2768</v>
      </c>
      <c r="C2772" s="76"/>
      <c r="D2772" s="76"/>
      <c r="E2772" s="77"/>
    </row>
    <row r="2773" spans="1:5" ht="30" customHeight="1" x14ac:dyDescent="0.3">
      <c r="A2773" s="3" t="str">
        <f>C2773&amp;COUNTIF($C$5:C2773,C2773)</f>
        <v>0</v>
      </c>
      <c r="B2773" s="78">
        <v>2769</v>
      </c>
      <c r="C2773" s="76"/>
      <c r="D2773" s="76"/>
      <c r="E2773" s="77"/>
    </row>
    <row r="2774" spans="1:5" ht="30" customHeight="1" x14ac:dyDescent="0.3">
      <c r="A2774" s="3" t="str">
        <f>C2774&amp;COUNTIF($C$5:C2774,C2774)</f>
        <v>0</v>
      </c>
      <c r="B2774" s="78">
        <v>2770</v>
      </c>
      <c r="C2774" s="76"/>
      <c r="D2774" s="76"/>
      <c r="E2774" s="77"/>
    </row>
    <row r="2775" spans="1:5" ht="30" customHeight="1" x14ac:dyDescent="0.3">
      <c r="A2775" s="3" t="str">
        <f>C2775&amp;COUNTIF($C$5:C2775,C2775)</f>
        <v>0</v>
      </c>
      <c r="B2775" s="78">
        <v>2771</v>
      </c>
      <c r="C2775" s="76"/>
      <c r="D2775" s="76"/>
      <c r="E2775" s="77"/>
    </row>
    <row r="2776" spans="1:5" ht="30" customHeight="1" x14ac:dyDescent="0.3">
      <c r="A2776" s="3" t="str">
        <f>C2776&amp;COUNTIF($C$5:C2776,C2776)</f>
        <v>0</v>
      </c>
      <c r="B2776" s="78">
        <v>2772</v>
      </c>
      <c r="C2776" s="76"/>
      <c r="D2776" s="76"/>
      <c r="E2776" s="77"/>
    </row>
    <row r="2777" spans="1:5" ht="30" customHeight="1" x14ac:dyDescent="0.3">
      <c r="A2777" s="3" t="str">
        <f>C2777&amp;COUNTIF($C$5:C2777,C2777)</f>
        <v>0</v>
      </c>
      <c r="B2777" s="78">
        <v>2773</v>
      </c>
      <c r="C2777" s="76"/>
      <c r="D2777" s="76"/>
      <c r="E2777" s="77"/>
    </row>
    <row r="2778" spans="1:5" ht="30" customHeight="1" x14ac:dyDescent="0.3">
      <c r="A2778" s="3" t="str">
        <f>C2778&amp;COUNTIF($C$5:C2778,C2778)</f>
        <v>0</v>
      </c>
      <c r="B2778" s="78">
        <v>2774</v>
      </c>
      <c r="C2778" s="76"/>
      <c r="D2778" s="76"/>
      <c r="E2778" s="77"/>
    </row>
    <row r="2779" spans="1:5" ht="30" customHeight="1" x14ac:dyDescent="0.3">
      <c r="A2779" s="3" t="str">
        <f>C2779&amp;COUNTIF($C$5:C2779,C2779)</f>
        <v>0</v>
      </c>
      <c r="B2779" s="78">
        <v>2775</v>
      </c>
      <c r="C2779" s="76"/>
      <c r="D2779" s="76"/>
      <c r="E2779" s="77"/>
    </row>
    <row r="2780" spans="1:5" ht="30" customHeight="1" x14ac:dyDescent="0.3">
      <c r="A2780" s="3" t="str">
        <f>C2780&amp;COUNTIF($C$5:C2780,C2780)</f>
        <v>0</v>
      </c>
      <c r="B2780" s="78">
        <v>2776</v>
      </c>
      <c r="C2780" s="76"/>
      <c r="D2780" s="76"/>
      <c r="E2780" s="77"/>
    </row>
    <row r="2781" spans="1:5" ht="30" customHeight="1" x14ac:dyDescent="0.3">
      <c r="A2781" s="3" t="str">
        <f>C2781&amp;COUNTIF($C$5:C2781,C2781)</f>
        <v>0</v>
      </c>
      <c r="B2781" s="78">
        <v>2777</v>
      </c>
      <c r="C2781" s="76"/>
      <c r="D2781" s="76"/>
      <c r="E2781" s="77"/>
    </row>
    <row r="2782" spans="1:5" ht="30" customHeight="1" x14ac:dyDescent="0.3">
      <c r="A2782" s="3" t="str">
        <f>C2782&amp;COUNTIF($C$5:C2782,C2782)</f>
        <v>0</v>
      </c>
      <c r="B2782" s="78">
        <v>2778</v>
      </c>
      <c r="C2782" s="76"/>
      <c r="D2782" s="76"/>
      <c r="E2782" s="77"/>
    </row>
    <row r="2783" spans="1:5" ht="30" customHeight="1" x14ac:dyDescent="0.3">
      <c r="A2783" s="3" t="str">
        <f>C2783&amp;COUNTIF($C$5:C2783,C2783)</f>
        <v>0</v>
      </c>
      <c r="B2783" s="78">
        <v>2779</v>
      </c>
      <c r="C2783" s="76"/>
      <c r="D2783" s="76"/>
      <c r="E2783" s="77"/>
    </row>
    <row r="2784" spans="1:5" ht="30" customHeight="1" x14ac:dyDescent="0.3">
      <c r="A2784" s="3" t="str">
        <f>C2784&amp;COUNTIF($C$5:C2784,C2784)</f>
        <v>0</v>
      </c>
      <c r="B2784" s="78">
        <v>2780</v>
      </c>
      <c r="C2784" s="76"/>
      <c r="D2784" s="76"/>
      <c r="E2784" s="77"/>
    </row>
    <row r="2785" spans="1:5" ht="30" customHeight="1" x14ac:dyDescent="0.3">
      <c r="A2785" s="3" t="str">
        <f>C2785&amp;COUNTIF($C$5:C2785,C2785)</f>
        <v>0</v>
      </c>
      <c r="B2785" s="78">
        <v>2781</v>
      </c>
      <c r="C2785" s="76"/>
      <c r="D2785" s="76"/>
      <c r="E2785" s="77"/>
    </row>
    <row r="2786" spans="1:5" ht="30" customHeight="1" x14ac:dyDescent="0.3">
      <c r="A2786" s="3" t="str">
        <f>C2786&amp;COUNTIF($C$5:C2786,C2786)</f>
        <v>0</v>
      </c>
      <c r="B2786" s="78">
        <v>2782</v>
      </c>
      <c r="C2786" s="76"/>
      <c r="D2786" s="76"/>
      <c r="E2786" s="77"/>
    </row>
    <row r="2787" spans="1:5" ht="30" customHeight="1" x14ac:dyDescent="0.3">
      <c r="A2787" s="3" t="str">
        <f>C2787&amp;COUNTIF($C$5:C2787,C2787)</f>
        <v>0</v>
      </c>
      <c r="B2787" s="78">
        <v>2783</v>
      </c>
      <c r="C2787" s="76"/>
      <c r="D2787" s="76"/>
      <c r="E2787" s="77"/>
    </row>
    <row r="2788" spans="1:5" ht="30" customHeight="1" x14ac:dyDescent="0.3">
      <c r="A2788" s="3" t="str">
        <f>C2788&amp;COUNTIF($C$5:C2788,C2788)</f>
        <v>0</v>
      </c>
      <c r="B2788" s="78">
        <v>2784</v>
      </c>
      <c r="C2788" s="76"/>
      <c r="D2788" s="76"/>
      <c r="E2788" s="77"/>
    </row>
    <row r="2789" spans="1:5" ht="30" customHeight="1" x14ac:dyDescent="0.3">
      <c r="A2789" s="3" t="str">
        <f>C2789&amp;COUNTIF($C$5:C2789,C2789)</f>
        <v>0</v>
      </c>
      <c r="B2789" s="78">
        <v>2785</v>
      </c>
      <c r="C2789" s="76"/>
      <c r="D2789" s="76"/>
      <c r="E2789" s="77"/>
    </row>
    <row r="2790" spans="1:5" ht="30" customHeight="1" x14ac:dyDescent="0.3">
      <c r="A2790" s="3" t="str">
        <f>C2790&amp;COUNTIF($C$5:C2790,C2790)</f>
        <v>0</v>
      </c>
      <c r="B2790" s="78">
        <v>2786</v>
      </c>
      <c r="C2790" s="76"/>
      <c r="D2790" s="76"/>
      <c r="E2790" s="77"/>
    </row>
    <row r="2791" spans="1:5" ht="30" customHeight="1" x14ac:dyDescent="0.3">
      <c r="A2791" s="3" t="str">
        <f>C2791&amp;COUNTIF($C$5:C2791,C2791)</f>
        <v>0</v>
      </c>
      <c r="B2791" s="78">
        <v>2787</v>
      </c>
      <c r="C2791" s="76"/>
      <c r="D2791" s="76"/>
      <c r="E2791" s="77"/>
    </row>
    <row r="2792" spans="1:5" ht="30" customHeight="1" x14ac:dyDescent="0.3">
      <c r="A2792" s="3" t="str">
        <f>C2792&amp;COUNTIF($C$5:C2792,C2792)</f>
        <v>0</v>
      </c>
      <c r="B2792" s="78">
        <v>2788</v>
      </c>
      <c r="C2792" s="76"/>
      <c r="D2792" s="76"/>
      <c r="E2792" s="77"/>
    </row>
    <row r="2793" spans="1:5" ht="30" customHeight="1" x14ac:dyDescent="0.3">
      <c r="A2793" s="3" t="str">
        <f>C2793&amp;COUNTIF($C$5:C2793,C2793)</f>
        <v>0</v>
      </c>
      <c r="B2793" s="78">
        <v>2789</v>
      </c>
      <c r="C2793" s="76"/>
      <c r="D2793" s="76"/>
      <c r="E2793" s="77"/>
    </row>
    <row r="2794" spans="1:5" ht="30" customHeight="1" x14ac:dyDescent="0.3">
      <c r="A2794" s="3" t="str">
        <f>C2794&amp;COUNTIF($C$5:C2794,C2794)</f>
        <v>0</v>
      </c>
      <c r="B2794" s="78">
        <v>2790</v>
      </c>
      <c r="C2794" s="76"/>
      <c r="D2794" s="76"/>
      <c r="E2794" s="77"/>
    </row>
    <row r="2795" spans="1:5" ht="30" customHeight="1" x14ac:dyDescent="0.3">
      <c r="A2795" s="3" t="str">
        <f>C2795&amp;COUNTIF($C$5:C2795,C2795)</f>
        <v>0</v>
      </c>
      <c r="B2795" s="78">
        <v>2791</v>
      </c>
      <c r="C2795" s="76"/>
      <c r="D2795" s="76"/>
      <c r="E2795" s="77"/>
    </row>
    <row r="2796" spans="1:5" ht="30" customHeight="1" x14ac:dyDescent="0.3">
      <c r="A2796" s="3" t="str">
        <f>C2796&amp;COUNTIF($C$5:C2796,C2796)</f>
        <v>0</v>
      </c>
      <c r="B2796" s="78">
        <v>2792</v>
      </c>
      <c r="C2796" s="76"/>
      <c r="D2796" s="76"/>
      <c r="E2796" s="77"/>
    </row>
    <row r="2797" spans="1:5" ht="30" customHeight="1" x14ac:dyDescent="0.3">
      <c r="A2797" s="3" t="str">
        <f>C2797&amp;COUNTIF($C$5:C2797,C2797)</f>
        <v>0</v>
      </c>
      <c r="B2797" s="78">
        <v>2793</v>
      </c>
      <c r="C2797" s="76"/>
      <c r="D2797" s="76"/>
      <c r="E2797" s="77"/>
    </row>
    <row r="2798" spans="1:5" ht="30" customHeight="1" x14ac:dyDescent="0.3">
      <c r="A2798" s="3" t="str">
        <f>C2798&amp;COUNTIF($C$5:C2798,C2798)</f>
        <v>0</v>
      </c>
      <c r="B2798" s="78">
        <v>2794</v>
      </c>
      <c r="C2798" s="76"/>
      <c r="D2798" s="76"/>
      <c r="E2798" s="77"/>
    </row>
    <row r="2799" spans="1:5" ht="30" customHeight="1" x14ac:dyDescent="0.3">
      <c r="A2799" s="3" t="str">
        <f>C2799&amp;COUNTIF($C$5:C2799,C2799)</f>
        <v>0</v>
      </c>
      <c r="B2799" s="78">
        <v>2795</v>
      </c>
      <c r="C2799" s="76"/>
      <c r="D2799" s="76"/>
      <c r="E2799" s="77"/>
    </row>
    <row r="2800" spans="1:5" ht="30" customHeight="1" x14ac:dyDescent="0.3">
      <c r="A2800" s="3" t="str">
        <f>C2800&amp;COUNTIF($C$5:C2800,C2800)</f>
        <v>0</v>
      </c>
      <c r="B2800" s="78">
        <v>2796</v>
      </c>
      <c r="C2800" s="76"/>
      <c r="D2800" s="76"/>
      <c r="E2800" s="77"/>
    </row>
    <row r="2801" spans="1:5" ht="30" customHeight="1" x14ac:dyDescent="0.3">
      <c r="A2801" s="3" t="str">
        <f>C2801&amp;COUNTIF($C$5:C2801,C2801)</f>
        <v>0</v>
      </c>
      <c r="B2801" s="78">
        <v>2797</v>
      </c>
      <c r="C2801" s="76"/>
      <c r="D2801" s="76"/>
      <c r="E2801" s="77"/>
    </row>
    <row r="2802" spans="1:5" ht="30" customHeight="1" x14ac:dyDescent="0.3">
      <c r="A2802" s="3" t="str">
        <f>C2802&amp;COUNTIF($C$5:C2802,C2802)</f>
        <v>0</v>
      </c>
      <c r="B2802" s="78">
        <v>2798</v>
      </c>
      <c r="C2802" s="76"/>
      <c r="D2802" s="76"/>
      <c r="E2802" s="77"/>
    </row>
    <row r="2803" spans="1:5" ht="30" customHeight="1" x14ac:dyDescent="0.3">
      <c r="A2803" s="3" t="str">
        <f>C2803&amp;COUNTIF($C$5:C2803,C2803)</f>
        <v>0</v>
      </c>
      <c r="B2803" s="78">
        <v>2799</v>
      </c>
      <c r="C2803" s="76"/>
      <c r="D2803" s="76"/>
      <c r="E2803" s="77"/>
    </row>
    <row r="2804" spans="1:5" ht="30" customHeight="1" x14ac:dyDescent="0.3">
      <c r="A2804" s="3" t="str">
        <f>C2804&amp;COUNTIF($C$5:C2804,C2804)</f>
        <v>0</v>
      </c>
      <c r="B2804" s="78">
        <v>2800</v>
      </c>
      <c r="C2804" s="76"/>
      <c r="D2804" s="76"/>
      <c r="E2804" s="77"/>
    </row>
    <row r="2805" spans="1:5" ht="30" customHeight="1" x14ac:dyDescent="0.3">
      <c r="A2805" s="3" t="str">
        <f>C2805&amp;COUNTIF($C$5:C2805,C2805)</f>
        <v>0</v>
      </c>
      <c r="B2805" s="78">
        <v>2801</v>
      </c>
      <c r="C2805" s="76"/>
      <c r="D2805" s="76"/>
      <c r="E2805" s="77"/>
    </row>
    <row r="2806" spans="1:5" ht="30" customHeight="1" x14ac:dyDescent="0.3">
      <c r="A2806" s="3" t="str">
        <f>C2806&amp;COUNTIF($C$5:C2806,C2806)</f>
        <v>0</v>
      </c>
      <c r="B2806" s="78">
        <v>2802</v>
      </c>
      <c r="C2806" s="76"/>
      <c r="D2806" s="76"/>
      <c r="E2806" s="77"/>
    </row>
    <row r="2807" spans="1:5" ht="30" customHeight="1" x14ac:dyDescent="0.3">
      <c r="A2807" s="3" t="str">
        <f>C2807&amp;COUNTIF($C$5:C2807,C2807)</f>
        <v>0</v>
      </c>
      <c r="B2807" s="78">
        <v>2803</v>
      </c>
      <c r="C2807" s="76"/>
      <c r="D2807" s="76"/>
      <c r="E2807" s="77"/>
    </row>
    <row r="2808" spans="1:5" ht="30" customHeight="1" x14ac:dyDescent="0.3">
      <c r="A2808" s="3" t="str">
        <f>C2808&amp;COUNTIF($C$5:C2808,C2808)</f>
        <v>0</v>
      </c>
      <c r="B2808" s="78">
        <v>2804</v>
      </c>
      <c r="C2808" s="76"/>
      <c r="D2808" s="76"/>
      <c r="E2808" s="77"/>
    </row>
    <row r="2809" spans="1:5" ht="30" customHeight="1" x14ac:dyDescent="0.3">
      <c r="A2809" s="3" t="str">
        <f>C2809&amp;COUNTIF($C$5:C2809,C2809)</f>
        <v>0</v>
      </c>
      <c r="B2809" s="78">
        <v>2805</v>
      </c>
      <c r="C2809" s="76"/>
      <c r="D2809" s="76"/>
      <c r="E2809" s="77"/>
    </row>
    <row r="2810" spans="1:5" ht="30" customHeight="1" x14ac:dyDescent="0.3">
      <c r="A2810" s="3" t="str">
        <f>C2810&amp;COUNTIF($C$5:C2810,C2810)</f>
        <v>0</v>
      </c>
      <c r="B2810" s="78">
        <v>2806</v>
      </c>
      <c r="C2810" s="76"/>
      <c r="D2810" s="76"/>
      <c r="E2810" s="77"/>
    </row>
    <row r="2811" spans="1:5" ht="30" customHeight="1" x14ac:dyDescent="0.3">
      <c r="A2811" s="3" t="str">
        <f>C2811&amp;COUNTIF($C$5:C2811,C2811)</f>
        <v>0</v>
      </c>
      <c r="B2811" s="78">
        <v>2807</v>
      </c>
      <c r="C2811" s="76"/>
      <c r="D2811" s="76"/>
      <c r="E2811" s="77"/>
    </row>
    <row r="2812" spans="1:5" ht="30" customHeight="1" x14ac:dyDescent="0.3">
      <c r="A2812" s="3" t="str">
        <f>C2812&amp;COUNTIF($C$5:C2812,C2812)</f>
        <v>0</v>
      </c>
      <c r="B2812" s="78">
        <v>2808</v>
      </c>
      <c r="C2812" s="76"/>
      <c r="D2812" s="76"/>
      <c r="E2812" s="77"/>
    </row>
    <row r="2813" spans="1:5" ht="30" customHeight="1" x14ac:dyDescent="0.3">
      <c r="A2813" s="3" t="str">
        <f>C2813&amp;COUNTIF($C$5:C2813,C2813)</f>
        <v>0</v>
      </c>
      <c r="B2813" s="78">
        <v>2809</v>
      </c>
      <c r="C2813" s="76"/>
      <c r="D2813" s="76"/>
      <c r="E2813" s="77"/>
    </row>
    <row r="2814" spans="1:5" ht="30" customHeight="1" x14ac:dyDescent="0.3">
      <c r="A2814" s="3" t="str">
        <f>C2814&amp;COUNTIF($C$5:C2814,C2814)</f>
        <v>0</v>
      </c>
      <c r="B2814" s="78">
        <v>2810</v>
      </c>
      <c r="C2814" s="76"/>
      <c r="D2814" s="76"/>
      <c r="E2814" s="77"/>
    </row>
    <row r="2815" spans="1:5" ht="30" customHeight="1" x14ac:dyDescent="0.3">
      <c r="A2815" s="3" t="str">
        <f>C2815&amp;COUNTIF($C$5:C2815,C2815)</f>
        <v>0</v>
      </c>
      <c r="B2815" s="78">
        <v>2811</v>
      </c>
      <c r="C2815" s="76"/>
      <c r="D2815" s="76"/>
      <c r="E2815" s="77"/>
    </row>
    <row r="2816" spans="1:5" ht="30" customHeight="1" x14ac:dyDescent="0.3">
      <c r="A2816" s="3" t="str">
        <f>C2816&amp;COUNTIF($C$5:C2816,C2816)</f>
        <v>0</v>
      </c>
      <c r="B2816" s="78">
        <v>2812</v>
      </c>
      <c r="C2816" s="76"/>
      <c r="D2816" s="76"/>
      <c r="E2816" s="77"/>
    </row>
    <row r="2817" spans="1:5" ht="30" customHeight="1" x14ac:dyDescent="0.3">
      <c r="A2817" s="3" t="str">
        <f>C2817&amp;COUNTIF($C$5:C2817,C2817)</f>
        <v>0</v>
      </c>
      <c r="B2817" s="78">
        <v>2813</v>
      </c>
      <c r="C2817" s="76"/>
      <c r="D2817" s="76"/>
      <c r="E2817" s="77"/>
    </row>
    <row r="2818" spans="1:5" ht="30" customHeight="1" x14ac:dyDescent="0.3">
      <c r="A2818" s="3" t="str">
        <f>C2818&amp;COUNTIF($C$5:C2818,C2818)</f>
        <v>0</v>
      </c>
      <c r="B2818" s="78">
        <v>2814</v>
      </c>
      <c r="C2818" s="76"/>
      <c r="D2818" s="76"/>
      <c r="E2818" s="77"/>
    </row>
    <row r="2819" spans="1:5" ht="30" customHeight="1" x14ac:dyDescent="0.3">
      <c r="A2819" s="3" t="str">
        <f>C2819&amp;COUNTIF($C$5:C2819,C2819)</f>
        <v>0</v>
      </c>
      <c r="B2819" s="78">
        <v>2815</v>
      </c>
      <c r="C2819" s="76"/>
      <c r="D2819" s="76"/>
      <c r="E2819" s="77"/>
    </row>
    <row r="2820" spans="1:5" ht="30" customHeight="1" x14ac:dyDescent="0.3">
      <c r="A2820" s="3" t="str">
        <f>C2820&amp;COUNTIF($C$5:C2820,C2820)</f>
        <v>0</v>
      </c>
      <c r="B2820" s="78">
        <v>2816</v>
      </c>
      <c r="C2820" s="76"/>
      <c r="D2820" s="76"/>
      <c r="E2820" s="77"/>
    </row>
    <row r="2821" spans="1:5" ht="30" customHeight="1" x14ac:dyDescent="0.3">
      <c r="A2821" s="3" t="str">
        <f>C2821&amp;COUNTIF($C$5:C2821,C2821)</f>
        <v>0</v>
      </c>
      <c r="B2821" s="78">
        <v>2817</v>
      </c>
      <c r="C2821" s="76"/>
      <c r="D2821" s="76"/>
      <c r="E2821" s="77"/>
    </row>
    <row r="2822" spans="1:5" ht="30" customHeight="1" x14ac:dyDescent="0.3">
      <c r="A2822" s="3" t="str">
        <f>C2822&amp;COUNTIF($C$5:C2822,C2822)</f>
        <v>0</v>
      </c>
      <c r="B2822" s="78">
        <v>2818</v>
      </c>
      <c r="C2822" s="76"/>
      <c r="D2822" s="76"/>
      <c r="E2822" s="77"/>
    </row>
    <row r="2823" spans="1:5" ht="30" customHeight="1" x14ac:dyDescent="0.3">
      <c r="A2823" s="3" t="str">
        <f>C2823&amp;COUNTIF($C$5:C2823,C2823)</f>
        <v>0</v>
      </c>
      <c r="B2823" s="78">
        <v>2819</v>
      </c>
      <c r="C2823" s="76"/>
      <c r="D2823" s="76"/>
      <c r="E2823" s="77"/>
    </row>
    <row r="2824" spans="1:5" ht="30" customHeight="1" x14ac:dyDescent="0.3">
      <c r="A2824" s="3" t="str">
        <f>C2824&amp;COUNTIF($C$5:C2824,C2824)</f>
        <v>0</v>
      </c>
      <c r="B2824" s="78">
        <v>2820</v>
      </c>
      <c r="C2824" s="76"/>
      <c r="D2824" s="76"/>
      <c r="E2824" s="77"/>
    </row>
    <row r="2825" spans="1:5" ht="30" customHeight="1" x14ac:dyDescent="0.3">
      <c r="A2825" s="3" t="str">
        <f>C2825&amp;COUNTIF($C$5:C2825,C2825)</f>
        <v>0</v>
      </c>
      <c r="B2825" s="78">
        <v>2821</v>
      </c>
      <c r="C2825" s="76"/>
      <c r="D2825" s="76"/>
      <c r="E2825" s="77"/>
    </row>
    <row r="2826" spans="1:5" ht="30" customHeight="1" x14ac:dyDescent="0.3">
      <c r="A2826" s="3" t="str">
        <f>C2826&amp;COUNTIF($C$5:C2826,C2826)</f>
        <v>0</v>
      </c>
      <c r="B2826" s="78">
        <v>2822</v>
      </c>
      <c r="C2826" s="76"/>
      <c r="D2826" s="76"/>
      <c r="E2826" s="77"/>
    </row>
    <row r="2827" spans="1:5" ht="30" customHeight="1" x14ac:dyDescent="0.3">
      <c r="A2827" s="3" t="str">
        <f>C2827&amp;COUNTIF($C$5:C2827,C2827)</f>
        <v>0</v>
      </c>
      <c r="B2827" s="78">
        <v>2823</v>
      </c>
      <c r="C2827" s="76"/>
      <c r="D2827" s="76"/>
      <c r="E2827" s="77"/>
    </row>
    <row r="2828" spans="1:5" ht="30" customHeight="1" x14ac:dyDescent="0.3">
      <c r="A2828" s="3" t="str">
        <f>C2828&amp;COUNTIF($C$5:C2828,C2828)</f>
        <v>0</v>
      </c>
      <c r="B2828" s="78">
        <v>2824</v>
      </c>
      <c r="C2828" s="76"/>
      <c r="D2828" s="76"/>
      <c r="E2828" s="77"/>
    </row>
    <row r="2829" spans="1:5" ht="30" customHeight="1" x14ac:dyDescent="0.3">
      <c r="A2829" s="3" t="str">
        <f>C2829&amp;COUNTIF($C$5:C2829,C2829)</f>
        <v>0</v>
      </c>
      <c r="B2829" s="78">
        <v>2825</v>
      </c>
      <c r="C2829" s="76"/>
      <c r="D2829" s="76"/>
      <c r="E2829" s="77"/>
    </row>
    <row r="2830" spans="1:5" ht="30" customHeight="1" x14ac:dyDescent="0.3">
      <c r="A2830" s="3" t="str">
        <f>C2830&amp;COUNTIF($C$5:C2830,C2830)</f>
        <v>0</v>
      </c>
      <c r="B2830" s="78">
        <v>2826</v>
      </c>
      <c r="C2830" s="76"/>
      <c r="D2830" s="76"/>
      <c r="E2830" s="77"/>
    </row>
    <row r="2831" spans="1:5" ht="30" customHeight="1" x14ac:dyDescent="0.3">
      <c r="A2831" s="3" t="str">
        <f>C2831&amp;COUNTIF($C$5:C2831,C2831)</f>
        <v>0</v>
      </c>
      <c r="B2831" s="78">
        <v>2827</v>
      </c>
      <c r="C2831" s="76"/>
      <c r="D2831" s="76"/>
      <c r="E2831" s="77"/>
    </row>
    <row r="2832" spans="1:5" ht="30" customHeight="1" x14ac:dyDescent="0.3">
      <c r="A2832" s="3" t="str">
        <f>C2832&amp;COUNTIF($C$5:C2832,C2832)</f>
        <v>0</v>
      </c>
      <c r="B2832" s="78">
        <v>2828</v>
      </c>
      <c r="C2832" s="76"/>
      <c r="D2832" s="76"/>
      <c r="E2832" s="77"/>
    </row>
    <row r="2833" spans="1:5" ht="30" customHeight="1" x14ac:dyDescent="0.3">
      <c r="A2833" s="3" t="str">
        <f>C2833&amp;COUNTIF($C$5:C2833,C2833)</f>
        <v>0</v>
      </c>
      <c r="B2833" s="78">
        <v>2829</v>
      </c>
      <c r="C2833" s="76"/>
      <c r="D2833" s="76"/>
      <c r="E2833" s="77"/>
    </row>
    <row r="2834" spans="1:5" ht="30" customHeight="1" x14ac:dyDescent="0.3">
      <c r="A2834" s="3" t="str">
        <f>C2834&amp;COUNTIF($C$5:C2834,C2834)</f>
        <v>0</v>
      </c>
      <c r="B2834" s="78">
        <v>2830</v>
      </c>
      <c r="C2834" s="76"/>
      <c r="D2834" s="76"/>
      <c r="E2834" s="77"/>
    </row>
    <row r="2835" spans="1:5" ht="30" customHeight="1" x14ac:dyDescent="0.3">
      <c r="A2835" s="3" t="str">
        <f>C2835&amp;COUNTIF($C$5:C2835,C2835)</f>
        <v>0</v>
      </c>
      <c r="B2835" s="78">
        <v>2831</v>
      </c>
      <c r="C2835" s="76"/>
      <c r="D2835" s="76"/>
      <c r="E2835" s="77"/>
    </row>
    <row r="2836" spans="1:5" ht="30" customHeight="1" x14ac:dyDescent="0.3">
      <c r="A2836" s="3" t="str">
        <f>C2836&amp;COUNTIF($C$5:C2836,C2836)</f>
        <v>0</v>
      </c>
      <c r="B2836" s="78">
        <v>2832</v>
      </c>
      <c r="C2836" s="76"/>
      <c r="D2836" s="76"/>
      <c r="E2836" s="77"/>
    </row>
    <row r="2837" spans="1:5" ht="30" customHeight="1" x14ac:dyDescent="0.3">
      <c r="A2837" s="3" t="str">
        <f>C2837&amp;COUNTIF($C$5:C2837,C2837)</f>
        <v>0</v>
      </c>
      <c r="B2837" s="78">
        <v>2833</v>
      </c>
      <c r="C2837" s="76"/>
      <c r="D2837" s="76"/>
      <c r="E2837" s="77"/>
    </row>
    <row r="2838" spans="1:5" ht="30" customHeight="1" x14ac:dyDescent="0.3">
      <c r="A2838" s="3" t="str">
        <f>C2838&amp;COUNTIF($C$5:C2838,C2838)</f>
        <v>0</v>
      </c>
      <c r="B2838" s="78">
        <v>2834</v>
      </c>
      <c r="C2838" s="76"/>
      <c r="D2838" s="76"/>
      <c r="E2838" s="77"/>
    </row>
    <row r="2839" spans="1:5" ht="30" customHeight="1" x14ac:dyDescent="0.3">
      <c r="A2839" s="3" t="str">
        <f>C2839&amp;COUNTIF($C$5:C2839,C2839)</f>
        <v>0</v>
      </c>
      <c r="B2839" s="78">
        <v>2835</v>
      </c>
      <c r="C2839" s="76"/>
      <c r="D2839" s="76"/>
      <c r="E2839" s="77"/>
    </row>
    <row r="2840" spans="1:5" ht="30" customHeight="1" x14ac:dyDescent="0.3">
      <c r="A2840" s="3" t="str">
        <f>C2840&amp;COUNTIF($C$5:C2840,C2840)</f>
        <v>0</v>
      </c>
      <c r="B2840" s="78">
        <v>2836</v>
      </c>
      <c r="C2840" s="76"/>
      <c r="D2840" s="76"/>
      <c r="E2840" s="77"/>
    </row>
    <row r="2841" spans="1:5" ht="30" customHeight="1" x14ac:dyDescent="0.3">
      <c r="A2841" s="3" t="str">
        <f>C2841&amp;COUNTIF($C$5:C2841,C2841)</f>
        <v>0</v>
      </c>
      <c r="B2841" s="78">
        <v>2837</v>
      </c>
      <c r="C2841" s="76"/>
      <c r="D2841" s="76"/>
      <c r="E2841" s="77"/>
    </row>
    <row r="2842" spans="1:5" ht="30" customHeight="1" x14ac:dyDescent="0.3">
      <c r="A2842" s="3" t="str">
        <f>C2842&amp;COUNTIF($C$5:C2842,C2842)</f>
        <v>0</v>
      </c>
      <c r="B2842" s="78">
        <v>2838</v>
      </c>
      <c r="C2842" s="76"/>
      <c r="D2842" s="76"/>
      <c r="E2842" s="77"/>
    </row>
    <row r="2843" spans="1:5" ht="30" customHeight="1" x14ac:dyDescent="0.3">
      <c r="A2843" s="3" t="str">
        <f>C2843&amp;COUNTIF($C$5:C2843,C2843)</f>
        <v>0</v>
      </c>
      <c r="B2843" s="78">
        <v>2839</v>
      </c>
      <c r="C2843" s="76"/>
      <c r="D2843" s="76"/>
      <c r="E2843" s="77"/>
    </row>
    <row r="2844" spans="1:5" ht="30" customHeight="1" x14ac:dyDescent="0.3">
      <c r="A2844" s="3" t="str">
        <f>C2844&amp;COUNTIF($C$5:C2844,C2844)</f>
        <v>0</v>
      </c>
      <c r="B2844" s="78">
        <v>2840</v>
      </c>
      <c r="C2844" s="76"/>
      <c r="D2844" s="76"/>
      <c r="E2844" s="77"/>
    </row>
    <row r="2845" spans="1:5" ht="30" customHeight="1" x14ac:dyDescent="0.3">
      <c r="A2845" s="3" t="str">
        <f>C2845&amp;COUNTIF($C$5:C2845,C2845)</f>
        <v>0</v>
      </c>
      <c r="B2845" s="78">
        <v>2841</v>
      </c>
      <c r="C2845" s="76"/>
      <c r="D2845" s="76"/>
      <c r="E2845" s="77"/>
    </row>
    <row r="2846" spans="1:5" ht="30" customHeight="1" x14ac:dyDescent="0.3">
      <c r="A2846" s="3" t="str">
        <f>C2846&amp;COUNTIF($C$5:C2846,C2846)</f>
        <v>0</v>
      </c>
      <c r="B2846" s="78">
        <v>2842</v>
      </c>
      <c r="C2846" s="76"/>
      <c r="D2846" s="76"/>
      <c r="E2846" s="77"/>
    </row>
    <row r="2847" spans="1:5" ht="30" customHeight="1" x14ac:dyDescent="0.3">
      <c r="A2847" s="3" t="str">
        <f>C2847&amp;COUNTIF($C$5:C2847,C2847)</f>
        <v>0</v>
      </c>
      <c r="B2847" s="78">
        <v>2843</v>
      </c>
      <c r="C2847" s="76"/>
      <c r="D2847" s="76"/>
      <c r="E2847" s="77"/>
    </row>
    <row r="2848" spans="1:5" ht="30" customHeight="1" x14ac:dyDescent="0.3">
      <c r="A2848" s="3" t="str">
        <f>C2848&amp;COUNTIF($C$5:C2848,C2848)</f>
        <v>0</v>
      </c>
      <c r="B2848" s="78">
        <v>2844</v>
      </c>
      <c r="C2848" s="76"/>
      <c r="D2848" s="76"/>
      <c r="E2848" s="77"/>
    </row>
    <row r="2849" spans="1:5" ht="30" customHeight="1" x14ac:dyDescent="0.3">
      <c r="A2849" s="3" t="str">
        <f>C2849&amp;COUNTIF($C$5:C2849,C2849)</f>
        <v>0</v>
      </c>
      <c r="B2849" s="78">
        <v>2845</v>
      </c>
      <c r="C2849" s="76"/>
      <c r="D2849" s="76"/>
      <c r="E2849" s="77"/>
    </row>
    <row r="2850" spans="1:5" ht="30" customHeight="1" x14ac:dyDescent="0.3">
      <c r="A2850" s="3" t="str">
        <f>C2850&amp;COUNTIF($C$5:C2850,C2850)</f>
        <v>0</v>
      </c>
      <c r="B2850" s="78">
        <v>2846</v>
      </c>
      <c r="C2850" s="76"/>
      <c r="D2850" s="76"/>
      <c r="E2850" s="77"/>
    </row>
    <row r="2851" spans="1:5" ht="30" customHeight="1" x14ac:dyDescent="0.3">
      <c r="A2851" s="3" t="str">
        <f>C2851&amp;COUNTIF($C$5:C2851,C2851)</f>
        <v>0</v>
      </c>
      <c r="B2851" s="78">
        <v>2847</v>
      </c>
      <c r="C2851" s="76"/>
      <c r="D2851" s="76"/>
      <c r="E2851" s="77"/>
    </row>
    <row r="2852" spans="1:5" ht="30" customHeight="1" x14ac:dyDescent="0.3">
      <c r="A2852" s="3" t="str">
        <f>C2852&amp;COUNTIF($C$5:C2852,C2852)</f>
        <v>0</v>
      </c>
      <c r="B2852" s="78">
        <v>2848</v>
      </c>
      <c r="C2852" s="76"/>
      <c r="D2852" s="76"/>
      <c r="E2852" s="77"/>
    </row>
    <row r="2853" spans="1:5" ht="30" customHeight="1" x14ac:dyDescent="0.3">
      <c r="A2853" s="3" t="str">
        <f>C2853&amp;COUNTIF($C$5:C2853,C2853)</f>
        <v>0</v>
      </c>
      <c r="B2853" s="78">
        <v>2849</v>
      </c>
      <c r="C2853" s="76"/>
      <c r="D2853" s="76"/>
      <c r="E2853" s="77"/>
    </row>
    <row r="2854" spans="1:5" ht="30" customHeight="1" x14ac:dyDescent="0.3">
      <c r="A2854" s="3" t="str">
        <f>C2854&amp;COUNTIF($C$5:C2854,C2854)</f>
        <v>0</v>
      </c>
      <c r="B2854" s="78">
        <v>2850</v>
      </c>
      <c r="C2854" s="76"/>
      <c r="D2854" s="76"/>
      <c r="E2854" s="77"/>
    </row>
    <row r="2855" spans="1:5" ht="30" customHeight="1" x14ac:dyDescent="0.3">
      <c r="A2855" s="3" t="str">
        <f>C2855&amp;COUNTIF($C$5:C2855,C2855)</f>
        <v>0</v>
      </c>
      <c r="B2855" s="78">
        <v>2851</v>
      </c>
      <c r="C2855" s="76"/>
      <c r="D2855" s="76"/>
      <c r="E2855" s="77"/>
    </row>
    <row r="2856" spans="1:5" ht="30" customHeight="1" x14ac:dyDescent="0.3">
      <c r="A2856" s="3" t="str">
        <f>C2856&amp;COUNTIF($C$5:C2856,C2856)</f>
        <v>0</v>
      </c>
      <c r="B2856" s="78">
        <v>2852</v>
      </c>
      <c r="C2856" s="76"/>
      <c r="D2856" s="76"/>
      <c r="E2856" s="77"/>
    </row>
    <row r="2857" spans="1:5" ht="30" customHeight="1" x14ac:dyDescent="0.3">
      <c r="A2857" s="3" t="str">
        <f>C2857&amp;COUNTIF($C$5:C2857,C2857)</f>
        <v>0</v>
      </c>
      <c r="B2857" s="78">
        <v>2853</v>
      </c>
      <c r="C2857" s="76"/>
      <c r="D2857" s="76"/>
      <c r="E2857" s="77"/>
    </row>
    <row r="2858" spans="1:5" ht="30" customHeight="1" x14ac:dyDescent="0.3">
      <c r="A2858" s="3" t="str">
        <f>C2858&amp;COUNTIF($C$5:C2858,C2858)</f>
        <v>0</v>
      </c>
      <c r="B2858" s="78">
        <v>2854</v>
      </c>
      <c r="C2858" s="76"/>
      <c r="D2858" s="76"/>
      <c r="E2858" s="77"/>
    </row>
    <row r="2859" spans="1:5" ht="30" customHeight="1" x14ac:dyDescent="0.3">
      <c r="A2859" s="3" t="str">
        <f>C2859&amp;COUNTIF($C$5:C2859,C2859)</f>
        <v>0</v>
      </c>
      <c r="B2859" s="78">
        <v>2855</v>
      </c>
      <c r="C2859" s="76"/>
      <c r="D2859" s="76"/>
      <c r="E2859" s="77"/>
    </row>
    <row r="2860" spans="1:5" ht="30" customHeight="1" x14ac:dyDescent="0.3">
      <c r="A2860" s="3" t="str">
        <f>C2860&amp;COUNTIF($C$5:C2860,C2860)</f>
        <v>0</v>
      </c>
      <c r="B2860" s="78">
        <v>2856</v>
      </c>
      <c r="C2860" s="76"/>
      <c r="D2860" s="76"/>
      <c r="E2860" s="77"/>
    </row>
    <row r="2861" spans="1:5" ht="30" customHeight="1" x14ac:dyDescent="0.3">
      <c r="A2861" s="3" t="str">
        <f>C2861&amp;COUNTIF($C$5:C2861,C2861)</f>
        <v>0</v>
      </c>
      <c r="B2861" s="78">
        <v>2857</v>
      </c>
      <c r="C2861" s="76"/>
      <c r="D2861" s="76"/>
      <c r="E2861" s="77"/>
    </row>
    <row r="2862" spans="1:5" ht="30" customHeight="1" x14ac:dyDescent="0.3">
      <c r="A2862" s="3" t="str">
        <f>C2862&amp;COUNTIF($C$5:C2862,C2862)</f>
        <v>0</v>
      </c>
      <c r="B2862" s="78">
        <v>2858</v>
      </c>
      <c r="C2862" s="76"/>
      <c r="D2862" s="76"/>
      <c r="E2862" s="77"/>
    </row>
    <row r="2863" spans="1:5" ht="30" customHeight="1" x14ac:dyDescent="0.3">
      <c r="A2863" s="3" t="str">
        <f>C2863&amp;COUNTIF($C$5:C2863,C2863)</f>
        <v>0</v>
      </c>
      <c r="B2863" s="78">
        <v>2859</v>
      </c>
      <c r="C2863" s="76"/>
      <c r="D2863" s="76"/>
      <c r="E2863" s="77"/>
    </row>
    <row r="2864" spans="1:5" ht="30" customHeight="1" x14ac:dyDescent="0.3">
      <c r="A2864" s="3" t="str">
        <f>C2864&amp;COUNTIF($C$5:C2864,C2864)</f>
        <v>0</v>
      </c>
      <c r="B2864" s="78">
        <v>2860</v>
      </c>
      <c r="C2864" s="76"/>
      <c r="D2864" s="76"/>
      <c r="E2864" s="77"/>
    </row>
    <row r="2865" spans="1:5" ht="30" customHeight="1" x14ac:dyDescent="0.3">
      <c r="A2865" s="3" t="str">
        <f>C2865&amp;COUNTIF($C$5:C2865,C2865)</f>
        <v>0</v>
      </c>
      <c r="B2865" s="78">
        <v>2861</v>
      </c>
      <c r="C2865" s="76"/>
      <c r="D2865" s="76"/>
      <c r="E2865" s="77"/>
    </row>
    <row r="2866" spans="1:5" ht="30" customHeight="1" x14ac:dyDescent="0.3">
      <c r="A2866" s="3" t="str">
        <f>C2866&amp;COUNTIF($C$5:C2866,C2866)</f>
        <v>0</v>
      </c>
      <c r="B2866" s="78">
        <v>2862</v>
      </c>
      <c r="C2866" s="76"/>
      <c r="D2866" s="76"/>
      <c r="E2866" s="77"/>
    </row>
    <row r="2867" spans="1:5" ht="30" customHeight="1" x14ac:dyDescent="0.3">
      <c r="A2867" s="3" t="str">
        <f>C2867&amp;COUNTIF($C$5:C2867,C2867)</f>
        <v>0</v>
      </c>
      <c r="B2867" s="78">
        <v>2863</v>
      </c>
      <c r="C2867" s="76"/>
      <c r="D2867" s="76"/>
      <c r="E2867" s="77"/>
    </row>
    <row r="2868" spans="1:5" ht="30" customHeight="1" x14ac:dyDescent="0.3">
      <c r="A2868" s="3" t="str">
        <f>C2868&amp;COUNTIF($C$5:C2868,C2868)</f>
        <v>0</v>
      </c>
      <c r="B2868" s="78">
        <v>2864</v>
      </c>
      <c r="C2868" s="76"/>
      <c r="D2868" s="76"/>
      <c r="E2868" s="77"/>
    </row>
    <row r="2869" spans="1:5" ht="30" customHeight="1" x14ac:dyDescent="0.3">
      <c r="A2869" s="3" t="str">
        <f>C2869&amp;COUNTIF($C$5:C2869,C2869)</f>
        <v>0</v>
      </c>
      <c r="B2869" s="78">
        <v>2865</v>
      </c>
      <c r="C2869" s="76"/>
      <c r="D2869" s="76"/>
      <c r="E2869" s="77"/>
    </row>
    <row r="2870" spans="1:5" ht="30" customHeight="1" x14ac:dyDescent="0.3">
      <c r="A2870" s="3" t="str">
        <f>C2870&amp;COUNTIF($C$5:C2870,C2870)</f>
        <v>0</v>
      </c>
      <c r="B2870" s="78">
        <v>2866</v>
      </c>
      <c r="C2870" s="76"/>
      <c r="D2870" s="76"/>
      <c r="E2870" s="77"/>
    </row>
    <row r="2871" spans="1:5" ht="30" customHeight="1" x14ac:dyDescent="0.3">
      <c r="A2871" s="3" t="str">
        <f>C2871&amp;COUNTIF($C$5:C2871,C2871)</f>
        <v>0</v>
      </c>
      <c r="B2871" s="78">
        <v>2867</v>
      </c>
      <c r="C2871" s="76"/>
      <c r="D2871" s="76"/>
      <c r="E2871" s="77"/>
    </row>
    <row r="2872" spans="1:5" ht="30" customHeight="1" x14ac:dyDescent="0.3">
      <c r="A2872" s="3" t="str">
        <f>C2872&amp;COUNTIF($C$5:C2872,C2872)</f>
        <v>0</v>
      </c>
      <c r="B2872" s="78">
        <v>2868</v>
      </c>
      <c r="C2872" s="76"/>
      <c r="D2872" s="76"/>
      <c r="E2872" s="77"/>
    </row>
    <row r="2873" spans="1:5" ht="30" customHeight="1" x14ac:dyDescent="0.3">
      <c r="A2873" s="3" t="str">
        <f>C2873&amp;COUNTIF($C$5:C2873,C2873)</f>
        <v>0</v>
      </c>
      <c r="B2873" s="78">
        <v>2869</v>
      </c>
      <c r="C2873" s="76"/>
      <c r="D2873" s="76"/>
      <c r="E2873" s="77"/>
    </row>
    <row r="2874" spans="1:5" ht="30" customHeight="1" x14ac:dyDescent="0.3">
      <c r="A2874" s="3" t="str">
        <f>C2874&amp;COUNTIF($C$5:C2874,C2874)</f>
        <v>0</v>
      </c>
      <c r="B2874" s="78">
        <v>2870</v>
      </c>
      <c r="C2874" s="76"/>
      <c r="D2874" s="76"/>
      <c r="E2874" s="77"/>
    </row>
    <row r="2875" spans="1:5" ht="30" customHeight="1" x14ac:dyDescent="0.3">
      <c r="A2875" s="3" t="str">
        <f>C2875&amp;COUNTIF($C$5:C2875,C2875)</f>
        <v>0</v>
      </c>
      <c r="B2875" s="78">
        <v>2871</v>
      </c>
      <c r="C2875" s="76"/>
      <c r="D2875" s="76"/>
      <c r="E2875" s="77"/>
    </row>
    <row r="2876" spans="1:5" ht="30" customHeight="1" x14ac:dyDescent="0.3">
      <c r="A2876" s="3" t="str">
        <f>C2876&amp;COUNTIF($C$5:C2876,C2876)</f>
        <v>0</v>
      </c>
      <c r="B2876" s="78">
        <v>2872</v>
      </c>
      <c r="C2876" s="76"/>
      <c r="D2876" s="76"/>
      <c r="E2876" s="77"/>
    </row>
    <row r="2877" spans="1:5" ht="30" customHeight="1" x14ac:dyDescent="0.3">
      <c r="A2877" s="3" t="str">
        <f>C2877&amp;COUNTIF($C$5:C2877,C2877)</f>
        <v>0</v>
      </c>
      <c r="B2877" s="78">
        <v>2873</v>
      </c>
      <c r="C2877" s="76"/>
      <c r="D2877" s="76"/>
      <c r="E2877" s="77"/>
    </row>
    <row r="2878" spans="1:5" ht="30" customHeight="1" x14ac:dyDescent="0.3">
      <c r="A2878" s="3" t="str">
        <f>C2878&amp;COUNTIF($C$5:C2878,C2878)</f>
        <v>0</v>
      </c>
      <c r="B2878" s="78">
        <v>2874</v>
      </c>
      <c r="C2878" s="76"/>
      <c r="D2878" s="76"/>
      <c r="E2878" s="77"/>
    </row>
    <row r="2879" spans="1:5" ht="30" customHeight="1" x14ac:dyDescent="0.3">
      <c r="A2879" s="3" t="str">
        <f>C2879&amp;COUNTIF($C$5:C2879,C2879)</f>
        <v>0</v>
      </c>
      <c r="B2879" s="78">
        <v>2875</v>
      </c>
      <c r="C2879" s="76"/>
      <c r="D2879" s="76"/>
      <c r="E2879" s="77"/>
    </row>
    <row r="2880" spans="1:5" ht="30" customHeight="1" x14ac:dyDescent="0.3">
      <c r="A2880" s="3" t="str">
        <f>C2880&amp;COUNTIF($C$5:C2880,C2880)</f>
        <v>0</v>
      </c>
      <c r="B2880" s="78">
        <v>2876</v>
      </c>
      <c r="C2880" s="76"/>
      <c r="D2880" s="76"/>
      <c r="E2880" s="77"/>
    </row>
    <row r="2881" spans="1:5" ht="30" customHeight="1" x14ac:dyDescent="0.3">
      <c r="A2881" s="3" t="str">
        <f>C2881&amp;COUNTIF($C$5:C2881,C2881)</f>
        <v>0</v>
      </c>
      <c r="B2881" s="78">
        <v>2877</v>
      </c>
      <c r="C2881" s="76"/>
      <c r="D2881" s="76"/>
      <c r="E2881" s="77"/>
    </row>
    <row r="2882" spans="1:5" ht="30" customHeight="1" x14ac:dyDescent="0.3">
      <c r="A2882" s="3" t="str">
        <f>C2882&amp;COUNTIF($C$5:C2882,C2882)</f>
        <v>0</v>
      </c>
      <c r="B2882" s="78">
        <v>2878</v>
      </c>
      <c r="C2882" s="76"/>
      <c r="D2882" s="76"/>
      <c r="E2882" s="77"/>
    </row>
    <row r="2883" spans="1:5" ht="30" customHeight="1" x14ac:dyDescent="0.3">
      <c r="A2883" s="3" t="str">
        <f>C2883&amp;COUNTIF($C$5:C2883,C2883)</f>
        <v>0</v>
      </c>
      <c r="B2883" s="78">
        <v>2879</v>
      </c>
      <c r="C2883" s="76"/>
      <c r="D2883" s="76"/>
      <c r="E2883" s="77"/>
    </row>
    <row r="2884" spans="1:5" ht="30" customHeight="1" x14ac:dyDescent="0.3">
      <c r="A2884" s="3" t="str">
        <f>C2884&amp;COUNTIF($C$5:C2884,C2884)</f>
        <v>0</v>
      </c>
      <c r="B2884" s="78">
        <v>2880</v>
      </c>
      <c r="C2884" s="76"/>
      <c r="D2884" s="76"/>
      <c r="E2884" s="77"/>
    </row>
    <row r="2885" spans="1:5" ht="30" customHeight="1" x14ac:dyDescent="0.3">
      <c r="A2885" s="3" t="str">
        <f>C2885&amp;COUNTIF($C$5:C2885,C2885)</f>
        <v>0</v>
      </c>
      <c r="B2885" s="78">
        <v>2881</v>
      </c>
      <c r="C2885" s="76"/>
      <c r="D2885" s="76"/>
      <c r="E2885" s="77"/>
    </row>
    <row r="2886" spans="1:5" ht="30" customHeight="1" x14ac:dyDescent="0.3">
      <c r="A2886" s="3" t="str">
        <f>C2886&amp;COUNTIF($C$5:C2886,C2886)</f>
        <v>0</v>
      </c>
      <c r="B2886" s="78">
        <v>2882</v>
      </c>
      <c r="C2886" s="76"/>
      <c r="D2886" s="76"/>
      <c r="E2886" s="77"/>
    </row>
    <row r="2887" spans="1:5" ht="30" customHeight="1" x14ac:dyDescent="0.3">
      <c r="A2887" s="3" t="str">
        <f>C2887&amp;COUNTIF($C$5:C2887,C2887)</f>
        <v>0</v>
      </c>
      <c r="B2887" s="78">
        <v>2883</v>
      </c>
      <c r="C2887" s="76"/>
      <c r="D2887" s="76"/>
      <c r="E2887" s="77"/>
    </row>
    <row r="2888" spans="1:5" ht="30" customHeight="1" x14ac:dyDescent="0.3">
      <c r="A2888" s="3" t="str">
        <f>C2888&amp;COUNTIF($C$5:C2888,C2888)</f>
        <v>0</v>
      </c>
      <c r="B2888" s="78">
        <v>2884</v>
      </c>
      <c r="C2888" s="76"/>
      <c r="D2888" s="76"/>
      <c r="E2888" s="77"/>
    </row>
    <row r="2889" spans="1:5" ht="30" customHeight="1" x14ac:dyDescent="0.3">
      <c r="A2889" s="3" t="str">
        <f>C2889&amp;COUNTIF($C$5:C2889,C2889)</f>
        <v>0</v>
      </c>
      <c r="B2889" s="78">
        <v>2885</v>
      </c>
      <c r="C2889" s="76"/>
      <c r="D2889" s="76"/>
      <c r="E2889" s="77"/>
    </row>
    <row r="2890" spans="1:5" ht="30" customHeight="1" x14ac:dyDescent="0.3">
      <c r="A2890" s="3" t="str">
        <f>C2890&amp;COUNTIF($C$5:C2890,C2890)</f>
        <v>0</v>
      </c>
      <c r="B2890" s="78">
        <v>2886</v>
      </c>
      <c r="C2890" s="76"/>
      <c r="D2890" s="76"/>
      <c r="E2890" s="77"/>
    </row>
    <row r="2891" spans="1:5" ht="30" customHeight="1" x14ac:dyDescent="0.3">
      <c r="A2891" s="3" t="str">
        <f>C2891&amp;COUNTIF($C$5:C2891,C2891)</f>
        <v>0</v>
      </c>
      <c r="B2891" s="78">
        <v>2887</v>
      </c>
      <c r="C2891" s="76"/>
      <c r="D2891" s="76"/>
      <c r="E2891" s="77"/>
    </row>
    <row r="2892" spans="1:5" ht="30" customHeight="1" x14ac:dyDescent="0.3">
      <c r="A2892" s="3" t="str">
        <f>C2892&amp;COUNTIF($C$5:C2892,C2892)</f>
        <v>0</v>
      </c>
      <c r="B2892" s="78">
        <v>2888</v>
      </c>
      <c r="C2892" s="76"/>
      <c r="D2892" s="76"/>
      <c r="E2892" s="77"/>
    </row>
    <row r="2893" spans="1:5" ht="30" customHeight="1" x14ac:dyDescent="0.3">
      <c r="A2893" s="3" t="str">
        <f>C2893&amp;COUNTIF($C$5:C2893,C2893)</f>
        <v>0</v>
      </c>
      <c r="B2893" s="78">
        <v>2889</v>
      </c>
      <c r="C2893" s="76"/>
      <c r="D2893" s="76"/>
      <c r="E2893" s="77"/>
    </row>
    <row r="2894" spans="1:5" ht="30" customHeight="1" x14ac:dyDescent="0.3">
      <c r="A2894" s="3" t="str">
        <f>C2894&amp;COUNTIF($C$5:C2894,C2894)</f>
        <v>0</v>
      </c>
      <c r="B2894" s="78">
        <v>2890</v>
      </c>
      <c r="C2894" s="76"/>
      <c r="D2894" s="76"/>
      <c r="E2894" s="77"/>
    </row>
    <row r="2895" spans="1:5" ht="30" customHeight="1" x14ac:dyDescent="0.3">
      <c r="A2895" s="3" t="str">
        <f>C2895&amp;COUNTIF($C$5:C2895,C2895)</f>
        <v>0</v>
      </c>
      <c r="B2895" s="78">
        <v>2891</v>
      </c>
      <c r="C2895" s="76"/>
      <c r="D2895" s="76"/>
      <c r="E2895" s="77"/>
    </row>
    <row r="2896" spans="1:5" ht="30" customHeight="1" x14ac:dyDescent="0.3">
      <c r="A2896" s="3" t="str">
        <f>C2896&amp;COUNTIF($C$5:C2896,C2896)</f>
        <v>0</v>
      </c>
      <c r="B2896" s="78">
        <v>2892</v>
      </c>
      <c r="C2896" s="76"/>
      <c r="D2896" s="76"/>
      <c r="E2896" s="77"/>
    </row>
    <row r="2897" spans="1:5" ht="30" customHeight="1" x14ac:dyDescent="0.3">
      <c r="A2897" s="3" t="str">
        <f>C2897&amp;COUNTIF($C$5:C2897,C2897)</f>
        <v>0</v>
      </c>
      <c r="B2897" s="78">
        <v>2893</v>
      </c>
      <c r="C2897" s="76"/>
      <c r="D2897" s="76"/>
      <c r="E2897" s="77"/>
    </row>
    <row r="2898" spans="1:5" ht="30" customHeight="1" x14ac:dyDescent="0.3">
      <c r="A2898" s="3" t="str">
        <f>C2898&amp;COUNTIF($C$5:C2898,C2898)</f>
        <v>0</v>
      </c>
      <c r="B2898" s="78">
        <v>2894</v>
      </c>
      <c r="C2898" s="76"/>
      <c r="D2898" s="76"/>
      <c r="E2898" s="77"/>
    </row>
    <row r="2899" spans="1:5" ht="30" customHeight="1" x14ac:dyDescent="0.3">
      <c r="A2899" s="3" t="str">
        <f>C2899&amp;COUNTIF($C$5:C2899,C2899)</f>
        <v>0</v>
      </c>
      <c r="B2899" s="78">
        <v>2895</v>
      </c>
      <c r="C2899" s="76"/>
      <c r="D2899" s="76"/>
      <c r="E2899" s="77"/>
    </row>
    <row r="2900" spans="1:5" ht="30" customHeight="1" x14ac:dyDescent="0.3">
      <c r="A2900" s="3" t="str">
        <f>C2900&amp;COUNTIF($C$5:C2900,C2900)</f>
        <v>0</v>
      </c>
      <c r="B2900" s="78">
        <v>2896</v>
      </c>
      <c r="C2900" s="76"/>
      <c r="D2900" s="76"/>
      <c r="E2900" s="77"/>
    </row>
    <row r="2901" spans="1:5" ht="30" customHeight="1" x14ac:dyDescent="0.3">
      <c r="A2901" s="3" t="str">
        <f>C2901&amp;COUNTIF($C$5:C2901,C2901)</f>
        <v>0</v>
      </c>
      <c r="B2901" s="78">
        <v>2897</v>
      </c>
      <c r="C2901" s="76"/>
      <c r="D2901" s="76"/>
      <c r="E2901" s="77"/>
    </row>
    <row r="2902" spans="1:5" ht="30" customHeight="1" x14ac:dyDescent="0.3">
      <c r="A2902" s="3" t="str">
        <f>C2902&amp;COUNTIF($C$5:C2902,C2902)</f>
        <v>0</v>
      </c>
      <c r="B2902" s="78">
        <v>2898</v>
      </c>
      <c r="C2902" s="76"/>
      <c r="D2902" s="76"/>
      <c r="E2902" s="77"/>
    </row>
    <row r="2903" spans="1:5" ht="30" customHeight="1" x14ac:dyDescent="0.3">
      <c r="A2903" s="3" t="str">
        <f>C2903&amp;COUNTIF($C$5:C2903,C2903)</f>
        <v>0</v>
      </c>
      <c r="B2903" s="78">
        <v>2899</v>
      </c>
      <c r="C2903" s="76"/>
      <c r="D2903" s="76"/>
      <c r="E2903" s="77"/>
    </row>
    <row r="2904" spans="1:5" ht="30" customHeight="1" x14ac:dyDescent="0.3">
      <c r="A2904" s="3" t="str">
        <f>C2904&amp;COUNTIF($C$5:C2904,C2904)</f>
        <v>0</v>
      </c>
      <c r="B2904" s="78">
        <v>2900</v>
      </c>
      <c r="C2904" s="76"/>
      <c r="D2904" s="76"/>
      <c r="E2904" s="77"/>
    </row>
    <row r="2905" spans="1:5" ht="30" customHeight="1" x14ac:dyDescent="0.3">
      <c r="A2905" s="3" t="str">
        <f>C2905&amp;COUNTIF($C$5:C2905,C2905)</f>
        <v>0</v>
      </c>
      <c r="B2905" s="78">
        <v>2901</v>
      </c>
      <c r="C2905" s="76"/>
      <c r="D2905" s="76"/>
      <c r="E2905" s="77"/>
    </row>
    <row r="2906" spans="1:5" ht="30" customHeight="1" x14ac:dyDescent="0.3">
      <c r="A2906" s="3" t="str">
        <f>C2906&amp;COUNTIF($C$5:C2906,C2906)</f>
        <v>0</v>
      </c>
      <c r="B2906" s="78">
        <v>2902</v>
      </c>
      <c r="C2906" s="76"/>
      <c r="D2906" s="76"/>
      <c r="E2906" s="77"/>
    </row>
    <row r="2907" spans="1:5" ht="30" customHeight="1" x14ac:dyDescent="0.3">
      <c r="A2907" s="3" t="str">
        <f>C2907&amp;COUNTIF($C$5:C2907,C2907)</f>
        <v>0</v>
      </c>
      <c r="B2907" s="78">
        <v>2903</v>
      </c>
      <c r="C2907" s="76"/>
      <c r="D2907" s="76"/>
      <c r="E2907" s="77"/>
    </row>
    <row r="2908" spans="1:5" ht="30" customHeight="1" x14ac:dyDescent="0.3">
      <c r="A2908" s="3" t="str">
        <f>C2908&amp;COUNTIF($C$5:C2908,C2908)</f>
        <v>0</v>
      </c>
      <c r="B2908" s="78">
        <v>2904</v>
      </c>
      <c r="C2908" s="76"/>
      <c r="D2908" s="76"/>
      <c r="E2908" s="77"/>
    </row>
    <row r="2909" spans="1:5" ht="30" customHeight="1" x14ac:dyDescent="0.3">
      <c r="A2909" s="3" t="str">
        <f>C2909&amp;COUNTIF($C$5:C2909,C2909)</f>
        <v>0</v>
      </c>
      <c r="B2909" s="78">
        <v>2905</v>
      </c>
      <c r="C2909" s="76"/>
      <c r="D2909" s="76"/>
      <c r="E2909" s="77"/>
    </row>
    <row r="2910" spans="1:5" ht="30" customHeight="1" x14ac:dyDescent="0.3">
      <c r="A2910" s="3" t="str">
        <f>C2910&amp;COUNTIF($C$5:C2910,C2910)</f>
        <v>0</v>
      </c>
      <c r="B2910" s="78">
        <v>2906</v>
      </c>
      <c r="C2910" s="76"/>
      <c r="D2910" s="76"/>
      <c r="E2910" s="77"/>
    </row>
    <row r="2911" spans="1:5" ht="30" customHeight="1" x14ac:dyDescent="0.3">
      <c r="A2911" s="3" t="str">
        <f>C2911&amp;COUNTIF($C$5:C2911,C2911)</f>
        <v>0</v>
      </c>
      <c r="B2911" s="78">
        <v>2907</v>
      </c>
      <c r="C2911" s="76"/>
      <c r="D2911" s="76"/>
      <c r="E2911" s="77"/>
    </row>
    <row r="2912" spans="1:5" ht="30" customHeight="1" x14ac:dyDescent="0.3">
      <c r="A2912" s="3" t="str">
        <f>C2912&amp;COUNTIF($C$5:C2912,C2912)</f>
        <v>0</v>
      </c>
      <c r="B2912" s="78">
        <v>2908</v>
      </c>
      <c r="C2912" s="76"/>
      <c r="D2912" s="76"/>
      <c r="E2912" s="77"/>
    </row>
    <row r="2913" spans="1:5" ht="30" customHeight="1" x14ac:dyDescent="0.3">
      <c r="A2913" s="3" t="str">
        <f>C2913&amp;COUNTIF($C$5:C2913,C2913)</f>
        <v>0</v>
      </c>
      <c r="B2913" s="78">
        <v>2909</v>
      </c>
      <c r="C2913" s="76"/>
      <c r="D2913" s="76"/>
      <c r="E2913" s="77"/>
    </row>
    <row r="2914" spans="1:5" ht="30" customHeight="1" x14ac:dyDescent="0.3">
      <c r="A2914" s="3" t="str">
        <f>C2914&amp;COUNTIF($C$5:C2914,C2914)</f>
        <v>0</v>
      </c>
      <c r="B2914" s="78">
        <v>2910</v>
      </c>
      <c r="C2914" s="76"/>
      <c r="D2914" s="76"/>
      <c r="E2914" s="77"/>
    </row>
    <row r="2915" spans="1:5" ht="30" customHeight="1" x14ac:dyDescent="0.3">
      <c r="A2915" s="3" t="str">
        <f>C2915&amp;COUNTIF($C$5:C2915,C2915)</f>
        <v>0</v>
      </c>
      <c r="B2915" s="78">
        <v>2911</v>
      </c>
      <c r="C2915" s="76"/>
      <c r="D2915" s="76"/>
      <c r="E2915" s="77"/>
    </row>
    <row r="2916" spans="1:5" ht="30" customHeight="1" x14ac:dyDescent="0.3">
      <c r="A2916" s="3" t="str">
        <f>C2916&amp;COUNTIF($C$5:C2916,C2916)</f>
        <v>0</v>
      </c>
      <c r="B2916" s="78">
        <v>2912</v>
      </c>
      <c r="C2916" s="76"/>
      <c r="D2916" s="76"/>
      <c r="E2916" s="77"/>
    </row>
    <row r="2917" spans="1:5" ht="30" customHeight="1" x14ac:dyDescent="0.3">
      <c r="A2917" s="3" t="str">
        <f>C2917&amp;COUNTIF($C$5:C2917,C2917)</f>
        <v>0</v>
      </c>
      <c r="B2917" s="78">
        <v>2913</v>
      </c>
      <c r="C2917" s="76"/>
      <c r="D2917" s="76"/>
      <c r="E2917" s="77"/>
    </row>
    <row r="2918" spans="1:5" ht="30" customHeight="1" x14ac:dyDescent="0.3">
      <c r="A2918" s="3" t="str">
        <f>C2918&amp;COUNTIF($C$5:C2918,C2918)</f>
        <v>0</v>
      </c>
      <c r="B2918" s="78">
        <v>2914</v>
      </c>
      <c r="C2918" s="76"/>
      <c r="D2918" s="76"/>
      <c r="E2918" s="77"/>
    </row>
    <row r="2919" spans="1:5" ht="30" customHeight="1" x14ac:dyDescent="0.3">
      <c r="A2919" s="3" t="str">
        <f>C2919&amp;COUNTIF($C$5:C2919,C2919)</f>
        <v>0</v>
      </c>
      <c r="B2919" s="78">
        <v>2915</v>
      </c>
      <c r="C2919" s="76"/>
      <c r="D2919" s="76"/>
      <c r="E2919" s="77"/>
    </row>
    <row r="2920" spans="1:5" ht="30" customHeight="1" x14ac:dyDescent="0.3">
      <c r="A2920" s="3" t="str">
        <f>C2920&amp;COUNTIF($C$5:C2920,C2920)</f>
        <v>0</v>
      </c>
      <c r="B2920" s="78">
        <v>2916</v>
      </c>
      <c r="C2920" s="76"/>
      <c r="D2920" s="76"/>
      <c r="E2920" s="77"/>
    </row>
    <row r="2921" spans="1:5" ht="30" customHeight="1" x14ac:dyDescent="0.3">
      <c r="A2921" s="3" t="str">
        <f>C2921&amp;COUNTIF($C$5:C2921,C2921)</f>
        <v>0</v>
      </c>
      <c r="B2921" s="78">
        <v>2917</v>
      </c>
      <c r="C2921" s="76"/>
      <c r="D2921" s="76"/>
      <c r="E2921" s="77"/>
    </row>
    <row r="2922" spans="1:5" ht="30" customHeight="1" x14ac:dyDescent="0.3">
      <c r="A2922" s="3" t="str">
        <f>C2922&amp;COUNTIF($C$5:C2922,C2922)</f>
        <v>0</v>
      </c>
      <c r="B2922" s="78">
        <v>2918</v>
      </c>
      <c r="C2922" s="76"/>
      <c r="D2922" s="76"/>
      <c r="E2922" s="77"/>
    </row>
    <row r="2923" spans="1:5" ht="30" customHeight="1" x14ac:dyDescent="0.3">
      <c r="A2923" s="3" t="str">
        <f>C2923&amp;COUNTIF($C$5:C2923,C2923)</f>
        <v>0</v>
      </c>
      <c r="B2923" s="78">
        <v>2919</v>
      </c>
      <c r="C2923" s="76"/>
      <c r="D2923" s="76"/>
      <c r="E2923" s="77"/>
    </row>
    <row r="2924" spans="1:5" ht="30" customHeight="1" x14ac:dyDescent="0.3">
      <c r="A2924" s="3" t="str">
        <f>C2924&amp;COUNTIF($C$5:C2924,C2924)</f>
        <v>0</v>
      </c>
      <c r="B2924" s="78">
        <v>2920</v>
      </c>
      <c r="C2924" s="76"/>
      <c r="D2924" s="76"/>
      <c r="E2924" s="77"/>
    </row>
    <row r="2925" spans="1:5" ht="30" customHeight="1" x14ac:dyDescent="0.3">
      <c r="A2925" s="3" t="str">
        <f>C2925&amp;COUNTIF($C$5:C2925,C2925)</f>
        <v>0</v>
      </c>
      <c r="B2925" s="78">
        <v>2921</v>
      </c>
      <c r="C2925" s="76"/>
      <c r="D2925" s="76"/>
      <c r="E2925" s="77"/>
    </row>
    <row r="2926" spans="1:5" ht="30" customHeight="1" x14ac:dyDescent="0.3">
      <c r="A2926" s="3" t="str">
        <f>C2926&amp;COUNTIF($C$5:C2926,C2926)</f>
        <v>0</v>
      </c>
      <c r="B2926" s="78">
        <v>2922</v>
      </c>
      <c r="C2926" s="76"/>
      <c r="D2926" s="76"/>
      <c r="E2926" s="77"/>
    </row>
    <row r="2927" spans="1:5" ht="30" customHeight="1" x14ac:dyDescent="0.3">
      <c r="A2927" s="3" t="str">
        <f>C2927&amp;COUNTIF($C$5:C2927,C2927)</f>
        <v>0</v>
      </c>
      <c r="B2927" s="78">
        <v>2923</v>
      </c>
      <c r="C2927" s="76"/>
      <c r="D2927" s="76"/>
      <c r="E2927" s="77"/>
    </row>
    <row r="2928" spans="1:5" ht="30" customHeight="1" x14ac:dyDescent="0.3">
      <c r="A2928" s="3" t="str">
        <f>C2928&amp;COUNTIF($C$5:C2928,C2928)</f>
        <v>0</v>
      </c>
      <c r="B2928" s="78">
        <v>2924</v>
      </c>
      <c r="C2928" s="76"/>
      <c r="D2928" s="76"/>
      <c r="E2928" s="77"/>
    </row>
    <row r="2929" spans="1:5" ht="30" customHeight="1" x14ac:dyDescent="0.3">
      <c r="A2929" s="3" t="str">
        <f>C2929&amp;COUNTIF($C$5:C2929,C2929)</f>
        <v>0</v>
      </c>
      <c r="B2929" s="78">
        <v>2925</v>
      </c>
      <c r="C2929" s="76"/>
      <c r="D2929" s="76"/>
      <c r="E2929" s="77"/>
    </row>
    <row r="2930" spans="1:5" ht="30" customHeight="1" x14ac:dyDescent="0.3">
      <c r="A2930" s="3" t="str">
        <f>C2930&amp;COUNTIF($C$5:C2930,C2930)</f>
        <v>0</v>
      </c>
      <c r="B2930" s="78">
        <v>2926</v>
      </c>
      <c r="C2930" s="76"/>
      <c r="D2930" s="76"/>
      <c r="E2930" s="77"/>
    </row>
    <row r="2931" spans="1:5" ht="30" customHeight="1" x14ac:dyDescent="0.3">
      <c r="A2931" s="3" t="str">
        <f>C2931&amp;COUNTIF($C$5:C2931,C2931)</f>
        <v>0</v>
      </c>
      <c r="B2931" s="78">
        <v>2927</v>
      </c>
      <c r="C2931" s="76"/>
      <c r="D2931" s="76"/>
      <c r="E2931" s="77"/>
    </row>
    <row r="2932" spans="1:5" ht="30" customHeight="1" x14ac:dyDescent="0.3">
      <c r="A2932" s="3" t="str">
        <f>C2932&amp;COUNTIF($C$5:C2932,C2932)</f>
        <v>0</v>
      </c>
      <c r="B2932" s="78">
        <v>2928</v>
      </c>
      <c r="C2932" s="76"/>
      <c r="D2932" s="76"/>
      <c r="E2932" s="77"/>
    </row>
    <row r="2933" spans="1:5" ht="30" customHeight="1" x14ac:dyDescent="0.3">
      <c r="A2933" s="3" t="str">
        <f>C2933&amp;COUNTIF($C$5:C2933,C2933)</f>
        <v>0</v>
      </c>
      <c r="B2933" s="78">
        <v>2929</v>
      </c>
      <c r="C2933" s="76"/>
      <c r="D2933" s="76"/>
      <c r="E2933" s="77"/>
    </row>
    <row r="2934" spans="1:5" ht="30" customHeight="1" x14ac:dyDescent="0.3">
      <c r="A2934" s="3" t="str">
        <f>C2934&amp;COUNTIF($C$5:C2934,C2934)</f>
        <v>0</v>
      </c>
      <c r="B2934" s="78">
        <v>2930</v>
      </c>
      <c r="C2934" s="76"/>
      <c r="D2934" s="76"/>
      <c r="E2934" s="77"/>
    </row>
    <row r="2935" spans="1:5" ht="30" customHeight="1" x14ac:dyDescent="0.3">
      <c r="A2935" s="3" t="str">
        <f>C2935&amp;COUNTIF($C$5:C2935,C2935)</f>
        <v>0</v>
      </c>
      <c r="B2935" s="78">
        <v>2931</v>
      </c>
      <c r="C2935" s="76"/>
      <c r="D2935" s="76"/>
      <c r="E2935" s="77"/>
    </row>
    <row r="2936" spans="1:5" ht="30" customHeight="1" x14ac:dyDescent="0.3">
      <c r="A2936" s="3" t="str">
        <f>C2936&amp;COUNTIF($C$5:C2936,C2936)</f>
        <v>0</v>
      </c>
      <c r="B2936" s="78">
        <v>2932</v>
      </c>
      <c r="C2936" s="76"/>
      <c r="D2936" s="76"/>
      <c r="E2936" s="77"/>
    </row>
    <row r="2937" spans="1:5" ht="30" customHeight="1" x14ac:dyDescent="0.3">
      <c r="A2937" s="3" t="str">
        <f>C2937&amp;COUNTIF($C$5:C2937,C2937)</f>
        <v>0</v>
      </c>
      <c r="B2937" s="78">
        <v>2933</v>
      </c>
      <c r="C2937" s="76"/>
      <c r="D2937" s="76"/>
      <c r="E2937" s="77"/>
    </row>
    <row r="2938" spans="1:5" ht="30" customHeight="1" x14ac:dyDescent="0.3">
      <c r="A2938" s="3" t="str">
        <f>C2938&amp;COUNTIF($C$5:C2938,C2938)</f>
        <v>0</v>
      </c>
      <c r="B2938" s="78">
        <v>2934</v>
      </c>
      <c r="C2938" s="76"/>
      <c r="D2938" s="76"/>
      <c r="E2938" s="77"/>
    </row>
    <row r="2939" spans="1:5" ht="30" customHeight="1" x14ac:dyDescent="0.3">
      <c r="A2939" s="3" t="str">
        <f>C2939&amp;COUNTIF($C$5:C2939,C2939)</f>
        <v>0</v>
      </c>
      <c r="B2939" s="78">
        <v>2935</v>
      </c>
      <c r="C2939" s="76"/>
      <c r="D2939" s="76"/>
      <c r="E2939" s="77"/>
    </row>
    <row r="2940" spans="1:5" ht="30" customHeight="1" x14ac:dyDescent="0.3">
      <c r="A2940" s="3" t="str">
        <f>C2940&amp;COUNTIF($C$5:C2940,C2940)</f>
        <v>0</v>
      </c>
      <c r="B2940" s="78">
        <v>2936</v>
      </c>
      <c r="C2940" s="76"/>
      <c r="D2940" s="76"/>
      <c r="E2940" s="77"/>
    </row>
    <row r="2941" spans="1:5" ht="30" customHeight="1" x14ac:dyDescent="0.3">
      <c r="A2941" s="3" t="str">
        <f>C2941&amp;COUNTIF($C$5:C2941,C2941)</f>
        <v>0</v>
      </c>
      <c r="B2941" s="78">
        <v>2937</v>
      </c>
      <c r="C2941" s="76"/>
      <c r="D2941" s="76"/>
      <c r="E2941" s="77"/>
    </row>
    <row r="2942" spans="1:5" ht="30" customHeight="1" x14ac:dyDescent="0.3">
      <c r="A2942" s="3" t="str">
        <f>C2942&amp;COUNTIF($C$5:C2942,C2942)</f>
        <v>0</v>
      </c>
      <c r="B2942" s="78">
        <v>2938</v>
      </c>
      <c r="C2942" s="76"/>
      <c r="D2942" s="76"/>
      <c r="E2942" s="77"/>
    </row>
    <row r="2943" spans="1:5" ht="30" customHeight="1" x14ac:dyDescent="0.3">
      <c r="A2943" s="3" t="str">
        <f>C2943&amp;COUNTIF($C$5:C2943,C2943)</f>
        <v>0</v>
      </c>
      <c r="B2943" s="78">
        <v>2939</v>
      </c>
      <c r="C2943" s="76"/>
      <c r="D2943" s="76"/>
      <c r="E2943" s="77"/>
    </row>
    <row r="2944" spans="1:5" ht="30" customHeight="1" x14ac:dyDescent="0.3">
      <c r="A2944" s="3" t="str">
        <f>C2944&amp;COUNTIF($C$5:C2944,C2944)</f>
        <v>0</v>
      </c>
      <c r="B2944" s="78">
        <v>2940</v>
      </c>
      <c r="C2944" s="76"/>
      <c r="D2944" s="76"/>
      <c r="E2944" s="77"/>
    </row>
    <row r="2945" spans="1:5" ht="30" customHeight="1" x14ac:dyDescent="0.3">
      <c r="A2945" s="3" t="str">
        <f>C2945&amp;COUNTIF($C$5:C2945,C2945)</f>
        <v>0</v>
      </c>
      <c r="B2945" s="78">
        <v>2941</v>
      </c>
      <c r="C2945" s="76"/>
      <c r="D2945" s="76"/>
      <c r="E2945" s="77"/>
    </row>
    <row r="2946" spans="1:5" ht="30" customHeight="1" x14ac:dyDescent="0.3">
      <c r="A2946" s="3" t="str">
        <f>C2946&amp;COUNTIF($C$5:C2946,C2946)</f>
        <v>0</v>
      </c>
      <c r="B2946" s="78">
        <v>2942</v>
      </c>
      <c r="C2946" s="76"/>
      <c r="D2946" s="76"/>
      <c r="E2946" s="77"/>
    </row>
    <row r="2947" spans="1:5" ht="30" customHeight="1" x14ac:dyDescent="0.3">
      <c r="A2947" s="3" t="str">
        <f>C2947&amp;COUNTIF($C$5:C2947,C2947)</f>
        <v>0</v>
      </c>
      <c r="B2947" s="78">
        <v>2943</v>
      </c>
      <c r="C2947" s="76"/>
      <c r="D2947" s="76"/>
      <c r="E2947" s="77"/>
    </row>
    <row r="2948" spans="1:5" ht="30" customHeight="1" x14ac:dyDescent="0.3">
      <c r="A2948" s="3" t="str">
        <f>C2948&amp;COUNTIF($C$5:C2948,C2948)</f>
        <v>0</v>
      </c>
      <c r="B2948" s="78">
        <v>2944</v>
      </c>
      <c r="C2948" s="76"/>
      <c r="D2948" s="76"/>
      <c r="E2948" s="77"/>
    </row>
    <row r="2949" spans="1:5" ht="30" customHeight="1" x14ac:dyDescent="0.3">
      <c r="A2949" s="3" t="str">
        <f>C2949&amp;COUNTIF($C$5:C2949,C2949)</f>
        <v>0</v>
      </c>
      <c r="B2949" s="78">
        <v>2945</v>
      </c>
      <c r="C2949" s="76"/>
      <c r="D2949" s="76"/>
      <c r="E2949" s="77"/>
    </row>
    <row r="2950" spans="1:5" ht="30" customHeight="1" x14ac:dyDescent="0.3">
      <c r="A2950" s="3" t="str">
        <f>C2950&amp;COUNTIF($C$5:C2950,C2950)</f>
        <v>0</v>
      </c>
      <c r="B2950" s="78">
        <v>2946</v>
      </c>
      <c r="C2950" s="76"/>
      <c r="D2950" s="76"/>
      <c r="E2950" s="77"/>
    </row>
    <row r="2951" spans="1:5" ht="30" customHeight="1" x14ac:dyDescent="0.3">
      <c r="A2951" s="3" t="str">
        <f>C2951&amp;COUNTIF($C$5:C2951,C2951)</f>
        <v>0</v>
      </c>
      <c r="B2951" s="78">
        <v>2947</v>
      </c>
      <c r="C2951" s="76"/>
      <c r="D2951" s="76"/>
      <c r="E2951" s="77"/>
    </row>
    <row r="2952" spans="1:5" ht="30" customHeight="1" x14ac:dyDescent="0.3">
      <c r="A2952" s="3" t="str">
        <f>C2952&amp;COUNTIF($C$5:C2952,C2952)</f>
        <v>0</v>
      </c>
      <c r="B2952" s="78">
        <v>2948</v>
      </c>
      <c r="C2952" s="76"/>
      <c r="D2952" s="76"/>
      <c r="E2952" s="77"/>
    </row>
    <row r="2953" spans="1:5" ht="30" customHeight="1" x14ac:dyDescent="0.3">
      <c r="A2953" s="3" t="str">
        <f>C2953&amp;COUNTIF($C$5:C2953,C2953)</f>
        <v>0</v>
      </c>
      <c r="B2953" s="78">
        <v>2949</v>
      </c>
      <c r="C2953" s="76"/>
      <c r="D2953" s="76"/>
      <c r="E2953" s="77"/>
    </row>
    <row r="2954" spans="1:5" ht="30" customHeight="1" x14ac:dyDescent="0.3">
      <c r="A2954" s="3" t="str">
        <f>C2954&amp;COUNTIF($C$5:C2954,C2954)</f>
        <v>0</v>
      </c>
      <c r="B2954" s="78">
        <v>2950</v>
      </c>
      <c r="C2954" s="76"/>
      <c r="D2954" s="76"/>
      <c r="E2954" s="77"/>
    </row>
    <row r="2955" spans="1:5" ht="30" customHeight="1" x14ac:dyDescent="0.3">
      <c r="A2955" s="3" t="str">
        <f>C2955&amp;COUNTIF($C$5:C2955,C2955)</f>
        <v>0</v>
      </c>
      <c r="B2955" s="78">
        <v>2951</v>
      </c>
      <c r="C2955" s="76"/>
      <c r="D2955" s="76"/>
      <c r="E2955" s="77"/>
    </row>
    <row r="2956" spans="1:5" ht="30" customHeight="1" x14ac:dyDescent="0.3">
      <c r="A2956" s="3" t="str">
        <f>C2956&amp;COUNTIF($C$5:C2956,C2956)</f>
        <v>0</v>
      </c>
      <c r="B2956" s="78">
        <v>2952</v>
      </c>
      <c r="C2956" s="76"/>
      <c r="D2956" s="76"/>
      <c r="E2956" s="77"/>
    </row>
    <row r="2957" spans="1:5" ht="30" customHeight="1" x14ac:dyDescent="0.3">
      <c r="A2957" s="3" t="str">
        <f>C2957&amp;COUNTIF($C$5:C2957,C2957)</f>
        <v>0</v>
      </c>
      <c r="B2957" s="78">
        <v>2953</v>
      </c>
      <c r="C2957" s="76"/>
      <c r="D2957" s="76"/>
      <c r="E2957" s="77"/>
    </row>
    <row r="2958" spans="1:5" ht="30" customHeight="1" x14ac:dyDescent="0.3">
      <c r="A2958" s="3" t="str">
        <f>C2958&amp;COUNTIF($C$5:C2958,C2958)</f>
        <v>0</v>
      </c>
      <c r="B2958" s="78">
        <v>2954</v>
      </c>
      <c r="C2958" s="76"/>
      <c r="D2958" s="76"/>
      <c r="E2958" s="77"/>
    </row>
    <row r="2959" spans="1:5" ht="30" customHeight="1" x14ac:dyDescent="0.3">
      <c r="A2959" s="3" t="str">
        <f>C2959&amp;COUNTIF($C$5:C2959,C2959)</f>
        <v>0</v>
      </c>
      <c r="B2959" s="78">
        <v>2955</v>
      </c>
      <c r="C2959" s="76"/>
      <c r="D2959" s="76"/>
      <c r="E2959" s="77"/>
    </row>
    <row r="2960" spans="1:5" ht="30" customHeight="1" x14ac:dyDescent="0.3">
      <c r="A2960" s="3" t="str">
        <f>C2960&amp;COUNTIF($C$5:C2960,C2960)</f>
        <v>0</v>
      </c>
      <c r="B2960" s="78">
        <v>2956</v>
      </c>
      <c r="C2960" s="76"/>
      <c r="D2960" s="76"/>
      <c r="E2960" s="77"/>
    </row>
    <row r="2961" spans="1:5" ht="30" customHeight="1" x14ac:dyDescent="0.3">
      <c r="A2961" s="3" t="str">
        <f>C2961&amp;COUNTIF($C$5:C2961,C2961)</f>
        <v>0</v>
      </c>
      <c r="B2961" s="78">
        <v>2957</v>
      </c>
      <c r="C2961" s="76"/>
      <c r="D2961" s="76"/>
      <c r="E2961" s="77"/>
    </row>
    <row r="2962" spans="1:5" ht="30" customHeight="1" x14ac:dyDescent="0.3">
      <c r="A2962" s="3" t="str">
        <f>C2962&amp;COUNTIF($C$5:C2962,C2962)</f>
        <v>0</v>
      </c>
      <c r="B2962" s="78">
        <v>2958</v>
      </c>
      <c r="C2962" s="76"/>
      <c r="D2962" s="76"/>
      <c r="E2962" s="77"/>
    </row>
    <row r="2963" spans="1:5" ht="30" customHeight="1" x14ac:dyDescent="0.3">
      <c r="A2963" s="3" t="str">
        <f>C2963&amp;COUNTIF($C$5:C2963,C2963)</f>
        <v>0</v>
      </c>
      <c r="B2963" s="78">
        <v>2959</v>
      </c>
      <c r="C2963" s="76"/>
      <c r="D2963" s="76"/>
      <c r="E2963" s="77"/>
    </row>
    <row r="2964" spans="1:5" ht="30" customHeight="1" x14ac:dyDescent="0.3">
      <c r="A2964" s="3" t="str">
        <f>C2964&amp;COUNTIF($C$5:C2964,C2964)</f>
        <v>0</v>
      </c>
      <c r="B2964" s="78">
        <v>2960</v>
      </c>
      <c r="C2964" s="76"/>
      <c r="D2964" s="76"/>
      <c r="E2964" s="77"/>
    </row>
    <row r="2965" spans="1:5" ht="30" customHeight="1" x14ac:dyDescent="0.3">
      <c r="A2965" s="3" t="str">
        <f>C2965&amp;COUNTIF($C$5:C2965,C2965)</f>
        <v>0</v>
      </c>
      <c r="B2965" s="78">
        <v>2961</v>
      </c>
      <c r="C2965" s="76"/>
      <c r="D2965" s="76"/>
      <c r="E2965" s="77"/>
    </row>
    <row r="2966" spans="1:5" ht="30" customHeight="1" x14ac:dyDescent="0.3">
      <c r="A2966" s="3" t="str">
        <f>C2966&amp;COUNTIF($C$5:C2966,C2966)</f>
        <v>0</v>
      </c>
      <c r="B2966" s="78">
        <v>2962</v>
      </c>
      <c r="C2966" s="76"/>
      <c r="D2966" s="76"/>
      <c r="E2966" s="77"/>
    </row>
    <row r="2967" spans="1:5" ht="30" customHeight="1" x14ac:dyDescent="0.3">
      <c r="A2967" s="3" t="str">
        <f>C2967&amp;COUNTIF($C$5:C2967,C2967)</f>
        <v>0</v>
      </c>
      <c r="B2967" s="78">
        <v>2963</v>
      </c>
      <c r="C2967" s="76"/>
      <c r="D2967" s="76"/>
      <c r="E2967" s="77"/>
    </row>
    <row r="2968" spans="1:5" ht="30" customHeight="1" x14ac:dyDescent="0.3">
      <c r="A2968" s="3" t="str">
        <f>C2968&amp;COUNTIF($C$5:C2968,C2968)</f>
        <v>0</v>
      </c>
      <c r="B2968" s="78">
        <v>2964</v>
      </c>
      <c r="C2968" s="76"/>
      <c r="D2968" s="76"/>
      <c r="E2968" s="77"/>
    </row>
    <row r="2969" spans="1:5" ht="30" customHeight="1" x14ac:dyDescent="0.3">
      <c r="A2969" s="3" t="str">
        <f>C2969&amp;COUNTIF($C$5:C2969,C2969)</f>
        <v>0</v>
      </c>
      <c r="B2969" s="78">
        <v>2965</v>
      </c>
      <c r="C2969" s="76"/>
      <c r="D2969" s="76"/>
      <c r="E2969" s="77"/>
    </row>
    <row r="2970" spans="1:5" ht="30" customHeight="1" x14ac:dyDescent="0.3">
      <c r="A2970" s="3" t="str">
        <f>C2970&amp;COUNTIF($C$5:C2970,C2970)</f>
        <v>0</v>
      </c>
      <c r="B2970" s="78">
        <v>2966</v>
      </c>
      <c r="C2970" s="76"/>
      <c r="D2970" s="76"/>
      <c r="E2970" s="77"/>
    </row>
    <row r="2971" spans="1:5" ht="30" customHeight="1" x14ac:dyDescent="0.3">
      <c r="A2971" s="3" t="str">
        <f>C2971&amp;COUNTIF($C$5:C2971,C2971)</f>
        <v>0</v>
      </c>
      <c r="B2971" s="78">
        <v>2967</v>
      </c>
      <c r="C2971" s="76"/>
      <c r="D2971" s="76"/>
      <c r="E2971" s="77"/>
    </row>
    <row r="2972" spans="1:5" ht="30" customHeight="1" x14ac:dyDescent="0.3">
      <c r="A2972" s="3" t="str">
        <f>C2972&amp;COUNTIF($C$5:C2972,C2972)</f>
        <v>0</v>
      </c>
      <c r="B2972" s="78">
        <v>2968</v>
      </c>
      <c r="C2972" s="76"/>
      <c r="D2972" s="76"/>
      <c r="E2972" s="77"/>
    </row>
    <row r="2973" spans="1:5" ht="30" customHeight="1" x14ac:dyDescent="0.3">
      <c r="A2973" s="3" t="str">
        <f>C2973&amp;COUNTIF($C$5:C2973,C2973)</f>
        <v>0</v>
      </c>
      <c r="B2973" s="78">
        <v>2969</v>
      </c>
      <c r="C2973" s="76"/>
      <c r="D2973" s="76"/>
      <c r="E2973" s="77"/>
    </row>
    <row r="2974" spans="1:5" ht="30" customHeight="1" x14ac:dyDescent="0.3">
      <c r="A2974" s="3" t="str">
        <f>C2974&amp;COUNTIF($C$5:C2974,C2974)</f>
        <v>0</v>
      </c>
      <c r="B2974" s="78">
        <v>2970</v>
      </c>
      <c r="C2974" s="76"/>
      <c r="D2974" s="76"/>
      <c r="E2974" s="77"/>
    </row>
    <row r="2975" spans="1:5" ht="30" customHeight="1" x14ac:dyDescent="0.3">
      <c r="A2975" s="3" t="str">
        <f>C2975&amp;COUNTIF($C$5:C2975,C2975)</f>
        <v>0</v>
      </c>
      <c r="B2975" s="78">
        <v>2971</v>
      </c>
      <c r="C2975" s="76"/>
      <c r="D2975" s="76"/>
      <c r="E2975" s="77"/>
    </row>
    <row r="2976" spans="1:5" ht="30" customHeight="1" x14ac:dyDescent="0.3">
      <c r="A2976" s="3" t="str">
        <f>C2976&amp;COUNTIF($C$5:C2976,C2976)</f>
        <v>0</v>
      </c>
      <c r="B2976" s="78">
        <v>2972</v>
      </c>
      <c r="C2976" s="76"/>
      <c r="D2976" s="76"/>
      <c r="E2976" s="77"/>
    </row>
    <row r="2977" spans="1:5" ht="30" customHeight="1" x14ac:dyDescent="0.3">
      <c r="A2977" s="3" t="str">
        <f>C2977&amp;COUNTIF($C$5:C2977,C2977)</f>
        <v>0</v>
      </c>
      <c r="B2977" s="78">
        <v>2973</v>
      </c>
      <c r="C2977" s="76"/>
      <c r="D2977" s="76"/>
      <c r="E2977" s="77"/>
    </row>
    <row r="2978" spans="1:5" ht="30" customHeight="1" x14ac:dyDescent="0.3">
      <c r="A2978" s="3" t="str">
        <f>C2978&amp;COUNTIF($C$5:C2978,C2978)</f>
        <v>0</v>
      </c>
      <c r="B2978" s="78">
        <v>2974</v>
      </c>
      <c r="C2978" s="76"/>
      <c r="D2978" s="76"/>
      <c r="E2978" s="77"/>
    </row>
    <row r="2979" spans="1:5" ht="30" customHeight="1" x14ac:dyDescent="0.3">
      <c r="A2979" s="3" t="str">
        <f>C2979&amp;COUNTIF($C$5:C2979,C2979)</f>
        <v>0</v>
      </c>
      <c r="B2979" s="78">
        <v>2975</v>
      </c>
      <c r="C2979" s="76"/>
      <c r="D2979" s="76"/>
      <c r="E2979" s="77"/>
    </row>
    <row r="2980" spans="1:5" ht="30" customHeight="1" x14ac:dyDescent="0.3">
      <c r="A2980" s="3" t="str">
        <f>C2980&amp;COUNTIF($C$5:C2980,C2980)</f>
        <v>0</v>
      </c>
      <c r="B2980" s="78">
        <v>2976</v>
      </c>
      <c r="C2980" s="76"/>
      <c r="D2980" s="76"/>
      <c r="E2980" s="77"/>
    </row>
    <row r="2981" spans="1:5" ht="30" customHeight="1" x14ac:dyDescent="0.3">
      <c r="A2981" s="3" t="str">
        <f>C2981&amp;COUNTIF($C$5:C2981,C2981)</f>
        <v>0</v>
      </c>
      <c r="B2981" s="78">
        <v>2977</v>
      </c>
      <c r="C2981" s="76"/>
      <c r="D2981" s="76"/>
      <c r="E2981" s="77"/>
    </row>
    <row r="2982" spans="1:5" ht="30" customHeight="1" x14ac:dyDescent="0.3">
      <c r="A2982" s="3" t="str">
        <f>C2982&amp;COUNTIF($C$5:C2982,C2982)</f>
        <v>0</v>
      </c>
      <c r="B2982" s="78">
        <v>2978</v>
      </c>
      <c r="C2982" s="76"/>
      <c r="D2982" s="76"/>
      <c r="E2982" s="77"/>
    </row>
    <row r="2983" spans="1:5" ht="30" customHeight="1" x14ac:dyDescent="0.3">
      <c r="A2983" s="3" t="str">
        <f>C2983&amp;COUNTIF($C$5:C2983,C2983)</f>
        <v>0</v>
      </c>
      <c r="B2983" s="78">
        <v>2979</v>
      </c>
      <c r="C2983" s="76"/>
      <c r="D2983" s="76"/>
      <c r="E2983" s="77"/>
    </row>
    <row r="2984" spans="1:5" ht="30" customHeight="1" x14ac:dyDescent="0.3">
      <c r="A2984" s="3" t="str">
        <f>C2984&amp;COUNTIF($C$5:C2984,C2984)</f>
        <v>0</v>
      </c>
      <c r="B2984" s="78">
        <v>2980</v>
      </c>
      <c r="C2984" s="76"/>
      <c r="D2984" s="76"/>
      <c r="E2984" s="77"/>
    </row>
    <row r="2985" spans="1:5" ht="30" customHeight="1" x14ac:dyDescent="0.3">
      <c r="A2985" s="3" t="str">
        <f>C2985&amp;COUNTIF($C$5:C2985,C2985)</f>
        <v>0</v>
      </c>
      <c r="B2985" s="78">
        <v>2981</v>
      </c>
      <c r="C2985" s="76"/>
      <c r="D2985" s="76"/>
      <c r="E2985" s="77"/>
    </row>
    <row r="2986" spans="1:5" ht="30" customHeight="1" x14ac:dyDescent="0.3">
      <c r="A2986" s="3" t="str">
        <f>C2986&amp;COUNTIF($C$5:C2986,C2986)</f>
        <v>0</v>
      </c>
      <c r="B2986" s="78">
        <v>2982</v>
      </c>
      <c r="C2986" s="76"/>
      <c r="D2986" s="76"/>
      <c r="E2986" s="77"/>
    </row>
    <row r="2987" spans="1:5" ht="30" customHeight="1" x14ac:dyDescent="0.3">
      <c r="A2987" s="3" t="str">
        <f>C2987&amp;COUNTIF($C$5:C2987,C2987)</f>
        <v>0</v>
      </c>
      <c r="B2987" s="78">
        <v>2983</v>
      </c>
      <c r="C2987" s="76"/>
      <c r="D2987" s="76"/>
      <c r="E2987" s="77"/>
    </row>
    <row r="2988" spans="1:5" ht="30" customHeight="1" x14ac:dyDescent="0.3">
      <c r="A2988" s="3" t="str">
        <f>C2988&amp;COUNTIF($C$5:C2988,C2988)</f>
        <v>0</v>
      </c>
      <c r="B2988" s="78">
        <v>2984</v>
      </c>
      <c r="C2988" s="76"/>
      <c r="D2988" s="76"/>
      <c r="E2988" s="77"/>
    </row>
    <row r="2989" spans="1:5" ht="30" customHeight="1" x14ac:dyDescent="0.3">
      <c r="A2989" s="3" t="str">
        <f>C2989&amp;COUNTIF($C$5:C2989,C2989)</f>
        <v>0</v>
      </c>
      <c r="B2989" s="78">
        <v>2985</v>
      </c>
      <c r="C2989" s="76"/>
      <c r="D2989" s="76"/>
      <c r="E2989" s="77"/>
    </row>
    <row r="2990" spans="1:5" ht="30" customHeight="1" x14ac:dyDescent="0.3">
      <c r="A2990" s="3" t="str">
        <f>C2990&amp;COUNTIF($C$5:C2990,C2990)</f>
        <v>0</v>
      </c>
      <c r="B2990" s="78">
        <v>2986</v>
      </c>
      <c r="C2990" s="76"/>
      <c r="D2990" s="76"/>
      <c r="E2990" s="77"/>
    </row>
    <row r="2991" spans="1:5" ht="30" customHeight="1" x14ac:dyDescent="0.3">
      <c r="A2991" s="3" t="str">
        <f>C2991&amp;COUNTIF($C$5:C2991,C2991)</f>
        <v>0</v>
      </c>
      <c r="B2991" s="78">
        <v>2987</v>
      </c>
      <c r="C2991" s="76"/>
      <c r="D2991" s="76"/>
      <c r="E2991" s="77"/>
    </row>
    <row r="2992" spans="1:5" ht="30" customHeight="1" x14ac:dyDescent="0.3">
      <c r="A2992" s="3" t="str">
        <f>C2992&amp;COUNTIF($C$5:C2992,C2992)</f>
        <v>0</v>
      </c>
      <c r="B2992" s="78">
        <v>2988</v>
      </c>
      <c r="C2992" s="76"/>
      <c r="D2992" s="76"/>
      <c r="E2992" s="77"/>
    </row>
    <row r="2993" spans="1:5" ht="30" customHeight="1" x14ac:dyDescent="0.3">
      <c r="A2993" s="3" t="str">
        <f>C2993&amp;COUNTIF($C$5:C2993,C2993)</f>
        <v>0</v>
      </c>
      <c r="B2993" s="78">
        <v>2989</v>
      </c>
      <c r="C2993" s="76"/>
      <c r="D2993" s="76"/>
      <c r="E2993" s="77"/>
    </row>
    <row r="2994" spans="1:5" ht="30" customHeight="1" x14ac:dyDescent="0.3">
      <c r="A2994" s="3" t="str">
        <f>C2994&amp;COUNTIF($C$5:C2994,C2994)</f>
        <v>0</v>
      </c>
      <c r="B2994" s="78">
        <v>2990</v>
      </c>
      <c r="C2994" s="76"/>
      <c r="D2994" s="76"/>
      <c r="E2994" s="77"/>
    </row>
    <row r="2995" spans="1:5" ht="30" customHeight="1" x14ac:dyDescent="0.3">
      <c r="A2995" s="3" t="str">
        <f>C2995&amp;COUNTIF($C$5:C2995,C2995)</f>
        <v>0</v>
      </c>
      <c r="B2995" s="78">
        <v>2991</v>
      </c>
      <c r="C2995" s="76"/>
      <c r="D2995" s="76"/>
      <c r="E2995" s="77"/>
    </row>
    <row r="2996" spans="1:5" ht="30" customHeight="1" x14ac:dyDescent="0.3">
      <c r="A2996" s="3" t="str">
        <f>C2996&amp;COUNTIF($C$5:C2996,C2996)</f>
        <v>0</v>
      </c>
      <c r="B2996" s="78">
        <v>2992</v>
      </c>
      <c r="C2996" s="76"/>
      <c r="D2996" s="76"/>
      <c r="E2996" s="77"/>
    </row>
    <row r="2997" spans="1:5" ht="30" customHeight="1" x14ac:dyDescent="0.3">
      <c r="A2997" s="3" t="str">
        <f>C2997&amp;COUNTIF($C$5:C2997,C2997)</f>
        <v>0</v>
      </c>
      <c r="B2997" s="78">
        <v>2993</v>
      </c>
      <c r="C2997" s="76"/>
      <c r="D2997" s="76"/>
      <c r="E2997" s="77"/>
    </row>
    <row r="2998" spans="1:5" ht="30" customHeight="1" x14ac:dyDescent="0.3">
      <c r="A2998" s="3" t="str">
        <f>C2998&amp;COUNTIF($C$5:C2998,C2998)</f>
        <v>0</v>
      </c>
      <c r="B2998" s="78">
        <v>2994</v>
      </c>
      <c r="C2998" s="76"/>
      <c r="D2998" s="76"/>
      <c r="E2998" s="77"/>
    </row>
    <row r="2999" spans="1:5" ht="30" customHeight="1" x14ac:dyDescent="0.3">
      <c r="A2999" s="3" t="str">
        <f>C2999&amp;COUNTIF($C$5:C2999,C2999)</f>
        <v>0</v>
      </c>
      <c r="B2999" s="78">
        <v>2995</v>
      </c>
      <c r="C2999" s="76"/>
      <c r="D2999" s="76"/>
      <c r="E2999" s="77"/>
    </row>
    <row r="3000" spans="1:5" ht="30" customHeight="1" x14ac:dyDescent="0.3">
      <c r="A3000" s="3" t="str">
        <f>C3000&amp;COUNTIF($C$5:C3000,C3000)</f>
        <v>0</v>
      </c>
      <c r="B3000" s="78">
        <v>2996</v>
      </c>
      <c r="C3000" s="76"/>
      <c r="D3000" s="76"/>
      <c r="E3000" s="77"/>
    </row>
    <row r="3001" spans="1:5" ht="30" customHeight="1" x14ac:dyDescent="0.3">
      <c r="A3001" s="3" t="str">
        <f>C3001&amp;COUNTIF($C$5:C3001,C3001)</f>
        <v>0</v>
      </c>
      <c r="B3001" s="78">
        <v>2997</v>
      </c>
      <c r="C3001" s="76"/>
      <c r="D3001" s="76"/>
      <c r="E3001" s="77"/>
    </row>
    <row r="3002" spans="1:5" ht="30" customHeight="1" x14ac:dyDescent="0.3">
      <c r="A3002" s="3" t="str">
        <f>C3002&amp;COUNTIF($C$5:C3002,C3002)</f>
        <v>0</v>
      </c>
      <c r="B3002" s="78">
        <v>2998</v>
      </c>
      <c r="C3002" s="76"/>
      <c r="D3002" s="76"/>
      <c r="E3002" s="77"/>
    </row>
    <row r="3003" spans="1:5" ht="30" customHeight="1" x14ac:dyDescent="0.3">
      <c r="A3003" s="3" t="str">
        <f>C3003&amp;COUNTIF($C$5:C3003,C3003)</f>
        <v>0</v>
      </c>
      <c r="B3003" s="78">
        <v>2999</v>
      </c>
      <c r="C3003" s="76"/>
      <c r="D3003" s="76"/>
      <c r="E3003" s="77"/>
    </row>
    <row r="3004" spans="1:5" ht="30" customHeight="1" x14ac:dyDescent="0.3">
      <c r="A3004" s="3" t="str">
        <f>C3004&amp;COUNTIF($C$5:C3004,C3004)</f>
        <v>0</v>
      </c>
      <c r="B3004" s="78">
        <v>3000</v>
      </c>
      <c r="C3004" s="76"/>
      <c r="D3004" s="76"/>
      <c r="E3004" s="77"/>
    </row>
    <row r="3005" spans="1:5" ht="30" customHeight="1" x14ac:dyDescent="0.3">
      <c r="A3005" s="3" t="str">
        <f>C3005&amp;COUNTIF($C$5:C3005,C3005)</f>
        <v>0</v>
      </c>
      <c r="B3005" s="78">
        <v>3001</v>
      </c>
      <c r="C3005" s="76"/>
      <c r="D3005" s="76"/>
      <c r="E3005" s="77"/>
    </row>
    <row r="3006" spans="1:5" ht="30" customHeight="1" x14ac:dyDescent="0.3">
      <c r="A3006" s="3" t="str">
        <f>C3006&amp;COUNTIF($C$5:C3006,C3006)</f>
        <v>0</v>
      </c>
      <c r="B3006" s="78">
        <v>3002</v>
      </c>
      <c r="C3006" s="76"/>
      <c r="D3006" s="76"/>
      <c r="E3006" s="77"/>
    </row>
    <row r="3007" spans="1:5" ht="30" customHeight="1" x14ac:dyDescent="0.3">
      <c r="A3007" s="3" t="str">
        <f>C3007&amp;COUNTIF($C$5:C3007,C3007)</f>
        <v>0</v>
      </c>
      <c r="B3007" s="78">
        <v>3003</v>
      </c>
      <c r="C3007" s="76"/>
      <c r="D3007" s="76"/>
      <c r="E3007" s="77"/>
    </row>
    <row r="3008" spans="1:5" ht="30" customHeight="1" x14ac:dyDescent="0.3">
      <c r="A3008" s="3" t="str">
        <f>C3008&amp;COUNTIF($C$5:C3008,C3008)</f>
        <v>0</v>
      </c>
      <c r="B3008" s="78">
        <v>3004</v>
      </c>
      <c r="C3008" s="76"/>
      <c r="D3008" s="76"/>
      <c r="E3008" s="77"/>
    </row>
    <row r="3009" spans="1:5" ht="30" customHeight="1" x14ac:dyDescent="0.3">
      <c r="A3009" s="3" t="str">
        <f>C3009&amp;COUNTIF($C$5:C3009,C3009)</f>
        <v>0</v>
      </c>
      <c r="B3009" s="78">
        <v>3005</v>
      </c>
      <c r="C3009" s="76"/>
      <c r="D3009" s="76"/>
      <c r="E3009" s="77"/>
    </row>
    <row r="3010" spans="1:5" ht="30" customHeight="1" x14ac:dyDescent="0.3">
      <c r="A3010" s="3" t="str">
        <f>C3010&amp;COUNTIF($C$5:C3010,C3010)</f>
        <v>0</v>
      </c>
      <c r="B3010" s="78">
        <v>3006</v>
      </c>
      <c r="C3010" s="76"/>
      <c r="D3010" s="76"/>
      <c r="E3010" s="77"/>
    </row>
    <row r="3011" spans="1:5" ht="30" customHeight="1" x14ac:dyDescent="0.3">
      <c r="A3011" s="3" t="str">
        <f>C3011&amp;COUNTIF($C$5:C3011,C3011)</f>
        <v>0</v>
      </c>
      <c r="B3011" s="78">
        <v>3007</v>
      </c>
      <c r="C3011" s="76"/>
      <c r="D3011" s="76"/>
      <c r="E3011" s="77"/>
    </row>
    <row r="3012" spans="1:5" ht="30" customHeight="1" x14ac:dyDescent="0.3">
      <c r="A3012" s="3" t="str">
        <f>C3012&amp;COUNTIF($C$5:C3012,C3012)</f>
        <v>0</v>
      </c>
      <c r="B3012" s="78">
        <v>3008</v>
      </c>
      <c r="C3012" s="76"/>
      <c r="D3012" s="76"/>
      <c r="E3012" s="77"/>
    </row>
    <row r="3013" spans="1:5" ht="30" customHeight="1" x14ac:dyDescent="0.3">
      <c r="A3013" s="3" t="str">
        <f>C3013&amp;COUNTIF($C$5:C3013,C3013)</f>
        <v>0</v>
      </c>
      <c r="B3013" s="78">
        <v>3009</v>
      </c>
      <c r="C3013" s="76"/>
      <c r="D3013" s="76"/>
      <c r="E3013" s="77"/>
    </row>
    <row r="3014" spans="1:5" ht="30" customHeight="1" x14ac:dyDescent="0.3">
      <c r="A3014" s="3" t="str">
        <f>C3014&amp;COUNTIF($C$5:C3014,C3014)</f>
        <v>0</v>
      </c>
      <c r="B3014" s="78">
        <v>3010</v>
      </c>
      <c r="C3014" s="76"/>
      <c r="D3014" s="76"/>
      <c r="E3014" s="77"/>
    </row>
    <row r="3015" spans="1:5" ht="30" customHeight="1" x14ac:dyDescent="0.3">
      <c r="A3015" s="3" t="str">
        <f>C3015&amp;COUNTIF($C$5:C3015,C3015)</f>
        <v>0</v>
      </c>
      <c r="B3015" s="78">
        <v>3011</v>
      </c>
      <c r="C3015" s="76"/>
      <c r="D3015" s="76"/>
      <c r="E3015" s="77"/>
    </row>
    <row r="3016" spans="1:5" ht="30" customHeight="1" x14ac:dyDescent="0.3">
      <c r="A3016" s="3" t="str">
        <f>C3016&amp;COUNTIF($C$5:C3016,C3016)</f>
        <v>0</v>
      </c>
      <c r="B3016" s="78">
        <v>3012</v>
      </c>
      <c r="C3016" s="76"/>
      <c r="D3016" s="76"/>
      <c r="E3016" s="77"/>
    </row>
    <row r="3017" spans="1:5" ht="30" customHeight="1" x14ac:dyDescent="0.3">
      <c r="A3017" s="3" t="str">
        <f>C3017&amp;COUNTIF($C$5:C3017,C3017)</f>
        <v>0</v>
      </c>
      <c r="B3017" s="78">
        <v>3013</v>
      </c>
      <c r="C3017" s="76"/>
      <c r="D3017" s="76"/>
      <c r="E3017" s="77"/>
    </row>
    <row r="3018" spans="1:5" ht="30" customHeight="1" x14ac:dyDescent="0.3">
      <c r="A3018" s="3" t="str">
        <f>C3018&amp;COUNTIF($C$5:C3018,C3018)</f>
        <v>0</v>
      </c>
      <c r="B3018" s="78">
        <v>3014</v>
      </c>
      <c r="C3018" s="76"/>
      <c r="D3018" s="76"/>
      <c r="E3018" s="77"/>
    </row>
    <row r="3019" spans="1:5" ht="30" customHeight="1" x14ac:dyDescent="0.3">
      <c r="A3019" s="3" t="str">
        <f>C3019&amp;COUNTIF($C$5:C3019,C3019)</f>
        <v>0</v>
      </c>
      <c r="B3019" s="78">
        <v>3015</v>
      </c>
      <c r="C3019" s="76"/>
      <c r="D3019" s="76"/>
      <c r="E3019" s="77"/>
    </row>
    <row r="3020" spans="1:5" ht="30" customHeight="1" x14ac:dyDescent="0.3">
      <c r="A3020" s="3" t="str">
        <f>C3020&amp;COUNTIF($C$5:C3020,C3020)</f>
        <v>0</v>
      </c>
      <c r="B3020" s="78">
        <v>3016</v>
      </c>
      <c r="C3020" s="76"/>
      <c r="D3020" s="76"/>
      <c r="E3020" s="77"/>
    </row>
    <row r="3021" spans="1:5" ht="30" customHeight="1" x14ac:dyDescent="0.3">
      <c r="A3021" s="3" t="str">
        <f>C3021&amp;COUNTIF($C$5:C3021,C3021)</f>
        <v>0</v>
      </c>
      <c r="B3021" s="78">
        <v>3017</v>
      </c>
      <c r="C3021" s="76"/>
      <c r="D3021" s="76"/>
      <c r="E3021" s="77"/>
    </row>
    <row r="3022" spans="1:5" ht="30" customHeight="1" x14ac:dyDescent="0.3">
      <c r="A3022" s="3" t="str">
        <f>C3022&amp;COUNTIF($C$5:C3022,C3022)</f>
        <v>0</v>
      </c>
      <c r="B3022" s="78">
        <v>3018</v>
      </c>
      <c r="C3022" s="76"/>
      <c r="D3022" s="76"/>
      <c r="E3022" s="77"/>
    </row>
    <row r="3023" spans="1:5" ht="30" customHeight="1" x14ac:dyDescent="0.3">
      <c r="A3023" s="3" t="str">
        <f>C3023&amp;COUNTIF($C$5:C3023,C3023)</f>
        <v>0</v>
      </c>
      <c r="B3023" s="78">
        <v>3019</v>
      </c>
      <c r="C3023" s="76"/>
      <c r="D3023" s="76"/>
      <c r="E3023" s="77"/>
    </row>
    <row r="3024" spans="1:5" ht="30" customHeight="1" x14ac:dyDescent="0.3">
      <c r="A3024" s="3" t="str">
        <f>C3024&amp;COUNTIF($C$5:C3024,C3024)</f>
        <v>0</v>
      </c>
      <c r="B3024" s="78">
        <v>3020</v>
      </c>
      <c r="C3024" s="76"/>
      <c r="D3024" s="76"/>
      <c r="E3024" s="77"/>
    </row>
    <row r="3025" spans="1:5" ht="30" customHeight="1" x14ac:dyDescent="0.3">
      <c r="A3025" s="3" t="str">
        <f>C3025&amp;COUNTIF($C$5:C3025,C3025)</f>
        <v>0</v>
      </c>
      <c r="B3025" s="78">
        <v>3021</v>
      </c>
      <c r="C3025" s="76"/>
      <c r="D3025" s="76"/>
      <c r="E3025" s="77"/>
    </row>
    <row r="3026" spans="1:5" ht="30" customHeight="1" x14ac:dyDescent="0.3">
      <c r="A3026" s="3" t="str">
        <f>C3026&amp;COUNTIF($C$5:C3026,C3026)</f>
        <v>0</v>
      </c>
      <c r="B3026" s="78">
        <v>3022</v>
      </c>
      <c r="C3026" s="76"/>
      <c r="D3026" s="76"/>
      <c r="E3026" s="77"/>
    </row>
    <row r="3027" spans="1:5" ht="30" customHeight="1" x14ac:dyDescent="0.3">
      <c r="A3027" s="3" t="str">
        <f>C3027&amp;COUNTIF($C$5:C3027,C3027)</f>
        <v>0</v>
      </c>
      <c r="B3027" s="78">
        <v>3023</v>
      </c>
      <c r="C3027" s="76"/>
      <c r="D3027" s="76"/>
      <c r="E3027" s="77"/>
    </row>
    <row r="3028" spans="1:5" ht="30" customHeight="1" x14ac:dyDescent="0.3">
      <c r="A3028" s="3" t="str">
        <f>C3028&amp;COUNTIF($C$5:C3028,C3028)</f>
        <v>0</v>
      </c>
      <c r="B3028" s="78">
        <v>3024</v>
      </c>
      <c r="C3028" s="76"/>
      <c r="D3028" s="76"/>
      <c r="E3028" s="77"/>
    </row>
    <row r="3029" spans="1:5" ht="30" customHeight="1" x14ac:dyDescent="0.3">
      <c r="A3029" s="3" t="str">
        <f>C3029&amp;COUNTIF($C$5:C3029,C3029)</f>
        <v>0</v>
      </c>
      <c r="B3029" s="78">
        <v>3025</v>
      </c>
      <c r="C3029" s="76"/>
      <c r="D3029" s="76"/>
      <c r="E3029" s="77"/>
    </row>
    <row r="3030" spans="1:5" ht="30" customHeight="1" x14ac:dyDescent="0.3">
      <c r="A3030" s="3" t="str">
        <f>C3030&amp;COUNTIF($C$5:C3030,C3030)</f>
        <v>0</v>
      </c>
      <c r="B3030" s="78">
        <v>3026</v>
      </c>
      <c r="C3030" s="76"/>
      <c r="D3030" s="76"/>
      <c r="E3030" s="77"/>
    </row>
    <row r="3031" spans="1:5" ht="30" customHeight="1" x14ac:dyDescent="0.3">
      <c r="A3031" s="3" t="str">
        <f>C3031&amp;COUNTIF($C$5:C3031,C3031)</f>
        <v>0</v>
      </c>
      <c r="B3031" s="78">
        <v>3027</v>
      </c>
      <c r="C3031" s="76"/>
      <c r="D3031" s="76"/>
      <c r="E3031" s="77"/>
    </row>
    <row r="3032" spans="1:5" ht="30" customHeight="1" x14ac:dyDescent="0.3">
      <c r="A3032" s="3" t="str">
        <f>C3032&amp;COUNTIF($C$5:C3032,C3032)</f>
        <v>0</v>
      </c>
      <c r="B3032" s="78">
        <v>3028</v>
      </c>
      <c r="C3032" s="76"/>
      <c r="D3032" s="76"/>
      <c r="E3032" s="77"/>
    </row>
    <row r="3033" spans="1:5" ht="30" customHeight="1" x14ac:dyDescent="0.3">
      <c r="A3033" s="3" t="str">
        <f>C3033&amp;COUNTIF($C$5:C3033,C3033)</f>
        <v>0</v>
      </c>
      <c r="B3033" s="78">
        <v>3029</v>
      </c>
      <c r="C3033" s="76"/>
      <c r="D3033" s="76"/>
      <c r="E3033" s="77"/>
    </row>
    <row r="3034" spans="1:5" ht="30" customHeight="1" x14ac:dyDescent="0.3">
      <c r="A3034" s="3" t="str">
        <f>C3034&amp;COUNTIF($C$5:C3034,C3034)</f>
        <v>0</v>
      </c>
      <c r="B3034" s="78">
        <v>3030</v>
      </c>
      <c r="C3034" s="76"/>
      <c r="D3034" s="76"/>
      <c r="E3034" s="77"/>
    </row>
    <row r="3035" spans="1:5" ht="30" customHeight="1" x14ac:dyDescent="0.3">
      <c r="A3035" s="3" t="str">
        <f>C3035&amp;COUNTIF($C$5:C3035,C3035)</f>
        <v>0</v>
      </c>
      <c r="B3035" s="78">
        <v>3031</v>
      </c>
      <c r="C3035" s="76"/>
      <c r="D3035" s="76"/>
      <c r="E3035" s="77"/>
    </row>
    <row r="3036" spans="1:5" ht="30" customHeight="1" x14ac:dyDescent="0.3">
      <c r="A3036" s="3" t="str">
        <f>C3036&amp;COUNTIF($C$5:C3036,C3036)</f>
        <v>0</v>
      </c>
      <c r="B3036" s="78">
        <v>3032</v>
      </c>
      <c r="C3036" s="76"/>
      <c r="D3036" s="76"/>
      <c r="E3036" s="77"/>
    </row>
    <row r="3037" spans="1:5" ht="30" customHeight="1" x14ac:dyDescent="0.3">
      <c r="A3037" s="3" t="str">
        <f>C3037&amp;COUNTIF($C$5:C3037,C3037)</f>
        <v>0</v>
      </c>
      <c r="B3037" s="78">
        <v>3033</v>
      </c>
      <c r="C3037" s="76"/>
      <c r="D3037" s="76"/>
      <c r="E3037" s="77"/>
    </row>
    <row r="3038" spans="1:5" ht="30" customHeight="1" x14ac:dyDescent="0.3">
      <c r="A3038" s="3" t="str">
        <f>C3038&amp;COUNTIF($C$5:C3038,C3038)</f>
        <v>0</v>
      </c>
      <c r="B3038" s="78">
        <v>3034</v>
      </c>
      <c r="C3038" s="76"/>
      <c r="D3038" s="76"/>
      <c r="E3038" s="77"/>
    </row>
    <row r="3039" spans="1:5" ht="30" customHeight="1" x14ac:dyDescent="0.3">
      <c r="A3039" s="3" t="str">
        <f>C3039&amp;COUNTIF($C$5:C3039,C3039)</f>
        <v>0</v>
      </c>
      <c r="B3039" s="78">
        <v>3035</v>
      </c>
      <c r="C3039" s="76"/>
      <c r="D3039" s="76"/>
      <c r="E3039" s="77"/>
    </row>
    <row r="3040" spans="1:5" ht="30" customHeight="1" x14ac:dyDescent="0.3">
      <c r="A3040" s="3" t="str">
        <f>C3040&amp;COUNTIF($C$5:C3040,C3040)</f>
        <v>0</v>
      </c>
      <c r="B3040" s="78">
        <v>3036</v>
      </c>
      <c r="C3040" s="76"/>
      <c r="D3040" s="76"/>
      <c r="E3040" s="77"/>
    </row>
    <row r="3041" spans="1:5" ht="30" customHeight="1" x14ac:dyDescent="0.3">
      <c r="A3041" s="3" t="str">
        <f>C3041&amp;COUNTIF($C$5:C3041,C3041)</f>
        <v>0</v>
      </c>
      <c r="B3041" s="78">
        <v>3037</v>
      </c>
      <c r="C3041" s="76"/>
      <c r="D3041" s="76"/>
      <c r="E3041" s="77"/>
    </row>
    <row r="3042" spans="1:5" ht="30" customHeight="1" x14ac:dyDescent="0.3">
      <c r="A3042" s="3" t="str">
        <f>C3042&amp;COUNTIF($C$5:C3042,C3042)</f>
        <v>0</v>
      </c>
      <c r="B3042" s="78">
        <v>3038</v>
      </c>
      <c r="C3042" s="76"/>
      <c r="D3042" s="76"/>
      <c r="E3042" s="77"/>
    </row>
    <row r="3043" spans="1:5" ht="30" customHeight="1" x14ac:dyDescent="0.3">
      <c r="A3043" s="3" t="str">
        <f>C3043&amp;COUNTIF($C$5:C3043,C3043)</f>
        <v>0</v>
      </c>
      <c r="B3043" s="78">
        <v>3039</v>
      </c>
      <c r="C3043" s="76"/>
      <c r="D3043" s="76"/>
      <c r="E3043" s="77"/>
    </row>
    <row r="3044" spans="1:5" ht="30" customHeight="1" x14ac:dyDescent="0.3">
      <c r="A3044" s="3" t="str">
        <f>C3044&amp;COUNTIF($C$5:C3044,C3044)</f>
        <v>0</v>
      </c>
      <c r="B3044" s="78">
        <v>3040</v>
      </c>
      <c r="C3044" s="76"/>
      <c r="D3044" s="76"/>
      <c r="E3044" s="77"/>
    </row>
    <row r="3045" spans="1:5" ht="30" customHeight="1" x14ac:dyDescent="0.3">
      <c r="A3045" s="3" t="str">
        <f>C3045&amp;COUNTIF($C$5:C3045,C3045)</f>
        <v>0</v>
      </c>
      <c r="B3045" s="78">
        <v>3041</v>
      </c>
      <c r="C3045" s="76"/>
      <c r="D3045" s="76"/>
      <c r="E3045" s="77"/>
    </row>
    <row r="3046" spans="1:5" ht="30" customHeight="1" x14ac:dyDescent="0.3">
      <c r="A3046" s="3" t="str">
        <f>C3046&amp;COUNTIF($C$5:C3046,C3046)</f>
        <v>0</v>
      </c>
      <c r="B3046" s="78">
        <v>3042</v>
      </c>
      <c r="C3046" s="76"/>
      <c r="D3046" s="76"/>
      <c r="E3046" s="77"/>
    </row>
    <row r="3047" spans="1:5" ht="30" customHeight="1" x14ac:dyDescent="0.3">
      <c r="A3047" s="3" t="str">
        <f>C3047&amp;COUNTIF($C$5:C3047,C3047)</f>
        <v>0</v>
      </c>
      <c r="B3047" s="78">
        <v>3043</v>
      </c>
      <c r="C3047" s="76"/>
      <c r="D3047" s="76"/>
      <c r="E3047" s="77"/>
    </row>
    <row r="3048" spans="1:5" ht="30" customHeight="1" x14ac:dyDescent="0.3">
      <c r="A3048" s="3" t="str">
        <f>C3048&amp;COUNTIF($C$5:C3048,C3048)</f>
        <v>0</v>
      </c>
      <c r="B3048" s="78">
        <v>3044</v>
      </c>
      <c r="C3048" s="76"/>
      <c r="D3048" s="76"/>
      <c r="E3048" s="77"/>
    </row>
    <row r="3049" spans="1:5" ht="30" customHeight="1" x14ac:dyDescent="0.3">
      <c r="A3049" s="3" t="str">
        <f>C3049&amp;COUNTIF($C$5:C3049,C3049)</f>
        <v>0</v>
      </c>
      <c r="B3049" s="78">
        <v>3045</v>
      </c>
      <c r="C3049" s="76"/>
      <c r="D3049" s="76"/>
      <c r="E3049" s="77"/>
    </row>
    <row r="3050" spans="1:5" ht="30" customHeight="1" x14ac:dyDescent="0.3">
      <c r="A3050" s="3" t="str">
        <f>C3050&amp;COUNTIF($C$5:C3050,C3050)</f>
        <v>0</v>
      </c>
      <c r="B3050" s="78">
        <v>3046</v>
      </c>
      <c r="C3050" s="76"/>
      <c r="D3050" s="76"/>
      <c r="E3050" s="77"/>
    </row>
    <row r="3051" spans="1:5" ht="30" customHeight="1" x14ac:dyDescent="0.3">
      <c r="A3051" s="3" t="str">
        <f>C3051&amp;COUNTIF($C$5:C3051,C3051)</f>
        <v>0</v>
      </c>
      <c r="B3051" s="78">
        <v>3047</v>
      </c>
      <c r="C3051" s="76"/>
      <c r="D3051" s="76"/>
      <c r="E3051" s="77"/>
    </row>
    <row r="3052" spans="1:5" ht="30" customHeight="1" x14ac:dyDescent="0.3">
      <c r="A3052" s="3" t="str">
        <f>C3052&amp;COUNTIF($C$5:C3052,C3052)</f>
        <v>0</v>
      </c>
      <c r="B3052" s="78">
        <v>3048</v>
      </c>
      <c r="C3052" s="76"/>
      <c r="D3052" s="76"/>
      <c r="E3052" s="77"/>
    </row>
    <row r="3053" spans="1:5" ht="30" customHeight="1" x14ac:dyDescent="0.3">
      <c r="A3053" s="3" t="str">
        <f>C3053&amp;COUNTIF($C$5:C3053,C3053)</f>
        <v>0</v>
      </c>
      <c r="B3053" s="78">
        <v>3049</v>
      </c>
      <c r="C3053" s="76"/>
      <c r="D3053" s="76"/>
      <c r="E3053" s="77"/>
    </row>
    <row r="3054" spans="1:5" ht="30" customHeight="1" x14ac:dyDescent="0.3">
      <c r="A3054" s="3" t="str">
        <f>C3054&amp;COUNTIF($C$5:C3054,C3054)</f>
        <v>0</v>
      </c>
      <c r="B3054" s="78">
        <v>3050</v>
      </c>
      <c r="C3054" s="76"/>
      <c r="D3054" s="76"/>
      <c r="E3054" s="77"/>
    </row>
    <row r="3055" spans="1:5" ht="30" customHeight="1" x14ac:dyDescent="0.3">
      <c r="A3055" s="3" t="str">
        <f>C3055&amp;COUNTIF($C$5:C3055,C3055)</f>
        <v>0</v>
      </c>
      <c r="B3055" s="78">
        <v>3051</v>
      </c>
      <c r="C3055" s="76"/>
      <c r="D3055" s="76"/>
      <c r="E3055" s="77"/>
    </row>
    <row r="3056" spans="1:5" ht="30" customHeight="1" x14ac:dyDescent="0.3">
      <c r="A3056" s="3" t="str">
        <f>C3056&amp;COUNTIF($C$5:C3056,C3056)</f>
        <v>0</v>
      </c>
      <c r="B3056" s="78">
        <v>3052</v>
      </c>
      <c r="C3056" s="76"/>
      <c r="D3056" s="76"/>
      <c r="E3056" s="77"/>
    </row>
    <row r="3057" spans="1:5" ht="30" customHeight="1" x14ac:dyDescent="0.3">
      <c r="A3057" s="3" t="str">
        <f>C3057&amp;COUNTIF($C$5:C3057,C3057)</f>
        <v>0</v>
      </c>
      <c r="B3057" s="78">
        <v>3053</v>
      </c>
      <c r="C3057" s="76"/>
      <c r="D3057" s="76"/>
      <c r="E3057" s="77"/>
    </row>
    <row r="3058" spans="1:5" ht="30" customHeight="1" x14ac:dyDescent="0.3">
      <c r="A3058" s="3" t="str">
        <f>C3058&amp;COUNTIF($C$5:C3058,C3058)</f>
        <v>0</v>
      </c>
      <c r="B3058" s="78">
        <v>3054</v>
      </c>
      <c r="C3058" s="76"/>
      <c r="D3058" s="76"/>
      <c r="E3058" s="77"/>
    </row>
    <row r="3059" spans="1:5" ht="30" customHeight="1" x14ac:dyDescent="0.3">
      <c r="A3059" s="3" t="str">
        <f>C3059&amp;COUNTIF($C$5:C3059,C3059)</f>
        <v>0</v>
      </c>
      <c r="B3059" s="78">
        <v>3055</v>
      </c>
      <c r="C3059" s="76"/>
      <c r="D3059" s="76"/>
      <c r="E3059" s="77"/>
    </row>
    <row r="3060" spans="1:5" ht="30" customHeight="1" x14ac:dyDescent="0.3">
      <c r="A3060" s="3" t="str">
        <f>C3060&amp;COUNTIF($C$5:C3060,C3060)</f>
        <v>0</v>
      </c>
      <c r="B3060" s="78">
        <v>3056</v>
      </c>
      <c r="C3060" s="76"/>
      <c r="D3060" s="76"/>
      <c r="E3060" s="77"/>
    </row>
  </sheetData>
  <autoFilter ref="C4:E3060" xr:uid="{00000000-0009-0000-0000-000005000000}"/>
  <conditionalFormatting sqref="B5:E3060">
    <cfRule type="expression" dxfId="34" priority="2">
      <formula>#REF!=0</formula>
    </cfRule>
    <cfRule type="expression" dxfId="33" priority="3">
      <formula>#REF!&lt;=7</formula>
    </cfRule>
  </conditionalFormatting>
  <pageMargins left="0.51180555555555596" right="0.51180555555555596" top="0.78749999999999998" bottom="0.78749999999999998" header="0.511811023622047" footer="0.511811023622047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OFFSET('Proc-G'!$AJ$6,1,,COUNTIF('Proc-G'!$AJ$7:$AJ$1992,"?*"))</xm:f>
          </x14:formula1>
          <x14:formula2>
            <xm:f>0</xm:f>
          </x14:formula2>
          <xm:sqref>C5:C3060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C1:AG37"/>
  <sheetViews>
    <sheetView showGridLines="0" topLeftCell="D1" zoomScaleNormal="100" workbookViewId="0">
      <pane ySplit="3" topLeftCell="A4" activePane="bottomLeft" state="frozen"/>
      <selection activeCell="D1" sqref="D1"/>
      <selection pane="bottomLeft" activeCell="H5" sqref="H5:I5"/>
    </sheetView>
  </sheetViews>
  <sheetFormatPr defaultColWidth="9.109375" defaultRowHeight="13.8" x14ac:dyDescent="0.3"/>
  <cols>
    <col min="1" max="1" width="4.6640625" style="2" customWidth="1"/>
    <col min="2" max="2" width="5.44140625" style="2" customWidth="1"/>
    <col min="3" max="3" width="42.6640625" style="2" customWidth="1"/>
    <col min="4" max="4" width="13.109375" style="2" customWidth="1"/>
    <col min="5" max="5" width="11.44140625" style="2" customWidth="1"/>
    <col min="6" max="6" width="13.6640625" style="2" customWidth="1"/>
    <col min="7" max="7" width="44.44140625" style="2" customWidth="1"/>
    <col min="8" max="8" width="30.44140625" style="2" customWidth="1"/>
    <col min="9" max="9" width="16" style="2" customWidth="1"/>
    <col min="10" max="10" width="30.44140625" style="2" customWidth="1"/>
    <col min="11" max="11" width="14.6640625" style="2" customWidth="1"/>
    <col min="12" max="12" width="24.6640625" style="2" customWidth="1"/>
    <col min="13" max="13" width="14.33203125" style="2" customWidth="1"/>
    <col min="14" max="14" width="16" style="2" customWidth="1"/>
    <col min="15" max="16" width="14.6640625" style="3" customWidth="1"/>
    <col min="17" max="17" width="25" style="2" customWidth="1"/>
    <col min="18" max="18" width="13.33203125" style="2" customWidth="1"/>
    <col min="19" max="19" width="16.109375" style="2" customWidth="1"/>
    <col min="20" max="20" width="14.44140625" style="2" customWidth="1"/>
    <col min="21" max="21" width="30.44140625" style="2" customWidth="1"/>
    <col min="22" max="22" width="27.44140625" style="2" customWidth="1"/>
    <col min="23" max="23" width="14" style="2" customWidth="1"/>
    <col min="24" max="24" width="35.33203125" style="2" customWidth="1"/>
    <col min="25" max="25" width="17.44140625" style="2" customWidth="1"/>
    <col min="26" max="26" width="39" style="2" customWidth="1"/>
    <col min="27" max="27" width="14.6640625" style="2" customWidth="1"/>
    <col min="28" max="28" width="17.109375" style="2" customWidth="1"/>
    <col min="29" max="29" width="12.33203125" style="2" customWidth="1"/>
    <col min="30" max="30" width="45.33203125" style="2" customWidth="1"/>
    <col min="31" max="31" width="40.6640625" style="2" customWidth="1"/>
    <col min="32" max="32" width="9.109375" style="2"/>
    <col min="33" max="33" width="40" style="2" hidden="1" customWidth="1"/>
    <col min="34" max="16384" width="9.109375" style="2"/>
  </cols>
  <sheetData>
    <row r="1" spans="4:17" s="4" customFormat="1" ht="50.25" customHeight="1" x14ac:dyDescent="0.3">
      <c r="O1" s="5"/>
      <c r="P1" s="5"/>
    </row>
    <row r="2" spans="4:17" s="6" customFormat="1" ht="36.75" customHeight="1" x14ac:dyDescent="0.3">
      <c r="O2" s="7"/>
      <c r="P2" s="7"/>
    </row>
    <row r="3" spans="4:17" s="11" customFormat="1" ht="10.5" customHeight="1" x14ac:dyDescent="0.3">
      <c r="O3" s="18"/>
      <c r="P3" s="18"/>
    </row>
    <row r="4" spans="4:17" s="11" customFormat="1" ht="12.75" customHeight="1" x14ac:dyDescent="0.3">
      <c r="H4" s="18"/>
      <c r="I4" s="18"/>
      <c r="M4" s="18"/>
      <c r="N4" s="18"/>
      <c r="O4" s="18"/>
      <c r="P4" s="18"/>
      <c r="Q4" s="18"/>
    </row>
    <row r="5" spans="4:17" s="11" customFormat="1" ht="33.75" customHeight="1" x14ac:dyDescent="0.3">
      <c r="H5" s="288" t="s">
        <v>816</v>
      </c>
      <c r="I5" s="288"/>
      <c r="L5" s="79"/>
      <c r="M5" s="18"/>
      <c r="N5" s="18"/>
      <c r="O5" s="18">
        <f>COUNTIF('Proc-G'!C7:C8492,"Encerrado")</f>
        <v>93</v>
      </c>
      <c r="P5" s="18">
        <f>SUM(O5:O6)</f>
        <v>227</v>
      </c>
      <c r="Q5" s="18"/>
    </row>
    <row r="6" spans="4:17" ht="30" customHeight="1" x14ac:dyDescent="0.3">
      <c r="H6" s="80" t="str">
        <f>IF('Conf-G'!D5&lt;&gt;"",'Conf-G'!D5,"")</f>
        <v>ADRIANO LOURENÇO MORAIS DOS SANTOS</v>
      </c>
      <c r="I6" s="81">
        <f>IF(H6&lt;&gt;"",COUNTIF('Proc-G'!M7:M1492,'P-Das1'!H6),"")</f>
        <v>68</v>
      </c>
      <c r="L6" s="29"/>
      <c r="M6" s="3"/>
      <c r="N6" s="3"/>
      <c r="O6" s="3">
        <f>COUNTIF('Proc-G'!C7:C8492,"Ativo")</f>
        <v>134</v>
      </c>
      <c r="Q6" s="3"/>
    </row>
    <row r="7" spans="4:17" ht="30" customHeight="1" x14ac:dyDescent="0.3">
      <c r="H7" s="80" t="str">
        <f>IF('Conf-G'!D6&lt;&gt;"",'Conf-G'!D6,"")</f>
        <v>FERES JUNQUEIRA NAJM</v>
      </c>
      <c r="I7" s="81">
        <f>IF(H7&lt;&gt;"",COUNTIF('Proc-G'!M7:M1492,'P-Das1'!H7),"")</f>
        <v>143</v>
      </c>
      <c r="L7" s="29"/>
      <c r="M7" s="3"/>
      <c r="N7" s="3"/>
      <c r="O7" s="21">
        <f>SUM('Proc-G'!S7:S8492)</f>
        <v>22886.366500000004</v>
      </c>
      <c r="Q7" s="3"/>
    </row>
    <row r="8" spans="4:17" ht="30" customHeight="1" x14ac:dyDescent="0.3">
      <c r="H8" s="80" t="str">
        <f>IF('Conf-G'!D7&lt;&gt;"",'Conf-G'!D7,"")</f>
        <v/>
      </c>
      <c r="I8" s="81" t="str">
        <f>IF(H8&lt;&gt;"",COUNTIF('Proc-G'!M7:M1492,'P-Das1'!H8),"")</f>
        <v/>
      </c>
      <c r="L8" s="29"/>
      <c r="M8" s="3"/>
      <c r="N8" s="3"/>
      <c r="O8" s="21">
        <f>SUM('Proc-G'!N7:N8492)</f>
        <v>831646616.8900001</v>
      </c>
      <c r="Q8" s="3"/>
    </row>
    <row r="9" spans="4:17" ht="30" customHeight="1" x14ac:dyDescent="0.3">
      <c r="H9" s="80" t="str">
        <f>IF('Conf-G'!D8&lt;&gt;"",'Conf-G'!D8,"")</f>
        <v/>
      </c>
      <c r="I9" s="81" t="str">
        <f>IF(H9&lt;&gt;"",COUNTIF('Proc-G'!M7:M1492,'P-Das1'!H9),"")</f>
        <v/>
      </c>
      <c r="L9" s="29"/>
      <c r="M9" s="3"/>
      <c r="N9" s="3"/>
      <c r="O9" s="21">
        <f>MAX('Proc-G'!N7:N8492)</f>
        <v>823919811.97000003</v>
      </c>
      <c r="Q9" s="3"/>
    </row>
    <row r="10" spans="4:17" ht="30" customHeight="1" x14ac:dyDescent="0.3">
      <c r="H10" s="80" t="str">
        <f>IF('Conf-G'!D9&lt;&gt;"",'Conf-G'!D9,"")</f>
        <v/>
      </c>
      <c r="I10" s="81" t="str">
        <f>IF(H10&lt;&gt;"",COUNTIF('Proc-G'!M7:M1492,'P-Das1'!H10),"")</f>
        <v/>
      </c>
      <c r="L10" s="29"/>
      <c r="M10" s="3"/>
      <c r="N10" s="3"/>
      <c r="O10" s="21">
        <f>MAX('Proc-G'!S7:S8492)</f>
        <v>1200</v>
      </c>
      <c r="Q10" s="3"/>
    </row>
    <row r="11" spans="4:17" ht="30" customHeight="1" x14ac:dyDescent="0.3">
      <c r="H11" s="80" t="str">
        <f>IF('Conf-G'!D10&lt;&gt;"",'Conf-G'!D10,"")</f>
        <v/>
      </c>
      <c r="I11" s="81" t="str">
        <f>IF(H11&lt;&gt;"",COUNTIF('Proc-G'!M7:M1492,'P-Das1'!H11),"")</f>
        <v/>
      </c>
      <c r="L11" s="29"/>
      <c r="M11" s="3"/>
      <c r="N11" s="3"/>
      <c r="O11" s="26">
        <f ca="1">INT(AVERAGE('Proc-G'!AG7:AG8492))</f>
        <v>763</v>
      </c>
      <c r="P11" s="26" t="str">
        <f ca="1">CONCATENATE(O11," dias")</f>
        <v>763 dias</v>
      </c>
      <c r="Q11" s="3"/>
    </row>
    <row r="12" spans="4:17" ht="30" customHeight="1" x14ac:dyDescent="0.3">
      <c r="D12" s="289" t="s">
        <v>817</v>
      </c>
      <c r="E12" s="289"/>
      <c r="F12" s="289"/>
      <c r="H12" s="80" t="str">
        <f>IF('Conf-G'!D11&lt;&gt;"",'Conf-G'!D11,"")</f>
        <v/>
      </c>
      <c r="I12" s="81" t="str">
        <f>IF(H12&lt;&gt;"",COUNTIF('Proc-G'!M7:M1492,'P-Das1'!H12),"")</f>
        <v/>
      </c>
      <c r="L12" s="29"/>
      <c r="M12" s="3"/>
      <c r="N12" s="3"/>
      <c r="O12" s="20" t="s">
        <v>61</v>
      </c>
      <c r="P12" s="3">
        <f>COUNTIF('Proc-G'!H7:H8492,"Pessoa Física")</f>
        <v>39</v>
      </c>
      <c r="Q12" s="3"/>
    </row>
    <row r="13" spans="4:17" ht="30" customHeight="1" x14ac:dyDescent="0.3">
      <c r="D13" s="82" t="s">
        <v>117</v>
      </c>
      <c r="E13" s="80">
        <f>COUNTIF('Proc-G'!$AC$7:$AC$1492,D13)</f>
        <v>8</v>
      </c>
      <c r="F13" s="83">
        <f>E13/SUM($E$13:$E$17)</f>
        <v>0.44444444444444442</v>
      </c>
      <c r="H13" s="80" t="str">
        <f>IF('Conf-G'!D12&lt;&gt;"",'Conf-G'!D12,"")</f>
        <v/>
      </c>
      <c r="I13" s="81" t="str">
        <f>IF(H13&lt;&gt;"",COUNTIF('Proc-G'!M7:M1492,'P-Das1'!H13),"")</f>
        <v/>
      </c>
      <c r="L13" s="29"/>
      <c r="M13" s="3"/>
      <c r="N13" s="3"/>
      <c r="O13" s="20" t="s">
        <v>46</v>
      </c>
      <c r="P13" s="3">
        <f>COUNTIF('Proc-G'!H7:H1492,"Pessoa Jurídica")</f>
        <v>171</v>
      </c>
      <c r="Q13" s="3"/>
    </row>
    <row r="14" spans="4:17" ht="30" customHeight="1" x14ac:dyDescent="0.3">
      <c r="D14" s="84" t="s">
        <v>148</v>
      </c>
      <c r="E14" s="80">
        <f>COUNTIF('Proc-G'!$AC$7:$AC$1492,D14)</f>
        <v>2</v>
      </c>
      <c r="F14" s="83">
        <f>E14/SUM($E$13:$E$17)</f>
        <v>0.1111111111111111</v>
      </c>
      <c r="H14" s="80" t="str">
        <f>IF('Conf-G'!D13&lt;&gt;"",'Conf-G'!D13,"")</f>
        <v/>
      </c>
      <c r="I14" s="81" t="str">
        <f>IF(H14&lt;&gt;"",COUNTIF('Proc-G'!M7:M1492,'P-Das1'!H14),"")</f>
        <v/>
      </c>
      <c r="J14" s="29"/>
      <c r="K14" s="29"/>
      <c r="L14" s="29"/>
      <c r="M14" s="3"/>
      <c r="N14" s="3"/>
      <c r="Q14" s="3"/>
    </row>
    <row r="15" spans="4:17" ht="30" customHeight="1" x14ac:dyDescent="0.3">
      <c r="D15" s="85" t="s">
        <v>124</v>
      </c>
      <c r="E15" s="80">
        <f>COUNTIF('Proc-G'!$AC$7:$AC$1492,D15)</f>
        <v>2</v>
      </c>
      <c r="F15" s="83">
        <f>E15/SUM($E$13:$E$17)</f>
        <v>0.1111111111111111</v>
      </c>
      <c r="H15" s="80" t="str">
        <f>IF('Conf-G'!D14&lt;&gt;"",'Conf-G'!D14,"")</f>
        <v/>
      </c>
      <c r="I15" s="81" t="str">
        <f>IF(H15&lt;&gt;"",COUNTIF('Proc-G'!M7:M1492,'P-Das1'!H15),"")</f>
        <v/>
      </c>
      <c r="J15" s="29"/>
      <c r="K15" s="29"/>
      <c r="L15" s="29"/>
      <c r="M15" s="3"/>
      <c r="N15" s="3"/>
      <c r="Q15" s="3"/>
    </row>
    <row r="16" spans="4:17" ht="30" customHeight="1" x14ac:dyDescent="0.3">
      <c r="D16" s="85" t="s">
        <v>85</v>
      </c>
      <c r="E16" s="80">
        <f>COUNTIF('Proc-G'!$AC$7:$AC$1492,D16)</f>
        <v>3</v>
      </c>
      <c r="F16" s="83">
        <f>E16/SUM($E$13:$E$17)</f>
        <v>0.16666666666666666</v>
      </c>
      <c r="H16" s="80" t="str">
        <f>IF('Conf-G'!D15&lt;&gt;"",'Conf-G'!D15,"")</f>
        <v/>
      </c>
      <c r="I16" s="81" t="str">
        <f>IF(H16&lt;&gt;"",COUNTIF('Proc-G'!M7:M1492,'P-Das1'!H16),"")</f>
        <v/>
      </c>
      <c r="J16" s="29"/>
      <c r="K16" s="29"/>
      <c r="L16" s="29"/>
      <c r="M16" s="3"/>
      <c r="N16" s="3"/>
      <c r="Q16" s="3"/>
    </row>
    <row r="17" spans="4:17" ht="30" customHeight="1" x14ac:dyDescent="0.3">
      <c r="D17" s="85" t="s">
        <v>57</v>
      </c>
      <c r="E17" s="80">
        <f>COUNTIF('Proc-G'!$AC$7:$AC$1492,D17)</f>
        <v>3</v>
      </c>
      <c r="F17" s="83">
        <f>E17/SUM($E$13:$E$17)</f>
        <v>0.16666666666666666</v>
      </c>
      <c r="H17" s="80" t="str">
        <f>IF('Conf-G'!D16&lt;&gt;"",'Conf-G'!D16,"")</f>
        <v/>
      </c>
      <c r="I17" s="81" t="str">
        <f>IF(H17&lt;&gt;"",COUNTIF('Proc-G'!M7:M1492,'P-Das1'!H17),"")</f>
        <v/>
      </c>
      <c r="J17" s="29"/>
      <c r="K17" s="29"/>
      <c r="L17" s="29"/>
      <c r="M17" s="3"/>
      <c r="N17" s="3"/>
      <c r="Q17" s="3"/>
    </row>
    <row r="18" spans="4:17" ht="30" customHeight="1" x14ac:dyDescent="0.3">
      <c r="H18" s="80" t="str">
        <f>IF('Conf-G'!D17&lt;&gt;"",'Conf-G'!D17,"")</f>
        <v/>
      </c>
      <c r="I18" s="81" t="str">
        <f>IF(H18&lt;&gt;"",COUNTIF('Proc-G'!M7:M1492,'P-Das1'!H18),"")</f>
        <v/>
      </c>
      <c r="J18" s="29"/>
      <c r="K18" s="29"/>
      <c r="L18" s="29"/>
      <c r="M18" s="3"/>
      <c r="N18" s="3"/>
      <c r="Q18" s="3"/>
    </row>
    <row r="19" spans="4:17" ht="30" customHeight="1" x14ac:dyDescent="0.3">
      <c r="H19" s="80" t="str">
        <f>IF('Conf-G'!D18&lt;&gt;"",'Conf-G'!D18,"")</f>
        <v/>
      </c>
      <c r="I19" s="81" t="str">
        <f>IF(H19&lt;&gt;"",COUNTIF('Proc-G'!M7:M1492,'P-Das1'!H19),"")</f>
        <v/>
      </c>
      <c r="J19" s="29"/>
      <c r="K19" s="29"/>
      <c r="L19" s="29"/>
      <c r="M19" s="3"/>
      <c r="N19" s="3"/>
      <c r="Q19" s="3"/>
    </row>
    <row r="20" spans="4:17" ht="30" customHeight="1" x14ac:dyDescent="0.3">
      <c r="H20" s="80" t="str">
        <f>IF('Conf-G'!D19&lt;&gt;"",'Conf-G'!D19,"")</f>
        <v/>
      </c>
      <c r="I20" s="81" t="str">
        <f>IF(H20&lt;&gt;"",COUNTIF('Proc-G'!M7:M1492,'P-Das1'!H20),"")</f>
        <v/>
      </c>
      <c r="M20" s="3"/>
      <c r="N20" s="3"/>
      <c r="Q20" s="3"/>
    </row>
    <row r="21" spans="4:17" ht="30" customHeight="1" x14ac:dyDescent="0.3">
      <c r="H21" s="80" t="str">
        <f>IF('Conf-G'!D20&lt;&gt;"",'Conf-G'!D20,"")</f>
        <v/>
      </c>
      <c r="I21" s="81" t="str">
        <f>IF(H21&lt;&gt;"",COUNTIF('Proc-G'!M7:M1492,'P-Das1'!H21),"")</f>
        <v/>
      </c>
      <c r="M21" s="3"/>
      <c r="N21" s="3"/>
      <c r="Q21" s="3"/>
    </row>
    <row r="22" spans="4:17" ht="30" customHeight="1" x14ac:dyDescent="0.3">
      <c r="H22" s="80" t="str">
        <f>IF('Conf-G'!D21&lt;&gt;"",'Conf-G'!D21,"")</f>
        <v/>
      </c>
      <c r="I22" s="81" t="str">
        <f>IF(H22&lt;&gt;"",COUNTIF('Proc-G'!M7:M1492,'P-Das1'!H22),"")</f>
        <v/>
      </c>
      <c r="M22" s="3"/>
      <c r="N22" s="3"/>
      <c r="Q22" s="3"/>
    </row>
    <row r="23" spans="4:17" ht="30" customHeight="1" x14ac:dyDescent="0.3">
      <c r="H23" s="80" t="str">
        <f>IF('Conf-G'!D22&lt;&gt;"",'Conf-G'!D22,"")</f>
        <v/>
      </c>
      <c r="I23" s="81" t="str">
        <f>IF(H23&lt;&gt;"",COUNTIF('Proc-G'!M7:M1492,'P-Das1'!H23),"")</f>
        <v/>
      </c>
      <c r="M23" s="3"/>
      <c r="N23" s="3"/>
      <c r="Q23" s="3"/>
    </row>
    <row r="24" spans="4:17" ht="30" customHeight="1" x14ac:dyDescent="0.3">
      <c r="M24" s="3"/>
      <c r="N24" s="3"/>
      <c r="Q24" s="3"/>
    </row>
    <row r="25" spans="4:17" ht="30" customHeight="1" x14ac:dyDescent="0.3">
      <c r="M25" s="3"/>
      <c r="N25" s="3"/>
      <c r="Q25" s="3"/>
    </row>
    <row r="26" spans="4:17" ht="30" customHeight="1" x14ac:dyDescent="0.3"/>
    <row r="27" spans="4:17" ht="30" customHeight="1" x14ac:dyDescent="0.3"/>
    <row r="28" spans="4:17" ht="30" customHeight="1" x14ac:dyDescent="0.3"/>
    <row r="29" spans="4:17" ht="30" customHeight="1" x14ac:dyDescent="0.3"/>
    <row r="30" spans="4:17" ht="30" customHeight="1" x14ac:dyDescent="0.3"/>
    <row r="31" spans="4:17" ht="30" customHeight="1" x14ac:dyDescent="0.3"/>
    <row r="32" spans="4:17" ht="30" customHeight="1" x14ac:dyDescent="0.3"/>
    <row r="33" spans="3:4" ht="21.6" x14ac:dyDescent="0.3">
      <c r="C33" s="86" t="str">
        <f>IF('Conf-G'!D23&lt;&gt;"",'Conf-G'!D23,"")</f>
        <v/>
      </c>
      <c r="D33" s="2" t="str">
        <f>IF(C33&lt;&gt;"",COUNTIF('Proc-G'!M25:M417,'P-Das1'!C33),"")</f>
        <v/>
      </c>
    </row>
    <row r="34" spans="3:4" ht="21.6" x14ac:dyDescent="0.3">
      <c r="C34" s="86" t="str">
        <f>IF('Conf-G'!D24&lt;&gt;"",'Conf-G'!D24,"")</f>
        <v/>
      </c>
      <c r="D34" s="2" t="str">
        <f>IF(C34&lt;&gt;"",COUNTIF('Proc-G'!M26:M418,'P-Das1'!C34),"")</f>
        <v/>
      </c>
    </row>
    <row r="35" spans="3:4" ht="21.6" x14ac:dyDescent="0.3">
      <c r="C35" s="86" t="str">
        <f>IF('Conf-G'!D25&lt;&gt;"",'Conf-G'!D25,"")</f>
        <v/>
      </c>
    </row>
    <row r="36" spans="3:4" ht="21.6" x14ac:dyDescent="0.3">
      <c r="C36" s="86" t="str">
        <f>IF('Conf-G'!D26&lt;&gt;"",'Conf-G'!D26,"")</f>
        <v/>
      </c>
    </row>
    <row r="37" spans="3:4" ht="21.6" x14ac:dyDescent="0.3">
      <c r="C37" s="86" t="str">
        <f>IF('Conf-G'!D27&lt;&gt;"",'Conf-G'!D27,"")</f>
        <v/>
      </c>
    </row>
  </sheetData>
  <mergeCells count="2">
    <mergeCell ref="H5:I5"/>
    <mergeCell ref="D12:F12"/>
  </mergeCells>
  <conditionalFormatting sqref="H6:I23">
    <cfRule type="expression" dxfId="32" priority="2">
      <formula>$H6=""</formula>
    </cfRule>
  </conditionalFormatting>
  <pageMargins left="0.51180555555555596" right="0.51180555555555596" top="0.78749999999999998" bottom="0.78749999999999998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U6005"/>
  <sheetViews>
    <sheetView showGridLines="0" zoomScaleNormal="100" workbookViewId="0">
      <pane ySplit="4" topLeftCell="A29" activePane="bottomLeft" state="frozen"/>
      <selection pane="bottomLeft" activeCell="G39" sqref="G39"/>
    </sheetView>
  </sheetViews>
  <sheetFormatPr defaultColWidth="9.109375" defaultRowHeight="13.8" x14ac:dyDescent="0.3"/>
  <cols>
    <col min="1" max="1" width="2.44140625" style="31" customWidth="1"/>
    <col min="2" max="2" width="3" style="31" customWidth="1"/>
    <col min="3" max="3" width="5.44140625" style="31" customWidth="1"/>
    <col min="4" max="4" width="36.6640625" style="31" customWidth="1"/>
    <col min="5" max="5" width="16.44140625" style="87" customWidth="1"/>
    <col min="6" max="6" width="9.44140625" style="31" customWidth="1"/>
    <col min="7" max="7" width="15" style="31" customWidth="1"/>
    <col min="8" max="8" width="11.109375" style="2" customWidth="1"/>
    <col min="9" max="9" width="16.6640625" style="31" customWidth="1"/>
    <col min="10" max="10" width="30.44140625" style="31" customWidth="1"/>
    <col min="11" max="11" width="27.44140625" style="31" customWidth="1"/>
    <col min="12" max="12" width="21.44140625" style="31" customWidth="1"/>
    <col min="13" max="13" width="16" style="31" customWidth="1"/>
    <col min="14" max="14" width="18.6640625" style="31" customWidth="1"/>
    <col min="15" max="15" width="13.6640625" style="31" customWidth="1"/>
    <col min="16" max="16" width="25" style="31" customWidth="1"/>
    <col min="17" max="17" width="13.33203125" style="31" customWidth="1"/>
    <col min="18" max="18" width="16.33203125" style="31" customWidth="1"/>
    <col min="19" max="19" width="36.33203125" style="31" customWidth="1"/>
    <col min="20" max="20" width="13.33203125" style="31" customWidth="1"/>
    <col min="21" max="21" width="11.44140625" style="31" hidden="1" customWidth="1"/>
    <col min="22" max="16384" width="9.109375" style="31"/>
  </cols>
  <sheetData>
    <row r="1" spans="1:21" s="32" customFormat="1" ht="50.25" customHeight="1" x14ac:dyDescent="0.3">
      <c r="E1" s="88"/>
      <c r="H1" s="4"/>
    </row>
    <row r="2" spans="1:21" s="33" customFormat="1" ht="36.75" customHeight="1" x14ac:dyDescent="0.3">
      <c r="E2" s="89"/>
      <c r="H2" s="6"/>
    </row>
    <row r="3" spans="1:21" s="34" customFormat="1" ht="12" customHeight="1" x14ac:dyDescent="0.3">
      <c r="E3" s="90"/>
      <c r="G3" s="18" t="str">
        <f ca="1">CONCATENATE("Clientes de aniversário hoje: ",I3,"    (em laranja)")</f>
        <v>Clientes de aniversário hoje: 0    (em laranja)</v>
      </c>
      <c r="H3" s="18"/>
      <c r="I3" s="18">
        <f ca="1">COUNTIF(U5:U9999,J3)</f>
        <v>0</v>
      </c>
      <c r="J3" s="18" t="str">
        <f ca="1">DAY(TODAY())&amp;"/"&amp;MONTH(TODAY())</f>
        <v>26/2</v>
      </c>
    </row>
    <row r="4" spans="1:21" ht="32.25" customHeight="1" x14ac:dyDescent="0.3">
      <c r="C4" s="73" t="s">
        <v>11</v>
      </c>
      <c r="D4" s="74" t="s">
        <v>818</v>
      </c>
      <c r="E4" s="91" t="s">
        <v>819</v>
      </c>
      <c r="F4" s="74" t="s">
        <v>820</v>
      </c>
      <c r="G4" s="74" t="s">
        <v>821</v>
      </c>
      <c r="H4" s="92" t="s">
        <v>822</v>
      </c>
      <c r="I4" s="74" t="s">
        <v>823</v>
      </c>
      <c r="J4" s="74" t="s">
        <v>824</v>
      </c>
      <c r="K4" s="74" t="s">
        <v>825</v>
      </c>
      <c r="L4" s="74" t="s">
        <v>826</v>
      </c>
      <c r="M4" s="74" t="s">
        <v>827</v>
      </c>
      <c r="N4" s="74" t="s">
        <v>828</v>
      </c>
      <c r="O4" s="74" t="s">
        <v>829</v>
      </c>
      <c r="P4" s="74" t="s">
        <v>830</v>
      </c>
      <c r="Q4" s="74" t="s">
        <v>831</v>
      </c>
      <c r="R4" s="74" t="s">
        <v>832</v>
      </c>
      <c r="S4" s="74" t="s">
        <v>33</v>
      </c>
      <c r="T4" s="93" t="s">
        <v>833</v>
      </c>
    </row>
    <row r="5" spans="1:21" ht="30" customHeight="1" x14ac:dyDescent="0.3">
      <c r="A5" s="3" t="str">
        <f>B5&amp;"--"&amp;COUNTIF($B$5:B5,B5)</f>
        <v>10--1</v>
      </c>
      <c r="B5" s="3">
        <f t="shared" ref="B5:B68" si="0">IF(G5&lt;&gt;"",MONTH(G5),"")</f>
        <v>10</v>
      </c>
      <c r="C5" s="75">
        <v>1</v>
      </c>
      <c r="D5" s="94" t="s">
        <v>321</v>
      </c>
      <c r="E5" s="95" t="s">
        <v>834</v>
      </c>
      <c r="F5" s="94" t="s">
        <v>835</v>
      </c>
      <c r="G5" s="96">
        <v>26573</v>
      </c>
      <c r="H5" s="97">
        <f t="shared" ref="H5:H30" ca="1" si="1">IF(G5,DATEDIF(G5,TODAY(),"Y"),"")</f>
        <v>53</v>
      </c>
      <c r="I5" s="94"/>
      <c r="J5" s="98" t="s">
        <v>836</v>
      </c>
      <c r="K5" s="94" t="s">
        <v>837</v>
      </c>
      <c r="L5" s="94" t="s">
        <v>838</v>
      </c>
      <c r="M5" s="94" t="s">
        <v>839</v>
      </c>
      <c r="N5" s="94" t="s">
        <v>840</v>
      </c>
      <c r="O5" s="94" t="s">
        <v>841</v>
      </c>
      <c r="P5" s="94" t="s">
        <v>842</v>
      </c>
      <c r="Q5" s="94" t="s">
        <v>843</v>
      </c>
      <c r="R5" s="94" t="s">
        <v>844</v>
      </c>
      <c r="S5" s="94"/>
      <c r="T5" s="99">
        <v>44319</v>
      </c>
      <c r="U5" s="3" t="str">
        <f t="shared" ref="U5:U68" si="2">DAY(G5)&amp;"/"&amp;MONTH(G5)</f>
        <v>1/10</v>
      </c>
    </row>
    <row r="6" spans="1:21" ht="30" customHeight="1" x14ac:dyDescent="0.3">
      <c r="A6" s="3" t="str">
        <f>B6&amp;"--"&amp;COUNTIF($B$5:B6,B6)</f>
        <v>9--1</v>
      </c>
      <c r="B6" s="3">
        <f t="shared" si="0"/>
        <v>9</v>
      </c>
      <c r="C6" s="78">
        <v>2</v>
      </c>
      <c r="D6" s="94" t="s">
        <v>316</v>
      </c>
      <c r="E6" s="95" t="s">
        <v>845</v>
      </c>
      <c r="F6" s="94" t="s">
        <v>835</v>
      </c>
      <c r="G6" s="96">
        <v>35332</v>
      </c>
      <c r="H6" s="97">
        <f t="shared" ca="1" si="1"/>
        <v>29</v>
      </c>
      <c r="I6" s="94"/>
      <c r="J6" s="98" t="s">
        <v>836</v>
      </c>
      <c r="K6" s="94" t="s">
        <v>846</v>
      </c>
      <c r="L6" s="94" t="s">
        <v>847</v>
      </c>
      <c r="M6" s="100">
        <v>7181100</v>
      </c>
      <c r="N6" s="94" t="s">
        <v>848</v>
      </c>
      <c r="O6" s="94" t="s">
        <v>841</v>
      </c>
      <c r="P6" s="94" t="s">
        <v>849</v>
      </c>
      <c r="Q6" s="94" t="s">
        <v>843</v>
      </c>
      <c r="R6" s="94" t="s">
        <v>850</v>
      </c>
      <c r="S6" s="94" t="s">
        <v>851</v>
      </c>
      <c r="T6" s="101">
        <v>44311</v>
      </c>
      <c r="U6" s="3" t="str">
        <f t="shared" si="2"/>
        <v>24/9</v>
      </c>
    </row>
    <row r="7" spans="1:21" ht="30" customHeight="1" x14ac:dyDescent="0.3">
      <c r="A7" s="3" t="str">
        <f>B7&amp;"--"&amp;COUNTIF($B$5:B7,B7)</f>
        <v>7--1</v>
      </c>
      <c r="B7" s="3">
        <f t="shared" si="0"/>
        <v>7</v>
      </c>
      <c r="C7" s="78">
        <v>3</v>
      </c>
      <c r="D7" s="94" t="s">
        <v>298</v>
      </c>
      <c r="E7" s="95" t="s">
        <v>852</v>
      </c>
      <c r="F7" s="94" t="s">
        <v>835</v>
      </c>
      <c r="G7" s="96">
        <v>27589</v>
      </c>
      <c r="H7" s="97">
        <f t="shared" ca="1" si="1"/>
        <v>50</v>
      </c>
      <c r="I7" s="94"/>
      <c r="J7" s="98" t="s">
        <v>836</v>
      </c>
      <c r="K7" s="94" t="s">
        <v>853</v>
      </c>
      <c r="L7" s="94" t="s">
        <v>854</v>
      </c>
      <c r="M7" s="94" t="s">
        <v>855</v>
      </c>
      <c r="N7" s="94" t="s">
        <v>300</v>
      </c>
      <c r="O7" s="94" t="s">
        <v>841</v>
      </c>
      <c r="P7" s="94" t="s">
        <v>842</v>
      </c>
      <c r="Q7" s="94" t="s">
        <v>843</v>
      </c>
      <c r="R7" s="94" t="s">
        <v>850</v>
      </c>
      <c r="S7" s="94" t="s">
        <v>851</v>
      </c>
      <c r="T7" s="101">
        <v>44239</v>
      </c>
      <c r="U7" s="3" t="str">
        <f t="shared" si="2"/>
        <v>14/7</v>
      </c>
    </row>
    <row r="8" spans="1:21" ht="30" customHeight="1" x14ac:dyDescent="0.3">
      <c r="A8" s="3" t="str">
        <f>B8&amp;"--"&amp;COUNTIF($B$5:B8,B8)</f>
        <v>3--1</v>
      </c>
      <c r="B8" s="3">
        <f t="shared" si="0"/>
        <v>3</v>
      </c>
      <c r="C8" s="78">
        <v>4</v>
      </c>
      <c r="D8" s="94" t="s">
        <v>277</v>
      </c>
      <c r="E8" s="95" t="s">
        <v>856</v>
      </c>
      <c r="F8" s="94" t="s">
        <v>857</v>
      </c>
      <c r="G8" s="96">
        <v>32593</v>
      </c>
      <c r="H8" s="97">
        <f t="shared" ca="1" si="1"/>
        <v>36</v>
      </c>
      <c r="I8" s="94"/>
      <c r="J8" s="98" t="s">
        <v>836</v>
      </c>
      <c r="K8" s="94" t="s">
        <v>858</v>
      </c>
      <c r="L8" s="94" t="s">
        <v>859</v>
      </c>
      <c r="M8" s="94" t="s">
        <v>860</v>
      </c>
      <c r="N8" s="94" t="s">
        <v>179</v>
      </c>
      <c r="O8" s="94" t="s">
        <v>841</v>
      </c>
      <c r="P8" s="94" t="s">
        <v>861</v>
      </c>
      <c r="Q8" s="94" t="s">
        <v>843</v>
      </c>
      <c r="R8" s="94" t="s">
        <v>862</v>
      </c>
      <c r="S8" s="94" t="s">
        <v>863</v>
      </c>
      <c r="T8" s="101">
        <v>44949</v>
      </c>
      <c r="U8" s="3" t="str">
        <f t="shared" si="2"/>
        <v>26/3</v>
      </c>
    </row>
    <row r="9" spans="1:21" ht="30" customHeight="1" x14ac:dyDescent="0.3">
      <c r="A9" s="3" t="str">
        <f>B9&amp;"--"&amp;COUNTIF($B$5:B9,B9)</f>
        <v>3--2</v>
      </c>
      <c r="B9" s="3">
        <f t="shared" si="0"/>
        <v>3</v>
      </c>
      <c r="C9" s="78">
        <v>5</v>
      </c>
      <c r="D9" s="94" t="s">
        <v>360</v>
      </c>
      <c r="E9" s="95" t="s">
        <v>864</v>
      </c>
      <c r="F9" s="94" t="s">
        <v>857</v>
      </c>
      <c r="G9" s="96">
        <v>31481</v>
      </c>
      <c r="H9" s="97">
        <f t="shared" ca="1" si="1"/>
        <v>39</v>
      </c>
      <c r="I9" s="94"/>
      <c r="J9" s="98" t="s">
        <v>836</v>
      </c>
      <c r="K9" s="94" t="s">
        <v>865</v>
      </c>
      <c r="L9" s="94" t="s">
        <v>866</v>
      </c>
      <c r="M9" s="94" t="s">
        <v>867</v>
      </c>
      <c r="N9" s="94" t="s">
        <v>300</v>
      </c>
      <c r="O9" s="94" t="s">
        <v>841</v>
      </c>
      <c r="P9" s="94" t="s">
        <v>868</v>
      </c>
      <c r="Q9" s="94" t="s">
        <v>843</v>
      </c>
      <c r="R9" s="94" t="s">
        <v>844</v>
      </c>
      <c r="S9" s="94"/>
      <c r="T9" s="101">
        <v>44980</v>
      </c>
      <c r="U9" s="3" t="str">
        <f t="shared" si="2"/>
        <v>10/3</v>
      </c>
    </row>
    <row r="10" spans="1:21" ht="30" customHeight="1" x14ac:dyDescent="0.3">
      <c r="A10" s="3" t="str">
        <f>B10&amp;"--"&amp;COUNTIF($B$5:B10,B10)</f>
        <v>4--1</v>
      </c>
      <c r="B10" s="3">
        <f t="shared" si="0"/>
        <v>4</v>
      </c>
      <c r="C10" s="78">
        <v>6</v>
      </c>
      <c r="D10" s="94" t="s">
        <v>71</v>
      </c>
      <c r="E10" s="95" t="s">
        <v>869</v>
      </c>
      <c r="F10" s="94" t="s">
        <v>857</v>
      </c>
      <c r="G10" s="96">
        <v>30793</v>
      </c>
      <c r="H10" s="97">
        <f t="shared" ca="1" si="1"/>
        <v>41</v>
      </c>
      <c r="I10" s="94"/>
      <c r="J10" s="98" t="s">
        <v>836</v>
      </c>
      <c r="K10" s="94" t="s">
        <v>870</v>
      </c>
      <c r="L10" s="94" t="s">
        <v>871</v>
      </c>
      <c r="M10" s="94" t="s">
        <v>872</v>
      </c>
      <c r="N10" s="94" t="s">
        <v>873</v>
      </c>
      <c r="O10" s="94" t="s">
        <v>841</v>
      </c>
      <c r="P10" s="94" t="s">
        <v>874</v>
      </c>
      <c r="Q10" s="94" t="s">
        <v>875</v>
      </c>
      <c r="R10" s="94" t="s">
        <v>862</v>
      </c>
      <c r="S10" s="94" t="s">
        <v>876</v>
      </c>
      <c r="T10" s="101">
        <v>43578</v>
      </c>
      <c r="U10" s="3" t="str">
        <f t="shared" si="2"/>
        <v>21/4</v>
      </c>
    </row>
    <row r="11" spans="1:21" ht="30" customHeight="1" x14ac:dyDescent="0.3">
      <c r="A11" s="3" t="str">
        <f>B11&amp;"--"&amp;COUNTIF($B$5:B11,B11)</f>
        <v>8--1</v>
      </c>
      <c r="B11" s="3">
        <f t="shared" si="0"/>
        <v>8</v>
      </c>
      <c r="C11" s="78">
        <v>7</v>
      </c>
      <c r="D11" s="94" t="s">
        <v>348</v>
      </c>
      <c r="E11" s="95" t="s">
        <v>877</v>
      </c>
      <c r="F11" s="94" t="s">
        <v>835</v>
      </c>
      <c r="G11" s="96">
        <v>29437</v>
      </c>
      <c r="H11" s="97">
        <f t="shared" ca="1" si="1"/>
        <v>45</v>
      </c>
      <c r="I11" s="94"/>
      <c r="J11" s="98" t="s">
        <v>836</v>
      </c>
      <c r="K11" s="94" t="s">
        <v>878</v>
      </c>
      <c r="L11" s="94" t="s">
        <v>879</v>
      </c>
      <c r="M11" s="94" t="s">
        <v>880</v>
      </c>
      <c r="N11" s="94" t="s">
        <v>881</v>
      </c>
      <c r="O11" s="94" t="s">
        <v>841</v>
      </c>
      <c r="P11" s="94" t="s">
        <v>882</v>
      </c>
      <c r="Q11" s="94" t="s">
        <v>875</v>
      </c>
      <c r="R11" s="94" t="s">
        <v>844</v>
      </c>
      <c r="S11" s="94"/>
      <c r="T11" s="101">
        <v>44872</v>
      </c>
      <c r="U11" s="3" t="str">
        <f t="shared" si="2"/>
        <v>4/8</v>
      </c>
    </row>
    <row r="12" spans="1:21" ht="30" customHeight="1" x14ac:dyDescent="0.3">
      <c r="A12" s="3" t="str">
        <f>B12&amp;"--"&amp;COUNTIF($B$5:B12,B12)</f>
        <v>8--2</v>
      </c>
      <c r="B12" s="3">
        <f t="shared" si="0"/>
        <v>8</v>
      </c>
      <c r="C12" s="78">
        <v>8</v>
      </c>
      <c r="D12" s="94" t="s">
        <v>283</v>
      </c>
      <c r="E12" s="95" t="s">
        <v>883</v>
      </c>
      <c r="F12" s="94" t="s">
        <v>835</v>
      </c>
      <c r="G12" s="96">
        <v>28002</v>
      </c>
      <c r="H12" s="97">
        <f t="shared" ca="1" si="1"/>
        <v>49</v>
      </c>
      <c r="I12" s="94"/>
      <c r="J12" s="98" t="s">
        <v>884</v>
      </c>
      <c r="K12" s="94" t="s">
        <v>885</v>
      </c>
      <c r="L12" s="94" t="s">
        <v>886</v>
      </c>
      <c r="M12" s="94" t="s">
        <v>887</v>
      </c>
      <c r="N12" s="94" t="s">
        <v>54</v>
      </c>
      <c r="O12" s="94" t="s">
        <v>841</v>
      </c>
      <c r="P12" s="94" t="s">
        <v>888</v>
      </c>
      <c r="Q12" s="94" t="s">
        <v>843</v>
      </c>
      <c r="R12" s="94" t="s">
        <v>862</v>
      </c>
      <c r="S12" s="94" t="s">
        <v>889</v>
      </c>
      <c r="T12" s="101">
        <v>44599</v>
      </c>
      <c r="U12" s="3" t="str">
        <f t="shared" si="2"/>
        <v>30/8</v>
      </c>
    </row>
    <row r="13" spans="1:21" ht="30" customHeight="1" x14ac:dyDescent="0.3">
      <c r="A13" s="3" t="str">
        <f>B13&amp;"--"&amp;COUNTIF($B$5:B13,B13)</f>
        <v>5--1</v>
      </c>
      <c r="B13" s="3">
        <f t="shared" si="0"/>
        <v>5</v>
      </c>
      <c r="C13" s="78">
        <v>9</v>
      </c>
      <c r="D13" s="94" t="s">
        <v>89</v>
      </c>
      <c r="E13" s="95" t="s">
        <v>890</v>
      </c>
      <c r="F13" s="94" t="s">
        <v>857</v>
      </c>
      <c r="G13" s="96">
        <v>34848</v>
      </c>
      <c r="H13" s="97">
        <f t="shared" ca="1" si="1"/>
        <v>30</v>
      </c>
      <c r="I13" s="94"/>
      <c r="J13" s="98" t="s">
        <v>891</v>
      </c>
      <c r="K13" s="94" t="s">
        <v>892</v>
      </c>
      <c r="L13" s="94" t="s">
        <v>893</v>
      </c>
      <c r="M13" s="94" t="s">
        <v>894</v>
      </c>
      <c r="N13" s="94" t="s">
        <v>54</v>
      </c>
      <c r="O13" s="94" t="s">
        <v>841</v>
      </c>
      <c r="P13" s="94" t="s">
        <v>895</v>
      </c>
      <c r="Q13" s="94" t="s">
        <v>843</v>
      </c>
      <c r="R13" s="94" t="s">
        <v>896</v>
      </c>
      <c r="S13" s="94"/>
      <c r="T13" s="101">
        <v>44298</v>
      </c>
      <c r="U13" s="3" t="str">
        <f t="shared" si="2"/>
        <v>29/5</v>
      </c>
    </row>
    <row r="14" spans="1:21" ht="30" customHeight="1" x14ac:dyDescent="0.3">
      <c r="A14" s="3" t="str">
        <f>B14&amp;"--"&amp;COUNTIF($B$5:B14,B14)</f>
        <v>3--3</v>
      </c>
      <c r="B14" s="3">
        <f t="shared" si="0"/>
        <v>3</v>
      </c>
      <c r="C14" s="78">
        <v>10</v>
      </c>
      <c r="D14" s="94" t="s">
        <v>305</v>
      </c>
      <c r="E14" s="95" t="s">
        <v>897</v>
      </c>
      <c r="F14" s="94" t="s">
        <v>835</v>
      </c>
      <c r="G14" s="96">
        <v>23831</v>
      </c>
      <c r="H14" s="97">
        <f t="shared" ca="1" si="1"/>
        <v>60</v>
      </c>
      <c r="I14" s="94"/>
      <c r="J14" s="98" t="s">
        <v>836</v>
      </c>
      <c r="K14" s="94" t="s">
        <v>898</v>
      </c>
      <c r="L14" s="94" t="s">
        <v>899</v>
      </c>
      <c r="M14" s="94" t="s">
        <v>900</v>
      </c>
      <c r="N14" s="94" t="s">
        <v>901</v>
      </c>
      <c r="O14" s="94" t="s">
        <v>841</v>
      </c>
      <c r="P14" s="94" t="s">
        <v>842</v>
      </c>
      <c r="Q14" s="94" t="s">
        <v>843</v>
      </c>
      <c r="R14" s="94" t="s">
        <v>896</v>
      </c>
      <c r="S14" s="94" t="s">
        <v>851</v>
      </c>
      <c r="T14" s="101">
        <v>44232</v>
      </c>
      <c r="U14" s="3" t="str">
        <f t="shared" si="2"/>
        <v>30/3</v>
      </c>
    </row>
    <row r="15" spans="1:21" ht="30" customHeight="1" x14ac:dyDescent="0.3">
      <c r="A15" s="3" t="str">
        <f>B15&amp;"--"&amp;COUNTIF($B$5:B15,B15)</f>
        <v>7--2</v>
      </c>
      <c r="B15" s="3">
        <f t="shared" si="0"/>
        <v>7</v>
      </c>
      <c r="C15" s="78">
        <v>11</v>
      </c>
      <c r="D15" s="94" t="s">
        <v>165</v>
      </c>
      <c r="E15" s="95" t="s">
        <v>902</v>
      </c>
      <c r="F15" s="94" t="s">
        <v>835</v>
      </c>
      <c r="G15" s="96">
        <v>18815</v>
      </c>
      <c r="H15" s="97">
        <f t="shared" ca="1" si="1"/>
        <v>74</v>
      </c>
      <c r="I15" s="94" t="s">
        <v>903</v>
      </c>
      <c r="J15" s="98" t="s">
        <v>904</v>
      </c>
      <c r="K15" s="94" t="s">
        <v>905</v>
      </c>
      <c r="L15" s="94" t="s">
        <v>906</v>
      </c>
      <c r="M15" s="94" t="s">
        <v>907</v>
      </c>
      <c r="N15" s="94" t="s">
        <v>54</v>
      </c>
      <c r="O15" s="94" t="s">
        <v>841</v>
      </c>
      <c r="P15" s="94" t="s">
        <v>908</v>
      </c>
      <c r="Q15" s="94" t="s">
        <v>843</v>
      </c>
      <c r="R15" s="94" t="s">
        <v>896</v>
      </c>
      <c r="S15" s="94" t="s">
        <v>909</v>
      </c>
      <c r="T15" s="101">
        <v>44652</v>
      </c>
      <c r="U15" s="3" t="str">
        <f t="shared" si="2"/>
        <v>6/7</v>
      </c>
    </row>
    <row r="16" spans="1:21" ht="30" customHeight="1" x14ac:dyDescent="0.3">
      <c r="A16" s="3" t="str">
        <f>B16&amp;"--"&amp;COUNTIF($B$5:B16,B16)</f>
        <v>7--3</v>
      </c>
      <c r="B16" s="3">
        <f t="shared" si="0"/>
        <v>7</v>
      </c>
      <c r="C16" s="78">
        <v>12</v>
      </c>
      <c r="D16" s="94" t="s">
        <v>289</v>
      </c>
      <c r="E16" s="95" t="s">
        <v>910</v>
      </c>
      <c r="F16" s="94" t="s">
        <v>835</v>
      </c>
      <c r="G16" s="96">
        <v>31979</v>
      </c>
      <c r="H16" s="97">
        <f t="shared" ca="1" si="1"/>
        <v>38</v>
      </c>
      <c r="I16" s="94"/>
      <c r="J16" s="98" t="s">
        <v>836</v>
      </c>
      <c r="K16" s="94" t="s">
        <v>911</v>
      </c>
      <c r="L16" s="94" t="s">
        <v>912</v>
      </c>
      <c r="M16" s="94" t="s">
        <v>913</v>
      </c>
      <c r="N16" s="94" t="s">
        <v>914</v>
      </c>
      <c r="O16" s="94" t="s">
        <v>841</v>
      </c>
      <c r="P16" s="94" t="s">
        <v>842</v>
      </c>
      <c r="Q16" s="94" t="s">
        <v>843</v>
      </c>
      <c r="R16" s="94" t="s">
        <v>896</v>
      </c>
      <c r="S16" s="94"/>
      <c r="T16" s="101">
        <v>43893</v>
      </c>
      <c r="U16" s="3" t="str">
        <f t="shared" si="2"/>
        <v>21/7</v>
      </c>
    </row>
    <row r="17" spans="1:21" ht="30" customHeight="1" x14ac:dyDescent="0.3">
      <c r="A17" s="3" t="str">
        <f>B17&amp;"--"&amp;COUNTIF($B$5:B17,B17)</f>
        <v>6--1</v>
      </c>
      <c r="B17" s="3">
        <f t="shared" si="0"/>
        <v>6</v>
      </c>
      <c r="C17" s="78">
        <v>13</v>
      </c>
      <c r="D17" s="94" t="s">
        <v>191</v>
      </c>
      <c r="E17" s="95" t="s">
        <v>915</v>
      </c>
      <c r="F17" s="94" t="s">
        <v>835</v>
      </c>
      <c r="G17" s="96">
        <v>32303</v>
      </c>
      <c r="H17" s="97">
        <f t="shared" ca="1" si="1"/>
        <v>37</v>
      </c>
      <c r="I17" s="94"/>
      <c r="J17" s="98" t="s">
        <v>916</v>
      </c>
      <c r="K17" s="94" t="s">
        <v>917</v>
      </c>
      <c r="L17" s="94" t="s">
        <v>893</v>
      </c>
      <c r="M17" s="94" t="s">
        <v>918</v>
      </c>
      <c r="N17" s="94" t="s">
        <v>54</v>
      </c>
      <c r="O17" s="94" t="s">
        <v>841</v>
      </c>
      <c r="P17" s="94" t="s">
        <v>919</v>
      </c>
      <c r="Q17" s="94" t="s">
        <v>875</v>
      </c>
      <c r="R17" s="94" t="s">
        <v>862</v>
      </c>
      <c r="S17" s="94"/>
      <c r="T17" s="101"/>
      <c r="U17" s="3" t="str">
        <f t="shared" si="2"/>
        <v>9/6</v>
      </c>
    </row>
    <row r="18" spans="1:21" ht="30" customHeight="1" x14ac:dyDescent="0.3">
      <c r="A18" s="3" t="str">
        <f>B18&amp;"--"&amp;COUNTIF($B$5:B18,B18)</f>
        <v>9--2</v>
      </c>
      <c r="B18" s="3">
        <f t="shared" si="0"/>
        <v>9</v>
      </c>
      <c r="C18" s="78">
        <v>14</v>
      </c>
      <c r="D18" s="94" t="s">
        <v>173</v>
      </c>
      <c r="E18" s="95" t="s">
        <v>920</v>
      </c>
      <c r="F18" s="94" t="s">
        <v>835</v>
      </c>
      <c r="G18" s="96">
        <v>22914</v>
      </c>
      <c r="H18" s="97">
        <f t="shared" ca="1" si="1"/>
        <v>63</v>
      </c>
      <c r="I18" s="94" t="s">
        <v>921</v>
      </c>
      <c r="J18" s="98" t="s">
        <v>922</v>
      </c>
      <c r="K18" s="94" t="s">
        <v>923</v>
      </c>
      <c r="L18" s="94" t="s">
        <v>924</v>
      </c>
      <c r="M18" s="94" t="s">
        <v>925</v>
      </c>
      <c r="N18" s="94" t="s">
        <v>54</v>
      </c>
      <c r="O18" s="94" t="s">
        <v>841</v>
      </c>
      <c r="P18" s="94" t="s">
        <v>908</v>
      </c>
      <c r="Q18" s="94" t="s">
        <v>843</v>
      </c>
      <c r="R18" s="94" t="s">
        <v>844</v>
      </c>
      <c r="S18" s="94"/>
      <c r="T18" s="101">
        <v>44652</v>
      </c>
      <c r="U18" s="3" t="str">
        <f t="shared" si="2"/>
        <v>25/9</v>
      </c>
    </row>
    <row r="19" spans="1:21" ht="30" customHeight="1" x14ac:dyDescent="0.3">
      <c r="A19" s="3" t="str">
        <f>B19&amp;"--"&amp;COUNTIF($B$5:B19,B19)</f>
        <v>10--2</v>
      </c>
      <c r="B19" s="3">
        <f t="shared" si="0"/>
        <v>10</v>
      </c>
      <c r="C19" s="78">
        <v>15</v>
      </c>
      <c r="D19" s="94" t="s">
        <v>139</v>
      </c>
      <c r="E19" s="95" t="s">
        <v>926</v>
      </c>
      <c r="F19" s="94" t="s">
        <v>835</v>
      </c>
      <c r="G19" s="96">
        <v>35723</v>
      </c>
      <c r="H19" s="97">
        <f t="shared" ca="1" si="1"/>
        <v>28</v>
      </c>
      <c r="I19" s="94"/>
      <c r="J19" s="98" t="s">
        <v>927</v>
      </c>
      <c r="K19" s="94" t="s">
        <v>928</v>
      </c>
      <c r="L19" s="94" t="s">
        <v>929</v>
      </c>
      <c r="M19" s="94" t="s">
        <v>930</v>
      </c>
      <c r="N19" s="94" t="s">
        <v>54</v>
      </c>
      <c r="O19" s="94" t="s">
        <v>841</v>
      </c>
      <c r="P19" s="94" t="s">
        <v>931</v>
      </c>
      <c r="Q19" s="94" t="s">
        <v>875</v>
      </c>
      <c r="R19" s="94" t="s">
        <v>844</v>
      </c>
      <c r="S19" s="94"/>
      <c r="T19" s="101">
        <v>44474</v>
      </c>
      <c r="U19" s="3" t="str">
        <f t="shared" si="2"/>
        <v>20/10</v>
      </c>
    </row>
    <row r="20" spans="1:21" ht="30" customHeight="1" x14ac:dyDescent="0.3">
      <c r="A20" s="3" t="str">
        <f>B20&amp;"--"&amp;COUNTIF($B$5:B20,B20)</f>
        <v>10--3</v>
      </c>
      <c r="B20" s="3">
        <f t="shared" si="0"/>
        <v>10</v>
      </c>
      <c r="C20" s="78">
        <v>16</v>
      </c>
      <c r="D20" s="94" t="s">
        <v>932</v>
      </c>
      <c r="E20" s="95" t="s">
        <v>933</v>
      </c>
      <c r="F20" s="94" t="s">
        <v>835</v>
      </c>
      <c r="G20" s="96">
        <v>27322</v>
      </c>
      <c r="H20" s="97">
        <f t="shared" ca="1" si="1"/>
        <v>51</v>
      </c>
      <c r="I20" s="94"/>
      <c r="J20" s="98" t="s">
        <v>934</v>
      </c>
      <c r="K20" s="94" t="s">
        <v>935</v>
      </c>
      <c r="L20" s="94" t="s">
        <v>936</v>
      </c>
      <c r="M20" s="94" t="s">
        <v>937</v>
      </c>
      <c r="N20" s="94" t="s">
        <v>54</v>
      </c>
      <c r="O20" s="94" t="s">
        <v>841</v>
      </c>
      <c r="P20" s="94" t="s">
        <v>938</v>
      </c>
      <c r="Q20" s="94" t="s">
        <v>843</v>
      </c>
      <c r="R20" s="94" t="s">
        <v>844</v>
      </c>
      <c r="S20" s="94"/>
      <c r="T20" s="101">
        <v>44599</v>
      </c>
      <c r="U20" s="3" t="str">
        <f t="shared" si="2"/>
        <v>20/10</v>
      </c>
    </row>
    <row r="21" spans="1:21" ht="30" customHeight="1" x14ac:dyDescent="0.3">
      <c r="A21" s="3" t="str">
        <f>B21&amp;"--"&amp;COUNTIF($B$5:B21,B21)</f>
        <v>12--1</v>
      </c>
      <c r="B21" s="3">
        <f t="shared" si="0"/>
        <v>12</v>
      </c>
      <c r="C21" s="78">
        <v>17</v>
      </c>
      <c r="D21" s="94" t="s">
        <v>103</v>
      </c>
      <c r="E21" s="95" t="s">
        <v>939</v>
      </c>
      <c r="F21" s="94" t="s">
        <v>835</v>
      </c>
      <c r="G21" s="96">
        <v>29190</v>
      </c>
      <c r="H21" s="97">
        <f t="shared" ca="1" si="1"/>
        <v>46</v>
      </c>
      <c r="I21" s="94"/>
      <c r="J21" s="98" t="s">
        <v>940</v>
      </c>
      <c r="K21" s="94" t="s">
        <v>941</v>
      </c>
      <c r="L21" s="94" t="s">
        <v>929</v>
      </c>
      <c r="M21" s="94" t="s">
        <v>942</v>
      </c>
      <c r="N21" s="94" t="s">
        <v>54</v>
      </c>
      <c r="O21" s="94" t="s">
        <v>841</v>
      </c>
      <c r="P21" s="94" t="s">
        <v>21</v>
      </c>
      <c r="Q21" s="94" t="s">
        <v>843</v>
      </c>
      <c r="R21" s="94" t="s">
        <v>844</v>
      </c>
      <c r="S21" s="94"/>
      <c r="T21" s="101">
        <v>44313</v>
      </c>
      <c r="U21" s="3" t="str">
        <f t="shared" si="2"/>
        <v>1/12</v>
      </c>
    </row>
    <row r="22" spans="1:21" ht="30" customHeight="1" x14ac:dyDescent="0.3">
      <c r="A22" s="3" t="str">
        <f>B22&amp;"--"&amp;COUNTIF($B$5:B22,B22)</f>
        <v>2--1</v>
      </c>
      <c r="B22" s="3">
        <f t="shared" si="0"/>
        <v>2</v>
      </c>
      <c r="C22" s="78">
        <v>18</v>
      </c>
      <c r="D22" s="94" t="s">
        <v>332</v>
      </c>
      <c r="E22" s="95" t="s">
        <v>943</v>
      </c>
      <c r="F22" s="94" t="s">
        <v>857</v>
      </c>
      <c r="G22" s="96">
        <v>30716</v>
      </c>
      <c r="H22" s="97">
        <f t="shared" ca="1" si="1"/>
        <v>42</v>
      </c>
      <c r="I22" s="94"/>
      <c r="J22" s="98" t="s">
        <v>944</v>
      </c>
      <c r="K22" s="94" t="s">
        <v>945</v>
      </c>
      <c r="L22" s="94" t="s">
        <v>946</v>
      </c>
      <c r="M22" s="94" t="s">
        <v>947</v>
      </c>
      <c r="N22" s="94" t="s">
        <v>54</v>
      </c>
      <c r="O22" s="94" t="s">
        <v>841</v>
      </c>
      <c r="P22" s="94" t="s">
        <v>948</v>
      </c>
      <c r="Q22" s="94" t="s">
        <v>949</v>
      </c>
      <c r="R22" s="94" t="s">
        <v>844</v>
      </c>
      <c r="S22" s="94"/>
      <c r="T22" s="101">
        <v>44454</v>
      </c>
      <c r="U22" s="3" t="str">
        <f t="shared" si="2"/>
        <v>4/2</v>
      </c>
    </row>
    <row r="23" spans="1:21" ht="30" customHeight="1" x14ac:dyDescent="0.3">
      <c r="A23" s="3" t="str">
        <f>B23&amp;"--"&amp;COUNTIF($B$5:B23,B23)</f>
        <v>8--3</v>
      </c>
      <c r="B23" s="3">
        <f t="shared" si="0"/>
        <v>8</v>
      </c>
      <c r="C23" s="78">
        <v>19</v>
      </c>
      <c r="D23" s="94" t="s">
        <v>310</v>
      </c>
      <c r="E23" s="95" t="s">
        <v>950</v>
      </c>
      <c r="F23" s="94" t="s">
        <v>857</v>
      </c>
      <c r="G23" s="96">
        <v>29458</v>
      </c>
      <c r="H23" s="97">
        <f t="shared" ca="1" si="1"/>
        <v>45</v>
      </c>
      <c r="I23" s="94"/>
      <c r="J23" s="98" t="s">
        <v>836</v>
      </c>
      <c r="K23" s="94" t="s">
        <v>951</v>
      </c>
      <c r="L23" s="94" t="s">
        <v>952</v>
      </c>
      <c r="M23" s="94" t="s">
        <v>953</v>
      </c>
      <c r="N23" s="94" t="s">
        <v>954</v>
      </c>
      <c r="O23" s="94" t="s">
        <v>841</v>
      </c>
      <c r="P23" s="94" t="s">
        <v>842</v>
      </c>
      <c r="Q23" s="94" t="s">
        <v>843</v>
      </c>
      <c r="R23" s="94" t="s">
        <v>850</v>
      </c>
      <c r="S23" s="94" t="s">
        <v>851</v>
      </c>
      <c r="T23" s="101">
        <v>44294</v>
      </c>
      <c r="U23" s="3" t="str">
        <f t="shared" si="2"/>
        <v>25/8</v>
      </c>
    </row>
    <row r="24" spans="1:21" ht="30" customHeight="1" x14ac:dyDescent="0.3">
      <c r="A24" s="3" t="str">
        <f>B24&amp;"--"&amp;COUNTIF($B$5:B24,B24)</f>
        <v>7--4</v>
      </c>
      <c r="B24" s="3">
        <f t="shared" si="0"/>
        <v>7</v>
      </c>
      <c r="C24" s="78">
        <v>20</v>
      </c>
      <c r="D24" s="94" t="s">
        <v>197</v>
      </c>
      <c r="E24" s="95" t="s">
        <v>955</v>
      </c>
      <c r="F24" s="94" t="s">
        <v>857</v>
      </c>
      <c r="G24" s="96">
        <v>31614</v>
      </c>
      <c r="H24" s="97">
        <f t="shared" ca="1" si="1"/>
        <v>39</v>
      </c>
      <c r="I24" s="94"/>
      <c r="J24" s="98" t="s">
        <v>956</v>
      </c>
      <c r="K24" s="94" t="s">
        <v>957</v>
      </c>
      <c r="L24" s="94" t="s">
        <v>958</v>
      </c>
      <c r="M24" s="94" t="s">
        <v>959</v>
      </c>
      <c r="N24" s="94" t="s">
        <v>960</v>
      </c>
      <c r="O24" s="94" t="s">
        <v>841</v>
      </c>
      <c r="P24" s="94" t="s">
        <v>861</v>
      </c>
      <c r="Q24" s="94" t="s">
        <v>843</v>
      </c>
      <c r="R24" s="94" t="s">
        <v>844</v>
      </c>
      <c r="S24" s="94"/>
      <c r="T24" s="101">
        <v>44361</v>
      </c>
      <c r="U24" s="3" t="str">
        <f t="shared" si="2"/>
        <v>21/7</v>
      </c>
    </row>
    <row r="25" spans="1:21" ht="30" customHeight="1" x14ac:dyDescent="0.3">
      <c r="A25" s="3" t="str">
        <f>B25&amp;"--"&amp;COUNTIF($B$5:B25,B25)</f>
        <v>7--5</v>
      </c>
      <c r="B25" s="3">
        <f t="shared" si="0"/>
        <v>7</v>
      </c>
      <c r="C25" s="78">
        <v>21</v>
      </c>
      <c r="D25" s="94" t="s">
        <v>62</v>
      </c>
      <c r="E25" s="95" t="s">
        <v>961</v>
      </c>
      <c r="F25" s="94" t="s">
        <v>857</v>
      </c>
      <c r="G25" s="96">
        <v>27953</v>
      </c>
      <c r="H25" s="97">
        <f t="shared" ca="1" si="1"/>
        <v>49</v>
      </c>
      <c r="I25" s="94"/>
      <c r="J25" s="98" t="s">
        <v>836</v>
      </c>
      <c r="K25" s="94" t="s">
        <v>935</v>
      </c>
      <c r="L25" s="94" t="s">
        <v>936</v>
      </c>
      <c r="M25" s="94" t="s">
        <v>937</v>
      </c>
      <c r="N25" s="94" t="s">
        <v>54</v>
      </c>
      <c r="O25" s="94" t="s">
        <v>841</v>
      </c>
      <c r="P25" s="94" t="s">
        <v>962</v>
      </c>
      <c r="Q25" s="94" t="s">
        <v>963</v>
      </c>
      <c r="R25" s="94" t="s">
        <v>844</v>
      </c>
      <c r="S25" s="94"/>
      <c r="T25" s="101">
        <v>42888</v>
      </c>
      <c r="U25" s="3" t="str">
        <f t="shared" si="2"/>
        <v>12/7</v>
      </c>
    </row>
    <row r="26" spans="1:21" ht="30" customHeight="1" x14ac:dyDescent="0.3">
      <c r="A26" s="3" t="str">
        <f>B26&amp;"--"&amp;COUNTIF($B$5:B26,B26)</f>
        <v>5--2</v>
      </c>
      <c r="B26" s="3">
        <f t="shared" si="0"/>
        <v>5</v>
      </c>
      <c r="C26" s="78">
        <v>22</v>
      </c>
      <c r="D26" s="94" t="s">
        <v>81</v>
      </c>
      <c r="E26" s="95" t="s">
        <v>964</v>
      </c>
      <c r="F26" s="94" t="s">
        <v>857</v>
      </c>
      <c r="G26" s="96">
        <v>18401</v>
      </c>
      <c r="H26" s="97">
        <f t="shared" ca="1" si="1"/>
        <v>75</v>
      </c>
      <c r="I26" s="94"/>
      <c r="J26" s="98" t="s">
        <v>836</v>
      </c>
      <c r="K26" s="94" t="s">
        <v>965</v>
      </c>
      <c r="L26" s="94" t="s">
        <v>966</v>
      </c>
      <c r="M26" s="94" t="s">
        <v>967</v>
      </c>
      <c r="N26" s="94" t="s">
        <v>54</v>
      </c>
      <c r="O26" s="94" t="s">
        <v>841</v>
      </c>
      <c r="P26" s="94" t="s">
        <v>968</v>
      </c>
      <c r="Q26" s="94" t="s">
        <v>963</v>
      </c>
      <c r="R26" s="94" t="s">
        <v>844</v>
      </c>
      <c r="S26" s="94"/>
      <c r="T26" s="101">
        <v>43167</v>
      </c>
      <c r="U26" s="3" t="str">
        <f t="shared" si="2"/>
        <v>18/5</v>
      </c>
    </row>
    <row r="27" spans="1:21" ht="30" customHeight="1" x14ac:dyDescent="0.3">
      <c r="A27" s="3" t="str">
        <f>B27&amp;"--"&amp;COUNTIF($B$5:B27,B27)</f>
        <v>2--2</v>
      </c>
      <c r="B27" s="3">
        <f t="shared" si="0"/>
        <v>2</v>
      </c>
      <c r="C27" s="78">
        <v>23</v>
      </c>
      <c r="D27" s="94" t="s">
        <v>326</v>
      </c>
      <c r="E27" s="95" t="s">
        <v>969</v>
      </c>
      <c r="F27" s="94" t="s">
        <v>857</v>
      </c>
      <c r="G27" s="96">
        <v>36198</v>
      </c>
      <c r="H27" s="97">
        <f t="shared" ca="1" si="1"/>
        <v>27</v>
      </c>
      <c r="I27" s="94"/>
      <c r="J27" s="98" t="s">
        <v>970</v>
      </c>
      <c r="K27" s="94" t="s">
        <v>971</v>
      </c>
      <c r="L27" s="94" t="s">
        <v>972</v>
      </c>
      <c r="M27" s="94" t="s">
        <v>973</v>
      </c>
      <c r="N27" s="94" t="s">
        <v>974</v>
      </c>
      <c r="O27" s="94" t="s">
        <v>841</v>
      </c>
      <c r="P27" s="94" t="s">
        <v>975</v>
      </c>
      <c r="Q27" s="94" t="s">
        <v>875</v>
      </c>
      <c r="R27" s="94" t="s">
        <v>896</v>
      </c>
      <c r="S27" s="94"/>
      <c r="T27" s="101">
        <v>44454</v>
      </c>
      <c r="U27" s="3" t="str">
        <f t="shared" si="2"/>
        <v>7/2</v>
      </c>
    </row>
    <row r="28" spans="1:21" ht="30" customHeight="1" x14ac:dyDescent="0.3">
      <c r="A28" s="3" t="str">
        <f>B28&amp;"--"&amp;COUNTIF($B$5:B28,B28)</f>
        <v>9--3</v>
      </c>
      <c r="B28" s="3">
        <f t="shared" si="0"/>
        <v>9</v>
      </c>
      <c r="C28" s="78">
        <v>24</v>
      </c>
      <c r="D28" s="94" t="s">
        <v>374</v>
      </c>
      <c r="E28" s="95" t="s">
        <v>976</v>
      </c>
      <c r="F28" s="94" t="s">
        <v>835</v>
      </c>
      <c r="G28" s="96">
        <v>32405</v>
      </c>
      <c r="H28" s="97">
        <f t="shared" ca="1" si="1"/>
        <v>37</v>
      </c>
      <c r="I28" s="94"/>
      <c r="J28" s="98" t="s">
        <v>836</v>
      </c>
      <c r="K28" s="94" t="s">
        <v>977</v>
      </c>
      <c r="L28" s="94" t="s">
        <v>978</v>
      </c>
      <c r="M28" s="94" t="s">
        <v>979</v>
      </c>
      <c r="N28" s="94" t="s">
        <v>83</v>
      </c>
      <c r="O28" s="94" t="s">
        <v>841</v>
      </c>
      <c r="P28" s="94" t="s">
        <v>842</v>
      </c>
      <c r="Q28" s="94" t="s">
        <v>843</v>
      </c>
      <c r="R28" s="94" t="s">
        <v>844</v>
      </c>
      <c r="S28" s="94"/>
      <c r="T28" s="101">
        <v>44503</v>
      </c>
      <c r="U28" s="3" t="str">
        <f t="shared" si="2"/>
        <v>19/9</v>
      </c>
    </row>
    <row r="29" spans="1:21" ht="30" customHeight="1" x14ac:dyDescent="0.3">
      <c r="A29" s="3" t="str">
        <f>B29&amp;"--"&amp;COUNTIF($B$5:B29,B29)</f>
        <v>5--3</v>
      </c>
      <c r="B29" s="3">
        <f t="shared" si="0"/>
        <v>5</v>
      </c>
      <c r="C29" s="78">
        <v>25</v>
      </c>
      <c r="D29" s="94" t="s">
        <v>430</v>
      </c>
      <c r="E29" s="95" t="s">
        <v>980</v>
      </c>
      <c r="F29" s="94" t="s">
        <v>835</v>
      </c>
      <c r="G29" s="96">
        <v>28635</v>
      </c>
      <c r="H29" s="97">
        <f t="shared" ca="1" si="1"/>
        <v>47</v>
      </c>
      <c r="I29" s="94"/>
      <c r="J29" s="98" t="s">
        <v>981</v>
      </c>
      <c r="K29" s="94" t="s">
        <v>982</v>
      </c>
      <c r="L29" s="94" t="s">
        <v>983</v>
      </c>
      <c r="M29" s="94" t="s">
        <v>984</v>
      </c>
      <c r="N29" s="94" t="s">
        <v>54</v>
      </c>
      <c r="O29" s="94" t="s">
        <v>841</v>
      </c>
      <c r="P29" s="94" t="s">
        <v>985</v>
      </c>
      <c r="Q29" s="94" t="s">
        <v>843</v>
      </c>
      <c r="R29" s="94" t="s">
        <v>844</v>
      </c>
      <c r="S29" s="94"/>
      <c r="T29" s="101">
        <v>44326</v>
      </c>
      <c r="U29" s="3" t="str">
        <f t="shared" si="2"/>
        <v>25/5</v>
      </c>
    </row>
    <row r="30" spans="1:21" ht="30" customHeight="1" x14ac:dyDescent="0.3">
      <c r="A30" s="3" t="str">
        <f>B30&amp;"--"&amp;COUNTIF($B$5:B30,B30)</f>
        <v>3--4</v>
      </c>
      <c r="B30" s="3">
        <f t="shared" si="0"/>
        <v>3</v>
      </c>
      <c r="C30" s="78">
        <v>26</v>
      </c>
      <c r="D30" s="94" t="s">
        <v>367</v>
      </c>
      <c r="E30" s="95" t="s">
        <v>986</v>
      </c>
      <c r="F30" s="94" t="s">
        <v>857</v>
      </c>
      <c r="G30" s="96">
        <v>32232</v>
      </c>
      <c r="H30" s="97">
        <f t="shared" ca="1" si="1"/>
        <v>37</v>
      </c>
      <c r="I30" s="94" t="s">
        <v>987</v>
      </c>
      <c r="J30" s="98" t="s">
        <v>836</v>
      </c>
      <c r="K30" s="94" t="s">
        <v>988</v>
      </c>
      <c r="L30" s="94" t="s">
        <v>989</v>
      </c>
      <c r="M30" s="94" t="s">
        <v>990</v>
      </c>
      <c r="N30" s="94" t="s">
        <v>899</v>
      </c>
      <c r="O30" s="94" t="s">
        <v>841</v>
      </c>
      <c r="P30" s="94" t="s">
        <v>919</v>
      </c>
      <c r="Q30" s="94" t="s">
        <v>875</v>
      </c>
      <c r="R30" s="94" t="s">
        <v>850</v>
      </c>
      <c r="S30" s="94"/>
      <c r="T30" s="101">
        <v>44909</v>
      </c>
      <c r="U30" s="3" t="str">
        <f t="shared" si="2"/>
        <v>30/3</v>
      </c>
    </row>
    <row r="31" spans="1:21" ht="30" customHeight="1" x14ac:dyDescent="0.3">
      <c r="A31" s="3" t="str">
        <f>B31&amp;"--"&amp;COUNTIF($B$5:B31,B31)</f>
        <v>8--4</v>
      </c>
      <c r="B31" s="3">
        <f t="shared" si="0"/>
        <v>8</v>
      </c>
      <c r="C31" s="78">
        <v>27</v>
      </c>
      <c r="D31" s="102" t="s">
        <v>403</v>
      </c>
      <c r="E31" s="103" t="s">
        <v>991</v>
      </c>
      <c r="F31" s="102" t="s">
        <v>835</v>
      </c>
      <c r="G31" s="104">
        <v>45165</v>
      </c>
      <c r="H31" s="105" t="s">
        <v>835</v>
      </c>
      <c r="I31" s="102"/>
      <c r="J31" s="98" t="s">
        <v>836</v>
      </c>
      <c r="K31" s="102" t="s">
        <v>992</v>
      </c>
      <c r="L31" s="102" t="s">
        <v>993</v>
      </c>
      <c r="M31" s="102" t="s">
        <v>994</v>
      </c>
      <c r="N31" s="102" t="s">
        <v>54</v>
      </c>
      <c r="O31" s="102" t="s">
        <v>841</v>
      </c>
      <c r="P31" s="102" t="s">
        <v>995</v>
      </c>
      <c r="Q31" s="102" t="s">
        <v>875</v>
      </c>
      <c r="R31" s="102" t="s">
        <v>896</v>
      </c>
      <c r="S31" s="102"/>
      <c r="T31" s="106">
        <v>45117</v>
      </c>
      <c r="U31" s="3" t="str">
        <f t="shared" si="2"/>
        <v>27/8</v>
      </c>
    </row>
    <row r="32" spans="1:21" ht="30" customHeight="1" x14ac:dyDescent="0.3">
      <c r="A32" s="3" t="str">
        <f>B32&amp;"--"&amp;COUNTIF($B$5:B32,B32)</f>
        <v>10--4</v>
      </c>
      <c r="B32" s="3">
        <f t="shared" si="0"/>
        <v>10</v>
      </c>
      <c r="C32" s="78">
        <v>28</v>
      </c>
      <c r="D32" s="102" t="s">
        <v>407</v>
      </c>
      <c r="E32" s="103" t="s">
        <v>996</v>
      </c>
      <c r="F32" s="102" t="s">
        <v>835</v>
      </c>
      <c r="G32" s="104">
        <v>21466</v>
      </c>
      <c r="H32" s="105">
        <f t="shared" ref="H32:H95" ca="1" si="3">IF(G32,DATEDIF(G32,TODAY(),"Y"),"")</f>
        <v>67</v>
      </c>
      <c r="I32" s="102"/>
      <c r="J32" s="98" t="s">
        <v>836</v>
      </c>
      <c r="K32" s="102" t="s">
        <v>997</v>
      </c>
      <c r="L32" s="102" t="s">
        <v>998</v>
      </c>
      <c r="M32" s="107">
        <v>14025186</v>
      </c>
      <c r="N32" s="102" t="s">
        <v>999</v>
      </c>
      <c r="O32" s="102" t="s">
        <v>841</v>
      </c>
      <c r="P32" s="102" t="s">
        <v>1000</v>
      </c>
      <c r="Q32" s="102" t="s">
        <v>1001</v>
      </c>
      <c r="R32" s="102" t="s">
        <v>862</v>
      </c>
      <c r="S32" s="102"/>
      <c r="T32" s="106">
        <v>45124</v>
      </c>
      <c r="U32" s="3" t="str">
        <f t="shared" si="2"/>
        <v>8/10</v>
      </c>
    </row>
    <row r="33" spans="1:21" ht="30" customHeight="1" x14ac:dyDescent="0.3">
      <c r="A33" s="3" t="str">
        <f>B33&amp;"--"&amp;COUNTIF($B$5:B33,B33)</f>
        <v>6--2</v>
      </c>
      <c r="B33" s="3">
        <f t="shared" si="0"/>
        <v>6</v>
      </c>
      <c r="C33" s="78">
        <v>29</v>
      </c>
      <c r="D33" s="102" t="s">
        <v>444</v>
      </c>
      <c r="E33" s="103" t="s">
        <v>1002</v>
      </c>
      <c r="F33" s="102" t="s">
        <v>857</v>
      </c>
      <c r="G33" s="104">
        <v>24643</v>
      </c>
      <c r="H33" s="105">
        <f t="shared" ca="1" si="3"/>
        <v>58</v>
      </c>
      <c r="I33" s="102"/>
      <c r="J33" s="98" t="s">
        <v>836</v>
      </c>
      <c r="K33" s="102" t="s">
        <v>1003</v>
      </c>
      <c r="L33" s="102" t="s">
        <v>1004</v>
      </c>
      <c r="M33" s="102" t="s">
        <v>1005</v>
      </c>
      <c r="N33" s="102" t="s">
        <v>54</v>
      </c>
      <c r="O33" s="102" t="s">
        <v>841</v>
      </c>
      <c r="P33" s="102" t="s">
        <v>1006</v>
      </c>
      <c r="Q33" s="102" t="s">
        <v>949</v>
      </c>
      <c r="R33" s="102" t="s">
        <v>896</v>
      </c>
      <c r="S33" s="102"/>
      <c r="T33" s="106">
        <v>45071</v>
      </c>
      <c r="U33" s="3" t="str">
        <f t="shared" si="2"/>
        <v>20/6</v>
      </c>
    </row>
    <row r="34" spans="1:21" ht="30" customHeight="1" x14ac:dyDescent="0.3">
      <c r="A34" s="3" t="str">
        <f>B34&amp;"--"&amp;COUNTIF($B$5:B34,B34)</f>
        <v>9--4</v>
      </c>
      <c r="B34" s="3">
        <f t="shared" si="0"/>
        <v>9</v>
      </c>
      <c r="C34" s="78">
        <v>30</v>
      </c>
      <c r="D34" s="102" t="s">
        <v>466</v>
      </c>
      <c r="E34" s="103" t="s">
        <v>1007</v>
      </c>
      <c r="F34" s="102" t="s">
        <v>857</v>
      </c>
      <c r="G34" s="104">
        <v>28013</v>
      </c>
      <c r="H34" s="105">
        <f t="shared" ca="1" si="3"/>
        <v>49</v>
      </c>
      <c r="I34" s="102"/>
      <c r="J34" s="98" t="s">
        <v>1008</v>
      </c>
      <c r="K34" s="102" t="s">
        <v>1009</v>
      </c>
      <c r="L34" s="102" t="s">
        <v>1010</v>
      </c>
      <c r="M34" s="102" t="s">
        <v>1011</v>
      </c>
      <c r="N34" s="102" t="s">
        <v>54</v>
      </c>
      <c r="O34" s="102" t="s">
        <v>841</v>
      </c>
      <c r="P34" s="102" t="s">
        <v>1012</v>
      </c>
      <c r="Q34" s="102" t="s">
        <v>843</v>
      </c>
      <c r="R34" s="102" t="s">
        <v>850</v>
      </c>
      <c r="S34" s="102" t="s">
        <v>1013</v>
      </c>
      <c r="T34" s="106"/>
      <c r="U34" s="3" t="str">
        <f t="shared" si="2"/>
        <v>10/9</v>
      </c>
    </row>
    <row r="35" spans="1:21" ht="30" customHeight="1" x14ac:dyDescent="0.3">
      <c r="A35" s="3" t="str">
        <f>B35&amp;"--"&amp;COUNTIF($B$5:B35,B35)</f>
        <v>4--2</v>
      </c>
      <c r="B35" s="3">
        <f t="shared" si="0"/>
        <v>4</v>
      </c>
      <c r="C35" s="78">
        <v>31</v>
      </c>
      <c r="D35" s="102" t="s">
        <v>495</v>
      </c>
      <c r="E35" s="103" t="s">
        <v>1014</v>
      </c>
      <c r="F35" s="102" t="s">
        <v>835</v>
      </c>
      <c r="G35" s="104">
        <v>35898</v>
      </c>
      <c r="H35" s="105">
        <f t="shared" ca="1" si="3"/>
        <v>27</v>
      </c>
      <c r="I35" s="102"/>
      <c r="J35" s="98" t="s">
        <v>836</v>
      </c>
      <c r="K35" s="102" t="s">
        <v>1015</v>
      </c>
      <c r="L35" s="102" t="s">
        <v>1016</v>
      </c>
      <c r="M35" s="102" t="s">
        <v>1017</v>
      </c>
      <c r="N35" s="102" t="s">
        <v>999</v>
      </c>
      <c r="O35" s="102" t="s">
        <v>841</v>
      </c>
      <c r="P35" s="102" t="s">
        <v>1018</v>
      </c>
      <c r="Q35" s="102" t="s">
        <v>949</v>
      </c>
      <c r="R35" s="102" t="s">
        <v>896</v>
      </c>
      <c r="S35" s="102" t="s">
        <v>1019</v>
      </c>
      <c r="T35" s="106">
        <v>45251</v>
      </c>
      <c r="U35" s="3" t="str">
        <f t="shared" si="2"/>
        <v>13/4</v>
      </c>
    </row>
    <row r="36" spans="1:21" ht="30" customHeight="1" x14ac:dyDescent="0.3">
      <c r="A36" s="3" t="str">
        <f>B36&amp;"--"&amp;COUNTIF($B$5:B36,B36)</f>
        <v>10--5</v>
      </c>
      <c r="B36" s="3">
        <f t="shared" si="0"/>
        <v>10</v>
      </c>
      <c r="C36" s="78">
        <v>32</v>
      </c>
      <c r="D36" s="102" t="s">
        <v>503</v>
      </c>
      <c r="E36" s="103" t="s">
        <v>1020</v>
      </c>
      <c r="F36" s="102" t="s">
        <v>835</v>
      </c>
      <c r="G36" s="104">
        <v>33157</v>
      </c>
      <c r="H36" s="105">
        <f t="shared" ca="1" si="3"/>
        <v>35</v>
      </c>
      <c r="I36" s="102"/>
      <c r="J36" s="98" t="s">
        <v>836</v>
      </c>
      <c r="K36" s="102" t="s">
        <v>1021</v>
      </c>
      <c r="L36" s="102" t="s">
        <v>1022</v>
      </c>
      <c r="M36" s="102" t="s">
        <v>1023</v>
      </c>
      <c r="N36" s="102" t="s">
        <v>54</v>
      </c>
      <c r="O36" s="102" t="s">
        <v>841</v>
      </c>
      <c r="P36" s="102" t="s">
        <v>842</v>
      </c>
      <c r="Q36" s="102" t="s">
        <v>843</v>
      </c>
      <c r="R36" s="102" t="s">
        <v>850</v>
      </c>
      <c r="S36" s="102"/>
      <c r="T36" s="106">
        <v>45210</v>
      </c>
      <c r="U36" s="3" t="str">
        <f t="shared" si="2"/>
        <v>11/10</v>
      </c>
    </row>
    <row r="37" spans="1:21" ht="30" customHeight="1" x14ac:dyDescent="0.3">
      <c r="A37" s="3" t="str">
        <f>B37&amp;"--"&amp;COUNTIF($B$5:B37,B37)</f>
        <v>3--5</v>
      </c>
      <c r="B37" s="3">
        <f t="shared" si="0"/>
        <v>3</v>
      </c>
      <c r="C37" s="78">
        <v>33</v>
      </c>
      <c r="D37" s="102" t="s">
        <v>713</v>
      </c>
      <c r="E37" s="103" t="s">
        <v>1024</v>
      </c>
      <c r="F37" s="102" t="s">
        <v>835</v>
      </c>
      <c r="G37" s="104">
        <v>26728</v>
      </c>
      <c r="H37" s="105">
        <f t="shared" ca="1" si="3"/>
        <v>52</v>
      </c>
      <c r="I37" s="102" t="s">
        <v>1025</v>
      </c>
      <c r="J37" s="265" t="s">
        <v>1026</v>
      </c>
      <c r="K37" s="102" t="s">
        <v>1027</v>
      </c>
      <c r="L37" s="102" t="s">
        <v>1028</v>
      </c>
      <c r="M37" s="102" t="s">
        <v>1029</v>
      </c>
      <c r="N37" s="102" t="s">
        <v>54</v>
      </c>
      <c r="O37" s="102" t="s">
        <v>841</v>
      </c>
      <c r="P37" s="102" t="s">
        <v>938</v>
      </c>
      <c r="Q37" s="102" t="s">
        <v>843</v>
      </c>
      <c r="R37" s="102" t="s">
        <v>862</v>
      </c>
      <c r="S37" s="102"/>
      <c r="T37" s="106">
        <v>45332</v>
      </c>
      <c r="U37" s="3" t="str">
        <f t="shared" si="2"/>
        <v>5/3</v>
      </c>
    </row>
    <row r="38" spans="1:21" ht="30" customHeight="1" x14ac:dyDescent="0.3">
      <c r="A38" s="3" t="str">
        <f>B38&amp;"--"&amp;COUNTIF($B$5:B38,B38)</f>
        <v>--1</v>
      </c>
      <c r="B38" s="3" t="str">
        <f t="shared" si="0"/>
        <v/>
      </c>
      <c r="C38" s="78">
        <v>34</v>
      </c>
      <c r="D38" s="102"/>
      <c r="E38" s="103"/>
      <c r="F38" s="102"/>
      <c r="G38" s="104"/>
      <c r="H38" s="105" t="str">
        <f t="shared" ca="1" si="3"/>
        <v/>
      </c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106"/>
      <c r="U38" s="3" t="str">
        <f t="shared" si="2"/>
        <v>0/1</v>
      </c>
    </row>
    <row r="39" spans="1:21" ht="30" customHeight="1" x14ac:dyDescent="0.3">
      <c r="A39" s="3" t="str">
        <f>B39&amp;"--"&amp;COUNTIF($B$5:B39,B39)</f>
        <v>--2</v>
      </c>
      <c r="B39" s="3" t="str">
        <f t="shared" si="0"/>
        <v/>
      </c>
      <c r="C39" s="78">
        <v>35</v>
      </c>
      <c r="D39" s="102"/>
      <c r="E39" s="103"/>
      <c r="F39" s="102"/>
      <c r="G39" s="104"/>
      <c r="H39" s="105" t="str">
        <f t="shared" ca="1" si="3"/>
        <v/>
      </c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6"/>
      <c r="U39" s="3" t="str">
        <f t="shared" si="2"/>
        <v>0/1</v>
      </c>
    </row>
    <row r="40" spans="1:21" ht="30" customHeight="1" x14ac:dyDescent="0.3">
      <c r="A40" s="3" t="str">
        <f>B40&amp;"--"&amp;COUNTIF($B$5:B40,B40)</f>
        <v>--3</v>
      </c>
      <c r="B40" s="3" t="str">
        <f t="shared" si="0"/>
        <v/>
      </c>
      <c r="C40" s="78">
        <v>36</v>
      </c>
      <c r="D40" s="102"/>
      <c r="E40" s="103"/>
      <c r="F40" s="102"/>
      <c r="G40" s="104"/>
      <c r="H40" s="105" t="str">
        <f t="shared" ca="1" si="3"/>
        <v/>
      </c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02"/>
      <c r="T40" s="106"/>
      <c r="U40" s="3" t="str">
        <f t="shared" si="2"/>
        <v>0/1</v>
      </c>
    </row>
    <row r="41" spans="1:21" ht="30" customHeight="1" x14ac:dyDescent="0.3">
      <c r="A41" s="3" t="str">
        <f>B41&amp;"--"&amp;COUNTIF($B$5:B41,B41)</f>
        <v>--4</v>
      </c>
      <c r="B41" s="3" t="str">
        <f t="shared" si="0"/>
        <v/>
      </c>
      <c r="C41" s="78">
        <v>37</v>
      </c>
      <c r="D41" s="102"/>
      <c r="E41" s="103"/>
      <c r="F41" s="102"/>
      <c r="G41" s="104"/>
      <c r="H41" s="105" t="str">
        <f t="shared" ca="1" si="3"/>
        <v/>
      </c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6"/>
      <c r="U41" s="3" t="str">
        <f t="shared" si="2"/>
        <v>0/1</v>
      </c>
    </row>
    <row r="42" spans="1:21" ht="30" customHeight="1" x14ac:dyDescent="0.3">
      <c r="A42" s="3" t="str">
        <f>B42&amp;"--"&amp;COUNTIF($B$5:B42,B42)</f>
        <v>--5</v>
      </c>
      <c r="B42" s="3" t="str">
        <f t="shared" si="0"/>
        <v/>
      </c>
      <c r="C42" s="78">
        <v>38</v>
      </c>
      <c r="D42" s="102"/>
      <c r="E42" s="103"/>
      <c r="F42" s="102"/>
      <c r="G42" s="104"/>
      <c r="H42" s="105" t="str">
        <f t="shared" ca="1" si="3"/>
        <v/>
      </c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6"/>
      <c r="U42" s="3" t="str">
        <f t="shared" si="2"/>
        <v>0/1</v>
      </c>
    </row>
    <row r="43" spans="1:21" ht="30" customHeight="1" x14ac:dyDescent="0.3">
      <c r="A43" s="3" t="str">
        <f>B43&amp;"--"&amp;COUNTIF($B$5:B43,B43)</f>
        <v>--6</v>
      </c>
      <c r="B43" s="3" t="str">
        <f t="shared" si="0"/>
        <v/>
      </c>
      <c r="C43" s="78">
        <v>39</v>
      </c>
      <c r="D43" s="102"/>
      <c r="E43" s="103"/>
      <c r="F43" s="102"/>
      <c r="G43" s="104"/>
      <c r="H43" s="105" t="str">
        <f t="shared" ca="1" si="3"/>
        <v/>
      </c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6"/>
      <c r="U43" s="3" t="str">
        <f t="shared" si="2"/>
        <v>0/1</v>
      </c>
    </row>
    <row r="44" spans="1:21" ht="30" customHeight="1" x14ac:dyDescent="0.3">
      <c r="A44" s="3" t="str">
        <f>B44&amp;"--"&amp;COUNTIF($B$5:B44,B44)</f>
        <v>--7</v>
      </c>
      <c r="B44" s="3" t="str">
        <f t="shared" si="0"/>
        <v/>
      </c>
      <c r="C44" s="78">
        <v>40</v>
      </c>
      <c r="D44" s="102"/>
      <c r="E44" s="103"/>
      <c r="F44" s="102"/>
      <c r="G44" s="104"/>
      <c r="H44" s="105" t="str">
        <f t="shared" ca="1" si="3"/>
        <v/>
      </c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6"/>
      <c r="U44" s="3" t="str">
        <f t="shared" si="2"/>
        <v>0/1</v>
      </c>
    </row>
    <row r="45" spans="1:21" ht="30" customHeight="1" x14ac:dyDescent="0.3">
      <c r="A45" s="3" t="str">
        <f>B45&amp;"--"&amp;COUNTIF($B$5:B45,B45)</f>
        <v>--8</v>
      </c>
      <c r="B45" s="3" t="str">
        <f t="shared" si="0"/>
        <v/>
      </c>
      <c r="C45" s="78">
        <v>41</v>
      </c>
      <c r="D45" s="102"/>
      <c r="E45" s="103"/>
      <c r="F45" s="102"/>
      <c r="G45" s="104"/>
      <c r="H45" s="105" t="str">
        <f t="shared" ca="1" si="3"/>
        <v/>
      </c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6"/>
      <c r="U45" s="3" t="str">
        <f t="shared" si="2"/>
        <v>0/1</v>
      </c>
    </row>
    <row r="46" spans="1:21" ht="30" customHeight="1" x14ac:dyDescent="0.3">
      <c r="A46" s="3" t="str">
        <f>B46&amp;"--"&amp;COUNTIF($B$5:B46,B46)</f>
        <v>--9</v>
      </c>
      <c r="B46" s="3" t="str">
        <f t="shared" si="0"/>
        <v/>
      </c>
      <c r="C46" s="78">
        <v>42</v>
      </c>
      <c r="D46" s="102"/>
      <c r="E46" s="103"/>
      <c r="F46" s="102"/>
      <c r="G46" s="104"/>
      <c r="H46" s="105" t="str">
        <f t="shared" ca="1" si="3"/>
        <v/>
      </c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6"/>
      <c r="U46" s="3" t="str">
        <f t="shared" si="2"/>
        <v>0/1</v>
      </c>
    </row>
    <row r="47" spans="1:21" ht="30" customHeight="1" x14ac:dyDescent="0.3">
      <c r="A47" s="3" t="str">
        <f>B47&amp;"--"&amp;COUNTIF($B$5:B47,B47)</f>
        <v>--10</v>
      </c>
      <c r="B47" s="3" t="str">
        <f t="shared" si="0"/>
        <v/>
      </c>
      <c r="C47" s="78">
        <v>43</v>
      </c>
      <c r="D47" s="102"/>
      <c r="E47" s="103"/>
      <c r="F47" s="102"/>
      <c r="G47" s="104"/>
      <c r="H47" s="105" t="str">
        <f t="shared" ca="1" si="3"/>
        <v/>
      </c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6"/>
      <c r="U47" s="3" t="str">
        <f t="shared" si="2"/>
        <v>0/1</v>
      </c>
    </row>
    <row r="48" spans="1:21" ht="30" customHeight="1" x14ac:dyDescent="0.3">
      <c r="A48" s="3" t="str">
        <f>B48&amp;"--"&amp;COUNTIF($B$5:B48,B48)</f>
        <v>--11</v>
      </c>
      <c r="B48" s="3" t="str">
        <f t="shared" si="0"/>
        <v/>
      </c>
      <c r="C48" s="78">
        <v>44</v>
      </c>
      <c r="D48" s="102"/>
      <c r="E48" s="103"/>
      <c r="F48" s="102"/>
      <c r="G48" s="104"/>
      <c r="H48" s="105" t="str">
        <f t="shared" ca="1" si="3"/>
        <v/>
      </c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6"/>
      <c r="U48" s="3" t="str">
        <f t="shared" si="2"/>
        <v>0/1</v>
      </c>
    </row>
    <row r="49" spans="1:21" ht="30" customHeight="1" x14ac:dyDescent="0.3">
      <c r="A49" s="3" t="str">
        <f>B49&amp;"--"&amp;COUNTIF($B$5:B49,B49)</f>
        <v>--12</v>
      </c>
      <c r="B49" s="3" t="str">
        <f t="shared" si="0"/>
        <v/>
      </c>
      <c r="C49" s="78">
        <v>45</v>
      </c>
      <c r="D49" s="102"/>
      <c r="E49" s="103"/>
      <c r="F49" s="102"/>
      <c r="G49" s="104"/>
      <c r="H49" s="105" t="str">
        <f t="shared" ca="1" si="3"/>
        <v/>
      </c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6"/>
      <c r="U49" s="3" t="str">
        <f t="shared" si="2"/>
        <v>0/1</v>
      </c>
    </row>
    <row r="50" spans="1:21" ht="30" customHeight="1" x14ac:dyDescent="0.3">
      <c r="A50" s="3" t="str">
        <f>B50&amp;"--"&amp;COUNTIF($B$5:B50,B50)</f>
        <v>--13</v>
      </c>
      <c r="B50" s="3" t="str">
        <f t="shared" si="0"/>
        <v/>
      </c>
      <c r="C50" s="78">
        <v>46</v>
      </c>
      <c r="D50" s="102"/>
      <c r="E50" s="103"/>
      <c r="F50" s="102"/>
      <c r="G50" s="104"/>
      <c r="H50" s="105" t="str">
        <f t="shared" ca="1" si="3"/>
        <v/>
      </c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6"/>
      <c r="U50" s="3" t="str">
        <f t="shared" si="2"/>
        <v>0/1</v>
      </c>
    </row>
    <row r="51" spans="1:21" ht="30" customHeight="1" x14ac:dyDescent="0.3">
      <c r="A51" s="3" t="str">
        <f>B51&amp;"--"&amp;COUNTIF($B$5:B51,B51)</f>
        <v>--14</v>
      </c>
      <c r="B51" s="3" t="str">
        <f t="shared" si="0"/>
        <v/>
      </c>
      <c r="C51" s="78">
        <v>47</v>
      </c>
      <c r="D51" s="102"/>
      <c r="E51" s="103"/>
      <c r="F51" s="102"/>
      <c r="G51" s="104"/>
      <c r="H51" s="105" t="str">
        <f t="shared" ca="1" si="3"/>
        <v/>
      </c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6"/>
      <c r="U51" s="3" t="str">
        <f t="shared" si="2"/>
        <v>0/1</v>
      </c>
    </row>
    <row r="52" spans="1:21" ht="30" customHeight="1" x14ac:dyDescent="0.3">
      <c r="A52" s="3" t="str">
        <f>B52&amp;"--"&amp;COUNTIF($B$5:B52,B52)</f>
        <v>--15</v>
      </c>
      <c r="B52" s="3" t="str">
        <f t="shared" si="0"/>
        <v/>
      </c>
      <c r="C52" s="78">
        <v>48</v>
      </c>
      <c r="D52" s="102"/>
      <c r="E52" s="103"/>
      <c r="F52" s="102"/>
      <c r="G52" s="104"/>
      <c r="H52" s="105" t="str">
        <f t="shared" ca="1" si="3"/>
        <v/>
      </c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6"/>
      <c r="U52" s="3" t="str">
        <f t="shared" si="2"/>
        <v>0/1</v>
      </c>
    </row>
    <row r="53" spans="1:21" ht="30" customHeight="1" x14ac:dyDescent="0.3">
      <c r="A53" s="3" t="str">
        <f>B53&amp;"--"&amp;COUNTIF($B$5:B53,B53)</f>
        <v>--16</v>
      </c>
      <c r="B53" s="3" t="str">
        <f t="shared" si="0"/>
        <v/>
      </c>
      <c r="C53" s="78">
        <v>49</v>
      </c>
      <c r="D53" s="102"/>
      <c r="E53" s="103"/>
      <c r="F53" s="102"/>
      <c r="G53" s="104"/>
      <c r="H53" s="105" t="str">
        <f t="shared" ca="1" si="3"/>
        <v/>
      </c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6"/>
      <c r="U53" s="3" t="str">
        <f t="shared" si="2"/>
        <v>0/1</v>
      </c>
    </row>
    <row r="54" spans="1:21" ht="30" customHeight="1" x14ac:dyDescent="0.3">
      <c r="A54" s="3" t="str">
        <f>B54&amp;"--"&amp;COUNTIF($B$5:B54,B54)</f>
        <v>--17</v>
      </c>
      <c r="B54" s="3" t="str">
        <f t="shared" si="0"/>
        <v/>
      </c>
      <c r="C54" s="78">
        <v>50</v>
      </c>
      <c r="D54" s="102"/>
      <c r="E54" s="103"/>
      <c r="F54" s="102"/>
      <c r="G54" s="104"/>
      <c r="H54" s="105" t="str">
        <f t="shared" ca="1" si="3"/>
        <v/>
      </c>
      <c r="I54" s="102"/>
      <c r="J54" s="102"/>
      <c r="K54" s="102"/>
      <c r="L54" s="102"/>
      <c r="M54" s="102"/>
      <c r="N54" s="102"/>
      <c r="O54" s="102"/>
      <c r="P54" s="102"/>
      <c r="Q54" s="102"/>
      <c r="R54" s="102"/>
      <c r="S54" s="102"/>
      <c r="T54" s="106"/>
      <c r="U54" s="3" t="str">
        <f t="shared" si="2"/>
        <v>0/1</v>
      </c>
    </row>
    <row r="55" spans="1:21" ht="30" customHeight="1" x14ac:dyDescent="0.3">
      <c r="A55" s="3" t="str">
        <f>B55&amp;"--"&amp;COUNTIF($B$5:B55,B55)</f>
        <v>--18</v>
      </c>
      <c r="B55" s="3" t="str">
        <f t="shared" si="0"/>
        <v/>
      </c>
      <c r="C55" s="78">
        <v>51</v>
      </c>
      <c r="D55" s="102"/>
      <c r="E55" s="103"/>
      <c r="F55" s="102"/>
      <c r="G55" s="104"/>
      <c r="H55" s="105" t="str">
        <f t="shared" ca="1" si="3"/>
        <v/>
      </c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6"/>
      <c r="U55" s="3" t="str">
        <f t="shared" si="2"/>
        <v>0/1</v>
      </c>
    </row>
    <row r="56" spans="1:21" ht="30" customHeight="1" x14ac:dyDescent="0.3">
      <c r="A56" s="3" t="str">
        <f>B56&amp;"--"&amp;COUNTIF($B$5:B56,B56)</f>
        <v>--19</v>
      </c>
      <c r="B56" s="3" t="str">
        <f t="shared" si="0"/>
        <v/>
      </c>
      <c r="C56" s="78">
        <v>52</v>
      </c>
      <c r="D56" s="102"/>
      <c r="E56" s="103"/>
      <c r="F56" s="102"/>
      <c r="G56" s="104"/>
      <c r="H56" s="105" t="str">
        <f t="shared" ca="1" si="3"/>
        <v/>
      </c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6"/>
      <c r="U56" s="3" t="str">
        <f t="shared" si="2"/>
        <v>0/1</v>
      </c>
    </row>
    <row r="57" spans="1:21" ht="30" customHeight="1" x14ac:dyDescent="0.3">
      <c r="A57" s="3" t="str">
        <f>B57&amp;"--"&amp;COUNTIF($B$5:B57,B57)</f>
        <v>--20</v>
      </c>
      <c r="B57" s="3" t="str">
        <f t="shared" si="0"/>
        <v/>
      </c>
      <c r="C57" s="78">
        <v>53</v>
      </c>
      <c r="D57" s="102"/>
      <c r="E57" s="103"/>
      <c r="F57" s="102"/>
      <c r="G57" s="104"/>
      <c r="H57" s="105" t="str">
        <f t="shared" ca="1" si="3"/>
        <v/>
      </c>
      <c r="I57" s="102"/>
      <c r="J57" s="102"/>
      <c r="K57" s="102"/>
      <c r="L57" s="102"/>
      <c r="M57" s="102"/>
      <c r="N57" s="102"/>
      <c r="O57" s="102"/>
      <c r="P57" s="102"/>
      <c r="Q57" s="102"/>
      <c r="R57" s="102"/>
      <c r="S57" s="102"/>
      <c r="T57" s="106"/>
      <c r="U57" s="3" t="str">
        <f t="shared" si="2"/>
        <v>0/1</v>
      </c>
    </row>
    <row r="58" spans="1:21" ht="30" customHeight="1" x14ac:dyDescent="0.3">
      <c r="A58" s="3" t="str">
        <f>B58&amp;"--"&amp;COUNTIF($B$5:B58,B58)</f>
        <v>--21</v>
      </c>
      <c r="B58" s="3" t="str">
        <f t="shared" si="0"/>
        <v/>
      </c>
      <c r="C58" s="78">
        <v>54</v>
      </c>
      <c r="D58" s="102"/>
      <c r="E58" s="103"/>
      <c r="F58" s="102"/>
      <c r="G58" s="104"/>
      <c r="H58" s="105" t="str">
        <f t="shared" ca="1" si="3"/>
        <v/>
      </c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6"/>
      <c r="U58" s="3" t="str">
        <f t="shared" si="2"/>
        <v>0/1</v>
      </c>
    </row>
    <row r="59" spans="1:21" ht="30" customHeight="1" x14ac:dyDescent="0.3">
      <c r="A59" s="3" t="str">
        <f>B59&amp;"--"&amp;COUNTIF($B$5:B59,B59)</f>
        <v>--22</v>
      </c>
      <c r="B59" s="3" t="str">
        <f t="shared" si="0"/>
        <v/>
      </c>
      <c r="C59" s="78">
        <v>55</v>
      </c>
      <c r="D59" s="102"/>
      <c r="E59" s="103"/>
      <c r="F59" s="102"/>
      <c r="G59" s="104"/>
      <c r="H59" s="105" t="str">
        <f t="shared" ca="1" si="3"/>
        <v/>
      </c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  <c r="T59" s="106"/>
      <c r="U59" s="3" t="str">
        <f t="shared" si="2"/>
        <v>0/1</v>
      </c>
    </row>
    <row r="60" spans="1:21" ht="30" customHeight="1" x14ac:dyDescent="0.3">
      <c r="A60" s="3" t="str">
        <f>B60&amp;"--"&amp;COUNTIF($B$5:B60,B60)</f>
        <v>--23</v>
      </c>
      <c r="B60" s="3" t="str">
        <f t="shared" si="0"/>
        <v/>
      </c>
      <c r="C60" s="78">
        <v>56</v>
      </c>
      <c r="D60" s="102"/>
      <c r="E60" s="103"/>
      <c r="F60" s="102"/>
      <c r="G60" s="104"/>
      <c r="H60" s="105" t="str">
        <f t="shared" ca="1" si="3"/>
        <v/>
      </c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6"/>
      <c r="U60" s="3" t="str">
        <f t="shared" si="2"/>
        <v>0/1</v>
      </c>
    </row>
    <row r="61" spans="1:21" ht="30" customHeight="1" x14ac:dyDescent="0.3">
      <c r="A61" s="3" t="str">
        <f>B61&amp;"--"&amp;COUNTIF($B$5:B61,B61)</f>
        <v>--24</v>
      </c>
      <c r="B61" s="3" t="str">
        <f t="shared" si="0"/>
        <v/>
      </c>
      <c r="C61" s="78">
        <v>57</v>
      </c>
      <c r="D61" s="102"/>
      <c r="E61" s="103"/>
      <c r="F61" s="102"/>
      <c r="G61" s="104"/>
      <c r="H61" s="105" t="str">
        <f t="shared" ca="1" si="3"/>
        <v/>
      </c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6"/>
      <c r="U61" s="3" t="str">
        <f t="shared" si="2"/>
        <v>0/1</v>
      </c>
    </row>
    <row r="62" spans="1:21" ht="30" customHeight="1" x14ac:dyDescent="0.3">
      <c r="A62" s="3" t="str">
        <f>B62&amp;"--"&amp;COUNTIF($B$5:B62,B62)</f>
        <v>--25</v>
      </c>
      <c r="B62" s="3" t="str">
        <f t="shared" si="0"/>
        <v/>
      </c>
      <c r="C62" s="78">
        <v>58</v>
      </c>
      <c r="D62" s="102"/>
      <c r="E62" s="103"/>
      <c r="F62" s="102"/>
      <c r="G62" s="104"/>
      <c r="H62" s="105" t="str">
        <f t="shared" ca="1" si="3"/>
        <v/>
      </c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6"/>
      <c r="U62" s="3" t="str">
        <f t="shared" si="2"/>
        <v>0/1</v>
      </c>
    </row>
    <row r="63" spans="1:21" ht="30" customHeight="1" x14ac:dyDescent="0.3">
      <c r="A63" s="3" t="str">
        <f>B63&amp;"--"&amp;COUNTIF($B$5:B63,B63)</f>
        <v>--26</v>
      </c>
      <c r="B63" s="3" t="str">
        <f t="shared" si="0"/>
        <v/>
      </c>
      <c r="C63" s="78">
        <v>59</v>
      </c>
      <c r="D63" s="102"/>
      <c r="E63" s="103"/>
      <c r="F63" s="102"/>
      <c r="G63" s="104"/>
      <c r="H63" s="105" t="str">
        <f t="shared" ca="1" si="3"/>
        <v/>
      </c>
      <c r="I63" s="102"/>
      <c r="J63" s="102"/>
      <c r="K63" s="102"/>
      <c r="L63" s="102"/>
      <c r="M63" s="102"/>
      <c r="N63" s="102"/>
      <c r="O63" s="102"/>
      <c r="P63" s="102"/>
      <c r="Q63" s="102"/>
      <c r="R63" s="102"/>
      <c r="S63" s="102"/>
      <c r="T63" s="106"/>
      <c r="U63" s="3" t="str">
        <f t="shared" si="2"/>
        <v>0/1</v>
      </c>
    </row>
    <row r="64" spans="1:21" ht="30" customHeight="1" x14ac:dyDescent="0.3">
      <c r="A64" s="3" t="str">
        <f>B64&amp;"--"&amp;COUNTIF($B$5:B64,B64)</f>
        <v>--27</v>
      </c>
      <c r="B64" s="3" t="str">
        <f t="shared" si="0"/>
        <v/>
      </c>
      <c r="C64" s="78">
        <v>60</v>
      </c>
      <c r="D64" s="102"/>
      <c r="E64" s="103"/>
      <c r="F64" s="102"/>
      <c r="G64" s="104"/>
      <c r="H64" s="105" t="str">
        <f t="shared" ca="1" si="3"/>
        <v/>
      </c>
      <c r="I64" s="102"/>
      <c r="J64" s="102"/>
      <c r="K64" s="102"/>
      <c r="L64" s="102"/>
      <c r="M64" s="102"/>
      <c r="N64" s="102"/>
      <c r="O64" s="102"/>
      <c r="P64" s="102"/>
      <c r="Q64" s="102"/>
      <c r="R64" s="102"/>
      <c r="S64" s="102"/>
      <c r="T64" s="106"/>
      <c r="U64" s="3" t="str">
        <f t="shared" si="2"/>
        <v>0/1</v>
      </c>
    </row>
    <row r="65" spans="1:21" ht="30" customHeight="1" x14ac:dyDescent="0.3">
      <c r="A65" s="3" t="str">
        <f>B65&amp;"--"&amp;COUNTIF($B$5:B65,B65)</f>
        <v>--28</v>
      </c>
      <c r="B65" s="3" t="str">
        <f t="shared" si="0"/>
        <v/>
      </c>
      <c r="C65" s="78">
        <v>61</v>
      </c>
      <c r="D65" s="102"/>
      <c r="E65" s="103"/>
      <c r="F65" s="102"/>
      <c r="G65" s="104"/>
      <c r="H65" s="105" t="str">
        <f t="shared" ca="1" si="3"/>
        <v/>
      </c>
      <c r="I65" s="102"/>
      <c r="J65" s="102"/>
      <c r="K65" s="102"/>
      <c r="L65" s="102"/>
      <c r="M65" s="102"/>
      <c r="N65" s="102"/>
      <c r="O65" s="102"/>
      <c r="P65" s="102"/>
      <c r="Q65" s="102"/>
      <c r="R65" s="102"/>
      <c r="S65" s="102"/>
      <c r="T65" s="106"/>
      <c r="U65" s="3" t="str">
        <f t="shared" si="2"/>
        <v>0/1</v>
      </c>
    </row>
    <row r="66" spans="1:21" ht="30" customHeight="1" x14ac:dyDescent="0.3">
      <c r="A66" s="3" t="str">
        <f>B66&amp;"--"&amp;COUNTIF($B$5:B66,B66)</f>
        <v>--29</v>
      </c>
      <c r="B66" s="3" t="str">
        <f t="shared" si="0"/>
        <v/>
      </c>
      <c r="C66" s="78">
        <v>62</v>
      </c>
      <c r="D66" s="102"/>
      <c r="E66" s="103"/>
      <c r="F66" s="102"/>
      <c r="G66" s="104"/>
      <c r="H66" s="105" t="str">
        <f t="shared" ca="1" si="3"/>
        <v/>
      </c>
      <c r="I66" s="102"/>
      <c r="J66" s="102"/>
      <c r="K66" s="102"/>
      <c r="L66" s="102"/>
      <c r="M66" s="102"/>
      <c r="N66" s="102"/>
      <c r="O66" s="102"/>
      <c r="P66" s="102"/>
      <c r="Q66" s="102"/>
      <c r="R66" s="102"/>
      <c r="S66" s="102"/>
      <c r="T66" s="106"/>
      <c r="U66" s="3" t="str">
        <f t="shared" si="2"/>
        <v>0/1</v>
      </c>
    </row>
    <row r="67" spans="1:21" ht="30" customHeight="1" x14ac:dyDescent="0.3">
      <c r="A67" s="3" t="str">
        <f>B67&amp;"--"&amp;COUNTIF($B$5:B67,B67)</f>
        <v>--30</v>
      </c>
      <c r="B67" s="3" t="str">
        <f t="shared" si="0"/>
        <v/>
      </c>
      <c r="C67" s="78">
        <v>63</v>
      </c>
      <c r="D67" s="102"/>
      <c r="E67" s="103"/>
      <c r="F67" s="102"/>
      <c r="G67" s="104"/>
      <c r="H67" s="105" t="str">
        <f t="shared" ca="1" si="3"/>
        <v/>
      </c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6"/>
      <c r="U67" s="3" t="str">
        <f t="shared" si="2"/>
        <v>0/1</v>
      </c>
    </row>
    <row r="68" spans="1:21" ht="30" customHeight="1" x14ac:dyDescent="0.3">
      <c r="A68" s="3" t="str">
        <f>B68&amp;"--"&amp;COUNTIF($B$5:B68,B68)</f>
        <v>--31</v>
      </c>
      <c r="B68" s="3" t="str">
        <f t="shared" si="0"/>
        <v/>
      </c>
      <c r="C68" s="78">
        <v>64</v>
      </c>
      <c r="D68" s="102"/>
      <c r="E68" s="103"/>
      <c r="F68" s="102"/>
      <c r="G68" s="104"/>
      <c r="H68" s="105" t="str">
        <f t="shared" ca="1" si="3"/>
        <v/>
      </c>
      <c r="I68" s="102"/>
      <c r="J68" s="102"/>
      <c r="K68" s="102"/>
      <c r="L68" s="102"/>
      <c r="M68" s="102"/>
      <c r="N68" s="102"/>
      <c r="O68" s="102"/>
      <c r="P68" s="102"/>
      <c r="Q68" s="102"/>
      <c r="R68" s="102"/>
      <c r="S68" s="102"/>
      <c r="T68" s="106"/>
      <c r="U68" s="3" t="str">
        <f t="shared" si="2"/>
        <v>0/1</v>
      </c>
    </row>
    <row r="69" spans="1:21" ht="30" customHeight="1" x14ac:dyDescent="0.3">
      <c r="A69" s="3" t="str">
        <f>B69&amp;"--"&amp;COUNTIF($B$5:B69,B69)</f>
        <v>--32</v>
      </c>
      <c r="B69" s="3" t="str">
        <f t="shared" ref="B69:B132" si="4">IF(G69&lt;&gt;"",MONTH(G69),"")</f>
        <v/>
      </c>
      <c r="C69" s="78">
        <v>65</v>
      </c>
      <c r="D69" s="102"/>
      <c r="E69" s="103"/>
      <c r="F69" s="102"/>
      <c r="G69" s="104"/>
      <c r="H69" s="105" t="str">
        <f t="shared" ca="1" si="3"/>
        <v/>
      </c>
      <c r="I69" s="102"/>
      <c r="J69" s="102"/>
      <c r="K69" s="102"/>
      <c r="L69" s="102"/>
      <c r="M69" s="102"/>
      <c r="N69" s="102"/>
      <c r="O69" s="102"/>
      <c r="P69" s="102"/>
      <c r="Q69" s="102"/>
      <c r="R69" s="102"/>
      <c r="S69" s="102"/>
      <c r="T69" s="106"/>
      <c r="U69" s="3" t="str">
        <f t="shared" ref="U69:U132" si="5">DAY(G69)&amp;"/"&amp;MONTH(G69)</f>
        <v>0/1</v>
      </c>
    </row>
    <row r="70" spans="1:21" ht="30" customHeight="1" x14ac:dyDescent="0.3">
      <c r="A70" s="3" t="str">
        <f>B70&amp;"--"&amp;COUNTIF($B$5:B70,B70)</f>
        <v>--33</v>
      </c>
      <c r="B70" s="3" t="str">
        <f t="shared" si="4"/>
        <v/>
      </c>
      <c r="C70" s="78">
        <v>66</v>
      </c>
      <c r="D70" s="102"/>
      <c r="E70" s="103"/>
      <c r="F70" s="102"/>
      <c r="G70" s="104"/>
      <c r="H70" s="105" t="str">
        <f t="shared" ca="1" si="3"/>
        <v/>
      </c>
      <c r="I70" s="102"/>
      <c r="J70" s="102"/>
      <c r="K70" s="102"/>
      <c r="L70" s="102"/>
      <c r="M70" s="102"/>
      <c r="N70" s="102"/>
      <c r="O70" s="102"/>
      <c r="P70" s="102"/>
      <c r="Q70" s="102"/>
      <c r="R70" s="102"/>
      <c r="S70" s="102"/>
      <c r="T70" s="106"/>
      <c r="U70" s="3" t="str">
        <f t="shared" si="5"/>
        <v>0/1</v>
      </c>
    </row>
    <row r="71" spans="1:21" ht="30" customHeight="1" x14ac:dyDescent="0.3">
      <c r="A71" s="3" t="str">
        <f>B71&amp;"--"&amp;COUNTIF($B$5:B71,B71)</f>
        <v>--34</v>
      </c>
      <c r="B71" s="3" t="str">
        <f t="shared" si="4"/>
        <v/>
      </c>
      <c r="C71" s="78">
        <v>67</v>
      </c>
      <c r="D71" s="102"/>
      <c r="E71" s="103"/>
      <c r="F71" s="102"/>
      <c r="G71" s="104"/>
      <c r="H71" s="105" t="str">
        <f t="shared" ca="1" si="3"/>
        <v/>
      </c>
      <c r="I71" s="102"/>
      <c r="J71" s="102"/>
      <c r="K71" s="102"/>
      <c r="L71" s="102"/>
      <c r="M71" s="102"/>
      <c r="N71" s="102"/>
      <c r="O71" s="102"/>
      <c r="P71" s="102"/>
      <c r="Q71" s="102"/>
      <c r="R71" s="102"/>
      <c r="S71" s="102"/>
      <c r="T71" s="106"/>
      <c r="U71" s="3" t="str">
        <f t="shared" si="5"/>
        <v>0/1</v>
      </c>
    </row>
    <row r="72" spans="1:21" ht="30" customHeight="1" x14ac:dyDescent="0.3">
      <c r="A72" s="3" t="str">
        <f>B72&amp;"--"&amp;COUNTIF($B$5:B72,B72)</f>
        <v>--35</v>
      </c>
      <c r="B72" s="3" t="str">
        <f t="shared" si="4"/>
        <v/>
      </c>
      <c r="C72" s="78">
        <v>68</v>
      </c>
      <c r="D72" s="102"/>
      <c r="E72" s="103"/>
      <c r="F72" s="102"/>
      <c r="G72" s="104"/>
      <c r="H72" s="105" t="str">
        <f t="shared" ca="1" si="3"/>
        <v/>
      </c>
      <c r="I72" s="102"/>
      <c r="J72" s="102"/>
      <c r="K72" s="102"/>
      <c r="L72" s="102"/>
      <c r="M72" s="102"/>
      <c r="N72" s="102"/>
      <c r="O72" s="102"/>
      <c r="P72" s="102"/>
      <c r="Q72" s="102"/>
      <c r="R72" s="102"/>
      <c r="S72" s="102"/>
      <c r="T72" s="106"/>
      <c r="U72" s="3" t="str">
        <f t="shared" si="5"/>
        <v>0/1</v>
      </c>
    </row>
    <row r="73" spans="1:21" ht="30" customHeight="1" x14ac:dyDescent="0.3">
      <c r="A73" s="3" t="str">
        <f>B73&amp;"--"&amp;COUNTIF($B$5:B73,B73)</f>
        <v>--36</v>
      </c>
      <c r="B73" s="3" t="str">
        <f t="shared" si="4"/>
        <v/>
      </c>
      <c r="C73" s="78">
        <v>69</v>
      </c>
      <c r="D73" s="102"/>
      <c r="E73" s="103"/>
      <c r="F73" s="102"/>
      <c r="G73" s="104"/>
      <c r="H73" s="105" t="str">
        <f t="shared" ca="1" si="3"/>
        <v/>
      </c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6"/>
      <c r="U73" s="3" t="str">
        <f t="shared" si="5"/>
        <v>0/1</v>
      </c>
    </row>
    <row r="74" spans="1:21" ht="30" customHeight="1" x14ac:dyDescent="0.3">
      <c r="A74" s="3" t="str">
        <f>B74&amp;"--"&amp;COUNTIF($B$5:B74,B74)</f>
        <v>--37</v>
      </c>
      <c r="B74" s="3" t="str">
        <f t="shared" si="4"/>
        <v/>
      </c>
      <c r="C74" s="78">
        <v>70</v>
      </c>
      <c r="D74" s="102"/>
      <c r="E74" s="103"/>
      <c r="F74" s="102"/>
      <c r="G74" s="104"/>
      <c r="H74" s="105" t="str">
        <f t="shared" ca="1" si="3"/>
        <v/>
      </c>
      <c r="I74" s="102"/>
      <c r="J74" s="102"/>
      <c r="K74" s="102"/>
      <c r="L74" s="102"/>
      <c r="M74" s="102"/>
      <c r="N74" s="102"/>
      <c r="O74" s="102"/>
      <c r="P74" s="102"/>
      <c r="Q74" s="102"/>
      <c r="R74" s="102"/>
      <c r="S74" s="102"/>
      <c r="T74" s="106"/>
      <c r="U74" s="3" t="str">
        <f t="shared" si="5"/>
        <v>0/1</v>
      </c>
    </row>
    <row r="75" spans="1:21" ht="30" customHeight="1" x14ac:dyDescent="0.3">
      <c r="A75" s="3" t="str">
        <f>B75&amp;"--"&amp;COUNTIF($B$5:B75,B75)</f>
        <v>--38</v>
      </c>
      <c r="B75" s="3" t="str">
        <f t="shared" si="4"/>
        <v/>
      </c>
      <c r="C75" s="78">
        <v>71</v>
      </c>
      <c r="D75" s="102"/>
      <c r="E75" s="103"/>
      <c r="F75" s="102"/>
      <c r="G75" s="104"/>
      <c r="H75" s="105" t="str">
        <f t="shared" ca="1" si="3"/>
        <v/>
      </c>
      <c r="I75" s="102"/>
      <c r="J75" s="102"/>
      <c r="K75" s="102"/>
      <c r="L75" s="102"/>
      <c r="M75" s="102"/>
      <c r="N75" s="102"/>
      <c r="O75" s="102"/>
      <c r="P75" s="102"/>
      <c r="Q75" s="102"/>
      <c r="R75" s="102"/>
      <c r="S75" s="102"/>
      <c r="T75" s="106"/>
      <c r="U75" s="3" t="str">
        <f t="shared" si="5"/>
        <v>0/1</v>
      </c>
    </row>
    <row r="76" spans="1:21" ht="30" customHeight="1" x14ac:dyDescent="0.3">
      <c r="A76" s="3" t="str">
        <f>B76&amp;"--"&amp;COUNTIF($B$5:B76,B76)</f>
        <v>--39</v>
      </c>
      <c r="B76" s="3" t="str">
        <f t="shared" si="4"/>
        <v/>
      </c>
      <c r="C76" s="78">
        <v>72</v>
      </c>
      <c r="D76" s="102"/>
      <c r="E76" s="103"/>
      <c r="F76" s="102"/>
      <c r="G76" s="104"/>
      <c r="H76" s="105" t="str">
        <f t="shared" ca="1" si="3"/>
        <v/>
      </c>
      <c r="I76" s="102"/>
      <c r="J76" s="102"/>
      <c r="K76" s="102"/>
      <c r="L76" s="102"/>
      <c r="M76" s="102"/>
      <c r="N76" s="102"/>
      <c r="O76" s="102"/>
      <c r="P76" s="102"/>
      <c r="Q76" s="102"/>
      <c r="R76" s="102"/>
      <c r="S76" s="102"/>
      <c r="T76" s="106"/>
      <c r="U76" s="3" t="str">
        <f t="shared" si="5"/>
        <v>0/1</v>
      </c>
    </row>
    <row r="77" spans="1:21" ht="30" customHeight="1" x14ac:dyDescent="0.3">
      <c r="A77" s="3" t="str">
        <f>B77&amp;"--"&amp;COUNTIF($B$5:B77,B77)</f>
        <v>--40</v>
      </c>
      <c r="B77" s="3" t="str">
        <f t="shared" si="4"/>
        <v/>
      </c>
      <c r="C77" s="78">
        <v>73</v>
      </c>
      <c r="D77" s="102"/>
      <c r="E77" s="103"/>
      <c r="F77" s="102"/>
      <c r="G77" s="104"/>
      <c r="H77" s="105" t="str">
        <f t="shared" ca="1" si="3"/>
        <v/>
      </c>
      <c r="I77" s="102"/>
      <c r="J77" s="102"/>
      <c r="K77" s="102"/>
      <c r="L77" s="102"/>
      <c r="M77" s="102"/>
      <c r="N77" s="102"/>
      <c r="O77" s="102"/>
      <c r="P77" s="102"/>
      <c r="Q77" s="102"/>
      <c r="R77" s="102"/>
      <c r="S77" s="102"/>
      <c r="T77" s="106"/>
      <c r="U77" s="3" t="str">
        <f t="shared" si="5"/>
        <v>0/1</v>
      </c>
    </row>
    <row r="78" spans="1:21" ht="30" customHeight="1" x14ac:dyDescent="0.3">
      <c r="A78" s="3" t="str">
        <f>B78&amp;"--"&amp;COUNTIF($B$5:B78,B78)</f>
        <v>--41</v>
      </c>
      <c r="B78" s="3" t="str">
        <f t="shared" si="4"/>
        <v/>
      </c>
      <c r="C78" s="78">
        <v>74</v>
      </c>
      <c r="D78" s="102"/>
      <c r="E78" s="103"/>
      <c r="F78" s="102"/>
      <c r="G78" s="104"/>
      <c r="H78" s="105" t="str">
        <f t="shared" ca="1" si="3"/>
        <v/>
      </c>
      <c r="I78" s="102"/>
      <c r="J78" s="102"/>
      <c r="K78" s="102"/>
      <c r="L78" s="102"/>
      <c r="M78" s="102"/>
      <c r="N78" s="102"/>
      <c r="O78" s="102"/>
      <c r="P78" s="102"/>
      <c r="Q78" s="102"/>
      <c r="R78" s="102"/>
      <c r="S78" s="102"/>
      <c r="T78" s="106"/>
      <c r="U78" s="3" t="str">
        <f t="shared" si="5"/>
        <v>0/1</v>
      </c>
    </row>
    <row r="79" spans="1:21" ht="30" customHeight="1" x14ac:dyDescent="0.3">
      <c r="A79" s="3" t="str">
        <f>B79&amp;"--"&amp;COUNTIF($B$5:B79,B79)</f>
        <v>--42</v>
      </c>
      <c r="B79" s="3" t="str">
        <f t="shared" si="4"/>
        <v/>
      </c>
      <c r="C79" s="78">
        <v>75</v>
      </c>
      <c r="D79" s="102"/>
      <c r="E79" s="103"/>
      <c r="F79" s="102"/>
      <c r="G79" s="104"/>
      <c r="H79" s="105" t="str">
        <f t="shared" ca="1" si="3"/>
        <v/>
      </c>
      <c r="I79" s="102"/>
      <c r="J79" s="102"/>
      <c r="K79" s="102"/>
      <c r="L79" s="102"/>
      <c r="M79" s="102"/>
      <c r="N79" s="102"/>
      <c r="O79" s="102"/>
      <c r="P79" s="102"/>
      <c r="Q79" s="102"/>
      <c r="R79" s="102"/>
      <c r="S79" s="102"/>
      <c r="T79" s="106"/>
      <c r="U79" s="3" t="str">
        <f t="shared" si="5"/>
        <v>0/1</v>
      </c>
    </row>
    <row r="80" spans="1:21" ht="30" customHeight="1" x14ac:dyDescent="0.3">
      <c r="A80" s="3" t="str">
        <f>B80&amp;"--"&amp;COUNTIF($B$5:B80,B80)</f>
        <v>--43</v>
      </c>
      <c r="B80" s="3" t="str">
        <f t="shared" si="4"/>
        <v/>
      </c>
      <c r="C80" s="78">
        <v>76</v>
      </c>
      <c r="D80" s="102"/>
      <c r="E80" s="103"/>
      <c r="F80" s="102"/>
      <c r="G80" s="104"/>
      <c r="H80" s="105" t="str">
        <f t="shared" ca="1" si="3"/>
        <v/>
      </c>
      <c r="I80" s="102"/>
      <c r="J80" s="102"/>
      <c r="K80" s="102"/>
      <c r="L80" s="102"/>
      <c r="M80" s="102"/>
      <c r="N80" s="102"/>
      <c r="O80" s="102"/>
      <c r="P80" s="102"/>
      <c r="Q80" s="102"/>
      <c r="R80" s="102"/>
      <c r="S80" s="102"/>
      <c r="T80" s="106"/>
      <c r="U80" s="3" t="str">
        <f t="shared" si="5"/>
        <v>0/1</v>
      </c>
    </row>
    <row r="81" spans="1:21" ht="30" customHeight="1" x14ac:dyDescent="0.3">
      <c r="A81" s="3" t="str">
        <f>B81&amp;"--"&amp;COUNTIF($B$5:B81,B81)</f>
        <v>--44</v>
      </c>
      <c r="B81" s="3" t="str">
        <f t="shared" si="4"/>
        <v/>
      </c>
      <c r="C81" s="78">
        <v>77</v>
      </c>
      <c r="D81" s="102"/>
      <c r="E81" s="103"/>
      <c r="F81" s="102"/>
      <c r="G81" s="104"/>
      <c r="H81" s="105" t="str">
        <f t="shared" ca="1" si="3"/>
        <v/>
      </c>
      <c r="I81" s="102"/>
      <c r="J81" s="102"/>
      <c r="K81" s="102"/>
      <c r="L81" s="102"/>
      <c r="M81" s="102"/>
      <c r="N81" s="102"/>
      <c r="O81" s="102"/>
      <c r="P81" s="102"/>
      <c r="Q81" s="102"/>
      <c r="R81" s="102"/>
      <c r="S81" s="102"/>
      <c r="T81" s="106"/>
      <c r="U81" s="3" t="str">
        <f t="shared" si="5"/>
        <v>0/1</v>
      </c>
    </row>
    <row r="82" spans="1:21" ht="30" customHeight="1" x14ac:dyDescent="0.3">
      <c r="A82" s="3" t="str">
        <f>B82&amp;"--"&amp;COUNTIF($B$5:B82,B82)</f>
        <v>--45</v>
      </c>
      <c r="B82" s="3" t="str">
        <f t="shared" si="4"/>
        <v/>
      </c>
      <c r="C82" s="78">
        <v>78</v>
      </c>
      <c r="D82" s="102"/>
      <c r="E82" s="103"/>
      <c r="F82" s="102"/>
      <c r="G82" s="104"/>
      <c r="H82" s="105" t="str">
        <f t="shared" ca="1" si="3"/>
        <v/>
      </c>
      <c r="I82" s="102"/>
      <c r="J82" s="102"/>
      <c r="K82" s="102"/>
      <c r="L82" s="102"/>
      <c r="M82" s="102"/>
      <c r="N82" s="102"/>
      <c r="O82" s="102"/>
      <c r="P82" s="102"/>
      <c r="Q82" s="102"/>
      <c r="R82" s="102"/>
      <c r="S82" s="102"/>
      <c r="T82" s="106"/>
      <c r="U82" s="3" t="str">
        <f t="shared" si="5"/>
        <v>0/1</v>
      </c>
    </row>
    <row r="83" spans="1:21" ht="30" customHeight="1" x14ac:dyDescent="0.3">
      <c r="A83" s="3" t="str">
        <f>B83&amp;"--"&amp;COUNTIF($B$5:B83,B83)</f>
        <v>--46</v>
      </c>
      <c r="B83" s="3" t="str">
        <f t="shared" si="4"/>
        <v/>
      </c>
      <c r="C83" s="78">
        <v>79</v>
      </c>
      <c r="D83" s="102"/>
      <c r="E83" s="103"/>
      <c r="F83" s="102"/>
      <c r="G83" s="104"/>
      <c r="H83" s="105" t="str">
        <f t="shared" ca="1" si="3"/>
        <v/>
      </c>
      <c r="I83" s="102"/>
      <c r="J83" s="102"/>
      <c r="K83" s="102"/>
      <c r="L83" s="102"/>
      <c r="M83" s="102"/>
      <c r="N83" s="102"/>
      <c r="O83" s="102"/>
      <c r="P83" s="102"/>
      <c r="Q83" s="102"/>
      <c r="R83" s="102"/>
      <c r="S83" s="102"/>
      <c r="T83" s="106"/>
      <c r="U83" s="3" t="str">
        <f t="shared" si="5"/>
        <v>0/1</v>
      </c>
    </row>
    <row r="84" spans="1:21" ht="30" customHeight="1" x14ac:dyDescent="0.3">
      <c r="A84" s="3" t="str">
        <f>B84&amp;"--"&amp;COUNTIF($B$5:B84,B84)</f>
        <v>--47</v>
      </c>
      <c r="B84" s="3" t="str">
        <f t="shared" si="4"/>
        <v/>
      </c>
      <c r="C84" s="78">
        <v>80</v>
      </c>
      <c r="D84" s="102"/>
      <c r="E84" s="103"/>
      <c r="F84" s="102"/>
      <c r="G84" s="104"/>
      <c r="H84" s="105" t="str">
        <f t="shared" ca="1" si="3"/>
        <v/>
      </c>
      <c r="I84" s="102"/>
      <c r="J84" s="102"/>
      <c r="K84" s="102"/>
      <c r="L84" s="102"/>
      <c r="M84" s="102"/>
      <c r="N84" s="102"/>
      <c r="O84" s="102"/>
      <c r="P84" s="102"/>
      <c r="Q84" s="102"/>
      <c r="R84" s="102"/>
      <c r="S84" s="102"/>
      <c r="T84" s="106"/>
      <c r="U84" s="3" t="str">
        <f t="shared" si="5"/>
        <v>0/1</v>
      </c>
    </row>
    <row r="85" spans="1:21" ht="30" customHeight="1" x14ac:dyDescent="0.3">
      <c r="A85" s="3" t="str">
        <f>B85&amp;"--"&amp;COUNTIF($B$5:B85,B85)</f>
        <v>--48</v>
      </c>
      <c r="B85" s="3" t="str">
        <f t="shared" si="4"/>
        <v/>
      </c>
      <c r="C85" s="78">
        <v>81</v>
      </c>
      <c r="D85" s="102"/>
      <c r="E85" s="103"/>
      <c r="F85" s="102"/>
      <c r="G85" s="104"/>
      <c r="H85" s="105" t="str">
        <f t="shared" ca="1" si="3"/>
        <v/>
      </c>
      <c r="I85" s="102"/>
      <c r="J85" s="102"/>
      <c r="K85" s="102"/>
      <c r="L85" s="102"/>
      <c r="M85" s="102"/>
      <c r="N85" s="102"/>
      <c r="O85" s="102"/>
      <c r="P85" s="102"/>
      <c r="Q85" s="102"/>
      <c r="R85" s="102"/>
      <c r="S85" s="102"/>
      <c r="T85" s="106"/>
      <c r="U85" s="3" t="str">
        <f t="shared" si="5"/>
        <v>0/1</v>
      </c>
    </row>
    <row r="86" spans="1:21" ht="30" customHeight="1" x14ac:dyDescent="0.3">
      <c r="A86" s="3" t="str">
        <f>B86&amp;"--"&amp;COUNTIF($B$5:B86,B86)</f>
        <v>--49</v>
      </c>
      <c r="B86" s="3" t="str">
        <f t="shared" si="4"/>
        <v/>
      </c>
      <c r="C86" s="78">
        <v>82</v>
      </c>
      <c r="D86" s="102"/>
      <c r="E86" s="103"/>
      <c r="F86" s="102"/>
      <c r="G86" s="104"/>
      <c r="H86" s="105" t="str">
        <f t="shared" ca="1" si="3"/>
        <v/>
      </c>
      <c r="I86" s="102"/>
      <c r="J86" s="102"/>
      <c r="K86" s="102"/>
      <c r="L86" s="102"/>
      <c r="M86" s="102"/>
      <c r="N86" s="102"/>
      <c r="O86" s="102"/>
      <c r="P86" s="102"/>
      <c r="Q86" s="102"/>
      <c r="R86" s="102"/>
      <c r="S86" s="102"/>
      <c r="T86" s="106"/>
      <c r="U86" s="3" t="str">
        <f t="shared" si="5"/>
        <v>0/1</v>
      </c>
    </row>
    <row r="87" spans="1:21" ht="30" customHeight="1" x14ac:dyDescent="0.3">
      <c r="A87" s="3" t="str">
        <f>B87&amp;"--"&amp;COUNTIF($B$5:B87,B87)</f>
        <v>--50</v>
      </c>
      <c r="B87" s="3" t="str">
        <f t="shared" si="4"/>
        <v/>
      </c>
      <c r="C87" s="78">
        <v>83</v>
      </c>
      <c r="D87" s="102"/>
      <c r="E87" s="103"/>
      <c r="F87" s="102"/>
      <c r="G87" s="104"/>
      <c r="H87" s="105" t="str">
        <f t="shared" ca="1" si="3"/>
        <v/>
      </c>
      <c r="I87" s="102"/>
      <c r="J87" s="102"/>
      <c r="K87" s="102"/>
      <c r="L87" s="102"/>
      <c r="M87" s="102"/>
      <c r="N87" s="102"/>
      <c r="O87" s="102"/>
      <c r="P87" s="102"/>
      <c r="Q87" s="102"/>
      <c r="R87" s="102"/>
      <c r="S87" s="102"/>
      <c r="T87" s="106"/>
      <c r="U87" s="3" t="str">
        <f t="shared" si="5"/>
        <v>0/1</v>
      </c>
    </row>
    <row r="88" spans="1:21" ht="30" customHeight="1" x14ac:dyDescent="0.3">
      <c r="A88" s="3" t="str">
        <f>B88&amp;"--"&amp;COUNTIF($B$5:B88,B88)</f>
        <v>--51</v>
      </c>
      <c r="B88" s="3" t="str">
        <f t="shared" si="4"/>
        <v/>
      </c>
      <c r="C88" s="78">
        <v>84</v>
      </c>
      <c r="D88" s="102"/>
      <c r="E88" s="103"/>
      <c r="F88" s="102"/>
      <c r="G88" s="104"/>
      <c r="H88" s="105" t="str">
        <f t="shared" ca="1" si="3"/>
        <v/>
      </c>
      <c r="I88" s="102"/>
      <c r="J88" s="102"/>
      <c r="K88" s="102"/>
      <c r="L88" s="102"/>
      <c r="M88" s="102"/>
      <c r="N88" s="102"/>
      <c r="O88" s="102"/>
      <c r="P88" s="102"/>
      <c r="Q88" s="102"/>
      <c r="R88" s="102"/>
      <c r="S88" s="102"/>
      <c r="T88" s="106"/>
      <c r="U88" s="3" t="str">
        <f t="shared" si="5"/>
        <v>0/1</v>
      </c>
    </row>
    <row r="89" spans="1:21" ht="30" customHeight="1" x14ac:dyDescent="0.3">
      <c r="A89" s="3" t="str">
        <f>B89&amp;"--"&amp;COUNTIF($B$5:B89,B89)</f>
        <v>--52</v>
      </c>
      <c r="B89" s="3" t="str">
        <f t="shared" si="4"/>
        <v/>
      </c>
      <c r="C89" s="78">
        <v>85</v>
      </c>
      <c r="D89" s="102"/>
      <c r="E89" s="103"/>
      <c r="F89" s="102"/>
      <c r="G89" s="104"/>
      <c r="H89" s="105" t="str">
        <f t="shared" ca="1" si="3"/>
        <v/>
      </c>
      <c r="I89" s="102"/>
      <c r="J89" s="102"/>
      <c r="K89" s="102"/>
      <c r="L89" s="102"/>
      <c r="M89" s="102"/>
      <c r="N89" s="102"/>
      <c r="O89" s="102"/>
      <c r="P89" s="102"/>
      <c r="Q89" s="102"/>
      <c r="R89" s="102"/>
      <c r="S89" s="102"/>
      <c r="T89" s="106"/>
      <c r="U89" s="3" t="str">
        <f t="shared" si="5"/>
        <v>0/1</v>
      </c>
    </row>
    <row r="90" spans="1:21" ht="30" customHeight="1" x14ac:dyDescent="0.3">
      <c r="A90" s="3" t="str">
        <f>B90&amp;"--"&amp;COUNTIF($B$5:B90,B90)</f>
        <v>--53</v>
      </c>
      <c r="B90" s="3" t="str">
        <f t="shared" si="4"/>
        <v/>
      </c>
      <c r="C90" s="78">
        <v>86</v>
      </c>
      <c r="D90" s="102"/>
      <c r="E90" s="103"/>
      <c r="F90" s="102"/>
      <c r="G90" s="104"/>
      <c r="H90" s="105" t="str">
        <f t="shared" ca="1" si="3"/>
        <v/>
      </c>
      <c r="I90" s="102"/>
      <c r="J90" s="102"/>
      <c r="K90" s="102"/>
      <c r="L90" s="102"/>
      <c r="M90" s="102"/>
      <c r="N90" s="102"/>
      <c r="O90" s="102"/>
      <c r="P90" s="102"/>
      <c r="Q90" s="102"/>
      <c r="R90" s="102"/>
      <c r="S90" s="102"/>
      <c r="T90" s="106"/>
      <c r="U90" s="3" t="str">
        <f t="shared" si="5"/>
        <v>0/1</v>
      </c>
    </row>
    <row r="91" spans="1:21" ht="30" customHeight="1" x14ac:dyDescent="0.3">
      <c r="A91" s="3" t="str">
        <f>B91&amp;"--"&amp;COUNTIF($B$5:B91,B91)</f>
        <v>--54</v>
      </c>
      <c r="B91" s="3" t="str">
        <f t="shared" si="4"/>
        <v/>
      </c>
      <c r="C91" s="78">
        <v>87</v>
      </c>
      <c r="D91" s="102"/>
      <c r="E91" s="103"/>
      <c r="F91" s="102"/>
      <c r="G91" s="104"/>
      <c r="H91" s="105" t="str">
        <f t="shared" ca="1" si="3"/>
        <v/>
      </c>
      <c r="I91" s="102"/>
      <c r="J91" s="102"/>
      <c r="K91" s="102"/>
      <c r="L91" s="102"/>
      <c r="M91" s="102"/>
      <c r="N91" s="102"/>
      <c r="O91" s="102"/>
      <c r="P91" s="102"/>
      <c r="Q91" s="102"/>
      <c r="R91" s="102"/>
      <c r="S91" s="102"/>
      <c r="T91" s="106"/>
      <c r="U91" s="3" t="str">
        <f t="shared" si="5"/>
        <v>0/1</v>
      </c>
    </row>
    <row r="92" spans="1:21" ht="30" customHeight="1" x14ac:dyDescent="0.3">
      <c r="A92" s="3" t="str">
        <f>B92&amp;"--"&amp;COUNTIF($B$5:B92,B92)</f>
        <v>--55</v>
      </c>
      <c r="B92" s="3" t="str">
        <f t="shared" si="4"/>
        <v/>
      </c>
      <c r="C92" s="78">
        <v>88</v>
      </c>
      <c r="D92" s="102"/>
      <c r="E92" s="103"/>
      <c r="F92" s="102"/>
      <c r="G92" s="104"/>
      <c r="H92" s="105" t="str">
        <f t="shared" ca="1" si="3"/>
        <v/>
      </c>
      <c r="I92" s="102"/>
      <c r="J92" s="102"/>
      <c r="K92" s="102"/>
      <c r="L92" s="102"/>
      <c r="M92" s="102"/>
      <c r="N92" s="102"/>
      <c r="O92" s="102"/>
      <c r="P92" s="102"/>
      <c r="Q92" s="102"/>
      <c r="R92" s="102"/>
      <c r="S92" s="102"/>
      <c r="T92" s="106"/>
      <c r="U92" s="3" t="str">
        <f t="shared" si="5"/>
        <v>0/1</v>
      </c>
    </row>
    <row r="93" spans="1:21" ht="30" customHeight="1" x14ac:dyDescent="0.3">
      <c r="A93" s="3" t="str">
        <f>B93&amp;"--"&amp;COUNTIF($B$5:B93,B93)</f>
        <v>--56</v>
      </c>
      <c r="B93" s="3" t="str">
        <f t="shared" si="4"/>
        <v/>
      </c>
      <c r="C93" s="78">
        <v>89</v>
      </c>
      <c r="D93" s="102"/>
      <c r="E93" s="103"/>
      <c r="F93" s="102"/>
      <c r="G93" s="104"/>
      <c r="H93" s="105" t="str">
        <f t="shared" ca="1" si="3"/>
        <v/>
      </c>
      <c r="I93" s="102"/>
      <c r="J93" s="102"/>
      <c r="K93" s="102"/>
      <c r="L93" s="102"/>
      <c r="M93" s="102"/>
      <c r="N93" s="102"/>
      <c r="O93" s="102"/>
      <c r="P93" s="102"/>
      <c r="Q93" s="102"/>
      <c r="R93" s="102"/>
      <c r="S93" s="102"/>
      <c r="T93" s="106"/>
      <c r="U93" s="3" t="str">
        <f t="shared" si="5"/>
        <v>0/1</v>
      </c>
    </row>
    <row r="94" spans="1:21" ht="30" customHeight="1" x14ac:dyDescent="0.3">
      <c r="A94" s="3" t="str">
        <f>B94&amp;"--"&amp;COUNTIF($B$5:B94,B94)</f>
        <v>--57</v>
      </c>
      <c r="B94" s="3" t="str">
        <f t="shared" si="4"/>
        <v/>
      </c>
      <c r="C94" s="78">
        <v>90</v>
      </c>
      <c r="D94" s="102"/>
      <c r="E94" s="103"/>
      <c r="F94" s="102"/>
      <c r="G94" s="104"/>
      <c r="H94" s="105" t="str">
        <f t="shared" ca="1" si="3"/>
        <v/>
      </c>
      <c r="I94" s="102"/>
      <c r="J94" s="102"/>
      <c r="K94" s="102"/>
      <c r="L94" s="102"/>
      <c r="M94" s="102"/>
      <c r="N94" s="102"/>
      <c r="O94" s="102"/>
      <c r="P94" s="102"/>
      <c r="Q94" s="102"/>
      <c r="R94" s="102"/>
      <c r="S94" s="102"/>
      <c r="T94" s="106"/>
      <c r="U94" s="3" t="str">
        <f t="shared" si="5"/>
        <v>0/1</v>
      </c>
    </row>
    <row r="95" spans="1:21" ht="30" customHeight="1" x14ac:dyDescent="0.3">
      <c r="A95" s="3" t="str">
        <f>B95&amp;"--"&amp;COUNTIF($B$5:B95,B95)</f>
        <v>--58</v>
      </c>
      <c r="B95" s="3" t="str">
        <f t="shared" si="4"/>
        <v/>
      </c>
      <c r="C95" s="78">
        <v>91</v>
      </c>
      <c r="D95" s="102"/>
      <c r="E95" s="103"/>
      <c r="F95" s="102"/>
      <c r="G95" s="104"/>
      <c r="H95" s="105" t="str">
        <f t="shared" ca="1" si="3"/>
        <v/>
      </c>
      <c r="I95" s="102"/>
      <c r="J95" s="102"/>
      <c r="K95" s="102"/>
      <c r="L95" s="102"/>
      <c r="M95" s="102"/>
      <c r="N95" s="102"/>
      <c r="O95" s="102"/>
      <c r="P95" s="102"/>
      <c r="Q95" s="102"/>
      <c r="R95" s="102"/>
      <c r="S95" s="102"/>
      <c r="T95" s="106"/>
      <c r="U95" s="3" t="str">
        <f t="shared" si="5"/>
        <v>0/1</v>
      </c>
    </row>
    <row r="96" spans="1:21" ht="30" customHeight="1" x14ac:dyDescent="0.3">
      <c r="A96" s="3" t="str">
        <f>B96&amp;"--"&amp;COUNTIF($B$5:B96,B96)</f>
        <v>--59</v>
      </c>
      <c r="B96" s="3" t="str">
        <f t="shared" si="4"/>
        <v/>
      </c>
      <c r="C96" s="78">
        <v>92</v>
      </c>
      <c r="D96" s="102"/>
      <c r="E96" s="103"/>
      <c r="F96" s="102"/>
      <c r="G96" s="104"/>
      <c r="H96" s="105" t="str">
        <f t="shared" ref="H96:H159" ca="1" si="6">IF(G96,DATEDIF(G96,TODAY(),"Y"),"")</f>
        <v/>
      </c>
      <c r="I96" s="102"/>
      <c r="J96" s="102"/>
      <c r="K96" s="102"/>
      <c r="L96" s="102"/>
      <c r="M96" s="102"/>
      <c r="N96" s="102"/>
      <c r="O96" s="102"/>
      <c r="P96" s="102"/>
      <c r="Q96" s="102"/>
      <c r="R96" s="102"/>
      <c r="S96" s="102"/>
      <c r="T96" s="106"/>
      <c r="U96" s="3" t="str">
        <f t="shared" si="5"/>
        <v>0/1</v>
      </c>
    </row>
    <row r="97" spans="1:21" ht="30" customHeight="1" x14ac:dyDescent="0.3">
      <c r="A97" s="3" t="str">
        <f>B97&amp;"--"&amp;COUNTIF($B$5:B97,B97)</f>
        <v>--60</v>
      </c>
      <c r="B97" s="3" t="str">
        <f t="shared" si="4"/>
        <v/>
      </c>
      <c r="C97" s="78">
        <v>93</v>
      </c>
      <c r="D97" s="102"/>
      <c r="E97" s="103"/>
      <c r="F97" s="102"/>
      <c r="G97" s="104"/>
      <c r="H97" s="105" t="str">
        <f t="shared" ca="1" si="6"/>
        <v/>
      </c>
      <c r="I97" s="102"/>
      <c r="J97" s="102"/>
      <c r="K97" s="102"/>
      <c r="L97" s="102"/>
      <c r="M97" s="102"/>
      <c r="N97" s="102"/>
      <c r="O97" s="102"/>
      <c r="P97" s="102"/>
      <c r="Q97" s="102"/>
      <c r="R97" s="102"/>
      <c r="S97" s="102"/>
      <c r="T97" s="106"/>
      <c r="U97" s="3" t="str">
        <f t="shared" si="5"/>
        <v>0/1</v>
      </c>
    </row>
    <row r="98" spans="1:21" ht="30" customHeight="1" x14ac:dyDescent="0.3">
      <c r="A98" s="3" t="str">
        <f>B98&amp;"--"&amp;COUNTIF($B$5:B98,B98)</f>
        <v>--61</v>
      </c>
      <c r="B98" s="3" t="str">
        <f t="shared" si="4"/>
        <v/>
      </c>
      <c r="C98" s="78">
        <v>94</v>
      </c>
      <c r="D98" s="102"/>
      <c r="E98" s="103"/>
      <c r="F98" s="102"/>
      <c r="G98" s="104"/>
      <c r="H98" s="105" t="str">
        <f t="shared" ca="1" si="6"/>
        <v/>
      </c>
      <c r="I98" s="102"/>
      <c r="J98" s="102"/>
      <c r="K98" s="102"/>
      <c r="L98" s="102"/>
      <c r="M98" s="102"/>
      <c r="N98" s="102"/>
      <c r="O98" s="102"/>
      <c r="P98" s="102"/>
      <c r="Q98" s="102"/>
      <c r="R98" s="102"/>
      <c r="S98" s="102"/>
      <c r="T98" s="106"/>
      <c r="U98" s="3" t="str">
        <f t="shared" si="5"/>
        <v>0/1</v>
      </c>
    </row>
    <row r="99" spans="1:21" ht="30" customHeight="1" x14ac:dyDescent="0.3">
      <c r="A99" s="3" t="str">
        <f>B99&amp;"--"&amp;COUNTIF($B$5:B99,B99)</f>
        <v>--62</v>
      </c>
      <c r="B99" s="3" t="str">
        <f t="shared" si="4"/>
        <v/>
      </c>
      <c r="C99" s="78">
        <v>95</v>
      </c>
      <c r="D99" s="102"/>
      <c r="E99" s="103"/>
      <c r="F99" s="102"/>
      <c r="G99" s="104"/>
      <c r="H99" s="105" t="str">
        <f t="shared" ca="1" si="6"/>
        <v/>
      </c>
      <c r="I99" s="102"/>
      <c r="J99" s="102"/>
      <c r="K99" s="102"/>
      <c r="L99" s="102"/>
      <c r="M99" s="102"/>
      <c r="N99" s="102"/>
      <c r="O99" s="102"/>
      <c r="P99" s="102"/>
      <c r="Q99" s="102"/>
      <c r="R99" s="102"/>
      <c r="S99" s="102"/>
      <c r="T99" s="106"/>
      <c r="U99" s="3" t="str">
        <f t="shared" si="5"/>
        <v>0/1</v>
      </c>
    </row>
    <row r="100" spans="1:21" ht="30" customHeight="1" x14ac:dyDescent="0.3">
      <c r="A100" s="3" t="str">
        <f>B100&amp;"--"&amp;COUNTIF($B$5:B100,B100)</f>
        <v>--63</v>
      </c>
      <c r="B100" s="3" t="str">
        <f t="shared" si="4"/>
        <v/>
      </c>
      <c r="C100" s="78">
        <v>96</v>
      </c>
      <c r="D100" s="102"/>
      <c r="E100" s="103"/>
      <c r="F100" s="102"/>
      <c r="G100" s="104"/>
      <c r="H100" s="105" t="str">
        <f t="shared" ca="1" si="6"/>
        <v/>
      </c>
      <c r="I100" s="102"/>
      <c r="J100" s="102"/>
      <c r="K100" s="102"/>
      <c r="L100" s="102"/>
      <c r="M100" s="102"/>
      <c r="N100" s="102"/>
      <c r="O100" s="102"/>
      <c r="P100" s="102"/>
      <c r="Q100" s="102"/>
      <c r="R100" s="102"/>
      <c r="S100" s="102"/>
      <c r="T100" s="106"/>
      <c r="U100" s="3" t="str">
        <f t="shared" si="5"/>
        <v>0/1</v>
      </c>
    </row>
    <row r="101" spans="1:21" ht="30" customHeight="1" x14ac:dyDescent="0.3">
      <c r="A101" s="3" t="str">
        <f>B101&amp;"--"&amp;COUNTIF($B$5:B101,B101)</f>
        <v>--64</v>
      </c>
      <c r="B101" s="3" t="str">
        <f t="shared" si="4"/>
        <v/>
      </c>
      <c r="C101" s="78">
        <v>97</v>
      </c>
      <c r="D101" s="102"/>
      <c r="E101" s="103"/>
      <c r="F101" s="102"/>
      <c r="G101" s="104"/>
      <c r="H101" s="105" t="str">
        <f t="shared" ca="1" si="6"/>
        <v/>
      </c>
      <c r="I101" s="102"/>
      <c r="J101" s="102"/>
      <c r="K101" s="102"/>
      <c r="L101" s="102"/>
      <c r="M101" s="102"/>
      <c r="N101" s="102"/>
      <c r="O101" s="102"/>
      <c r="P101" s="102"/>
      <c r="Q101" s="102"/>
      <c r="R101" s="102"/>
      <c r="S101" s="102"/>
      <c r="T101" s="106"/>
      <c r="U101" s="3" t="str">
        <f t="shared" si="5"/>
        <v>0/1</v>
      </c>
    </row>
    <row r="102" spans="1:21" ht="30" customHeight="1" x14ac:dyDescent="0.3">
      <c r="A102" s="3" t="str">
        <f>B102&amp;"--"&amp;COUNTIF($B$5:B102,B102)</f>
        <v>--65</v>
      </c>
      <c r="B102" s="3" t="str">
        <f t="shared" si="4"/>
        <v/>
      </c>
      <c r="C102" s="78">
        <v>98</v>
      </c>
      <c r="D102" s="102"/>
      <c r="E102" s="103"/>
      <c r="F102" s="102"/>
      <c r="G102" s="104"/>
      <c r="H102" s="105" t="str">
        <f t="shared" ca="1" si="6"/>
        <v/>
      </c>
      <c r="I102" s="102"/>
      <c r="J102" s="102"/>
      <c r="K102" s="102"/>
      <c r="L102" s="102"/>
      <c r="M102" s="102"/>
      <c r="N102" s="102"/>
      <c r="O102" s="102"/>
      <c r="P102" s="102"/>
      <c r="Q102" s="102"/>
      <c r="R102" s="102"/>
      <c r="S102" s="102"/>
      <c r="T102" s="106"/>
      <c r="U102" s="3" t="str">
        <f t="shared" si="5"/>
        <v>0/1</v>
      </c>
    </row>
    <row r="103" spans="1:21" ht="30" customHeight="1" x14ac:dyDescent="0.3">
      <c r="A103" s="3" t="str">
        <f>B103&amp;"--"&amp;COUNTIF($B$5:B103,B103)</f>
        <v>--66</v>
      </c>
      <c r="B103" s="3" t="str">
        <f t="shared" si="4"/>
        <v/>
      </c>
      <c r="C103" s="78">
        <v>99</v>
      </c>
      <c r="D103" s="102"/>
      <c r="E103" s="103"/>
      <c r="F103" s="102"/>
      <c r="G103" s="104"/>
      <c r="H103" s="105" t="str">
        <f t="shared" ca="1" si="6"/>
        <v/>
      </c>
      <c r="I103" s="102"/>
      <c r="J103" s="102"/>
      <c r="K103" s="102"/>
      <c r="L103" s="102"/>
      <c r="M103" s="102"/>
      <c r="N103" s="102"/>
      <c r="O103" s="102"/>
      <c r="P103" s="102"/>
      <c r="Q103" s="102"/>
      <c r="R103" s="102"/>
      <c r="S103" s="102"/>
      <c r="T103" s="106"/>
      <c r="U103" s="3" t="str">
        <f t="shared" si="5"/>
        <v>0/1</v>
      </c>
    </row>
    <row r="104" spans="1:21" ht="30" customHeight="1" x14ac:dyDescent="0.3">
      <c r="A104" s="3" t="str">
        <f>B104&amp;"--"&amp;COUNTIF($B$5:B104,B104)</f>
        <v>--67</v>
      </c>
      <c r="B104" s="3" t="str">
        <f t="shared" si="4"/>
        <v/>
      </c>
      <c r="C104" s="78">
        <v>100</v>
      </c>
      <c r="D104" s="102"/>
      <c r="E104" s="103"/>
      <c r="F104" s="102"/>
      <c r="G104" s="104"/>
      <c r="H104" s="105" t="str">
        <f t="shared" ca="1" si="6"/>
        <v/>
      </c>
      <c r="I104" s="102"/>
      <c r="J104" s="102"/>
      <c r="K104" s="102"/>
      <c r="L104" s="102"/>
      <c r="M104" s="102"/>
      <c r="N104" s="102"/>
      <c r="O104" s="102"/>
      <c r="P104" s="102"/>
      <c r="Q104" s="102"/>
      <c r="R104" s="102"/>
      <c r="S104" s="102"/>
      <c r="T104" s="106"/>
      <c r="U104" s="3" t="str">
        <f t="shared" si="5"/>
        <v>0/1</v>
      </c>
    </row>
    <row r="105" spans="1:21" ht="30" customHeight="1" x14ac:dyDescent="0.3">
      <c r="A105" s="3" t="str">
        <f>B105&amp;"--"&amp;COUNTIF($B$5:B105,B105)</f>
        <v>--68</v>
      </c>
      <c r="B105" s="3" t="str">
        <f t="shared" si="4"/>
        <v/>
      </c>
      <c r="C105" s="78">
        <v>101</v>
      </c>
      <c r="D105" s="102"/>
      <c r="E105" s="103"/>
      <c r="F105" s="102"/>
      <c r="G105" s="104"/>
      <c r="H105" s="105" t="str">
        <f t="shared" ca="1" si="6"/>
        <v/>
      </c>
      <c r="I105" s="102"/>
      <c r="J105" s="102"/>
      <c r="K105" s="102"/>
      <c r="L105" s="102"/>
      <c r="M105" s="102"/>
      <c r="N105" s="102"/>
      <c r="O105" s="102"/>
      <c r="P105" s="102"/>
      <c r="Q105" s="102"/>
      <c r="R105" s="102"/>
      <c r="S105" s="102"/>
      <c r="T105" s="106"/>
      <c r="U105" s="3" t="str">
        <f t="shared" si="5"/>
        <v>0/1</v>
      </c>
    </row>
    <row r="106" spans="1:21" ht="30" customHeight="1" x14ac:dyDescent="0.3">
      <c r="A106" s="3" t="str">
        <f>B106&amp;"--"&amp;COUNTIF($B$5:B106,B106)</f>
        <v>--69</v>
      </c>
      <c r="B106" s="3" t="str">
        <f t="shared" si="4"/>
        <v/>
      </c>
      <c r="C106" s="78">
        <v>102</v>
      </c>
      <c r="D106" s="102"/>
      <c r="E106" s="103"/>
      <c r="F106" s="102"/>
      <c r="G106" s="104"/>
      <c r="H106" s="105" t="str">
        <f t="shared" ca="1" si="6"/>
        <v/>
      </c>
      <c r="I106" s="102"/>
      <c r="J106" s="102"/>
      <c r="K106" s="102"/>
      <c r="L106" s="102"/>
      <c r="M106" s="102"/>
      <c r="N106" s="102"/>
      <c r="O106" s="102"/>
      <c r="P106" s="102"/>
      <c r="Q106" s="102"/>
      <c r="R106" s="102"/>
      <c r="S106" s="102"/>
      <c r="T106" s="106"/>
      <c r="U106" s="3" t="str">
        <f t="shared" si="5"/>
        <v>0/1</v>
      </c>
    </row>
    <row r="107" spans="1:21" ht="30" customHeight="1" x14ac:dyDescent="0.3">
      <c r="A107" s="3" t="str">
        <f>B107&amp;"--"&amp;COUNTIF($B$5:B107,B107)</f>
        <v>--70</v>
      </c>
      <c r="B107" s="3" t="str">
        <f t="shared" si="4"/>
        <v/>
      </c>
      <c r="C107" s="78">
        <v>103</v>
      </c>
      <c r="D107" s="102"/>
      <c r="E107" s="103"/>
      <c r="F107" s="102"/>
      <c r="G107" s="104"/>
      <c r="H107" s="105" t="str">
        <f t="shared" ca="1" si="6"/>
        <v/>
      </c>
      <c r="I107" s="102"/>
      <c r="J107" s="102"/>
      <c r="K107" s="102"/>
      <c r="L107" s="102"/>
      <c r="M107" s="102"/>
      <c r="N107" s="102"/>
      <c r="O107" s="102"/>
      <c r="P107" s="102"/>
      <c r="Q107" s="102"/>
      <c r="R107" s="102"/>
      <c r="S107" s="102"/>
      <c r="T107" s="106"/>
      <c r="U107" s="3" t="str">
        <f t="shared" si="5"/>
        <v>0/1</v>
      </c>
    </row>
    <row r="108" spans="1:21" ht="30" customHeight="1" x14ac:dyDescent="0.3">
      <c r="A108" s="3" t="str">
        <f>B108&amp;"--"&amp;COUNTIF($B$5:B108,B108)</f>
        <v>--71</v>
      </c>
      <c r="B108" s="3" t="str">
        <f t="shared" si="4"/>
        <v/>
      </c>
      <c r="C108" s="78">
        <v>104</v>
      </c>
      <c r="D108" s="102"/>
      <c r="E108" s="103"/>
      <c r="F108" s="102"/>
      <c r="G108" s="104"/>
      <c r="H108" s="105" t="str">
        <f t="shared" ca="1" si="6"/>
        <v/>
      </c>
      <c r="I108" s="102"/>
      <c r="J108" s="102"/>
      <c r="K108" s="102"/>
      <c r="L108" s="102"/>
      <c r="M108" s="102"/>
      <c r="N108" s="102"/>
      <c r="O108" s="102"/>
      <c r="P108" s="102"/>
      <c r="Q108" s="102"/>
      <c r="R108" s="102"/>
      <c r="S108" s="102"/>
      <c r="T108" s="106"/>
      <c r="U108" s="3" t="str">
        <f t="shared" si="5"/>
        <v>0/1</v>
      </c>
    </row>
    <row r="109" spans="1:21" ht="30" customHeight="1" x14ac:dyDescent="0.3">
      <c r="A109" s="3" t="str">
        <f>B109&amp;"--"&amp;COUNTIF($B$5:B109,B109)</f>
        <v>--72</v>
      </c>
      <c r="B109" s="3" t="str">
        <f t="shared" si="4"/>
        <v/>
      </c>
      <c r="C109" s="78">
        <v>105</v>
      </c>
      <c r="D109" s="102"/>
      <c r="E109" s="103"/>
      <c r="F109" s="102"/>
      <c r="G109" s="104"/>
      <c r="H109" s="105" t="str">
        <f t="shared" ca="1" si="6"/>
        <v/>
      </c>
      <c r="I109" s="102"/>
      <c r="J109" s="102"/>
      <c r="K109" s="102"/>
      <c r="L109" s="102"/>
      <c r="M109" s="102"/>
      <c r="N109" s="102"/>
      <c r="O109" s="102"/>
      <c r="P109" s="102"/>
      <c r="Q109" s="102"/>
      <c r="R109" s="102"/>
      <c r="S109" s="102"/>
      <c r="T109" s="106"/>
      <c r="U109" s="3" t="str">
        <f t="shared" si="5"/>
        <v>0/1</v>
      </c>
    </row>
    <row r="110" spans="1:21" ht="30" customHeight="1" x14ac:dyDescent="0.3">
      <c r="A110" s="3" t="str">
        <f>B110&amp;"--"&amp;COUNTIF($B$5:B110,B110)</f>
        <v>--73</v>
      </c>
      <c r="B110" s="3" t="str">
        <f t="shared" si="4"/>
        <v/>
      </c>
      <c r="C110" s="78">
        <v>106</v>
      </c>
      <c r="D110" s="102"/>
      <c r="E110" s="103"/>
      <c r="F110" s="102"/>
      <c r="G110" s="104"/>
      <c r="H110" s="105" t="str">
        <f t="shared" ca="1" si="6"/>
        <v/>
      </c>
      <c r="I110" s="102"/>
      <c r="J110" s="102"/>
      <c r="K110" s="102"/>
      <c r="L110" s="102"/>
      <c r="M110" s="102"/>
      <c r="N110" s="102"/>
      <c r="O110" s="102"/>
      <c r="P110" s="102"/>
      <c r="Q110" s="102"/>
      <c r="R110" s="102"/>
      <c r="S110" s="102"/>
      <c r="T110" s="106"/>
      <c r="U110" s="3" t="str">
        <f t="shared" si="5"/>
        <v>0/1</v>
      </c>
    </row>
    <row r="111" spans="1:21" ht="30" customHeight="1" x14ac:dyDescent="0.3">
      <c r="A111" s="3" t="str">
        <f>B111&amp;"--"&amp;COUNTIF($B$5:B111,B111)</f>
        <v>--74</v>
      </c>
      <c r="B111" s="3" t="str">
        <f t="shared" si="4"/>
        <v/>
      </c>
      <c r="C111" s="78">
        <v>107</v>
      </c>
      <c r="D111" s="102"/>
      <c r="E111" s="103"/>
      <c r="F111" s="102"/>
      <c r="G111" s="104"/>
      <c r="H111" s="105" t="str">
        <f t="shared" ca="1" si="6"/>
        <v/>
      </c>
      <c r="I111" s="102"/>
      <c r="J111" s="102"/>
      <c r="K111" s="102"/>
      <c r="L111" s="102"/>
      <c r="M111" s="102"/>
      <c r="N111" s="102"/>
      <c r="O111" s="102"/>
      <c r="P111" s="102"/>
      <c r="Q111" s="102"/>
      <c r="R111" s="102"/>
      <c r="S111" s="102"/>
      <c r="T111" s="106"/>
      <c r="U111" s="3" t="str">
        <f t="shared" si="5"/>
        <v>0/1</v>
      </c>
    </row>
    <row r="112" spans="1:21" ht="30" customHeight="1" x14ac:dyDescent="0.3">
      <c r="A112" s="3" t="str">
        <f>B112&amp;"--"&amp;COUNTIF($B$5:B112,B112)</f>
        <v>--75</v>
      </c>
      <c r="B112" s="3" t="str">
        <f t="shared" si="4"/>
        <v/>
      </c>
      <c r="C112" s="78">
        <v>108</v>
      </c>
      <c r="D112" s="102"/>
      <c r="E112" s="103"/>
      <c r="F112" s="102"/>
      <c r="G112" s="104"/>
      <c r="H112" s="105" t="str">
        <f t="shared" ca="1" si="6"/>
        <v/>
      </c>
      <c r="I112" s="102"/>
      <c r="J112" s="102"/>
      <c r="K112" s="102"/>
      <c r="L112" s="102"/>
      <c r="M112" s="102"/>
      <c r="N112" s="102"/>
      <c r="O112" s="102"/>
      <c r="P112" s="102"/>
      <c r="Q112" s="102"/>
      <c r="R112" s="102"/>
      <c r="S112" s="102"/>
      <c r="T112" s="106"/>
      <c r="U112" s="3" t="str">
        <f t="shared" si="5"/>
        <v>0/1</v>
      </c>
    </row>
    <row r="113" spans="1:21" ht="30" customHeight="1" x14ac:dyDescent="0.3">
      <c r="A113" s="3" t="str">
        <f>B113&amp;"--"&amp;COUNTIF($B$5:B113,B113)</f>
        <v>--76</v>
      </c>
      <c r="B113" s="3" t="str">
        <f t="shared" si="4"/>
        <v/>
      </c>
      <c r="C113" s="78">
        <v>109</v>
      </c>
      <c r="D113" s="102"/>
      <c r="E113" s="103"/>
      <c r="F113" s="102"/>
      <c r="G113" s="104"/>
      <c r="H113" s="105" t="str">
        <f t="shared" ca="1" si="6"/>
        <v/>
      </c>
      <c r="I113" s="102"/>
      <c r="J113" s="102"/>
      <c r="K113" s="102"/>
      <c r="L113" s="102"/>
      <c r="M113" s="102"/>
      <c r="N113" s="102"/>
      <c r="O113" s="102"/>
      <c r="P113" s="102"/>
      <c r="Q113" s="102"/>
      <c r="R113" s="102"/>
      <c r="S113" s="102"/>
      <c r="T113" s="106"/>
      <c r="U113" s="3" t="str">
        <f t="shared" si="5"/>
        <v>0/1</v>
      </c>
    </row>
    <row r="114" spans="1:21" ht="30" customHeight="1" x14ac:dyDescent="0.3">
      <c r="A114" s="3" t="str">
        <f>B114&amp;"--"&amp;COUNTIF($B$5:B114,B114)</f>
        <v>--77</v>
      </c>
      <c r="B114" s="3" t="str">
        <f t="shared" si="4"/>
        <v/>
      </c>
      <c r="C114" s="78">
        <v>110</v>
      </c>
      <c r="D114" s="102"/>
      <c r="E114" s="103"/>
      <c r="F114" s="102"/>
      <c r="G114" s="104"/>
      <c r="H114" s="105" t="str">
        <f t="shared" ca="1" si="6"/>
        <v/>
      </c>
      <c r="I114" s="102"/>
      <c r="J114" s="102"/>
      <c r="K114" s="102"/>
      <c r="L114" s="102"/>
      <c r="M114" s="102"/>
      <c r="N114" s="102"/>
      <c r="O114" s="102"/>
      <c r="P114" s="102"/>
      <c r="Q114" s="102"/>
      <c r="R114" s="102"/>
      <c r="S114" s="102"/>
      <c r="T114" s="106"/>
      <c r="U114" s="3" t="str">
        <f t="shared" si="5"/>
        <v>0/1</v>
      </c>
    </row>
    <row r="115" spans="1:21" ht="30" customHeight="1" x14ac:dyDescent="0.3">
      <c r="A115" s="3" t="str">
        <f>B115&amp;"--"&amp;COUNTIF($B$5:B115,B115)</f>
        <v>--78</v>
      </c>
      <c r="B115" s="3" t="str">
        <f t="shared" si="4"/>
        <v/>
      </c>
      <c r="C115" s="78">
        <v>111</v>
      </c>
      <c r="D115" s="102"/>
      <c r="E115" s="103"/>
      <c r="F115" s="102"/>
      <c r="G115" s="104"/>
      <c r="H115" s="105" t="str">
        <f t="shared" ca="1" si="6"/>
        <v/>
      </c>
      <c r="I115" s="102"/>
      <c r="J115" s="102"/>
      <c r="K115" s="102"/>
      <c r="L115" s="102"/>
      <c r="M115" s="102"/>
      <c r="N115" s="102"/>
      <c r="O115" s="102"/>
      <c r="P115" s="102"/>
      <c r="Q115" s="102"/>
      <c r="R115" s="102"/>
      <c r="S115" s="102"/>
      <c r="T115" s="106"/>
      <c r="U115" s="3" t="str">
        <f t="shared" si="5"/>
        <v>0/1</v>
      </c>
    </row>
    <row r="116" spans="1:21" ht="30" customHeight="1" x14ac:dyDescent="0.3">
      <c r="A116" s="3" t="str">
        <f>B116&amp;"--"&amp;COUNTIF($B$5:B116,B116)</f>
        <v>--79</v>
      </c>
      <c r="B116" s="3" t="str">
        <f t="shared" si="4"/>
        <v/>
      </c>
      <c r="C116" s="78">
        <v>112</v>
      </c>
      <c r="D116" s="102"/>
      <c r="E116" s="103"/>
      <c r="F116" s="102"/>
      <c r="G116" s="104"/>
      <c r="H116" s="105" t="str">
        <f t="shared" ca="1" si="6"/>
        <v/>
      </c>
      <c r="I116" s="102"/>
      <c r="J116" s="102"/>
      <c r="K116" s="102"/>
      <c r="L116" s="102"/>
      <c r="M116" s="102"/>
      <c r="N116" s="102"/>
      <c r="O116" s="102"/>
      <c r="P116" s="102"/>
      <c r="Q116" s="102"/>
      <c r="R116" s="102"/>
      <c r="S116" s="102"/>
      <c r="T116" s="106"/>
      <c r="U116" s="3" t="str">
        <f t="shared" si="5"/>
        <v>0/1</v>
      </c>
    </row>
    <row r="117" spans="1:21" ht="30" customHeight="1" x14ac:dyDescent="0.3">
      <c r="A117" s="3" t="str">
        <f>B117&amp;"--"&amp;COUNTIF($B$5:B117,B117)</f>
        <v>--80</v>
      </c>
      <c r="B117" s="3" t="str">
        <f t="shared" si="4"/>
        <v/>
      </c>
      <c r="C117" s="78">
        <v>113</v>
      </c>
      <c r="D117" s="102"/>
      <c r="E117" s="103"/>
      <c r="F117" s="102"/>
      <c r="G117" s="104"/>
      <c r="H117" s="105" t="str">
        <f t="shared" ca="1" si="6"/>
        <v/>
      </c>
      <c r="I117" s="102"/>
      <c r="J117" s="102"/>
      <c r="K117" s="102"/>
      <c r="L117" s="102"/>
      <c r="M117" s="102"/>
      <c r="N117" s="102"/>
      <c r="O117" s="102"/>
      <c r="P117" s="102"/>
      <c r="Q117" s="102"/>
      <c r="R117" s="102"/>
      <c r="S117" s="102"/>
      <c r="T117" s="106"/>
      <c r="U117" s="3" t="str">
        <f t="shared" si="5"/>
        <v>0/1</v>
      </c>
    </row>
    <row r="118" spans="1:21" ht="30" customHeight="1" x14ac:dyDescent="0.3">
      <c r="A118" s="3" t="str">
        <f>B118&amp;"--"&amp;COUNTIF($B$5:B118,B118)</f>
        <v>--81</v>
      </c>
      <c r="B118" s="3" t="str">
        <f t="shared" si="4"/>
        <v/>
      </c>
      <c r="C118" s="78">
        <v>114</v>
      </c>
      <c r="D118" s="102"/>
      <c r="E118" s="103"/>
      <c r="F118" s="102"/>
      <c r="G118" s="104"/>
      <c r="H118" s="105" t="str">
        <f t="shared" ca="1" si="6"/>
        <v/>
      </c>
      <c r="I118" s="102"/>
      <c r="J118" s="102"/>
      <c r="K118" s="102"/>
      <c r="L118" s="102"/>
      <c r="M118" s="102"/>
      <c r="N118" s="102"/>
      <c r="O118" s="102"/>
      <c r="P118" s="102"/>
      <c r="Q118" s="102"/>
      <c r="R118" s="102"/>
      <c r="S118" s="102"/>
      <c r="T118" s="106"/>
      <c r="U118" s="3" t="str">
        <f t="shared" si="5"/>
        <v>0/1</v>
      </c>
    </row>
    <row r="119" spans="1:21" ht="30" customHeight="1" x14ac:dyDescent="0.3">
      <c r="A119" s="3" t="str">
        <f>B119&amp;"--"&amp;COUNTIF($B$5:B119,B119)</f>
        <v>--82</v>
      </c>
      <c r="B119" s="3" t="str">
        <f t="shared" si="4"/>
        <v/>
      </c>
      <c r="C119" s="78">
        <v>115</v>
      </c>
      <c r="D119" s="102"/>
      <c r="E119" s="103"/>
      <c r="F119" s="102"/>
      <c r="G119" s="104"/>
      <c r="H119" s="105" t="str">
        <f t="shared" ca="1" si="6"/>
        <v/>
      </c>
      <c r="I119" s="102"/>
      <c r="J119" s="102"/>
      <c r="K119" s="102"/>
      <c r="L119" s="102"/>
      <c r="M119" s="102"/>
      <c r="N119" s="102"/>
      <c r="O119" s="102"/>
      <c r="P119" s="102"/>
      <c r="Q119" s="102"/>
      <c r="R119" s="102"/>
      <c r="S119" s="102"/>
      <c r="T119" s="106"/>
      <c r="U119" s="3" t="str">
        <f t="shared" si="5"/>
        <v>0/1</v>
      </c>
    </row>
    <row r="120" spans="1:21" ht="30" customHeight="1" x14ac:dyDescent="0.3">
      <c r="A120" s="3" t="str">
        <f>B120&amp;"--"&amp;COUNTIF($B$5:B120,B120)</f>
        <v>--83</v>
      </c>
      <c r="B120" s="3" t="str">
        <f t="shared" si="4"/>
        <v/>
      </c>
      <c r="C120" s="78">
        <v>116</v>
      </c>
      <c r="D120" s="102"/>
      <c r="E120" s="103"/>
      <c r="F120" s="102"/>
      <c r="G120" s="104"/>
      <c r="H120" s="105" t="str">
        <f t="shared" ca="1" si="6"/>
        <v/>
      </c>
      <c r="I120" s="102"/>
      <c r="J120" s="102"/>
      <c r="K120" s="102"/>
      <c r="L120" s="102"/>
      <c r="M120" s="102"/>
      <c r="N120" s="102"/>
      <c r="O120" s="102"/>
      <c r="P120" s="102"/>
      <c r="Q120" s="102"/>
      <c r="R120" s="102"/>
      <c r="S120" s="102"/>
      <c r="T120" s="106"/>
      <c r="U120" s="3" t="str">
        <f t="shared" si="5"/>
        <v>0/1</v>
      </c>
    </row>
    <row r="121" spans="1:21" ht="30" customHeight="1" x14ac:dyDescent="0.3">
      <c r="A121" s="3" t="str">
        <f>B121&amp;"--"&amp;COUNTIF($B$5:B121,B121)</f>
        <v>--84</v>
      </c>
      <c r="B121" s="3" t="str">
        <f t="shared" si="4"/>
        <v/>
      </c>
      <c r="C121" s="78">
        <v>117</v>
      </c>
      <c r="D121" s="102"/>
      <c r="E121" s="103"/>
      <c r="F121" s="102"/>
      <c r="G121" s="104"/>
      <c r="H121" s="105" t="str">
        <f t="shared" ca="1" si="6"/>
        <v/>
      </c>
      <c r="I121" s="102"/>
      <c r="J121" s="102"/>
      <c r="K121" s="102"/>
      <c r="L121" s="102"/>
      <c r="M121" s="102"/>
      <c r="N121" s="102"/>
      <c r="O121" s="102"/>
      <c r="P121" s="102"/>
      <c r="Q121" s="102"/>
      <c r="R121" s="102"/>
      <c r="S121" s="102"/>
      <c r="T121" s="106"/>
      <c r="U121" s="3" t="str">
        <f t="shared" si="5"/>
        <v>0/1</v>
      </c>
    </row>
    <row r="122" spans="1:21" ht="30" customHeight="1" x14ac:dyDescent="0.3">
      <c r="A122" s="3" t="str">
        <f>B122&amp;"--"&amp;COUNTIF($B$5:B122,B122)</f>
        <v>--85</v>
      </c>
      <c r="B122" s="3" t="str">
        <f t="shared" si="4"/>
        <v/>
      </c>
      <c r="C122" s="78">
        <v>118</v>
      </c>
      <c r="D122" s="102"/>
      <c r="E122" s="103"/>
      <c r="F122" s="102"/>
      <c r="G122" s="104"/>
      <c r="H122" s="105" t="str">
        <f t="shared" ca="1" si="6"/>
        <v/>
      </c>
      <c r="I122" s="102"/>
      <c r="J122" s="102"/>
      <c r="K122" s="102"/>
      <c r="L122" s="102"/>
      <c r="M122" s="102"/>
      <c r="N122" s="102"/>
      <c r="O122" s="102"/>
      <c r="P122" s="102"/>
      <c r="Q122" s="102"/>
      <c r="R122" s="102"/>
      <c r="S122" s="102"/>
      <c r="T122" s="106"/>
      <c r="U122" s="3" t="str">
        <f t="shared" si="5"/>
        <v>0/1</v>
      </c>
    </row>
    <row r="123" spans="1:21" ht="30" customHeight="1" x14ac:dyDescent="0.3">
      <c r="A123" s="3" t="str">
        <f>B123&amp;"--"&amp;COUNTIF($B$5:B123,B123)</f>
        <v>--86</v>
      </c>
      <c r="B123" s="3" t="str">
        <f t="shared" si="4"/>
        <v/>
      </c>
      <c r="C123" s="78">
        <v>119</v>
      </c>
      <c r="D123" s="102"/>
      <c r="E123" s="103"/>
      <c r="F123" s="102"/>
      <c r="G123" s="104"/>
      <c r="H123" s="105" t="str">
        <f t="shared" ca="1" si="6"/>
        <v/>
      </c>
      <c r="I123" s="102"/>
      <c r="J123" s="102"/>
      <c r="K123" s="102"/>
      <c r="L123" s="102"/>
      <c r="M123" s="102"/>
      <c r="N123" s="102"/>
      <c r="O123" s="102"/>
      <c r="P123" s="102"/>
      <c r="Q123" s="102"/>
      <c r="R123" s="102"/>
      <c r="S123" s="102"/>
      <c r="T123" s="106"/>
      <c r="U123" s="3" t="str">
        <f t="shared" si="5"/>
        <v>0/1</v>
      </c>
    </row>
    <row r="124" spans="1:21" ht="30" customHeight="1" x14ac:dyDescent="0.3">
      <c r="A124" s="3" t="str">
        <f>B124&amp;"--"&amp;COUNTIF($B$5:B124,B124)</f>
        <v>--87</v>
      </c>
      <c r="B124" s="3" t="str">
        <f t="shared" si="4"/>
        <v/>
      </c>
      <c r="C124" s="78">
        <v>120</v>
      </c>
      <c r="D124" s="102"/>
      <c r="E124" s="103"/>
      <c r="F124" s="102"/>
      <c r="G124" s="104"/>
      <c r="H124" s="105" t="str">
        <f t="shared" ca="1" si="6"/>
        <v/>
      </c>
      <c r="I124" s="102"/>
      <c r="J124" s="102"/>
      <c r="K124" s="102"/>
      <c r="L124" s="102"/>
      <c r="M124" s="102"/>
      <c r="N124" s="102"/>
      <c r="O124" s="102"/>
      <c r="P124" s="102"/>
      <c r="Q124" s="102"/>
      <c r="R124" s="102"/>
      <c r="S124" s="102"/>
      <c r="T124" s="106"/>
      <c r="U124" s="3" t="str">
        <f t="shared" si="5"/>
        <v>0/1</v>
      </c>
    </row>
    <row r="125" spans="1:21" ht="30" customHeight="1" x14ac:dyDescent="0.3">
      <c r="A125" s="3" t="str">
        <f>B125&amp;"--"&amp;COUNTIF($B$5:B125,B125)</f>
        <v>--88</v>
      </c>
      <c r="B125" s="3" t="str">
        <f t="shared" si="4"/>
        <v/>
      </c>
      <c r="C125" s="78">
        <v>121</v>
      </c>
      <c r="D125" s="102"/>
      <c r="E125" s="103"/>
      <c r="F125" s="102"/>
      <c r="G125" s="104"/>
      <c r="H125" s="105" t="str">
        <f t="shared" ca="1" si="6"/>
        <v/>
      </c>
      <c r="I125" s="102"/>
      <c r="J125" s="102"/>
      <c r="K125" s="102"/>
      <c r="L125" s="102"/>
      <c r="M125" s="102"/>
      <c r="N125" s="102"/>
      <c r="O125" s="102"/>
      <c r="P125" s="102"/>
      <c r="Q125" s="102"/>
      <c r="R125" s="102"/>
      <c r="S125" s="102"/>
      <c r="T125" s="106"/>
      <c r="U125" s="3" t="str">
        <f t="shared" si="5"/>
        <v>0/1</v>
      </c>
    </row>
    <row r="126" spans="1:21" ht="30" customHeight="1" x14ac:dyDescent="0.3">
      <c r="A126" s="3" t="str">
        <f>B126&amp;"--"&amp;COUNTIF($B$5:B126,B126)</f>
        <v>--89</v>
      </c>
      <c r="B126" s="3" t="str">
        <f t="shared" si="4"/>
        <v/>
      </c>
      <c r="C126" s="78">
        <v>122</v>
      </c>
      <c r="D126" s="102"/>
      <c r="E126" s="103"/>
      <c r="F126" s="102"/>
      <c r="G126" s="104"/>
      <c r="H126" s="105" t="str">
        <f t="shared" ca="1" si="6"/>
        <v/>
      </c>
      <c r="I126" s="102"/>
      <c r="J126" s="102"/>
      <c r="K126" s="102"/>
      <c r="L126" s="102"/>
      <c r="M126" s="102"/>
      <c r="N126" s="102"/>
      <c r="O126" s="102"/>
      <c r="P126" s="102"/>
      <c r="Q126" s="102"/>
      <c r="R126" s="102"/>
      <c r="S126" s="102"/>
      <c r="T126" s="106"/>
      <c r="U126" s="3" t="str">
        <f t="shared" si="5"/>
        <v>0/1</v>
      </c>
    </row>
    <row r="127" spans="1:21" ht="30" customHeight="1" x14ac:dyDescent="0.3">
      <c r="A127" s="3" t="str">
        <f>B127&amp;"--"&amp;COUNTIF($B$5:B127,B127)</f>
        <v>--90</v>
      </c>
      <c r="B127" s="3" t="str">
        <f t="shared" si="4"/>
        <v/>
      </c>
      <c r="C127" s="78">
        <v>123</v>
      </c>
      <c r="D127" s="102"/>
      <c r="E127" s="103"/>
      <c r="F127" s="102"/>
      <c r="G127" s="104"/>
      <c r="H127" s="105" t="str">
        <f t="shared" ca="1" si="6"/>
        <v/>
      </c>
      <c r="I127" s="102"/>
      <c r="J127" s="102"/>
      <c r="K127" s="102"/>
      <c r="L127" s="102"/>
      <c r="M127" s="102"/>
      <c r="N127" s="102"/>
      <c r="O127" s="102"/>
      <c r="P127" s="102"/>
      <c r="Q127" s="102"/>
      <c r="R127" s="102"/>
      <c r="S127" s="102"/>
      <c r="T127" s="106"/>
      <c r="U127" s="3" t="str">
        <f t="shared" si="5"/>
        <v>0/1</v>
      </c>
    </row>
    <row r="128" spans="1:21" ht="30" customHeight="1" x14ac:dyDescent="0.3">
      <c r="A128" s="3" t="str">
        <f>B128&amp;"--"&amp;COUNTIF($B$5:B128,B128)</f>
        <v>--91</v>
      </c>
      <c r="B128" s="3" t="str">
        <f t="shared" si="4"/>
        <v/>
      </c>
      <c r="C128" s="78">
        <v>124</v>
      </c>
      <c r="D128" s="102"/>
      <c r="E128" s="103"/>
      <c r="F128" s="102"/>
      <c r="G128" s="104"/>
      <c r="H128" s="105" t="str">
        <f t="shared" ca="1" si="6"/>
        <v/>
      </c>
      <c r="I128" s="102"/>
      <c r="J128" s="102"/>
      <c r="K128" s="102"/>
      <c r="L128" s="102"/>
      <c r="M128" s="102"/>
      <c r="N128" s="102"/>
      <c r="O128" s="102"/>
      <c r="P128" s="102"/>
      <c r="Q128" s="102"/>
      <c r="R128" s="102"/>
      <c r="S128" s="102"/>
      <c r="T128" s="106"/>
      <c r="U128" s="3" t="str">
        <f t="shared" si="5"/>
        <v>0/1</v>
      </c>
    </row>
    <row r="129" spans="1:21" ht="30" customHeight="1" x14ac:dyDescent="0.3">
      <c r="A129" s="3" t="str">
        <f>B129&amp;"--"&amp;COUNTIF($B$5:B129,B129)</f>
        <v>--92</v>
      </c>
      <c r="B129" s="3" t="str">
        <f t="shared" si="4"/>
        <v/>
      </c>
      <c r="C129" s="78">
        <v>125</v>
      </c>
      <c r="D129" s="102"/>
      <c r="E129" s="103"/>
      <c r="F129" s="102"/>
      <c r="G129" s="104"/>
      <c r="H129" s="105" t="str">
        <f t="shared" ca="1" si="6"/>
        <v/>
      </c>
      <c r="I129" s="102"/>
      <c r="J129" s="102"/>
      <c r="K129" s="102"/>
      <c r="L129" s="102"/>
      <c r="M129" s="102"/>
      <c r="N129" s="102"/>
      <c r="O129" s="102"/>
      <c r="P129" s="102"/>
      <c r="Q129" s="102"/>
      <c r="R129" s="102"/>
      <c r="S129" s="102"/>
      <c r="T129" s="106"/>
      <c r="U129" s="3" t="str">
        <f t="shared" si="5"/>
        <v>0/1</v>
      </c>
    </row>
    <row r="130" spans="1:21" ht="30" customHeight="1" x14ac:dyDescent="0.3">
      <c r="A130" s="3" t="str">
        <f>B130&amp;"--"&amp;COUNTIF($B$5:B130,B130)</f>
        <v>--93</v>
      </c>
      <c r="B130" s="3" t="str">
        <f t="shared" si="4"/>
        <v/>
      </c>
      <c r="C130" s="78">
        <v>126</v>
      </c>
      <c r="D130" s="102"/>
      <c r="E130" s="103"/>
      <c r="F130" s="102"/>
      <c r="G130" s="104"/>
      <c r="H130" s="105" t="str">
        <f t="shared" ca="1" si="6"/>
        <v/>
      </c>
      <c r="I130" s="102"/>
      <c r="J130" s="102"/>
      <c r="K130" s="102"/>
      <c r="L130" s="102"/>
      <c r="M130" s="102"/>
      <c r="N130" s="102"/>
      <c r="O130" s="102"/>
      <c r="P130" s="102"/>
      <c r="Q130" s="102"/>
      <c r="R130" s="102"/>
      <c r="S130" s="102"/>
      <c r="T130" s="106"/>
      <c r="U130" s="3" t="str">
        <f t="shared" si="5"/>
        <v>0/1</v>
      </c>
    </row>
    <row r="131" spans="1:21" ht="30" customHeight="1" x14ac:dyDescent="0.3">
      <c r="A131" s="3" t="str">
        <f>B131&amp;"--"&amp;COUNTIF($B$5:B131,B131)</f>
        <v>--94</v>
      </c>
      <c r="B131" s="3" t="str">
        <f t="shared" si="4"/>
        <v/>
      </c>
      <c r="C131" s="78">
        <v>127</v>
      </c>
      <c r="D131" s="102"/>
      <c r="E131" s="103"/>
      <c r="F131" s="102"/>
      <c r="G131" s="104"/>
      <c r="H131" s="105" t="str">
        <f t="shared" ca="1" si="6"/>
        <v/>
      </c>
      <c r="I131" s="102"/>
      <c r="J131" s="102"/>
      <c r="K131" s="102"/>
      <c r="L131" s="102"/>
      <c r="M131" s="102"/>
      <c r="N131" s="102"/>
      <c r="O131" s="102"/>
      <c r="P131" s="102"/>
      <c r="Q131" s="102"/>
      <c r="R131" s="102"/>
      <c r="S131" s="102"/>
      <c r="T131" s="106"/>
      <c r="U131" s="3" t="str">
        <f t="shared" si="5"/>
        <v>0/1</v>
      </c>
    </row>
    <row r="132" spans="1:21" ht="30" customHeight="1" x14ac:dyDescent="0.3">
      <c r="A132" s="3" t="str">
        <f>B132&amp;"--"&amp;COUNTIF($B$5:B132,B132)</f>
        <v>--95</v>
      </c>
      <c r="B132" s="3" t="str">
        <f t="shared" si="4"/>
        <v/>
      </c>
      <c r="C132" s="78">
        <v>128</v>
      </c>
      <c r="D132" s="102"/>
      <c r="E132" s="103"/>
      <c r="F132" s="102"/>
      <c r="G132" s="104"/>
      <c r="H132" s="105" t="str">
        <f t="shared" ca="1" si="6"/>
        <v/>
      </c>
      <c r="I132" s="102"/>
      <c r="J132" s="102"/>
      <c r="K132" s="102"/>
      <c r="L132" s="102"/>
      <c r="M132" s="102"/>
      <c r="N132" s="102"/>
      <c r="O132" s="102"/>
      <c r="P132" s="102"/>
      <c r="Q132" s="102"/>
      <c r="R132" s="102"/>
      <c r="S132" s="102"/>
      <c r="T132" s="106"/>
      <c r="U132" s="3" t="str">
        <f t="shared" si="5"/>
        <v>0/1</v>
      </c>
    </row>
    <row r="133" spans="1:21" ht="30" customHeight="1" x14ac:dyDescent="0.3">
      <c r="A133" s="3" t="str">
        <f>B133&amp;"--"&amp;COUNTIF($B$5:B133,B133)</f>
        <v>--96</v>
      </c>
      <c r="B133" s="3" t="str">
        <f t="shared" ref="B133:B196" si="7">IF(G133&lt;&gt;"",MONTH(G133),"")</f>
        <v/>
      </c>
      <c r="C133" s="78">
        <v>129</v>
      </c>
      <c r="D133" s="102"/>
      <c r="E133" s="103"/>
      <c r="F133" s="102"/>
      <c r="G133" s="104"/>
      <c r="H133" s="105" t="str">
        <f t="shared" ca="1" si="6"/>
        <v/>
      </c>
      <c r="I133" s="102"/>
      <c r="J133" s="102"/>
      <c r="K133" s="102"/>
      <c r="L133" s="102"/>
      <c r="M133" s="102"/>
      <c r="N133" s="102"/>
      <c r="O133" s="102"/>
      <c r="P133" s="102"/>
      <c r="Q133" s="102"/>
      <c r="R133" s="102"/>
      <c r="S133" s="102"/>
      <c r="T133" s="106"/>
      <c r="U133" s="3" t="str">
        <f t="shared" ref="U133:U196" si="8">DAY(G133)&amp;"/"&amp;MONTH(G133)</f>
        <v>0/1</v>
      </c>
    </row>
    <row r="134" spans="1:21" ht="30" customHeight="1" x14ac:dyDescent="0.3">
      <c r="A134" s="3" t="str">
        <f>B134&amp;"--"&amp;COUNTIF($B$5:B134,B134)</f>
        <v>--97</v>
      </c>
      <c r="B134" s="3" t="str">
        <f t="shared" si="7"/>
        <v/>
      </c>
      <c r="C134" s="78">
        <v>130</v>
      </c>
      <c r="D134" s="102"/>
      <c r="E134" s="103"/>
      <c r="F134" s="102"/>
      <c r="G134" s="104"/>
      <c r="H134" s="105" t="str">
        <f t="shared" ca="1" si="6"/>
        <v/>
      </c>
      <c r="I134" s="102"/>
      <c r="J134" s="102"/>
      <c r="K134" s="102"/>
      <c r="L134" s="102"/>
      <c r="M134" s="102"/>
      <c r="N134" s="102"/>
      <c r="O134" s="102"/>
      <c r="P134" s="102"/>
      <c r="Q134" s="102"/>
      <c r="R134" s="102"/>
      <c r="S134" s="102"/>
      <c r="T134" s="106"/>
      <c r="U134" s="3" t="str">
        <f t="shared" si="8"/>
        <v>0/1</v>
      </c>
    </row>
    <row r="135" spans="1:21" ht="30" customHeight="1" x14ac:dyDescent="0.3">
      <c r="A135" s="3" t="str">
        <f>B135&amp;"--"&amp;COUNTIF($B$5:B135,B135)</f>
        <v>--98</v>
      </c>
      <c r="B135" s="3" t="str">
        <f t="shared" si="7"/>
        <v/>
      </c>
      <c r="C135" s="78">
        <v>131</v>
      </c>
      <c r="D135" s="102"/>
      <c r="E135" s="103"/>
      <c r="F135" s="102"/>
      <c r="G135" s="104"/>
      <c r="H135" s="105" t="str">
        <f t="shared" ca="1" si="6"/>
        <v/>
      </c>
      <c r="I135" s="102"/>
      <c r="J135" s="102"/>
      <c r="K135" s="102"/>
      <c r="L135" s="102"/>
      <c r="M135" s="102"/>
      <c r="N135" s="102"/>
      <c r="O135" s="102"/>
      <c r="P135" s="102"/>
      <c r="Q135" s="102"/>
      <c r="R135" s="102"/>
      <c r="S135" s="102"/>
      <c r="T135" s="106"/>
      <c r="U135" s="3" t="str">
        <f t="shared" si="8"/>
        <v>0/1</v>
      </c>
    </row>
    <row r="136" spans="1:21" ht="30" customHeight="1" x14ac:dyDescent="0.3">
      <c r="A136" s="3" t="str">
        <f>B136&amp;"--"&amp;COUNTIF($B$5:B136,B136)</f>
        <v>--99</v>
      </c>
      <c r="B136" s="3" t="str">
        <f t="shared" si="7"/>
        <v/>
      </c>
      <c r="C136" s="78">
        <v>132</v>
      </c>
      <c r="D136" s="102"/>
      <c r="E136" s="103"/>
      <c r="F136" s="102"/>
      <c r="G136" s="104"/>
      <c r="H136" s="105" t="str">
        <f t="shared" ca="1" si="6"/>
        <v/>
      </c>
      <c r="I136" s="102"/>
      <c r="J136" s="102"/>
      <c r="K136" s="102"/>
      <c r="L136" s="102"/>
      <c r="M136" s="102"/>
      <c r="N136" s="102"/>
      <c r="O136" s="102"/>
      <c r="P136" s="102"/>
      <c r="Q136" s="102"/>
      <c r="R136" s="102"/>
      <c r="S136" s="102"/>
      <c r="T136" s="106"/>
      <c r="U136" s="3" t="str">
        <f t="shared" si="8"/>
        <v>0/1</v>
      </c>
    </row>
    <row r="137" spans="1:21" ht="30" customHeight="1" x14ac:dyDescent="0.3">
      <c r="A137" s="3" t="str">
        <f>B137&amp;"--"&amp;COUNTIF($B$5:B137,B137)</f>
        <v>--100</v>
      </c>
      <c r="B137" s="3" t="str">
        <f t="shared" si="7"/>
        <v/>
      </c>
      <c r="C137" s="78">
        <v>133</v>
      </c>
      <c r="D137" s="102"/>
      <c r="E137" s="103"/>
      <c r="F137" s="102"/>
      <c r="G137" s="104"/>
      <c r="H137" s="105" t="str">
        <f t="shared" ca="1" si="6"/>
        <v/>
      </c>
      <c r="I137" s="102"/>
      <c r="J137" s="102"/>
      <c r="K137" s="102"/>
      <c r="L137" s="102"/>
      <c r="M137" s="102"/>
      <c r="N137" s="102"/>
      <c r="O137" s="102"/>
      <c r="P137" s="102"/>
      <c r="Q137" s="102"/>
      <c r="R137" s="102"/>
      <c r="S137" s="102"/>
      <c r="T137" s="106"/>
      <c r="U137" s="3" t="str">
        <f t="shared" si="8"/>
        <v>0/1</v>
      </c>
    </row>
    <row r="138" spans="1:21" ht="30" customHeight="1" x14ac:dyDescent="0.3">
      <c r="A138" s="3" t="str">
        <f>B138&amp;"--"&amp;COUNTIF($B$5:B138,B138)</f>
        <v>--101</v>
      </c>
      <c r="B138" s="3" t="str">
        <f t="shared" si="7"/>
        <v/>
      </c>
      <c r="C138" s="78">
        <v>134</v>
      </c>
      <c r="D138" s="102"/>
      <c r="E138" s="103"/>
      <c r="F138" s="102"/>
      <c r="G138" s="104"/>
      <c r="H138" s="105" t="str">
        <f t="shared" ca="1" si="6"/>
        <v/>
      </c>
      <c r="I138" s="102"/>
      <c r="J138" s="102"/>
      <c r="K138" s="102"/>
      <c r="L138" s="102"/>
      <c r="M138" s="102"/>
      <c r="N138" s="102"/>
      <c r="O138" s="102"/>
      <c r="P138" s="102"/>
      <c r="Q138" s="102"/>
      <c r="R138" s="102"/>
      <c r="S138" s="102"/>
      <c r="T138" s="106"/>
      <c r="U138" s="3" t="str">
        <f t="shared" si="8"/>
        <v>0/1</v>
      </c>
    </row>
    <row r="139" spans="1:21" ht="30" customHeight="1" x14ac:dyDescent="0.3">
      <c r="A139" s="3" t="str">
        <f>B139&amp;"--"&amp;COUNTIF($B$5:B139,B139)</f>
        <v>--102</v>
      </c>
      <c r="B139" s="3" t="str">
        <f t="shared" si="7"/>
        <v/>
      </c>
      <c r="C139" s="78">
        <v>135</v>
      </c>
      <c r="D139" s="102"/>
      <c r="E139" s="103"/>
      <c r="F139" s="102"/>
      <c r="G139" s="104"/>
      <c r="H139" s="105" t="str">
        <f t="shared" ca="1" si="6"/>
        <v/>
      </c>
      <c r="I139" s="102"/>
      <c r="J139" s="102"/>
      <c r="K139" s="102"/>
      <c r="L139" s="102"/>
      <c r="M139" s="102"/>
      <c r="N139" s="102"/>
      <c r="O139" s="102"/>
      <c r="P139" s="102"/>
      <c r="Q139" s="102"/>
      <c r="R139" s="102"/>
      <c r="S139" s="102"/>
      <c r="T139" s="106"/>
      <c r="U139" s="3" t="str">
        <f t="shared" si="8"/>
        <v>0/1</v>
      </c>
    </row>
    <row r="140" spans="1:21" ht="30" customHeight="1" x14ac:dyDescent="0.3">
      <c r="A140" s="3" t="str">
        <f>B140&amp;"--"&amp;COUNTIF($B$5:B140,B140)</f>
        <v>--103</v>
      </c>
      <c r="B140" s="3" t="str">
        <f t="shared" si="7"/>
        <v/>
      </c>
      <c r="C140" s="78">
        <v>136</v>
      </c>
      <c r="D140" s="102"/>
      <c r="E140" s="103"/>
      <c r="F140" s="102"/>
      <c r="G140" s="104"/>
      <c r="H140" s="105" t="str">
        <f t="shared" ca="1" si="6"/>
        <v/>
      </c>
      <c r="I140" s="102"/>
      <c r="J140" s="102"/>
      <c r="K140" s="102"/>
      <c r="L140" s="102"/>
      <c r="M140" s="102"/>
      <c r="N140" s="102"/>
      <c r="O140" s="102"/>
      <c r="P140" s="102"/>
      <c r="Q140" s="102"/>
      <c r="R140" s="102"/>
      <c r="S140" s="102"/>
      <c r="T140" s="106"/>
      <c r="U140" s="3" t="str">
        <f t="shared" si="8"/>
        <v>0/1</v>
      </c>
    </row>
    <row r="141" spans="1:21" ht="30" customHeight="1" x14ac:dyDescent="0.3">
      <c r="A141" s="3" t="str">
        <f>B141&amp;"--"&amp;COUNTIF($B$5:B141,B141)</f>
        <v>--104</v>
      </c>
      <c r="B141" s="3" t="str">
        <f t="shared" si="7"/>
        <v/>
      </c>
      <c r="C141" s="78">
        <v>137</v>
      </c>
      <c r="D141" s="102"/>
      <c r="E141" s="103"/>
      <c r="F141" s="102"/>
      <c r="G141" s="104"/>
      <c r="H141" s="105" t="str">
        <f t="shared" ca="1" si="6"/>
        <v/>
      </c>
      <c r="I141" s="102"/>
      <c r="J141" s="102"/>
      <c r="K141" s="102"/>
      <c r="L141" s="102"/>
      <c r="M141" s="102"/>
      <c r="N141" s="102"/>
      <c r="O141" s="102"/>
      <c r="P141" s="102"/>
      <c r="Q141" s="102"/>
      <c r="R141" s="102"/>
      <c r="S141" s="102"/>
      <c r="T141" s="106"/>
      <c r="U141" s="3" t="str">
        <f t="shared" si="8"/>
        <v>0/1</v>
      </c>
    </row>
    <row r="142" spans="1:21" ht="30" customHeight="1" x14ac:dyDescent="0.3">
      <c r="A142" s="3" t="str">
        <f>B142&amp;"--"&amp;COUNTIF($B$5:B142,B142)</f>
        <v>--105</v>
      </c>
      <c r="B142" s="3" t="str">
        <f t="shared" si="7"/>
        <v/>
      </c>
      <c r="C142" s="78">
        <v>138</v>
      </c>
      <c r="D142" s="102"/>
      <c r="E142" s="103"/>
      <c r="F142" s="102"/>
      <c r="G142" s="104"/>
      <c r="H142" s="105" t="str">
        <f t="shared" ca="1" si="6"/>
        <v/>
      </c>
      <c r="I142" s="102"/>
      <c r="J142" s="102"/>
      <c r="K142" s="102"/>
      <c r="L142" s="102"/>
      <c r="M142" s="102"/>
      <c r="N142" s="102"/>
      <c r="O142" s="102"/>
      <c r="P142" s="102"/>
      <c r="Q142" s="102"/>
      <c r="R142" s="102"/>
      <c r="S142" s="102"/>
      <c r="T142" s="106"/>
      <c r="U142" s="3" t="str">
        <f t="shared" si="8"/>
        <v>0/1</v>
      </c>
    </row>
    <row r="143" spans="1:21" ht="30" customHeight="1" x14ac:dyDescent="0.3">
      <c r="A143" s="3" t="str">
        <f>B143&amp;"--"&amp;COUNTIF($B$5:B143,B143)</f>
        <v>--106</v>
      </c>
      <c r="B143" s="3" t="str">
        <f t="shared" si="7"/>
        <v/>
      </c>
      <c r="C143" s="78">
        <v>139</v>
      </c>
      <c r="D143" s="102"/>
      <c r="E143" s="103"/>
      <c r="F143" s="102"/>
      <c r="G143" s="104"/>
      <c r="H143" s="105" t="str">
        <f t="shared" ca="1" si="6"/>
        <v/>
      </c>
      <c r="I143" s="102"/>
      <c r="J143" s="102"/>
      <c r="K143" s="102"/>
      <c r="L143" s="102"/>
      <c r="M143" s="102"/>
      <c r="N143" s="102"/>
      <c r="O143" s="102"/>
      <c r="P143" s="102"/>
      <c r="Q143" s="102"/>
      <c r="R143" s="102"/>
      <c r="S143" s="102"/>
      <c r="T143" s="106"/>
      <c r="U143" s="3" t="str">
        <f t="shared" si="8"/>
        <v>0/1</v>
      </c>
    </row>
    <row r="144" spans="1:21" ht="30" customHeight="1" x14ac:dyDescent="0.3">
      <c r="A144" s="3" t="str">
        <f>B144&amp;"--"&amp;COUNTIF($B$5:B144,B144)</f>
        <v>--107</v>
      </c>
      <c r="B144" s="3" t="str">
        <f t="shared" si="7"/>
        <v/>
      </c>
      <c r="C144" s="78">
        <v>140</v>
      </c>
      <c r="D144" s="102"/>
      <c r="E144" s="103"/>
      <c r="F144" s="102"/>
      <c r="G144" s="104"/>
      <c r="H144" s="105" t="str">
        <f t="shared" ca="1" si="6"/>
        <v/>
      </c>
      <c r="I144" s="102"/>
      <c r="J144" s="102"/>
      <c r="K144" s="102"/>
      <c r="L144" s="102"/>
      <c r="M144" s="102"/>
      <c r="N144" s="102"/>
      <c r="O144" s="102"/>
      <c r="P144" s="102"/>
      <c r="Q144" s="102"/>
      <c r="R144" s="102"/>
      <c r="S144" s="102"/>
      <c r="T144" s="106"/>
      <c r="U144" s="3" t="str">
        <f t="shared" si="8"/>
        <v>0/1</v>
      </c>
    </row>
    <row r="145" spans="1:21" ht="30" customHeight="1" x14ac:dyDescent="0.3">
      <c r="A145" s="3" t="str">
        <f>B145&amp;"--"&amp;COUNTIF($B$5:B145,B145)</f>
        <v>--108</v>
      </c>
      <c r="B145" s="3" t="str">
        <f t="shared" si="7"/>
        <v/>
      </c>
      <c r="C145" s="78">
        <v>141</v>
      </c>
      <c r="D145" s="102"/>
      <c r="E145" s="103"/>
      <c r="F145" s="102"/>
      <c r="G145" s="104"/>
      <c r="H145" s="105" t="str">
        <f t="shared" ca="1" si="6"/>
        <v/>
      </c>
      <c r="I145" s="102"/>
      <c r="J145" s="102"/>
      <c r="K145" s="102"/>
      <c r="L145" s="102"/>
      <c r="M145" s="102"/>
      <c r="N145" s="102"/>
      <c r="O145" s="102"/>
      <c r="P145" s="102"/>
      <c r="Q145" s="102"/>
      <c r="R145" s="102"/>
      <c r="S145" s="102"/>
      <c r="T145" s="106"/>
      <c r="U145" s="3" t="str">
        <f t="shared" si="8"/>
        <v>0/1</v>
      </c>
    </row>
    <row r="146" spans="1:21" ht="30" customHeight="1" x14ac:dyDescent="0.3">
      <c r="A146" s="3" t="str">
        <f>B146&amp;"--"&amp;COUNTIF($B$5:B146,B146)</f>
        <v>--109</v>
      </c>
      <c r="B146" s="3" t="str">
        <f t="shared" si="7"/>
        <v/>
      </c>
      <c r="C146" s="78">
        <v>142</v>
      </c>
      <c r="D146" s="102"/>
      <c r="E146" s="103"/>
      <c r="F146" s="102"/>
      <c r="G146" s="104"/>
      <c r="H146" s="105" t="str">
        <f t="shared" ca="1" si="6"/>
        <v/>
      </c>
      <c r="I146" s="102"/>
      <c r="J146" s="102"/>
      <c r="K146" s="102"/>
      <c r="L146" s="102"/>
      <c r="M146" s="102"/>
      <c r="N146" s="102"/>
      <c r="O146" s="102"/>
      <c r="P146" s="102"/>
      <c r="Q146" s="102"/>
      <c r="R146" s="102"/>
      <c r="S146" s="102"/>
      <c r="T146" s="106"/>
      <c r="U146" s="3" t="str">
        <f t="shared" si="8"/>
        <v>0/1</v>
      </c>
    </row>
    <row r="147" spans="1:21" ht="30" customHeight="1" x14ac:dyDescent="0.3">
      <c r="A147" s="3" t="str">
        <f>B147&amp;"--"&amp;COUNTIF($B$5:B147,B147)</f>
        <v>--110</v>
      </c>
      <c r="B147" s="3" t="str">
        <f t="shared" si="7"/>
        <v/>
      </c>
      <c r="C147" s="78">
        <v>143</v>
      </c>
      <c r="D147" s="102"/>
      <c r="E147" s="103"/>
      <c r="F147" s="102"/>
      <c r="G147" s="104"/>
      <c r="H147" s="105" t="str">
        <f t="shared" ca="1" si="6"/>
        <v/>
      </c>
      <c r="I147" s="102"/>
      <c r="J147" s="102"/>
      <c r="K147" s="102"/>
      <c r="L147" s="102"/>
      <c r="M147" s="102"/>
      <c r="N147" s="102"/>
      <c r="O147" s="102"/>
      <c r="P147" s="102"/>
      <c r="Q147" s="102"/>
      <c r="R147" s="102"/>
      <c r="S147" s="102"/>
      <c r="T147" s="106"/>
      <c r="U147" s="3" t="str">
        <f t="shared" si="8"/>
        <v>0/1</v>
      </c>
    </row>
    <row r="148" spans="1:21" ht="30" customHeight="1" x14ac:dyDescent="0.3">
      <c r="A148" s="3" t="str">
        <f>B148&amp;"--"&amp;COUNTIF($B$5:B148,B148)</f>
        <v>--111</v>
      </c>
      <c r="B148" s="3" t="str">
        <f t="shared" si="7"/>
        <v/>
      </c>
      <c r="C148" s="78">
        <v>144</v>
      </c>
      <c r="D148" s="102"/>
      <c r="E148" s="103"/>
      <c r="F148" s="102"/>
      <c r="G148" s="104"/>
      <c r="H148" s="105" t="str">
        <f t="shared" ca="1" si="6"/>
        <v/>
      </c>
      <c r="I148" s="102"/>
      <c r="J148" s="102"/>
      <c r="K148" s="102"/>
      <c r="L148" s="102"/>
      <c r="M148" s="102"/>
      <c r="N148" s="102"/>
      <c r="O148" s="102"/>
      <c r="P148" s="102"/>
      <c r="Q148" s="102"/>
      <c r="R148" s="102"/>
      <c r="S148" s="102"/>
      <c r="T148" s="106"/>
      <c r="U148" s="3" t="str">
        <f t="shared" si="8"/>
        <v>0/1</v>
      </c>
    </row>
    <row r="149" spans="1:21" ht="30" customHeight="1" x14ac:dyDescent="0.3">
      <c r="A149" s="3" t="str">
        <f>B149&amp;"--"&amp;COUNTIF($B$5:B149,B149)</f>
        <v>--112</v>
      </c>
      <c r="B149" s="3" t="str">
        <f t="shared" si="7"/>
        <v/>
      </c>
      <c r="C149" s="78">
        <v>145</v>
      </c>
      <c r="D149" s="102"/>
      <c r="E149" s="103"/>
      <c r="F149" s="102"/>
      <c r="G149" s="104"/>
      <c r="H149" s="105" t="str">
        <f t="shared" ca="1" si="6"/>
        <v/>
      </c>
      <c r="I149" s="102"/>
      <c r="J149" s="102"/>
      <c r="K149" s="102"/>
      <c r="L149" s="102"/>
      <c r="M149" s="102"/>
      <c r="N149" s="102"/>
      <c r="O149" s="102"/>
      <c r="P149" s="102"/>
      <c r="Q149" s="102"/>
      <c r="R149" s="102"/>
      <c r="S149" s="102"/>
      <c r="T149" s="106"/>
      <c r="U149" s="3" t="str">
        <f t="shared" si="8"/>
        <v>0/1</v>
      </c>
    </row>
    <row r="150" spans="1:21" ht="30" customHeight="1" x14ac:dyDescent="0.3">
      <c r="A150" s="3" t="str">
        <f>B150&amp;"--"&amp;COUNTIF($B$5:B150,B150)</f>
        <v>--113</v>
      </c>
      <c r="B150" s="3" t="str">
        <f t="shared" si="7"/>
        <v/>
      </c>
      <c r="C150" s="78">
        <v>146</v>
      </c>
      <c r="D150" s="102"/>
      <c r="E150" s="103"/>
      <c r="F150" s="102"/>
      <c r="G150" s="104"/>
      <c r="H150" s="105" t="str">
        <f t="shared" ca="1" si="6"/>
        <v/>
      </c>
      <c r="I150" s="102"/>
      <c r="J150" s="102"/>
      <c r="K150" s="102"/>
      <c r="L150" s="102"/>
      <c r="M150" s="102"/>
      <c r="N150" s="102"/>
      <c r="O150" s="102"/>
      <c r="P150" s="102"/>
      <c r="Q150" s="102"/>
      <c r="R150" s="102"/>
      <c r="S150" s="102"/>
      <c r="T150" s="106"/>
      <c r="U150" s="3" t="str">
        <f t="shared" si="8"/>
        <v>0/1</v>
      </c>
    </row>
    <row r="151" spans="1:21" ht="30" customHeight="1" x14ac:dyDescent="0.3">
      <c r="A151" s="3" t="str">
        <f>B151&amp;"--"&amp;COUNTIF($B$5:B151,B151)</f>
        <v>--114</v>
      </c>
      <c r="B151" s="3" t="str">
        <f t="shared" si="7"/>
        <v/>
      </c>
      <c r="C151" s="78">
        <v>147</v>
      </c>
      <c r="D151" s="102"/>
      <c r="E151" s="103"/>
      <c r="F151" s="102"/>
      <c r="G151" s="104"/>
      <c r="H151" s="105" t="str">
        <f t="shared" ca="1" si="6"/>
        <v/>
      </c>
      <c r="I151" s="102"/>
      <c r="J151" s="102"/>
      <c r="K151" s="102"/>
      <c r="L151" s="102"/>
      <c r="M151" s="102"/>
      <c r="N151" s="102"/>
      <c r="O151" s="102"/>
      <c r="P151" s="102"/>
      <c r="Q151" s="102"/>
      <c r="R151" s="102"/>
      <c r="S151" s="102"/>
      <c r="T151" s="106"/>
      <c r="U151" s="3" t="str">
        <f t="shared" si="8"/>
        <v>0/1</v>
      </c>
    </row>
    <row r="152" spans="1:21" ht="30" customHeight="1" x14ac:dyDescent="0.3">
      <c r="A152" s="3" t="str">
        <f>B152&amp;"--"&amp;COUNTIF($B$5:B152,B152)</f>
        <v>--115</v>
      </c>
      <c r="B152" s="3" t="str">
        <f t="shared" si="7"/>
        <v/>
      </c>
      <c r="C152" s="78">
        <v>148</v>
      </c>
      <c r="D152" s="102"/>
      <c r="E152" s="103"/>
      <c r="F152" s="102"/>
      <c r="G152" s="104"/>
      <c r="H152" s="105" t="str">
        <f t="shared" ca="1" si="6"/>
        <v/>
      </c>
      <c r="I152" s="102"/>
      <c r="J152" s="102"/>
      <c r="K152" s="102"/>
      <c r="L152" s="102"/>
      <c r="M152" s="102"/>
      <c r="N152" s="102"/>
      <c r="O152" s="102"/>
      <c r="P152" s="102"/>
      <c r="Q152" s="102"/>
      <c r="R152" s="102"/>
      <c r="S152" s="102"/>
      <c r="T152" s="106"/>
      <c r="U152" s="3" t="str">
        <f t="shared" si="8"/>
        <v>0/1</v>
      </c>
    </row>
    <row r="153" spans="1:21" ht="30" customHeight="1" x14ac:dyDescent="0.3">
      <c r="A153" s="3" t="str">
        <f>B153&amp;"--"&amp;COUNTIF($B$5:B153,B153)</f>
        <v>--116</v>
      </c>
      <c r="B153" s="3" t="str">
        <f t="shared" si="7"/>
        <v/>
      </c>
      <c r="C153" s="78">
        <v>149</v>
      </c>
      <c r="D153" s="102"/>
      <c r="E153" s="103"/>
      <c r="F153" s="102"/>
      <c r="G153" s="104"/>
      <c r="H153" s="105" t="str">
        <f t="shared" ca="1" si="6"/>
        <v/>
      </c>
      <c r="I153" s="102"/>
      <c r="J153" s="102"/>
      <c r="K153" s="102"/>
      <c r="L153" s="102"/>
      <c r="M153" s="102"/>
      <c r="N153" s="102"/>
      <c r="O153" s="102"/>
      <c r="P153" s="102"/>
      <c r="Q153" s="102"/>
      <c r="R153" s="102"/>
      <c r="S153" s="102"/>
      <c r="T153" s="106"/>
      <c r="U153" s="3" t="str">
        <f t="shared" si="8"/>
        <v>0/1</v>
      </c>
    </row>
    <row r="154" spans="1:21" ht="30" customHeight="1" x14ac:dyDescent="0.3">
      <c r="A154" s="3" t="str">
        <f>B154&amp;"--"&amp;COUNTIF($B$5:B154,B154)</f>
        <v>--117</v>
      </c>
      <c r="B154" s="3" t="str">
        <f t="shared" si="7"/>
        <v/>
      </c>
      <c r="C154" s="78">
        <v>150</v>
      </c>
      <c r="D154" s="102"/>
      <c r="E154" s="103"/>
      <c r="F154" s="102"/>
      <c r="G154" s="104"/>
      <c r="H154" s="105" t="str">
        <f t="shared" ca="1" si="6"/>
        <v/>
      </c>
      <c r="I154" s="102"/>
      <c r="J154" s="102"/>
      <c r="K154" s="102"/>
      <c r="L154" s="102"/>
      <c r="M154" s="102"/>
      <c r="N154" s="102"/>
      <c r="O154" s="102"/>
      <c r="P154" s="102"/>
      <c r="Q154" s="102"/>
      <c r="R154" s="102"/>
      <c r="S154" s="102"/>
      <c r="T154" s="106"/>
      <c r="U154" s="3" t="str">
        <f t="shared" si="8"/>
        <v>0/1</v>
      </c>
    </row>
    <row r="155" spans="1:21" ht="30" customHeight="1" x14ac:dyDescent="0.3">
      <c r="A155" s="3" t="str">
        <f>B155&amp;"--"&amp;COUNTIF($B$5:B155,B155)</f>
        <v>--118</v>
      </c>
      <c r="B155" s="3" t="str">
        <f t="shared" si="7"/>
        <v/>
      </c>
      <c r="C155" s="78">
        <v>151</v>
      </c>
      <c r="D155" s="102"/>
      <c r="E155" s="103"/>
      <c r="F155" s="102"/>
      <c r="G155" s="104"/>
      <c r="H155" s="105" t="str">
        <f t="shared" ca="1" si="6"/>
        <v/>
      </c>
      <c r="I155" s="102"/>
      <c r="J155" s="102"/>
      <c r="K155" s="102"/>
      <c r="L155" s="102"/>
      <c r="M155" s="102"/>
      <c r="N155" s="102"/>
      <c r="O155" s="102"/>
      <c r="P155" s="102"/>
      <c r="Q155" s="102"/>
      <c r="R155" s="102"/>
      <c r="S155" s="102"/>
      <c r="T155" s="106"/>
      <c r="U155" s="3" t="str">
        <f t="shared" si="8"/>
        <v>0/1</v>
      </c>
    </row>
    <row r="156" spans="1:21" ht="30" customHeight="1" x14ac:dyDescent="0.3">
      <c r="A156" s="3" t="str">
        <f>B156&amp;"--"&amp;COUNTIF($B$5:B156,B156)</f>
        <v>--119</v>
      </c>
      <c r="B156" s="3" t="str">
        <f t="shared" si="7"/>
        <v/>
      </c>
      <c r="C156" s="78">
        <v>152</v>
      </c>
      <c r="D156" s="102"/>
      <c r="E156" s="103"/>
      <c r="F156" s="102"/>
      <c r="G156" s="104"/>
      <c r="H156" s="105" t="str">
        <f t="shared" ca="1" si="6"/>
        <v/>
      </c>
      <c r="I156" s="102"/>
      <c r="J156" s="102"/>
      <c r="K156" s="102"/>
      <c r="L156" s="102"/>
      <c r="M156" s="102"/>
      <c r="N156" s="102"/>
      <c r="O156" s="102"/>
      <c r="P156" s="102"/>
      <c r="Q156" s="102"/>
      <c r="R156" s="102"/>
      <c r="S156" s="102"/>
      <c r="T156" s="106"/>
      <c r="U156" s="3" t="str">
        <f t="shared" si="8"/>
        <v>0/1</v>
      </c>
    </row>
    <row r="157" spans="1:21" ht="30" customHeight="1" x14ac:dyDescent="0.3">
      <c r="A157" s="3" t="str">
        <f>B157&amp;"--"&amp;COUNTIF($B$5:B157,B157)</f>
        <v>--120</v>
      </c>
      <c r="B157" s="3" t="str">
        <f t="shared" si="7"/>
        <v/>
      </c>
      <c r="C157" s="78">
        <v>153</v>
      </c>
      <c r="D157" s="102"/>
      <c r="E157" s="103"/>
      <c r="F157" s="102"/>
      <c r="G157" s="104"/>
      <c r="H157" s="105" t="str">
        <f t="shared" ca="1" si="6"/>
        <v/>
      </c>
      <c r="I157" s="102"/>
      <c r="J157" s="102"/>
      <c r="K157" s="102"/>
      <c r="L157" s="102"/>
      <c r="M157" s="102"/>
      <c r="N157" s="102"/>
      <c r="O157" s="102"/>
      <c r="P157" s="102"/>
      <c r="Q157" s="102"/>
      <c r="R157" s="102"/>
      <c r="S157" s="102"/>
      <c r="T157" s="106"/>
      <c r="U157" s="3" t="str">
        <f t="shared" si="8"/>
        <v>0/1</v>
      </c>
    </row>
    <row r="158" spans="1:21" ht="30" customHeight="1" x14ac:dyDescent="0.3">
      <c r="A158" s="3" t="str">
        <f>B158&amp;"--"&amp;COUNTIF($B$5:B158,B158)</f>
        <v>--121</v>
      </c>
      <c r="B158" s="3" t="str">
        <f t="shared" si="7"/>
        <v/>
      </c>
      <c r="C158" s="78">
        <v>154</v>
      </c>
      <c r="D158" s="102"/>
      <c r="E158" s="103"/>
      <c r="F158" s="102"/>
      <c r="G158" s="104"/>
      <c r="H158" s="105" t="str">
        <f t="shared" ca="1" si="6"/>
        <v/>
      </c>
      <c r="I158" s="102"/>
      <c r="J158" s="102"/>
      <c r="K158" s="102"/>
      <c r="L158" s="102"/>
      <c r="M158" s="102"/>
      <c r="N158" s="102"/>
      <c r="O158" s="102"/>
      <c r="P158" s="102"/>
      <c r="Q158" s="102"/>
      <c r="R158" s="102"/>
      <c r="S158" s="102"/>
      <c r="T158" s="106"/>
      <c r="U158" s="3" t="str">
        <f t="shared" si="8"/>
        <v>0/1</v>
      </c>
    </row>
    <row r="159" spans="1:21" ht="30" customHeight="1" x14ac:dyDescent="0.3">
      <c r="A159" s="3" t="str">
        <f>B159&amp;"--"&amp;COUNTIF($B$5:B159,B159)</f>
        <v>--122</v>
      </c>
      <c r="B159" s="3" t="str">
        <f t="shared" si="7"/>
        <v/>
      </c>
      <c r="C159" s="78">
        <v>155</v>
      </c>
      <c r="D159" s="102"/>
      <c r="E159" s="103"/>
      <c r="F159" s="102"/>
      <c r="G159" s="104"/>
      <c r="H159" s="105" t="str">
        <f t="shared" ca="1" si="6"/>
        <v/>
      </c>
      <c r="I159" s="102"/>
      <c r="J159" s="102"/>
      <c r="K159" s="102"/>
      <c r="L159" s="102"/>
      <c r="M159" s="102"/>
      <c r="N159" s="102"/>
      <c r="O159" s="102"/>
      <c r="P159" s="102"/>
      <c r="Q159" s="102"/>
      <c r="R159" s="102"/>
      <c r="S159" s="102"/>
      <c r="T159" s="106"/>
      <c r="U159" s="3" t="str">
        <f t="shared" si="8"/>
        <v>0/1</v>
      </c>
    </row>
    <row r="160" spans="1:21" ht="30" customHeight="1" x14ac:dyDescent="0.3">
      <c r="A160" s="3" t="str">
        <f>B160&amp;"--"&amp;COUNTIF($B$5:B160,B160)</f>
        <v>--123</v>
      </c>
      <c r="B160" s="3" t="str">
        <f t="shared" si="7"/>
        <v/>
      </c>
      <c r="C160" s="78">
        <v>156</v>
      </c>
      <c r="D160" s="102"/>
      <c r="E160" s="103"/>
      <c r="F160" s="102"/>
      <c r="G160" s="104"/>
      <c r="H160" s="105" t="str">
        <f t="shared" ref="H160:H223" ca="1" si="9">IF(G160,DATEDIF(G160,TODAY(),"Y"),"")</f>
        <v/>
      </c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6"/>
      <c r="U160" s="3" t="str">
        <f t="shared" si="8"/>
        <v>0/1</v>
      </c>
    </row>
    <row r="161" spans="1:21" ht="30" customHeight="1" x14ac:dyDescent="0.3">
      <c r="A161" s="3" t="str">
        <f>B161&amp;"--"&amp;COUNTIF($B$5:B161,B161)</f>
        <v>--124</v>
      </c>
      <c r="B161" s="3" t="str">
        <f t="shared" si="7"/>
        <v/>
      </c>
      <c r="C161" s="78">
        <v>157</v>
      </c>
      <c r="D161" s="102"/>
      <c r="E161" s="103"/>
      <c r="F161" s="102"/>
      <c r="G161" s="104"/>
      <c r="H161" s="105" t="str">
        <f t="shared" ca="1" si="9"/>
        <v/>
      </c>
      <c r="I161" s="102"/>
      <c r="J161" s="102"/>
      <c r="K161" s="102"/>
      <c r="L161" s="102"/>
      <c r="M161" s="102"/>
      <c r="N161" s="102"/>
      <c r="O161" s="102"/>
      <c r="P161" s="102"/>
      <c r="Q161" s="102"/>
      <c r="R161" s="102"/>
      <c r="S161" s="102"/>
      <c r="T161" s="106"/>
      <c r="U161" s="3" t="str">
        <f t="shared" si="8"/>
        <v>0/1</v>
      </c>
    </row>
    <row r="162" spans="1:21" ht="30" customHeight="1" x14ac:dyDescent="0.3">
      <c r="A162" s="3" t="str">
        <f>B162&amp;"--"&amp;COUNTIF($B$5:B162,B162)</f>
        <v>--125</v>
      </c>
      <c r="B162" s="3" t="str">
        <f t="shared" si="7"/>
        <v/>
      </c>
      <c r="C162" s="78">
        <v>158</v>
      </c>
      <c r="D162" s="102"/>
      <c r="E162" s="103"/>
      <c r="F162" s="102"/>
      <c r="G162" s="104"/>
      <c r="H162" s="105" t="str">
        <f t="shared" ca="1" si="9"/>
        <v/>
      </c>
      <c r="I162" s="102"/>
      <c r="J162" s="102"/>
      <c r="K162" s="102"/>
      <c r="L162" s="102"/>
      <c r="M162" s="102"/>
      <c r="N162" s="102"/>
      <c r="O162" s="102"/>
      <c r="P162" s="102"/>
      <c r="Q162" s="102"/>
      <c r="R162" s="102"/>
      <c r="S162" s="102"/>
      <c r="T162" s="106"/>
      <c r="U162" s="3" t="str">
        <f t="shared" si="8"/>
        <v>0/1</v>
      </c>
    </row>
    <row r="163" spans="1:21" ht="30" customHeight="1" x14ac:dyDescent="0.3">
      <c r="A163" s="3" t="str">
        <f>B163&amp;"--"&amp;COUNTIF($B$5:B163,B163)</f>
        <v>--126</v>
      </c>
      <c r="B163" s="3" t="str">
        <f t="shared" si="7"/>
        <v/>
      </c>
      <c r="C163" s="78">
        <v>159</v>
      </c>
      <c r="D163" s="102"/>
      <c r="E163" s="103"/>
      <c r="F163" s="102"/>
      <c r="G163" s="104"/>
      <c r="H163" s="105" t="str">
        <f t="shared" ca="1" si="9"/>
        <v/>
      </c>
      <c r="I163" s="102"/>
      <c r="J163" s="102"/>
      <c r="K163" s="102"/>
      <c r="L163" s="102"/>
      <c r="M163" s="102"/>
      <c r="N163" s="102"/>
      <c r="O163" s="102"/>
      <c r="P163" s="102"/>
      <c r="Q163" s="102"/>
      <c r="R163" s="102"/>
      <c r="S163" s="102"/>
      <c r="T163" s="106"/>
      <c r="U163" s="3" t="str">
        <f t="shared" si="8"/>
        <v>0/1</v>
      </c>
    </row>
    <row r="164" spans="1:21" ht="30" customHeight="1" x14ac:dyDescent="0.3">
      <c r="A164" s="3" t="str">
        <f>B164&amp;"--"&amp;COUNTIF($B$5:B164,B164)</f>
        <v>--127</v>
      </c>
      <c r="B164" s="3" t="str">
        <f t="shared" si="7"/>
        <v/>
      </c>
      <c r="C164" s="78">
        <v>160</v>
      </c>
      <c r="D164" s="102"/>
      <c r="E164" s="103"/>
      <c r="F164" s="102"/>
      <c r="G164" s="104"/>
      <c r="H164" s="105" t="str">
        <f t="shared" ca="1" si="9"/>
        <v/>
      </c>
      <c r="I164" s="102"/>
      <c r="J164" s="102"/>
      <c r="K164" s="102"/>
      <c r="L164" s="102"/>
      <c r="M164" s="102"/>
      <c r="N164" s="102"/>
      <c r="O164" s="102"/>
      <c r="P164" s="102"/>
      <c r="Q164" s="102"/>
      <c r="R164" s="102"/>
      <c r="S164" s="102"/>
      <c r="T164" s="106"/>
      <c r="U164" s="3" t="str">
        <f t="shared" si="8"/>
        <v>0/1</v>
      </c>
    </row>
    <row r="165" spans="1:21" ht="30" customHeight="1" x14ac:dyDescent="0.3">
      <c r="A165" s="3" t="str">
        <f>B165&amp;"--"&amp;COUNTIF($B$5:B165,B165)</f>
        <v>--128</v>
      </c>
      <c r="B165" s="3" t="str">
        <f t="shared" si="7"/>
        <v/>
      </c>
      <c r="C165" s="78">
        <v>161</v>
      </c>
      <c r="D165" s="102"/>
      <c r="E165" s="103"/>
      <c r="F165" s="102"/>
      <c r="G165" s="104"/>
      <c r="H165" s="105" t="str">
        <f t="shared" ca="1" si="9"/>
        <v/>
      </c>
      <c r="I165" s="102"/>
      <c r="J165" s="102"/>
      <c r="K165" s="102"/>
      <c r="L165" s="102"/>
      <c r="M165" s="102"/>
      <c r="N165" s="102"/>
      <c r="O165" s="102"/>
      <c r="P165" s="102"/>
      <c r="Q165" s="102"/>
      <c r="R165" s="102"/>
      <c r="S165" s="102"/>
      <c r="T165" s="106"/>
      <c r="U165" s="3" t="str">
        <f t="shared" si="8"/>
        <v>0/1</v>
      </c>
    </row>
    <row r="166" spans="1:21" ht="30" customHeight="1" x14ac:dyDescent="0.3">
      <c r="A166" s="3" t="str">
        <f>B166&amp;"--"&amp;COUNTIF($B$5:B166,B166)</f>
        <v>--129</v>
      </c>
      <c r="B166" s="3" t="str">
        <f t="shared" si="7"/>
        <v/>
      </c>
      <c r="C166" s="78">
        <v>162</v>
      </c>
      <c r="D166" s="102"/>
      <c r="E166" s="103"/>
      <c r="F166" s="102"/>
      <c r="G166" s="104"/>
      <c r="H166" s="105" t="str">
        <f t="shared" ca="1" si="9"/>
        <v/>
      </c>
      <c r="I166" s="102"/>
      <c r="J166" s="102"/>
      <c r="K166" s="102"/>
      <c r="L166" s="102"/>
      <c r="M166" s="102"/>
      <c r="N166" s="102"/>
      <c r="O166" s="102"/>
      <c r="P166" s="102"/>
      <c r="Q166" s="102"/>
      <c r="R166" s="102"/>
      <c r="S166" s="102"/>
      <c r="T166" s="106"/>
      <c r="U166" s="3" t="str">
        <f t="shared" si="8"/>
        <v>0/1</v>
      </c>
    </row>
    <row r="167" spans="1:21" ht="30" customHeight="1" x14ac:dyDescent="0.3">
      <c r="A167" s="3" t="str">
        <f>B167&amp;"--"&amp;COUNTIF($B$5:B167,B167)</f>
        <v>--130</v>
      </c>
      <c r="B167" s="3" t="str">
        <f t="shared" si="7"/>
        <v/>
      </c>
      <c r="C167" s="78">
        <v>163</v>
      </c>
      <c r="D167" s="102"/>
      <c r="E167" s="103"/>
      <c r="F167" s="102"/>
      <c r="G167" s="104"/>
      <c r="H167" s="105" t="str">
        <f t="shared" ca="1" si="9"/>
        <v/>
      </c>
      <c r="I167" s="102"/>
      <c r="J167" s="102"/>
      <c r="K167" s="102"/>
      <c r="L167" s="102"/>
      <c r="M167" s="102"/>
      <c r="N167" s="102"/>
      <c r="O167" s="102"/>
      <c r="P167" s="102"/>
      <c r="Q167" s="102"/>
      <c r="R167" s="102"/>
      <c r="S167" s="102"/>
      <c r="T167" s="106"/>
      <c r="U167" s="3" t="str">
        <f t="shared" si="8"/>
        <v>0/1</v>
      </c>
    </row>
    <row r="168" spans="1:21" ht="30" customHeight="1" x14ac:dyDescent="0.3">
      <c r="A168" s="3" t="str">
        <f>B168&amp;"--"&amp;COUNTIF($B$5:B168,B168)</f>
        <v>--131</v>
      </c>
      <c r="B168" s="3" t="str">
        <f t="shared" si="7"/>
        <v/>
      </c>
      <c r="C168" s="78">
        <v>164</v>
      </c>
      <c r="D168" s="102"/>
      <c r="E168" s="103"/>
      <c r="F168" s="102"/>
      <c r="G168" s="104"/>
      <c r="H168" s="105" t="str">
        <f t="shared" ca="1" si="9"/>
        <v/>
      </c>
      <c r="I168" s="102"/>
      <c r="J168" s="102"/>
      <c r="K168" s="102"/>
      <c r="L168" s="102"/>
      <c r="M168" s="102"/>
      <c r="N168" s="102"/>
      <c r="O168" s="102"/>
      <c r="P168" s="102"/>
      <c r="Q168" s="102"/>
      <c r="R168" s="102"/>
      <c r="S168" s="102"/>
      <c r="T168" s="106"/>
      <c r="U168" s="3" t="str">
        <f t="shared" si="8"/>
        <v>0/1</v>
      </c>
    </row>
    <row r="169" spans="1:21" ht="30" customHeight="1" x14ac:dyDescent="0.3">
      <c r="A169" s="3" t="str">
        <f>B169&amp;"--"&amp;COUNTIF($B$5:B169,B169)</f>
        <v>--132</v>
      </c>
      <c r="B169" s="3" t="str">
        <f t="shared" si="7"/>
        <v/>
      </c>
      <c r="C169" s="78">
        <v>165</v>
      </c>
      <c r="D169" s="102"/>
      <c r="E169" s="103"/>
      <c r="F169" s="102"/>
      <c r="G169" s="104"/>
      <c r="H169" s="105" t="str">
        <f t="shared" ca="1" si="9"/>
        <v/>
      </c>
      <c r="I169" s="102"/>
      <c r="J169" s="102"/>
      <c r="K169" s="102"/>
      <c r="L169" s="102"/>
      <c r="M169" s="102"/>
      <c r="N169" s="102"/>
      <c r="O169" s="102"/>
      <c r="P169" s="102"/>
      <c r="Q169" s="102"/>
      <c r="R169" s="102"/>
      <c r="S169" s="102"/>
      <c r="T169" s="106"/>
      <c r="U169" s="3" t="str">
        <f t="shared" si="8"/>
        <v>0/1</v>
      </c>
    </row>
    <row r="170" spans="1:21" ht="30" customHeight="1" x14ac:dyDescent="0.3">
      <c r="A170" s="3" t="str">
        <f>B170&amp;"--"&amp;COUNTIF($B$5:B170,B170)</f>
        <v>--133</v>
      </c>
      <c r="B170" s="3" t="str">
        <f t="shared" si="7"/>
        <v/>
      </c>
      <c r="C170" s="78">
        <v>166</v>
      </c>
      <c r="D170" s="102"/>
      <c r="E170" s="103"/>
      <c r="F170" s="102"/>
      <c r="G170" s="104"/>
      <c r="H170" s="105" t="str">
        <f t="shared" ca="1" si="9"/>
        <v/>
      </c>
      <c r="I170" s="102"/>
      <c r="J170" s="102"/>
      <c r="K170" s="102"/>
      <c r="L170" s="102"/>
      <c r="M170" s="102"/>
      <c r="N170" s="102"/>
      <c r="O170" s="102"/>
      <c r="P170" s="102"/>
      <c r="Q170" s="102"/>
      <c r="R170" s="102"/>
      <c r="S170" s="102"/>
      <c r="T170" s="106"/>
      <c r="U170" s="3" t="str">
        <f t="shared" si="8"/>
        <v>0/1</v>
      </c>
    </row>
    <row r="171" spans="1:21" ht="30" customHeight="1" x14ac:dyDescent="0.3">
      <c r="A171" s="3" t="str">
        <f>B171&amp;"--"&amp;COUNTIF($B$5:B171,B171)</f>
        <v>--134</v>
      </c>
      <c r="B171" s="3" t="str">
        <f t="shared" si="7"/>
        <v/>
      </c>
      <c r="C171" s="78">
        <v>167</v>
      </c>
      <c r="D171" s="102"/>
      <c r="E171" s="103"/>
      <c r="F171" s="102"/>
      <c r="G171" s="104"/>
      <c r="H171" s="105" t="str">
        <f t="shared" ca="1" si="9"/>
        <v/>
      </c>
      <c r="I171" s="102"/>
      <c r="J171" s="102"/>
      <c r="K171" s="102"/>
      <c r="L171" s="102"/>
      <c r="M171" s="102"/>
      <c r="N171" s="102"/>
      <c r="O171" s="102"/>
      <c r="P171" s="102"/>
      <c r="Q171" s="102"/>
      <c r="R171" s="102"/>
      <c r="S171" s="102"/>
      <c r="T171" s="106"/>
      <c r="U171" s="3" t="str">
        <f t="shared" si="8"/>
        <v>0/1</v>
      </c>
    </row>
    <row r="172" spans="1:21" ht="30" customHeight="1" x14ac:dyDescent="0.3">
      <c r="A172" s="3" t="str">
        <f>B172&amp;"--"&amp;COUNTIF($B$5:B172,B172)</f>
        <v>--135</v>
      </c>
      <c r="B172" s="3" t="str">
        <f t="shared" si="7"/>
        <v/>
      </c>
      <c r="C172" s="78">
        <v>168</v>
      </c>
      <c r="D172" s="102"/>
      <c r="E172" s="103"/>
      <c r="F172" s="102"/>
      <c r="G172" s="104"/>
      <c r="H172" s="105" t="str">
        <f t="shared" ca="1" si="9"/>
        <v/>
      </c>
      <c r="I172" s="102"/>
      <c r="J172" s="102"/>
      <c r="K172" s="102"/>
      <c r="L172" s="102"/>
      <c r="M172" s="102"/>
      <c r="N172" s="102"/>
      <c r="O172" s="102"/>
      <c r="P172" s="102"/>
      <c r="Q172" s="102"/>
      <c r="R172" s="102"/>
      <c r="S172" s="102"/>
      <c r="T172" s="106"/>
      <c r="U172" s="3" t="str">
        <f t="shared" si="8"/>
        <v>0/1</v>
      </c>
    </row>
    <row r="173" spans="1:21" ht="30" customHeight="1" x14ac:dyDescent="0.3">
      <c r="A173" s="3" t="str">
        <f>B173&amp;"--"&amp;COUNTIF($B$5:B173,B173)</f>
        <v>--136</v>
      </c>
      <c r="B173" s="3" t="str">
        <f t="shared" si="7"/>
        <v/>
      </c>
      <c r="C173" s="78">
        <v>169</v>
      </c>
      <c r="D173" s="102"/>
      <c r="E173" s="103"/>
      <c r="F173" s="102"/>
      <c r="G173" s="104"/>
      <c r="H173" s="105" t="str">
        <f t="shared" ca="1" si="9"/>
        <v/>
      </c>
      <c r="I173" s="102"/>
      <c r="J173" s="102"/>
      <c r="K173" s="102"/>
      <c r="L173" s="102"/>
      <c r="M173" s="102"/>
      <c r="N173" s="102"/>
      <c r="O173" s="102"/>
      <c r="P173" s="102"/>
      <c r="Q173" s="102"/>
      <c r="R173" s="102"/>
      <c r="S173" s="102"/>
      <c r="T173" s="106"/>
      <c r="U173" s="3" t="str">
        <f t="shared" si="8"/>
        <v>0/1</v>
      </c>
    </row>
    <row r="174" spans="1:21" ht="30" customHeight="1" x14ac:dyDescent="0.3">
      <c r="A174" s="3" t="str">
        <f>B174&amp;"--"&amp;COUNTIF($B$5:B174,B174)</f>
        <v>--137</v>
      </c>
      <c r="B174" s="3" t="str">
        <f t="shared" si="7"/>
        <v/>
      </c>
      <c r="C174" s="78">
        <v>170</v>
      </c>
      <c r="D174" s="102"/>
      <c r="E174" s="103"/>
      <c r="F174" s="102"/>
      <c r="G174" s="104"/>
      <c r="H174" s="105" t="str">
        <f t="shared" ca="1" si="9"/>
        <v/>
      </c>
      <c r="I174" s="102"/>
      <c r="J174" s="102"/>
      <c r="K174" s="102"/>
      <c r="L174" s="102"/>
      <c r="M174" s="102"/>
      <c r="N174" s="102"/>
      <c r="O174" s="102"/>
      <c r="P174" s="102"/>
      <c r="Q174" s="102"/>
      <c r="R174" s="102"/>
      <c r="S174" s="102"/>
      <c r="T174" s="106"/>
      <c r="U174" s="3" t="str">
        <f t="shared" si="8"/>
        <v>0/1</v>
      </c>
    </row>
    <row r="175" spans="1:21" ht="30" customHeight="1" x14ac:dyDescent="0.3">
      <c r="A175" s="3" t="str">
        <f>B175&amp;"--"&amp;COUNTIF($B$5:B175,B175)</f>
        <v>--138</v>
      </c>
      <c r="B175" s="3" t="str">
        <f t="shared" si="7"/>
        <v/>
      </c>
      <c r="C175" s="78">
        <v>171</v>
      </c>
      <c r="D175" s="102"/>
      <c r="E175" s="103"/>
      <c r="F175" s="102"/>
      <c r="G175" s="104"/>
      <c r="H175" s="105" t="str">
        <f t="shared" ca="1" si="9"/>
        <v/>
      </c>
      <c r="I175" s="102"/>
      <c r="J175" s="102"/>
      <c r="K175" s="102"/>
      <c r="L175" s="102"/>
      <c r="M175" s="102"/>
      <c r="N175" s="102"/>
      <c r="O175" s="102"/>
      <c r="P175" s="102"/>
      <c r="Q175" s="102"/>
      <c r="R175" s="102"/>
      <c r="S175" s="102"/>
      <c r="T175" s="106"/>
      <c r="U175" s="3" t="str">
        <f t="shared" si="8"/>
        <v>0/1</v>
      </c>
    </row>
    <row r="176" spans="1:21" ht="30" customHeight="1" x14ac:dyDescent="0.3">
      <c r="A176" s="3" t="str">
        <f>B176&amp;"--"&amp;COUNTIF($B$5:B176,B176)</f>
        <v>--139</v>
      </c>
      <c r="B176" s="3" t="str">
        <f t="shared" si="7"/>
        <v/>
      </c>
      <c r="C176" s="78">
        <v>172</v>
      </c>
      <c r="D176" s="102"/>
      <c r="E176" s="103"/>
      <c r="F176" s="102"/>
      <c r="G176" s="104"/>
      <c r="H176" s="105" t="str">
        <f t="shared" ca="1" si="9"/>
        <v/>
      </c>
      <c r="I176" s="102"/>
      <c r="J176" s="102"/>
      <c r="K176" s="102"/>
      <c r="L176" s="102"/>
      <c r="M176" s="102"/>
      <c r="N176" s="102"/>
      <c r="O176" s="102"/>
      <c r="P176" s="102"/>
      <c r="Q176" s="102"/>
      <c r="R176" s="102"/>
      <c r="S176" s="102"/>
      <c r="T176" s="106"/>
      <c r="U176" s="3" t="str">
        <f t="shared" si="8"/>
        <v>0/1</v>
      </c>
    </row>
    <row r="177" spans="1:21" ht="30" customHeight="1" x14ac:dyDescent="0.3">
      <c r="A177" s="3" t="str">
        <f>B177&amp;"--"&amp;COUNTIF($B$5:B177,B177)</f>
        <v>--140</v>
      </c>
      <c r="B177" s="3" t="str">
        <f t="shared" si="7"/>
        <v/>
      </c>
      <c r="C177" s="78">
        <v>173</v>
      </c>
      <c r="D177" s="102"/>
      <c r="E177" s="103"/>
      <c r="F177" s="102"/>
      <c r="G177" s="104"/>
      <c r="H177" s="105" t="str">
        <f t="shared" ca="1" si="9"/>
        <v/>
      </c>
      <c r="I177" s="102"/>
      <c r="J177" s="102"/>
      <c r="K177" s="102"/>
      <c r="L177" s="102"/>
      <c r="M177" s="102"/>
      <c r="N177" s="102"/>
      <c r="O177" s="102"/>
      <c r="P177" s="102"/>
      <c r="Q177" s="102"/>
      <c r="R177" s="102"/>
      <c r="S177" s="102"/>
      <c r="T177" s="106"/>
      <c r="U177" s="3" t="str">
        <f t="shared" si="8"/>
        <v>0/1</v>
      </c>
    </row>
    <row r="178" spans="1:21" ht="30" customHeight="1" x14ac:dyDescent="0.3">
      <c r="A178" s="3" t="str">
        <f>B178&amp;"--"&amp;COUNTIF($B$5:B178,B178)</f>
        <v>--141</v>
      </c>
      <c r="B178" s="3" t="str">
        <f t="shared" si="7"/>
        <v/>
      </c>
      <c r="C178" s="78">
        <v>174</v>
      </c>
      <c r="D178" s="102"/>
      <c r="E178" s="103"/>
      <c r="F178" s="102"/>
      <c r="G178" s="104"/>
      <c r="H178" s="105" t="str">
        <f t="shared" ca="1" si="9"/>
        <v/>
      </c>
      <c r="I178" s="102"/>
      <c r="J178" s="102"/>
      <c r="K178" s="102"/>
      <c r="L178" s="102"/>
      <c r="M178" s="102"/>
      <c r="N178" s="102"/>
      <c r="O178" s="102"/>
      <c r="P178" s="102"/>
      <c r="Q178" s="102"/>
      <c r="R178" s="102"/>
      <c r="S178" s="102"/>
      <c r="T178" s="106"/>
      <c r="U178" s="3" t="str">
        <f t="shared" si="8"/>
        <v>0/1</v>
      </c>
    </row>
    <row r="179" spans="1:21" ht="30" customHeight="1" x14ac:dyDescent="0.3">
      <c r="A179" s="3" t="str">
        <f>B179&amp;"--"&amp;COUNTIF($B$5:B179,B179)</f>
        <v>--142</v>
      </c>
      <c r="B179" s="3" t="str">
        <f t="shared" si="7"/>
        <v/>
      </c>
      <c r="C179" s="78">
        <v>175</v>
      </c>
      <c r="D179" s="102"/>
      <c r="E179" s="103"/>
      <c r="F179" s="102"/>
      <c r="G179" s="104"/>
      <c r="H179" s="105" t="str">
        <f t="shared" ca="1" si="9"/>
        <v/>
      </c>
      <c r="I179" s="102"/>
      <c r="J179" s="102"/>
      <c r="K179" s="102"/>
      <c r="L179" s="102"/>
      <c r="M179" s="102"/>
      <c r="N179" s="102"/>
      <c r="O179" s="102"/>
      <c r="P179" s="102"/>
      <c r="Q179" s="102"/>
      <c r="R179" s="102"/>
      <c r="S179" s="102"/>
      <c r="T179" s="106"/>
      <c r="U179" s="3" t="str">
        <f t="shared" si="8"/>
        <v>0/1</v>
      </c>
    </row>
    <row r="180" spans="1:21" ht="30" customHeight="1" x14ac:dyDescent="0.3">
      <c r="A180" s="3" t="str">
        <f>B180&amp;"--"&amp;COUNTIF($B$5:B180,B180)</f>
        <v>--143</v>
      </c>
      <c r="B180" s="3" t="str">
        <f t="shared" si="7"/>
        <v/>
      </c>
      <c r="C180" s="78">
        <v>176</v>
      </c>
      <c r="D180" s="102"/>
      <c r="E180" s="103"/>
      <c r="F180" s="102"/>
      <c r="G180" s="104"/>
      <c r="H180" s="105" t="str">
        <f t="shared" ca="1" si="9"/>
        <v/>
      </c>
      <c r="I180" s="102"/>
      <c r="J180" s="102"/>
      <c r="K180" s="102"/>
      <c r="L180" s="102"/>
      <c r="M180" s="102"/>
      <c r="N180" s="102"/>
      <c r="O180" s="102"/>
      <c r="P180" s="102"/>
      <c r="Q180" s="102"/>
      <c r="R180" s="102"/>
      <c r="S180" s="102"/>
      <c r="T180" s="106"/>
      <c r="U180" s="3" t="str">
        <f t="shared" si="8"/>
        <v>0/1</v>
      </c>
    </row>
    <row r="181" spans="1:21" ht="30" customHeight="1" x14ac:dyDescent="0.3">
      <c r="A181" s="3" t="str">
        <f>B181&amp;"--"&amp;COUNTIF($B$5:B181,B181)</f>
        <v>--144</v>
      </c>
      <c r="B181" s="3" t="str">
        <f t="shared" si="7"/>
        <v/>
      </c>
      <c r="C181" s="78">
        <v>177</v>
      </c>
      <c r="D181" s="102"/>
      <c r="E181" s="103"/>
      <c r="F181" s="102"/>
      <c r="G181" s="104"/>
      <c r="H181" s="105" t="str">
        <f t="shared" ca="1" si="9"/>
        <v/>
      </c>
      <c r="I181" s="102"/>
      <c r="J181" s="102"/>
      <c r="K181" s="102"/>
      <c r="L181" s="102"/>
      <c r="M181" s="102"/>
      <c r="N181" s="102"/>
      <c r="O181" s="102"/>
      <c r="P181" s="102"/>
      <c r="Q181" s="102"/>
      <c r="R181" s="102"/>
      <c r="S181" s="102"/>
      <c r="T181" s="106"/>
      <c r="U181" s="3" t="str">
        <f t="shared" si="8"/>
        <v>0/1</v>
      </c>
    </row>
    <row r="182" spans="1:21" ht="30" customHeight="1" x14ac:dyDescent="0.3">
      <c r="A182" s="3" t="str">
        <f>B182&amp;"--"&amp;COUNTIF($B$5:B182,B182)</f>
        <v>--145</v>
      </c>
      <c r="B182" s="3" t="str">
        <f t="shared" si="7"/>
        <v/>
      </c>
      <c r="C182" s="78">
        <v>178</v>
      </c>
      <c r="D182" s="102"/>
      <c r="E182" s="103"/>
      <c r="F182" s="102"/>
      <c r="G182" s="104"/>
      <c r="H182" s="105" t="str">
        <f t="shared" ca="1" si="9"/>
        <v/>
      </c>
      <c r="I182" s="102"/>
      <c r="J182" s="102"/>
      <c r="K182" s="102"/>
      <c r="L182" s="102"/>
      <c r="M182" s="102"/>
      <c r="N182" s="102"/>
      <c r="O182" s="102"/>
      <c r="P182" s="102"/>
      <c r="Q182" s="102"/>
      <c r="R182" s="102"/>
      <c r="S182" s="102"/>
      <c r="T182" s="106"/>
      <c r="U182" s="3" t="str">
        <f t="shared" si="8"/>
        <v>0/1</v>
      </c>
    </row>
    <row r="183" spans="1:21" ht="30" customHeight="1" x14ac:dyDescent="0.3">
      <c r="A183" s="3" t="str">
        <f>B183&amp;"--"&amp;COUNTIF($B$5:B183,B183)</f>
        <v>--146</v>
      </c>
      <c r="B183" s="3" t="str">
        <f t="shared" si="7"/>
        <v/>
      </c>
      <c r="C183" s="78">
        <v>179</v>
      </c>
      <c r="D183" s="102"/>
      <c r="E183" s="103"/>
      <c r="F183" s="102"/>
      <c r="G183" s="104"/>
      <c r="H183" s="105" t="str">
        <f t="shared" ca="1" si="9"/>
        <v/>
      </c>
      <c r="I183" s="102"/>
      <c r="J183" s="102"/>
      <c r="K183" s="102"/>
      <c r="L183" s="102"/>
      <c r="M183" s="102"/>
      <c r="N183" s="102"/>
      <c r="O183" s="102"/>
      <c r="P183" s="102"/>
      <c r="Q183" s="102"/>
      <c r="R183" s="102"/>
      <c r="S183" s="102"/>
      <c r="T183" s="106"/>
      <c r="U183" s="3" t="str">
        <f t="shared" si="8"/>
        <v>0/1</v>
      </c>
    </row>
    <row r="184" spans="1:21" ht="30" customHeight="1" x14ac:dyDescent="0.3">
      <c r="A184" s="3" t="str">
        <f>B184&amp;"--"&amp;COUNTIF($B$5:B184,B184)</f>
        <v>--147</v>
      </c>
      <c r="B184" s="3" t="str">
        <f t="shared" si="7"/>
        <v/>
      </c>
      <c r="C184" s="78">
        <v>180</v>
      </c>
      <c r="D184" s="102"/>
      <c r="E184" s="103"/>
      <c r="F184" s="102"/>
      <c r="G184" s="104"/>
      <c r="H184" s="105" t="str">
        <f t="shared" ca="1" si="9"/>
        <v/>
      </c>
      <c r="I184" s="102"/>
      <c r="J184" s="102"/>
      <c r="K184" s="102"/>
      <c r="L184" s="102"/>
      <c r="M184" s="102"/>
      <c r="N184" s="102"/>
      <c r="O184" s="102"/>
      <c r="P184" s="102"/>
      <c r="Q184" s="102"/>
      <c r="R184" s="102"/>
      <c r="S184" s="102"/>
      <c r="T184" s="106"/>
      <c r="U184" s="3" t="str">
        <f t="shared" si="8"/>
        <v>0/1</v>
      </c>
    </row>
    <row r="185" spans="1:21" ht="30" customHeight="1" x14ac:dyDescent="0.3">
      <c r="A185" s="3" t="str">
        <f>B185&amp;"--"&amp;COUNTIF($B$5:B185,B185)</f>
        <v>--148</v>
      </c>
      <c r="B185" s="3" t="str">
        <f t="shared" si="7"/>
        <v/>
      </c>
      <c r="C185" s="78">
        <v>181</v>
      </c>
      <c r="D185" s="102"/>
      <c r="E185" s="103"/>
      <c r="F185" s="102"/>
      <c r="G185" s="104"/>
      <c r="H185" s="105" t="str">
        <f t="shared" ca="1" si="9"/>
        <v/>
      </c>
      <c r="I185" s="102"/>
      <c r="J185" s="102"/>
      <c r="K185" s="102"/>
      <c r="L185" s="102"/>
      <c r="M185" s="102"/>
      <c r="N185" s="102"/>
      <c r="O185" s="102"/>
      <c r="P185" s="102"/>
      <c r="Q185" s="102"/>
      <c r="R185" s="102"/>
      <c r="S185" s="102"/>
      <c r="T185" s="106"/>
      <c r="U185" s="3" t="str">
        <f t="shared" si="8"/>
        <v>0/1</v>
      </c>
    </row>
    <row r="186" spans="1:21" ht="30" customHeight="1" x14ac:dyDescent="0.3">
      <c r="A186" s="3" t="str">
        <f>B186&amp;"--"&amp;COUNTIF($B$5:B186,B186)</f>
        <v>--149</v>
      </c>
      <c r="B186" s="3" t="str">
        <f t="shared" si="7"/>
        <v/>
      </c>
      <c r="C186" s="78">
        <v>182</v>
      </c>
      <c r="D186" s="102"/>
      <c r="E186" s="103"/>
      <c r="F186" s="102"/>
      <c r="G186" s="104"/>
      <c r="H186" s="105" t="str">
        <f t="shared" ca="1" si="9"/>
        <v/>
      </c>
      <c r="I186" s="102"/>
      <c r="J186" s="102"/>
      <c r="K186" s="102"/>
      <c r="L186" s="102"/>
      <c r="M186" s="102"/>
      <c r="N186" s="102"/>
      <c r="O186" s="102"/>
      <c r="P186" s="102"/>
      <c r="Q186" s="102"/>
      <c r="R186" s="102"/>
      <c r="S186" s="102"/>
      <c r="T186" s="106"/>
      <c r="U186" s="3" t="str">
        <f t="shared" si="8"/>
        <v>0/1</v>
      </c>
    </row>
    <row r="187" spans="1:21" ht="30" customHeight="1" x14ac:dyDescent="0.3">
      <c r="A187" s="3" t="str">
        <f>B187&amp;"--"&amp;COUNTIF($B$5:B187,B187)</f>
        <v>--150</v>
      </c>
      <c r="B187" s="3" t="str">
        <f t="shared" si="7"/>
        <v/>
      </c>
      <c r="C187" s="78">
        <v>183</v>
      </c>
      <c r="D187" s="102"/>
      <c r="E187" s="103"/>
      <c r="F187" s="102"/>
      <c r="G187" s="104"/>
      <c r="H187" s="105" t="str">
        <f t="shared" ca="1" si="9"/>
        <v/>
      </c>
      <c r="I187" s="102"/>
      <c r="J187" s="102"/>
      <c r="K187" s="102"/>
      <c r="L187" s="102"/>
      <c r="M187" s="102"/>
      <c r="N187" s="102"/>
      <c r="O187" s="102"/>
      <c r="P187" s="102"/>
      <c r="Q187" s="102"/>
      <c r="R187" s="102"/>
      <c r="S187" s="102"/>
      <c r="T187" s="106"/>
      <c r="U187" s="3" t="str">
        <f t="shared" si="8"/>
        <v>0/1</v>
      </c>
    </row>
    <row r="188" spans="1:21" ht="30" customHeight="1" x14ac:dyDescent="0.3">
      <c r="A188" s="3" t="str">
        <f>B188&amp;"--"&amp;COUNTIF($B$5:B188,B188)</f>
        <v>--151</v>
      </c>
      <c r="B188" s="3" t="str">
        <f t="shared" si="7"/>
        <v/>
      </c>
      <c r="C188" s="78">
        <v>184</v>
      </c>
      <c r="D188" s="102"/>
      <c r="E188" s="103"/>
      <c r="F188" s="102"/>
      <c r="G188" s="104"/>
      <c r="H188" s="105" t="str">
        <f t="shared" ca="1" si="9"/>
        <v/>
      </c>
      <c r="I188" s="102"/>
      <c r="J188" s="102"/>
      <c r="K188" s="102"/>
      <c r="L188" s="102"/>
      <c r="M188" s="102"/>
      <c r="N188" s="102"/>
      <c r="O188" s="102"/>
      <c r="P188" s="102"/>
      <c r="Q188" s="102"/>
      <c r="R188" s="102"/>
      <c r="S188" s="102"/>
      <c r="T188" s="106"/>
      <c r="U188" s="3" t="str">
        <f t="shared" si="8"/>
        <v>0/1</v>
      </c>
    </row>
    <row r="189" spans="1:21" ht="30" customHeight="1" x14ac:dyDescent="0.3">
      <c r="A189" s="3" t="str">
        <f>B189&amp;"--"&amp;COUNTIF($B$5:B189,B189)</f>
        <v>--152</v>
      </c>
      <c r="B189" s="3" t="str">
        <f t="shared" si="7"/>
        <v/>
      </c>
      <c r="C189" s="78">
        <v>185</v>
      </c>
      <c r="D189" s="102"/>
      <c r="E189" s="103"/>
      <c r="F189" s="102"/>
      <c r="G189" s="104"/>
      <c r="H189" s="105" t="str">
        <f t="shared" ca="1" si="9"/>
        <v/>
      </c>
      <c r="I189" s="102"/>
      <c r="J189" s="102"/>
      <c r="K189" s="102"/>
      <c r="L189" s="102"/>
      <c r="M189" s="102"/>
      <c r="N189" s="102"/>
      <c r="O189" s="102"/>
      <c r="P189" s="102"/>
      <c r="Q189" s="102"/>
      <c r="R189" s="102"/>
      <c r="S189" s="102"/>
      <c r="T189" s="106"/>
      <c r="U189" s="3" t="str">
        <f t="shared" si="8"/>
        <v>0/1</v>
      </c>
    </row>
    <row r="190" spans="1:21" ht="30" customHeight="1" x14ac:dyDescent="0.3">
      <c r="A190" s="3" t="str">
        <f>B190&amp;"--"&amp;COUNTIF($B$5:B190,B190)</f>
        <v>--153</v>
      </c>
      <c r="B190" s="3" t="str">
        <f t="shared" si="7"/>
        <v/>
      </c>
      <c r="C190" s="78">
        <v>186</v>
      </c>
      <c r="D190" s="102"/>
      <c r="E190" s="103"/>
      <c r="F190" s="102"/>
      <c r="G190" s="104"/>
      <c r="H190" s="105" t="str">
        <f t="shared" ca="1" si="9"/>
        <v/>
      </c>
      <c r="I190" s="102"/>
      <c r="J190" s="102"/>
      <c r="K190" s="102"/>
      <c r="L190" s="102"/>
      <c r="M190" s="102"/>
      <c r="N190" s="102"/>
      <c r="O190" s="102"/>
      <c r="P190" s="102"/>
      <c r="Q190" s="102"/>
      <c r="R190" s="102"/>
      <c r="S190" s="102"/>
      <c r="T190" s="106"/>
      <c r="U190" s="3" t="str">
        <f t="shared" si="8"/>
        <v>0/1</v>
      </c>
    </row>
    <row r="191" spans="1:21" ht="30" customHeight="1" x14ac:dyDescent="0.3">
      <c r="A191" s="3" t="str">
        <f>B191&amp;"--"&amp;COUNTIF($B$5:B191,B191)</f>
        <v>--154</v>
      </c>
      <c r="B191" s="3" t="str">
        <f t="shared" si="7"/>
        <v/>
      </c>
      <c r="C191" s="78">
        <v>187</v>
      </c>
      <c r="D191" s="102"/>
      <c r="E191" s="103"/>
      <c r="F191" s="102"/>
      <c r="G191" s="104"/>
      <c r="H191" s="105" t="str">
        <f t="shared" ca="1" si="9"/>
        <v/>
      </c>
      <c r="I191" s="102"/>
      <c r="J191" s="102"/>
      <c r="K191" s="102"/>
      <c r="L191" s="102"/>
      <c r="M191" s="102"/>
      <c r="N191" s="102"/>
      <c r="O191" s="102"/>
      <c r="P191" s="102"/>
      <c r="Q191" s="102"/>
      <c r="R191" s="102"/>
      <c r="S191" s="102"/>
      <c r="T191" s="106"/>
      <c r="U191" s="3" t="str">
        <f t="shared" si="8"/>
        <v>0/1</v>
      </c>
    </row>
    <row r="192" spans="1:21" ht="30" customHeight="1" x14ac:dyDescent="0.3">
      <c r="A192" s="3" t="str">
        <f>B192&amp;"--"&amp;COUNTIF($B$5:B192,B192)</f>
        <v>--155</v>
      </c>
      <c r="B192" s="3" t="str">
        <f t="shared" si="7"/>
        <v/>
      </c>
      <c r="C192" s="78">
        <v>188</v>
      </c>
      <c r="D192" s="102"/>
      <c r="E192" s="103"/>
      <c r="F192" s="102"/>
      <c r="G192" s="104"/>
      <c r="H192" s="105" t="str">
        <f t="shared" ca="1" si="9"/>
        <v/>
      </c>
      <c r="I192" s="102"/>
      <c r="J192" s="102"/>
      <c r="K192" s="102"/>
      <c r="L192" s="102"/>
      <c r="M192" s="102"/>
      <c r="N192" s="102"/>
      <c r="O192" s="102"/>
      <c r="P192" s="102"/>
      <c r="Q192" s="102"/>
      <c r="R192" s="102"/>
      <c r="S192" s="102"/>
      <c r="T192" s="106"/>
      <c r="U192" s="3" t="str">
        <f t="shared" si="8"/>
        <v>0/1</v>
      </c>
    </row>
    <row r="193" spans="1:21" ht="30" customHeight="1" x14ac:dyDescent="0.3">
      <c r="A193" s="3" t="str">
        <f>B193&amp;"--"&amp;COUNTIF($B$5:B193,B193)</f>
        <v>--156</v>
      </c>
      <c r="B193" s="3" t="str">
        <f t="shared" si="7"/>
        <v/>
      </c>
      <c r="C193" s="78">
        <v>189</v>
      </c>
      <c r="D193" s="102"/>
      <c r="E193" s="103"/>
      <c r="F193" s="102"/>
      <c r="G193" s="104"/>
      <c r="H193" s="105" t="str">
        <f t="shared" ca="1" si="9"/>
        <v/>
      </c>
      <c r="I193" s="102"/>
      <c r="J193" s="102"/>
      <c r="K193" s="102"/>
      <c r="L193" s="102"/>
      <c r="M193" s="102"/>
      <c r="N193" s="102"/>
      <c r="O193" s="102"/>
      <c r="P193" s="102"/>
      <c r="Q193" s="102"/>
      <c r="R193" s="102"/>
      <c r="S193" s="102"/>
      <c r="T193" s="106"/>
      <c r="U193" s="3" t="str">
        <f t="shared" si="8"/>
        <v>0/1</v>
      </c>
    </row>
    <row r="194" spans="1:21" ht="30" customHeight="1" x14ac:dyDescent="0.3">
      <c r="A194" s="3" t="str">
        <f>B194&amp;"--"&amp;COUNTIF($B$5:B194,B194)</f>
        <v>--157</v>
      </c>
      <c r="B194" s="3" t="str">
        <f t="shared" si="7"/>
        <v/>
      </c>
      <c r="C194" s="78">
        <v>190</v>
      </c>
      <c r="D194" s="102"/>
      <c r="E194" s="103"/>
      <c r="F194" s="102"/>
      <c r="G194" s="104"/>
      <c r="H194" s="105" t="str">
        <f t="shared" ca="1" si="9"/>
        <v/>
      </c>
      <c r="I194" s="102"/>
      <c r="J194" s="102"/>
      <c r="K194" s="102"/>
      <c r="L194" s="102"/>
      <c r="M194" s="102"/>
      <c r="N194" s="102"/>
      <c r="O194" s="102"/>
      <c r="P194" s="102"/>
      <c r="Q194" s="102"/>
      <c r="R194" s="102"/>
      <c r="S194" s="102"/>
      <c r="T194" s="106"/>
      <c r="U194" s="3" t="str">
        <f t="shared" si="8"/>
        <v>0/1</v>
      </c>
    </row>
    <row r="195" spans="1:21" ht="30" customHeight="1" x14ac:dyDescent="0.3">
      <c r="A195" s="3" t="str">
        <f>B195&amp;"--"&amp;COUNTIF($B$5:B195,B195)</f>
        <v>--158</v>
      </c>
      <c r="B195" s="3" t="str">
        <f t="shared" si="7"/>
        <v/>
      </c>
      <c r="C195" s="78">
        <v>191</v>
      </c>
      <c r="D195" s="102"/>
      <c r="E195" s="103"/>
      <c r="F195" s="102"/>
      <c r="G195" s="104"/>
      <c r="H195" s="105" t="str">
        <f t="shared" ca="1" si="9"/>
        <v/>
      </c>
      <c r="I195" s="102"/>
      <c r="J195" s="102"/>
      <c r="K195" s="102"/>
      <c r="L195" s="102"/>
      <c r="M195" s="102"/>
      <c r="N195" s="102"/>
      <c r="O195" s="102"/>
      <c r="P195" s="102"/>
      <c r="Q195" s="102"/>
      <c r="R195" s="102"/>
      <c r="S195" s="102"/>
      <c r="T195" s="106"/>
      <c r="U195" s="3" t="str">
        <f t="shared" si="8"/>
        <v>0/1</v>
      </c>
    </row>
    <row r="196" spans="1:21" ht="30" customHeight="1" x14ac:dyDescent="0.3">
      <c r="A196" s="3" t="str">
        <f>B196&amp;"--"&amp;COUNTIF($B$5:B196,B196)</f>
        <v>--159</v>
      </c>
      <c r="B196" s="3" t="str">
        <f t="shared" si="7"/>
        <v/>
      </c>
      <c r="C196" s="78">
        <v>192</v>
      </c>
      <c r="D196" s="102"/>
      <c r="E196" s="103"/>
      <c r="F196" s="102"/>
      <c r="G196" s="104"/>
      <c r="H196" s="105" t="str">
        <f t="shared" ca="1" si="9"/>
        <v/>
      </c>
      <c r="I196" s="102"/>
      <c r="J196" s="102"/>
      <c r="K196" s="102"/>
      <c r="L196" s="102"/>
      <c r="M196" s="102"/>
      <c r="N196" s="102"/>
      <c r="O196" s="102"/>
      <c r="P196" s="102"/>
      <c r="Q196" s="102"/>
      <c r="R196" s="102"/>
      <c r="S196" s="102"/>
      <c r="T196" s="106"/>
      <c r="U196" s="3" t="str">
        <f t="shared" si="8"/>
        <v>0/1</v>
      </c>
    </row>
    <row r="197" spans="1:21" ht="30" customHeight="1" x14ac:dyDescent="0.3">
      <c r="A197" s="3" t="str">
        <f>B197&amp;"--"&amp;COUNTIF($B$5:B197,B197)</f>
        <v>--160</v>
      </c>
      <c r="B197" s="3" t="str">
        <f t="shared" ref="B197:B260" si="10">IF(G197&lt;&gt;"",MONTH(G197),"")</f>
        <v/>
      </c>
      <c r="C197" s="78">
        <v>193</v>
      </c>
      <c r="D197" s="102"/>
      <c r="E197" s="103"/>
      <c r="F197" s="102"/>
      <c r="G197" s="104"/>
      <c r="H197" s="105" t="str">
        <f t="shared" ca="1" si="9"/>
        <v/>
      </c>
      <c r="I197" s="102"/>
      <c r="J197" s="102"/>
      <c r="K197" s="102"/>
      <c r="L197" s="102"/>
      <c r="M197" s="102"/>
      <c r="N197" s="102"/>
      <c r="O197" s="102"/>
      <c r="P197" s="102"/>
      <c r="Q197" s="102"/>
      <c r="R197" s="102"/>
      <c r="S197" s="102"/>
      <c r="T197" s="106"/>
      <c r="U197" s="3" t="str">
        <f t="shared" ref="U197:U260" si="11">DAY(G197)&amp;"/"&amp;MONTH(G197)</f>
        <v>0/1</v>
      </c>
    </row>
    <row r="198" spans="1:21" ht="30" customHeight="1" x14ac:dyDescent="0.3">
      <c r="A198" s="3" t="str">
        <f>B198&amp;"--"&amp;COUNTIF($B$5:B198,B198)</f>
        <v>--161</v>
      </c>
      <c r="B198" s="3" t="str">
        <f t="shared" si="10"/>
        <v/>
      </c>
      <c r="C198" s="78">
        <v>194</v>
      </c>
      <c r="D198" s="102"/>
      <c r="E198" s="103"/>
      <c r="F198" s="102"/>
      <c r="G198" s="104"/>
      <c r="H198" s="105" t="str">
        <f t="shared" ca="1" si="9"/>
        <v/>
      </c>
      <c r="I198" s="102"/>
      <c r="J198" s="102"/>
      <c r="K198" s="102"/>
      <c r="L198" s="102"/>
      <c r="M198" s="102"/>
      <c r="N198" s="102"/>
      <c r="O198" s="102"/>
      <c r="P198" s="102"/>
      <c r="Q198" s="102"/>
      <c r="R198" s="102"/>
      <c r="S198" s="102"/>
      <c r="T198" s="106"/>
      <c r="U198" s="3" t="str">
        <f t="shared" si="11"/>
        <v>0/1</v>
      </c>
    </row>
    <row r="199" spans="1:21" ht="30" customHeight="1" x14ac:dyDescent="0.3">
      <c r="A199" s="3" t="str">
        <f>B199&amp;"--"&amp;COUNTIF($B$5:B199,B199)</f>
        <v>--162</v>
      </c>
      <c r="B199" s="3" t="str">
        <f t="shared" si="10"/>
        <v/>
      </c>
      <c r="C199" s="78">
        <v>195</v>
      </c>
      <c r="D199" s="102"/>
      <c r="E199" s="103"/>
      <c r="F199" s="102"/>
      <c r="G199" s="104"/>
      <c r="H199" s="105" t="str">
        <f t="shared" ca="1" si="9"/>
        <v/>
      </c>
      <c r="I199" s="102"/>
      <c r="J199" s="102"/>
      <c r="K199" s="102"/>
      <c r="L199" s="102"/>
      <c r="M199" s="102"/>
      <c r="N199" s="102"/>
      <c r="O199" s="102"/>
      <c r="P199" s="102"/>
      <c r="Q199" s="102"/>
      <c r="R199" s="102"/>
      <c r="S199" s="102"/>
      <c r="T199" s="106"/>
      <c r="U199" s="3" t="str">
        <f t="shared" si="11"/>
        <v>0/1</v>
      </c>
    </row>
    <row r="200" spans="1:21" ht="30" customHeight="1" x14ac:dyDescent="0.3">
      <c r="A200" s="3" t="str">
        <f>B200&amp;"--"&amp;COUNTIF($B$5:B200,B200)</f>
        <v>--163</v>
      </c>
      <c r="B200" s="3" t="str">
        <f t="shared" si="10"/>
        <v/>
      </c>
      <c r="C200" s="78">
        <v>196</v>
      </c>
      <c r="D200" s="102"/>
      <c r="E200" s="103"/>
      <c r="F200" s="102"/>
      <c r="G200" s="104"/>
      <c r="H200" s="105" t="str">
        <f t="shared" ca="1" si="9"/>
        <v/>
      </c>
      <c r="I200" s="102"/>
      <c r="J200" s="102"/>
      <c r="K200" s="102"/>
      <c r="L200" s="102"/>
      <c r="M200" s="102"/>
      <c r="N200" s="102"/>
      <c r="O200" s="102"/>
      <c r="P200" s="102"/>
      <c r="Q200" s="102"/>
      <c r="R200" s="102"/>
      <c r="S200" s="102"/>
      <c r="T200" s="106"/>
      <c r="U200" s="3" t="str">
        <f t="shared" si="11"/>
        <v>0/1</v>
      </c>
    </row>
    <row r="201" spans="1:21" ht="30" customHeight="1" x14ac:dyDescent="0.3">
      <c r="A201" s="3" t="str">
        <f>B201&amp;"--"&amp;COUNTIF($B$5:B201,B201)</f>
        <v>--164</v>
      </c>
      <c r="B201" s="3" t="str">
        <f t="shared" si="10"/>
        <v/>
      </c>
      <c r="C201" s="78">
        <v>197</v>
      </c>
      <c r="D201" s="102"/>
      <c r="E201" s="103"/>
      <c r="F201" s="102"/>
      <c r="G201" s="104"/>
      <c r="H201" s="105" t="str">
        <f t="shared" ca="1" si="9"/>
        <v/>
      </c>
      <c r="I201" s="102"/>
      <c r="J201" s="102"/>
      <c r="K201" s="102"/>
      <c r="L201" s="102"/>
      <c r="M201" s="102"/>
      <c r="N201" s="102"/>
      <c r="O201" s="102"/>
      <c r="P201" s="102"/>
      <c r="Q201" s="102"/>
      <c r="R201" s="102"/>
      <c r="S201" s="102"/>
      <c r="T201" s="106"/>
      <c r="U201" s="3" t="str">
        <f t="shared" si="11"/>
        <v>0/1</v>
      </c>
    </row>
    <row r="202" spans="1:21" ht="30" customHeight="1" x14ac:dyDescent="0.3">
      <c r="A202" s="3" t="str">
        <f>B202&amp;"--"&amp;COUNTIF($B$5:B202,B202)</f>
        <v>--165</v>
      </c>
      <c r="B202" s="3" t="str">
        <f t="shared" si="10"/>
        <v/>
      </c>
      <c r="C202" s="78">
        <v>198</v>
      </c>
      <c r="D202" s="102"/>
      <c r="E202" s="103"/>
      <c r="F202" s="102"/>
      <c r="G202" s="104"/>
      <c r="H202" s="105" t="str">
        <f t="shared" ca="1" si="9"/>
        <v/>
      </c>
      <c r="I202" s="102"/>
      <c r="J202" s="102"/>
      <c r="K202" s="102"/>
      <c r="L202" s="102"/>
      <c r="M202" s="102"/>
      <c r="N202" s="102"/>
      <c r="O202" s="102"/>
      <c r="P202" s="102"/>
      <c r="Q202" s="102"/>
      <c r="R202" s="102"/>
      <c r="S202" s="102"/>
      <c r="T202" s="106"/>
      <c r="U202" s="3" t="str">
        <f t="shared" si="11"/>
        <v>0/1</v>
      </c>
    </row>
    <row r="203" spans="1:21" ht="30" customHeight="1" x14ac:dyDescent="0.3">
      <c r="A203" s="3" t="str">
        <f>B203&amp;"--"&amp;COUNTIF($B$5:B203,B203)</f>
        <v>--166</v>
      </c>
      <c r="B203" s="3" t="str">
        <f t="shared" si="10"/>
        <v/>
      </c>
      <c r="C203" s="78">
        <v>199</v>
      </c>
      <c r="D203" s="102"/>
      <c r="E203" s="103"/>
      <c r="F203" s="102"/>
      <c r="G203" s="104"/>
      <c r="H203" s="105" t="str">
        <f t="shared" ca="1" si="9"/>
        <v/>
      </c>
      <c r="I203" s="102"/>
      <c r="J203" s="102"/>
      <c r="K203" s="102"/>
      <c r="L203" s="102"/>
      <c r="M203" s="102"/>
      <c r="N203" s="102"/>
      <c r="O203" s="102"/>
      <c r="P203" s="102"/>
      <c r="Q203" s="102"/>
      <c r="R203" s="102"/>
      <c r="S203" s="102"/>
      <c r="T203" s="106"/>
      <c r="U203" s="3" t="str">
        <f t="shared" si="11"/>
        <v>0/1</v>
      </c>
    </row>
    <row r="204" spans="1:21" ht="30" customHeight="1" x14ac:dyDescent="0.3">
      <c r="A204" s="3" t="str">
        <f>B204&amp;"--"&amp;COUNTIF($B$5:B204,B204)</f>
        <v>--167</v>
      </c>
      <c r="B204" s="3" t="str">
        <f t="shared" si="10"/>
        <v/>
      </c>
      <c r="C204" s="78">
        <v>200</v>
      </c>
      <c r="D204" s="102"/>
      <c r="E204" s="103"/>
      <c r="F204" s="102"/>
      <c r="G204" s="104"/>
      <c r="H204" s="105" t="str">
        <f t="shared" ca="1" si="9"/>
        <v/>
      </c>
      <c r="I204" s="102"/>
      <c r="J204" s="102"/>
      <c r="K204" s="102"/>
      <c r="L204" s="102"/>
      <c r="M204" s="102"/>
      <c r="N204" s="102"/>
      <c r="O204" s="102"/>
      <c r="P204" s="102"/>
      <c r="Q204" s="102"/>
      <c r="R204" s="102"/>
      <c r="S204" s="102"/>
      <c r="T204" s="106"/>
      <c r="U204" s="3" t="str">
        <f t="shared" si="11"/>
        <v>0/1</v>
      </c>
    </row>
    <row r="205" spans="1:21" ht="30" customHeight="1" x14ac:dyDescent="0.3">
      <c r="A205" s="3" t="str">
        <f>B205&amp;"--"&amp;COUNTIF($B$5:B205,B205)</f>
        <v>--168</v>
      </c>
      <c r="B205" s="3" t="str">
        <f t="shared" si="10"/>
        <v/>
      </c>
      <c r="C205" s="78">
        <v>201</v>
      </c>
      <c r="D205" s="102"/>
      <c r="E205" s="103"/>
      <c r="F205" s="102"/>
      <c r="G205" s="104"/>
      <c r="H205" s="105" t="str">
        <f t="shared" ca="1" si="9"/>
        <v/>
      </c>
      <c r="I205" s="102"/>
      <c r="J205" s="102"/>
      <c r="K205" s="102"/>
      <c r="L205" s="102"/>
      <c r="M205" s="102"/>
      <c r="N205" s="102"/>
      <c r="O205" s="102"/>
      <c r="P205" s="102"/>
      <c r="Q205" s="102"/>
      <c r="R205" s="102"/>
      <c r="S205" s="102"/>
      <c r="T205" s="106"/>
      <c r="U205" s="3" t="str">
        <f t="shared" si="11"/>
        <v>0/1</v>
      </c>
    </row>
    <row r="206" spans="1:21" ht="30" customHeight="1" x14ac:dyDescent="0.3">
      <c r="A206" s="3" t="str">
        <f>B206&amp;"--"&amp;COUNTIF($B$5:B206,B206)</f>
        <v>--169</v>
      </c>
      <c r="B206" s="3" t="str">
        <f t="shared" si="10"/>
        <v/>
      </c>
      <c r="C206" s="78">
        <v>202</v>
      </c>
      <c r="D206" s="102"/>
      <c r="E206" s="103"/>
      <c r="F206" s="102"/>
      <c r="G206" s="104"/>
      <c r="H206" s="105" t="str">
        <f t="shared" ca="1" si="9"/>
        <v/>
      </c>
      <c r="I206" s="102"/>
      <c r="J206" s="102"/>
      <c r="K206" s="102"/>
      <c r="L206" s="102"/>
      <c r="M206" s="102"/>
      <c r="N206" s="102"/>
      <c r="O206" s="102"/>
      <c r="P206" s="102"/>
      <c r="Q206" s="102"/>
      <c r="R206" s="102"/>
      <c r="S206" s="102"/>
      <c r="T206" s="106"/>
      <c r="U206" s="3" t="str">
        <f t="shared" si="11"/>
        <v>0/1</v>
      </c>
    </row>
    <row r="207" spans="1:21" ht="30" customHeight="1" x14ac:dyDescent="0.3">
      <c r="A207" s="3" t="str">
        <f>B207&amp;"--"&amp;COUNTIF($B$5:B207,B207)</f>
        <v>--170</v>
      </c>
      <c r="B207" s="3" t="str">
        <f t="shared" si="10"/>
        <v/>
      </c>
      <c r="C207" s="78">
        <v>203</v>
      </c>
      <c r="D207" s="102"/>
      <c r="E207" s="103"/>
      <c r="F207" s="102"/>
      <c r="G207" s="104"/>
      <c r="H207" s="105" t="str">
        <f t="shared" ca="1" si="9"/>
        <v/>
      </c>
      <c r="I207" s="102"/>
      <c r="J207" s="102"/>
      <c r="K207" s="102"/>
      <c r="L207" s="102"/>
      <c r="M207" s="102"/>
      <c r="N207" s="102"/>
      <c r="O207" s="102"/>
      <c r="P207" s="102"/>
      <c r="Q207" s="102"/>
      <c r="R207" s="102"/>
      <c r="S207" s="102"/>
      <c r="T207" s="106"/>
      <c r="U207" s="3" t="str">
        <f t="shared" si="11"/>
        <v>0/1</v>
      </c>
    </row>
    <row r="208" spans="1:21" ht="30" customHeight="1" x14ac:dyDescent="0.3">
      <c r="A208" s="3" t="str">
        <f>B208&amp;"--"&amp;COUNTIF($B$5:B208,B208)</f>
        <v>--171</v>
      </c>
      <c r="B208" s="3" t="str">
        <f t="shared" si="10"/>
        <v/>
      </c>
      <c r="C208" s="78">
        <v>204</v>
      </c>
      <c r="D208" s="102"/>
      <c r="E208" s="103"/>
      <c r="F208" s="102"/>
      <c r="G208" s="104"/>
      <c r="H208" s="105" t="str">
        <f t="shared" ca="1" si="9"/>
        <v/>
      </c>
      <c r="I208" s="102"/>
      <c r="J208" s="102"/>
      <c r="K208" s="102"/>
      <c r="L208" s="102"/>
      <c r="M208" s="102"/>
      <c r="N208" s="102"/>
      <c r="O208" s="102"/>
      <c r="P208" s="102"/>
      <c r="Q208" s="102"/>
      <c r="R208" s="102"/>
      <c r="S208" s="102"/>
      <c r="T208" s="106"/>
      <c r="U208" s="3" t="str">
        <f t="shared" si="11"/>
        <v>0/1</v>
      </c>
    </row>
    <row r="209" spans="1:21" ht="30" customHeight="1" x14ac:dyDescent="0.3">
      <c r="A209" s="3" t="str">
        <f>B209&amp;"--"&amp;COUNTIF($B$5:B209,B209)</f>
        <v>--172</v>
      </c>
      <c r="B209" s="3" t="str">
        <f t="shared" si="10"/>
        <v/>
      </c>
      <c r="C209" s="78">
        <v>205</v>
      </c>
      <c r="D209" s="102"/>
      <c r="E209" s="103"/>
      <c r="F209" s="102"/>
      <c r="G209" s="104"/>
      <c r="H209" s="105" t="str">
        <f t="shared" ca="1" si="9"/>
        <v/>
      </c>
      <c r="I209" s="102"/>
      <c r="J209" s="102"/>
      <c r="K209" s="102"/>
      <c r="L209" s="102"/>
      <c r="M209" s="102"/>
      <c r="N209" s="102"/>
      <c r="O209" s="102"/>
      <c r="P209" s="102"/>
      <c r="Q209" s="102"/>
      <c r="R209" s="102"/>
      <c r="S209" s="102"/>
      <c r="T209" s="106"/>
      <c r="U209" s="3" t="str">
        <f t="shared" si="11"/>
        <v>0/1</v>
      </c>
    </row>
    <row r="210" spans="1:21" ht="30" customHeight="1" x14ac:dyDescent="0.3">
      <c r="A210" s="3" t="str">
        <f>B210&amp;"--"&amp;COUNTIF($B$5:B210,B210)</f>
        <v>--173</v>
      </c>
      <c r="B210" s="3" t="str">
        <f t="shared" si="10"/>
        <v/>
      </c>
      <c r="C210" s="78">
        <v>206</v>
      </c>
      <c r="D210" s="102"/>
      <c r="E210" s="103"/>
      <c r="F210" s="102"/>
      <c r="G210" s="104"/>
      <c r="H210" s="105" t="str">
        <f t="shared" ca="1" si="9"/>
        <v/>
      </c>
      <c r="I210" s="102"/>
      <c r="J210" s="102"/>
      <c r="K210" s="102"/>
      <c r="L210" s="102"/>
      <c r="M210" s="102"/>
      <c r="N210" s="102"/>
      <c r="O210" s="102"/>
      <c r="P210" s="102"/>
      <c r="Q210" s="102"/>
      <c r="R210" s="102"/>
      <c r="S210" s="102"/>
      <c r="T210" s="106"/>
      <c r="U210" s="3" t="str">
        <f t="shared" si="11"/>
        <v>0/1</v>
      </c>
    </row>
    <row r="211" spans="1:21" ht="30" customHeight="1" x14ac:dyDescent="0.3">
      <c r="A211" s="3" t="str">
        <f>B211&amp;"--"&amp;COUNTIF($B$5:B211,B211)</f>
        <v>--174</v>
      </c>
      <c r="B211" s="3" t="str">
        <f t="shared" si="10"/>
        <v/>
      </c>
      <c r="C211" s="78">
        <v>207</v>
      </c>
      <c r="D211" s="102"/>
      <c r="E211" s="103"/>
      <c r="F211" s="102"/>
      <c r="G211" s="104"/>
      <c r="H211" s="105" t="str">
        <f t="shared" ca="1" si="9"/>
        <v/>
      </c>
      <c r="I211" s="102"/>
      <c r="J211" s="102"/>
      <c r="K211" s="102"/>
      <c r="L211" s="102"/>
      <c r="M211" s="102"/>
      <c r="N211" s="102"/>
      <c r="O211" s="102"/>
      <c r="P211" s="102"/>
      <c r="Q211" s="102"/>
      <c r="R211" s="102"/>
      <c r="S211" s="102"/>
      <c r="T211" s="106"/>
      <c r="U211" s="3" t="str">
        <f t="shared" si="11"/>
        <v>0/1</v>
      </c>
    </row>
    <row r="212" spans="1:21" ht="30" customHeight="1" x14ac:dyDescent="0.3">
      <c r="A212" s="3" t="str">
        <f>B212&amp;"--"&amp;COUNTIF($B$5:B212,B212)</f>
        <v>--175</v>
      </c>
      <c r="B212" s="3" t="str">
        <f t="shared" si="10"/>
        <v/>
      </c>
      <c r="C212" s="78">
        <v>208</v>
      </c>
      <c r="D212" s="102"/>
      <c r="E212" s="103"/>
      <c r="F212" s="102"/>
      <c r="G212" s="104"/>
      <c r="H212" s="105" t="str">
        <f t="shared" ca="1" si="9"/>
        <v/>
      </c>
      <c r="I212" s="102"/>
      <c r="J212" s="102"/>
      <c r="K212" s="102"/>
      <c r="L212" s="102"/>
      <c r="M212" s="102"/>
      <c r="N212" s="102"/>
      <c r="O212" s="102"/>
      <c r="P212" s="102"/>
      <c r="Q212" s="102"/>
      <c r="R212" s="102"/>
      <c r="S212" s="102"/>
      <c r="T212" s="106"/>
      <c r="U212" s="3" t="str">
        <f t="shared" si="11"/>
        <v>0/1</v>
      </c>
    </row>
    <row r="213" spans="1:21" ht="30" customHeight="1" x14ac:dyDescent="0.3">
      <c r="A213" s="3" t="str">
        <f>B213&amp;"--"&amp;COUNTIF($B$5:B213,B213)</f>
        <v>--176</v>
      </c>
      <c r="B213" s="3" t="str">
        <f t="shared" si="10"/>
        <v/>
      </c>
      <c r="C213" s="78">
        <v>209</v>
      </c>
      <c r="D213" s="102"/>
      <c r="E213" s="103"/>
      <c r="F213" s="102"/>
      <c r="G213" s="104"/>
      <c r="H213" s="105" t="str">
        <f t="shared" ca="1" si="9"/>
        <v/>
      </c>
      <c r="I213" s="102"/>
      <c r="J213" s="102"/>
      <c r="K213" s="102"/>
      <c r="L213" s="102"/>
      <c r="M213" s="102"/>
      <c r="N213" s="102"/>
      <c r="O213" s="102"/>
      <c r="P213" s="102"/>
      <c r="Q213" s="102"/>
      <c r="R213" s="102"/>
      <c r="S213" s="102"/>
      <c r="T213" s="106"/>
      <c r="U213" s="3" t="str">
        <f t="shared" si="11"/>
        <v>0/1</v>
      </c>
    </row>
    <row r="214" spans="1:21" ht="30" customHeight="1" x14ac:dyDescent="0.3">
      <c r="A214" s="3" t="str">
        <f>B214&amp;"--"&amp;COUNTIF($B$5:B214,B214)</f>
        <v>--177</v>
      </c>
      <c r="B214" s="3" t="str">
        <f t="shared" si="10"/>
        <v/>
      </c>
      <c r="C214" s="78">
        <v>210</v>
      </c>
      <c r="D214" s="102"/>
      <c r="E214" s="103"/>
      <c r="F214" s="102"/>
      <c r="G214" s="104"/>
      <c r="H214" s="105" t="str">
        <f t="shared" ca="1" si="9"/>
        <v/>
      </c>
      <c r="I214" s="102"/>
      <c r="J214" s="102"/>
      <c r="K214" s="102"/>
      <c r="L214" s="102"/>
      <c r="M214" s="102"/>
      <c r="N214" s="102"/>
      <c r="O214" s="102"/>
      <c r="P214" s="102"/>
      <c r="Q214" s="102"/>
      <c r="R214" s="102"/>
      <c r="S214" s="102"/>
      <c r="T214" s="106"/>
      <c r="U214" s="3" t="str">
        <f t="shared" si="11"/>
        <v>0/1</v>
      </c>
    </row>
    <row r="215" spans="1:21" ht="30" customHeight="1" x14ac:dyDescent="0.3">
      <c r="A215" s="3" t="str">
        <f>B215&amp;"--"&amp;COUNTIF($B$5:B215,B215)</f>
        <v>--178</v>
      </c>
      <c r="B215" s="3" t="str">
        <f t="shared" si="10"/>
        <v/>
      </c>
      <c r="C215" s="78">
        <v>211</v>
      </c>
      <c r="D215" s="102"/>
      <c r="E215" s="103"/>
      <c r="F215" s="102"/>
      <c r="G215" s="104"/>
      <c r="H215" s="105" t="str">
        <f t="shared" ca="1" si="9"/>
        <v/>
      </c>
      <c r="I215" s="102"/>
      <c r="J215" s="102"/>
      <c r="K215" s="102"/>
      <c r="L215" s="102"/>
      <c r="M215" s="102"/>
      <c r="N215" s="102"/>
      <c r="O215" s="102"/>
      <c r="P215" s="102"/>
      <c r="Q215" s="102"/>
      <c r="R215" s="102"/>
      <c r="S215" s="102"/>
      <c r="T215" s="106"/>
      <c r="U215" s="3" t="str">
        <f t="shared" si="11"/>
        <v>0/1</v>
      </c>
    </row>
    <row r="216" spans="1:21" ht="30" customHeight="1" x14ac:dyDescent="0.3">
      <c r="A216" s="3" t="str">
        <f>B216&amp;"--"&amp;COUNTIF($B$5:B216,B216)</f>
        <v>--179</v>
      </c>
      <c r="B216" s="3" t="str">
        <f t="shared" si="10"/>
        <v/>
      </c>
      <c r="C216" s="78">
        <v>212</v>
      </c>
      <c r="D216" s="102"/>
      <c r="E216" s="103"/>
      <c r="F216" s="102"/>
      <c r="G216" s="104"/>
      <c r="H216" s="105" t="str">
        <f t="shared" ca="1" si="9"/>
        <v/>
      </c>
      <c r="I216" s="102"/>
      <c r="J216" s="102"/>
      <c r="K216" s="102"/>
      <c r="L216" s="102"/>
      <c r="M216" s="102"/>
      <c r="N216" s="102"/>
      <c r="O216" s="102"/>
      <c r="P216" s="102"/>
      <c r="Q216" s="102"/>
      <c r="R216" s="102"/>
      <c r="S216" s="102"/>
      <c r="T216" s="106"/>
      <c r="U216" s="3" t="str">
        <f t="shared" si="11"/>
        <v>0/1</v>
      </c>
    </row>
    <row r="217" spans="1:21" ht="30" customHeight="1" x14ac:dyDescent="0.3">
      <c r="A217" s="3" t="str">
        <f>B217&amp;"--"&amp;COUNTIF($B$5:B217,B217)</f>
        <v>--180</v>
      </c>
      <c r="B217" s="3" t="str">
        <f t="shared" si="10"/>
        <v/>
      </c>
      <c r="C217" s="78">
        <v>213</v>
      </c>
      <c r="D217" s="102"/>
      <c r="E217" s="103"/>
      <c r="F217" s="102"/>
      <c r="G217" s="104"/>
      <c r="H217" s="105" t="str">
        <f t="shared" ca="1" si="9"/>
        <v/>
      </c>
      <c r="I217" s="102"/>
      <c r="J217" s="102"/>
      <c r="K217" s="102"/>
      <c r="L217" s="102"/>
      <c r="M217" s="102"/>
      <c r="N217" s="102"/>
      <c r="O217" s="102"/>
      <c r="P217" s="102"/>
      <c r="Q217" s="102"/>
      <c r="R217" s="102"/>
      <c r="S217" s="102"/>
      <c r="T217" s="106"/>
      <c r="U217" s="3" t="str">
        <f t="shared" si="11"/>
        <v>0/1</v>
      </c>
    </row>
    <row r="218" spans="1:21" ht="30" customHeight="1" x14ac:dyDescent="0.3">
      <c r="A218" s="3" t="str">
        <f>B218&amp;"--"&amp;COUNTIF($B$5:B218,B218)</f>
        <v>--181</v>
      </c>
      <c r="B218" s="3" t="str">
        <f t="shared" si="10"/>
        <v/>
      </c>
      <c r="C218" s="78">
        <v>214</v>
      </c>
      <c r="D218" s="102"/>
      <c r="E218" s="103"/>
      <c r="F218" s="102"/>
      <c r="G218" s="104"/>
      <c r="H218" s="105" t="str">
        <f t="shared" ca="1" si="9"/>
        <v/>
      </c>
      <c r="I218" s="102"/>
      <c r="J218" s="102"/>
      <c r="K218" s="102"/>
      <c r="L218" s="102"/>
      <c r="M218" s="102"/>
      <c r="N218" s="102"/>
      <c r="O218" s="102"/>
      <c r="P218" s="102"/>
      <c r="Q218" s="102"/>
      <c r="R218" s="102"/>
      <c r="S218" s="102"/>
      <c r="T218" s="106"/>
      <c r="U218" s="3" t="str">
        <f t="shared" si="11"/>
        <v>0/1</v>
      </c>
    </row>
    <row r="219" spans="1:21" ht="30" customHeight="1" x14ac:dyDescent="0.3">
      <c r="A219" s="3" t="str">
        <f>B219&amp;"--"&amp;COUNTIF($B$5:B219,B219)</f>
        <v>--182</v>
      </c>
      <c r="B219" s="3" t="str">
        <f t="shared" si="10"/>
        <v/>
      </c>
      <c r="C219" s="78">
        <v>215</v>
      </c>
      <c r="D219" s="102"/>
      <c r="E219" s="103"/>
      <c r="F219" s="102"/>
      <c r="G219" s="104"/>
      <c r="H219" s="105" t="str">
        <f t="shared" ca="1" si="9"/>
        <v/>
      </c>
      <c r="I219" s="102"/>
      <c r="J219" s="102"/>
      <c r="K219" s="102"/>
      <c r="L219" s="102"/>
      <c r="M219" s="102"/>
      <c r="N219" s="102"/>
      <c r="O219" s="102"/>
      <c r="P219" s="102"/>
      <c r="Q219" s="102"/>
      <c r="R219" s="102"/>
      <c r="S219" s="102"/>
      <c r="T219" s="106"/>
      <c r="U219" s="3" t="str">
        <f t="shared" si="11"/>
        <v>0/1</v>
      </c>
    </row>
    <row r="220" spans="1:21" ht="30" customHeight="1" x14ac:dyDescent="0.3">
      <c r="A220" s="3" t="str">
        <f>B220&amp;"--"&amp;COUNTIF($B$5:B220,B220)</f>
        <v>--183</v>
      </c>
      <c r="B220" s="3" t="str">
        <f t="shared" si="10"/>
        <v/>
      </c>
      <c r="C220" s="78">
        <v>216</v>
      </c>
      <c r="D220" s="102"/>
      <c r="E220" s="103"/>
      <c r="F220" s="102"/>
      <c r="G220" s="104"/>
      <c r="H220" s="105" t="str">
        <f t="shared" ca="1" si="9"/>
        <v/>
      </c>
      <c r="I220" s="102"/>
      <c r="J220" s="102"/>
      <c r="K220" s="102"/>
      <c r="L220" s="102"/>
      <c r="M220" s="102"/>
      <c r="N220" s="102"/>
      <c r="O220" s="102"/>
      <c r="P220" s="102"/>
      <c r="Q220" s="102"/>
      <c r="R220" s="102"/>
      <c r="S220" s="102"/>
      <c r="T220" s="106"/>
      <c r="U220" s="3" t="str">
        <f t="shared" si="11"/>
        <v>0/1</v>
      </c>
    </row>
    <row r="221" spans="1:21" ht="30" customHeight="1" x14ac:dyDescent="0.3">
      <c r="A221" s="3" t="str">
        <f>B221&amp;"--"&amp;COUNTIF($B$5:B221,B221)</f>
        <v>--184</v>
      </c>
      <c r="B221" s="3" t="str">
        <f t="shared" si="10"/>
        <v/>
      </c>
      <c r="C221" s="78">
        <v>217</v>
      </c>
      <c r="D221" s="102"/>
      <c r="E221" s="103"/>
      <c r="F221" s="102"/>
      <c r="G221" s="104"/>
      <c r="H221" s="105" t="str">
        <f t="shared" ca="1" si="9"/>
        <v/>
      </c>
      <c r="I221" s="102"/>
      <c r="J221" s="102"/>
      <c r="K221" s="102"/>
      <c r="L221" s="102"/>
      <c r="M221" s="102"/>
      <c r="N221" s="102"/>
      <c r="O221" s="102"/>
      <c r="P221" s="102"/>
      <c r="Q221" s="102"/>
      <c r="R221" s="102"/>
      <c r="S221" s="102"/>
      <c r="T221" s="106"/>
      <c r="U221" s="3" t="str">
        <f t="shared" si="11"/>
        <v>0/1</v>
      </c>
    </row>
    <row r="222" spans="1:21" ht="30" customHeight="1" x14ac:dyDescent="0.3">
      <c r="A222" s="3" t="str">
        <f>B222&amp;"--"&amp;COUNTIF($B$5:B222,B222)</f>
        <v>--185</v>
      </c>
      <c r="B222" s="3" t="str">
        <f t="shared" si="10"/>
        <v/>
      </c>
      <c r="C222" s="78">
        <v>218</v>
      </c>
      <c r="D222" s="102"/>
      <c r="E222" s="103"/>
      <c r="F222" s="102"/>
      <c r="G222" s="104"/>
      <c r="H222" s="105" t="str">
        <f t="shared" ca="1" si="9"/>
        <v/>
      </c>
      <c r="I222" s="102"/>
      <c r="J222" s="102"/>
      <c r="K222" s="102"/>
      <c r="L222" s="102"/>
      <c r="M222" s="102"/>
      <c r="N222" s="102"/>
      <c r="O222" s="102"/>
      <c r="P222" s="102"/>
      <c r="Q222" s="102"/>
      <c r="R222" s="102"/>
      <c r="S222" s="102"/>
      <c r="T222" s="106"/>
      <c r="U222" s="3" t="str">
        <f t="shared" si="11"/>
        <v>0/1</v>
      </c>
    </row>
    <row r="223" spans="1:21" ht="30" customHeight="1" x14ac:dyDescent="0.3">
      <c r="A223" s="3" t="str">
        <f>B223&amp;"--"&amp;COUNTIF($B$5:B223,B223)</f>
        <v>--186</v>
      </c>
      <c r="B223" s="3" t="str">
        <f t="shared" si="10"/>
        <v/>
      </c>
      <c r="C223" s="78">
        <v>219</v>
      </c>
      <c r="D223" s="102"/>
      <c r="E223" s="103"/>
      <c r="F223" s="102"/>
      <c r="G223" s="104"/>
      <c r="H223" s="105" t="str">
        <f t="shared" ca="1" si="9"/>
        <v/>
      </c>
      <c r="I223" s="102"/>
      <c r="J223" s="102"/>
      <c r="K223" s="102"/>
      <c r="L223" s="102"/>
      <c r="M223" s="102"/>
      <c r="N223" s="102"/>
      <c r="O223" s="102"/>
      <c r="P223" s="102"/>
      <c r="Q223" s="102"/>
      <c r="R223" s="102"/>
      <c r="S223" s="102"/>
      <c r="T223" s="106"/>
      <c r="U223" s="3" t="str">
        <f t="shared" si="11"/>
        <v>0/1</v>
      </c>
    </row>
    <row r="224" spans="1:21" ht="30" customHeight="1" x14ac:dyDescent="0.3">
      <c r="A224" s="3" t="str">
        <f>B224&amp;"--"&amp;COUNTIF($B$5:B224,B224)</f>
        <v>--187</v>
      </c>
      <c r="B224" s="3" t="str">
        <f t="shared" si="10"/>
        <v/>
      </c>
      <c r="C224" s="78">
        <v>220</v>
      </c>
      <c r="D224" s="102"/>
      <c r="E224" s="103"/>
      <c r="F224" s="102"/>
      <c r="G224" s="104"/>
      <c r="H224" s="105" t="str">
        <f t="shared" ref="H224:H287" ca="1" si="12">IF(G224,DATEDIF(G224,TODAY(),"Y"),"")</f>
        <v/>
      </c>
      <c r="I224" s="102"/>
      <c r="J224" s="102"/>
      <c r="K224" s="102"/>
      <c r="L224" s="102"/>
      <c r="M224" s="102"/>
      <c r="N224" s="102"/>
      <c r="O224" s="102"/>
      <c r="P224" s="102"/>
      <c r="Q224" s="102"/>
      <c r="R224" s="102"/>
      <c r="S224" s="102"/>
      <c r="T224" s="106"/>
      <c r="U224" s="3" t="str">
        <f t="shared" si="11"/>
        <v>0/1</v>
      </c>
    </row>
    <row r="225" spans="1:21" ht="30" customHeight="1" x14ac:dyDescent="0.3">
      <c r="A225" s="3" t="str">
        <f>B225&amp;"--"&amp;COUNTIF($B$5:B225,B225)</f>
        <v>--188</v>
      </c>
      <c r="B225" s="3" t="str">
        <f t="shared" si="10"/>
        <v/>
      </c>
      <c r="C225" s="78">
        <v>221</v>
      </c>
      <c r="D225" s="102"/>
      <c r="E225" s="103"/>
      <c r="F225" s="102"/>
      <c r="G225" s="104"/>
      <c r="H225" s="105" t="str">
        <f t="shared" ca="1" si="12"/>
        <v/>
      </c>
      <c r="I225" s="102"/>
      <c r="J225" s="102"/>
      <c r="K225" s="102"/>
      <c r="L225" s="102"/>
      <c r="M225" s="102"/>
      <c r="N225" s="102"/>
      <c r="O225" s="102"/>
      <c r="P225" s="102"/>
      <c r="Q225" s="102"/>
      <c r="R225" s="102"/>
      <c r="S225" s="102"/>
      <c r="T225" s="106"/>
      <c r="U225" s="3" t="str">
        <f t="shared" si="11"/>
        <v>0/1</v>
      </c>
    </row>
    <row r="226" spans="1:21" ht="30" customHeight="1" x14ac:dyDescent="0.3">
      <c r="A226" s="3" t="str">
        <f>B226&amp;"--"&amp;COUNTIF($B$5:B226,B226)</f>
        <v>--189</v>
      </c>
      <c r="B226" s="3" t="str">
        <f t="shared" si="10"/>
        <v/>
      </c>
      <c r="C226" s="78">
        <v>222</v>
      </c>
      <c r="D226" s="102"/>
      <c r="E226" s="103"/>
      <c r="F226" s="102"/>
      <c r="G226" s="104"/>
      <c r="H226" s="105" t="str">
        <f t="shared" ca="1" si="12"/>
        <v/>
      </c>
      <c r="I226" s="102"/>
      <c r="J226" s="102"/>
      <c r="K226" s="102"/>
      <c r="L226" s="102"/>
      <c r="M226" s="102"/>
      <c r="N226" s="102"/>
      <c r="O226" s="102"/>
      <c r="P226" s="102"/>
      <c r="Q226" s="102"/>
      <c r="R226" s="102"/>
      <c r="S226" s="102"/>
      <c r="T226" s="106"/>
      <c r="U226" s="3" t="str">
        <f t="shared" si="11"/>
        <v>0/1</v>
      </c>
    </row>
    <row r="227" spans="1:21" ht="30" customHeight="1" x14ac:dyDescent="0.3">
      <c r="A227" s="3" t="str">
        <f>B227&amp;"--"&amp;COUNTIF($B$5:B227,B227)</f>
        <v>--190</v>
      </c>
      <c r="B227" s="3" t="str">
        <f t="shared" si="10"/>
        <v/>
      </c>
      <c r="C227" s="78">
        <v>223</v>
      </c>
      <c r="D227" s="102"/>
      <c r="E227" s="103"/>
      <c r="F227" s="102"/>
      <c r="G227" s="104"/>
      <c r="H227" s="105" t="str">
        <f t="shared" ca="1" si="12"/>
        <v/>
      </c>
      <c r="I227" s="102"/>
      <c r="J227" s="102"/>
      <c r="K227" s="102"/>
      <c r="L227" s="102"/>
      <c r="M227" s="102"/>
      <c r="N227" s="102"/>
      <c r="O227" s="102"/>
      <c r="P227" s="102"/>
      <c r="Q227" s="102"/>
      <c r="R227" s="102"/>
      <c r="S227" s="102"/>
      <c r="T227" s="106"/>
      <c r="U227" s="3" t="str">
        <f t="shared" si="11"/>
        <v>0/1</v>
      </c>
    </row>
    <row r="228" spans="1:21" ht="30" customHeight="1" x14ac:dyDescent="0.3">
      <c r="A228" s="3" t="str">
        <f>B228&amp;"--"&amp;COUNTIF($B$5:B228,B228)</f>
        <v>--191</v>
      </c>
      <c r="B228" s="3" t="str">
        <f t="shared" si="10"/>
        <v/>
      </c>
      <c r="C228" s="78">
        <v>224</v>
      </c>
      <c r="D228" s="102"/>
      <c r="E228" s="103"/>
      <c r="F228" s="102"/>
      <c r="G228" s="104"/>
      <c r="H228" s="105" t="str">
        <f t="shared" ca="1" si="12"/>
        <v/>
      </c>
      <c r="I228" s="102"/>
      <c r="J228" s="102"/>
      <c r="K228" s="102"/>
      <c r="L228" s="102"/>
      <c r="M228" s="102"/>
      <c r="N228" s="102"/>
      <c r="O228" s="102"/>
      <c r="P228" s="102"/>
      <c r="Q228" s="102"/>
      <c r="R228" s="102"/>
      <c r="S228" s="102"/>
      <c r="T228" s="106"/>
      <c r="U228" s="3" t="str">
        <f t="shared" si="11"/>
        <v>0/1</v>
      </c>
    </row>
    <row r="229" spans="1:21" ht="30" customHeight="1" x14ac:dyDescent="0.3">
      <c r="A229" s="3" t="str">
        <f>B229&amp;"--"&amp;COUNTIF($B$5:B229,B229)</f>
        <v>--192</v>
      </c>
      <c r="B229" s="3" t="str">
        <f t="shared" si="10"/>
        <v/>
      </c>
      <c r="C229" s="78">
        <v>225</v>
      </c>
      <c r="D229" s="102"/>
      <c r="E229" s="103"/>
      <c r="F229" s="102"/>
      <c r="G229" s="104"/>
      <c r="H229" s="105" t="str">
        <f t="shared" ca="1" si="12"/>
        <v/>
      </c>
      <c r="I229" s="102"/>
      <c r="J229" s="102"/>
      <c r="K229" s="102"/>
      <c r="L229" s="102"/>
      <c r="M229" s="102"/>
      <c r="N229" s="102"/>
      <c r="O229" s="102"/>
      <c r="P229" s="102"/>
      <c r="Q229" s="102"/>
      <c r="R229" s="102"/>
      <c r="S229" s="102"/>
      <c r="T229" s="106"/>
      <c r="U229" s="3" t="str">
        <f t="shared" si="11"/>
        <v>0/1</v>
      </c>
    </row>
    <row r="230" spans="1:21" ht="30" customHeight="1" x14ac:dyDescent="0.3">
      <c r="A230" s="3" t="str">
        <f>B230&amp;"--"&amp;COUNTIF($B$5:B230,B230)</f>
        <v>--193</v>
      </c>
      <c r="B230" s="3" t="str">
        <f t="shared" si="10"/>
        <v/>
      </c>
      <c r="C230" s="78">
        <v>226</v>
      </c>
      <c r="D230" s="102"/>
      <c r="E230" s="103"/>
      <c r="F230" s="102"/>
      <c r="G230" s="104"/>
      <c r="H230" s="105" t="str">
        <f t="shared" ca="1" si="12"/>
        <v/>
      </c>
      <c r="I230" s="102"/>
      <c r="J230" s="102"/>
      <c r="K230" s="102"/>
      <c r="L230" s="102"/>
      <c r="M230" s="102"/>
      <c r="N230" s="102"/>
      <c r="O230" s="102"/>
      <c r="P230" s="102"/>
      <c r="Q230" s="102"/>
      <c r="R230" s="102"/>
      <c r="S230" s="102"/>
      <c r="T230" s="106"/>
      <c r="U230" s="3" t="str">
        <f t="shared" si="11"/>
        <v>0/1</v>
      </c>
    </row>
    <row r="231" spans="1:21" ht="30" customHeight="1" x14ac:dyDescent="0.3">
      <c r="A231" s="3" t="str">
        <f>B231&amp;"--"&amp;COUNTIF($B$5:B231,B231)</f>
        <v>--194</v>
      </c>
      <c r="B231" s="3" t="str">
        <f t="shared" si="10"/>
        <v/>
      </c>
      <c r="C231" s="78">
        <v>227</v>
      </c>
      <c r="D231" s="102"/>
      <c r="E231" s="103"/>
      <c r="F231" s="102"/>
      <c r="G231" s="104"/>
      <c r="H231" s="105" t="str">
        <f t="shared" ca="1" si="12"/>
        <v/>
      </c>
      <c r="I231" s="102"/>
      <c r="J231" s="102"/>
      <c r="K231" s="102"/>
      <c r="L231" s="102"/>
      <c r="M231" s="102"/>
      <c r="N231" s="102"/>
      <c r="O231" s="102"/>
      <c r="P231" s="102"/>
      <c r="Q231" s="102"/>
      <c r="R231" s="102"/>
      <c r="S231" s="102"/>
      <c r="T231" s="106"/>
      <c r="U231" s="3" t="str">
        <f t="shared" si="11"/>
        <v>0/1</v>
      </c>
    </row>
    <row r="232" spans="1:21" ht="30" customHeight="1" x14ac:dyDescent="0.3">
      <c r="A232" s="3" t="str">
        <f>B232&amp;"--"&amp;COUNTIF($B$5:B232,B232)</f>
        <v>--195</v>
      </c>
      <c r="B232" s="3" t="str">
        <f t="shared" si="10"/>
        <v/>
      </c>
      <c r="C232" s="78">
        <v>228</v>
      </c>
      <c r="D232" s="102"/>
      <c r="E232" s="103"/>
      <c r="F232" s="102"/>
      <c r="G232" s="104"/>
      <c r="H232" s="105" t="str">
        <f t="shared" ca="1" si="12"/>
        <v/>
      </c>
      <c r="I232" s="102"/>
      <c r="J232" s="102"/>
      <c r="K232" s="102"/>
      <c r="L232" s="102"/>
      <c r="M232" s="102"/>
      <c r="N232" s="102"/>
      <c r="O232" s="102"/>
      <c r="P232" s="102"/>
      <c r="Q232" s="102"/>
      <c r="R232" s="102"/>
      <c r="S232" s="102"/>
      <c r="T232" s="106"/>
      <c r="U232" s="3" t="str">
        <f t="shared" si="11"/>
        <v>0/1</v>
      </c>
    </row>
    <row r="233" spans="1:21" ht="30" customHeight="1" x14ac:dyDescent="0.3">
      <c r="A233" s="3" t="str">
        <f>B233&amp;"--"&amp;COUNTIF($B$5:B233,B233)</f>
        <v>--196</v>
      </c>
      <c r="B233" s="3" t="str">
        <f t="shared" si="10"/>
        <v/>
      </c>
      <c r="C233" s="78">
        <v>229</v>
      </c>
      <c r="D233" s="102"/>
      <c r="E233" s="103"/>
      <c r="F233" s="102"/>
      <c r="G233" s="104"/>
      <c r="H233" s="105" t="str">
        <f t="shared" ca="1" si="12"/>
        <v/>
      </c>
      <c r="I233" s="102"/>
      <c r="J233" s="102"/>
      <c r="K233" s="102"/>
      <c r="L233" s="102"/>
      <c r="M233" s="102"/>
      <c r="N233" s="102"/>
      <c r="O233" s="102"/>
      <c r="P233" s="102"/>
      <c r="Q233" s="102"/>
      <c r="R233" s="102"/>
      <c r="S233" s="102"/>
      <c r="T233" s="106"/>
      <c r="U233" s="3" t="str">
        <f t="shared" si="11"/>
        <v>0/1</v>
      </c>
    </row>
    <row r="234" spans="1:21" ht="30" customHeight="1" x14ac:dyDescent="0.3">
      <c r="A234" s="3" t="str">
        <f>B234&amp;"--"&amp;COUNTIF($B$5:B234,B234)</f>
        <v>--197</v>
      </c>
      <c r="B234" s="3" t="str">
        <f t="shared" si="10"/>
        <v/>
      </c>
      <c r="C234" s="78">
        <v>230</v>
      </c>
      <c r="D234" s="102"/>
      <c r="E234" s="103"/>
      <c r="F234" s="102"/>
      <c r="G234" s="104"/>
      <c r="H234" s="105" t="str">
        <f t="shared" ca="1" si="12"/>
        <v/>
      </c>
      <c r="I234" s="102"/>
      <c r="J234" s="102"/>
      <c r="K234" s="102"/>
      <c r="L234" s="102"/>
      <c r="M234" s="102"/>
      <c r="N234" s="102"/>
      <c r="O234" s="102"/>
      <c r="P234" s="102"/>
      <c r="Q234" s="102"/>
      <c r="R234" s="102"/>
      <c r="S234" s="102"/>
      <c r="T234" s="106"/>
      <c r="U234" s="3" t="str">
        <f t="shared" si="11"/>
        <v>0/1</v>
      </c>
    </row>
    <row r="235" spans="1:21" ht="30" customHeight="1" x14ac:dyDescent="0.3">
      <c r="A235" s="3" t="str">
        <f>B235&amp;"--"&amp;COUNTIF($B$5:B235,B235)</f>
        <v>--198</v>
      </c>
      <c r="B235" s="3" t="str">
        <f t="shared" si="10"/>
        <v/>
      </c>
      <c r="C235" s="78">
        <v>231</v>
      </c>
      <c r="D235" s="102"/>
      <c r="E235" s="103"/>
      <c r="F235" s="102"/>
      <c r="G235" s="104"/>
      <c r="H235" s="105" t="str">
        <f t="shared" ca="1" si="12"/>
        <v/>
      </c>
      <c r="I235" s="102"/>
      <c r="J235" s="102"/>
      <c r="K235" s="102"/>
      <c r="L235" s="102"/>
      <c r="M235" s="102"/>
      <c r="N235" s="102"/>
      <c r="O235" s="102"/>
      <c r="P235" s="102"/>
      <c r="Q235" s="102"/>
      <c r="R235" s="102"/>
      <c r="S235" s="102"/>
      <c r="T235" s="106"/>
      <c r="U235" s="3" t="str">
        <f t="shared" si="11"/>
        <v>0/1</v>
      </c>
    </row>
    <row r="236" spans="1:21" ht="30" customHeight="1" x14ac:dyDescent="0.3">
      <c r="A236" s="3" t="str">
        <f>B236&amp;"--"&amp;COUNTIF($B$5:B236,B236)</f>
        <v>--199</v>
      </c>
      <c r="B236" s="3" t="str">
        <f t="shared" si="10"/>
        <v/>
      </c>
      <c r="C236" s="78">
        <v>232</v>
      </c>
      <c r="D236" s="102"/>
      <c r="E236" s="103"/>
      <c r="F236" s="102"/>
      <c r="G236" s="104"/>
      <c r="H236" s="105" t="str">
        <f t="shared" ca="1" si="12"/>
        <v/>
      </c>
      <c r="I236" s="102"/>
      <c r="J236" s="102"/>
      <c r="K236" s="102"/>
      <c r="L236" s="102"/>
      <c r="M236" s="102"/>
      <c r="N236" s="102"/>
      <c r="O236" s="102"/>
      <c r="P236" s="102"/>
      <c r="Q236" s="102"/>
      <c r="R236" s="102"/>
      <c r="S236" s="102"/>
      <c r="T236" s="106"/>
      <c r="U236" s="3" t="str">
        <f t="shared" si="11"/>
        <v>0/1</v>
      </c>
    </row>
    <row r="237" spans="1:21" ht="30" customHeight="1" x14ac:dyDescent="0.3">
      <c r="A237" s="3" t="str">
        <f>B237&amp;"--"&amp;COUNTIF($B$5:B237,B237)</f>
        <v>--200</v>
      </c>
      <c r="B237" s="3" t="str">
        <f t="shared" si="10"/>
        <v/>
      </c>
      <c r="C237" s="78">
        <v>233</v>
      </c>
      <c r="D237" s="102"/>
      <c r="E237" s="103"/>
      <c r="F237" s="102"/>
      <c r="G237" s="104"/>
      <c r="H237" s="105" t="str">
        <f t="shared" ca="1" si="12"/>
        <v/>
      </c>
      <c r="I237" s="102"/>
      <c r="J237" s="102"/>
      <c r="K237" s="102"/>
      <c r="L237" s="102"/>
      <c r="M237" s="102"/>
      <c r="N237" s="102"/>
      <c r="O237" s="102"/>
      <c r="P237" s="102"/>
      <c r="Q237" s="102"/>
      <c r="R237" s="102"/>
      <c r="S237" s="102"/>
      <c r="T237" s="106"/>
      <c r="U237" s="3" t="str">
        <f t="shared" si="11"/>
        <v>0/1</v>
      </c>
    </row>
    <row r="238" spans="1:21" ht="30" customHeight="1" x14ac:dyDescent="0.3">
      <c r="A238" s="3" t="str">
        <f>B238&amp;"--"&amp;COUNTIF($B$5:B238,B238)</f>
        <v>--201</v>
      </c>
      <c r="B238" s="3" t="str">
        <f t="shared" si="10"/>
        <v/>
      </c>
      <c r="C238" s="78">
        <v>234</v>
      </c>
      <c r="D238" s="102"/>
      <c r="E238" s="103"/>
      <c r="F238" s="102"/>
      <c r="G238" s="104"/>
      <c r="H238" s="105" t="str">
        <f t="shared" ca="1" si="12"/>
        <v/>
      </c>
      <c r="I238" s="102"/>
      <c r="J238" s="102"/>
      <c r="K238" s="102"/>
      <c r="L238" s="102"/>
      <c r="M238" s="102"/>
      <c r="N238" s="102"/>
      <c r="O238" s="102"/>
      <c r="P238" s="102"/>
      <c r="Q238" s="102"/>
      <c r="R238" s="102"/>
      <c r="S238" s="102"/>
      <c r="T238" s="106"/>
      <c r="U238" s="3" t="str">
        <f t="shared" si="11"/>
        <v>0/1</v>
      </c>
    </row>
    <row r="239" spans="1:21" ht="30" customHeight="1" x14ac:dyDescent="0.3">
      <c r="A239" s="3" t="str">
        <f>B239&amp;"--"&amp;COUNTIF($B$5:B239,B239)</f>
        <v>--202</v>
      </c>
      <c r="B239" s="3" t="str">
        <f t="shared" si="10"/>
        <v/>
      </c>
      <c r="C239" s="78">
        <v>235</v>
      </c>
      <c r="D239" s="102"/>
      <c r="E239" s="103"/>
      <c r="F239" s="102"/>
      <c r="G239" s="104"/>
      <c r="H239" s="105" t="str">
        <f t="shared" ca="1" si="12"/>
        <v/>
      </c>
      <c r="I239" s="102"/>
      <c r="J239" s="102"/>
      <c r="K239" s="102"/>
      <c r="L239" s="102"/>
      <c r="M239" s="102"/>
      <c r="N239" s="102"/>
      <c r="O239" s="102"/>
      <c r="P239" s="102"/>
      <c r="Q239" s="102"/>
      <c r="R239" s="102"/>
      <c r="S239" s="102"/>
      <c r="T239" s="106"/>
      <c r="U239" s="3" t="str">
        <f t="shared" si="11"/>
        <v>0/1</v>
      </c>
    </row>
    <row r="240" spans="1:21" ht="30" customHeight="1" x14ac:dyDescent="0.3">
      <c r="A240" s="3" t="str">
        <f>B240&amp;"--"&amp;COUNTIF($B$5:B240,B240)</f>
        <v>--203</v>
      </c>
      <c r="B240" s="3" t="str">
        <f t="shared" si="10"/>
        <v/>
      </c>
      <c r="C240" s="78">
        <v>236</v>
      </c>
      <c r="D240" s="102"/>
      <c r="E240" s="103"/>
      <c r="F240" s="102"/>
      <c r="G240" s="104"/>
      <c r="H240" s="105" t="str">
        <f t="shared" ca="1" si="12"/>
        <v/>
      </c>
      <c r="I240" s="102"/>
      <c r="J240" s="102"/>
      <c r="K240" s="102"/>
      <c r="L240" s="102"/>
      <c r="M240" s="102"/>
      <c r="N240" s="102"/>
      <c r="O240" s="102"/>
      <c r="P240" s="102"/>
      <c r="Q240" s="102"/>
      <c r="R240" s="102"/>
      <c r="S240" s="102"/>
      <c r="T240" s="106"/>
      <c r="U240" s="3" t="str">
        <f t="shared" si="11"/>
        <v>0/1</v>
      </c>
    </row>
    <row r="241" spans="1:21" ht="30" customHeight="1" x14ac:dyDescent="0.3">
      <c r="A241" s="3" t="str">
        <f>B241&amp;"--"&amp;COUNTIF($B$5:B241,B241)</f>
        <v>--204</v>
      </c>
      <c r="B241" s="3" t="str">
        <f t="shared" si="10"/>
        <v/>
      </c>
      <c r="C241" s="78">
        <v>237</v>
      </c>
      <c r="D241" s="102"/>
      <c r="E241" s="103"/>
      <c r="F241" s="102"/>
      <c r="G241" s="104"/>
      <c r="H241" s="105" t="str">
        <f t="shared" ca="1" si="12"/>
        <v/>
      </c>
      <c r="I241" s="102"/>
      <c r="J241" s="102"/>
      <c r="K241" s="102"/>
      <c r="L241" s="102"/>
      <c r="M241" s="102"/>
      <c r="N241" s="102"/>
      <c r="O241" s="102"/>
      <c r="P241" s="102"/>
      <c r="Q241" s="102"/>
      <c r="R241" s="102"/>
      <c r="S241" s="102"/>
      <c r="T241" s="106"/>
      <c r="U241" s="3" t="str">
        <f t="shared" si="11"/>
        <v>0/1</v>
      </c>
    </row>
    <row r="242" spans="1:21" ht="30" customHeight="1" x14ac:dyDescent="0.3">
      <c r="A242" s="3" t="str">
        <f>B242&amp;"--"&amp;COUNTIF($B$5:B242,B242)</f>
        <v>--205</v>
      </c>
      <c r="B242" s="3" t="str">
        <f t="shared" si="10"/>
        <v/>
      </c>
      <c r="C242" s="78">
        <v>238</v>
      </c>
      <c r="D242" s="102"/>
      <c r="E242" s="103"/>
      <c r="F242" s="102"/>
      <c r="G242" s="104"/>
      <c r="H242" s="105" t="str">
        <f t="shared" ca="1" si="12"/>
        <v/>
      </c>
      <c r="I242" s="102"/>
      <c r="J242" s="102"/>
      <c r="K242" s="102"/>
      <c r="L242" s="102"/>
      <c r="M242" s="102"/>
      <c r="N242" s="102"/>
      <c r="O242" s="102"/>
      <c r="P242" s="102"/>
      <c r="Q242" s="102"/>
      <c r="R242" s="102"/>
      <c r="S242" s="102"/>
      <c r="T242" s="106"/>
      <c r="U242" s="3" t="str">
        <f t="shared" si="11"/>
        <v>0/1</v>
      </c>
    </row>
    <row r="243" spans="1:21" ht="30" customHeight="1" x14ac:dyDescent="0.3">
      <c r="A243" s="3" t="str">
        <f>B243&amp;"--"&amp;COUNTIF($B$5:B243,B243)</f>
        <v>--206</v>
      </c>
      <c r="B243" s="3" t="str">
        <f t="shared" si="10"/>
        <v/>
      </c>
      <c r="C243" s="78">
        <v>239</v>
      </c>
      <c r="D243" s="102"/>
      <c r="E243" s="103"/>
      <c r="F243" s="102"/>
      <c r="G243" s="104"/>
      <c r="H243" s="105" t="str">
        <f t="shared" ca="1" si="12"/>
        <v/>
      </c>
      <c r="I243" s="102"/>
      <c r="J243" s="102"/>
      <c r="K243" s="102"/>
      <c r="L243" s="102"/>
      <c r="M243" s="102"/>
      <c r="N243" s="102"/>
      <c r="O243" s="102"/>
      <c r="P243" s="102"/>
      <c r="Q243" s="102"/>
      <c r="R243" s="102"/>
      <c r="S243" s="102"/>
      <c r="T243" s="106"/>
      <c r="U243" s="3" t="str">
        <f t="shared" si="11"/>
        <v>0/1</v>
      </c>
    </row>
    <row r="244" spans="1:21" ht="30" customHeight="1" x14ac:dyDescent="0.3">
      <c r="A244" s="3" t="str">
        <f>B244&amp;"--"&amp;COUNTIF($B$5:B244,B244)</f>
        <v>--207</v>
      </c>
      <c r="B244" s="3" t="str">
        <f t="shared" si="10"/>
        <v/>
      </c>
      <c r="C244" s="78">
        <v>240</v>
      </c>
      <c r="D244" s="102"/>
      <c r="E244" s="103"/>
      <c r="F244" s="102"/>
      <c r="G244" s="104"/>
      <c r="H244" s="105" t="str">
        <f t="shared" ca="1" si="12"/>
        <v/>
      </c>
      <c r="I244" s="102"/>
      <c r="J244" s="102"/>
      <c r="K244" s="102"/>
      <c r="L244" s="102"/>
      <c r="M244" s="102"/>
      <c r="N244" s="102"/>
      <c r="O244" s="102"/>
      <c r="P244" s="102"/>
      <c r="Q244" s="102"/>
      <c r="R244" s="102"/>
      <c r="S244" s="102"/>
      <c r="T244" s="106"/>
      <c r="U244" s="3" t="str">
        <f t="shared" si="11"/>
        <v>0/1</v>
      </c>
    </row>
    <row r="245" spans="1:21" ht="30" customHeight="1" x14ac:dyDescent="0.3">
      <c r="A245" s="3" t="str">
        <f>B245&amp;"--"&amp;COUNTIF($B$5:B245,B245)</f>
        <v>--208</v>
      </c>
      <c r="B245" s="3" t="str">
        <f t="shared" si="10"/>
        <v/>
      </c>
      <c r="C245" s="78">
        <v>241</v>
      </c>
      <c r="D245" s="102"/>
      <c r="E245" s="103"/>
      <c r="F245" s="102"/>
      <c r="G245" s="104"/>
      <c r="H245" s="105" t="str">
        <f t="shared" ca="1" si="12"/>
        <v/>
      </c>
      <c r="I245" s="102"/>
      <c r="J245" s="102"/>
      <c r="K245" s="102"/>
      <c r="L245" s="102"/>
      <c r="M245" s="102"/>
      <c r="N245" s="102"/>
      <c r="O245" s="102"/>
      <c r="P245" s="102"/>
      <c r="Q245" s="102"/>
      <c r="R245" s="102"/>
      <c r="S245" s="102"/>
      <c r="T245" s="106"/>
      <c r="U245" s="3" t="str">
        <f t="shared" si="11"/>
        <v>0/1</v>
      </c>
    </row>
    <row r="246" spans="1:21" ht="30" customHeight="1" x14ac:dyDescent="0.3">
      <c r="A246" s="3" t="str">
        <f>B246&amp;"--"&amp;COUNTIF($B$5:B246,B246)</f>
        <v>--209</v>
      </c>
      <c r="B246" s="3" t="str">
        <f t="shared" si="10"/>
        <v/>
      </c>
      <c r="C246" s="78">
        <v>242</v>
      </c>
      <c r="D246" s="102"/>
      <c r="E246" s="103"/>
      <c r="F246" s="102"/>
      <c r="G246" s="104"/>
      <c r="H246" s="105" t="str">
        <f t="shared" ca="1" si="12"/>
        <v/>
      </c>
      <c r="I246" s="102"/>
      <c r="J246" s="102"/>
      <c r="K246" s="102"/>
      <c r="L246" s="102"/>
      <c r="M246" s="102"/>
      <c r="N246" s="102"/>
      <c r="O246" s="102"/>
      <c r="P246" s="102"/>
      <c r="Q246" s="102"/>
      <c r="R246" s="102"/>
      <c r="S246" s="102"/>
      <c r="T246" s="106"/>
      <c r="U246" s="3" t="str">
        <f t="shared" si="11"/>
        <v>0/1</v>
      </c>
    </row>
    <row r="247" spans="1:21" ht="30" customHeight="1" x14ac:dyDescent="0.3">
      <c r="A247" s="3" t="str">
        <f>B247&amp;"--"&amp;COUNTIF($B$5:B247,B247)</f>
        <v>--210</v>
      </c>
      <c r="B247" s="3" t="str">
        <f t="shared" si="10"/>
        <v/>
      </c>
      <c r="C247" s="78">
        <v>243</v>
      </c>
      <c r="D247" s="102"/>
      <c r="E247" s="103"/>
      <c r="F247" s="102"/>
      <c r="G247" s="104"/>
      <c r="H247" s="105" t="str">
        <f t="shared" ca="1" si="12"/>
        <v/>
      </c>
      <c r="I247" s="102"/>
      <c r="J247" s="102"/>
      <c r="K247" s="102"/>
      <c r="L247" s="102"/>
      <c r="M247" s="102"/>
      <c r="N247" s="102"/>
      <c r="O247" s="102"/>
      <c r="P247" s="102"/>
      <c r="Q247" s="102"/>
      <c r="R247" s="102"/>
      <c r="S247" s="102"/>
      <c r="T247" s="106"/>
      <c r="U247" s="3" t="str">
        <f t="shared" si="11"/>
        <v>0/1</v>
      </c>
    </row>
    <row r="248" spans="1:21" ht="30" customHeight="1" x14ac:dyDescent="0.3">
      <c r="A248" s="3" t="str">
        <f>B248&amp;"--"&amp;COUNTIF($B$5:B248,B248)</f>
        <v>--211</v>
      </c>
      <c r="B248" s="3" t="str">
        <f t="shared" si="10"/>
        <v/>
      </c>
      <c r="C248" s="78">
        <v>244</v>
      </c>
      <c r="D248" s="102"/>
      <c r="E248" s="103"/>
      <c r="F248" s="102"/>
      <c r="G248" s="104"/>
      <c r="H248" s="105" t="str">
        <f t="shared" ca="1" si="12"/>
        <v/>
      </c>
      <c r="I248" s="102"/>
      <c r="J248" s="102"/>
      <c r="K248" s="102"/>
      <c r="L248" s="102"/>
      <c r="M248" s="102"/>
      <c r="N248" s="102"/>
      <c r="O248" s="102"/>
      <c r="P248" s="102"/>
      <c r="Q248" s="102"/>
      <c r="R248" s="102"/>
      <c r="S248" s="102"/>
      <c r="T248" s="106"/>
      <c r="U248" s="3" t="str">
        <f t="shared" si="11"/>
        <v>0/1</v>
      </c>
    </row>
    <row r="249" spans="1:21" ht="30" customHeight="1" x14ac:dyDescent="0.3">
      <c r="A249" s="3" t="str">
        <f>B249&amp;"--"&amp;COUNTIF($B$5:B249,B249)</f>
        <v>--212</v>
      </c>
      <c r="B249" s="3" t="str">
        <f t="shared" si="10"/>
        <v/>
      </c>
      <c r="C249" s="78">
        <v>245</v>
      </c>
      <c r="D249" s="102"/>
      <c r="E249" s="103"/>
      <c r="F249" s="102"/>
      <c r="G249" s="104"/>
      <c r="H249" s="105" t="str">
        <f t="shared" ca="1" si="12"/>
        <v/>
      </c>
      <c r="I249" s="102"/>
      <c r="J249" s="102"/>
      <c r="K249" s="102"/>
      <c r="L249" s="102"/>
      <c r="M249" s="102"/>
      <c r="N249" s="102"/>
      <c r="O249" s="102"/>
      <c r="P249" s="102"/>
      <c r="Q249" s="102"/>
      <c r="R249" s="102"/>
      <c r="S249" s="102"/>
      <c r="T249" s="106"/>
      <c r="U249" s="3" t="str">
        <f t="shared" si="11"/>
        <v>0/1</v>
      </c>
    </row>
    <row r="250" spans="1:21" ht="30" customHeight="1" x14ac:dyDescent="0.3">
      <c r="A250" s="3" t="str">
        <f>B250&amp;"--"&amp;COUNTIF($B$5:B250,B250)</f>
        <v>--213</v>
      </c>
      <c r="B250" s="3" t="str">
        <f t="shared" si="10"/>
        <v/>
      </c>
      <c r="C250" s="78">
        <v>246</v>
      </c>
      <c r="D250" s="102"/>
      <c r="E250" s="103"/>
      <c r="F250" s="102"/>
      <c r="G250" s="104"/>
      <c r="H250" s="105" t="str">
        <f t="shared" ca="1" si="12"/>
        <v/>
      </c>
      <c r="I250" s="102"/>
      <c r="J250" s="102"/>
      <c r="K250" s="102"/>
      <c r="L250" s="102"/>
      <c r="M250" s="102"/>
      <c r="N250" s="102"/>
      <c r="O250" s="102"/>
      <c r="P250" s="102"/>
      <c r="Q250" s="102"/>
      <c r="R250" s="102"/>
      <c r="S250" s="102"/>
      <c r="T250" s="106"/>
      <c r="U250" s="3" t="str">
        <f t="shared" si="11"/>
        <v>0/1</v>
      </c>
    </row>
    <row r="251" spans="1:21" ht="30" customHeight="1" x14ac:dyDescent="0.3">
      <c r="A251" s="3" t="str">
        <f>B251&amp;"--"&amp;COUNTIF($B$5:B251,B251)</f>
        <v>--214</v>
      </c>
      <c r="B251" s="3" t="str">
        <f t="shared" si="10"/>
        <v/>
      </c>
      <c r="C251" s="78">
        <v>247</v>
      </c>
      <c r="D251" s="102"/>
      <c r="E251" s="103"/>
      <c r="F251" s="102"/>
      <c r="G251" s="104"/>
      <c r="H251" s="105" t="str">
        <f t="shared" ca="1" si="12"/>
        <v/>
      </c>
      <c r="I251" s="102"/>
      <c r="J251" s="102"/>
      <c r="K251" s="102"/>
      <c r="L251" s="102"/>
      <c r="M251" s="102"/>
      <c r="N251" s="102"/>
      <c r="O251" s="102"/>
      <c r="P251" s="102"/>
      <c r="Q251" s="102"/>
      <c r="R251" s="102"/>
      <c r="S251" s="102"/>
      <c r="T251" s="106"/>
      <c r="U251" s="3" t="str">
        <f t="shared" si="11"/>
        <v>0/1</v>
      </c>
    </row>
    <row r="252" spans="1:21" ht="30" customHeight="1" x14ac:dyDescent="0.3">
      <c r="A252" s="3" t="str">
        <f>B252&amp;"--"&amp;COUNTIF($B$5:B252,B252)</f>
        <v>--215</v>
      </c>
      <c r="B252" s="3" t="str">
        <f t="shared" si="10"/>
        <v/>
      </c>
      <c r="C252" s="78">
        <v>248</v>
      </c>
      <c r="D252" s="102"/>
      <c r="E252" s="103"/>
      <c r="F252" s="102"/>
      <c r="G252" s="104"/>
      <c r="H252" s="105" t="str">
        <f t="shared" ca="1" si="12"/>
        <v/>
      </c>
      <c r="I252" s="102"/>
      <c r="J252" s="102"/>
      <c r="K252" s="102"/>
      <c r="L252" s="102"/>
      <c r="M252" s="102"/>
      <c r="N252" s="102"/>
      <c r="O252" s="102"/>
      <c r="P252" s="102"/>
      <c r="Q252" s="102"/>
      <c r="R252" s="102"/>
      <c r="S252" s="102"/>
      <c r="T252" s="106"/>
      <c r="U252" s="3" t="str">
        <f t="shared" si="11"/>
        <v>0/1</v>
      </c>
    </row>
    <row r="253" spans="1:21" ht="30" customHeight="1" x14ac:dyDescent="0.3">
      <c r="A253" s="3" t="str">
        <f>B253&amp;"--"&amp;COUNTIF($B$5:B253,B253)</f>
        <v>--216</v>
      </c>
      <c r="B253" s="3" t="str">
        <f t="shared" si="10"/>
        <v/>
      </c>
      <c r="C253" s="78">
        <v>249</v>
      </c>
      <c r="D253" s="102"/>
      <c r="E253" s="103"/>
      <c r="F253" s="102"/>
      <c r="G253" s="104"/>
      <c r="H253" s="105" t="str">
        <f t="shared" ca="1" si="12"/>
        <v/>
      </c>
      <c r="I253" s="102"/>
      <c r="J253" s="102"/>
      <c r="K253" s="102"/>
      <c r="L253" s="102"/>
      <c r="M253" s="102"/>
      <c r="N253" s="102"/>
      <c r="O253" s="102"/>
      <c r="P253" s="102"/>
      <c r="Q253" s="102"/>
      <c r="R253" s="102"/>
      <c r="S253" s="102"/>
      <c r="T253" s="106"/>
      <c r="U253" s="3" t="str">
        <f t="shared" si="11"/>
        <v>0/1</v>
      </c>
    </row>
    <row r="254" spans="1:21" ht="30" customHeight="1" x14ac:dyDescent="0.3">
      <c r="A254" s="3" t="str">
        <f>B254&amp;"--"&amp;COUNTIF($B$5:B254,B254)</f>
        <v>--217</v>
      </c>
      <c r="B254" s="3" t="str">
        <f t="shared" si="10"/>
        <v/>
      </c>
      <c r="C254" s="78">
        <v>250</v>
      </c>
      <c r="D254" s="102"/>
      <c r="E254" s="103"/>
      <c r="F254" s="102"/>
      <c r="G254" s="104"/>
      <c r="H254" s="105" t="str">
        <f t="shared" ca="1" si="12"/>
        <v/>
      </c>
      <c r="I254" s="102"/>
      <c r="J254" s="102"/>
      <c r="K254" s="102"/>
      <c r="L254" s="102"/>
      <c r="M254" s="102"/>
      <c r="N254" s="102"/>
      <c r="O254" s="102"/>
      <c r="P254" s="102"/>
      <c r="Q254" s="102"/>
      <c r="R254" s="102"/>
      <c r="S254" s="102"/>
      <c r="T254" s="106"/>
      <c r="U254" s="3" t="str">
        <f t="shared" si="11"/>
        <v>0/1</v>
      </c>
    </row>
    <row r="255" spans="1:21" ht="30" customHeight="1" x14ac:dyDescent="0.3">
      <c r="A255" s="3" t="str">
        <f>B255&amp;"--"&amp;COUNTIF($B$5:B255,B255)</f>
        <v>--218</v>
      </c>
      <c r="B255" s="3" t="str">
        <f t="shared" si="10"/>
        <v/>
      </c>
      <c r="C255" s="78">
        <v>251</v>
      </c>
      <c r="D255" s="102"/>
      <c r="E255" s="103"/>
      <c r="F255" s="102"/>
      <c r="G255" s="104"/>
      <c r="H255" s="105" t="str">
        <f t="shared" ca="1" si="12"/>
        <v/>
      </c>
      <c r="I255" s="102"/>
      <c r="J255" s="102"/>
      <c r="K255" s="102"/>
      <c r="L255" s="102"/>
      <c r="M255" s="102"/>
      <c r="N255" s="102"/>
      <c r="O255" s="102"/>
      <c r="P255" s="102"/>
      <c r="Q255" s="102"/>
      <c r="R255" s="102"/>
      <c r="S255" s="102"/>
      <c r="T255" s="106"/>
      <c r="U255" s="3" t="str">
        <f t="shared" si="11"/>
        <v>0/1</v>
      </c>
    </row>
    <row r="256" spans="1:21" ht="30" customHeight="1" x14ac:dyDescent="0.3">
      <c r="A256" s="3" t="str">
        <f>B256&amp;"--"&amp;COUNTIF($B$5:B256,B256)</f>
        <v>--219</v>
      </c>
      <c r="B256" s="3" t="str">
        <f t="shared" si="10"/>
        <v/>
      </c>
      <c r="C256" s="78">
        <v>252</v>
      </c>
      <c r="D256" s="102"/>
      <c r="E256" s="103"/>
      <c r="F256" s="102"/>
      <c r="G256" s="104"/>
      <c r="H256" s="105" t="str">
        <f t="shared" ca="1" si="12"/>
        <v/>
      </c>
      <c r="I256" s="102"/>
      <c r="J256" s="102"/>
      <c r="K256" s="102"/>
      <c r="L256" s="102"/>
      <c r="M256" s="102"/>
      <c r="N256" s="102"/>
      <c r="O256" s="102"/>
      <c r="P256" s="102"/>
      <c r="Q256" s="102"/>
      <c r="R256" s="102"/>
      <c r="S256" s="102"/>
      <c r="T256" s="106"/>
      <c r="U256" s="3" t="str">
        <f t="shared" si="11"/>
        <v>0/1</v>
      </c>
    </row>
    <row r="257" spans="1:21" ht="30" customHeight="1" x14ac:dyDescent="0.3">
      <c r="A257" s="3" t="str">
        <f>B257&amp;"--"&amp;COUNTIF($B$5:B257,B257)</f>
        <v>--220</v>
      </c>
      <c r="B257" s="3" t="str">
        <f t="shared" si="10"/>
        <v/>
      </c>
      <c r="C257" s="78">
        <v>253</v>
      </c>
      <c r="D257" s="102"/>
      <c r="E257" s="103"/>
      <c r="F257" s="102"/>
      <c r="G257" s="104"/>
      <c r="H257" s="105" t="str">
        <f t="shared" ca="1" si="12"/>
        <v/>
      </c>
      <c r="I257" s="102"/>
      <c r="J257" s="102"/>
      <c r="K257" s="102"/>
      <c r="L257" s="102"/>
      <c r="M257" s="102"/>
      <c r="N257" s="102"/>
      <c r="O257" s="102"/>
      <c r="P257" s="102"/>
      <c r="Q257" s="102"/>
      <c r="R257" s="102"/>
      <c r="S257" s="102"/>
      <c r="T257" s="106"/>
      <c r="U257" s="3" t="str">
        <f t="shared" si="11"/>
        <v>0/1</v>
      </c>
    </row>
    <row r="258" spans="1:21" ht="30" customHeight="1" x14ac:dyDescent="0.3">
      <c r="A258" s="3" t="str">
        <f>B258&amp;"--"&amp;COUNTIF($B$5:B258,B258)</f>
        <v>--221</v>
      </c>
      <c r="B258" s="3" t="str">
        <f t="shared" si="10"/>
        <v/>
      </c>
      <c r="C258" s="78">
        <v>254</v>
      </c>
      <c r="D258" s="102"/>
      <c r="E258" s="103"/>
      <c r="F258" s="102"/>
      <c r="G258" s="104"/>
      <c r="H258" s="105" t="str">
        <f t="shared" ca="1" si="12"/>
        <v/>
      </c>
      <c r="I258" s="102"/>
      <c r="J258" s="102"/>
      <c r="K258" s="102"/>
      <c r="L258" s="102"/>
      <c r="M258" s="102"/>
      <c r="N258" s="102"/>
      <c r="O258" s="102"/>
      <c r="P258" s="102"/>
      <c r="Q258" s="102"/>
      <c r="R258" s="102"/>
      <c r="S258" s="102"/>
      <c r="T258" s="106"/>
      <c r="U258" s="3" t="str">
        <f t="shared" si="11"/>
        <v>0/1</v>
      </c>
    </row>
    <row r="259" spans="1:21" ht="30" customHeight="1" x14ac:dyDescent="0.3">
      <c r="A259" s="3" t="str">
        <f>B259&amp;"--"&amp;COUNTIF($B$5:B259,B259)</f>
        <v>--222</v>
      </c>
      <c r="B259" s="3" t="str">
        <f t="shared" si="10"/>
        <v/>
      </c>
      <c r="C259" s="78">
        <v>255</v>
      </c>
      <c r="D259" s="102"/>
      <c r="E259" s="103"/>
      <c r="F259" s="102"/>
      <c r="G259" s="104"/>
      <c r="H259" s="105" t="str">
        <f t="shared" ca="1" si="12"/>
        <v/>
      </c>
      <c r="I259" s="102"/>
      <c r="J259" s="102"/>
      <c r="K259" s="102"/>
      <c r="L259" s="102"/>
      <c r="M259" s="102"/>
      <c r="N259" s="102"/>
      <c r="O259" s="102"/>
      <c r="P259" s="102"/>
      <c r="Q259" s="102"/>
      <c r="R259" s="102"/>
      <c r="S259" s="102"/>
      <c r="T259" s="106"/>
      <c r="U259" s="3" t="str">
        <f t="shared" si="11"/>
        <v>0/1</v>
      </c>
    </row>
    <row r="260" spans="1:21" ht="30" customHeight="1" x14ac:dyDescent="0.3">
      <c r="A260" s="3" t="str">
        <f>B260&amp;"--"&amp;COUNTIF($B$5:B260,B260)</f>
        <v>--223</v>
      </c>
      <c r="B260" s="3" t="str">
        <f t="shared" si="10"/>
        <v/>
      </c>
      <c r="C260" s="78">
        <v>256</v>
      </c>
      <c r="D260" s="102"/>
      <c r="E260" s="103"/>
      <c r="F260" s="102"/>
      <c r="G260" s="104"/>
      <c r="H260" s="105" t="str">
        <f t="shared" ca="1" si="12"/>
        <v/>
      </c>
      <c r="I260" s="102"/>
      <c r="J260" s="102"/>
      <c r="K260" s="102"/>
      <c r="L260" s="102"/>
      <c r="M260" s="102"/>
      <c r="N260" s="102"/>
      <c r="O260" s="102"/>
      <c r="P260" s="102"/>
      <c r="Q260" s="102"/>
      <c r="R260" s="102"/>
      <c r="S260" s="102"/>
      <c r="T260" s="106"/>
      <c r="U260" s="3" t="str">
        <f t="shared" si="11"/>
        <v>0/1</v>
      </c>
    </row>
    <row r="261" spans="1:21" ht="30" customHeight="1" x14ac:dyDescent="0.3">
      <c r="A261" s="3" t="str">
        <f>B261&amp;"--"&amp;COUNTIF($B$5:B261,B261)</f>
        <v>--224</v>
      </c>
      <c r="B261" s="3" t="str">
        <f t="shared" ref="B261:B324" si="13">IF(G261&lt;&gt;"",MONTH(G261),"")</f>
        <v/>
      </c>
      <c r="C261" s="78">
        <v>257</v>
      </c>
      <c r="D261" s="102"/>
      <c r="E261" s="103"/>
      <c r="F261" s="102"/>
      <c r="G261" s="104"/>
      <c r="H261" s="105" t="str">
        <f t="shared" ca="1" si="12"/>
        <v/>
      </c>
      <c r="I261" s="102"/>
      <c r="J261" s="102"/>
      <c r="K261" s="102"/>
      <c r="L261" s="102"/>
      <c r="M261" s="102"/>
      <c r="N261" s="102"/>
      <c r="O261" s="102"/>
      <c r="P261" s="102"/>
      <c r="Q261" s="102"/>
      <c r="R261" s="102"/>
      <c r="S261" s="102"/>
      <c r="T261" s="106"/>
      <c r="U261" s="3" t="str">
        <f t="shared" ref="U261:U324" si="14">DAY(G261)&amp;"/"&amp;MONTH(G261)</f>
        <v>0/1</v>
      </c>
    </row>
    <row r="262" spans="1:21" ht="30" customHeight="1" x14ac:dyDescent="0.3">
      <c r="A262" s="3" t="str">
        <f>B262&amp;"--"&amp;COUNTIF($B$5:B262,B262)</f>
        <v>--225</v>
      </c>
      <c r="B262" s="3" t="str">
        <f t="shared" si="13"/>
        <v/>
      </c>
      <c r="C262" s="78">
        <v>258</v>
      </c>
      <c r="D262" s="102"/>
      <c r="E262" s="103"/>
      <c r="F262" s="102"/>
      <c r="G262" s="104"/>
      <c r="H262" s="105" t="str">
        <f t="shared" ca="1" si="12"/>
        <v/>
      </c>
      <c r="I262" s="102"/>
      <c r="J262" s="102"/>
      <c r="K262" s="102"/>
      <c r="L262" s="102"/>
      <c r="M262" s="102"/>
      <c r="N262" s="102"/>
      <c r="O262" s="102"/>
      <c r="P262" s="102"/>
      <c r="Q262" s="102"/>
      <c r="R262" s="102"/>
      <c r="S262" s="102"/>
      <c r="T262" s="106"/>
      <c r="U262" s="3" t="str">
        <f t="shared" si="14"/>
        <v>0/1</v>
      </c>
    </row>
    <row r="263" spans="1:21" ht="30" customHeight="1" x14ac:dyDescent="0.3">
      <c r="A263" s="3" t="str">
        <f>B263&amp;"--"&amp;COUNTIF($B$5:B263,B263)</f>
        <v>--226</v>
      </c>
      <c r="B263" s="3" t="str">
        <f t="shared" si="13"/>
        <v/>
      </c>
      <c r="C263" s="78">
        <v>259</v>
      </c>
      <c r="D263" s="102"/>
      <c r="E263" s="103"/>
      <c r="F263" s="102"/>
      <c r="G263" s="104"/>
      <c r="H263" s="105" t="str">
        <f t="shared" ca="1" si="12"/>
        <v/>
      </c>
      <c r="I263" s="102"/>
      <c r="J263" s="102"/>
      <c r="K263" s="102"/>
      <c r="L263" s="102"/>
      <c r="M263" s="102"/>
      <c r="N263" s="102"/>
      <c r="O263" s="102"/>
      <c r="P263" s="102"/>
      <c r="Q263" s="102"/>
      <c r="R263" s="102"/>
      <c r="S263" s="102"/>
      <c r="T263" s="106"/>
      <c r="U263" s="3" t="str">
        <f t="shared" si="14"/>
        <v>0/1</v>
      </c>
    </row>
    <row r="264" spans="1:21" ht="30" customHeight="1" x14ac:dyDescent="0.3">
      <c r="A264" s="3" t="str">
        <f>B264&amp;"--"&amp;COUNTIF($B$5:B264,B264)</f>
        <v>--227</v>
      </c>
      <c r="B264" s="3" t="str">
        <f t="shared" si="13"/>
        <v/>
      </c>
      <c r="C264" s="78">
        <v>260</v>
      </c>
      <c r="D264" s="102"/>
      <c r="E264" s="103"/>
      <c r="F264" s="102"/>
      <c r="G264" s="104"/>
      <c r="H264" s="105" t="str">
        <f t="shared" ca="1" si="12"/>
        <v/>
      </c>
      <c r="I264" s="102"/>
      <c r="J264" s="102"/>
      <c r="K264" s="102"/>
      <c r="L264" s="102"/>
      <c r="M264" s="102"/>
      <c r="N264" s="102"/>
      <c r="O264" s="102"/>
      <c r="P264" s="102"/>
      <c r="Q264" s="102"/>
      <c r="R264" s="102"/>
      <c r="S264" s="102"/>
      <c r="T264" s="106"/>
      <c r="U264" s="3" t="str">
        <f t="shared" si="14"/>
        <v>0/1</v>
      </c>
    </row>
    <row r="265" spans="1:21" ht="30" customHeight="1" x14ac:dyDescent="0.3">
      <c r="A265" s="3" t="str">
        <f>B265&amp;"--"&amp;COUNTIF($B$5:B265,B265)</f>
        <v>--228</v>
      </c>
      <c r="B265" s="3" t="str">
        <f t="shared" si="13"/>
        <v/>
      </c>
      <c r="C265" s="78">
        <v>261</v>
      </c>
      <c r="D265" s="102"/>
      <c r="E265" s="103"/>
      <c r="F265" s="102"/>
      <c r="G265" s="104"/>
      <c r="H265" s="105" t="str">
        <f t="shared" ca="1" si="12"/>
        <v/>
      </c>
      <c r="I265" s="102"/>
      <c r="J265" s="102"/>
      <c r="K265" s="102"/>
      <c r="L265" s="102"/>
      <c r="M265" s="102"/>
      <c r="N265" s="102"/>
      <c r="O265" s="102"/>
      <c r="P265" s="102"/>
      <c r="Q265" s="102"/>
      <c r="R265" s="102"/>
      <c r="S265" s="102"/>
      <c r="T265" s="106"/>
      <c r="U265" s="3" t="str">
        <f t="shared" si="14"/>
        <v>0/1</v>
      </c>
    </row>
    <row r="266" spans="1:21" ht="30" customHeight="1" x14ac:dyDescent="0.3">
      <c r="A266" s="3" t="str">
        <f>B266&amp;"--"&amp;COUNTIF($B$5:B266,B266)</f>
        <v>--229</v>
      </c>
      <c r="B266" s="3" t="str">
        <f t="shared" si="13"/>
        <v/>
      </c>
      <c r="C266" s="78">
        <v>262</v>
      </c>
      <c r="D266" s="102"/>
      <c r="E266" s="103"/>
      <c r="F266" s="102"/>
      <c r="G266" s="104"/>
      <c r="H266" s="105" t="str">
        <f t="shared" ca="1" si="12"/>
        <v/>
      </c>
      <c r="I266" s="102"/>
      <c r="J266" s="102"/>
      <c r="K266" s="102"/>
      <c r="L266" s="102"/>
      <c r="M266" s="102"/>
      <c r="N266" s="102"/>
      <c r="O266" s="102"/>
      <c r="P266" s="102"/>
      <c r="Q266" s="102"/>
      <c r="R266" s="102"/>
      <c r="S266" s="102"/>
      <c r="T266" s="106"/>
      <c r="U266" s="3" t="str">
        <f t="shared" si="14"/>
        <v>0/1</v>
      </c>
    </row>
    <row r="267" spans="1:21" ht="30" customHeight="1" x14ac:dyDescent="0.3">
      <c r="A267" s="3" t="str">
        <f>B267&amp;"--"&amp;COUNTIF($B$5:B267,B267)</f>
        <v>--230</v>
      </c>
      <c r="B267" s="3" t="str">
        <f t="shared" si="13"/>
        <v/>
      </c>
      <c r="C267" s="78">
        <v>263</v>
      </c>
      <c r="D267" s="102"/>
      <c r="E267" s="103"/>
      <c r="F267" s="102"/>
      <c r="G267" s="104"/>
      <c r="H267" s="105" t="str">
        <f t="shared" ca="1" si="12"/>
        <v/>
      </c>
      <c r="I267" s="102"/>
      <c r="J267" s="102"/>
      <c r="K267" s="102"/>
      <c r="L267" s="102"/>
      <c r="M267" s="102"/>
      <c r="N267" s="102"/>
      <c r="O267" s="102"/>
      <c r="P267" s="102"/>
      <c r="Q267" s="102"/>
      <c r="R267" s="102"/>
      <c r="S267" s="102"/>
      <c r="T267" s="106"/>
      <c r="U267" s="3" t="str">
        <f t="shared" si="14"/>
        <v>0/1</v>
      </c>
    </row>
    <row r="268" spans="1:21" ht="30" customHeight="1" x14ac:dyDescent="0.3">
      <c r="A268" s="3" t="str">
        <f>B268&amp;"--"&amp;COUNTIF($B$5:B268,B268)</f>
        <v>--231</v>
      </c>
      <c r="B268" s="3" t="str">
        <f t="shared" si="13"/>
        <v/>
      </c>
      <c r="C268" s="78">
        <v>264</v>
      </c>
      <c r="D268" s="102"/>
      <c r="E268" s="103"/>
      <c r="F268" s="102"/>
      <c r="G268" s="104"/>
      <c r="H268" s="105" t="str">
        <f t="shared" ca="1" si="12"/>
        <v/>
      </c>
      <c r="I268" s="102"/>
      <c r="J268" s="102"/>
      <c r="K268" s="102"/>
      <c r="L268" s="102"/>
      <c r="M268" s="102"/>
      <c r="N268" s="102"/>
      <c r="O268" s="102"/>
      <c r="P268" s="102"/>
      <c r="Q268" s="102"/>
      <c r="R268" s="102"/>
      <c r="S268" s="102"/>
      <c r="T268" s="106"/>
      <c r="U268" s="3" t="str">
        <f t="shared" si="14"/>
        <v>0/1</v>
      </c>
    </row>
    <row r="269" spans="1:21" ht="30" customHeight="1" x14ac:dyDescent="0.3">
      <c r="A269" s="3" t="str">
        <f>B269&amp;"--"&amp;COUNTIF($B$5:B269,B269)</f>
        <v>--232</v>
      </c>
      <c r="B269" s="3" t="str">
        <f t="shared" si="13"/>
        <v/>
      </c>
      <c r="C269" s="78">
        <v>265</v>
      </c>
      <c r="D269" s="102"/>
      <c r="E269" s="103"/>
      <c r="F269" s="102"/>
      <c r="G269" s="104"/>
      <c r="H269" s="105" t="str">
        <f t="shared" ca="1" si="12"/>
        <v/>
      </c>
      <c r="I269" s="102"/>
      <c r="J269" s="102"/>
      <c r="K269" s="102"/>
      <c r="L269" s="102"/>
      <c r="M269" s="102"/>
      <c r="N269" s="102"/>
      <c r="O269" s="102"/>
      <c r="P269" s="102"/>
      <c r="Q269" s="102"/>
      <c r="R269" s="102"/>
      <c r="S269" s="102"/>
      <c r="T269" s="106"/>
      <c r="U269" s="3" t="str">
        <f t="shared" si="14"/>
        <v>0/1</v>
      </c>
    </row>
    <row r="270" spans="1:21" ht="30" customHeight="1" x14ac:dyDescent="0.3">
      <c r="A270" s="3" t="str">
        <f>B270&amp;"--"&amp;COUNTIF($B$5:B270,B270)</f>
        <v>--233</v>
      </c>
      <c r="B270" s="3" t="str">
        <f t="shared" si="13"/>
        <v/>
      </c>
      <c r="C270" s="78">
        <v>266</v>
      </c>
      <c r="D270" s="102"/>
      <c r="E270" s="103"/>
      <c r="F270" s="102"/>
      <c r="G270" s="104"/>
      <c r="H270" s="105" t="str">
        <f t="shared" ca="1" si="12"/>
        <v/>
      </c>
      <c r="I270" s="102"/>
      <c r="J270" s="102"/>
      <c r="K270" s="102"/>
      <c r="L270" s="102"/>
      <c r="M270" s="102"/>
      <c r="N270" s="102"/>
      <c r="O270" s="102"/>
      <c r="P270" s="102"/>
      <c r="Q270" s="102"/>
      <c r="R270" s="102"/>
      <c r="S270" s="102"/>
      <c r="T270" s="106"/>
      <c r="U270" s="3" t="str">
        <f t="shared" si="14"/>
        <v>0/1</v>
      </c>
    </row>
    <row r="271" spans="1:21" ht="30" customHeight="1" x14ac:dyDescent="0.3">
      <c r="A271" s="3" t="str">
        <f>B271&amp;"--"&amp;COUNTIF($B$5:B271,B271)</f>
        <v>--234</v>
      </c>
      <c r="B271" s="3" t="str">
        <f t="shared" si="13"/>
        <v/>
      </c>
      <c r="C271" s="78">
        <v>267</v>
      </c>
      <c r="D271" s="102"/>
      <c r="E271" s="103"/>
      <c r="F271" s="102"/>
      <c r="G271" s="104"/>
      <c r="H271" s="105" t="str">
        <f t="shared" ca="1" si="12"/>
        <v/>
      </c>
      <c r="I271" s="102"/>
      <c r="J271" s="102"/>
      <c r="K271" s="102"/>
      <c r="L271" s="102"/>
      <c r="M271" s="102"/>
      <c r="N271" s="102"/>
      <c r="O271" s="102"/>
      <c r="P271" s="102"/>
      <c r="Q271" s="102"/>
      <c r="R271" s="102"/>
      <c r="S271" s="102"/>
      <c r="T271" s="106"/>
      <c r="U271" s="3" t="str">
        <f t="shared" si="14"/>
        <v>0/1</v>
      </c>
    </row>
    <row r="272" spans="1:21" ht="30" customHeight="1" x14ac:dyDescent="0.3">
      <c r="A272" s="3" t="str">
        <f>B272&amp;"--"&amp;COUNTIF($B$5:B272,B272)</f>
        <v>--235</v>
      </c>
      <c r="B272" s="3" t="str">
        <f t="shared" si="13"/>
        <v/>
      </c>
      <c r="C272" s="78">
        <v>268</v>
      </c>
      <c r="D272" s="102"/>
      <c r="E272" s="103"/>
      <c r="F272" s="102"/>
      <c r="G272" s="104"/>
      <c r="H272" s="105" t="str">
        <f t="shared" ca="1" si="12"/>
        <v/>
      </c>
      <c r="I272" s="102"/>
      <c r="J272" s="102"/>
      <c r="K272" s="102"/>
      <c r="L272" s="102"/>
      <c r="M272" s="102"/>
      <c r="N272" s="102"/>
      <c r="O272" s="102"/>
      <c r="P272" s="102"/>
      <c r="Q272" s="102"/>
      <c r="R272" s="102"/>
      <c r="S272" s="102"/>
      <c r="T272" s="106"/>
      <c r="U272" s="3" t="str">
        <f t="shared" si="14"/>
        <v>0/1</v>
      </c>
    </row>
    <row r="273" spans="1:21" ht="30" customHeight="1" x14ac:dyDescent="0.3">
      <c r="A273" s="3" t="str">
        <f>B273&amp;"--"&amp;COUNTIF($B$5:B273,B273)</f>
        <v>--236</v>
      </c>
      <c r="B273" s="3" t="str">
        <f t="shared" si="13"/>
        <v/>
      </c>
      <c r="C273" s="78">
        <v>269</v>
      </c>
      <c r="D273" s="102"/>
      <c r="E273" s="103"/>
      <c r="F273" s="102"/>
      <c r="G273" s="104"/>
      <c r="H273" s="105" t="str">
        <f t="shared" ca="1" si="12"/>
        <v/>
      </c>
      <c r="I273" s="102"/>
      <c r="J273" s="102"/>
      <c r="K273" s="102"/>
      <c r="L273" s="102"/>
      <c r="M273" s="102"/>
      <c r="N273" s="102"/>
      <c r="O273" s="102"/>
      <c r="P273" s="102"/>
      <c r="Q273" s="102"/>
      <c r="R273" s="102"/>
      <c r="S273" s="102"/>
      <c r="T273" s="106"/>
      <c r="U273" s="3" t="str">
        <f t="shared" si="14"/>
        <v>0/1</v>
      </c>
    </row>
    <row r="274" spans="1:21" ht="30" customHeight="1" x14ac:dyDescent="0.3">
      <c r="A274" s="3" t="str">
        <f>B274&amp;"--"&amp;COUNTIF($B$5:B274,B274)</f>
        <v>--237</v>
      </c>
      <c r="B274" s="3" t="str">
        <f t="shared" si="13"/>
        <v/>
      </c>
      <c r="C274" s="78">
        <v>270</v>
      </c>
      <c r="D274" s="102"/>
      <c r="E274" s="103"/>
      <c r="F274" s="102"/>
      <c r="G274" s="104"/>
      <c r="H274" s="105" t="str">
        <f t="shared" ca="1" si="12"/>
        <v/>
      </c>
      <c r="I274" s="102"/>
      <c r="J274" s="102"/>
      <c r="K274" s="102"/>
      <c r="L274" s="102"/>
      <c r="M274" s="102"/>
      <c r="N274" s="102"/>
      <c r="O274" s="102"/>
      <c r="P274" s="102"/>
      <c r="Q274" s="102"/>
      <c r="R274" s="102"/>
      <c r="S274" s="102"/>
      <c r="T274" s="106"/>
      <c r="U274" s="3" t="str">
        <f t="shared" si="14"/>
        <v>0/1</v>
      </c>
    </row>
    <row r="275" spans="1:21" ht="30" customHeight="1" x14ac:dyDescent="0.3">
      <c r="A275" s="3" t="str">
        <f>B275&amp;"--"&amp;COUNTIF($B$5:B275,B275)</f>
        <v>--238</v>
      </c>
      <c r="B275" s="3" t="str">
        <f t="shared" si="13"/>
        <v/>
      </c>
      <c r="C275" s="78">
        <v>271</v>
      </c>
      <c r="D275" s="102"/>
      <c r="E275" s="103"/>
      <c r="F275" s="102"/>
      <c r="G275" s="104"/>
      <c r="H275" s="105" t="str">
        <f t="shared" ca="1" si="12"/>
        <v/>
      </c>
      <c r="I275" s="102"/>
      <c r="J275" s="102"/>
      <c r="K275" s="102"/>
      <c r="L275" s="102"/>
      <c r="M275" s="102"/>
      <c r="N275" s="102"/>
      <c r="O275" s="102"/>
      <c r="P275" s="102"/>
      <c r="Q275" s="102"/>
      <c r="R275" s="102"/>
      <c r="S275" s="102"/>
      <c r="T275" s="106"/>
      <c r="U275" s="3" t="str">
        <f t="shared" si="14"/>
        <v>0/1</v>
      </c>
    </row>
    <row r="276" spans="1:21" ht="30" customHeight="1" x14ac:dyDescent="0.3">
      <c r="A276" s="3" t="str">
        <f>B276&amp;"--"&amp;COUNTIF($B$5:B276,B276)</f>
        <v>--239</v>
      </c>
      <c r="B276" s="3" t="str">
        <f t="shared" si="13"/>
        <v/>
      </c>
      <c r="C276" s="78">
        <v>272</v>
      </c>
      <c r="D276" s="102"/>
      <c r="E276" s="103"/>
      <c r="F276" s="102"/>
      <c r="G276" s="104"/>
      <c r="H276" s="105" t="str">
        <f t="shared" ca="1" si="12"/>
        <v/>
      </c>
      <c r="I276" s="102"/>
      <c r="J276" s="102"/>
      <c r="K276" s="102"/>
      <c r="L276" s="102"/>
      <c r="M276" s="102"/>
      <c r="N276" s="102"/>
      <c r="O276" s="102"/>
      <c r="P276" s="102"/>
      <c r="Q276" s="102"/>
      <c r="R276" s="102"/>
      <c r="S276" s="102"/>
      <c r="T276" s="106"/>
      <c r="U276" s="3" t="str">
        <f t="shared" si="14"/>
        <v>0/1</v>
      </c>
    </row>
    <row r="277" spans="1:21" ht="30" customHeight="1" x14ac:dyDescent="0.3">
      <c r="A277" s="3" t="str">
        <f>B277&amp;"--"&amp;COUNTIF($B$5:B277,B277)</f>
        <v>--240</v>
      </c>
      <c r="B277" s="3" t="str">
        <f t="shared" si="13"/>
        <v/>
      </c>
      <c r="C277" s="78">
        <v>273</v>
      </c>
      <c r="D277" s="102"/>
      <c r="E277" s="103"/>
      <c r="F277" s="102"/>
      <c r="G277" s="104"/>
      <c r="H277" s="105" t="str">
        <f t="shared" ca="1" si="12"/>
        <v/>
      </c>
      <c r="I277" s="102"/>
      <c r="J277" s="102"/>
      <c r="K277" s="102"/>
      <c r="L277" s="102"/>
      <c r="M277" s="102"/>
      <c r="N277" s="102"/>
      <c r="O277" s="102"/>
      <c r="P277" s="102"/>
      <c r="Q277" s="102"/>
      <c r="R277" s="102"/>
      <c r="S277" s="102"/>
      <c r="T277" s="106"/>
      <c r="U277" s="3" t="str">
        <f t="shared" si="14"/>
        <v>0/1</v>
      </c>
    </row>
    <row r="278" spans="1:21" ht="30" customHeight="1" x14ac:dyDescent="0.3">
      <c r="A278" s="3" t="str">
        <f>B278&amp;"--"&amp;COUNTIF($B$5:B278,B278)</f>
        <v>--241</v>
      </c>
      <c r="B278" s="3" t="str">
        <f t="shared" si="13"/>
        <v/>
      </c>
      <c r="C278" s="78">
        <v>274</v>
      </c>
      <c r="D278" s="102"/>
      <c r="E278" s="103"/>
      <c r="F278" s="102"/>
      <c r="G278" s="104"/>
      <c r="H278" s="105" t="str">
        <f t="shared" ca="1" si="12"/>
        <v/>
      </c>
      <c r="I278" s="102"/>
      <c r="J278" s="102"/>
      <c r="K278" s="102"/>
      <c r="L278" s="102"/>
      <c r="M278" s="102"/>
      <c r="N278" s="102"/>
      <c r="O278" s="102"/>
      <c r="P278" s="102"/>
      <c r="Q278" s="102"/>
      <c r="R278" s="102"/>
      <c r="S278" s="102"/>
      <c r="T278" s="106"/>
      <c r="U278" s="3" t="str">
        <f t="shared" si="14"/>
        <v>0/1</v>
      </c>
    </row>
    <row r="279" spans="1:21" ht="30" customHeight="1" x14ac:dyDescent="0.3">
      <c r="A279" s="3" t="str">
        <f>B279&amp;"--"&amp;COUNTIF($B$5:B279,B279)</f>
        <v>--242</v>
      </c>
      <c r="B279" s="3" t="str">
        <f t="shared" si="13"/>
        <v/>
      </c>
      <c r="C279" s="78">
        <v>275</v>
      </c>
      <c r="D279" s="102"/>
      <c r="E279" s="103"/>
      <c r="F279" s="102"/>
      <c r="G279" s="104"/>
      <c r="H279" s="105" t="str">
        <f t="shared" ca="1" si="12"/>
        <v/>
      </c>
      <c r="I279" s="102"/>
      <c r="J279" s="102"/>
      <c r="K279" s="102"/>
      <c r="L279" s="102"/>
      <c r="M279" s="102"/>
      <c r="N279" s="102"/>
      <c r="O279" s="102"/>
      <c r="P279" s="102"/>
      <c r="Q279" s="102"/>
      <c r="R279" s="102"/>
      <c r="S279" s="102"/>
      <c r="T279" s="106"/>
      <c r="U279" s="3" t="str">
        <f t="shared" si="14"/>
        <v>0/1</v>
      </c>
    </row>
    <row r="280" spans="1:21" ht="30" customHeight="1" x14ac:dyDescent="0.3">
      <c r="A280" s="3" t="str">
        <f>B280&amp;"--"&amp;COUNTIF($B$5:B280,B280)</f>
        <v>--243</v>
      </c>
      <c r="B280" s="3" t="str">
        <f t="shared" si="13"/>
        <v/>
      </c>
      <c r="C280" s="78">
        <v>276</v>
      </c>
      <c r="D280" s="102"/>
      <c r="E280" s="103"/>
      <c r="F280" s="102"/>
      <c r="G280" s="104"/>
      <c r="H280" s="105" t="str">
        <f t="shared" ca="1" si="12"/>
        <v/>
      </c>
      <c r="I280" s="102"/>
      <c r="J280" s="102"/>
      <c r="K280" s="102"/>
      <c r="L280" s="102"/>
      <c r="M280" s="102"/>
      <c r="N280" s="102"/>
      <c r="O280" s="102"/>
      <c r="P280" s="102"/>
      <c r="Q280" s="102"/>
      <c r="R280" s="102"/>
      <c r="S280" s="102"/>
      <c r="T280" s="106"/>
      <c r="U280" s="3" t="str">
        <f t="shared" si="14"/>
        <v>0/1</v>
      </c>
    </row>
    <row r="281" spans="1:21" ht="30" customHeight="1" x14ac:dyDescent="0.3">
      <c r="A281" s="3" t="str">
        <f>B281&amp;"--"&amp;COUNTIF($B$5:B281,B281)</f>
        <v>--244</v>
      </c>
      <c r="B281" s="3" t="str">
        <f t="shared" si="13"/>
        <v/>
      </c>
      <c r="C281" s="78">
        <v>277</v>
      </c>
      <c r="D281" s="102"/>
      <c r="E281" s="103"/>
      <c r="F281" s="102"/>
      <c r="G281" s="104"/>
      <c r="H281" s="105" t="str">
        <f t="shared" ca="1" si="12"/>
        <v/>
      </c>
      <c r="I281" s="102"/>
      <c r="J281" s="102"/>
      <c r="K281" s="102"/>
      <c r="L281" s="102"/>
      <c r="M281" s="102"/>
      <c r="N281" s="102"/>
      <c r="O281" s="102"/>
      <c r="P281" s="102"/>
      <c r="Q281" s="102"/>
      <c r="R281" s="102"/>
      <c r="S281" s="102"/>
      <c r="T281" s="106"/>
      <c r="U281" s="3" t="str">
        <f t="shared" si="14"/>
        <v>0/1</v>
      </c>
    </row>
    <row r="282" spans="1:21" ht="30" customHeight="1" x14ac:dyDescent="0.3">
      <c r="A282" s="3" t="str">
        <f>B282&amp;"--"&amp;COUNTIF($B$5:B282,B282)</f>
        <v>--245</v>
      </c>
      <c r="B282" s="3" t="str">
        <f t="shared" si="13"/>
        <v/>
      </c>
      <c r="C282" s="78">
        <v>278</v>
      </c>
      <c r="D282" s="102"/>
      <c r="E282" s="103"/>
      <c r="F282" s="102"/>
      <c r="G282" s="104"/>
      <c r="H282" s="105" t="str">
        <f t="shared" ca="1" si="12"/>
        <v/>
      </c>
      <c r="I282" s="102"/>
      <c r="J282" s="102"/>
      <c r="K282" s="102"/>
      <c r="L282" s="102"/>
      <c r="M282" s="102"/>
      <c r="N282" s="102"/>
      <c r="O282" s="102"/>
      <c r="P282" s="102"/>
      <c r="Q282" s="102"/>
      <c r="R282" s="102"/>
      <c r="S282" s="102"/>
      <c r="T282" s="106"/>
      <c r="U282" s="3" t="str">
        <f t="shared" si="14"/>
        <v>0/1</v>
      </c>
    </row>
    <row r="283" spans="1:21" ht="30" customHeight="1" x14ac:dyDescent="0.3">
      <c r="A283" s="3" t="str">
        <f>B283&amp;"--"&amp;COUNTIF($B$5:B283,B283)</f>
        <v>--246</v>
      </c>
      <c r="B283" s="3" t="str">
        <f t="shared" si="13"/>
        <v/>
      </c>
      <c r="C283" s="78">
        <v>279</v>
      </c>
      <c r="D283" s="102"/>
      <c r="E283" s="103"/>
      <c r="F283" s="102"/>
      <c r="G283" s="104"/>
      <c r="H283" s="105" t="str">
        <f t="shared" ca="1" si="12"/>
        <v/>
      </c>
      <c r="I283" s="102"/>
      <c r="J283" s="102"/>
      <c r="K283" s="102"/>
      <c r="L283" s="102"/>
      <c r="M283" s="102"/>
      <c r="N283" s="102"/>
      <c r="O283" s="102"/>
      <c r="P283" s="102"/>
      <c r="Q283" s="102"/>
      <c r="R283" s="102"/>
      <c r="S283" s="102"/>
      <c r="T283" s="106"/>
      <c r="U283" s="3" t="str">
        <f t="shared" si="14"/>
        <v>0/1</v>
      </c>
    </row>
    <row r="284" spans="1:21" ht="30" customHeight="1" x14ac:dyDescent="0.3">
      <c r="A284" s="3" t="str">
        <f>B284&amp;"--"&amp;COUNTIF($B$5:B284,B284)</f>
        <v>--247</v>
      </c>
      <c r="B284" s="3" t="str">
        <f t="shared" si="13"/>
        <v/>
      </c>
      <c r="C284" s="78">
        <v>280</v>
      </c>
      <c r="D284" s="102"/>
      <c r="E284" s="103"/>
      <c r="F284" s="102"/>
      <c r="G284" s="104"/>
      <c r="H284" s="105" t="str">
        <f t="shared" ca="1" si="12"/>
        <v/>
      </c>
      <c r="I284" s="102"/>
      <c r="J284" s="102"/>
      <c r="K284" s="102"/>
      <c r="L284" s="102"/>
      <c r="M284" s="102"/>
      <c r="N284" s="102"/>
      <c r="O284" s="102"/>
      <c r="P284" s="102"/>
      <c r="Q284" s="102"/>
      <c r="R284" s="102"/>
      <c r="S284" s="102"/>
      <c r="T284" s="106"/>
      <c r="U284" s="3" t="str">
        <f t="shared" si="14"/>
        <v>0/1</v>
      </c>
    </row>
    <row r="285" spans="1:21" ht="30" customHeight="1" x14ac:dyDescent="0.3">
      <c r="A285" s="3" t="str">
        <f>B285&amp;"--"&amp;COUNTIF($B$5:B285,B285)</f>
        <v>--248</v>
      </c>
      <c r="B285" s="3" t="str">
        <f t="shared" si="13"/>
        <v/>
      </c>
      <c r="C285" s="78">
        <v>281</v>
      </c>
      <c r="D285" s="102"/>
      <c r="E285" s="103"/>
      <c r="F285" s="102"/>
      <c r="G285" s="104"/>
      <c r="H285" s="105" t="str">
        <f t="shared" ca="1" si="12"/>
        <v/>
      </c>
      <c r="I285" s="102"/>
      <c r="J285" s="102"/>
      <c r="K285" s="102"/>
      <c r="L285" s="102"/>
      <c r="M285" s="102"/>
      <c r="N285" s="102"/>
      <c r="O285" s="102"/>
      <c r="P285" s="102"/>
      <c r="Q285" s="102"/>
      <c r="R285" s="102"/>
      <c r="S285" s="102"/>
      <c r="T285" s="106"/>
      <c r="U285" s="3" t="str">
        <f t="shared" si="14"/>
        <v>0/1</v>
      </c>
    </row>
    <row r="286" spans="1:21" ht="30" customHeight="1" x14ac:dyDescent="0.3">
      <c r="A286" s="3" t="str">
        <f>B286&amp;"--"&amp;COUNTIF($B$5:B286,B286)</f>
        <v>--249</v>
      </c>
      <c r="B286" s="3" t="str">
        <f t="shared" si="13"/>
        <v/>
      </c>
      <c r="C286" s="78">
        <v>282</v>
      </c>
      <c r="D286" s="102"/>
      <c r="E286" s="103"/>
      <c r="F286" s="102"/>
      <c r="G286" s="104"/>
      <c r="H286" s="105" t="str">
        <f t="shared" ca="1" si="12"/>
        <v/>
      </c>
      <c r="I286" s="102"/>
      <c r="J286" s="102"/>
      <c r="K286" s="102"/>
      <c r="L286" s="102"/>
      <c r="M286" s="102"/>
      <c r="N286" s="102"/>
      <c r="O286" s="102"/>
      <c r="P286" s="102"/>
      <c r="Q286" s="102"/>
      <c r="R286" s="102"/>
      <c r="S286" s="102"/>
      <c r="T286" s="106"/>
      <c r="U286" s="3" t="str">
        <f t="shared" si="14"/>
        <v>0/1</v>
      </c>
    </row>
    <row r="287" spans="1:21" ht="30" customHeight="1" x14ac:dyDescent="0.3">
      <c r="A287" s="3" t="str">
        <f>B287&amp;"--"&amp;COUNTIF($B$5:B287,B287)</f>
        <v>--250</v>
      </c>
      <c r="B287" s="3" t="str">
        <f t="shared" si="13"/>
        <v/>
      </c>
      <c r="C287" s="78">
        <v>283</v>
      </c>
      <c r="D287" s="102"/>
      <c r="E287" s="103"/>
      <c r="F287" s="102"/>
      <c r="G287" s="104"/>
      <c r="H287" s="105" t="str">
        <f t="shared" ca="1" si="12"/>
        <v/>
      </c>
      <c r="I287" s="102"/>
      <c r="J287" s="102"/>
      <c r="K287" s="102"/>
      <c r="L287" s="102"/>
      <c r="M287" s="102"/>
      <c r="N287" s="102"/>
      <c r="O287" s="102"/>
      <c r="P287" s="102"/>
      <c r="Q287" s="102"/>
      <c r="R287" s="102"/>
      <c r="S287" s="102"/>
      <c r="T287" s="106"/>
      <c r="U287" s="3" t="str">
        <f t="shared" si="14"/>
        <v>0/1</v>
      </c>
    </row>
    <row r="288" spans="1:21" ht="30" customHeight="1" x14ac:dyDescent="0.3">
      <c r="A288" s="3" t="str">
        <f>B288&amp;"--"&amp;COUNTIF($B$5:B288,B288)</f>
        <v>--251</v>
      </c>
      <c r="B288" s="3" t="str">
        <f t="shared" si="13"/>
        <v/>
      </c>
      <c r="C288" s="78">
        <v>284</v>
      </c>
      <c r="D288" s="102"/>
      <c r="E288" s="103"/>
      <c r="F288" s="102"/>
      <c r="G288" s="104"/>
      <c r="H288" s="105" t="str">
        <f t="shared" ref="H288:H351" ca="1" si="15">IF(G288,DATEDIF(G288,TODAY(),"Y"),"")</f>
        <v/>
      </c>
      <c r="I288" s="102"/>
      <c r="J288" s="102"/>
      <c r="K288" s="102"/>
      <c r="L288" s="102"/>
      <c r="M288" s="102"/>
      <c r="N288" s="102"/>
      <c r="O288" s="102"/>
      <c r="P288" s="102"/>
      <c r="Q288" s="102"/>
      <c r="R288" s="102"/>
      <c r="S288" s="102"/>
      <c r="T288" s="106"/>
      <c r="U288" s="3" t="str">
        <f t="shared" si="14"/>
        <v>0/1</v>
      </c>
    </row>
    <row r="289" spans="1:21" ht="30" customHeight="1" x14ac:dyDescent="0.3">
      <c r="A289" s="3" t="str">
        <f>B289&amp;"--"&amp;COUNTIF($B$5:B289,B289)</f>
        <v>--252</v>
      </c>
      <c r="B289" s="3" t="str">
        <f t="shared" si="13"/>
        <v/>
      </c>
      <c r="C289" s="78">
        <v>285</v>
      </c>
      <c r="D289" s="102"/>
      <c r="E289" s="103"/>
      <c r="F289" s="102"/>
      <c r="G289" s="104"/>
      <c r="H289" s="105" t="str">
        <f t="shared" ca="1" si="15"/>
        <v/>
      </c>
      <c r="I289" s="102"/>
      <c r="J289" s="102"/>
      <c r="K289" s="102"/>
      <c r="L289" s="102"/>
      <c r="M289" s="102"/>
      <c r="N289" s="102"/>
      <c r="O289" s="102"/>
      <c r="P289" s="102"/>
      <c r="Q289" s="102"/>
      <c r="R289" s="102"/>
      <c r="S289" s="102"/>
      <c r="T289" s="106"/>
      <c r="U289" s="3" t="str">
        <f t="shared" si="14"/>
        <v>0/1</v>
      </c>
    </row>
    <row r="290" spans="1:21" ht="30" customHeight="1" x14ac:dyDescent="0.3">
      <c r="A290" s="3" t="str">
        <f>B290&amp;"--"&amp;COUNTIF($B$5:B290,B290)</f>
        <v>--253</v>
      </c>
      <c r="B290" s="3" t="str">
        <f t="shared" si="13"/>
        <v/>
      </c>
      <c r="C290" s="78">
        <v>286</v>
      </c>
      <c r="D290" s="102"/>
      <c r="E290" s="103"/>
      <c r="F290" s="102"/>
      <c r="G290" s="104"/>
      <c r="H290" s="105" t="str">
        <f t="shared" ca="1" si="15"/>
        <v/>
      </c>
      <c r="I290" s="102"/>
      <c r="J290" s="102"/>
      <c r="K290" s="102"/>
      <c r="L290" s="102"/>
      <c r="M290" s="102"/>
      <c r="N290" s="102"/>
      <c r="O290" s="102"/>
      <c r="P290" s="102"/>
      <c r="Q290" s="102"/>
      <c r="R290" s="102"/>
      <c r="S290" s="102"/>
      <c r="T290" s="106"/>
      <c r="U290" s="3" t="str">
        <f t="shared" si="14"/>
        <v>0/1</v>
      </c>
    </row>
    <row r="291" spans="1:21" ht="30" customHeight="1" x14ac:dyDescent="0.3">
      <c r="A291" s="3" t="str">
        <f>B291&amp;"--"&amp;COUNTIF($B$5:B291,B291)</f>
        <v>--254</v>
      </c>
      <c r="B291" s="3" t="str">
        <f t="shared" si="13"/>
        <v/>
      </c>
      <c r="C291" s="78">
        <v>287</v>
      </c>
      <c r="D291" s="102"/>
      <c r="E291" s="103"/>
      <c r="F291" s="102"/>
      <c r="G291" s="104"/>
      <c r="H291" s="105" t="str">
        <f t="shared" ca="1" si="15"/>
        <v/>
      </c>
      <c r="I291" s="102"/>
      <c r="J291" s="102"/>
      <c r="K291" s="102"/>
      <c r="L291" s="102"/>
      <c r="M291" s="102"/>
      <c r="N291" s="102"/>
      <c r="O291" s="102"/>
      <c r="P291" s="102"/>
      <c r="Q291" s="102"/>
      <c r="R291" s="102"/>
      <c r="S291" s="102"/>
      <c r="T291" s="106"/>
      <c r="U291" s="3" t="str">
        <f t="shared" si="14"/>
        <v>0/1</v>
      </c>
    </row>
    <row r="292" spans="1:21" ht="30" customHeight="1" x14ac:dyDescent="0.3">
      <c r="A292" s="3" t="str">
        <f>B292&amp;"--"&amp;COUNTIF($B$5:B292,B292)</f>
        <v>--255</v>
      </c>
      <c r="B292" s="3" t="str">
        <f t="shared" si="13"/>
        <v/>
      </c>
      <c r="C292" s="78">
        <v>288</v>
      </c>
      <c r="D292" s="102"/>
      <c r="E292" s="103"/>
      <c r="F292" s="102"/>
      <c r="G292" s="104"/>
      <c r="H292" s="105" t="str">
        <f t="shared" ca="1" si="15"/>
        <v/>
      </c>
      <c r="I292" s="102"/>
      <c r="J292" s="102"/>
      <c r="K292" s="102"/>
      <c r="L292" s="102"/>
      <c r="M292" s="102"/>
      <c r="N292" s="102"/>
      <c r="O292" s="102"/>
      <c r="P292" s="102"/>
      <c r="Q292" s="102"/>
      <c r="R292" s="102"/>
      <c r="S292" s="102"/>
      <c r="T292" s="106"/>
      <c r="U292" s="3" t="str">
        <f t="shared" si="14"/>
        <v>0/1</v>
      </c>
    </row>
    <row r="293" spans="1:21" ht="30" customHeight="1" x14ac:dyDescent="0.3">
      <c r="A293" s="3" t="str">
        <f>B293&amp;"--"&amp;COUNTIF($B$5:B293,B293)</f>
        <v>--256</v>
      </c>
      <c r="B293" s="3" t="str">
        <f t="shared" si="13"/>
        <v/>
      </c>
      <c r="C293" s="78">
        <v>289</v>
      </c>
      <c r="D293" s="102"/>
      <c r="E293" s="103"/>
      <c r="F293" s="102"/>
      <c r="G293" s="104"/>
      <c r="H293" s="105" t="str">
        <f t="shared" ca="1" si="15"/>
        <v/>
      </c>
      <c r="I293" s="102"/>
      <c r="J293" s="102"/>
      <c r="K293" s="102"/>
      <c r="L293" s="102"/>
      <c r="M293" s="102"/>
      <c r="N293" s="102"/>
      <c r="O293" s="102"/>
      <c r="P293" s="102"/>
      <c r="Q293" s="102"/>
      <c r="R293" s="102"/>
      <c r="S293" s="102"/>
      <c r="T293" s="106"/>
      <c r="U293" s="3" t="str">
        <f t="shared" si="14"/>
        <v>0/1</v>
      </c>
    </row>
    <row r="294" spans="1:21" ht="30" customHeight="1" x14ac:dyDescent="0.3">
      <c r="A294" s="3" t="str">
        <f>B294&amp;"--"&amp;COUNTIF($B$5:B294,B294)</f>
        <v>--257</v>
      </c>
      <c r="B294" s="3" t="str">
        <f t="shared" si="13"/>
        <v/>
      </c>
      <c r="C294" s="78">
        <v>290</v>
      </c>
      <c r="D294" s="102"/>
      <c r="E294" s="103"/>
      <c r="F294" s="102"/>
      <c r="G294" s="104"/>
      <c r="H294" s="105" t="str">
        <f t="shared" ca="1" si="15"/>
        <v/>
      </c>
      <c r="I294" s="102"/>
      <c r="J294" s="102"/>
      <c r="K294" s="102"/>
      <c r="L294" s="102"/>
      <c r="M294" s="102"/>
      <c r="N294" s="102"/>
      <c r="O294" s="102"/>
      <c r="P294" s="102"/>
      <c r="Q294" s="102"/>
      <c r="R294" s="102"/>
      <c r="S294" s="102"/>
      <c r="T294" s="106"/>
      <c r="U294" s="3" t="str">
        <f t="shared" si="14"/>
        <v>0/1</v>
      </c>
    </row>
    <row r="295" spans="1:21" ht="30" customHeight="1" x14ac:dyDescent="0.3">
      <c r="A295" s="3" t="str">
        <f>B295&amp;"--"&amp;COUNTIF($B$5:B295,B295)</f>
        <v>--258</v>
      </c>
      <c r="B295" s="3" t="str">
        <f t="shared" si="13"/>
        <v/>
      </c>
      <c r="C295" s="78">
        <v>291</v>
      </c>
      <c r="D295" s="102"/>
      <c r="E295" s="103"/>
      <c r="F295" s="102"/>
      <c r="G295" s="104"/>
      <c r="H295" s="105" t="str">
        <f t="shared" ca="1" si="15"/>
        <v/>
      </c>
      <c r="I295" s="102"/>
      <c r="J295" s="102"/>
      <c r="K295" s="102"/>
      <c r="L295" s="102"/>
      <c r="M295" s="102"/>
      <c r="N295" s="102"/>
      <c r="O295" s="102"/>
      <c r="P295" s="102"/>
      <c r="Q295" s="102"/>
      <c r="R295" s="102"/>
      <c r="S295" s="102"/>
      <c r="T295" s="106"/>
      <c r="U295" s="3" t="str">
        <f t="shared" si="14"/>
        <v>0/1</v>
      </c>
    </row>
    <row r="296" spans="1:21" ht="30" customHeight="1" x14ac:dyDescent="0.3">
      <c r="A296" s="3" t="str">
        <f>B296&amp;"--"&amp;COUNTIF($B$5:B296,B296)</f>
        <v>--259</v>
      </c>
      <c r="B296" s="3" t="str">
        <f t="shared" si="13"/>
        <v/>
      </c>
      <c r="C296" s="78">
        <v>292</v>
      </c>
      <c r="D296" s="102"/>
      <c r="E296" s="103"/>
      <c r="F296" s="102"/>
      <c r="G296" s="104"/>
      <c r="H296" s="105" t="str">
        <f t="shared" ca="1" si="15"/>
        <v/>
      </c>
      <c r="I296" s="102"/>
      <c r="J296" s="102"/>
      <c r="K296" s="102"/>
      <c r="L296" s="102"/>
      <c r="M296" s="102"/>
      <c r="N296" s="102"/>
      <c r="O296" s="102"/>
      <c r="P296" s="102"/>
      <c r="Q296" s="102"/>
      <c r="R296" s="102"/>
      <c r="S296" s="102"/>
      <c r="T296" s="106"/>
      <c r="U296" s="3" t="str">
        <f t="shared" si="14"/>
        <v>0/1</v>
      </c>
    </row>
    <row r="297" spans="1:21" ht="30" customHeight="1" x14ac:dyDescent="0.3">
      <c r="A297" s="3" t="str">
        <f>B297&amp;"--"&amp;COUNTIF($B$5:B297,B297)</f>
        <v>--260</v>
      </c>
      <c r="B297" s="3" t="str">
        <f t="shared" si="13"/>
        <v/>
      </c>
      <c r="C297" s="78">
        <v>293</v>
      </c>
      <c r="D297" s="102"/>
      <c r="E297" s="103"/>
      <c r="F297" s="102"/>
      <c r="G297" s="104"/>
      <c r="H297" s="105" t="str">
        <f t="shared" ca="1" si="15"/>
        <v/>
      </c>
      <c r="I297" s="102"/>
      <c r="J297" s="102"/>
      <c r="K297" s="102"/>
      <c r="L297" s="102"/>
      <c r="M297" s="102"/>
      <c r="N297" s="102"/>
      <c r="O297" s="102"/>
      <c r="P297" s="102"/>
      <c r="Q297" s="102"/>
      <c r="R297" s="102"/>
      <c r="S297" s="102"/>
      <c r="T297" s="106"/>
      <c r="U297" s="3" t="str">
        <f t="shared" si="14"/>
        <v>0/1</v>
      </c>
    </row>
    <row r="298" spans="1:21" ht="30" customHeight="1" x14ac:dyDescent="0.3">
      <c r="A298" s="3" t="str">
        <f>B298&amp;"--"&amp;COUNTIF($B$5:B298,B298)</f>
        <v>--261</v>
      </c>
      <c r="B298" s="3" t="str">
        <f t="shared" si="13"/>
        <v/>
      </c>
      <c r="C298" s="78">
        <v>294</v>
      </c>
      <c r="D298" s="102"/>
      <c r="E298" s="103"/>
      <c r="F298" s="102"/>
      <c r="G298" s="104"/>
      <c r="H298" s="105" t="str">
        <f t="shared" ca="1" si="15"/>
        <v/>
      </c>
      <c r="I298" s="102"/>
      <c r="J298" s="102"/>
      <c r="K298" s="102"/>
      <c r="L298" s="102"/>
      <c r="M298" s="102"/>
      <c r="N298" s="102"/>
      <c r="O298" s="102"/>
      <c r="P298" s="102"/>
      <c r="Q298" s="102"/>
      <c r="R298" s="102"/>
      <c r="S298" s="102"/>
      <c r="T298" s="106"/>
      <c r="U298" s="3" t="str">
        <f t="shared" si="14"/>
        <v>0/1</v>
      </c>
    </row>
    <row r="299" spans="1:21" ht="30" customHeight="1" x14ac:dyDescent="0.3">
      <c r="A299" s="3" t="str">
        <f>B299&amp;"--"&amp;COUNTIF($B$5:B299,B299)</f>
        <v>--262</v>
      </c>
      <c r="B299" s="3" t="str">
        <f t="shared" si="13"/>
        <v/>
      </c>
      <c r="C299" s="78">
        <v>295</v>
      </c>
      <c r="D299" s="102"/>
      <c r="E299" s="103"/>
      <c r="F299" s="102"/>
      <c r="G299" s="104"/>
      <c r="H299" s="105" t="str">
        <f t="shared" ca="1" si="15"/>
        <v/>
      </c>
      <c r="I299" s="102"/>
      <c r="J299" s="102"/>
      <c r="K299" s="102"/>
      <c r="L299" s="102"/>
      <c r="M299" s="102"/>
      <c r="N299" s="102"/>
      <c r="O299" s="102"/>
      <c r="P299" s="102"/>
      <c r="Q299" s="102"/>
      <c r="R299" s="102"/>
      <c r="S299" s="102"/>
      <c r="T299" s="106"/>
      <c r="U299" s="3" t="str">
        <f t="shared" si="14"/>
        <v>0/1</v>
      </c>
    </row>
    <row r="300" spans="1:21" ht="30" customHeight="1" x14ac:dyDescent="0.3">
      <c r="A300" s="3" t="str">
        <f>B300&amp;"--"&amp;COUNTIF($B$5:B300,B300)</f>
        <v>--263</v>
      </c>
      <c r="B300" s="3" t="str">
        <f t="shared" si="13"/>
        <v/>
      </c>
      <c r="C300" s="78">
        <v>296</v>
      </c>
      <c r="D300" s="102"/>
      <c r="E300" s="103"/>
      <c r="F300" s="102"/>
      <c r="G300" s="104"/>
      <c r="H300" s="105" t="str">
        <f t="shared" ca="1" si="15"/>
        <v/>
      </c>
      <c r="I300" s="102"/>
      <c r="J300" s="102"/>
      <c r="K300" s="102"/>
      <c r="L300" s="102"/>
      <c r="M300" s="102"/>
      <c r="N300" s="102"/>
      <c r="O300" s="102"/>
      <c r="P300" s="102"/>
      <c r="Q300" s="102"/>
      <c r="R300" s="102"/>
      <c r="S300" s="102"/>
      <c r="T300" s="106"/>
      <c r="U300" s="3" t="str">
        <f t="shared" si="14"/>
        <v>0/1</v>
      </c>
    </row>
    <row r="301" spans="1:21" ht="30" customHeight="1" x14ac:dyDescent="0.3">
      <c r="A301" s="3" t="str">
        <f>B301&amp;"--"&amp;COUNTIF($B$5:B301,B301)</f>
        <v>--264</v>
      </c>
      <c r="B301" s="3" t="str">
        <f t="shared" si="13"/>
        <v/>
      </c>
      <c r="C301" s="78">
        <v>297</v>
      </c>
      <c r="D301" s="102"/>
      <c r="E301" s="103"/>
      <c r="F301" s="102"/>
      <c r="G301" s="104"/>
      <c r="H301" s="105" t="str">
        <f t="shared" ca="1" si="15"/>
        <v/>
      </c>
      <c r="I301" s="102"/>
      <c r="J301" s="102"/>
      <c r="K301" s="102"/>
      <c r="L301" s="102"/>
      <c r="M301" s="102"/>
      <c r="N301" s="102"/>
      <c r="O301" s="102"/>
      <c r="P301" s="102"/>
      <c r="Q301" s="102"/>
      <c r="R301" s="102"/>
      <c r="S301" s="102"/>
      <c r="T301" s="106"/>
      <c r="U301" s="3" t="str">
        <f t="shared" si="14"/>
        <v>0/1</v>
      </c>
    </row>
    <row r="302" spans="1:21" ht="30" customHeight="1" x14ac:dyDescent="0.3">
      <c r="A302" s="3" t="str">
        <f>B302&amp;"--"&amp;COUNTIF($B$5:B302,B302)</f>
        <v>--265</v>
      </c>
      <c r="B302" s="3" t="str">
        <f t="shared" si="13"/>
        <v/>
      </c>
      <c r="C302" s="78">
        <v>298</v>
      </c>
      <c r="D302" s="102"/>
      <c r="E302" s="103"/>
      <c r="F302" s="102"/>
      <c r="G302" s="104"/>
      <c r="H302" s="105" t="str">
        <f t="shared" ca="1" si="15"/>
        <v/>
      </c>
      <c r="I302" s="102"/>
      <c r="J302" s="102"/>
      <c r="K302" s="102"/>
      <c r="L302" s="102"/>
      <c r="M302" s="102"/>
      <c r="N302" s="102"/>
      <c r="O302" s="102"/>
      <c r="P302" s="102"/>
      <c r="Q302" s="102"/>
      <c r="R302" s="102"/>
      <c r="S302" s="102"/>
      <c r="T302" s="106"/>
      <c r="U302" s="3" t="str">
        <f t="shared" si="14"/>
        <v>0/1</v>
      </c>
    </row>
    <row r="303" spans="1:21" ht="30" customHeight="1" x14ac:dyDescent="0.3">
      <c r="A303" s="3" t="str">
        <f>B303&amp;"--"&amp;COUNTIF($B$5:B303,B303)</f>
        <v>--266</v>
      </c>
      <c r="B303" s="3" t="str">
        <f t="shared" si="13"/>
        <v/>
      </c>
      <c r="C303" s="78">
        <v>299</v>
      </c>
      <c r="D303" s="102"/>
      <c r="E303" s="103"/>
      <c r="F303" s="102"/>
      <c r="G303" s="104"/>
      <c r="H303" s="105" t="str">
        <f t="shared" ca="1" si="15"/>
        <v/>
      </c>
      <c r="I303" s="102"/>
      <c r="J303" s="102"/>
      <c r="K303" s="102"/>
      <c r="L303" s="102"/>
      <c r="M303" s="102"/>
      <c r="N303" s="102"/>
      <c r="O303" s="102"/>
      <c r="P303" s="102"/>
      <c r="Q303" s="102"/>
      <c r="R303" s="102"/>
      <c r="S303" s="102"/>
      <c r="T303" s="106"/>
      <c r="U303" s="3" t="str">
        <f t="shared" si="14"/>
        <v>0/1</v>
      </c>
    </row>
    <row r="304" spans="1:21" ht="30" customHeight="1" x14ac:dyDescent="0.3">
      <c r="A304" s="3" t="str">
        <f>B304&amp;"--"&amp;COUNTIF($B$5:B304,B304)</f>
        <v>--267</v>
      </c>
      <c r="B304" s="3" t="str">
        <f t="shared" si="13"/>
        <v/>
      </c>
      <c r="C304" s="78">
        <v>300</v>
      </c>
      <c r="D304" s="102"/>
      <c r="E304" s="103"/>
      <c r="F304" s="102"/>
      <c r="G304" s="104"/>
      <c r="H304" s="105" t="str">
        <f t="shared" ca="1" si="15"/>
        <v/>
      </c>
      <c r="I304" s="102"/>
      <c r="J304" s="102"/>
      <c r="K304" s="102"/>
      <c r="L304" s="102"/>
      <c r="M304" s="102"/>
      <c r="N304" s="102"/>
      <c r="O304" s="102"/>
      <c r="P304" s="102"/>
      <c r="Q304" s="102"/>
      <c r="R304" s="102"/>
      <c r="S304" s="102"/>
      <c r="T304" s="106"/>
      <c r="U304" s="3" t="str">
        <f t="shared" si="14"/>
        <v>0/1</v>
      </c>
    </row>
    <row r="305" spans="1:21" ht="30" customHeight="1" x14ac:dyDescent="0.3">
      <c r="A305" s="3" t="str">
        <f>B305&amp;"--"&amp;COUNTIF($B$5:B305,B305)</f>
        <v>--268</v>
      </c>
      <c r="B305" s="3" t="str">
        <f t="shared" si="13"/>
        <v/>
      </c>
      <c r="C305" s="78">
        <v>301</v>
      </c>
      <c r="D305" s="102"/>
      <c r="E305" s="103"/>
      <c r="F305" s="102"/>
      <c r="G305" s="104"/>
      <c r="H305" s="105" t="str">
        <f t="shared" ca="1" si="15"/>
        <v/>
      </c>
      <c r="I305" s="102"/>
      <c r="J305" s="102"/>
      <c r="K305" s="102"/>
      <c r="L305" s="102"/>
      <c r="M305" s="102"/>
      <c r="N305" s="102"/>
      <c r="O305" s="102"/>
      <c r="P305" s="102"/>
      <c r="Q305" s="102"/>
      <c r="R305" s="102"/>
      <c r="S305" s="102"/>
      <c r="T305" s="106"/>
      <c r="U305" s="3" t="str">
        <f t="shared" si="14"/>
        <v>0/1</v>
      </c>
    </row>
    <row r="306" spans="1:21" ht="30" customHeight="1" x14ac:dyDescent="0.3">
      <c r="A306" s="3" t="str">
        <f>B306&amp;"--"&amp;COUNTIF($B$5:B306,B306)</f>
        <v>--269</v>
      </c>
      <c r="B306" s="3" t="str">
        <f t="shared" si="13"/>
        <v/>
      </c>
      <c r="C306" s="78">
        <v>302</v>
      </c>
      <c r="D306" s="102"/>
      <c r="E306" s="103"/>
      <c r="F306" s="102"/>
      <c r="G306" s="104"/>
      <c r="H306" s="105" t="str">
        <f t="shared" ca="1" si="15"/>
        <v/>
      </c>
      <c r="I306" s="102"/>
      <c r="J306" s="102"/>
      <c r="K306" s="102"/>
      <c r="L306" s="102"/>
      <c r="M306" s="102"/>
      <c r="N306" s="102"/>
      <c r="O306" s="102"/>
      <c r="P306" s="102"/>
      <c r="Q306" s="102"/>
      <c r="R306" s="102"/>
      <c r="S306" s="102"/>
      <c r="T306" s="106"/>
      <c r="U306" s="3" t="str">
        <f t="shared" si="14"/>
        <v>0/1</v>
      </c>
    </row>
    <row r="307" spans="1:21" ht="30" customHeight="1" x14ac:dyDescent="0.3">
      <c r="A307" s="3" t="str">
        <f>B307&amp;"--"&amp;COUNTIF($B$5:B307,B307)</f>
        <v>--270</v>
      </c>
      <c r="B307" s="3" t="str">
        <f t="shared" si="13"/>
        <v/>
      </c>
      <c r="C307" s="78">
        <v>303</v>
      </c>
      <c r="D307" s="102"/>
      <c r="E307" s="103"/>
      <c r="F307" s="102"/>
      <c r="G307" s="104"/>
      <c r="H307" s="105" t="str">
        <f t="shared" ca="1" si="15"/>
        <v/>
      </c>
      <c r="I307" s="102"/>
      <c r="J307" s="102"/>
      <c r="K307" s="102"/>
      <c r="L307" s="102"/>
      <c r="M307" s="102"/>
      <c r="N307" s="102"/>
      <c r="O307" s="102"/>
      <c r="P307" s="102"/>
      <c r="Q307" s="102"/>
      <c r="R307" s="102"/>
      <c r="S307" s="102"/>
      <c r="T307" s="106"/>
      <c r="U307" s="3" t="str">
        <f t="shared" si="14"/>
        <v>0/1</v>
      </c>
    </row>
    <row r="308" spans="1:21" ht="30" customHeight="1" x14ac:dyDescent="0.3">
      <c r="A308" s="3" t="str">
        <f>B308&amp;"--"&amp;COUNTIF($B$5:B308,B308)</f>
        <v>--271</v>
      </c>
      <c r="B308" s="3" t="str">
        <f t="shared" si="13"/>
        <v/>
      </c>
      <c r="C308" s="78">
        <v>304</v>
      </c>
      <c r="D308" s="102"/>
      <c r="E308" s="103"/>
      <c r="F308" s="102"/>
      <c r="G308" s="104"/>
      <c r="H308" s="105" t="str">
        <f t="shared" ca="1" si="15"/>
        <v/>
      </c>
      <c r="I308" s="102"/>
      <c r="J308" s="102"/>
      <c r="K308" s="102"/>
      <c r="L308" s="102"/>
      <c r="M308" s="102"/>
      <c r="N308" s="102"/>
      <c r="O308" s="102"/>
      <c r="P308" s="102"/>
      <c r="Q308" s="102"/>
      <c r="R308" s="102"/>
      <c r="S308" s="102"/>
      <c r="T308" s="106"/>
      <c r="U308" s="3" t="str">
        <f t="shared" si="14"/>
        <v>0/1</v>
      </c>
    </row>
    <row r="309" spans="1:21" ht="30" customHeight="1" x14ac:dyDescent="0.3">
      <c r="A309" s="3" t="str">
        <f>B309&amp;"--"&amp;COUNTIF($B$5:B309,B309)</f>
        <v>--272</v>
      </c>
      <c r="B309" s="3" t="str">
        <f t="shared" si="13"/>
        <v/>
      </c>
      <c r="C309" s="78">
        <v>305</v>
      </c>
      <c r="D309" s="102"/>
      <c r="E309" s="103"/>
      <c r="F309" s="102"/>
      <c r="G309" s="104"/>
      <c r="H309" s="105" t="str">
        <f t="shared" ca="1" si="15"/>
        <v/>
      </c>
      <c r="I309" s="102"/>
      <c r="J309" s="102"/>
      <c r="K309" s="102"/>
      <c r="L309" s="102"/>
      <c r="M309" s="102"/>
      <c r="N309" s="102"/>
      <c r="O309" s="102"/>
      <c r="P309" s="102"/>
      <c r="Q309" s="102"/>
      <c r="R309" s="102"/>
      <c r="S309" s="102"/>
      <c r="T309" s="106"/>
      <c r="U309" s="3" t="str">
        <f t="shared" si="14"/>
        <v>0/1</v>
      </c>
    </row>
    <row r="310" spans="1:21" ht="30" customHeight="1" x14ac:dyDescent="0.3">
      <c r="A310" s="3" t="str">
        <f>B310&amp;"--"&amp;COUNTIF($B$5:B310,B310)</f>
        <v>--273</v>
      </c>
      <c r="B310" s="3" t="str">
        <f t="shared" si="13"/>
        <v/>
      </c>
      <c r="C310" s="78">
        <v>306</v>
      </c>
      <c r="D310" s="102"/>
      <c r="E310" s="103"/>
      <c r="F310" s="102"/>
      <c r="G310" s="104"/>
      <c r="H310" s="105" t="str">
        <f t="shared" ca="1" si="15"/>
        <v/>
      </c>
      <c r="I310" s="102"/>
      <c r="J310" s="102"/>
      <c r="K310" s="102"/>
      <c r="L310" s="102"/>
      <c r="M310" s="102"/>
      <c r="N310" s="102"/>
      <c r="O310" s="102"/>
      <c r="P310" s="102"/>
      <c r="Q310" s="102"/>
      <c r="R310" s="102"/>
      <c r="S310" s="102"/>
      <c r="T310" s="106"/>
      <c r="U310" s="3" t="str">
        <f t="shared" si="14"/>
        <v>0/1</v>
      </c>
    </row>
    <row r="311" spans="1:21" ht="30" customHeight="1" x14ac:dyDescent="0.3">
      <c r="A311" s="3" t="str">
        <f>B311&amp;"--"&amp;COUNTIF($B$5:B311,B311)</f>
        <v>--274</v>
      </c>
      <c r="B311" s="3" t="str">
        <f t="shared" si="13"/>
        <v/>
      </c>
      <c r="C311" s="78">
        <v>307</v>
      </c>
      <c r="D311" s="102"/>
      <c r="E311" s="103"/>
      <c r="F311" s="102"/>
      <c r="G311" s="104"/>
      <c r="H311" s="105" t="str">
        <f t="shared" ca="1" si="15"/>
        <v/>
      </c>
      <c r="I311" s="102"/>
      <c r="J311" s="102"/>
      <c r="K311" s="102"/>
      <c r="L311" s="102"/>
      <c r="M311" s="102"/>
      <c r="N311" s="102"/>
      <c r="O311" s="102"/>
      <c r="P311" s="102"/>
      <c r="Q311" s="102"/>
      <c r="R311" s="102"/>
      <c r="S311" s="102"/>
      <c r="T311" s="106"/>
      <c r="U311" s="3" t="str">
        <f t="shared" si="14"/>
        <v>0/1</v>
      </c>
    </row>
    <row r="312" spans="1:21" ht="30" customHeight="1" x14ac:dyDescent="0.3">
      <c r="A312" s="3" t="str">
        <f>B312&amp;"--"&amp;COUNTIF($B$5:B312,B312)</f>
        <v>--275</v>
      </c>
      <c r="B312" s="3" t="str">
        <f t="shared" si="13"/>
        <v/>
      </c>
      <c r="C312" s="78">
        <v>308</v>
      </c>
      <c r="D312" s="102"/>
      <c r="E312" s="103"/>
      <c r="F312" s="102"/>
      <c r="G312" s="104"/>
      <c r="H312" s="105" t="str">
        <f t="shared" ca="1" si="15"/>
        <v/>
      </c>
      <c r="I312" s="102"/>
      <c r="J312" s="102"/>
      <c r="K312" s="102"/>
      <c r="L312" s="102"/>
      <c r="M312" s="102"/>
      <c r="N312" s="102"/>
      <c r="O312" s="102"/>
      <c r="P312" s="102"/>
      <c r="Q312" s="102"/>
      <c r="R312" s="102"/>
      <c r="S312" s="102"/>
      <c r="T312" s="106"/>
      <c r="U312" s="3" t="str">
        <f t="shared" si="14"/>
        <v>0/1</v>
      </c>
    </row>
    <row r="313" spans="1:21" ht="30" customHeight="1" x14ac:dyDescent="0.3">
      <c r="A313" s="3" t="str">
        <f>B313&amp;"--"&amp;COUNTIF($B$5:B313,B313)</f>
        <v>--276</v>
      </c>
      <c r="B313" s="3" t="str">
        <f t="shared" si="13"/>
        <v/>
      </c>
      <c r="C313" s="78">
        <v>309</v>
      </c>
      <c r="D313" s="102"/>
      <c r="E313" s="103"/>
      <c r="F313" s="102"/>
      <c r="G313" s="104"/>
      <c r="H313" s="105" t="str">
        <f t="shared" ca="1" si="15"/>
        <v/>
      </c>
      <c r="I313" s="102"/>
      <c r="J313" s="102"/>
      <c r="K313" s="102"/>
      <c r="L313" s="102"/>
      <c r="M313" s="102"/>
      <c r="N313" s="102"/>
      <c r="O313" s="102"/>
      <c r="P313" s="102"/>
      <c r="Q313" s="102"/>
      <c r="R313" s="102"/>
      <c r="S313" s="102"/>
      <c r="T313" s="106"/>
      <c r="U313" s="3" t="str">
        <f t="shared" si="14"/>
        <v>0/1</v>
      </c>
    </row>
    <row r="314" spans="1:21" ht="30" customHeight="1" x14ac:dyDescent="0.3">
      <c r="A314" s="3" t="str">
        <f>B314&amp;"--"&amp;COUNTIF($B$5:B314,B314)</f>
        <v>--277</v>
      </c>
      <c r="B314" s="3" t="str">
        <f t="shared" si="13"/>
        <v/>
      </c>
      <c r="C314" s="78">
        <v>310</v>
      </c>
      <c r="D314" s="102"/>
      <c r="E314" s="103"/>
      <c r="F314" s="102"/>
      <c r="G314" s="104"/>
      <c r="H314" s="105" t="str">
        <f t="shared" ca="1" si="15"/>
        <v/>
      </c>
      <c r="I314" s="102"/>
      <c r="J314" s="102"/>
      <c r="K314" s="102"/>
      <c r="L314" s="102"/>
      <c r="M314" s="102"/>
      <c r="N314" s="102"/>
      <c r="O314" s="102"/>
      <c r="P314" s="102"/>
      <c r="Q314" s="102"/>
      <c r="R314" s="102"/>
      <c r="S314" s="102"/>
      <c r="T314" s="106"/>
      <c r="U314" s="3" t="str">
        <f t="shared" si="14"/>
        <v>0/1</v>
      </c>
    </row>
    <row r="315" spans="1:21" ht="30" customHeight="1" x14ac:dyDescent="0.3">
      <c r="A315" s="3" t="str">
        <f>B315&amp;"--"&amp;COUNTIF($B$5:B315,B315)</f>
        <v>--278</v>
      </c>
      <c r="B315" s="3" t="str">
        <f t="shared" si="13"/>
        <v/>
      </c>
      <c r="C315" s="78">
        <v>311</v>
      </c>
      <c r="D315" s="102"/>
      <c r="E315" s="103"/>
      <c r="F315" s="102"/>
      <c r="G315" s="104"/>
      <c r="H315" s="105" t="str">
        <f t="shared" ca="1" si="15"/>
        <v/>
      </c>
      <c r="I315" s="102"/>
      <c r="J315" s="102"/>
      <c r="K315" s="102"/>
      <c r="L315" s="102"/>
      <c r="M315" s="102"/>
      <c r="N315" s="102"/>
      <c r="O315" s="102"/>
      <c r="P315" s="102"/>
      <c r="Q315" s="102"/>
      <c r="R315" s="102"/>
      <c r="S315" s="102"/>
      <c r="T315" s="106"/>
      <c r="U315" s="3" t="str">
        <f t="shared" si="14"/>
        <v>0/1</v>
      </c>
    </row>
    <row r="316" spans="1:21" ht="30" customHeight="1" x14ac:dyDescent="0.3">
      <c r="A316" s="3" t="str">
        <f>B316&amp;"--"&amp;COUNTIF($B$5:B316,B316)</f>
        <v>--279</v>
      </c>
      <c r="B316" s="3" t="str">
        <f t="shared" si="13"/>
        <v/>
      </c>
      <c r="C316" s="78">
        <v>312</v>
      </c>
      <c r="D316" s="102"/>
      <c r="E316" s="103"/>
      <c r="F316" s="102"/>
      <c r="G316" s="104"/>
      <c r="H316" s="105" t="str">
        <f t="shared" ca="1" si="15"/>
        <v/>
      </c>
      <c r="I316" s="102"/>
      <c r="J316" s="102"/>
      <c r="K316" s="102"/>
      <c r="L316" s="102"/>
      <c r="M316" s="102"/>
      <c r="N316" s="102"/>
      <c r="O316" s="102"/>
      <c r="P316" s="102"/>
      <c r="Q316" s="102"/>
      <c r="R316" s="102"/>
      <c r="S316" s="102"/>
      <c r="T316" s="106"/>
      <c r="U316" s="3" t="str">
        <f t="shared" si="14"/>
        <v>0/1</v>
      </c>
    </row>
    <row r="317" spans="1:21" ht="30" customHeight="1" x14ac:dyDescent="0.3">
      <c r="A317" s="3" t="str">
        <f>B317&amp;"--"&amp;COUNTIF($B$5:B317,B317)</f>
        <v>--280</v>
      </c>
      <c r="B317" s="3" t="str">
        <f t="shared" si="13"/>
        <v/>
      </c>
      <c r="C317" s="78">
        <v>313</v>
      </c>
      <c r="D317" s="102"/>
      <c r="E317" s="103"/>
      <c r="F317" s="102"/>
      <c r="G317" s="104"/>
      <c r="H317" s="105" t="str">
        <f t="shared" ca="1" si="15"/>
        <v/>
      </c>
      <c r="I317" s="102"/>
      <c r="J317" s="102"/>
      <c r="K317" s="102"/>
      <c r="L317" s="102"/>
      <c r="M317" s="102"/>
      <c r="N317" s="102"/>
      <c r="O317" s="102"/>
      <c r="P317" s="102"/>
      <c r="Q317" s="102"/>
      <c r="R317" s="102"/>
      <c r="S317" s="102"/>
      <c r="T317" s="106"/>
      <c r="U317" s="3" t="str">
        <f t="shared" si="14"/>
        <v>0/1</v>
      </c>
    </row>
    <row r="318" spans="1:21" ht="30" customHeight="1" x14ac:dyDescent="0.3">
      <c r="A318" s="3" t="str">
        <f>B318&amp;"--"&amp;COUNTIF($B$5:B318,B318)</f>
        <v>--281</v>
      </c>
      <c r="B318" s="3" t="str">
        <f t="shared" si="13"/>
        <v/>
      </c>
      <c r="C318" s="78">
        <v>314</v>
      </c>
      <c r="D318" s="102"/>
      <c r="E318" s="103"/>
      <c r="F318" s="102"/>
      <c r="G318" s="104"/>
      <c r="H318" s="105" t="str">
        <f t="shared" ca="1" si="15"/>
        <v/>
      </c>
      <c r="I318" s="102"/>
      <c r="J318" s="102"/>
      <c r="K318" s="102"/>
      <c r="L318" s="102"/>
      <c r="M318" s="102"/>
      <c r="N318" s="102"/>
      <c r="O318" s="102"/>
      <c r="P318" s="102"/>
      <c r="Q318" s="102"/>
      <c r="R318" s="102"/>
      <c r="S318" s="102"/>
      <c r="T318" s="106"/>
      <c r="U318" s="3" t="str">
        <f t="shared" si="14"/>
        <v>0/1</v>
      </c>
    </row>
    <row r="319" spans="1:21" ht="30" customHeight="1" x14ac:dyDescent="0.3">
      <c r="A319" s="3" t="str">
        <f>B319&amp;"--"&amp;COUNTIF($B$5:B319,B319)</f>
        <v>--282</v>
      </c>
      <c r="B319" s="3" t="str">
        <f t="shared" si="13"/>
        <v/>
      </c>
      <c r="C319" s="78">
        <v>315</v>
      </c>
      <c r="D319" s="102"/>
      <c r="E319" s="103"/>
      <c r="F319" s="102"/>
      <c r="G319" s="104"/>
      <c r="H319" s="105" t="str">
        <f t="shared" ca="1" si="15"/>
        <v/>
      </c>
      <c r="I319" s="102"/>
      <c r="J319" s="102"/>
      <c r="K319" s="102"/>
      <c r="L319" s="102"/>
      <c r="M319" s="102"/>
      <c r="N319" s="102"/>
      <c r="O319" s="102"/>
      <c r="P319" s="102"/>
      <c r="Q319" s="102"/>
      <c r="R319" s="102"/>
      <c r="S319" s="102"/>
      <c r="T319" s="106"/>
      <c r="U319" s="3" t="str">
        <f t="shared" si="14"/>
        <v>0/1</v>
      </c>
    </row>
    <row r="320" spans="1:21" ht="30" customHeight="1" x14ac:dyDescent="0.3">
      <c r="A320" s="3" t="str">
        <f>B320&amp;"--"&amp;COUNTIF($B$5:B320,B320)</f>
        <v>--283</v>
      </c>
      <c r="B320" s="3" t="str">
        <f t="shared" si="13"/>
        <v/>
      </c>
      <c r="C320" s="78">
        <v>316</v>
      </c>
      <c r="D320" s="102"/>
      <c r="E320" s="103"/>
      <c r="F320" s="102"/>
      <c r="G320" s="104"/>
      <c r="H320" s="105" t="str">
        <f t="shared" ca="1" si="15"/>
        <v/>
      </c>
      <c r="I320" s="102"/>
      <c r="J320" s="102"/>
      <c r="K320" s="102"/>
      <c r="L320" s="102"/>
      <c r="M320" s="102"/>
      <c r="N320" s="102"/>
      <c r="O320" s="102"/>
      <c r="P320" s="102"/>
      <c r="Q320" s="102"/>
      <c r="R320" s="102"/>
      <c r="S320" s="102"/>
      <c r="T320" s="106"/>
      <c r="U320" s="3" t="str">
        <f t="shared" si="14"/>
        <v>0/1</v>
      </c>
    </row>
    <row r="321" spans="1:21" ht="30" customHeight="1" x14ac:dyDescent="0.3">
      <c r="A321" s="3" t="str">
        <f>B321&amp;"--"&amp;COUNTIF($B$5:B321,B321)</f>
        <v>--284</v>
      </c>
      <c r="B321" s="3" t="str">
        <f t="shared" si="13"/>
        <v/>
      </c>
      <c r="C321" s="78">
        <v>317</v>
      </c>
      <c r="D321" s="102"/>
      <c r="E321" s="103"/>
      <c r="F321" s="102"/>
      <c r="G321" s="104"/>
      <c r="H321" s="105" t="str">
        <f t="shared" ca="1" si="15"/>
        <v/>
      </c>
      <c r="I321" s="102"/>
      <c r="J321" s="102"/>
      <c r="K321" s="102"/>
      <c r="L321" s="102"/>
      <c r="M321" s="102"/>
      <c r="N321" s="102"/>
      <c r="O321" s="102"/>
      <c r="P321" s="102"/>
      <c r="Q321" s="102"/>
      <c r="R321" s="102"/>
      <c r="S321" s="102"/>
      <c r="T321" s="106"/>
      <c r="U321" s="3" t="str">
        <f t="shared" si="14"/>
        <v>0/1</v>
      </c>
    </row>
    <row r="322" spans="1:21" ht="30" customHeight="1" x14ac:dyDescent="0.3">
      <c r="A322" s="3" t="str">
        <f>B322&amp;"--"&amp;COUNTIF($B$5:B322,B322)</f>
        <v>--285</v>
      </c>
      <c r="B322" s="3" t="str">
        <f t="shared" si="13"/>
        <v/>
      </c>
      <c r="C322" s="78">
        <v>318</v>
      </c>
      <c r="D322" s="102"/>
      <c r="E322" s="103"/>
      <c r="F322" s="102"/>
      <c r="G322" s="104"/>
      <c r="H322" s="105" t="str">
        <f t="shared" ca="1" si="15"/>
        <v/>
      </c>
      <c r="I322" s="102"/>
      <c r="J322" s="102"/>
      <c r="K322" s="102"/>
      <c r="L322" s="102"/>
      <c r="M322" s="102"/>
      <c r="N322" s="102"/>
      <c r="O322" s="102"/>
      <c r="P322" s="102"/>
      <c r="Q322" s="102"/>
      <c r="R322" s="102"/>
      <c r="S322" s="102"/>
      <c r="T322" s="106"/>
      <c r="U322" s="3" t="str">
        <f t="shared" si="14"/>
        <v>0/1</v>
      </c>
    </row>
    <row r="323" spans="1:21" ht="30" customHeight="1" x14ac:dyDescent="0.3">
      <c r="A323" s="3" t="str">
        <f>B323&amp;"--"&amp;COUNTIF($B$5:B323,B323)</f>
        <v>--286</v>
      </c>
      <c r="B323" s="3" t="str">
        <f t="shared" si="13"/>
        <v/>
      </c>
      <c r="C323" s="78">
        <v>319</v>
      </c>
      <c r="D323" s="102"/>
      <c r="E323" s="103"/>
      <c r="F323" s="102"/>
      <c r="G323" s="104"/>
      <c r="H323" s="105" t="str">
        <f t="shared" ca="1" si="15"/>
        <v/>
      </c>
      <c r="I323" s="102"/>
      <c r="J323" s="102"/>
      <c r="K323" s="102"/>
      <c r="L323" s="102"/>
      <c r="M323" s="102"/>
      <c r="N323" s="102"/>
      <c r="O323" s="102"/>
      <c r="P323" s="102"/>
      <c r="Q323" s="102"/>
      <c r="R323" s="102"/>
      <c r="S323" s="102"/>
      <c r="T323" s="106"/>
      <c r="U323" s="3" t="str">
        <f t="shared" si="14"/>
        <v>0/1</v>
      </c>
    </row>
    <row r="324" spans="1:21" ht="30" customHeight="1" x14ac:dyDescent="0.3">
      <c r="A324" s="3" t="str">
        <f>B324&amp;"--"&amp;COUNTIF($B$5:B324,B324)</f>
        <v>--287</v>
      </c>
      <c r="B324" s="3" t="str">
        <f t="shared" si="13"/>
        <v/>
      </c>
      <c r="C324" s="78">
        <v>320</v>
      </c>
      <c r="D324" s="102"/>
      <c r="E324" s="103"/>
      <c r="F324" s="102"/>
      <c r="G324" s="104"/>
      <c r="H324" s="105" t="str">
        <f t="shared" ca="1" si="15"/>
        <v/>
      </c>
      <c r="I324" s="102"/>
      <c r="J324" s="102"/>
      <c r="K324" s="102"/>
      <c r="L324" s="102"/>
      <c r="M324" s="102"/>
      <c r="N324" s="102"/>
      <c r="O324" s="102"/>
      <c r="P324" s="102"/>
      <c r="Q324" s="102"/>
      <c r="R324" s="102"/>
      <c r="S324" s="102"/>
      <c r="T324" s="106"/>
      <c r="U324" s="3" t="str">
        <f t="shared" si="14"/>
        <v>0/1</v>
      </c>
    </row>
    <row r="325" spans="1:21" ht="30" customHeight="1" x14ac:dyDescent="0.3">
      <c r="A325" s="3" t="str">
        <f>B325&amp;"--"&amp;COUNTIF($B$5:B325,B325)</f>
        <v>--288</v>
      </c>
      <c r="B325" s="3" t="str">
        <f t="shared" ref="B325:B388" si="16">IF(G325&lt;&gt;"",MONTH(G325),"")</f>
        <v/>
      </c>
      <c r="C325" s="78">
        <v>321</v>
      </c>
      <c r="D325" s="102"/>
      <c r="E325" s="103"/>
      <c r="F325" s="102"/>
      <c r="G325" s="104"/>
      <c r="H325" s="105" t="str">
        <f t="shared" ca="1" si="15"/>
        <v/>
      </c>
      <c r="I325" s="102"/>
      <c r="J325" s="102"/>
      <c r="K325" s="102"/>
      <c r="L325" s="102"/>
      <c r="M325" s="102"/>
      <c r="N325" s="102"/>
      <c r="O325" s="102"/>
      <c r="P325" s="102"/>
      <c r="Q325" s="102"/>
      <c r="R325" s="102"/>
      <c r="S325" s="102"/>
      <c r="T325" s="106"/>
      <c r="U325" s="3" t="str">
        <f t="shared" ref="U325:U388" si="17">DAY(G325)&amp;"/"&amp;MONTH(G325)</f>
        <v>0/1</v>
      </c>
    </row>
    <row r="326" spans="1:21" ht="30" customHeight="1" x14ac:dyDescent="0.3">
      <c r="A326" s="3" t="str">
        <f>B326&amp;"--"&amp;COUNTIF($B$5:B326,B326)</f>
        <v>--289</v>
      </c>
      <c r="B326" s="3" t="str">
        <f t="shared" si="16"/>
        <v/>
      </c>
      <c r="C326" s="78">
        <v>322</v>
      </c>
      <c r="D326" s="102"/>
      <c r="E326" s="103"/>
      <c r="F326" s="102"/>
      <c r="G326" s="104"/>
      <c r="H326" s="105" t="str">
        <f t="shared" ca="1" si="15"/>
        <v/>
      </c>
      <c r="I326" s="102"/>
      <c r="J326" s="102"/>
      <c r="K326" s="102"/>
      <c r="L326" s="102"/>
      <c r="M326" s="102"/>
      <c r="N326" s="102"/>
      <c r="O326" s="102"/>
      <c r="P326" s="102"/>
      <c r="Q326" s="102"/>
      <c r="R326" s="102"/>
      <c r="S326" s="102"/>
      <c r="T326" s="106"/>
      <c r="U326" s="3" t="str">
        <f t="shared" si="17"/>
        <v>0/1</v>
      </c>
    </row>
    <row r="327" spans="1:21" ht="30" customHeight="1" x14ac:dyDescent="0.3">
      <c r="A327" s="3" t="str">
        <f>B327&amp;"--"&amp;COUNTIF($B$5:B327,B327)</f>
        <v>--290</v>
      </c>
      <c r="B327" s="3" t="str">
        <f t="shared" si="16"/>
        <v/>
      </c>
      <c r="C327" s="78">
        <v>323</v>
      </c>
      <c r="D327" s="102"/>
      <c r="E327" s="103"/>
      <c r="F327" s="102"/>
      <c r="G327" s="104"/>
      <c r="H327" s="105" t="str">
        <f t="shared" ca="1" si="15"/>
        <v/>
      </c>
      <c r="I327" s="102"/>
      <c r="J327" s="102"/>
      <c r="K327" s="102"/>
      <c r="L327" s="102"/>
      <c r="M327" s="102"/>
      <c r="N327" s="102"/>
      <c r="O327" s="102"/>
      <c r="P327" s="102"/>
      <c r="Q327" s="102"/>
      <c r="R327" s="102"/>
      <c r="S327" s="102"/>
      <c r="T327" s="106"/>
      <c r="U327" s="3" t="str">
        <f t="shared" si="17"/>
        <v>0/1</v>
      </c>
    </row>
    <row r="328" spans="1:21" ht="30" customHeight="1" x14ac:dyDescent="0.3">
      <c r="A328" s="3" t="str">
        <f>B328&amp;"--"&amp;COUNTIF($B$5:B328,B328)</f>
        <v>--291</v>
      </c>
      <c r="B328" s="3" t="str">
        <f t="shared" si="16"/>
        <v/>
      </c>
      <c r="C328" s="78">
        <v>324</v>
      </c>
      <c r="D328" s="102"/>
      <c r="E328" s="103"/>
      <c r="F328" s="102"/>
      <c r="G328" s="104"/>
      <c r="H328" s="105" t="str">
        <f t="shared" ca="1" si="15"/>
        <v/>
      </c>
      <c r="I328" s="102"/>
      <c r="J328" s="102"/>
      <c r="K328" s="102"/>
      <c r="L328" s="102"/>
      <c r="M328" s="102"/>
      <c r="N328" s="102"/>
      <c r="O328" s="102"/>
      <c r="P328" s="102"/>
      <c r="Q328" s="102"/>
      <c r="R328" s="102"/>
      <c r="S328" s="102"/>
      <c r="T328" s="106"/>
      <c r="U328" s="3" t="str">
        <f t="shared" si="17"/>
        <v>0/1</v>
      </c>
    </row>
    <row r="329" spans="1:21" ht="30" customHeight="1" x14ac:dyDescent="0.3">
      <c r="A329" s="3" t="str">
        <f>B329&amp;"--"&amp;COUNTIF($B$5:B329,B329)</f>
        <v>--292</v>
      </c>
      <c r="B329" s="3" t="str">
        <f t="shared" si="16"/>
        <v/>
      </c>
      <c r="C329" s="78">
        <v>325</v>
      </c>
      <c r="D329" s="102"/>
      <c r="E329" s="103"/>
      <c r="F329" s="102"/>
      <c r="G329" s="104"/>
      <c r="H329" s="105" t="str">
        <f t="shared" ca="1" si="15"/>
        <v/>
      </c>
      <c r="I329" s="102"/>
      <c r="J329" s="102"/>
      <c r="K329" s="102"/>
      <c r="L329" s="102"/>
      <c r="M329" s="102"/>
      <c r="N329" s="102"/>
      <c r="O329" s="102"/>
      <c r="P329" s="102"/>
      <c r="Q329" s="102"/>
      <c r="R329" s="102"/>
      <c r="S329" s="102"/>
      <c r="T329" s="106"/>
      <c r="U329" s="3" t="str">
        <f t="shared" si="17"/>
        <v>0/1</v>
      </c>
    </row>
    <row r="330" spans="1:21" ht="30" customHeight="1" x14ac:dyDescent="0.3">
      <c r="A330" s="3" t="str">
        <f>B330&amp;"--"&amp;COUNTIF($B$5:B330,B330)</f>
        <v>--293</v>
      </c>
      <c r="B330" s="3" t="str">
        <f t="shared" si="16"/>
        <v/>
      </c>
      <c r="C330" s="78">
        <v>326</v>
      </c>
      <c r="D330" s="102"/>
      <c r="E330" s="103"/>
      <c r="F330" s="102"/>
      <c r="G330" s="104"/>
      <c r="H330" s="105" t="str">
        <f t="shared" ca="1" si="15"/>
        <v/>
      </c>
      <c r="I330" s="102"/>
      <c r="J330" s="102"/>
      <c r="K330" s="102"/>
      <c r="L330" s="102"/>
      <c r="M330" s="102"/>
      <c r="N330" s="102"/>
      <c r="O330" s="102"/>
      <c r="P330" s="102"/>
      <c r="Q330" s="102"/>
      <c r="R330" s="102"/>
      <c r="S330" s="102"/>
      <c r="T330" s="106"/>
      <c r="U330" s="3" t="str">
        <f t="shared" si="17"/>
        <v>0/1</v>
      </c>
    </row>
    <row r="331" spans="1:21" ht="30" customHeight="1" x14ac:dyDescent="0.3">
      <c r="A331" s="3" t="str">
        <f>B331&amp;"--"&amp;COUNTIF($B$5:B331,B331)</f>
        <v>--294</v>
      </c>
      <c r="B331" s="3" t="str">
        <f t="shared" si="16"/>
        <v/>
      </c>
      <c r="C331" s="78">
        <v>327</v>
      </c>
      <c r="D331" s="102"/>
      <c r="E331" s="103"/>
      <c r="F331" s="102"/>
      <c r="G331" s="104"/>
      <c r="H331" s="105" t="str">
        <f t="shared" ca="1" si="15"/>
        <v/>
      </c>
      <c r="I331" s="102"/>
      <c r="J331" s="102"/>
      <c r="K331" s="102"/>
      <c r="L331" s="102"/>
      <c r="M331" s="102"/>
      <c r="N331" s="102"/>
      <c r="O331" s="102"/>
      <c r="P331" s="102"/>
      <c r="Q331" s="102"/>
      <c r="R331" s="102"/>
      <c r="S331" s="102"/>
      <c r="T331" s="106"/>
      <c r="U331" s="3" t="str">
        <f t="shared" si="17"/>
        <v>0/1</v>
      </c>
    </row>
    <row r="332" spans="1:21" ht="30" customHeight="1" x14ac:dyDescent="0.3">
      <c r="A332" s="3" t="str">
        <f>B332&amp;"--"&amp;COUNTIF($B$5:B332,B332)</f>
        <v>--295</v>
      </c>
      <c r="B332" s="3" t="str">
        <f t="shared" si="16"/>
        <v/>
      </c>
      <c r="C332" s="78">
        <v>328</v>
      </c>
      <c r="D332" s="102"/>
      <c r="E332" s="103"/>
      <c r="F332" s="102"/>
      <c r="G332" s="104"/>
      <c r="H332" s="105" t="str">
        <f t="shared" ca="1" si="15"/>
        <v/>
      </c>
      <c r="I332" s="102"/>
      <c r="J332" s="102"/>
      <c r="K332" s="102"/>
      <c r="L332" s="102"/>
      <c r="M332" s="102"/>
      <c r="N332" s="102"/>
      <c r="O332" s="102"/>
      <c r="P332" s="102"/>
      <c r="Q332" s="102"/>
      <c r="R332" s="102"/>
      <c r="S332" s="102"/>
      <c r="T332" s="106"/>
      <c r="U332" s="3" t="str">
        <f t="shared" si="17"/>
        <v>0/1</v>
      </c>
    </row>
    <row r="333" spans="1:21" ht="30" customHeight="1" x14ac:dyDescent="0.3">
      <c r="A333" s="3" t="str">
        <f>B333&amp;"--"&amp;COUNTIF($B$5:B333,B333)</f>
        <v>--296</v>
      </c>
      <c r="B333" s="3" t="str">
        <f t="shared" si="16"/>
        <v/>
      </c>
      <c r="C333" s="78">
        <v>329</v>
      </c>
      <c r="D333" s="102"/>
      <c r="E333" s="103"/>
      <c r="F333" s="102"/>
      <c r="G333" s="104"/>
      <c r="H333" s="105" t="str">
        <f t="shared" ca="1" si="15"/>
        <v/>
      </c>
      <c r="I333" s="102"/>
      <c r="J333" s="102"/>
      <c r="K333" s="102"/>
      <c r="L333" s="102"/>
      <c r="M333" s="102"/>
      <c r="N333" s="102"/>
      <c r="O333" s="102"/>
      <c r="P333" s="102"/>
      <c r="Q333" s="102"/>
      <c r="R333" s="102"/>
      <c r="S333" s="102"/>
      <c r="T333" s="106"/>
      <c r="U333" s="3" t="str">
        <f t="shared" si="17"/>
        <v>0/1</v>
      </c>
    </row>
    <row r="334" spans="1:21" ht="30" customHeight="1" x14ac:dyDescent="0.3">
      <c r="A334" s="3" t="str">
        <f>B334&amp;"--"&amp;COUNTIF($B$5:B334,B334)</f>
        <v>--297</v>
      </c>
      <c r="B334" s="3" t="str">
        <f t="shared" si="16"/>
        <v/>
      </c>
      <c r="C334" s="78">
        <v>330</v>
      </c>
      <c r="D334" s="102"/>
      <c r="E334" s="103"/>
      <c r="F334" s="102"/>
      <c r="G334" s="104"/>
      <c r="H334" s="105" t="str">
        <f t="shared" ca="1" si="15"/>
        <v/>
      </c>
      <c r="I334" s="102"/>
      <c r="J334" s="102"/>
      <c r="K334" s="102"/>
      <c r="L334" s="102"/>
      <c r="M334" s="102"/>
      <c r="N334" s="102"/>
      <c r="O334" s="102"/>
      <c r="P334" s="102"/>
      <c r="Q334" s="102"/>
      <c r="R334" s="102"/>
      <c r="S334" s="102"/>
      <c r="T334" s="106"/>
      <c r="U334" s="3" t="str">
        <f t="shared" si="17"/>
        <v>0/1</v>
      </c>
    </row>
    <row r="335" spans="1:21" ht="30" customHeight="1" x14ac:dyDescent="0.3">
      <c r="A335" s="3" t="str">
        <f>B335&amp;"--"&amp;COUNTIF($B$5:B335,B335)</f>
        <v>--298</v>
      </c>
      <c r="B335" s="3" t="str">
        <f t="shared" si="16"/>
        <v/>
      </c>
      <c r="C335" s="78">
        <v>331</v>
      </c>
      <c r="D335" s="102"/>
      <c r="E335" s="103"/>
      <c r="F335" s="102"/>
      <c r="G335" s="104"/>
      <c r="H335" s="105" t="str">
        <f t="shared" ca="1" si="15"/>
        <v/>
      </c>
      <c r="I335" s="102"/>
      <c r="J335" s="102"/>
      <c r="K335" s="102"/>
      <c r="L335" s="102"/>
      <c r="M335" s="102"/>
      <c r="N335" s="102"/>
      <c r="O335" s="102"/>
      <c r="P335" s="102"/>
      <c r="Q335" s="102"/>
      <c r="R335" s="102"/>
      <c r="S335" s="102"/>
      <c r="T335" s="106"/>
      <c r="U335" s="3" t="str">
        <f t="shared" si="17"/>
        <v>0/1</v>
      </c>
    </row>
    <row r="336" spans="1:21" ht="30" customHeight="1" x14ac:dyDescent="0.3">
      <c r="A336" s="3" t="str">
        <f>B336&amp;"--"&amp;COUNTIF($B$5:B336,B336)</f>
        <v>--299</v>
      </c>
      <c r="B336" s="3" t="str">
        <f t="shared" si="16"/>
        <v/>
      </c>
      <c r="C336" s="78">
        <v>332</v>
      </c>
      <c r="D336" s="102"/>
      <c r="E336" s="103"/>
      <c r="F336" s="102"/>
      <c r="G336" s="104"/>
      <c r="H336" s="105" t="str">
        <f t="shared" ca="1" si="15"/>
        <v/>
      </c>
      <c r="I336" s="102"/>
      <c r="J336" s="102"/>
      <c r="K336" s="102"/>
      <c r="L336" s="102"/>
      <c r="M336" s="102"/>
      <c r="N336" s="102"/>
      <c r="O336" s="102"/>
      <c r="P336" s="102"/>
      <c r="Q336" s="102"/>
      <c r="R336" s="102"/>
      <c r="S336" s="102"/>
      <c r="T336" s="106"/>
      <c r="U336" s="3" t="str">
        <f t="shared" si="17"/>
        <v>0/1</v>
      </c>
    </row>
    <row r="337" spans="1:21" ht="30" customHeight="1" x14ac:dyDescent="0.3">
      <c r="A337" s="3" t="str">
        <f>B337&amp;"--"&amp;COUNTIF($B$5:B337,B337)</f>
        <v>--300</v>
      </c>
      <c r="B337" s="3" t="str">
        <f t="shared" si="16"/>
        <v/>
      </c>
      <c r="C337" s="78">
        <v>333</v>
      </c>
      <c r="D337" s="102"/>
      <c r="E337" s="103"/>
      <c r="F337" s="102"/>
      <c r="G337" s="104"/>
      <c r="H337" s="105" t="str">
        <f t="shared" ca="1" si="15"/>
        <v/>
      </c>
      <c r="I337" s="102"/>
      <c r="J337" s="102"/>
      <c r="K337" s="102"/>
      <c r="L337" s="102"/>
      <c r="M337" s="102"/>
      <c r="N337" s="102"/>
      <c r="O337" s="102"/>
      <c r="P337" s="102"/>
      <c r="Q337" s="102"/>
      <c r="R337" s="102"/>
      <c r="S337" s="102"/>
      <c r="T337" s="106"/>
      <c r="U337" s="3" t="str">
        <f t="shared" si="17"/>
        <v>0/1</v>
      </c>
    </row>
    <row r="338" spans="1:21" ht="30" customHeight="1" x14ac:dyDescent="0.3">
      <c r="A338" s="3" t="str">
        <f>B338&amp;"--"&amp;COUNTIF($B$5:B338,B338)</f>
        <v>--301</v>
      </c>
      <c r="B338" s="3" t="str">
        <f t="shared" si="16"/>
        <v/>
      </c>
      <c r="C338" s="78">
        <v>334</v>
      </c>
      <c r="D338" s="102"/>
      <c r="E338" s="103"/>
      <c r="F338" s="102"/>
      <c r="G338" s="104"/>
      <c r="H338" s="105" t="str">
        <f t="shared" ca="1" si="15"/>
        <v/>
      </c>
      <c r="I338" s="102"/>
      <c r="J338" s="102"/>
      <c r="K338" s="102"/>
      <c r="L338" s="102"/>
      <c r="M338" s="102"/>
      <c r="N338" s="102"/>
      <c r="O338" s="102"/>
      <c r="P338" s="102"/>
      <c r="Q338" s="102"/>
      <c r="R338" s="102"/>
      <c r="S338" s="102"/>
      <c r="T338" s="106"/>
      <c r="U338" s="3" t="str">
        <f t="shared" si="17"/>
        <v>0/1</v>
      </c>
    </row>
    <row r="339" spans="1:21" ht="30" customHeight="1" x14ac:dyDescent="0.3">
      <c r="A339" s="3" t="str">
        <f>B339&amp;"--"&amp;COUNTIF($B$5:B339,B339)</f>
        <v>--302</v>
      </c>
      <c r="B339" s="3" t="str">
        <f t="shared" si="16"/>
        <v/>
      </c>
      <c r="C339" s="78">
        <v>335</v>
      </c>
      <c r="D339" s="102"/>
      <c r="E339" s="103"/>
      <c r="F339" s="102"/>
      <c r="G339" s="104"/>
      <c r="H339" s="105" t="str">
        <f t="shared" ca="1" si="15"/>
        <v/>
      </c>
      <c r="I339" s="102"/>
      <c r="J339" s="102"/>
      <c r="K339" s="102"/>
      <c r="L339" s="102"/>
      <c r="M339" s="102"/>
      <c r="N339" s="102"/>
      <c r="O339" s="102"/>
      <c r="P339" s="102"/>
      <c r="Q339" s="102"/>
      <c r="R339" s="102"/>
      <c r="S339" s="102"/>
      <c r="T339" s="106"/>
      <c r="U339" s="3" t="str">
        <f t="shared" si="17"/>
        <v>0/1</v>
      </c>
    </row>
    <row r="340" spans="1:21" ht="30" customHeight="1" x14ac:dyDescent="0.3">
      <c r="A340" s="3" t="str">
        <f>B340&amp;"--"&amp;COUNTIF($B$5:B340,B340)</f>
        <v>--303</v>
      </c>
      <c r="B340" s="3" t="str">
        <f t="shared" si="16"/>
        <v/>
      </c>
      <c r="C340" s="78">
        <v>336</v>
      </c>
      <c r="D340" s="102"/>
      <c r="E340" s="103"/>
      <c r="F340" s="102"/>
      <c r="G340" s="104"/>
      <c r="H340" s="105" t="str">
        <f t="shared" ca="1" si="15"/>
        <v/>
      </c>
      <c r="I340" s="102"/>
      <c r="J340" s="102"/>
      <c r="K340" s="102"/>
      <c r="L340" s="102"/>
      <c r="M340" s="102"/>
      <c r="N340" s="102"/>
      <c r="O340" s="102"/>
      <c r="P340" s="102"/>
      <c r="Q340" s="102"/>
      <c r="R340" s="102"/>
      <c r="S340" s="102"/>
      <c r="T340" s="106"/>
      <c r="U340" s="3" t="str">
        <f t="shared" si="17"/>
        <v>0/1</v>
      </c>
    </row>
    <row r="341" spans="1:21" ht="30" customHeight="1" x14ac:dyDescent="0.3">
      <c r="A341" s="3" t="str">
        <f>B341&amp;"--"&amp;COUNTIF($B$5:B341,B341)</f>
        <v>--304</v>
      </c>
      <c r="B341" s="3" t="str">
        <f t="shared" si="16"/>
        <v/>
      </c>
      <c r="C341" s="78">
        <v>337</v>
      </c>
      <c r="D341" s="102"/>
      <c r="E341" s="103"/>
      <c r="F341" s="102"/>
      <c r="G341" s="104"/>
      <c r="H341" s="105" t="str">
        <f t="shared" ca="1" si="15"/>
        <v/>
      </c>
      <c r="I341" s="102"/>
      <c r="J341" s="102"/>
      <c r="K341" s="102"/>
      <c r="L341" s="102"/>
      <c r="M341" s="102"/>
      <c r="N341" s="102"/>
      <c r="O341" s="102"/>
      <c r="P341" s="102"/>
      <c r="Q341" s="102"/>
      <c r="R341" s="102"/>
      <c r="S341" s="102"/>
      <c r="T341" s="106"/>
      <c r="U341" s="3" t="str">
        <f t="shared" si="17"/>
        <v>0/1</v>
      </c>
    </row>
    <row r="342" spans="1:21" ht="30" customHeight="1" x14ac:dyDescent="0.3">
      <c r="A342" s="3" t="str">
        <f>B342&amp;"--"&amp;COUNTIF($B$5:B342,B342)</f>
        <v>--305</v>
      </c>
      <c r="B342" s="3" t="str">
        <f t="shared" si="16"/>
        <v/>
      </c>
      <c r="C342" s="78">
        <v>338</v>
      </c>
      <c r="D342" s="102"/>
      <c r="E342" s="103"/>
      <c r="F342" s="102"/>
      <c r="G342" s="104"/>
      <c r="H342" s="105" t="str">
        <f t="shared" ca="1" si="15"/>
        <v/>
      </c>
      <c r="I342" s="102"/>
      <c r="J342" s="102"/>
      <c r="K342" s="102"/>
      <c r="L342" s="102"/>
      <c r="M342" s="102"/>
      <c r="N342" s="102"/>
      <c r="O342" s="102"/>
      <c r="P342" s="102"/>
      <c r="Q342" s="102"/>
      <c r="R342" s="102"/>
      <c r="S342" s="102"/>
      <c r="T342" s="106"/>
      <c r="U342" s="3" t="str">
        <f t="shared" si="17"/>
        <v>0/1</v>
      </c>
    </row>
    <row r="343" spans="1:21" ht="30" customHeight="1" x14ac:dyDescent="0.3">
      <c r="A343" s="3" t="str">
        <f>B343&amp;"--"&amp;COUNTIF($B$5:B343,B343)</f>
        <v>--306</v>
      </c>
      <c r="B343" s="3" t="str">
        <f t="shared" si="16"/>
        <v/>
      </c>
      <c r="C343" s="78">
        <v>339</v>
      </c>
      <c r="D343" s="102"/>
      <c r="E343" s="103"/>
      <c r="F343" s="102"/>
      <c r="G343" s="104"/>
      <c r="H343" s="105" t="str">
        <f t="shared" ca="1" si="15"/>
        <v/>
      </c>
      <c r="I343" s="102"/>
      <c r="J343" s="102"/>
      <c r="K343" s="102"/>
      <c r="L343" s="102"/>
      <c r="M343" s="102"/>
      <c r="N343" s="102"/>
      <c r="O343" s="102"/>
      <c r="P343" s="102"/>
      <c r="Q343" s="102"/>
      <c r="R343" s="102"/>
      <c r="S343" s="102"/>
      <c r="T343" s="106"/>
      <c r="U343" s="3" t="str">
        <f t="shared" si="17"/>
        <v>0/1</v>
      </c>
    </row>
    <row r="344" spans="1:21" ht="30" customHeight="1" x14ac:dyDescent="0.3">
      <c r="A344" s="3" t="str">
        <f>B344&amp;"--"&amp;COUNTIF($B$5:B344,B344)</f>
        <v>--307</v>
      </c>
      <c r="B344" s="3" t="str">
        <f t="shared" si="16"/>
        <v/>
      </c>
      <c r="C344" s="78">
        <v>340</v>
      </c>
      <c r="D344" s="102"/>
      <c r="E344" s="103"/>
      <c r="F344" s="102"/>
      <c r="G344" s="104"/>
      <c r="H344" s="105" t="str">
        <f t="shared" ca="1" si="15"/>
        <v/>
      </c>
      <c r="I344" s="102"/>
      <c r="J344" s="102"/>
      <c r="K344" s="102"/>
      <c r="L344" s="102"/>
      <c r="M344" s="102"/>
      <c r="N344" s="102"/>
      <c r="O344" s="102"/>
      <c r="P344" s="102"/>
      <c r="Q344" s="102"/>
      <c r="R344" s="102"/>
      <c r="S344" s="102"/>
      <c r="T344" s="106"/>
      <c r="U344" s="3" t="str">
        <f t="shared" si="17"/>
        <v>0/1</v>
      </c>
    </row>
    <row r="345" spans="1:21" ht="30" customHeight="1" x14ac:dyDescent="0.3">
      <c r="A345" s="3" t="str">
        <f>B345&amp;"--"&amp;COUNTIF($B$5:B345,B345)</f>
        <v>--308</v>
      </c>
      <c r="B345" s="3" t="str">
        <f t="shared" si="16"/>
        <v/>
      </c>
      <c r="C345" s="78">
        <v>341</v>
      </c>
      <c r="D345" s="102"/>
      <c r="E345" s="103"/>
      <c r="F345" s="102"/>
      <c r="G345" s="104"/>
      <c r="H345" s="105" t="str">
        <f t="shared" ca="1" si="15"/>
        <v/>
      </c>
      <c r="I345" s="102"/>
      <c r="J345" s="102"/>
      <c r="K345" s="102"/>
      <c r="L345" s="102"/>
      <c r="M345" s="102"/>
      <c r="N345" s="102"/>
      <c r="O345" s="102"/>
      <c r="P345" s="102"/>
      <c r="Q345" s="102"/>
      <c r="R345" s="102"/>
      <c r="S345" s="102"/>
      <c r="T345" s="106"/>
      <c r="U345" s="3" t="str">
        <f t="shared" si="17"/>
        <v>0/1</v>
      </c>
    </row>
    <row r="346" spans="1:21" ht="30" customHeight="1" x14ac:dyDescent="0.3">
      <c r="A346" s="3" t="str">
        <f>B346&amp;"--"&amp;COUNTIF($B$5:B346,B346)</f>
        <v>--309</v>
      </c>
      <c r="B346" s="3" t="str">
        <f t="shared" si="16"/>
        <v/>
      </c>
      <c r="C346" s="78">
        <v>342</v>
      </c>
      <c r="D346" s="102"/>
      <c r="E346" s="103"/>
      <c r="F346" s="102"/>
      <c r="G346" s="104"/>
      <c r="H346" s="105" t="str">
        <f t="shared" ca="1" si="15"/>
        <v/>
      </c>
      <c r="I346" s="102"/>
      <c r="J346" s="102"/>
      <c r="K346" s="102"/>
      <c r="L346" s="102"/>
      <c r="M346" s="102"/>
      <c r="N346" s="102"/>
      <c r="O346" s="102"/>
      <c r="P346" s="102"/>
      <c r="Q346" s="102"/>
      <c r="R346" s="102"/>
      <c r="S346" s="102"/>
      <c r="T346" s="106"/>
      <c r="U346" s="3" t="str">
        <f t="shared" si="17"/>
        <v>0/1</v>
      </c>
    </row>
    <row r="347" spans="1:21" ht="30" customHeight="1" x14ac:dyDescent="0.3">
      <c r="A347" s="3" t="str">
        <f>B347&amp;"--"&amp;COUNTIF($B$5:B347,B347)</f>
        <v>--310</v>
      </c>
      <c r="B347" s="3" t="str">
        <f t="shared" si="16"/>
        <v/>
      </c>
      <c r="C347" s="78">
        <v>343</v>
      </c>
      <c r="D347" s="102"/>
      <c r="E347" s="103"/>
      <c r="F347" s="102"/>
      <c r="G347" s="104"/>
      <c r="H347" s="105" t="str">
        <f t="shared" ca="1" si="15"/>
        <v/>
      </c>
      <c r="I347" s="102"/>
      <c r="J347" s="102"/>
      <c r="K347" s="102"/>
      <c r="L347" s="102"/>
      <c r="M347" s="102"/>
      <c r="N347" s="102"/>
      <c r="O347" s="102"/>
      <c r="P347" s="102"/>
      <c r="Q347" s="102"/>
      <c r="R347" s="102"/>
      <c r="S347" s="102"/>
      <c r="T347" s="106"/>
      <c r="U347" s="3" t="str">
        <f t="shared" si="17"/>
        <v>0/1</v>
      </c>
    </row>
    <row r="348" spans="1:21" ht="30" customHeight="1" x14ac:dyDescent="0.3">
      <c r="A348" s="3" t="str">
        <f>B348&amp;"--"&amp;COUNTIF($B$5:B348,B348)</f>
        <v>--311</v>
      </c>
      <c r="B348" s="3" t="str">
        <f t="shared" si="16"/>
        <v/>
      </c>
      <c r="C348" s="78">
        <v>344</v>
      </c>
      <c r="D348" s="102"/>
      <c r="E348" s="103"/>
      <c r="F348" s="102"/>
      <c r="G348" s="104"/>
      <c r="H348" s="105" t="str">
        <f t="shared" ca="1" si="15"/>
        <v/>
      </c>
      <c r="I348" s="102"/>
      <c r="J348" s="102"/>
      <c r="K348" s="102"/>
      <c r="L348" s="102"/>
      <c r="M348" s="102"/>
      <c r="N348" s="102"/>
      <c r="O348" s="102"/>
      <c r="P348" s="102"/>
      <c r="Q348" s="102"/>
      <c r="R348" s="102"/>
      <c r="S348" s="102"/>
      <c r="T348" s="106"/>
      <c r="U348" s="3" t="str">
        <f t="shared" si="17"/>
        <v>0/1</v>
      </c>
    </row>
    <row r="349" spans="1:21" ht="30" customHeight="1" x14ac:dyDescent="0.3">
      <c r="A349" s="3" t="str">
        <f>B349&amp;"--"&amp;COUNTIF($B$5:B349,B349)</f>
        <v>--312</v>
      </c>
      <c r="B349" s="3" t="str">
        <f t="shared" si="16"/>
        <v/>
      </c>
      <c r="C349" s="78">
        <v>345</v>
      </c>
      <c r="D349" s="102"/>
      <c r="E349" s="103"/>
      <c r="F349" s="102"/>
      <c r="G349" s="104"/>
      <c r="H349" s="105" t="str">
        <f t="shared" ca="1" si="15"/>
        <v/>
      </c>
      <c r="I349" s="102"/>
      <c r="J349" s="102"/>
      <c r="K349" s="102"/>
      <c r="L349" s="102"/>
      <c r="M349" s="102"/>
      <c r="N349" s="102"/>
      <c r="O349" s="102"/>
      <c r="P349" s="102"/>
      <c r="Q349" s="102"/>
      <c r="R349" s="102"/>
      <c r="S349" s="102"/>
      <c r="T349" s="106"/>
      <c r="U349" s="3" t="str">
        <f t="shared" si="17"/>
        <v>0/1</v>
      </c>
    </row>
    <row r="350" spans="1:21" ht="30" customHeight="1" x14ac:dyDescent="0.3">
      <c r="A350" s="3" t="str">
        <f>B350&amp;"--"&amp;COUNTIF($B$5:B350,B350)</f>
        <v>--313</v>
      </c>
      <c r="B350" s="3" t="str">
        <f t="shared" si="16"/>
        <v/>
      </c>
      <c r="C350" s="78">
        <v>346</v>
      </c>
      <c r="D350" s="102"/>
      <c r="E350" s="103"/>
      <c r="F350" s="102"/>
      <c r="G350" s="104"/>
      <c r="H350" s="105" t="str">
        <f t="shared" ca="1" si="15"/>
        <v/>
      </c>
      <c r="I350" s="102"/>
      <c r="J350" s="102"/>
      <c r="K350" s="102"/>
      <c r="L350" s="102"/>
      <c r="M350" s="102"/>
      <c r="N350" s="102"/>
      <c r="O350" s="102"/>
      <c r="P350" s="102"/>
      <c r="Q350" s="102"/>
      <c r="R350" s="102"/>
      <c r="S350" s="102"/>
      <c r="T350" s="106"/>
      <c r="U350" s="3" t="str">
        <f t="shared" si="17"/>
        <v>0/1</v>
      </c>
    </row>
    <row r="351" spans="1:21" ht="30" customHeight="1" x14ac:dyDescent="0.3">
      <c r="A351" s="3" t="str">
        <f>B351&amp;"--"&amp;COUNTIF($B$5:B351,B351)</f>
        <v>--314</v>
      </c>
      <c r="B351" s="3" t="str">
        <f t="shared" si="16"/>
        <v/>
      </c>
      <c r="C351" s="78">
        <v>347</v>
      </c>
      <c r="D351" s="102"/>
      <c r="E351" s="103"/>
      <c r="F351" s="102"/>
      <c r="G351" s="104"/>
      <c r="H351" s="105" t="str">
        <f t="shared" ca="1" si="15"/>
        <v/>
      </c>
      <c r="I351" s="102"/>
      <c r="J351" s="102"/>
      <c r="K351" s="102"/>
      <c r="L351" s="102"/>
      <c r="M351" s="102"/>
      <c r="N351" s="102"/>
      <c r="O351" s="102"/>
      <c r="P351" s="102"/>
      <c r="Q351" s="102"/>
      <c r="R351" s="102"/>
      <c r="S351" s="102"/>
      <c r="T351" s="106"/>
      <c r="U351" s="3" t="str">
        <f t="shared" si="17"/>
        <v>0/1</v>
      </c>
    </row>
    <row r="352" spans="1:21" ht="30" customHeight="1" x14ac:dyDescent="0.3">
      <c r="A352" s="3" t="str">
        <f>B352&amp;"--"&amp;COUNTIF($B$5:B352,B352)</f>
        <v>--315</v>
      </c>
      <c r="B352" s="3" t="str">
        <f t="shared" si="16"/>
        <v/>
      </c>
      <c r="C352" s="78">
        <v>348</v>
      </c>
      <c r="D352" s="102"/>
      <c r="E352" s="103"/>
      <c r="F352" s="102"/>
      <c r="G352" s="104"/>
      <c r="H352" s="105" t="str">
        <f t="shared" ref="H352:H415" ca="1" si="18">IF(G352,DATEDIF(G352,TODAY(),"Y"),"")</f>
        <v/>
      </c>
      <c r="I352" s="102"/>
      <c r="J352" s="102"/>
      <c r="K352" s="102"/>
      <c r="L352" s="102"/>
      <c r="M352" s="102"/>
      <c r="N352" s="102"/>
      <c r="O352" s="102"/>
      <c r="P352" s="102"/>
      <c r="Q352" s="102"/>
      <c r="R352" s="102"/>
      <c r="S352" s="102"/>
      <c r="T352" s="106"/>
      <c r="U352" s="3" t="str">
        <f t="shared" si="17"/>
        <v>0/1</v>
      </c>
    </row>
    <row r="353" spans="1:21" ht="30" customHeight="1" x14ac:dyDescent="0.3">
      <c r="A353" s="3" t="str">
        <f>B353&amp;"--"&amp;COUNTIF($B$5:B353,B353)</f>
        <v>--316</v>
      </c>
      <c r="B353" s="3" t="str">
        <f t="shared" si="16"/>
        <v/>
      </c>
      <c r="C353" s="78">
        <v>349</v>
      </c>
      <c r="D353" s="102"/>
      <c r="E353" s="103"/>
      <c r="F353" s="102"/>
      <c r="G353" s="104"/>
      <c r="H353" s="105" t="str">
        <f t="shared" ca="1" si="18"/>
        <v/>
      </c>
      <c r="I353" s="102"/>
      <c r="J353" s="102"/>
      <c r="K353" s="102"/>
      <c r="L353" s="102"/>
      <c r="M353" s="102"/>
      <c r="N353" s="102"/>
      <c r="O353" s="102"/>
      <c r="P353" s="102"/>
      <c r="Q353" s="102"/>
      <c r="R353" s="102"/>
      <c r="S353" s="102"/>
      <c r="T353" s="106"/>
      <c r="U353" s="3" t="str">
        <f t="shared" si="17"/>
        <v>0/1</v>
      </c>
    </row>
    <row r="354" spans="1:21" ht="30" customHeight="1" x14ac:dyDescent="0.3">
      <c r="A354" s="3" t="str">
        <f>B354&amp;"--"&amp;COUNTIF($B$5:B354,B354)</f>
        <v>--317</v>
      </c>
      <c r="B354" s="3" t="str">
        <f t="shared" si="16"/>
        <v/>
      </c>
      <c r="C354" s="78">
        <v>350</v>
      </c>
      <c r="D354" s="102"/>
      <c r="E354" s="103"/>
      <c r="F354" s="102"/>
      <c r="G354" s="104"/>
      <c r="H354" s="105" t="str">
        <f t="shared" ca="1" si="18"/>
        <v/>
      </c>
      <c r="I354" s="102"/>
      <c r="J354" s="102"/>
      <c r="K354" s="102"/>
      <c r="L354" s="102"/>
      <c r="M354" s="102"/>
      <c r="N354" s="102"/>
      <c r="O354" s="102"/>
      <c r="P354" s="102"/>
      <c r="Q354" s="102"/>
      <c r="R354" s="102"/>
      <c r="S354" s="102"/>
      <c r="T354" s="106"/>
      <c r="U354" s="3" t="str">
        <f t="shared" si="17"/>
        <v>0/1</v>
      </c>
    </row>
    <row r="355" spans="1:21" ht="30" customHeight="1" x14ac:dyDescent="0.3">
      <c r="A355" s="3" t="str">
        <f>B355&amp;"--"&amp;COUNTIF($B$5:B355,B355)</f>
        <v>--318</v>
      </c>
      <c r="B355" s="3" t="str">
        <f t="shared" si="16"/>
        <v/>
      </c>
      <c r="C355" s="78">
        <v>351</v>
      </c>
      <c r="D355" s="102"/>
      <c r="E355" s="103"/>
      <c r="F355" s="102"/>
      <c r="G355" s="104"/>
      <c r="H355" s="105" t="str">
        <f t="shared" ca="1" si="18"/>
        <v/>
      </c>
      <c r="I355" s="102"/>
      <c r="J355" s="102"/>
      <c r="K355" s="102"/>
      <c r="L355" s="102"/>
      <c r="M355" s="102"/>
      <c r="N355" s="102"/>
      <c r="O355" s="102"/>
      <c r="P355" s="102"/>
      <c r="Q355" s="102"/>
      <c r="R355" s="102"/>
      <c r="S355" s="102"/>
      <c r="T355" s="106"/>
      <c r="U355" s="3" t="str">
        <f t="shared" si="17"/>
        <v>0/1</v>
      </c>
    </row>
    <row r="356" spans="1:21" ht="30" customHeight="1" x14ac:dyDescent="0.3">
      <c r="A356" s="3" t="str">
        <f>B356&amp;"--"&amp;COUNTIF($B$5:B356,B356)</f>
        <v>--319</v>
      </c>
      <c r="B356" s="3" t="str">
        <f t="shared" si="16"/>
        <v/>
      </c>
      <c r="C356" s="78">
        <v>352</v>
      </c>
      <c r="D356" s="102"/>
      <c r="E356" s="103"/>
      <c r="F356" s="102"/>
      <c r="G356" s="104"/>
      <c r="H356" s="105" t="str">
        <f t="shared" ca="1" si="18"/>
        <v/>
      </c>
      <c r="I356" s="102"/>
      <c r="J356" s="102"/>
      <c r="K356" s="102"/>
      <c r="L356" s="102"/>
      <c r="M356" s="102"/>
      <c r="N356" s="102"/>
      <c r="O356" s="102"/>
      <c r="P356" s="102"/>
      <c r="Q356" s="102"/>
      <c r="R356" s="102"/>
      <c r="S356" s="102"/>
      <c r="T356" s="106"/>
      <c r="U356" s="3" t="str">
        <f t="shared" si="17"/>
        <v>0/1</v>
      </c>
    </row>
    <row r="357" spans="1:21" ht="30" customHeight="1" x14ac:dyDescent="0.3">
      <c r="A357" s="3" t="str">
        <f>B357&amp;"--"&amp;COUNTIF($B$5:B357,B357)</f>
        <v>--320</v>
      </c>
      <c r="B357" s="3" t="str">
        <f t="shared" si="16"/>
        <v/>
      </c>
      <c r="C357" s="78">
        <v>353</v>
      </c>
      <c r="D357" s="102"/>
      <c r="E357" s="103"/>
      <c r="F357" s="102"/>
      <c r="G357" s="104"/>
      <c r="H357" s="105" t="str">
        <f t="shared" ca="1" si="18"/>
        <v/>
      </c>
      <c r="I357" s="102"/>
      <c r="J357" s="102"/>
      <c r="K357" s="102"/>
      <c r="L357" s="102"/>
      <c r="M357" s="102"/>
      <c r="N357" s="102"/>
      <c r="O357" s="102"/>
      <c r="P357" s="102"/>
      <c r="Q357" s="102"/>
      <c r="R357" s="102"/>
      <c r="S357" s="102"/>
      <c r="T357" s="106"/>
      <c r="U357" s="3" t="str">
        <f t="shared" si="17"/>
        <v>0/1</v>
      </c>
    </row>
    <row r="358" spans="1:21" ht="30" customHeight="1" x14ac:dyDescent="0.3">
      <c r="A358" s="3" t="str">
        <f>B358&amp;"--"&amp;COUNTIF($B$5:B358,B358)</f>
        <v>--321</v>
      </c>
      <c r="B358" s="3" t="str">
        <f t="shared" si="16"/>
        <v/>
      </c>
      <c r="C358" s="78">
        <v>354</v>
      </c>
      <c r="D358" s="102"/>
      <c r="E358" s="103"/>
      <c r="F358" s="102"/>
      <c r="G358" s="104"/>
      <c r="H358" s="105" t="str">
        <f t="shared" ca="1" si="18"/>
        <v/>
      </c>
      <c r="I358" s="102"/>
      <c r="J358" s="102"/>
      <c r="K358" s="102"/>
      <c r="L358" s="102"/>
      <c r="M358" s="102"/>
      <c r="N358" s="102"/>
      <c r="O358" s="102"/>
      <c r="P358" s="102"/>
      <c r="Q358" s="102"/>
      <c r="R358" s="102"/>
      <c r="S358" s="102"/>
      <c r="T358" s="106"/>
      <c r="U358" s="3" t="str">
        <f t="shared" si="17"/>
        <v>0/1</v>
      </c>
    </row>
    <row r="359" spans="1:21" ht="30" customHeight="1" x14ac:dyDescent="0.3">
      <c r="A359" s="3" t="str">
        <f>B359&amp;"--"&amp;COUNTIF($B$5:B359,B359)</f>
        <v>--322</v>
      </c>
      <c r="B359" s="3" t="str">
        <f t="shared" si="16"/>
        <v/>
      </c>
      <c r="C359" s="78">
        <v>355</v>
      </c>
      <c r="D359" s="102"/>
      <c r="E359" s="103"/>
      <c r="F359" s="102"/>
      <c r="G359" s="104"/>
      <c r="H359" s="105" t="str">
        <f t="shared" ca="1" si="18"/>
        <v/>
      </c>
      <c r="I359" s="102"/>
      <c r="J359" s="102"/>
      <c r="K359" s="102"/>
      <c r="L359" s="102"/>
      <c r="M359" s="102"/>
      <c r="N359" s="102"/>
      <c r="O359" s="102"/>
      <c r="P359" s="102"/>
      <c r="Q359" s="102"/>
      <c r="R359" s="102"/>
      <c r="S359" s="102"/>
      <c r="T359" s="106"/>
      <c r="U359" s="3" t="str">
        <f t="shared" si="17"/>
        <v>0/1</v>
      </c>
    </row>
    <row r="360" spans="1:21" ht="30" customHeight="1" x14ac:dyDescent="0.3">
      <c r="A360" s="3" t="str">
        <f>B360&amp;"--"&amp;COUNTIF($B$5:B360,B360)</f>
        <v>--323</v>
      </c>
      <c r="B360" s="3" t="str">
        <f t="shared" si="16"/>
        <v/>
      </c>
      <c r="C360" s="78">
        <v>356</v>
      </c>
      <c r="D360" s="102"/>
      <c r="E360" s="103"/>
      <c r="F360" s="102"/>
      <c r="G360" s="104"/>
      <c r="H360" s="105" t="str">
        <f t="shared" ca="1" si="18"/>
        <v/>
      </c>
      <c r="I360" s="102"/>
      <c r="J360" s="102"/>
      <c r="K360" s="102"/>
      <c r="L360" s="102"/>
      <c r="M360" s="102"/>
      <c r="N360" s="102"/>
      <c r="O360" s="102"/>
      <c r="P360" s="102"/>
      <c r="Q360" s="102"/>
      <c r="R360" s="102"/>
      <c r="S360" s="102"/>
      <c r="T360" s="106"/>
      <c r="U360" s="3" t="str">
        <f t="shared" si="17"/>
        <v>0/1</v>
      </c>
    </row>
    <row r="361" spans="1:21" ht="30" customHeight="1" x14ac:dyDescent="0.3">
      <c r="A361" s="3" t="str">
        <f>B361&amp;"--"&amp;COUNTIF($B$5:B361,B361)</f>
        <v>--324</v>
      </c>
      <c r="B361" s="3" t="str">
        <f t="shared" si="16"/>
        <v/>
      </c>
      <c r="C361" s="78">
        <v>357</v>
      </c>
      <c r="D361" s="102"/>
      <c r="E361" s="103"/>
      <c r="F361" s="102"/>
      <c r="G361" s="104"/>
      <c r="H361" s="105" t="str">
        <f t="shared" ca="1" si="18"/>
        <v/>
      </c>
      <c r="I361" s="102"/>
      <c r="J361" s="102"/>
      <c r="K361" s="102"/>
      <c r="L361" s="102"/>
      <c r="M361" s="102"/>
      <c r="N361" s="102"/>
      <c r="O361" s="102"/>
      <c r="P361" s="102"/>
      <c r="Q361" s="102"/>
      <c r="R361" s="102"/>
      <c r="S361" s="102"/>
      <c r="T361" s="106"/>
      <c r="U361" s="3" t="str">
        <f t="shared" si="17"/>
        <v>0/1</v>
      </c>
    </row>
    <row r="362" spans="1:21" ht="30" customHeight="1" x14ac:dyDescent="0.3">
      <c r="A362" s="3" t="str">
        <f>B362&amp;"--"&amp;COUNTIF($B$5:B362,B362)</f>
        <v>--325</v>
      </c>
      <c r="B362" s="3" t="str">
        <f t="shared" si="16"/>
        <v/>
      </c>
      <c r="C362" s="78">
        <v>358</v>
      </c>
      <c r="D362" s="102"/>
      <c r="E362" s="103"/>
      <c r="F362" s="102"/>
      <c r="G362" s="104"/>
      <c r="H362" s="105" t="str">
        <f t="shared" ca="1" si="18"/>
        <v/>
      </c>
      <c r="I362" s="102"/>
      <c r="J362" s="102"/>
      <c r="K362" s="102"/>
      <c r="L362" s="102"/>
      <c r="M362" s="102"/>
      <c r="N362" s="102"/>
      <c r="O362" s="102"/>
      <c r="P362" s="102"/>
      <c r="Q362" s="102"/>
      <c r="R362" s="102"/>
      <c r="S362" s="102"/>
      <c r="T362" s="106"/>
      <c r="U362" s="3" t="str">
        <f t="shared" si="17"/>
        <v>0/1</v>
      </c>
    </row>
    <row r="363" spans="1:21" ht="30" customHeight="1" x14ac:dyDescent="0.3">
      <c r="A363" s="3" t="str">
        <f>B363&amp;"--"&amp;COUNTIF($B$5:B363,B363)</f>
        <v>--326</v>
      </c>
      <c r="B363" s="3" t="str">
        <f t="shared" si="16"/>
        <v/>
      </c>
      <c r="C363" s="78">
        <v>359</v>
      </c>
      <c r="D363" s="102"/>
      <c r="E363" s="103"/>
      <c r="F363" s="102"/>
      <c r="G363" s="104"/>
      <c r="H363" s="105" t="str">
        <f t="shared" ca="1" si="18"/>
        <v/>
      </c>
      <c r="I363" s="102"/>
      <c r="J363" s="102"/>
      <c r="K363" s="102"/>
      <c r="L363" s="102"/>
      <c r="M363" s="102"/>
      <c r="N363" s="102"/>
      <c r="O363" s="102"/>
      <c r="P363" s="102"/>
      <c r="Q363" s="102"/>
      <c r="R363" s="102"/>
      <c r="S363" s="102"/>
      <c r="T363" s="106"/>
      <c r="U363" s="3" t="str">
        <f t="shared" si="17"/>
        <v>0/1</v>
      </c>
    </row>
    <row r="364" spans="1:21" ht="30" customHeight="1" x14ac:dyDescent="0.3">
      <c r="A364" s="3" t="str">
        <f>B364&amp;"--"&amp;COUNTIF($B$5:B364,B364)</f>
        <v>--327</v>
      </c>
      <c r="B364" s="3" t="str">
        <f t="shared" si="16"/>
        <v/>
      </c>
      <c r="C364" s="78">
        <v>360</v>
      </c>
      <c r="D364" s="102"/>
      <c r="E364" s="103"/>
      <c r="F364" s="102"/>
      <c r="G364" s="104"/>
      <c r="H364" s="105" t="str">
        <f t="shared" ca="1" si="18"/>
        <v/>
      </c>
      <c r="I364" s="102"/>
      <c r="J364" s="102"/>
      <c r="K364" s="102"/>
      <c r="L364" s="102"/>
      <c r="M364" s="102"/>
      <c r="N364" s="102"/>
      <c r="O364" s="102"/>
      <c r="P364" s="102"/>
      <c r="Q364" s="102"/>
      <c r="R364" s="102"/>
      <c r="S364" s="102"/>
      <c r="T364" s="106"/>
      <c r="U364" s="3" t="str">
        <f t="shared" si="17"/>
        <v>0/1</v>
      </c>
    </row>
    <row r="365" spans="1:21" ht="30" customHeight="1" x14ac:dyDescent="0.3">
      <c r="A365" s="3" t="str">
        <f>B365&amp;"--"&amp;COUNTIF($B$5:B365,B365)</f>
        <v>--328</v>
      </c>
      <c r="B365" s="3" t="str">
        <f t="shared" si="16"/>
        <v/>
      </c>
      <c r="C365" s="78">
        <v>361</v>
      </c>
      <c r="D365" s="102"/>
      <c r="E365" s="103"/>
      <c r="F365" s="102"/>
      <c r="G365" s="104"/>
      <c r="H365" s="105" t="str">
        <f t="shared" ca="1" si="18"/>
        <v/>
      </c>
      <c r="I365" s="102"/>
      <c r="J365" s="102"/>
      <c r="K365" s="102"/>
      <c r="L365" s="102"/>
      <c r="M365" s="102"/>
      <c r="N365" s="102"/>
      <c r="O365" s="102"/>
      <c r="P365" s="102"/>
      <c r="Q365" s="102"/>
      <c r="R365" s="102"/>
      <c r="S365" s="102"/>
      <c r="T365" s="106"/>
      <c r="U365" s="3" t="str">
        <f t="shared" si="17"/>
        <v>0/1</v>
      </c>
    </row>
    <row r="366" spans="1:21" ht="30" customHeight="1" x14ac:dyDescent="0.3">
      <c r="A366" s="3" t="str">
        <f>B366&amp;"--"&amp;COUNTIF($B$5:B366,B366)</f>
        <v>--329</v>
      </c>
      <c r="B366" s="3" t="str">
        <f t="shared" si="16"/>
        <v/>
      </c>
      <c r="C366" s="78">
        <v>362</v>
      </c>
      <c r="D366" s="102"/>
      <c r="E366" s="103"/>
      <c r="F366" s="102"/>
      <c r="G366" s="104"/>
      <c r="H366" s="105" t="str">
        <f t="shared" ca="1" si="18"/>
        <v/>
      </c>
      <c r="I366" s="102"/>
      <c r="J366" s="102"/>
      <c r="K366" s="102"/>
      <c r="L366" s="102"/>
      <c r="M366" s="102"/>
      <c r="N366" s="102"/>
      <c r="O366" s="102"/>
      <c r="P366" s="102"/>
      <c r="Q366" s="102"/>
      <c r="R366" s="102"/>
      <c r="S366" s="102"/>
      <c r="T366" s="106"/>
      <c r="U366" s="3" t="str">
        <f t="shared" si="17"/>
        <v>0/1</v>
      </c>
    </row>
    <row r="367" spans="1:21" ht="30" customHeight="1" x14ac:dyDescent="0.3">
      <c r="A367" s="3" t="str">
        <f>B367&amp;"--"&amp;COUNTIF($B$5:B367,B367)</f>
        <v>--330</v>
      </c>
      <c r="B367" s="3" t="str">
        <f t="shared" si="16"/>
        <v/>
      </c>
      <c r="C367" s="78">
        <v>363</v>
      </c>
      <c r="D367" s="102"/>
      <c r="E367" s="103"/>
      <c r="F367" s="102"/>
      <c r="G367" s="104"/>
      <c r="H367" s="105" t="str">
        <f t="shared" ca="1" si="18"/>
        <v/>
      </c>
      <c r="I367" s="102"/>
      <c r="J367" s="102"/>
      <c r="K367" s="102"/>
      <c r="L367" s="102"/>
      <c r="M367" s="102"/>
      <c r="N367" s="102"/>
      <c r="O367" s="102"/>
      <c r="P367" s="102"/>
      <c r="Q367" s="102"/>
      <c r="R367" s="102"/>
      <c r="S367" s="102"/>
      <c r="T367" s="106"/>
      <c r="U367" s="3" t="str">
        <f t="shared" si="17"/>
        <v>0/1</v>
      </c>
    </row>
    <row r="368" spans="1:21" ht="30" customHeight="1" x14ac:dyDescent="0.3">
      <c r="A368" s="3" t="str">
        <f>B368&amp;"--"&amp;COUNTIF($B$5:B368,B368)</f>
        <v>--331</v>
      </c>
      <c r="B368" s="3" t="str">
        <f t="shared" si="16"/>
        <v/>
      </c>
      <c r="C368" s="78">
        <v>364</v>
      </c>
      <c r="D368" s="102"/>
      <c r="E368" s="103"/>
      <c r="F368" s="102"/>
      <c r="G368" s="104"/>
      <c r="H368" s="105" t="str">
        <f t="shared" ca="1" si="18"/>
        <v/>
      </c>
      <c r="I368" s="102"/>
      <c r="J368" s="102"/>
      <c r="K368" s="102"/>
      <c r="L368" s="102"/>
      <c r="M368" s="102"/>
      <c r="N368" s="102"/>
      <c r="O368" s="102"/>
      <c r="P368" s="102"/>
      <c r="Q368" s="102"/>
      <c r="R368" s="102"/>
      <c r="S368" s="102"/>
      <c r="T368" s="106"/>
      <c r="U368" s="3" t="str">
        <f t="shared" si="17"/>
        <v>0/1</v>
      </c>
    </row>
    <row r="369" spans="1:21" ht="30" customHeight="1" x14ac:dyDescent="0.3">
      <c r="A369" s="3" t="str">
        <f>B369&amp;"--"&amp;COUNTIF($B$5:B369,B369)</f>
        <v>--332</v>
      </c>
      <c r="B369" s="3" t="str">
        <f t="shared" si="16"/>
        <v/>
      </c>
      <c r="C369" s="78">
        <v>365</v>
      </c>
      <c r="D369" s="102"/>
      <c r="E369" s="103"/>
      <c r="F369" s="102"/>
      <c r="G369" s="104"/>
      <c r="H369" s="105" t="str">
        <f t="shared" ca="1" si="18"/>
        <v/>
      </c>
      <c r="I369" s="102"/>
      <c r="J369" s="102"/>
      <c r="K369" s="102"/>
      <c r="L369" s="102"/>
      <c r="M369" s="102"/>
      <c r="N369" s="102"/>
      <c r="O369" s="102"/>
      <c r="P369" s="102"/>
      <c r="Q369" s="102"/>
      <c r="R369" s="102"/>
      <c r="S369" s="102"/>
      <c r="T369" s="106"/>
      <c r="U369" s="3" t="str">
        <f t="shared" si="17"/>
        <v>0/1</v>
      </c>
    </row>
    <row r="370" spans="1:21" ht="30" customHeight="1" x14ac:dyDescent="0.3">
      <c r="A370" s="3" t="str">
        <f>B370&amp;"--"&amp;COUNTIF($B$5:B370,B370)</f>
        <v>--333</v>
      </c>
      <c r="B370" s="3" t="str">
        <f t="shared" si="16"/>
        <v/>
      </c>
      <c r="C370" s="78">
        <v>366</v>
      </c>
      <c r="D370" s="102"/>
      <c r="E370" s="103"/>
      <c r="F370" s="102"/>
      <c r="G370" s="104"/>
      <c r="H370" s="105" t="str">
        <f t="shared" ca="1" si="18"/>
        <v/>
      </c>
      <c r="I370" s="102"/>
      <c r="J370" s="102"/>
      <c r="K370" s="102"/>
      <c r="L370" s="102"/>
      <c r="M370" s="102"/>
      <c r="N370" s="102"/>
      <c r="O370" s="102"/>
      <c r="P370" s="102"/>
      <c r="Q370" s="102"/>
      <c r="R370" s="102"/>
      <c r="S370" s="102"/>
      <c r="T370" s="106"/>
      <c r="U370" s="3" t="str">
        <f t="shared" si="17"/>
        <v>0/1</v>
      </c>
    </row>
    <row r="371" spans="1:21" ht="30" customHeight="1" x14ac:dyDescent="0.3">
      <c r="A371" s="3" t="str">
        <f>B371&amp;"--"&amp;COUNTIF($B$5:B371,B371)</f>
        <v>--334</v>
      </c>
      <c r="B371" s="3" t="str">
        <f t="shared" si="16"/>
        <v/>
      </c>
      <c r="C371" s="78">
        <v>367</v>
      </c>
      <c r="D371" s="102"/>
      <c r="E371" s="103"/>
      <c r="F371" s="102"/>
      <c r="G371" s="104"/>
      <c r="H371" s="105" t="str">
        <f t="shared" ca="1" si="18"/>
        <v/>
      </c>
      <c r="I371" s="102"/>
      <c r="J371" s="102"/>
      <c r="K371" s="102"/>
      <c r="L371" s="102"/>
      <c r="M371" s="102"/>
      <c r="N371" s="102"/>
      <c r="O371" s="102"/>
      <c r="P371" s="102"/>
      <c r="Q371" s="102"/>
      <c r="R371" s="102"/>
      <c r="S371" s="102"/>
      <c r="T371" s="106"/>
      <c r="U371" s="3" t="str">
        <f t="shared" si="17"/>
        <v>0/1</v>
      </c>
    </row>
    <row r="372" spans="1:21" ht="30" customHeight="1" x14ac:dyDescent="0.3">
      <c r="A372" s="3" t="str">
        <f>B372&amp;"--"&amp;COUNTIF($B$5:B372,B372)</f>
        <v>--335</v>
      </c>
      <c r="B372" s="3" t="str">
        <f t="shared" si="16"/>
        <v/>
      </c>
      <c r="C372" s="78">
        <v>368</v>
      </c>
      <c r="D372" s="102"/>
      <c r="E372" s="103"/>
      <c r="F372" s="102"/>
      <c r="G372" s="104"/>
      <c r="H372" s="105" t="str">
        <f t="shared" ca="1" si="18"/>
        <v/>
      </c>
      <c r="I372" s="102"/>
      <c r="J372" s="102"/>
      <c r="K372" s="102"/>
      <c r="L372" s="102"/>
      <c r="M372" s="102"/>
      <c r="N372" s="102"/>
      <c r="O372" s="102"/>
      <c r="P372" s="102"/>
      <c r="Q372" s="102"/>
      <c r="R372" s="102"/>
      <c r="S372" s="102"/>
      <c r="T372" s="106"/>
      <c r="U372" s="3" t="str">
        <f t="shared" si="17"/>
        <v>0/1</v>
      </c>
    </row>
    <row r="373" spans="1:21" ht="30" customHeight="1" x14ac:dyDescent="0.3">
      <c r="A373" s="3" t="str">
        <f>B373&amp;"--"&amp;COUNTIF($B$5:B373,B373)</f>
        <v>--336</v>
      </c>
      <c r="B373" s="3" t="str">
        <f t="shared" si="16"/>
        <v/>
      </c>
      <c r="C373" s="78">
        <v>369</v>
      </c>
      <c r="D373" s="102"/>
      <c r="E373" s="103"/>
      <c r="F373" s="102"/>
      <c r="G373" s="104"/>
      <c r="H373" s="105" t="str">
        <f t="shared" ca="1" si="18"/>
        <v/>
      </c>
      <c r="I373" s="102"/>
      <c r="J373" s="102"/>
      <c r="K373" s="102"/>
      <c r="L373" s="102"/>
      <c r="M373" s="102"/>
      <c r="N373" s="102"/>
      <c r="O373" s="102"/>
      <c r="P373" s="102"/>
      <c r="Q373" s="102"/>
      <c r="R373" s="102"/>
      <c r="S373" s="102"/>
      <c r="T373" s="106"/>
      <c r="U373" s="3" t="str">
        <f t="shared" si="17"/>
        <v>0/1</v>
      </c>
    </row>
    <row r="374" spans="1:21" ht="30" customHeight="1" x14ac:dyDescent="0.3">
      <c r="A374" s="3" t="str">
        <f>B374&amp;"--"&amp;COUNTIF($B$5:B374,B374)</f>
        <v>--337</v>
      </c>
      <c r="B374" s="3" t="str">
        <f t="shared" si="16"/>
        <v/>
      </c>
      <c r="C374" s="78">
        <v>370</v>
      </c>
      <c r="D374" s="102"/>
      <c r="E374" s="103"/>
      <c r="F374" s="102"/>
      <c r="G374" s="104"/>
      <c r="H374" s="105" t="str">
        <f t="shared" ca="1" si="18"/>
        <v/>
      </c>
      <c r="I374" s="102"/>
      <c r="J374" s="102"/>
      <c r="K374" s="102"/>
      <c r="L374" s="102"/>
      <c r="M374" s="102"/>
      <c r="N374" s="102"/>
      <c r="O374" s="102"/>
      <c r="P374" s="102"/>
      <c r="Q374" s="102"/>
      <c r="R374" s="102"/>
      <c r="S374" s="102"/>
      <c r="T374" s="106"/>
      <c r="U374" s="3" t="str">
        <f t="shared" si="17"/>
        <v>0/1</v>
      </c>
    </row>
    <row r="375" spans="1:21" ht="30" customHeight="1" x14ac:dyDescent="0.3">
      <c r="A375" s="3" t="str">
        <f>B375&amp;"--"&amp;COUNTIF($B$5:B375,B375)</f>
        <v>--338</v>
      </c>
      <c r="B375" s="3" t="str">
        <f t="shared" si="16"/>
        <v/>
      </c>
      <c r="C375" s="78">
        <v>371</v>
      </c>
      <c r="D375" s="102"/>
      <c r="E375" s="103"/>
      <c r="F375" s="102"/>
      <c r="G375" s="104"/>
      <c r="H375" s="105" t="str">
        <f t="shared" ca="1" si="18"/>
        <v/>
      </c>
      <c r="I375" s="102"/>
      <c r="J375" s="102"/>
      <c r="K375" s="102"/>
      <c r="L375" s="102"/>
      <c r="M375" s="102"/>
      <c r="N375" s="102"/>
      <c r="O375" s="102"/>
      <c r="P375" s="102"/>
      <c r="Q375" s="102"/>
      <c r="R375" s="102"/>
      <c r="S375" s="102"/>
      <c r="T375" s="106"/>
      <c r="U375" s="3" t="str">
        <f t="shared" si="17"/>
        <v>0/1</v>
      </c>
    </row>
    <row r="376" spans="1:21" ht="30" customHeight="1" x14ac:dyDescent="0.3">
      <c r="A376" s="3" t="str">
        <f>B376&amp;"--"&amp;COUNTIF($B$5:B376,B376)</f>
        <v>--339</v>
      </c>
      <c r="B376" s="3" t="str">
        <f t="shared" si="16"/>
        <v/>
      </c>
      <c r="C376" s="78">
        <v>372</v>
      </c>
      <c r="D376" s="102"/>
      <c r="E376" s="103"/>
      <c r="F376" s="102"/>
      <c r="G376" s="104"/>
      <c r="H376" s="105" t="str">
        <f t="shared" ca="1" si="18"/>
        <v/>
      </c>
      <c r="I376" s="102"/>
      <c r="J376" s="102"/>
      <c r="K376" s="102"/>
      <c r="L376" s="102"/>
      <c r="M376" s="102"/>
      <c r="N376" s="102"/>
      <c r="O376" s="102"/>
      <c r="P376" s="102"/>
      <c r="Q376" s="102"/>
      <c r="R376" s="102"/>
      <c r="S376" s="102"/>
      <c r="T376" s="106"/>
      <c r="U376" s="3" t="str">
        <f t="shared" si="17"/>
        <v>0/1</v>
      </c>
    </row>
    <row r="377" spans="1:21" ht="30" customHeight="1" x14ac:dyDescent="0.3">
      <c r="A377" s="3" t="str">
        <f>B377&amp;"--"&amp;COUNTIF($B$5:B377,B377)</f>
        <v>--340</v>
      </c>
      <c r="B377" s="3" t="str">
        <f t="shared" si="16"/>
        <v/>
      </c>
      <c r="C377" s="78">
        <v>373</v>
      </c>
      <c r="D377" s="102"/>
      <c r="E377" s="103"/>
      <c r="F377" s="102"/>
      <c r="G377" s="104"/>
      <c r="H377" s="105" t="str">
        <f t="shared" ca="1" si="18"/>
        <v/>
      </c>
      <c r="I377" s="102"/>
      <c r="J377" s="102"/>
      <c r="K377" s="102"/>
      <c r="L377" s="102"/>
      <c r="M377" s="102"/>
      <c r="N377" s="102"/>
      <c r="O377" s="102"/>
      <c r="P377" s="102"/>
      <c r="Q377" s="102"/>
      <c r="R377" s="102"/>
      <c r="S377" s="102"/>
      <c r="T377" s="106"/>
      <c r="U377" s="3" t="str">
        <f t="shared" si="17"/>
        <v>0/1</v>
      </c>
    </row>
    <row r="378" spans="1:21" ht="30" customHeight="1" x14ac:dyDescent="0.3">
      <c r="A378" s="3" t="str">
        <f>B378&amp;"--"&amp;COUNTIF($B$5:B378,B378)</f>
        <v>--341</v>
      </c>
      <c r="B378" s="3" t="str">
        <f t="shared" si="16"/>
        <v/>
      </c>
      <c r="C378" s="78">
        <v>374</v>
      </c>
      <c r="D378" s="102"/>
      <c r="E378" s="103"/>
      <c r="F378" s="102"/>
      <c r="G378" s="104"/>
      <c r="H378" s="105" t="str">
        <f t="shared" ca="1" si="18"/>
        <v/>
      </c>
      <c r="I378" s="102"/>
      <c r="J378" s="102"/>
      <c r="K378" s="102"/>
      <c r="L378" s="102"/>
      <c r="M378" s="102"/>
      <c r="N378" s="102"/>
      <c r="O378" s="102"/>
      <c r="P378" s="102"/>
      <c r="Q378" s="102"/>
      <c r="R378" s="102"/>
      <c r="S378" s="102"/>
      <c r="T378" s="106"/>
      <c r="U378" s="3" t="str">
        <f t="shared" si="17"/>
        <v>0/1</v>
      </c>
    </row>
    <row r="379" spans="1:21" ht="30" customHeight="1" x14ac:dyDescent="0.3">
      <c r="A379" s="3" t="str">
        <f>B379&amp;"--"&amp;COUNTIF($B$5:B379,B379)</f>
        <v>--342</v>
      </c>
      <c r="B379" s="3" t="str">
        <f t="shared" si="16"/>
        <v/>
      </c>
      <c r="C379" s="78">
        <v>375</v>
      </c>
      <c r="D379" s="102"/>
      <c r="E379" s="103"/>
      <c r="F379" s="102"/>
      <c r="G379" s="104"/>
      <c r="H379" s="105" t="str">
        <f t="shared" ca="1" si="18"/>
        <v/>
      </c>
      <c r="I379" s="102"/>
      <c r="J379" s="102"/>
      <c r="K379" s="102"/>
      <c r="L379" s="102"/>
      <c r="M379" s="102"/>
      <c r="N379" s="102"/>
      <c r="O379" s="102"/>
      <c r="P379" s="102"/>
      <c r="Q379" s="102"/>
      <c r="R379" s="102"/>
      <c r="S379" s="102"/>
      <c r="T379" s="106"/>
      <c r="U379" s="3" t="str">
        <f t="shared" si="17"/>
        <v>0/1</v>
      </c>
    </row>
    <row r="380" spans="1:21" ht="30" customHeight="1" x14ac:dyDescent="0.3">
      <c r="A380" s="3" t="str">
        <f>B380&amp;"--"&amp;COUNTIF($B$5:B380,B380)</f>
        <v>--343</v>
      </c>
      <c r="B380" s="3" t="str">
        <f t="shared" si="16"/>
        <v/>
      </c>
      <c r="C380" s="78">
        <v>376</v>
      </c>
      <c r="D380" s="102"/>
      <c r="E380" s="103"/>
      <c r="F380" s="102"/>
      <c r="G380" s="104"/>
      <c r="H380" s="105" t="str">
        <f t="shared" ca="1" si="18"/>
        <v/>
      </c>
      <c r="I380" s="102"/>
      <c r="J380" s="102"/>
      <c r="K380" s="102"/>
      <c r="L380" s="102"/>
      <c r="M380" s="102"/>
      <c r="N380" s="102"/>
      <c r="O380" s="102"/>
      <c r="P380" s="102"/>
      <c r="Q380" s="102"/>
      <c r="R380" s="102"/>
      <c r="S380" s="102"/>
      <c r="T380" s="106"/>
      <c r="U380" s="3" t="str">
        <f t="shared" si="17"/>
        <v>0/1</v>
      </c>
    </row>
    <row r="381" spans="1:21" ht="30" customHeight="1" x14ac:dyDescent="0.3">
      <c r="A381" s="3" t="str">
        <f>B381&amp;"--"&amp;COUNTIF($B$5:B381,B381)</f>
        <v>--344</v>
      </c>
      <c r="B381" s="3" t="str">
        <f t="shared" si="16"/>
        <v/>
      </c>
      <c r="C381" s="78">
        <v>377</v>
      </c>
      <c r="D381" s="102"/>
      <c r="E381" s="103"/>
      <c r="F381" s="102"/>
      <c r="G381" s="104"/>
      <c r="H381" s="105" t="str">
        <f t="shared" ca="1" si="18"/>
        <v/>
      </c>
      <c r="I381" s="102"/>
      <c r="J381" s="102"/>
      <c r="K381" s="102"/>
      <c r="L381" s="102"/>
      <c r="M381" s="102"/>
      <c r="N381" s="102"/>
      <c r="O381" s="102"/>
      <c r="P381" s="102"/>
      <c r="Q381" s="102"/>
      <c r="R381" s="102"/>
      <c r="S381" s="102"/>
      <c r="T381" s="106"/>
      <c r="U381" s="3" t="str">
        <f t="shared" si="17"/>
        <v>0/1</v>
      </c>
    </row>
    <row r="382" spans="1:21" ht="30" customHeight="1" x14ac:dyDescent="0.3">
      <c r="A382" s="3" t="str">
        <f>B382&amp;"--"&amp;COUNTIF($B$5:B382,B382)</f>
        <v>--345</v>
      </c>
      <c r="B382" s="3" t="str">
        <f t="shared" si="16"/>
        <v/>
      </c>
      <c r="C382" s="78">
        <v>378</v>
      </c>
      <c r="D382" s="102"/>
      <c r="E382" s="103"/>
      <c r="F382" s="102"/>
      <c r="G382" s="104"/>
      <c r="H382" s="105" t="str">
        <f t="shared" ca="1" si="18"/>
        <v/>
      </c>
      <c r="I382" s="102"/>
      <c r="J382" s="102"/>
      <c r="K382" s="102"/>
      <c r="L382" s="102"/>
      <c r="M382" s="102"/>
      <c r="N382" s="102"/>
      <c r="O382" s="102"/>
      <c r="P382" s="102"/>
      <c r="Q382" s="102"/>
      <c r="R382" s="102"/>
      <c r="S382" s="102"/>
      <c r="T382" s="106"/>
      <c r="U382" s="3" t="str">
        <f t="shared" si="17"/>
        <v>0/1</v>
      </c>
    </row>
    <row r="383" spans="1:21" ht="30" customHeight="1" x14ac:dyDescent="0.3">
      <c r="A383" s="3" t="str">
        <f>B383&amp;"--"&amp;COUNTIF($B$5:B383,B383)</f>
        <v>--346</v>
      </c>
      <c r="B383" s="3" t="str">
        <f t="shared" si="16"/>
        <v/>
      </c>
      <c r="C383" s="78">
        <v>379</v>
      </c>
      <c r="D383" s="102"/>
      <c r="E383" s="103"/>
      <c r="F383" s="102"/>
      <c r="G383" s="104"/>
      <c r="H383" s="105" t="str">
        <f t="shared" ca="1" si="18"/>
        <v/>
      </c>
      <c r="I383" s="102"/>
      <c r="J383" s="102"/>
      <c r="K383" s="102"/>
      <c r="L383" s="102"/>
      <c r="M383" s="102"/>
      <c r="N383" s="102"/>
      <c r="O383" s="102"/>
      <c r="P383" s="102"/>
      <c r="Q383" s="102"/>
      <c r="R383" s="102"/>
      <c r="S383" s="102"/>
      <c r="T383" s="106"/>
      <c r="U383" s="3" t="str">
        <f t="shared" si="17"/>
        <v>0/1</v>
      </c>
    </row>
    <row r="384" spans="1:21" ht="30" customHeight="1" x14ac:dyDescent="0.3">
      <c r="A384" s="3" t="str">
        <f>B384&amp;"--"&amp;COUNTIF($B$5:B384,B384)</f>
        <v>--347</v>
      </c>
      <c r="B384" s="3" t="str">
        <f t="shared" si="16"/>
        <v/>
      </c>
      <c r="C384" s="78">
        <v>380</v>
      </c>
      <c r="D384" s="102"/>
      <c r="E384" s="103"/>
      <c r="F384" s="102"/>
      <c r="G384" s="104"/>
      <c r="H384" s="105" t="str">
        <f t="shared" ca="1" si="18"/>
        <v/>
      </c>
      <c r="I384" s="102"/>
      <c r="J384" s="102"/>
      <c r="K384" s="102"/>
      <c r="L384" s="102"/>
      <c r="M384" s="102"/>
      <c r="N384" s="102"/>
      <c r="O384" s="102"/>
      <c r="P384" s="102"/>
      <c r="Q384" s="102"/>
      <c r="R384" s="102"/>
      <c r="S384" s="102"/>
      <c r="T384" s="106"/>
      <c r="U384" s="3" t="str">
        <f t="shared" si="17"/>
        <v>0/1</v>
      </c>
    </row>
    <row r="385" spans="1:21" ht="30" customHeight="1" x14ac:dyDescent="0.3">
      <c r="A385" s="3" t="str">
        <f>B385&amp;"--"&amp;COUNTIF($B$5:B385,B385)</f>
        <v>--348</v>
      </c>
      <c r="B385" s="3" t="str">
        <f t="shared" si="16"/>
        <v/>
      </c>
      <c r="C385" s="78">
        <v>381</v>
      </c>
      <c r="D385" s="102"/>
      <c r="E385" s="103"/>
      <c r="F385" s="102"/>
      <c r="G385" s="104"/>
      <c r="H385" s="105" t="str">
        <f t="shared" ca="1" si="18"/>
        <v/>
      </c>
      <c r="I385" s="102"/>
      <c r="J385" s="102"/>
      <c r="K385" s="102"/>
      <c r="L385" s="102"/>
      <c r="M385" s="102"/>
      <c r="N385" s="102"/>
      <c r="O385" s="102"/>
      <c r="P385" s="102"/>
      <c r="Q385" s="102"/>
      <c r="R385" s="102"/>
      <c r="S385" s="102"/>
      <c r="T385" s="106"/>
      <c r="U385" s="3" t="str">
        <f t="shared" si="17"/>
        <v>0/1</v>
      </c>
    </row>
    <row r="386" spans="1:21" ht="30" customHeight="1" x14ac:dyDescent="0.3">
      <c r="A386" s="3" t="str">
        <f>B386&amp;"--"&amp;COUNTIF($B$5:B386,B386)</f>
        <v>--349</v>
      </c>
      <c r="B386" s="3" t="str">
        <f t="shared" si="16"/>
        <v/>
      </c>
      <c r="C386" s="78">
        <v>382</v>
      </c>
      <c r="D386" s="102"/>
      <c r="E386" s="103"/>
      <c r="F386" s="102"/>
      <c r="G386" s="104"/>
      <c r="H386" s="105" t="str">
        <f t="shared" ca="1" si="18"/>
        <v/>
      </c>
      <c r="I386" s="102"/>
      <c r="J386" s="102"/>
      <c r="K386" s="102"/>
      <c r="L386" s="102"/>
      <c r="M386" s="102"/>
      <c r="N386" s="102"/>
      <c r="O386" s="102"/>
      <c r="P386" s="102"/>
      <c r="Q386" s="102"/>
      <c r="R386" s="102"/>
      <c r="S386" s="102"/>
      <c r="T386" s="106"/>
      <c r="U386" s="3" t="str">
        <f t="shared" si="17"/>
        <v>0/1</v>
      </c>
    </row>
    <row r="387" spans="1:21" ht="30" customHeight="1" x14ac:dyDescent="0.3">
      <c r="A387" s="3" t="str">
        <f>B387&amp;"--"&amp;COUNTIF($B$5:B387,B387)</f>
        <v>--350</v>
      </c>
      <c r="B387" s="3" t="str">
        <f t="shared" si="16"/>
        <v/>
      </c>
      <c r="C387" s="78">
        <v>383</v>
      </c>
      <c r="D387" s="102"/>
      <c r="E387" s="103"/>
      <c r="F387" s="102"/>
      <c r="G387" s="104"/>
      <c r="H387" s="105" t="str">
        <f t="shared" ca="1" si="18"/>
        <v/>
      </c>
      <c r="I387" s="102"/>
      <c r="J387" s="102"/>
      <c r="K387" s="102"/>
      <c r="L387" s="102"/>
      <c r="M387" s="102"/>
      <c r="N387" s="102"/>
      <c r="O387" s="102"/>
      <c r="P387" s="102"/>
      <c r="Q387" s="102"/>
      <c r="R387" s="102"/>
      <c r="S387" s="102"/>
      <c r="T387" s="106"/>
      <c r="U387" s="3" t="str">
        <f t="shared" si="17"/>
        <v>0/1</v>
      </c>
    </row>
    <row r="388" spans="1:21" ht="30" customHeight="1" x14ac:dyDescent="0.3">
      <c r="A388" s="3" t="str">
        <f>B388&amp;"--"&amp;COUNTIF($B$5:B388,B388)</f>
        <v>--351</v>
      </c>
      <c r="B388" s="3" t="str">
        <f t="shared" si="16"/>
        <v/>
      </c>
      <c r="C388" s="78">
        <v>384</v>
      </c>
      <c r="D388" s="102"/>
      <c r="E388" s="103"/>
      <c r="F388" s="102"/>
      <c r="G388" s="104"/>
      <c r="H388" s="105" t="str">
        <f t="shared" ca="1" si="18"/>
        <v/>
      </c>
      <c r="I388" s="102"/>
      <c r="J388" s="102"/>
      <c r="K388" s="102"/>
      <c r="L388" s="102"/>
      <c r="M388" s="102"/>
      <c r="N388" s="102"/>
      <c r="O388" s="102"/>
      <c r="P388" s="102"/>
      <c r="Q388" s="102"/>
      <c r="R388" s="102"/>
      <c r="S388" s="102"/>
      <c r="T388" s="106"/>
      <c r="U388" s="3" t="str">
        <f t="shared" si="17"/>
        <v>0/1</v>
      </c>
    </row>
    <row r="389" spans="1:21" ht="30" customHeight="1" x14ac:dyDescent="0.3">
      <c r="A389" s="3" t="str">
        <f>B389&amp;"--"&amp;COUNTIF($B$5:B389,B389)</f>
        <v>--352</v>
      </c>
      <c r="B389" s="3" t="str">
        <f t="shared" ref="B389:B452" si="19">IF(G389&lt;&gt;"",MONTH(G389),"")</f>
        <v/>
      </c>
      <c r="C389" s="78">
        <v>385</v>
      </c>
      <c r="D389" s="102"/>
      <c r="E389" s="103"/>
      <c r="F389" s="102"/>
      <c r="G389" s="104"/>
      <c r="H389" s="105" t="str">
        <f t="shared" ca="1" si="18"/>
        <v/>
      </c>
      <c r="I389" s="102"/>
      <c r="J389" s="102"/>
      <c r="K389" s="102"/>
      <c r="L389" s="102"/>
      <c r="M389" s="102"/>
      <c r="N389" s="102"/>
      <c r="O389" s="102"/>
      <c r="P389" s="102"/>
      <c r="Q389" s="102"/>
      <c r="R389" s="102"/>
      <c r="S389" s="102"/>
      <c r="T389" s="106"/>
      <c r="U389" s="3" t="str">
        <f t="shared" ref="U389:U452" si="20">DAY(G389)&amp;"/"&amp;MONTH(G389)</f>
        <v>0/1</v>
      </c>
    </row>
    <row r="390" spans="1:21" ht="30" customHeight="1" x14ac:dyDescent="0.3">
      <c r="A390" s="3" t="str">
        <f>B390&amp;"--"&amp;COUNTIF($B$5:B390,B390)</f>
        <v>--353</v>
      </c>
      <c r="B390" s="3" t="str">
        <f t="shared" si="19"/>
        <v/>
      </c>
      <c r="C390" s="78">
        <v>386</v>
      </c>
      <c r="D390" s="102"/>
      <c r="E390" s="103"/>
      <c r="F390" s="102"/>
      <c r="G390" s="104"/>
      <c r="H390" s="105" t="str">
        <f t="shared" ca="1" si="18"/>
        <v/>
      </c>
      <c r="I390" s="102"/>
      <c r="J390" s="102"/>
      <c r="K390" s="102"/>
      <c r="L390" s="102"/>
      <c r="M390" s="102"/>
      <c r="N390" s="102"/>
      <c r="O390" s="102"/>
      <c r="P390" s="102"/>
      <c r="Q390" s="102"/>
      <c r="R390" s="102"/>
      <c r="S390" s="102"/>
      <c r="T390" s="106"/>
      <c r="U390" s="3" t="str">
        <f t="shared" si="20"/>
        <v>0/1</v>
      </c>
    </row>
    <row r="391" spans="1:21" ht="30" customHeight="1" x14ac:dyDescent="0.3">
      <c r="A391" s="3" t="str">
        <f>B391&amp;"--"&amp;COUNTIF($B$5:B391,B391)</f>
        <v>--354</v>
      </c>
      <c r="B391" s="3" t="str">
        <f t="shared" si="19"/>
        <v/>
      </c>
      <c r="C391" s="78">
        <v>387</v>
      </c>
      <c r="D391" s="102"/>
      <c r="E391" s="103"/>
      <c r="F391" s="102"/>
      <c r="G391" s="104"/>
      <c r="H391" s="105" t="str">
        <f t="shared" ca="1" si="18"/>
        <v/>
      </c>
      <c r="I391" s="102"/>
      <c r="J391" s="102"/>
      <c r="K391" s="102"/>
      <c r="L391" s="102"/>
      <c r="M391" s="102"/>
      <c r="N391" s="102"/>
      <c r="O391" s="102"/>
      <c r="P391" s="102"/>
      <c r="Q391" s="102"/>
      <c r="R391" s="102"/>
      <c r="S391" s="102"/>
      <c r="T391" s="106"/>
      <c r="U391" s="3" t="str">
        <f t="shared" si="20"/>
        <v>0/1</v>
      </c>
    </row>
    <row r="392" spans="1:21" ht="30" customHeight="1" x14ac:dyDescent="0.3">
      <c r="A392" s="3" t="str">
        <f>B392&amp;"--"&amp;COUNTIF($B$5:B392,B392)</f>
        <v>--355</v>
      </c>
      <c r="B392" s="3" t="str">
        <f t="shared" si="19"/>
        <v/>
      </c>
      <c r="C392" s="78">
        <v>388</v>
      </c>
      <c r="D392" s="102"/>
      <c r="E392" s="103"/>
      <c r="F392" s="102"/>
      <c r="G392" s="104"/>
      <c r="H392" s="105" t="str">
        <f t="shared" ca="1" si="18"/>
        <v/>
      </c>
      <c r="I392" s="102"/>
      <c r="J392" s="102"/>
      <c r="K392" s="102"/>
      <c r="L392" s="102"/>
      <c r="M392" s="102"/>
      <c r="N392" s="102"/>
      <c r="O392" s="102"/>
      <c r="P392" s="102"/>
      <c r="Q392" s="102"/>
      <c r="R392" s="102"/>
      <c r="S392" s="102"/>
      <c r="T392" s="106"/>
      <c r="U392" s="3" t="str">
        <f t="shared" si="20"/>
        <v>0/1</v>
      </c>
    </row>
    <row r="393" spans="1:21" ht="30" customHeight="1" x14ac:dyDescent="0.3">
      <c r="A393" s="3" t="str">
        <f>B393&amp;"--"&amp;COUNTIF($B$5:B393,B393)</f>
        <v>--356</v>
      </c>
      <c r="B393" s="3" t="str">
        <f t="shared" si="19"/>
        <v/>
      </c>
      <c r="C393" s="78">
        <v>389</v>
      </c>
      <c r="D393" s="102"/>
      <c r="E393" s="103"/>
      <c r="F393" s="102"/>
      <c r="G393" s="104"/>
      <c r="H393" s="105" t="str">
        <f t="shared" ca="1" si="18"/>
        <v/>
      </c>
      <c r="I393" s="102"/>
      <c r="J393" s="102"/>
      <c r="K393" s="102"/>
      <c r="L393" s="102"/>
      <c r="M393" s="102"/>
      <c r="N393" s="102"/>
      <c r="O393" s="102"/>
      <c r="P393" s="102"/>
      <c r="Q393" s="102"/>
      <c r="R393" s="102"/>
      <c r="S393" s="102"/>
      <c r="T393" s="106"/>
      <c r="U393" s="3" t="str">
        <f t="shared" si="20"/>
        <v>0/1</v>
      </c>
    </row>
    <row r="394" spans="1:21" ht="30" customHeight="1" x14ac:dyDescent="0.3">
      <c r="A394" s="3" t="str">
        <f>B394&amp;"--"&amp;COUNTIF($B$5:B394,B394)</f>
        <v>--357</v>
      </c>
      <c r="B394" s="3" t="str">
        <f t="shared" si="19"/>
        <v/>
      </c>
      <c r="C394" s="78">
        <v>390</v>
      </c>
      <c r="D394" s="102"/>
      <c r="E394" s="103"/>
      <c r="F394" s="102"/>
      <c r="G394" s="104"/>
      <c r="H394" s="105" t="str">
        <f t="shared" ca="1" si="18"/>
        <v/>
      </c>
      <c r="I394" s="102"/>
      <c r="J394" s="102"/>
      <c r="K394" s="102"/>
      <c r="L394" s="102"/>
      <c r="M394" s="102"/>
      <c r="N394" s="102"/>
      <c r="O394" s="102"/>
      <c r="P394" s="102"/>
      <c r="Q394" s="102"/>
      <c r="R394" s="102"/>
      <c r="S394" s="102"/>
      <c r="T394" s="106"/>
      <c r="U394" s="3" t="str">
        <f t="shared" si="20"/>
        <v>0/1</v>
      </c>
    </row>
    <row r="395" spans="1:21" ht="30" customHeight="1" x14ac:dyDescent="0.3">
      <c r="A395" s="3" t="str">
        <f>B395&amp;"--"&amp;COUNTIF($B$5:B395,B395)</f>
        <v>--358</v>
      </c>
      <c r="B395" s="3" t="str">
        <f t="shared" si="19"/>
        <v/>
      </c>
      <c r="C395" s="78">
        <v>391</v>
      </c>
      <c r="D395" s="102"/>
      <c r="E395" s="103"/>
      <c r="F395" s="102"/>
      <c r="G395" s="104"/>
      <c r="H395" s="105" t="str">
        <f t="shared" ca="1" si="18"/>
        <v/>
      </c>
      <c r="I395" s="102"/>
      <c r="J395" s="102"/>
      <c r="K395" s="102"/>
      <c r="L395" s="102"/>
      <c r="M395" s="102"/>
      <c r="N395" s="102"/>
      <c r="O395" s="102"/>
      <c r="P395" s="102"/>
      <c r="Q395" s="102"/>
      <c r="R395" s="102"/>
      <c r="S395" s="102"/>
      <c r="T395" s="106"/>
      <c r="U395" s="3" t="str">
        <f t="shared" si="20"/>
        <v>0/1</v>
      </c>
    </row>
    <row r="396" spans="1:21" ht="30" customHeight="1" x14ac:dyDescent="0.3">
      <c r="A396" s="3" t="str">
        <f>B396&amp;"--"&amp;COUNTIF($B$5:B396,B396)</f>
        <v>--359</v>
      </c>
      <c r="B396" s="3" t="str">
        <f t="shared" si="19"/>
        <v/>
      </c>
      <c r="C396" s="78">
        <v>392</v>
      </c>
      <c r="D396" s="102"/>
      <c r="E396" s="103"/>
      <c r="F396" s="102"/>
      <c r="G396" s="104"/>
      <c r="H396" s="105" t="str">
        <f t="shared" ca="1" si="18"/>
        <v/>
      </c>
      <c r="I396" s="102"/>
      <c r="J396" s="102"/>
      <c r="K396" s="102"/>
      <c r="L396" s="102"/>
      <c r="M396" s="102"/>
      <c r="N396" s="102"/>
      <c r="O396" s="102"/>
      <c r="P396" s="102"/>
      <c r="Q396" s="102"/>
      <c r="R396" s="102"/>
      <c r="S396" s="102"/>
      <c r="T396" s="106"/>
      <c r="U396" s="3" t="str">
        <f t="shared" si="20"/>
        <v>0/1</v>
      </c>
    </row>
    <row r="397" spans="1:21" ht="30" customHeight="1" x14ac:dyDescent="0.3">
      <c r="A397" s="3" t="str">
        <f>B397&amp;"--"&amp;COUNTIF($B$5:B397,B397)</f>
        <v>--360</v>
      </c>
      <c r="B397" s="3" t="str">
        <f t="shared" si="19"/>
        <v/>
      </c>
      <c r="C397" s="78">
        <v>393</v>
      </c>
      <c r="D397" s="102"/>
      <c r="E397" s="103"/>
      <c r="F397" s="102"/>
      <c r="G397" s="104"/>
      <c r="H397" s="105" t="str">
        <f t="shared" ca="1" si="18"/>
        <v/>
      </c>
      <c r="I397" s="102"/>
      <c r="J397" s="102"/>
      <c r="K397" s="102"/>
      <c r="L397" s="102"/>
      <c r="M397" s="102"/>
      <c r="N397" s="102"/>
      <c r="O397" s="102"/>
      <c r="P397" s="102"/>
      <c r="Q397" s="102"/>
      <c r="R397" s="102"/>
      <c r="S397" s="102"/>
      <c r="T397" s="106"/>
      <c r="U397" s="3" t="str">
        <f t="shared" si="20"/>
        <v>0/1</v>
      </c>
    </row>
    <row r="398" spans="1:21" ht="30" customHeight="1" x14ac:dyDescent="0.3">
      <c r="A398" s="3" t="str">
        <f>B398&amp;"--"&amp;COUNTIF($B$5:B398,B398)</f>
        <v>--361</v>
      </c>
      <c r="B398" s="3" t="str">
        <f t="shared" si="19"/>
        <v/>
      </c>
      <c r="C398" s="78">
        <v>394</v>
      </c>
      <c r="D398" s="102"/>
      <c r="E398" s="103"/>
      <c r="F398" s="102"/>
      <c r="G398" s="104"/>
      <c r="H398" s="105" t="str">
        <f t="shared" ca="1" si="18"/>
        <v/>
      </c>
      <c r="I398" s="102"/>
      <c r="J398" s="102"/>
      <c r="K398" s="102"/>
      <c r="L398" s="102"/>
      <c r="M398" s="102"/>
      <c r="N398" s="102"/>
      <c r="O398" s="102"/>
      <c r="P398" s="102"/>
      <c r="Q398" s="102"/>
      <c r="R398" s="102"/>
      <c r="S398" s="102"/>
      <c r="T398" s="106"/>
      <c r="U398" s="3" t="str">
        <f t="shared" si="20"/>
        <v>0/1</v>
      </c>
    </row>
    <row r="399" spans="1:21" ht="30" customHeight="1" x14ac:dyDescent="0.3">
      <c r="A399" s="3" t="str">
        <f>B399&amp;"--"&amp;COUNTIF($B$5:B399,B399)</f>
        <v>--362</v>
      </c>
      <c r="B399" s="3" t="str">
        <f t="shared" si="19"/>
        <v/>
      </c>
      <c r="C399" s="78">
        <v>395</v>
      </c>
      <c r="D399" s="102"/>
      <c r="E399" s="103"/>
      <c r="F399" s="102"/>
      <c r="G399" s="104"/>
      <c r="H399" s="105" t="str">
        <f t="shared" ca="1" si="18"/>
        <v/>
      </c>
      <c r="I399" s="102"/>
      <c r="J399" s="102"/>
      <c r="K399" s="102"/>
      <c r="L399" s="102"/>
      <c r="M399" s="102"/>
      <c r="N399" s="102"/>
      <c r="O399" s="102"/>
      <c r="P399" s="102"/>
      <c r="Q399" s="102"/>
      <c r="R399" s="102"/>
      <c r="S399" s="102"/>
      <c r="T399" s="106"/>
      <c r="U399" s="3" t="str">
        <f t="shared" si="20"/>
        <v>0/1</v>
      </c>
    </row>
    <row r="400" spans="1:21" ht="30" customHeight="1" x14ac:dyDescent="0.3">
      <c r="A400" s="3" t="str">
        <f>B400&amp;"--"&amp;COUNTIF($B$5:B400,B400)</f>
        <v>--363</v>
      </c>
      <c r="B400" s="3" t="str">
        <f t="shared" si="19"/>
        <v/>
      </c>
      <c r="C400" s="78">
        <v>396</v>
      </c>
      <c r="D400" s="102"/>
      <c r="E400" s="103"/>
      <c r="F400" s="102"/>
      <c r="G400" s="104"/>
      <c r="H400" s="105" t="str">
        <f t="shared" ca="1" si="18"/>
        <v/>
      </c>
      <c r="I400" s="102"/>
      <c r="J400" s="102"/>
      <c r="K400" s="102"/>
      <c r="L400" s="102"/>
      <c r="M400" s="102"/>
      <c r="N400" s="102"/>
      <c r="O400" s="102"/>
      <c r="P400" s="102"/>
      <c r="Q400" s="102"/>
      <c r="R400" s="102"/>
      <c r="S400" s="102"/>
      <c r="T400" s="106"/>
      <c r="U400" s="3" t="str">
        <f t="shared" si="20"/>
        <v>0/1</v>
      </c>
    </row>
    <row r="401" spans="1:21" ht="30" customHeight="1" x14ac:dyDescent="0.3">
      <c r="A401" s="3" t="str">
        <f>B401&amp;"--"&amp;COUNTIF($B$5:B401,B401)</f>
        <v>--364</v>
      </c>
      <c r="B401" s="3" t="str">
        <f t="shared" si="19"/>
        <v/>
      </c>
      <c r="C401" s="78">
        <v>397</v>
      </c>
      <c r="D401" s="102"/>
      <c r="E401" s="103"/>
      <c r="F401" s="102"/>
      <c r="G401" s="104"/>
      <c r="H401" s="105" t="str">
        <f t="shared" ca="1" si="18"/>
        <v/>
      </c>
      <c r="I401" s="102"/>
      <c r="J401" s="102"/>
      <c r="K401" s="102"/>
      <c r="L401" s="102"/>
      <c r="M401" s="102"/>
      <c r="N401" s="102"/>
      <c r="O401" s="102"/>
      <c r="P401" s="102"/>
      <c r="Q401" s="102"/>
      <c r="R401" s="102"/>
      <c r="S401" s="102"/>
      <c r="T401" s="106"/>
      <c r="U401" s="3" t="str">
        <f t="shared" si="20"/>
        <v>0/1</v>
      </c>
    </row>
    <row r="402" spans="1:21" ht="30" customHeight="1" x14ac:dyDescent="0.3">
      <c r="A402" s="3" t="str">
        <f>B402&amp;"--"&amp;COUNTIF($B$5:B402,B402)</f>
        <v>--365</v>
      </c>
      <c r="B402" s="3" t="str">
        <f t="shared" si="19"/>
        <v/>
      </c>
      <c r="C402" s="78">
        <v>398</v>
      </c>
      <c r="D402" s="102"/>
      <c r="E402" s="103"/>
      <c r="F402" s="102"/>
      <c r="G402" s="104"/>
      <c r="H402" s="105" t="str">
        <f t="shared" ca="1" si="18"/>
        <v/>
      </c>
      <c r="I402" s="102"/>
      <c r="J402" s="102"/>
      <c r="K402" s="102"/>
      <c r="L402" s="102"/>
      <c r="M402" s="102"/>
      <c r="N402" s="102"/>
      <c r="O402" s="102"/>
      <c r="P402" s="102"/>
      <c r="Q402" s="102"/>
      <c r="R402" s="102"/>
      <c r="S402" s="102"/>
      <c r="T402" s="106"/>
      <c r="U402" s="3" t="str">
        <f t="shared" si="20"/>
        <v>0/1</v>
      </c>
    </row>
    <row r="403" spans="1:21" ht="30" customHeight="1" x14ac:dyDescent="0.3">
      <c r="A403" s="3" t="str">
        <f>B403&amp;"--"&amp;COUNTIF($B$5:B403,B403)</f>
        <v>--366</v>
      </c>
      <c r="B403" s="3" t="str">
        <f t="shared" si="19"/>
        <v/>
      </c>
      <c r="C403" s="78">
        <v>399</v>
      </c>
      <c r="D403" s="102"/>
      <c r="E403" s="103"/>
      <c r="F403" s="102"/>
      <c r="G403" s="104"/>
      <c r="H403" s="105" t="str">
        <f t="shared" ca="1" si="18"/>
        <v/>
      </c>
      <c r="I403" s="102"/>
      <c r="J403" s="102"/>
      <c r="K403" s="102"/>
      <c r="L403" s="102"/>
      <c r="M403" s="102"/>
      <c r="N403" s="102"/>
      <c r="O403" s="102"/>
      <c r="P403" s="102"/>
      <c r="Q403" s="102"/>
      <c r="R403" s="102"/>
      <c r="S403" s="102"/>
      <c r="T403" s="106"/>
      <c r="U403" s="3" t="str">
        <f t="shared" si="20"/>
        <v>0/1</v>
      </c>
    </row>
    <row r="404" spans="1:21" ht="30" customHeight="1" x14ac:dyDescent="0.3">
      <c r="A404" s="3" t="str">
        <f>B404&amp;"--"&amp;COUNTIF($B$5:B404,B404)</f>
        <v>--367</v>
      </c>
      <c r="B404" s="3" t="str">
        <f t="shared" si="19"/>
        <v/>
      </c>
      <c r="C404" s="78">
        <v>400</v>
      </c>
      <c r="D404" s="102"/>
      <c r="E404" s="103"/>
      <c r="F404" s="102"/>
      <c r="G404" s="104"/>
      <c r="H404" s="105" t="str">
        <f t="shared" ca="1" si="18"/>
        <v/>
      </c>
      <c r="I404" s="102"/>
      <c r="J404" s="102"/>
      <c r="K404" s="102"/>
      <c r="L404" s="102"/>
      <c r="M404" s="102"/>
      <c r="N404" s="102"/>
      <c r="O404" s="102"/>
      <c r="P404" s="102"/>
      <c r="Q404" s="102"/>
      <c r="R404" s="102"/>
      <c r="S404" s="102"/>
      <c r="T404" s="106"/>
      <c r="U404" s="3" t="str">
        <f t="shared" si="20"/>
        <v>0/1</v>
      </c>
    </row>
    <row r="405" spans="1:21" ht="30" customHeight="1" x14ac:dyDescent="0.3">
      <c r="A405" s="3" t="str">
        <f>B405&amp;"--"&amp;COUNTIF($B$5:B405,B405)</f>
        <v>--368</v>
      </c>
      <c r="B405" s="3" t="str">
        <f t="shared" si="19"/>
        <v/>
      </c>
      <c r="C405" s="78">
        <v>401</v>
      </c>
      <c r="D405" s="102"/>
      <c r="E405" s="103"/>
      <c r="F405" s="102"/>
      <c r="G405" s="104"/>
      <c r="H405" s="105" t="str">
        <f t="shared" ca="1" si="18"/>
        <v/>
      </c>
      <c r="I405" s="102"/>
      <c r="J405" s="102"/>
      <c r="K405" s="102"/>
      <c r="L405" s="102"/>
      <c r="M405" s="102"/>
      <c r="N405" s="102"/>
      <c r="O405" s="102"/>
      <c r="P405" s="102"/>
      <c r="Q405" s="102"/>
      <c r="R405" s="102"/>
      <c r="S405" s="102"/>
      <c r="T405" s="106"/>
      <c r="U405" s="3" t="str">
        <f t="shared" si="20"/>
        <v>0/1</v>
      </c>
    </row>
    <row r="406" spans="1:21" ht="30" customHeight="1" x14ac:dyDescent="0.3">
      <c r="A406" s="3" t="str">
        <f>B406&amp;"--"&amp;COUNTIF($B$5:B406,B406)</f>
        <v>--369</v>
      </c>
      <c r="B406" s="3" t="str">
        <f t="shared" si="19"/>
        <v/>
      </c>
      <c r="C406" s="78">
        <v>402</v>
      </c>
      <c r="D406" s="102"/>
      <c r="E406" s="103"/>
      <c r="F406" s="102"/>
      <c r="G406" s="104"/>
      <c r="H406" s="105" t="str">
        <f t="shared" ca="1" si="18"/>
        <v/>
      </c>
      <c r="I406" s="102"/>
      <c r="J406" s="102"/>
      <c r="K406" s="102"/>
      <c r="L406" s="102"/>
      <c r="M406" s="102"/>
      <c r="N406" s="102"/>
      <c r="O406" s="102"/>
      <c r="P406" s="102"/>
      <c r="Q406" s="102"/>
      <c r="R406" s="102"/>
      <c r="S406" s="102"/>
      <c r="T406" s="106"/>
      <c r="U406" s="3" t="str">
        <f t="shared" si="20"/>
        <v>0/1</v>
      </c>
    </row>
    <row r="407" spans="1:21" ht="30" customHeight="1" x14ac:dyDescent="0.3">
      <c r="A407" s="3" t="str">
        <f>B407&amp;"--"&amp;COUNTIF($B$5:B407,B407)</f>
        <v>--370</v>
      </c>
      <c r="B407" s="3" t="str">
        <f t="shared" si="19"/>
        <v/>
      </c>
      <c r="C407" s="78">
        <v>403</v>
      </c>
      <c r="D407" s="102"/>
      <c r="E407" s="103"/>
      <c r="F407" s="102"/>
      <c r="G407" s="104"/>
      <c r="H407" s="105" t="str">
        <f t="shared" ca="1" si="18"/>
        <v/>
      </c>
      <c r="I407" s="102"/>
      <c r="J407" s="102"/>
      <c r="K407" s="102"/>
      <c r="L407" s="102"/>
      <c r="M407" s="102"/>
      <c r="N407" s="102"/>
      <c r="O407" s="102"/>
      <c r="P407" s="102"/>
      <c r="Q407" s="102"/>
      <c r="R407" s="102"/>
      <c r="S407" s="102"/>
      <c r="T407" s="106"/>
      <c r="U407" s="3" t="str">
        <f t="shared" si="20"/>
        <v>0/1</v>
      </c>
    </row>
    <row r="408" spans="1:21" ht="30" customHeight="1" x14ac:dyDescent="0.3">
      <c r="A408" s="3" t="str">
        <f>B408&amp;"--"&amp;COUNTIF($B$5:B408,B408)</f>
        <v>--371</v>
      </c>
      <c r="B408" s="3" t="str">
        <f t="shared" si="19"/>
        <v/>
      </c>
      <c r="C408" s="78">
        <v>404</v>
      </c>
      <c r="D408" s="102"/>
      <c r="E408" s="103"/>
      <c r="F408" s="102"/>
      <c r="G408" s="104"/>
      <c r="H408" s="105" t="str">
        <f t="shared" ca="1" si="18"/>
        <v/>
      </c>
      <c r="I408" s="102"/>
      <c r="J408" s="102"/>
      <c r="K408" s="102"/>
      <c r="L408" s="102"/>
      <c r="M408" s="102"/>
      <c r="N408" s="102"/>
      <c r="O408" s="102"/>
      <c r="P408" s="102"/>
      <c r="Q408" s="102"/>
      <c r="R408" s="102"/>
      <c r="S408" s="102"/>
      <c r="T408" s="106"/>
      <c r="U408" s="3" t="str">
        <f t="shared" si="20"/>
        <v>0/1</v>
      </c>
    </row>
    <row r="409" spans="1:21" ht="30" customHeight="1" x14ac:dyDescent="0.3">
      <c r="A409" s="3" t="str">
        <f>B409&amp;"--"&amp;COUNTIF($B$5:B409,B409)</f>
        <v>--372</v>
      </c>
      <c r="B409" s="3" t="str">
        <f t="shared" si="19"/>
        <v/>
      </c>
      <c r="C409" s="78">
        <v>405</v>
      </c>
      <c r="D409" s="102"/>
      <c r="E409" s="103"/>
      <c r="F409" s="102"/>
      <c r="G409" s="104"/>
      <c r="H409" s="105" t="str">
        <f t="shared" ca="1" si="18"/>
        <v/>
      </c>
      <c r="I409" s="102"/>
      <c r="J409" s="102"/>
      <c r="K409" s="102"/>
      <c r="L409" s="102"/>
      <c r="M409" s="102"/>
      <c r="N409" s="102"/>
      <c r="O409" s="102"/>
      <c r="P409" s="102"/>
      <c r="Q409" s="102"/>
      <c r="R409" s="102"/>
      <c r="S409" s="102"/>
      <c r="T409" s="106"/>
      <c r="U409" s="3" t="str">
        <f t="shared" si="20"/>
        <v>0/1</v>
      </c>
    </row>
    <row r="410" spans="1:21" ht="30" customHeight="1" x14ac:dyDescent="0.3">
      <c r="A410" s="3" t="str">
        <f>B410&amp;"--"&amp;COUNTIF($B$5:B410,B410)</f>
        <v>--373</v>
      </c>
      <c r="B410" s="3" t="str">
        <f t="shared" si="19"/>
        <v/>
      </c>
      <c r="C410" s="78">
        <v>406</v>
      </c>
      <c r="D410" s="102"/>
      <c r="E410" s="103"/>
      <c r="F410" s="102"/>
      <c r="G410" s="104"/>
      <c r="H410" s="105" t="str">
        <f t="shared" ca="1" si="18"/>
        <v/>
      </c>
      <c r="I410" s="102"/>
      <c r="J410" s="102"/>
      <c r="K410" s="102"/>
      <c r="L410" s="102"/>
      <c r="M410" s="102"/>
      <c r="N410" s="102"/>
      <c r="O410" s="102"/>
      <c r="P410" s="102"/>
      <c r="Q410" s="102"/>
      <c r="R410" s="102"/>
      <c r="S410" s="102"/>
      <c r="T410" s="106"/>
      <c r="U410" s="3" t="str">
        <f t="shared" si="20"/>
        <v>0/1</v>
      </c>
    </row>
    <row r="411" spans="1:21" ht="30" customHeight="1" x14ac:dyDescent="0.3">
      <c r="A411" s="3" t="str">
        <f>B411&amp;"--"&amp;COUNTIF($B$5:B411,B411)</f>
        <v>--374</v>
      </c>
      <c r="B411" s="3" t="str">
        <f t="shared" si="19"/>
        <v/>
      </c>
      <c r="C411" s="78">
        <v>407</v>
      </c>
      <c r="D411" s="102"/>
      <c r="E411" s="103"/>
      <c r="F411" s="102"/>
      <c r="G411" s="104"/>
      <c r="H411" s="105" t="str">
        <f t="shared" ca="1" si="18"/>
        <v/>
      </c>
      <c r="I411" s="102"/>
      <c r="J411" s="102"/>
      <c r="K411" s="102"/>
      <c r="L411" s="102"/>
      <c r="M411" s="102"/>
      <c r="N411" s="102"/>
      <c r="O411" s="102"/>
      <c r="P411" s="102"/>
      <c r="Q411" s="102"/>
      <c r="R411" s="102"/>
      <c r="S411" s="102"/>
      <c r="T411" s="106"/>
      <c r="U411" s="3" t="str">
        <f t="shared" si="20"/>
        <v>0/1</v>
      </c>
    </row>
    <row r="412" spans="1:21" ht="30" customHeight="1" x14ac:dyDescent="0.3">
      <c r="A412" s="3" t="str">
        <f>B412&amp;"--"&amp;COUNTIF($B$5:B412,B412)</f>
        <v>--375</v>
      </c>
      <c r="B412" s="3" t="str">
        <f t="shared" si="19"/>
        <v/>
      </c>
      <c r="C412" s="78">
        <v>408</v>
      </c>
      <c r="D412" s="102"/>
      <c r="E412" s="103"/>
      <c r="F412" s="102"/>
      <c r="G412" s="104"/>
      <c r="H412" s="105" t="str">
        <f t="shared" ca="1" si="18"/>
        <v/>
      </c>
      <c r="I412" s="102"/>
      <c r="J412" s="102"/>
      <c r="K412" s="102"/>
      <c r="L412" s="102"/>
      <c r="M412" s="102"/>
      <c r="N412" s="102"/>
      <c r="O412" s="102"/>
      <c r="P412" s="102"/>
      <c r="Q412" s="102"/>
      <c r="R412" s="102"/>
      <c r="S412" s="102"/>
      <c r="T412" s="106"/>
      <c r="U412" s="3" t="str">
        <f t="shared" si="20"/>
        <v>0/1</v>
      </c>
    </row>
    <row r="413" spans="1:21" ht="30" customHeight="1" x14ac:dyDescent="0.3">
      <c r="A413" s="3" t="str">
        <f>B413&amp;"--"&amp;COUNTIF($B$5:B413,B413)</f>
        <v>--376</v>
      </c>
      <c r="B413" s="3" t="str">
        <f t="shared" si="19"/>
        <v/>
      </c>
      <c r="C413" s="78">
        <v>409</v>
      </c>
      <c r="D413" s="102"/>
      <c r="E413" s="103"/>
      <c r="F413" s="102"/>
      <c r="G413" s="104"/>
      <c r="H413" s="105" t="str">
        <f t="shared" ca="1" si="18"/>
        <v/>
      </c>
      <c r="I413" s="102"/>
      <c r="J413" s="102"/>
      <c r="K413" s="102"/>
      <c r="L413" s="102"/>
      <c r="M413" s="102"/>
      <c r="N413" s="102"/>
      <c r="O413" s="102"/>
      <c r="P413" s="102"/>
      <c r="Q413" s="102"/>
      <c r="R413" s="102"/>
      <c r="S413" s="102"/>
      <c r="T413" s="106"/>
      <c r="U413" s="3" t="str">
        <f t="shared" si="20"/>
        <v>0/1</v>
      </c>
    </row>
    <row r="414" spans="1:21" ht="30" customHeight="1" x14ac:dyDescent="0.3">
      <c r="A414" s="3" t="str">
        <f>B414&amp;"--"&amp;COUNTIF($B$5:B414,B414)</f>
        <v>--377</v>
      </c>
      <c r="B414" s="3" t="str">
        <f t="shared" si="19"/>
        <v/>
      </c>
      <c r="C414" s="78">
        <v>410</v>
      </c>
      <c r="D414" s="102"/>
      <c r="E414" s="103"/>
      <c r="F414" s="102"/>
      <c r="G414" s="104"/>
      <c r="H414" s="105" t="str">
        <f t="shared" ca="1" si="18"/>
        <v/>
      </c>
      <c r="I414" s="102"/>
      <c r="J414" s="102"/>
      <c r="K414" s="102"/>
      <c r="L414" s="102"/>
      <c r="M414" s="102"/>
      <c r="N414" s="102"/>
      <c r="O414" s="102"/>
      <c r="P414" s="102"/>
      <c r="Q414" s="102"/>
      <c r="R414" s="102"/>
      <c r="S414" s="102"/>
      <c r="T414" s="106"/>
      <c r="U414" s="3" t="str">
        <f t="shared" si="20"/>
        <v>0/1</v>
      </c>
    </row>
    <row r="415" spans="1:21" ht="30" customHeight="1" x14ac:dyDescent="0.3">
      <c r="A415" s="3" t="str">
        <f>B415&amp;"--"&amp;COUNTIF($B$5:B415,B415)</f>
        <v>--378</v>
      </c>
      <c r="B415" s="3" t="str">
        <f t="shared" si="19"/>
        <v/>
      </c>
      <c r="C415" s="78">
        <v>411</v>
      </c>
      <c r="D415" s="102"/>
      <c r="E415" s="103"/>
      <c r="F415" s="102"/>
      <c r="G415" s="104"/>
      <c r="H415" s="105" t="str">
        <f t="shared" ca="1" si="18"/>
        <v/>
      </c>
      <c r="I415" s="102"/>
      <c r="J415" s="102"/>
      <c r="K415" s="102"/>
      <c r="L415" s="102"/>
      <c r="M415" s="102"/>
      <c r="N415" s="102"/>
      <c r="O415" s="102"/>
      <c r="P415" s="102"/>
      <c r="Q415" s="102"/>
      <c r="R415" s="102"/>
      <c r="S415" s="102"/>
      <c r="T415" s="106"/>
      <c r="U415" s="3" t="str">
        <f t="shared" si="20"/>
        <v>0/1</v>
      </c>
    </row>
    <row r="416" spans="1:21" ht="30" customHeight="1" x14ac:dyDescent="0.3">
      <c r="A416" s="3" t="str">
        <f>B416&amp;"--"&amp;COUNTIF($B$5:B416,B416)</f>
        <v>--379</v>
      </c>
      <c r="B416" s="3" t="str">
        <f t="shared" si="19"/>
        <v/>
      </c>
      <c r="C416" s="78">
        <v>412</v>
      </c>
      <c r="D416" s="102"/>
      <c r="E416" s="103"/>
      <c r="F416" s="102"/>
      <c r="G416" s="104"/>
      <c r="H416" s="105" t="str">
        <f t="shared" ref="H416:H479" ca="1" si="21">IF(G416,DATEDIF(G416,TODAY(),"Y"),"")</f>
        <v/>
      </c>
      <c r="I416" s="102"/>
      <c r="J416" s="102"/>
      <c r="K416" s="102"/>
      <c r="L416" s="102"/>
      <c r="M416" s="102"/>
      <c r="N416" s="102"/>
      <c r="O416" s="102"/>
      <c r="P416" s="102"/>
      <c r="Q416" s="102"/>
      <c r="R416" s="102"/>
      <c r="S416" s="102"/>
      <c r="T416" s="106"/>
      <c r="U416" s="3" t="str">
        <f t="shared" si="20"/>
        <v>0/1</v>
      </c>
    </row>
    <row r="417" spans="1:21" ht="30" customHeight="1" x14ac:dyDescent="0.3">
      <c r="A417" s="3" t="str">
        <f>B417&amp;"--"&amp;COUNTIF($B$5:B417,B417)</f>
        <v>--380</v>
      </c>
      <c r="B417" s="3" t="str">
        <f t="shared" si="19"/>
        <v/>
      </c>
      <c r="C417" s="78">
        <v>413</v>
      </c>
      <c r="D417" s="102"/>
      <c r="E417" s="103"/>
      <c r="F417" s="102"/>
      <c r="G417" s="104"/>
      <c r="H417" s="105" t="str">
        <f t="shared" ca="1" si="21"/>
        <v/>
      </c>
      <c r="I417" s="102"/>
      <c r="J417" s="102"/>
      <c r="K417" s="102"/>
      <c r="L417" s="102"/>
      <c r="M417" s="102"/>
      <c r="N417" s="102"/>
      <c r="O417" s="102"/>
      <c r="P417" s="102"/>
      <c r="Q417" s="102"/>
      <c r="R417" s="102"/>
      <c r="S417" s="102"/>
      <c r="T417" s="106"/>
      <c r="U417" s="3" t="str">
        <f t="shared" si="20"/>
        <v>0/1</v>
      </c>
    </row>
    <row r="418" spans="1:21" ht="30" customHeight="1" x14ac:dyDescent="0.3">
      <c r="A418" s="3" t="str">
        <f>B418&amp;"--"&amp;COUNTIF($B$5:B418,B418)</f>
        <v>--381</v>
      </c>
      <c r="B418" s="3" t="str">
        <f t="shared" si="19"/>
        <v/>
      </c>
      <c r="C418" s="78">
        <v>414</v>
      </c>
      <c r="D418" s="102"/>
      <c r="E418" s="103"/>
      <c r="F418" s="102"/>
      <c r="G418" s="104"/>
      <c r="H418" s="105" t="str">
        <f t="shared" ca="1" si="21"/>
        <v/>
      </c>
      <c r="I418" s="102"/>
      <c r="J418" s="102"/>
      <c r="K418" s="102"/>
      <c r="L418" s="102"/>
      <c r="M418" s="102"/>
      <c r="N418" s="102"/>
      <c r="O418" s="102"/>
      <c r="P418" s="102"/>
      <c r="Q418" s="102"/>
      <c r="R418" s="102"/>
      <c r="S418" s="102"/>
      <c r="T418" s="106"/>
      <c r="U418" s="3" t="str">
        <f t="shared" si="20"/>
        <v>0/1</v>
      </c>
    </row>
    <row r="419" spans="1:21" ht="30" customHeight="1" x14ac:dyDescent="0.3">
      <c r="A419" s="3" t="str">
        <f>B419&amp;"--"&amp;COUNTIF($B$5:B419,B419)</f>
        <v>--382</v>
      </c>
      <c r="B419" s="3" t="str">
        <f t="shared" si="19"/>
        <v/>
      </c>
      <c r="C419" s="78">
        <v>415</v>
      </c>
      <c r="D419" s="102"/>
      <c r="E419" s="103"/>
      <c r="F419" s="102"/>
      <c r="G419" s="104"/>
      <c r="H419" s="105" t="str">
        <f t="shared" ca="1" si="21"/>
        <v/>
      </c>
      <c r="I419" s="102"/>
      <c r="J419" s="102"/>
      <c r="K419" s="102"/>
      <c r="L419" s="102"/>
      <c r="M419" s="102"/>
      <c r="N419" s="102"/>
      <c r="O419" s="102"/>
      <c r="P419" s="102"/>
      <c r="Q419" s="102"/>
      <c r="R419" s="102"/>
      <c r="S419" s="102"/>
      <c r="T419" s="106"/>
      <c r="U419" s="3" t="str">
        <f t="shared" si="20"/>
        <v>0/1</v>
      </c>
    </row>
    <row r="420" spans="1:21" ht="30" customHeight="1" x14ac:dyDescent="0.3">
      <c r="A420" s="3" t="str">
        <f>B420&amp;"--"&amp;COUNTIF($B$5:B420,B420)</f>
        <v>--383</v>
      </c>
      <c r="B420" s="3" t="str">
        <f t="shared" si="19"/>
        <v/>
      </c>
      <c r="C420" s="78">
        <v>416</v>
      </c>
      <c r="D420" s="102"/>
      <c r="E420" s="103"/>
      <c r="F420" s="102"/>
      <c r="G420" s="104"/>
      <c r="H420" s="105" t="str">
        <f t="shared" ca="1" si="21"/>
        <v/>
      </c>
      <c r="I420" s="102"/>
      <c r="J420" s="102"/>
      <c r="K420" s="102"/>
      <c r="L420" s="102"/>
      <c r="M420" s="102"/>
      <c r="N420" s="102"/>
      <c r="O420" s="102"/>
      <c r="P420" s="102"/>
      <c r="Q420" s="102"/>
      <c r="R420" s="102"/>
      <c r="S420" s="102"/>
      <c r="T420" s="106"/>
      <c r="U420" s="3" t="str">
        <f t="shared" si="20"/>
        <v>0/1</v>
      </c>
    </row>
    <row r="421" spans="1:21" ht="30" customHeight="1" x14ac:dyDescent="0.3">
      <c r="A421" s="3" t="str">
        <f>B421&amp;"--"&amp;COUNTIF($B$5:B421,B421)</f>
        <v>--384</v>
      </c>
      <c r="B421" s="3" t="str">
        <f t="shared" si="19"/>
        <v/>
      </c>
      <c r="C421" s="78">
        <v>417</v>
      </c>
      <c r="D421" s="102"/>
      <c r="E421" s="103"/>
      <c r="F421" s="102"/>
      <c r="G421" s="104"/>
      <c r="H421" s="105" t="str">
        <f t="shared" ca="1" si="21"/>
        <v/>
      </c>
      <c r="I421" s="102"/>
      <c r="J421" s="102"/>
      <c r="K421" s="102"/>
      <c r="L421" s="102"/>
      <c r="M421" s="102"/>
      <c r="N421" s="102"/>
      <c r="O421" s="102"/>
      <c r="P421" s="102"/>
      <c r="Q421" s="102"/>
      <c r="R421" s="102"/>
      <c r="S421" s="102"/>
      <c r="T421" s="106"/>
      <c r="U421" s="3" t="str">
        <f t="shared" si="20"/>
        <v>0/1</v>
      </c>
    </row>
    <row r="422" spans="1:21" ht="30" customHeight="1" x14ac:dyDescent="0.3">
      <c r="A422" s="3" t="str">
        <f>B422&amp;"--"&amp;COUNTIF($B$5:B422,B422)</f>
        <v>--385</v>
      </c>
      <c r="B422" s="3" t="str">
        <f t="shared" si="19"/>
        <v/>
      </c>
      <c r="C422" s="78">
        <v>418</v>
      </c>
      <c r="D422" s="102"/>
      <c r="E422" s="103"/>
      <c r="F422" s="102"/>
      <c r="G422" s="104"/>
      <c r="H422" s="105" t="str">
        <f t="shared" ca="1" si="21"/>
        <v/>
      </c>
      <c r="I422" s="102"/>
      <c r="J422" s="102"/>
      <c r="K422" s="102"/>
      <c r="L422" s="102"/>
      <c r="M422" s="102"/>
      <c r="N422" s="102"/>
      <c r="O422" s="102"/>
      <c r="P422" s="102"/>
      <c r="Q422" s="102"/>
      <c r="R422" s="102"/>
      <c r="S422" s="102"/>
      <c r="T422" s="106"/>
      <c r="U422" s="3" t="str">
        <f t="shared" si="20"/>
        <v>0/1</v>
      </c>
    </row>
    <row r="423" spans="1:21" ht="30" customHeight="1" x14ac:dyDescent="0.3">
      <c r="A423" s="3" t="str">
        <f>B423&amp;"--"&amp;COUNTIF($B$5:B423,B423)</f>
        <v>--386</v>
      </c>
      <c r="B423" s="3" t="str">
        <f t="shared" si="19"/>
        <v/>
      </c>
      <c r="C423" s="78">
        <v>419</v>
      </c>
      <c r="D423" s="102"/>
      <c r="E423" s="103"/>
      <c r="F423" s="102"/>
      <c r="G423" s="104"/>
      <c r="H423" s="105" t="str">
        <f t="shared" ca="1" si="21"/>
        <v/>
      </c>
      <c r="I423" s="102"/>
      <c r="J423" s="102"/>
      <c r="K423" s="102"/>
      <c r="L423" s="102"/>
      <c r="M423" s="102"/>
      <c r="N423" s="102"/>
      <c r="O423" s="102"/>
      <c r="P423" s="102"/>
      <c r="Q423" s="102"/>
      <c r="R423" s="102"/>
      <c r="S423" s="102"/>
      <c r="T423" s="106"/>
      <c r="U423" s="3" t="str">
        <f t="shared" si="20"/>
        <v>0/1</v>
      </c>
    </row>
    <row r="424" spans="1:21" ht="30" customHeight="1" x14ac:dyDescent="0.3">
      <c r="A424" s="3" t="str">
        <f>B424&amp;"--"&amp;COUNTIF($B$5:B424,B424)</f>
        <v>--387</v>
      </c>
      <c r="B424" s="3" t="str">
        <f t="shared" si="19"/>
        <v/>
      </c>
      <c r="C424" s="78">
        <v>420</v>
      </c>
      <c r="D424" s="102"/>
      <c r="E424" s="103"/>
      <c r="F424" s="102"/>
      <c r="G424" s="104"/>
      <c r="H424" s="105" t="str">
        <f t="shared" ca="1" si="21"/>
        <v/>
      </c>
      <c r="I424" s="102"/>
      <c r="J424" s="102"/>
      <c r="K424" s="102"/>
      <c r="L424" s="102"/>
      <c r="M424" s="102"/>
      <c r="N424" s="102"/>
      <c r="O424" s="102"/>
      <c r="P424" s="102"/>
      <c r="Q424" s="102"/>
      <c r="R424" s="102"/>
      <c r="S424" s="102"/>
      <c r="T424" s="106"/>
      <c r="U424" s="3" t="str">
        <f t="shared" si="20"/>
        <v>0/1</v>
      </c>
    </row>
    <row r="425" spans="1:21" ht="30" customHeight="1" x14ac:dyDescent="0.3">
      <c r="A425" s="3" t="str">
        <f>B425&amp;"--"&amp;COUNTIF($B$5:B425,B425)</f>
        <v>--388</v>
      </c>
      <c r="B425" s="3" t="str">
        <f t="shared" si="19"/>
        <v/>
      </c>
      <c r="C425" s="78">
        <v>421</v>
      </c>
      <c r="D425" s="102"/>
      <c r="E425" s="103"/>
      <c r="F425" s="102"/>
      <c r="G425" s="104"/>
      <c r="H425" s="105" t="str">
        <f t="shared" ca="1" si="21"/>
        <v/>
      </c>
      <c r="I425" s="102"/>
      <c r="J425" s="102"/>
      <c r="K425" s="102"/>
      <c r="L425" s="102"/>
      <c r="M425" s="102"/>
      <c r="N425" s="102"/>
      <c r="O425" s="102"/>
      <c r="P425" s="102"/>
      <c r="Q425" s="102"/>
      <c r="R425" s="102"/>
      <c r="S425" s="102"/>
      <c r="T425" s="106"/>
      <c r="U425" s="3" t="str">
        <f t="shared" si="20"/>
        <v>0/1</v>
      </c>
    </row>
    <row r="426" spans="1:21" ht="30" customHeight="1" x14ac:dyDescent="0.3">
      <c r="A426" s="3" t="str">
        <f>B426&amp;"--"&amp;COUNTIF($B$5:B426,B426)</f>
        <v>--389</v>
      </c>
      <c r="B426" s="3" t="str">
        <f t="shared" si="19"/>
        <v/>
      </c>
      <c r="C426" s="78">
        <v>422</v>
      </c>
      <c r="D426" s="102"/>
      <c r="E426" s="103"/>
      <c r="F426" s="102"/>
      <c r="G426" s="104"/>
      <c r="H426" s="105" t="str">
        <f t="shared" ca="1" si="21"/>
        <v/>
      </c>
      <c r="I426" s="102"/>
      <c r="J426" s="102"/>
      <c r="K426" s="102"/>
      <c r="L426" s="102"/>
      <c r="M426" s="102"/>
      <c r="N426" s="102"/>
      <c r="O426" s="102"/>
      <c r="P426" s="102"/>
      <c r="Q426" s="102"/>
      <c r="R426" s="102"/>
      <c r="S426" s="102"/>
      <c r="T426" s="106"/>
      <c r="U426" s="3" t="str">
        <f t="shared" si="20"/>
        <v>0/1</v>
      </c>
    </row>
    <row r="427" spans="1:21" ht="30" customHeight="1" x14ac:dyDescent="0.3">
      <c r="A427" s="3" t="str">
        <f>B427&amp;"--"&amp;COUNTIF($B$5:B427,B427)</f>
        <v>--390</v>
      </c>
      <c r="B427" s="3" t="str">
        <f t="shared" si="19"/>
        <v/>
      </c>
      <c r="C427" s="78">
        <v>423</v>
      </c>
      <c r="D427" s="102"/>
      <c r="E427" s="103"/>
      <c r="F427" s="102"/>
      <c r="G427" s="104"/>
      <c r="H427" s="105" t="str">
        <f t="shared" ca="1" si="21"/>
        <v/>
      </c>
      <c r="I427" s="102"/>
      <c r="J427" s="102"/>
      <c r="K427" s="102"/>
      <c r="L427" s="102"/>
      <c r="M427" s="102"/>
      <c r="N427" s="102"/>
      <c r="O427" s="102"/>
      <c r="P427" s="102"/>
      <c r="Q427" s="102"/>
      <c r="R427" s="102"/>
      <c r="S427" s="102"/>
      <c r="T427" s="106"/>
      <c r="U427" s="3" t="str">
        <f t="shared" si="20"/>
        <v>0/1</v>
      </c>
    </row>
    <row r="428" spans="1:21" ht="30" customHeight="1" x14ac:dyDescent="0.3">
      <c r="A428" s="3" t="str">
        <f>B428&amp;"--"&amp;COUNTIF($B$5:B428,B428)</f>
        <v>--391</v>
      </c>
      <c r="B428" s="3" t="str">
        <f t="shared" si="19"/>
        <v/>
      </c>
      <c r="C428" s="78">
        <v>424</v>
      </c>
      <c r="D428" s="102"/>
      <c r="E428" s="103"/>
      <c r="F428" s="102"/>
      <c r="G428" s="104"/>
      <c r="H428" s="105" t="str">
        <f t="shared" ca="1" si="21"/>
        <v/>
      </c>
      <c r="I428" s="102"/>
      <c r="J428" s="102"/>
      <c r="K428" s="102"/>
      <c r="L428" s="102"/>
      <c r="M428" s="102"/>
      <c r="N428" s="102"/>
      <c r="O428" s="102"/>
      <c r="P428" s="102"/>
      <c r="Q428" s="102"/>
      <c r="R428" s="102"/>
      <c r="S428" s="102"/>
      <c r="T428" s="106"/>
      <c r="U428" s="3" t="str">
        <f t="shared" si="20"/>
        <v>0/1</v>
      </c>
    </row>
    <row r="429" spans="1:21" ht="30" customHeight="1" x14ac:dyDescent="0.3">
      <c r="A429" s="3" t="str">
        <f>B429&amp;"--"&amp;COUNTIF($B$5:B429,B429)</f>
        <v>--392</v>
      </c>
      <c r="B429" s="3" t="str">
        <f t="shared" si="19"/>
        <v/>
      </c>
      <c r="C429" s="78">
        <v>425</v>
      </c>
      <c r="D429" s="102"/>
      <c r="E429" s="103"/>
      <c r="F429" s="102"/>
      <c r="G429" s="104"/>
      <c r="H429" s="105" t="str">
        <f t="shared" ca="1" si="21"/>
        <v/>
      </c>
      <c r="I429" s="102"/>
      <c r="J429" s="102"/>
      <c r="K429" s="102"/>
      <c r="L429" s="102"/>
      <c r="M429" s="102"/>
      <c r="N429" s="102"/>
      <c r="O429" s="102"/>
      <c r="P429" s="102"/>
      <c r="Q429" s="102"/>
      <c r="R429" s="102"/>
      <c r="S429" s="102"/>
      <c r="T429" s="106"/>
      <c r="U429" s="3" t="str">
        <f t="shared" si="20"/>
        <v>0/1</v>
      </c>
    </row>
    <row r="430" spans="1:21" ht="30" customHeight="1" x14ac:dyDescent="0.3">
      <c r="A430" s="3" t="str">
        <f>B430&amp;"--"&amp;COUNTIF($B$5:B430,B430)</f>
        <v>--393</v>
      </c>
      <c r="B430" s="3" t="str">
        <f t="shared" si="19"/>
        <v/>
      </c>
      <c r="C430" s="78">
        <v>426</v>
      </c>
      <c r="D430" s="102"/>
      <c r="E430" s="103"/>
      <c r="F430" s="102"/>
      <c r="G430" s="104"/>
      <c r="H430" s="105" t="str">
        <f t="shared" ca="1" si="21"/>
        <v/>
      </c>
      <c r="I430" s="102"/>
      <c r="J430" s="102"/>
      <c r="K430" s="102"/>
      <c r="L430" s="102"/>
      <c r="M430" s="102"/>
      <c r="N430" s="102"/>
      <c r="O430" s="102"/>
      <c r="P430" s="102"/>
      <c r="Q430" s="102"/>
      <c r="R430" s="102"/>
      <c r="S430" s="102"/>
      <c r="T430" s="106"/>
      <c r="U430" s="3" t="str">
        <f t="shared" si="20"/>
        <v>0/1</v>
      </c>
    </row>
    <row r="431" spans="1:21" ht="30" customHeight="1" x14ac:dyDescent="0.3">
      <c r="A431" s="3" t="str">
        <f>B431&amp;"--"&amp;COUNTIF($B$5:B431,B431)</f>
        <v>--394</v>
      </c>
      <c r="B431" s="3" t="str">
        <f t="shared" si="19"/>
        <v/>
      </c>
      <c r="C431" s="78">
        <v>427</v>
      </c>
      <c r="D431" s="102"/>
      <c r="E431" s="103"/>
      <c r="F431" s="102"/>
      <c r="G431" s="104"/>
      <c r="H431" s="105" t="str">
        <f t="shared" ca="1" si="21"/>
        <v/>
      </c>
      <c r="I431" s="102"/>
      <c r="J431" s="102"/>
      <c r="K431" s="102"/>
      <c r="L431" s="102"/>
      <c r="M431" s="102"/>
      <c r="N431" s="102"/>
      <c r="O431" s="102"/>
      <c r="P431" s="102"/>
      <c r="Q431" s="102"/>
      <c r="R431" s="102"/>
      <c r="S431" s="102"/>
      <c r="T431" s="106"/>
      <c r="U431" s="3" t="str">
        <f t="shared" si="20"/>
        <v>0/1</v>
      </c>
    </row>
    <row r="432" spans="1:21" ht="30" customHeight="1" x14ac:dyDescent="0.3">
      <c r="A432" s="3" t="str">
        <f>B432&amp;"--"&amp;COUNTIF($B$5:B432,B432)</f>
        <v>--395</v>
      </c>
      <c r="B432" s="3" t="str">
        <f t="shared" si="19"/>
        <v/>
      </c>
      <c r="C432" s="78">
        <v>428</v>
      </c>
      <c r="D432" s="102"/>
      <c r="E432" s="103"/>
      <c r="F432" s="102"/>
      <c r="G432" s="104"/>
      <c r="H432" s="105" t="str">
        <f t="shared" ca="1" si="21"/>
        <v/>
      </c>
      <c r="I432" s="102"/>
      <c r="J432" s="102"/>
      <c r="K432" s="102"/>
      <c r="L432" s="102"/>
      <c r="M432" s="102"/>
      <c r="N432" s="102"/>
      <c r="O432" s="102"/>
      <c r="P432" s="102"/>
      <c r="Q432" s="102"/>
      <c r="R432" s="102"/>
      <c r="S432" s="102"/>
      <c r="T432" s="106"/>
      <c r="U432" s="3" t="str">
        <f t="shared" si="20"/>
        <v>0/1</v>
      </c>
    </row>
    <row r="433" spans="1:21" ht="30" customHeight="1" x14ac:dyDescent="0.3">
      <c r="A433" s="3" t="str">
        <f>B433&amp;"--"&amp;COUNTIF($B$5:B433,B433)</f>
        <v>--396</v>
      </c>
      <c r="B433" s="3" t="str">
        <f t="shared" si="19"/>
        <v/>
      </c>
      <c r="C433" s="78">
        <v>429</v>
      </c>
      <c r="D433" s="102"/>
      <c r="E433" s="103"/>
      <c r="F433" s="102"/>
      <c r="G433" s="104"/>
      <c r="H433" s="105" t="str">
        <f t="shared" ca="1" si="21"/>
        <v/>
      </c>
      <c r="I433" s="102"/>
      <c r="J433" s="102"/>
      <c r="K433" s="102"/>
      <c r="L433" s="102"/>
      <c r="M433" s="102"/>
      <c r="N433" s="102"/>
      <c r="O433" s="102"/>
      <c r="P433" s="102"/>
      <c r="Q433" s="102"/>
      <c r="R433" s="102"/>
      <c r="S433" s="102"/>
      <c r="T433" s="106"/>
      <c r="U433" s="3" t="str">
        <f t="shared" si="20"/>
        <v>0/1</v>
      </c>
    </row>
    <row r="434" spans="1:21" ht="30" customHeight="1" x14ac:dyDescent="0.3">
      <c r="A434" s="3" t="str">
        <f>B434&amp;"--"&amp;COUNTIF($B$5:B434,B434)</f>
        <v>--397</v>
      </c>
      <c r="B434" s="3" t="str">
        <f t="shared" si="19"/>
        <v/>
      </c>
      <c r="C434" s="78">
        <v>430</v>
      </c>
      <c r="D434" s="102"/>
      <c r="E434" s="103"/>
      <c r="F434" s="102"/>
      <c r="G434" s="104"/>
      <c r="H434" s="105" t="str">
        <f t="shared" ca="1" si="21"/>
        <v/>
      </c>
      <c r="I434" s="102"/>
      <c r="J434" s="102"/>
      <c r="K434" s="102"/>
      <c r="L434" s="102"/>
      <c r="M434" s="102"/>
      <c r="N434" s="102"/>
      <c r="O434" s="102"/>
      <c r="P434" s="102"/>
      <c r="Q434" s="102"/>
      <c r="R434" s="102"/>
      <c r="S434" s="102"/>
      <c r="T434" s="106"/>
      <c r="U434" s="3" t="str">
        <f t="shared" si="20"/>
        <v>0/1</v>
      </c>
    </row>
    <row r="435" spans="1:21" ht="30" customHeight="1" x14ac:dyDescent="0.3">
      <c r="A435" s="3" t="str">
        <f>B435&amp;"--"&amp;COUNTIF($B$5:B435,B435)</f>
        <v>--398</v>
      </c>
      <c r="B435" s="3" t="str">
        <f t="shared" si="19"/>
        <v/>
      </c>
      <c r="C435" s="78">
        <v>431</v>
      </c>
      <c r="D435" s="102"/>
      <c r="E435" s="103"/>
      <c r="F435" s="102"/>
      <c r="G435" s="104"/>
      <c r="H435" s="105" t="str">
        <f t="shared" ca="1" si="21"/>
        <v/>
      </c>
      <c r="I435" s="102"/>
      <c r="J435" s="102"/>
      <c r="K435" s="102"/>
      <c r="L435" s="102"/>
      <c r="M435" s="102"/>
      <c r="N435" s="102"/>
      <c r="O435" s="102"/>
      <c r="P435" s="102"/>
      <c r="Q435" s="102"/>
      <c r="R435" s="102"/>
      <c r="S435" s="102"/>
      <c r="T435" s="106"/>
      <c r="U435" s="3" t="str">
        <f t="shared" si="20"/>
        <v>0/1</v>
      </c>
    </row>
    <row r="436" spans="1:21" ht="30" customHeight="1" x14ac:dyDescent="0.3">
      <c r="A436" s="3" t="str">
        <f>B436&amp;"--"&amp;COUNTIF($B$5:B436,B436)</f>
        <v>--399</v>
      </c>
      <c r="B436" s="3" t="str">
        <f t="shared" si="19"/>
        <v/>
      </c>
      <c r="C436" s="78">
        <v>432</v>
      </c>
      <c r="D436" s="102"/>
      <c r="E436" s="103"/>
      <c r="F436" s="102"/>
      <c r="G436" s="104"/>
      <c r="H436" s="105" t="str">
        <f t="shared" ca="1" si="21"/>
        <v/>
      </c>
      <c r="I436" s="102"/>
      <c r="J436" s="102"/>
      <c r="K436" s="102"/>
      <c r="L436" s="102"/>
      <c r="M436" s="102"/>
      <c r="N436" s="102"/>
      <c r="O436" s="102"/>
      <c r="P436" s="102"/>
      <c r="Q436" s="102"/>
      <c r="R436" s="102"/>
      <c r="S436" s="102"/>
      <c r="T436" s="106"/>
      <c r="U436" s="3" t="str">
        <f t="shared" si="20"/>
        <v>0/1</v>
      </c>
    </row>
    <row r="437" spans="1:21" ht="30" customHeight="1" x14ac:dyDescent="0.3">
      <c r="A437" s="3" t="str">
        <f>B437&amp;"--"&amp;COUNTIF($B$5:B437,B437)</f>
        <v>--400</v>
      </c>
      <c r="B437" s="3" t="str">
        <f t="shared" si="19"/>
        <v/>
      </c>
      <c r="C437" s="78">
        <v>433</v>
      </c>
      <c r="D437" s="102"/>
      <c r="E437" s="103"/>
      <c r="F437" s="102"/>
      <c r="G437" s="104"/>
      <c r="H437" s="105" t="str">
        <f t="shared" ca="1" si="21"/>
        <v/>
      </c>
      <c r="I437" s="102"/>
      <c r="J437" s="102"/>
      <c r="K437" s="102"/>
      <c r="L437" s="102"/>
      <c r="M437" s="102"/>
      <c r="N437" s="102"/>
      <c r="O437" s="102"/>
      <c r="P437" s="102"/>
      <c r="Q437" s="102"/>
      <c r="R437" s="102"/>
      <c r="S437" s="102"/>
      <c r="T437" s="106"/>
      <c r="U437" s="3" t="str">
        <f t="shared" si="20"/>
        <v>0/1</v>
      </c>
    </row>
    <row r="438" spans="1:21" ht="30" customHeight="1" x14ac:dyDescent="0.3">
      <c r="A438" s="3" t="str">
        <f>B438&amp;"--"&amp;COUNTIF($B$5:B438,B438)</f>
        <v>--401</v>
      </c>
      <c r="B438" s="3" t="str">
        <f t="shared" si="19"/>
        <v/>
      </c>
      <c r="C438" s="78">
        <v>434</v>
      </c>
      <c r="D438" s="102"/>
      <c r="E438" s="103"/>
      <c r="F438" s="102"/>
      <c r="G438" s="104"/>
      <c r="H438" s="105" t="str">
        <f t="shared" ca="1" si="21"/>
        <v/>
      </c>
      <c r="I438" s="102"/>
      <c r="J438" s="102"/>
      <c r="K438" s="102"/>
      <c r="L438" s="102"/>
      <c r="M438" s="102"/>
      <c r="N438" s="102"/>
      <c r="O438" s="102"/>
      <c r="P438" s="102"/>
      <c r="Q438" s="102"/>
      <c r="R438" s="102"/>
      <c r="S438" s="102"/>
      <c r="T438" s="106"/>
      <c r="U438" s="3" t="str">
        <f t="shared" si="20"/>
        <v>0/1</v>
      </c>
    </row>
    <row r="439" spans="1:21" ht="30" customHeight="1" x14ac:dyDescent="0.3">
      <c r="A439" s="3" t="str">
        <f>B439&amp;"--"&amp;COUNTIF($B$5:B439,B439)</f>
        <v>--402</v>
      </c>
      <c r="B439" s="3" t="str">
        <f t="shared" si="19"/>
        <v/>
      </c>
      <c r="C439" s="78">
        <v>435</v>
      </c>
      <c r="D439" s="102"/>
      <c r="E439" s="103"/>
      <c r="F439" s="102"/>
      <c r="G439" s="104"/>
      <c r="H439" s="105" t="str">
        <f t="shared" ca="1" si="21"/>
        <v/>
      </c>
      <c r="I439" s="102"/>
      <c r="J439" s="102"/>
      <c r="K439" s="102"/>
      <c r="L439" s="102"/>
      <c r="M439" s="102"/>
      <c r="N439" s="102"/>
      <c r="O439" s="102"/>
      <c r="P439" s="102"/>
      <c r="Q439" s="102"/>
      <c r="R439" s="102"/>
      <c r="S439" s="102"/>
      <c r="T439" s="106"/>
      <c r="U439" s="3" t="str">
        <f t="shared" si="20"/>
        <v>0/1</v>
      </c>
    </row>
    <row r="440" spans="1:21" ht="30" customHeight="1" x14ac:dyDescent="0.3">
      <c r="A440" s="3" t="str">
        <f>B440&amp;"--"&amp;COUNTIF($B$5:B440,B440)</f>
        <v>--403</v>
      </c>
      <c r="B440" s="3" t="str">
        <f t="shared" si="19"/>
        <v/>
      </c>
      <c r="C440" s="78">
        <v>436</v>
      </c>
      <c r="D440" s="102"/>
      <c r="E440" s="103"/>
      <c r="F440" s="102"/>
      <c r="G440" s="104"/>
      <c r="H440" s="105" t="str">
        <f t="shared" ca="1" si="21"/>
        <v/>
      </c>
      <c r="I440" s="102"/>
      <c r="J440" s="102"/>
      <c r="K440" s="102"/>
      <c r="L440" s="102"/>
      <c r="M440" s="102"/>
      <c r="N440" s="102"/>
      <c r="O440" s="102"/>
      <c r="P440" s="102"/>
      <c r="Q440" s="102"/>
      <c r="R440" s="102"/>
      <c r="S440" s="102"/>
      <c r="T440" s="106"/>
      <c r="U440" s="3" t="str">
        <f t="shared" si="20"/>
        <v>0/1</v>
      </c>
    </row>
    <row r="441" spans="1:21" ht="30" customHeight="1" x14ac:dyDescent="0.3">
      <c r="A441" s="3" t="str">
        <f>B441&amp;"--"&amp;COUNTIF($B$5:B441,B441)</f>
        <v>--404</v>
      </c>
      <c r="B441" s="3" t="str">
        <f t="shared" si="19"/>
        <v/>
      </c>
      <c r="C441" s="78">
        <v>437</v>
      </c>
      <c r="D441" s="102"/>
      <c r="E441" s="103"/>
      <c r="F441" s="102"/>
      <c r="G441" s="104"/>
      <c r="H441" s="105" t="str">
        <f t="shared" ca="1" si="21"/>
        <v/>
      </c>
      <c r="I441" s="102"/>
      <c r="J441" s="102"/>
      <c r="K441" s="102"/>
      <c r="L441" s="102"/>
      <c r="M441" s="102"/>
      <c r="N441" s="102"/>
      <c r="O441" s="102"/>
      <c r="P441" s="102"/>
      <c r="Q441" s="102"/>
      <c r="R441" s="102"/>
      <c r="S441" s="102"/>
      <c r="T441" s="106"/>
      <c r="U441" s="3" t="str">
        <f t="shared" si="20"/>
        <v>0/1</v>
      </c>
    </row>
    <row r="442" spans="1:21" ht="30" customHeight="1" x14ac:dyDescent="0.3">
      <c r="A442" s="3" t="str">
        <f>B442&amp;"--"&amp;COUNTIF($B$5:B442,B442)</f>
        <v>--405</v>
      </c>
      <c r="B442" s="3" t="str">
        <f t="shared" si="19"/>
        <v/>
      </c>
      <c r="C442" s="78">
        <v>438</v>
      </c>
      <c r="D442" s="102"/>
      <c r="E442" s="103"/>
      <c r="F442" s="102"/>
      <c r="G442" s="104"/>
      <c r="H442" s="105" t="str">
        <f t="shared" ca="1" si="21"/>
        <v/>
      </c>
      <c r="I442" s="102"/>
      <c r="J442" s="102"/>
      <c r="K442" s="102"/>
      <c r="L442" s="102"/>
      <c r="M442" s="102"/>
      <c r="N442" s="102"/>
      <c r="O442" s="102"/>
      <c r="P442" s="102"/>
      <c r="Q442" s="102"/>
      <c r="R442" s="102"/>
      <c r="S442" s="102"/>
      <c r="T442" s="106"/>
      <c r="U442" s="3" t="str">
        <f t="shared" si="20"/>
        <v>0/1</v>
      </c>
    </row>
    <row r="443" spans="1:21" ht="30" customHeight="1" x14ac:dyDescent="0.3">
      <c r="A443" s="3" t="str">
        <f>B443&amp;"--"&amp;COUNTIF($B$5:B443,B443)</f>
        <v>--406</v>
      </c>
      <c r="B443" s="3" t="str">
        <f t="shared" si="19"/>
        <v/>
      </c>
      <c r="C443" s="78">
        <v>439</v>
      </c>
      <c r="D443" s="102"/>
      <c r="E443" s="103"/>
      <c r="F443" s="102"/>
      <c r="G443" s="104"/>
      <c r="H443" s="105" t="str">
        <f t="shared" ca="1" si="21"/>
        <v/>
      </c>
      <c r="I443" s="102"/>
      <c r="J443" s="102"/>
      <c r="K443" s="102"/>
      <c r="L443" s="102"/>
      <c r="M443" s="102"/>
      <c r="N443" s="102"/>
      <c r="O443" s="102"/>
      <c r="P443" s="102"/>
      <c r="Q443" s="102"/>
      <c r="R443" s="102"/>
      <c r="S443" s="102"/>
      <c r="T443" s="106"/>
      <c r="U443" s="3" t="str">
        <f t="shared" si="20"/>
        <v>0/1</v>
      </c>
    </row>
    <row r="444" spans="1:21" ht="30" customHeight="1" x14ac:dyDescent="0.3">
      <c r="A444" s="3" t="str">
        <f>B444&amp;"--"&amp;COUNTIF($B$5:B444,B444)</f>
        <v>--407</v>
      </c>
      <c r="B444" s="3" t="str">
        <f t="shared" si="19"/>
        <v/>
      </c>
      <c r="C444" s="78">
        <v>440</v>
      </c>
      <c r="D444" s="102"/>
      <c r="E444" s="103"/>
      <c r="F444" s="102"/>
      <c r="G444" s="104"/>
      <c r="H444" s="105" t="str">
        <f t="shared" ca="1" si="21"/>
        <v/>
      </c>
      <c r="I444" s="102"/>
      <c r="J444" s="102"/>
      <c r="K444" s="102"/>
      <c r="L444" s="102"/>
      <c r="M444" s="102"/>
      <c r="N444" s="102"/>
      <c r="O444" s="102"/>
      <c r="P444" s="102"/>
      <c r="Q444" s="102"/>
      <c r="R444" s="102"/>
      <c r="S444" s="102"/>
      <c r="T444" s="106"/>
      <c r="U444" s="3" t="str">
        <f t="shared" si="20"/>
        <v>0/1</v>
      </c>
    </row>
    <row r="445" spans="1:21" ht="30" customHeight="1" x14ac:dyDescent="0.3">
      <c r="A445" s="3" t="str">
        <f>B445&amp;"--"&amp;COUNTIF($B$5:B445,B445)</f>
        <v>--408</v>
      </c>
      <c r="B445" s="3" t="str">
        <f t="shared" si="19"/>
        <v/>
      </c>
      <c r="C445" s="78">
        <v>441</v>
      </c>
      <c r="D445" s="102"/>
      <c r="E445" s="103"/>
      <c r="F445" s="102"/>
      <c r="G445" s="104"/>
      <c r="H445" s="105" t="str">
        <f t="shared" ca="1" si="21"/>
        <v/>
      </c>
      <c r="I445" s="102"/>
      <c r="J445" s="102"/>
      <c r="K445" s="102"/>
      <c r="L445" s="102"/>
      <c r="M445" s="102"/>
      <c r="N445" s="102"/>
      <c r="O445" s="102"/>
      <c r="P445" s="102"/>
      <c r="Q445" s="102"/>
      <c r="R445" s="102"/>
      <c r="S445" s="102"/>
      <c r="T445" s="106"/>
      <c r="U445" s="3" t="str">
        <f t="shared" si="20"/>
        <v>0/1</v>
      </c>
    </row>
    <row r="446" spans="1:21" ht="30" customHeight="1" x14ac:dyDescent="0.3">
      <c r="A446" s="3" t="str">
        <f>B446&amp;"--"&amp;COUNTIF($B$5:B446,B446)</f>
        <v>--409</v>
      </c>
      <c r="B446" s="3" t="str">
        <f t="shared" si="19"/>
        <v/>
      </c>
      <c r="C446" s="78">
        <v>442</v>
      </c>
      <c r="D446" s="102"/>
      <c r="E446" s="103"/>
      <c r="F446" s="102"/>
      <c r="G446" s="104"/>
      <c r="H446" s="105" t="str">
        <f t="shared" ca="1" si="21"/>
        <v/>
      </c>
      <c r="I446" s="102"/>
      <c r="J446" s="102"/>
      <c r="K446" s="102"/>
      <c r="L446" s="102"/>
      <c r="M446" s="102"/>
      <c r="N446" s="102"/>
      <c r="O446" s="102"/>
      <c r="P446" s="102"/>
      <c r="Q446" s="102"/>
      <c r="R446" s="102"/>
      <c r="S446" s="102"/>
      <c r="T446" s="106"/>
      <c r="U446" s="3" t="str">
        <f t="shared" si="20"/>
        <v>0/1</v>
      </c>
    </row>
    <row r="447" spans="1:21" ht="30" customHeight="1" x14ac:dyDescent="0.3">
      <c r="A447" s="3" t="str">
        <f>B447&amp;"--"&amp;COUNTIF($B$5:B447,B447)</f>
        <v>--410</v>
      </c>
      <c r="B447" s="3" t="str">
        <f t="shared" si="19"/>
        <v/>
      </c>
      <c r="C447" s="78">
        <v>443</v>
      </c>
      <c r="D447" s="102"/>
      <c r="E447" s="103"/>
      <c r="F447" s="102"/>
      <c r="G447" s="104"/>
      <c r="H447" s="105" t="str">
        <f t="shared" ca="1" si="21"/>
        <v/>
      </c>
      <c r="I447" s="102"/>
      <c r="J447" s="102"/>
      <c r="K447" s="102"/>
      <c r="L447" s="102"/>
      <c r="M447" s="102"/>
      <c r="N447" s="102"/>
      <c r="O447" s="102"/>
      <c r="P447" s="102"/>
      <c r="Q447" s="102"/>
      <c r="R447" s="102"/>
      <c r="S447" s="102"/>
      <c r="T447" s="106"/>
      <c r="U447" s="3" t="str">
        <f t="shared" si="20"/>
        <v>0/1</v>
      </c>
    </row>
    <row r="448" spans="1:21" ht="30" customHeight="1" x14ac:dyDescent="0.3">
      <c r="A448" s="3" t="str">
        <f>B448&amp;"--"&amp;COUNTIF($B$5:B448,B448)</f>
        <v>--411</v>
      </c>
      <c r="B448" s="3" t="str">
        <f t="shared" si="19"/>
        <v/>
      </c>
      <c r="C448" s="78">
        <v>444</v>
      </c>
      <c r="D448" s="102"/>
      <c r="E448" s="103"/>
      <c r="F448" s="102"/>
      <c r="G448" s="104"/>
      <c r="H448" s="105" t="str">
        <f t="shared" ca="1" si="21"/>
        <v/>
      </c>
      <c r="I448" s="102"/>
      <c r="J448" s="102"/>
      <c r="K448" s="102"/>
      <c r="L448" s="102"/>
      <c r="M448" s="102"/>
      <c r="N448" s="102"/>
      <c r="O448" s="102"/>
      <c r="P448" s="102"/>
      <c r="Q448" s="102"/>
      <c r="R448" s="102"/>
      <c r="S448" s="102"/>
      <c r="T448" s="106"/>
      <c r="U448" s="3" t="str">
        <f t="shared" si="20"/>
        <v>0/1</v>
      </c>
    </row>
    <row r="449" spans="1:21" ht="30" customHeight="1" x14ac:dyDescent="0.3">
      <c r="A449" s="3" t="str">
        <f>B449&amp;"--"&amp;COUNTIF($B$5:B449,B449)</f>
        <v>--412</v>
      </c>
      <c r="B449" s="3" t="str">
        <f t="shared" si="19"/>
        <v/>
      </c>
      <c r="C449" s="78">
        <v>445</v>
      </c>
      <c r="D449" s="102"/>
      <c r="E449" s="103"/>
      <c r="F449" s="102"/>
      <c r="G449" s="104"/>
      <c r="H449" s="105" t="str">
        <f t="shared" ca="1" si="21"/>
        <v/>
      </c>
      <c r="I449" s="102"/>
      <c r="J449" s="102"/>
      <c r="K449" s="102"/>
      <c r="L449" s="102"/>
      <c r="M449" s="102"/>
      <c r="N449" s="102"/>
      <c r="O449" s="102"/>
      <c r="P449" s="102"/>
      <c r="Q449" s="102"/>
      <c r="R449" s="102"/>
      <c r="S449" s="102"/>
      <c r="T449" s="106"/>
      <c r="U449" s="3" t="str">
        <f t="shared" si="20"/>
        <v>0/1</v>
      </c>
    </row>
    <row r="450" spans="1:21" ht="30" customHeight="1" x14ac:dyDescent="0.3">
      <c r="A450" s="3" t="str">
        <f>B450&amp;"--"&amp;COUNTIF($B$5:B450,B450)</f>
        <v>--413</v>
      </c>
      <c r="B450" s="3" t="str">
        <f t="shared" si="19"/>
        <v/>
      </c>
      <c r="C450" s="78">
        <v>446</v>
      </c>
      <c r="D450" s="102"/>
      <c r="E450" s="103"/>
      <c r="F450" s="102"/>
      <c r="G450" s="104"/>
      <c r="H450" s="105" t="str">
        <f t="shared" ca="1" si="21"/>
        <v/>
      </c>
      <c r="I450" s="102"/>
      <c r="J450" s="102"/>
      <c r="K450" s="102"/>
      <c r="L450" s="102"/>
      <c r="M450" s="102"/>
      <c r="N450" s="102"/>
      <c r="O450" s="102"/>
      <c r="P450" s="102"/>
      <c r="Q450" s="102"/>
      <c r="R450" s="102"/>
      <c r="S450" s="102"/>
      <c r="T450" s="106"/>
      <c r="U450" s="3" t="str">
        <f t="shared" si="20"/>
        <v>0/1</v>
      </c>
    </row>
    <row r="451" spans="1:21" ht="30" customHeight="1" x14ac:dyDescent="0.3">
      <c r="A451" s="3" t="str">
        <f>B451&amp;"--"&amp;COUNTIF($B$5:B451,B451)</f>
        <v>--414</v>
      </c>
      <c r="B451" s="3" t="str">
        <f t="shared" si="19"/>
        <v/>
      </c>
      <c r="C451" s="78">
        <v>447</v>
      </c>
      <c r="D451" s="102"/>
      <c r="E451" s="103"/>
      <c r="F451" s="102"/>
      <c r="G451" s="104"/>
      <c r="H451" s="105" t="str">
        <f t="shared" ca="1" si="21"/>
        <v/>
      </c>
      <c r="I451" s="102"/>
      <c r="J451" s="102"/>
      <c r="K451" s="102"/>
      <c r="L451" s="102"/>
      <c r="M451" s="102"/>
      <c r="N451" s="102"/>
      <c r="O451" s="102"/>
      <c r="P451" s="102"/>
      <c r="Q451" s="102"/>
      <c r="R451" s="102"/>
      <c r="S451" s="102"/>
      <c r="T451" s="106"/>
      <c r="U451" s="3" t="str">
        <f t="shared" si="20"/>
        <v>0/1</v>
      </c>
    </row>
    <row r="452" spans="1:21" ht="30" customHeight="1" x14ac:dyDescent="0.3">
      <c r="A452" s="3" t="str">
        <f>B452&amp;"--"&amp;COUNTIF($B$5:B452,B452)</f>
        <v>--415</v>
      </c>
      <c r="B452" s="3" t="str">
        <f t="shared" si="19"/>
        <v/>
      </c>
      <c r="C452" s="78">
        <v>448</v>
      </c>
      <c r="D452" s="102"/>
      <c r="E452" s="103"/>
      <c r="F452" s="102"/>
      <c r="G452" s="104"/>
      <c r="H452" s="105" t="str">
        <f t="shared" ca="1" si="21"/>
        <v/>
      </c>
      <c r="I452" s="102"/>
      <c r="J452" s="102"/>
      <c r="K452" s="102"/>
      <c r="L452" s="102"/>
      <c r="M452" s="102"/>
      <c r="N452" s="102"/>
      <c r="O452" s="102"/>
      <c r="P452" s="102"/>
      <c r="Q452" s="102"/>
      <c r="R452" s="102"/>
      <c r="S452" s="102"/>
      <c r="T452" s="106"/>
      <c r="U452" s="3" t="str">
        <f t="shared" si="20"/>
        <v>0/1</v>
      </c>
    </row>
    <row r="453" spans="1:21" ht="30" customHeight="1" x14ac:dyDescent="0.3">
      <c r="A453" s="3" t="str">
        <f>B453&amp;"--"&amp;COUNTIF($B$5:B453,B453)</f>
        <v>--416</v>
      </c>
      <c r="B453" s="3" t="str">
        <f t="shared" ref="B453:B516" si="22">IF(G453&lt;&gt;"",MONTH(G453),"")</f>
        <v/>
      </c>
      <c r="C453" s="78">
        <v>449</v>
      </c>
      <c r="D453" s="102"/>
      <c r="E453" s="103"/>
      <c r="F453" s="102"/>
      <c r="G453" s="104"/>
      <c r="H453" s="105" t="str">
        <f t="shared" ca="1" si="21"/>
        <v/>
      </c>
      <c r="I453" s="102"/>
      <c r="J453" s="102"/>
      <c r="K453" s="102"/>
      <c r="L453" s="102"/>
      <c r="M453" s="102"/>
      <c r="N453" s="102"/>
      <c r="O453" s="102"/>
      <c r="P453" s="102"/>
      <c r="Q453" s="102"/>
      <c r="R453" s="102"/>
      <c r="S453" s="102"/>
      <c r="T453" s="106"/>
      <c r="U453" s="3" t="str">
        <f t="shared" ref="U453:U516" si="23">DAY(G453)&amp;"/"&amp;MONTH(G453)</f>
        <v>0/1</v>
      </c>
    </row>
    <row r="454" spans="1:21" ht="30" customHeight="1" x14ac:dyDescent="0.3">
      <c r="A454" s="3" t="str">
        <f>B454&amp;"--"&amp;COUNTIF($B$5:B454,B454)</f>
        <v>--417</v>
      </c>
      <c r="B454" s="3" t="str">
        <f t="shared" si="22"/>
        <v/>
      </c>
      <c r="C454" s="78">
        <v>450</v>
      </c>
      <c r="D454" s="102"/>
      <c r="E454" s="103"/>
      <c r="F454" s="102"/>
      <c r="G454" s="104"/>
      <c r="H454" s="105" t="str">
        <f t="shared" ca="1" si="21"/>
        <v/>
      </c>
      <c r="I454" s="102"/>
      <c r="J454" s="102"/>
      <c r="K454" s="102"/>
      <c r="L454" s="102"/>
      <c r="M454" s="102"/>
      <c r="N454" s="102"/>
      <c r="O454" s="102"/>
      <c r="P454" s="102"/>
      <c r="Q454" s="102"/>
      <c r="R454" s="102"/>
      <c r="S454" s="102"/>
      <c r="T454" s="106"/>
      <c r="U454" s="3" t="str">
        <f t="shared" si="23"/>
        <v>0/1</v>
      </c>
    </row>
    <row r="455" spans="1:21" ht="30" customHeight="1" x14ac:dyDescent="0.3">
      <c r="A455" s="3" t="str">
        <f>B455&amp;"--"&amp;COUNTIF($B$5:B455,B455)</f>
        <v>--418</v>
      </c>
      <c r="B455" s="3" t="str">
        <f t="shared" si="22"/>
        <v/>
      </c>
      <c r="C455" s="78">
        <v>451</v>
      </c>
      <c r="D455" s="102"/>
      <c r="E455" s="103"/>
      <c r="F455" s="102"/>
      <c r="G455" s="104"/>
      <c r="H455" s="105" t="str">
        <f t="shared" ca="1" si="21"/>
        <v/>
      </c>
      <c r="I455" s="102"/>
      <c r="J455" s="102"/>
      <c r="K455" s="102"/>
      <c r="L455" s="102"/>
      <c r="M455" s="102"/>
      <c r="N455" s="102"/>
      <c r="O455" s="102"/>
      <c r="P455" s="102"/>
      <c r="Q455" s="102"/>
      <c r="R455" s="102"/>
      <c r="S455" s="102"/>
      <c r="T455" s="106"/>
      <c r="U455" s="3" t="str">
        <f t="shared" si="23"/>
        <v>0/1</v>
      </c>
    </row>
    <row r="456" spans="1:21" ht="30" customHeight="1" x14ac:dyDescent="0.3">
      <c r="A456" s="3" t="str">
        <f>B456&amp;"--"&amp;COUNTIF($B$5:B456,B456)</f>
        <v>--419</v>
      </c>
      <c r="B456" s="3" t="str">
        <f t="shared" si="22"/>
        <v/>
      </c>
      <c r="C456" s="78">
        <v>452</v>
      </c>
      <c r="D456" s="102"/>
      <c r="E456" s="103"/>
      <c r="F456" s="102"/>
      <c r="G456" s="104"/>
      <c r="H456" s="105" t="str">
        <f t="shared" ca="1" si="21"/>
        <v/>
      </c>
      <c r="I456" s="102"/>
      <c r="J456" s="102"/>
      <c r="K456" s="102"/>
      <c r="L456" s="102"/>
      <c r="M456" s="102"/>
      <c r="N456" s="102"/>
      <c r="O456" s="102"/>
      <c r="P456" s="102"/>
      <c r="Q456" s="102"/>
      <c r="R456" s="102"/>
      <c r="S456" s="102"/>
      <c r="T456" s="106"/>
      <c r="U456" s="3" t="str">
        <f t="shared" si="23"/>
        <v>0/1</v>
      </c>
    </row>
    <row r="457" spans="1:21" ht="30" customHeight="1" x14ac:dyDescent="0.3">
      <c r="A457" s="3" t="str">
        <f>B457&amp;"--"&amp;COUNTIF($B$5:B457,B457)</f>
        <v>--420</v>
      </c>
      <c r="B457" s="3" t="str">
        <f t="shared" si="22"/>
        <v/>
      </c>
      <c r="C457" s="78">
        <v>453</v>
      </c>
      <c r="D457" s="102"/>
      <c r="E457" s="103"/>
      <c r="F457" s="102"/>
      <c r="G457" s="104"/>
      <c r="H457" s="105" t="str">
        <f t="shared" ca="1" si="21"/>
        <v/>
      </c>
      <c r="I457" s="102"/>
      <c r="J457" s="102"/>
      <c r="K457" s="102"/>
      <c r="L457" s="102"/>
      <c r="M457" s="102"/>
      <c r="N457" s="102"/>
      <c r="O457" s="102"/>
      <c r="P457" s="102"/>
      <c r="Q457" s="102"/>
      <c r="R457" s="102"/>
      <c r="S457" s="102"/>
      <c r="T457" s="106"/>
      <c r="U457" s="3" t="str">
        <f t="shared" si="23"/>
        <v>0/1</v>
      </c>
    </row>
    <row r="458" spans="1:21" ht="30" customHeight="1" x14ac:dyDescent="0.3">
      <c r="A458" s="3" t="str">
        <f>B458&amp;"--"&amp;COUNTIF($B$5:B458,B458)</f>
        <v>--421</v>
      </c>
      <c r="B458" s="3" t="str">
        <f t="shared" si="22"/>
        <v/>
      </c>
      <c r="C458" s="78">
        <v>454</v>
      </c>
      <c r="D458" s="102"/>
      <c r="E458" s="103"/>
      <c r="F458" s="102"/>
      <c r="G458" s="104"/>
      <c r="H458" s="105" t="str">
        <f t="shared" ca="1" si="21"/>
        <v/>
      </c>
      <c r="I458" s="102"/>
      <c r="J458" s="102"/>
      <c r="K458" s="102"/>
      <c r="L458" s="102"/>
      <c r="M458" s="102"/>
      <c r="N458" s="102"/>
      <c r="O458" s="102"/>
      <c r="P458" s="102"/>
      <c r="Q458" s="102"/>
      <c r="R458" s="102"/>
      <c r="S458" s="102"/>
      <c r="T458" s="106"/>
      <c r="U458" s="3" t="str">
        <f t="shared" si="23"/>
        <v>0/1</v>
      </c>
    </row>
    <row r="459" spans="1:21" ht="30" customHeight="1" x14ac:dyDescent="0.3">
      <c r="A459" s="3" t="str">
        <f>B459&amp;"--"&amp;COUNTIF($B$5:B459,B459)</f>
        <v>--422</v>
      </c>
      <c r="B459" s="3" t="str">
        <f t="shared" si="22"/>
        <v/>
      </c>
      <c r="C459" s="78">
        <v>455</v>
      </c>
      <c r="D459" s="102"/>
      <c r="E459" s="103"/>
      <c r="F459" s="102"/>
      <c r="G459" s="104"/>
      <c r="H459" s="105" t="str">
        <f t="shared" ca="1" si="21"/>
        <v/>
      </c>
      <c r="I459" s="102"/>
      <c r="J459" s="102"/>
      <c r="K459" s="102"/>
      <c r="L459" s="102"/>
      <c r="M459" s="102"/>
      <c r="N459" s="102"/>
      <c r="O459" s="102"/>
      <c r="P459" s="102"/>
      <c r="Q459" s="102"/>
      <c r="R459" s="102"/>
      <c r="S459" s="102"/>
      <c r="T459" s="106"/>
      <c r="U459" s="3" t="str">
        <f t="shared" si="23"/>
        <v>0/1</v>
      </c>
    </row>
    <row r="460" spans="1:21" ht="30" customHeight="1" x14ac:dyDescent="0.3">
      <c r="A460" s="3" t="str">
        <f>B460&amp;"--"&amp;COUNTIF($B$5:B460,B460)</f>
        <v>--423</v>
      </c>
      <c r="B460" s="3" t="str">
        <f t="shared" si="22"/>
        <v/>
      </c>
      <c r="C460" s="78">
        <v>456</v>
      </c>
      <c r="D460" s="102"/>
      <c r="E460" s="103"/>
      <c r="F460" s="102"/>
      <c r="G460" s="104"/>
      <c r="H460" s="105" t="str">
        <f t="shared" ca="1" si="21"/>
        <v/>
      </c>
      <c r="I460" s="102"/>
      <c r="J460" s="102"/>
      <c r="K460" s="102"/>
      <c r="L460" s="102"/>
      <c r="M460" s="102"/>
      <c r="N460" s="102"/>
      <c r="O460" s="102"/>
      <c r="P460" s="102"/>
      <c r="Q460" s="102"/>
      <c r="R460" s="102"/>
      <c r="S460" s="102"/>
      <c r="T460" s="106"/>
      <c r="U460" s="3" t="str">
        <f t="shared" si="23"/>
        <v>0/1</v>
      </c>
    </row>
    <row r="461" spans="1:21" ht="30" customHeight="1" x14ac:dyDescent="0.3">
      <c r="A461" s="3" t="str">
        <f>B461&amp;"--"&amp;COUNTIF($B$5:B461,B461)</f>
        <v>--424</v>
      </c>
      <c r="B461" s="3" t="str">
        <f t="shared" si="22"/>
        <v/>
      </c>
      <c r="C461" s="78">
        <v>457</v>
      </c>
      <c r="D461" s="102"/>
      <c r="E461" s="103"/>
      <c r="F461" s="102"/>
      <c r="G461" s="104"/>
      <c r="H461" s="105" t="str">
        <f t="shared" ca="1" si="21"/>
        <v/>
      </c>
      <c r="I461" s="102"/>
      <c r="J461" s="102"/>
      <c r="K461" s="102"/>
      <c r="L461" s="102"/>
      <c r="M461" s="102"/>
      <c r="N461" s="102"/>
      <c r="O461" s="102"/>
      <c r="P461" s="102"/>
      <c r="Q461" s="102"/>
      <c r="R461" s="102"/>
      <c r="S461" s="102"/>
      <c r="T461" s="106"/>
      <c r="U461" s="3" t="str">
        <f t="shared" si="23"/>
        <v>0/1</v>
      </c>
    </row>
    <row r="462" spans="1:21" ht="30" customHeight="1" x14ac:dyDescent="0.3">
      <c r="A462" s="3" t="str">
        <f>B462&amp;"--"&amp;COUNTIF($B$5:B462,B462)</f>
        <v>--425</v>
      </c>
      <c r="B462" s="3" t="str">
        <f t="shared" si="22"/>
        <v/>
      </c>
      <c r="C462" s="78">
        <v>458</v>
      </c>
      <c r="D462" s="102"/>
      <c r="E462" s="103"/>
      <c r="F462" s="102"/>
      <c r="G462" s="104"/>
      <c r="H462" s="105" t="str">
        <f t="shared" ca="1" si="21"/>
        <v/>
      </c>
      <c r="I462" s="102"/>
      <c r="J462" s="102"/>
      <c r="K462" s="102"/>
      <c r="L462" s="102"/>
      <c r="M462" s="102"/>
      <c r="N462" s="102"/>
      <c r="O462" s="102"/>
      <c r="P462" s="102"/>
      <c r="Q462" s="102"/>
      <c r="R462" s="102"/>
      <c r="S462" s="102"/>
      <c r="T462" s="106"/>
      <c r="U462" s="3" t="str">
        <f t="shared" si="23"/>
        <v>0/1</v>
      </c>
    </row>
    <row r="463" spans="1:21" ht="30" customHeight="1" x14ac:dyDescent="0.3">
      <c r="A463" s="3" t="str">
        <f>B463&amp;"--"&amp;COUNTIF($B$5:B463,B463)</f>
        <v>--426</v>
      </c>
      <c r="B463" s="3" t="str">
        <f t="shared" si="22"/>
        <v/>
      </c>
      <c r="C463" s="78">
        <v>459</v>
      </c>
      <c r="D463" s="102"/>
      <c r="E463" s="103"/>
      <c r="F463" s="102"/>
      <c r="G463" s="104"/>
      <c r="H463" s="105" t="str">
        <f t="shared" ca="1" si="21"/>
        <v/>
      </c>
      <c r="I463" s="102"/>
      <c r="J463" s="102"/>
      <c r="K463" s="102"/>
      <c r="L463" s="102"/>
      <c r="M463" s="102"/>
      <c r="N463" s="102"/>
      <c r="O463" s="102"/>
      <c r="P463" s="102"/>
      <c r="Q463" s="102"/>
      <c r="R463" s="102"/>
      <c r="S463" s="102"/>
      <c r="T463" s="106"/>
      <c r="U463" s="3" t="str">
        <f t="shared" si="23"/>
        <v>0/1</v>
      </c>
    </row>
    <row r="464" spans="1:21" ht="30" customHeight="1" x14ac:dyDescent="0.3">
      <c r="A464" s="3" t="str">
        <f>B464&amp;"--"&amp;COUNTIF($B$5:B464,B464)</f>
        <v>--427</v>
      </c>
      <c r="B464" s="3" t="str">
        <f t="shared" si="22"/>
        <v/>
      </c>
      <c r="C464" s="78">
        <v>460</v>
      </c>
      <c r="D464" s="102"/>
      <c r="E464" s="103"/>
      <c r="F464" s="102"/>
      <c r="G464" s="104"/>
      <c r="H464" s="105" t="str">
        <f t="shared" ca="1" si="21"/>
        <v/>
      </c>
      <c r="I464" s="102"/>
      <c r="J464" s="102"/>
      <c r="K464" s="102"/>
      <c r="L464" s="102"/>
      <c r="M464" s="102"/>
      <c r="N464" s="102"/>
      <c r="O464" s="102"/>
      <c r="P464" s="102"/>
      <c r="Q464" s="102"/>
      <c r="R464" s="102"/>
      <c r="S464" s="102"/>
      <c r="T464" s="106"/>
      <c r="U464" s="3" t="str">
        <f t="shared" si="23"/>
        <v>0/1</v>
      </c>
    </row>
    <row r="465" spans="1:21" ht="30" customHeight="1" x14ac:dyDescent="0.3">
      <c r="A465" s="3" t="str">
        <f>B465&amp;"--"&amp;COUNTIF($B$5:B465,B465)</f>
        <v>--428</v>
      </c>
      <c r="B465" s="3" t="str">
        <f t="shared" si="22"/>
        <v/>
      </c>
      <c r="C465" s="78">
        <v>461</v>
      </c>
      <c r="D465" s="102"/>
      <c r="E465" s="103"/>
      <c r="F465" s="102"/>
      <c r="G465" s="104"/>
      <c r="H465" s="105" t="str">
        <f t="shared" ca="1" si="21"/>
        <v/>
      </c>
      <c r="I465" s="102"/>
      <c r="J465" s="102"/>
      <c r="K465" s="102"/>
      <c r="L465" s="102"/>
      <c r="M465" s="102"/>
      <c r="N465" s="102"/>
      <c r="O465" s="102"/>
      <c r="P465" s="102"/>
      <c r="Q465" s="102"/>
      <c r="R465" s="102"/>
      <c r="S465" s="102"/>
      <c r="T465" s="106"/>
      <c r="U465" s="3" t="str">
        <f t="shared" si="23"/>
        <v>0/1</v>
      </c>
    </row>
    <row r="466" spans="1:21" ht="30" customHeight="1" x14ac:dyDescent="0.3">
      <c r="A466" s="3" t="str">
        <f>B466&amp;"--"&amp;COUNTIF($B$5:B466,B466)</f>
        <v>--429</v>
      </c>
      <c r="B466" s="3" t="str">
        <f t="shared" si="22"/>
        <v/>
      </c>
      <c r="C466" s="78">
        <v>462</v>
      </c>
      <c r="D466" s="102"/>
      <c r="E466" s="103"/>
      <c r="F466" s="102"/>
      <c r="G466" s="104"/>
      <c r="H466" s="105" t="str">
        <f t="shared" ca="1" si="21"/>
        <v/>
      </c>
      <c r="I466" s="102"/>
      <c r="J466" s="102"/>
      <c r="K466" s="102"/>
      <c r="L466" s="102"/>
      <c r="M466" s="102"/>
      <c r="N466" s="102"/>
      <c r="O466" s="102"/>
      <c r="P466" s="102"/>
      <c r="Q466" s="102"/>
      <c r="R466" s="102"/>
      <c r="S466" s="102"/>
      <c r="T466" s="106"/>
      <c r="U466" s="3" t="str">
        <f t="shared" si="23"/>
        <v>0/1</v>
      </c>
    </row>
    <row r="467" spans="1:21" ht="30" customHeight="1" x14ac:dyDescent="0.3">
      <c r="A467" s="3" t="str">
        <f>B467&amp;"--"&amp;COUNTIF($B$5:B467,B467)</f>
        <v>--430</v>
      </c>
      <c r="B467" s="3" t="str">
        <f t="shared" si="22"/>
        <v/>
      </c>
      <c r="C467" s="78">
        <v>463</v>
      </c>
      <c r="D467" s="102"/>
      <c r="E467" s="103"/>
      <c r="F467" s="102"/>
      <c r="G467" s="104"/>
      <c r="H467" s="105" t="str">
        <f t="shared" ca="1" si="21"/>
        <v/>
      </c>
      <c r="I467" s="102"/>
      <c r="J467" s="102"/>
      <c r="K467" s="102"/>
      <c r="L467" s="102"/>
      <c r="M467" s="102"/>
      <c r="N467" s="102"/>
      <c r="O467" s="102"/>
      <c r="P467" s="102"/>
      <c r="Q467" s="102"/>
      <c r="R467" s="102"/>
      <c r="S467" s="102"/>
      <c r="T467" s="106"/>
      <c r="U467" s="3" t="str">
        <f t="shared" si="23"/>
        <v>0/1</v>
      </c>
    </row>
    <row r="468" spans="1:21" ht="30" customHeight="1" x14ac:dyDescent="0.3">
      <c r="A468" s="3" t="str">
        <f>B468&amp;"--"&amp;COUNTIF($B$5:B468,B468)</f>
        <v>--431</v>
      </c>
      <c r="B468" s="3" t="str">
        <f t="shared" si="22"/>
        <v/>
      </c>
      <c r="C468" s="78">
        <v>464</v>
      </c>
      <c r="D468" s="102"/>
      <c r="E468" s="103"/>
      <c r="F468" s="102"/>
      <c r="G468" s="104"/>
      <c r="H468" s="105" t="str">
        <f t="shared" ca="1" si="21"/>
        <v/>
      </c>
      <c r="I468" s="102"/>
      <c r="J468" s="102"/>
      <c r="K468" s="102"/>
      <c r="L468" s="102"/>
      <c r="M468" s="102"/>
      <c r="N468" s="102"/>
      <c r="O468" s="102"/>
      <c r="P468" s="102"/>
      <c r="Q468" s="102"/>
      <c r="R468" s="102"/>
      <c r="S468" s="102"/>
      <c r="T468" s="106"/>
      <c r="U468" s="3" t="str">
        <f t="shared" si="23"/>
        <v>0/1</v>
      </c>
    </row>
    <row r="469" spans="1:21" ht="30" customHeight="1" x14ac:dyDescent="0.3">
      <c r="A469" s="3" t="str">
        <f>B469&amp;"--"&amp;COUNTIF($B$5:B469,B469)</f>
        <v>--432</v>
      </c>
      <c r="B469" s="3" t="str">
        <f t="shared" si="22"/>
        <v/>
      </c>
      <c r="C469" s="78">
        <v>465</v>
      </c>
      <c r="D469" s="102"/>
      <c r="E469" s="103"/>
      <c r="F469" s="102"/>
      <c r="G469" s="104"/>
      <c r="H469" s="105" t="str">
        <f t="shared" ca="1" si="21"/>
        <v/>
      </c>
      <c r="I469" s="102"/>
      <c r="J469" s="102"/>
      <c r="K469" s="102"/>
      <c r="L469" s="102"/>
      <c r="M469" s="102"/>
      <c r="N469" s="102"/>
      <c r="O469" s="102"/>
      <c r="P469" s="102"/>
      <c r="Q469" s="102"/>
      <c r="R469" s="102"/>
      <c r="S469" s="102"/>
      <c r="T469" s="106"/>
      <c r="U469" s="3" t="str">
        <f t="shared" si="23"/>
        <v>0/1</v>
      </c>
    </row>
    <row r="470" spans="1:21" ht="30" customHeight="1" x14ac:dyDescent="0.3">
      <c r="A470" s="3" t="str">
        <f>B470&amp;"--"&amp;COUNTIF($B$5:B470,B470)</f>
        <v>--433</v>
      </c>
      <c r="B470" s="3" t="str">
        <f t="shared" si="22"/>
        <v/>
      </c>
      <c r="C470" s="78">
        <v>466</v>
      </c>
      <c r="D470" s="102"/>
      <c r="E470" s="103"/>
      <c r="F470" s="102"/>
      <c r="G470" s="104"/>
      <c r="H470" s="105" t="str">
        <f t="shared" ca="1" si="21"/>
        <v/>
      </c>
      <c r="I470" s="102"/>
      <c r="J470" s="102"/>
      <c r="K470" s="102"/>
      <c r="L470" s="102"/>
      <c r="M470" s="102"/>
      <c r="N470" s="102"/>
      <c r="O470" s="102"/>
      <c r="P470" s="102"/>
      <c r="Q470" s="102"/>
      <c r="R470" s="102"/>
      <c r="S470" s="102"/>
      <c r="T470" s="106"/>
      <c r="U470" s="3" t="str">
        <f t="shared" si="23"/>
        <v>0/1</v>
      </c>
    </row>
    <row r="471" spans="1:21" ht="30" customHeight="1" x14ac:dyDescent="0.3">
      <c r="A471" s="3" t="str">
        <f>B471&amp;"--"&amp;COUNTIF($B$5:B471,B471)</f>
        <v>--434</v>
      </c>
      <c r="B471" s="3" t="str">
        <f t="shared" si="22"/>
        <v/>
      </c>
      <c r="C471" s="78">
        <v>467</v>
      </c>
      <c r="D471" s="102"/>
      <c r="E471" s="103"/>
      <c r="F471" s="102"/>
      <c r="G471" s="104"/>
      <c r="H471" s="105" t="str">
        <f t="shared" ca="1" si="21"/>
        <v/>
      </c>
      <c r="I471" s="102"/>
      <c r="J471" s="102"/>
      <c r="K471" s="102"/>
      <c r="L471" s="102"/>
      <c r="M471" s="102"/>
      <c r="N471" s="102"/>
      <c r="O471" s="102"/>
      <c r="P471" s="102"/>
      <c r="Q471" s="102"/>
      <c r="R471" s="102"/>
      <c r="S471" s="102"/>
      <c r="T471" s="106"/>
      <c r="U471" s="3" t="str">
        <f t="shared" si="23"/>
        <v>0/1</v>
      </c>
    </row>
    <row r="472" spans="1:21" ht="30" customHeight="1" x14ac:dyDescent="0.3">
      <c r="A472" s="3" t="str">
        <f>B472&amp;"--"&amp;COUNTIF($B$5:B472,B472)</f>
        <v>--435</v>
      </c>
      <c r="B472" s="3" t="str">
        <f t="shared" si="22"/>
        <v/>
      </c>
      <c r="C472" s="78">
        <v>468</v>
      </c>
      <c r="D472" s="102"/>
      <c r="E472" s="103"/>
      <c r="F472" s="102"/>
      <c r="G472" s="104"/>
      <c r="H472" s="105" t="str">
        <f t="shared" ca="1" si="21"/>
        <v/>
      </c>
      <c r="I472" s="102"/>
      <c r="J472" s="102"/>
      <c r="K472" s="102"/>
      <c r="L472" s="102"/>
      <c r="M472" s="102"/>
      <c r="N472" s="102"/>
      <c r="O472" s="102"/>
      <c r="P472" s="102"/>
      <c r="Q472" s="102"/>
      <c r="R472" s="102"/>
      <c r="S472" s="102"/>
      <c r="T472" s="106"/>
      <c r="U472" s="3" t="str">
        <f t="shared" si="23"/>
        <v>0/1</v>
      </c>
    </row>
    <row r="473" spans="1:21" ht="30" customHeight="1" x14ac:dyDescent="0.3">
      <c r="A473" s="3" t="str">
        <f>B473&amp;"--"&amp;COUNTIF($B$5:B473,B473)</f>
        <v>--436</v>
      </c>
      <c r="B473" s="3" t="str">
        <f t="shared" si="22"/>
        <v/>
      </c>
      <c r="C473" s="78">
        <v>469</v>
      </c>
      <c r="D473" s="102"/>
      <c r="E473" s="103"/>
      <c r="F473" s="102"/>
      <c r="G473" s="104"/>
      <c r="H473" s="105" t="str">
        <f t="shared" ca="1" si="21"/>
        <v/>
      </c>
      <c r="I473" s="102"/>
      <c r="J473" s="102"/>
      <c r="K473" s="102"/>
      <c r="L473" s="102"/>
      <c r="M473" s="102"/>
      <c r="N473" s="102"/>
      <c r="O473" s="102"/>
      <c r="P473" s="102"/>
      <c r="Q473" s="102"/>
      <c r="R473" s="102"/>
      <c r="S473" s="102"/>
      <c r="T473" s="106"/>
      <c r="U473" s="3" t="str">
        <f t="shared" si="23"/>
        <v>0/1</v>
      </c>
    </row>
    <row r="474" spans="1:21" ht="30" customHeight="1" x14ac:dyDescent="0.3">
      <c r="A474" s="3" t="str">
        <f>B474&amp;"--"&amp;COUNTIF($B$5:B474,B474)</f>
        <v>--437</v>
      </c>
      <c r="B474" s="3" t="str">
        <f t="shared" si="22"/>
        <v/>
      </c>
      <c r="C474" s="78">
        <v>470</v>
      </c>
      <c r="D474" s="102"/>
      <c r="E474" s="103"/>
      <c r="F474" s="102"/>
      <c r="G474" s="104"/>
      <c r="H474" s="105" t="str">
        <f t="shared" ca="1" si="21"/>
        <v/>
      </c>
      <c r="I474" s="102"/>
      <c r="J474" s="102"/>
      <c r="K474" s="102"/>
      <c r="L474" s="102"/>
      <c r="M474" s="102"/>
      <c r="N474" s="102"/>
      <c r="O474" s="102"/>
      <c r="P474" s="102"/>
      <c r="Q474" s="102"/>
      <c r="R474" s="102"/>
      <c r="S474" s="102"/>
      <c r="T474" s="106"/>
      <c r="U474" s="3" t="str">
        <f t="shared" si="23"/>
        <v>0/1</v>
      </c>
    </row>
    <row r="475" spans="1:21" ht="30" customHeight="1" x14ac:dyDescent="0.3">
      <c r="A475" s="3" t="str">
        <f>B475&amp;"--"&amp;COUNTIF($B$5:B475,B475)</f>
        <v>--438</v>
      </c>
      <c r="B475" s="3" t="str">
        <f t="shared" si="22"/>
        <v/>
      </c>
      <c r="C475" s="78">
        <v>471</v>
      </c>
      <c r="D475" s="102"/>
      <c r="E475" s="103"/>
      <c r="F475" s="102"/>
      <c r="G475" s="104"/>
      <c r="H475" s="105" t="str">
        <f t="shared" ca="1" si="21"/>
        <v/>
      </c>
      <c r="I475" s="102"/>
      <c r="J475" s="102"/>
      <c r="K475" s="102"/>
      <c r="L475" s="102"/>
      <c r="M475" s="102"/>
      <c r="N475" s="102"/>
      <c r="O475" s="102"/>
      <c r="P475" s="102"/>
      <c r="Q475" s="102"/>
      <c r="R475" s="102"/>
      <c r="S475" s="102"/>
      <c r="T475" s="106"/>
      <c r="U475" s="3" t="str">
        <f t="shared" si="23"/>
        <v>0/1</v>
      </c>
    </row>
    <row r="476" spans="1:21" ht="30" customHeight="1" x14ac:dyDescent="0.3">
      <c r="A476" s="3" t="str">
        <f>B476&amp;"--"&amp;COUNTIF($B$5:B476,B476)</f>
        <v>--439</v>
      </c>
      <c r="B476" s="3" t="str">
        <f t="shared" si="22"/>
        <v/>
      </c>
      <c r="C476" s="78">
        <v>472</v>
      </c>
      <c r="D476" s="102"/>
      <c r="E476" s="103"/>
      <c r="F476" s="102"/>
      <c r="G476" s="104"/>
      <c r="H476" s="105" t="str">
        <f t="shared" ca="1" si="21"/>
        <v/>
      </c>
      <c r="I476" s="102"/>
      <c r="J476" s="102"/>
      <c r="K476" s="102"/>
      <c r="L476" s="102"/>
      <c r="M476" s="102"/>
      <c r="N476" s="102"/>
      <c r="O476" s="102"/>
      <c r="P476" s="102"/>
      <c r="Q476" s="102"/>
      <c r="R476" s="102"/>
      <c r="S476" s="102"/>
      <c r="T476" s="106"/>
      <c r="U476" s="3" t="str">
        <f t="shared" si="23"/>
        <v>0/1</v>
      </c>
    </row>
    <row r="477" spans="1:21" ht="30" customHeight="1" x14ac:dyDescent="0.3">
      <c r="A477" s="3" t="str">
        <f>B477&amp;"--"&amp;COUNTIF($B$5:B477,B477)</f>
        <v>--440</v>
      </c>
      <c r="B477" s="3" t="str">
        <f t="shared" si="22"/>
        <v/>
      </c>
      <c r="C477" s="78">
        <v>473</v>
      </c>
      <c r="D477" s="102"/>
      <c r="E477" s="103"/>
      <c r="F477" s="102"/>
      <c r="G477" s="104"/>
      <c r="H477" s="105" t="str">
        <f t="shared" ca="1" si="21"/>
        <v/>
      </c>
      <c r="I477" s="102"/>
      <c r="J477" s="102"/>
      <c r="K477" s="102"/>
      <c r="L477" s="102"/>
      <c r="M477" s="102"/>
      <c r="N477" s="102"/>
      <c r="O477" s="102"/>
      <c r="P477" s="102"/>
      <c r="Q477" s="102"/>
      <c r="R477" s="102"/>
      <c r="S477" s="102"/>
      <c r="T477" s="106"/>
      <c r="U477" s="3" t="str">
        <f t="shared" si="23"/>
        <v>0/1</v>
      </c>
    </row>
    <row r="478" spans="1:21" ht="30" customHeight="1" x14ac:dyDescent="0.3">
      <c r="A478" s="3" t="str">
        <f>B478&amp;"--"&amp;COUNTIF($B$5:B478,B478)</f>
        <v>--441</v>
      </c>
      <c r="B478" s="3" t="str">
        <f t="shared" si="22"/>
        <v/>
      </c>
      <c r="C478" s="78">
        <v>474</v>
      </c>
      <c r="D478" s="102"/>
      <c r="E478" s="103"/>
      <c r="F478" s="102"/>
      <c r="G478" s="104"/>
      <c r="H478" s="105" t="str">
        <f t="shared" ca="1" si="21"/>
        <v/>
      </c>
      <c r="I478" s="102"/>
      <c r="J478" s="102"/>
      <c r="K478" s="102"/>
      <c r="L478" s="102"/>
      <c r="M478" s="102"/>
      <c r="N478" s="102"/>
      <c r="O478" s="102"/>
      <c r="P478" s="102"/>
      <c r="Q478" s="102"/>
      <c r="R478" s="102"/>
      <c r="S478" s="102"/>
      <c r="T478" s="106"/>
      <c r="U478" s="3" t="str">
        <f t="shared" si="23"/>
        <v>0/1</v>
      </c>
    </row>
    <row r="479" spans="1:21" ht="30" customHeight="1" x14ac:dyDescent="0.3">
      <c r="A479" s="3" t="str">
        <f>B479&amp;"--"&amp;COUNTIF($B$5:B479,B479)</f>
        <v>--442</v>
      </c>
      <c r="B479" s="3" t="str">
        <f t="shared" si="22"/>
        <v/>
      </c>
      <c r="C479" s="78">
        <v>475</v>
      </c>
      <c r="D479" s="102"/>
      <c r="E479" s="103"/>
      <c r="F479" s="102"/>
      <c r="G479" s="104"/>
      <c r="H479" s="105" t="str">
        <f t="shared" ca="1" si="21"/>
        <v/>
      </c>
      <c r="I479" s="102"/>
      <c r="J479" s="102"/>
      <c r="K479" s="102"/>
      <c r="L479" s="102"/>
      <c r="M479" s="102"/>
      <c r="N479" s="102"/>
      <c r="O479" s="102"/>
      <c r="P479" s="102"/>
      <c r="Q479" s="102"/>
      <c r="R479" s="102"/>
      <c r="S479" s="102"/>
      <c r="T479" s="106"/>
      <c r="U479" s="3" t="str">
        <f t="shared" si="23"/>
        <v>0/1</v>
      </c>
    </row>
    <row r="480" spans="1:21" ht="30" customHeight="1" x14ac:dyDescent="0.3">
      <c r="A480" s="3" t="str">
        <f>B480&amp;"--"&amp;COUNTIF($B$5:B480,B480)</f>
        <v>--443</v>
      </c>
      <c r="B480" s="3" t="str">
        <f t="shared" si="22"/>
        <v/>
      </c>
      <c r="C480" s="78">
        <v>476</v>
      </c>
      <c r="D480" s="102"/>
      <c r="E480" s="103"/>
      <c r="F480" s="102"/>
      <c r="G480" s="104"/>
      <c r="H480" s="105" t="str">
        <f t="shared" ref="H480:H543" ca="1" si="24">IF(G480,DATEDIF(G480,TODAY(),"Y"),"")</f>
        <v/>
      </c>
      <c r="I480" s="102"/>
      <c r="J480" s="102"/>
      <c r="K480" s="102"/>
      <c r="L480" s="102"/>
      <c r="M480" s="102"/>
      <c r="N480" s="102"/>
      <c r="O480" s="102"/>
      <c r="P480" s="102"/>
      <c r="Q480" s="102"/>
      <c r="R480" s="102"/>
      <c r="S480" s="102"/>
      <c r="T480" s="106"/>
      <c r="U480" s="3" t="str">
        <f t="shared" si="23"/>
        <v>0/1</v>
      </c>
    </row>
    <row r="481" spans="1:21" ht="30" customHeight="1" x14ac:dyDescent="0.3">
      <c r="A481" s="3" t="str">
        <f>B481&amp;"--"&amp;COUNTIF($B$5:B481,B481)</f>
        <v>--444</v>
      </c>
      <c r="B481" s="3" t="str">
        <f t="shared" si="22"/>
        <v/>
      </c>
      <c r="C481" s="78">
        <v>477</v>
      </c>
      <c r="D481" s="102"/>
      <c r="E481" s="103"/>
      <c r="F481" s="102"/>
      <c r="G481" s="104"/>
      <c r="H481" s="105" t="str">
        <f t="shared" ca="1" si="24"/>
        <v/>
      </c>
      <c r="I481" s="102"/>
      <c r="J481" s="102"/>
      <c r="K481" s="102"/>
      <c r="L481" s="102"/>
      <c r="M481" s="102"/>
      <c r="N481" s="102"/>
      <c r="O481" s="102"/>
      <c r="P481" s="102"/>
      <c r="Q481" s="102"/>
      <c r="R481" s="102"/>
      <c r="S481" s="102"/>
      <c r="T481" s="106"/>
      <c r="U481" s="3" t="str">
        <f t="shared" si="23"/>
        <v>0/1</v>
      </c>
    </row>
    <row r="482" spans="1:21" ht="30" customHeight="1" x14ac:dyDescent="0.3">
      <c r="A482" s="3" t="str">
        <f>B482&amp;"--"&amp;COUNTIF($B$5:B482,B482)</f>
        <v>--445</v>
      </c>
      <c r="B482" s="3" t="str">
        <f t="shared" si="22"/>
        <v/>
      </c>
      <c r="C482" s="78">
        <v>478</v>
      </c>
      <c r="D482" s="102"/>
      <c r="E482" s="103"/>
      <c r="F482" s="102"/>
      <c r="G482" s="104"/>
      <c r="H482" s="105" t="str">
        <f t="shared" ca="1" si="24"/>
        <v/>
      </c>
      <c r="I482" s="102"/>
      <c r="J482" s="102"/>
      <c r="K482" s="102"/>
      <c r="L482" s="102"/>
      <c r="M482" s="102"/>
      <c r="N482" s="102"/>
      <c r="O482" s="102"/>
      <c r="P482" s="102"/>
      <c r="Q482" s="102"/>
      <c r="R482" s="102"/>
      <c r="S482" s="102"/>
      <c r="T482" s="106"/>
      <c r="U482" s="3" t="str">
        <f t="shared" si="23"/>
        <v>0/1</v>
      </c>
    </row>
    <row r="483" spans="1:21" ht="30" customHeight="1" x14ac:dyDescent="0.3">
      <c r="A483" s="3" t="str">
        <f>B483&amp;"--"&amp;COUNTIF($B$5:B483,B483)</f>
        <v>--446</v>
      </c>
      <c r="B483" s="3" t="str">
        <f t="shared" si="22"/>
        <v/>
      </c>
      <c r="C483" s="78">
        <v>479</v>
      </c>
      <c r="D483" s="102"/>
      <c r="E483" s="103"/>
      <c r="F483" s="102"/>
      <c r="G483" s="104"/>
      <c r="H483" s="105" t="str">
        <f t="shared" ca="1" si="24"/>
        <v/>
      </c>
      <c r="I483" s="102"/>
      <c r="J483" s="102"/>
      <c r="K483" s="102"/>
      <c r="L483" s="102"/>
      <c r="M483" s="102"/>
      <c r="N483" s="102"/>
      <c r="O483" s="102"/>
      <c r="P483" s="102"/>
      <c r="Q483" s="102"/>
      <c r="R483" s="102"/>
      <c r="S483" s="102"/>
      <c r="T483" s="106"/>
      <c r="U483" s="3" t="str">
        <f t="shared" si="23"/>
        <v>0/1</v>
      </c>
    </row>
    <row r="484" spans="1:21" ht="30" customHeight="1" x14ac:dyDescent="0.3">
      <c r="A484" s="3" t="str">
        <f>B484&amp;"--"&amp;COUNTIF($B$5:B484,B484)</f>
        <v>--447</v>
      </c>
      <c r="B484" s="3" t="str">
        <f t="shared" si="22"/>
        <v/>
      </c>
      <c r="C484" s="78">
        <v>480</v>
      </c>
      <c r="D484" s="102"/>
      <c r="E484" s="103"/>
      <c r="F484" s="102"/>
      <c r="G484" s="104"/>
      <c r="H484" s="105" t="str">
        <f t="shared" ca="1" si="24"/>
        <v/>
      </c>
      <c r="I484" s="102"/>
      <c r="J484" s="102"/>
      <c r="K484" s="102"/>
      <c r="L484" s="102"/>
      <c r="M484" s="102"/>
      <c r="N484" s="102"/>
      <c r="O484" s="102"/>
      <c r="P484" s="102"/>
      <c r="Q484" s="102"/>
      <c r="R484" s="102"/>
      <c r="S484" s="102"/>
      <c r="T484" s="106"/>
      <c r="U484" s="3" t="str">
        <f t="shared" si="23"/>
        <v>0/1</v>
      </c>
    </row>
    <row r="485" spans="1:21" ht="30" customHeight="1" x14ac:dyDescent="0.3">
      <c r="A485" s="3" t="str">
        <f>B485&amp;"--"&amp;COUNTIF($B$5:B485,B485)</f>
        <v>--448</v>
      </c>
      <c r="B485" s="3" t="str">
        <f t="shared" si="22"/>
        <v/>
      </c>
      <c r="C485" s="78">
        <v>481</v>
      </c>
      <c r="D485" s="102"/>
      <c r="E485" s="103"/>
      <c r="F485" s="102"/>
      <c r="G485" s="104"/>
      <c r="H485" s="105" t="str">
        <f t="shared" ca="1" si="24"/>
        <v/>
      </c>
      <c r="I485" s="102"/>
      <c r="J485" s="102"/>
      <c r="K485" s="102"/>
      <c r="L485" s="102"/>
      <c r="M485" s="102"/>
      <c r="N485" s="102"/>
      <c r="O485" s="102"/>
      <c r="P485" s="102"/>
      <c r="Q485" s="102"/>
      <c r="R485" s="102"/>
      <c r="S485" s="102"/>
      <c r="T485" s="106"/>
      <c r="U485" s="3" t="str">
        <f t="shared" si="23"/>
        <v>0/1</v>
      </c>
    </row>
    <row r="486" spans="1:21" ht="30" customHeight="1" x14ac:dyDescent="0.3">
      <c r="A486" s="3" t="str">
        <f>B486&amp;"--"&amp;COUNTIF($B$5:B486,B486)</f>
        <v>--449</v>
      </c>
      <c r="B486" s="3" t="str">
        <f t="shared" si="22"/>
        <v/>
      </c>
      <c r="C486" s="78">
        <v>482</v>
      </c>
      <c r="D486" s="102"/>
      <c r="E486" s="103"/>
      <c r="F486" s="102"/>
      <c r="G486" s="104"/>
      <c r="H486" s="105" t="str">
        <f t="shared" ca="1" si="24"/>
        <v/>
      </c>
      <c r="I486" s="102"/>
      <c r="J486" s="102"/>
      <c r="K486" s="102"/>
      <c r="L486" s="102"/>
      <c r="M486" s="102"/>
      <c r="N486" s="102"/>
      <c r="O486" s="102"/>
      <c r="P486" s="102"/>
      <c r="Q486" s="102"/>
      <c r="R486" s="102"/>
      <c r="S486" s="102"/>
      <c r="T486" s="106"/>
      <c r="U486" s="3" t="str">
        <f t="shared" si="23"/>
        <v>0/1</v>
      </c>
    </row>
    <row r="487" spans="1:21" ht="30" customHeight="1" x14ac:dyDescent="0.3">
      <c r="A487" s="3" t="str">
        <f>B487&amp;"--"&amp;COUNTIF($B$5:B487,B487)</f>
        <v>--450</v>
      </c>
      <c r="B487" s="3" t="str">
        <f t="shared" si="22"/>
        <v/>
      </c>
      <c r="C487" s="78">
        <v>483</v>
      </c>
      <c r="D487" s="102"/>
      <c r="E487" s="103"/>
      <c r="F487" s="102"/>
      <c r="G487" s="104"/>
      <c r="H487" s="105" t="str">
        <f t="shared" ca="1" si="24"/>
        <v/>
      </c>
      <c r="I487" s="102"/>
      <c r="J487" s="102"/>
      <c r="K487" s="102"/>
      <c r="L487" s="102"/>
      <c r="M487" s="102"/>
      <c r="N487" s="102"/>
      <c r="O487" s="102"/>
      <c r="P487" s="102"/>
      <c r="Q487" s="102"/>
      <c r="R487" s="102"/>
      <c r="S487" s="102"/>
      <c r="T487" s="106"/>
      <c r="U487" s="3" t="str">
        <f t="shared" si="23"/>
        <v>0/1</v>
      </c>
    </row>
    <row r="488" spans="1:21" ht="30" customHeight="1" x14ac:dyDescent="0.3">
      <c r="A488" s="3" t="str">
        <f>B488&amp;"--"&amp;COUNTIF($B$5:B488,B488)</f>
        <v>--451</v>
      </c>
      <c r="B488" s="3" t="str">
        <f t="shared" si="22"/>
        <v/>
      </c>
      <c r="C488" s="78">
        <v>484</v>
      </c>
      <c r="D488" s="102"/>
      <c r="E488" s="103"/>
      <c r="F488" s="102"/>
      <c r="G488" s="104"/>
      <c r="H488" s="105" t="str">
        <f t="shared" ca="1" si="24"/>
        <v/>
      </c>
      <c r="I488" s="102"/>
      <c r="J488" s="102"/>
      <c r="K488" s="102"/>
      <c r="L488" s="102"/>
      <c r="M488" s="102"/>
      <c r="N488" s="102"/>
      <c r="O488" s="102"/>
      <c r="P488" s="102"/>
      <c r="Q488" s="102"/>
      <c r="R488" s="102"/>
      <c r="S488" s="102"/>
      <c r="T488" s="106"/>
      <c r="U488" s="3" t="str">
        <f t="shared" si="23"/>
        <v>0/1</v>
      </c>
    </row>
    <row r="489" spans="1:21" ht="30" customHeight="1" x14ac:dyDescent="0.3">
      <c r="A489" s="3" t="str">
        <f>B489&amp;"--"&amp;COUNTIF($B$5:B489,B489)</f>
        <v>--452</v>
      </c>
      <c r="B489" s="3" t="str">
        <f t="shared" si="22"/>
        <v/>
      </c>
      <c r="C489" s="78">
        <v>485</v>
      </c>
      <c r="D489" s="102"/>
      <c r="E489" s="103"/>
      <c r="F489" s="102"/>
      <c r="G489" s="104"/>
      <c r="H489" s="105" t="str">
        <f t="shared" ca="1" si="24"/>
        <v/>
      </c>
      <c r="I489" s="102"/>
      <c r="J489" s="102"/>
      <c r="K489" s="102"/>
      <c r="L489" s="102"/>
      <c r="M489" s="102"/>
      <c r="N489" s="102"/>
      <c r="O489" s="102"/>
      <c r="P489" s="102"/>
      <c r="Q489" s="102"/>
      <c r="R489" s="102"/>
      <c r="S489" s="102"/>
      <c r="T489" s="106"/>
      <c r="U489" s="3" t="str">
        <f t="shared" si="23"/>
        <v>0/1</v>
      </c>
    </row>
    <row r="490" spans="1:21" ht="30" customHeight="1" x14ac:dyDescent="0.3">
      <c r="A490" s="3" t="str">
        <f>B490&amp;"--"&amp;COUNTIF($B$5:B490,B490)</f>
        <v>--453</v>
      </c>
      <c r="B490" s="3" t="str">
        <f t="shared" si="22"/>
        <v/>
      </c>
      <c r="C490" s="78">
        <v>486</v>
      </c>
      <c r="D490" s="102"/>
      <c r="E490" s="103"/>
      <c r="F490" s="102"/>
      <c r="G490" s="104"/>
      <c r="H490" s="105" t="str">
        <f t="shared" ca="1" si="24"/>
        <v/>
      </c>
      <c r="I490" s="102"/>
      <c r="J490" s="102"/>
      <c r="K490" s="102"/>
      <c r="L490" s="102"/>
      <c r="M490" s="102"/>
      <c r="N490" s="102"/>
      <c r="O490" s="102"/>
      <c r="P490" s="102"/>
      <c r="Q490" s="102"/>
      <c r="R490" s="102"/>
      <c r="S490" s="102"/>
      <c r="T490" s="106"/>
      <c r="U490" s="3" t="str">
        <f t="shared" si="23"/>
        <v>0/1</v>
      </c>
    </row>
    <row r="491" spans="1:21" ht="30" customHeight="1" x14ac:dyDescent="0.3">
      <c r="A491" s="3" t="str">
        <f>B491&amp;"--"&amp;COUNTIF($B$5:B491,B491)</f>
        <v>--454</v>
      </c>
      <c r="B491" s="3" t="str">
        <f t="shared" si="22"/>
        <v/>
      </c>
      <c r="C491" s="78">
        <v>487</v>
      </c>
      <c r="D491" s="102"/>
      <c r="E491" s="103"/>
      <c r="F491" s="102"/>
      <c r="G491" s="104"/>
      <c r="H491" s="105" t="str">
        <f t="shared" ca="1" si="24"/>
        <v/>
      </c>
      <c r="I491" s="102"/>
      <c r="J491" s="102"/>
      <c r="K491" s="102"/>
      <c r="L491" s="102"/>
      <c r="M491" s="102"/>
      <c r="N491" s="102"/>
      <c r="O491" s="102"/>
      <c r="P491" s="102"/>
      <c r="Q491" s="102"/>
      <c r="R491" s="102"/>
      <c r="S491" s="102"/>
      <c r="T491" s="106"/>
      <c r="U491" s="3" t="str">
        <f t="shared" si="23"/>
        <v>0/1</v>
      </c>
    </row>
    <row r="492" spans="1:21" ht="30" customHeight="1" x14ac:dyDescent="0.3">
      <c r="A492" s="3" t="str">
        <f>B492&amp;"--"&amp;COUNTIF($B$5:B492,B492)</f>
        <v>--455</v>
      </c>
      <c r="B492" s="3" t="str">
        <f t="shared" si="22"/>
        <v/>
      </c>
      <c r="C492" s="78">
        <v>488</v>
      </c>
      <c r="D492" s="102"/>
      <c r="E492" s="103"/>
      <c r="F492" s="102"/>
      <c r="G492" s="104"/>
      <c r="H492" s="105" t="str">
        <f t="shared" ca="1" si="24"/>
        <v/>
      </c>
      <c r="I492" s="102"/>
      <c r="J492" s="102"/>
      <c r="K492" s="102"/>
      <c r="L492" s="102"/>
      <c r="M492" s="102"/>
      <c r="N492" s="102"/>
      <c r="O492" s="102"/>
      <c r="P492" s="102"/>
      <c r="Q492" s="102"/>
      <c r="R492" s="102"/>
      <c r="S492" s="102"/>
      <c r="T492" s="106"/>
      <c r="U492" s="3" t="str">
        <f t="shared" si="23"/>
        <v>0/1</v>
      </c>
    </row>
    <row r="493" spans="1:21" ht="30" customHeight="1" x14ac:dyDescent="0.3">
      <c r="A493" s="3" t="str">
        <f>B493&amp;"--"&amp;COUNTIF($B$5:B493,B493)</f>
        <v>--456</v>
      </c>
      <c r="B493" s="3" t="str">
        <f t="shared" si="22"/>
        <v/>
      </c>
      <c r="C493" s="78">
        <v>489</v>
      </c>
      <c r="D493" s="102"/>
      <c r="E493" s="103"/>
      <c r="F493" s="102"/>
      <c r="G493" s="104"/>
      <c r="H493" s="105" t="str">
        <f t="shared" ca="1" si="24"/>
        <v/>
      </c>
      <c r="I493" s="102"/>
      <c r="J493" s="102"/>
      <c r="K493" s="102"/>
      <c r="L493" s="102"/>
      <c r="M493" s="102"/>
      <c r="N493" s="102"/>
      <c r="O493" s="102"/>
      <c r="P493" s="102"/>
      <c r="Q493" s="102"/>
      <c r="R493" s="102"/>
      <c r="S493" s="102"/>
      <c r="T493" s="106"/>
      <c r="U493" s="3" t="str">
        <f t="shared" si="23"/>
        <v>0/1</v>
      </c>
    </row>
    <row r="494" spans="1:21" ht="30" customHeight="1" x14ac:dyDescent="0.3">
      <c r="A494" s="3" t="str">
        <f>B494&amp;"--"&amp;COUNTIF($B$5:B494,B494)</f>
        <v>--457</v>
      </c>
      <c r="B494" s="3" t="str">
        <f t="shared" si="22"/>
        <v/>
      </c>
      <c r="C494" s="78">
        <v>490</v>
      </c>
      <c r="D494" s="102"/>
      <c r="E494" s="103"/>
      <c r="F494" s="102"/>
      <c r="G494" s="104"/>
      <c r="H494" s="105" t="str">
        <f t="shared" ca="1" si="24"/>
        <v/>
      </c>
      <c r="I494" s="102"/>
      <c r="J494" s="102"/>
      <c r="K494" s="102"/>
      <c r="L494" s="102"/>
      <c r="M494" s="102"/>
      <c r="N494" s="102"/>
      <c r="O494" s="102"/>
      <c r="P494" s="102"/>
      <c r="Q494" s="102"/>
      <c r="R494" s="102"/>
      <c r="S494" s="102"/>
      <c r="T494" s="106"/>
      <c r="U494" s="3" t="str">
        <f t="shared" si="23"/>
        <v>0/1</v>
      </c>
    </row>
    <row r="495" spans="1:21" ht="30" customHeight="1" x14ac:dyDescent="0.3">
      <c r="A495" s="3" t="str">
        <f>B495&amp;"--"&amp;COUNTIF($B$5:B495,B495)</f>
        <v>--458</v>
      </c>
      <c r="B495" s="3" t="str">
        <f t="shared" si="22"/>
        <v/>
      </c>
      <c r="C495" s="78">
        <v>491</v>
      </c>
      <c r="D495" s="102"/>
      <c r="E495" s="103"/>
      <c r="F495" s="102"/>
      <c r="G495" s="104"/>
      <c r="H495" s="105" t="str">
        <f t="shared" ca="1" si="24"/>
        <v/>
      </c>
      <c r="I495" s="102"/>
      <c r="J495" s="102"/>
      <c r="K495" s="102"/>
      <c r="L495" s="102"/>
      <c r="M495" s="102"/>
      <c r="N495" s="102"/>
      <c r="O495" s="102"/>
      <c r="P495" s="102"/>
      <c r="Q495" s="102"/>
      <c r="R495" s="102"/>
      <c r="S495" s="102"/>
      <c r="T495" s="106"/>
      <c r="U495" s="3" t="str">
        <f t="shared" si="23"/>
        <v>0/1</v>
      </c>
    </row>
    <row r="496" spans="1:21" ht="30" customHeight="1" x14ac:dyDescent="0.3">
      <c r="A496" s="3" t="str">
        <f>B496&amp;"--"&amp;COUNTIF($B$5:B496,B496)</f>
        <v>--459</v>
      </c>
      <c r="B496" s="3" t="str">
        <f t="shared" si="22"/>
        <v/>
      </c>
      <c r="C496" s="78">
        <v>492</v>
      </c>
      <c r="D496" s="102"/>
      <c r="E496" s="103"/>
      <c r="F496" s="102"/>
      <c r="G496" s="104"/>
      <c r="H496" s="105" t="str">
        <f t="shared" ca="1" si="24"/>
        <v/>
      </c>
      <c r="I496" s="102"/>
      <c r="J496" s="102"/>
      <c r="K496" s="102"/>
      <c r="L496" s="102"/>
      <c r="M496" s="102"/>
      <c r="N496" s="102"/>
      <c r="O496" s="102"/>
      <c r="P496" s="102"/>
      <c r="Q496" s="102"/>
      <c r="R496" s="102"/>
      <c r="S496" s="102"/>
      <c r="T496" s="106"/>
      <c r="U496" s="3" t="str">
        <f t="shared" si="23"/>
        <v>0/1</v>
      </c>
    </row>
    <row r="497" spans="1:21" ht="30" customHeight="1" x14ac:dyDescent="0.3">
      <c r="A497" s="3" t="str">
        <f>B497&amp;"--"&amp;COUNTIF($B$5:B497,B497)</f>
        <v>--460</v>
      </c>
      <c r="B497" s="3" t="str">
        <f t="shared" si="22"/>
        <v/>
      </c>
      <c r="C497" s="78">
        <v>493</v>
      </c>
      <c r="D497" s="102"/>
      <c r="E497" s="103"/>
      <c r="F497" s="102"/>
      <c r="G497" s="104"/>
      <c r="H497" s="105" t="str">
        <f t="shared" ca="1" si="24"/>
        <v/>
      </c>
      <c r="I497" s="102"/>
      <c r="J497" s="102"/>
      <c r="K497" s="102"/>
      <c r="L497" s="102"/>
      <c r="M497" s="102"/>
      <c r="N497" s="102"/>
      <c r="O497" s="102"/>
      <c r="P497" s="102"/>
      <c r="Q497" s="102"/>
      <c r="R497" s="102"/>
      <c r="S497" s="102"/>
      <c r="T497" s="106"/>
      <c r="U497" s="3" t="str">
        <f t="shared" si="23"/>
        <v>0/1</v>
      </c>
    </row>
    <row r="498" spans="1:21" ht="30" customHeight="1" x14ac:dyDescent="0.3">
      <c r="A498" s="3" t="str">
        <f>B498&amp;"--"&amp;COUNTIF($B$5:B498,B498)</f>
        <v>--461</v>
      </c>
      <c r="B498" s="3" t="str">
        <f t="shared" si="22"/>
        <v/>
      </c>
      <c r="C498" s="78">
        <v>494</v>
      </c>
      <c r="D498" s="102"/>
      <c r="E498" s="103"/>
      <c r="F498" s="102"/>
      <c r="G498" s="104"/>
      <c r="H498" s="105" t="str">
        <f t="shared" ca="1" si="24"/>
        <v/>
      </c>
      <c r="I498" s="102"/>
      <c r="J498" s="102"/>
      <c r="K498" s="102"/>
      <c r="L498" s="102"/>
      <c r="M498" s="102"/>
      <c r="N498" s="102"/>
      <c r="O498" s="102"/>
      <c r="P498" s="102"/>
      <c r="Q498" s="102"/>
      <c r="R498" s="102"/>
      <c r="S498" s="102"/>
      <c r="T498" s="106"/>
      <c r="U498" s="3" t="str">
        <f t="shared" si="23"/>
        <v>0/1</v>
      </c>
    </row>
    <row r="499" spans="1:21" ht="30" customHeight="1" x14ac:dyDescent="0.3">
      <c r="A499" s="3" t="str">
        <f>B499&amp;"--"&amp;COUNTIF($B$5:B499,B499)</f>
        <v>--462</v>
      </c>
      <c r="B499" s="3" t="str">
        <f t="shared" si="22"/>
        <v/>
      </c>
      <c r="C499" s="78">
        <v>495</v>
      </c>
      <c r="D499" s="102"/>
      <c r="E499" s="103"/>
      <c r="F499" s="102"/>
      <c r="G499" s="104"/>
      <c r="H499" s="105" t="str">
        <f t="shared" ca="1" si="24"/>
        <v/>
      </c>
      <c r="I499" s="102"/>
      <c r="J499" s="102"/>
      <c r="K499" s="102"/>
      <c r="L499" s="102"/>
      <c r="M499" s="102"/>
      <c r="N499" s="102"/>
      <c r="O499" s="102"/>
      <c r="P499" s="102"/>
      <c r="Q499" s="102"/>
      <c r="R499" s="102"/>
      <c r="S499" s="102"/>
      <c r="T499" s="106"/>
      <c r="U499" s="3" t="str">
        <f t="shared" si="23"/>
        <v>0/1</v>
      </c>
    </row>
    <row r="500" spans="1:21" ht="30" customHeight="1" x14ac:dyDescent="0.3">
      <c r="A500" s="3" t="str">
        <f>B500&amp;"--"&amp;COUNTIF($B$5:B500,B500)</f>
        <v>--463</v>
      </c>
      <c r="B500" s="3" t="str">
        <f t="shared" si="22"/>
        <v/>
      </c>
      <c r="C500" s="78">
        <v>496</v>
      </c>
      <c r="D500" s="102"/>
      <c r="E500" s="103"/>
      <c r="F500" s="102"/>
      <c r="G500" s="104"/>
      <c r="H500" s="105" t="str">
        <f t="shared" ca="1" si="24"/>
        <v/>
      </c>
      <c r="I500" s="102"/>
      <c r="J500" s="102"/>
      <c r="K500" s="102"/>
      <c r="L500" s="102"/>
      <c r="M500" s="102"/>
      <c r="N500" s="102"/>
      <c r="O500" s="102"/>
      <c r="P500" s="102"/>
      <c r="Q500" s="102"/>
      <c r="R500" s="102"/>
      <c r="S500" s="102"/>
      <c r="T500" s="106"/>
      <c r="U500" s="3" t="str">
        <f t="shared" si="23"/>
        <v>0/1</v>
      </c>
    </row>
    <row r="501" spans="1:21" ht="30" customHeight="1" x14ac:dyDescent="0.3">
      <c r="A501" s="3" t="str">
        <f>B501&amp;"--"&amp;COUNTIF($B$5:B501,B501)</f>
        <v>--464</v>
      </c>
      <c r="B501" s="3" t="str">
        <f t="shared" si="22"/>
        <v/>
      </c>
      <c r="C501" s="78">
        <v>497</v>
      </c>
      <c r="D501" s="102"/>
      <c r="E501" s="103"/>
      <c r="F501" s="102"/>
      <c r="G501" s="104"/>
      <c r="H501" s="105" t="str">
        <f t="shared" ca="1" si="24"/>
        <v/>
      </c>
      <c r="I501" s="102"/>
      <c r="J501" s="102"/>
      <c r="K501" s="102"/>
      <c r="L501" s="102"/>
      <c r="M501" s="102"/>
      <c r="N501" s="102"/>
      <c r="O501" s="102"/>
      <c r="P501" s="102"/>
      <c r="Q501" s="102"/>
      <c r="R501" s="102"/>
      <c r="S501" s="102"/>
      <c r="T501" s="106"/>
      <c r="U501" s="3" t="str">
        <f t="shared" si="23"/>
        <v>0/1</v>
      </c>
    </row>
    <row r="502" spans="1:21" ht="30" customHeight="1" x14ac:dyDescent="0.3">
      <c r="A502" s="3" t="str">
        <f>B502&amp;"--"&amp;COUNTIF($B$5:B502,B502)</f>
        <v>--465</v>
      </c>
      <c r="B502" s="3" t="str">
        <f t="shared" si="22"/>
        <v/>
      </c>
      <c r="C502" s="78">
        <v>498</v>
      </c>
      <c r="D502" s="102"/>
      <c r="E502" s="103"/>
      <c r="F502" s="102"/>
      <c r="G502" s="104"/>
      <c r="H502" s="105" t="str">
        <f t="shared" ca="1" si="24"/>
        <v/>
      </c>
      <c r="I502" s="102"/>
      <c r="J502" s="102"/>
      <c r="K502" s="102"/>
      <c r="L502" s="102"/>
      <c r="M502" s="102"/>
      <c r="N502" s="102"/>
      <c r="O502" s="102"/>
      <c r="P502" s="102"/>
      <c r="Q502" s="102"/>
      <c r="R502" s="102"/>
      <c r="S502" s="102"/>
      <c r="T502" s="106"/>
      <c r="U502" s="3" t="str">
        <f t="shared" si="23"/>
        <v>0/1</v>
      </c>
    </row>
    <row r="503" spans="1:21" ht="30" customHeight="1" x14ac:dyDescent="0.3">
      <c r="A503" s="3" t="str">
        <f>B503&amp;"--"&amp;COUNTIF($B$5:B503,B503)</f>
        <v>--466</v>
      </c>
      <c r="B503" s="3" t="str">
        <f t="shared" si="22"/>
        <v/>
      </c>
      <c r="C503" s="78">
        <v>499</v>
      </c>
      <c r="D503" s="102"/>
      <c r="E503" s="103"/>
      <c r="F503" s="102"/>
      <c r="G503" s="104"/>
      <c r="H503" s="105" t="str">
        <f t="shared" ca="1" si="24"/>
        <v/>
      </c>
      <c r="I503" s="102"/>
      <c r="J503" s="102"/>
      <c r="K503" s="102"/>
      <c r="L503" s="102"/>
      <c r="M503" s="102"/>
      <c r="N503" s="102"/>
      <c r="O503" s="102"/>
      <c r="P503" s="102"/>
      <c r="Q503" s="102"/>
      <c r="R503" s="102"/>
      <c r="S503" s="102"/>
      <c r="T503" s="106"/>
      <c r="U503" s="3" t="str">
        <f t="shared" si="23"/>
        <v>0/1</v>
      </c>
    </row>
    <row r="504" spans="1:21" ht="30" customHeight="1" x14ac:dyDescent="0.3">
      <c r="A504" s="3" t="str">
        <f>B504&amp;"--"&amp;COUNTIF($B$5:B504,B504)</f>
        <v>--467</v>
      </c>
      <c r="B504" s="3" t="str">
        <f t="shared" si="22"/>
        <v/>
      </c>
      <c r="C504" s="78">
        <v>500</v>
      </c>
      <c r="D504" s="102"/>
      <c r="E504" s="103"/>
      <c r="F504" s="102"/>
      <c r="G504" s="104"/>
      <c r="H504" s="105" t="str">
        <f t="shared" ca="1" si="24"/>
        <v/>
      </c>
      <c r="I504" s="102"/>
      <c r="J504" s="102"/>
      <c r="K504" s="102"/>
      <c r="L504" s="102"/>
      <c r="M504" s="102"/>
      <c r="N504" s="102"/>
      <c r="O504" s="102"/>
      <c r="P504" s="102"/>
      <c r="Q504" s="102"/>
      <c r="R504" s="102"/>
      <c r="S504" s="102"/>
      <c r="T504" s="106"/>
      <c r="U504" s="3" t="str">
        <f t="shared" si="23"/>
        <v>0/1</v>
      </c>
    </row>
    <row r="505" spans="1:21" ht="30" customHeight="1" x14ac:dyDescent="0.3">
      <c r="A505" s="3" t="str">
        <f>B505&amp;"--"&amp;COUNTIF($B$5:B505,B505)</f>
        <v>--468</v>
      </c>
      <c r="B505" s="3" t="str">
        <f t="shared" si="22"/>
        <v/>
      </c>
      <c r="C505" s="78">
        <v>501</v>
      </c>
      <c r="D505" s="102"/>
      <c r="E505" s="103"/>
      <c r="F505" s="102"/>
      <c r="G505" s="104"/>
      <c r="H505" s="105" t="str">
        <f t="shared" ca="1" si="24"/>
        <v/>
      </c>
      <c r="I505" s="102"/>
      <c r="J505" s="102"/>
      <c r="K505" s="102"/>
      <c r="L505" s="102"/>
      <c r="M505" s="102"/>
      <c r="N505" s="102"/>
      <c r="O505" s="102"/>
      <c r="P505" s="102"/>
      <c r="Q505" s="102"/>
      <c r="R505" s="102"/>
      <c r="S505" s="102"/>
      <c r="T505" s="106"/>
      <c r="U505" s="3" t="str">
        <f t="shared" si="23"/>
        <v>0/1</v>
      </c>
    </row>
    <row r="506" spans="1:21" ht="30" customHeight="1" x14ac:dyDescent="0.3">
      <c r="A506" s="3" t="str">
        <f>B506&amp;"--"&amp;COUNTIF($B$5:B506,B506)</f>
        <v>--469</v>
      </c>
      <c r="B506" s="3" t="str">
        <f t="shared" si="22"/>
        <v/>
      </c>
      <c r="C506" s="78">
        <v>502</v>
      </c>
      <c r="D506" s="102"/>
      <c r="E506" s="103"/>
      <c r="F506" s="102"/>
      <c r="G506" s="104"/>
      <c r="H506" s="105" t="str">
        <f t="shared" ca="1" si="24"/>
        <v/>
      </c>
      <c r="I506" s="102"/>
      <c r="J506" s="102"/>
      <c r="K506" s="102"/>
      <c r="L506" s="102"/>
      <c r="M506" s="102"/>
      <c r="N506" s="102"/>
      <c r="O506" s="102"/>
      <c r="P506" s="102"/>
      <c r="Q506" s="102"/>
      <c r="R506" s="102"/>
      <c r="S506" s="102"/>
      <c r="T506" s="106"/>
      <c r="U506" s="3" t="str">
        <f t="shared" si="23"/>
        <v>0/1</v>
      </c>
    </row>
    <row r="507" spans="1:21" ht="30" customHeight="1" x14ac:dyDescent="0.3">
      <c r="A507" s="3" t="str">
        <f>B507&amp;"--"&amp;COUNTIF($B$5:B507,B507)</f>
        <v>--470</v>
      </c>
      <c r="B507" s="3" t="str">
        <f t="shared" si="22"/>
        <v/>
      </c>
      <c r="C507" s="78">
        <v>503</v>
      </c>
      <c r="D507" s="102"/>
      <c r="E507" s="103"/>
      <c r="F507" s="102"/>
      <c r="G507" s="104"/>
      <c r="H507" s="105" t="str">
        <f t="shared" ca="1" si="24"/>
        <v/>
      </c>
      <c r="I507" s="102"/>
      <c r="J507" s="102"/>
      <c r="K507" s="102"/>
      <c r="L507" s="102"/>
      <c r="M507" s="102"/>
      <c r="N507" s="102"/>
      <c r="O507" s="102"/>
      <c r="P507" s="102"/>
      <c r="Q507" s="102"/>
      <c r="R507" s="102"/>
      <c r="S507" s="102"/>
      <c r="T507" s="106"/>
      <c r="U507" s="3" t="str">
        <f t="shared" si="23"/>
        <v>0/1</v>
      </c>
    </row>
    <row r="508" spans="1:21" ht="30" customHeight="1" x14ac:dyDescent="0.3">
      <c r="A508" s="3" t="str">
        <f>B508&amp;"--"&amp;COUNTIF($B$5:B508,B508)</f>
        <v>--471</v>
      </c>
      <c r="B508" s="3" t="str">
        <f t="shared" si="22"/>
        <v/>
      </c>
      <c r="C508" s="78">
        <v>504</v>
      </c>
      <c r="D508" s="102"/>
      <c r="E508" s="103"/>
      <c r="F508" s="102"/>
      <c r="G508" s="104"/>
      <c r="H508" s="105" t="str">
        <f t="shared" ca="1" si="24"/>
        <v/>
      </c>
      <c r="I508" s="102"/>
      <c r="J508" s="102"/>
      <c r="K508" s="102"/>
      <c r="L508" s="102"/>
      <c r="M508" s="102"/>
      <c r="N508" s="102"/>
      <c r="O508" s="102"/>
      <c r="P508" s="102"/>
      <c r="Q508" s="102"/>
      <c r="R508" s="102"/>
      <c r="S508" s="102"/>
      <c r="T508" s="106"/>
      <c r="U508" s="3" t="str">
        <f t="shared" si="23"/>
        <v>0/1</v>
      </c>
    </row>
    <row r="509" spans="1:21" ht="30" customHeight="1" x14ac:dyDescent="0.3">
      <c r="A509" s="3" t="str">
        <f>B509&amp;"--"&amp;COUNTIF($B$5:B509,B509)</f>
        <v>--472</v>
      </c>
      <c r="B509" s="3" t="str">
        <f t="shared" si="22"/>
        <v/>
      </c>
      <c r="C509" s="78">
        <v>505</v>
      </c>
      <c r="D509" s="102"/>
      <c r="E509" s="103"/>
      <c r="F509" s="102"/>
      <c r="G509" s="104"/>
      <c r="H509" s="105" t="str">
        <f t="shared" ca="1" si="24"/>
        <v/>
      </c>
      <c r="I509" s="102"/>
      <c r="J509" s="102"/>
      <c r="K509" s="102"/>
      <c r="L509" s="102"/>
      <c r="M509" s="102"/>
      <c r="N509" s="102"/>
      <c r="O509" s="102"/>
      <c r="P509" s="102"/>
      <c r="Q509" s="102"/>
      <c r="R509" s="102"/>
      <c r="S509" s="102"/>
      <c r="T509" s="106"/>
      <c r="U509" s="3" t="str">
        <f t="shared" si="23"/>
        <v>0/1</v>
      </c>
    </row>
    <row r="510" spans="1:21" ht="30" customHeight="1" x14ac:dyDescent="0.3">
      <c r="A510" s="3" t="str">
        <f>B510&amp;"--"&amp;COUNTIF($B$5:B510,B510)</f>
        <v>--473</v>
      </c>
      <c r="B510" s="3" t="str">
        <f t="shared" si="22"/>
        <v/>
      </c>
      <c r="C510" s="78">
        <v>506</v>
      </c>
      <c r="D510" s="102"/>
      <c r="E510" s="103"/>
      <c r="F510" s="102"/>
      <c r="G510" s="104"/>
      <c r="H510" s="105" t="str">
        <f t="shared" ca="1" si="24"/>
        <v/>
      </c>
      <c r="I510" s="102"/>
      <c r="J510" s="102"/>
      <c r="K510" s="102"/>
      <c r="L510" s="102"/>
      <c r="M510" s="102"/>
      <c r="N510" s="102"/>
      <c r="O510" s="102"/>
      <c r="P510" s="102"/>
      <c r="Q510" s="102"/>
      <c r="R510" s="102"/>
      <c r="S510" s="102"/>
      <c r="T510" s="106"/>
      <c r="U510" s="3" t="str">
        <f t="shared" si="23"/>
        <v>0/1</v>
      </c>
    </row>
    <row r="511" spans="1:21" ht="30" customHeight="1" x14ac:dyDescent="0.3">
      <c r="A511" s="3" t="str">
        <f>B511&amp;"--"&amp;COUNTIF($B$5:B511,B511)</f>
        <v>--474</v>
      </c>
      <c r="B511" s="3" t="str">
        <f t="shared" si="22"/>
        <v/>
      </c>
      <c r="C511" s="78">
        <v>507</v>
      </c>
      <c r="D511" s="102"/>
      <c r="E511" s="103"/>
      <c r="F511" s="102"/>
      <c r="G511" s="104"/>
      <c r="H511" s="105" t="str">
        <f t="shared" ca="1" si="24"/>
        <v/>
      </c>
      <c r="I511" s="102"/>
      <c r="J511" s="102"/>
      <c r="K511" s="102"/>
      <c r="L511" s="102"/>
      <c r="M511" s="102"/>
      <c r="N511" s="102"/>
      <c r="O511" s="102"/>
      <c r="P511" s="102"/>
      <c r="Q511" s="102"/>
      <c r="R511" s="102"/>
      <c r="S511" s="102"/>
      <c r="T511" s="106"/>
      <c r="U511" s="3" t="str">
        <f t="shared" si="23"/>
        <v>0/1</v>
      </c>
    </row>
    <row r="512" spans="1:21" ht="30" customHeight="1" x14ac:dyDescent="0.3">
      <c r="A512" s="3" t="str">
        <f>B512&amp;"--"&amp;COUNTIF($B$5:B512,B512)</f>
        <v>--475</v>
      </c>
      <c r="B512" s="3" t="str">
        <f t="shared" si="22"/>
        <v/>
      </c>
      <c r="C512" s="78">
        <v>508</v>
      </c>
      <c r="D512" s="102"/>
      <c r="E512" s="103"/>
      <c r="F512" s="102"/>
      <c r="G512" s="104"/>
      <c r="H512" s="105" t="str">
        <f t="shared" ca="1" si="24"/>
        <v/>
      </c>
      <c r="I512" s="102"/>
      <c r="J512" s="102"/>
      <c r="K512" s="102"/>
      <c r="L512" s="102"/>
      <c r="M512" s="102"/>
      <c r="N512" s="102"/>
      <c r="O512" s="102"/>
      <c r="P512" s="102"/>
      <c r="Q512" s="102"/>
      <c r="R512" s="102"/>
      <c r="S512" s="102"/>
      <c r="T512" s="106"/>
      <c r="U512" s="3" t="str">
        <f t="shared" si="23"/>
        <v>0/1</v>
      </c>
    </row>
    <row r="513" spans="1:21" ht="30" customHeight="1" x14ac:dyDescent="0.3">
      <c r="A513" s="3" t="str">
        <f>B513&amp;"--"&amp;COUNTIF($B$5:B513,B513)</f>
        <v>--476</v>
      </c>
      <c r="B513" s="3" t="str">
        <f t="shared" si="22"/>
        <v/>
      </c>
      <c r="C513" s="78">
        <v>509</v>
      </c>
      <c r="D513" s="102"/>
      <c r="E513" s="103"/>
      <c r="F513" s="102"/>
      <c r="G513" s="104"/>
      <c r="H513" s="105" t="str">
        <f t="shared" ca="1" si="24"/>
        <v/>
      </c>
      <c r="I513" s="102"/>
      <c r="J513" s="102"/>
      <c r="K513" s="102"/>
      <c r="L513" s="102"/>
      <c r="M513" s="102"/>
      <c r="N513" s="102"/>
      <c r="O513" s="102"/>
      <c r="P513" s="102"/>
      <c r="Q513" s="102"/>
      <c r="R513" s="102"/>
      <c r="S513" s="102"/>
      <c r="T513" s="106"/>
      <c r="U513" s="3" t="str">
        <f t="shared" si="23"/>
        <v>0/1</v>
      </c>
    </row>
    <row r="514" spans="1:21" ht="30" customHeight="1" x14ac:dyDescent="0.3">
      <c r="A514" s="3" t="str">
        <f>B514&amp;"--"&amp;COUNTIF($B$5:B514,B514)</f>
        <v>--477</v>
      </c>
      <c r="B514" s="3" t="str">
        <f t="shared" si="22"/>
        <v/>
      </c>
      <c r="C514" s="78">
        <v>510</v>
      </c>
      <c r="D514" s="102"/>
      <c r="E514" s="103"/>
      <c r="F514" s="102"/>
      <c r="G514" s="104"/>
      <c r="H514" s="105" t="str">
        <f t="shared" ca="1" si="24"/>
        <v/>
      </c>
      <c r="I514" s="102"/>
      <c r="J514" s="102"/>
      <c r="K514" s="102"/>
      <c r="L514" s="102"/>
      <c r="M514" s="102"/>
      <c r="N514" s="102"/>
      <c r="O514" s="102"/>
      <c r="P514" s="102"/>
      <c r="Q514" s="102"/>
      <c r="R514" s="102"/>
      <c r="S514" s="102"/>
      <c r="T514" s="106"/>
      <c r="U514" s="3" t="str">
        <f t="shared" si="23"/>
        <v>0/1</v>
      </c>
    </row>
    <row r="515" spans="1:21" ht="30" customHeight="1" x14ac:dyDescent="0.3">
      <c r="A515" s="3" t="str">
        <f>B515&amp;"--"&amp;COUNTIF($B$5:B515,B515)</f>
        <v>--478</v>
      </c>
      <c r="B515" s="3" t="str">
        <f t="shared" si="22"/>
        <v/>
      </c>
      <c r="C515" s="78">
        <v>511</v>
      </c>
      <c r="D515" s="102"/>
      <c r="E515" s="103"/>
      <c r="F515" s="102"/>
      <c r="G515" s="104"/>
      <c r="H515" s="105" t="str">
        <f t="shared" ca="1" si="24"/>
        <v/>
      </c>
      <c r="I515" s="102"/>
      <c r="J515" s="102"/>
      <c r="K515" s="102"/>
      <c r="L515" s="102"/>
      <c r="M515" s="102"/>
      <c r="N515" s="102"/>
      <c r="O515" s="102"/>
      <c r="P515" s="102"/>
      <c r="Q515" s="102"/>
      <c r="R515" s="102"/>
      <c r="S515" s="102"/>
      <c r="T515" s="106"/>
      <c r="U515" s="3" t="str">
        <f t="shared" si="23"/>
        <v>0/1</v>
      </c>
    </row>
    <row r="516" spans="1:21" ht="30" customHeight="1" x14ac:dyDescent="0.3">
      <c r="A516" s="3" t="str">
        <f>B516&amp;"--"&amp;COUNTIF($B$5:B516,B516)</f>
        <v>--479</v>
      </c>
      <c r="B516" s="3" t="str">
        <f t="shared" si="22"/>
        <v/>
      </c>
      <c r="C516" s="78">
        <v>512</v>
      </c>
      <c r="D516" s="102"/>
      <c r="E516" s="103"/>
      <c r="F516" s="102"/>
      <c r="G516" s="104"/>
      <c r="H516" s="105" t="str">
        <f t="shared" ca="1" si="24"/>
        <v/>
      </c>
      <c r="I516" s="102"/>
      <c r="J516" s="102"/>
      <c r="K516" s="102"/>
      <c r="L516" s="102"/>
      <c r="M516" s="102"/>
      <c r="N516" s="102"/>
      <c r="O516" s="102"/>
      <c r="P516" s="102"/>
      <c r="Q516" s="102"/>
      <c r="R516" s="102"/>
      <c r="S516" s="102"/>
      <c r="T516" s="106"/>
      <c r="U516" s="3" t="str">
        <f t="shared" si="23"/>
        <v>0/1</v>
      </c>
    </row>
    <row r="517" spans="1:21" ht="30" customHeight="1" x14ac:dyDescent="0.3">
      <c r="A517" s="3" t="str">
        <f>B517&amp;"--"&amp;COUNTIF($B$5:B517,B517)</f>
        <v>--480</v>
      </c>
      <c r="B517" s="3" t="str">
        <f t="shared" ref="B517:B580" si="25">IF(G517&lt;&gt;"",MONTH(G517),"")</f>
        <v/>
      </c>
      <c r="C517" s="78">
        <v>513</v>
      </c>
      <c r="D517" s="102"/>
      <c r="E517" s="103"/>
      <c r="F517" s="102"/>
      <c r="G517" s="104"/>
      <c r="H517" s="105" t="str">
        <f t="shared" ca="1" si="24"/>
        <v/>
      </c>
      <c r="I517" s="102"/>
      <c r="J517" s="102"/>
      <c r="K517" s="102"/>
      <c r="L517" s="102"/>
      <c r="M517" s="102"/>
      <c r="N517" s="102"/>
      <c r="O517" s="102"/>
      <c r="P517" s="102"/>
      <c r="Q517" s="102"/>
      <c r="R517" s="102"/>
      <c r="S517" s="102"/>
      <c r="T517" s="106"/>
      <c r="U517" s="3" t="str">
        <f t="shared" ref="U517:U580" si="26">DAY(G517)&amp;"/"&amp;MONTH(G517)</f>
        <v>0/1</v>
      </c>
    </row>
    <row r="518" spans="1:21" ht="30" customHeight="1" x14ac:dyDescent="0.3">
      <c r="A518" s="3" t="str">
        <f>B518&amp;"--"&amp;COUNTIF($B$5:B518,B518)</f>
        <v>--481</v>
      </c>
      <c r="B518" s="3" t="str">
        <f t="shared" si="25"/>
        <v/>
      </c>
      <c r="C518" s="78">
        <v>514</v>
      </c>
      <c r="D518" s="102"/>
      <c r="E518" s="103"/>
      <c r="F518" s="102"/>
      <c r="G518" s="104"/>
      <c r="H518" s="105" t="str">
        <f t="shared" ca="1" si="24"/>
        <v/>
      </c>
      <c r="I518" s="102"/>
      <c r="J518" s="102"/>
      <c r="K518" s="102"/>
      <c r="L518" s="102"/>
      <c r="M518" s="102"/>
      <c r="N518" s="102"/>
      <c r="O518" s="102"/>
      <c r="P518" s="102"/>
      <c r="Q518" s="102"/>
      <c r="R518" s="102"/>
      <c r="S518" s="102"/>
      <c r="T518" s="106"/>
      <c r="U518" s="3" t="str">
        <f t="shared" si="26"/>
        <v>0/1</v>
      </c>
    </row>
    <row r="519" spans="1:21" ht="30" customHeight="1" x14ac:dyDescent="0.3">
      <c r="A519" s="3" t="str">
        <f>B519&amp;"--"&amp;COUNTIF($B$5:B519,B519)</f>
        <v>--482</v>
      </c>
      <c r="B519" s="3" t="str">
        <f t="shared" si="25"/>
        <v/>
      </c>
      <c r="C519" s="78">
        <v>515</v>
      </c>
      <c r="D519" s="102"/>
      <c r="E519" s="103"/>
      <c r="F519" s="102"/>
      <c r="G519" s="104"/>
      <c r="H519" s="105" t="str">
        <f t="shared" ca="1" si="24"/>
        <v/>
      </c>
      <c r="I519" s="102"/>
      <c r="J519" s="102"/>
      <c r="K519" s="102"/>
      <c r="L519" s="102"/>
      <c r="M519" s="102"/>
      <c r="N519" s="102"/>
      <c r="O519" s="102"/>
      <c r="P519" s="102"/>
      <c r="Q519" s="102"/>
      <c r="R519" s="102"/>
      <c r="S519" s="102"/>
      <c r="T519" s="106"/>
      <c r="U519" s="3" t="str">
        <f t="shared" si="26"/>
        <v>0/1</v>
      </c>
    </row>
    <row r="520" spans="1:21" ht="30" customHeight="1" x14ac:dyDescent="0.3">
      <c r="A520" s="3" t="str">
        <f>B520&amp;"--"&amp;COUNTIF($B$5:B520,B520)</f>
        <v>--483</v>
      </c>
      <c r="B520" s="3" t="str">
        <f t="shared" si="25"/>
        <v/>
      </c>
      <c r="C520" s="78">
        <v>516</v>
      </c>
      <c r="D520" s="102"/>
      <c r="E520" s="103"/>
      <c r="F520" s="102"/>
      <c r="G520" s="104"/>
      <c r="H520" s="105" t="str">
        <f t="shared" ca="1" si="24"/>
        <v/>
      </c>
      <c r="I520" s="102"/>
      <c r="J520" s="102"/>
      <c r="K520" s="102"/>
      <c r="L520" s="102"/>
      <c r="M520" s="102"/>
      <c r="N520" s="102"/>
      <c r="O520" s="102"/>
      <c r="P520" s="102"/>
      <c r="Q520" s="102"/>
      <c r="R520" s="102"/>
      <c r="S520" s="102"/>
      <c r="T520" s="106"/>
      <c r="U520" s="3" t="str">
        <f t="shared" si="26"/>
        <v>0/1</v>
      </c>
    </row>
    <row r="521" spans="1:21" ht="30" customHeight="1" x14ac:dyDescent="0.3">
      <c r="A521" s="3" t="str">
        <f>B521&amp;"--"&amp;COUNTIF($B$5:B521,B521)</f>
        <v>--484</v>
      </c>
      <c r="B521" s="3" t="str">
        <f t="shared" si="25"/>
        <v/>
      </c>
      <c r="C521" s="78">
        <v>517</v>
      </c>
      <c r="D521" s="102"/>
      <c r="E521" s="103"/>
      <c r="F521" s="102"/>
      <c r="G521" s="104"/>
      <c r="H521" s="105" t="str">
        <f t="shared" ca="1" si="24"/>
        <v/>
      </c>
      <c r="I521" s="102"/>
      <c r="J521" s="102"/>
      <c r="K521" s="102"/>
      <c r="L521" s="102"/>
      <c r="M521" s="102"/>
      <c r="N521" s="102"/>
      <c r="O521" s="102"/>
      <c r="P521" s="102"/>
      <c r="Q521" s="102"/>
      <c r="R521" s="102"/>
      <c r="S521" s="102"/>
      <c r="T521" s="106"/>
      <c r="U521" s="3" t="str">
        <f t="shared" si="26"/>
        <v>0/1</v>
      </c>
    </row>
    <row r="522" spans="1:21" ht="30" customHeight="1" x14ac:dyDescent="0.3">
      <c r="A522" s="3" t="str">
        <f>B522&amp;"--"&amp;COUNTIF($B$5:B522,B522)</f>
        <v>--485</v>
      </c>
      <c r="B522" s="3" t="str">
        <f t="shared" si="25"/>
        <v/>
      </c>
      <c r="C522" s="78">
        <v>518</v>
      </c>
      <c r="D522" s="102"/>
      <c r="E522" s="103"/>
      <c r="F522" s="102"/>
      <c r="G522" s="104"/>
      <c r="H522" s="105" t="str">
        <f t="shared" ca="1" si="24"/>
        <v/>
      </c>
      <c r="I522" s="102"/>
      <c r="J522" s="102"/>
      <c r="K522" s="102"/>
      <c r="L522" s="102"/>
      <c r="M522" s="102"/>
      <c r="N522" s="102"/>
      <c r="O522" s="102"/>
      <c r="P522" s="102"/>
      <c r="Q522" s="102"/>
      <c r="R522" s="102"/>
      <c r="S522" s="102"/>
      <c r="T522" s="106"/>
      <c r="U522" s="3" t="str">
        <f t="shared" si="26"/>
        <v>0/1</v>
      </c>
    </row>
    <row r="523" spans="1:21" ht="30" customHeight="1" x14ac:dyDescent="0.3">
      <c r="A523" s="3" t="str">
        <f>B523&amp;"--"&amp;COUNTIF($B$5:B523,B523)</f>
        <v>--486</v>
      </c>
      <c r="B523" s="3" t="str">
        <f t="shared" si="25"/>
        <v/>
      </c>
      <c r="C523" s="78">
        <v>519</v>
      </c>
      <c r="D523" s="102"/>
      <c r="E523" s="103"/>
      <c r="F523" s="102"/>
      <c r="G523" s="104"/>
      <c r="H523" s="105" t="str">
        <f t="shared" ca="1" si="24"/>
        <v/>
      </c>
      <c r="I523" s="102"/>
      <c r="J523" s="102"/>
      <c r="K523" s="102"/>
      <c r="L523" s="102"/>
      <c r="M523" s="102"/>
      <c r="N523" s="102"/>
      <c r="O523" s="102"/>
      <c r="P523" s="102"/>
      <c r="Q523" s="102"/>
      <c r="R523" s="102"/>
      <c r="S523" s="102"/>
      <c r="T523" s="106"/>
      <c r="U523" s="3" t="str">
        <f t="shared" si="26"/>
        <v>0/1</v>
      </c>
    </row>
    <row r="524" spans="1:21" ht="30" customHeight="1" x14ac:dyDescent="0.3">
      <c r="A524" s="3" t="str">
        <f>B524&amp;"--"&amp;COUNTIF($B$5:B524,B524)</f>
        <v>--487</v>
      </c>
      <c r="B524" s="3" t="str">
        <f t="shared" si="25"/>
        <v/>
      </c>
      <c r="C524" s="78">
        <v>520</v>
      </c>
      <c r="D524" s="102"/>
      <c r="E524" s="103"/>
      <c r="F524" s="102"/>
      <c r="G524" s="104"/>
      <c r="H524" s="105" t="str">
        <f t="shared" ca="1" si="24"/>
        <v/>
      </c>
      <c r="I524" s="102"/>
      <c r="J524" s="102"/>
      <c r="K524" s="102"/>
      <c r="L524" s="102"/>
      <c r="M524" s="102"/>
      <c r="N524" s="102"/>
      <c r="O524" s="102"/>
      <c r="P524" s="102"/>
      <c r="Q524" s="102"/>
      <c r="R524" s="102"/>
      <c r="S524" s="102"/>
      <c r="T524" s="106"/>
      <c r="U524" s="3" t="str">
        <f t="shared" si="26"/>
        <v>0/1</v>
      </c>
    </row>
    <row r="525" spans="1:21" ht="30" customHeight="1" x14ac:dyDescent="0.3">
      <c r="A525" s="3" t="str">
        <f>B525&amp;"--"&amp;COUNTIF($B$5:B525,B525)</f>
        <v>--488</v>
      </c>
      <c r="B525" s="3" t="str">
        <f t="shared" si="25"/>
        <v/>
      </c>
      <c r="C525" s="78">
        <v>521</v>
      </c>
      <c r="D525" s="102"/>
      <c r="E525" s="103"/>
      <c r="F525" s="102"/>
      <c r="G525" s="104"/>
      <c r="H525" s="105" t="str">
        <f t="shared" ca="1" si="24"/>
        <v/>
      </c>
      <c r="I525" s="102"/>
      <c r="J525" s="102"/>
      <c r="K525" s="102"/>
      <c r="L525" s="102"/>
      <c r="M525" s="102"/>
      <c r="N525" s="102"/>
      <c r="O525" s="102"/>
      <c r="P525" s="102"/>
      <c r="Q525" s="102"/>
      <c r="R525" s="102"/>
      <c r="S525" s="102"/>
      <c r="T525" s="106"/>
      <c r="U525" s="3" t="str">
        <f t="shared" si="26"/>
        <v>0/1</v>
      </c>
    </row>
    <row r="526" spans="1:21" ht="30" customHeight="1" x14ac:dyDescent="0.3">
      <c r="A526" s="3" t="str">
        <f>B526&amp;"--"&amp;COUNTIF($B$5:B526,B526)</f>
        <v>--489</v>
      </c>
      <c r="B526" s="3" t="str">
        <f t="shared" si="25"/>
        <v/>
      </c>
      <c r="C526" s="78">
        <v>522</v>
      </c>
      <c r="D526" s="102"/>
      <c r="E526" s="103"/>
      <c r="F526" s="102"/>
      <c r="G526" s="104"/>
      <c r="H526" s="105" t="str">
        <f t="shared" ca="1" si="24"/>
        <v/>
      </c>
      <c r="I526" s="102"/>
      <c r="J526" s="102"/>
      <c r="K526" s="102"/>
      <c r="L526" s="102"/>
      <c r="M526" s="102"/>
      <c r="N526" s="102"/>
      <c r="O526" s="102"/>
      <c r="P526" s="102"/>
      <c r="Q526" s="102"/>
      <c r="R526" s="102"/>
      <c r="S526" s="102"/>
      <c r="T526" s="106"/>
      <c r="U526" s="3" t="str">
        <f t="shared" si="26"/>
        <v>0/1</v>
      </c>
    </row>
    <row r="527" spans="1:21" ht="30" customHeight="1" x14ac:dyDescent="0.3">
      <c r="A527" s="3" t="str">
        <f>B527&amp;"--"&amp;COUNTIF($B$5:B527,B527)</f>
        <v>--490</v>
      </c>
      <c r="B527" s="3" t="str">
        <f t="shared" si="25"/>
        <v/>
      </c>
      <c r="C527" s="78">
        <v>523</v>
      </c>
      <c r="D527" s="102"/>
      <c r="E527" s="103"/>
      <c r="F527" s="102"/>
      <c r="G527" s="104"/>
      <c r="H527" s="105" t="str">
        <f t="shared" ca="1" si="24"/>
        <v/>
      </c>
      <c r="I527" s="102"/>
      <c r="J527" s="102"/>
      <c r="K527" s="102"/>
      <c r="L527" s="102"/>
      <c r="M527" s="102"/>
      <c r="N527" s="102"/>
      <c r="O527" s="102"/>
      <c r="P527" s="102"/>
      <c r="Q527" s="102"/>
      <c r="R527" s="102"/>
      <c r="S527" s="102"/>
      <c r="T527" s="106"/>
      <c r="U527" s="3" t="str">
        <f t="shared" si="26"/>
        <v>0/1</v>
      </c>
    </row>
    <row r="528" spans="1:21" ht="30" customHeight="1" x14ac:dyDescent="0.3">
      <c r="A528" s="3" t="str">
        <f>B528&amp;"--"&amp;COUNTIF($B$5:B528,B528)</f>
        <v>--491</v>
      </c>
      <c r="B528" s="3" t="str">
        <f t="shared" si="25"/>
        <v/>
      </c>
      <c r="C528" s="78">
        <v>524</v>
      </c>
      <c r="D528" s="102"/>
      <c r="E528" s="103"/>
      <c r="F528" s="102"/>
      <c r="G528" s="104"/>
      <c r="H528" s="105" t="str">
        <f t="shared" ca="1" si="24"/>
        <v/>
      </c>
      <c r="I528" s="102"/>
      <c r="J528" s="102"/>
      <c r="K528" s="102"/>
      <c r="L528" s="102"/>
      <c r="M528" s="102"/>
      <c r="N528" s="102"/>
      <c r="O528" s="102"/>
      <c r="P528" s="102"/>
      <c r="Q528" s="102"/>
      <c r="R528" s="102"/>
      <c r="S528" s="102"/>
      <c r="T528" s="106"/>
      <c r="U528" s="3" t="str">
        <f t="shared" si="26"/>
        <v>0/1</v>
      </c>
    </row>
    <row r="529" spans="1:21" ht="30" customHeight="1" x14ac:dyDescent="0.3">
      <c r="A529" s="3" t="str">
        <f>B529&amp;"--"&amp;COUNTIF($B$5:B529,B529)</f>
        <v>--492</v>
      </c>
      <c r="B529" s="3" t="str">
        <f t="shared" si="25"/>
        <v/>
      </c>
      <c r="C529" s="78">
        <v>525</v>
      </c>
      <c r="D529" s="102"/>
      <c r="E529" s="103"/>
      <c r="F529" s="102"/>
      <c r="G529" s="104"/>
      <c r="H529" s="105" t="str">
        <f t="shared" ca="1" si="24"/>
        <v/>
      </c>
      <c r="I529" s="102"/>
      <c r="J529" s="102"/>
      <c r="K529" s="102"/>
      <c r="L529" s="102"/>
      <c r="M529" s="102"/>
      <c r="N529" s="102"/>
      <c r="O529" s="102"/>
      <c r="P529" s="102"/>
      <c r="Q529" s="102"/>
      <c r="R529" s="102"/>
      <c r="S529" s="102"/>
      <c r="T529" s="106"/>
      <c r="U529" s="3" t="str">
        <f t="shared" si="26"/>
        <v>0/1</v>
      </c>
    </row>
    <row r="530" spans="1:21" ht="30" customHeight="1" x14ac:dyDescent="0.3">
      <c r="A530" s="3" t="str">
        <f>B530&amp;"--"&amp;COUNTIF($B$5:B530,B530)</f>
        <v>--493</v>
      </c>
      <c r="B530" s="3" t="str">
        <f t="shared" si="25"/>
        <v/>
      </c>
      <c r="C530" s="78">
        <v>526</v>
      </c>
      <c r="D530" s="102"/>
      <c r="E530" s="103"/>
      <c r="F530" s="102"/>
      <c r="G530" s="104"/>
      <c r="H530" s="105" t="str">
        <f t="shared" ca="1" si="24"/>
        <v/>
      </c>
      <c r="I530" s="102"/>
      <c r="J530" s="102"/>
      <c r="K530" s="102"/>
      <c r="L530" s="102"/>
      <c r="M530" s="102"/>
      <c r="N530" s="102"/>
      <c r="O530" s="102"/>
      <c r="P530" s="102"/>
      <c r="Q530" s="102"/>
      <c r="R530" s="102"/>
      <c r="S530" s="102"/>
      <c r="T530" s="106"/>
      <c r="U530" s="3" t="str">
        <f t="shared" si="26"/>
        <v>0/1</v>
      </c>
    </row>
    <row r="531" spans="1:21" ht="30" customHeight="1" x14ac:dyDescent="0.3">
      <c r="A531" s="3" t="str">
        <f>B531&amp;"--"&amp;COUNTIF($B$5:B531,B531)</f>
        <v>--494</v>
      </c>
      <c r="B531" s="3" t="str">
        <f t="shared" si="25"/>
        <v/>
      </c>
      <c r="C531" s="78">
        <v>527</v>
      </c>
      <c r="D531" s="102"/>
      <c r="E531" s="103"/>
      <c r="F531" s="102"/>
      <c r="G531" s="104"/>
      <c r="H531" s="105" t="str">
        <f t="shared" ca="1" si="24"/>
        <v/>
      </c>
      <c r="I531" s="102"/>
      <c r="J531" s="102"/>
      <c r="K531" s="102"/>
      <c r="L531" s="102"/>
      <c r="M531" s="102"/>
      <c r="N531" s="102"/>
      <c r="O531" s="102"/>
      <c r="P531" s="102"/>
      <c r="Q531" s="102"/>
      <c r="R531" s="102"/>
      <c r="S531" s="102"/>
      <c r="T531" s="106"/>
      <c r="U531" s="3" t="str">
        <f t="shared" si="26"/>
        <v>0/1</v>
      </c>
    </row>
    <row r="532" spans="1:21" ht="30" customHeight="1" x14ac:dyDescent="0.3">
      <c r="A532" s="3" t="str">
        <f>B532&amp;"--"&amp;COUNTIF($B$5:B532,B532)</f>
        <v>--495</v>
      </c>
      <c r="B532" s="3" t="str">
        <f t="shared" si="25"/>
        <v/>
      </c>
      <c r="C532" s="78">
        <v>528</v>
      </c>
      <c r="D532" s="102"/>
      <c r="E532" s="103"/>
      <c r="F532" s="102"/>
      <c r="G532" s="104"/>
      <c r="H532" s="105" t="str">
        <f t="shared" ca="1" si="24"/>
        <v/>
      </c>
      <c r="I532" s="102"/>
      <c r="J532" s="102"/>
      <c r="K532" s="102"/>
      <c r="L532" s="102"/>
      <c r="M532" s="102"/>
      <c r="N532" s="102"/>
      <c r="O532" s="102"/>
      <c r="P532" s="102"/>
      <c r="Q532" s="102"/>
      <c r="R532" s="102"/>
      <c r="S532" s="102"/>
      <c r="T532" s="106"/>
      <c r="U532" s="3" t="str">
        <f t="shared" si="26"/>
        <v>0/1</v>
      </c>
    </row>
    <row r="533" spans="1:21" ht="30" customHeight="1" x14ac:dyDescent="0.3">
      <c r="A533" s="3" t="str">
        <f>B533&amp;"--"&amp;COUNTIF($B$5:B533,B533)</f>
        <v>--496</v>
      </c>
      <c r="B533" s="3" t="str">
        <f t="shared" si="25"/>
        <v/>
      </c>
      <c r="C533" s="78">
        <v>529</v>
      </c>
      <c r="D533" s="102"/>
      <c r="E533" s="103"/>
      <c r="F533" s="102"/>
      <c r="G533" s="104"/>
      <c r="H533" s="105" t="str">
        <f t="shared" ca="1" si="24"/>
        <v/>
      </c>
      <c r="I533" s="102"/>
      <c r="J533" s="102"/>
      <c r="K533" s="102"/>
      <c r="L533" s="102"/>
      <c r="M533" s="102"/>
      <c r="N533" s="102"/>
      <c r="O533" s="102"/>
      <c r="P533" s="102"/>
      <c r="Q533" s="102"/>
      <c r="R533" s="102"/>
      <c r="S533" s="102"/>
      <c r="T533" s="106"/>
      <c r="U533" s="3" t="str">
        <f t="shared" si="26"/>
        <v>0/1</v>
      </c>
    </row>
    <row r="534" spans="1:21" ht="30" customHeight="1" x14ac:dyDescent="0.3">
      <c r="A534" s="3" t="str">
        <f>B534&amp;"--"&amp;COUNTIF($B$5:B534,B534)</f>
        <v>--497</v>
      </c>
      <c r="B534" s="3" t="str">
        <f t="shared" si="25"/>
        <v/>
      </c>
      <c r="C534" s="78">
        <v>530</v>
      </c>
      <c r="D534" s="102"/>
      <c r="E534" s="103"/>
      <c r="F534" s="102"/>
      <c r="G534" s="104"/>
      <c r="H534" s="105" t="str">
        <f t="shared" ca="1" si="24"/>
        <v/>
      </c>
      <c r="I534" s="102"/>
      <c r="J534" s="102"/>
      <c r="K534" s="102"/>
      <c r="L534" s="102"/>
      <c r="M534" s="102"/>
      <c r="N534" s="102"/>
      <c r="O534" s="102"/>
      <c r="P534" s="102"/>
      <c r="Q534" s="102"/>
      <c r="R534" s="102"/>
      <c r="S534" s="102"/>
      <c r="T534" s="106"/>
      <c r="U534" s="3" t="str">
        <f t="shared" si="26"/>
        <v>0/1</v>
      </c>
    </row>
    <row r="535" spans="1:21" ht="30" customHeight="1" x14ac:dyDescent="0.3">
      <c r="A535" s="3" t="str">
        <f>B535&amp;"--"&amp;COUNTIF($B$5:B535,B535)</f>
        <v>--498</v>
      </c>
      <c r="B535" s="3" t="str">
        <f t="shared" si="25"/>
        <v/>
      </c>
      <c r="C535" s="78">
        <v>531</v>
      </c>
      <c r="D535" s="102"/>
      <c r="E535" s="103"/>
      <c r="F535" s="102"/>
      <c r="G535" s="104"/>
      <c r="H535" s="105" t="str">
        <f t="shared" ca="1" si="24"/>
        <v/>
      </c>
      <c r="I535" s="102"/>
      <c r="J535" s="102"/>
      <c r="K535" s="102"/>
      <c r="L535" s="102"/>
      <c r="M535" s="102"/>
      <c r="N535" s="102"/>
      <c r="O535" s="102"/>
      <c r="P535" s="102"/>
      <c r="Q535" s="102"/>
      <c r="R535" s="102"/>
      <c r="S535" s="102"/>
      <c r="T535" s="106"/>
      <c r="U535" s="3" t="str">
        <f t="shared" si="26"/>
        <v>0/1</v>
      </c>
    </row>
    <row r="536" spans="1:21" ht="30" customHeight="1" x14ac:dyDescent="0.3">
      <c r="A536" s="3" t="str">
        <f>B536&amp;"--"&amp;COUNTIF($B$5:B536,B536)</f>
        <v>--499</v>
      </c>
      <c r="B536" s="3" t="str">
        <f t="shared" si="25"/>
        <v/>
      </c>
      <c r="C536" s="78">
        <v>532</v>
      </c>
      <c r="D536" s="102"/>
      <c r="E536" s="103"/>
      <c r="F536" s="102"/>
      <c r="G536" s="104"/>
      <c r="H536" s="105" t="str">
        <f t="shared" ca="1" si="24"/>
        <v/>
      </c>
      <c r="I536" s="102"/>
      <c r="J536" s="102"/>
      <c r="K536" s="102"/>
      <c r="L536" s="102"/>
      <c r="M536" s="102"/>
      <c r="N536" s="102"/>
      <c r="O536" s="102"/>
      <c r="P536" s="102"/>
      <c r="Q536" s="102"/>
      <c r="R536" s="102"/>
      <c r="S536" s="102"/>
      <c r="T536" s="106"/>
      <c r="U536" s="3" t="str">
        <f t="shared" si="26"/>
        <v>0/1</v>
      </c>
    </row>
    <row r="537" spans="1:21" ht="30" customHeight="1" x14ac:dyDescent="0.3">
      <c r="A537" s="3" t="str">
        <f>B537&amp;"--"&amp;COUNTIF($B$5:B537,B537)</f>
        <v>--500</v>
      </c>
      <c r="B537" s="3" t="str">
        <f t="shared" si="25"/>
        <v/>
      </c>
      <c r="C537" s="78">
        <v>533</v>
      </c>
      <c r="D537" s="102"/>
      <c r="E537" s="103"/>
      <c r="F537" s="102"/>
      <c r="G537" s="104"/>
      <c r="H537" s="105" t="str">
        <f t="shared" ca="1" si="24"/>
        <v/>
      </c>
      <c r="I537" s="102"/>
      <c r="J537" s="102"/>
      <c r="K537" s="102"/>
      <c r="L537" s="102"/>
      <c r="M537" s="102"/>
      <c r="N537" s="102"/>
      <c r="O537" s="102"/>
      <c r="P537" s="102"/>
      <c r="Q537" s="102"/>
      <c r="R537" s="102"/>
      <c r="S537" s="102"/>
      <c r="T537" s="106"/>
      <c r="U537" s="3" t="str">
        <f t="shared" si="26"/>
        <v>0/1</v>
      </c>
    </row>
    <row r="538" spans="1:21" ht="30" customHeight="1" x14ac:dyDescent="0.3">
      <c r="A538" s="3" t="str">
        <f>B538&amp;"--"&amp;COUNTIF($B$5:B538,B538)</f>
        <v>--501</v>
      </c>
      <c r="B538" s="3" t="str">
        <f t="shared" si="25"/>
        <v/>
      </c>
      <c r="C538" s="78">
        <v>534</v>
      </c>
      <c r="D538" s="102"/>
      <c r="E538" s="103"/>
      <c r="F538" s="102"/>
      <c r="G538" s="104"/>
      <c r="H538" s="105" t="str">
        <f t="shared" ca="1" si="24"/>
        <v/>
      </c>
      <c r="I538" s="102"/>
      <c r="J538" s="102"/>
      <c r="K538" s="102"/>
      <c r="L538" s="102"/>
      <c r="M538" s="102"/>
      <c r="N538" s="102"/>
      <c r="O538" s="102"/>
      <c r="P538" s="102"/>
      <c r="Q538" s="102"/>
      <c r="R538" s="102"/>
      <c r="S538" s="102"/>
      <c r="T538" s="106"/>
      <c r="U538" s="3" t="str">
        <f t="shared" si="26"/>
        <v>0/1</v>
      </c>
    </row>
    <row r="539" spans="1:21" ht="30" customHeight="1" x14ac:dyDescent="0.3">
      <c r="A539" s="3" t="str">
        <f>B539&amp;"--"&amp;COUNTIF($B$5:B539,B539)</f>
        <v>--502</v>
      </c>
      <c r="B539" s="3" t="str">
        <f t="shared" si="25"/>
        <v/>
      </c>
      <c r="C539" s="78">
        <v>535</v>
      </c>
      <c r="D539" s="102"/>
      <c r="E539" s="103"/>
      <c r="F539" s="102"/>
      <c r="G539" s="104"/>
      <c r="H539" s="105" t="str">
        <f t="shared" ca="1" si="24"/>
        <v/>
      </c>
      <c r="I539" s="102"/>
      <c r="J539" s="102"/>
      <c r="K539" s="102"/>
      <c r="L539" s="102"/>
      <c r="M539" s="102"/>
      <c r="N539" s="102"/>
      <c r="O539" s="102"/>
      <c r="P539" s="102"/>
      <c r="Q539" s="102"/>
      <c r="R539" s="102"/>
      <c r="S539" s="102"/>
      <c r="T539" s="106"/>
      <c r="U539" s="3" t="str">
        <f t="shared" si="26"/>
        <v>0/1</v>
      </c>
    </row>
    <row r="540" spans="1:21" ht="30" customHeight="1" x14ac:dyDescent="0.3">
      <c r="A540" s="3" t="str">
        <f>B540&amp;"--"&amp;COUNTIF($B$5:B540,B540)</f>
        <v>--503</v>
      </c>
      <c r="B540" s="3" t="str">
        <f t="shared" si="25"/>
        <v/>
      </c>
      <c r="C540" s="78">
        <v>536</v>
      </c>
      <c r="D540" s="102"/>
      <c r="E540" s="103"/>
      <c r="F540" s="102"/>
      <c r="G540" s="104"/>
      <c r="H540" s="105" t="str">
        <f t="shared" ca="1" si="24"/>
        <v/>
      </c>
      <c r="I540" s="102"/>
      <c r="J540" s="102"/>
      <c r="K540" s="102"/>
      <c r="L540" s="102"/>
      <c r="M540" s="102"/>
      <c r="N540" s="102"/>
      <c r="O540" s="102"/>
      <c r="P540" s="102"/>
      <c r="Q540" s="102"/>
      <c r="R540" s="102"/>
      <c r="S540" s="102"/>
      <c r="T540" s="106"/>
      <c r="U540" s="3" t="str">
        <f t="shared" si="26"/>
        <v>0/1</v>
      </c>
    </row>
    <row r="541" spans="1:21" ht="30" customHeight="1" x14ac:dyDescent="0.3">
      <c r="A541" s="3" t="str">
        <f>B541&amp;"--"&amp;COUNTIF($B$5:B541,B541)</f>
        <v>--504</v>
      </c>
      <c r="B541" s="3" t="str">
        <f t="shared" si="25"/>
        <v/>
      </c>
      <c r="C541" s="78">
        <v>537</v>
      </c>
      <c r="D541" s="102"/>
      <c r="E541" s="103"/>
      <c r="F541" s="102"/>
      <c r="G541" s="104"/>
      <c r="H541" s="105" t="str">
        <f t="shared" ca="1" si="24"/>
        <v/>
      </c>
      <c r="I541" s="102"/>
      <c r="J541" s="102"/>
      <c r="K541" s="102"/>
      <c r="L541" s="102"/>
      <c r="M541" s="102"/>
      <c r="N541" s="102"/>
      <c r="O541" s="102"/>
      <c r="P541" s="102"/>
      <c r="Q541" s="102"/>
      <c r="R541" s="102"/>
      <c r="S541" s="102"/>
      <c r="T541" s="106"/>
      <c r="U541" s="3" t="str">
        <f t="shared" si="26"/>
        <v>0/1</v>
      </c>
    </row>
    <row r="542" spans="1:21" ht="30" customHeight="1" x14ac:dyDescent="0.3">
      <c r="A542" s="3" t="str">
        <f>B542&amp;"--"&amp;COUNTIF($B$5:B542,B542)</f>
        <v>--505</v>
      </c>
      <c r="B542" s="3" t="str">
        <f t="shared" si="25"/>
        <v/>
      </c>
      <c r="C542" s="78">
        <v>538</v>
      </c>
      <c r="D542" s="102"/>
      <c r="E542" s="103"/>
      <c r="F542" s="102"/>
      <c r="G542" s="104"/>
      <c r="H542" s="105" t="str">
        <f t="shared" ca="1" si="24"/>
        <v/>
      </c>
      <c r="I542" s="102"/>
      <c r="J542" s="102"/>
      <c r="K542" s="102"/>
      <c r="L542" s="102"/>
      <c r="M542" s="102"/>
      <c r="N542" s="102"/>
      <c r="O542" s="102"/>
      <c r="P542" s="102"/>
      <c r="Q542" s="102"/>
      <c r="R542" s="102"/>
      <c r="S542" s="102"/>
      <c r="T542" s="106"/>
      <c r="U542" s="3" t="str">
        <f t="shared" si="26"/>
        <v>0/1</v>
      </c>
    </row>
    <row r="543" spans="1:21" ht="30" customHeight="1" x14ac:dyDescent="0.3">
      <c r="A543" s="3" t="str">
        <f>B543&amp;"--"&amp;COUNTIF($B$5:B543,B543)</f>
        <v>--506</v>
      </c>
      <c r="B543" s="3" t="str">
        <f t="shared" si="25"/>
        <v/>
      </c>
      <c r="C543" s="78">
        <v>539</v>
      </c>
      <c r="D543" s="102"/>
      <c r="E543" s="103"/>
      <c r="F543" s="102"/>
      <c r="G543" s="104"/>
      <c r="H543" s="105" t="str">
        <f t="shared" ca="1" si="24"/>
        <v/>
      </c>
      <c r="I543" s="102"/>
      <c r="J543" s="102"/>
      <c r="K543" s="102"/>
      <c r="L543" s="102"/>
      <c r="M543" s="102"/>
      <c r="N543" s="102"/>
      <c r="O543" s="102"/>
      <c r="P543" s="102"/>
      <c r="Q543" s="102"/>
      <c r="R543" s="102"/>
      <c r="S543" s="102"/>
      <c r="T543" s="106"/>
      <c r="U543" s="3" t="str">
        <f t="shared" si="26"/>
        <v>0/1</v>
      </c>
    </row>
    <row r="544" spans="1:21" ht="30" customHeight="1" x14ac:dyDescent="0.3">
      <c r="A544" s="3" t="str">
        <f>B544&amp;"--"&amp;COUNTIF($B$5:B544,B544)</f>
        <v>--507</v>
      </c>
      <c r="B544" s="3" t="str">
        <f t="shared" si="25"/>
        <v/>
      </c>
      <c r="C544" s="78">
        <v>540</v>
      </c>
      <c r="D544" s="102"/>
      <c r="E544" s="103"/>
      <c r="F544" s="102"/>
      <c r="G544" s="104"/>
      <c r="H544" s="105" t="str">
        <f t="shared" ref="H544:H607" ca="1" si="27">IF(G544,DATEDIF(G544,TODAY(),"Y"),"")</f>
        <v/>
      </c>
      <c r="I544" s="102"/>
      <c r="J544" s="102"/>
      <c r="K544" s="102"/>
      <c r="L544" s="102"/>
      <c r="M544" s="102"/>
      <c r="N544" s="102"/>
      <c r="O544" s="102"/>
      <c r="P544" s="102"/>
      <c r="Q544" s="102"/>
      <c r="R544" s="102"/>
      <c r="S544" s="102"/>
      <c r="T544" s="106"/>
      <c r="U544" s="3" t="str">
        <f t="shared" si="26"/>
        <v>0/1</v>
      </c>
    </row>
    <row r="545" spans="1:21" ht="30" customHeight="1" x14ac:dyDescent="0.3">
      <c r="A545" s="3" t="str">
        <f>B545&amp;"--"&amp;COUNTIF($B$5:B545,B545)</f>
        <v>--508</v>
      </c>
      <c r="B545" s="3" t="str">
        <f t="shared" si="25"/>
        <v/>
      </c>
      <c r="C545" s="78">
        <v>541</v>
      </c>
      <c r="D545" s="102"/>
      <c r="E545" s="103"/>
      <c r="F545" s="102"/>
      <c r="G545" s="104"/>
      <c r="H545" s="105" t="str">
        <f t="shared" ca="1" si="27"/>
        <v/>
      </c>
      <c r="I545" s="102"/>
      <c r="J545" s="102"/>
      <c r="K545" s="102"/>
      <c r="L545" s="102"/>
      <c r="M545" s="102"/>
      <c r="N545" s="102"/>
      <c r="O545" s="102"/>
      <c r="P545" s="102"/>
      <c r="Q545" s="102"/>
      <c r="R545" s="102"/>
      <c r="S545" s="102"/>
      <c r="T545" s="106"/>
      <c r="U545" s="3" t="str">
        <f t="shared" si="26"/>
        <v>0/1</v>
      </c>
    </row>
    <row r="546" spans="1:21" ht="30" customHeight="1" x14ac:dyDescent="0.3">
      <c r="A546" s="3" t="str">
        <f>B546&amp;"--"&amp;COUNTIF($B$5:B546,B546)</f>
        <v>--509</v>
      </c>
      <c r="B546" s="3" t="str">
        <f t="shared" si="25"/>
        <v/>
      </c>
      <c r="C546" s="78">
        <v>542</v>
      </c>
      <c r="D546" s="102"/>
      <c r="E546" s="103"/>
      <c r="F546" s="102"/>
      <c r="G546" s="104"/>
      <c r="H546" s="105" t="str">
        <f t="shared" ca="1" si="27"/>
        <v/>
      </c>
      <c r="I546" s="102"/>
      <c r="J546" s="102"/>
      <c r="K546" s="102"/>
      <c r="L546" s="102"/>
      <c r="M546" s="102"/>
      <c r="N546" s="102"/>
      <c r="O546" s="102"/>
      <c r="P546" s="102"/>
      <c r="Q546" s="102"/>
      <c r="R546" s="102"/>
      <c r="S546" s="102"/>
      <c r="T546" s="106"/>
      <c r="U546" s="3" t="str">
        <f t="shared" si="26"/>
        <v>0/1</v>
      </c>
    </row>
    <row r="547" spans="1:21" ht="30" customHeight="1" x14ac:dyDescent="0.3">
      <c r="A547" s="3" t="str">
        <f>B547&amp;"--"&amp;COUNTIF($B$5:B547,B547)</f>
        <v>--510</v>
      </c>
      <c r="B547" s="3" t="str">
        <f t="shared" si="25"/>
        <v/>
      </c>
      <c r="C547" s="78">
        <v>543</v>
      </c>
      <c r="D547" s="102"/>
      <c r="E547" s="103"/>
      <c r="F547" s="102"/>
      <c r="G547" s="104"/>
      <c r="H547" s="105" t="str">
        <f t="shared" ca="1" si="27"/>
        <v/>
      </c>
      <c r="I547" s="102"/>
      <c r="J547" s="102"/>
      <c r="K547" s="102"/>
      <c r="L547" s="102"/>
      <c r="M547" s="102"/>
      <c r="N547" s="102"/>
      <c r="O547" s="102"/>
      <c r="P547" s="102"/>
      <c r="Q547" s="102"/>
      <c r="R547" s="102"/>
      <c r="S547" s="102"/>
      <c r="T547" s="106"/>
      <c r="U547" s="3" t="str">
        <f t="shared" si="26"/>
        <v>0/1</v>
      </c>
    </row>
    <row r="548" spans="1:21" ht="30" customHeight="1" x14ac:dyDescent="0.3">
      <c r="A548" s="3" t="str">
        <f>B548&amp;"--"&amp;COUNTIF($B$5:B548,B548)</f>
        <v>--511</v>
      </c>
      <c r="B548" s="3" t="str">
        <f t="shared" si="25"/>
        <v/>
      </c>
      <c r="C548" s="78">
        <v>544</v>
      </c>
      <c r="D548" s="102"/>
      <c r="E548" s="103"/>
      <c r="F548" s="102"/>
      <c r="G548" s="104"/>
      <c r="H548" s="105" t="str">
        <f t="shared" ca="1" si="27"/>
        <v/>
      </c>
      <c r="I548" s="102"/>
      <c r="J548" s="102"/>
      <c r="K548" s="102"/>
      <c r="L548" s="102"/>
      <c r="M548" s="102"/>
      <c r="N548" s="102"/>
      <c r="O548" s="102"/>
      <c r="P548" s="102"/>
      <c r="Q548" s="102"/>
      <c r="R548" s="102"/>
      <c r="S548" s="102"/>
      <c r="T548" s="106"/>
      <c r="U548" s="3" t="str">
        <f t="shared" si="26"/>
        <v>0/1</v>
      </c>
    </row>
    <row r="549" spans="1:21" ht="30" customHeight="1" x14ac:dyDescent="0.3">
      <c r="A549" s="3" t="str">
        <f>B549&amp;"--"&amp;COUNTIF($B$5:B549,B549)</f>
        <v>--512</v>
      </c>
      <c r="B549" s="3" t="str">
        <f t="shared" si="25"/>
        <v/>
      </c>
      <c r="C549" s="78">
        <v>545</v>
      </c>
      <c r="D549" s="102"/>
      <c r="E549" s="103"/>
      <c r="F549" s="102"/>
      <c r="G549" s="104"/>
      <c r="H549" s="105" t="str">
        <f t="shared" ca="1" si="27"/>
        <v/>
      </c>
      <c r="I549" s="102"/>
      <c r="J549" s="102"/>
      <c r="K549" s="102"/>
      <c r="L549" s="102"/>
      <c r="M549" s="102"/>
      <c r="N549" s="102"/>
      <c r="O549" s="102"/>
      <c r="P549" s="102"/>
      <c r="Q549" s="102"/>
      <c r="R549" s="102"/>
      <c r="S549" s="102"/>
      <c r="T549" s="106"/>
      <c r="U549" s="3" t="str">
        <f t="shared" si="26"/>
        <v>0/1</v>
      </c>
    </row>
    <row r="550" spans="1:21" ht="30" customHeight="1" x14ac:dyDescent="0.3">
      <c r="A550" s="3" t="str">
        <f>B550&amp;"--"&amp;COUNTIF($B$5:B550,B550)</f>
        <v>--513</v>
      </c>
      <c r="B550" s="3" t="str">
        <f t="shared" si="25"/>
        <v/>
      </c>
      <c r="C550" s="78">
        <v>546</v>
      </c>
      <c r="D550" s="102"/>
      <c r="E550" s="103"/>
      <c r="F550" s="102"/>
      <c r="G550" s="104"/>
      <c r="H550" s="105" t="str">
        <f t="shared" ca="1" si="27"/>
        <v/>
      </c>
      <c r="I550" s="102"/>
      <c r="J550" s="102"/>
      <c r="K550" s="102"/>
      <c r="L550" s="102"/>
      <c r="M550" s="102"/>
      <c r="N550" s="102"/>
      <c r="O550" s="102"/>
      <c r="P550" s="102"/>
      <c r="Q550" s="102"/>
      <c r="R550" s="102"/>
      <c r="S550" s="102"/>
      <c r="T550" s="106"/>
      <c r="U550" s="3" t="str">
        <f t="shared" si="26"/>
        <v>0/1</v>
      </c>
    </row>
    <row r="551" spans="1:21" ht="30" customHeight="1" x14ac:dyDescent="0.3">
      <c r="A551" s="3" t="str">
        <f>B551&amp;"--"&amp;COUNTIF($B$5:B551,B551)</f>
        <v>--514</v>
      </c>
      <c r="B551" s="3" t="str">
        <f t="shared" si="25"/>
        <v/>
      </c>
      <c r="C551" s="78">
        <v>547</v>
      </c>
      <c r="D551" s="102"/>
      <c r="E551" s="103"/>
      <c r="F551" s="102"/>
      <c r="G551" s="104"/>
      <c r="H551" s="105" t="str">
        <f t="shared" ca="1" si="27"/>
        <v/>
      </c>
      <c r="I551" s="102"/>
      <c r="J551" s="102"/>
      <c r="K551" s="102"/>
      <c r="L551" s="102"/>
      <c r="M551" s="102"/>
      <c r="N551" s="102"/>
      <c r="O551" s="102"/>
      <c r="P551" s="102"/>
      <c r="Q551" s="102"/>
      <c r="R551" s="102"/>
      <c r="S551" s="102"/>
      <c r="T551" s="106"/>
      <c r="U551" s="3" t="str">
        <f t="shared" si="26"/>
        <v>0/1</v>
      </c>
    </row>
    <row r="552" spans="1:21" ht="30" customHeight="1" x14ac:dyDescent="0.3">
      <c r="A552" s="3" t="str">
        <f>B552&amp;"--"&amp;COUNTIF($B$5:B552,B552)</f>
        <v>--515</v>
      </c>
      <c r="B552" s="3" t="str">
        <f t="shared" si="25"/>
        <v/>
      </c>
      <c r="C552" s="78">
        <v>548</v>
      </c>
      <c r="D552" s="102"/>
      <c r="E552" s="103"/>
      <c r="F552" s="102"/>
      <c r="G552" s="104"/>
      <c r="H552" s="105" t="str">
        <f t="shared" ca="1" si="27"/>
        <v/>
      </c>
      <c r="I552" s="102"/>
      <c r="J552" s="102"/>
      <c r="K552" s="102"/>
      <c r="L552" s="102"/>
      <c r="M552" s="102"/>
      <c r="N552" s="102"/>
      <c r="O552" s="102"/>
      <c r="P552" s="102"/>
      <c r="Q552" s="102"/>
      <c r="R552" s="102"/>
      <c r="S552" s="102"/>
      <c r="T552" s="106"/>
      <c r="U552" s="3" t="str">
        <f t="shared" si="26"/>
        <v>0/1</v>
      </c>
    </row>
    <row r="553" spans="1:21" ht="30" customHeight="1" x14ac:dyDescent="0.3">
      <c r="A553" s="3" t="str">
        <f>B553&amp;"--"&amp;COUNTIF($B$5:B553,B553)</f>
        <v>--516</v>
      </c>
      <c r="B553" s="3" t="str">
        <f t="shared" si="25"/>
        <v/>
      </c>
      <c r="C553" s="78">
        <v>549</v>
      </c>
      <c r="D553" s="102"/>
      <c r="E553" s="103"/>
      <c r="F553" s="102"/>
      <c r="G553" s="104"/>
      <c r="H553" s="105" t="str">
        <f t="shared" ca="1" si="27"/>
        <v/>
      </c>
      <c r="I553" s="102"/>
      <c r="J553" s="102"/>
      <c r="K553" s="102"/>
      <c r="L553" s="102"/>
      <c r="M553" s="102"/>
      <c r="N553" s="102"/>
      <c r="O553" s="102"/>
      <c r="P553" s="102"/>
      <c r="Q553" s="102"/>
      <c r="R553" s="102"/>
      <c r="S553" s="102"/>
      <c r="T553" s="106"/>
      <c r="U553" s="3" t="str">
        <f t="shared" si="26"/>
        <v>0/1</v>
      </c>
    </row>
    <row r="554" spans="1:21" ht="30" customHeight="1" x14ac:dyDescent="0.3">
      <c r="A554" s="3" t="str">
        <f>B554&amp;"--"&amp;COUNTIF($B$5:B554,B554)</f>
        <v>--517</v>
      </c>
      <c r="B554" s="3" t="str">
        <f t="shared" si="25"/>
        <v/>
      </c>
      <c r="C554" s="78">
        <v>550</v>
      </c>
      <c r="D554" s="102"/>
      <c r="E554" s="103"/>
      <c r="F554" s="102"/>
      <c r="G554" s="104"/>
      <c r="H554" s="105" t="str">
        <f t="shared" ca="1" si="27"/>
        <v/>
      </c>
      <c r="I554" s="102"/>
      <c r="J554" s="102"/>
      <c r="K554" s="102"/>
      <c r="L554" s="102"/>
      <c r="M554" s="102"/>
      <c r="N554" s="102"/>
      <c r="O554" s="102"/>
      <c r="P554" s="102"/>
      <c r="Q554" s="102"/>
      <c r="R554" s="102"/>
      <c r="S554" s="102"/>
      <c r="T554" s="106"/>
      <c r="U554" s="3" t="str">
        <f t="shared" si="26"/>
        <v>0/1</v>
      </c>
    </row>
    <row r="555" spans="1:21" ht="30" customHeight="1" x14ac:dyDescent="0.3">
      <c r="A555" s="3" t="str">
        <f>B555&amp;"--"&amp;COUNTIF($B$5:B555,B555)</f>
        <v>--518</v>
      </c>
      <c r="B555" s="3" t="str">
        <f t="shared" si="25"/>
        <v/>
      </c>
      <c r="C555" s="78">
        <v>551</v>
      </c>
      <c r="D555" s="102"/>
      <c r="E555" s="103"/>
      <c r="F555" s="102"/>
      <c r="G555" s="104"/>
      <c r="H555" s="105" t="str">
        <f t="shared" ca="1" si="27"/>
        <v/>
      </c>
      <c r="I555" s="102"/>
      <c r="J555" s="102"/>
      <c r="K555" s="102"/>
      <c r="L555" s="102"/>
      <c r="M555" s="102"/>
      <c r="N555" s="102"/>
      <c r="O555" s="102"/>
      <c r="P555" s="102"/>
      <c r="Q555" s="102"/>
      <c r="R555" s="102"/>
      <c r="S555" s="102"/>
      <c r="T555" s="106"/>
      <c r="U555" s="3" t="str">
        <f t="shared" si="26"/>
        <v>0/1</v>
      </c>
    </row>
    <row r="556" spans="1:21" ht="30" customHeight="1" x14ac:dyDescent="0.3">
      <c r="A556" s="3" t="str">
        <f>B556&amp;"--"&amp;COUNTIF($B$5:B556,B556)</f>
        <v>--519</v>
      </c>
      <c r="B556" s="3" t="str">
        <f t="shared" si="25"/>
        <v/>
      </c>
      <c r="C556" s="78">
        <v>552</v>
      </c>
      <c r="D556" s="102"/>
      <c r="E556" s="103"/>
      <c r="F556" s="102"/>
      <c r="G556" s="104"/>
      <c r="H556" s="105" t="str">
        <f t="shared" ca="1" si="27"/>
        <v/>
      </c>
      <c r="I556" s="102"/>
      <c r="J556" s="102"/>
      <c r="K556" s="102"/>
      <c r="L556" s="102"/>
      <c r="M556" s="102"/>
      <c r="N556" s="102"/>
      <c r="O556" s="102"/>
      <c r="P556" s="102"/>
      <c r="Q556" s="102"/>
      <c r="R556" s="102"/>
      <c r="S556" s="102"/>
      <c r="T556" s="106"/>
      <c r="U556" s="3" t="str">
        <f t="shared" si="26"/>
        <v>0/1</v>
      </c>
    </row>
    <row r="557" spans="1:21" ht="30" customHeight="1" x14ac:dyDescent="0.3">
      <c r="A557" s="3" t="str">
        <f>B557&amp;"--"&amp;COUNTIF($B$5:B557,B557)</f>
        <v>--520</v>
      </c>
      <c r="B557" s="3" t="str">
        <f t="shared" si="25"/>
        <v/>
      </c>
      <c r="C557" s="78">
        <v>553</v>
      </c>
      <c r="D557" s="102"/>
      <c r="E557" s="103"/>
      <c r="F557" s="102"/>
      <c r="G557" s="104"/>
      <c r="H557" s="105" t="str">
        <f t="shared" ca="1" si="27"/>
        <v/>
      </c>
      <c r="I557" s="102"/>
      <c r="J557" s="102"/>
      <c r="K557" s="102"/>
      <c r="L557" s="102"/>
      <c r="M557" s="102"/>
      <c r="N557" s="102"/>
      <c r="O557" s="102"/>
      <c r="P557" s="102"/>
      <c r="Q557" s="102"/>
      <c r="R557" s="102"/>
      <c r="S557" s="102"/>
      <c r="T557" s="106"/>
      <c r="U557" s="3" t="str">
        <f t="shared" si="26"/>
        <v>0/1</v>
      </c>
    </row>
    <row r="558" spans="1:21" ht="30" customHeight="1" x14ac:dyDescent="0.3">
      <c r="A558" s="3" t="str">
        <f>B558&amp;"--"&amp;COUNTIF($B$5:B558,B558)</f>
        <v>--521</v>
      </c>
      <c r="B558" s="3" t="str">
        <f t="shared" si="25"/>
        <v/>
      </c>
      <c r="C558" s="78">
        <v>554</v>
      </c>
      <c r="D558" s="102"/>
      <c r="E558" s="103"/>
      <c r="F558" s="102"/>
      <c r="G558" s="104"/>
      <c r="H558" s="105" t="str">
        <f t="shared" ca="1" si="27"/>
        <v/>
      </c>
      <c r="I558" s="102"/>
      <c r="J558" s="102"/>
      <c r="K558" s="102"/>
      <c r="L558" s="102"/>
      <c r="M558" s="102"/>
      <c r="N558" s="102"/>
      <c r="O558" s="102"/>
      <c r="P558" s="102"/>
      <c r="Q558" s="102"/>
      <c r="R558" s="102"/>
      <c r="S558" s="102"/>
      <c r="T558" s="106"/>
      <c r="U558" s="3" t="str">
        <f t="shared" si="26"/>
        <v>0/1</v>
      </c>
    </row>
    <row r="559" spans="1:21" ht="30" customHeight="1" x14ac:dyDescent="0.3">
      <c r="A559" s="3" t="str">
        <f>B559&amp;"--"&amp;COUNTIF($B$5:B559,B559)</f>
        <v>--522</v>
      </c>
      <c r="B559" s="3" t="str">
        <f t="shared" si="25"/>
        <v/>
      </c>
      <c r="C559" s="78">
        <v>555</v>
      </c>
      <c r="D559" s="102"/>
      <c r="E559" s="103"/>
      <c r="F559" s="102"/>
      <c r="G559" s="104"/>
      <c r="H559" s="105" t="str">
        <f t="shared" ca="1" si="27"/>
        <v/>
      </c>
      <c r="I559" s="102"/>
      <c r="J559" s="102"/>
      <c r="K559" s="102"/>
      <c r="L559" s="102"/>
      <c r="M559" s="102"/>
      <c r="N559" s="102"/>
      <c r="O559" s="102"/>
      <c r="P559" s="102"/>
      <c r="Q559" s="102"/>
      <c r="R559" s="102"/>
      <c r="S559" s="102"/>
      <c r="T559" s="106"/>
      <c r="U559" s="3" t="str">
        <f t="shared" si="26"/>
        <v>0/1</v>
      </c>
    </row>
    <row r="560" spans="1:21" ht="30" customHeight="1" x14ac:dyDescent="0.3">
      <c r="A560" s="3" t="str">
        <f>B560&amp;"--"&amp;COUNTIF($B$5:B560,B560)</f>
        <v>--523</v>
      </c>
      <c r="B560" s="3" t="str">
        <f t="shared" si="25"/>
        <v/>
      </c>
      <c r="C560" s="78">
        <v>556</v>
      </c>
      <c r="D560" s="102"/>
      <c r="E560" s="103"/>
      <c r="F560" s="102"/>
      <c r="G560" s="104"/>
      <c r="H560" s="105" t="str">
        <f t="shared" ca="1" si="27"/>
        <v/>
      </c>
      <c r="I560" s="102"/>
      <c r="J560" s="102"/>
      <c r="K560" s="102"/>
      <c r="L560" s="102"/>
      <c r="M560" s="102"/>
      <c r="N560" s="102"/>
      <c r="O560" s="102"/>
      <c r="P560" s="102"/>
      <c r="Q560" s="102"/>
      <c r="R560" s="102"/>
      <c r="S560" s="102"/>
      <c r="T560" s="106"/>
      <c r="U560" s="3" t="str">
        <f t="shared" si="26"/>
        <v>0/1</v>
      </c>
    </row>
    <row r="561" spans="1:21" ht="30" customHeight="1" x14ac:dyDescent="0.3">
      <c r="A561" s="3" t="str">
        <f>B561&amp;"--"&amp;COUNTIF($B$5:B561,B561)</f>
        <v>--524</v>
      </c>
      <c r="B561" s="3" t="str">
        <f t="shared" si="25"/>
        <v/>
      </c>
      <c r="C561" s="78">
        <v>557</v>
      </c>
      <c r="D561" s="102"/>
      <c r="E561" s="103"/>
      <c r="F561" s="102"/>
      <c r="G561" s="104"/>
      <c r="H561" s="105" t="str">
        <f t="shared" ca="1" si="27"/>
        <v/>
      </c>
      <c r="I561" s="102"/>
      <c r="J561" s="102"/>
      <c r="K561" s="102"/>
      <c r="L561" s="102"/>
      <c r="M561" s="102"/>
      <c r="N561" s="102"/>
      <c r="O561" s="102"/>
      <c r="P561" s="102"/>
      <c r="Q561" s="102"/>
      <c r="R561" s="102"/>
      <c r="S561" s="102"/>
      <c r="T561" s="106"/>
      <c r="U561" s="3" t="str">
        <f t="shared" si="26"/>
        <v>0/1</v>
      </c>
    </row>
    <row r="562" spans="1:21" ht="30" customHeight="1" x14ac:dyDescent="0.3">
      <c r="A562" s="3" t="str">
        <f>B562&amp;"--"&amp;COUNTIF($B$5:B562,B562)</f>
        <v>--525</v>
      </c>
      <c r="B562" s="3" t="str">
        <f t="shared" si="25"/>
        <v/>
      </c>
      <c r="C562" s="78">
        <v>558</v>
      </c>
      <c r="D562" s="102"/>
      <c r="E562" s="103"/>
      <c r="F562" s="102"/>
      <c r="G562" s="104"/>
      <c r="H562" s="105" t="str">
        <f t="shared" ca="1" si="27"/>
        <v/>
      </c>
      <c r="I562" s="102"/>
      <c r="J562" s="102"/>
      <c r="K562" s="102"/>
      <c r="L562" s="102"/>
      <c r="M562" s="102"/>
      <c r="N562" s="102"/>
      <c r="O562" s="102"/>
      <c r="P562" s="102"/>
      <c r="Q562" s="102"/>
      <c r="R562" s="102"/>
      <c r="S562" s="102"/>
      <c r="T562" s="106"/>
      <c r="U562" s="3" t="str">
        <f t="shared" si="26"/>
        <v>0/1</v>
      </c>
    </row>
    <row r="563" spans="1:21" ht="30" customHeight="1" x14ac:dyDescent="0.3">
      <c r="A563" s="3" t="str">
        <f>B563&amp;"--"&amp;COUNTIF($B$5:B563,B563)</f>
        <v>--526</v>
      </c>
      <c r="B563" s="3" t="str">
        <f t="shared" si="25"/>
        <v/>
      </c>
      <c r="C563" s="78">
        <v>559</v>
      </c>
      <c r="D563" s="102"/>
      <c r="E563" s="103"/>
      <c r="F563" s="102"/>
      <c r="G563" s="104"/>
      <c r="H563" s="105" t="str">
        <f t="shared" ca="1" si="27"/>
        <v/>
      </c>
      <c r="I563" s="102"/>
      <c r="J563" s="102"/>
      <c r="K563" s="102"/>
      <c r="L563" s="102"/>
      <c r="M563" s="102"/>
      <c r="N563" s="102"/>
      <c r="O563" s="102"/>
      <c r="P563" s="102"/>
      <c r="Q563" s="102"/>
      <c r="R563" s="102"/>
      <c r="S563" s="102"/>
      <c r="T563" s="106"/>
      <c r="U563" s="3" t="str">
        <f t="shared" si="26"/>
        <v>0/1</v>
      </c>
    </row>
    <row r="564" spans="1:21" ht="30" customHeight="1" x14ac:dyDescent="0.3">
      <c r="A564" s="3" t="str">
        <f>B564&amp;"--"&amp;COUNTIF($B$5:B564,B564)</f>
        <v>--527</v>
      </c>
      <c r="B564" s="3" t="str">
        <f t="shared" si="25"/>
        <v/>
      </c>
      <c r="C564" s="78">
        <v>560</v>
      </c>
      <c r="D564" s="102"/>
      <c r="E564" s="103"/>
      <c r="F564" s="102"/>
      <c r="G564" s="104"/>
      <c r="H564" s="105" t="str">
        <f t="shared" ca="1" si="27"/>
        <v/>
      </c>
      <c r="I564" s="102"/>
      <c r="J564" s="102"/>
      <c r="K564" s="102"/>
      <c r="L564" s="102"/>
      <c r="M564" s="102"/>
      <c r="N564" s="102"/>
      <c r="O564" s="102"/>
      <c r="P564" s="102"/>
      <c r="Q564" s="102"/>
      <c r="R564" s="102"/>
      <c r="S564" s="102"/>
      <c r="T564" s="106"/>
      <c r="U564" s="3" t="str">
        <f t="shared" si="26"/>
        <v>0/1</v>
      </c>
    </row>
    <row r="565" spans="1:21" ht="30" customHeight="1" x14ac:dyDescent="0.3">
      <c r="A565" s="3" t="str">
        <f>B565&amp;"--"&amp;COUNTIF($B$5:B565,B565)</f>
        <v>--528</v>
      </c>
      <c r="B565" s="3" t="str">
        <f t="shared" si="25"/>
        <v/>
      </c>
      <c r="C565" s="78">
        <v>561</v>
      </c>
      <c r="D565" s="102"/>
      <c r="E565" s="103"/>
      <c r="F565" s="102"/>
      <c r="G565" s="104"/>
      <c r="H565" s="105" t="str">
        <f t="shared" ca="1" si="27"/>
        <v/>
      </c>
      <c r="I565" s="102"/>
      <c r="J565" s="102"/>
      <c r="K565" s="102"/>
      <c r="L565" s="102"/>
      <c r="M565" s="102"/>
      <c r="N565" s="102"/>
      <c r="O565" s="102"/>
      <c r="P565" s="102"/>
      <c r="Q565" s="102"/>
      <c r="R565" s="102"/>
      <c r="S565" s="102"/>
      <c r="T565" s="106"/>
      <c r="U565" s="3" t="str">
        <f t="shared" si="26"/>
        <v>0/1</v>
      </c>
    </row>
    <row r="566" spans="1:21" ht="30" customHeight="1" x14ac:dyDescent="0.3">
      <c r="A566" s="3" t="str">
        <f>B566&amp;"--"&amp;COUNTIF($B$5:B566,B566)</f>
        <v>--529</v>
      </c>
      <c r="B566" s="3" t="str">
        <f t="shared" si="25"/>
        <v/>
      </c>
      <c r="C566" s="78">
        <v>562</v>
      </c>
      <c r="D566" s="102"/>
      <c r="E566" s="103"/>
      <c r="F566" s="102"/>
      <c r="G566" s="104"/>
      <c r="H566" s="105" t="str">
        <f t="shared" ca="1" si="27"/>
        <v/>
      </c>
      <c r="I566" s="102"/>
      <c r="J566" s="102"/>
      <c r="K566" s="102"/>
      <c r="L566" s="102"/>
      <c r="M566" s="102"/>
      <c r="N566" s="102"/>
      <c r="O566" s="102"/>
      <c r="P566" s="102"/>
      <c r="Q566" s="102"/>
      <c r="R566" s="102"/>
      <c r="S566" s="102"/>
      <c r="T566" s="106"/>
      <c r="U566" s="3" t="str">
        <f t="shared" si="26"/>
        <v>0/1</v>
      </c>
    </row>
    <row r="567" spans="1:21" ht="30" customHeight="1" x14ac:dyDescent="0.3">
      <c r="A567" s="3" t="str">
        <f>B567&amp;"--"&amp;COUNTIF($B$5:B567,B567)</f>
        <v>--530</v>
      </c>
      <c r="B567" s="3" t="str">
        <f t="shared" si="25"/>
        <v/>
      </c>
      <c r="C567" s="78">
        <v>563</v>
      </c>
      <c r="D567" s="102"/>
      <c r="E567" s="103"/>
      <c r="F567" s="102"/>
      <c r="G567" s="104"/>
      <c r="H567" s="105" t="str">
        <f t="shared" ca="1" si="27"/>
        <v/>
      </c>
      <c r="I567" s="102"/>
      <c r="J567" s="102"/>
      <c r="K567" s="102"/>
      <c r="L567" s="102"/>
      <c r="M567" s="102"/>
      <c r="N567" s="102"/>
      <c r="O567" s="102"/>
      <c r="P567" s="102"/>
      <c r="Q567" s="102"/>
      <c r="R567" s="102"/>
      <c r="S567" s="102"/>
      <c r="T567" s="106"/>
      <c r="U567" s="3" t="str">
        <f t="shared" si="26"/>
        <v>0/1</v>
      </c>
    </row>
    <row r="568" spans="1:21" ht="30" customHeight="1" x14ac:dyDescent="0.3">
      <c r="A568" s="3" t="str">
        <f>B568&amp;"--"&amp;COUNTIF($B$5:B568,B568)</f>
        <v>--531</v>
      </c>
      <c r="B568" s="3" t="str">
        <f t="shared" si="25"/>
        <v/>
      </c>
      <c r="C568" s="78">
        <v>564</v>
      </c>
      <c r="D568" s="102"/>
      <c r="E568" s="103"/>
      <c r="F568" s="102"/>
      <c r="G568" s="104"/>
      <c r="H568" s="105" t="str">
        <f t="shared" ca="1" si="27"/>
        <v/>
      </c>
      <c r="I568" s="102"/>
      <c r="J568" s="102"/>
      <c r="K568" s="102"/>
      <c r="L568" s="102"/>
      <c r="M568" s="102"/>
      <c r="N568" s="102"/>
      <c r="O568" s="102"/>
      <c r="P568" s="102"/>
      <c r="Q568" s="102"/>
      <c r="R568" s="102"/>
      <c r="S568" s="102"/>
      <c r="T568" s="106"/>
      <c r="U568" s="3" t="str">
        <f t="shared" si="26"/>
        <v>0/1</v>
      </c>
    </row>
    <row r="569" spans="1:21" ht="30" customHeight="1" x14ac:dyDescent="0.3">
      <c r="A569" s="3" t="str">
        <f>B569&amp;"--"&amp;COUNTIF($B$5:B569,B569)</f>
        <v>--532</v>
      </c>
      <c r="B569" s="3" t="str">
        <f t="shared" si="25"/>
        <v/>
      </c>
      <c r="C569" s="78">
        <v>565</v>
      </c>
      <c r="D569" s="102"/>
      <c r="E569" s="103"/>
      <c r="F569" s="102"/>
      <c r="G569" s="104"/>
      <c r="H569" s="105" t="str">
        <f t="shared" ca="1" si="27"/>
        <v/>
      </c>
      <c r="I569" s="102"/>
      <c r="J569" s="102"/>
      <c r="K569" s="102"/>
      <c r="L569" s="102"/>
      <c r="M569" s="102"/>
      <c r="N569" s="102"/>
      <c r="O569" s="102"/>
      <c r="P569" s="102"/>
      <c r="Q569" s="102"/>
      <c r="R569" s="102"/>
      <c r="S569" s="102"/>
      <c r="T569" s="106"/>
      <c r="U569" s="3" t="str">
        <f t="shared" si="26"/>
        <v>0/1</v>
      </c>
    </row>
    <row r="570" spans="1:21" ht="30" customHeight="1" x14ac:dyDescent="0.3">
      <c r="A570" s="3" t="str">
        <f>B570&amp;"--"&amp;COUNTIF($B$5:B570,B570)</f>
        <v>--533</v>
      </c>
      <c r="B570" s="3" t="str">
        <f t="shared" si="25"/>
        <v/>
      </c>
      <c r="C570" s="78">
        <v>566</v>
      </c>
      <c r="D570" s="102"/>
      <c r="E570" s="103"/>
      <c r="F570" s="102"/>
      <c r="G570" s="104"/>
      <c r="H570" s="105" t="str">
        <f t="shared" ca="1" si="27"/>
        <v/>
      </c>
      <c r="I570" s="102"/>
      <c r="J570" s="102"/>
      <c r="K570" s="102"/>
      <c r="L570" s="102"/>
      <c r="M570" s="102"/>
      <c r="N570" s="102"/>
      <c r="O570" s="102"/>
      <c r="P570" s="102"/>
      <c r="Q570" s="102"/>
      <c r="R570" s="102"/>
      <c r="S570" s="102"/>
      <c r="T570" s="106"/>
      <c r="U570" s="3" t="str">
        <f t="shared" si="26"/>
        <v>0/1</v>
      </c>
    </row>
    <row r="571" spans="1:21" ht="30" customHeight="1" x14ac:dyDescent="0.3">
      <c r="A571" s="3" t="str">
        <f>B571&amp;"--"&amp;COUNTIF($B$5:B571,B571)</f>
        <v>--534</v>
      </c>
      <c r="B571" s="3" t="str">
        <f t="shared" si="25"/>
        <v/>
      </c>
      <c r="C571" s="78">
        <v>567</v>
      </c>
      <c r="D571" s="102"/>
      <c r="E571" s="103"/>
      <c r="F571" s="102"/>
      <c r="G571" s="104"/>
      <c r="H571" s="105" t="str">
        <f t="shared" ca="1" si="27"/>
        <v/>
      </c>
      <c r="I571" s="102"/>
      <c r="J571" s="102"/>
      <c r="K571" s="102"/>
      <c r="L571" s="102"/>
      <c r="M571" s="102"/>
      <c r="N571" s="102"/>
      <c r="O571" s="102"/>
      <c r="P571" s="102"/>
      <c r="Q571" s="102"/>
      <c r="R571" s="102"/>
      <c r="S571" s="102"/>
      <c r="T571" s="106"/>
      <c r="U571" s="3" t="str">
        <f t="shared" si="26"/>
        <v>0/1</v>
      </c>
    </row>
    <row r="572" spans="1:21" ht="30" customHeight="1" x14ac:dyDescent="0.3">
      <c r="A572" s="3" t="str">
        <f>B572&amp;"--"&amp;COUNTIF($B$5:B572,B572)</f>
        <v>--535</v>
      </c>
      <c r="B572" s="3" t="str">
        <f t="shared" si="25"/>
        <v/>
      </c>
      <c r="C572" s="78">
        <v>568</v>
      </c>
      <c r="D572" s="102"/>
      <c r="E572" s="103"/>
      <c r="F572" s="102"/>
      <c r="G572" s="104"/>
      <c r="H572" s="105" t="str">
        <f t="shared" ca="1" si="27"/>
        <v/>
      </c>
      <c r="I572" s="102"/>
      <c r="J572" s="102"/>
      <c r="K572" s="102"/>
      <c r="L572" s="102"/>
      <c r="M572" s="102"/>
      <c r="N572" s="102"/>
      <c r="O572" s="102"/>
      <c r="P572" s="102"/>
      <c r="Q572" s="102"/>
      <c r="R572" s="102"/>
      <c r="S572" s="102"/>
      <c r="T572" s="106"/>
      <c r="U572" s="3" t="str">
        <f t="shared" si="26"/>
        <v>0/1</v>
      </c>
    </row>
    <row r="573" spans="1:21" ht="30" customHeight="1" x14ac:dyDescent="0.3">
      <c r="A573" s="3" t="str">
        <f>B573&amp;"--"&amp;COUNTIF($B$5:B573,B573)</f>
        <v>--536</v>
      </c>
      <c r="B573" s="3" t="str">
        <f t="shared" si="25"/>
        <v/>
      </c>
      <c r="C573" s="78">
        <v>569</v>
      </c>
      <c r="D573" s="102"/>
      <c r="E573" s="103"/>
      <c r="F573" s="102"/>
      <c r="G573" s="104"/>
      <c r="H573" s="105" t="str">
        <f t="shared" ca="1" si="27"/>
        <v/>
      </c>
      <c r="I573" s="102"/>
      <c r="J573" s="102"/>
      <c r="K573" s="102"/>
      <c r="L573" s="102"/>
      <c r="M573" s="102"/>
      <c r="N573" s="102"/>
      <c r="O573" s="102"/>
      <c r="P573" s="102"/>
      <c r="Q573" s="102"/>
      <c r="R573" s="102"/>
      <c r="S573" s="102"/>
      <c r="T573" s="106"/>
      <c r="U573" s="3" t="str">
        <f t="shared" si="26"/>
        <v>0/1</v>
      </c>
    </row>
    <row r="574" spans="1:21" ht="30" customHeight="1" x14ac:dyDescent="0.3">
      <c r="A574" s="3" t="str">
        <f>B574&amp;"--"&amp;COUNTIF($B$5:B574,B574)</f>
        <v>--537</v>
      </c>
      <c r="B574" s="3" t="str">
        <f t="shared" si="25"/>
        <v/>
      </c>
      <c r="C574" s="78">
        <v>570</v>
      </c>
      <c r="D574" s="102"/>
      <c r="E574" s="103"/>
      <c r="F574" s="102"/>
      <c r="G574" s="104"/>
      <c r="H574" s="105" t="str">
        <f t="shared" ca="1" si="27"/>
        <v/>
      </c>
      <c r="I574" s="102"/>
      <c r="J574" s="102"/>
      <c r="K574" s="102"/>
      <c r="L574" s="102"/>
      <c r="M574" s="102"/>
      <c r="N574" s="102"/>
      <c r="O574" s="102"/>
      <c r="P574" s="102"/>
      <c r="Q574" s="102"/>
      <c r="R574" s="102"/>
      <c r="S574" s="102"/>
      <c r="T574" s="106"/>
      <c r="U574" s="3" t="str">
        <f t="shared" si="26"/>
        <v>0/1</v>
      </c>
    </row>
    <row r="575" spans="1:21" ht="30" customHeight="1" x14ac:dyDescent="0.3">
      <c r="A575" s="3" t="str">
        <f>B575&amp;"--"&amp;COUNTIF($B$5:B575,B575)</f>
        <v>--538</v>
      </c>
      <c r="B575" s="3" t="str">
        <f t="shared" si="25"/>
        <v/>
      </c>
      <c r="C575" s="78">
        <v>571</v>
      </c>
      <c r="D575" s="102"/>
      <c r="E575" s="103"/>
      <c r="F575" s="102"/>
      <c r="G575" s="104"/>
      <c r="H575" s="105" t="str">
        <f t="shared" ca="1" si="27"/>
        <v/>
      </c>
      <c r="I575" s="102"/>
      <c r="J575" s="102"/>
      <c r="K575" s="102"/>
      <c r="L575" s="102"/>
      <c r="M575" s="102"/>
      <c r="N575" s="102"/>
      <c r="O575" s="102"/>
      <c r="P575" s="102"/>
      <c r="Q575" s="102"/>
      <c r="R575" s="102"/>
      <c r="S575" s="102"/>
      <c r="T575" s="106"/>
      <c r="U575" s="3" t="str">
        <f t="shared" si="26"/>
        <v>0/1</v>
      </c>
    </row>
    <row r="576" spans="1:21" ht="30" customHeight="1" x14ac:dyDescent="0.3">
      <c r="A576" s="3" t="str">
        <f>B576&amp;"--"&amp;COUNTIF($B$5:B576,B576)</f>
        <v>--539</v>
      </c>
      <c r="B576" s="3" t="str">
        <f t="shared" si="25"/>
        <v/>
      </c>
      <c r="C576" s="78">
        <v>572</v>
      </c>
      <c r="D576" s="102"/>
      <c r="E576" s="103"/>
      <c r="F576" s="102"/>
      <c r="G576" s="104"/>
      <c r="H576" s="105" t="str">
        <f t="shared" ca="1" si="27"/>
        <v/>
      </c>
      <c r="I576" s="102"/>
      <c r="J576" s="102"/>
      <c r="K576" s="102"/>
      <c r="L576" s="102"/>
      <c r="M576" s="102"/>
      <c r="N576" s="102"/>
      <c r="O576" s="102"/>
      <c r="P576" s="102"/>
      <c r="Q576" s="102"/>
      <c r="R576" s="102"/>
      <c r="S576" s="102"/>
      <c r="T576" s="106"/>
      <c r="U576" s="3" t="str">
        <f t="shared" si="26"/>
        <v>0/1</v>
      </c>
    </row>
    <row r="577" spans="1:21" ht="30" customHeight="1" x14ac:dyDescent="0.3">
      <c r="A577" s="3" t="str">
        <f>B577&amp;"--"&amp;COUNTIF($B$5:B577,B577)</f>
        <v>--540</v>
      </c>
      <c r="B577" s="3" t="str">
        <f t="shared" si="25"/>
        <v/>
      </c>
      <c r="C577" s="78">
        <v>573</v>
      </c>
      <c r="D577" s="102"/>
      <c r="E577" s="103"/>
      <c r="F577" s="102"/>
      <c r="G577" s="104"/>
      <c r="H577" s="105" t="str">
        <f t="shared" ca="1" si="27"/>
        <v/>
      </c>
      <c r="I577" s="102"/>
      <c r="J577" s="102"/>
      <c r="K577" s="102"/>
      <c r="L577" s="102"/>
      <c r="M577" s="102"/>
      <c r="N577" s="102"/>
      <c r="O577" s="102"/>
      <c r="P577" s="102"/>
      <c r="Q577" s="102"/>
      <c r="R577" s="102"/>
      <c r="S577" s="102"/>
      <c r="T577" s="106"/>
      <c r="U577" s="3" t="str">
        <f t="shared" si="26"/>
        <v>0/1</v>
      </c>
    </row>
    <row r="578" spans="1:21" ht="30" customHeight="1" x14ac:dyDescent="0.3">
      <c r="A578" s="3" t="str">
        <f>B578&amp;"--"&amp;COUNTIF($B$5:B578,B578)</f>
        <v>--541</v>
      </c>
      <c r="B578" s="3" t="str">
        <f t="shared" si="25"/>
        <v/>
      </c>
      <c r="C578" s="78">
        <v>574</v>
      </c>
      <c r="D578" s="102"/>
      <c r="E578" s="103"/>
      <c r="F578" s="102"/>
      <c r="G578" s="104"/>
      <c r="H578" s="105" t="str">
        <f t="shared" ca="1" si="27"/>
        <v/>
      </c>
      <c r="I578" s="102"/>
      <c r="J578" s="102"/>
      <c r="K578" s="102"/>
      <c r="L578" s="102"/>
      <c r="M578" s="102"/>
      <c r="N578" s="102"/>
      <c r="O578" s="102"/>
      <c r="P578" s="102"/>
      <c r="Q578" s="102"/>
      <c r="R578" s="102"/>
      <c r="S578" s="102"/>
      <c r="T578" s="106"/>
      <c r="U578" s="3" t="str">
        <f t="shared" si="26"/>
        <v>0/1</v>
      </c>
    </row>
    <row r="579" spans="1:21" ht="30" customHeight="1" x14ac:dyDescent="0.3">
      <c r="A579" s="3" t="str">
        <f>B579&amp;"--"&amp;COUNTIF($B$5:B579,B579)</f>
        <v>--542</v>
      </c>
      <c r="B579" s="3" t="str">
        <f t="shared" si="25"/>
        <v/>
      </c>
      <c r="C579" s="78">
        <v>575</v>
      </c>
      <c r="D579" s="102"/>
      <c r="E579" s="103"/>
      <c r="F579" s="102"/>
      <c r="G579" s="104"/>
      <c r="H579" s="105" t="str">
        <f t="shared" ca="1" si="27"/>
        <v/>
      </c>
      <c r="I579" s="102"/>
      <c r="J579" s="102"/>
      <c r="K579" s="102"/>
      <c r="L579" s="102"/>
      <c r="M579" s="102"/>
      <c r="N579" s="102"/>
      <c r="O579" s="102"/>
      <c r="P579" s="102"/>
      <c r="Q579" s="102"/>
      <c r="R579" s="102"/>
      <c r="S579" s="102"/>
      <c r="T579" s="106"/>
      <c r="U579" s="3" t="str">
        <f t="shared" si="26"/>
        <v>0/1</v>
      </c>
    </row>
    <row r="580" spans="1:21" ht="30" customHeight="1" x14ac:dyDescent="0.3">
      <c r="A580" s="3" t="str">
        <f>B580&amp;"--"&amp;COUNTIF($B$5:B580,B580)</f>
        <v>--543</v>
      </c>
      <c r="B580" s="3" t="str">
        <f t="shared" si="25"/>
        <v/>
      </c>
      <c r="C580" s="78">
        <v>576</v>
      </c>
      <c r="D580" s="102"/>
      <c r="E580" s="103"/>
      <c r="F580" s="102"/>
      <c r="G580" s="104"/>
      <c r="H580" s="105" t="str">
        <f t="shared" ca="1" si="27"/>
        <v/>
      </c>
      <c r="I580" s="102"/>
      <c r="J580" s="102"/>
      <c r="K580" s="102"/>
      <c r="L580" s="102"/>
      <c r="M580" s="102"/>
      <c r="N580" s="102"/>
      <c r="O580" s="102"/>
      <c r="P580" s="102"/>
      <c r="Q580" s="102"/>
      <c r="R580" s="102"/>
      <c r="S580" s="102"/>
      <c r="T580" s="106"/>
      <c r="U580" s="3" t="str">
        <f t="shared" si="26"/>
        <v>0/1</v>
      </c>
    </row>
    <row r="581" spans="1:21" ht="30" customHeight="1" x14ac:dyDescent="0.3">
      <c r="A581" s="3" t="str">
        <f>B581&amp;"--"&amp;COUNTIF($B$5:B581,B581)</f>
        <v>--544</v>
      </c>
      <c r="B581" s="3" t="str">
        <f t="shared" ref="B581:B644" si="28">IF(G581&lt;&gt;"",MONTH(G581),"")</f>
        <v/>
      </c>
      <c r="C581" s="78">
        <v>577</v>
      </c>
      <c r="D581" s="102"/>
      <c r="E581" s="103"/>
      <c r="F581" s="102"/>
      <c r="G581" s="104"/>
      <c r="H581" s="105" t="str">
        <f t="shared" ca="1" si="27"/>
        <v/>
      </c>
      <c r="I581" s="102"/>
      <c r="J581" s="102"/>
      <c r="K581" s="102"/>
      <c r="L581" s="102"/>
      <c r="M581" s="102"/>
      <c r="N581" s="102"/>
      <c r="O581" s="102"/>
      <c r="P581" s="102"/>
      <c r="Q581" s="102"/>
      <c r="R581" s="102"/>
      <c r="S581" s="102"/>
      <c r="T581" s="106"/>
      <c r="U581" s="3" t="str">
        <f t="shared" ref="U581:U644" si="29">DAY(G581)&amp;"/"&amp;MONTH(G581)</f>
        <v>0/1</v>
      </c>
    </row>
    <row r="582" spans="1:21" ht="30" customHeight="1" x14ac:dyDescent="0.3">
      <c r="A582" s="3" t="str">
        <f>B582&amp;"--"&amp;COUNTIF($B$5:B582,B582)</f>
        <v>--545</v>
      </c>
      <c r="B582" s="3" t="str">
        <f t="shared" si="28"/>
        <v/>
      </c>
      <c r="C582" s="78">
        <v>578</v>
      </c>
      <c r="D582" s="102"/>
      <c r="E582" s="103"/>
      <c r="F582" s="102"/>
      <c r="G582" s="104"/>
      <c r="H582" s="105" t="str">
        <f t="shared" ca="1" si="27"/>
        <v/>
      </c>
      <c r="I582" s="102"/>
      <c r="J582" s="102"/>
      <c r="K582" s="102"/>
      <c r="L582" s="102"/>
      <c r="M582" s="102"/>
      <c r="N582" s="102"/>
      <c r="O582" s="102"/>
      <c r="P582" s="102"/>
      <c r="Q582" s="102"/>
      <c r="R582" s="102"/>
      <c r="S582" s="102"/>
      <c r="T582" s="106"/>
      <c r="U582" s="3" t="str">
        <f t="shared" si="29"/>
        <v>0/1</v>
      </c>
    </row>
    <row r="583" spans="1:21" ht="30" customHeight="1" x14ac:dyDescent="0.3">
      <c r="A583" s="3" t="str">
        <f>B583&amp;"--"&amp;COUNTIF($B$5:B583,B583)</f>
        <v>--546</v>
      </c>
      <c r="B583" s="3" t="str">
        <f t="shared" si="28"/>
        <v/>
      </c>
      <c r="C583" s="78">
        <v>579</v>
      </c>
      <c r="D583" s="102"/>
      <c r="E583" s="103"/>
      <c r="F583" s="102"/>
      <c r="G583" s="104"/>
      <c r="H583" s="105" t="str">
        <f t="shared" ca="1" si="27"/>
        <v/>
      </c>
      <c r="I583" s="102"/>
      <c r="J583" s="102"/>
      <c r="K583" s="102"/>
      <c r="L583" s="102"/>
      <c r="M583" s="102"/>
      <c r="N583" s="102"/>
      <c r="O583" s="102"/>
      <c r="P583" s="102"/>
      <c r="Q583" s="102"/>
      <c r="R583" s="102"/>
      <c r="S583" s="102"/>
      <c r="T583" s="106"/>
      <c r="U583" s="3" t="str">
        <f t="shared" si="29"/>
        <v>0/1</v>
      </c>
    </row>
    <row r="584" spans="1:21" ht="30" customHeight="1" x14ac:dyDescent="0.3">
      <c r="A584" s="3" t="str">
        <f>B584&amp;"--"&amp;COUNTIF($B$5:B584,B584)</f>
        <v>--547</v>
      </c>
      <c r="B584" s="3" t="str">
        <f t="shared" si="28"/>
        <v/>
      </c>
      <c r="C584" s="78">
        <v>580</v>
      </c>
      <c r="D584" s="102"/>
      <c r="E584" s="103"/>
      <c r="F584" s="102"/>
      <c r="G584" s="104"/>
      <c r="H584" s="105" t="str">
        <f t="shared" ca="1" si="27"/>
        <v/>
      </c>
      <c r="I584" s="102"/>
      <c r="J584" s="102"/>
      <c r="K584" s="102"/>
      <c r="L584" s="102"/>
      <c r="M584" s="102"/>
      <c r="N584" s="102"/>
      <c r="O584" s="102"/>
      <c r="P584" s="102"/>
      <c r="Q584" s="102"/>
      <c r="R584" s="102"/>
      <c r="S584" s="102"/>
      <c r="T584" s="106"/>
      <c r="U584" s="3" t="str">
        <f t="shared" si="29"/>
        <v>0/1</v>
      </c>
    </row>
    <row r="585" spans="1:21" ht="30" customHeight="1" x14ac:dyDescent="0.3">
      <c r="A585" s="3" t="str">
        <f>B585&amp;"--"&amp;COUNTIF($B$5:B585,B585)</f>
        <v>--548</v>
      </c>
      <c r="B585" s="3" t="str">
        <f t="shared" si="28"/>
        <v/>
      </c>
      <c r="C585" s="78">
        <v>581</v>
      </c>
      <c r="D585" s="102"/>
      <c r="E585" s="103"/>
      <c r="F585" s="102"/>
      <c r="G585" s="104"/>
      <c r="H585" s="105" t="str">
        <f t="shared" ca="1" si="27"/>
        <v/>
      </c>
      <c r="I585" s="102"/>
      <c r="J585" s="102"/>
      <c r="K585" s="102"/>
      <c r="L585" s="102"/>
      <c r="M585" s="102"/>
      <c r="N585" s="102"/>
      <c r="O585" s="102"/>
      <c r="P585" s="102"/>
      <c r="Q585" s="102"/>
      <c r="R585" s="102"/>
      <c r="S585" s="102"/>
      <c r="T585" s="106"/>
      <c r="U585" s="3" t="str">
        <f t="shared" si="29"/>
        <v>0/1</v>
      </c>
    </row>
    <row r="586" spans="1:21" ht="30" customHeight="1" x14ac:dyDescent="0.3">
      <c r="A586" s="3" t="str">
        <f>B586&amp;"--"&amp;COUNTIF($B$5:B586,B586)</f>
        <v>--549</v>
      </c>
      <c r="B586" s="3" t="str">
        <f t="shared" si="28"/>
        <v/>
      </c>
      <c r="C586" s="78">
        <v>582</v>
      </c>
      <c r="D586" s="102"/>
      <c r="E586" s="103"/>
      <c r="F586" s="102"/>
      <c r="G586" s="104"/>
      <c r="H586" s="105" t="str">
        <f t="shared" ca="1" si="27"/>
        <v/>
      </c>
      <c r="I586" s="102"/>
      <c r="J586" s="102"/>
      <c r="K586" s="102"/>
      <c r="L586" s="102"/>
      <c r="M586" s="102"/>
      <c r="N586" s="102"/>
      <c r="O586" s="102"/>
      <c r="P586" s="102"/>
      <c r="Q586" s="102"/>
      <c r="R586" s="102"/>
      <c r="S586" s="102"/>
      <c r="T586" s="106"/>
      <c r="U586" s="3" t="str">
        <f t="shared" si="29"/>
        <v>0/1</v>
      </c>
    </row>
    <row r="587" spans="1:21" ht="30" customHeight="1" x14ac:dyDescent="0.3">
      <c r="A587" s="3" t="str">
        <f>B587&amp;"--"&amp;COUNTIF($B$5:B587,B587)</f>
        <v>--550</v>
      </c>
      <c r="B587" s="3" t="str">
        <f t="shared" si="28"/>
        <v/>
      </c>
      <c r="C587" s="78">
        <v>583</v>
      </c>
      <c r="D587" s="102"/>
      <c r="E587" s="103"/>
      <c r="F587" s="102"/>
      <c r="G587" s="104"/>
      <c r="H587" s="105" t="str">
        <f t="shared" ca="1" si="27"/>
        <v/>
      </c>
      <c r="I587" s="102"/>
      <c r="J587" s="102"/>
      <c r="K587" s="102"/>
      <c r="L587" s="102"/>
      <c r="M587" s="102"/>
      <c r="N587" s="102"/>
      <c r="O587" s="102"/>
      <c r="P587" s="102"/>
      <c r="Q587" s="102"/>
      <c r="R587" s="102"/>
      <c r="S587" s="102"/>
      <c r="T587" s="106"/>
      <c r="U587" s="3" t="str">
        <f t="shared" si="29"/>
        <v>0/1</v>
      </c>
    </row>
    <row r="588" spans="1:21" ht="30" customHeight="1" x14ac:dyDescent="0.3">
      <c r="A588" s="3" t="str">
        <f>B588&amp;"--"&amp;COUNTIF($B$5:B588,B588)</f>
        <v>--551</v>
      </c>
      <c r="B588" s="3" t="str">
        <f t="shared" si="28"/>
        <v/>
      </c>
      <c r="C588" s="78">
        <v>584</v>
      </c>
      <c r="D588" s="102"/>
      <c r="E588" s="103"/>
      <c r="F588" s="102"/>
      <c r="G588" s="104"/>
      <c r="H588" s="105" t="str">
        <f t="shared" ca="1" si="27"/>
        <v/>
      </c>
      <c r="I588" s="102"/>
      <c r="J588" s="102"/>
      <c r="K588" s="102"/>
      <c r="L588" s="102"/>
      <c r="M588" s="102"/>
      <c r="N588" s="102"/>
      <c r="O588" s="102"/>
      <c r="P588" s="102"/>
      <c r="Q588" s="102"/>
      <c r="R588" s="102"/>
      <c r="S588" s="102"/>
      <c r="T588" s="106"/>
      <c r="U588" s="3" t="str">
        <f t="shared" si="29"/>
        <v>0/1</v>
      </c>
    </row>
    <row r="589" spans="1:21" ht="30" customHeight="1" x14ac:dyDescent="0.3">
      <c r="A589" s="3" t="str">
        <f>B589&amp;"--"&amp;COUNTIF($B$5:B589,B589)</f>
        <v>--552</v>
      </c>
      <c r="B589" s="3" t="str">
        <f t="shared" si="28"/>
        <v/>
      </c>
      <c r="C589" s="78">
        <v>585</v>
      </c>
      <c r="D589" s="102"/>
      <c r="E589" s="103"/>
      <c r="F589" s="102"/>
      <c r="G589" s="104"/>
      <c r="H589" s="105" t="str">
        <f t="shared" ca="1" si="27"/>
        <v/>
      </c>
      <c r="I589" s="102"/>
      <c r="J589" s="102"/>
      <c r="K589" s="102"/>
      <c r="L589" s="102"/>
      <c r="M589" s="102"/>
      <c r="N589" s="102"/>
      <c r="O589" s="102"/>
      <c r="P589" s="102"/>
      <c r="Q589" s="102"/>
      <c r="R589" s="102"/>
      <c r="S589" s="102"/>
      <c r="T589" s="106"/>
      <c r="U589" s="3" t="str">
        <f t="shared" si="29"/>
        <v>0/1</v>
      </c>
    </row>
    <row r="590" spans="1:21" ht="30" customHeight="1" x14ac:dyDescent="0.3">
      <c r="A590" s="3" t="str">
        <f>B590&amp;"--"&amp;COUNTIF($B$5:B590,B590)</f>
        <v>--553</v>
      </c>
      <c r="B590" s="3" t="str">
        <f t="shared" si="28"/>
        <v/>
      </c>
      <c r="C590" s="78">
        <v>586</v>
      </c>
      <c r="D590" s="102"/>
      <c r="E590" s="103"/>
      <c r="F590" s="102"/>
      <c r="G590" s="104"/>
      <c r="H590" s="105" t="str">
        <f t="shared" ca="1" si="27"/>
        <v/>
      </c>
      <c r="I590" s="102"/>
      <c r="J590" s="102"/>
      <c r="K590" s="102"/>
      <c r="L590" s="102"/>
      <c r="M590" s="102"/>
      <c r="N590" s="102"/>
      <c r="O590" s="102"/>
      <c r="P590" s="102"/>
      <c r="Q590" s="102"/>
      <c r="R590" s="102"/>
      <c r="S590" s="102"/>
      <c r="T590" s="106"/>
      <c r="U590" s="3" t="str">
        <f t="shared" si="29"/>
        <v>0/1</v>
      </c>
    </row>
    <row r="591" spans="1:21" ht="30" customHeight="1" x14ac:dyDescent="0.3">
      <c r="A591" s="3" t="str">
        <f>B591&amp;"--"&amp;COUNTIF($B$5:B591,B591)</f>
        <v>--554</v>
      </c>
      <c r="B591" s="3" t="str">
        <f t="shared" si="28"/>
        <v/>
      </c>
      <c r="C591" s="78">
        <v>587</v>
      </c>
      <c r="D591" s="102"/>
      <c r="E591" s="103"/>
      <c r="F591" s="102"/>
      <c r="G591" s="104"/>
      <c r="H591" s="105" t="str">
        <f t="shared" ca="1" si="27"/>
        <v/>
      </c>
      <c r="I591" s="102"/>
      <c r="J591" s="102"/>
      <c r="K591" s="102"/>
      <c r="L591" s="102"/>
      <c r="M591" s="102"/>
      <c r="N591" s="102"/>
      <c r="O591" s="102"/>
      <c r="P591" s="102"/>
      <c r="Q591" s="102"/>
      <c r="R591" s="102"/>
      <c r="S591" s="102"/>
      <c r="T591" s="106"/>
      <c r="U591" s="3" t="str">
        <f t="shared" si="29"/>
        <v>0/1</v>
      </c>
    </row>
    <row r="592" spans="1:21" ht="30" customHeight="1" x14ac:dyDescent="0.3">
      <c r="A592" s="3" t="str">
        <f>B592&amp;"--"&amp;COUNTIF($B$5:B592,B592)</f>
        <v>--555</v>
      </c>
      <c r="B592" s="3" t="str">
        <f t="shared" si="28"/>
        <v/>
      </c>
      <c r="C592" s="78">
        <v>588</v>
      </c>
      <c r="D592" s="102"/>
      <c r="E592" s="103"/>
      <c r="F592" s="102"/>
      <c r="G592" s="104"/>
      <c r="H592" s="105" t="str">
        <f t="shared" ca="1" si="27"/>
        <v/>
      </c>
      <c r="I592" s="102"/>
      <c r="J592" s="102"/>
      <c r="K592" s="102"/>
      <c r="L592" s="102"/>
      <c r="M592" s="102"/>
      <c r="N592" s="102"/>
      <c r="O592" s="102"/>
      <c r="P592" s="102"/>
      <c r="Q592" s="102"/>
      <c r="R592" s="102"/>
      <c r="S592" s="102"/>
      <c r="T592" s="106"/>
      <c r="U592" s="3" t="str">
        <f t="shared" si="29"/>
        <v>0/1</v>
      </c>
    </row>
    <row r="593" spans="1:21" ht="30" customHeight="1" x14ac:dyDescent="0.3">
      <c r="A593" s="3" t="str">
        <f>B593&amp;"--"&amp;COUNTIF($B$5:B593,B593)</f>
        <v>--556</v>
      </c>
      <c r="B593" s="3" t="str">
        <f t="shared" si="28"/>
        <v/>
      </c>
      <c r="C593" s="78">
        <v>589</v>
      </c>
      <c r="D593" s="102"/>
      <c r="E593" s="103"/>
      <c r="F593" s="102"/>
      <c r="G593" s="104"/>
      <c r="H593" s="105" t="str">
        <f t="shared" ca="1" si="27"/>
        <v/>
      </c>
      <c r="I593" s="102"/>
      <c r="J593" s="102"/>
      <c r="K593" s="102"/>
      <c r="L593" s="102"/>
      <c r="M593" s="102"/>
      <c r="N593" s="102"/>
      <c r="O593" s="102"/>
      <c r="P593" s="102"/>
      <c r="Q593" s="102"/>
      <c r="R593" s="102"/>
      <c r="S593" s="102"/>
      <c r="T593" s="106"/>
      <c r="U593" s="3" t="str">
        <f t="shared" si="29"/>
        <v>0/1</v>
      </c>
    </row>
    <row r="594" spans="1:21" ht="30" customHeight="1" x14ac:dyDescent="0.3">
      <c r="A594" s="3" t="str">
        <f>B594&amp;"--"&amp;COUNTIF($B$5:B594,B594)</f>
        <v>--557</v>
      </c>
      <c r="B594" s="3" t="str">
        <f t="shared" si="28"/>
        <v/>
      </c>
      <c r="C594" s="78">
        <v>590</v>
      </c>
      <c r="D594" s="102"/>
      <c r="E594" s="103"/>
      <c r="F594" s="102"/>
      <c r="G594" s="104"/>
      <c r="H594" s="105" t="str">
        <f t="shared" ca="1" si="27"/>
        <v/>
      </c>
      <c r="I594" s="102"/>
      <c r="J594" s="102"/>
      <c r="K594" s="102"/>
      <c r="L594" s="102"/>
      <c r="M594" s="102"/>
      <c r="N594" s="102"/>
      <c r="O594" s="102"/>
      <c r="P594" s="102"/>
      <c r="Q594" s="102"/>
      <c r="R594" s="102"/>
      <c r="S594" s="102"/>
      <c r="T594" s="106"/>
      <c r="U594" s="3" t="str">
        <f t="shared" si="29"/>
        <v>0/1</v>
      </c>
    </row>
    <row r="595" spans="1:21" ht="30" customHeight="1" x14ac:dyDescent="0.3">
      <c r="A595" s="3" t="str">
        <f>B595&amp;"--"&amp;COUNTIF($B$5:B595,B595)</f>
        <v>--558</v>
      </c>
      <c r="B595" s="3" t="str">
        <f t="shared" si="28"/>
        <v/>
      </c>
      <c r="C595" s="78">
        <v>591</v>
      </c>
      <c r="D595" s="102"/>
      <c r="E595" s="103"/>
      <c r="F595" s="102"/>
      <c r="G595" s="104"/>
      <c r="H595" s="105" t="str">
        <f t="shared" ca="1" si="27"/>
        <v/>
      </c>
      <c r="I595" s="102"/>
      <c r="J595" s="102"/>
      <c r="K595" s="102"/>
      <c r="L595" s="102"/>
      <c r="M595" s="102"/>
      <c r="N595" s="102"/>
      <c r="O595" s="102"/>
      <c r="P595" s="102"/>
      <c r="Q595" s="102"/>
      <c r="R595" s="102"/>
      <c r="S595" s="102"/>
      <c r="T595" s="106"/>
      <c r="U595" s="3" t="str">
        <f t="shared" si="29"/>
        <v>0/1</v>
      </c>
    </row>
    <row r="596" spans="1:21" ht="30" customHeight="1" x14ac:dyDescent="0.3">
      <c r="A596" s="3" t="str">
        <f>B596&amp;"--"&amp;COUNTIF($B$5:B596,B596)</f>
        <v>--559</v>
      </c>
      <c r="B596" s="3" t="str">
        <f t="shared" si="28"/>
        <v/>
      </c>
      <c r="C596" s="78">
        <v>592</v>
      </c>
      <c r="D596" s="102"/>
      <c r="E596" s="103"/>
      <c r="F596" s="102"/>
      <c r="G596" s="104"/>
      <c r="H596" s="105" t="str">
        <f t="shared" ca="1" si="27"/>
        <v/>
      </c>
      <c r="I596" s="102"/>
      <c r="J596" s="102"/>
      <c r="K596" s="102"/>
      <c r="L596" s="102"/>
      <c r="M596" s="102"/>
      <c r="N596" s="102"/>
      <c r="O596" s="102"/>
      <c r="P596" s="102"/>
      <c r="Q596" s="102"/>
      <c r="R596" s="102"/>
      <c r="S596" s="102"/>
      <c r="T596" s="106"/>
      <c r="U596" s="3" t="str">
        <f t="shared" si="29"/>
        <v>0/1</v>
      </c>
    </row>
    <row r="597" spans="1:21" ht="30" customHeight="1" x14ac:dyDescent="0.3">
      <c r="A597" s="3" t="str">
        <f>B597&amp;"--"&amp;COUNTIF($B$5:B597,B597)</f>
        <v>--560</v>
      </c>
      <c r="B597" s="3" t="str">
        <f t="shared" si="28"/>
        <v/>
      </c>
      <c r="C597" s="78">
        <v>593</v>
      </c>
      <c r="D597" s="102"/>
      <c r="E597" s="103"/>
      <c r="F597" s="102"/>
      <c r="G597" s="104"/>
      <c r="H597" s="105" t="str">
        <f t="shared" ca="1" si="27"/>
        <v/>
      </c>
      <c r="I597" s="102"/>
      <c r="J597" s="102"/>
      <c r="K597" s="102"/>
      <c r="L597" s="102"/>
      <c r="M597" s="102"/>
      <c r="N597" s="102"/>
      <c r="O597" s="102"/>
      <c r="P597" s="102"/>
      <c r="Q597" s="102"/>
      <c r="R597" s="102"/>
      <c r="S597" s="102"/>
      <c r="T597" s="106"/>
      <c r="U597" s="3" t="str">
        <f t="shared" si="29"/>
        <v>0/1</v>
      </c>
    </row>
    <row r="598" spans="1:21" ht="30" customHeight="1" x14ac:dyDescent="0.3">
      <c r="A598" s="3" t="str">
        <f>B598&amp;"--"&amp;COUNTIF($B$5:B598,B598)</f>
        <v>--561</v>
      </c>
      <c r="B598" s="3" t="str">
        <f t="shared" si="28"/>
        <v/>
      </c>
      <c r="C598" s="78">
        <v>594</v>
      </c>
      <c r="D598" s="102"/>
      <c r="E598" s="103"/>
      <c r="F598" s="102"/>
      <c r="G598" s="104"/>
      <c r="H598" s="105" t="str">
        <f t="shared" ca="1" si="27"/>
        <v/>
      </c>
      <c r="I598" s="102"/>
      <c r="J598" s="102"/>
      <c r="K598" s="102"/>
      <c r="L598" s="102"/>
      <c r="M598" s="102"/>
      <c r="N598" s="102"/>
      <c r="O598" s="102"/>
      <c r="P598" s="102"/>
      <c r="Q598" s="102"/>
      <c r="R598" s="102"/>
      <c r="S598" s="102"/>
      <c r="T598" s="106"/>
      <c r="U598" s="3" t="str">
        <f t="shared" si="29"/>
        <v>0/1</v>
      </c>
    </row>
    <row r="599" spans="1:21" ht="30" customHeight="1" x14ac:dyDescent="0.3">
      <c r="A599" s="3" t="str">
        <f>B599&amp;"--"&amp;COUNTIF($B$5:B599,B599)</f>
        <v>--562</v>
      </c>
      <c r="B599" s="3" t="str">
        <f t="shared" si="28"/>
        <v/>
      </c>
      <c r="C599" s="78">
        <v>595</v>
      </c>
      <c r="D599" s="102"/>
      <c r="E599" s="103"/>
      <c r="F599" s="102"/>
      <c r="G599" s="104"/>
      <c r="H599" s="105" t="str">
        <f t="shared" ca="1" si="27"/>
        <v/>
      </c>
      <c r="I599" s="102"/>
      <c r="J599" s="102"/>
      <c r="K599" s="102"/>
      <c r="L599" s="102"/>
      <c r="M599" s="102"/>
      <c r="N599" s="102"/>
      <c r="O599" s="102"/>
      <c r="P599" s="102"/>
      <c r="Q599" s="102"/>
      <c r="R599" s="102"/>
      <c r="S599" s="102"/>
      <c r="T599" s="106"/>
      <c r="U599" s="3" t="str">
        <f t="shared" si="29"/>
        <v>0/1</v>
      </c>
    </row>
    <row r="600" spans="1:21" ht="30" customHeight="1" x14ac:dyDescent="0.3">
      <c r="A600" s="3" t="str">
        <f>B600&amp;"--"&amp;COUNTIF($B$5:B600,B600)</f>
        <v>--563</v>
      </c>
      <c r="B600" s="3" t="str">
        <f t="shared" si="28"/>
        <v/>
      </c>
      <c r="C600" s="78">
        <v>596</v>
      </c>
      <c r="D600" s="102"/>
      <c r="E600" s="103"/>
      <c r="F600" s="102"/>
      <c r="G600" s="104"/>
      <c r="H600" s="105" t="str">
        <f t="shared" ca="1" si="27"/>
        <v/>
      </c>
      <c r="I600" s="102"/>
      <c r="J600" s="102"/>
      <c r="K600" s="102"/>
      <c r="L600" s="102"/>
      <c r="M600" s="102"/>
      <c r="N600" s="102"/>
      <c r="O600" s="102"/>
      <c r="P600" s="102"/>
      <c r="Q600" s="102"/>
      <c r="R600" s="102"/>
      <c r="S600" s="102"/>
      <c r="T600" s="106"/>
      <c r="U600" s="3" t="str">
        <f t="shared" si="29"/>
        <v>0/1</v>
      </c>
    </row>
    <row r="601" spans="1:21" ht="30" customHeight="1" x14ac:dyDescent="0.3">
      <c r="A601" s="3" t="str">
        <f>B601&amp;"--"&amp;COUNTIF($B$5:B601,B601)</f>
        <v>--564</v>
      </c>
      <c r="B601" s="3" t="str">
        <f t="shared" si="28"/>
        <v/>
      </c>
      <c r="C601" s="78">
        <v>597</v>
      </c>
      <c r="D601" s="102"/>
      <c r="E601" s="103"/>
      <c r="F601" s="102"/>
      <c r="G601" s="104"/>
      <c r="H601" s="105" t="str">
        <f t="shared" ca="1" si="27"/>
        <v/>
      </c>
      <c r="I601" s="102"/>
      <c r="J601" s="102"/>
      <c r="K601" s="102"/>
      <c r="L601" s="102"/>
      <c r="M601" s="102"/>
      <c r="N601" s="102"/>
      <c r="O601" s="102"/>
      <c r="P601" s="102"/>
      <c r="Q601" s="102"/>
      <c r="R601" s="102"/>
      <c r="S601" s="102"/>
      <c r="T601" s="106"/>
      <c r="U601" s="3" t="str">
        <f t="shared" si="29"/>
        <v>0/1</v>
      </c>
    </row>
    <row r="602" spans="1:21" ht="30" customHeight="1" x14ac:dyDescent="0.3">
      <c r="A602" s="3" t="str">
        <f>B602&amp;"--"&amp;COUNTIF($B$5:B602,B602)</f>
        <v>--565</v>
      </c>
      <c r="B602" s="3" t="str">
        <f t="shared" si="28"/>
        <v/>
      </c>
      <c r="C602" s="78">
        <v>598</v>
      </c>
      <c r="D602" s="102"/>
      <c r="E602" s="103"/>
      <c r="F602" s="102"/>
      <c r="G602" s="104"/>
      <c r="H602" s="105" t="str">
        <f t="shared" ca="1" si="27"/>
        <v/>
      </c>
      <c r="I602" s="102"/>
      <c r="J602" s="102"/>
      <c r="K602" s="102"/>
      <c r="L602" s="102"/>
      <c r="M602" s="102"/>
      <c r="N602" s="102"/>
      <c r="O602" s="102"/>
      <c r="P602" s="102"/>
      <c r="Q602" s="102"/>
      <c r="R602" s="102"/>
      <c r="S602" s="102"/>
      <c r="T602" s="106"/>
      <c r="U602" s="3" t="str">
        <f t="shared" si="29"/>
        <v>0/1</v>
      </c>
    </row>
    <row r="603" spans="1:21" ht="30" customHeight="1" x14ac:dyDescent="0.3">
      <c r="A603" s="3" t="str">
        <f>B603&amp;"--"&amp;COUNTIF($B$5:B603,B603)</f>
        <v>--566</v>
      </c>
      <c r="B603" s="3" t="str">
        <f t="shared" si="28"/>
        <v/>
      </c>
      <c r="C603" s="78">
        <v>599</v>
      </c>
      <c r="D603" s="102"/>
      <c r="E603" s="103"/>
      <c r="F603" s="102"/>
      <c r="G603" s="104"/>
      <c r="H603" s="105" t="str">
        <f t="shared" ca="1" si="27"/>
        <v/>
      </c>
      <c r="I603" s="102"/>
      <c r="J603" s="102"/>
      <c r="K603" s="102"/>
      <c r="L603" s="102"/>
      <c r="M603" s="102"/>
      <c r="N603" s="102"/>
      <c r="O603" s="102"/>
      <c r="P603" s="102"/>
      <c r="Q603" s="102"/>
      <c r="R603" s="102"/>
      <c r="S603" s="102"/>
      <c r="T603" s="106"/>
      <c r="U603" s="3" t="str">
        <f t="shared" si="29"/>
        <v>0/1</v>
      </c>
    </row>
    <row r="604" spans="1:21" ht="30" customHeight="1" x14ac:dyDescent="0.3">
      <c r="A604" s="3" t="str">
        <f>B604&amp;"--"&amp;COUNTIF($B$5:B604,B604)</f>
        <v>--567</v>
      </c>
      <c r="B604" s="3" t="str">
        <f t="shared" si="28"/>
        <v/>
      </c>
      <c r="C604" s="78">
        <v>600</v>
      </c>
      <c r="D604" s="102"/>
      <c r="E604" s="103"/>
      <c r="F604" s="102"/>
      <c r="G604" s="104"/>
      <c r="H604" s="105" t="str">
        <f t="shared" ca="1" si="27"/>
        <v/>
      </c>
      <c r="I604" s="102"/>
      <c r="J604" s="102"/>
      <c r="K604" s="102"/>
      <c r="L604" s="102"/>
      <c r="M604" s="102"/>
      <c r="N604" s="102"/>
      <c r="O604" s="102"/>
      <c r="P604" s="102"/>
      <c r="Q604" s="102"/>
      <c r="R604" s="102"/>
      <c r="S604" s="102"/>
      <c r="T604" s="106"/>
      <c r="U604" s="3" t="str">
        <f t="shared" si="29"/>
        <v>0/1</v>
      </c>
    </row>
    <row r="605" spans="1:21" ht="30" customHeight="1" x14ac:dyDescent="0.3">
      <c r="A605" s="3" t="str">
        <f>B605&amp;"--"&amp;COUNTIF($B$5:B605,B605)</f>
        <v>--568</v>
      </c>
      <c r="B605" s="3" t="str">
        <f t="shared" si="28"/>
        <v/>
      </c>
      <c r="C605" s="78">
        <v>601</v>
      </c>
      <c r="D605" s="102"/>
      <c r="E605" s="103"/>
      <c r="F605" s="102"/>
      <c r="G605" s="104"/>
      <c r="H605" s="105" t="str">
        <f t="shared" ca="1" si="27"/>
        <v/>
      </c>
      <c r="I605" s="102"/>
      <c r="J605" s="102"/>
      <c r="K605" s="102"/>
      <c r="L605" s="102"/>
      <c r="M605" s="102"/>
      <c r="N605" s="102"/>
      <c r="O605" s="102"/>
      <c r="P605" s="102"/>
      <c r="Q605" s="102"/>
      <c r="R605" s="102"/>
      <c r="S605" s="102"/>
      <c r="T605" s="106"/>
      <c r="U605" s="3" t="str">
        <f t="shared" si="29"/>
        <v>0/1</v>
      </c>
    </row>
    <row r="606" spans="1:21" ht="30" customHeight="1" x14ac:dyDescent="0.3">
      <c r="A606" s="3" t="str">
        <f>B606&amp;"--"&amp;COUNTIF($B$5:B606,B606)</f>
        <v>--569</v>
      </c>
      <c r="B606" s="3" t="str">
        <f t="shared" si="28"/>
        <v/>
      </c>
      <c r="C606" s="78">
        <v>602</v>
      </c>
      <c r="D606" s="102"/>
      <c r="E606" s="103"/>
      <c r="F606" s="102"/>
      <c r="G606" s="104"/>
      <c r="H606" s="105" t="str">
        <f t="shared" ca="1" si="27"/>
        <v/>
      </c>
      <c r="I606" s="102"/>
      <c r="J606" s="102"/>
      <c r="K606" s="102"/>
      <c r="L606" s="102"/>
      <c r="M606" s="102"/>
      <c r="N606" s="102"/>
      <c r="O606" s="102"/>
      <c r="P606" s="102"/>
      <c r="Q606" s="102"/>
      <c r="R606" s="102"/>
      <c r="S606" s="102"/>
      <c r="T606" s="106"/>
      <c r="U606" s="3" t="str">
        <f t="shared" si="29"/>
        <v>0/1</v>
      </c>
    </row>
    <row r="607" spans="1:21" ht="30" customHeight="1" x14ac:dyDescent="0.3">
      <c r="A607" s="3" t="str">
        <f>B607&amp;"--"&amp;COUNTIF($B$5:B607,B607)</f>
        <v>--570</v>
      </c>
      <c r="B607" s="3" t="str">
        <f t="shared" si="28"/>
        <v/>
      </c>
      <c r="C607" s="78">
        <v>603</v>
      </c>
      <c r="D607" s="102"/>
      <c r="E607" s="103"/>
      <c r="F607" s="102"/>
      <c r="G607" s="104"/>
      <c r="H607" s="105" t="str">
        <f t="shared" ca="1" si="27"/>
        <v/>
      </c>
      <c r="I607" s="102"/>
      <c r="J607" s="102"/>
      <c r="K607" s="102"/>
      <c r="L607" s="102"/>
      <c r="M607" s="102"/>
      <c r="N607" s="102"/>
      <c r="O607" s="102"/>
      <c r="P607" s="102"/>
      <c r="Q607" s="102"/>
      <c r="R607" s="102"/>
      <c r="S607" s="102"/>
      <c r="T607" s="106"/>
      <c r="U607" s="3" t="str">
        <f t="shared" si="29"/>
        <v>0/1</v>
      </c>
    </row>
    <row r="608" spans="1:21" ht="30" customHeight="1" x14ac:dyDescent="0.3">
      <c r="A608" s="3" t="str">
        <f>B608&amp;"--"&amp;COUNTIF($B$5:B608,B608)</f>
        <v>--571</v>
      </c>
      <c r="B608" s="3" t="str">
        <f t="shared" si="28"/>
        <v/>
      </c>
      <c r="C608" s="78">
        <v>604</v>
      </c>
      <c r="D608" s="102"/>
      <c r="E608" s="103"/>
      <c r="F608" s="102"/>
      <c r="G608" s="104"/>
      <c r="H608" s="105" t="str">
        <f t="shared" ref="H608:H671" ca="1" si="30">IF(G608,DATEDIF(G608,TODAY(),"Y"),"")</f>
        <v/>
      </c>
      <c r="I608" s="102"/>
      <c r="J608" s="102"/>
      <c r="K608" s="102"/>
      <c r="L608" s="102"/>
      <c r="M608" s="102"/>
      <c r="N608" s="102"/>
      <c r="O608" s="102"/>
      <c r="P608" s="102"/>
      <c r="Q608" s="102"/>
      <c r="R608" s="102"/>
      <c r="S608" s="102"/>
      <c r="T608" s="106"/>
      <c r="U608" s="3" t="str">
        <f t="shared" si="29"/>
        <v>0/1</v>
      </c>
    </row>
    <row r="609" spans="1:21" ht="30" customHeight="1" x14ac:dyDescent="0.3">
      <c r="A609" s="3" t="str">
        <f>B609&amp;"--"&amp;COUNTIF($B$5:B609,B609)</f>
        <v>--572</v>
      </c>
      <c r="B609" s="3" t="str">
        <f t="shared" si="28"/>
        <v/>
      </c>
      <c r="C609" s="78">
        <v>605</v>
      </c>
      <c r="D609" s="102"/>
      <c r="E609" s="103"/>
      <c r="F609" s="102"/>
      <c r="G609" s="104"/>
      <c r="H609" s="105" t="str">
        <f t="shared" ca="1" si="30"/>
        <v/>
      </c>
      <c r="I609" s="102"/>
      <c r="J609" s="102"/>
      <c r="K609" s="102"/>
      <c r="L609" s="102"/>
      <c r="M609" s="102"/>
      <c r="N609" s="102"/>
      <c r="O609" s="102"/>
      <c r="P609" s="102"/>
      <c r="Q609" s="102"/>
      <c r="R609" s="102"/>
      <c r="S609" s="102"/>
      <c r="T609" s="106"/>
      <c r="U609" s="3" t="str">
        <f t="shared" si="29"/>
        <v>0/1</v>
      </c>
    </row>
    <row r="610" spans="1:21" ht="30" customHeight="1" x14ac:dyDescent="0.3">
      <c r="A610" s="3" t="str">
        <f>B610&amp;"--"&amp;COUNTIF($B$5:B610,B610)</f>
        <v>--573</v>
      </c>
      <c r="B610" s="3" t="str">
        <f t="shared" si="28"/>
        <v/>
      </c>
      <c r="C610" s="78">
        <v>606</v>
      </c>
      <c r="D610" s="102"/>
      <c r="E610" s="103"/>
      <c r="F610" s="102"/>
      <c r="G610" s="104"/>
      <c r="H610" s="105" t="str">
        <f t="shared" ca="1" si="30"/>
        <v/>
      </c>
      <c r="I610" s="102"/>
      <c r="J610" s="102"/>
      <c r="K610" s="102"/>
      <c r="L610" s="102"/>
      <c r="M610" s="102"/>
      <c r="N610" s="102"/>
      <c r="O610" s="102"/>
      <c r="P610" s="102"/>
      <c r="Q610" s="102"/>
      <c r="R610" s="102"/>
      <c r="S610" s="102"/>
      <c r="T610" s="106"/>
      <c r="U610" s="3" t="str">
        <f t="shared" si="29"/>
        <v>0/1</v>
      </c>
    </row>
    <row r="611" spans="1:21" ht="30" customHeight="1" x14ac:dyDescent="0.3">
      <c r="A611" s="3" t="str">
        <f>B611&amp;"--"&amp;COUNTIF($B$5:B611,B611)</f>
        <v>--574</v>
      </c>
      <c r="B611" s="3" t="str">
        <f t="shared" si="28"/>
        <v/>
      </c>
      <c r="C611" s="78">
        <v>607</v>
      </c>
      <c r="D611" s="102"/>
      <c r="E611" s="103"/>
      <c r="F611" s="102"/>
      <c r="G611" s="104"/>
      <c r="H611" s="105" t="str">
        <f t="shared" ca="1" si="30"/>
        <v/>
      </c>
      <c r="I611" s="102"/>
      <c r="J611" s="102"/>
      <c r="K611" s="102"/>
      <c r="L611" s="102"/>
      <c r="M611" s="102"/>
      <c r="N611" s="102"/>
      <c r="O611" s="102"/>
      <c r="P611" s="102"/>
      <c r="Q611" s="102"/>
      <c r="R611" s="102"/>
      <c r="S611" s="102"/>
      <c r="T611" s="106"/>
      <c r="U611" s="3" t="str">
        <f t="shared" si="29"/>
        <v>0/1</v>
      </c>
    </row>
    <row r="612" spans="1:21" ht="30" customHeight="1" x14ac:dyDescent="0.3">
      <c r="A612" s="3" t="str">
        <f>B612&amp;"--"&amp;COUNTIF($B$5:B612,B612)</f>
        <v>--575</v>
      </c>
      <c r="B612" s="3" t="str">
        <f t="shared" si="28"/>
        <v/>
      </c>
      <c r="C612" s="78">
        <v>608</v>
      </c>
      <c r="D612" s="102"/>
      <c r="E612" s="103"/>
      <c r="F612" s="102"/>
      <c r="G612" s="104"/>
      <c r="H612" s="105" t="str">
        <f t="shared" ca="1" si="30"/>
        <v/>
      </c>
      <c r="I612" s="102"/>
      <c r="J612" s="102"/>
      <c r="K612" s="102"/>
      <c r="L612" s="102"/>
      <c r="M612" s="102"/>
      <c r="N612" s="102"/>
      <c r="O612" s="102"/>
      <c r="P612" s="102"/>
      <c r="Q612" s="102"/>
      <c r="R612" s="102"/>
      <c r="S612" s="102"/>
      <c r="T612" s="106"/>
      <c r="U612" s="3" t="str">
        <f t="shared" si="29"/>
        <v>0/1</v>
      </c>
    </row>
    <row r="613" spans="1:21" ht="30" customHeight="1" x14ac:dyDescent="0.3">
      <c r="A613" s="3" t="str">
        <f>B613&amp;"--"&amp;COUNTIF($B$5:B613,B613)</f>
        <v>--576</v>
      </c>
      <c r="B613" s="3" t="str">
        <f t="shared" si="28"/>
        <v/>
      </c>
      <c r="C613" s="78">
        <v>609</v>
      </c>
      <c r="D613" s="102"/>
      <c r="E613" s="103"/>
      <c r="F613" s="102"/>
      <c r="G613" s="104"/>
      <c r="H613" s="105" t="str">
        <f t="shared" ca="1" si="30"/>
        <v/>
      </c>
      <c r="I613" s="102"/>
      <c r="J613" s="102"/>
      <c r="K613" s="102"/>
      <c r="L613" s="102"/>
      <c r="M613" s="102"/>
      <c r="N613" s="102"/>
      <c r="O613" s="102"/>
      <c r="P613" s="102"/>
      <c r="Q613" s="102"/>
      <c r="R613" s="102"/>
      <c r="S613" s="102"/>
      <c r="T613" s="106"/>
      <c r="U613" s="3" t="str">
        <f t="shared" si="29"/>
        <v>0/1</v>
      </c>
    </row>
    <row r="614" spans="1:21" ht="30" customHeight="1" x14ac:dyDescent="0.3">
      <c r="A614" s="3" t="str">
        <f>B614&amp;"--"&amp;COUNTIF($B$5:B614,B614)</f>
        <v>--577</v>
      </c>
      <c r="B614" s="3" t="str">
        <f t="shared" si="28"/>
        <v/>
      </c>
      <c r="C614" s="78">
        <v>610</v>
      </c>
      <c r="D614" s="102"/>
      <c r="E614" s="103"/>
      <c r="F614" s="102"/>
      <c r="G614" s="104"/>
      <c r="H614" s="105" t="str">
        <f t="shared" ca="1" si="30"/>
        <v/>
      </c>
      <c r="I614" s="102"/>
      <c r="J614" s="102"/>
      <c r="K614" s="102"/>
      <c r="L614" s="102"/>
      <c r="M614" s="102"/>
      <c r="N614" s="102"/>
      <c r="O614" s="102"/>
      <c r="P614" s="102"/>
      <c r="Q614" s="102"/>
      <c r="R614" s="102"/>
      <c r="S614" s="102"/>
      <c r="T614" s="106"/>
      <c r="U614" s="3" t="str">
        <f t="shared" si="29"/>
        <v>0/1</v>
      </c>
    </row>
    <row r="615" spans="1:21" ht="30" customHeight="1" x14ac:dyDescent="0.3">
      <c r="A615" s="3" t="str">
        <f>B615&amp;"--"&amp;COUNTIF($B$5:B615,B615)</f>
        <v>--578</v>
      </c>
      <c r="B615" s="3" t="str">
        <f t="shared" si="28"/>
        <v/>
      </c>
      <c r="C615" s="78">
        <v>611</v>
      </c>
      <c r="D615" s="102"/>
      <c r="E615" s="103"/>
      <c r="F615" s="102"/>
      <c r="G615" s="104"/>
      <c r="H615" s="105" t="str">
        <f t="shared" ca="1" si="30"/>
        <v/>
      </c>
      <c r="I615" s="102"/>
      <c r="J615" s="102"/>
      <c r="K615" s="102"/>
      <c r="L615" s="102"/>
      <c r="M615" s="102"/>
      <c r="N615" s="102"/>
      <c r="O615" s="102"/>
      <c r="P615" s="102"/>
      <c r="Q615" s="102"/>
      <c r="R615" s="102"/>
      <c r="S615" s="102"/>
      <c r="T615" s="106"/>
      <c r="U615" s="3" t="str">
        <f t="shared" si="29"/>
        <v>0/1</v>
      </c>
    </row>
    <row r="616" spans="1:21" ht="30" customHeight="1" x14ac:dyDescent="0.3">
      <c r="A616" s="3" t="str">
        <f>B616&amp;"--"&amp;COUNTIF($B$5:B616,B616)</f>
        <v>--579</v>
      </c>
      <c r="B616" s="3" t="str">
        <f t="shared" si="28"/>
        <v/>
      </c>
      <c r="C616" s="78">
        <v>612</v>
      </c>
      <c r="D616" s="102"/>
      <c r="E616" s="103"/>
      <c r="F616" s="102"/>
      <c r="G616" s="104"/>
      <c r="H616" s="105" t="str">
        <f t="shared" ca="1" si="30"/>
        <v/>
      </c>
      <c r="I616" s="102"/>
      <c r="J616" s="102"/>
      <c r="K616" s="102"/>
      <c r="L616" s="102"/>
      <c r="M616" s="102"/>
      <c r="N616" s="102"/>
      <c r="O616" s="102"/>
      <c r="P616" s="102"/>
      <c r="Q616" s="102"/>
      <c r="R616" s="102"/>
      <c r="S616" s="102"/>
      <c r="T616" s="106"/>
      <c r="U616" s="3" t="str">
        <f t="shared" si="29"/>
        <v>0/1</v>
      </c>
    </row>
    <row r="617" spans="1:21" ht="30" customHeight="1" x14ac:dyDescent="0.3">
      <c r="A617" s="3" t="str">
        <f>B617&amp;"--"&amp;COUNTIF($B$5:B617,B617)</f>
        <v>--580</v>
      </c>
      <c r="B617" s="3" t="str">
        <f t="shared" si="28"/>
        <v/>
      </c>
      <c r="C617" s="78">
        <v>613</v>
      </c>
      <c r="D617" s="102"/>
      <c r="E617" s="103"/>
      <c r="F617" s="102"/>
      <c r="G617" s="104"/>
      <c r="H617" s="105" t="str">
        <f t="shared" ca="1" si="30"/>
        <v/>
      </c>
      <c r="I617" s="102"/>
      <c r="J617" s="102"/>
      <c r="K617" s="102"/>
      <c r="L617" s="102"/>
      <c r="M617" s="102"/>
      <c r="N617" s="102"/>
      <c r="O617" s="102"/>
      <c r="P617" s="102"/>
      <c r="Q617" s="102"/>
      <c r="R617" s="102"/>
      <c r="S617" s="102"/>
      <c r="T617" s="106"/>
      <c r="U617" s="3" t="str">
        <f t="shared" si="29"/>
        <v>0/1</v>
      </c>
    </row>
    <row r="618" spans="1:21" ht="30" customHeight="1" x14ac:dyDescent="0.3">
      <c r="A618" s="3" t="str">
        <f>B618&amp;"--"&amp;COUNTIF($B$5:B618,B618)</f>
        <v>--581</v>
      </c>
      <c r="B618" s="3" t="str">
        <f t="shared" si="28"/>
        <v/>
      </c>
      <c r="C618" s="78">
        <v>614</v>
      </c>
      <c r="D618" s="102"/>
      <c r="E618" s="103"/>
      <c r="F618" s="102"/>
      <c r="G618" s="104"/>
      <c r="H618" s="105" t="str">
        <f t="shared" ca="1" si="30"/>
        <v/>
      </c>
      <c r="I618" s="102"/>
      <c r="J618" s="102"/>
      <c r="K618" s="102"/>
      <c r="L618" s="102"/>
      <c r="M618" s="102"/>
      <c r="N618" s="102"/>
      <c r="O618" s="102"/>
      <c r="P618" s="102"/>
      <c r="Q618" s="102"/>
      <c r="R618" s="102"/>
      <c r="S618" s="102"/>
      <c r="T618" s="106"/>
      <c r="U618" s="3" t="str">
        <f t="shared" si="29"/>
        <v>0/1</v>
      </c>
    </row>
    <row r="619" spans="1:21" ht="30" customHeight="1" x14ac:dyDescent="0.3">
      <c r="A619" s="3" t="str">
        <f>B619&amp;"--"&amp;COUNTIF($B$5:B619,B619)</f>
        <v>--582</v>
      </c>
      <c r="B619" s="3" t="str">
        <f t="shared" si="28"/>
        <v/>
      </c>
      <c r="C619" s="78">
        <v>615</v>
      </c>
      <c r="D619" s="102"/>
      <c r="E619" s="103"/>
      <c r="F619" s="102"/>
      <c r="G619" s="104"/>
      <c r="H619" s="105" t="str">
        <f t="shared" ca="1" si="30"/>
        <v/>
      </c>
      <c r="I619" s="102"/>
      <c r="J619" s="102"/>
      <c r="K619" s="102"/>
      <c r="L619" s="102"/>
      <c r="M619" s="102"/>
      <c r="N619" s="102"/>
      <c r="O619" s="102"/>
      <c r="P619" s="102"/>
      <c r="Q619" s="102"/>
      <c r="R619" s="102"/>
      <c r="S619" s="102"/>
      <c r="T619" s="106"/>
      <c r="U619" s="3" t="str">
        <f t="shared" si="29"/>
        <v>0/1</v>
      </c>
    </row>
    <row r="620" spans="1:21" ht="30" customHeight="1" x14ac:dyDescent="0.3">
      <c r="A620" s="3" t="str">
        <f>B620&amp;"--"&amp;COUNTIF($B$5:B620,B620)</f>
        <v>--583</v>
      </c>
      <c r="B620" s="3" t="str">
        <f t="shared" si="28"/>
        <v/>
      </c>
      <c r="C620" s="78">
        <v>616</v>
      </c>
      <c r="D620" s="102"/>
      <c r="E620" s="103"/>
      <c r="F620" s="102"/>
      <c r="G620" s="104"/>
      <c r="H620" s="105" t="str">
        <f t="shared" ca="1" si="30"/>
        <v/>
      </c>
      <c r="I620" s="102"/>
      <c r="J620" s="102"/>
      <c r="K620" s="102"/>
      <c r="L620" s="102"/>
      <c r="M620" s="102"/>
      <c r="N620" s="102"/>
      <c r="O620" s="102"/>
      <c r="P620" s="102"/>
      <c r="Q620" s="102"/>
      <c r="R620" s="102"/>
      <c r="S620" s="102"/>
      <c r="T620" s="106"/>
      <c r="U620" s="3" t="str">
        <f t="shared" si="29"/>
        <v>0/1</v>
      </c>
    </row>
    <row r="621" spans="1:21" ht="30" customHeight="1" x14ac:dyDescent="0.3">
      <c r="A621" s="3" t="str">
        <f>B621&amp;"--"&amp;COUNTIF($B$5:B621,B621)</f>
        <v>--584</v>
      </c>
      <c r="B621" s="3" t="str">
        <f t="shared" si="28"/>
        <v/>
      </c>
      <c r="C621" s="78">
        <v>617</v>
      </c>
      <c r="D621" s="102"/>
      <c r="E621" s="103"/>
      <c r="F621" s="102"/>
      <c r="G621" s="104"/>
      <c r="H621" s="105" t="str">
        <f t="shared" ca="1" si="30"/>
        <v/>
      </c>
      <c r="I621" s="102"/>
      <c r="J621" s="102"/>
      <c r="K621" s="102"/>
      <c r="L621" s="102"/>
      <c r="M621" s="102"/>
      <c r="N621" s="102"/>
      <c r="O621" s="102"/>
      <c r="P621" s="102"/>
      <c r="Q621" s="102"/>
      <c r="R621" s="102"/>
      <c r="S621" s="102"/>
      <c r="T621" s="106"/>
      <c r="U621" s="3" t="str">
        <f t="shared" si="29"/>
        <v>0/1</v>
      </c>
    </row>
    <row r="622" spans="1:21" ht="30" customHeight="1" x14ac:dyDescent="0.3">
      <c r="A622" s="3" t="str">
        <f>B622&amp;"--"&amp;COUNTIF($B$5:B622,B622)</f>
        <v>--585</v>
      </c>
      <c r="B622" s="3" t="str">
        <f t="shared" si="28"/>
        <v/>
      </c>
      <c r="C622" s="78">
        <v>618</v>
      </c>
      <c r="D622" s="102"/>
      <c r="E622" s="103"/>
      <c r="F622" s="102"/>
      <c r="G622" s="104"/>
      <c r="H622" s="105" t="str">
        <f t="shared" ca="1" si="30"/>
        <v/>
      </c>
      <c r="I622" s="102"/>
      <c r="J622" s="102"/>
      <c r="K622" s="102"/>
      <c r="L622" s="102"/>
      <c r="M622" s="102"/>
      <c r="N622" s="102"/>
      <c r="O622" s="102"/>
      <c r="P622" s="102"/>
      <c r="Q622" s="102"/>
      <c r="R622" s="102"/>
      <c r="S622" s="102"/>
      <c r="T622" s="106"/>
      <c r="U622" s="3" t="str">
        <f t="shared" si="29"/>
        <v>0/1</v>
      </c>
    </row>
    <row r="623" spans="1:21" ht="30" customHeight="1" x14ac:dyDescent="0.3">
      <c r="A623" s="3" t="str">
        <f>B623&amp;"--"&amp;COUNTIF($B$5:B623,B623)</f>
        <v>--586</v>
      </c>
      <c r="B623" s="3" t="str">
        <f t="shared" si="28"/>
        <v/>
      </c>
      <c r="C623" s="78">
        <v>619</v>
      </c>
      <c r="D623" s="102"/>
      <c r="E623" s="103"/>
      <c r="F623" s="102"/>
      <c r="G623" s="104"/>
      <c r="H623" s="105" t="str">
        <f t="shared" ca="1" si="30"/>
        <v/>
      </c>
      <c r="I623" s="102"/>
      <c r="J623" s="102"/>
      <c r="K623" s="102"/>
      <c r="L623" s="102"/>
      <c r="M623" s="102"/>
      <c r="N623" s="102"/>
      <c r="O623" s="102"/>
      <c r="P623" s="102"/>
      <c r="Q623" s="102"/>
      <c r="R623" s="102"/>
      <c r="S623" s="102"/>
      <c r="T623" s="106"/>
      <c r="U623" s="3" t="str">
        <f t="shared" si="29"/>
        <v>0/1</v>
      </c>
    </row>
    <row r="624" spans="1:21" ht="30" customHeight="1" x14ac:dyDescent="0.3">
      <c r="A624" s="3" t="str">
        <f>B624&amp;"--"&amp;COUNTIF($B$5:B624,B624)</f>
        <v>--587</v>
      </c>
      <c r="B624" s="3" t="str">
        <f t="shared" si="28"/>
        <v/>
      </c>
      <c r="C624" s="78">
        <v>620</v>
      </c>
      <c r="D624" s="102"/>
      <c r="E624" s="103"/>
      <c r="F624" s="102"/>
      <c r="G624" s="104"/>
      <c r="H624" s="105" t="str">
        <f t="shared" ca="1" si="30"/>
        <v/>
      </c>
      <c r="I624" s="102"/>
      <c r="J624" s="102"/>
      <c r="K624" s="102"/>
      <c r="L624" s="102"/>
      <c r="M624" s="102"/>
      <c r="N624" s="102"/>
      <c r="O624" s="102"/>
      <c r="P624" s="102"/>
      <c r="Q624" s="102"/>
      <c r="R624" s="102"/>
      <c r="S624" s="102"/>
      <c r="T624" s="106"/>
      <c r="U624" s="3" t="str">
        <f t="shared" si="29"/>
        <v>0/1</v>
      </c>
    </row>
    <row r="625" spans="1:21" ht="30" customHeight="1" x14ac:dyDescent="0.3">
      <c r="A625" s="3" t="str">
        <f>B625&amp;"--"&amp;COUNTIF($B$5:B625,B625)</f>
        <v>--588</v>
      </c>
      <c r="B625" s="3" t="str">
        <f t="shared" si="28"/>
        <v/>
      </c>
      <c r="C625" s="78">
        <v>621</v>
      </c>
      <c r="D625" s="102"/>
      <c r="E625" s="103"/>
      <c r="F625" s="102"/>
      <c r="G625" s="104"/>
      <c r="H625" s="105" t="str">
        <f t="shared" ca="1" si="30"/>
        <v/>
      </c>
      <c r="I625" s="102"/>
      <c r="J625" s="102"/>
      <c r="K625" s="102"/>
      <c r="L625" s="102"/>
      <c r="M625" s="102"/>
      <c r="N625" s="102"/>
      <c r="O625" s="102"/>
      <c r="P625" s="102"/>
      <c r="Q625" s="102"/>
      <c r="R625" s="102"/>
      <c r="S625" s="102"/>
      <c r="T625" s="106"/>
      <c r="U625" s="3" t="str">
        <f t="shared" si="29"/>
        <v>0/1</v>
      </c>
    </row>
    <row r="626" spans="1:21" ht="30" customHeight="1" x14ac:dyDescent="0.3">
      <c r="A626" s="3" t="str">
        <f>B626&amp;"--"&amp;COUNTIF($B$5:B626,B626)</f>
        <v>--589</v>
      </c>
      <c r="B626" s="3" t="str">
        <f t="shared" si="28"/>
        <v/>
      </c>
      <c r="C626" s="78">
        <v>622</v>
      </c>
      <c r="D626" s="102"/>
      <c r="E626" s="103"/>
      <c r="F626" s="102"/>
      <c r="G626" s="104"/>
      <c r="H626" s="105" t="str">
        <f t="shared" ca="1" si="30"/>
        <v/>
      </c>
      <c r="I626" s="102"/>
      <c r="J626" s="102"/>
      <c r="K626" s="102"/>
      <c r="L626" s="102"/>
      <c r="M626" s="102"/>
      <c r="N626" s="102"/>
      <c r="O626" s="102"/>
      <c r="P626" s="102"/>
      <c r="Q626" s="102"/>
      <c r="R626" s="102"/>
      <c r="S626" s="102"/>
      <c r="T626" s="106"/>
      <c r="U626" s="3" t="str">
        <f t="shared" si="29"/>
        <v>0/1</v>
      </c>
    </row>
    <row r="627" spans="1:21" ht="30" customHeight="1" x14ac:dyDescent="0.3">
      <c r="A627" s="3" t="str">
        <f>B627&amp;"--"&amp;COUNTIF($B$5:B627,B627)</f>
        <v>--590</v>
      </c>
      <c r="B627" s="3" t="str">
        <f t="shared" si="28"/>
        <v/>
      </c>
      <c r="C627" s="78">
        <v>623</v>
      </c>
      <c r="D627" s="102"/>
      <c r="E627" s="103"/>
      <c r="F627" s="102"/>
      <c r="G627" s="104"/>
      <c r="H627" s="105" t="str">
        <f t="shared" ca="1" si="30"/>
        <v/>
      </c>
      <c r="I627" s="102"/>
      <c r="J627" s="102"/>
      <c r="K627" s="102"/>
      <c r="L627" s="102"/>
      <c r="M627" s="102"/>
      <c r="N627" s="102"/>
      <c r="O627" s="102"/>
      <c r="P627" s="102"/>
      <c r="Q627" s="102"/>
      <c r="R627" s="102"/>
      <c r="S627" s="102"/>
      <c r="T627" s="106"/>
      <c r="U627" s="3" t="str">
        <f t="shared" si="29"/>
        <v>0/1</v>
      </c>
    </row>
    <row r="628" spans="1:21" ht="30" customHeight="1" x14ac:dyDescent="0.3">
      <c r="A628" s="3" t="str">
        <f>B628&amp;"--"&amp;COUNTIF($B$5:B628,B628)</f>
        <v>--591</v>
      </c>
      <c r="B628" s="3" t="str">
        <f t="shared" si="28"/>
        <v/>
      </c>
      <c r="C628" s="78">
        <v>624</v>
      </c>
      <c r="D628" s="102"/>
      <c r="E628" s="103"/>
      <c r="F628" s="102"/>
      <c r="G628" s="104"/>
      <c r="H628" s="105" t="str">
        <f t="shared" ca="1" si="30"/>
        <v/>
      </c>
      <c r="I628" s="102"/>
      <c r="J628" s="102"/>
      <c r="K628" s="102"/>
      <c r="L628" s="102"/>
      <c r="M628" s="102"/>
      <c r="N628" s="102"/>
      <c r="O628" s="102"/>
      <c r="P628" s="102"/>
      <c r="Q628" s="102"/>
      <c r="R628" s="102"/>
      <c r="S628" s="102"/>
      <c r="T628" s="106"/>
      <c r="U628" s="3" t="str">
        <f t="shared" si="29"/>
        <v>0/1</v>
      </c>
    </row>
    <row r="629" spans="1:21" ht="30" customHeight="1" x14ac:dyDescent="0.3">
      <c r="A629" s="3" t="str">
        <f>B629&amp;"--"&amp;COUNTIF($B$5:B629,B629)</f>
        <v>--592</v>
      </c>
      <c r="B629" s="3" t="str">
        <f t="shared" si="28"/>
        <v/>
      </c>
      <c r="C629" s="78">
        <v>625</v>
      </c>
      <c r="D629" s="102"/>
      <c r="E629" s="103"/>
      <c r="F629" s="102"/>
      <c r="G629" s="104"/>
      <c r="H629" s="105" t="str">
        <f t="shared" ca="1" si="30"/>
        <v/>
      </c>
      <c r="I629" s="102"/>
      <c r="J629" s="102"/>
      <c r="K629" s="102"/>
      <c r="L629" s="102"/>
      <c r="M629" s="102"/>
      <c r="N629" s="102"/>
      <c r="O629" s="102"/>
      <c r="P629" s="102"/>
      <c r="Q629" s="102"/>
      <c r="R629" s="102"/>
      <c r="S629" s="102"/>
      <c r="T629" s="106"/>
      <c r="U629" s="3" t="str">
        <f t="shared" si="29"/>
        <v>0/1</v>
      </c>
    </row>
    <row r="630" spans="1:21" ht="30" customHeight="1" x14ac:dyDescent="0.3">
      <c r="A630" s="3" t="str">
        <f>B630&amp;"--"&amp;COUNTIF($B$5:B630,B630)</f>
        <v>--593</v>
      </c>
      <c r="B630" s="3" t="str">
        <f t="shared" si="28"/>
        <v/>
      </c>
      <c r="C630" s="78">
        <v>626</v>
      </c>
      <c r="D630" s="102"/>
      <c r="E630" s="103"/>
      <c r="F630" s="102"/>
      <c r="G630" s="104"/>
      <c r="H630" s="105" t="str">
        <f t="shared" ca="1" si="30"/>
        <v/>
      </c>
      <c r="I630" s="102"/>
      <c r="J630" s="102"/>
      <c r="K630" s="102"/>
      <c r="L630" s="102"/>
      <c r="M630" s="102"/>
      <c r="N630" s="102"/>
      <c r="O630" s="102"/>
      <c r="P630" s="102"/>
      <c r="Q630" s="102"/>
      <c r="R630" s="102"/>
      <c r="S630" s="102"/>
      <c r="T630" s="106"/>
      <c r="U630" s="3" t="str">
        <f t="shared" si="29"/>
        <v>0/1</v>
      </c>
    </row>
    <row r="631" spans="1:21" ht="30" customHeight="1" x14ac:dyDescent="0.3">
      <c r="A631" s="3" t="str">
        <f>B631&amp;"--"&amp;COUNTIF($B$5:B631,B631)</f>
        <v>--594</v>
      </c>
      <c r="B631" s="3" t="str">
        <f t="shared" si="28"/>
        <v/>
      </c>
      <c r="C631" s="78">
        <v>627</v>
      </c>
      <c r="D631" s="102"/>
      <c r="E631" s="103"/>
      <c r="F631" s="102"/>
      <c r="G631" s="104"/>
      <c r="H631" s="105" t="str">
        <f t="shared" ca="1" si="30"/>
        <v/>
      </c>
      <c r="I631" s="102"/>
      <c r="J631" s="102"/>
      <c r="K631" s="102"/>
      <c r="L631" s="102"/>
      <c r="M631" s="102"/>
      <c r="N631" s="102"/>
      <c r="O631" s="102"/>
      <c r="P631" s="102"/>
      <c r="Q631" s="102"/>
      <c r="R631" s="102"/>
      <c r="S631" s="102"/>
      <c r="T631" s="106"/>
      <c r="U631" s="3" t="str">
        <f t="shared" si="29"/>
        <v>0/1</v>
      </c>
    </row>
    <row r="632" spans="1:21" ht="30" customHeight="1" x14ac:dyDescent="0.3">
      <c r="A632" s="3" t="str">
        <f>B632&amp;"--"&amp;COUNTIF($B$5:B632,B632)</f>
        <v>--595</v>
      </c>
      <c r="B632" s="3" t="str">
        <f t="shared" si="28"/>
        <v/>
      </c>
      <c r="C632" s="78">
        <v>628</v>
      </c>
      <c r="D632" s="102"/>
      <c r="E632" s="103"/>
      <c r="F632" s="102"/>
      <c r="G632" s="104"/>
      <c r="H632" s="105" t="str">
        <f t="shared" ca="1" si="30"/>
        <v/>
      </c>
      <c r="I632" s="102"/>
      <c r="J632" s="102"/>
      <c r="K632" s="102"/>
      <c r="L632" s="102"/>
      <c r="M632" s="102"/>
      <c r="N632" s="102"/>
      <c r="O632" s="102"/>
      <c r="P632" s="102"/>
      <c r="Q632" s="102"/>
      <c r="R632" s="102"/>
      <c r="S632" s="102"/>
      <c r="T632" s="106"/>
      <c r="U632" s="3" t="str">
        <f t="shared" si="29"/>
        <v>0/1</v>
      </c>
    </row>
    <row r="633" spans="1:21" ht="30" customHeight="1" x14ac:dyDescent="0.3">
      <c r="A633" s="3" t="str">
        <f>B633&amp;"--"&amp;COUNTIF($B$5:B633,B633)</f>
        <v>--596</v>
      </c>
      <c r="B633" s="3" t="str">
        <f t="shared" si="28"/>
        <v/>
      </c>
      <c r="C633" s="78">
        <v>629</v>
      </c>
      <c r="D633" s="102"/>
      <c r="E633" s="103"/>
      <c r="F633" s="102"/>
      <c r="G633" s="104"/>
      <c r="H633" s="105" t="str">
        <f t="shared" ca="1" si="30"/>
        <v/>
      </c>
      <c r="I633" s="102"/>
      <c r="J633" s="102"/>
      <c r="K633" s="102"/>
      <c r="L633" s="102"/>
      <c r="M633" s="102"/>
      <c r="N633" s="102"/>
      <c r="O633" s="102"/>
      <c r="P633" s="102"/>
      <c r="Q633" s="102"/>
      <c r="R633" s="102"/>
      <c r="S633" s="102"/>
      <c r="T633" s="106"/>
      <c r="U633" s="3" t="str">
        <f t="shared" si="29"/>
        <v>0/1</v>
      </c>
    </row>
    <row r="634" spans="1:21" ht="30" customHeight="1" x14ac:dyDescent="0.3">
      <c r="A634" s="3" t="str">
        <f>B634&amp;"--"&amp;COUNTIF($B$5:B634,B634)</f>
        <v>--597</v>
      </c>
      <c r="B634" s="3" t="str">
        <f t="shared" si="28"/>
        <v/>
      </c>
      <c r="C634" s="78">
        <v>630</v>
      </c>
      <c r="D634" s="102"/>
      <c r="E634" s="103"/>
      <c r="F634" s="102"/>
      <c r="G634" s="104"/>
      <c r="H634" s="105" t="str">
        <f t="shared" ca="1" si="30"/>
        <v/>
      </c>
      <c r="I634" s="102"/>
      <c r="J634" s="102"/>
      <c r="K634" s="102"/>
      <c r="L634" s="102"/>
      <c r="M634" s="102"/>
      <c r="N634" s="102"/>
      <c r="O634" s="102"/>
      <c r="P634" s="102"/>
      <c r="Q634" s="102"/>
      <c r="R634" s="102"/>
      <c r="S634" s="102"/>
      <c r="T634" s="106"/>
      <c r="U634" s="3" t="str">
        <f t="shared" si="29"/>
        <v>0/1</v>
      </c>
    </row>
    <row r="635" spans="1:21" ht="30" customHeight="1" x14ac:dyDescent="0.3">
      <c r="A635" s="3" t="str">
        <f>B635&amp;"--"&amp;COUNTIF($B$5:B635,B635)</f>
        <v>--598</v>
      </c>
      <c r="B635" s="3" t="str">
        <f t="shared" si="28"/>
        <v/>
      </c>
      <c r="C635" s="78">
        <v>631</v>
      </c>
      <c r="D635" s="102"/>
      <c r="E635" s="103"/>
      <c r="F635" s="102"/>
      <c r="G635" s="104"/>
      <c r="H635" s="105" t="str">
        <f t="shared" ca="1" si="30"/>
        <v/>
      </c>
      <c r="I635" s="102"/>
      <c r="J635" s="102"/>
      <c r="K635" s="102"/>
      <c r="L635" s="102"/>
      <c r="M635" s="102"/>
      <c r="N635" s="102"/>
      <c r="O635" s="102"/>
      <c r="P635" s="102"/>
      <c r="Q635" s="102"/>
      <c r="R635" s="102"/>
      <c r="S635" s="102"/>
      <c r="T635" s="106"/>
      <c r="U635" s="3" t="str">
        <f t="shared" si="29"/>
        <v>0/1</v>
      </c>
    </row>
    <row r="636" spans="1:21" ht="30" customHeight="1" x14ac:dyDescent="0.3">
      <c r="A636" s="3" t="str">
        <f>B636&amp;"--"&amp;COUNTIF($B$5:B636,B636)</f>
        <v>--599</v>
      </c>
      <c r="B636" s="3" t="str">
        <f t="shared" si="28"/>
        <v/>
      </c>
      <c r="C636" s="78">
        <v>632</v>
      </c>
      <c r="D636" s="102"/>
      <c r="E636" s="103"/>
      <c r="F636" s="102"/>
      <c r="G636" s="104"/>
      <c r="H636" s="105" t="str">
        <f t="shared" ca="1" si="30"/>
        <v/>
      </c>
      <c r="I636" s="102"/>
      <c r="J636" s="102"/>
      <c r="K636" s="102"/>
      <c r="L636" s="102"/>
      <c r="M636" s="102"/>
      <c r="N636" s="102"/>
      <c r="O636" s="102"/>
      <c r="P636" s="102"/>
      <c r="Q636" s="102"/>
      <c r="R636" s="102"/>
      <c r="S636" s="102"/>
      <c r="T636" s="106"/>
      <c r="U636" s="3" t="str">
        <f t="shared" si="29"/>
        <v>0/1</v>
      </c>
    </row>
    <row r="637" spans="1:21" ht="30" customHeight="1" x14ac:dyDescent="0.3">
      <c r="A637" s="3" t="str">
        <f>B637&amp;"--"&amp;COUNTIF($B$5:B637,B637)</f>
        <v>--600</v>
      </c>
      <c r="B637" s="3" t="str">
        <f t="shared" si="28"/>
        <v/>
      </c>
      <c r="C637" s="78">
        <v>633</v>
      </c>
      <c r="D637" s="102"/>
      <c r="E637" s="103"/>
      <c r="F637" s="102"/>
      <c r="G637" s="104"/>
      <c r="H637" s="105" t="str">
        <f t="shared" ca="1" si="30"/>
        <v/>
      </c>
      <c r="I637" s="102"/>
      <c r="J637" s="102"/>
      <c r="K637" s="102"/>
      <c r="L637" s="102"/>
      <c r="M637" s="102"/>
      <c r="N637" s="102"/>
      <c r="O637" s="102"/>
      <c r="P637" s="102"/>
      <c r="Q637" s="102"/>
      <c r="R637" s="102"/>
      <c r="S637" s="102"/>
      <c r="T637" s="106"/>
      <c r="U637" s="3" t="str">
        <f t="shared" si="29"/>
        <v>0/1</v>
      </c>
    </row>
    <row r="638" spans="1:21" ht="30" customHeight="1" x14ac:dyDescent="0.3">
      <c r="A638" s="3" t="str">
        <f>B638&amp;"--"&amp;COUNTIF($B$5:B638,B638)</f>
        <v>--601</v>
      </c>
      <c r="B638" s="3" t="str">
        <f t="shared" si="28"/>
        <v/>
      </c>
      <c r="C638" s="78">
        <v>634</v>
      </c>
      <c r="D638" s="102"/>
      <c r="E638" s="103"/>
      <c r="F638" s="102"/>
      <c r="G638" s="104"/>
      <c r="H638" s="105" t="str">
        <f t="shared" ca="1" si="30"/>
        <v/>
      </c>
      <c r="I638" s="102"/>
      <c r="J638" s="102"/>
      <c r="K638" s="102"/>
      <c r="L638" s="102"/>
      <c r="M638" s="102"/>
      <c r="N638" s="102"/>
      <c r="O638" s="102"/>
      <c r="P638" s="102"/>
      <c r="Q638" s="102"/>
      <c r="R638" s="102"/>
      <c r="S638" s="102"/>
      <c r="T638" s="106"/>
      <c r="U638" s="3" t="str">
        <f t="shared" si="29"/>
        <v>0/1</v>
      </c>
    </row>
    <row r="639" spans="1:21" ht="30" customHeight="1" x14ac:dyDescent="0.3">
      <c r="A639" s="3" t="str">
        <f>B639&amp;"--"&amp;COUNTIF($B$5:B639,B639)</f>
        <v>--602</v>
      </c>
      <c r="B639" s="3" t="str">
        <f t="shared" si="28"/>
        <v/>
      </c>
      <c r="C639" s="78">
        <v>635</v>
      </c>
      <c r="D639" s="102"/>
      <c r="E639" s="103"/>
      <c r="F639" s="102"/>
      <c r="G639" s="104"/>
      <c r="H639" s="105" t="str">
        <f t="shared" ca="1" si="30"/>
        <v/>
      </c>
      <c r="I639" s="102"/>
      <c r="J639" s="102"/>
      <c r="K639" s="102"/>
      <c r="L639" s="102"/>
      <c r="M639" s="102"/>
      <c r="N639" s="102"/>
      <c r="O639" s="102"/>
      <c r="P639" s="102"/>
      <c r="Q639" s="102"/>
      <c r="R639" s="102"/>
      <c r="S639" s="102"/>
      <c r="T639" s="106"/>
      <c r="U639" s="3" t="str">
        <f t="shared" si="29"/>
        <v>0/1</v>
      </c>
    </row>
    <row r="640" spans="1:21" ht="30" customHeight="1" x14ac:dyDescent="0.3">
      <c r="A640" s="3" t="str">
        <f>B640&amp;"--"&amp;COUNTIF($B$5:B640,B640)</f>
        <v>--603</v>
      </c>
      <c r="B640" s="3" t="str">
        <f t="shared" si="28"/>
        <v/>
      </c>
      <c r="C640" s="78">
        <v>636</v>
      </c>
      <c r="D640" s="102"/>
      <c r="E640" s="103"/>
      <c r="F640" s="102"/>
      <c r="G640" s="104"/>
      <c r="H640" s="105" t="str">
        <f t="shared" ca="1" si="30"/>
        <v/>
      </c>
      <c r="I640" s="102"/>
      <c r="J640" s="102"/>
      <c r="K640" s="102"/>
      <c r="L640" s="102"/>
      <c r="M640" s="102"/>
      <c r="N640" s="102"/>
      <c r="O640" s="102"/>
      <c r="P640" s="102"/>
      <c r="Q640" s="102"/>
      <c r="R640" s="102"/>
      <c r="S640" s="102"/>
      <c r="T640" s="106"/>
      <c r="U640" s="3" t="str">
        <f t="shared" si="29"/>
        <v>0/1</v>
      </c>
    </row>
    <row r="641" spans="1:21" ht="30" customHeight="1" x14ac:dyDescent="0.3">
      <c r="A641" s="3" t="str">
        <f>B641&amp;"--"&amp;COUNTIF($B$5:B641,B641)</f>
        <v>--604</v>
      </c>
      <c r="B641" s="3" t="str">
        <f t="shared" si="28"/>
        <v/>
      </c>
      <c r="C641" s="78">
        <v>637</v>
      </c>
      <c r="D641" s="102"/>
      <c r="E641" s="103"/>
      <c r="F641" s="102"/>
      <c r="G641" s="104"/>
      <c r="H641" s="105" t="str">
        <f t="shared" ca="1" si="30"/>
        <v/>
      </c>
      <c r="I641" s="102"/>
      <c r="J641" s="102"/>
      <c r="K641" s="102"/>
      <c r="L641" s="102"/>
      <c r="M641" s="102"/>
      <c r="N641" s="102"/>
      <c r="O641" s="102"/>
      <c r="P641" s="102"/>
      <c r="Q641" s="102"/>
      <c r="R641" s="102"/>
      <c r="S641" s="102"/>
      <c r="T641" s="106"/>
      <c r="U641" s="3" t="str">
        <f t="shared" si="29"/>
        <v>0/1</v>
      </c>
    </row>
    <row r="642" spans="1:21" ht="30" customHeight="1" x14ac:dyDescent="0.3">
      <c r="A642" s="3" t="str">
        <f>B642&amp;"--"&amp;COUNTIF($B$5:B642,B642)</f>
        <v>--605</v>
      </c>
      <c r="B642" s="3" t="str">
        <f t="shared" si="28"/>
        <v/>
      </c>
      <c r="C642" s="78">
        <v>638</v>
      </c>
      <c r="D642" s="102"/>
      <c r="E642" s="103"/>
      <c r="F642" s="102"/>
      <c r="G642" s="104"/>
      <c r="H642" s="105" t="str">
        <f t="shared" ca="1" si="30"/>
        <v/>
      </c>
      <c r="I642" s="102"/>
      <c r="J642" s="102"/>
      <c r="K642" s="102"/>
      <c r="L642" s="102"/>
      <c r="M642" s="102"/>
      <c r="N642" s="102"/>
      <c r="O642" s="102"/>
      <c r="P642" s="102"/>
      <c r="Q642" s="102"/>
      <c r="R642" s="102"/>
      <c r="S642" s="102"/>
      <c r="T642" s="106"/>
      <c r="U642" s="3" t="str">
        <f t="shared" si="29"/>
        <v>0/1</v>
      </c>
    </row>
    <row r="643" spans="1:21" ht="30" customHeight="1" x14ac:dyDescent="0.3">
      <c r="A643" s="3" t="str">
        <f>B643&amp;"--"&amp;COUNTIF($B$5:B643,B643)</f>
        <v>--606</v>
      </c>
      <c r="B643" s="3" t="str">
        <f t="shared" si="28"/>
        <v/>
      </c>
      <c r="C643" s="78">
        <v>639</v>
      </c>
      <c r="D643" s="102"/>
      <c r="E643" s="103"/>
      <c r="F643" s="102"/>
      <c r="G643" s="104"/>
      <c r="H643" s="105" t="str">
        <f t="shared" ca="1" si="30"/>
        <v/>
      </c>
      <c r="I643" s="102"/>
      <c r="J643" s="102"/>
      <c r="K643" s="102"/>
      <c r="L643" s="102"/>
      <c r="M643" s="102"/>
      <c r="N643" s="102"/>
      <c r="O643" s="102"/>
      <c r="P643" s="102"/>
      <c r="Q643" s="102"/>
      <c r="R643" s="102"/>
      <c r="S643" s="102"/>
      <c r="T643" s="106"/>
      <c r="U643" s="3" t="str">
        <f t="shared" si="29"/>
        <v>0/1</v>
      </c>
    </row>
    <row r="644" spans="1:21" ht="30" customHeight="1" x14ac:dyDescent="0.3">
      <c r="A644" s="3" t="str">
        <f>B644&amp;"--"&amp;COUNTIF($B$5:B644,B644)</f>
        <v>--607</v>
      </c>
      <c r="B644" s="3" t="str">
        <f t="shared" si="28"/>
        <v/>
      </c>
      <c r="C644" s="78">
        <v>640</v>
      </c>
      <c r="D644" s="102"/>
      <c r="E644" s="103"/>
      <c r="F644" s="102"/>
      <c r="G644" s="104"/>
      <c r="H644" s="105" t="str">
        <f t="shared" ca="1" si="30"/>
        <v/>
      </c>
      <c r="I644" s="102"/>
      <c r="J644" s="102"/>
      <c r="K644" s="102"/>
      <c r="L644" s="102"/>
      <c r="M644" s="102"/>
      <c r="N644" s="102"/>
      <c r="O644" s="102"/>
      <c r="P644" s="102"/>
      <c r="Q644" s="102"/>
      <c r="R644" s="102"/>
      <c r="S644" s="102"/>
      <c r="T644" s="106"/>
      <c r="U644" s="3" t="str">
        <f t="shared" si="29"/>
        <v>0/1</v>
      </c>
    </row>
    <row r="645" spans="1:21" ht="30" customHeight="1" x14ac:dyDescent="0.3">
      <c r="A645" s="3" t="str">
        <f>B645&amp;"--"&amp;COUNTIF($B$5:B645,B645)</f>
        <v>--608</v>
      </c>
      <c r="B645" s="3" t="str">
        <f t="shared" ref="B645:B708" si="31">IF(G645&lt;&gt;"",MONTH(G645),"")</f>
        <v/>
      </c>
      <c r="C645" s="78">
        <v>641</v>
      </c>
      <c r="D645" s="102"/>
      <c r="E645" s="103"/>
      <c r="F645" s="102"/>
      <c r="G645" s="104"/>
      <c r="H645" s="105" t="str">
        <f t="shared" ca="1" si="30"/>
        <v/>
      </c>
      <c r="I645" s="102"/>
      <c r="J645" s="102"/>
      <c r="K645" s="102"/>
      <c r="L645" s="102"/>
      <c r="M645" s="102"/>
      <c r="N645" s="102"/>
      <c r="O645" s="102"/>
      <c r="P645" s="102"/>
      <c r="Q645" s="102"/>
      <c r="R645" s="102"/>
      <c r="S645" s="102"/>
      <c r="T645" s="106"/>
      <c r="U645" s="3" t="str">
        <f t="shared" ref="U645:U708" si="32">DAY(G645)&amp;"/"&amp;MONTH(G645)</f>
        <v>0/1</v>
      </c>
    </row>
    <row r="646" spans="1:21" ht="30" customHeight="1" x14ac:dyDescent="0.3">
      <c r="A646" s="3" t="str">
        <f>B646&amp;"--"&amp;COUNTIF($B$5:B646,B646)</f>
        <v>--609</v>
      </c>
      <c r="B646" s="3" t="str">
        <f t="shared" si="31"/>
        <v/>
      </c>
      <c r="C646" s="78">
        <v>642</v>
      </c>
      <c r="D646" s="102"/>
      <c r="E646" s="103"/>
      <c r="F646" s="102"/>
      <c r="G646" s="104"/>
      <c r="H646" s="105" t="str">
        <f t="shared" ca="1" si="30"/>
        <v/>
      </c>
      <c r="I646" s="102"/>
      <c r="J646" s="102"/>
      <c r="K646" s="102"/>
      <c r="L646" s="102"/>
      <c r="M646" s="102"/>
      <c r="N646" s="102"/>
      <c r="O646" s="102"/>
      <c r="P646" s="102"/>
      <c r="Q646" s="102"/>
      <c r="R646" s="102"/>
      <c r="S646" s="102"/>
      <c r="T646" s="106"/>
      <c r="U646" s="3" t="str">
        <f t="shared" si="32"/>
        <v>0/1</v>
      </c>
    </row>
    <row r="647" spans="1:21" ht="30" customHeight="1" x14ac:dyDescent="0.3">
      <c r="A647" s="3" t="str">
        <f>B647&amp;"--"&amp;COUNTIF($B$5:B647,B647)</f>
        <v>--610</v>
      </c>
      <c r="B647" s="3" t="str">
        <f t="shared" si="31"/>
        <v/>
      </c>
      <c r="C647" s="78">
        <v>643</v>
      </c>
      <c r="D647" s="102"/>
      <c r="E647" s="103"/>
      <c r="F647" s="102"/>
      <c r="G647" s="104"/>
      <c r="H647" s="105" t="str">
        <f t="shared" ca="1" si="30"/>
        <v/>
      </c>
      <c r="I647" s="102"/>
      <c r="J647" s="102"/>
      <c r="K647" s="102"/>
      <c r="L647" s="102"/>
      <c r="M647" s="102"/>
      <c r="N647" s="102"/>
      <c r="O647" s="102"/>
      <c r="P647" s="102"/>
      <c r="Q647" s="102"/>
      <c r="R647" s="102"/>
      <c r="S647" s="102"/>
      <c r="T647" s="106"/>
      <c r="U647" s="3" t="str">
        <f t="shared" si="32"/>
        <v>0/1</v>
      </c>
    </row>
    <row r="648" spans="1:21" ht="30" customHeight="1" x14ac:dyDescent="0.3">
      <c r="A648" s="3" t="str">
        <f>B648&amp;"--"&amp;COUNTIF($B$5:B648,B648)</f>
        <v>--611</v>
      </c>
      <c r="B648" s="3" t="str">
        <f t="shared" si="31"/>
        <v/>
      </c>
      <c r="C648" s="78">
        <v>644</v>
      </c>
      <c r="D648" s="102"/>
      <c r="E648" s="103"/>
      <c r="F648" s="102"/>
      <c r="G648" s="104"/>
      <c r="H648" s="105" t="str">
        <f t="shared" ca="1" si="30"/>
        <v/>
      </c>
      <c r="I648" s="102"/>
      <c r="J648" s="102"/>
      <c r="K648" s="102"/>
      <c r="L648" s="102"/>
      <c r="M648" s="102"/>
      <c r="N648" s="102"/>
      <c r="O648" s="102"/>
      <c r="P648" s="102"/>
      <c r="Q648" s="102"/>
      <c r="R648" s="102"/>
      <c r="S648" s="102"/>
      <c r="T648" s="106"/>
      <c r="U648" s="3" t="str">
        <f t="shared" si="32"/>
        <v>0/1</v>
      </c>
    </row>
    <row r="649" spans="1:21" ht="30" customHeight="1" x14ac:dyDescent="0.3">
      <c r="A649" s="3" t="str">
        <f>B649&amp;"--"&amp;COUNTIF($B$5:B649,B649)</f>
        <v>--612</v>
      </c>
      <c r="B649" s="3" t="str">
        <f t="shared" si="31"/>
        <v/>
      </c>
      <c r="C649" s="78">
        <v>645</v>
      </c>
      <c r="D649" s="102"/>
      <c r="E649" s="103"/>
      <c r="F649" s="102"/>
      <c r="G649" s="104"/>
      <c r="H649" s="105" t="str">
        <f t="shared" ca="1" si="30"/>
        <v/>
      </c>
      <c r="I649" s="102"/>
      <c r="J649" s="102"/>
      <c r="K649" s="102"/>
      <c r="L649" s="102"/>
      <c r="M649" s="102"/>
      <c r="N649" s="102"/>
      <c r="O649" s="102"/>
      <c r="P649" s="102"/>
      <c r="Q649" s="102"/>
      <c r="R649" s="102"/>
      <c r="S649" s="102"/>
      <c r="T649" s="106"/>
      <c r="U649" s="3" t="str">
        <f t="shared" si="32"/>
        <v>0/1</v>
      </c>
    </row>
    <row r="650" spans="1:21" ht="30" customHeight="1" x14ac:dyDescent="0.3">
      <c r="A650" s="3" t="str">
        <f>B650&amp;"--"&amp;COUNTIF($B$5:B650,B650)</f>
        <v>--613</v>
      </c>
      <c r="B650" s="3" t="str">
        <f t="shared" si="31"/>
        <v/>
      </c>
      <c r="C650" s="78">
        <v>646</v>
      </c>
      <c r="D650" s="102"/>
      <c r="E650" s="103"/>
      <c r="F650" s="102"/>
      <c r="G650" s="104"/>
      <c r="H650" s="105" t="str">
        <f t="shared" ca="1" si="30"/>
        <v/>
      </c>
      <c r="I650" s="102"/>
      <c r="J650" s="102"/>
      <c r="K650" s="102"/>
      <c r="L650" s="102"/>
      <c r="M650" s="102"/>
      <c r="N650" s="102"/>
      <c r="O650" s="102"/>
      <c r="P650" s="102"/>
      <c r="Q650" s="102"/>
      <c r="R650" s="102"/>
      <c r="S650" s="102"/>
      <c r="T650" s="106"/>
      <c r="U650" s="3" t="str">
        <f t="shared" si="32"/>
        <v>0/1</v>
      </c>
    </row>
    <row r="651" spans="1:21" ht="30" customHeight="1" x14ac:dyDescent="0.3">
      <c r="A651" s="3" t="str">
        <f>B651&amp;"--"&amp;COUNTIF($B$5:B651,B651)</f>
        <v>--614</v>
      </c>
      <c r="B651" s="3" t="str">
        <f t="shared" si="31"/>
        <v/>
      </c>
      <c r="C651" s="78">
        <v>647</v>
      </c>
      <c r="D651" s="102"/>
      <c r="E651" s="103"/>
      <c r="F651" s="102"/>
      <c r="G651" s="104"/>
      <c r="H651" s="105" t="str">
        <f t="shared" ca="1" si="30"/>
        <v/>
      </c>
      <c r="I651" s="102"/>
      <c r="J651" s="102"/>
      <c r="K651" s="102"/>
      <c r="L651" s="102"/>
      <c r="M651" s="102"/>
      <c r="N651" s="102"/>
      <c r="O651" s="102"/>
      <c r="P651" s="102"/>
      <c r="Q651" s="102"/>
      <c r="R651" s="102"/>
      <c r="S651" s="102"/>
      <c r="T651" s="106"/>
      <c r="U651" s="3" t="str">
        <f t="shared" si="32"/>
        <v>0/1</v>
      </c>
    </row>
    <row r="652" spans="1:21" ht="30" customHeight="1" x14ac:dyDescent="0.3">
      <c r="A652" s="3" t="str">
        <f>B652&amp;"--"&amp;COUNTIF($B$5:B652,B652)</f>
        <v>--615</v>
      </c>
      <c r="B652" s="3" t="str">
        <f t="shared" si="31"/>
        <v/>
      </c>
      <c r="C652" s="78">
        <v>648</v>
      </c>
      <c r="D652" s="102"/>
      <c r="E652" s="103"/>
      <c r="F652" s="102"/>
      <c r="G652" s="104"/>
      <c r="H652" s="105" t="str">
        <f t="shared" ca="1" si="30"/>
        <v/>
      </c>
      <c r="I652" s="102"/>
      <c r="J652" s="102"/>
      <c r="K652" s="102"/>
      <c r="L652" s="102"/>
      <c r="M652" s="102"/>
      <c r="N652" s="102"/>
      <c r="O652" s="102"/>
      <c r="P652" s="102"/>
      <c r="Q652" s="102"/>
      <c r="R652" s="102"/>
      <c r="S652" s="102"/>
      <c r="T652" s="106"/>
      <c r="U652" s="3" t="str">
        <f t="shared" si="32"/>
        <v>0/1</v>
      </c>
    </row>
    <row r="653" spans="1:21" ht="30" customHeight="1" x14ac:dyDescent="0.3">
      <c r="A653" s="3" t="str">
        <f>B653&amp;"--"&amp;COUNTIF($B$5:B653,B653)</f>
        <v>--616</v>
      </c>
      <c r="B653" s="3" t="str">
        <f t="shared" si="31"/>
        <v/>
      </c>
      <c r="C653" s="78">
        <v>649</v>
      </c>
      <c r="D653" s="102"/>
      <c r="E653" s="103"/>
      <c r="F653" s="102"/>
      <c r="G653" s="104"/>
      <c r="H653" s="105" t="str">
        <f t="shared" ca="1" si="30"/>
        <v/>
      </c>
      <c r="I653" s="102"/>
      <c r="J653" s="102"/>
      <c r="K653" s="102"/>
      <c r="L653" s="102"/>
      <c r="M653" s="102"/>
      <c r="N653" s="102"/>
      <c r="O653" s="102"/>
      <c r="P653" s="102"/>
      <c r="Q653" s="102"/>
      <c r="R653" s="102"/>
      <c r="S653" s="102"/>
      <c r="T653" s="106"/>
      <c r="U653" s="3" t="str">
        <f t="shared" si="32"/>
        <v>0/1</v>
      </c>
    </row>
    <row r="654" spans="1:21" ht="30" customHeight="1" x14ac:dyDescent="0.3">
      <c r="A654" s="3" t="str">
        <f>B654&amp;"--"&amp;COUNTIF($B$5:B654,B654)</f>
        <v>--617</v>
      </c>
      <c r="B654" s="3" t="str">
        <f t="shared" si="31"/>
        <v/>
      </c>
      <c r="C654" s="78">
        <v>650</v>
      </c>
      <c r="D654" s="102"/>
      <c r="E654" s="103"/>
      <c r="F654" s="102"/>
      <c r="G654" s="104"/>
      <c r="H654" s="105" t="str">
        <f t="shared" ca="1" si="30"/>
        <v/>
      </c>
      <c r="I654" s="102"/>
      <c r="J654" s="102"/>
      <c r="K654" s="102"/>
      <c r="L654" s="102"/>
      <c r="M654" s="102"/>
      <c r="N654" s="102"/>
      <c r="O654" s="102"/>
      <c r="P654" s="102"/>
      <c r="Q654" s="102"/>
      <c r="R654" s="102"/>
      <c r="S654" s="102"/>
      <c r="T654" s="106"/>
      <c r="U654" s="3" t="str">
        <f t="shared" si="32"/>
        <v>0/1</v>
      </c>
    </row>
    <row r="655" spans="1:21" ht="30" customHeight="1" x14ac:dyDescent="0.3">
      <c r="A655" s="3" t="str">
        <f>B655&amp;"--"&amp;COUNTIF($B$5:B655,B655)</f>
        <v>--618</v>
      </c>
      <c r="B655" s="3" t="str">
        <f t="shared" si="31"/>
        <v/>
      </c>
      <c r="C655" s="78">
        <v>651</v>
      </c>
      <c r="D655" s="102"/>
      <c r="E655" s="103"/>
      <c r="F655" s="102"/>
      <c r="G655" s="104"/>
      <c r="H655" s="105" t="str">
        <f t="shared" ca="1" si="30"/>
        <v/>
      </c>
      <c r="I655" s="102"/>
      <c r="J655" s="102"/>
      <c r="K655" s="102"/>
      <c r="L655" s="102"/>
      <c r="M655" s="102"/>
      <c r="N655" s="102"/>
      <c r="O655" s="102"/>
      <c r="P655" s="102"/>
      <c r="Q655" s="102"/>
      <c r="R655" s="102"/>
      <c r="S655" s="102"/>
      <c r="T655" s="106"/>
      <c r="U655" s="3" t="str">
        <f t="shared" si="32"/>
        <v>0/1</v>
      </c>
    </row>
    <row r="656" spans="1:21" ht="30" customHeight="1" x14ac:dyDescent="0.3">
      <c r="A656" s="3" t="str">
        <f>B656&amp;"--"&amp;COUNTIF($B$5:B656,B656)</f>
        <v>--619</v>
      </c>
      <c r="B656" s="3" t="str">
        <f t="shared" si="31"/>
        <v/>
      </c>
      <c r="C656" s="78">
        <v>652</v>
      </c>
      <c r="D656" s="102"/>
      <c r="E656" s="103"/>
      <c r="F656" s="102"/>
      <c r="G656" s="104"/>
      <c r="H656" s="105" t="str">
        <f t="shared" ca="1" si="30"/>
        <v/>
      </c>
      <c r="I656" s="102"/>
      <c r="J656" s="102"/>
      <c r="K656" s="102"/>
      <c r="L656" s="102"/>
      <c r="M656" s="102"/>
      <c r="N656" s="102"/>
      <c r="O656" s="102"/>
      <c r="P656" s="102"/>
      <c r="Q656" s="102"/>
      <c r="R656" s="102"/>
      <c r="S656" s="102"/>
      <c r="T656" s="106"/>
      <c r="U656" s="3" t="str">
        <f t="shared" si="32"/>
        <v>0/1</v>
      </c>
    </row>
    <row r="657" spans="1:21" ht="30" customHeight="1" x14ac:dyDescent="0.3">
      <c r="A657" s="3" t="str">
        <f>B657&amp;"--"&amp;COUNTIF($B$5:B657,B657)</f>
        <v>--620</v>
      </c>
      <c r="B657" s="3" t="str">
        <f t="shared" si="31"/>
        <v/>
      </c>
      <c r="C657" s="78">
        <v>653</v>
      </c>
      <c r="D657" s="102"/>
      <c r="E657" s="103"/>
      <c r="F657" s="102"/>
      <c r="G657" s="104"/>
      <c r="H657" s="105" t="str">
        <f t="shared" ca="1" si="30"/>
        <v/>
      </c>
      <c r="I657" s="102"/>
      <c r="J657" s="102"/>
      <c r="K657" s="102"/>
      <c r="L657" s="102"/>
      <c r="M657" s="102"/>
      <c r="N657" s="102"/>
      <c r="O657" s="102"/>
      <c r="P657" s="102"/>
      <c r="Q657" s="102"/>
      <c r="R657" s="102"/>
      <c r="S657" s="102"/>
      <c r="T657" s="106"/>
      <c r="U657" s="3" t="str">
        <f t="shared" si="32"/>
        <v>0/1</v>
      </c>
    </row>
    <row r="658" spans="1:21" ht="30" customHeight="1" x14ac:dyDescent="0.3">
      <c r="A658" s="3" t="str">
        <f>B658&amp;"--"&amp;COUNTIF($B$5:B658,B658)</f>
        <v>--621</v>
      </c>
      <c r="B658" s="3" t="str">
        <f t="shared" si="31"/>
        <v/>
      </c>
      <c r="C658" s="78">
        <v>654</v>
      </c>
      <c r="D658" s="102"/>
      <c r="E658" s="103"/>
      <c r="F658" s="102"/>
      <c r="G658" s="104"/>
      <c r="H658" s="105" t="str">
        <f t="shared" ca="1" si="30"/>
        <v/>
      </c>
      <c r="I658" s="102"/>
      <c r="J658" s="102"/>
      <c r="K658" s="102"/>
      <c r="L658" s="102"/>
      <c r="M658" s="102"/>
      <c r="N658" s="102"/>
      <c r="O658" s="102"/>
      <c r="P658" s="102"/>
      <c r="Q658" s="102"/>
      <c r="R658" s="102"/>
      <c r="S658" s="102"/>
      <c r="T658" s="106"/>
      <c r="U658" s="3" t="str">
        <f t="shared" si="32"/>
        <v>0/1</v>
      </c>
    </row>
    <row r="659" spans="1:21" ht="30" customHeight="1" x14ac:dyDescent="0.3">
      <c r="A659" s="3" t="str">
        <f>B659&amp;"--"&amp;COUNTIF($B$5:B659,B659)</f>
        <v>--622</v>
      </c>
      <c r="B659" s="3" t="str">
        <f t="shared" si="31"/>
        <v/>
      </c>
      <c r="C659" s="78">
        <v>655</v>
      </c>
      <c r="D659" s="102"/>
      <c r="E659" s="103"/>
      <c r="F659" s="102"/>
      <c r="G659" s="104"/>
      <c r="H659" s="105" t="str">
        <f t="shared" ca="1" si="30"/>
        <v/>
      </c>
      <c r="I659" s="102"/>
      <c r="J659" s="102"/>
      <c r="K659" s="102"/>
      <c r="L659" s="102"/>
      <c r="M659" s="102"/>
      <c r="N659" s="102"/>
      <c r="O659" s="102"/>
      <c r="P659" s="102"/>
      <c r="Q659" s="102"/>
      <c r="R659" s="102"/>
      <c r="S659" s="102"/>
      <c r="T659" s="106"/>
      <c r="U659" s="3" t="str">
        <f t="shared" si="32"/>
        <v>0/1</v>
      </c>
    </row>
    <row r="660" spans="1:21" ht="30" customHeight="1" x14ac:dyDescent="0.3">
      <c r="A660" s="3" t="str">
        <f>B660&amp;"--"&amp;COUNTIF($B$5:B660,B660)</f>
        <v>--623</v>
      </c>
      <c r="B660" s="3" t="str">
        <f t="shared" si="31"/>
        <v/>
      </c>
      <c r="C660" s="78">
        <v>656</v>
      </c>
      <c r="D660" s="102"/>
      <c r="E660" s="103"/>
      <c r="F660" s="102"/>
      <c r="G660" s="104"/>
      <c r="H660" s="105" t="str">
        <f t="shared" ca="1" si="30"/>
        <v/>
      </c>
      <c r="I660" s="102"/>
      <c r="J660" s="102"/>
      <c r="K660" s="102"/>
      <c r="L660" s="102"/>
      <c r="M660" s="102"/>
      <c r="N660" s="102"/>
      <c r="O660" s="102"/>
      <c r="P660" s="102"/>
      <c r="Q660" s="102"/>
      <c r="R660" s="102"/>
      <c r="S660" s="102"/>
      <c r="T660" s="106"/>
      <c r="U660" s="3" t="str">
        <f t="shared" si="32"/>
        <v>0/1</v>
      </c>
    </row>
    <row r="661" spans="1:21" ht="30" customHeight="1" x14ac:dyDescent="0.3">
      <c r="A661" s="3" t="str">
        <f>B661&amp;"--"&amp;COUNTIF($B$5:B661,B661)</f>
        <v>--624</v>
      </c>
      <c r="B661" s="3" t="str">
        <f t="shared" si="31"/>
        <v/>
      </c>
      <c r="C661" s="78">
        <v>657</v>
      </c>
      <c r="D661" s="102"/>
      <c r="E661" s="103"/>
      <c r="F661" s="102"/>
      <c r="G661" s="104"/>
      <c r="H661" s="105" t="str">
        <f t="shared" ca="1" si="30"/>
        <v/>
      </c>
      <c r="I661" s="102"/>
      <c r="J661" s="102"/>
      <c r="K661" s="102"/>
      <c r="L661" s="102"/>
      <c r="M661" s="102"/>
      <c r="N661" s="102"/>
      <c r="O661" s="102"/>
      <c r="P661" s="102"/>
      <c r="Q661" s="102"/>
      <c r="R661" s="102"/>
      <c r="S661" s="102"/>
      <c r="T661" s="106"/>
      <c r="U661" s="3" t="str">
        <f t="shared" si="32"/>
        <v>0/1</v>
      </c>
    </row>
    <row r="662" spans="1:21" ht="30" customHeight="1" x14ac:dyDescent="0.3">
      <c r="A662" s="3" t="str">
        <f>B662&amp;"--"&amp;COUNTIF($B$5:B662,B662)</f>
        <v>--625</v>
      </c>
      <c r="B662" s="3" t="str">
        <f t="shared" si="31"/>
        <v/>
      </c>
      <c r="C662" s="78">
        <v>658</v>
      </c>
      <c r="D662" s="102"/>
      <c r="E662" s="103"/>
      <c r="F662" s="102"/>
      <c r="G662" s="104"/>
      <c r="H662" s="105" t="str">
        <f t="shared" ca="1" si="30"/>
        <v/>
      </c>
      <c r="I662" s="102"/>
      <c r="J662" s="102"/>
      <c r="K662" s="102"/>
      <c r="L662" s="102"/>
      <c r="M662" s="102"/>
      <c r="N662" s="102"/>
      <c r="O662" s="102"/>
      <c r="P662" s="102"/>
      <c r="Q662" s="102"/>
      <c r="R662" s="102"/>
      <c r="S662" s="102"/>
      <c r="T662" s="106"/>
      <c r="U662" s="3" t="str">
        <f t="shared" si="32"/>
        <v>0/1</v>
      </c>
    </row>
    <row r="663" spans="1:21" ht="30" customHeight="1" x14ac:dyDescent="0.3">
      <c r="A663" s="3" t="str">
        <f>B663&amp;"--"&amp;COUNTIF($B$5:B663,B663)</f>
        <v>--626</v>
      </c>
      <c r="B663" s="3" t="str">
        <f t="shared" si="31"/>
        <v/>
      </c>
      <c r="C663" s="78">
        <v>659</v>
      </c>
      <c r="D663" s="102"/>
      <c r="E663" s="103"/>
      <c r="F663" s="102"/>
      <c r="G663" s="104"/>
      <c r="H663" s="105" t="str">
        <f t="shared" ca="1" si="30"/>
        <v/>
      </c>
      <c r="I663" s="102"/>
      <c r="J663" s="102"/>
      <c r="K663" s="102"/>
      <c r="L663" s="102"/>
      <c r="M663" s="102"/>
      <c r="N663" s="102"/>
      <c r="O663" s="102"/>
      <c r="P663" s="102"/>
      <c r="Q663" s="102"/>
      <c r="R663" s="102"/>
      <c r="S663" s="102"/>
      <c r="T663" s="106"/>
      <c r="U663" s="3" t="str">
        <f t="shared" si="32"/>
        <v>0/1</v>
      </c>
    </row>
    <row r="664" spans="1:21" ht="30" customHeight="1" x14ac:dyDescent="0.3">
      <c r="A664" s="3" t="str">
        <f>B664&amp;"--"&amp;COUNTIF($B$5:B664,B664)</f>
        <v>--627</v>
      </c>
      <c r="B664" s="3" t="str">
        <f t="shared" si="31"/>
        <v/>
      </c>
      <c r="C664" s="78">
        <v>660</v>
      </c>
      <c r="D664" s="102"/>
      <c r="E664" s="103"/>
      <c r="F664" s="102"/>
      <c r="G664" s="104"/>
      <c r="H664" s="105" t="str">
        <f t="shared" ca="1" si="30"/>
        <v/>
      </c>
      <c r="I664" s="102"/>
      <c r="J664" s="102"/>
      <c r="K664" s="102"/>
      <c r="L664" s="102"/>
      <c r="M664" s="102"/>
      <c r="N664" s="102"/>
      <c r="O664" s="102"/>
      <c r="P664" s="102"/>
      <c r="Q664" s="102"/>
      <c r="R664" s="102"/>
      <c r="S664" s="102"/>
      <c r="T664" s="106"/>
      <c r="U664" s="3" t="str">
        <f t="shared" si="32"/>
        <v>0/1</v>
      </c>
    </row>
    <row r="665" spans="1:21" ht="30" customHeight="1" x14ac:dyDescent="0.3">
      <c r="A665" s="3" t="str">
        <f>B665&amp;"--"&amp;COUNTIF($B$5:B665,B665)</f>
        <v>--628</v>
      </c>
      <c r="B665" s="3" t="str">
        <f t="shared" si="31"/>
        <v/>
      </c>
      <c r="C665" s="78">
        <v>661</v>
      </c>
      <c r="D665" s="102"/>
      <c r="E665" s="103"/>
      <c r="F665" s="102"/>
      <c r="G665" s="104"/>
      <c r="H665" s="105" t="str">
        <f t="shared" ca="1" si="30"/>
        <v/>
      </c>
      <c r="I665" s="102"/>
      <c r="J665" s="102"/>
      <c r="K665" s="102"/>
      <c r="L665" s="102"/>
      <c r="M665" s="102"/>
      <c r="N665" s="102"/>
      <c r="O665" s="102"/>
      <c r="P665" s="102"/>
      <c r="Q665" s="102"/>
      <c r="R665" s="102"/>
      <c r="S665" s="102"/>
      <c r="T665" s="106"/>
      <c r="U665" s="3" t="str">
        <f t="shared" si="32"/>
        <v>0/1</v>
      </c>
    </row>
    <row r="666" spans="1:21" ht="30" customHeight="1" x14ac:dyDescent="0.3">
      <c r="A666" s="3" t="str">
        <f>B666&amp;"--"&amp;COUNTIF($B$5:B666,B666)</f>
        <v>--629</v>
      </c>
      <c r="B666" s="3" t="str">
        <f t="shared" si="31"/>
        <v/>
      </c>
      <c r="C666" s="78">
        <v>662</v>
      </c>
      <c r="D666" s="102"/>
      <c r="E666" s="103"/>
      <c r="F666" s="102"/>
      <c r="G666" s="104"/>
      <c r="H666" s="105" t="str">
        <f t="shared" ca="1" si="30"/>
        <v/>
      </c>
      <c r="I666" s="102"/>
      <c r="J666" s="102"/>
      <c r="K666" s="102"/>
      <c r="L666" s="102"/>
      <c r="M666" s="102"/>
      <c r="N666" s="102"/>
      <c r="O666" s="102"/>
      <c r="P666" s="102"/>
      <c r="Q666" s="102"/>
      <c r="R666" s="102"/>
      <c r="S666" s="102"/>
      <c r="T666" s="106"/>
      <c r="U666" s="3" t="str">
        <f t="shared" si="32"/>
        <v>0/1</v>
      </c>
    </row>
    <row r="667" spans="1:21" ht="30" customHeight="1" x14ac:dyDescent="0.3">
      <c r="A667" s="3" t="str">
        <f>B667&amp;"--"&amp;COUNTIF($B$5:B667,B667)</f>
        <v>--630</v>
      </c>
      <c r="B667" s="3" t="str">
        <f t="shared" si="31"/>
        <v/>
      </c>
      <c r="C667" s="78">
        <v>663</v>
      </c>
      <c r="D667" s="102"/>
      <c r="E667" s="103"/>
      <c r="F667" s="102"/>
      <c r="G667" s="104"/>
      <c r="H667" s="105" t="str">
        <f t="shared" ca="1" si="30"/>
        <v/>
      </c>
      <c r="I667" s="102"/>
      <c r="J667" s="102"/>
      <c r="K667" s="102"/>
      <c r="L667" s="102"/>
      <c r="M667" s="102"/>
      <c r="N667" s="102"/>
      <c r="O667" s="102"/>
      <c r="P667" s="102"/>
      <c r="Q667" s="102"/>
      <c r="R667" s="102"/>
      <c r="S667" s="102"/>
      <c r="T667" s="106"/>
      <c r="U667" s="3" t="str">
        <f t="shared" si="32"/>
        <v>0/1</v>
      </c>
    </row>
    <row r="668" spans="1:21" ht="30" customHeight="1" x14ac:dyDescent="0.3">
      <c r="A668" s="3" t="str">
        <f>B668&amp;"--"&amp;COUNTIF($B$5:B668,B668)</f>
        <v>--631</v>
      </c>
      <c r="B668" s="3" t="str">
        <f t="shared" si="31"/>
        <v/>
      </c>
      <c r="C668" s="78">
        <v>664</v>
      </c>
      <c r="D668" s="102"/>
      <c r="E668" s="103"/>
      <c r="F668" s="102"/>
      <c r="G668" s="104"/>
      <c r="H668" s="105" t="str">
        <f t="shared" ca="1" si="30"/>
        <v/>
      </c>
      <c r="I668" s="102"/>
      <c r="J668" s="102"/>
      <c r="K668" s="102"/>
      <c r="L668" s="102"/>
      <c r="M668" s="102"/>
      <c r="N668" s="102"/>
      <c r="O668" s="102"/>
      <c r="P668" s="102"/>
      <c r="Q668" s="102"/>
      <c r="R668" s="102"/>
      <c r="S668" s="102"/>
      <c r="T668" s="106"/>
      <c r="U668" s="3" t="str">
        <f t="shared" si="32"/>
        <v>0/1</v>
      </c>
    </row>
    <row r="669" spans="1:21" ht="30" customHeight="1" x14ac:dyDescent="0.3">
      <c r="A669" s="3" t="str">
        <f>B669&amp;"--"&amp;COUNTIF($B$5:B669,B669)</f>
        <v>--632</v>
      </c>
      <c r="B669" s="3" t="str">
        <f t="shared" si="31"/>
        <v/>
      </c>
      <c r="C669" s="78">
        <v>665</v>
      </c>
      <c r="D669" s="102"/>
      <c r="E669" s="103"/>
      <c r="F669" s="102"/>
      <c r="G669" s="104"/>
      <c r="H669" s="105" t="str">
        <f t="shared" ca="1" si="30"/>
        <v/>
      </c>
      <c r="I669" s="102"/>
      <c r="J669" s="102"/>
      <c r="K669" s="102"/>
      <c r="L669" s="102"/>
      <c r="M669" s="102"/>
      <c r="N669" s="102"/>
      <c r="O669" s="102"/>
      <c r="P669" s="102"/>
      <c r="Q669" s="102"/>
      <c r="R669" s="102"/>
      <c r="S669" s="102"/>
      <c r="T669" s="106"/>
      <c r="U669" s="3" t="str">
        <f t="shared" si="32"/>
        <v>0/1</v>
      </c>
    </row>
    <row r="670" spans="1:21" ht="30" customHeight="1" x14ac:dyDescent="0.3">
      <c r="A670" s="3" t="str">
        <f>B670&amp;"--"&amp;COUNTIF($B$5:B670,B670)</f>
        <v>--633</v>
      </c>
      <c r="B670" s="3" t="str">
        <f t="shared" si="31"/>
        <v/>
      </c>
      <c r="C670" s="78">
        <v>666</v>
      </c>
      <c r="D670" s="102"/>
      <c r="E670" s="103"/>
      <c r="F670" s="102"/>
      <c r="G670" s="104"/>
      <c r="H670" s="105" t="str">
        <f t="shared" ca="1" si="30"/>
        <v/>
      </c>
      <c r="I670" s="102"/>
      <c r="J670" s="102"/>
      <c r="K670" s="102"/>
      <c r="L670" s="102"/>
      <c r="M670" s="102"/>
      <c r="N670" s="102"/>
      <c r="O670" s="102"/>
      <c r="P670" s="102"/>
      <c r="Q670" s="102"/>
      <c r="R670" s="102"/>
      <c r="S670" s="102"/>
      <c r="T670" s="106"/>
      <c r="U670" s="3" t="str">
        <f t="shared" si="32"/>
        <v>0/1</v>
      </c>
    </row>
    <row r="671" spans="1:21" ht="30" customHeight="1" x14ac:dyDescent="0.3">
      <c r="A671" s="3" t="str">
        <f>B671&amp;"--"&amp;COUNTIF($B$5:B671,B671)</f>
        <v>--634</v>
      </c>
      <c r="B671" s="3" t="str">
        <f t="shared" si="31"/>
        <v/>
      </c>
      <c r="C671" s="78">
        <v>667</v>
      </c>
      <c r="D671" s="102"/>
      <c r="E671" s="103"/>
      <c r="F671" s="102"/>
      <c r="G671" s="104"/>
      <c r="H671" s="105" t="str">
        <f t="shared" ca="1" si="30"/>
        <v/>
      </c>
      <c r="I671" s="102"/>
      <c r="J671" s="102"/>
      <c r="K671" s="102"/>
      <c r="L671" s="102"/>
      <c r="M671" s="102"/>
      <c r="N671" s="102"/>
      <c r="O671" s="102"/>
      <c r="P671" s="102"/>
      <c r="Q671" s="102"/>
      <c r="R671" s="102"/>
      <c r="S671" s="102"/>
      <c r="T671" s="106"/>
      <c r="U671" s="3" t="str">
        <f t="shared" si="32"/>
        <v>0/1</v>
      </c>
    </row>
    <row r="672" spans="1:21" ht="30" customHeight="1" x14ac:dyDescent="0.3">
      <c r="A672" s="3" t="str">
        <f>B672&amp;"--"&amp;COUNTIF($B$5:B672,B672)</f>
        <v>--635</v>
      </c>
      <c r="B672" s="3" t="str">
        <f t="shared" si="31"/>
        <v/>
      </c>
      <c r="C672" s="78">
        <v>668</v>
      </c>
      <c r="D672" s="102"/>
      <c r="E672" s="103"/>
      <c r="F672" s="102"/>
      <c r="G672" s="104"/>
      <c r="H672" s="105" t="str">
        <f t="shared" ref="H672:H735" ca="1" si="33">IF(G672,DATEDIF(G672,TODAY(),"Y"),"")</f>
        <v/>
      </c>
      <c r="I672" s="102"/>
      <c r="J672" s="102"/>
      <c r="K672" s="102"/>
      <c r="L672" s="102"/>
      <c r="M672" s="102"/>
      <c r="N672" s="102"/>
      <c r="O672" s="102"/>
      <c r="P672" s="102"/>
      <c r="Q672" s="102"/>
      <c r="R672" s="102"/>
      <c r="S672" s="102"/>
      <c r="T672" s="106"/>
      <c r="U672" s="3" t="str">
        <f t="shared" si="32"/>
        <v>0/1</v>
      </c>
    </row>
    <row r="673" spans="1:21" ht="30" customHeight="1" x14ac:dyDescent="0.3">
      <c r="A673" s="3" t="str">
        <f>B673&amp;"--"&amp;COUNTIF($B$5:B673,B673)</f>
        <v>--636</v>
      </c>
      <c r="B673" s="3" t="str">
        <f t="shared" si="31"/>
        <v/>
      </c>
      <c r="C673" s="78">
        <v>669</v>
      </c>
      <c r="D673" s="102"/>
      <c r="E673" s="103"/>
      <c r="F673" s="102"/>
      <c r="G673" s="104"/>
      <c r="H673" s="105" t="str">
        <f t="shared" ca="1" si="33"/>
        <v/>
      </c>
      <c r="I673" s="102"/>
      <c r="J673" s="102"/>
      <c r="K673" s="102"/>
      <c r="L673" s="102"/>
      <c r="M673" s="102"/>
      <c r="N673" s="102"/>
      <c r="O673" s="102"/>
      <c r="P673" s="102"/>
      <c r="Q673" s="102"/>
      <c r="R673" s="102"/>
      <c r="S673" s="102"/>
      <c r="T673" s="106"/>
      <c r="U673" s="3" t="str">
        <f t="shared" si="32"/>
        <v>0/1</v>
      </c>
    </row>
    <row r="674" spans="1:21" ht="30" customHeight="1" x14ac:dyDescent="0.3">
      <c r="A674" s="3" t="str">
        <f>B674&amp;"--"&amp;COUNTIF($B$5:B674,B674)</f>
        <v>--637</v>
      </c>
      <c r="B674" s="3" t="str">
        <f t="shared" si="31"/>
        <v/>
      </c>
      <c r="C674" s="78">
        <v>670</v>
      </c>
      <c r="D674" s="102"/>
      <c r="E674" s="103"/>
      <c r="F674" s="102"/>
      <c r="G674" s="104"/>
      <c r="H674" s="105" t="str">
        <f t="shared" ca="1" si="33"/>
        <v/>
      </c>
      <c r="I674" s="102"/>
      <c r="J674" s="102"/>
      <c r="K674" s="102"/>
      <c r="L674" s="102"/>
      <c r="M674" s="102"/>
      <c r="N674" s="102"/>
      <c r="O674" s="102"/>
      <c r="P674" s="102"/>
      <c r="Q674" s="102"/>
      <c r="R674" s="102"/>
      <c r="S674" s="102"/>
      <c r="T674" s="106"/>
      <c r="U674" s="3" t="str">
        <f t="shared" si="32"/>
        <v>0/1</v>
      </c>
    </row>
    <row r="675" spans="1:21" ht="30" customHeight="1" x14ac:dyDescent="0.3">
      <c r="A675" s="3" t="str">
        <f>B675&amp;"--"&amp;COUNTIF($B$5:B675,B675)</f>
        <v>--638</v>
      </c>
      <c r="B675" s="3" t="str">
        <f t="shared" si="31"/>
        <v/>
      </c>
      <c r="C675" s="78">
        <v>671</v>
      </c>
      <c r="D675" s="102"/>
      <c r="E675" s="103"/>
      <c r="F675" s="102"/>
      <c r="G675" s="104"/>
      <c r="H675" s="105" t="str">
        <f t="shared" ca="1" si="33"/>
        <v/>
      </c>
      <c r="I675" s="102"/>
      <c r="J675" s="102"/>
      <c r="K675" s="102"/>
      <c r="L675" s="102"/>
      <c r="M675" s="102"/>
      <c r="N675" s="102"/>
      <c r="O675" s="102"/>
      <c r="P675" s="102"/>
      <c r="Q675" s="102"/>
      <c r="R675" s="102"/>
      <c r="S675" s="102"/>
      <c r="T675" s="106"/>
      <c r="U675" s="3" t="str">
        <f t="shared" si="32"/>
        <v>0/1</v>
      </c>
    </row>
    <row r="676" spans="1:21" ht="30" customHeight="1" x14ac:dyDescent="0.3">
      <c r="A676" s="3" t="str">
        <f>B676&amp;"--"&amp;COUNTIF($B$5:B676,B676)</f>
        <v>--639</v>
      </c>
      <c r="B676" s="3" t="str">
        <f t="shared" si="31"/>
        <v/>
      </c>
      <c r="C676" s="78">
        <v>672</v>
      </c>
      <c r="D676" s="102"/>
      <c r="E676" s="103"/>
      <c r="F676" s="102"/>
      <c r="G676" s="104"/>
      <c r="H676" s="105" t="str">
        <f t="shared" ca="1" si="33"/>
        <v/>
      </c>
      <c r="I676" s="102"/>
      <c r="J676" s="102"/>
      <c r="K676" s="102"/>
      <c r="L676" s="102"/>
      <c r="M676" s="102"/>
      <c r="N676" s="102"/>
      <c r="O676" s="102"/>
      <c r="P676" s="102"/>
      <c r="Q676" s="102"/>
      <c r="R676" s="102"/>
      <c r="S676" s="102"/>
      <c r="T676" s="106"/>
      <c r="U676" s="3" t="str">
        <f t="shared" si="32"/>
        <v>0/1</v>
      </c>
    </row>
    <row r="677" spans="1:21" ht="30" customHeight="1" x14ac:dyDescent="0.3">
      <c r="A677" s="3" t="str">
        <f>B677&amp;"--"&amp;COUNTIF($B$5:B677,B677)</f>
        <v>--640</v>
      </c>
      <c r="B677" s="3" t="str">
        <f t="shared" si="31"/>
        <v/>
      </c>
      <c r="C677" s="78">
        <v>673</v>
      </c>
      <c r="D677" s="102"/>
      <c r="E677" s="103"/>
      <c r="F677" s="102"/>
      <c r="G677" s="104"/>
      <c r="H677" s="105" t="str">
        <f t="shared" ca="1" si="33"/>
        <v/>
      </c>
      <c r="I677" s="102"/>
      <c r="J677" s="102"/>
      <c r="K677" s="102"/>
      <c r="L677" s="102"/>
      <c r="M677" s="102"/>
      <c r="N677" s="102"/>
      <c r="O677" s="102"/>
      <c r="P677" s="102"/>
      <c r="Q677" s="102"/>
      <c r="R677" s="102"/>
      <c r="S677" s="102"/>
      <c r="T677" s="106"/>
      <c r="U677" s="3" t="str">
        <f t="shared" si="32"/>
        <v>0/1</v>
      </c>
    </row>
    <row r="678" spans="1:21" ht="30" customHeight="1" x14ac:dyDescent="0.3">
      <c r="A678" s="3" t="str">
        <f>B678&amp;"--"&amp;COUNTIF($B$5:B678,B678)</f>
        <v>--641</v>
      </c>
      <c r="B678" s="3" t="str">
        <f t="shared" si="31"/>
        <v/>
      </c>
      <c r="C678" s="78">
        <v>674</v>
      </c>
      <c r="D678" s="102"/>
      <c r="E678" s="103"/>
      <c r="F678" s="102"/>
      <c r="G678" s="104"/>
      <c r="H678" s="105" t="str">
        <f t="shared" ca="1" si="33"/>
        <v/>
      </c>
      <c r="I678" s="102"/>
      <c r="J678" s="102"/>
      <c r="K678" s="102"/>
      <c r="L678" s="102"/>
      <c r="M678" s="102"/>
      <c r="N678" s="102"/>
      <c r="O678" s="102"/>
      <c r="P678" s="102"/>
      <c r="Q678" s="102"/>
      <c r="R678" s="102"/>
      <c r="S678" s="102"/>
      <c r="T678" s="106"/>
      <c r="U678" s="3" t="str">
        <f t="shared" si="32"/>
        <v>0/1</v>
      </c>
    </row>
    <row r="679" spans="1:21" ht="30" customHeight="1" x14ac:dyDescent="0.3">
      <c r="A679" s="3" t="str">
        <f>B679&amp;"--"&amp;COUNTIF($B$5:B679,B679)</f>
        <v>--642</v>
      </c>
      <c r="B679" s="3" t="str">
        <f t="shared" si="31"/>
        <v/>
      </c>
      <c r="C679" s="78">
        <v>675</v>
      </c>
      <c r="D679" s="102"/>
      <c r="E679" s="103"/>
      <c r="F679" s="102"/>
      <c r="G679" s="104"/>
      <c r="H679" s="105" t="str">
        <f t="shared" ca="1" si="33"/>
        <v/>
      </c>
      <c r="I679" s="102"/>
      <c r="J679" s="102"/>
      <c r="K679" s="102"/>
      <c r="L679" s="102"/>
      <c r="M679" s="102"/>
      <c r="N679" s="102"/>
      <c r="O679" s="102"/>
      <c r="P679" s="102"/>
      <c r="Q679" s="102"/>
      <c r="R679" s="102"/>
      <c r="S679" s="102"/>
      <c r="T679" s="106"/>
      <c r="U679" s="3" t="str">
        <f t="shared" si="32"/>
        <v>0/1</v>
      </c>
    </row>
    <row r="680" spans="1:21" ht="30" customHeight="1" x14ac:dyDescent="0.3">
      <c r="A680" s="3" t="str">
        <f>B680&amp;"--"&amp;COUNTIF($B$5:B680,B680)</f>
        <v>--643</v>
      </c>
      <c r="B680" s="3" t="str">
        <f t="shared" si="31"/>
        <v/>
      </c>
      <c r="C680" s="78">
        <v>676</v>
      </c>
      <c r="D680" s="102"/>
      <c r="E680" s="103"/>
      <c r="F680" s="102"/>
      <c r="G680" s="104"/>
      <c r="H680" s="105" t="str">
        <f t="shared" ca="1" si="33"/>
        <v/>
      </c>
      <c r="I680" s="102"/>
      <c r="J680" s="102"/>
      <c r="K680" s="102"/>
      <c r="L680" s="102"/>
      <c r="M680" s="102"/>
      <c r="N680" s="102"/>
      <c r="O680" s="102"/>
      <c r="P680" s="102"/>
      <c r="Q680" s="102"/>
      <c r="R680" s="102"/>
      <c r="S680" s="102"/>
      <c r="T680" s="106"/>
      <c r="U680" s="3" t="str">
        <f t="shared" si="32"/>
        <v>0/1</v>
      </c>
    </row>
    <row r="681" spans="1:21" ht="30" customHeight="1" x14ac:dyDescent="0.3">
      <c r="A681" s="3" t="str">
        <f>B681&amp;"--"&amp;COUNTIF($B$5:B681,B681)</f>
        <v>--644</v>
      </c>
      <c r="B681" s="3" t="str">
        <f t="shared" si="31"/>
        <v/>
      </c>
      <c r="C681" s="78">
        <v>677</v>
      </c>
      <c r="D681" s="102"/>
      <c r="E681" s="103"/>
      <c r="F681" s="102"/>
      <c r="G681" s="104"/>
      <c r="H681" s="105" t="str">
        <f t="shared" ca="1" si="33"/>
        <v/>
      </c>
      <c r="I681" s="102"/>
      <c r="J681" s="102"/>
      <c r="K681" s="102"/>
      <c r="L681" s="102"/>
      <c r="M681" s="102"/>
      <c r="N681" s="102"/>
      <c r="O681" s="102"/>
      <c r="P681" s="102"/>
      <c r="Q681" s="102"/>
      <c r="R681" s="102"/>
      <c r="S681" s="102"/>
      <c r="T681" s="106"/>
      <c r="U681" s="3" t="str">
        <f t="shared" si="32"/>
        <v>0/1</v>
      </c>
    </row>
    <row r="682" spans="1:21" ht="30" customHeight="1" x14ac:dyDescent="0.3">
      <c r="A682" s="3" t="str">
        <f>B682&amp;"--"&amp;COUNTIF($B$5:B682,B682)</f>
        <v>--645</v>
      </c>
      <c r="B682" s="3" t="str">
        <f t="shared" si="31"/>
        <v/>
      </c>
      <c r="C682" s="78">
        <v>678</v>
      </c>
      <c r="D682" s="102"/>
      <c r="E682" s="103"/>
      <c r="F682" s="102"/>
      <c r="G682" s="104"/>
      <c r="H682" s="105" t="str">
        <f t="shared" ca="1" si="33"/>
        <v/>
      </c>
      <c r="I682" s="102"/>
      <c r="J682" s="102"/>
      <c r="K682" s="102"/>
      <c r="L682" s="102"/>
      <c r="M682" s="102"/>
      <c r="N682" s="102"/>
      <c r="O682" s="102"/>
      <c r="P682" s="102"/>
      <c r="Q682" s="102"/>
      <c r="R682" s="102"/>
      <c r="S682" s="102"/>
      <c r="T682" s="106"/>
      <c r="U682" s="3" t="str">
        <f t="shared" si="32"/>
        <v>0/1</v>
      </c>
    </row>
    <row r="683" spans="1:21" ht="30" customHeight="1" x14ac:dyDescent="0.3">
      <c r="A683" s="3" t="str">
        <f>B683&amp;"--"&amp;COUNTIF($B$5:B683,B683)</f>
        <v>--646</v>
      </c>
      <c r="B683" s="3" t="str">
        <f t="shared" si="31"/>
        <v/>
      </c>
      <c r="C683" s="78">
        <v>679</v>
      </c>
      <c r="D683" s="102"/>
      <c r="E683" s="103"/>
      <c r="F683" s="102"/>
      <c r="G683" s="104"/>
      <c r="H683" s="105" t="str">
        <f t="shared" ca="1" si="33"/>
        <v/>
      </c>
      <c r="I683" s="102"/>
      <c r="J683" s="102"/>
      <c r="K683" s="102"/>
      <c r="L683" s="102"/>
      <c r="M683" s="102"/>
      <c r="N683" s="102"/>
      <c r="O683" s="102"/>
      <c r="P683" s="102"/>
      <c r="Q683" s="102"/>
      <c r="R683" s="102"/>
      <c r="S683" s="102"/>
      <c r="T683" s="106"/>
      <c r="U683" s="3" t="str">
        <f t="shared" si="32"/>
        <v>0/1</v>
      </c>
    </row>
    <row r="684" spans="1:21" ht="30" customHeight="1" x14ac:dyDescent="0.3">
      <c r="A684" s="3" t="str">
        <f>B684&amp;"--"&amp;COUNTIF($B$5:B684,B684)</f>
        <v>--647</v>
      </c>
      <c r="B684" s="3" t="str">
        <f t="shared" si="31"/>
        <v/>
      </c>
      <c r="C684" s="78">
        <v>680</v>
      </c>
      <c r="D684" s="102"/>
      <c r="E684" s="103"/>
      <c r="F684" s="102"/>
      <c r="G684" s="104"/>
      <c r="H684" s="105" t="str">
        <f t="shared" ca="1" si="33"/>
        <v/>
      </c>
      <c r="I684" s="102"/>
      <c r="J684" s="102"/>
      <c r="K684" s="102"/>
      <c r="L684" s="102"/>
      <c r="M684" s="102"/>
      <c r="N684" s="102"/>
      <c r="O684" s="102"/>
      <c r="P684" s="102"/>
      <c r="Q684" s="102"/>
      <c r="R684" s="102"/>
      <c r="S684" s="102"/>
      <c r="T684" s="106"/>
      <c r="U684" s="3" t="str">
        <f t="shared" si="32"/>
        <v>0/1</v>
      </c>
    </row>
    <row r="685" spans="1:21" ht="30" customHeight="1" x14ac:dyDescent="0.3">
      <c r="A685" s="3" t="str">
        <f>B685&amp;"--"&amp;COUNTIF($B$5:B685,B685)</f>
        <v>--648</v>
      </c>
      <c r="B685" s="3" t="str">
        <f t="shared" si="31"/>
        <v/>
      </c>
      <c r="C685" s="78">
        <v>681</v>
      </c>
      <c r="D685" s="102"/>
      <c r="E685" s="103"/>
      <c r="F685" s="102"/>
      <c r="G685" s="104"/>
      <c r="H685" s="105" t="str">
        <f t="shared" ca="1" si="33"/>
        <v/>
      </c>
      <c r="I685" s="102"/>
      <c r="J685" s="102"/>
      <c r="K685" s="102"/>
      <c r="L685" s="102"/>
      <c r="M685" s="102"/>
      <c r="N685" s="102"/>
      <c r="O685" s="102"/>
      <c r="P685" s="102"/>
      <c r="Q685" s="102"/>
      <c r="R685" s="102"/>
      <c r="S685" s="102"/>
      <c r="T685" s="106"/>
      <c r="U685" s="3" t="str">
        <f t="shared" si="32"/>
        <v>0/1</v>
      </c>
    </row>
    <row r="686" spans="1:21" ht="30" customHeight="1" x14ac:dyDescent="0.3">
      <c r="A686" s="3" t="str">
        <f>B686&amp;"--"&amp;COUNTIF($B$5:B686,B686)</f>
        <v>--649</v>
      </c>
      <c r="B686" s="3" t="str">
        <f t="shared" si="31"/>
        <v/>
      </c>
      <c r="C686" s="78">
        <v>682</v>
      </c>
      <c r="D686" s="102"/>
      <c r="E686" s="103"/>
      <c r="F686" s="102"/>
      <c r="G686" s="104"/>
      <c r="H686" s="105" t="str">
        <f t="shared" ca="1" si="33"/>
        <v/>
      </c>
      <c r="I686" s="102"/>
      <c r="J686" s="102"/>
      <c r="K686" s="102"/>
      <c r="L686" s="102"/>
      <c r="M686" s="102"/>
      <c r="N686" s="102"/>
      <c r="O686" s="102"/>
      <c r="P686" s="102"/>
      <c r="Q686" s="102"/>
      <c r="R686" s="102"/>
      <c r="S686" s="102"/>
      <c r="T686" s="106"/>
      <c r="U686" s="3" t="str">
        <f t="shared" si="32"/>
        <v>0/1</v>
      </c>
    </row>
    <row r="687" spans="1:21" ht="30" customHeight="1" x14ac:dyDescent="0.3">
      <c r="A687" s="3" t="str">
        <f>B687&amp;"--"&amp;COUNTIF($B$5:B687,B687)</f>
        <v>--650</v>
      </c>
      <c r="B687" s="3" t="str">
        <f t="shared" si="31"/>
        <v/>
      </c>
      <c r="C687" s="78">
        <v>683</v>
      </c>
      <c r="D687" s="102"/>
      <c r="E687" s="103"/>
      <c r="F687" s="102"/>
      <c r="G687" s="104"/>
      <c r="H687" s="105" t="str">
        <f t="shared" ca="1" si="33"/>
        <v/>
      </c>
      <c r="I687" s="102"/>
      <c r="J687" s="102"/>
      <c r="K687" s="102"/>
      <c r="L687" s="102"/>
      <c r="M687" s="102"/>
      <c r="N687" s="102"/>
      <c r="O687" s="102"/>
      <c r="P687" s="102"/>
      <c r="Q687" s="102"/>
      <c r="R687" s="102"/>
      <c r="S687" s="102"/>
      <c r="T687" s="106"/>
      <c r="U687" s="3" t="str">
        <f t="shared" si="32"/>
        <v>0/1</v>
      </c>
    </row>
    <row r="688" spans="1:21" ht="30" customHeight="1" x14ac:dyDescent="0.3">
      <c r="A688" s="3" t="str">
        <f>B688&amp;"--"&amp;COUNTIF($B$5:B688,B688)</f>
        <v>--651</v>
      </c>
      <c r="B688" s="3" t="str">
        <f t="shared" si="31"/>
        <v/>
      </c>
      <c r="C688" s="78">
        <v>684</v>
      </c>
      <c r="D688" s="102"/>
      <c r="E688" s="103"/>
      <c r="F688" s="102"/>
      <c r="G688" s="104"/>
      <c r="H688" s="105" t="str">
        <f t="shared" ca="1" si="33"/>
        <v/>
      </c>
      <c r="I688" s="102"/>
      <c r="J688" s="102"/>
      <c r="K688" s="102"/>
      <c r="L688" s="102"/>
      <c r="M688" s="102"/>
      <c r="N688" s="102"/>
      <c r="O688" s="102"/>
      <c r="P688" s="102"/>
      <c r="Q688" s="102"/>
      <c r="R688" s="102"/>
      <c r="S688" s="102"/>
      <c r="T688" s="106"/>
      <c r="U688" s="3" t="str">
        <f t="shared" si="32"/>
        <v>0/1</v>
      </c>
    </row>
    <row r="689" spans="1:21" ht="30" customHeight="1" x14ac:dyDescent="0.3">
      <c r="A689" s="3" t="str">
        <f>B689&amp;"--"&amp;COUNTIF($B$5:B689,B689)</f>
        <v>--652</v>
      </c>
      <c r="B689" s="3" t="str">
        <f t="shared" si="31"/>
        <v/>
      </c>
      <c r="C689" s="78">
        <v>685</v>
      </c>
      <c r="D689" s="102"/>
      <c r="E689" s="103"/>
      <c r="F689" s="102"/>
      <c r="G689" s="104"/>
      <c r="H689" s="105" t="str">
        <f t="shared" ca="1" si="33"/>
        <v/>
      </c>
      <c r="I689" s="102"/>
      <c r="J689" s="102"/>
      <c r="K689" s="102"/>
      <c r="L689" s="102"/>
      <c r="M689" s="102"/>
      <c r="N689" s="102"/>
      <c r="O689" s="102"/>
      <c r="P689" s="102"/>
      <c r="Q689" s="102"/>
      <c r="R689" s="102"/>
      <c r="S689" s="102"/>
      <c r="T689" s="106"/>
      <c r="U689" s="3" t="str">
        <f t="shared" si="32"/>
        <v>0/1</v>
      </c>
    </row>
    <row r="690" spans="1:21" ht="30" customHeight="1" x14ac:dyDescent="0.3">
      <c r="A690" s="3" t="str">
        <f>B690&amp;"--"&amp;COUNTIF($B$5:B690,B690)</f>
        <v>--653</v>
      </c>
      <c r="B690" s="3" t="str">
        <f t="shared" si="31"/>
        <v/>
      </c>
      <c r="C690" s="78">
        <v>686</v>
      </c>
      <c r="D690" s="102"/>
      <c r="E690" s="103"/>
      <c r="F690" s="102"/>
      <c r="G690" s="104"/>
      <c r="H690" s="105" t="str">
        <f t="shared" ca="1" si="33"/>
        <v/>
      </c>
      <c r="I690" s="102"/>
      <c r="J690" s="102"/>
      <c r="K690" s="102"/>
      <c r="L690" s="102"/>
      <c r="M690" s="102"/>
      <c r="N690" s="102"/>
      <c r="O690" s="102"/>
      <c r="P690" s="102"/>
      <c r="Q690" s="102"/>
      <c r="R690" s="102"/>
      <c r="S690" s="102"/>
      <c r="T690" s="106"/>
      <c r="U690" s="3" t="str">
        <f t="shared" si="32"/>
        <v>0/1</v>
      </c>
    </row>
    <row r="691" spans="1:21" ht="30" customHeight="1" x14ac:dyDescent="0.3">
      <c r="A691" s="3" t="str">
        <f>B691&amp;"--"&amp;COUNTIF($B$5:B691,B691)</f>
        <v>--654</v>
      </c>
      <c r="B691" s="3" t="str">
        <f t="shared" si="31"/>
        <v/>
      </c>
      <c r="C691" s="78">
        <v>687</v>
      </c>
      <c r="D691" s="102"/>
      <c r="E691" s="103"/>
      <c r="F691" s="102"/>
      <c r="G691" s="104"/>
      <c r="H691" s="105" t="str">
        <f t="shared" ca="1" si="33"/>
        <v/>
      </c>
      <c r="I691" s="102"/>
      <c r="J691" s="102"/>
      <c r="K691" s="102"/>
      <c r="L691" s="102"/>
      <c r="M691" s="102"/>
      <c r="N691" s="102"/>
      <c r="O691" s="102"/>
      <c r="P691" s="102"/>
      <c r="Q691" s="102"/>
      <c r="R691" s="102"/>
      <c r="S691" s="102"/>
      <c r="T691" s="106"/>
      <c r="U691" s="3" t="str">
        <f t="shared" si="32"/>
        <v>0/1</v>
      </c>
    </row>
    <row r="692" spans="1:21" ht="30" customHeight="1" x14ac:dyDescent="0.3">
      <c r="A692" s="3" t="str">
        <f>B692&amp;"--"&amp;COUNTIF($B$5:B692,B692)</f>
        <v>--655</v>
      </c>
      <c r="B692" s="3" t="str">
        <f t="shared" si="31"/>
        <v/>
      </c>
      <c r="C692" s="78">
        <v>688</v>
      </c>
      <c r="D692" s="102"/>
      <c r="E692" s="103"/>
      <c r="F692" s="102"/>
      <c r="G692" s="104"/>
      <c r="H692" s="105" t="str">
        <f t="shared" ca="1" si="33"/>
        <v/>
      </c>
      <c r="I692" s="102"/>
      <c r="J692" s="102"/>
      <c r="K692" s="102"/>
      <c r="L692" s="102"/>
      <c r="M692" s="102"/>
      <c r="N692" s="102"/>
      <c r="O692" s="102"/>
      <c r="P692" s="102"/>
      <c r="Q692" s="102"/>
      <c r="R692" s="102"/>
      <c r="S692" s="102"/>
      <c r="T692" s="106"/>
      <c r="U692" s="3" t="str">
        <f t="shared" si="32"/>
        <v>0/1</v>
      </c>
    </row>
    <row r="693" spans="1:21" ht="30" customHeight="1" x14ac:dyDescent="0.3">
      <c r="A693" s="3" t="str">
        <f>B693&amp;"--"&amp;COUNTIF($B$5:B693,B693)</f>
        <v>--656</v>
      </c>
      <c r="B693" s="3" t="str">
        <f t="shared" si="31"/>
        <v/>
      </c>
      <c r="C693" s="78">
        <v>689</v>
      </c>
      <c r="D693" s="102"/>
      <c r="E693" s="103"/>
      <c r="F693" s="102"/>
      <c r="G693" s="104"/>
      <c r="H693" s="105" t="str">
        <f t="shared" ca="1" si="33"/>
        <v/>
      </c>
      <c r="I693" s="102"/>
      <c r="J693" s="102"/>
      <c r="K693" s="102"/>
      <c r="L693" s="102"/>
      <c r="M693" s="102"/>
      <c r="N693" s="102"/>
      <c r="O693" s="102"/>
      <c r="P693" s="102"/>
      <c r="Q693" s="102"/>
      <c r="R693" s="102"/>
      <c r="S693" s="102"/>
      <c r="T693" s="106"/>
      <c r="U693" s="3" t="str">
        <f t="shared" si="32"/>
        <v>0/1</v>
      </c>
    </row>
    <row r="694" spans="1:21" ht="30" customHeight="1" x14ac:dyDescent="0.3">
      <c r="A694" s="3" t="str">
        <f>B694&amp;"--"&amp;COUNTIF($B$5:B694,B694)</f>
        <v>--657</v>
      </c>
      <c r="B694" s="3" t="str">
        <f t="shared" si="31"/>
        <v/>
      </c>
      <c r="C694" s="78">
        <v>690</v>
      </c>
      <c r="D694" s="102"/>
      <c r="E694" s="103"/>
      <c r="F694" s="102"/>
      <c r="G694" s="104"/>
      <c r="H694" s="105" t="str">
        <f t="shared" ca="1" si="33"/>
        <v/>
      </c>
      <c r="I694" s="102"/>
      <c r="J694" s="102"/>
      <c r="K694" s="102"/>
      <c r="L694" s="102"/>
      <c r="M694" s="102"/>
      <c r="N694" s="102"/>
      <c r="O694" s="102"/>
      <c r="P694" s="102"/>
      <c r="Q694" s="102"/>
      <c r="R694" s="102"/>
      <c r="S694" s="102"/>
      <c r="T694" s="106"/>
      <c r="U694" s="3" t="str">
        <f t="shared" si="32"/>
        <v>0/1</v>
      </c>
    </row>
    <row r="695" spans="1:21" ht="30" customHeight="1" x14ac:dyDescent="0.3">
      <c r="A695" s="3" t="str">
        <f>B695&amp;"--"&amp;COUNTIF($B$5:B695,B695)</f>
        <v>--658</v>
      </c>
      <c r="B695" s="3" t="str">
        <f t="shared" si="31"/>
        <v/>
      </c>
      <c r="C695" s="78">
        <v>691</v>
      </c>
      <c r="D695" s="102"/>
      <c r="E695" s="103"/>
      <c r="F695" s="102"/>
      <c r="G695" s="104"/>
      <c r="H695" s="105" t="str">
        <f t="shared" ca="1" si="33"/>
        <v/>
      </c>
      <c r="I695" s="102"/>
      <c r="J695" s="102"/>
      <c r="K695" s="102"/>
      <c r="L695" s="102"/>
      <c r="M695" s="102"/>
      <c r="N695" s="102"/>
      <c r="O695" s="102"/>
      <c r="P695" s="102"/>
      <c r="Q695" s="102"/>
      <c r="R695" s="102"/>
      <c r="S695" s="102"/>
      <c r="T695" s="106"/>
      <c r="U695" s="3" t="str">
        <f t="shared" si="32"/>
        <v>0/1</v>
      </c>
    </row>
    <row r="696" spans="1:21" ht="30" customHeight="1" x14ac:dyDescent="0.3">
      <c r="A696" s="3" t="str">
        <f>B696&amp;"--"&amp;COUNTIF($B$5:B696,B696)</f>
        <v>--659</v>
      </c>
      <c r="B696" s="3" t="str">
        <f t="shared" si="31"/>
        <v/>
      </c>
      <c r="C696" s="78">
        <v>692</v>
      </c>
      <c r="D696" s="102"/>
      <c r="E696" s="103"/>
      <c r="F696" s="102"/>
      <c r="G696" s="104"/>
      <c r="H696" s="105" t="str">
        <f t="shared" ca="1" si="33"/>
        <v/>
      </c>
      <c r="I696" s="102"/>
      <c r="J696" s="102"/>
      <c r="K696" s="102"/>
      <c r="L696" s="102"/>
      <c r="M696" s="102"/>
      <c r="N696" s="102"/>
      <c r="O696" s="102"/>
      <c r="P696" s="102"/>
      <c r="Q696" s="102"/>
      <c r="R696" s="102"/>
      <c r="S696" s="102"/>
      <c r="T696" s="106"/>
      <c r="U696" s="3" t="str">
        <f t="shared" si="32"/>
        <v>0/1</v>
      </c>
    </row>
    <row r="697" spans="1:21" ht="30" customHeight="1" x14ac:dyDescent="0.3">
      <c r="A697" s="3" t="str">
        <f>B697&amp;"--"&amp;COUNTIF($B$5:B697,B697)</f>
        <v>--660</v>
      </c>
      <c r="B697" s="3" t="str">
        <f t="shared" si="31"/>
        <v/>
      </c>
      <c r="C697" s="78">
        <v>693</v>
      </c>
      <c r="D697" s="102"/>
      <c r="E697" s="103"/>
      <c r="F697" s="102"/>
      <c r="G697" s="104"/>
      <c r="H697" s="105" t="str">
        <f t="shared" ca="1" si="33"/>
        <v/>
      </c>
      <c r="I697" s="102"/>
      <c r="J697" s="102"/>
      <c r="K697" s="102"/>
      <c r="L697" s="102"/>
      <c r="M697" s="102"/>
      <c r="N697" s="102"/>
      <c r="O697" s="102"/>
      <c r="P697" s="102"/>
      <c r="Q697" s="102"/>
      <c r="R697" s="102"/>
      <c r="S697" s="102"/>
      <c r="T697" s="106"/>
      <c r="U697" s="3" t="str">
        <f t="shared" si="32"/>
        <v>0/1</v>
      </c>
    </row>
    <row r="698" spans="1:21" ht="30" customHeight="1" x14ac:dyDescent="0.3">
      <c r="A698" s="3" t="str">
        <f>B698&amp;"--"&amp;COUNTIF($B$5:B698,B698)</f>
        <v>--661</v>
      </c>
      <c r="B698" s="3" t="str">
        <f t="shared" si="31"/>
        <v/>
      </c>
      <c r="C698" s="78">
        <v>694</v>
      </c>
      <c r="D698" s="102"/>
      <c r="E698" s="103"/>
      <c r="F698" s="102"/>
      <c r="G698" s="104"/>
      <c r="H698" s="105" t="str">
        <f t="shared" ca="1" si="33"/>
        <v/>
      </c>
      <c r="I698" s="102"/>
      <c r="J698" s="102"/>
      <c r="K698" s="102"/>
      <c r="L698" s="102"/>
      <c r="M698" s="102"/>
      <c r="N698" s="102"/>
      <c r="O698" s="102"/>
      <c r="P698" s="102"/>
      <c r="Q698" s="102"/>
      <c r="R698" s="102"/>
      <c r="S698" s="102"/>
      <c r="T698" s="106"/>
      <c r="U698" s="3" t="str">
        <f t="shared" si="32"/>
        <v>0/1</v>
      </c>
    </row>
    <row r="699" spans="1:21" ht="30" customHeight="1" x14ac:dyDescent="0.3">
      <c r="A699" s="3" t="str">
        <f>B699&amp;"--"&amp;COUNTIF($B$5:B699,B699)</f>
        <v>--662</v>
      </c>
      <c r="B699" s="3" t="str">
        <f t="shared" si="31"/>
        <v/>
      </c>
      <c r="C699" s="78">
        <v>695</v>
      </c>
      <c r="D699" s="102"/>
      <c r="E699" s="103"/>
      <c r="F699" s="102"/>
      <c r="G699" s="104"/>
      <c r="H699" s="105" t="str">
        <f t="shared" ca="1" si="33"/>
        <v/>
      </c>
      <c r="I699" s="102"/>
      <c r="J699" s="102"/>
      <c r="K699" s="102"/>
      <c r="L699" s="102"/>
      <c r="M699" s="102"/>
      <c r="N699" s="102"/>
      <c r="O699" s="102"/>
      <c r="P699" s="102"/>
      <c r="Q699" s="102"/>
      <c r="R699" s="102"/>
      <c r="S699" s="102"/>
      <c r="T699" s="106"/>
      <c r="U699" s="3" t="str">
        <f t="shared" si="32"/>
        <v>0/1</v>
      </c>
    </row>
    <row r="700" spans="1:21" ht="30" customHeight="1" x14ac:dyDescent="0.3">
      <c r="A700" s="3" t="str">
        <f>B700&amp;"--"&amp;COUNTIF($B$5:B700,B700)</f>
        <v>--663</v>
      </c>
      <c r="B700" s="3" t="str">
        <f t="shared" si="31"/>
        <v/>
      </c>
      <c r="C700" s="78">
        <v>696</v>
      </c>
      <c r="D700" s="102"/>
      <c r="E700" s="103"/>
      <c r="F700" s="102"/>
      <c r="G700" s="104"/>
      <c r="H700" s="105" t="str">
        <f t="shared" ca="1" si="33"/>
        <v/>
      </c>
      <c r="I700" s="102"/>
      <c r="J700" s="102"/>
      <c r="K700" s="102"/>
      <c r="L700" s="102"/>
      <c r="M700" s="102"/>
      <c r="N700" s="102"/>
      <c r="O700" s="102"/>
      <c r="P700" s="102"/>
      <c r="Q700" s="102"/>
      <c r="R700" s="102"/>
      <c r="S700" s="102"/>
      <c r="T700" s="106"/>
      <c r="U700" s="3" t="str">
        <f t="shared" si="32"/>
        <v>0/1</v>
      </c>
    </row>
    <row r="701" spans="1:21" ht="30" customHeight="1" x14ac:dyDescent="0.3">
      <c r="A701" s="3" t="str">
        <f>B701&amp;"--"&amp;COUNTIF($B$5:B701,B701)</f>
        <v>--664</v>
      </c>
      <c r="B701" s="3" t="str">
        <f t="shared" si="31"/>
        <v/>
      </c>
      <c r="C701" s="78">
        <v>697</v>
      </c>
      <c r="D701" s="102"/>
      <c r="E701" s="103"/>
      <c r="F701" s="102"/>
      <c r="G701" s="104"/>
      <c r="H701" s="105" t="str">
        <f t="shared" ca="1" si="33"/>
        <v/>
      </c>
      <c r="I701" s="102"/>
      <c r="J701" s="102"/>
      <c r="K701" s="102"/>
      <c r="L701" s="102"/>
      <c r="M701" s="102"/>
      <c r="N701" s="102"/>
      <c r="O701" s="102"/>
      <c r="P701" s="102"/>
      <c r="Q701" s="102"/>
      <c r="R701" s="102"/>
      <c r="S701" s="102"/>
      <c r="T701" s="106"/>
      <c r="U701" s="3" t="str">
        <f t="shared" si="32"/>
        <v>0/1</v>
      </c>
    </row>
    <row r="702" spans="1:21" ht="30" customHeight="1" x14ac:dyDescent="0.3">
      <c r="A702" s="3" t="str">
        <f>B702&amp;"--"&amp;COUNTIF($B$5:B702,B702)</f>
        <v>--665</v>
      </c>
      <c r="B702" s="3" t="str">
        <f t="shared" si="31"/>
        <v/>
      </c>
      <c r="C702" s="78">
        <v>698</v>
      </c>
      <c r="D702" s="102"/>
      <c r="E702" s="103"/>
      <c r="F702" s="102"/>
      <c r="G702" s="104"/>
      <c r="H702" s="105" t="str">
        <f t="shared" ca="1" si="33"/>
        <v/>
      </c>
      <c r="I702" s="102"/>
      <c r="J702" s="102"/>
      <c r="K702" s="102"/>
      <c r="L702" s="102"/>
      <c r="M702" s="102"/>
      <c r="N702" s="102"/>
      <c r="O702" s="102"/>
      <c r="P702" s="102"/>
      <c r="Q702" s="102"/>
      <c r="R702" s="102"/>
      <c r="S702" s="102"/>
      <c r="T702" s="106"/>
      <c r="U702" s="3" t="str">
        <f t="shared" si="32"/>
        <v>0/1</v>
      </c>
    </row>
    <row r="703" spans="1:21" ht="30" customHeight="1" x14ac:dyDescent="0.3">
      <c r="A703" s="3" t="str">
        <f>B703&amp;"--"&amp;COUNTIF($B$5:B703,B703)</f>
        <v>--666</v>
      </c>
      <c r="B703" s="3" t="str">
        <f t="shared" si="31"/>
        <v/>
      </c>
      <c r="C703" s="78">
        <v>699</v>
      </c>
      <c r="D703" s="102"/>
      <c r="E703" s="103"/>
      <c r="F703" s="102"/>
      <c r="G703" s="104"/>
      <c r="H703" s="105" t="str">
        <f t="shared" ca="1" si="33"/>
        <v/>
      </c>
      <c r="I703" s="102"/>
      <c r="J703" s="102"/>
      <c r="K703" s="102"/>
      <c r="L703" s="102"/>
      <c r="M703" s="102"/>
      <c r="N703" s="102"/>
      <c r="O703" s="102"/>
      <c r="P703" s="102"/>
      <c r="Q703" s="102"/>
      <c r="R703" s="102"/>
      <c r="S703" s="102"/>
      <c r="T703" s="106"/>
      <c r="U703" s="3" t="str">
        <f t="shared" si="32"/>
        <v>0/1</v>
      </c>
    </row>
    <row r="704" spans="1:21" ht="30" customHeight="1" x14ac:dyDescent="0.3">
      <c r="A704" s="3" t="str">
        <f>B704&amp;"--"&amp;COUNTIF($B$5:B704,B704)</f>
        <v>--667</v>
      </c>
      <c r="B704" s="3" t="str">
        <f t="shared" si="31"/>
        <v/>
      </c>
      <c r="C704" s="78">
        <v>700</v>
      </c>
      <c r="D704" s="102"/>
      <c r="E704" s="103"/>
      <c r="F704" s="102"/>
      <c r="G704" s="104"/>
      <c r="H704" s="105" t="str">
        <f t="shared" ca="1" si="33"/>
        <v/>
      </c>
      <c r="I704" s="102"/>
      <c r="J704" s="102"/>
      <c r="K704" s="102"/>
      <c r="L704" s="102"/>
      <c r="M704" s="102"/>
      <c r="N704" s="102"/>
      <c r="O704" s="102"/>
      <c r="P704" s="102"/>
      <c r="Q704" s="102"/>
      <c r="R704" s="102"/>
      <c r="S704" s="102"/>
      <c r="T704" s="106"/>
      <c r="U704" s="3" t="str">
        <f t="shared" si="32"/>
        <v>0/1</v>
      </c>
    </row>
    <row r="705" spans="1:21" ht="30" customHeight="1" x14ac:dyDescent="0.3">
      <c r="A705" s="3" t="str">
        <f>B705&amp;"--"&amp;COUNTIF($B$5:B705,B705)</f>
        <v>--668</v>
      </c>
      <c r="B705" s="3" t="str">
        <f t="shared" si="31"/>
        <v/>
      </c>
      <c r="C705" s="78">
        <v>701</v>
      </c>
      <c r="D705" s="102"/>
      <c r="E705" s="103"/>
      <c r="F705" s="102"/>
      <c r="G705" s="104"/>
      <c r="H705" s="105" t="str">
        <f t="shared" ca="1" si="33"/>
        <v/>
      </c>
      <c r="I705" s="102"/>
      <c r="J705" s="102"/>
      <c r="K705" s="102"/>
      <c r="L705" s="102"/>
      <c r="M705" s="102"/>
      <c r="N705" s="102"/>
      <c r="O705" s="102"/>
      <c r="P705" s="102"/>
      <c r="Q705" s="102"/>
      <c r="R705" s="102"/>
      <c r="S705" s="102"/>
      <c r="T705" s="106"/>
      <c r="U705" s="3" t="str">
        <f t="shared" si="32"/>
        <v>0/1</v>
      </c>
    </row>
    <row r="706" spans="1:21" ht="30" customHeight="1" x14ac:dyDescent="0.3">
      <c r="A706" s="3" t="str">
        <f>B706&amp;"--"&amp;COUNTIF($B$5:B706,B706)</f>
        <v>--669</v>
      </c>
      <c r="B706" s="3" t="str">
        <f t="shared" si="31"/>
        <v/>
      </c>
      <c r="C706" s="78">
        <v>702</v>
      </c>
      <c r="D706" s="102"/>
      <c r="E706" s="103"/>
      <c r="F706" s="102"/>
      <c r="G706" s="104"/>
      <c r="H706" s="105" t="str">
        <f t="shared" ca="1" si="33"/>
        <v/>
      </c>
      <c r="I706" s="102"/>
      <c r="J706" s="102"/>
      <c r="K706" s="102"/>
      <c r="L706" s="102"/>
      <c r="M706" s="102"/>
      <c r="N706" s="102"/>
      <c r="O706" s="102"/>
      <c r="P706" s="102"/>
      <c r="Q706" s="102"/>
      <c r="R706" s="102"/>
      <c r="S706" s="102"/>
      <c r="T706" s="106"/>
      <c r="U706" s="3" t="str">
        <f t="shared" si="32"/>
        <v>0/1</v>
      </c>
    </row>
    <row r="707" spans="1:21" ht="30" customHeight="1" x14ac:dyDescent="0.3">
      <c r="A707" s="3" t="str">
        <f>B707&amp;"--"&amp;COUNTIF($B$5:B707,B707)</f>
        <v>--670</v>
      </c>
      <c r="B707" s="3" t="str">
        <f t="shared" si="31"/>
        <v/>
      </c>
      <c r="C707" s="78">
        <v>703</v>
      </c>
      <c r="D707" s="102"/>
      <c r="E707" s="103"/>
      <c r="F707" s="102"/>
      <c r="G707" s="104"/>
      <c r="H707" s="105" t="str">
        <f t="shared" ca="1" si="33"/>
        <v/>
      </c>
      <c r="I707" s="102"/>
      <c r="J707" s="102"/>
      <c r="K707" s="102"/>
      <c r="L707" s="102"/>
      <c r="M707" s="102"/>
      <c r="N707" s="102"/>
      <c r="O707" s="102"/>
      <c r="P707" s="102"/>
      <c r="Q707" s="102"/>
      <c r="R707" s="102"/>
      <c r="S707" s="102"/>
      <c r="T707" s="106"/>
      <c r="U707" s="3" t="str">
        <f t="shared" si="32"/>
        <v>0/1</v>
      </c>
    </row>
    <row r="708" spans="1:21" ht="30" customHeight="1" x14ac:dyDescent="0.3">
      <c r="A708" s="3" t="str">
        <f>B708&amp;"--"&amp;COUNTIF($B$5:B708,B708)</f>
        <v>--671</v>
      </c>
      <c r="B708" s="3" t="str">
        <f t="shared" si="31"/>
        <v/>
      </c>
      <c r="C708" s="78">
        <v>704</v>
      </c>
      <c r="D708" s="102"/>
      <c r="E708" s="103"/>
      <c r="F708" s="102"/>
      <c r="G708" s="104"/>
      <c r="H708" s="105" t="str">
        <f t="shared" ca="1" si="33"/>
        <v/>
      </c>
      <c r="I708" s="102"/>
      <c r="J708" s="102"/>
      <c r="K708" s="102"/>
      <c r="L708" s="102"/>
      <c r="M708" s="102"/>
      <c r="N708" s="102"/>
      <c r="O708" s="102"/>
      <c r="P708" s="102"/>
      <c r="Q708" s="102"/>
      <c r="R708" s="102"/>
      <c r="S708" s="102"/>
      <c r="T708" s="106"/>
      <c r="U708" s="3" t="str">
        <f t="shared" si="32"/>
        <v>0/1</v>
      </c>
    </row>
    <row r="709" spans="1:21" ht="30" customHeight="1" x14ac:dyDescent="0.3">
      <c r="A709" s="3" t="str">
        <f>B709&amp;"--"&amp;COUNTIF($B$5:B709,B709)</f>
        <v>--672</v>
      </c>
      <c r="B709" s="3" t="str">
        <f t="shared" ref="B709:B772" si="34">IF(G709&lt;&gt;"",MONTH(G709),"")</f>
        <v/>
      </c>
      <c r="C709" s="78">
        <v>705</v>
      </c>
      <c r="D709" s="102"/>
      <c r="E709" s="103"/>
      <c r="F709" s="102"/>
      <c r="G709" s="104"/>
      <c r="H709" s="105" t="str">
        <f t="shared" ca="1" si="33"/>
        <v/>
      </c>
      <c r="I709" s="102"/>
      <c r="J709" s="102"/>
      <c r="K709" s="102"/>
      <c r="L709" s="102"/>
      <c r="M709" s="102"/>
      <c r="N709" s="102"/>
      <c r="O709" s="102"/>
      <c r="P709" s="102"/>
      <c r="Q709" s="102"/>
      <c r="R709" s="102"/>
      <c r="S709" s="102"/>
      <c r="T709" s="106"/>
      <c r="U709" s="3" t="str">
        <f t="shared" ref="U709:U772" si="35">DAY(G709)&amp;"/"&amp;MONTH(G709)</f>
        <v>0/1</v>
      </c>
    </row>
    <row r="710" spans="1:21" ht="30" customHeight="1" x14ac:dyDescent="0.3">
      <c r="A710" s="3" t="str">
        <f>B710&amp;"--"&amp;COUNTIF($B$5:B710,B710)</f>
        <v>--673</v>
      </c>
      <c r="B710" s="3" t="str">
        <f t="shared" si="34"/>
        <v/>
      </c>
      <c r="C710" s="78">
        <v>706</v>
      </c>
      <c r="D710" s="102"/>
      <c r="E710" s="103"/>
      <c r="F710" s="102"/>
      <c r="G710" s="104"/>
      <c r="H710" s="105" t="str">
        <f t="shared" ca="1" si="33"/>
        <v/>
      </c>
      <c r="I710" s="102"/>
      <c r="J710" s="102"/>
      <c r="K710" s="102"/>
      <c r="L710" s="102"/>
      <c r="M710" s="102"/>
      <c r="N710" s="102"/>
      <c r="O710" s="102"/>
      <c r="P710" s="102"/>
      <c r="Q710" s="102"/>
      <c r="R710" s="102"/>
      <c r="S710" s="102"/>
      <c r="T710" s="106"/>
      <c r="U710" s="3" t="str">
        <f t="shared" si="35"/>
        <v>0/1</v>
      </c>
    </row>
    <row r="711" spans="1:21" ht="30" customHeight="1" x14ac:dyDescent="0.3">
      <c r="A711" s="3" t="str">
        <f>B711&amp;"--"&amp;COUNTIF($B$5:B711,B711)</f>
        <v>--674</v>
      </c>
      <c r="B711" s="3" t="str">
        <f t="shared" si="34"/>
        <v/>
      </c>
      <c r="C711" s="78">
        <v>707</v>
      </c>
      <c r="D711" s="102"/>
      <c r="E711" s="103"/>
      <c r="F711" s="102"/>
      <c r="G711" s="104"/>
      <c r="H711" s="105" t="str">
        <f t="shared" ca="1" si="33"/>
        <v/>
      </c>
      <c r="I711" s="102"/>
      <c r="J711" s="102"/>
      <c r="K711" s="102"/>
      <c r="L711" s="102"/>
      <c r="M711" s="102"/>
      <c r="N711" s="102"/>
      <c r="O711" s="102"/>
      <c r="P711" s="102"/>
      <c r="Q711" s="102"/>
      <c r="R711" s="102"/>
      <c r="S711" s="102"/>
      <c r="T711" s="106"/>
      <c r="U711" s="3" t="str">
        <f t="shared" si="35"/>
        <v>0/1</v>
      </c>
    </row>
    <row r="712" spans="1:21" ht="30" customHeight="1" x14ac:dyDescent="0.3">
      <c r="A712" s="3" t="str">
        <f>B712&amp;"--"&amp;COUNTIF($B$5:B712,B712)</f>
        <v>--675</v>
      </c>
      <c r="B712" s="3" t="str">
        <f t="shared" si="34"/>
        <v/>
      </c>
      <c r="C712" s="78">
        <v>708</v>
      </c>
      <c r="D712" s="102"/>
      <c r="E712" s="103"/>
      <c r="F712" s="102"/>
      <c r="G712" s="104"/>
      <c r="H712" s="105" t="str">
        <f t="shared" ca="1" si="33"/>
        <v/>
      </c>
      <c r="I712" s="102"/>
      <c r="J712" s="102"/>
      <c r="K712" s="102"/>
      <c r="L712" s="102"/>
      <c r="M712" s="102"/>
      <c r="N712" s="102"/>
      <c r="O712" s="102"/>
      <c r="P712" s="102"/>
      <c r="Q712" s="102"/>
      <c r="R712" s="102"/>
      <c r="S712" s="102"/>
      <c r="T712" s="106"/>
      <c r="U712" s="3" t="str">
        <f t="shared" si="35"/>
        <v>0/1</v>
      </c>
    </row>
    <row r="713" spans="1:21" ht="30" customHeight="1" x14ac:dyDescent="0.3">
      <c r="A713" s="3" t="str">
        <f>B713&amp;"--"&amp;COUNTIF($B$5:B713,B713)</f>
        <v>--676</v>
      </c>
      <c r="B713" s="3" t="str">
        <f t="shared" si="34"/>
        <v/>
      </c>
      <c r="C713" s="78">
        <v>709</v>
      </c>
      <c r="D713" s="102"/>
      <c r="E713" s="103"/>
      <c r="F713" s="102"/>
      <c r="G713" s="104"/>
      <c r="H713" s="105" t="str">
        <f t="shared" ca="1" si="33"/>
        <v/>
      </c>
      <c r="I713" s="102"/>
      <c r="J713" s="102"/>
      <c r="K713" s="102"/>
      <c r="L713" s="102"/>
      <c r="M713" s="102"/>
      <c r="N713" s="102"/>
      <c r="O713" s="102"/>
      <c r="P713" s="102"/>
      <c r="Q713" s="102"/>
      <c r="R713" s="102"/>
      <c r="S713" s="102"/>
      <c r="T713" s="106"/>
      <c r="U713" s="3" t="str">
        <f t="shared" si="35"/>
        <v>0/1</v>
      </c>
    </row>
    <row r="714" spans="1:21" ht="30" customHeight="1" x14ac:dyDescent="0.3">
      <c r="A714" s="3" t="str">
        <f>B714&amp;"--"&amp;COUNTIF($B$5:B714,B714)</f>
        <v>--677</v>
      </c>
      <c r="B714" s="3" t="str">
        <f t="shared" si="34"/>
        <v/>
      </c>
      <c r="C714" s="78">
        <v>710</v>
      </c>
      <c r="D714" s="102"/>
      <c r="E714" s="103"/>
      <c r="F714" s="102"/>
      <c r="G714" s="104"/>
      <c r="H714" s="105" t="str">
        <f t="shared" ca="1" si="33"/>
        <v/>
      </c>
      <c r="I714" s="102"/>
      <c r="J714" s="102"/>
      <c r="K714" s="102"/>
      <c r="L714" s="102"/>
      <c r="M714" s="102"/>
      <c r="N714" s="102"/>
      <c r="O714" s="102"/>
      <c r="P714" s="102"/>
      <c r="Q714" s="102"/>
      <c r="R714" s="102"/>
      <c r="S714" s="102"/>
      <c r="T714" s="106"/>
      <c r="U714" s="3" t="str">
        <f t="shared" si="35"/>
        <v>0/1</v>
      </c>
    </row>
    <row r="715" spans="1:21" ht="30" customHeight="1" x14ac:dyDescent="0.3">
      <c r="A715" s="3" t="str">
        <f>B715&amp;"--"&amp;COUNTIF($B$5:B715,B715)</f>
        <v>--678</v>
      </c>
      <c r="B715" s="3" t="str">
        <f t="shared" si="34"/>
        <v/>
      </c>
      <c r="C715" s="78">
        <v>711</v>
      </c>
      <c r="D715" s="102"/>
      <c r="E715" s="103"/>
      <c r="F715" s="102"/>
      <c r="G715" s="104"/>
      <c r="H715" s="105" t="str">
        <f t="shared" ca="1" si="33"/>
        <v/>
      </c>
      <c r="I715" s="102"/>
      <c r="J715" s="102"/>
      <c r="K715" s="102"/>
      <c r="L715" s="102"/>
      <c r="M715" s="102"/>
      <c r="N715" s="102"/>
      <c r="O715" s="102"/>
      <c r="P715" s="102"/>
      <c r="Q715" s="102"/>
      <c r="R715" s="102"/>
      <c r="S715" s="102"/>
      <c r="T715" s="106"/>
      <c r="U715" s="3" t="str">
        <f t="shared" si="35"/>
        <v>0/1</v>
      </c>
    </row>
    <row r="716" spans="1:21" ht="30" customHeight="1" x14ac:dyDescent="0.3">
      <c r="A716" s="3" t="str">
        <f>B716&amp;"--"&amp;COUNTIF($B$5:B716,B716)</f>
        <v>--679</v>
      </c>
      <c r="B716" s="3" t="str">
        <f t="shared" si="34"/>
        <v/>
      </c>
      <c r="C716" s="78">
        <v>712</v>
      </c>
      <c r="D716" s="102"/>
      <c r="E716" s="103"/>
      <c r="F716" s="102"/>
      <c r="G716" s="104"/>
      <c r="H716" s="105" t="str">
        <f t="shared" ca="1" si="33"/>
        <v/>
      </c>
      <c r="I716" s="102"/>
      <c r="J716" s="102"/>
      <c r="K716" s="102"/>
      <c r="L716" s="102"/>
      <c r="M716" s="102"/>
      <c r="N716" s="102"/>
      <c r="O716" s="102"/>
      <c r="P716" s="102"/>
      <c r="Q716" s="102"/>
      <c r="R716" s="102"/>
      <c r="S716" s="102"/>
      <c r="T716" s="106"/>
      <c r="U716" s="3" t="str">
        <f t="shared" si="35"/>
        <v>0/1</v>
      </c>
    </row>
    <row r="717" spans="1:21" ht="30" customHeight="1" x14ac:dyDescent="0.3">
      <c r="A717" s="3" t="str">
        <f>B717&amp;"--"&amp;COUNTIF($B$5:B717,B717)</f>
        <v>--680</v>
      </c>
      <c r="B717" s="3" t="str">
        <f t="shared" si="34"/>
        <v/>
      </c>
      <c r="C717" s="78">
        <v>713</v>
      </c>
      <c r="D717" s="102"/>
      <c r="E717" s="103"/>
      <c r="F717" s="102"/>
      <c r="G717" s="104"/>
      <c r="H717" s="105" t="str">
        <f t="shared" ca="1" si="33"/>
        <v/>
      </c>
      <c r="I717" s="102"/>
      <c r="J717" s="102"/>
      <c r="K717" s="102"/>
      <c r="L717" s="102"/>
      <c r="M717" s="102"/>
      <c r="N717" s="102"/>
      <c r="O717" s="102"/>
      <c r="P717" s="102"/>
      <c r="Q717" s="102"/>
      <c r="R717" s="102"/>
      <c r="S717" s="102"/>
      <c r="T717" s="106"/>
      <c r="U717" s="3" t="str">
        <f t="shared" si="35"/>
        <v>0/1</v>
      </c>
    </row>
    <row r="718" spans="1:21" ht="30" customHeight="1" x14ac:dyDescent="0.3">
      <c r="A718" s="3" t="str">
        <f>B718&amp;"--"&amp;COUNTIF($B$5:B718,B718)</f>
        <v>--681</v>
      </c>
      <c r="B718" s="3" t="str">
        <f t="shared" si="34"/>
        <v/>
      </c>
      <c r="C718" s="78">
        <v>714</v>
      </c>
      <c r="D718" s="102"/>
      <c r="E718" s="103"/>
      <c r="F718" s="102"/>
      <c r="G718" s="104"/>
      <c r="H718" s="105" t="str">
        <f t="shared" ca="1" si="33"/>
        <v/>
      </c>
      <c r="I718" s="102"/>
      <c r="J718" s="102"/>
      <c r="K718" s="102"/>
      <c r="L718" s="102"/>
      <c r="M718" s="102"/>
      <c r="N718" s="102"/>
      <c r="O718" s="102"/>
      <c r="P718" s="102"/>
      <c r="Q718" s="102"/>
      <c r="R718" s="102"/>
      <c r="S718" s="102"/>
      <c r="T718" s="106"/>
      <c r="U718" s="3" t="str">
        <f t="shared" si="35"/>
        <v>0/1</v>
      </c>
    </row>
    <row r="719" spans="1:21" ht="30" customHeight="1" x14ac:dyDescent="0.3">
      <c r="A719" s="3" t="str">
        <f>B719&amp;"--"&amp;COUNTIF($B$5:B719,B719)</f>
        <v>--682</v>
      </c>
      <c r="B719" s="3" t="str">
        <f t="shared" si="34"/>
        <v/>
      </c>
      <c r="C719" s="78">
        <v>715</v>
      </c>
      <c r="D719" s="102"/>
      <c r="E719" s="103"/>
      <c r="F719" s="102"/>
      <c r="G719" s="104"/>
      <c r="H719" s="105" t="str">
        <f t="shared" ca="1" si="33"/>
        <v/>
      </c>
      <c r="I719" s="102"/>
      <c r="J719" s="102"/>
      <c r="K719" s="102"/>
      <c r="L719" s="102"/>
      <c r="M719" s="102"/>
      <c r="N719" s="102"/>
      <c r="O719" s="102"/>
      <c r="P719" s="102"/>
      <c r="Q719" s="102"/>
      <c r="R719" s="102"/>
      <c r="S719" s="102"/>
      <c r="T719" s="106"/>
      <c r="U719" s="3" t="str">
        <f t="shared" si="35"/>
        <v>0/1</v>
      </c>
    </row>
    <row r="720" spans="1:21" ht="30" customHeight="1" x14ac:dyDescent="0.3">
      <c r="A720" s="3" t="str">
        <f>B720&amp;"--"&amp;COUNTIF($B$5:B720,B720)</f>
        <v>--683</v>
      </c>
      <c r="B720" s="3" t="str">
        <f t="shared" si="34"/>
        <v/>
      </c>
      <c r="C720" s="78">
        <v>716</v>
      </c>
      <c r="D720" s="102"/>
      <c r="E720" s="103"/>
      <c r="F720" s="102"/>
      <c r="G720" s="104"/>
      <c r="H720" s="105" t="str">
        <f t="shared" ca="1" si="33"/>
        <v/>
      </c>
      <c r="I720" s="102"/>
      <c r="J720" s="102"/>
      <c r="K720" s="102"/>
      <c r="L720" s="102"/>
      <c r="M720" s="102"/>
      <c r="N720" s="102"/>
      <c r="O720" s="102"/>
      <c r="P720" s="102"/>
      <c r="Q720" s="102"/>
      <c r="R720" s="102"/>
      <c r="S720" s="102"/>
      <c r="T720" s="106"/>
      <c r="U720" s="3" t="str">
        <f t="shared" si="35"/>
        <v>0/1</v>
      </c>
    </row>
    <row r="721" spans="1:21" ht="30" customHeight="1" x14ac:dyDescent="0.3">
      <c r="A721" s="3" t="str">
        <f>B721&amp;"--"&amp;COUNTIF($B$5:B721,B721)</f>
        <v>--684</v>
      </c>
      <c r="B721" s="3" t="str">
        <f t="shared" si="34"/>
        <v/>
      </c>
      <c r="C721" s="78">
        <v>717</v>
      </c>
      <c r="D721" s="102"/>
      <c r="E721" s="103"/>
      <c r="F721" s="102"/>
      <c r="G721" s="104"/>
      <c r="H721" s="105" t="str">
        <f t="shared" ca="1" si="33"/>
        <v/>
      </c>
      <c r="I721" s="102"/>
      <c r="J721" s="102"/>
      <c r="K721" s="102"/>
      <c r="L721" s="102"/>
      <c r="M721" s="102"/>
      <c r="N721" s="102"/>
      <c r="O721" s="102"/>
      <c r="P721" s="102"/>
      <c r="Q721" s="102"/>
      <c r="R721" s="102"/>
      <c r="S721" s="102"/>
      <c r="T721" s="106"/>
      <c r="U721" s="3" t="str">
        <f t="shared" si="35"/>
        <v>0/1</v>
      </c>
    </row>
    <row r="722" spans="1:21" ht="30" customHeight="1" x14ac:dyDescent="0.3">
      <c r="A722" s="3" t="str">
        <f>B722&amp;"--"&amp;COUNTIF($B$5:B722,B722)</f>
        <v>--685</v>
      </c>
      <c r="B722" s="3" t="str">
        <f t="shared" si="34"/>
        <v/>
      </c>
      <c r="C722" s="78">
        <v>718</v>
      </c>
      <c r="D722" s="102"/>
      <c r="E722" s="103"/>
      <c r="F722" s="102"/>
      <c r="G722" s="104"/>
      <c r="H722" s="105" t="str">
        <f t="shared" ca="1" si="33"/>
        <v/>
      </c>
      <c r="I722" s="102"/>
      <c r="J722" s="102"/>
      <c r="K722" s="102"/>
      <c r="L722" s="102"/>
      <c r="M722" s="102"/>
      <c r="N722" s="102"/>
      <c r="O722" s="102"/>
      <c r="P722" s="102"/>
      <c r="Q722" s="102"/>
      <c r="R722" s="102"/>
      <c r="S722" s="102"/>
      <c r="T722" s="106"/>
      <c r="U722" s="3" t="str">
        <f t="shared" si="35"/>
        <v>0/1</v>
      </c>
    </row>
    <row r="723" spans="1:21" ht="30" customHeight="1" x14ac:dyDescent="0.3">
      <c r="A723" s="3" t="str">
        <f>B723&amp;"--"&amp;COUNTIF($B$5:B723,B723)</f>
        <v>--686</v>
      </c>
      <c r="B723" s="3" t="str">
        <f t="shared" si="34"/>
        <v/>
      </c>
      <c r="C723" s="78">
        <v>719</v>
      </c>
      <c r="D723" s="102"/>
      <c r="E723" s="103"/>
      <c r="F723" s="102"/>
      <c r="G723" s="104"/>
      <c r="H723" s="105" t="str">
        <f t="shared" ca="1" si="33"/>
        <v/>
      </c>
      <c r="I723" s="102"/>
      <c r="J723" s="102"/>
      <c r="K723" s="102"/>
      <c r="L723" s="102"/>
      <c r="M723" s="102"/>
      <c r="N723" s="102"/>
      <c r="O723" s="102"/>
      <c r="P723" s="102"/>
      <c r="Q723" s="102"/>
      <c r="R723" s="102"/>
      <c r="S723" s="102"/>
      <c r="T723" s="106"/>
      <c r="U723" s="3" t="str">
        <f t="shared" si="35"/>
        <v>0/1</v>
      </c>
    </row>
    <row r="724" spans="1:21" ht="30" customHeight="1" x14ac:dyDescent="0.3">
      <c r="A724" s="3" t="str">
        <f>B724&amp;"--"&amp;COUNTIF($B$5:B724,B724)</f>
        <v>--687</v>
      </c>
      <c r="B724" s="3" t="str">
        <f t="shared" si="34"/>
        <v/>
      </c>
      <c r="C724" s="78">
        <v>720</v>
      </c>
      <c r="D724" s="102"/>
      <c r="E724" s="103"/>
      <c r="F724" s="102"/>
      <c r="G724" s="104"/>
      <c r="H724" s="105" t="str">
        <f t="shared" ca="1" si="33"/>
        <v/>
      </c>
      <c r="I724" s="102"/>
      <c r="J724" s="102"/>
      <c r="K724" s="102"/>
      <c r="L724" s="102"/>
      <c r="M724" s="102"/>
      <c r="N724" s="102"/>
      <c r="O724" s="102"/>
      <c r="P724" s="102"/>
      <c r="Q724" s="102"/>
      <c r="R724" s="102"/>
      <c r="S724" s="102"/>
      <c r="T724" s="106"/>
      <c r="U724" s="3" t="str">
        <f t="shared" si="35"/>
        <v>0/1</v>
      </c>
    </row>
    <row r="725" spans="1:21" ht="30" customHeight="1" x14ac:dyDescent="0.3">
      <c r="A725" s="3" t="str">
        <f>B725&amp;"--"&amp;COUNTIF($B$5:B725,B725)</f>
        <v>--688</v>
      </c>
      <c r="B725" s="3" t="str">
        <f t="shared" si="34"/>
        <v/>
      </c>
      <c r="C725" s="78">
        <v>721</v>
      </c>
      <c r="D725" s="102"/>
      <c r="E725" s="103"/>
      <c r="F725" s="102"/>
      <c r="G725" s="104"/>
      <c r="H725" s="105" t="str">
        <f t="shared" ca="1" si="33"/>
        <v/>
      </c>
      <c r="I725" s="102"/>
      <c r="J725" s="102"/>
      <c r="K725" s="102"/>
      <c r="L725" s="102"/>
      <c r="M725" s="102"/>
      <c r="N725" s="102"/>
      <c r="O725" s="102"/>
      <c r="P725" s="102"/>
      <c r="Q725" s="102"/>
      <c r="R725" s="102"/>
      <c r="S725" s="102"/>
      <c r="T725" s="106"/>
      <c r="U725" s="3" t="str">
        <f t="shared" si="35"/>
        <v>0/1</v>
      </c>
    </row>
    <row r="726" spans="1:21" ht="30" customHeight="1" x14ac:dyDescent="0.3">
      <c r="A726" s="3" t="str">
        <f>B726&amp;"--"&amp;COUNTIF($B$5:B726,B726)</f>
        <v>--689</v>
      </c>
      <c r="B726" s="3" t="str">
        <f t="shared" si="34"/>
        <v/>
      </c>
      <c r="C726" s="78">
        <v>722</v>
      </c>
      <c r="D726" s="102"/>
      <c r="E726" s="103"/>
      <c r="F726" s="102"/>
      <c r="G726" s="104"/>
      <c r="H726" s="105" t="str">
        <f t="shared" ca="1" si="33"/>
        <v/>
      </c>
      <c r="I726" s="102"/>
      <c r="J726" s="102"/>
      <c r="K726" s="102"/>
      <c r="L726" s="102"/>
      <c r="M726" s="102"/>
      <c r="N726" s="102"/>
      <c r="O726" s="102"/>
      <c r="P726" s="102"/>
      <c r="Q726" s="102"/>
      <c r="R726" s="102"/>
      <c r="S726" s="102"/>
      <c r="T726" s="106"/>
      <c r="U726" s="3" t="str">
        <f t="shared" si="35"/>
        <v>0/1</v>
      </c>
    </row>
    <row r="727" spans="1:21" ht="30" customHeight="1" x14ac:dyDescent="0.3">
      <c r="A727" s="3" t="str">
        <f>B727&amp;"--"&amp;COUNTIF($B$5:B727,B727)</f>
        <v>--690</v>
      </c>
      <c r="B727" s="3" t="str">
        <f t="shared" si="34"/>
        <v/>
      </c>
      <c r="C727" s="78">
        <v>723</v>
      </c>
      <c r="D727" s="102"/>
      <c r="E727" s="103"/>
      <c r="F727" s="102"/>
      <c r="G727" s="104"/>
      <c r="H727" s="105" t="str">
        <f t="shared" ca="1" si="33"/>
        <v/>
      </c>
      <c r="I727" s="102"/>
      <c r="J727" s="102"/>
      <c r="K727" s="102"/>
      <c r="L727" s="102"/>
      <c r="M727" s="102"/>
      <c r="N727" s="102"/>
      <c r="O727" s="102"/>
      <c r="P727" s="102"/>
      <c r="Q727" s="102"/>
      <c r="R727" s="102"/>
      <c r="S727" s="102"/>
      <c r="T727" s="106"/>
      <c r="U727" s="3" t="str">
        <f t="shared" si="35"/>
        <v>0/1</v>
      </c>
    </row>
    <row r="728" spans="1:21" ht="30" customHeight="1" x14ac:dyDescent="0.3">
      <c r="A728" s="3" t="str">
        <f>B728&amp;"--"&amp;COUNTIF($B$5:B728,B728)</f>
        <v>--691</v>
      </c>
      <c r="B728" s="3" t="str">
        <f t="shared" si="34"/>
        <v/>
      </c>
      <c r="C728" s="78">
        <v>724</v>
      </c>
      <c r="D728" s="102"/>
      <c r="E728" s="103"/>
      <c r="F728" s="102"/>
      <c r="G728" s="104"/>
      <c r="H728" s="105" t="str">
        <f t="shared" ca="1" si="33"/>
        <v/>
      </c>
      <c r="I728" s="102"/>
      <c r="J728" s="102"/>
      <c r="K728" s="102"/>
      <c r="L728" s="102"/>
      <c r="M728" s="102"/>
      <c r="N728" s="102"/>
      <c r="O728" s="102"/>
      <c r="P728" s="102"/>
      <c r="Q728" s="102"/>
      <c r="R728" s="102"/>
      <c r="S728" s="102"/>
      <c r="T728" s="106"/>
      <c r="U728" s="3" t="str">
        <f t="shared" si="35"/>
        <v>0/1</v>
      </c>
    </row>
    <row r="729" spans="1:21" ht="30" customHeight="1" x14ac:dyDescent="0.3">
      <c r="A729" s="3" t="str">
        <f>B729&amp;"--"&amp;COUNTIF($B$5:B729,B729)</f>
        <v>--692</v>
      </c>
      <c r="B729" s="3" t="str">
        <f t="shared" si="34"/>
        <v/>
      </c>
      <c r="C729" s="78">
        <v>725</v>
      </c>
      <c r="D729" s="102"/>
      <c r="E729" s="103"/>
      <c r="F729" s="102"/>
      <c r="G729" s="104"/>
      <c r="H729" s="105" t="str">
        <f t="shared" ca="1" si="33"/>
        <v/>
      </c>
      <c r="I729" s="102"/>
      <c r="J729" s="102"/>
      <c r="K729" s="102"/>
      <c r="L729" s="102"/>
      <c r="M729" s="102"/>
      <c r="N729" s="102"/>
      <c r="O729" s="102"/>
      <c r="P729" s="102"/>
      <c r="Q729" s="102"/>
      <c r="R729" s="102"/>
      <c r="S729" s="102"/>
      <c r="T729" s="106"/>
      <c r="U729" s="3" t="str">
        <f t="shared" si="35"/>
        <v>0/1</v>
      </c>
    </row>
    <row r="730" spans="1:21" ht="30" customHeight="1" x14ac:dyDescent="0.3">
      <c r="A730" s="3" t="str">
        <f>B730&amp;"--"&amp;COUNTIF($B$5:B730,B730)</f>
        <v>--693</v>
      </c>
      <c r="B730" s="3" t="str">
        <f t="shared" si="34"/>
        <v/>
      </c>
      <c r="C730" s="78">
        <v>726</v>
      </c>
      <c r="D730" s="102"/>
      <c r="E730" s="103"/>
      <c r="F730" s="102"/>
      <c r="G730" s="104"/>
      <c r="H730" s="105" t="str">
        <f t="shared" ca="1" si="33"/>
        <v/>
      </c>
      <c r="I730" s="102"/>
      <c r="J730" s="102"/>
      <c r="K730" s="102"/>
      <c r="L730" s="102"/>
      <c r="M730" s="102"/>
      <c r="N730" s="102"/>
      <c r="O730" s="102"/>
      <c r="P730" s="102"/>
      <c r="Q730" s="102"/>
      <c r="R730" s="102"/>
      <c r="S730" s="102"/>
      <c r="T730" s="106"/>
      <c r="U730" s="3" t="str">
        <f t="shared" si="35"/>
        <v>0/1</v>
      </c>
    </row>
    <row r="731" spans="1:21" ht="30" customHeight="1" x14ac:dyDescent="0.3">
      <c r="A731" s="3" t="str">
        <f>B731&amp;"--"&amp;COUNTIF($B$5:B731,B731)</f>
        <v>--694</v>
      </c>
      <c r="B731" s="3" t="str">
        <f t="shared" si="34"/>
        <v/>
      </c>
      <c r="C731" s="78">
        <v>727</v>
      </c>
      <c r="D731" s="102"/>
      <c r="E731" s="103"/>
      <c r="F731" s="102"/>
      <c r="G731" s="104"/>
      <c r="H731" s="105" t="str">
        <f t="shared" ca="1" si="33"/>
        <v/>
      </c>
      <c r="I731" s="102"/>
      <c r="J731" s="102"/>
      <c r="K731" s="102"/>
      <c r="L731" s="102"/>
      <c r="M731" s="102"/>
      <c r="N731" s="102"/>
      <c r="O731" s="102"/>
      <c r="P731" s="102"/>
      <c r="Q731" s="102"/>
      <c r="R731" s="102"/>
      <c r="S731" s="102"/>
      <c r="T731" s="106"/>
      <c r="U731" s="3" t="str">
        <f t="shared" si="35"/>
        <v>0/1</v>
      </c>
    </row>
    <row r="732" spans="1:21" ht="30" customHeight="1" x14ac:dyDescent="0.3">
      <c r="A732" s="3" t="str">
        <f>B732&amp;"--"&amp;COUNTIF($B$5:B732,B732)</f>
        <v>--695</v>
      </c>
      <c r="B732" s="3" t="str">
        <f t="shared" si="34"/>
        <v/>
      </c>
      <c r="C732" s="78">
        <v>728</v>
      </c>
      <c r="D732" s="102"/>
      <c r="E732" s="103"/>
      <c r="F732" s="102"/>
      <c r="G732" s="104"/>
      <c r="H732" s="105" t="str">
        <f t="shared" ca="1" si="33"/>
        <v/>
      </c>
      <c r="I732" s="102"/>
      <c r="J732" s="102"/>
      <c r="K732" s="102"/>
      <c r="L732" s="102"/>
      <c r="M732" s="102"/>
      <c r="N732" s="102"/>
      <c r="O732" s="102"/>
      <c r="P732" s="102"/>
      <c r="Q732" s="102"/>
      <c r="R732" s="102"/>
      <c r="S732" s="102"/>
      <c r="T732" s="106"/>
      <c r="U732" s="3" t="str">
        <f t="shared" si="35"/>
        <v>0/1</v>
      </c>
    </row>
    <row r="733" spans="1:21" ht="30" customHeight="1" x14ac:dyDescent="0.3">
      <c r="A733" s="3" t="str">
        <f>B733&amp;"--"&amp;COUNTIF($B$5:B733,B733)</f>
        <v>--696</v>
      </c>
      <c r="B733" s="3" t="str">
        <f t="shared" si="34"/>
        <v/>
      </c>
      <c r="C733" s="78">
        <v>729</v>
      </c>
      <c r="D733" s="102"/>
      <c r="E733" s="103"/>
      <c r="F733" s="102"/>
      <c r="G733" s="104"/>
      <c r="H733" s="105" t="str">
        <f t="shared" ca="1" si="33"/>
        <v/>
      </c>
      <c r="I733" s="102"/>
      <c r="J733" s="102"/>
      <c r="K733" s="102"/>
      <c r="L733" s="102"/>
      <c r="M733" s="102"/>
      <c r="N733" s="102"/>
      <c r="O733" s="102"/>
      <c r="P733" s="102"/>
      <c r="Q733" s="102"/>
      <c r="R733" s="102"/>
      <c r="S733" s="102"/>
      <c r="T733" s="106"/>
      <c r="U733" s="3" t="str">
        <f t="shared" si="35"/>
        <v>0/1</v>
      </c>
    </row>
    <row r="734" spans="1:21" ht="30" customHeight="1" x14ac:dyDescent="0.3">
      <c r="A734" s="3" t="str">
        <f>B734&amp;"--"&amp;COUNTIF($B$5:B734,B734)</f>
        <v>--697</v>
      </c>
      <c r="B734" s="3" t="str">
        <f t="shared" si="34"/>
        <v/>
      </c>
      <c r="C734" s="78">
        <v>730</v>
      </c>
      <c r="D734" s="102"/>
      <c r="E734" s="103"/>
      <c r="F734" s="102"/>
      <c r="G734" s="104"/>
      <c r="H734" s="105" t="str">
        <f t="shared" ca="1" si="33"/>
        <v/>
      </c>
      <c r="I734" s="102"/>
      <c r="J734" s="102"/>
      <c r="K734" s="102"/>
      <c r="L734" s="102"/>
      <c r="M734" s="102"/>
      <c r="N734" s="102"/>
      <c r="O734" s="102"/>
      <c r="P734" s="102"/>
      <c r="Q734" s="102"/>
      <c r="R734" s="102"/>
      <c r="S734" s="102"/>
      <c r="T734" s="106"/>
      <c r="U734" s="3" t="str">
        <f t="shared" si="35"/>
        <v>0/1</v>
      </c>
    </row>
    <row r="735" spans="1:21" ht="30" customHeight="1" x14ac:dyDescent="0.3">
      <c r="A735" s="3" t="str">
        <f>B735&amp;"--"&amp;COUNTIF($B$5:B735,B735)</f>
        <v>--698</v>
      </c>
      <c r="B735" s="3" t="str">
        <f t="shared" si="34"/>
        <v/>
      </c>
      <c r="C735" s="78">
        <v>731</v>
      </c>
      <c r="D735" s="102"/>
      <c r="E735" s="103"/>
      <c r="F735" s="102"/>
      <c r="G735" s="104"/>
      <c r="H735" s="105" t="str">
        <f t="shared" ca="1" si="33"/>
        <v/>
      </c>
      <c r="I735" s="102"/>
      <c r="J735" s="102"/>
      <c r="K735" s="102"/>
      <c r="L735" s="102"/>
      <c r="M735" s="102"/>
      <c r="N735" s="102"/>
      <c r="O735" s="102"/>
      <c r="P735" s="102"/>
      <c r="Q735" s="102"/>
      <c r="R735" s="102"/>
      <c r="S735" s="102"/>
      <c r="T735" s="106"/>
      <c r="U735" s="3" t="str">
        <f t="shared" si="35"/>
        <v>0/1</v>
      </c>
    </row>
    <row r="736" spans="1:21" ht="30" customHeight="1" x14ac:dyDescent="0.3">
      <c r="A736" s="3" t="str">
        <f>B736&amp;"--"&amp;COUNTIF($B$5:B736,B736)</f>
        <v>--699</v>
      </c>
      <c r="B736" s="3" t="str">
        <f t="shared" si="34"/>
        <v/>
      </c>
      <c r="C736" s="78">
        <v>732</v>
      </c>
      <c r="D736" s="102"/>
      <c r="E736" s="103"/>
      <c r="F736" s="102"/>
      <c r="G736" s="104"/>
      <c r="H736" s="105" t="str">
        <f t="shared" ref="H736:H799" ca="1" si="36">IF(G736,DATEDIF(G736,TODAY(),"Y"),"")</f>
        <v/>
      </c>
      <c r="I736" s="102"/>
      <c r="J736" s="102"/>
      <c r="K736" s="102"/>
      <c r="L736" s="102"/>
      <c r="M736" s="102"/>
      <c r="N736" s="102"/>
      <c r="O736" s="102"/>
      <c r="P736" s="102"/>
      <c r="Q736" s="102"/>
      <c r="R736" s="102"/>
      <c r="S736" s="102"/>
      <c r="T736" s="106"/>
      <c r="U736" s="3" t="str">
        <f t="shared" si="35"/>
        <v>0/1</v>
      </c>
    </row>
    <row r="737" spans="1:21" ht="30" customHeight="1" x14ac:dyDescent="0.3">
      <c r="A737" s="3" t="str">
        <f>B737&amp;"--"&amp;COUNTIF($B$5:B737,B737)</f>
        <v>--700</v>
      </c>
      <c r="B737" s="3" t="str">
        <f t="shared" si="34"/>
        <v/>
      </c>
      <c r="C737" s="78">
        <v>733</v>
      </c>
      <c r="D737" s="102"/>
      <c r="E737" s="103"/>
      <c r="F737" s="102"/>
      <c r="G737" s="104"/>
      <c r="H737" s="105" t="str">
        <f t="shared" ca="1" si="36"/>
        <v/>
      </c>
      <c r="I737" s="102"/>
      <c r="J737" s="102"/>
      <c r="K737" s="102"/>
      <c r="L737" s="102"/>
      <c r="M737" s="102"/>
      <c r="N737" s="102"/>
      <c r="O737" s="102"/>
      <c r="P737" s="102"/>
      <c r="Q737" s="102"/>
      <c r="R737" s="102"/>
      <c r="S737" s="102"/>
      <c r="T737" s="106"/>
      <c r="U737" s="3" t="str">
        <f t="shared" si="35"/>
        <v>0/1</v>
      </c>
    </row>
    <row r="738" spans="1:21" ht="30" customHeight="1" x14ac:dyDescent="0.3">
      <c r="A738" s="3" t="str">
        <f>B738&amp;"--"&amp;COUNTIF($B$5:B738,B738)</f>
        <v>--701</v>
      </c>
      <c r="B738" s="3" t="str">
        <f t="shared" si="34"/>
        <v/>
      </c>
      <c r="C738" s="78">
        <v>734</v>
      </c>
      <c r="D738" s="102"/>
      <c r="E738" s="103"/>
      <c r="F738" s="102"/>
      <c r="G738" s="104"/>
      <c r="H738" s="105" t="str">
        <f t="shared" ca="1" si="36"/>
        <v/>
      </c>
      <c r="I738" s="102"/>
      <c r="J738" s="102"/>
      <c r="K738" s="102"/>
      <c r="L738" s="102"/>
      <c r="M738" s="102"/>
      <c r="N738" s="102"/>
      <c r="O738" s="102"/>
      <c r="P738" s="102"/>
      <c r="Q738" s="102"/>
      <c r="R738" s="102"/>
      <c r="S738" s="102"/>
      <c r="T738" s="106"/>
      <c r="U738" s="3" t="str">
        <f t="shared" si="35"/>
        <v>0/1</v>
      </c>
    </row>
    <row r="739" spans="1:21" ht="30" customHeight="1" x14ac:dyDescent="0.3">
      <c r="A739" s="3" t="str">
        <f>B739&amp;"--"&amp;COUNTIF($B$5:B739,B739)</f>
        <v>--702</v>
      </c>
      <c r="B739" s="3" t="str">
        <f t="shared" si="34"/>
        <v/>
      </c>
      <c r="C739" s="78">
        <v>735</v>
      </c>
      <c r="D739" s="102"/>
      <c r="E739" s="103"/>
      <c r="F739" s="102"/>
      <c r="G739" s="104"/>
      <c r="H739" s="105" t="str">
        <f t="shared" ca="1" si="36"/>
        <v/>
      </c>
      <c r="I739" s="102"/>
      <c r="J739" s="102"/>
      <c r="K739" s="102"/>
      <c r="L739" s="102"/>
      <c r="M739" s="102"/>
      <c r="N739" s="102"/>
      <c r="O739" s="102"/>
      <c r="P739" s="102"/>
      <c r="Q739" s="102"/>
      <c r="R739" s="102"/>
      <c r="S739" s="102"/>
      <c r="T739" s="106"/>
      <c r="U739" s="3" t="str">
        <f t="shared" si="35"/>
        <v>0/1</v>
      </c>
    </row>
    <row r="740" spans="1:21" ht="30" customHeight="1" x14ac:dyDescent="0.3">
      <c r="A740" s="3" t="str">
        <f>B740&amp;"--"&amp;COUNTIF($B$5:B740,B740)</f>
        <v>--703</v>
      </c>
      <c r="B740" s="3" t="str">
        <f t="shared" si="34"/>
        <v/>
      </c>
      <c r="C740" s="78">
        <v>736</v>
      </c>
      <c r="D740" s="102"/>
      <c r="E740" s="103"/>
      <c r="F740" s="102"/>
      <c r="G740" s="104"/>
      <c r="H740" s="105" t="str">
        <f t="shared" ca="1" si="36"/>
        <v/>
      </c>
      <c r="I740" s="102"/>
      <c r="J740" s="102"/>
      <c r="K740" s="102"/>
      <c r="L740" s="102"/>
      <c r="M740" s="102"/>
      <c r="N740" s="102"/>
      <c r="O740" s="102"/>
      <c r="P740" s="102"/>
      <c r="Q740" s="102"/>
      <c r="R740" s="102"/>
      <c r="S740" s="102"/>
      <c r="T740" s="106"/>
      <c r="U740" s="3" t="str">
        <f t="shared" si="35"/>
        <v>0/1</v>
      </c>
    </row>
    <row r="741" spans="1:21" ht="30" customHeight="1" x14ac:dyDescent="0.3">
      <c r="A741" s="3" t="str">
        <f>B741&amp;"--"&amp;COUNTIF($B$5:B741,B741)</f>
        <v>--704</v>
      </c>
      <c r="B741" s="3" t="str">
        <f t="shared" si="34"/>
        <v/>
      </c>
      <c r="C741" s="78">
        <v>737</v>
      </c>
      <c r="D741" s="102"/>
      <c r="E741" s="103"/>
      <c r="F741" s="102"/>
      <c r="G741" s="104"/>
      <c r="H741" s="105" t="str">
        <f t="shared" ca="1" si="36"/>
        <v/>
      </c>
      <c r="I741" s="102"/>
      <c r="J741" s="102"/>
      <c r="K741" s="102"/>
      <c r="L741" s="102"/>
      <c r="M741" s="102"/>
      <c r="N741" s="102"/>
      <c r="O741" s="102"/>
      <c r="P741" s="102"/>
      <c r="Q741" s="102"/>
      <c r="R741" s="102"/>
      <c r="S741" s="102"/>
      <c r="T741" s="106"/>
      <c r="U741" s="3" t="str">
        <f t="shared" si="35"/>
        <v>0/1</v>
      </c>
    </row>
    <row r="742" spans="1:21" ht="30" customHeight="1" x14ac:dyDescent="0.3">
      <c r="A742" s="3" t="str">
        <f>B742&amp;"--"&amp;COUNTIF($B$5:B742,B742)</f>
        <v>--705</v>
      </c>
      <c r="B742" s="3" t="str">
        <f t="shared" si="34"/>
        <v/>
      </c>
      <c r="C742" s="78">
        <v>738</v>
      </c>
      <c r="D742" s="102"/>
      <c r="E742" s="103"/>
      <c r="F742" s="102"/>
      <c r="G742" s="104"/>
      <c r="H742" s="105" t="str">
        <f t="shared" ca="1" si="36"/>
        <v/>
      </c>
      <c r="I742" s="102"/>
      <c r="J742" s="102"/>
      <c r="K742" s="102"/>
      <c r="L742" s="102"/>
      <c r="M742" s="102"/>
      <c r="N742" s="102"/>
      <c r="O742" s="102"/>
      <c r="P742" s="102"/>
      <c r="Q742" s="102"/>
      <c r="R742" s="102"/>
      <c r="S742" s="102"/>
      <c r="T742" s="106"/>
      <c r="U742" s="3" t="str">
        <f t="shared" si="35"/>
        <v>0/1</v>
      </c>
    </row>
    <row r="743" spans="1:21" ht="30" customHeight="1" x14ac:dyDescent="0.3">
      <c r="A743" s="3" t="str">
        <f>B743&amp;"--"&amp;COUNTIF($B$5:B743,B743)</f>
        <v>--706</v>
      </c>
      <c r="B743" s="3" t="str">
        <f t="shared" si="34"/>
        <v/>
      </c>
      <c r="C743" s="78">
        <v>739</v>
      </c>
      <c r="D743" s="102"/>
      <c r="E743" s="103"/>
      <c r="F743" s="102"/>
      <c r="G743" s="104"/>
      <c r="H743" s="105" t="str">
        <f t="shared" ca="1" si="36"/>
        <v/>
      </c>
      <c r="I743" s="102"/>
      <c r="J743" s="102"/>
      <c r="K743" s="102"/>
      <c r="L743" s="102"/>
      <c r="M743" s="102"/>
      <c r="N743" s="102"/>
      <c r="O743" s="102"/>
      <c r="P743" s="102"/>
      <c r="Q743" s="102"/>
      <c r="R743" s="102"/>
      <c r="S743" s="102"/>
      <c r="T743" s="106"/>
      <c r="U743" s="3" t="str">
        <f t="shared" si="35"/>
        <v>0/1</v>
      </c>
    </row>
    <row r="744" spans="1:21" ht="30" customHeight="1" x14ac:dyDescent="0.3">
      <c r="A744" s="3" t="str">
        <f>B744&amp;"--"&amp;COUNTIF($B$5:B744,B744)</f>
        <v>--707</v>
      </c>
      <c r="B744" s="3" t="str">
        <f t="shared" si="34"/>
        <v/>
      </c>
      <c r="C744" s="78">
        <v>740</v>
      </c>
      <c r="D744" s="102"/>
      <c r="E744" s="103"/>
      <c r="F744" s="102"/>
      <c r="G744" s="104"/>
      <c r="H744" s="105" t="str">
        <f t="shared" ca="1" si="36"/>
        <v/>
      </c>
      <c r="I744" s="102"/>
      <c r="J744" s="102"/>
      <c r="K744" s="102"/>
      <c r="L744" s="102"/>
      <c r="M744" s="102"/>
      <c r="N744" s="102"/>
      <c r="O744" s="102"/>
      <c r="P744" s="102"/>
      <c r="Q744" s="102"/>
      <c r="R744" s="102"/>
      <c r="S744" s="102"/>
      <c r="T744" s="106"/>
      <c r="U744" s="3" t="str">
        <f t="shared" si="35"/>
        <v>0/1</v>
      </c>
    </row>
    <row r="745" spans="1:21" ht="30" customHeight="1" x14ac:dyDescent="0.3">
      <c r="A745" s="3" t="str">
        <f>B745&amp;"--"&amp;COUNTIF($B$5:B745,B745)</f>
        <v>--708</v>
      </c>
      <c r="B745" s="3" t="str">
        <f t="shared" si="34"/>
        <v/>
      </c>
      <c r="C745" s="78">
        <v>741</v>
      </c>
      <c r="D745" s="102"/>
      <c r="E745" s="103"/>
      <c r="F745" s="102"/>
      <c r="G745" s="104"/>
      <c r="H745" s="105" t="str">
        <f t="shared" ca="1" si="36"/>
        <v/>
      </c>
      <c r="I745" s="102"/>
      <c r="J745" s="102"/>
      <c r="K745" s="102"/>
      <c r="L745" s="102"/>
      <c r="M745" s="102"/>
      <c r="N745" s="102"/>
      <c r="O745" s="102"/>
      <c r="P745" s="102"/>
      <c r="Q745" s="102"/>
      <c r="R745" s="102"/>
      <c r="S745" s="102"/>
      <c r="T745" s="106"/>
      <c r="U745" s="3" t="str">
        <f t="shared" si="35"/>
        <v>0/1</v>
      </c>
    </row>
    <row r="746" spans="1:21" ht="30" customHeight="1" x14ac:dyDescent="0.3">
      <c r="A746" s="3" t="str">
        <f>B746&amp;"--"&amp;COUNTIF($B$5:B746,B746)</f>
        <v>--709</v>
      </c>
      <c r="B746" s="3" t="str">
        <f t="shared" si="34"/>
        <v/>
      </c>
      <c r="C746" s="78">
        <v>742</v>
      </c>
      <c r="D746" s="102"/>
      <c r="E746" s="103"/>
      <c r="F746" s="102"/>
      <c r="G746" s="104"/>
      <c r="H746" s="105" t="str">
        <f t="shared" ca="1" si="36"/>
        <v/>
      </c>
      <c r="I746" s="102"/>
      <c r="J746" s="102"/>
      <c r="K746" s="102"/>
      <c r="L746" s="102"/>
      <c r="M746" s="102"/>
      <c r="N746" s="102"/>
      <c r="O746" s="102"/>
      <c r="P746" s="102"/>
      <c r="Q746" s="102"/>
      <c r="R746" s="102"/>
      <c r="S746" s="102"/>
      <c r="T746" s="106"/>
      <c r="U746" s="3" t="str">
        <f t="shared" si="35"/>
        <v>0/1</v>
      </c>
    </row>
    <row r="747" spans="1:21" ht="30" customHeight="1" x14ac:dyDescent="0.3">
      <c r="A747" s="3" t="str">
        <f>B747&amp;"--"&amp;COUNTIF($B$5:B747,B747)</f>
        <v>--710</v>
      </c>
      <c r="B747" s="3" t="str">
        <f t="shared" si="34"/>
        <v/>
      </c>
      <c r="C747" s="78">
        <v>743</v>
      </c>
      <c r="D747" s="102"/>
      <c r="E747" s="103"/>
      <c r="F747" s="102"/>
      <c r="G747" s="104"/>
      <c r="H747" s="105" t="str">
        <f t="shared" ca="1" si="36"/>
        <v/>
      </c>
      <c r="I747" s="102"/>
      <c r="J747" s="102"/>
      <c r="K747" s="102"/>
      <c r="L747" s="102"/>
      <c r="M747" s="102"/>
      <c r="N747" s="102"/>
      <c r="O747" s="102"/>
      <c r="P747" s="102"/>
      <c r="Q747" s="102"/>
      <c r="R747" s="102"/>
      <c r="S747" s="102"/>
      <c r="T747" s="106"/>
      <c r="U747" s="3" t="str">
        <f t="shared" si="35"/>
        <v>0/1</v>
      </c>
    </row>
    <row r="748" spans="1:21" ht="30" customHeight="1" x14ac:dyDescent="0.3">
      <c r="A748" s="3" t="str">
        <f>B748&amp;"--"&amp;COUNTIF($B$5:B748,B748)</f>
        <v>--711</v>
      </c>
      <c r="B748" s="3" t="str">
        <f t="shared" si="34"/>
        <v/>
      </c>
      <c r="C748" s="78">
        <v>744</v>
      </c>
      <c r="D748" s="102"/>
      <c r="E748" s="103"/>
      <c r="F748" s="102"/>
      <c r="G748" s="104"/>
      <c r="H748" s="105" t="str">
        <f t="shared" ca="1" si="36"/>
        <v/>
      </c>
      <c r="I748" s="102"/>
      <c r="J748" s="102"/>
      <c r="K748" s="102"/>
      <c r="L748" s="102"/>
      <c r="M748" s="102"/>
      <c r="N748" s="102"/>
      <c r="O748" s="102"/>
      <c r="P748" s="102"/>
      <c r="Q748" s="102"/>
      <c r="R748" s="102"/>
      <c r="S748" s="102"/>
      <c r="T748" s="106"/>
      <c r="U748" s="3" t="str">
        <f t="shared" si="35"/>
        <v>0/1</v>
      </c>
    </row>
    <row r="749" spans="1:21" ht="30" customHeight="1" x14ac:dyDescent="0.3">
      <c r="A749" s="3" t="str">
        <f>B749&amp;"--"&amp;COUNTIF($B$5:B749,B749)</f>
        <v>--712</v>
      </c>
      <c r="B749" s="3" t="str">
        <f t="shared" si="34"/>
        <v/>
      </c>
      <c r="C749" s="78">
        <v>745</v>
      </c>
      <c r="D749" s="102"/>
      <c r="E749" s="103"/>
      <c r="F749" s="102"/>
      <c r="G749" s="104"/>
      <c r="H749" s="105" t="str">
        <f t="shared" ca="1" si="36"/>
        <v/>
      </c>
      <c r="I749" s="102"/>
      <c r="J749" s="102"/>
      <c r="K749" s="102"/>
      <c r="L749" s="102"/>
      <c r="M749" s="102"/>
      <c r="N749" s="102"/>
      <c r="O749" s="102"/>
      <c r="P749" s="102"/>
      <c r="Q749" s="102"/>
      <c r="R749" s="102"/>
      <c r="S749" s="102"/>
      <c r="T749" s="106"/>
      <c r="U749" s="3" t="str">
        <f t="shared" si="35"/>
        <v>0/1</v>
      </c>
    </row>
    <row r="750" spans="1:21" ht="30" customHeight="1" x14ac:dyDescent="0.3">
      <c r="A750" s="3" t="str">
        <f>B750&amp;"--"&amp;COUNTIF($B$5:B750,B750)</f>
        <v>--713</v>
      </c>
      <c r="B750" s="3" t="str">
        <f t="shared" si="34"/>
        <v/>
      </c>
      <c r="C750" s="78">
        <v>746</v>
      </c>
      <c r="D750" s="102"/>
      <c r="E750" s="103"/>
      <c r="F750" s="102"/>
      <c r="G750" s="104"/>
      <c r="H750" s="105" t="str">
        <f t="shared" ca="1" si="36"/>
        <v/>
      </c>
      <c r="I750" s="102"/>
      <c r="J750" s="102"/>
      <c r="K750" s="102"/>
      <c r="L750" s="102"/>
      <c r="M750" s="102"/>
      <c r="N750" s="102"/>
      <c r="O750" s="102"/>
      <c r="P750" s="102"/>
      <c r="Q750" s="102"/>
      <c r="R750" s="102"/>
      <c r="S750" s="102"/>
      <c r="T750" s="106"/>
      <c r="U750" s="3" t="str">
        <f t="shared" si="35"/>
        <v>0/1</v>
      </c>
    </row>
    <row r="751" spans="1:21" ht="30" customHeight="1" x14ac:dyDescent="0.3">
      <c r="A751" s="3" t="str">
        <f>B751&amp;"--"&amp;COUNTIF($B$5:B751,B751)</f>
        <v>--714</v>
      </c>
      <c r="B751" s="3" t="str">
        <f t="shared" si="34"/>
        <v/>
      </c>
      <c r="C751" s="78">
        <v>747</v>
      </c>
      <c r="D751" s="102"/>
      <c r="E751" s="103"/>
      <c r="F751" s="102"/>
      <c r="G751" s="104"/>
      <c r="H751" s="105" t="str">
        <f t="shared" ca="1" si="36"/>
        <v/>
      </c>
      <c r="I751" s="102"/>
      <c r="J751" s="102"/>
      <c r="K751" s="102"/>
      <c r="L751" s="102"/>
      <c r="M751" s="102"/>
      <c r="N751" s="102"/>
      <c r="O751" s="102"/>
      <c r="P751" s="102"/>
      <c r="Q751" s="102"/>
      <c r="R751" s="102"/>
      <c r="S751" s="102"/>
      <c r="T751" s="106"/>
      <c r="U751" s="3" t="str">
        <f t="shared" si="35"/>
        <v>0/1</v>
      </c>
    </row>
    <row r="752" spans="1:21" ht="30" customHeight="1" x14ac:dyDescent="0.3">
      <c r="A752" s="3" t="str">
        <f>B752&amp;"--"&amp;COUNTIF($B$5:B752,B752)</f>
        <v>--715</v>
      </c>
      <c r="B752" s="3" t="str">
        <f t="shared" si="34"/>
        <v/>
      </c>
      <c r="C752" s="78">
        <v>748</v>
      </c>
      <c r="D752" s="102"/>
      <c r="E752" s="103"/>
      <c r="F752" s="102"/>
      <c r="G752" s="104"/>
      <c r="H752" s="105" t="str">
        <f t="shared" ca="1" si="36"/>
        <v/>
      </c>
      <c r="I752" s="102"/>
      <c r="J752" s="102"/>
      <c r="K752" s="102"/>
      <c r="L752" s="102"/>
      <c r="M752" s="102"/>
      <c r="N752" s="102"/>
      <c r="O752" s="102"/>
      <c r="P752" s="102"/>
      <c r="Q752" s="102"/>
      <c r="R752" s="102"/>
      <c r="S752" s="102"/>
      <c r="T752" s="106"/>
      <c r="U752" s="3" t="str">
        <f t="shared" si="35"/>
        <v>0/1</v>
      </c>
    </row>
    <row r="753" spans="1:21" ht="30" customHeight="1" x14ac:dyDescent="0.3">
      <c r="A753" s="3" t="str">
        <f>B753&amp;"--"&amp;COUNTIF($B$5:B753,B753)</f>
        <v>--716</v>
      </c>
      <c r="B753" s="3" t="str">
        <f t="shared" si="34"/>
        <v/>
      </c>
      <c r="C753" s="78">
        <v>749</v>
      </c>
      <c r="D753" s="102"/>
      <c r="E753" s="103"/>
      <c r="F753" s="102"/>
      <c r="G753" s="104"/>
      <c r="H753" s="105" t="str">
        <f t="shared" ca="1" si="36"/>
        <v/>
      </c>
      <c r="I753" s="102"/>
      <c r="J753" s="102"/>
      <c r="K753" s="102"/>
      <c r="L753" s="102"/>
      <c r="M753" s="102"/>
      <c r="N753" s="102"/>
      <c r="O753" s="102"/>
      <c r="P753" s="102"/>
      <c r="Q753" s="102"/>
      <c r="R753" s="102"/>
      <c r="S753" s="102"/>
      <c r="T753" s="106"/>
      <c r="U753" s="3" t="str">
        <f t="shared" si="35"/>
        <v>0/1</v>
      </c>
    </row>
    <row r="754" spans="1:21" ht="30" customHeight="1" x14ac:dyDescent="0.3">
      <c r="A754" s="3" t="str">
        <f>B754&amp;"--"&amp;COUNTIF($B$5:B754,B754)</f>
        <v>--717</v>
      </c>
      <c r="B754" s="3" t="str">
        <f t="shared" si="34"/>
        <v/>
      </c>
      <c r="C754" s="78">
        <v>750</v>
      </c>
      <c r="D754" s="102"/>
      <c r="E754" s="103"/>
      <c r="F754" s="102"/>
      <c r="G754" s="104"/>
      <c r="H754" s="105" t="str">
        <f t="shared" ca="1" si="36"/>
        <v/>
      </c>
      <c r="I754" s="102"/>
      <c r="J754" s="102"/>
      <c r="K754" s="102"/>
      <c r="L754" s="102"/>
      <c r="M754" s="102"/>
      <c r="N754" s="102"/>
      <c r="O754" s="102"/>
      <c r="P754" s="102"/>
      <c r="Q754" s="102"/>
      <c r="R754" s="102"/>
      <c r="S754" s="102"/>
      <c r="T754" s="106"/>
      <c r="U754" s="3" t="str">
        <f t="shared" si="35"/>
        <v>0/1</v>
      </c>
    </row>
    <row r="755" spans="1:21" ht="30" customHeight="1" x14ac:dyDescent="0.3">
      <c r="A755" s="3" t="str">
        <f>B755&amp;"--"&amp;COUNTIF($B$5:B755,B755)</f>
        <v>--718</v>
      </c>
      <c r="B755" s="3" t="str">
        <f t="shared" si="34"/>
        <v/>
      </c>
      <c r="C755" s="78">
        <v>751</v>
      </c>
      <c r="D755" s="102"/>
      <c r="E755" s="103"/>
      <c r="F755" s="102"/>
      <c r="G755" s="104"/>
      <c r="H755" s="105" t="str">
        <f t="shared" ca="1" si="36"/>
        <v/>
      </c>
      <c r="I755" s="102"/>
      <c r="J755" s="102"/>
      <c r="K755" s="102"/>
      <c r="L755" s="102"/>
      <c r="M755" s="102"/>
      <c r="N755" s="102"/>
      <c r="O755" s="102"/>
      <c r="P755" s="102"/>
      <c r="Q755" s="102"/>
      <c r="R755" s="102"/>
      <c r="S755" s="102"/>
      <c r="T755" s="106"/>
      <c r="U755" s="3" t="str">
        <f t="shared" si="35"/>
        <v>0/1</v>
      </c>
    </row>
    <row r="756" spans="1:21" ht="30" customHeight="1" x14ac:dyDescent="0.3">
      <c r="A756" s="3" t="str">
        <f>B756&amp;"--"&amp;COUNTIF($B$5:B756,B756)</f>
        <v>--719</v>
      </c>
      <c r="B756" s="3" t="str">
        <f t="shared" si="34"/>
        <v/>
      </c>
      <c r="C756" s="78">
        <v>752</v>
      </c>
      <c r="D756" s="102"/>
      <c r="E756" s="103"/>
      <c r="F756" s="102"/>
      <c r="G756" s="104"/>
      <c r="H756" s="105" t="str">
        <f t="shared" ca="1" si="36"/>
        <v/>
      </c>
      <c r="I756" s="102"/>
      <c r="J756" s="102"/>
      <c r="K756" s="102"/>
      <c r="L756" s="102"/>
      <c r="M756" s="102"/>
      <c r="N756" s="102"/>
      <c r="O756" s="102"/>
      <c r="P756" s="102"/>
      <c r="Q756" s="102"/>
      <c r="R756" s="102"/>
      <c r="S756" s="102"/>
      <c r="T756" s="106"/>
      <c r="U756" s="3" t="str">
        <f t="shared" si="35"/>
        <v>0/1</v>
      </c>
    </row>
    <row r="757" spans="1:21" ht="30" customHeight="1" x14ac:dyDescent="0.3">
      <c r="A757" s="3" t="str">
        <f>B757&amp;"--"&amp;COUNTIF($B$5:B757,B757)</f>
        <v>--720</v>
      </c>
      <c r="B757" s="3" t="str">
        <f t="shared" si="34"/>
        <v/>
      </c>
      <c r="C757" s="78">
        <v>753</v>
      </c>
      <c r="D757" s="102"/>
      <c r="E757" s="103"/>
      <c r="F757" s="102"/>
      <c r="G757" s="104"/>
      <c r="H757" s="105" t="str">
        <f t="shared" ca="1" si="36"/>
        <v/>
      </c>
      <c r="I757" s="102"/>
      <c r="J757" s="102"/>
      <c r="K757" s="102"/>
      <c r="L757" s="102"/>
      <c r="M757" s="102"/>
      <c r="N757" s="102"/>
      <c r="O757" s="102"/>
      <c r="P757" s="102"/>
      <c r="Q757" s="102"/>
      <c r="R757" s="102"/>
      <c r="S757" s="102"/>
      <c r="T757" s="106"/>
      <c r="U757" s="3" t="str">
        <f t="shared" si="35"/>
        <v>0/1</v>
      </c>
    </row>
    <row r="758" spans="1:21" ht="30" customHeight="1" x14ac:dyDescent="0.3">
      <c r="A758" s="3" t="str">
        <f>B758&amp;"--"&amp;COUNTIF($B$5:B758,B758)</f>
        <v>--721</v>
      </c>
      <c r="B758" s="3" t="str">
        <f t="shared" si="34"/>
        <v/>
      </c>
      <c r="C758" s="78">
        <v>754</v>
      </c>
      <c r="D758" s="102"/>
      <c r="E758" s="103"/>
      <c r="F758" s="102"/>
      <c r="G758" s="104"/>
      <c r="H758" s="105" t="str">
        <f t="shared" ca="1" si="36"/>
        <v/>
      </c>
      <c r="I758" s="102"/>
      <c r="J758" s="102"/>
      <c r="K758" s="102"/>
      <c r="L758" s="102"/>
      <c r="M758" s="102"/>
      <c r="N758" s="102"/>
      <c r="O758" s="102"/>
      <c r="P758" s="102"/>
      <c r="Q758" s="102"/>
      <c r="R758" s="102"/>
      <c r="S758" s="102"/>
      <c r="T758" s="106"/>
      <c r="U758" s="3" t="str">
        <f t="shared" si="35"/>
        <v>0/1</v>
      </c>
    </row>
    <row r="759" spans="1:21" ht="30" customHeight="1" x14ac:dyDescent="0.3">
      <c r="A759" s="3" t="str">
        <f>B759&amp;"--"&amp;COUNTIF($B$5:B759,B759)</f>
        <v>--722</v>
      </c>
      <c r="B759" s="3" t="str">
        <f t="shared" si="34"/>
        <v/>
      </c>
      <c r="C759" s="78">
        <v>755</v>
      </c>
      <c r="D759" s="102"/>
      <c r="E759" s="103"/>
      <c r="F759" s="102"/>
      <c r="G759" s="104"/>
      <c r="H759" s="105" t="str">
        <f t="shared" ca="1" si="36"/>
        <v/>
      </c>
      <c r="I759" s="102"/>
      <c r="J759" s="102"/>
      <c r="K759" s="102"/>
      <c r="L759" s="102"/>
      <c r="M759" s="102"/>
      <c r="N759" s="102"/>
      <c r="O759" s="102"/>
      <c r="P759" s="102"/>
      <c r="Q759" s="102"/>
      <c r="R759" s="102"/>
      <c r="S759" s="102"/>
      <c r="T759" s="106"/>
      <c r="U759" s="3" t="str">
        <f t="shared" si="35"/>
        <v>0/1</v>
      </c>
    </row>
    <row r="760" spans="1:21" ht="30" customHeight="1" x14ac:dyDescent="0.3">
      <c r="A760" s="3" t="str">
        <f>B760&amp;"--"&amp;COUNTIF($B$5:B760,B760)</f>
        <v>--723</v>
      </c>
      <c r="B760" s="3" t="str">
        <f t="shared" si="34"/>
        <v/>
      </c>
      <c r="C760" s="78">
        <v>756</v>
      </c>
      <c r="D760" s="102"/>
      <c r="E760" s="103"/>
      <c r="F760" s="102"/>
      <c r="G760" s="104"/>
      <c r="H760" s="105" t="str">
        <f t="shared" ca="1" si="36"/>
        <v/>
      </c>
      <c r="I760" s="102"/>
      <c r="J760" s="102"/>
      <c r="K760" s="102"/>
      <c r="L760" s="102"/>
      <c r="M760" s="102"/>
      <c r="N760" s="102"/>
      <c r="O760" s="102"/>
      <c r="P760" s="102"/>
      <c r="Q760" s="102"/>
      <c r="R760" s="102"/>
      <c r="S760" s="102"/>
      <c r="T760" s="106"/>
      <c r="U760" s="3" t="str">
        <f t="shared" si="35"/>
        <v>0/1</v>
      </c>
    </row>
    <row r="761" spans="1:21" ht="30" customHeight="1" x14ac:dyDescent="0.3">
      <c r="A761" s="3" t="str">
        <f>B761&amp;"--"&amp;COUNTIF($B$5:B761,B761)</f>
        <v>--724</v>
      </c>
      <c r="B761" s="3" t="str">
        <f t="shared" si="34"/>
        <v/>
      </c>
      <c r="C761" s="78">
        <v>757</v>
      </c>
      <c r="D761" s="102"/>
      <c r="E761" s="103"/>
      <c r="F761" s="102"/>
      <c r="G761" s="104"/>
      <c r="H761" s="105" t="str">
        <f t="shared" ca="1" si="36"/>
        <v/>
      </c>
      <c r="I761" s="102"/>
      <c r="J761" s="102"/>
      <c r="K761" s="102"/>
      <c r="L761" s="102"/>
      <c r="M761" s="102"/>
      <c r="N761" s="102"/>
      <c r="O761" s="102"/>
      <c r="P761" s="102"/>
      <c r="Q761" s="102"/>
      <c r="R761" s="102"/>
      <c r="S761" s="102"/>
      <c r="T761" s="106"/>
      <c r="U761" s="3" t="str">
        <f t="shared" si="35"/>
        <v>0/1</v>
      </c>
    </row>
    <row r="762" spans="1:21" ht="30" customHeight="1" x14ac:dyDescent="0.3">
      <c r="A762" s="3" t="str">
        <f>B762&amp;"--"&amp;COUNTIF($B$5:B762,B762)</f>
        <v>--725</v>
      </c>
      <c r="B762" s="3" t="str">
        <f t="shared" si="34"/>
        <v/>
      </c>
      <c r="C762" s="78">
        <v>758</v>
      </c>
      <c r="D762" s="102"/>
      <c r="E762" s="103"/>
      <c r="F762" s="102"/>
      <c r="G762" s="104"/>
      <c r="H762" s="105" t="str">
        <f t="shared" ca="1" si="36"/>
        <v/>
      </c>
      <c r="I762" s="102"/>
      <c r="J762" s="102"/>
      <c r="K762" s="102"/>
      <c r="L762" s="102"/>
      <c r="M762" s="102"/>
      <c r="N762" s="102"/>
      <c r="O762" s="102"/>
      <c r="P762" s="102"/>
      <c r="Q762" s="102"/>
      <c r="R762" s="102"/>
      <c r="S762" s="102"/>
      <c r="T762" s="106"/>
      <c r="U762" s="3" t="str">
        <f t="shared" si="35"/>
        <v>0/1</v>
      </c>
    </row>
    <row r="763" spans="1:21" ht="30" customHeight="1" x14ac:dyDescent="0.3">
      <c r="A763" s="3" t="str">
        <f>B763&amp;"--"&amp;COUNTIF($B$5:B763,B763)</f>
        <v>--726</v>
      </c>
      <c r="B763" s="3" t="str">
        <f t="shared" si="34"/>
        <v/>
      </c>
      <c r="C763" s="78">
        <v>759</v>
      </c>
      <c r="D763" s="102"/>
      <c r="E763" s="103"/>
      <c r="F763" s="102"/>
      <c r="G763" s="104"/>
      <c r="H763" s="105" t="str">
        <f t="shared" ca="1" si="36"/>
        <v/>
      </c>
      <c r="I763" s="102"/>
      <c r="J763" s="102"/>
      <c r="K763" s="102"/>
      <c r="L763" s="102"/>
      <c r="M763" s="102"/>
      <c r="N763" s="102"/>
      <c r="O763" s="102"/>
      <c r="P763" s="102"/>
      <c r="Q763" s="102"/>
      <c r="R763" s="102"/>
      <c r="S763" s="102"/>
      <c r="T763" s="106"/>
      <c r="U763" s="3" t="str">
        <f t="shared" si="35"/>
        <v>0/1</v>
      </c>
    </row>
    <row r="764" spans="1:21" ht="30" customHeight="1" x14ac:dyDescent="0.3">
      <c r="A764" s="3" t="str">
        <f>B764&amp;"--"&amp;COUNTIF($B$5:B764,B764)</f>
        <v>--727</v>
      </c>
      <c r="B764" s="3" t="str">
        <f t="shared" si="34"/>
        <v/>
      </c>
      <c r="C764" s="78">
        <v>760</v>
      </c>
      <c r="D764" s="102"/>
      <c r="E764" s="103"/>
      <c r="F764" s="102"/>
      <c r="G764" s="104"/>
      <c r="H764" s="105" t="str">
        <f t="shared" ca="1" si="36"/>
        <v/>
      </c>
      <c r="I764" s="102"/>
      <c r="J764" s="102"/>
      <c r="K764" s="102"/>
      <c r="L764" s="102"/>
      <c r="M764" s="102"/>
      <c r="N764" s="102"/>
      <c r="O764" s="102"/>
      <c r="P764" s="102"/>
      <c r="Q764" s="102"/>
      <c r="R764" s="102"/>
      <c r="S764" s="102"/>
      <c r="T764" s="106"/>
      <c r="U764" s="3" t="str">
        <f t="shared" si="35"/>
        <v>0/1</v>
      </c>
    </row>
    <row r="765" spans="1:21" ht="30" customHeight="1" x14ac:dyDescent="0.3">
      <c r="A765" s="3" t="str">
        <f>B765&amp;"--"&amp;COUNTIF($B$5:B765,B765)</f>
        <v>--728</v>
      </c>
      <c r="B765" s="3" t="str">
        <f t="shared" si="34"/>
        <v/>
      </c>
      <c r="C765" s="78">
        <v>761</v>
      </c>
      <c r="D765" s="102"/>
      <c r="E765" s="103"/>
      <c r="F765" s="102"/>
      <c r="G765" s="104"/>
      <c r="H765" s="105" t="str">
        <f t="shared" ca="1" si="36"/>
        <v/>
      </c>
      <c r="I765" s="102"/>
      <c r="J765" s="102"/>
      <c r="K765" s="102"/>
      <c r="L765" s="102"/>
      <c r="M765" s="102"/>
      <c r="N765" s="102"/>
      <c r="O765" s="102"/>
      <c r="P765" s="102"/>
      <c r="Q765" s="102"/>
      <c r="R765" s="102"/>
      <c r="S765" s="102"/>
      <c r="T765" s="106"/>
      <c r="U765" s="3" t="str">
        <f t="shared" si="35"/>
        <v>0/1</v>
      </c>
    </row>
    <row r="766" spans="1:21" ht="30" customHeight="1" x14ac:dyDescent="0.3">
      <c r="A766" s="3" t="str">
        <f>B766&amp;"--"&amp;COUNTIF($B$5:B766,B766)</f>
        <v>--729</v>
      </c>
      <c r="B766" s="3" t="str">
        <f t="shared" si="34"/>
        <v/>
      </c>
      <c r="C766" s="78">
        <v>762</v>
      </c>
      <c r="D766" s="102"/>
      <c r="E766" s="103"/>
      <c r="F766" s="102"/>
      <c r="G766" s="104"/>
      <c r="H766" s="105" t="str">
        <f t="shared" ca="1" si="36"/>
        <v/>
      </c>
      <c r="I766" s="102"/>
      <c r="J766" s="102"/>
      <c r="K766" s="102"/>
      <c r="L766" s="102"/>
      <c r="M766" s="102"/>
      <c r="N766" s="102"/>
      <c r="O766" s="102"/>
      <c r="P766" s="102"/>
      <c r="Q766" s="102"/>
      <c r="R766" s="102"/>
      <c r="S766" s="102"/>
      <c r="T766" s="106"/>
      <c r="U766" s="3" t="str">
        <f t="shared" si="35"/>
        <v>0/1</v>
      </c>
    </row>
    <row r="767" spans="1:21" ht="30" customHeight="1" x14ac:dyDescent="0.3">
      <c r="A767" s="3" t="str">
        <f>B767&amp;"--"&amp;COUNTIF($B$5:B767,B767)</f>
        <v>--730</v>
      </c>
      <c r="B767" s="3" t="str">
        <f t="shared" si="34"/>
        <v/>
      </c>
      <c r="C767" s="78">
        <v>763</v>
      </c>
      <c r="D767" s="102"/>
      <c r="E767" s="103"/>
      <c r="F767" s="102"/>
      <c r="G767" s="104"/>
      <c r="H767" s="105" t="str">
        <f t="shared" ca="1" si="36"/>
        <v/>
      </c>
      <c r="I767" s="102"/>
      <c r="J767" s="102"/>
      <c r="K767" s="102"/>
      <c r="L767" s="102"/>
      <c r="M767" s="102"/>
      <c r="N767" s="102"/>
      <c r="O767" s="102"/>
      <c r="P767" s="102"/>
      <c r="Q767" s="102"/>
      <c r="R767" s="102"/>
      <c r="S767" s="102"/>
      <c r="T767" s="106"/>
      <c r="U767" s="3" t="str">
        <f t="shared" si="35"/>
        <v>0/1</v>
      </c>
    </row>
    <row r="768" spans="1:21" ht="30" customHeight="1" x14ac:dyDescent="0.3">
      <c r="A768" s="3" t="str">
        <f>B768&amp;"--"&amp;COUNTIF($B$5:B768,B768)</f>
        <v>--731</v>
      </c>
      <c r="B768" s="3" t="str">
        <f t="shared" si="34"/>
        <v/>
      </c>
      <c r="C768" s="78">
        <v>764</v>
      </c>
      <c r="D768" s="102"/>
      <c r="E768" s="103"/>
      <c r="F768" s="102"/>
      <c r="G768" s="104"/>
      <c r="H768" s="105" t="str">
        <f t="shared" ca="1" si="36"/>
        <v/>
      </c>
      <c r="I768" s="102"/>
      <c r="J768" s="102"/>
      <c r="K768" s="102"/>
      <c r="L768" s="102"/>
      <c r="M768" s="102"/>
      <c r="N768" s="102"/>
      <c r="O768" s="102"/>
      <c r="P768" s="102"/>
      <c r="Q768" s="102"/>
      <c r="R768" s="102"/>
      <c r="S768" s="102"/>
      <c r="T768" s="106"/>
      <c r="U768" s="3" t="str">
        <f t="shared" si="35"/>
        <v>0/1</v>
      </c>
    </row>
    <row r="769" spans="1:21" ht="30" customHeight="1" x14ac:dyDescent="0.3">
      <c r="A769" s="3" t="str">
        <f>B769&amp;"--"&amp;COUNTIF($B$5:B769,B769)</f>
        <v>--732</v>
      </c>
      <c r="B769" s="3" t="str">
        <f t="shared" si="34"/>
        <v/>
      </c>
      <c r="C769" s="78">
        <v>765</v>
      </c>
      <c r="D769" s="102"/>
      <c r="E769" s="103"/>
      <c r="F769" s="102"/>
      <c r="G769" s="104"/>
      <c r="H769" s="105" t="str">
        <f t="shared" ca="1" si="36"/>
        <v/>
      </c>
      <c r="I769" s="102"/>
      <c r="J769" s="102"/>
      <c r="K769" s="102"/>
      <c r="L769" s="102"/>
      <c r="M769" s="102"/>
      <c r="N769" s="102"/>
      <c r="O769" s="102"/>
      <c r="P769" s="102"/>
      <c r="Q769" s="102"/>
      <c r="R769" s="102"/>
      <c r="S769" s="102"/>
      <c r="T769" s="106"/>
      <c r="U769" s="3" t="str">
        <f t="shared" si="35"/>
        <v>0/1</v>
      </c>
    </row>
    <row r="770" spans="1:21" ht="30" customHeight="1" x14ac:dyDescent="0.3">
      <c r="A770" s="3" t="str">
        <f>B770&amp;"--"&amp;COUNTIF($B$5:B770,B770)</f>
        <v>--733</v>
      </c>
      <c r="B770" s="3" t="str">
        <f t="shared" si="34"/>
        <v/>
      </c>
      <c r="C770" s="78">
        <v>766</v>
      </c>
      <c r="D770" s="102"/>
      <c r="E770" s="103"/>
      <c r="F770" s="102"/>
      <c r="G770" s="104"/>
      <c r="H770" s="105" t="str">
        <f t="shared" ca="1" si="36"/>
        <v/>
      </c>
      <c r="I770" s="102"/>
      <c r="J770" s="102"/>
      <c r="K770" s="102"/>
      <c r="L770" s="102"/>
      <c r="M770" s="102"/>
      <c r="N770" s="102"/>
      <c r="O770" s="102"/>
      <c r="P770" s="102"/>
      <c r="Q770" s="102"/>
      <c r="R770" s="102"/>
      <c r="S770" s="102"/>
      <c r="T770" s="106"/>
      <c r="U770" s="3" t="str">
        <f t="shared" si="35"/>
        <v>0/1</v>
      </c>
    </row>
    <row r="771" spans="1:21" ht="30" customHeight="1" x14ac:dyDescent="0.3">
      <c r="A771" s="3" t="str">
        <f>B771&amp;"--"&amp;COUNTIF($B$5:B771,B771)</f>
        <v>--734</v>
      </c>
      <c r="B771" s="3" t="str">
        <f t="shared" si="34"/>
        <v/>
      </c>
      <c r="C771" s="78">
        <v>767</v>
      </c>
      <c r="D771" s="102"/>
      <c r="E771" s="103"/>
      <c r="F771" s="102"/>
      <c r="G771" s="104"/>
      <c r="H771" s="105" t="str">
        <f t="shared" ca="1" si="36"/>
        <v/>
      </c>
      <c r="I771" s="102"/>
      <c r="J771" s="102"/>
      <c r="K771" s="102"/>
      <c r="L771" s="102"/>
      <c r="M771" s="102"/>
      <c r="N771" s="102"/>
      <c r="O771" s="102"/>
      <c r="P771" s="102"/>
      <c r="Q771" s="102"/>
      <c r="R771" s="102"/>
      <c r="S771" s="102"/>
      <c r="T771" s="106"/>
      <c r="U771" s="3" t="str">
        <f t="shared" si="35"/>
        <v>0/1</v>
      </c>
    </row>
    <row r="772" spans="1:21" ht="30" customHeight="1" x14ac:dyDescent="0.3">
      <c r="A772" s="3" t="str">
        <f>B772&amp;"--"&amp;COUNTIF($B$5:B772,B772)</f>
        <v>--735</v>
      </c>
      <c r="B772" s="3" t="str">
        <f t="shared" si="34"/>
        <v/>
      </c>
      <c r="C772" s="78">
        <v>768</v>
      </c>
      <c r="D772" s="102"/>
      <c r="E772" s="103"/>
      <c r="F772" s="102"/>
      <c r="G772" s="104"/>
      <c r="H772" s="105" t="str">
        <f t="shared" ca="1" si="36"/>
        <v/>
      </c>
      <c r="I772" s="102"/>
      <c r="J772" s="102"/>
      <c r="K772" s="102"/>
      <c r="L772" s="102"/>
      <c r="M772" s="102"/>
      <c r="N772" s="102"/>
      <c r="O772" s="102"/>
      <c r="P772" s="102"/>
      <c r="Q772" s="102"/>
      <c r="R772" s="102"/>
      <c r="S772" s="102"/>
      <c r="T772" s="106"/>
      <c r="U772" s="3" t="str">
        <f t="shared" si="35"/>
        <v>0/1</v>
      </c>
    </row>
    <row r="773" spans="1:21" ht="30" customHeight="1" x14ac:dyDescent="0.3">
      <c r="A773" s="3" t="str">
        <f>B773&amp;"--"&amp;COUNTIF($B$5:B773,B773)</f>
        <v>--736</v>
      </c>
      <c r="B773" s="3" t="str">
        <f t="shared" ref="B773:B836" si="37">IF(G773&lt;&gt;"",MONTH(G773),"")</f>
        <v/>
      </c>
      <c r="C773" s="78">
        <v>769</v>
      </c>
      <c r="D773" s="102"/>
      <c r="E773" s="103"/>
      <c r="F773" s="102"/>
      <c r="G773" s="104"/>
      <c r="H773" s="105" t="str">
        <f t="shared" ca="1" si="36"/>
        <v/>
      </c>
      <c r="I773" s="102"/>
      <c r="J773" s="102"/>
      <c r="K773" s="102"/>
      <c r="L773" s="102"/>
      <c r="M773" s="102"/>
      <c r="N773" s="102"/>
      <c r="O773" s="102"/>
      <c r="P773" s="102"/>
      <c r="Q773" s="102"/>
      <c r="R773" s="102"/>
      <c r="S773" s="102"/>
      <c r="T773" s="106"/>
      <c r="U773" s="3" t="str">
        <f t="shared" ref="U773:U836" si="38">DAY(G773)&amp;"/"&amp;MONTH(G773)</f>
        <v>0/1</v>
      </c>
    </row>
    <row r="774" spans="1:21" ht="30" customHeight="1" x14ac:dyDescent="0.3">
      <c r="A774" s="3" t="str">
        <f>B774&amp;"--"&amp;COUNTIF($B$5:B774,B774)</f>
        <v>--737</v>
      </c>
      <c r="B774" s="3" t="str">
        <f t="shared" si="37"/>
        <v/>
      </c>
      <c r="C774" s="78">
        <v>770</v>
      </c>
      <c r="D774" s="102"/>
      <c r="E774" s="103"/>
      <c r="F774" s="102"/>
      <c r="G774" s="104"/>
      <c r="H774" s="105" t="str">
        <f t="shared" ca="1" si="36"/>
        <v/>
      </c>
      <c r="I774" s="102"/>
      <c r="J774" s="102"/>
      <c r="K774" s="102"/>
      <c r="L774" s="102"/>
      <c r="M774" s="102"/>
      <c r="N774" s="102"/>
      <c r="O774" s="102"/>
      <c r="P774" s="102"/>
      <c r="Q774" s="102"/>
      <c r="R774" s="102"/>
      <c r="S774" s="102"/>
      <c r="T774" s="106"/>
      <c r="U774" s="3" t="str">
        <f t="shared" si="38"/>
        <v>0/1</v>
      </c>
    </row>
    <row r="775" spans="1:21" ht="30" customHeight="1" x14ac:dyDescent="0.3">
      <c r="A775" s="3" t="str">
        <f>B775&amp;"--"&amp;COUNTIF($B$5:B775,B775)</f>
        <v>--738</v>
      </c>
      <c r="B775" s="3" t="str">
        <f t="shared" si="37"/>
        <v/>
      </c>
      <c r="C775" s="78">
        <v>771</v>
      </c>
      <c r="D775" s="102"/>
      <c r="E775" s="103"/>
      <c r="F775" s="102"/>
      <c r="G775" s="104"/>
      <c r="H775" s="105" t="str">
        <f t="shared" ca="1" si="36"/>
        <v/>
      </c>
      <c r="I775" s="102"/>
      <c r="J775" s="102"/>
      <c r="K775" s="102"/>
      <c r="L775" s="102"/>
      <c r="M775" s="102"/>
      <c r="N775" s="102"/>
      <c r="O775" s="102"/>
      <c r="P775" s="102"/>
      <c r="Q775" s="102"/>
      <c r="R775" s="102"/>
      <c r="S775" s="102"/>
      <c r="T775" s="106"/>
      <c r="U775" s="3" t="str">
        <f t="shared" si="38"/>
        <v>0/1</v>
      </c>
    </row>
    <row r="776" spans="1:21" ht="30" customHeight="1" x14ac:dyDescent="0.3">
      <c r="A776" s="3" t="str">
        <f>B776&amp;"--"&amp;COUNTIF($B$5:B776,B776)</f>
        <v>--739</v>
      </c>
      <c r="B776" s="3" t="str">
        <f t="shared" si="37"/>
        <v/>
      </c>
      <c r="C776" s="78">
        <v>772</v>
      </c>
      <c r="D776" s="102"/>
      <c r="E776" s="103"/>
      <c r="F776" s="102"/>
      <c r="G776" s="104"/>
      <c r="H776" s="105" t="str">
        <f t="shared" ca="1" si="36"/>
        <v/>
      </c>
      <c r="I776" s="102"/>
      <c r="J776" s="102"/>
      <c r="K776" s="102"/>
      <c r="L776" s="102"/>
      <c r="M776" s="102"/>
      <c r="N776" s="102"/>
      <c r="O776" s="102"/>
      <c r="P776" s="102"/>
      <c r="Q776" s="102"/>
      <c r="R776" s="102"/>
      <c r="S776" s="102"/>
      <c r="T776" s="106"/>
      <c r="U776" s="3" t="str">
        <f t="shared" si="38"/>
        <v>0/1</v>
      </c>
    </row>
    <row r="777" spans="1:21" ht="30" customHeight="1" x14ac:dyDescent="0.3">
      <c r="A777" s="3" t="str">
        <f>B777&amp;"--"&amp;COUNTIF($B$5:B777,B777)</f>
        <v>--740</v>
      </c>
      <c r="B777" s="3" t="str">
        <f t="shared" si="37"/>
        <v/>
      </c>
      <c r="C777" s="78">
        <v>773</v>
      </c>
      <c r="D777" s="102"/>
      <c r="E777" s="103"/>
      <c r="F777" s="102"/>
      <c r="G777" s="104"/>
      <c r="H777" s="105" t="str">
        <f t="shared" ca="1" si="36"/>
        <v/>
      </c>
      <c r="I777" s="102"/>
      <c r="J777" s="102"/>
      <c r="K777" s="102"/>
      <c r="L777" s="102"/>
      <c r="M777" s="102"/>
      <c r="N777" s="102"/>
      <c r="O777" s="102"/>
      <c r="P777" s="102"/>
      <c r="Q777" s="102"/>
      <c r="R777" s="102"/>
      <c r="S777" s="102"/>
      <c r="T777" s="106"/>
      <c r="U777" s="3" t="str">
        <f t="shared" si="38"/>
        <v>0/1</v>
      </c>
    </row>
    <row r="778" spans="1:21" ht="30" customHeight="1" x14ac:dyDescent="0.3">
      <c r="A778" s="3" t="str">
        <f>B778&amp;"--"&amp;COUNTIF($B$5:B778,B778)</f>
        <v>--741</v>
      </c>
      <c r="B778" s="3" t="str">
        <f t="shared" si="37"/>
        <v/>
      </c>
      <c r="C778" s="78">
        <v>774</v>
      </c>
      <c r="D778" s="102"/>
      <c r="E778" s="103"/>
      <c r="F778" s="102"/>
      <c r="G778" s="104"/>
      <c r="H778" s="105" t="str">
        <f t="shared" ca="1" si="36"/>
        <v/>
      </c>
      <c r="I778" s="102"/>
      <c r="J778" s="102"/>
      <c r="K778" s="102"/>
      <c r="L778" s="102"/>
      <c r="M778" s="102"/>
      <c r="N778" s="102"/>
      <c r="O778" s="102"/>
      <c r="P778" s="102"/>
      <c r="Q778" s="102"/>
      <c r="R778" s="102"/>
      <c r="S778" s="102"/>
      <c r="T778" s="106"/>
      <c r="U778" s="3" t="str">
        <f t="shared" si="38"/>
        <v>0/1</v>
      </c>
    </row>
    <row r="779" spans="1:21" ht="30" customHeight="1" x14ac:dyDescent="0.3">
      <c r="A779" s="3" t="str">
        <f>B779&amp;"--"&amp;COUNTIF($B$5:B779,B779)</f>
        <v>--742</v>
      </c>
      <c r="B779" s="3" t="str">
        <f t="shared" si="37"/>
        <v/>
      </c>
      <c r="C779" s="78">
        <v>775</v>
      </c>
      <c r="D779" s="102"/>
      <c r="E779" s="103"/>
      <c r="F779" s="102"/>
      <c r="G779" s="104"/>
      <c r="H779" s="105" t="str">
        <f t="shared" ca="1" si="36"/>
        <v/>
      </c>
      <c r="I779" s="102"/>
      <c r="J779" s="102"/>
      <c r="K779" s="102"/>
      <c r="L779" s="102"/>
      <c r="M779" s="102"/>
      <c r="N779" s="102"/>
      <c r="O779" s="102"/>
      <c r="P779" s="102"/>
      <c r="Q779" s="102"/>
      <c r="R779" s="102"/>
      <c r="S779" s="102"/>
      <c r="T779" s="106"/>
      <c r="U779" s="3" t="str">
        <f t="shared" si="38"/>
        <v>0/1</v>
      </c>
    </row>
    <row r="780" spans="1:21" ht="30" customHeight="1" x14ac:dyDescent="0.3">
      <c r="A780" s="3" t="str">
        <f>B780&amp;"--"&amp;COUNTIF($B$5:B780,B780)</f>
        <v>--743</v>
      </c>
      <c r="B780" s="3" t="str">
        <f t="shared" si="37"/>
        <v/>
      </c>
      <c r="C780" s="78">
        <v>776</v>
      </c>
      <c r="D780" s="102"/>
      <c r="E780" s="103"/>
      <c r="F780" s="102"/>
      <c r="G780" s="104"/>
      <c r="H780" s="105" t="str">
        <f t="shared" ca="1" si="36"/>
        <v/>
      </c>
      <c r="I780" s="102"/>
      <c r="J780" s="102"/>
      <c r="K780" s="102"/>
      <c r="L780" s="102"/>
      <c r="M780" s="102"/>
      <c r="N780" s="102"/>
      <c r="O780" s="102"/>
      <c r="P780" s="102"/>
      <c r="Q780" s="102"/>
      <c r="R780" s="102"/>
      <c r="S780" s="102"/>
      <c r="T780" s="106"/>
      <c r="U780" s="3" t="str">
        <f t="shared" si="38"/>
        <v>0/1</v>
      </c>
    </row>
    <row r="781" spans="1:21" ht="30" customHeight="1" x14ac:dyDescent="0.3">
      <c r="A781" s="3" t="str">
        <f>B781&amp;"--"&amp;COUNTIF($B$5:B781,B781)</f>
        <v>--744</v>
      </c>
      <c r="B781" s="3" t="str">
        <f t="shared" si="37"/>
        <v/>
      </c>
      <c r="C781" s="78">
        <v>777</v>
      </c>
      <c r="D781" s="102"/>
      <c r="E781" s="103"/>
      <c r="F781" s="102"/>
      <c r="G781" s="104"/>
      <c r="H781" s="105" t="str">
        <f t="shared" ca="1" si="36"/>
        <v/>
      </c>
      <c r="I781" s="102"/>
      <c r="J781" s="102"/>
      <c r="K781" s="102"/>
      <c r="L781" s="102"/>
      <c r="M781" s="102"/>
      <c r="N781" s="102"/>
      <c r="O781" s="102"/>
      <c r="P781" s="102"/>
      <c r="Q781" s="102"/>
      <c r="R781" s="102"/>
      <c r="S781" s="102"/>
      <c r="T781" s="106"/>
      <c r="U781" s="3" t="str">
        <f t="shared" si="38"/>
        <v>0/1</v>
      </c>
    </row>
    <row r="782" spans="1:21" ht="30" customHeight="1" x14ac:dyDescent="0.3">
      <c r="A782" s="3" t="str">
        <f>B782&amp;"--"&amp;COUNTIF($B$5:B782,B782)</f>
        <v>--745</v>
      </c>
      <c r="B782" s="3" t="str">
        <f t="shared" si="37"/>
        <v/>
      </c>
      <c r="C782" s="78">
        <v>778</v>
      </c>
      <c r="D782" s="102"/>
      <c r="E782" s="103"/>
      <c r="F782" s="102"/>
      <c r="G782" s="104"/>
      <c r="H782" s="105" t="str">
        <f t="shared" ca="1" si="36"/>
        <v/>
      </c>
      <c r="I782" s="102"/>
      <c r="J782" s="102"/>
      <c r="K782" s="102"/>
      <c r="L782" s="102"/>
      <c r="M782" s="102"/>
      <c r="N782" s="102"/>
      <c r="O782" s="102"/>
      <c r="P782" s="102"/>
      <c r="Q782" s="102"/>
      <c r="R782" s="102"/>
      <c r="S782" s="102"/>
      <c r="T782" s="106"/>
      <c r="U782" s="3" t="str">
        <f t="shared" si="38"/>
        <v>0/1</v>
      </c>
    </row>
    <row r="783" spans="1:21" ht="30" customHeight="1" x14ac:dyDescent="0.3">
      <c r="A783" s="3" t="str">
        <f>B783&amp;"--"&amp;COUNTIF($B$5:B783,B783)</f>
        <v>--746</v>
      </c>
      <c r="B783" s="3" t="str">
        <f t="shared" si="37"/>
        <v/>
      </c>
      <c r="C783" s="78">
        <v>779</v>
      </c>
      <c r="D783" s="102"/>
      <c r="E783" s="103"/>
      <c r="F783" s="102"/>
      <c r="G783" s="104"/>
      <c r="H783" s="105" t="str">
        <f t="shared" ca="1" si="36"/>
        <v/>
      </c>
      <c r="I783" s="102"/>
      <c r="J783" s="102"/>
      <c r="K783" s="102"/>
      <c r="L783" s="102"/>
      <c r="M783" s="102"/>
      <c r="N783" s="102"/>
      <c r="O783" s="102"/>
      <c r="P783" s="102"/>
      <c r="Q783" s="102"/>
      <c r="R783" s="102"/>
      <c r="S783" s="102"/>
      <c r="T783" s="106"/>
      <c r="U783" s="3" t="str">
        <f t="shared" si="38"/>
        <v>0/1</v>
      </c>
    </row>
    <row r="784" spans="1:21" ht="30" customHeight="1" x14ac:dyDescent="0.3">
      <c r="A784" s="3" t="str">
        <f>B784&amp;"--"&amp;COUNTIF($B$5:B784,B784)</f>
        <v>--747</v>
      </c>
      <c r="B784" s="3" t="str">
        <f t="shared" si="37"/>
        <v/>
      </c>
      <c r="C784" s="78">
        <v>780</v>
      </c>
      <c r="D784" s="102"/>
      <c r="E784" s="103"/>
      <c r="F784" s="102"/>
      <c r="G784" s="104"/>
      <c r="H784" s="105" t="str">
        <f t="shared" ca="1" si="36"/>
        <v/>
      </c>
      <c r="I784" s="102"/>
      <c r="J784" s="102"/>
      <c r="K784" s="102"/>
      <c r="L784" s="102"/>
      <c r="M784" s="102"/>
      <c r="N784" s="102"/>
      <c r="O784" s="102"/>
      <c r="P784" s="102"/>
      <c r="Q784" s="102"/>
      <c r="R784" s="102"/>
      <c r="S784" s="102"/>
      <c r="T784" s="106"/>
      <c r="U784" s="3" t="str">
        <f t="shared" si="38"/>
        <v>0/1</v>
      </c>
    </row>
    <row r="785" spans="1:21" ht="30" customHeight="1" x14ac:dyDescent="0.3">
      <c r="A785" s="3" t="str">
        <f>B785&amp;"--"&amp;COUNTIF($B$5:B785,B785)</f>
        <v>--748</v>
      </c>
      <c r="B785" s="3" t="str">
        <f t="shared" si="37"/>
        <v/>
      </c>
      <c r="C785" s="78">
        <v>781</v>
      </c>
      <c r="D785" s="102"/>
      <c r="E785" s="103"/>
      <c r="F785" s="102"/>
      <c r="G785" s="104"/>
      <c r="H785" s="105" t="str">
        <f t="shared" ca="1" si="36"/>
        <v/>
      </c>
      <c r="I785" s="102"/>
      <c r="J785" s="102"/>
      <c r="K785" s="102"/>
      <c r="L785" s="102"/>
      <c r="M785" s="102"/>
      <c r="N785" s="102"/>
      <c r="O785" s="102"/>
      <c r="P785" s="102"/>
      <c r="Q785" s="102"/>
      <c r="R785" s="102"/>
      <c r="S785" s="102"/>
      <c r="T785" s="106"/>
      <c r="U785" s="3" t="str">
        <f t="shared" si="38"/>
        <v>0/1</v>
      </c>
    </row>
    <row r="786" spans="1:21" ht="30" customHeight="1" x14ac:dyDescent="0.3">
      <c r="A786" s="3" t="str">
        <f>B786&amp;"--"&amp;COUNTIF($B$5:B786,B786)</f>
        <v>--749</v>
      </c>
      <c r="B786" s="3" t="str">
        <f t="shared" si="37"/>
        <v/>
      </c>
      <c r="C786" s="78">
        <v>782</v>
      </c>
      <c r="D786" s="102"/>
      <c r="E786" s="103"/>
      <c r="F786" s="102"/>
      <c r="G786" s="104"/>
      <c r="H786" s="105" t="str">
        <f t="shared" ca="1" si="36"/>
        <v/>
      </c>
      <c r="I786" s="102"/>
      <c r="J786" s="102"/>
      <c r="K786" s="102"/>
      <c r="L786" s="102"/>
      <c r="M786" s="102"/>
      <c r="N786" s="102"/>
      <c r="O786" s="102"/>
      <c r="P786" s="102"/>
      <c r="Q786" s="102"/>
      <c r="R786" s="102"/>
      <c r="S786" s="102"/>
      <c r="T786" s="106"/>
      <c r="U786" s="3" t="str">
        <f t="shared" si="38"/>
        <v>0/1</v>
      </c>
    </row>
    <row r="787" spans="1:21" ht="30" customHeight="1" x14ac:dyDescent="0.3">
      <c r="A787" s="3" t="str">
        <f>B787&amp;"--"&amp;COUNTIF($B$5:B787,B787)</f>
        <v>--750</v>
      </c>
      <c r="B787" s="3" t="str">
        <f t="shared" si="37"/>
        <v/>
      </c>
      <c r="C787" s="78">
        <v>783</v>
      </c>
      <c r="D787" s="102"/>
      <c r="E787" s="103"/>
      <c r="F787" s="102"/>
      <c r="G787" s="104"/>
      <c r="H787" s="105" t="str">
        <f t="shared" ca="1" si="36"/>
        <v/>
      </c>
      <c r="I787" s="102"/>
      <c r="J787" s="102"/>
      <c r="K787" s="102"/>
      <c r="L787" s="102"/>
      <c r="M787" s="102"/>
      <c r="N787" s="102"/>
      <c r="O787" s="102"/>
      <c r="P787" s="102"/>
      <c r="Q787" s="102"/>
      <c r="R787" s="102"/>
      <c r="S787" s="102"/>
      <c r="T787" s="106"/>
      <c r="U787" s="3" t="str">
        <f t="shared" si="38"/>
        <v>0/1</v>
      </c>
    </row>
    <row r="788" spans="1:21" ht="30" customHeight="1" x14ac:dyDescent="0.3">
      <c r="A788" s="3" t="str">
        <f>B788&amp;"--"&amp;COUNTIF($B$5:B788,B788)</f>
        <v>--751</v>
      </c>
      <c r="B788" s="3" t="str">
        <f t="shared" si="37"/>
        <v/>
      </c>
      <c r="C788" s="78">
        <v>784</v>
      </c>
      <c r="D788" s="102"/>
      <c r="E788" s="103"/>
      <c r="F788" s="102"/>
      <c r="G788" s="104"/>
      <c r="H788" s="105" t="str">
        <f t="shared" ca="1" si="36"/>
        <v/>
      </c>
      <c r="I788" s="102"/>
      <c r="J788" s="102"/>
      <c r="K788" s="102"/>
      <c r="L788" s="102"/>
      <c r="M788" s="102"/>
      <c r="N788" s="102"/>
      <c r="O788" s="102"/>
      <c r="P788" s="102"/>
      <c r="Q788" s="102"/>
      <c r="R788" s="102"/>
      <c r="S788" s="102"/>
      <c r="T788" s="106"/>
      <c r="U788" s="3" t="str">
        <f t="shared" si="38"/>
        <v>0/1</v>
      </c>
    </row>
    <row r="789" spans="1:21" ht="30" customHeight="1" x14ac:dyDescent="0.3">
      <c r="A789" s="3" t="str">
        <f>B789&amp;"--"&amp;COUNTIF($B$5:B789,B789)</f>
        <v>--752</v>
      </c>
      <c r="B789" s="3" t="str">
        <f t="shared" si="37"/>
        <v/>
      </c>
      <c r="C789" s="78">
        <v>785</v>
      </c>
      <c r="D789" s="102"/>
      <c r="E789" s="103"/>
      <c r="F789" s="102"/>
      <c r="G789" s="104"/>
      <c r="H789" s="105" t="str">
        <f t="shared" ca="1" si="36"/>
        <v/>
      </c>
      <c r="I789" s="102"/>
      <c r="J789" s="102"/>
      <c r="K789" s="102"/>
      <c r="L789" s="102"/>
      <c r="M789" s="102"/>
      <c r="N789" s="102"/>
      <c r="O789" s="102"/>
      <c r="P789" s="102"/>
      <c r="Q789" s="102"/>
      <c r="R789" s="102"/>
      <c r="S789" s="102"/>
      <c r="T789" s="106"/>
      <c r="U789" s="3" t="str">
        <f t="shared" si="38"/>
        <v>0/1</v>
      </c>
    </row>
    <row r="790" spans="1:21" ht="30" customHeight="1" x14ac:dyDescent="0.3">
      <c r="A790" s="3" t="str">
        <f>B790&amp;"--"&amp;COUNTIF($B$5:B790,B790)</f>
        <v>--753</v>
      </c>
      <c r="B790" s="3" t="str">
        <f t="shared" si="37"/>
        <v/>
      </c>
      <c r="C790" s="78">
        <v>786</v>
      </c>
      <c r="D790" s="102"/>
      <c r="E790" s="103"/>
      <c r="F790" s="102"/>
      <c r="G790" s="104"/>
      <c r="H790" s="105" t="str">
        <f t="shared" ca="1" si="36"/>
        <v/>
      </c>
      <c r="I790" s="102"/>
      <c r="J790" s="102"/>
      <c r="K790" s="102"/>
      <c r="L790" s="102"/>
      <c r="M790" s="102"/>
      <c r="N790" s="102"/>
      <c r="O790" s="102"/>
      <c r="P790" s="102"/>
      <c r="Q790" s="102"/>
      <c r="R790" s="102"/>
      <c r="S790" s="102"/>
      <c r="T790" s="106"/>
      <c r="U790" s="3" t="str">
        <f t="shared" si="38"/>
        <v>0/1</v>
      </c>
    </row>
    <row r="791" spans="1:21" ht="30" customHeight="1" x14ac:dyDescent="0.3">
      <c r="A791" s="3" t="str">
        <f>B791&amp;"--"&amp;COUNTIF($B$5:B791,B791)</f>
        <v>--754</v>
      </c>
      <c r="B791" s="3" t="str">
        <f t="shared" si="37"/>
        <v/>
      </c>
      <c r="C791" s="78">
        <v>787</v>
      </c>
      <c r="D791" s="102"/>
      <c r="E791" s="103"/>
      <c r="F791" s="102"/>
      <c r="G791" s="104"/>
      <c r="H791" s="105" t="str">
        <f t="shared" ca="1" si="36"/>
        <v/>
      </c>
      <c r="I791" s="102"/>
      <c r="J791" s="102"/>
      <c r="K791" s="102"/>
      <c r="L791" s="102"/>
      <c r="M791" s="102"/>
      <c r="N791" s="102"/>
      <c r="O791" s="102"/>
      <c r="P791" s="102"/>
      <c r="Q791" s="102"/>
      <c r="R791" s="102"/>
      <c r="S791" s="102"/>
      <c r="T791" s="106"/>
      <c r="U791" s="3" t="str">
        <f t="shared" si="38"/>
        <v>0/1</v>
      </c>
    </row>
    <row r="792" spans="1:21" ht="30" customHeight="1" x14ac:dyDescent="0.3">
      <c r="A792" s="3" t="str">
        <f>B792&amp;"--"&amp;COUNTIF($B$5:B792,B792)</f>
        <v>--755</v>
      </c>
      <c r="B792" s="3" t="str">
        <f t="shared" si="37"/>
        <v/>
      </c>
      <c r="C792" s="78">
        <v>788</v>
      </c>
      <c r="D792" s="102"/>
      <c r="E792" s="103"/>
      <c r="F792" s="102"/>
      <c r="G792" s="104"/>
      <c r="H792" s="105" t="str">
        <f t="shared" ca="1" si="36"/>
        <v/>
      </c>
      <c r="I792" s="102"/>
      <c r="J792" s="102"/>
      <c r="K792" s="102"/>
      <c r="L792" s="102"/>
      <c r="M792" s="102"/>
      <c r="N792" s="102"/>
      <c r="O792" s="102"/>
      <c r="P792" s="102"/>
      <c r="Q792" s="102"/>
      <c r="R792" s="102"/>
      <c r="S792" s="102"/>
      <c r="T792" s="106"/>
      <c r="U792" s="3" t="str">
        <f t="shared" si="38"/>
        <v>0/1</v>
      </c>
    </row>
    <row r="793" spans="1:21" ht="30" customHeight="1" x14ac:dyDescent="0.3">
      <c r="A793" s="3" t="str">
        <f>B793&amp;"--"&amp;COUNTIF($B$5:B793,B793)</f>
        <v>--756</v>
      </c>
      <c r="B793" s="3" t="str">
        <f t="shared" si="37"/>
        <v/>
      </c>
      <c r="C793" s="78">
        <v>789</v>
      </c>
      <c r="D793" s="102"/>
      <c r="E793" s="103"/>
      <c r="F793" s="102"/>
      <c r="G793" s="104"/>
      <c r="H793" s="105" t="str">
        <f t="shared" ca="1" si="36"/>
        <v/>
      </c>
      <c r="I793" s="102"/>
      <c r="J793" s="102"/>
      <c r="K793" s="102"/>
      <c r="L793" s="102"/>
      <c r="M793" s="102"/>
      <c r="N793" s="102"/>
      <c r="O793" s="102"/>
      <c r="P793" s="102"/>
      <c r="Q793" s="102"/>
      <c r="R793" s="102"/>
      <c r="S793" s="102"/>
      <c r="T793" s="106"/>
      <c r="U793" s="3" t="str">
        <f t="shared" si="38"/>
        <v>0/1</v>
      </c>
    </row>
    <row r="794" spans="1:21" ht="30" customHeight="1" x14ac:dyDescent="0.3">
      <c r="A794" s="3" t="str">
        <f>B794&amp;"--"&amp;COUNTIF($B$5:B794,B794)</f>
        <v>--757</v>
      </c>
      <c r="B794" s="3" t="str">
        <f t="shared" si="37"/>
        <v/>
      </c>
      <c r="C794" s="78">
        <v>790</v>
      </c>
      <c r="D794" s="102"/>
      <c r="E794" s="103"/>
      <c r="F794" s="102"/>
      <c r="G794" s="104"/>
      <c r="H794" s="105" t="str">
        <f t="shared" ca="1" si="36"/>
        <v/>
      </c>
      <c r="I794" s="102"/>
      <c r="J794" s="102"/>
      <c r="K794" s="102"/>
      <c r="L794" s="102"/>
      <c r="M794" s="102"/>
      <c r="N794" s="102"/>
      <c r="O794" s="102"/>
      <c r="P794" s="102"/>
      <c r="Q794" s="102"/>
      <c r="R794" s="102"/>
      <c r="S794" s="102"/>
      <c r="T794" s="106"/>
      <c r="U794" s="3" t="str">
        <f t="shared" si="38"/>
        <v>0/1</v>
      </c>
    </row>
    <row r="795" spans="1:21" ht="30" customHeight="1" x14ac:dyDescent="0.3">
      <c r="A795" s="3" t="str">
        <f>B795&amp;"--"&amp;COUNTIF($B$5:B795,B795)</f>
        <v>--758</v>
      </c>
      <c r="B795" s="3" t="str">
        <f t="shared" si="37"/>
        <v/>
      </c>
      <c r="C795" s="78">
        <v>791</v>
      </c>
      <c r="D795" s="102"/>
      <c r="E795" s="103"/>
      <c r="F795" s="102"/>
      <c r="G795" s="104"/>
      <c r="H795" s="105" t="str">
        <f t="shared" ca="1" si="36"/>
        <v/>
      </c>
      <c r="I795" s="102"/>
      <c r="J795" s="102"/>
      <c r="K795" s="102"/>
      <c r="L795" s="102"/>
      <c r="M795" s="102"/>
      <c r="N795" s="102"/>
      <c r="O795" s="102"/>
      <c r="P795" s="102"/>
      <c r="Q795" s="102"/>
      <c r="R795" s="102"/>
      <c r="S795" s="102"/>
      <c r="T795" s="106"/>
      <c r="U795" s="3" t="str">
        <f t="shared" si="38"/>
        <v>0/1</v>
      </c>
    </row>
    <row r="796" spans="1:21" ht="30" customHeight="1" x14ac:dyDescent="0.3">
      <c r="A796" s="3" t="str">
        <f>B796&amp;"--"&amp;COUNTIF($B$5:B796,B796)</f>
        <v>--759</v>
      </c>
      <c r="B796" s="3" t="str">
        <f t="shared" si="37"/>
        <v/>
      </c>
      <c r="C796" s="78">
        <v>792</v>
      </c>
      <c r="D796" s="102"/>
      <c r="E796" s="103"/>
      <c r="F796" s="102"/>
      <c r="G796" s="104"/>
      <c r="H796" s="105" t="str">
        <f t="shared" ca="1" si="36"/>
        <v/>
      </c>
      <c r="I796" s="102"/>
      <c r="J796" s="102"/>
      <c r="K796" s="102"/>
      <c r="L796" s="102"/>
      <c r="M796" s="102"/>
      <c r="N796" s="102"/>
      <c r="O796" s="102"/>
      <c r="P796" s="102"/>
      <c r="Q796" s="102"/>
      <c r="R796" s="102"/>
      <c r="S796" s="102"/>
      <c r="T796" s="106"/>
      <c r="U796" s="3" t="str">
        <f t="shared" si="38"/>
        <v>0/1</v>
      </c>
    </row>
    <row r="797" spans="1:21" ht="30" customHeight="1" x14ac:dyDescent="0.3">
      <c r="A797" s="3" t="str">
        <f>B797&amp;"--"&amp;COUNTIF($B$5:B797,B797)</f>
        <v>--760</v>
      </c>
      <c r="B797" s="3" t="str">
        <f t="shared" si="37"/>
        <v/>
      </c>
      <c r="C797" s="78">
        <v>793</v>
      </c>
      <c r="D797" s="102"/>
      <c r="E797" s="103"/>
      <c r="F797" s="102"/>
      <c r="G797" s="104"/>
      <c r="H797" s="105" t="str">
        <f t="shared" ca="1" si="36"/>
        <v/>
      </c>
      <c r="I797" s="102"/>
      <c r="J797" s="102"/>
      <c r="K797" s="102"/>
      <c r="L797" s="102"/>
      <c r="M797" s="102"/>
      <c r="N797" s="102"/>
      <c r="O797" s="102"/>
      <c r="P797" s="102"/>
      <c r="Q797" s="102"/>
      <c r="R797" s="102"/>
      <c r="S797" s="102"/>
      <c r="T797" s="106"/>
      <c r="U797" s="3" t="str">
        <f t="shared" si="38"/>
        <v>0/1</v>
      </c>
    </row>
    <row r="798" spans="1:21" ht="30" customHeight="1" x14ac:dyDescent="0.3">
      <c r="A798" s="3" t="str">
        <f>B798&amp;"--"&amp;COUNTIF($B$5:B798,B798)</f>
        <v>--761</v>
      </c>
      <c r="B798" s="3" t="str">
        <f t="shared" si="37"/>
        <v/>
      </c>
      <c r="C798" s="78">
        <v>794</v>
      </c>
      <c r="D798" s="102"/>
      <c r="E798" s="103"/>
      <c r="F798" s="102"/>
      <c r="G798" s="104"/>
      <c r="H798" s="105" t="str">
        <f t="shared" ca="1" si="36"/>
        <v/>
      </c>
      <c r="I798" s="102"/>
      <c r="J798" s="102"/>
      <c r="K798" s="102"/>
      <c r="L798" s="102"/>
      <c r="M798" s="102"/>
      <c r="N798" s="102"/>
      <c r="O798" s="102"/>
      <c r="P798" s="102"/>
      <c r="Q798" s="102"/>
      <c r="R798" s="102"/>
      <c r="S798" s="102"/>
      <c r="T798" s="106"/>
      <c r="U798" s="3" t="str">
        <f t="shared" si="38"/>
        <v>0/1</v>
      </c>
    </row>
    <row r="799" spans="1:21" ht="30" customHeight="1" x14ac:dyDescent="0.3">
      <c r="A799" s="3" t="str">
        <f>B799&amp;"--"&amp;COUNTIF($B$5:B799,B799)</f>
        <v>--762</v>
      </c>
      <c r="B799" s="3" t="str">
        <f t="shared" si="37"/>
        <v/>
      </c>
      <c r="C799" s="78">
        <v>795</v>
      </c>
      <c r="D799" s="102"/>
      <c r="E799" s="103"/>
      <c r="F799" s="102"/>
      <c r="G799" s="104"/>
      <c r="H799" s="105" t="str">
        <f t="shared" ca="1" si="36"/>
        <v/>
      </c>
      <c r="I799" s="102"/>
      <c r="J799" s="102"/>
      <c r="K799" s="102"/>
      <c r="L799" s="102"/>
      <c r="M799" s="102"/>
      <c r="N799" s="102"/>
      <c r="O799" s="102"/>
      <c r="P799" s="102"/>
      <c r="Q799" s="102"/>
      <c r="R799" s="102"/>
      <c r="S799" s="102"/>
      <c r="T799" s="106"/>
      <c r="U799" s="3" t="str">
        <f t="shared" si="38"/>
        <v>0/1</v>
      </c>
    </row>
    <row r="800" spans="1:21" ht="30" customHeight="1" x14ac:dyDescent="0.3">
      <c r="A800" s="3" t="str">
        <f>B800&amp;"--"&amp;COUNTIF($B$5:B800,B800)</f>
        <v>--763</v>
      </c>
      <c r="B800" s="3" t="str">
        <f t="shared" si="37"/>
        <v/>
      </c>
      <c r="C800" s="78">
        <v>796</v>
      </c>
      <c r="D800" s="102"/>
      <c r="E800" s="103"/>
      <c r="F800" s="102"/>
      <c r="G800" s="104"/>
      <c r="H800" s="105" t="str">
        <f t="shared" ref="H800:H863" ca="1" si="39">IF(G800,DATEDIF(G800,TODAY(),"Y"),"")</f>
        <v/>
      </c>
      <c r="I800" s="102"/>
      <c r="J800" s="102"/>
      <c r="K800" s="102"/>
      <c r="L800" s="102"/>
      <c r="M800" s="102"/>
      <c r="N800" s="102"/>
      <c r="O800" s="102"/>
      <c r="P800" s="102"/>
      <c r="Q800" s="102"/>
      <c r="R800" s="102"/>
      <c r="S800" s="102"/>
      <c r="T800" s="106"/>
      <c r="U800" s="3" t="str">
        <f t="shared" si="38"/>
        <v>0/1</v>
      </c>
    </row>
    <row r="801" spans="1:21" ht="30" customHeight="1" x14ac:dyDescent="0.3">
      <c r="A801" s="3" t="str">
        <f>B801&amp;"--"&amp;COUNTIF($B$5:B801,B801)</f>
        <v>--764</v>
      </c>
      <c r="B801" s="3" t="str">
        <f t="shared" si="37"/>
        <v/>
      </c>
      <c r="C801" s="78">
        <v>797</v>
      </c>
      <c r="D801" s="102"/>
      <c r="E801" s="103"/>
      <c r="F801" s="102"/>
      <c r="G801" s="104"/>
      <c r="H801" s="105" t="str">
        <f t="shared" ca="1" si="39"/>
        <v/>
      </c>
      <c r="I801" s="102"/>
      <c r="J801" s="102"/>
      <c r="K801" s="102"/>
      <c r="L801" s="102"/>
      <c r="M801" s="102"/>
      <c r="N801" s="102"/>
      <c r="O801" s="102"/>
      <c r="P801" s="102"/>
      <c r="Q801" s="102"/>
      <c r="R801" s="102"/>
      <c r="S801" s="102"/>
      <c r="T801" s="106"/>
      <c r="U801" s="3" t="str">
        <f t="shared" si="38"/>
        <v>0/1</v>
      </c>
    </row>
    <row r="802" spans="1:21" ht="30" customHeight="1" x14ac:dyDescent="0.3">
      <c r="A802" s="3" t="str">
        <f>B802&amp;"--"&amp;COUNTIF($B$5:B802,B802)</f>
        <v>--765</v>
      </c>
      <c r="B802" s="3" t="str">
        <f t="shared" si="37"/>
        <v/>
      </c>
      <c r="C802" s="78">
        <v>798</v>
      </c>
      <c r="D802" s="102"/>
      <c r="E802" s="103"/>
      <c r="F802" s="102"/>
      <c r="G802" s="104"/>
      <c r="H802" s="105" t="str">
        <f t="shared" ca="1" si="39"/>
        <v/>
      </c>
      <c r="I802" s="102"/>
      <c r="J802" s="102"/>
      <c r="K802" s="102"/>
      <c r="L802" s="102"/>
      <c r="M802" s="102"/>
      <c r="N802" s="102"/>
      <c r="O802" s="102"/>
      <c r="P802" s="102"/>
      <c r="Q802" s="102"/>
      <c r="R802" s="102"/>
      <c r="S802" s="102"/>
      <c r="T802" s="106"/>
      <c r="U802" s="3" t="str">
        <f t="shared" si="38"/>
        <v>0/1</v>
      </c>
    </row>
    <row r="803" spans="1:21" ht="30" customHeight="1" x14ac:dyDescent="0.3">
      <c r="A803" s="3" t="str">
        <f>B803&amp;"--"&amp;COUNTIF($B$5:B803,B803)</f>
        <v>--766</v>
      </c>
      <c r="B803" s="3" t="str">
        <f t="shared" si="37"/>
        <v/>
      </c>
      <c r="C803" s="78">
        <v>799</v>
      </c>
      <c r="D803" s="102"/>
      <c r="E803" s="103"/>
      <c r="F803" s="102"/>
      <c r="G803" s="104"/>
      <c r="H803" s="105" t="str">
        <f t="shared" ca="1" si="39"/>
        <v/>
      </c>
      <c r="I803" s="102"/>
      <c r="J803" s="102"/>
      <c r="K803" s="102"/>
      <c r="L803" s="102"/>
      <c r="M803" s="102"/>
      <c r="N803" s="102"/>
      <c r="O803" s="102"/>
      <c r="P803" s="102"/>
      <c r="Q803" s="102"/>
      <c r="R803" s="102"/>
      <c r="S803" s="102"/>
      <c r="T803" s="106"/>
      <c r="U803" s="3" t="str">
        <f t="shared" si="38"/>
        <v>0/1</v>
      </c>
    </row>
    <row r="804" spans="1:21" ht="30" customHeight="1" x14ac:dyDescent="0.3">
      <c r="A804" s="3" t="str">
        <f>B804&amp;"--"&amp;COUNTIF($B$5:B804,B804)</f>
        <v>--767</v>
      </c>
      <c r="B804" s="3" t="str">
        <f t="shared" si="37"/>
        <v/>
      </c>
      <c r="C804" s="78">
        <v>800</v>
      </c>
      <c r="D804" s="102"/>
      <c r="E804" s="103"/>
      <c r="F804" s="102"/>
      <c r="G804" s="104"/>
      <c r="H804" s="105" t="str">
        <f t="shared" ca="1" si="39"/>
        <v/>
      </c>
      <c r="I804" s="102"/>
      <c r="J804" s="102"/>
      <c r="K804" s="102"/>
      <c r="L804" s="102"/>
      <c r="M804" s="102"/>
      <c r="N804" s="102"/>
      <c r="O804" s="102"/>
      <c r="P804" s="102"/>
      <c r="Q804" s="102"/>
      <c r="R804" s="102"/>
      <c r="S804" s="102"/>
      <c r="T804" s="106"/>
      <c r="U804" s="3" t="str">
        <f t="shared" si="38"/>
        <v>0/1</v>
      </c>
    </row>
    <row r="805" spans="1:21" ht="30" customHeight="1" x14ac:dyDescent="0.3">
      <c r="A805" s="3" t="str">
        <f>B805&amp;"--"&amp;COUNTIF($B$5:B805,B805)</f>
        <v>--768</v>
      </c>
      <c r="B805" s="3" t="str">
        <f t="shared" si="37"/>
        <v/>
      </c>
      <c r="C805" s="78">
        <v>801</v>
      </c>
      <c r="D805" s="102"/>
      <c r="E805" s="103"/>
      <c r="F805" s="102"/>
      <c r="G805" s="104"/>
      <c r="H805" s="105" t="str">
        <f t="shared" ca="1" si="39"/>
        <v/>
      </c>
      <c r="I805" s="102"/>
      <c r="J805" s="102"/>
      <c r="K805" s="102"/>
      <c r="L805" s="102"/>
      <c r="M805" s="102"/>
      <c r="N805" s="102"/>
      <c r="O805" s="102"/>
      <c r="P805" s="102"/>
      <c r="Q805" s="102"/>
      <c r="R805" s="102"/>
      <c r="S805" s="102"/>
      <c r="T805" s="106"/>
      <c r="U805" s="3" t="str">
        <f t="shared" si="38"/>
        <v>0/1</v>
      </c>
    </row>
    <row r="806" spans="1:21" ht="30" customHeight="1" x14ac:dyDescent="0.3">
      <c r="A806" s="3" t="str">
        <f>B806&amp;"--"&amp;COUNTIF($B$5:B806,B806)</f>
        <v>--769</v>
      </c>
      <c r="B806" s="3" t="str">
        <f t="shared" si="37"/>
        <v/>
      </c>
      <c r="C806" s="78">
        <v>802</v>
      </c>
      <c r="D806" s="102"/>
      <c r="E806" s="103"/>
      <c r="F806" s="102"/>
      <c r="G806" s="104"/>
      <c r="H806" s="105" t="str">
        <f t="shared" ca="1" si="39"/>
        <v/>
      </c>
      <c r="I806" s="102"/>
      <c r="J806" s="102"/>
      <c r="K806" s="102"/>
      <c r="L806" s="102"/>
      <c r="M806" s="102"/>
      <c r="N806" s="102"/>
      <c r="O806" s="102"/>
      <c r="P806" s="102"/>
      <c r="Q806" s="102"/>
      <c r="R806" s="102"/>
      <c r="S806" s="102"/>
      <c r="T806" s="106"/>
      <c r="U806" s="3" t="str">
        <f t="shared" si="38"/>
        <v>0/1</v>
      </c>
    </row>
    <row r="807" spans="1:21" ht="30" customHeight="1" x14ac:dyDescent="0.3">
      <c r="A807" s="3" t="str">
        <f>B807&amp;"--"&amp;COUNTIF($B$5:B807,B807)</f>
        <v>--770</v>
      </c>
      <c r="B807" s="3" t="str">
        <f t="shared" si="37"/>
        <v/>
      </c>
      <c r="C807" s="78">
        <v>803</v>
      </c>
      <c r="D807" s="102"/>
      <c r="E807" s="103"/>
      <c r="F807" s="102"/>
      <c r="G807" s="104"/>
      <c r="H807" s="105" t="str">
        <f t="shared" ca="1" si="39"/>
        <v/>
      </c>
      <c r="I807" s="102"/>
      <c r="J807" s="102"/>
      <c r="K807" s="102"/>
      <c r="L807" s="102"/>
      <c r="M807" s="102"/>
      <c r="N807" s="102"/>
      <c r="O807" s="102"/>
      <c r="P807" s="102"/>
      <c r="Q807" s="102"/>
      <c r="R807" s="102"/>
      <c r="S807" s="102"/>
      <c r="T807" s="106"/>
      <c r="U807" s="3" t="str">
        <f t="shared" si="38"/>
        <v>0/1</v>
      </c>
    </row>
    <row r="808" spans="1:21" ht="30" customHeight="1" x14ac:dyDescent="0.3">
      <c r="A808" s="3" t="str">
        <f>B808&amp;"--"&amp;COUNTIF($B$5:B808,B808)</f>
        <v>--771</v>
      </c>
      <c r="B808" s="3" t="str">
        <f t="shared" si="37"/>
        <v/>
      </c>
      <c r="C808" s="78">
        <v>804</v>
      </c>
      <c r="D808" s="102"/>
      <c r="E808" s="103"/>
      <c r="F808" s="102"/>
      <c r="G808" s="104"/>
      <c r="H808" s="105" t="str">
        <f t="shared" ca="1" si="39"/>
        <v/>
      </c>
      <c r="I808" s="102"/>
      <c r="J808" s="102"/>
      <c r="K808" s="102"/>
      <c r="L808" s="102"/>
      <c r="M808" s="102"/>
      <c r="N808" s="102"/>
      <c r="O808" s="102"/>
      <c r="P808" s="102"/>
      <c r="Q808" s="102"/>
      <c r="R808" s="102"/>
      <c r="S808" s="102"/>
      <c r="T808" s="106"/>
      <c r="U808" s="3" t="str">
        <f t="shared" si="38"/>
        <v>0/1</v>
      </c>
    </row>
    <row r="809" spans="1:21" ht="30" customHeight="1" x14ac:dyDescent="0.3">
      <c r="A809" s="3" t="str">
        <f>B809&amp;"--"&amp;COUNTIF($B$5:B809,B809)</f>
        <v>--772</v>
      </c>
      <c r="B809" s="3" t="str">
        <f t="shared" si="37"/>
        <v/>
      </c>
      <c r="C809" s="78">
        <v>805</v>
      </c>
      <c r="D809" s="102"/>
      <c r="E809" s="103"/>
      <c r="F809" s="102"/>
      <c r="G809" s="104"/>
      <c r="H809" s="105" t="str">
        <f t="shared" ca="1" si="39"/>
        <v/>
      </c>
      <c r="I809" s="102"/>
      <c r="J809" s="102"/>
      <c r="K809" s="102"/>
      <c r="L809" s="102"/>
      <c r="M809" s="102"/>
      <c r="N809" s="102"/>
      <c r="O809" s="102"/>
      <c r="P809" s="102"/>
      <c r="Q809" s="102"/>
      <c r="R809" s="102"/>
      <c r="S809" s="102"/>
      <c r="T809" s="106"/>
      <c r="U809" s="3" t="str">
        <f t="shared" si="38"/>
        <v>0/1</v>
      </c>
    </row>
    <row r="810" spans="1:21" ht="30" customHeight="1" x14ac:dyDescent="0.3">
      <c r="A810" s="3" t="str">
        <f>B810&amp;"--"&amp;COUNTIF($B$5:B810,B810)</f>
        <v>--773</v>
      </c>
      <c r="B810" s="3" t="str">
        <f t="shared" si="37"/>
        <v/>
      </c>
      <c r="C810" s="78">
        <v>806</v>
      </c>
      <c r="D810" s="102"/>
      <c r="E810" s="103"/>
      <c r="F810" s="102"/>
      <c r="G810" s="104"/>
      <c r="H810" s="105" t="str">
        <f t="shared" ca="1" si="39"/>
        <v/>
      </c>
      <c r="I810" s="102"/>
      <c r="J810" s="102"/>
      <c r="K810" s="102"/>
      <c r="L810" s="102"/>
      <c r="M810" s="102"/>
      <c r="N810" s="102"/>
      <c r="O810" s="102"/>
      <c r="P810" s="102"/>
      <c r="Q810" s="102"/>
      <c r="R810" s="102"/>
      <c r="S810" s="102"/>
      <c r="T810" s="106"/>
      <c r="U810" s="3" t="str">
        <f t="shared" si="38"/>
        <v>0/1</v>
      </c>
    </row>
    <row r="811" spans="1:21" ht="30" customHeight="1" x14ac:dyDescent="0.3">
      <c r="A811" s="3" t="str">
        <f>B811&amp;"--"&amp;COUNTIF($B$5:B811,B811)</f>
        <v>--774</v>
      </c>
      <c r="B811" s="3" t="str">
        <f t="shared" si="37"/>
        <v/>
      </c>
      <c r="C811" s="78">
        <v>807</v>
      </c>
      <c r="D811" s="102"/>
      <c r="E811" s="103"/>
      <c r="F811" s="102"/>
      <c r="G811" s="104"/>
      <c r="H811" s="105" t="str">
        <f t="shared" ca="1" si="39"/>
        <v/>
      </c>
      <c r="I811" s="102"/>
      <c r="J811" s="102"/>
      <c r="K811" s="102"/>
      <c r="L811" s="102"/>
      <c r="M811" s="102"/>
      <c r="N811" s="102"/>
      <c r="O811" s="102"/>
      <c r="P811" s="102"/>
      <c r="Q811" s="102"/>
      <c r="R811" s="102"/>
      <c r="S811" s="102"/>
      <c r="T811" s="106"/>
      <c r="U811" s="3" t="str">
        <f t="shared" si="38"/>
        <v>0/1</v>
      </c>
    </row>
    <row r="812" spans="1:21" ht="30" customHeight="1" x14ac:dyDescent="0.3">
      <c r="A812" s="3" t="str">
        <f>B812&amp;"--"&amp;COUNTIF($B$5:B812,B812)</f>
        <v>--775</v>
      </c>
      <c r="B812" s="3" t="str">
        <f t="shared" si="37"/>
        <v/>
      </c>
      <c r="C812" s="78">
        <v>808</v>
      </c>
      <c r="D812" s="102"/>
      <c r="E812" s="103"/>
      <c r="F812" s="102"/>
      <c r="G812" s="104"/>
      <c r="H812" s="105" t="str">
        <f t="shared" ca="1" si="39"/>
        <v/>
      </c>
      <c r="I812" s="102"/>
      <c r="J812" s="102"/>
      <c r="K812" s="102"/>
      <c r="L812" s="102"/>
      <c r="M812" s="102"/>
      <c r="N812" s="102"/>
      <c r="O812" s="102"/>
      <c r="P812" s="102"/>
      <c r="Q812" s="102"/>
      <c r="R812" s="102"/>
      <c r="S812" s="102"/>
      <c r="T812" s="106"/>
      <c r="U812" s="3" t="str">
        <f t="shared" si="38"/>
        <v>0/1</v>
      </c>
    </row>
    <row r="813" spans="1:21" ht="30" customHeight="1" x14ac:dyDescent="0.3">
      <c r="A813" s="3" t="str">
        <f>B813&amp;"--"&amp;COUNTIF($B$5:B813,B813)</f>
        <v>--776</v>
      </c>
      <c r="B813" s="3" t="str">
        <f t="shared" si="37"/>
        <v/>
      </c>
      <c r="C813" s="78">
        <v>809</v>
      </c>
      <c r="D813" s="102"/>
      <c r="E813" s="103"/>
      <c r="F813" s="102"/>
      <c r="G813" s="104"/>
      <c r="H813" s="105" t="str">
        <f t="shared" ca="1" si="39"/>
        <v/>
      </c>
      <c r="I813" s="102"/>
      <c r="J813" s="102"/>
      <c r="K813" s="102"/>
      <c r="L813" s="102"/>
      <c r="M813" s="102"/>
      <c r="N813" s="102"/>
      <c r="O813" s="102"/>
      <c r="P813" s="102"/>
      <c r="Q813" s="102"/>
      <c r="R813" s="102"/>
      <c r="S813" s="102"/>
      <c r="T813" s="106"/>
      <c r="U813" s="3" t="str">
        <f t="shared" si="38"/>
        <v>0/1</v>
      </c>
    </row>
    <row r="814" spans="1:21" ht="30" customHeight="1" x14ac:dyDescent="0.3">
      <c r="A814" s="3" t="str">
        <f>B814&amp;"--"&amp;COUNTIF($B$5:B814,B814)</f>
        <v>--777</v>
      </c>
      <c r="B814" s="3" t="str">
        <f t="shared" si="37"/>
        <v/>
      </c>
      <c r="C814" s="78">
        <v>810</v>
      </c>
      <c r="D814" s="102"/>
      <c r="E814" s="103"/>
      <c r="F814" s="102"/>
      <c r="G814" s="104"/>
      <c r="H814" s="105" t="str">
        <f t="shared" ca="1" si="39"/>
        <v/>
      </c>
      <c r="I814" s="102"/>
      <c r="J814" s="102"/>
      <c r="K814" s="102"/>
      <c r="L814" s="102"/>
      <c r="M814" s="102"/>
      <c r="N814" s="102"/>
      <c r="O814" s="102"/>
      <c r="P814" s="102"/>
      <c r="Q814" s="102"/>
      <c r="R814" s="102"/>
      <c r="S814" s="102"/>
      <c r="T814" s="106"/>
      <c r="U814" s="3" t="str">
        <f t="shared" si="38"/>
        <v>0/1</v>
      </c>
    </row>
    <row r="815" spans="1:21" ht="30" customHeight="1" x14ac:dyDescent="0.3">
      <c r="A815" s="3" t="str">
        <f>B815&amp;"--"&amp;COUNTIF($B$5:B815,B815)</f>
        <v>--778</v>
      </c>
      <c r="B815" s="3" t="str">
        <f t="shared" si="37"/>
        <v/>
      </c>
      <c r="C815" s="78">
        <v>811</v>
      </c>
      <c r="D815" s="102"/>
      <c r="E815" s="103"/>
      <c r="F815" s="102"/>
      <c r="G815" s="104"/>
      <c r="H815" s="105" t="str">
        <f t="shared" ca="1" si="39"/>
        <v/>
      </c>
      <c r="I815" s="102"/>
      <c r="J815" s="102"/>
      <c r="K815" s="102"/>
      <c r="L815" s="102"/>
      <c r="M815" s="102"/>
      <c r="N815" s="102"/>
      <c r="O815" s="102"/>
      <c r="P815" s="102"/>
      <c r="Q815" s="102"/>
      <c r="R815" s="102"/>
      <c r="S815" s="102"/>
      <c r="T815" s="106"/>
      <c r="U815" s="3" t="str">
        <f t="shared" si="38"/>
        <v>0/1</v>
      </c>
    </row>
    <row r="816" spans="1:21" ht="30" customHeight="1" x14ac:dyDescent="0.3">
      <c r="A816" s="3" t="str">
        <f>B816&amp;"--"&amp;COUNTIF($B$5:B816,B816)</f>
        <v>--779</v>
      </c>
      <c r="B816" s="3" t="str">
        <f t="shared" si="37"/>
        <v/>
      </c>
      <c r="C816" s="78">
        <v>812</v>
      </c>
      <c r="D816" s="102"/>
      <c r="E816" s="103"/>
      <c r="F816" s="102"/>
      <c r="G816" s="104"/>
      <c r="H816" s="105" t="str">
        <f t="shared" ca="1" si="39"/>
        <v/>
      </c>
      <c r="I816" s="102"/>
      <c r="J816" s="102"/>
      <c r="K816" s="102"/>
      <c r="L816" s="102"/>
      <c r="M816" s="102"/>
      <c r="N816" s="102"/>
      <c r="O816" s="102"/>
      <c r="P816" s="102"/>
      <c r="Q816" s="102"/>
      <c r="R816" s="102"/>
      <c r="S816" s="102"/>
      <c r="T816" s="106"/>
      <c r="U816" s="3" t="str">
        <f t="shared" si="38"/>
        <v>0/1</v>
      </c>
    </row>
    <row r="817" spans="1:21" ht="30" customHeight="1" x14ac:dyDescent="0.3">
      <c r="A817" s="3" t="str">
        <f>B817&amp;"--"&amp;COUNTIF($B$5:B817,B817)</f>
        <v>--780</v>
      </c>
      <c r="B817" s="3" t="str">
        <f t="shared" si="37"/>
        <v/>
      </c>
      <c r="C817" s="78">
        <v>813</v>
      </c>
      <c r="D817" s="102"/>
      <c r="E817" s="103"/>
      <c r="F817" s="102"/>
      <c r="G817" s="104"/>
      <c r="H817" s="105" t="str">
        <f t="shared" ca="1" si="39"/>
        <v/>
      </c>
      <c r="I817" s="102"/>
      <c r="J817" s="102"/>
      <c r="K817" s="102"/>
      <c r="L817" s="102"/>
      <c r="M817" s="102"/>
      <c r="N817" s="102"/>
      <c r="O817" s="102"/>
      <c r="P817" s="102"/>
      <c r="Q817" s="102"/>
      <c r="R817" s="102"/>
      <c r="S817" s="102"/>
      <c r="T817" s="106"/>
      <c r="U817" s="3" t="str">
        <f t="shared" si="38"/>
        <v>0/1</v>
      </c>
    </row>
    <row r="818" spans="1:21" ht="30" customHeight="1" x14ac:dyDescent="0.3">
      <c r="A818" s="3" t="str">
        <f>B818&amp;"--"&amp;COUNTIF($B$5:B818,B818)</f>
        <v>--781</v>
      </c>
      <c r="B818" s="3" t="str">
        <f t="shared" si="37"/>
        <v/>
      </c>
      <c r="C818" s="78">
        <v>814</v>
      </c>
      <c r="D818" s="102"/>
      <c r="E818" s="103"/>
      <c r="F818" s="102"/>
      <c r="G818" s="104"/>
      <c r="H818" s="105" t="str">
        <f t="shared" ca="1" si="39"/>
        <v/>
      </c>
      <c r="I818" s="102"/>
      <c r="J818" s="102"/>
      <c r="K818" s="102"/>
      <c r="L818" s="102"/>
      <c r="M818" s="102"/>
      <c r="N818" s="102"/>
      <c r="O818" s="102"/>
      <c r="P818" s="102"/>
      <c r="Q818" s="102"/>
      <c r="R818" s="102"/>
      <c r="S818" s="102"/>
      <c r="T818" s="106"/>
      <c r="U818" s="3" t="str">
        <f t="shared" si="38"/>
        <v>0/1</v>
      </c>
    </row>
    <row r="819" spans="1:21" ht="30" customHeight="1" x14ac:dyDescent="0.3">
      <c r="A819" s="3" t="str">
        <f>B819&amp;"--"&amp;COUNTIF($B$5:B819,B819)</f>
        <v>--782</v>
      </c>
      <c r="B819" s="3" t="str">
        <f t="shared" si="37"/>
        <v/>
      </c>
      <c r="C819" s="78">
        <v>815</v>
      </c>
      <c r="D819" s="102"/>
      <c r="E819" s="103"/>
      <c r="F819" s="102"/>
      <c r="G819" s="104"/>
      <c r="H819" s="105" t="str">
        <f t="shared" ca="1" si="39"/>
        <v/>
      </c>
      <c r="I819" s="102"/>
      <c r="J819" s="102"/>
      <c r="K819" s="102"/>
      <c r="L819" s="102"/>
      <c r="M819" s="102"/>
      <c r="N819" s="102"/>
      <c r="O819" s="102"/>
      <c r="P819" s="102"/>
      <c r="Q819" s="102"/>
      <c r="R819" s="102"/>
      <c r="S819" s="102"/>
      <c r="T819" s="106"/>
      <c r="U819" s="3" t="str">
        <f t="shared" si="38"/>
        <v>0/1</v>
      </c>
    </row>
    <row r="820" spans="1:21" ht="30" customHeight="1" x14ac:dyDescent="0.3">
      <c r="A820" s="3" t="str">
        <f>B820&amp;"--"&amp;COUNTIF($B$5:B820,B820)</f>
        <v>--783</v>
      </c>
      <c r="B820" s="3" t="str">
        <f t="shared" si="37"/>
        <v/>
      </c>
      <c r="C820" s="78">
        <v>816</v>
      </c>
      <c r="D820" s="102"/>
      <c r="E820" s="103"/>
      <c r="F820" s="102"/>
      <c r="G820" s="104"/>
      <c r="H820" s="105" t="str">
        <f t="shared" ca="1" si="39"/>
        <v/>
      </c>
      <c r="I820" s="102"/>
      <c r="J820" s="102"/>
      <c r="K820" s="102"/>
      <c r="L820" s="102"/>
      <c r="M820" s="102"/>
      <c r="N820" s="102"/>
      <c r="O820" s="102"/>
      <c r="P820" s="102"/>
      <c r="Q820" s="102"/>
      <c r="R820" s="102"/>
      <c r="S820" s="102"/>
      <c r="T820" s="106"/>
      <c r="U820" s="3" t="str">
        <f t="shared" si="38"/>
        <v>0/1</v>
      </c>
    </row>
    <row r="821" spans="1:21" ht="30" customHeight="1" x14ac:dyDescent="0.3">
      <c r="A821" s="3" t="str">
        <f>B821&amp;"--"&amp;COUNTIF($B$5:B821,B821)</f>
        <v>--784</v>
      </c>
      <c r="B821" s="3" t="str">
        <f t="shared" si="37"/>
        <v/>
      </c>
      <c r="C821" s="78">
        <v>817</v>
      </c>
      <c r="D821" s="102"/>
      <c r="E821" s="103"/>
      <c r="F821" s="102"/>
      <c r="G821" s="104"/>
      <c r="H821" s="105" t="str">
        <f t="shared" ca="1" si="39"/>
        <v/>
      </c>
      <c r="I821" s="102"/>
      <c r="J821" s="102"/>
      <c r="K821" s="102"/>
      <c r="L821" s="102"/>
      <c r="M821" s="102"/>
      <c r="N821" s="102"/>
      <c r="O821" s="102"/>
      <c r="P821" s="102"/>
      <c r="Q821" s="102"/>
      <c r="R821" s="102"/>
      <c r="S821" s="102"/>
      <c r="T821" s="106"/>
      <c r="U821" s="3" t="str">
        <f t="shared" si="38"/>
        <v>0/1</v>
      </c>
    </row>
    <row r="822" spans="1:21" ht="30" customHeight="1" x14ac:dyDescent="0.3">
      <c r="A822" s="3" t="str">
        <f>B822&amp;"--"&amp;COUNTIF($B$5:B822,B822)</f>
        <v>--785</v>
      </c>
      <c r="B822" s="3" t="str">
        <f t="shared" si="37"/>
        <v/>
      </c>
      <c r="C822" s="78">
        <v>818</v>
      </c>
      <c r="D822" s="102"/>
      <c r="E822" s="103"/>
      <c r="F822" s="102"/>
      <c r="G822" s="104"/>
      <c r="H822" s="105" t="str">
        <f t="shared" ca="1" si="39"/>
        <v/>
      </c>
      <c r="I822" s="102"/>
      <c r="J822" s="102"/>
      <c r="K822" s="102"/>
      <c r="L822" s="102"/>
      <c r="M822" s="102"/>
      <c r="N822" s="102"/>
      <c r="O822" s="102"/>
      <c r="P822" s="102"/>
      <c r="Q822" s="102"/>
      <c r="R822" s="102"/>
      <c r="S822" s="102"/>
      <c r="T822" s="106"/>
      <c r="U822" s="3" t="str">
        <f t="shared" si="38"/>
        <v>0/1</v>
      </c>
    </row>
    <row r="823" spans="1:21" ht="30" customHeight="1" x14ac:dyDescent="0.3">
      <c r="A823" s="3" t="str">
        <f>B823&amp;"--"&amp;COUNTIF($B$5:B823,B823)</f>
        <v>--786</v>
      </c>
      <c r="B823" s="3" t="str">
        <f t="shared" si="37"/>
        <v/>
      </c>
      <c r="C823" s="78">
        <v>819</v>
      </c>
      <c r="D823" s="102"/>
      <c r="E823" s="103"/>
      <c r="F823" s="102"/>
      <c r="G823" s="104"/>
      <c r="H823" s="105" t="str">
        <f t="shared" ca="1" si="39"/>
        <v/>
      </c>
      <c r="I823" s="102"/>
      <c r="J823" s="102"/>
      <c r="K823" s="102"/>
      <c r="L823" s="102"/>
      <c r="M823" s="102"/>
      <c r="N823" s="102"/>
      <c r="O823" s="102"/>
      <c r="P823" s="102"/>
      <c r="Q823" s="102"/>
      <c r="R823" s="102"/>
      <c r="S823" s="102"/>
      <c r="T823" s="106"/>
      <c r="U823" s="3" t="str">
        <f t="shared" si="38"/>
        <v>0/1</v>
      </c>
    </row>
    <row r="824" spans="1:21" ht="30" customHeight="1" x14ac:dyDescent="0.3">
      <c r="A824" s="3" t="str">
        <f>B824&amp;"--"&amp;COUNTIF($B$5:B824,B824)</f>
        <v>--787</v>
      </c>
      <c r="B824" s="3" t="str">
        <f t="shared" si="37"/>
        <v/>
      </c>
      <c r="C824" s="78">
        <v>820</v>
      </c>
      <c r="D824" s="102"/>
      <c r="E824" s="103"/>
      <c r="F824" s="102"/>
      <c r="G824" s="104"/>
      <c r="H824" s="105" t="str">
        <f t="shared" ca="1" si="39"/>
        <v/>
      </c>
      <c r="I824" s="102"/>
      <c r="J824" s="102"/>
      <c r="K824" s="102"/>
      <c r="L824" s="102"/>
      <c r="M824" s="102"/>
      <c r="N824" s="102"/>
      <c r="O824" s="102"/>
      <c r="P824" s="102"/>
      <c r="Q824" s="102"/>
      <c r="R824" s="102"/>
      <c r="S824" s="102"/>
      <c r="T824" s="106"/>
      <c r="U824" s="3" t="str">
        <f t="shared" si="38"/>
        <v>0/1</v>
      </c>
    </row>
    <row r="825" spans="1:21" ht="30" customHeight="1" x14ac:dyDescent="0.3">
      <c r="A825" s="3" t="str">
        <f>B825&amp;"--"&amp;COUNTIF($B$5:B825,B825)</f>
        <v>--788</v>
      </c>
      <c r="B825" s="3" t="str">
        <f t="shared" si="37"/>
        <v/>
      </c>
      <c r="C825" s="78">
        <v>821</v>
      </c>
      <c r="D825" s="102"/>
      <c r="E825" s="103"/>
      <c r="F825" s="102"/>
      <c r="G825" s="104"/>
      <c r="H825" s="105" t="str">
        <f t="shared" ca="1" si="39"/>
        <v/>
      </c>
      <c r="I825" s="102"/>
      <c r="J825" s="102"/>
      <c r="K825" s="102"/>
      <c r="L825" s="102"/>
      <c r="M825" s="102"/>
      <c r="N825" s="102"/>
      <c r="O825" s="102"/>
      <c r="P825" s="102"/>
      <c r="Q825" s="102"/>
      <c r="R825" s="102"/>
      <c r="S825" s="102"/>
      <c r="T825" s="106"/>
      <c r="U825" s="3" t="str">
        <f t="shared" si="38"/>
        <v>0/1</v>
      </c>
    </row>
    <row r="826" spans="1:21" ht="30" customHeight="1" x14ac:dyDescent="0.3">
      <c r="A826" s="3" t="str">
        <f>B826&amp;"--"&amp;COUNTIF($B$5:B826,B826)</f>
        <v>--789</v>
      </c>
      <c r="B826" s="3" t="str">
        <f t="shared" si="37"/>
        <v/>
      </c>
      <c r="C826" s="78">
        <v>822</v>
      </c>
      <c r="D826" s="102"/>
      <c r="E826" s="103"/>
      <c r="F826" s="102"/>
      <c r="G826" s="104"/>
      <c r="H826" s="105" t="str">
        <f t="shared" ca="1" si="39"/>
        <v/>
      </c>
      <c r="I826" s="102"/>
      <c r="J826" s="102"/>
      <c r="K826" s="102"/>
      <c r="L826" s="102"/>
      <c r="M826" s="102"/>
      <c r="N826" s="102"/>
      <c r="O826" s="102"/>
      <c r="P826" s="102"/>
      <c r="Q826" s="102"/>
      <c r="R826" s="102"/>
      <c r="S826" s="102"/>
      <c r="T826" s="106"/>
      <c r="U826" s="3" t="str">
        <f t="shared" si="38"/>
        <v>0/1</v>
      </c>
    </row>
    <row r="827" spans="1:21" ht="30" customHeight="1" x14ac:dyDescent="0.3">
      <c r="A827" s="3" t="str">
        <f>B827&amp;"--"&amp;COUNTIF($B$5:B827,B827)</f>
        <v>--790</v>
      </c>
      <c r="B827" s="3" t="str">
        <f t="shared" si="37"/>
        <v/>
      </c>
      <c r="C827" s="78">
        <v>823</v>
      </c>
      <c r="D827" s="102"/>
      <c r="E827" s="103"/>
      <c r="F827" s="102"/>
      <c r="G827" s="104"/>
      <c r="H827" s="105" t="str">
        <f t="shared" ca="1" si="39"/>
        <v/>
      </c>
      <c r="I827" s="102"/>
      <c r="J827" s="102"/>
      <c r="K827" s="102"/>
      <c r="L827" s="102"/>
      <c r="M827" s="102"/>
      <c r="N827" s="102"/>
      <c r="O827" s="102"/>
      <c r="P827" s="102"/>
      <c r="Q827" s="102"/>
      <c r="R827" s="102"/>
      <c r="S827" s="102"/>
      <c r="T827" s="106"/>
      <c r="U827" s="3" t="str">
        <f t="shared" si="38"/>
        <v>0/1</v>
      </c>
    </row>
    <row r="828" spans="1:21" ht="30" customHeight="1" x14ac:dyDescent="0.3">
      <c r="A828" s="3" t="str">
        <f>B828&amp;"--"&amp;COUNTIF($B$5:B828,B828)</f>
        <v>--791</v>
      </c>
      <c r="B828" s="3" t="str">
        <f t="shared" si="37"/>
        <v/>
      </c>
      <c r="C828" s="78">
        <v>824</v>
      </c>
      <c r="D828" s="102"/>
      <c r="E828" s="103"/>
      <c r="F828" s="102"/>
      <c r="G828" s="104"/>
      <c r="H828" s="105" t="str">
        <f t="shared" ca="1" si="39"/>
        <v/>
      </c>
      <c r="I828" s="102"/>
      <c r="J828" s="102"/>
      <c r="K828" s="102"/>
      <c r="L828" s="102"/>
      <c r="M828" s="102"/>
      <c r="N828" s="102"/>
      <c r="O828" s="102"/>
      <c r="P828" s="102"/>
      <c r="Q828" s="102"/>
      <c r="R828" s="102"/>
      <c r="S828" s="102"/>
      <c r="T828" s="106"/>
      <c r="U828" s="3" t="str">
        <f t="shared" si="38"/>
        <v>0/1</v>
      </c>
    </row>
    <row r="829" spans="1:21" ht="30" customHeight="1" x14ac:dyDescent="0.3">
      <c r="A829" s="3" t="str">
        <f>B829&amp;"--"&amp;COUNTIF($B$5:B829,B829)</f>
        <v>--792</v>
      </c>
      <c r="B829" s="3" t="str">
        <f t="shared" si="37"/>
        <v/>
      </c>
      <c r="C829" s="78">
        <v>825</v>
      </c>
      <c r="D829" s="102"/>
      <c r="E829" s="103"/>
      <c r="F829" s="102"/>
      <c r="G829" s="104"/>
      <c r="H829" s="105" t="str">
        <f t="shared" ca="1" si="39"/>
        <v/>
      </c>
      <c r="I829" s="102"/>
      <c r="J829" s="102"/>
      <c r="K829" s="102"/>
      <c r="L829" s="102"/>
      <c r="M829" s="102"/>
      <c r="N829" s="102"/>
      <c r="O829" s="102"/>
      <c r="P829" s="102"/>
      <c r="Q829" s="102"/>
      <c r="R829" s="102"/>
      <c r="S829" s="102"/>
      <c r="T829" s="106"/>
      <c r="U829" s="3" t="str">
        <f t="shared" si="38"/>
        <v>0/1</v>
      </c>
    </row>
    <row r="830" spans="1:21" ht="30" customHeight="1" x14ac:dyDescent="0.3">
      <c r="A830" s="3" t="str">
        <f>B830&amp;"--"&amp;COUNTIF($B$5:B830,B830)</f>
        <v>--793</v>
      </c>
      <c r="B830" s="3" t="str">
        <f t="shared" si="37"/>
        <v/>
      </c>
      <c r="C830" s="78">
        <v>826</v>
      </c>
      <c r="D830" s="102"/>
      <c r="E830" s="103"/>
      <c r="F830" s="102"/>
      <c r="G830" s="104"/>
      <c r="H830" s="105" t="str">
        <f t="shared" ca="1" si="39"/>
        <v/>
      </c>
      <c r="I830" s="102"/>
      <c r="J830" s="102"/>
      <c r="K830" s="102"/>
      <c r="L830" s="102"/>
      <c r="M830" s="102"/>
      <c r="N830" s="102"/>
      <c r="O830" s="102"/>
      <c r="P830" s="102"/>
      <c r="Q830" s="102"/>
      <c r="R830" s="102"/>
      <c r="S830" s="102"/>
      <c r="T830" s="106"/>
      <c r="U830" s="3" t="str">
        <f t="shared" si="38"/>
        <v>0/1</v>
      </c>
    </row>
    <row r="831" spans="1:21" ht="30" customHeight="1" x14ac:dyDescent="0.3">
      <c r="A831" s="3" t="str">
        <f>B831&amp;"--"&amp;COUNTIF($B$5:B831,B831)</f>
        <v>--794</v>
      </c>
      <c r="B831" s="3" t="str">
        <f t="shared" si="37"/>
        <v/>
      </c>
      <c r="C831" s="78">
        <v>827</v>
      </c>
      <c r="D831" s="102"/>
      <c r="E831" s="103"/>
      <c r="F831" s="102"/>
      <c r="G831" s="104"/>
      <c r="H831" s="105" t="str">
        <f t="shared" ca="1" si="39"/>
        <v/>
      </c>
      <c r="I831" s="102"/>
      <c r="J831" s="102"/>
      <c r="K831" s="102"/>
      <c r="L831" s="102"/>
      <c r="M831" s="102"/>
      <c r="N831" s="102"/>
      <c r="O831" s="102"/>
      <c r="P831" s="102"/>
      <c r="Q831" s="102"/>
      <c r="R831" s="102"/>
      <c r="S831" s="102"/>
      <c r="T831" s="106"/>
      <c r="U831" s="3" t="str">
        <f t="shared" si="38"/>
        <v>0/1</v>
      </c>
    </row>
    <row r="832" spans="1:21" ht="30" customHeight="1" x14ac:dyDescent="0.3">
      <c r="A832" s="3" t="str">
        <f>B832&amp;"--"&amp;COUNTIF($B$5:B832,B832)</f>
        <v>--795</v>
      </c>
      <c r="B832" s="3" t="str">
        <f t="shared" si="37"/>
        <v/>
      </c>
      <c r="C832" s="78">
        <v>828</v>
      </c>
      <c r="D832" s="102"/>
      <c r="E832" s="103"/>
      <c r="F832" s="102"/>
      <c r="G832" s="104"/>
      <c r="H832" s="105" t="str">
        <f t="shared" ca="1" si="39"/>
        <v/>
      </c>
      <c r="I832" s="102"/>
      <c r="J832" s="102"/>
      <c r="K832" s="102"/>
      <c r="L832" s="102"/>
      <c r="M832" s="102"/>
      <c r="N832" s="102"/>
      <c r="O832" s="102"/>
      <c r="P832" s="102"/>
      <c r="Q832" s="102"/>
      <c r="R832" s="102"/>
      <c r="S832" s="102"/>
      <c r="T832" s="106"/>
      <c r="U832" s="3" t="str">
        <f t="shared" si="38"/>
        <v>0/1</v>
      </c>
    </row>
    <row r="833" spans="1:21" ht="30" customHeight="1" x14ac:dyDescent="0.3">
      <c r="A833" s="3" t="str">
        <f>B833&amp;"--"&amp;COUNTIF($B$5:B833,B833)</f>
        <v>--796</v>
      </c>
      <c r="B833" s="3" t="str">
        <f t="shared" si="37"/>
        <v/>
      </c>
      <c r="C833" s="78">
        <v>829</v>
      </c>
      <c r="D833" s="102"/>
      <c r="E833" s="103"/>
      <c r="F833" s="102"/>
      <c r="G833" s="104"/>
      <c r="H833" s="105" t="str">
        <f t="shared" ca="1" si="39"/>
        <v/>
      </c>
      <c r="I833" s="102"/>
      <c r="J833" s="102"/>
      <c r="K833" s="102"/>
      <c r="L833" s="102"/>
      <c r="M833" s="102"/>
      <c r="N833" s="102"/>
      <c r="O833" s="102"/>
      <c r="P833" s="102"/>
      <c r="Q833" s="102"/>
      <c r="R833" s="102"/>
      <c r="S833" s="102"/>
      <c r="T833" s="106"/>
      <c r="U833" s="3" t="str">
        <f t="shared" si="38"/>
        <v>0/1</v>
      </c>
    </row>
    <row r="834" spans="1:21" ht="30" customHeight="1" x14ac:dyDescent="0.3">
      <c r="A834" s="3" t="str">
        <f>B834&amp;"--"&amp;COUNTIF($B$5:B834,B834)</f>
        <v>--797</v>
      </c>
      <c r="B834" s="3" t="str">
        <f t="shared" si="37"/>
        <v/>
      </c>
      <c r="C834" s="78">
        <v>830</v>
      </c>
      <c r="D834" s="102"/>
      <c r="E834" s="103"/>
      <c r="F834" s="102"/>
      <c r="G834" s="104"/>
      <c r="H834" s="105" t="str">
        <f t="shared" ca="1" si="39"/>
        <v/>
      </c>
      <c r="I834" s="102"/>
      <c r="J834" s="102"/>
      <c r="K834" s="102"/>
      <c r="L834" s="102"/>
      <c r="M834" s="102"/>
      <c r="N834" s="102"/>
      <c r="O834" s="102"/>
      <c r="P834" s="102"/>
      <c r="Q834" s="102"/>
      <c r="R834" s="102"/>
      <c r="S834" s="102"/>
      <c r="T834" s="106"/>
      <c r="U834" s="3" t="str">
        <f t="shared" si="38"/>
        <v>0/1</v>
      </c>
    </row>
    <row r="835" spans="1:21" ht="30" customHeight="1" x14ac:dyDescent="0.3">
      <c r="A835" s="3" t="str">
        <f>B835&amp;"--"&amp;COUNTIF($B$5:B835,B835)</f>
        <v>--798</v>
      </c>
      <c r="B835" s="3" t="str">
        <f t="shared" si="37"/>
        <v/>
      </c>
      <c r="C835" s="78">
        <v>831</v>
      </c>
      <c r="D835" s="102"/>
      <c r="E835" s="103"/>
      <c r="F835" s="102"/>
      <c r="G835" s="104"/>
      <c r="H835" s="105" t="str">
        <f t="shared" ca="1" si="39"/>
        <v/>
      </c>
      <c r="I835" s="102"/>
      <c r="J835" s="102"/>
      <c r="K835" s="102"/>
      <c r="L835" s="102"/>
      <c r="M835" s="102"/>
      <c r="N835" s="102"/>
      <c r="O835" s="102"/>
      <c r="P835" s="102"/>
      <c r="Q835" s="102"/>
      <c r="R835" s="102"/>
      <c r="S835" s="102"/>
      <c r="T835" s="106"/>
      <c r="U835" s="3" t="str">
        <f t="shared" si="38"/>
        <v>0/1</v>
      </c>
    </row>
    <row r="836" spans="1:21" ht="30" customHeight="1" x14ac:dyDescent="0.3">
      <c r="A836" s="3" t="str">
        <f>B836&amp;"--"&amp;COUNTIF($B$5:B836,B836)</f>
        <v>--799</v>
      </c>
      <c r="B836" s="3" t="str">
        <f t="shared" si="37"/>
        <v/>
      </c>
      <c r="C836" s="78">
        <v>832</v>
      </c>
      <c r="D836" s="102"/>
      <c r="E836" s="103"/>
      <c r="F836" s="102"/>
      <c r="G836" s="104"/>
      <c r="H836" s="105" t="str">
        <f t="shared" ca="1" si="39"/>
        <v/>
      </c>
      <c r="I836" s="102"/>
      <c r="J836" s="102"/>
      <c r="K836" s="102"/>
      <c r="L836" s="102"/>
      <c r="M836" s="102"/>
      <c r="N836" s="102"/>
      <c r="O836" s="102"/>
      <c r="P836" s="102"/>
      <c r="Q836" s="102"/>
      <c r="R836" s="102"/>
      <c r="S836" s="102"/>
      <c r="T836" s="106"/>
      <c r="U836" s="3" t="str">
        <f t="shared" si="38"/>
        <v>0/1</v>
      </c>
    </row>
    <row r="837" spans="1:21" ht="30" customHeight="1" x14ac:dyDescent="0.3">
      <c r="A837" s="3" t="str">
        <f>B837&amp;"--"&amp;COUNTIF($B$5:B837,B837)</f>
        <v>--800</v>
      </c>
      <c r="B837" s="3" t="str">
        <f t="shared" ref="B837:B900" si="40">IF(G837&lt;&gt;"",MONTH(G837),"")</f>
        <v/>
      </c>
      <c r="C837" s="78">
        <v>833</v>
      </c>
      <c r="D837" s="102"/>
      <c r="E837" s="103"/>
      <c r="F837" s="102"/>
      <c r="G837" s="104"/>
      <c r="H837" s="105" t="str">
        <f t="shared" ca="1" si="39"/>
        <v/>
      </c>
      <c r="I837" s="102"/>
      <c r="J837" s="102"/>
      <c r="K837" s="102"/>
      <c r="L837" s="102"/>
      <c r="M837" s="102"/>
      <c r="N837" s="102"/>
      <c r="O837" s="102"/>
      <c r="P837" s="102"/>
      <c r="Q837" s="102"/>
      <c r="R837" s="102"/>
      <c r="S837" s="102"/>
      <c r="T837" s="106"/>
      <c r="U837" s="3" t="str">
        <f t="shared" ref="U837:U900" si="41">DAY(G837)&amp;"/"&amp;MONTH(G837)</f>
        <v>0/1</v>
      </c>
    </row>
    <row r="838" spans="1:21" ht="30" customHeight="1" x14ac:dyDescent="0.3">
      <c r="A838" s="3" t="str">
        <f>B838&amp;"--"&amp;COUNTIF($B$5:B838,B838)</f>
        <v>--801</v>
      </c>
      <c r="B838" s="3" t="str">
        <f t="shared" si="40"/>
        <v/>
      </c>
      <c r="C838" s="78">
        <v>834</v>
      </c>
      <c r="D838" s="102"/>
      <c r="E838" s="103"/>
      <c r="F838" s="102"/>
      <c r="G838" s="104"/>
      <c r="H838" s="105" t="str">
        <f t="shared" ca="1" si="39"/>
        <v/>
      </c>
      <c r="I838" s="102"/>
      <c r="J838" s="102"/>
      <c r="K838" s="102"/>
      <c r="L838" s="102"/>
      <c r="M838" s="102"/>
      <c r="N838" s="102"/>
      <c r="O838" s="102"/>
      <c r="P838" s="102"/>
      <c r="Q838" s="102"/>
      <c r="R838" s="102"/>
      <c r="S838" s="102"/>
      <c r="T838" s="106"/>
      <c r="U838" s="3" t="str">
        <f t="shared" si="41"/>
        <v>0/1</v>
      </c>
    </row>
    <row r="839" spans="1:21" ht="30" customHeight="1" x14ac:dyDescent="0.3">
      <c r="A839" s="3" t="str">
        <f>B839&amp;"--"&amp;COUNTIF($B$5:B839,B839)</f>
        <v>--802</v>
      </c>
      <c r="B839" s="3" t="str">
        <f t="shared" si="40"/>
        <v/>
      </c>
      <c r="C839" s="78">
        <v>835</v>
      </c>
      <c r="D839" s="102"/>
      <c r="E839" s="103"/>
      <c r="F839" s="102"/>
      <c r="G839" s="104"/>
      <c r="H839" s="105" t="str">
        <f t="shared" ca="1" si="39"/>
        <v/>
      </c>
      <c r="I839" s="102"/>
      <c r="J839" s="102"/>
      <c r="K839" s="102"/>
      <c r="L839" s="102"/>
      <c r="M839" s="102"/>
      <c r="N839" s="102"/>
      <c r="O839" s="102"/>
      <c r="P839" s="102"/>
      <c r="Q839" s="102"/>
      <c r="R839" s="102"/>
      <c r="S839" s="102"/>
      <c r="T839" s="106"/>
      <c r="U839" s="3" t="str">
        <f t="shared" si="41"/>
        <v>0/1</v>
      </c>
    </row>
    <row r="840" spans="1:21" ht="30" customHeight="1" x14ac:dyDescent="0.3">
      <c r="A840" s="3" t="str">
        <f>B840&amp;"--"&amp;COUNTIF($B$5:B840,B840)</f>
        <v>--803</v>
      </c>
      <c r="B840" s="3" t="str">
        <f t="shared" si="40"/>
        <v/>
      </c>
      <c r="C840" s="78">
        <v>836</v>
      </c>
      <c r="D840" s="102"/>
      <c r="E840" s="103"/>
      <c r="F840" s="102"/>
      <c r="G840" s="104"/>
      <c r="H840" s="105" t="str">
        <f t="shared" ca="1" si="39"/>
        <v/>
      </c>
      <c r="I840" s="102"/>
      <c r="J840" s="102"/>
      <c r="K840" s="102"/>
      <c r="L840" s="102"/>
      <c r="M840" s="102"/>
      <c r="N840" s="102"/>
      <c r="O840" s="102"/>
      <c r="P840" s="102"/>
      <c r="Q840" s="102"/>
      <c r="R840" s="102"/>
      <c r="S840" s="102"/>
      <c r="T840" s="106"/>
      <c r="U840" s="3" t="str">
        <f t="shared" si="41"/>
        <v>0/1</v>
      </c>
    </row>
    <row r="841" spans="1:21" ht="30" customHeight="1" x14ac:dyDescent="0.3">
      <c r="A841" s="3" t="str">
        <f>B841&amp;"--"&amp;COUNTIF($B$5:B841,B841)</f>
        <v>--804</v>
      </c>
      <c r="B841" s="3" t="str">
        <f t="shared" si="40"/>
        <v/>
      </c>
      <c r="C841" s="78">
        <v>837</v>
      </c>
      <c r="D841" s="102"/>
      <c r="E841" s="103"/>
      <c r="F841" s="102"/>
      <c r="G841" s="104"/>
      <c r="H841" s="105" t="str">
        <f t="shared" ca="1" si="39"/>
        <v/>
      </c>
      <c r="I841" s="102"/>
      <c r="J841" s="102"/>
      <c r="K841" s="102"/>
      <c r="L841" s="102"/>
      <c r="M841" s="102"/>
      <c r="N841" s="102"/>
      <c r="O841" s="102"/>
      <c r="P841" s="102"/>
      <c r="Q841" s="102"/>
      <c r="R841" s="102"/>
      <c r="S841" s="102"/>
      <c r="T841" s="106"/>
      <c r="U841" s="3" t="str">
        <f t="shared" si="41"/>
        <v>0/1</v>
      </c>
    </row>
    <row r="842" spans="1:21" ht="30" customHeight="1" x14ac:dyDescent="0.3">
      <c r="A842" s="3" t="str">
        <f>B842&amp;"--"&amp;COUNTIF($B$5:B842,B842)</f>
        <v>--805</v>
      </c>
      <c r="B842" s="3" t="str">
        <f t="shared" si="40"/>
        <v/>
      </c>
      <c r="C842" s="78">
        <v>838</v>
      </c>
      <c r="D842" s="102"/>
      <c r="E842" s="103"/>
      <c r="F842" s="102"/>
      <c r="G842" s="104"/>
      <c r="H842" s="105" t="str">
        <f t="shared" ca="1" si="39"/>
        <v/>
      </c>
      <c r="I842" s="102"/>
      <c r="J842" s="102"/>
      <c r="K842" s="102"/>
      <c r="L842" s="102"/>
      <c r="M842" s="102"/>
      <c r="N842" s="102"/>
      <c r="O842" s="102"/>
      <c r="P842" s="102"/>
      <c r="Q842" s="102"/>
      <c r="R842" s="102"/>
      <c r="S842" s="102"/>
      <c r="T842" s="106"/>
      <c r="U842" s="3" t="str">
        <f t="shared" si="41"/>
        <v>0/1</v>
      </c>
    </row>
    <row r="843" spans="1:21" ht="30" customHeight="1" x14ac:dyDescent="0.3">
      <c r="A843" s="3" t="str">
        <f>B843&amp;"--"&amp;COUNTIF($B$5:B843,B843)</f>
        <v>--806</v>
      </c>
      <c r="B843" s="3" t="str">
        <f t="shared" si="40"/>
        <v/>
      </c>
      <c r="C843" s="78">
        <v>839</v>
      </c>
      <c r="D843" s="102"/>
      <c r="E843" s="103"/>
      <c r="F843" s="102"/>
      <c r="G843" s="104"/>
      <c r="H843" s="105" t="str">
        <f t="shared" ca="1" si="39"/>
        <v/>
      </c>
      <c r="I843" s="102"/>
      <c r="J843" s="102"/>
      <c r="K843" s="102"/>
      <c r="L843" s="102"/>
      <c r="M843" s="102"/>
      <c r="N843" s="102"/>
      <c r="O843" s="102"/>
      <c r="P843" s="102"/>
      <c r="Q843" s="102"/>
      <c r="R843" s="102"/>
      <c r="S843" s="102"/>
      <c r="T843" s="106"/>
      <c r="U843" s="3" t="str">
        <f t="shared" si="41"/>
        <v>0/1</v>
      </c>
    </row>
    <row r="844" spans="1:21" ht="30" customHeight="1" x14ac:dyDescent="0.3">
      <c r="A844" s="3" t="str">
        <f>B844&amp;"--"&amp;COUNTIF($B$5:B844,B844)</f>
        <v>--807</v>
      </c>
      <c r="B844" s="3" t="str">
        <f t="shared" si="40"/>
        <v/>
      </c>
      <c r="C844" s="78">
        <v>840</v>
      </c>
      <c r="D844" s="102"/>
      <c r="E844" s="103"/>
      <c r="F844" s="102"/>
      <c r="G844" s="104"/>
      <c r="H844" s="105" t="str">
        <f t="shared" ca="1" si="39"/>
        <v/>
      </c>
      <c r="I844" s="102"/>
      <c r="J844" s="102"/>
      <c r="K844" s="102"/>
      <c r="L844" s="102"/>
      <c r="M844" s="102"/>
      <c r="N844" s="102"/>
      <c r="O844" s="102"/>
      <c r="P844" s="102"/>
      <c r="Q844" s="102"/>
      <c r="R844" s="102"/>
      <c r="S844" s="102"/>
      <c r="T844" s="106"/>
      <c r="U844" s="3" t="str">
        <f t="shared" si="41"/>
        <v>0/1</v>
      </c>
    </row>
    <row r="845" spans="1:21" ht="30" customHeight="1" x14ac:dyDescent="0.3">
      <c r="A845" s="3" t="str">
        <f>B845&amp;"--"&amp;COUNTIF($B$5:B845,B845)</f>
        <v>--808</v>
      </c>
      <c r="B845" s="3" t="str">
        <f t="shared" si="40"/>
        <v/>
      </c>
      <c r="C845" s="78">
        <v>841</v>
      </c>
      <c r="D845" s="102"/>
      <c r="E845" s="103"/>
      <c r="F845" s="102"/>
      <c r="G845" s="104"/>
      <c r="H845" s="105" t="str">
        <f t="shared" ca="1" si="39"/>
        <v/>
      </c>
      <c r="I845" s="102"/>
      <c r="J845" s="102"/>
      <c r="K845" s="102"/>
      <c r="L845" s="102"/>
      <c r="M845" s="102"/>
      <c r="N845" s="102"/>
      <c r="O845" s="102"/>
      <c r="P845" s="102"/>
      <c r="Q845" s="102"/>
      <c r="R845" s="102"/>
      <c r="S845" s="102"/>
      <c r="T845" s="106"/>
      <c r="U845" s="3" t="str">
        <f t="shared" si="41"/>
        <v>0/1</v>
      </c>
    </row>
    <row r="846" spans="1:21" ht="30" customHeight="1" x14ac:dyDescent="0.3">
      <c r="A846" s="3" t="str">
        <f>B846&amp;"--"&amp;COUNTIF($B$5:B846,B846)</f>
        <v>--809</v>
      </c>
      <c r="B846" s="3" t="str">
        <f t="shared" si="40"/>
        <v/>
      </c>
      <c r="C846" s="78">
        <v>842</v>
      </c>
      <c r="D846" s="102"/>
      <c r="E846" s="103"/>
      <c r="F846" s="102"/>
      <c r="G846" s="104"/>
      <c r="H846" s="105" t="str">
        <f t="shared" ca="1" si="39"/>
        <v/>
      </c>
      <c r="I846" s="102"/>
      <c r="J846" s="102"/>
      <c r="K846" s="102"/>
      <c r="L846" s="102"/>
      <c r="M846" s="102"/>
      <c r="N846" s="102"/>
      <c r="O846" s="102"/>
      <c r="P846" s="102"/>
      <c r="Q846" s="102"/>
      <c r="R846" s="102"/>
      <c r="S846" s="102"/>
      <c r="T846" s="106"/>
      <c r="U846" s="3" t="str">
        <f t="shared" si="41"/>
        <v>0/1</v>
      </c>
    </row>
    <row r="847" spans="1:21" ht="30" customHeight="1" x14ac:dyDescent="0.3">
      <c r="A847" s="3" t="str">
        <f>B847&amp;"--"&amp;COUNTIF($B$5:B847,B847)</f>
        <v>--810</v>
      </c>
      <c r="B847" s="3" t="str">
        <f t="shared" si="40"/>
        <v/>
      </c>
      <c r="C847" s="78">
        <v>843</v>
      </c>
      <c r="D847" s="102"/>
      <c r="E847" s="103"/>
      <c r="F847" s="102"/>
      <c r="G847" s="104"/>
      <c r="H847" s="105" t="str">
        <f t="shared" ca="1" si="39"/>
        <v/>
      </c>
      <c r="I847" s="102"/>
      <c r="J847" s="102"/>
      <c r="K847" s="102"/>
      <c r="L847" s="102"/>
      <c r="M847" s="102"/>
      <c r="N847" s="102"/>
      <c r="O847" s="102"/>
      <c r="P847" s="102"/>
      <c r="Q847" s="102"/>
      <c r="R847" s="102"/>
      <c r="S847" s="102"/>
      <c r="T847" s="106"/>
      <c r="U847" s="3" t="str">
        <f t="shared" si="41"/>
        <v>0/1</v>
      </c>
    </row>
    <row r="848" spans="1:21" ht="30" customHeight="1" x14ac:dyDescent="0.3">
      <c r="A848" s="3" t="str">
        <f>B848&amp;"--"&amp;COUNTIF($B$5:B848,B848)</f>
        <v>--811</v>
      </c>
      <c r="B848" s="3" t="str">
        <f t="shared" si="40"/>
        <v/>
      </c>
      <c r="C848" s="78">
        <v>844</v>
      </c>
      <c r="D848" s="102"/>
      <c r="E848" s="103"/>
      <c r="F848" s="102"/>
      <c r="G848" s="104"/>
      <c r="H848" s="105" t="str">
        <f t="shared" ca="1" si="39"/>
        <v/>
      </c>
      <c r="I848" s="102"/>
      <c r="J848" s="102"/>
      <c r="K848" s="102"/>
      <c r="L848" s="102"/>
      <c r="M848" s="102"/>
      <c r="N848" s="102"/>
      <c r="O848" s="102"/>
      <c r="P848" s="102"/>
      <c r="Q848" s="102"/>
      <c r="R848" s="102"/>
      <c r="S848" s="102"/>
      <c r="T848" s="106"/>
      <c r="U848" s="3" t="str">
        <f t="shared" si="41"/>
        <v>0/1</v>
      </c>
    </row>
    <row r="849" spans="1:21" ht="30" customHeight="1" x14ac:dyDescent="0.3">
      <c r="A849" s="3" t="str">
        <f>B849&amp;"--"&amp;COUNTIF($B$5:B849,B849)</f>
        <v>--812</v>
      </c>
      <c r="B849" s="3" t="str">
        <f t="shared" si="40"/>
        <v/>
      </c>
      <c r="C849" s="78">
        <v>845</v>
      </c>
      <c r="D849" s="102"/>
      <c r="E849" s="103"/>
      <c r="F849" s="102"/>
      <c r="G849" s="104"/>
      <c r="H849" s="105" t="str">
        <f t="shared" ca="1" si="39"/>
        <v/>
      </c>
      <c r="I849" s="102"/>
      <c r="J849" s="102"/>
      <c r="K849" s="102"/>
      <c r="L849" s="102"/>
      <c r="M849" s="102"/>
      <c r="N849" s="102"/>
      <c r="O849" s="102"/>
      <c r="P849" s="102"/>
      <c r="Q849" s="102"/>
      <c r="R849" s="102"/>
      <c r="S849" s="102"/>
      <c r="T849" s="106"/>
      <c r="U849" s="3" t="str">
        <f t="shared" si="41"/>
        <v>0/1</v>
      </c>
    </row>
    <row r="850" spans="1:21" ht="30" customHeight="1" x14ac:dyDescent="0.3">
      <c r="A850" s="3" t="str">
        <f>B850&amp;"--"&amp;COUNTIF($B$5:B850,B850)</f>
        <v>--813</v>
      </c>
      <c r="B850" s="3" t="str">
        <f t="shared" si="40"/>
        <v/>
      </c>
      <c r="C850" s="78">
        <v>846</v>
      </c>
      <c r="D850" s="102"/>
      <c r="E850" s="103"/>
      <c r="F850" s="102"/>
      <c r="G850" s="104"/>
      <c r="H850" s="105" t="str">
        <f t="shared" ca="1" si="39"/>
        <v/>
      </c>
      <c r="I850" s="102"/>
      <c r="J850" s="102"/>
      <c r="K850" s="102"/>
      <c r="L850" s="102"/>
      <c r="M850" s="102"/>
      <c r="N850" s="102"/>
      <c r="O850" s="102"/>
      <c r="P850" s="102"/>
      <c r="Q850" s="102"/>
      <c r="R850" s="102"/>
      <c r="S850" s="102"/>
      <c r="T850" s="106"/>
      <c r="U850" s="3" t="str">
        <f t="shared" si="41"/>
        <v>0/1</v>
      </c>
    </row>
    <row r="851" spans="1:21" ht="30" customHeight="1" x14ac:dyDescent="0.3">
      <c r="A851" s="3" t="str">
        <f>B851&amp;"--"&amp;COUNTIF($B$5:B851,B851)</f>
        <v>--814</v>
      </c>
      <c r="B851" s="3" t="str">
        <f t="shared" si="40"/>
        <v/>
      </c>
      <c r="C851" s="78">
        <v>847</v>
      </c>
      <c r="D851" s="102"/>
      <c r="E851" s="103"/>
      <c r="F851" s="102"/>
      <c r="G851" s="104"/>
      <c r="H851" s="105" t="str">
        <f t="shared" ca="1" si="39"/>
        <v/>
      </c>
      <c r="I851" s="102"/>
      <c r="J851" s="102"/>
      <c r="K851" s="102"/>
      <c r="L851" s="102"/>
      <c r="M851" s="102"/>
      <c r="N851" s="102"/>
      <c r="O851" s="102"/>
      <c r="P851" s="102"/>
      <c r="Q851" s="102"/>
      <c r="R851" s="102"/>
      <c r="S851" s="102"/>
      <c r="T851" s="106"/>
      <c r="U851" s="3" t="str">
        <f t="shared" si="41"/>
        <v>0/1</v>
      </c>
    </row>
    <row r="852" spans="1:21" ht="30" customHeight="1" x14ac:dyDescent="0.3">
      <c r="A852" s="3" t="str">
        <f>B852&amp;"--"&amp;COUNTIF($B$5:B852,B852)</f>
        <v>--815</v>
      </c>
      <c r="B852" s="3" t="str">
        <f t="shared" si="40"/>
        <v/>
      </c>
      <c r="C852" s="78">
        <v>848</v>
      </c>
      <c r="D852" s="102"/>
      <c r="E852" s="103"/>
      <c r="F852" s="102"/>
      <c r="G852" s="104"/>
      <c r="H852" s="105" t="str">
        <f t="shared" ca="1" si="39"/>
        <v/>
      </c>
      <c r="I852" s="102"/>
      <c r="J852" s="102"/>
      <c r="K852" s="102"/>
      <c r="L852" s="102"/>
      <c r="M852" s="102"/>
      <c r="N852" s="102"/>
      <c r="O852" s="102"/>
      <c r="P852" s="102"/>
      <c r="Q852" s="102"/>
      <c r="R852" s="102"/>
      <c r="S852" s="102"/>
      <c r="T852" s="106"/>
      <c r="U852" s="3" t="str">
        <f t="shared" si="41"/>
        <v>0/1</v>
      </c>
    </row>
    <row r="853" spans="1:21" ht="30" customHeight="1" x14ac:dyDescent="0.3">
      <c r="A853" s="3" t="str">
        <f>B853&amp;"--"&amp;COUNTIF($B$5:B853,B853)</f>
        <v>--816</v>
      </c>
      <c r="B853" s="3" t="str">
        <f t="shared" si="40"/>
        <v/>
      </c>
      <c r="C853" s="78">
        <v>849</v>
      </c>
      <c r="D853" s="102"/>
      <c r="E853" s="103"/>
      <c r="F853" s="102"/>
      <c r="G853" s="104"/>
      <c r="H853" s="105" t="str">
        <f t="shared" ca="1" si="39"/>
        <v/>
      </c>
      <c r="I853" s="102"/>
      <c r="J853" s="102"/>
      <c r="K853" s="102"/>
      <c r="L853" s="102"/>
      <c r="M853" s="102"/>
      <c r="N853" s="102"/>
      <c r="O853" s="102"/>
      <c r="P853" s="102"/>
      <c r="Q853" s="102"/>
      <c r="R853" s="102"/>
      <c r="S853" s="102"/>
      <c r="T853" s="106"/>
      <c r="U853" s="3" t="str">
        <f t="shared" si="41"/>
        <v>0/1</v>
      </c>
    </row>
    <row r="854" spans="1:21" ht="30" customHeight="1" x14ac:dyDescent="0.3">
      <c r="A854" s="3" t="str">
        <f>B854&amp;"--"&amp;COUNTIF($B$5:B854,B854)</f>
        <v>--817</v>
      </c>
      <c r="B854" s="3" t="str">
        <f t="shared" si="40"/>
        <v/>
      </c>
      <c r="C854" s="78">
        <v>850</v>
      </c>
      <c r="D854" s="102"/>
      <c r="E854" s="103"/>
      <c r="F854" s="102"/>
      <c r="G854" s="104"/>
      <c r="H854" s="105" t="str">
        <f t="shared" ca="1" si="39"/>
        <v/>
      </c>
      <c r="I854" s="102"/>
      <c r="J854" s="102"/>
      <c r="K854" s="102"/>
      <c r="L854" s="102"/>
      <c r="M854" s="102"/>
      <c r="N854" s="102"/>
      <c r="O854" s="102"/>
      <c r="P854" s="102"/>
      <c r="Q854" s="102"/>
      <c r="R854" s="102"/>
      <c r="S854" s="102"/>
      <c r="T854" s="106"/>
      <c r="U854" s="3" t="str">
        <f t="shared" si="41"/>
        <v>0/1</v>
      </c>
    </row>
    <row r="855" spans="1:21" ht="30" customHeight="1" x14ac:dyDescent="0.3">
      <c r="A855" s="3" t="str">
        <f>B855&amp;"--"&amp;COUNTIF($B$5:B855,B855)</f>
        <v>--818</v>
      </c>
      <c r="B855" s="3" t="str">
        <f t="shared" si="40"/>
        <v/>
      </c>
      <c r="C855" s="78">
        <v>851</v>
      </c>
      <c r="D855" s="102"/>
      <c r="E855" s="103"/>
      <c r="F855" s="102"/>
      <c r="G855" s="104"/>
      <c r="H855" s="105" t="str">
        <f t="shared" ca="1" si="39"/>
        <v/>
      </c>
      <c r="I855" s="102"/>
      <c r="J855" s="102"/>
      <c r="K855" s="102"/>
      <c r="L855" s="102"/>
      <c r="M855" s="102"/>
      <c r="N855" s="102"/>
      <c r="O855" s="102"/>
      <c r="P855" s="102"/>
      <c r="Q855" s="102"/>
      <c r="R855" s="102"/>
      <c r="S855" s="102"/>
      <c r="T855" s="106"/>
      <c r="U855" s="3" t="str">
        <f t="shared" si="41"/>
        <v>0/1</v>
      </c>
    </row>
    <row r="856" spans="1:21" ht="30" customHeight="1" x14ac:dyDescent="0.3">
      <c r="A856" s="3" t="str">
        <f>B856&amp;"--"&amp;COUNTIF($B$5:B856,B856)</f>
        <v>--819</v>
      </c>
      <c r="B856" s="3" t="str">
        <f t="shared" si="40"/>
        <v/>
      </c>
      <c r="C856" s="78">
        <v>852</v>
      </c>
      <c r="D856" s="102"/>
      <c r="E856" s="103"/>
      <c r="F856" s="102"/>
      <c r="G856" s="104"/>
      <c r="H856" s="105" t="str">
        <f t="shared" ca="1" si="39"/>
        <v/>
      </c>
      <c r="I856" s="102"/>
      <c r="J856" s="102"/>
      <c r="K856" s="102"/>
      <c r="L856" s="102"/>
      <c r="M856" s="102"/>
      <c r="N856" s="102"/>
      <c r="O856" s="102"/>
      <c r="P856" s="102"/>
      <c r="Q856" s="102"/>
      <c r="R856" s="102"/>
      <c r="S856" s="102"/>
      <c r="T856" s="106"/>
      <c r="U856" s="3" t="str">
        <f t="shared" si="41"/>
        <v>0/1</v>
      </c>
    </row>
    <row r="857" spans="1:21" ht="30" customHeight="1" x14ac:dyDescent="0.3">
      <c r="A857" s="3" t="str">
        <f>B857&amp;"--"&amp;COUNTIF($B$5:B857,B857)</f>
        <v>--820</v>
      </c>
      <c r="B857" s="3" t="str">
        <f t="shared" si="40"/>
        <v/>
      </c>
      <c r="C857" s="78">
        <v>853</v>
      </c>
      <c r="D857" s="102"/>
      <c r="E857" s="103"/>
      <c r="F857" s="102"/>
      <c r="G857" s="104"/>
      <c r="H857" s="105" t="str">
        <f t="shared" ca="1" si="39"/>
        <v/>
      </c>
      <c r="I857" s="102"/>
      <c r="J857" s="102"/>
      <c r="K857" s="102"/>
      <c r="L857" s="102"/>
      <c r="M857" s="102"/>
      <c r="N857" s="102"/>
      <c r="O857" s="102"/>
      <c r="P857" s="102"/>
      <c r="Q857" s="102"/>
      <c r="R857" s="102"/>
      <c r="S857" s="102"/>
      <c r="T857" s="106"/>
      <c r="U857" s="3" t="str">
        <f t="shared" si="41"/>
        <v>0/1</v>
      </c>
    </row>
    <row r="858" spans="1:21" ht="30" customHeight="1" x14ac:dyDescent="0.3">
      <c r="A858" s="3" t="str">
        <f>B858&amp;"--"&amp;COUNTIF($B$5:B858,B858)</f>
        <v>--821</v>
      </c>
      <c r="B858" s="3" t="str">
        <f t="shared" si="40"/>
        <v/>
      </c>
      <c r="C858" s="78">
        <v>854</v>
      </c>
      <c r="D858" s="102"/>
      <c r="E858" s="103"/>
      <c r="F858" s="102"/>
      <c r="G858" s="104"/>
      <c r="H858" s="105" t="str">
        <f t="shared" ca="1" si="39"/>
        <v/>
      </c>
      <c r="I858" s="102"/>
      <c r="J858" s="102"/>
      <c r="K858" s="102"/>
      <c r="L858" s="102"/>
      <c r="M858" s="102"/>
      <c r="N858" s="102"/>
      <c r="O858" s="102"/>
      <c r="P858" s="102"/>
      <c r="Q858" s="102"/>
      <c r="R858" s="102"/>
      <c r="S858" s="102"/>
      <c r="T858" s="106"/>
      <c r="U858" s="3" t="str">
        <f t="shared" si="41"/>
        <v>0/1</v>
      </c>
    </row>
    <row r="859" spans="1:21" ht="30" customHeight="1" x14ac:dyDescent="0.3">
      <c r="A859" s="3" t="str">
        <f>B859&amp;"--"&amp;COUNTIF($B$5:B859,B859)</f>
        <v>--822</v>
      </c>
      <c r="B859" s="3" t="str">
        <f t="shared" si="40"/>
        <v/>
      </c>
      <c r="C859" s="78">
        <v>855</v>
      </c>
      <c r="D859" s="102"/>
      <c r="E859" s="103"/>
      <c r="F859" s="102"/>
      <c r="G859" s="104"/>
      <c r="H859" s="105" t="str">
        <f t="shared" ca="1" si="39"/>
        <v/>
      </c>
      <c r="I859" s="102"/>
      <c r="J859" s="102"/>
      <c r="K859" s="102"/>
      <c r="L859" s="102"/>
      <c r="M859" s="102"/>
      <c r="N859" s="102"/>
      <c r="O859" s="102"/>
      <c r="P859" s="102"/>
      <c r="Q859" s="102"/>
      <c r="R859" s="102"/>
      <c r="S859" s="102"/>
      <c r="T859" s="106"/>
      <c r="U859" s="3" t="str">
        <f t="shared" si="41"/>
        <v>0/1</v>
      </c>
    </row>
    <row r="860" spans="1:21" ht="30" customHeight="1" x14ac:dyDescent="0.3">
      <c r="A860" s="3" t="str">
        <f>B860&amp;"--"&amp;COUNTIF($B$5:B860,B860)</f>
        <v>--823</v>
      </c>
      <c r="B860" s="3" t="str">
        <f t="shared" si="40"/>
        <v/>
      </c>
      <c r="C860" s="78">
        <v>856</v>
      </c>
      <c r="D860" s="102"/>
      <c r="E860" s="103"/>
      <c r="F860" s="102"/>
      <c r="G860" s="104"/>
      <c r="H860" s="105" t="str">
        <f t="shared" ca="1" si="39"/>
        <v/>
      </c>
      <c r="I860" s="102"/>
      <c r="J860" s="102"/>
      <c r="K860" s="102"/>
      <c r="L860" s="102"/>
      <c r="M860" s="102"/>
      <c r="N860" s="102"/>
      <c r="O860" s="102"/>
      <c r="P860" s="102"/>
      <c r="Q860" s="102"/>
      <c r="R860" s="102"/>
      <c r="S860" s="102"/>
      <c r="T860" s="106"/>
      <c r="U860" s="3" t="str">
        <f t="shared" si="41"/>
        <v>0/1</v>
      </c>
    </row>
    <row r="861" spans="1:21" ht="30" customHeight="1" x14ac:dyDescent="0.3">
      <c r="A861" s="3" t="str">
        <f>B861&amp;"--"&amp;COUNTIF($B$5:B861,B861)</f>
        <v>--824</v>
      </c>
      <c r="B861" s="3" t="str">
        <f t="shared" si="40"/>
        <v/>
      </c>
      <c r="C861" s="78">
        <v>857</v>
      </c>
      <c r="D861" s="102"/>
      <c r="E861" s="103"/>
      <c r="F861" s="102"/>
      <c r="G861" s="104"/>
      <c r="H861" s="105" t="str">
        <f t="shared" ca="1" si="39"/>
        <v/>
      </c>
      <c r="I861" s="102"/>
      <c r="J861" s="102"/>
      <c r="K861" s="102"/>
      <c r="L861" s="102"/>
      <c r="M861" s="102"/>
      <c r="N861" s="102"/>
      <c r="O861" s="102"/>
      <c r="P861" s="102"/>
      <c r="Q861" s="102"/>
      <c r="R861" s="102"/>
      <c r="S861" s="102"/>
      <c r="T861" s="106"/>
      <c r="U861" s="3" t="str">
        <f t="shared" si="41"/>
        <v>0/1</v>
      </c>
    </row>
    <row r="862" spans="1:21" ht="30" customHeight="1" x14ac:dyDescent="0.3">
      <c r="A862" s="3" t="str">
        <f>B862&amp;"--"&amp;COUNTIF($B$5:B862,B862)</f>
        <v>--825</v>
      </c>
      <c r="B862" s="3" t="str">
        <f t="shared" si="40"/>
        <v/>
      </c>
      <c r="C862" s="78">
        <v>858</v>
      </c>
      <c r="D862" s="102"/>
      <c r="E862" s="103"/>
      <c r="F862" s="102"/>
      <c r="G862" s="104"/>
      <c r="H862" s="105" t="str">
        <f t="shared" ca="1" si="39"/>
        <v/>
      </c>
      <c r="I862" s="102"/>
      <c r="J862" s="102"/>
      <c r="K862" s="102"/>
      <c r="L862" s="102"/>
      <c r="M862" s="102"/>
      <c r="N862" s="102"/>
      <c r="O862" s="102"/>
      <c r="P862" s="102"/>
      <c r="Q862" s="102"/>
      <c r="R862" s="102"/>
      <c r="S862" s="102"/>
      <c r="T862" s="106"/>
      <c r="U862" s="3" t="str">
        <f t="shared" si="41"/>
        <v>0/1</v>
      </c>
    </row>
    <row r="863" spans="1:21" ht="30" customHeight="1" x14ac:dyDescent="0.3">
      <c r="A863" s="3" t="str">
        <f>B863&amp;"--"&amp;COUNTIF($B$5:B863,B863)</f>
        <v>--826</v>
      </c>
      <c r="B863" s="3" t="str">
        <f t="shared" si="40"/>
        <v/>
      </c>
      <c r="C863" s="78">
        <v>859</v>
      </c>
      <c r="D863" s="102"/>
      <c r="E863" s="103"/>
      <c r="F863" s="102"/>
      <c r="G863" s="104"/>
      <c r="H863" s="105" t="str">
        <f t="shared" ca="1" si="39"/>
        <v/>
      </c>
      <c r="I863" s="102"/>
      <c r="J863" s="102"/>
      <c r="K863" s="102"/>
      <c r="L863" s="102"/>
      <c r="M863" s="102"/>
      <c r="N863" s="102"/>
      <c r="O863" s="102"/>
      <c r="P863" s="102"/>
      <c r="Q863" s="102"/>
      <c r="R863" s="102"/>
      <c r="S863" s="102"/>
      <c r="T863" s="106"/>
      <c r="U863" s="3" t="str">
        <f t="shared" si="41"/>
        <v>0/1</v>
      </c>
    </row>
    <row r="864" spans="1:21" ht="30" customHeight="1" x14ac:dyDescent="0.3">
      <c r="A864" s="3" t="str">
        <f>B864&amp;"--"&amp;COUNTIF($B$5:B864,B864)</f>
        <v>--827</v>
      </c>
      <c r="B864" s="3" t="str">
        <f t="shared" si="40"/>
        <v/>
      </c>
      <c r="C864" s="78">
        <v>860</v>
      </c>
      <c r="D864" s="102"/>
      <c r="E864" s="103"/>
      <c r="F864" s="102"/>
      <c r="G864" s="104"/>
      <c r="H864" s="105" t="str">
        <f t="shared" ref="H864:H927" ca="1" si="42">IF(G864,DATEDIF(G864,TODAY(),"Y"),"")</f>
        <v/>
      </c>
      <c r="I864" s="102"/>
      <c r="J864" s="102"/>
      <c r="K864" s="102"/>
      <c r="L864" s="102"/>
      <c r="M864" s="102"/>
      <c r="N864" s="102"/>
      <c r="O864" s="102"/>
      <c r="P864" s="102"/>
      <c r="Q864" s="102"/>
      <c r="R864" s="102"/>
      <c r="S864" s="102"/>
      <c r="T864" s="106"/>
      <c r="U864" s="3" t="str">
        <f t="shared" si="41"/>
        <v>0/1</v>
      </c>
    </row>
    <row r="865" spans="1:21" ht="30" customHeight="1" x14ac:dyDescent="0.3">
      <c r="A865" s="3" t="str">
        <f>B865&amp;"--"&amp;COUNTIF($B$5:B865,B865)</f>
        <v>--828</v>
      </c>
      <c r="B865" s="3" t="str">
        <f t="shared" si="40"/>
        <v/>
      </c>
      <c r="C865" s="78">
        <v>861</v>
      </c>
      <c r="D865" s="102"/>
      <c r="E865" s="103"/>
      <c r="F865" s="102"/>
      <c r="G865" s="104"/>
      <c r="H865" s="105" t="str">
        <f t="shared" ca="1" si="42"/>
        <v/>
      </c>
      <c r="I865" s="102"/>
      <c r="J865" s="102"/>
      <c r="K865" s="102"/>
      <c r="L865" s="102"/>
      <c r="M865" s="102"/>
      <c r="N865" s="102"/>
      <c r="O865" s="102"/>
      <c r="P865" s="102"/>
      <c r="Q865" s="102"/>
      <c r="R865" s="102"/>
      <c r="S865" s="102"/>
      <c r="T865" s="106"/>
      <c r="U865" s="3" t="str">
        <f t="shared" si="41"/>
        <v>0/1</v>
      </c>
    </row>
    <row r="866" spans="1:21" ht="30" customHeight="1" x14ac:dyDescent="0.3">
      <c r="A866" s="3" t="str">
        <f>B866&amp;"--"&amp;COUNTIF($B$5:B866,B866)</f>
        <v>--829</v>
      </c>
      <c r="B866" s="3" t="str">
        <f t="shared" si="40"/>
        <v/>
      </c>
      <c r="C866" s="78">
        <v>862</v>
      </c>
      <c r="D866" s="102"/>
      <c r="E866" s="103"/>
      <c r="F866" s="102"/>
      <c r="G866" s="104"/>
      <c r="H866" s="105" t="str">
        <f t="shared" ca="1" si="42"/>
        <v/>
      </c>
      <c r="I866" s="102"/>
      <c r="J866" s="102"/>
      <c r="K866" s="102"/>
      <c r="L866" s="102"/>
      <c r="M866" s="102"/>
      <c r="N866" s="102"/>
      <c r="O866" s="102"/>
      <c r="P866" s="102"/>
      <c r="Q866" s="102"/>
      <c r="R866" s="102"/>
      <c r="S866" s="102"/>
      <c r="T866" s="106"/>
      <c r="U866" s="3" t="str">
        <f t="shared" si="41"/>
        <v>0/1</v>
      </c>
    </row>
    <row r="867" spans="1:21" ht="30" customHeight="1" x14ac:dyDescent="0.3">
      <c r="A867" s="3" t="str">
        <f>B867&amp;"--"&amp;COUNTIF($B$5:B867,B867)</f>
        <v>--830</v>
      </c>
      <c r="B867" s="3" t="str">
        <f t="shared" si="40"/>
        <v/>
      </c>
      <c r="C867" s="78">
        <v>863</v>
      </c>
      <c r="D867" s="102"/>
      <c r="E867" s="103"/>
      <c r="F867" s="102"/>
      <c r="G867" s="104"/>
      <c r="H867" s="105" t="str">
        <f t="shared" ca="1" si="42"/>
        <v/>
      </c>
      <c r="I867" s="102"/>
      <c r="J867" s="102"/>
      <c r="K867" s="102"/>
      <c r="L867" s="102"/>
      <c r="M867" s="102"/>
      <c r="N867" s="102"/>
      <c r="O867" s="102"/>
      <c r="P867" s="102"/>
      <c r="Q867" s="102"/>
      <c r="R867" s="102"/>
      <c r="S867" s="102"/>
      <c r="T867" s="106"/>
      <c r="U867" s="3" t="str">
        <f t="shared" si="41"/>
        <v>0/1</v>
      </c>
    </row>
    <row r="868" spans="1:21" ht="30" customHeight="1" x14ac:dyDescent="0.3">
      <c r="A868" s="3" t="str">
        <f>B868&amp;"--"&amp;COUNTIF($B$5:B868,B868)</f>
        <v>--831</v>
      </c>
      <c r="B868" s="3" t="str">
        <f t="shared" si="40"/>
        <v/>
      </c>
      <c r="C868" s="78">
        <v>864</v>
      </c>
      <c r="D868" s="102"/>
      <c r="E868" s="103"/>
      <c r="F868" s="102"/>
      <c r="G868" s="104"/>
      <c r="H868" s="105" t="str">
        <f t="shared" ca="1" si="42"/>
        <v/>
      </c>
      <c r="I868" s="102"/>
      <c r="J868" s="102"/>
      <c r="K868" s="102"/>
      <c r="L868" s="102"/>
      <c r="M868" s="102"/>
      <c r="N868" s="102"/>
      <c r="O868" s="102"/>
      <c r="P868" s="102"/>
      <c r="Q868" s="102"/>
      <c r="R868" s="102"/>
      <c r="S868" s="102"/>
      <c r="T868" s="106"/>
      <c r="U868" s="3" t="str">
        <f t="shared" si="41"/>
        <v>0/1</v>
      </c>
    </row>
    <row r="869" spans="1:21" ht="30" customHeight="1" x14ac:dyDescent="0.3">
      <c r="A869" s="3" t="str">
        <f>B869&amp;"--"&amp;COUNTIF($B$5:B869,B869)</f>
        <v>--832</v>
      </c>
      <c r="B869" s="3" t="str">
        <f t="shared" si="40"/>
        <v/>
      </c>
      <c r="C869" s="78">
        <v>865</v>
      </c>
      <c r="D869" s="102"/>
      <c r="E869" s="103"/>
      <c r="F869" s="102"/>
      <c r="G869" s="104"/>
      <c r="H869" s="105" t="str">
        <f t="shared" ca="1" si="42"/>
        <v/>
      </c>
      <c r="I869" s="102"/>
      <c r="J869" s="102"/>
      <c r="K869" s="102"/>
      <c r="L869" s="102"/>
      <c r="M869" s="102"/>
      <c r="N869" s="102"/>
      <c r="O869" s="102"/>
      <c r="P869" s="102"/>
      <c r="Q869" s="102"/>
      <c r="R869" s="102"/>
      <c r="S869" s="102"/>
      <c r="T869" s="106"/>
      <c r="U869" s="3" t="str">
        <f t="shared" si="41"/>
        <v>0/1</v>
      </c>
    </row>
    <row r="870" spans="1:21" ht="30" customHeight="1" x14ac:dyDescent="0.3">
      <c r="A870" s="3" t="str">
        <f>B870&amp;"--"&amp;COUNTIF($B$5:B870,B870)</f>
        <v>--833</v>
      </c>
      <c r="B870" s="3" t="str">
        <f t="shared" si="40"/>
        <v/>
      </c>
      <c r="C870" s="78">
        <v>866</v>
      </c>
      <c r="D870" s="102"/>
      <c r="E870" s="103"/>
      <c r="F870" s="102"/>
      <c r="G870" s="104"/>
      <c r="H870" s="105" t="str">
        <f t="shared" ca="1" si="42"/>
        <v/>
      </c>
      <c r="I870" s="102"/>
      <c r="J870" s="102"/>
      <c r="K870" s="102"/>
      <c r="L870" s="102"/>
      <c r="M870" s="102"/>
      <c r="N870" s="102"/>
      <c r="O870" s="102"/>
      <c r="P870" s="102"/>
      <c r="Q870" s="102"/>
      <c r="R870" s="102"/>
      <c r="S870" s="102"/>
      <c r="T870" s="106"/>
      <c r="U870" s="3" t="str">
        <f t="shared" si="41"/>
        <v>0/1</v>
      </c>
    </row>
    <row r="871" spans="1:21" ht="30" customHeight="1" x14ac:dyDescent="0.3">
      <c r="A871" s="3" t="str">
        <f>B871&amp;"--"&amp;COUNTIF($B$5:B871,B871)</f>
        <v>--834</v>
      </c>
      <c r="B871" s="3" t="str">
        <f t="shared" si="40"/>
        <v/>
      </c>
      <c r="C871" s="78">
        <v>867</v>
      </c>
      <c r="D871" s="102"/>
      <c r="E871" s="103"/>
      <c r="F871" s="102"/>
      <c r="G871" s="104"/>
      <c r="H871" s="105" t="str">
        <f t="shared" ca="1" si="42"/>
        <v/>
      </c>
      <c r="I871" s="102"/>
      <c r="J871" s="102"/>
      <c r="K871" s="102"/>
      <c r="L871" s="102"/>
      <c r="M871" s="102"/>
      <c r="N871" s="102"/>
      <c r="O871" s="102"/>
      <c r="P871" s="102"/>
      <c r="Q871" s="102"/>
      <c r="R871" s="102"/>
      <c r="S871" s="102"/>
      <c r="T871" s="106"/>
      <c r="U871" s="3" t="str">
        <f t="shared" si="41"/>
        <v>0/1</v>
      </c>
    </row>
    <row r="872" spans="1:21" ht="30" customHeight="1" x14ac:dyDescent="0.3">
      <c r="A872" s="3" t="str">
        <f>B872&amp;"--"&amp;COUNTIF($B$5:B872,B872)</f>
        <v>--835</v>
      </c>
      <c r="B872" s="3" t="str">
        <f t="shared" si="40"/>
        <v/>
      </c>
      <c r="C872" s="78">
        <v>868</v>
      </c>
      <c r="D872" s="102"/>
      <c r="E872" s="103"/>
      <c r="F872" s="102"/>
      <c r="G872" s="104"/>
      <c r="H872" s="105" t="str">
        <f t="shared" ca="1" si="42"/>
        <v/>
      </c>
      <c r="I872" s="102"/>
      <c r="J872" s="102"/>
      <c r="K872" s="102"/>
      <c r="L872" s="102"/>
      <c r="M872" s="102"/>
      <c r="N872" s="102"/>
      <c r="O872" s="102"/>
      <c r="P872" s="102"/>
      <c r="Q872" s="102"/>
      <c r="R872" s="102"/>
      <c r="S872" s="102"/>
      <c r="T872" s="106"/>
      <c r="U872" s="3" t="str">
        <f t="shared" si="41"/>
        <v>0/1</v>
      </c>
    </row>
    <row r="873" spans="1:21" ht="30" customHeight="1" x14ac:dyDescent="0.3">
      <c r="A873" s="3" t="str">
        <f>B873&amp;"--"&amp;COUNTIF($B$5:B873,B873)</f>
        <v>--836</v>
      </c>
      <c r="B873" s="3" t="str">
        <f t="shared" si="40"/>
        <v/>
      </c>
      <c r="C873" s="78">
        <v>869</v>
      </c>
      <c r="D873" s="102"/>
      <c r="E873" s="103"/>
      <c r="F873" s="102"/>
      <c r="G873" s="104"/>
      <c r="H873" s="105" t="str">
        <f t="shared" ca="1" si="42"/>
        <v/>
      </c>
      <c r="I873" s="102"/>
      <c r="J873" s="102"/>
      <c r="K873" s="102"/>
      <c r="L873" s="102"/>
      <c r="M873" s="102"/>
      <c r="N873" s="102"/>
      <c r="O873" s="102"/>
      <c r="P873" s="102"/>
      <c r="Q873" s="102"/>
      <c r="R873" s="102"/>
      <c r="S873" s="102"/>
      <c r="T873" s="106"/>
      <c r="U873" s="3" t="str">
        <f t="shared" si="41"/>
        <v>0/1</v>
      </c>
    </row>
    <row r="874" spans="1:21" ht="30" customHeight="1" x14ac:dyDescent="0.3">
      <c r="A874" s="3" t="str">
        <f>B874&amp;"--"&amp;COUNTIF($B$5:B874,B874)</f>
        <v>--837</v>
      </c>
      <c r="B874" s="3" t="str">
        <f t="shared" si="40"/>
        <v/>
      </c>
      <c r="C874" s="78">
        <v>870</v>
      </c>
      <c r="D874" s="102"/>
      <c r="E874" s="103"/>
      <c r="F874" s="102"/>
      <c r="G874" s="104"/>
      <c r="H874" s="105" t="str">
        <f t="shared" ca="1" si="42"/>
        <v/>
      </c>
      <c r="I874" s="102"/>
      <c r="J874" s="102"/>
      <c r="K874" s="102"/>
      <c r="L874" s="102"/>
      <c r="M874" s="102"/>
      <c r="N874" s="102"/>
      <c r="O874" s="102"/>
      <c r="P874" s="102"/>
      <c r="Q874" s="102"/>
      <c r="R874" s="102"/>
      <c r="S874" s="102"/>
      <c r="T874" s="106"/>
      <c r="U874" s="3" t="str">
        <f t="shared" si="41"/>
        <v>0/1</v>
      </c>
    </row>
    <row r="875" spans="1:21" ht="30" customHeight="1" x14ac:dyDescent="0.3">
      <c r="A875" s="3" t="str">
        <f>B875&amp;"--"&amp;COUNTIF($B$5:B875,B875)</f>
        <v>--838</v>
      </c>
      <c r="B875" s="3" t="str">
        <f t="shared" si="40"/>
        <v/>
      </c>
      <c r="C875" s="78">
        <v>871</v>
      </c>
      <c r="D875" s="102"/>
      <c r="E875" s="103"/>
      <c r="F875" s="102"/>
      <c r="G875" s="104"/>
      <c r="H875" s="105" t="str">
        <f t="shared" ca="1" si="42"/>
        <v/>
      </c>
      <c r="I875" s="102"/>
      <c r="J875" s="102"/>
      <c r="K875" s="102"/>
      <c r="L875" s="102"/>
      <c r="M875" s="102"/>
      <c r="N875" s="102"/>
      <c r="O875" s="102"/>
      <c r="P875" s="102"/>
      <c r="Q875" s="102"/>
      <c r="R875" s="102"/>
      <c r="S875" s="102"/>
      <c r="T875" s="106"/>
      <c r="U875" s="3" t="str">
        <f t="shared" si="41"/>
        <v>0/1</v>
      </c>
    </row>
    <row r="876" spans="1:21" ht="30" customHeight="1" x14ac:dyDescent="0.3">
      <c r="A876" s="3" t="str">
        <f>B876&amp;"--"&amp;COUNTIF($B$5:B876,B876)</f>
        <v>--839</v>
      </c>
      <c r="B876" s="3" t="str">
        <f t="shared" si="40"/>
        <v/>
      </c>
      <c r="C876" s="78">
        <v>872</v>
      </c>
      <c r="D876" s="102"/>
      <c r="E876" s="103"/>
      <c r="F876" s="102"/>
      <c r="G876" s="104"/>
      <c r="H876" s="105" t="str">
        <f t="shared" ca="1" si="42"/>
        <v/>
      </c>
      <c r="I876" s="102"/>
      <c r="J876" s="102"/>
      <c r="K876" s="102"/>
      <c r="L876" s="102"/>
      <c r="M876" s="102"/>
      <c r="N876" s="102"/>
      <c r="O876" s="102"/>
      <c r="P876" s="102"/>
      <c r="Q876" s="102"/>
      <c r="R876" s="102"/>
      <c r="S876" s="102"/>
      <c r="T876" s="106"/>
      <c r="U876" s="3" t="str">
        <f t="shared" si="41"/>
        <v>0/1</v>
      </c>
    </row>
    <row r="877" spans="1:21" ht="30" customHeight="1" x14ac:dyDescent="0.3">
      <c r="A877" s="3" t="str">
        <f>B877&amp;"--"&amp;COUNTIF($B$5:B877,B877)</f>
        <v>--840</v>
      </c>
      <c r="B877" s="3" t="str">
        <f t="shared" si="40"/>
        <v/>
      </c>
      <c r="C877" s="78">
        <v>873</v>
      </c>
      <c r="D877" s="102"/>
      <c r="E877" s="103"/>
      <c r="F877" s="102"/>
      <c r="G877" s="104"/>
      <c r="H877" s="105" t="str">
        <f t="shared" ca="1" si="42"/>
        <v/>
      </c>
      <c r="I877" s="102"/>
      <c r="J877" s="102"/>
      <c r="K877" s="102"/>
      <c r="L877" s="102"/>
      <c r="M877" s="102"/>
      <c r="N877" s="102"/>
      <c r="O877" s="102"/>
      <c r="P877" s="102"/>
      <c r="Q877" s="102"/>
      <c r="R877" s="102"/>
      <c r="S877" s="102"/>
      <c r="T877" s="106"/>
      <c r="U877" s="3" t="str">
        <f t="shared" si="41"/>
        <v>0/1</v>
      </c>
    </row>
    <row r="878" spans="1:21" ht="30" customHeight="1" x14ac:dyDescent="0.3">
      <c r="A878" s="3" t="str">
        <f>B878&amp;"--"&amp;COUNTIF($B$5:B878,B878)</f>
        <v>--841</v>
      </c>
      <c r="B878" s="3" t="str">
        <f t="shared" si="40"/>
        <v/>
      </c>
      <c r="C878" s="78">
        <v>874</v>
      </c>
      <c r="D878" s="102"/>
      <c r="E878" s="103"/>
      <c r="F878" s="102"/>
      <c r="G878" s="104"/>
      <c r="H878" s="105" t="str">
        <f t="shared" ca="1" si="42"/>
        <v/>
      </c>
      <c r="I878" s="102"/>
      <c r="J878" s="102"/>
      <c r="K878" s="102"/>
      <c r="L878" s="102"/>
      <c r="M878" s="102"/>
      <c r="N878" s="102"/>
      <c r="O878" s="102"/>
      <c r="P878" s="102"/>
      <c r="Q878" s="102"/>
      <c r="R878" s="102"/>
      <c r="S878" s="102"/>
      <c r="T878" s="106"/>
      <c r="U878" s="3" t="str">
        <f t="shared" si="41"/>
        <v>0/1</v>
      </c>
    </row>
    <row r="879" spans="1:21" ht="30" customHeight="1" x14ac:dyDescent="0.3">
      <c r="A879" s="3" t="str">
        <f>B879&amp;"--"&amp;COUNTIF($B$5:B879,B879)</f>
        <v>--842</v>
      </c>
      <c r="B879" s="3" t="str">
        <f t="shared" si="40"/>
        <v/>
      </c>
      <c r="C879" s="78">
        <v>875</v>
      </c>
      <c r="D879" s="102"/>
      <c r="E879" s="103"/>
      <c r="F879" s="102"/>
      <c r="G879" s="104"/>
      <c r="H879" s="105" t="str">
        <f t="shared" ca="1" si="42"/>
        <v/>
      </c>
      <c r="I879" s="102"/>
      <c r="J879" s="102"/>
      <c r="K879" s="102"/>
      <c r="L879" s="102"/>
      <c r="M879" s="102"/>
      <c r="N879" s="102"/>
      <c r="O879" s="102"/>
      <c r="P879" s="102"/>
      <c r="Q879" s="102"/>
      <c r="R879" s="102"/>
      <c r="S879" s="102"/>
      <c r="T879" s="106"/>
      <c r="U879" s="3" t="str">
        <f t="shared" si="41"/>
        <v>0/1</v>
      </c>
    </row>
    <row r="880" spans="1:21" ht="30" customHeight="1" x14ac:dyDescent="0.3">
      <c r="A880" s="3" t="str">
        <f>B880&amp;"--"&amp;COUNTIF($B$5:B880,B880)</f>
        <v>--843</v>
      </c>
      <c r="B880" s="3" t="str">
        <f t="shared" si="40"/>
        <v/>
      </c>
      <c r="C880" s="78">
        <v>876</v>
      </c>
      <c r="D880" s="102"/>
      <c r="E880" s="103"/>
      <c r="F880" s="102"/>
      <c r="G880" s="104"/>
      <c r="H880" s="105" t="str">
        <f t="shared" ca="1" si="42"/>
        <v/>
      </c>
      <c r="I880" s="102"/>
      <c r="J880" s="102"/>
      <c r="K880" s="102"/>
      <c r="L880" s="102"/>
      <c r="M880" s="102"/>
      <c r="N880" s="102"/>
      <c r="O880" s="102"/>
      <c r="P880" s="102"/>
      <c r="Q880" s="102"/>
      <c r="R880" s="102"/>
      <c r="S880" s="102"/>
      <c r="T880" s="106"/>
      <c r="U880" s="3" t="str">
        <f t="shared" si="41"/>
        <v>0/1</v>
      </c>
    </row>
    <row r="881" spans="1:21" ht="30" customHeight="1" x14ac:dyDescent="0.3">
      <c r="A881" s="3" t="str">
        <f>B881&amp;"--"&amp;COUNTIF($B$5:B881,B881)</f>
        <v>--844</v>
      </c>
      <c r="B881" s="3" t="str">
        <f t="shared" si="40"/>
        <v/>
      </c>
      <c r="C881" s="78">
        <v>877</v>
      </c>
      <c r="D881" s="102"/>
      <c r="E881" s="103"/>
      <c r="F881" s="102"/>
      <c r="G881" s="104"/>
      <c r="H881" s="105" t="str">
        <f t="shared" ca="1" si="42"/>
        <v/>
      </c>
      <c r="I881" s="102"/>
      <c r="J881" s="102"/>
      <c r="K881" s="102"/>
      <c r="L881" s="102"/>
      <c r="M881" s="102"/>
      <c r="N881" s="102"/>
      <c r="O881" s="102"/>
      <c r="P881" s="102"/>
      <c r="Q881" s="102"/>
      <c r="R881" s="102"/>
      <c r="S881" s="102"/>
      <c r="T881" s="106"/>
      <c r="U881" s="3" t="str">
        <f t="shared" si="41"/>
        <v>0/1</v>
      </c>
    </row>
    <row r="882" spans="1:21" ht="30" customHeight="1" x14ac:dyDescent="0.3">
      <c r="A882" s="3" t="str">
        <f>B882&amp;"--"&amp;COUNTIF($B$5:B882,B882)</f>
        <v>--845</v>
      </c>
      <c r="B882" s="3" t="str">
        <f t="shared" si="40"/>
        <v/>
      </c>
      <c r="C882" s="78">
        <v>878</v>
      </c>
      <c r="D882" s="102"/>
      <c r="E882" s="103"/>
      <c r="F882" s="102"/>
      <c r="G882" s="104"/>
      <c r="H882" s="105" t="str">
        <f t="shared" ca="1" si="42"/>
        <v/>
      </c>
      <c r="I882" s="102"/>
      <c r="J882" s="102"/>
      <c r="K882" s="102"/>
      <c r="L882" s="102"/>
      <c r="M882" s="102"/>
      <c r="N882" s="102"/>
      <c r="O882" s="102"/>
      <c r="P882" s="102"/>
      <c r="Q882" s="102"/>
      <c r="R882" s="102"/>
      <c r="S882" s="102"/>
      <c r="T882" s="106"/>
      <c r="U882" s="3" t="str">
        <f t="shared" si="41"/>
        <v>0/1</v>
      </c>
    </row>
    <row r="883" spans="1:21" ht="30" customHeight="1" x14ac:dyDescent="0.3">
      <c r="A883" s="3" t="str">
        <f>B883&amp;"--"&amp;COUNTIF($B$5:B883,B883)</f>
        <v>--846</v>
      </c>
      <c r="B883" s="3" t="str">
        <f t="shared" si="40"/>
        <v/>
      </c>
      <c r="C883" s="78">
        <v>879</v>
      </c>
      <c r="D883" s="102"/>
      <c r="E883" s="103"/>
      <c r="F883" s="102"/>
      <c r="G883" s="104"/>
      <c r="H883" s="105" t="str">
        <f t="shared" ca="1" si="42"/>
        <v/>
      </c>
      <c r="I883" s="102"/>
      <c r="J883" s="102"/>
      <c r="K883" s="102"/>
      <c r="L883" s="102"/>
      <c r="M883" s="102"/>
      <c r="N883" s="102"/>
      <c r="O883" s="102"/>
      <c r="P883" s="102"/>
      <c r="Q883" s="102"/>
      <c r="R883" s="102"/>
      <c r="S883" s="102"/>
      <c r="T883" s="106"/>
      <c r="U883" s="3" t="str">
        <f t="shared" si="41"/>
        <v>0/1</v>
      </c>
    </row>
    <row r="884" spans="1:21" ht="30" customHeight="1" x14ac:dyDescent="0.3">
      <c r="A884" s="3" t="str">
        <f>B884&amp;"--"&amp;COUNTIF($B$5:B884,B884)</f>
        <v>--847</v>
      </c>
      <c r="B884" s="3" t="str">
        <f t="shared" si="40"/>
        <v/>
      </c>
      <c r="C884" s="78">
        <v>880</v>
      </c>
      <c r="D884" s="102"/>
      <c r="E884" s="103"/>
      <c r="F884" s="102"/>
      <c r="G884" s="104"/>
      <c r="H884" s="105" t="str">
        <f t="shared" ca="1" si="42"/>
        <v/>
      </c>
      <c r="I884" s="102"/>
      <c r="J884" s="102"/>
      <c r="K884" s="102"/>
      <c r="L884" s="102"/>
      <c r="M884" s="102"/>
      <c r="N884" s="102"/>
      <c r="O884" s="102"/>
      <c r="P884" s="102"/>
      <c r="Q884" s="102"/>
      <c r="R884" s="102"/>
      <c r="S884" s="102"/>
      <c r="T884" s="106"/>
      <c r="U884" s="3" t="str">
        <f t="shared" si="41"/>
        <v>0/1</v>
      </c>
    </row>
    <row r="885" spans="1:21" ht="30" customHeight="1" x14ac:dyDescent="0.3">
      <c r="A885" s="3" t="str">
        <f>B885&amp;"--"&amp;COUNTIF($B$5:B885,B885)</f>
        <v>--848</v>
      </c>
      <c r="B885" s="3" t="str">
        <f t="shared" si="40"/>
        <v/>
      </c>
      <c r="C885" s="78">
        <v>881</v>
      </c>
      <c r="D885" s="102"/>
      <c r="E885" s="103"/>
      <c r="F885" s="102"/>
      <c r="G885" s="104"/>
      <c r="H885" s="105" t="str">
        <f t="shared" ca="1" si="42"/>
        <v/>
      </c>
      <c r="I885" s="102"/>
      <c r="J885" s="102"/>
      <c r="K885" s="102"/>
      <c r="L885" s="102"/>
      <c r="M885" s="102"/>
      <c r="N885" s="102"/>
      <c r="O885" s="102"/>
      <c r="P885" s="102"/>
      <c r="Q885" s="102"/>
      <c r="R885" s="102"/>
      <c r="S885" s="102"/>
      <c r="T885" s="106"/>
      <c r="U885" s="3" t="str">
        <f t="shared" si="41"/>
        <v>0/1</v>
      </c>
    </row>
    <row r="886" spans="1:21" ht="30" customHeight="1" x14ac:dyDescent="0.3">
      <c r="A886" s="3" t="str">
        <f>B886&amp;"--"&amp;COUNTIF($B$5:B886,B886)</f>
        <v>--849</v>
      </c>
      <c r="B886" s="3" t="str">
        <f t="shared" si="40"/>
        <v/>
      </c>
      <c r="C886" s="78">
        <v>882</v>
      </c>
      <c r="D886" s="102"/>
      <c r="E886" s="103"/>
      <c r="F886" s="102"/>
      <c r="G886" s="104"/>
      <c r="H886" s="105" t="str">
        <f t="shared" ca="1" si="42"/>
        <v/>
      </c>
      <c r="I886" s="102"/>
      <c r="J886" s="102"/>
      <c r="K886" s="102"/>
      <c r="L886" s="102"/>
      <c r="M886" s="102"/>
      <c r="N886" s="102"/>
      <c r="O886" s="102"/>
      <c r="P886" s="102"/>
      <c r="Q886" s="102"/>
      <c r="R886" s="102"/>
      <c r="S886" s="102"/>
      <c r="T886" s="106"/>
      <c r="U886" s="3" t="str">
        <f t="shared" si="41"/>
        <v>0/1</v>
      </c>
    </row>
    <row r="887" spans="1:21" ht="30" customHeight="1" x14ac:dyDescent="0.3">
      <c r="A887" s="3" t="str">
        <f>B887&amp;"--"&amp;COUNTIF($B$5:B887,B887)</f>
        <v>--850</v>
      </c>
      <c r="B887" s="3" t="str">
        <f t="shared" si="40"/>
        <v/>
      </c>
      <c r="C887" s="78">
        <v>883</v>
      </c>
      <c r="D887" s="102"/>
      <c r="E887" s="103"/>
      <c r="F887" s="102"/>
      <c r="G887" s="104"/>
      <c r="H887" s="105" t="str">
        <f t="shared" ca="1" si="42"/>
        <v/>
      </c>
      <c r="I887" s="102"/>
      <c r="J887" s="102"/>
      <c r="K887" s="102"/>
      <c r="L887" s="102"/>
      <c r="M887" s="102"/>
      <c r="N887" s="102"/>
      <c r="O887" s="102"/>
      <c r="P887" s="102"/>
      <c r="Q887" s="102"/>
      <c r="R887" s="102"/>
      <c r="S887" s="102"/>
      <c r="T887" s="106"/>
      <c r="U887" s="3" t="str">
        <f t="shared" si="41"/>
        <v>0/1</v>
      </c>
    </row>
    <row r="888" spans="1:21" ht="30" customHeight="1" x14ac:dyDescent="0.3">
      <c r="A888" s="3" t="str">
        <f>B888&amp;"--"&amp;COUNTIF($B$5:B888,B888)</f>
        <v>--851</v>
      </c>
      <c r="B888" s="3" t="str">
        <f t="shared" si="40"/>
        <v/>
      </c>
      <c r="C888" s="78">
        <v>884</v>
      </c>
      <c r="D888" s="102"/>
      <c r="E888" s="103"/>
      <c r="F888" s="102"/>
      <c r="G888" s="104"/>
      <c r="H888" s="105" t="str">
        <f t="shared" ca="1" si="42"/>
        <v/>
      </c>
      <c r="I888" s="102"/>
      <c r="J888" s="102"/>
      <c r="K888" s="102"/>
      <c r="L888" s="102"/>
      <c r="M888" s="102"/>
      <c r="N888" s="102"/>
      <c r="O888" s="102"/>
      <c r="P888" s="102"/>
      <c r="Q888" s="102"/>
      <c r="R888" s="102"/>
      <c r="S888" s="102"/>
      <c r="T888" s="106"/>
      <c r="U888" s="3" t="str">
        <f t="shared" si="41"/>
        <v>0/1</v>
      </c>
    </row>
    <row r="889" spans="1:21" ht="30" customHeight="1" x14ac:dyDescent="0.3">
      <c r="A889" s="3" t="str">
        <f>B889&amp;"--"&amp;COUNTIF($B$5:B889,B889)</f>
        <v>--852</v>
      </c>
      <c r="B889" s="3" t="str">
        <f t="shared" si="40"/>
        <v/>
      </c>
      <c r="C889" s="78">
        <v>885</v>
      </c>
      <c r="D889" s="102"/>
      <c r="E889" s="103"/>
      <c r="F889" s="102"/>
      <c r="G889" s="104"/>
      <c r="H889" s="105" t="str">
        <f t="shared" ca="1" si="42"/>
        <v/>
      </c>
      <c r="I889" s="102"/>
      <c r="J889" s="102"/>
      <c r="K889" s="102"/>
      <c r="L889" s="102"/>
      <c r="M889" s="102"/>
      <c r="N889" s="102"/>
      <c r="O889" s="102"/>
      <c r="P889" s="102"/>
      <c r="Q889" s="102"/>
      <c r="R889" s="102"/>
      <c r="S889" s="102"/>
      <c r="T889" s="106"/>
      <c r="U889" s="3" t="str">
        <f t="shared" si="41"/>
        <v>0/1</v>
      </c>
    </row>
    <row r="890" spans="1:21" ht="30" customHeight="1" x14ac:dyDescent="0.3">
      <c r="A890" s="3" t="str">
        <f>B890&amp;"--"&amp;COUNTIF($B$5:B890,B890)</f>
        <v>--853</v>
      </c>
      <c r="B890" s="3" t="str">
        <f t="shared" si="40"/>
        <v/>
      </c>
      <c r="C890" s="78">
        <v>886</v>
      </c>
      <c r="D890" s="102"/>
      <c r="E890" s="103"/>
      <c r="F890" s="102"/>
      <c r="G890" s="104"/>
      <c r="H890" s="105" t="str">
        <f t="shared" ca="1" si="42"/>
        <v/>
      </c>
      <c r="I890" s="102"/>
      <c r="J890" s="102"/>
      <c r="K890" s="102"/>
      <c r="L890" s="102"/>
      <c r="M890" s="102"/>
      <c r="N890" s="102"/>
      <c r="O890" s="102"/>
      <c r="P890" s="102"/>
      <c r="Q890" s="102"/>
      <c r="R890" s="102"/>
      <c r="S890" s="102"/>
      <c r="T890" s="106"/>
      <c r="U890" s="3" t="str">
        <f t="shared" si="41"/>
        <v>0/1</v>
      </c>
    </row>
    <row r="891" spans="1:21" ht="30" customHeight="1" x14ac:dyDescent="0.3">
      <c r="A891" s="3" t="str">
        <f>B891&amp;"--"&amp;COUNTIF($B$5:B891,B891)</f>
        <v>--854</v>
      </c>
      <c r="B891" s="3" t="str">
        <f t="shared" si="40"/>
        <v/>
      </c>
      <c r="C891" s="78">
        <v>887</v>
      </c>
      <c r="D891" s="102"/>
      <c r="E891" s="103"/>
      <c r="F891" s="102"/>
      <c r="G891" s="104"/>
      <c r="H891" s="105" t="str">
        <f t="shared" ca="1" si="42"/>
        <v/>
      </c>
      <c r="I891" s="102"/>
      <c r="J891" s="102"/>
      <c r="K891" s="102"/>
      <c r="L891" s="102"/>
      <c r="M891" s="102"/>
      <c r="N891" s="102"/>
      <c r="O891" s="102"/>
      <c r="P891" s="102"/>
      <c r="Q891" s="102"/>
      <c r="R891" s="102"/>
      <c r="S891" s="102"/>
      <c r="T891" s="106"/>
      <c r="U891" s="3" t="str">
        <f t="shared" si="41"/>
        <v>0/1</v>
      </c>
    </row>
    <row r="892" spans="1:21" ht="30" customHeight="1" x14ac:dyDescent="0.3">
      <c r="A892" s="3" t="str">
        <f>B892&amp;"--"&amp;COUNTIF($B$5:B892,B892)</f>
        <v>--855</v>
      </c>
      <c r="B892" s="3" t="str">
        <f t="shared" si="40"/>
        <v/>
      </c>
      <c r="C892" s="78">
        <v>888</v>
      </c>
      <c r="D892" s="102"/>
      <c r="E892" s="103"/>
      <c r="F892" s="102"/>
      <c r="G892" s="104"/>
      <c r="H892" s="105" t="str">
        <f t="shared" ca="1" si="42"/>
        <v/>
      </c>
      <c r="I892" s="102"/>
      <c r="J892" s="102"/>
      <c r="K892" s="102"/>
      <c r="L892" s="102"/>
      <c r="M892" s="102"/>
      <c r="N892" s="102"/>
      <c r="O892" s="102"/>
      <c r="P892" s="102"/>
      <c r="Q892" s="102"/>
      <c r="R892" s="102"/>
      <c r="S892" s="102"/>
      <c r="T892" s="106"/>
      <c r="U892" s="3" t="str">
        <f t="shared" si="41"/>
        <v>0/1</v>
      </c>
    </row>
    <row r="893" spans="1:21" ht="30" customHeight="1" x14ac:dyDescent="0.3">
      <c r="A893" s="3" t="str">
        <f>B893&amp;"--"&amp;COUNTIF($B$5:B893,B893)</f>
        <v>--856</v>
      </c>
      <c r="B893" s="3" t="str">
        <f t="shared" si="40"/>
        <v/>
      </c>
      <c r="C893" s="78">
        <v>889</v>
      </c>
      <c r="D893" s="102"/>
      <c r="E893" s="103"/>
      <c r="F893" s="102"/>
      <c r="G893" s="104"/>
      <c r="H893" s="105" t="str">
        <f t="shared" ca="1" si="42"/>
        <v/>
      </c>
      <c r="I893" s="102"/>
      <c r="J893" s="102"/>
      <c r="K893" s="102"/>
      <c r="L893" s="102"/>
      <c r="M893" s="102"/>
      <c r="N893" s="102"/>
      <c r="O893" s="102"/>
      <c r="P893" s="102"/>
      <c r="Q893" s="102"/>
      <c r="R893" s="102"/>
      <c r="S893" s="102"/>
      <c r="T893" s="106"/>
      <c r="U893" s="3" t="str">
        <f t="shared" si="41"/>
        <v>0/1</v>
      </c>
    </row>
    <row r="894" spans="1:21" ht="30" customHeight="1" x14ac:dyDescent="0.3">
      <c r="A894" s="3" t="str">
        <f>B894&amp;"--"&amp;COUNTIF($B$5:B894,B894)</f>
        <v>--857</v>
      </c>
      <c r="B894" s="3" t="str">
        <f t="shared" si="40"/>
        <v/>
      </c>
      <c r="C894" s="78">
        <v>890</v>
      </c>
      <c r="D894" s="102"/>
      <c r="E894" s="103"/>
      <c r="F894" s="102"/>
      <c r="G894" s="104"/>
      <c r="H894" s="105" t="str">
        <f t="shared" ca="1" si="42"/>
        <v/>
      </c>
      <c r="I894" s="102"/>
      <c r="J894" s="102"/>
      <c r="K894" s="102"/>
      <c r="L894" s="102"/>
      <c r="M894" s="102"/>
      <c r="N894" s="102"/>
      <c r="O894" s="102"/>
      <c r="P894" s="102"/>
      <c r="Q894" s="102"/>
      <c r="R894" s="102"/>
      <c r="S894" s="102"/>
      <c r="T894" s="106"/>
      <c r="U894" s="3" t="str">
        <f t="shared" si="41"/>
        <v>0/1</v>
      </c>
    </row>
    <row r="895" spans="1:21" ht="30" customHeight="1" x14ac:dyDescent="0.3">
      <c r="A895" s="3" t="str">
        <f>B895&amp;"--"&amp;COUNTIF($B$5:B895,B895)</f>
        <v>--858</v>
      </c>
      <c r="B895" s="3" t="str">
        <f t="shared" si="40"/>
        <v/>
      </c>
      <c r="C895" s="78">
        <v>891</v>
      </c>
      <c r="D895" s="102"/>
      <c r="E895" s="103"/>
      <c r="F895" s="102"/>
      <c r="G895" s="104"/>
      <c r="H895" s="105" t="str">
        <f t="shared" ca="1" si="42"/>
        <v/>
      </c>
      <c r="I895" s="102"/>
      <c r="J895" s="102"/>
      <c r="K895" s="102"/>
      <c r="L895" s="102"/>
      <c r="M895" s="102"/>
      <c r="N895" s="102"/>
      <c r="O895" s="102"/>
      <c r="P895" s="102"/>
      <c r="Q895" s="102"/>
      <c r="R895" s="102"/>
      <c r="S895" s="102"/>
      <c r="T895" s="106"/>
      <c r="U895" s="3" t="str">
        <f t="shared" si="41"/>
        <v>0/1</v>
      </c>
    </row>
    <row r="896" spans="1:21" ht="30" customHeight="1" x14ac:dyDescent="0.3">
      <c r="A896" s="3" t="str">
        <f>B896&amp;"--"&amp;COUNTIF($B$5:B896,B896)</f>
        <v>--859</v>
      </c>
      <c r="B896" s="3" t="str">
        <f t="shared" si="40"/>
        <v/>
      </c>
      <c r="C896" s="78">
        <v>892</v>
      </c>
      <c r="D896" s="102"/>
      <c r="E896" s="103"/>
      <c r="F896" s="102"/>
      <c r="G896" s="104"/>
      <c r="H896" s="105" t="str">
        <f t="shared" ca="1" si="42"/>
        <v/>
      </c>
      <c r="I896" s="102"/>
      <c r="J896" s="102"/>
      <c r="K896" s="102"/>
      <c r="L896" s="102"/>
      <c r="M896" s="102"/>
      <c r="N896" s="102"/>
      <c r="O896" s="102"/>
      <c r="P896" s="102"/>
      <c r="Q896" s="102"/>
      <c r="R896" s="102"/>
      <c r="S896" s="102"/>
      <c r="T896" s="106"/>
      <c r="U896" s="3" t="str">
        <f t="shared" si="41"/>
        <v>0/1</v>
      </c>
    </row>
    <row r="897" spans="1:21" ht="30" customHeight="1" x14ac:dyDescent="0.3">
      <c r="A897" s="3" t="str">
        <f>B897&amp;"--"&amp;COUNTIF($B$5:B897,B897)</f>
        <v>--860</v>
      </c>
      <c r="B897" s="3" t="str">
        <f t="shared" si="40"/>
        <v/>
      </c>
      <c r="C897" s="78">
        <v>893</v>
      </c>
      <c r="D897" s="102"/>
      <c r="E897" s="103"/>
      <c r="F897" s="102"/>
      <c r="G897" s="104"/>
      <c r="H897" s="105" t="str">
        <f t="shared" ca="1" si="42"/>
        <v/>
      </c>
      <c r="I897" s="102"/>
      <c r="J897" s="102"/>
      <c r="K897" s="102"/>
      <c r="L897" s="102"/>
      <c r="M897" s="102"/>
      <c r="N897" s="102"/>
      <c r="O897" s="102"/>
      <c r="P897" s="102"/>
      <c r="Q897" s="102"/>
      <c r="R897" s="102"/>
      <c r="S897" s="102"/>
      <c r="T897" s="106"/>
      <c r="U897" s="3" t="str">
        <f t="shared" si="41"/>
        <v>0/1</v>
      </c>
    </row>
    <row r="898" spans="1:21" ht="30" customHeight="1" x14ac:dyDescent="0.3">
      <c r="A898" s="3" t="str">
        <f>B898&amp;"--"&amp;COUNTIF($B$5:B898,B898)</f>
        <v>--861</v>
      </c>
      <c r="B898" s="3" t="str">
        <f t="shared" si="40"/>
        <v/>
      </c>
      <c r="C898" s="78">
        <v>894</v>
      </c>
      <c r="D898" s="102"/>
      <c r="E898" s="103"/>
      <c r="F898" s="102"/>
      <c r="G898" s="104"/>
      <c r="H898" s="105" t="str">
        <f t="shared" ca="1" si="42"/>
        <v/>
      </c>
      <c r="I898" s="102"/>
      <c r="J898" s="102"/>
      <c r="K898" s="102"/>
      <c r="L898" s="102"/>
      <c r="M898" s="102"/>
      <c r="N898" s="102"/>
      <c r="O898" s="102"/>
      <c r="P898" s="102"/>
      <c r="Q898" s="102"/>
      <c r="R898" s="102"/>
      <c r="S898" s="102"/>
      <c r="T898" s="106"/>
      <c r="U898" s="3" t="str">
        <f t="shared" si="41"/>
        <v>0/1</v>
      </c>
    </row>
    <row r="899" spans="1:21" ht="30" customHeight="1" x14ac:dyDescent="0.3">
      <c r="A899" s="3" t="str">
        <f>B899&amp;"--"&amp;COUNTIF($B$5:B899,B899)</f>
        <v>--862</v>
      </c>
      <c r="B899" s="3" t="str">
        <f t="shared" si="40"/>
        <v/>
      </c>
      <c r="C899" s="78">
        <v>895</v>
      </c>
      <c r="D899" s="102"/>
      <c r="E899" s="103"/>
      <c r="F899" s="102"/>
      <c r="G899" s="104"/>
      <c r="H899" s="105" t="str">
        <f t="shared" ca="1" si="42"/>
        <v/>
      </c>
      <c r="I899" s="102"/>
      <c r="J899" s="102"/>
      <c r="K899" s="102"/>
      <c r="L899" s="102"/>
      <c r="M899" s="102"/>
      <c r="N899" s="102"/>
      <c r="O899" s="102"/>
      <c r="P899" s="102"/>
      <c r="Q899" s="102"/>
      <c r="R899" s="102"/>
      <c r="S899" s="102"/>
      <c r="T899" s="106"/>
      <c r="U899" s="3" t="str">
        <f t="shared" si="41"/>
        <v>0/1</v>
      </c>
    </row>
    <row r="900" spans="1:21" ht="30" customHeight="1" x14ac:dyDescent="0.3">
      <c r="A900" s="3" t="str">
        <f>B900&amp;"--"&amp;COUNTIF($B$5:B900,B900)</f>
        <v>--863</v>
      </c>
      <c r="B900" s="3" t="str">
        <f t="shared" si="40"/>
        <v/>
      </c>
      <c r="C900" s="78">
        <v>896</v>
      </c>
      <c r="D900" s="102"/>
      <c r="E900" s="103"/>
      <c r="F900" s="102"/>
      <c r="G900" s="104"/>
      <c r="H900" s="105" t="str">
        <f t="shared" ca="1" si="42"/>
        <v/>
      </c>
      <c r="I900" s="102"/>
      <c r="J900" s="102"/>
      <c r="K900" s="102"/>
      <c r="L900" s="102"/>
      <c r="M900" s="102"/>
      <c r="N900" s="102"/>
      <c r="O900" s="102"/>
      <c r="P900" s="102"/>
      <c r="Q900" s="102"/>
      <c r="R900" s="102"/>
      <c r="S900" s="102"/>
      <c r="T900" s="106"/>
      <c r="U900" s="3" t="str">
        <f t="shared" si="41"/>
        <v>0/1</v>
      </c>
    </row>
    <row r="901" spans="1:21" ht="30" customHeight="1" x14ac:dyDescent="0.3">
      <c r="A901" s="3" t="str">
        <f>B901&amp;"--"&amp;COUNTIF($B$5:B901,B901)</f>
        <v>--864</v>
      </c>
      <c r="B901" s="3" t="str">
        <f t="shared" ref="B901:B964" si="43">IF(G901&lt;&gt;"",MONTH(G901),"")</f>
        <v/>
      </c>
      <c r="C901" s="78">
        <v>897</v>
      </c>
      <c r="D901" s="102"/>
      <c r="E901" s="103"/>
      <c r="F901" s="102"/>
      <c r="G901" s="104"/>
      <c r="H901" s="105" t="str">
        <f t="shared" ca="1" si="42"/>
        <v/>
      </c>
      <c r="I901" s="102"/>
      <c r="J901" s="102"/>
      <c r="K901" s="102"/>
      <c r="L901" s="102"/>
      <c r="M901" s="102"/>
      <c r="N901" s="102"/>
      <c r="O901" s="102"/>
      <c r="P901" s="102"/>
      <c r="Q901" s="102"/>
      <c r="R901" s="102"/>
      <c r="S901" s="102"/>
      <c r="T901" s="106"/>
      <c r="U901" s="3" t="str">
        <f t="shared" ref="U901:U964" si="44">DAY(G901)&amp;"/"&amp;MONTH(G901)</f>
        <v>0/1</v>
      </c>
    </row>
    <row r="902" spans="1:21" ht="30" customHeight="1" x14ac:dyDescent="0.3">
      <c r="A902" s="3" t="str">
        <f>B902&amp;"--"&amp;COUNTIF($B$5:B902,B902)</f>
        <v>--865</v>
      </c>
      <c r="B902" s="3" t="str">
        <f t="shared" si="43"/>
        <v/>
      </c>
      <c r="C902" s="78">
        <v>898</v>
      </c>
      <c r="D902" s="102"/>
      <c r="E902" s="103"/>
      <c r="F902" s="102"/>
      <c r="G902" s="104"/>
      <c r="H902" s="105" t="str">
        <f t="shared" ca="1" si="42"/>
        <v/>
      </c>
      <c r="I902" s="102"/>
      <c r="J902" s="102"/>
      <c r="K902" s="102"/>
      <c r="L902" s="102"/>
      <c r="M902" s="102"/>
      <c r="N902" s="102"/>
      <c r="O902" s="102"/>
      <c r="P902" s="102"/>
      <c r="Q902" s="102"/>
      <c r="R902" s="102"/>
      <c r="S902" s="102"/>
      <c r="T902" s="106"/>
      <c r="U902" s="3" t="str">
        <f t="shared" si="44"/>
        <v>0/1</v>
      </c>
    </row>
    <row r="903" spans="1:21" ht="30" customHeight="1" x14ac:dyDescent="0.3">
      <c r="A903" s="3" t="str">
        <f>B903&amp;"--"&amp;COUNTIF($B$5:B903,B903)</f>
        <v>--866</v>
      </c>
      <c r="B903" s="3" t="str">
        <f t="shared" si="43"/>
        <v/>
      </c>
      <c r="C903" s="78">
        <v>899</v>
      </c>
      <c r="D903" s="102"/>
      <c r="E903" s="103"/>
      <c r="F903" s="102"/>
      <c r="G903" s="104"/>
      <c r="H903" s="105" t="str">
        <f t="shared" ca="1" si="42"/>
        <v/>
      </c>
      <c r="I903" s="102"/>
      <c r="J903" s="102"/>
      <c r="K903" s="102"/>
      <c r="L903" s="102"/>
      <c r="M903" s="102"/>
      <c r="N903" s="102"/>
      <c r="O903" s="102"/>
      <c r="P903" s="102"/>
      <c r="Q903" s="102"/>
      <c r="R903" s="102"/>
      <c r="S903" s="102"/>
      <c r="T903" s="106"/>
      <c r="U903" s="3" t="str">
        <f t="shared" si="44"/>
        <v>0/1</v>
      </c>
    </row>
    <row r="904" spans="1:21" ht="30" customHeight="1" x14ac:dyDescent="0.3">
      <c r="A904" s="3" t="str">
        <f>B904&amp;"--"&amp;COUNTIF($B$5:B904,B904)</f>
        <v>--867</v>
      </c>
      <c r="B904" s="3" t="str">
        <f t="shared" si="43"/>
        <v/>
      </c>
      <c r="C904" s="78">
        <v>900</v>
      </c>
      <c r="D904" s="102"/>
      <c r="E904" s="103"/>
      <c r="F904" s="102"/>
      <c r="G904" s="104"/>
      <c r="H904" s="105" t="str">
        <f t="shared" ca="1" si="42"/>
        <v/>
      </c>
      <c r="I904" s="102"/>
      <c r="J904" s="102"/>
      <c r="K904" s="102"/>
      <c r="L904" s="102"/>
      <c r="M904" s="102"/>
      <c r="N904" s="102"/>
      <c r="O904" s="102"/>
      <c r="P904" s="102"/>
      <c r="Q904" s="102"/>
      <c r="R904" s="102"/>
      <c r="S904" s="102"/>
      <c r="T904" s="106"/>
      <c r="U904" s="3" t="str">
        <f t="shared" si="44"/>
        <v>0/1</v>
      </c>
    </row>
    <row r="905" spans="1:21" ht="30" customHeight="1" x14ac:dyDescent="0.3">
      <c r="A905" s="3" t="str">
        <f>B905&amp;"--"&amp;COUNTIF($B$5:B905,B905)</f>
        <v>--868</v>
      </c>
      <c r="B905" s="3" t="str">
        <f t="shared" si="43"/>
        <v/>
      </c>
      <c r="C905" s="78">
        <v>901</v>
      </c>
      <c r="D905" s="102"/>
      <c r="E905" s="103"/>
      <c r="F905" s="102"/>
      <c r="G905" s="104"/>
      <c r="H905" s="105" t="str">
        <f t="shared" ca="1" si="42"/>
        <v/>
      </c>
      <c r="I905" s="102"/>
      <c r="J905" s="102"/>
      <c r="K905" s="102"/>
      <c r="L905" s="102"/>
      <c r="M905" s="102"/>
      <c r="N905" s="102"/>
      <c r="O905" s="102"/>
      <c r="P905" s="102"/>
      <c r="Q905" s="102"/>
      <c r="R905" s="102"/>
      <c r="S905" s="102"/>
      <c r="T905" s="106"/>
      <c r="U905" s="3" t="str">
        <f t="shared" si="44"/>
        <v>0/1</v>
      </c>
    </row>
    <row r="906" spans="1:21" ht="30" customHeight="1" x14ac:dyDescent="0.3">
      <c r="A906" s="3" t="str">
        <f>B906&amp;"--"&amp;COUNTIF($B$5:B906,B906)</f>
        <v>--869</v>
      </c>
      <c r="B906" s="3" t="str">
        <f t="shared" si="43"/>
        <v/>
      </c>
      <c r="C906" s="78">
        <v>902</v>
      </c>
      <c r="D906" s="102"/>
      <c r="E906" s="103"/>
      <c r="F906" s="102"/>
      <c r="G906" s="104"/>
      <c r="H906" s="105" t="str">
        <f t="shared" ca="1" si="42"/>
        <v/>
      </c>
      <c r="I906" s="102"/>
      <c r="J906" s="102"/>
      <c r="K906" s="102"/>
      <c r="L906" s="102"/>
      <c r="M906" s="102"/>
      <c r="N906" s="102"/>
      <c r="O906" s="102"/>
      <c r="P906" s="102"/>
      <c r="Q906" s="102"/>
      <c r="R906" s="102"/>
      <c r="S906" s="102"/>
      <c r="T906" s="106"/>
      <c r="U906" s="3" t="str">
        <f t="shared" si="44"/>
        <v>0/1</v>
      </c>
    </row>
    <row r="907" spans="1:21" ht="30" customHeight="1" x14ac:dyDescent="0.3">
      <c r="A907" s="3" t="str">
        <f>B907&amp;"--"&amp;COUNTIF($B$5:B907,B907)</f>
        <v>--870</v>
      </c>
      <c r="B907" s="3" t="str">
        <f t="shared" si="43"/>
        <v/>
      </c>
      <c r="C907" s="78">
        <v>903</v>
      </c>
      <c r="D907" s="102"/>
      <c r="E907" s="103"/>
      <c r="F907" s="102"/>
      <c r="G907" s="104"/>
      <c r="H907" s="105" t="str">
        <f t="shared" ca="1" si="42"/>
        <v/>
      </c>
      <c r="I907" s="102"/>
      <c r="J907" s="102"/>
      <c r="K907" s="102"/>
      <c r="L907" s="102"/>
      <c r="M907" s="102"/>
      <c r="N907" s="102"/>
      <c r="O907" s="102"/>
      <c r="P907" s="102"/>
      <c r="Q907" s="102"/>
      <c r="R907" s="102"/>
      <c r="S907" s="102"/>
      <c r="T907" s="106"/>
      <c r="U907" s="3" t="str">
        <f t="shared" si="44"/>
        <v>0/1</v>
      </c>
    </row>
    <row r="908" spans="1:21" ht="30" customHeight="1" x14ac:dyDescent="0.3">
      <c r="A908" s="3" t="str">
        <f>B908&amp;"--"&amp;COUNTIF($B$5:B908,B908)</f>
        <v>--871</v>
      </c>
      <c r="B908" s="3" t="str">
        <f t="shared" si="43"/>
        <v/>
      </c>
      <c r="C908" s="78">
        <v>904</v>
      </c>
      <c r="D908" s="102"/>
      <c r="E908" s="103"/>
      <c r="F908" s="102"/>
      <c r="G908" s="104"/>
      <c r="H908" s="105" t="str">
        <f t="shared" ca="1" si="42"/>
        <v/>
      </c>
      <c r="I908" s="102"/>
      <c r="J908" s="102"/>
      <c r="K908" s="102"/>
      <c r="L908" s="102"/>
      <c r="M908" s="102"/>
      <c r="N908" s="102"/>
      <c r="O908" s="102"/>
      <c r="P908" s="102"/>
      <c r="Q908" s="102"/>
      <c r="R908" s="102"/>
      <c r="S908" s="102"/>
      <c r="T908" s="106"/>
      <c r="U908" s="3" t="str">
        <f t="shared" si="44"/>
        <v>0/1</v>
      </c>
    </row>
    <row r="909" spans="1:21" ht="30" customHeight="1" x14ac:dyDescent="0.3">
      <c r="A909" s="3" t="str">
        <f>B909&amp;"--"&amp;COUNTIF($B$5:B909,B909)</f>
        <v>--872</v>
      </c>
      <c r="B909" s="3" t="str">
        <f t="shared" si="43"/>
        <v/>
      </c>
      <c r="C909" s="78">
        <v>905</v>
      </c>
      <c r="D909" s="102"/>
      <c r="E909" s="103"/>
      <c r="F909" s="102"/>
      <c r="G909" s="104"/>
      <c r="H909" s="105" t="str">
        <f t="shared" ca="1" si="42"/>
        <v/>
      </c>
      <c r="I909" s="102"/>
      <c r="J909" s="102"/>
      <c r="K909" s="102"/>
      <c r="L909" s="102"/>
      <c r="M909" s="102"/>
      <c r="N909" s="102"/>
      <c r="O909" s="102"/>
      <c r="P909" s="102"/>
      <c r="Q909" s="102"/>
      <c r="R909" s="102"/>
      <c r="S909" s="102"/>
      <c r="T909" s="106"/>
      <c r="U909" s="3" t="str">
        <f t="shared" si="44"/>
        <v>0/1</v>
      </c>
    </row>
    <row r="910" spans="1:21" ht="30" customHeight="1" x14ac:dyDescent="0.3">
      <c r="A910" s="3" t="str">
        <f>B910&amp;"--"&amp;COUNTIF($B$5:B910,B910)</f>
        <v>--873</v>
      </c>
      <c r="B910" s="3" t="str">
        <f t="shared" si="43"/>
        <v/>
      </c>
      <c r="C910" s="78">
        <v>906</v>
      </c>
      <c r="D910" s="102"/>
      <c r="E910" s="103"/>
      <c r="F910" s="102"/>
      <c r="G910" s="104"/>
      <c r="H910" s="105" t="str">
        <f t="shared" ca="1" si="42"/>
        <v/>
      </c>
      <c r="I910" s="102"/>
      <c r="J910" s="102"/>
      <c r="K910" s="102"/>
      <c r="L910" s="102"/>
      <c r="M910" s="102"/>
      <c r="N910" s="102"/>
      <c r="O910" s="102"/>
      <c r="P910" s="102"/>
      <c r="Q910" s="102"/>
      <c r="R910" s="102"/>
      <c r="S910" s="102"/>
      <c r="T910" s="106"/>
      <c r="U910" s="3" t="str">
        <f t="shared" si="44"/>
        <v>0/1</v>
      </c>
    </row>
    <row r="911" spans="1:21" ht="30" customHeight="1" x14ac:dyDescent="0.3">
      <c r="A911" s="3" t="str">
        <f>B911&amp;"--"&amp;COUNTIF($B$5:B911,B911)</f>
        <v>--874</v>
      </c>
      <c r="B911" s="3" t="str">
        <f t="shared" si="43"/>
        <v/>
      </c>
      <c r="C911" s="78">
        <v>907</v>
      </c>
      <c r="D911" s="102"/>
      <c r="E911" s="103"/>
      <c r="F911" s="102"/>
      <c r="G911" s="104"/>
      <c r="H911" s="105" t="str">
        <f t="shared" ca="1" si="42"/>
        <v/>
      </c>
      <c r="I911" s="102"/>
      <c r="J911" s="102"/>
      <c r="K911" s="102"/>
      <c r="L911" s="102"/>
      <c r="M911" s="102"/>
      <c r="N911" s="102"/>
      <c r="O911" s="102"/>
      <c r="P911" s="102"/>
      <c r="Q911" s="102"/>
      <c r="R911" s="102"/>
      <c r="S911" s="102"/>
      <c r="T911" s="106"/>
      <c r="U911" s="3" t="str">
        <f t="shared" si="44"/>
        <v>0/1</v>
      </c>
    </row>
    <row r="912" spans="1:21" ht="30" customHeight="1" x14ac:dyDescent="0.3">
      <c r="A912" s="3" t="str">
        <f>B912&amp;"--"&amp;COUNTIF($B$5:B912,B912)</f>
        <v>--875</v>
      </c>
      <c r="B912" s="3" t="str">
        <f t="shared" si="43"/>
        <v/>
      </c>
      <c r="C912" s="78">
        <v>908</v>
      </c>
      <c r="D912" s="102"/>
      <c r="E912" s="103"/>
      <c r="F912" s="102"/>
      <c r="G912" s="104"/>
      <c r="H912" s="105" t="str">
        <f t="shared" ca="1" si="42"/>
        <v/>
      </c>
      <c r="I912" s="102"/>
      <c r="J912" s="102"/>
      <c r="K912" s="102"/>
      <c r="L912" s="102"/>
      <c r="M912" s="102"/>
      <c r="N912" s="102"/>
      <c r="O912" s="102"/>
      <c r="P912" s="102"/>
      <c r="Q912" s="102"/>
      <c r="R912" s="102"/>
      <c r="S912" s="102"/>
      <c r="T912" s="106"/>
      <c r="U912" s="3" t="str">
        <f t="shared" si="44"/>
        <v>0/1</v>
      </c>
    </row>
    <row r="913" spans="1:21" ht="30" customHeight="1" x14ac:dyDescent="0.3">
      <c r="A913" s="3" t="str">
        <f>B913&amp;"--"&amp;COUNTIF($B$5:B913,B913)</f>
        <v>--876</v>
      </c>
      <c r="B913" s="3" t="str">
        <f t="shared" si="43"/>
        <v/>
      </c>
      <c r="C913" s="78">
        <v>909</v>
      </c>
      <c r="D913" s="102"/>
      <c r="E913" s="103"/>
      <c r="F913" s="102"/>
      <c r="G913" s="104"/>
      <c r="H913" s="105" t="str">
        <f t="shared" ca="1" si="42"/>
        <v/>
      </c>
      <c r="I913" s="102"/>
      <c r="J913" s="102"/>
      <c r="K913" s="102"/>
      <c r="L913" s="102"/>
      <c r="M913" s="102"/>
      <c r="N913" s="102"/>
      <c r="O913" s="102"/>
      <c r="P913" s="102"/>
      <c r="Q913" s="102"/>
      <c r="R913" s="102"/>
      <c r="S913" s="102"/>
      <c r="T913" s="106"/>
      <c r="U913" s="3" t="str">
        <f t="shared" si="44"/>
        <v>0/1</v>
      </c>
    </row>
    <row r="914" spans="1:21" ht="30" customHeight="1" x14ac:dyDescent="0.3">
      <c r="A914" s="3" t="str">
        <f>B914&amp;"--"&amp;COUNTIF($B$5:B914,B914)</f>
        <v>--877</v>
      </c>
      <c r="B914" s="3" t="str">
        <f t="shared" si="43"/>
        <v/>
      </c>
      <c r="C914" s="78">
        <v>910</v>
      </c>
      <c r="D914" s="102"/>
      <c r="E914" s="103"/>
      <c r="F914" s="102"/>
      <c r="G914" s="104"/>
      <c r="H914" s="105" t="str">
        <f t="shared" ca="1" si="42"/>
        <v/>
      </c>
      <c r="I914" s="102"/>
      <c r="J914" s="102"/>
      <c r="K914" s="102"/>
      <c r="L914" s="102"/>
      <c r="M914" s="102"/>
      <c r="N914" s="102"/>
      <c r="O914" s="102"/>
      <c r="P914" s="102"/>
      <c r="Q914" s="102"/>
      <c r="R914" s="102"/>
      <c r="S914" s="102"/>
      <c r="T914" s="106"/>
      <c r="U914" s="3" t="str">
        <f t="shared" si="44"/>
        <v>0/1</v>
      </c>
    </row>
    <row r="915" spans="1:21" ht="30" customHeight="1" x14ac:dyDescent="0.3">
      <c r="A915" s="3" t="str">
        <f>B915&amp;"--"&amp;COUNTIF($B$5:B915,B915)</f>
        <v>--878</v>
      </c>
      <c r="B915" s="3" t="str">
        <f t="shared" si="43"/>
        <v/>
      </c>
      <c r="C915" s="78">
        <v>911</v>
      </c>
      <c r="D915" s="102"/>
      <c r="E915" s="103"/>
      <c r="F915" s="102"/>
      <c r="G915" s="104"/>
      <c r="H915" s="105" t="str">
        <f t="shared" ca="1" si="42"/>
        <v/>
      </c>
      <c r="I915" s="102"/>
      <c r="J915" s="102"/>
      <c r="K915" s="102"/>
      <c r="L915" s="102"/>
      <c r="M915" s="102"/>
      <c r="N915" s="102"/>
      <c r="O915" s="102"/>
      <c r="P915" s="102"/>
      <c r="Q915" s="102"/>
      <c r="R915" s="102"/>
      <c r="S915" s="102"/>
      <c r="T915" s="106"/>
      <c r="U915" s="3" t="str">
        <f t="shared" si="44"/>
        <v>0/1</v>
      </c>
    </row>
    <row r="916" spans="1:21" ht="30" customHeight="1" x14ac:dyDescent="0.3">
      <c r="A916" s="3" t="str">
        <f>B916&amp;"--"&amp;COUNTIF($B$5:B916,B916)</f>
        <v>--879</v>
      </c>
      <c r="B916" s="3" t="str">
        <f t="shared" si="43"/>
        <v/>
      </c>
      <c r="C916" s="78">
        <v>912</v>
      </c>
      <c r="D916" s="102"/>
      <c r="E916" s="103"/>
      <c r="F916" s="102"/>
      <c r="G916" s="104"/>
      <c r="H916" s="105" t="str">
        <f t="shared" ca="1" si="42"/>
        <v/>
      </c>
      <c r="I916" s="102"/>
      <c r="J916" s="102"/>
      <c r="K916" s="102"/>
      <c r="L916" s="102"/>
      <c r="M916" s="102"/>
      <c r="N916" s="102"/>
      <c r="O916" s="102"/>
      <c r="P916" s="102"/>
      <c r="Q916" s="102"/>
      <c r="R916" s="102"/>
      <c r="S916" s="102"/>
      <c r="T916" s="106"/>
      <c r="U916" s="3" t="str">
        <f t="shared" si="44"/>
        <v>0/1</v>
      </c>
    </row>
    <row r="917" spans="1:21" ht="30" customHeight="1" x14ac:dyDescent="0.3">
      <c r="A917" s="3" t="str">
        <f>B917&amp;"--"&amp;COUNTIF($B$5:B917,B917)</f>
        <v>--880</v>
      </c>
      <c r="B917" s="3" t="str">
        <f t="shared" si="43"/>
        <v/>
      </c>
      <c r="C917" s="78">
        <v>913</v>
      </c>
      <c r="D917" s="102"/>
      <c r="E917" s="103"/>
      <c r="F917" s="102"/>
      <c r="G917" s="104"/>
      <c r="H917" s="105" t="str">
        <f t="shared" ca="1" si="42"/>
        <v/>
      </c>
      <c r="I917" s="102"/>
      <c r="J917" s="102"/>
      <c r="K917" s="102"/>
      <c r="L917" s="102"/>
      <c r="M917" s="102"/>
      <c r="N917" s="102"/>
      <c r="O917" s="102"/>
      <c r="P917" s="102"/>
      <c r="Q917" s="102"/>
      <c r="R917" s="102"/>
      <c r="S917" s="102"/>
      <c r="T917" s="106"/>
      <c r="U917" s="3" t="str">
        <f t="shared" si="44"/>
        <v>0/1</v>
      </c>
    </row>
    <row r="918" spans="1:21" ht="30" customHeight="1" x14ac:dyDescent="0.3">
      <c r="A918" s="3" t="str">
        <f>B918&amp;"--"&amp;COUNTIF($B$5:B918,B918)</f>
        <v>--881</v>
      </c>
      <c r="B918" s="3" t="str">
        <f t="shared" si="43"/>
        <v/>
      </c>
      <c r="C918" s="78">
        <v>914</v>
      </c>
      <c r="D918" s="102"/>
      <c r="E918" s="103"/>
      <c r="F918" s="102"/>
      <c r="G918" s="104"/>
      <c r="H918" s="105" t="str">
        <f t="shared" ca="1" si="42"/>
        <v/>
      </c>
      <c r="I918" s="102"/>
      <c r="J918" s="102"/>
      <c r="K918" s="102"/>
      <c r="L918" s="102"/>
      <c r="M918" s="102"/>
      <c r="N918" s="102"/>
      <c r="O918" s="102"/>
      <c r="P918" s="102"/>
      <c r="Q918" s="102"/>
      <c r="R918" s="102"/>
      <c r="S918" s="102"/>
      <c r="T918" s="106"/>
      <c r="U918" s="3" t="str">
        <f t="shared" si="44"/>
        <v>0/1</v>
      </c>
    </row>
    <row r="919" spans="1:21" ht="30" customHeight="1" x14ac:dyDescent="0.3">
      <c r="A919" s="3" t="str">
        <f>B919&amp;"--"&amp;COUNTIF($B$5:B919,B919)</f>
        <v>--882</v>
      </c>
      <c r="B919" s="3" t="str">
        <f t="shared" si="43"/>
        <v/>
      </c>
      <c r="C919" s="78">
        <v>915</v>
      </c>
      <c r="D919" s="102"/>
      <c r="E919" s="103"/>
      <c r="F919" s="102"/>
      <c r="G919" s="104"/>
      <c r="H919" s="105" t="str">
        <f t="shared" ca="1" si="42"/>
        <v/>
      </c>
      <c r="I919" s="102"/>
      <c r="J919" s="102"/>
      <c r="K919" s="102"/>
      <c r="L919" s="102"/>
      <c r="M919" s="102"/>
      <c r="N919" s="102"/>
      <c r="O919" s="102"/>
      <c r="P919" s="102"/>
      <c r="Q919" s="102"/>
      <c r="R919" s="102"/>
      <c r="S919" s="102"/>
      <c r="T919" s="106"/>
      <c r="U919" s="3" t="str">
        <f t="shared" si="44"/>
        <v>0/1</v>
      </c>
    </row>
    <row r="920" spans="1:21" ht="30" customHeight="1" x14ac:dyDescent="0.3">
      <c r="A920" s="3" t="str">
        <f>B920&amp;"--"&amp;COUNTIF($B$5:B920,B920)</f>
        <v>--883</v>
      </c>
      <c r="B920" s="3" t="str">
        <f t="shared" si="43"/>
        <v/>
      </c>
      <c r="C920" s="78">
        <v>916</v>
      </c>
      <c r="D920" s="102"/>
      <c r="E920" s="103"/>
      <c r="F920" s="102"/>
      <c r="G920" s="104"/>
      <c r="H920" s="105" t="str">
        <f t="shared" ca="1" si="42"/>
        <v/>
      </c>
      <c r="I920" s="102"/>
      <c r="J920" s="102"/>
      <c r="K920" s="102"/>
      <c r="L920" s="102"/>
      <c r="M920" s="102"/>
      <c r="N920" s="102"/>
      <c r="O920" s="102"/>
      <c r="P920" s="102"/>
      <c r="Q920" s="102"/>
      <c r="R920" s="102"/>
      <c r="S920" s="102"/>
      <c r="T920" s="106"/>
      <c r="U920" s="3" t="str">
        <f t="shared" si="44"/>
        <v>0/1</v>
      </c>
    </row>
    <row r="921" spans="1:21" ht="30" customHeight="1" x14ac:dyDescent="0.3">
      <c r="A921" s="3" t="str">
        <f>B921&amp;"--"&amp;COUNTIF($B$5:B921,B921)</f>
        <v>--884</v>
      </c>
      <c r="B921" s="3" t="str">
        <f t="shared" si="43"/>
        <v/>
      </c>
      <c r="C921" s="78">
        <v>917</v>
      </c>
      <c r="D921" s="102"/>
      <c r="E921" s="103"/>
      <c r="F921" s="102"/>
      <c r="G921" s="104"/>
      <c r="H921" s="105" t="str">
        <f t="shared" ca="1" si="42"/>
        <v/>
      </c>
      <c r="I921" s="102"/>
      <c r="J921" s="102"/>
      <c r="K921" s="102"/>
      <c r="L921" s="102"/>
      <c r="M921" s="102"/>
      <c r="N921" s="102"/>
      <c r="O921" s="102"/>
      <c r="P921" s="102"/>
      <c r="Q921" s="102"/>
      <c r="R921" s="102"/>
      <c r="S921" s="102"/>
      <c r="T921" s="106"/>
      <c r="U921" s="3" t="str">
        <f t="shared" si="44"/>
        <v>0/1</v>
      </c>
    </row>
    <row r="922" spans="1:21" ht="30" customHeight="1" x14ac:dyDescent="0.3">
      <c r="A922" s="3" t="str">
        <f>B922&amp;"--"&amp;COUNTIF($B$5:B922,B922)</f>
        <v>--885</v>
      </c>
      <c r="B922" s="3" t="str">
        <f t="shared" si="43"/>
        <v/>
      </c>
      <c r="C922" s="78">
        <v>918</v>
      </c>
      <c r="D922" s="102"/>
      <c r="E922" s="103"/>
      <c r="F922" s="102"/>
      <c r="G922" s="104"/>
      <c r="H922" s="105" t="str">
        <f t="shared" ca="1" si="42"/>
        <v/>
      </c>
      <c r="I922" s="102"/>
      <c r="J922" s="102"/>
      <c r="K922" s="102"/>
      <c r="L922" s="102"/>
      <c r="M922" s="102"/>
      <c r="N922" s="102"/>
      <c r="O922" s="102"/>
      <c r="P922" s="102"/>
      <c r="Q922" s="102"/>
      <c r="R922" s="102"/>
      <c r="S922" s="102"/>
      <c r="T922" s="106"/>
      <c r="U922" s="3" t="str">
        <f t="shared" si="44"/>
        <v>0/1</v>
      </c>
    </row>
    <row r="923" spans="1:21" ht="30" customHeight="1" x14ac:dyDescent="0.3">
      <c r="A923" s="3" t="str">
        <f>B923&amp;"--"&amp;COUNTIF($B$5:B923,B923)</f>
        <v>--886</v>
      </c>
      <c r="B923" s="3" t="str">
        <f t="shared" si="43"/>
        <v/>
      </c>
      <c r="C923" s="78">
        <v>919</v>
      </c>
      <c r="D923" s="102"/>
      <c r="E923" s="103"/>
      <c r="F923" s="102"/>
      <c r="G923" s="104"/>
      <c r="H923" s="105" t="str">
        <f t="shared" ca="1" si="42"/>
        <v/>
      </c>
      <c r="I923" s="102"/>
      <c r="J923" s="102"/>
      <c r="K923" s="102"/>
      <c r="L923" s="102"/>
      <c r="M923" s="102"/>
      <c r="N923" s="102"/>
      <c r="O923" s="102"/>
      <c r="P923" s="102"/>
      <c r="Q923" s="102"/>
      <c r="R923" s="102"/>
      <c r="S923" s="102"/>
      <c r="T923" s="106"/>
      <c r="U923" s="3" t="str">
        <f t="shared" si="44"/>
        <v>0/1</v>
      </c>
    </row>
    <row r="924" spans="1:21" ht="30" customHeight="1" x14ac:dyDescent="0.3">
      <c r="A924" s="3" t="str">
        <f>B924&amp;"--"&amp;COUNTIF($B$5:B924,B924)</f>
        <v>--887</v>
      </c>
      <c r="B924" s="3" t="str">
        <f t="shared" si="43"/>
        <v/>
      </c>
      <c r="C924" s="78">
        <v>920</v>
      </c>
      <c r="D924" s="102"/>
      <c r="E924" s="103"/>
      <c r="F924" s="102"/>
      <c r="G924" s="104"/>
      <c r="H924" s="105" t="str">
        <f t="shared" ca="1" si="42"/>
        <v/>
      </c>
      <c r="I924" s="102"/>
      <c r="J924" s="102"/>
      <c r="K924" s="102"/>
      <c r="L924" s="102"/>
      <c r="M924" s="102"/>
      <c r="N924" s="102"/>
      <c r="O924" s="102"/>
      <c r="P924" s="102"/>
      <c r="Q924" s="102"/>
      <c r="R924" s="102"/>
      <c r="S924" s="102"/>
      <c r="T924" s="106"/>
      <c r="U924" s="3" t="str">
        <f t="shared" si="44"/>
        <v>0/1</v>
      </c>
    </row>
    <row r="925" spans="1:21" ht="30" customHeight="1" x14ac:dyDescent="0.3">
      <c r="A925" s="3" t="str">
        <f>B925&amp;"--"&amp;COUNTIF($B$5:B925,B925)</f>
        <v>--888</v>
      </c>
      <c r="B925" s="3" t="str">
        <f t="shared" si="43"/>
        <v/>
      </c>
      <c r="C925" s="78">
        <v>921</v>
      </c>
      <c r="D925" s="102"/>
      <c r="E925" s="103"/>
      <c r="F925" s="102"/>
      <c r="G925" s="104"/>
      <c r="H925" s="105" t="str">
        <f t="shared" ca="1" si="42"/>
        <v/>
      </c>
      <c r="I925" s="102"/>
      <c r="J925" s="102"/>
      <c r="K925" s="102"/>
      <c r="L925" s="102"/>
      <c r="M925" s="102"/>
      <c r="N925" s="102"/>
      <c r="O925" s="102"/>
      <c r="P925" s="102"/>
      <c r="Q925" s="102"/>
      <c r="R925" s="102"/>
      <c r="S925" s="102"/>
      <c r="T925" s="106"/>
      <c r="U925" s="3" t="str">
        <f t="shared" si="44"/>
        <v>0/1</v>
      </c>
    </row>
    <row r="926" spans="1:21" ht="30" customHeight="1" x14ac:dyDescent="0.3">
      <c r="A926" s="3" t="str">
        <f>B926&amp;"--"&amp;COUNTIF($B$5:B926,B926)</f>
        <v>--889</v>
      </c>
      <c r="B926" s="3" t="str">
        <f t="shared" si="43"/>
        <v/>
      </c>
      <c r="C926" s="78">
        <v>922</v>
      </c>
      <c r="D926" s="102"/>
      <c r="E926" s="103"/>
      <c r="F926" s="102"/>
      <c r="G926" s="104"/>
      <c r="H926" s="105" t="str">
        <f t="shared" ca="1" si="42"/>
        <v/>
      </c>
      <c r="I926" s="102"/>
      <c r="J926" s="102"/>
      <c r="K926" s="102"/>
      <c r="L926" s="102"/>
      <c r="M926" s="102"/>
      <c r="N926" s="102"/>
      <c r="O926" s="102"/>
      <c r="P926" s="102"/>
      <c r="Q926" s="102"/>
      <c r="R926" s="102"/>
      <c r="S926" s="102"/>
      <c r="T926" s="106"/>
      <c r="U926" s="3" t="str">
        <f t="shared" si="44"/>
        <v>0/1</v>
      </c>
    </row>
    <row r="927" spans="1:21" ht="30" customHeight="1" x14ac:dyDescent="0.3">
      <c r="A927" s="3" t="str">
        <f>B927&amp;"--"&amp;COUNTIF($B$5:B927,B927)</f>
        <v>--890</v>
      </c>
      <c r="B927" s="3" t="str">
        <f t="shared" si="43"/>
        <v/>
      </c>
      <c r="C927" s="78">
        <v>923</v>
      </c>
      <c r="D927" s="102"/>
      <c r="E927" s="103"/>
      <c r="F927" s="102"/>
      <c r="G927" s="104"/>
      <c r="H927" s="105" t="str">
        <f t="shared" ca="1" si="42"/>
        <v/>
      </c>
      <c r="I927" s="102"/>
      <c r="J927" s="102"/>
      <c r="K927" s="102"/>
      <c r="L927" s="102"/>
      <c r="M927" s="102"/>
      <c r="N927" s="102"/>
      <c r="O927" s="102"/>
      <c r="P927" s="102"/>
      <c r="Q927" s="102"/>
      <c r="R927" s="102"/>
      <c r="S927" s="102"/>
      <c r="T927" s="106"/>
      <c r="U927" s="3" t="str">
        <f t="shared" si="44"/>
        <v>0/1</v>
      </c>
    </row>
    <row r="928" spans="1:21" ht="30" customHeight="1" x14ac:dyDescent="0.3">
      <c r="A928" s="3" t="str">
        <f>B928&amp;"--"&amp;COUNTIF($B$5:B928,B928)</f>
        <v>--891</v>
      </c>
      <c r="B928" s="3" t="str">
        <f t="shared" si="43"/>
        <v/>
      </c>
      <c r="C928" s="78">
        <v>924</v>
      </c>
      <c r="D928" s="102"/>
      <c r="E928" s="103"/>
      <c r="F928" s="102"/>
      <c r="G928" s="104"/>
      <c r="H928" s="105" t="str">
        <f t="shared" ref="H928:H991" ca="1" si="45">IF(G928,DATEDIF(G928,TODAY(),"Y"),"")</f>
        <v/>
      </c>
      <c r="I928" s="102"/>
      <c r="J928" s="102"/>
      <c r="K928" s="102"/>
      <c r="L928" s="102"/>
      <c r="M928" s="102"/>
      <c r="N928" s="102"/>
      <c r="O928" s="102"/>
      <c r="P928" s="102"/>
      <c r="Q928" s="102"/>
      <c r="R928" s="102"/>
      <c r="S928" s="102"/>
      <c r="T928" s="106"/>
      <c r="U928" s="3" t="str">
        <f t="shared" si="44"/>
        <v>0/1</v>
      </c>
    </row>
    <row r="929" spans="1:21" ht="30" customHeight="1" x14ac:dyDescent="0.3">
      <c r="A929" s="3" t="str">
        <f>B929&amp;"--"&amp;COUNTIF($B$5:B929,B929)</f>
        <v>--892</v>
      </c>
      <c r="B929" s="3" t="str">
        <f t="shared" si="43"/>
        <v/>
      </c>
      <c r="C929" s="78">
        <v>925</v>
      </c>
      <c r="D929" s="102"/>
      <c r="E929" s="103"/>
      <c r="F929" s="102"/>
      <c r="G929" s="104"/>
      <c r="H929" s="105" t="str">
        <f t="shared" ca="1" si="45"/>
        <v/>
      </c>
      <c r="I929" s="102"/>
      <c r="J929" s="102"/>
      <c r="K929" s="102"/>
      <c r="L929" s="102"/>
      <c r="M929" s="102"/>
      <c r="N929" s="102"/>
      <c r="O929" s="102"/>
      <c r="P929" s="102"/>
      <c r="Q929" s="102"/>
      <c r="R929" s="102"/>
      <c r="S929" s="102"/>
      <c r="T929" s="106"/>
      <c r="U929" s="3" t="str">
        <f t="shared" si="44"/>
        <v>0/1</v>
      </c>
    </row>
    <row r="930" spans="1:21" ht="30" customHeight="1" x14ac:dyDescent="0.3">
      <c r="A930" s="3" t="str">
        <f>B930&amp;"--"&amp;COUNTIF($B$5:B930,B930)</f>
        <v>--893</v>
      </c>
      <c r="B930" s="3" t="str">
        <f t="shared" si="43"/>
        <v/>
      </c>
      <c r="C930" s="78">
        <v>926</v>
      </c>
      <c r="D930" s="102"/>
      <c r="E930" s="103"/>
      <c r="F930" s="102"/>
      <c r="G930" s="104"/>
      <c r="H930" s="105" t="str">
        <f t="shared" ca="1" si="45"/>
        <v/>
      </c>
      <c r="I930" s="102"/>
      <c r="J930" s="102"/>
      <c r="K930" s="102"/>
      <c r="L930" s="102"/>
      <c r="M930" s="102"/>
      <c r="N930" s="102"/>
      <c r="O930" s="102"/>
      <c r="P930" s="102"/>
      <c r="Q930" s="102"/>
      <c r="R930" s="102"/>
      <c r="S930" s="102"/>
      <c r="T930" s="106"/>
      <c r="U930" s="3" t="str">
        <f t="shared" si="44"/>
        <v>0/1</v>
      </c>
    </row>
    <row r="931" spans="1:21" ht="30" customHeight="1" x14ac:dyDescent="0.3">
      <c r="A931" s="3" t="str">
        <f>B931&amp;"--"&amp;COUNTIF($B$5:B931,B931)</f>
        <v>--894</v>
      </c>
      <c r="B931" s="3" t="str">
        <f t="shared" si="43"/>
        <v/>
      </c>
      <c r="C931" s="78">
        <v>927</v>
      </c>
      <c r="D931" s="102"/>
      <c r="E931" s="103"/>
      <c r="F931" s="102"/>
      <c r="G931" s="104"/>
      <c r="H931" s="105" t="str">
        <f t="shared" ca="1" si="45"/>
        <v/>
      </c>
      <c r="I931" s="102"/>
      <c r="J931" s="102"/>
      <c r="K931" s="102"/>
      <c r="L931" s="102"/>
      <c r="M931" s="102"/>
      <c r="N931" s="102"/>
      <c r="O931" s="102"/>
      <c r="P931" s="102"/>
      <c r="Q931" s="102"/>
      <c r="R931" s="102"/>
      <c r="S931" s="102"/>
      <c r="T931" s="106"/>
      <c r="U931" s="3" t="str">
        <f t="shared" si="44"/>
        <v>0/1</v>
      </c>
    </row>
    <row r="932" spans="1:21" ht="30" customHeight="1" x14ac:dyDescent="0.3">
      <c r="A932" s="3" t="str">
        <f>B932&amp;"--"&amp;COUNTIF($B$5:B932,B932)</f>
        <v>--895</v>
      </c>
      <c r="B932" s="3" t="str">
        <f t="shared" si="43"/>
        <v/>
      </c>
      <c r="C932" s="78">
        <v>928</v>
      </c>
      <c r="D932" s="102"/>
      <c r="E932" s="103"/>
      <c r="F932" s="102"/>
      <c r="G932" s="104"/>
      <c r="H932" s="105" t="str">
        <f t="shared" ca="1" si="45"/>
        <v/>
      </c>
      <c r="I932" s="102"/>
      <c r="J932" s="102"/>
      <c r="K932" s="102"/>
      <c r="L932" s="102"/>
      <c r="M932" s="102"/>
      <c r="N932" s="102"/>
      <c r="O932" s="102"/>
      <c r="P932" s="102"/>
      <c r="Q932" s="102"/>
      <c r="R932" s="102"/>
      <c r="S932" s="102"/>
      <c r="T932" s="106"/>
      <c r="U932" s="3" t="str">
        <f t="shared" si="44"/>
        <v>0/1</v>
      </c>
    </row>
    <row r="933" spans="1:21" ht="30" customHeight="1" x14ac:dyDescent="0.3">
      <c r="A933" s="3" t="str">
        <f>B933&amp;"--"&amp;COUNTIF($B$5:B933,B933)</f>
        <v>--896</v>
      </c>
      <c r="B933" s="3" t="str">
        <f t="shared" si="43"/>
        <v/>
      </c>
      <c r="C933" s="78">
        <v>929</v>
      </c>
      <c r="D933" s="102"/>
      <c r="E933" s="103"/>
      <c r="F933" s="102"/>
      <c r="G933" s="104"/>
      <c r="H933" s="105" t="str">
        <f t="shared" ca="1" si="45"/>
        <v/>
      </c>
      <c r="I933" s="102"/>
      <c r="J933" s="102"/>
      <c r="K933" s="102"/>
      <c r="L933" s="102"/>
      <c r="M933" s="102"/>
      <c r="N933" s="102"/>
      <c r="O933" s="102"/>
      <c r="P933" s="102"/>
      <c r="Q933" s="102"/>
      <c r="R933" s="102"/>
      <c r="S933" s="102"/>
      <c r="T933" s="106"/>
      <c r="U933" s="3" t="str">
        <f t="shared" si="44"/>
        <v>0/1</v>
      </c>
    </row>
    <row r="934" spans="1:21" ht="30" customHeight="1" x14ac:dyDescent="0.3">
      <c r="A934" s="3" t="str">
        <f>B934&amp;"--"&amp;COUNTIF($B$5:B934,B934)</f>
        <v>--897</v>
      </c>
      <c r="B934" s="3" t="str">
        <f t="shared" si="43"/>
        <v/>
      </c>
      <c r="C934" s="78">
        <v>930</v>
      </c>
      <c r="D934" s="102"/>
      <c r="E934" s="103"/>
      <c r="F934" s="102"/>
      <c r="G934" s="104"/>
      <c r="H934" s="105" t="str">
        <f t="shared" ca="1" si="45"/>
        <v/>
      </c>
      <c r="I934" s="102"/>
      <c r="J934" s="102"/>
      <c r="K934" s="102"/>
      <c r="L934" s="102"/>
      <c r="M934" s="102"/>
      <c r="N934" s="102"/>
      <c r="O934" s="102"/>
      <c r="P934" s="102"/>
      <c r="Q934" s="102"/>
      <c r="R934" s="102"/>
      <c r="S934" s="102"/>
      <c r="T934" s="106"/>
      <c r="U934" s="3" t="str">
        <f t="shared" si="44"/>
        <v>0/1</v>
      </c>
    </row>
    <row r="935" spans="1:21" ht="30" customHeight="1" x14ac:dyDescent="0.3">
      <c r="A935" s="3" t="str">
        <f>B935&amp;"--"&amp;COUNTIF($B$5:B935,B935)</f>
        <v>--898</v>
      </c>
      <c r="B935" s="3" t="str">
        <f t="shared" si="43"/>
        <v/>
      </c>
      <c r="C935" s="78">
        <v>931</v>
      </c>
      <c r="D935" s="102"/>
      <c r="E935" s="103"/>
      <c r="F935" s="102"/>
      <c r="G935" s="104"/>
      <c r="H935" s="105" t="str">
        <f t="shared" ca="1" si="45"/>
        <v/>
      </c>
      <c r="I935" s="102"/>
      <c r="J935" s="102"/>
      <c r="K935" s="102"/>
      <c r="L935" s="102"/>
      <c r="M935" s="102"/>
      <c r="N935" s="102"/>
      <c r="O935" s="102"/>
      <c r="P935" s="102"/>
      <c r="Q935" s="102"/>
      <c r="R935" s="102"/>
      <c r="S935" s="102"/>
      <c r="T935" s="106"/>
      <c r="U935" s="3" t="str">
        <f t="shared" si="44"/>
        <v>0/1</v>
      </c>
    </row>
    <row r="936" spans="1:21" ht="30" customHeight="1" x14ac:dyDescent="0.3">
      <c r="A936" s="3" t="str">
        <f>B936&amp;"--"&amp;COUNTIF($B$5:B936,B936)</f>
        <v>--899</v>
      </c>
      <c r="B936" s="3" t="str">
        <f t="shared" si="43"/>
        <v/>
      </c>
      <c r="C936" s="78">
        <v>932</v>
      </c>
      <c r="D936" s="102"/>
      <c r="E936" s="103"/>
      <c r="F936" s="102"/>
      <c r="G936" s="104"/>
      <c r="H936" s="105" t="str">
        <f t="shared" ca="1" si="45"/>
        <v/>
      </c>
      <c r="I936" s="102"/>
      <c r="J936" s="102"/>
      <c r="K936" s="102"/>
      <c r="L936" s="102"/>
      <c r="M936" s="102"/>
      <c r="N936" s="102"/>
      <c r="O936" s="102"/>
      <c r="P936" s="102"/>
      <c r="Q936" s="102"/>
      <c r="R936" s="102"/>
      <c r="S936" s="102"/>
      <c r="T936" s="106"/>
      <c r="U936" s="3" t="str">
        <f t="shared" si="44"/>
        <v>0/1</v>
      </c>
    </row>
    <row r="937" spans="1:21" ht="30" customHeight="1" x14ac:dyDescent="0.3">
      <c r="A937" s="3" t="str">
        <f>B937&amp;"--"&amp;COUNTIF($B$5:B937,B937)</f>
        <v>--900</v>
      </c>
      <c r="B937" s="3" t="str">
        <f t="shared" si="43"/>
        <v/>
      </c>
      <c r="C937" s="78">
        <v>933</v>
      </c>
      <c r="D937" s="102"/>
      <c r="E937" s="103"/>
      <c r="F937" s="102"/>
      <c r="G937" s="104"/>
      <c r="H937" s="105" t="str">
        <f t="shared" ca="1" si="45"/>
        <v/>
      </c>
      <c r="I937" s="102"/>
      <c r="J937" s="102"/>
      <c r="K937" s="102"/>
      <c r="L937" s="102"/>
      <c r="M937" s="102"/>
      <c r="N937" s="102"/>
      <c r="O937" s="102"/>
      <c r="P937" s="102"/>
      <c r="Q937" s="102"/>
      <c r="R937" s="102"/>
      <c r="S937" s="102"/>
      <c r="T937" s="106"/>
      <c r="U937" s="3" t="str">
        <f t="shared" si="44"/>
        <v>0/1</v>
      </c>
    </row>
    <row r="938" spans="1:21" ht="30" customHeight="1" x14ac:dyDescent="0.3">
      <c r="A938" s="3" t="str">
        <f>B938&amp;"--"&amp;COUNTIF($B$5:B938,B938)</f>
        <v>--901</v>
      </c>
      <c r="B938" s="3" t="str">
        <f t="shared" si="43"/>
        <v/>
      </c>
      <c r="C938" s="78">
        <v>934</v>
      </c>
      <c r="D938" s="102"/>
      <c r="E938" s="103"/>
      <c r="F938" s="102"/>
      <c r="G938" s="104"/>
      <c r="H938" s="105" t="str">
        <f t="shared" ca="1" si="45"/>
        <v/>
      </c>
      <c r="I938" s="102"/>
      <c r="J938" s="102"/>
      <c r="K938" s="102"/>
      <c r="L938" s="102"/>
      <c r="M938" s="102"/>
      <c r="N938" s="102"/>
      <c r="O938" s="102"/>
      <c r="P938" s="102"/>
      <c r="Q938" s="102"/>
      <c r="R938" s="102"/>
      <c r="S938" s="102"/>
      <c r="T938" s="106"/>
      <c r="U938" s="3" t="str">
        <f t="shared" si="44"/>
        <v>0/1</v>
      </c>
    </row>
    <row r="939" spans="1:21" ht="30" customHeight="1" x14ac:dyDescent="0.3">
      <c r="A939" s="3" t="str">
        <f>B939&amp;"--"&amp;COUNTIF($B$5:B939,B939)</f>
        <v>--902</v>
      </c>
      <c r="B939" s="3" t="str">
        <f t="shared" si="43"/>
        <v/>
      </c>
      <c r="C939" s="78">
        <v>935</v>
      </c>
      <c r="D939" s="102"/>
      <c r="E939" s="103"/>
      <c r="F939" s="102"/>
      <c r="G939" s="104"/>
      <c r="H939" s="105" t="str">
        <f t="shared" ca="1" si="45"/>
        <v/>
      </c>
      <c r="I939" s="102"/>
      <c r="J939" s="102"/>
      <c r="K939" s="102"/>
      <c r="L939" s="102"/>
      <c r="M939" s="102"/>
      <c r="N939" s="102"/>
      <c r="O939" s="102"/>
      <c r="P939" s="102"/>
      <c r="Q939" s="102"/>
      <c r="R939" s="102"/>
      <c r="S939" s="102"/>
      <c r="T939" s="106"/>
      <c r="U939" s="3" t="str">
        <f t="shared" si="44"/>
        <v>0/1</v>
      </c>
    </row>
    <row r="940" spans="1:21" ht="30" customHeight="1" x14ac:dyDescent="0.3">
      <c r="A940" s="3" t="str">
        <f>B940&amp;"--"&amp;COUNTIF($B$5:B940,B940)</f>
        <v>--903</v>
      </c>
      <c r="B940" s="3" t="str">
        <f t="shared" si="43"/>
        <v/>
      </c>
      <c r="C940" s="78">
        <v>936</v>
      </c>
      <c r="D940" s="102"/>
      <c r="E940" s="103"/>
      <c r="F940" s="102"/>
      <c r="G940" s="104"/>
      <c r="H940" s="105" t="str">
        <f t="shared" ca="1" si="45"/>
        <v/>
      </c>
      <c r="I940" s="102"/>
      <c r="J940" s="102"/>
      <c r="K940" s="102"/>
      <c r="L940" s="102"/>
      <c r="M940" s="102"/>
      <c r="N940" s="102"/>
      <c r="O940" s="102"/>
      <c r="P940" s="102"/>
      <c r="Q940" s="102"/>
      <c r="R940" s="102"/>
      <c r="S940" s="102"/>
      <c r="T940" s="106"/>
      <c r="U940" s="3" t="str">
        <f t="shared" si="44"/>
        <v>0/1</v>
      </c>
    </row>
    <row r="941" spans="1:21" ht="30" customHeight="1" x14ac:dyDescent="0.3">
      <c r="A941" s="3" t="str">
        <f>B941&amp;"--"&amp;COUNTIF($B$5:B941,B941)</f>
        <v>--904</v>
      </c>
      <c r="B941" s="3" t="str">
        <f t="shared" si="43"/>
        <v/>
      </c>
      <c r="C941" s="78">
        <v>937</v>
      </c>
      <c r="D941" s="102"/>
      <c r="E941" s="103"/>
      <c r="F941" s="102"/>
      <c r="G941" s="104"/>
      <c r="H941" s="105" t="str">
        <f t="shared" ca="1" si="45"/>
        <v/>
      </c>
      <c r="I941" s="102"/>
      <c r="J941" s="102"/>
      <c r="K941" s="102"/>
      <c r="L941" s="102"/>
      <c r="M941" s="102"/>
      <c r="N941" s="102"/>
      <c r="O941" s="102"/>
      <c r="P941" s="102"/>
      <c r="Q941" s="102"/>
      <c r="R941" s="102"/>
      <c r="S941" s="102"/>
      <c r="T941" s="106"/>
      <c r="U941" s="3" t="str">
        <f t="shared" si="44"/>
        <v>0/1</v>
      </c>
    </row>
    <row r="942" spans="1:21" ht="30" customHeight="1" x14ac:dyDescent="0.3">
      <c r="A942" s="3" t="str">
        <f>B942&amp;"--"&amp;COUNTIF($B$5:B942,B942)</f>
        <v>--905</v>
      </c>
      <c r="B942" s="3" t="str">
        <f t="shared" si="43"/>
        <v/>
      </c>
      <c r="C942" s="78">
        <v>938</v>
      </c>
      <c r="D942" s="102"/>
      <c r="E942" s="103"/>
      <c r="F942" s="102"/>
      <c r="G942" s="104"/>
      <c r="H942" s="105" t="str">
        <f t="shared" ca="1" si="45"/>
        <v/>
      </c>
      <c r="I942" s="102"/>
      <c r="J942" s="102"/>
      <c r="K942" s="102"/>
      <c r="L942" s="102"/>
      <c r="M942" s="102"/>
      <c r="N942" s="102"/>
      <c r="O942" s="102"/>
      <c r="P942" s="102"/>
      <c r="Q942" s="102"/>
      <c r="R942" s="102"/>
      <c r="S942" s="102"/>
      <c r="T942" s="106"/>
      <c r="U942" s="3" t="str">
        <f t="shared" si="44"/>
        <v>0/1</v>
      </c>
    </row>
    <row r="943" spans="1:21" ht="30" customHeight="1" x14ac:dyDescent="0.3">
      <c r="A943" s="3" t="str">
        <f>B943&amp;"--"&amp;COUNTIF($B$5:B943,B943)</f>
        <v>--906</v>
      </c>
      <c r="B943" s="3" t="str">
        <f t="shared" si="43"/>
        <v/>
      </c>
      <c r="C943" s="78">
        <v>939</v>
      </c>
      <c r="D943" s="102"/>
      <c r="E943" s="103"/>
      <c r="F943" s="102"/>
      <c r="G943" s="104"/>
      <c r="H943" s="105" t="str">
        <f t="shared" ca="1" si="45"/>
        <v/>
      </c>
      <c r="I943" s="102"/>
      <c r="J943" s="102"/>
      <c r="K943" s="102"/>
      <c r="L943" s="102"/>
      <c r="M943" s="102"/>
      <c r="N943" s="102"/>
      <c r="O943" s="102"/>
      <c r="P943" s="102"/>
      <c r="Q943" s="102"/>
      <c r="R943" s="102"/>
      <c r="S943" s="102"/>
      <c r="T943" s="106"/>
      <c r="U943" s="3" t="str">
        <f t="shared" si="44"/>
        <v>0/1</v>
      </c>
    </row>
    <row r="944" spans="1:21" ht="30" customHeight="1" x14ac:dyDescent="0.3">
      <c r="A944" s="3" t="str">
        <f>B944&amp;"--"&amp;COUNTIF($B$5:B944,B944)</f>
        <v>--907</v>
      </c>
      <c r="B944" s="3" t="str">
        <f t="shared" si="43"/>
        <v/>
      </c>
      <c r="C944" s="78">
        <v>940</v>
      </c>
      <c r="D944" s="102"/>
      <c r="E944" s="103"/>
      <c r="F944" s="102"/>
      <c r="G944" s="104"/>
      <c r="H944" s="105" t="str">
        <f t="shared" ca="1" si="45"/>
        <v/>
      </c>
      <c r="I944" s="102"/>
      <c r="J944" s="102"/>
      <c r="K944" s="102"/>
      <c r="L944" s="102"/>
      <c r="M944" s="102"/>
      <c r="N944" s="102"/>
      <c r="O944" s="102"/>
      <c r="P944" s="102"/>
      <c r="Q944" s="102"/>
      <c r="R944" s="102"/>
      <c r="S944" s="102"/>
      <c r="T944" s="106"/>
      <c r="U944" s="3" t="str">
        <f t="shared" si="44"/>
        <v>0/1</v>
      </c>
    </row>
    <row r="945" spans="1:21" ht="30" customHeight="1" x14ac:dyDescent="0.3">
      <c r="A945" s="3" t="str">
        <f>B945&amp;"--"&amp;COUNTIF($B$5:B945,B945)</f>
        <v>--908</v>
      </c>
      <c r="B945" s="3" t="str">
        <f t="shared" si="43"/>
        <v/>
      </c>
      <c r="C945" s="78">
        <v>941</v>
      </c>
      <c r="D945" s="102"/>
      <c r="E945" s="103"/>
      <c r="F945" s="102"/>
      <c r="G945" s="104"/>
      <c r="H945" s="105" t="str">
        <f t="shared" ca="1" si="45"/>
        <v/>
      </c>
      <c r="I945" s="102"/>
      <c r="J945" s="102"/>
      <c r="K945" s="102"/>
      <c r="L945" s="102"/>
      <c r="M945" s="102"/>
      <c r="N945" s="102"/>
      <c r="O945" s="102"/>
      <c r="P945" s="102"/>
      <c r="Q945" s="102"/>
      <c r="R945" s="102"/>
      <c r="S945" s="102"/>
      <c r="T945" s="106"/>
      <c r="U945" s="3" t="str">
        <f t="shared" si="44"/>
        <v>0/1</v>
      </c>
    </row>
    <row r="946" spans="1:21" ht="30" customHeight="1" x14ac:dyDescent="0.3">
      <c r="A946" s="3" t="str">
        <f>B946&amp;"--"&amp;COUNTIF($B$5:B946,B946)</f>
        <v>--909</v>
      </c>
      <c r="B946" s="3" t="str">
        <f t="shared" si="43"/>
        <v/>
      </c>
      <c r="C946" s="78">
        <v>942</v>
      </c>
      <c r="D946" s="102"/>
      <c r="E946" s="103"/>
      <c r="F946" s="102"/>
      <c r="G946" s="104"/>
      <c r="H946" s="105" t="str">
        <f t="shared" ca="1" si="45"/>
        <v/>
      </c>
      <c r="I946" s="102"/>
      <c r="J946" s="102"/>
      <c r="K946" s="102"/>
      <c r="L946" s="102"/>
      <c r="M946" s="102"/>
      <c r="N946" s="102"/>
      <c r="O946" s="102"/>
      <c r="P946" s="102"/>
      <c r="Q946" s="102"/>
      <c r="R946" s="102"/>
      <c r="S946" s="102"/>
      <c r="T946" s="106"/>
      <c r="U946" s="3" t="str">
        <f t="shared" si="44"/>
        <v>0/1</v>
      </c>
    </row>
    <row r="947" spans="1:21" ht="30" customHeight="1" x14ac:dyDescent="0.3">
      <c r="A947" s="3" t="str">
        <f>B947&amp;"--"&amp;COUNTIF($B$5:B947,B947)</f>
        <v>--910</v>
      </c>
      <c r="B947" s="3" t="str">
        <f t="shared" si="43"/>
        <v/>
      </c>
      <c r="C947" s="78">
        <v>943</v>
      </c>
      <c r="D947" s="102"/>
      <c r="E947" s="103"/>
      <c r="F947" s="102"/>
      <c r="G947" s="104"/>
      <c r="H947" s="105" t="str">
        <f t="shared" ca="1" si="45"/>
        <v/>
      </c>
      <c r="I947" s="102"/>
      <c r="J947" s="102"/>
      <c r="K947" s="102"/>
      <c r="L947" s="102"/>
      <c r="M947" s="102"/>
      <c r="N947" s="102"/>
      <c r="O947" s="102"/>
      <c r="P947" s="102"/>
      <c r="Q947" s="102"/>
      <c r="R947" s="102"/>
      <c r="S947" s="102"/>
      <c r="T947" s="106"/>
      <c r="U947" s="3" t="str">
        <f t="shared" si="44"/>
        <v>0/1</v>
      </c>
    </row>
    <row r="948" spans="1:21" ht="30" customHeight="1" x14ac:dyDescent="0.3">
      <c r="A948" s="3" t="str">
        <f>B948&amp;"--"&amp;COUNTIF($B$5:B948,B948)</f>
        <v>--911</v>
      </c>
      <c r="B948" s="3" t="str">
        <f t="shared" si="43"/>
        <v/>
      </c>
      <c r="C948" s="78">
        <v>944</v>
      </c>
      <c r="D948" s="102"/>
      <c r="E948" s="103"/>
      <c r="F948" s="102"/>
      <c r="G948" s="104"/>
      <c r="H948" s="105" t="str">
        <f t="shared" ca="1" si="45"/>
        <v/>
      </c>
      <c r="I948" s="102"/>
      <c r="J948" s="102"/>
      <c r="K948" s="102"/>
      <c r="L948" s="102"/>
      <c r="M948" s="102"/>
      <c r="N948" s="102"/>
      <c r="O948" s="102"/>
      <c r="P948" s="102"/>
      <c r="Q948" s="102"/>
      <c r="R948" s="102"/>
      <c r="S948" s="102"/>
      <c r="T948" s="106"/>
      <c r="U948" s="3" t="str">
        <f t="shared" si="44"/>
        <v>0/1</v>
      </c>
    </row>
    <row r="949" spans="1:21" ht="30" customHeight="1" x14ac:dyDescent="0.3">
      <c r="A949" s="3" t="str">
        <f>B949&amp;"--"&amp;COUNTIF($B$5:B949,B949)</f>
        <v>--912</v>
      </c>
      <c r="B949" s="3" t="str">
        <f t="shared" si="43"/>
        <v/>
      </c>
      <c r="C949" s="78">
        <v>945</v>
      </c>
      <c r="D949" s="102"/>
      <c r="E949" s="103"/>
      <c r="F949" s="102"/>
      <c r="G949" s="104"/>
      <c r="H949" s="105" t="str">
        <f t="shared" ca="1" si="45"/>
        <v/>
      </c>
      <c r="I949" s="102"/>
      <c r="J949" s="102"/>
      <c r="K949" s="102"/>
      <c r="L949" s="102"/>
      <c r="M949" s="102"/>
      <c r="N949" s="102"/>
      <c r="O949" s="102"/>
      <c r="P949" s="102"/>
      <c r="Q949" s="102"/>
      <c r="R949" s="102"/>
      <c r="S949" s="102"/>
      <c r="T949" s="106"/>
      <c r="U949" s="3" t="str">
        <f t="shared" si="44"/>
        <v>0/1</v>
      </c>
    </row>
    <row r="950" spans="1:21" ht="30" customHeight="1" x14ac:dyDescent="0.3">
      <c r="A950" s="3" t="str">
        <f>B950&amp;"--"&amp;COUNTIF($B$5:B950,B950)</f>
        <v>--913</v>
      </c>
      <c r="B950" s="3" t="str">
        <f t="shared" si="43"/>
        <v/>
      </c>
      <c r="C950" s="78">
        <v>946</v>
      </c>
      <c r="D950" s="102"/>
      <c r="E950" s="103"/>
      <c r="F950" s="102"/>
      <c r="G950" s="104"/>
      <c r="H950" s="105" t="str">
        <f t="shared" ca="1" si="45"/>
        <v/>
      </c>
      <c r="I950" s="102"/>
      <c r="J950" s="102"/>
      <c r="K950" s="102"/>
      <c r="L950" s="102"/>
      <c r="M950" s="102"/>
      <c r="N950" s="102"/>
      <c r="O950" s="102"/>
      <c r="P950" s="102"/>
      <c r="Q950" s="102"/>
      <c r="R950" s="102"/>
      <c r="S950" s="102"/>
      <c r="T950" s="106"/>
      <c r="U950" s="3" t="str">
        <f t="shared" si="44"/>
        <v>0/1</v>
      </c>
    </row>
    <row r="951" spans="1:21" ht="30" customHeight="1" x14ac:dyDescent="0.3">
      <c r="A951" s="3" t="str">
        <f>B951&amp;"--"&amp;COUNTIF($B$5:B951,B951)</f>
        <v>--914</v>
      </c>
      <c r="B951" s="3" t="str">
        <f t="shared" si="43"/>
        <v/>
      </c>
      <c r="C951" s="78">
        <v>947</v>
      </c>
      <c r="D951" s="102"/>
      <c r="E951" s="103"/>
      <c r="F951" s="102"/>
      <c r="G951" s="104"/>
      <c r="H951" s="105" t="str">
        <f t="shared" ca="1" si="45"/>
        <v/>
      </c>
      <c r="I951" s="102"/>
      <c r="J951" s="102"/>
      <c r="K951" s="102"/>
      <c r="L951" s="102"/>
      <c r="M951" s="102"/>
      <c r="N951" s="102"/>
      <c r="O951" s="102"/>
      <c r="P951" s="102"/>
      <c r="Q951" s="102"/>
      <c r="R951" s="102"/>
      <c r="S951" s="102"/>
      <c r="T951" s="106"/>
      <c r="U951" s="3" t="str">
        <f t="shared" si="44"/>
        <v>0/1</v>
      </c>
    </row>
    <row r="952" spans="1:21" ht="30" customHeight="1" x14ac:dyDescent="0.3">
      <c r="A952" s="3" t="str">
        <f>B952&amp;"--"&amp;COUNTIF($B$5:B952,B952)</f>
        <v>--915</v>
      </c>
      <c r="B952" s="3" t="str">
        <f t="shared" si="43"/>
        <v/>
      </c>
      <c r="C952" s="78">
        <v>948</v>
      </c>
      <c r="D952" s="102"/>
      <c r="E952" s="103"/>
      <c r="F952" s="102"/>
      <c r="G952" s="104"/>
      <c r="H952" s="105" t="str">
        <f t="shared" ca="1" si="45"/>
        <v/>
      </c>
      <c r="I952" s="102"/>
      <c r="J952" s="102"/>
      <c r="K952" s="102"/>
      <c r="L952" s="102"/>
      <c r="M952" s="102"/>
      <c r="N952" s="102"/>
      <c r="O952" s="102"/>
      <c r="P952" s="102"/>
      <c r="Q952" s="102"/>
      <c r="R952" s="102"/>
      <c r="S952" s="102"/>
      <c r="T952" s="106"/>
      <c r="U952" s="3" t="str">
        <f t="shared" si="44"/>
        <v>0/1</v>
      </c>
    </row>
    <row r="953" spans="1:21" ht="30" customHeight="1" x14ac:dyDescent="0.3">
      <c r="A953" s="3" t="str">
        <f>B953&amp;"--"&amp;COUNTIF($B$5:B953,B953)</f>
        <v>--916</v>
      </c>
      <c r="B953" s="3" t="str">
        <f t="shared" si="43"/>
        <v/>
      </c>
      <c r="C953" s="78">
        <v>949</v>
      </c>
      <c r="D953" s="102"/>
      <c r="E953" s="103"/>
      <c r="F953" s="102"/>
      <c r="G953" s="104"/>
      <c r="H953" s="105" t="str">
        <f t="shared" ca="1" si="45"/>
        <v/>
      </c>
      <c r="I953" s="102"/>
      <c r="J953" s="102"/>
      <c r="K953" s="102"/>
      <c r="L953" s="102"/>
      <c r="M953" s="102"/>
      <c r="N953" s="102"/>
      <c r="O953" s="102"/>
      <c r="P953" s="102"/>
      <c r="Q953" s="102"/>
      <c r="R953" s="102"/>
      <c r="S953" s="102"/>
      <c r="T953" s="106"/>
      <c r="U953" s="3" t="str">
        <f t="shared" si="44"/>
        <v>0/1</v>
      </c>
    </row>
    <row r="954" spans="1:21" ht="30" customHeight="1" x14ac:dyDescent="0.3">
      <c r="A954" s="3" t="str">
        <f>B954&amp;"--"&amp;COUNTIF($B$5:B954,B954)</f>
        <v>--917</v>
      </c>
      <c r="B954" s="3" t="str">
        <f t="shared" si="43"/>
        <v/>
      </c>
      <c r="C954" s="78">
        <v>950</v>
      </c>
      <c r="D954" s="102"/>
      <c r="E954" s="103"/>
      <c r="F954" s="102"/>
      <c r="G954" s="104"/>
      <c r="H954" s="105" t="str">
        <f t="shared" ca="1" si="45"/>
        <v/>
      </c>
      <c r="I954" s="102"/>
      <c r="J954" s="102"/>
      <c r="K954" s="102"/>
      <c r="L954" s="102"/>
      <c r="M954" s="102"/>
      <c r="N954" s="102"/>
      <c r="O954" s="102"/>
      <c r="P954" s="102"/>
      <c r="Q954" s="102"/>
      <c r="R954" s="102"/>
      <c r="S954" s="102"/>
      <c r="T954" s="106"/>
      <c r="U954" s="3" t="str">
        <f t="shared" si="44"/>
        <v>0/1</v>
      </c>
    </row>
    <row r="955" spans="1:21" ht="30" customHeight="1" x14ac:dyDescent="0.3">
      <c r="A955" s="3" t="str">
        <f>B955&amp;"--"&amp;COUNTIF($B$5:B955,B955)</f>
        <v>--918</v>
      </c>
      <c r="B955" s="3" t="str">
        <f t="shared" si="43"/>
        <v/>
      </c>
      <c r="C955" s="78">
        <v>951</v>
      </c>
      <c r="D955" s="102"/>
      <c r="E955" s="103"/>
      <c r="F955" s="102"/>
      <c r="G955" s="104"/>
      <c r="H955" s="105" t="str">
        <f t="shared" ca="1" si="45"/>
        <v/>
      </c>
      <c r="I955" s="102"/>
      <c r="J955" s="102"/>
      <c r="K955" s="102"/>
      <c r="L955" s="102"/>
      <c r="M955" s="102"/>
      <c r="N955" s="102"/>
      <c r="O955" s="102"/>
      <c r="P955" s="102"/>
      <c r="Q955" s="102"/>
      <c r="R955" s="102"/>
      <c r="S955" s="102"/>
      <c r="T955" s="106"/>
      <c r="U955" s="3" t="str">
        <f t="shared" si="44"/>
        <v>0/1</v>
      </c>
    </row>
    <row r="956" spans="1:21" ht="30" customHeight="1" x14ac:dyDescent="0.3">
      <c r="A956" s="3" t="str">
        <f>B956&amp;"--"&amp;COUNTIF($B$5:B956,B956)</f>
        <v>--919</v>
      </c>
      <c r="B956" s="3" t="str">
        <f t="shared" si="43"/>
        <v/>
      </c>
      <c r="C956" s="78">
        <v>952</v>
      </c>
      <c r="D956" s="102"/>
      <c r="E956" s="103"/>
      <c r="F956" s="102"/>
      <c r="G956" s="104"/>
      <c r="H956" s="105" t="str">
        <f t="shared" ca="1" si="45"/>
        <v/>
      </c>
      <c r="I956" s="102"/>
      <c r="J956" s="102"/>
      <c r="K956" s="102"/>
      <c r="L956" s="102"/>
      <c r="M956" s="102"/>
      <c r="N956" s="102"/>
      <c r="O956" s="102"/>
      <c r="P956" s="102"/>
      <c r="Q956" s="102"/>
      <c r="R956" s="102"/>
      <c r="S956" s="102"/>
      <c r="T956" s="106"/>
      <c r="U956" s="3" t="str">
        <f t="shared" si="44"/>
        <v>0/1</v>
      </c>
    </row>
    <row r="957" spans="1:21" ht="30" customHeight="1" x14ac:dyDescent="0.3">
      <c r="A957" s="3" t="str">
        <f>B957&amp;"--"&amp;COUNTIF($B$5:B957,B957)</f>
        <v>--920</v>
      </c>
      <c r="B957" s="3" t="str">
        <f t="shared" si="43"/>
        <v/>
      </c>
      <c r="C957" s="78">
        <v>953</v>
      </c>
      <c r="D957" s="102"/>
      <c r="E957" s="103"/>
      <c r="F957" s="102"/>
      <c r="G957" s="104"/>
      <c r="H957" s="105" t="str">
        <f t="shared" ca="1" si="45"/>
        <v/>
      </c>
      <c r="I957" s="102"/>
      <c r="J957" s="102"/>
      <c r="K957" s="102"/>
      <c r="L957" s="102"/>
      <c r="M957" s="102"/>
      <c r="N957" s="102"/>
      <c r="O957" s="102"/>
      <c r="P957" s="102"/>
      <c r="Q957" s="102"/>
      <c r="R957" s="102"/>
      <c r="S957" s="102"/>
      <c r="T957" s="106"/>
      <c r="U957" s="3" t="str">
        <f t="shared" si="44"/>
        <v>0/1</v>
      </c>
    </row>
    <row r="958" spans="1:21" ht="30" customHeight="1" x14ac:dyDescent="0.3">
      <c r="A958" s="3" t="str">
        <f>B958&amp;"--"&amp;COUNTIF($B$5:B958,B958)</f>
        <v>--921</v>
      </c>
      <c r="B958" s="3" t="str">
        <f t="shared" si="43"/>
        <v/>
      </c>
      <c r="C958" s="78">
        <v>954</v>
      </c>
      <c r="D958" s="102"/>
      <c r="E958" s="103"/>
      <c r="F958" s="102"/>
      <c r="G958" s="104"/>
      <c r="H958" s="105" t="str">
        <f t="shared" ca="1" si="45"/>
        <v/>
      </c>
      <c r="I958" s="102"/>
      <c r="J958" s="102"/>
      <c r="K958" s="102"/>
      <c r="L958" s="102"/>
      <c r="M958" s="102"/>
      <c r="N958" s="102"/>
      <c r="O958" s="102"/>
      <c r="P958" s="102"/>
      <c r="Q958" s="102"/>
      <c r="R958" s="102"/>
      <c r="S958" s="102"/>
      <c r="T958" s="106"/>
      <c r="U958" s="3" t="str">
        <f t="shared" si="44"/>
        <v>0/1</v>
      </c>
    </row>
    <row r="959" spans="1:21" ht="30" customHeight="1" x14ac:dyDescent="0.3">
      <c r="A959" s="3" t="str">
        <f>B959&amp;"--"&amp;COUNTIF($B$5:B959,B959)</f>
        <v>--922</v>
      </c>
      <c r="B959" s="3" t="str">
        <f t="shared" si="43"/>
        <v/>
      </c>
      <c r="C959" s="78">
        <v>955</v>
      </c>
      <c r="D959" s="102"/>
      <c r="E959" s="103"/>
      <c r="F959" s="102"/>
      <c r="G959" s="104"/>
      <c r="H959" s="105" t="str">
        <f t="shared" ca="1" si="45"/>
        <v/>
      </c>
      <c r="I959" s="102"/>
      <c r="J959" s="102"/>
      <c r="K959" s="102"/>
      <c r="L959" s="102"/>
      <c r="M959" s="102"/>
      <c r="N959" s="102"/>
      <c r="O959" s="102"/>
      <c r="P959" s="102"/>
      <c r="Q959" s="102"/>
      <c r="R959" s="102"/>
      <c r="S959" s="102"/>
      <c r="T959" s="106"/>
      <c r="U959" s="3" t="str">
        <f t="shared" si="44"/>
        <v>0/1</v>
      </c>
    </row>
    <row r="960" spans="1:21" ht="30" customHeight="1" x14ac:dyDescent="0.3">
      <c r="A960" s="3" t="str">
        <f>B960&amp;"--"&amp;COUNTIF($B$5:B960,B960)</f>
        <v>--923</v>
      </c>
      <c r="B960" s="3" t="str">
        <f t="shared" si="43"/>
        <v/>
      </c>
      <c r="C960" s="78">
        <v>956</v>
      </c>
      <c r="D960" s="102"/>
      <c r="E960" s="103"/>
      <c r="F960" s="102"/>
      <c r="G960" s="104"/>
      <c r="H960" s="105" t="str">
        <f t="shared" ca="1" si="45"/>
        <v/>
      </c>
      <c r="I960" s="102"/>
      <c r="J960" s="102"/>
      <c r="K960" s="102"/>
      <c r="L960" s="102"/>
      <c r="M960" s="102"/>
      <c r="N960" s="102"/>
      <c r="O960" s="102"/>
      <c r="P960" s="102"/>
      <c r="Q960" s="102"/>
      <c r="R960" s="102"/>
      <c r="S960" s="102"/>
      <c r="T960" s="106"/>
      <c r="U960" s="3" t="str">
        <f t="shared" si="44"/>
        <v>0/1</v>
      </c>
    </row>
    <row r="961" spans="1:21" ht="30" customHeight="1" x14ac:dyDescent="0.3">
      <c r="A961" s="3" t="str">
        <f>B961&amp;"--"&amp;COUNTIF($B$5:B961,B961)</f>
        <v>--924</v>
      </c>
      <c r="B961" s="3" t="str">
        <f t="shared" si="43"/>
        <v/>
      </c>
      <c r="C961" s="78">
        <v>957</v>
      </c>
      <c r="D961" s="102"/>
      <c r="E961" s="103"/>
      <c r="F961" s="102"/>
      <c r="G961" s="104"/>
      <c r="H961" s="105" t="str">
        <f t="shared" ca="1" si="45"/>
        <v/>
      </c>
      <c r="I961" s="102"/>
      <c r="J961" s="102"/>
      <c r="K961" s="102"/>
      <c r="L961" s="102"/>
      <c r="M961" s="102"/>
      <c r="N961" s="102"/>
      <c r="O961" s="102"/>
      <c r="P961" s="102"/>
      <c r="Q961" s="102"/>
      <c r="R961" s="102"/>
      <c r="S961" s="102"/>
      <c r="T961" s="106"/>
      <c r="U961" s="3" t="str">
        <f t="shared" si="44"/>
        <v>0/1</v>
      </c>
    </row>
    <row r="962" spans="1:21" ht="30" customHeight="1" x14ac:dyDescent="0.3">
      <c r="A962" s="3" t="str">
        <f>B962&amp;"--"&amp;COUNTIF($B$5:B962,B962)</f>
        <v>--925</v>
      </c>
      <c r="B962" s="3" t="str">
        <f t="shared" si="43"/>
        <v/>
      </c>
      <c r="C962" s="78">
        <v>958</v>
      </c>
      <c r="D962" s="102"/>
      <c r="E962" s="103"/>
      <c r="F962" s="102"/>
      <c r="G962" s="104"/>
      <c r="H962" s="105" t="str">
        <f t="shared" ca="1" si="45"/>
        <v/>
      </c>
      <c r="I962" s="102"/>
      <c r="J962" s="102"/>
      <c r="K962" s="102"/>
      <c r="L962" s="102"/>
      <c r="M962" s="102"/>
      <c r="N962" s="102"/>
      <c r="O962" s="102"/>
      <c r="P962" s="102"/>
      <c r="Q962" s="102"/>
      <c r="R962" s="102"/>
      <c r="S962" s="102"/>
      <c r="T962" s="106"/>
      <c r="U962" s="3" t="str">
        <f t="shared" si="44"/>
        <v>0/1</v>
      </c>
    </row>
    <row r="963" spans="1:21" ht="30" customHeight="1" x14ac:dyDescent="0.3">
      <c r="A963" s="3" t="str">
        <f>B963&amp;"--"&amp;COUNTIF($B$5:B963,B963)</f>
        <v>--926</v>
      </c>
      <c r="B963" s="3" t="str">
        <f t="shared" si="43"/>
        <v/>
      </c>
      <c r="C963" s="78">
        <v>959</v>
      </c>
      <c r="D963" s="102"/>
      <c r="E963" s="103"/>
      <c r="F963" s="102"/>
      <c r="G963" s="104"/>
      <c r="H963" s="105" t="str">
        <f t="shared" ca="1" si="45"/>
        <v/>
      </c>
      <c r="I963" s="102"/>
      <c r="J963" s="102"/>
      <c r="K963" s="102"/>
      <c r="L963" s="102"/>
      <c r="M963" s="102"/>
      <c r="N963" s="102"/>
      <c r="O963" s="102"/>
      <c r="P963" s="102"/>
      <c r="Q963" s="102"/>
      <c r="R963" s="102"/>
      <c r="S963" s="102"/>
      <c r="T963" s="106"/>
      <c r="U963" s="3" t="str">
        <f t="shared" si="44"/>
        <v>0/1</v>
      </c>
    </row>
    <row r="964" spans="1:21" ht="30" customHeight="1" x14ac:dyDescent="0.3">
      <c r="A964" s="3" t="str">
        <f>B964&amp;"--"&amp;COUNTIF($B$5:B964,B964)</f>
        <v>--927</v>
      </c>
      <c r="B964" s="3" t="str">
        <f t="shared" si="43"/>
        <v/>
      </c>
      <c r="C964" s="78">
        <v>960</v>
      </c>
      <c r="D964" s="102"/>
      <c r="E964" s="103"/>
      <c r="F964" s="102"/>
      <c r="G964" s="104"/>
      <c r="H964" s="105" t="str">
        <f t="shared" ca="1" si="45"/>
        <v/>
      </c>
      <c r="I964" s="102"/>
      <c r="J964" s="102"/>
      <c r="K964" s="102"/>
      <c r="L964" s="102"/>
      <c r="M964" s="102"/>
      <c r="N964" s="102"/>
      <c r="O964" s="102"/>
      <c r="P964" s="102"/>
      <c r="Q964" s="102"/>
      <c r="R964" s="102"/>
      <c r="S964" s="102"/>
      <c r="T964" s="106"/>
      <c r="U964" s="3" t="str">
        <f t="shared" si="44"/>
        <v>0/1</v>
      </c>
    </row>
    <row r="965" spans="1:21" ht="30" customHeight="1" x14ac:dyDescent="0.3">
      <c r="A965" s="3" t="str">
        <f>B965&amp;"--"&amp;COUNTIF($B$5:B965,B965)</f>
        <v>--928</v>
      </c>
      <c r="B965" s="3" t="str">
        <f t="shared" ref="B965:B1028" si="46">IF(G965&lt;&gt;"",MONTH(G965),"")</f>
        <v/>
      </c>
      <c r="C965" s="78">
        <v>961</v>
      </c>
      <c r="D965" s="102"/>
      <c r="E965" s="103"/>
      <c r="F965" s="102"/>
      <c r="G965" s="104"/>
      <c r="H965" s="105" t="str">
        <f t="shared" ca="1" si="45"/>
        <v/>
      </c>
      <c r="I965" s="102"/>
      <c r="J965" s="102"/>
      <c r="K965" s="102"/>
      <c r="L965" s="102"/>
      <c r="M965" s="102"/>
      <c r="N965" s="102"/>
      <c r="O965" s="102"/>
      <c r="P965" s="102"/>
      <c r="Q965" s="102"/>
      <c r="R965" s="102"/>
      <c r="S965" s="102"/>
      <c r="T965" s="106"/>
      <c r="U965" s="3" t="str">
        <f t="shared" ref="U965:U1028" si="47">DAY(G965)&amp;"/"&amp;MONTH(G965)</f>
        <v>0/1</v>
      </c>
    </row>
    <row r="966" spans="1:21" ht="30" customHeight="1" x14ac:dyDescent="0.3">
      <c r="A966" s="3" t="str">
        <f>B966&amp;"--"&amp;COUNTIF($B$5:B966,B966)</f>
        <v>--929</v>
      </c>
      <c r="B966" s="3" t="str">
        <f t="shared" si="46"/>
        <v/>
      </c>
      <c r="C966" s="78">
        <v>962</v>
      </c>
      <c r="D966" s="102"/>
      <c r="E966" s="103"/>
      <c r="F966" s="102"/>
      <c r="G966" s="104"/>
      <c r="H966" s="105" t="str">
        <f t="shared" ca="1" si="45"/>
        <v/>
      </c>
      <c r="I966" s="102"/>
      <c r="J966" s="102"/>
      <c r="K966" s="102"/>
      <c r="L966" s="102"/>
      <c r="M966" s="102"/>
      <c r="N966" s="102"/>
      <c r="O966" s="102"/>
      <c r="P966" s="102"/>
      <c r="Q966" s="102"/>
      <c r="R966" s="102"/>
      <c r="S966" s="102"/>
      <c r="T966" s="106"/>
      <c r="U966" s="3" t="str">
        <f t="shared" si="47"/>
        <v>0/1</v>
      </c>
    </row>
    <row r="967" spans="1:21" ht="30" customHeight="1" x14ac:dyDescent="0.3">
      <c r="A967" s="3" t="str">
        <f>B967&amp;"--"&amp;COUNTIF($B$5:B967,B967)</f>
        <v>--930</v>
      </c>
      <c r="B967" s="3" t="str">
        <f t="shared" si="46"/>
        <v/>
      </c>
      <c r="C967" s="78">
        <v>963</v>
      </c>
      <c r="D967" s="102"/>
      <c r="E967" s="103"/>
      <c r="F967" s="102"/>
      <c r="G967" s="104"/>
      <c r="H967" s="105" t="str">
        <f t="shared" ca="1" si="45"/>
        <v/>
      </c>
      <c r="I967" s="102"/>
      <c r="J967" s="102"/>
      <c r="K967" s="102"/>
      <c r="L967" s="102"/>
      <c r="M967" s="102"/>
      <c r="N967" s="102"/>
      <c r="O967" s="102"/>
      <c r="P967" s="102"/>
      <c r="Q967" s="102"/>
      <c r="R967" s="102"/>
      <c r="S967" s="102"/>
      <c r="T967" s="106"/>
      <c r="U967" s="3" t="str">
        <f t="shared" si="47"/>
        <v>0/1</v>
      </c>
    </row>
    <row r="968" spans="1:21" ht="30" customHeight="1" x14ac:dyDescent="0.3">
      <c r="A968" s="3" t="str">
        <f>B968&amp;"--"&amp;COUNTIF($B$5:B968,B968)</f>
        <v>--931</v>
      </c>
      <c r="B968" s="3" t="str">
        <f t="shared" si="46"/>
        <v/>
      </c>
      <c r="C968" s="78">
        <v>964</v>
      </c>
      <c r="D968" s="102"/>
      <c r="E968" s="103"/>
      <c r="F968" s="102"/>
      <c r="G968" s="104"/>
      <c r="H968" s="105" t="str">
        <f t="shared" ca="1" si="45"/>
        <v/>
      </c>
      <c r="I968" s="102"/>
      <c r="J968" s="102"/>
      <c r="K968" s="102"/>
      <c r="L968" s="102"/>
      <c r="M968" s="102"/>
      <c r="N968" s="102"/>
      <c r="O968" s="102"/>
      <c r="P968" s="102"/>
      <c r="Q968" s="102"/>
      <c r="R968" s="102"/>
      <c r="S968" s="102"/>
      <c r="T968" s="106"/>
      <c r="U968" s="3" t="str">
        <f t="shared" si="47"/>
        <v>0/1</v>
      </c>
    </row>
    <row r="969" spans="1:21" ht="30" customHeight="1" x14ac:dyDescent="0.3">
      <c r="A969" s="3" t="str">
        <f>B969&amp;"--"&amp;COUNTIF($B$5:B969,B969)</f>
        <v>--932</v>
      </c>
      <c r="B969" s="3" t="str">
        <f t="shared" si="46"/>
        <v/>
      </c>
      <c r="C969" s="78">
        <v>965</v>
      </c>
      <c r="D969" s="102"/>
      <c r="E969" s="103"/>
      <c r="F969" s="102"/>
      <c r="G969" s="104"/>
      <c r="H969" s="105" t="str">
        <f t="shared" ca="1" si="45"/>
        <v/>
      </c>
      <c r="I969" s="102"/>
      <c r="J969" s="102"/>
      <c r="K969" s="102"/>
      <c r="L969" s="102"/>
      <c r="M969" s="102"/>
      <c r="N969" s="102"/>
      <c r="O969" s="102"/>
      <c r="P969" s="102"/>
      <c r="Q969" s="102"/>
      <c r="R969" s="102"/>
      <c r="S969" s="102"/>
      <c r="T969" s="106"/>
      <c r="U969" s="3" t="str">
        <f t="shared" si="47"/>
        <v>0/1</v>
      </c>
    </row>
    <row r="970" spans="1:21" ht="30" customHeight="1" x14ac:dyDescent="0.3">
      <c r="A970" s="3" t="str">
        <f>B970&amp;"--"&amp;COUNTIF($B$5:B970,B970)</f>
        <v>--933</v>
      </c>
      <c r="B970" s="3" t="str">
        <f t="shared" si="46"/>
        <v/>
      </c>
      <c r="C970" s="78">
        <v>966</v>
      </c>
      <c r="D970" s="102"/>
      <c r="E970" s="103"/>
      <c r="F970" s="102"/>
      <c r="G970" s="104"/>
      <c r="H970" s="105" t="str">
        <f t="shared" ca="1" si="45"/>
        <v/>
      </c>
      <c r="I970" s="102"/>
      <c r="J970" s="102"/>
      <c r="K970" s="102"/>
      <c r="L970" s="102"/>
      <c r="M970" s="102"/>
      <c r="N970" s="102"/>
      <c r="O970" s="102"/>
      <c r="P970" s="102"/>
      <c r="Q970" s="102"/>
      <c r="R970" s="102"/>
      <c r="S970" s="102"/>
      <c r="T970" s="106"/>
      <c r="U970" s="3" t="str">
        <f t="shared" si="47"/>
        <v>0/1</v>
      </c>
    </row>
    <row r="971" spans="1:21" ht="30" customHeight="1" x14ac:dyDescent="0.3">
      <c r="A971" s="3" t="str">
        <f>B971&amp;"--"&amp;COUNTIF($B$5:B971,B971)</f>
        <v>--934</v>
      </c>
      <c r="B971" s="3" t="str">
        <f t="shared" si="46"/>
        <v/>
      </c>
      <c r="C971" s="78">
        <v>967</v>
      </c>
      <c r="D971" s="102"/>
      <c r="E971" s="103"/>
      <c r="F971" s="102"/>
      <c r="G971" s="104"/>
      <c r="H971" s="105" t="str">
        <f t="shared" ca="1" si="45"/>
        <v/>
      </c>
      <c r="I971" s="102"/>
      <c r="J971" s="102"/>
      <c r="K971" s="102"/>
      <c r="L971" s="102"/>
      <c r="M971" s="102"/>
      <c r="N971" s="102"/>
      <c r="O971" s="102"/>
      <c r="P971" s="102"/>
      <c r="Q971" s="102"/>
      <c r="R971" s="102"/>
      <c r="S971" s="102"/>
      <c r="T971" s="106"/>
      <c r="U971" s="3" t="str">
        <f t="shared" si="47"/>
        <v>0/1</v>
      </c>
    </row>
    <row r="972" spans="1:21" ht="30" customHeight="1" x14ac:dyDescent="0.3">
      <c r="A972" s="3" t="str">
        <f>B972&amp;"--"&amp;COUNTIF($B$5:B972,B972)</f>
        <v>--935</v>
      </c>
      <c r="B972" s="3" t="str">
        <f t="shared" si="46"/>
        <v/>
      </c>
      <c r="C972" s="78">
        <v>968</v>
      </c>
      <c r="D972" s="102"/>
      <c r="E972" s="103"/>
      <c r="F972" s="102"/>
      <c r="G972" s="104"/>
      <c r="H972" s="105" t="str">
        <f t="shared" ca="1" si="45"/>
        <v/>
      </c>
      <c r="I972" s="102"/>
      <c r="J972" s="102"/>
      <c r="K972" s="102"/>
      <c r="L972" s="102"/>
      <c r="M972" s="102"/>
      <c r="N972" s="102"/>
      <c r="O972" s="102"/>
      <c r="P972" s="102"/>
      <c r="Q972" s="102"/>
      <c r="R972" s="102"/>
      <c r="S972" s="102"/>
      <c r="T972" s="106"/>
      <c r="U972" s="3" t="str">
        <f t="shared" si="47"/>
        <v>0/1</v>
      </c>
    </row>
    <row r="973" spans="1:21" ht="30" customHeight="1" x14ac:dyDescent="0.3">
      <c r="A973" s="3" t="str">
        <f>B973&amp;"--"&amp;COUNTIF($B$5:B973,B973)</f>
        <v>--936</v>
      </c>
      <c r="B973" s="3" t="str">
        <f t="shared" si="46"/>
        <v/>
      </c>
      <c r="C973" s="78">
        <v>969</v>
      </c>
      <c r="D973" s="102"/>
      <c r="E973" s="103"/>
      <c r="F973" s="102"/>
      <c r="G973" s="104"/>
      <c r="H973" s="105" t="str">
        <f t="shared" ca="1" si="45"/>
        <v/>
      </c>
      <c r="I973" s="102"/>
      <c r="J973" s="102"/>
      <c r="K973" s="102"/>
      <c r="L973" s="102"/>
      <c r="M973" s="102"/>
      <c r="N973" s="102"/>
      <c r="O973" s="102"/>
      <c r="P973" s="102"/>
      <c r="Q973" s="102"/>
      <c r="R973" s="102"/>
      <c r="S973" s="102"/>
      <c r="T973" s="106"/>
      <c r="U973" s="3" t="str">
        <f t="shared" si="47"/>
        <v>0/1</v>
      </c>
    </row>
    <row r="974" spans="1:21" ht="30" customHeight="1" x14ac:dyDescent="0.3">
      <c r="A974" s="3" t="str">
        <f>B974&amp;"--"&amp;COUNTIF($B$5:B974,B974)</f>
        <v>--937</v>
      </c>
      <c r="B974" s="3" t="str">
        <f t="shared" si="46"/>
        <v/>
      </c>
      <c r="C974" s="78">
        <v>970</v>
      </c>
      <c r="D974" s="102"/>
      <c r="E974" s="103"/>
      <c r="F974" s="102"/>
      <c r="G974" s="104"/>
      <c r="H974" s="105" t="str">
        <f t="shared" ca="1" si="45"/>
        <v/>
      </c>
      <c r="I974" s="102"/>
      <c r="J974" s="102"/>
      <c r="K974" s="102"/>
      <c r="L974" s="102"/>
      <c r="M974" s="102"/>
      <c r="N974" s="102"/>
      <c r="O974" s="102"/>
      <c r="P974" s="102"/>
      <c r="Q974" s="102"/>
      <c r="R974" s="102"/>
      <c r="S974" s="102"/>
      <c r="T974" s="106"/>
      <c r="U974" s="3" t="str">
        <f t="shared" si="47"/>
        <v>0/1</v>
      </c>
    </row>
    <row r="975" spans="1:21" ht="30" customHeight="1" x14ac:dyDescent="0.3">
      <c r="A975" s="3" t="str">
        <f>B975&amp;"--"&amp;COUNTIF($B$5:B975,B975)</f>
        <v>--938</v>
      </c>
      <c r="B975" s="3" t="str">
        <f t="shared" si="46"/>
        <v/>
      </c>
      <c r="C975" s="78">
        <v>971</v>
      </c>
      <c r="D975" s="102"/>
      <c r="E975" s="103"/>
      <c r="F975" s="102"/>
      <c r="G975" s="104"/>
      <c r="H975" s="105" t="str">
        <f t="shared" ca="1" si="45"/>
        <v/>
      </c>
      <c r="I975" s="102"/>
      <c r="J975" s="102"/>
      <c r="K975" s="102"/>
      <c r="L975" s="102"/>
      <c r="M975" s="102"/>
      <c r="N975" s="102"/>
      <c r="O975" s="102"/>
      <c r="P975" s="102"/>
      <c r="Q975" s="102"/>
      <c r="R975" s="102"/>
      <c r="S975" s="102"/>
      <c r="T975" s="106"/>
      <c r="U975" s="3" t="str">
        <f t="shared" si="47"/>
        <v>0/1</v>
      </c>
    </row>
    <row r="976" spans="1:21" ht="30" customHeight="1" x14ac:dyDescent="0.3">
      <c r="A976" s="3" t="str">
        <f>B976&amp;"--"&amp;COUNTIF($B$5:B976,B976)</f>
        <v>--939</v>
      </c>
      <c r="B976" s="3" t="str">
        <f t="shared" si="46"/>
        <v/>
      </c>
      <c r="C976" s="78">
        <v>972</v>
      </c>
      <c r="D976" s="102"/>
      <c r="E976" s="103"/>
      <c r="F976" s="102"/>
      <c r="G976" s="104"/>
      <c r="H976" s="105" t="str">
        <f t="shared" ca="1" si="45"/>
        <v/>
      </c>
      <c r="I976" s="102"/>
      <c r="J976" s="102"/>
      <c r="K976" s="102"/>
      <c r="L976" s="102"/>
      <c r="M976" s="102"/>
      <c r="N976" s="102"/>
      <c r="O976" s="102"/>
      <c r="P976" s="102"/>
      <c r="Q976" s="102"/>
      <c r="R976" s="102"/>
      <c r="S976" s="102"/>
      <c r="T976" s="106"/>
      <c r="U976" s="3" t="str">
        <f t="shared" si="47"/>
        <v>0/1</v>
      </c>
    </row>
    <row r="977" spans="1:21" ht="30" customHeight="1" x14ac:dyDescent="0.3">
      <c r="A977" s="3" t="str">
        <f>B977&amp;"--"&amp;COUNTIF($B$5:B977,B977)</f>
        <v>--940</v>
      </c>
      <c r="B977" s="3" t="str">
        <f t="shared" si="46"/>
        <v/>
      </c>
      <c r="C977" s="78">
        <v>973</v>
      </c>
      <c r="D977" s="102"/>
      <c r="E977" s="103"/>
      <c r="F977" s="102"/>
      <c r="G977" s="104"/>
      <c r="H977" s="105" t="str">
        <f t="shared" ca="1" si="45"/>
        <v/>
      </c>
      <c r="I977" s="102"/>
      <c r="J977" s="102"/>
      <c r="K977" s="102"/>
      <c r="L977" s="102"/>
      <c r="M977" s="102"/>
      <c r="N977" s="102"/>
      <c r="O977" s="102"/>
      <c r="P977" s="102"/>
      <c r="Q977" s="102"/>
      <c r="R977" s="102"/>
      <c r="S977" s="102"/>
      <c r="T977" s="106"/>
      <c r="U977" s="3" t="str">
        <f t="shared" si="47"/>
        <v>0/1</v>
      </c>
    </row>
    <row r="978" spans="1:21" ht="30" customHeight="1" x14ac:dyDescent="0.3">
      <c r="A978" s="3" t="str">
        <f>B978&amp;"--"&amp;COUNTIF($B$5:B978,B978)</f>
        <v>--941</v>
      </c>
      <c r="B978" s="3" t="str">
        <f t="shared" si="46"/>
        <v/>
      </c>
      <c r="C978" s="78">
        <v>974</v>
      </c>
      <c r="D978" s="102"/>
      <c r="E978" s="103"/>
      <c r="F978" s="102"/>
      <c r="G978" s="104"/>
      <c r="H978" s="105" t="str">
        <f t="shared" ca="1" si="45"/>
        <v/>
      </c>
      <c r="I978" s="102"/>
      <c r="J978" s="102"/>
      <c r="K978" s="102"/>
      <c r="L978" s="102"/>
      <c r="M978" s="102"/>
      <c r="N978" s="102"/>
      <c r="O978" s="102"/>
      <c r="P978" s="102"/>
      <c r="Q978" s="102"/>
      <c r="R978" s="102"/>
      <c r="S978" s="102"/>
      <c r="T978" s="106"/>
      <c r="U978" s="3" t="str">
        <f t="shared" si="47"/>
        <v>0/1</v>
      </c>
    </row>
    <row r="979" spans="1:21" ht="30" customHeight="1" x14ac:dyDescent="0.3">
      <c r="A979" s="3" t="str">
        <f>B979&amp;"--"&amp;COUNTIF($B$5:B979,B979)</f>
        <v>--942</v>
      </c>
      <c r="B979" s="3" t="str">
        <f t="shared" si="46"/>
        <v/>
      </c>
      <c r="C979" s="78">
        <v>975</v>
      </c>
      <c r="D979" s="102"/>
      <c r="E979" s="103"/>
      <c r="F979" s="102"/>
      <c r="G979" s="104"/>
      <c r="H979" s="105" t="str">
        <f t="shared" ca="1" si="45"/>
        <v/>
      </c>
      <c r="I979" s="102"/>
      <c r="J979" s="102"/>
      <c r="K979" s="102"/>
      <c r="L979" s="102"/>
      <c r="M979" s="102"/>
      <c r="N979" s="102"/>
      <c r="O979" s="102"/>
      <c r="P979" s="102"/>
      <c r="Q979" s="102"/>
      <c r="R979" s="102"/>
      <c r="S979" s="102"/>
      <c r="T979" s="106"/>
      <c r="U979" s="3" t="str">
        <f t="shared" si="47"/>
        <v>0/1</v>
      </c>
    </row>
    <row r="980" spans="1:21" ht="30" customHeight="1" x14ac:dyDescent="0.3">
      <c r="A980" s="3" t="str">
        <f>B980&amp;"--"&amp;COUNTIF($B$5:B980,B980)</f>
        <v>--943</v>
      </c>
      <c r="B980" s="3" t="str">
        <f t="shared" si="46"/>
        <v/>
      </c>
      <c r="C980" s="78">
        <v>976</v>
      </c>
      <c r="D980" s="102"/>
      <c r="E980" s="103"/>
      <c r="F980" s="102"/>
      <c r="G980" s="104"/>
      <c r="H980" s="105" t="str">
        <f t="shared" ca="1" si="45"/>
        <v/>
      </c>
      <c r="I980" s="102"/>
      <c r="J980" s="102"/>
      <c r="K980" s="102"/>
      <c r="L980" s="102"/>
      <c r="M980" s="102"/>
      <c r="N980" s="102"/>
      <c r="O980" s="102"/>
      <c r="P980" s="102"/>
      <c r="Q980" s="102"/>
      <c r="R980" s="102"/>
      <c r="S980" s="102"/>
      <c r="T980" s="106"/>
      <c r="U980" s="3" t="str">
        <f t="shared" si="47"/>
        <v>0/1</v>
      </c>
    </row>
    <row r="981" spans="1:21" ht="30" customHeight="1" x14ac:dyDescent="0.3">
      <c r="A981" s="3" t="str">
        <f>B981&amp;"--"&amp;COUNTIF($B$5:B981,B981)</f>
        <v>--944</v>
      </c>
      <c r="B981" s="3" t="str">
        <f t="shared" si="46"/>
        <v/>
      </c>
      <c r="C981" s="78">
        <v>977</v>
      </c>
      <c r="D981" s="102"/>
      <c r="E981" s="103"/>
      <c r="F981" s="102"/>
      <c r="G981" s="104"/>
      <c r="H981" s="105" t="str">
        <f t="shared" ca="1" si="45"/>
        <v/>
      </c>
      <c r="I981" s="102"/>
      <c r="J981" s="102"/>
      <c r="K981" s="102"/>
      <c r="L981" s="102"/>
      <c r="M981" s="102"/>
      <c r="N981" s="102"/>
      <c r="O981" s="102"/>
      <c r="P981" s="102"/>
      <c r="Q981" s="102"/>
      <c r="R981" s="102"/>
      <c r="S981" s="102"/>
      <c r="T981" s="106"/>
      <c r="U981" s="3" t="str">
        <f t="shared" si="47"/>
        <v>0/1</v>
      </c>
    </row>
    <row r="982" spans="1:21" ht="30" customHeight="1" x14ac:dyDescent="0.3">
      <c r="A982" s="3" t="str">
        <f>B982&amp;"--"&amp;COUNTIF($B$5:B982,B982)</f>
        <v>--945</v>
      </c>
      <c r="B982" s="3" t="str">
        <f t="shared" si="46"/>
        <v/>
      </c>
      <c r="C982" s="78">
        <v>978</v>
      </c>
      <c r="D982" s="102"/>
      <c r="E982" s="103"/>
      <c r="F982" s="102"/>
      <c r="G982" s="104"/>
      <c r="H982" s="105" t="str">
        <f t="shared" ca="1" si="45"/>
        <v/>
      </c>
      <c r="I982" s="102"/>
      <c r="J982" s="102"/>
      <c r="K982" s="102"/>
      <c r="L982" s="102"/>
      <c r="M982" s="102"/>
      <c r="N982" s="102"/>
      <c r="O982" s="102"/>
      <c r="P982" s="102"/>
      <c r="Q982" s="102"/>
      <c r="R982" s="102"/>
      <c r="S982" s="102"/>
      <c r="T982" s="106"/>
      <c r="U982" s="3" t="str">
        <f t="shared" si="47"/>
        <v>0/1</v>
      </c>
    </row>
    <row r="983" spans="1:21" ht="30" customHeight="1" x14ac:dyDescent="0.3">
      <c r="A983" s="3" t="str">
        <f>B983&amp;"--"&amp;COUNTIF($B$5:B983,B983)</f>
        <v>--946</v>
      </c>
      <c r="B983" s="3" t="str">
        <f t="shared" si="46"/>
        <v/>
      </c>
      <c r="C983" s="78">
        <v>979</v>
      </c>
      <c r="D983" s="102"/>
      <c r="E983" s="103"/>
      <c r="F983" s="102"/>
      <c r="G983" s="104"/>
      <c r="H983" s="105" t="str">
        <f t="shared" ca="1" si="45"/>
        <v/>
      </c>
      <c r="I983" s="102"/>
      <c r="J983" s="102"/>
      <c r="K983" s="102"/>
      <c r="L983" s="102"/>
      <c r="M983" s="102"/>
      <c r="N983" s="102"/>
      <c r="O983" s="102"/>
      <c r="P983" s="102"/>
      <c r="Q983" s="102"/>
      <c r="R983" s="102"/>
      <c r="S983" s="102"/>
      <c r="T983" s="106"/>
      <c r="U983" s="3" t="str">
        <f t="shared" si="47"/>
        <v>0/1</v>
      </c>
    </row>
    <row r="984" spans="1:21" ht="30" customHeight="1" x14ac:dyDescent="0.3">
      <c r="A984" s="3" t="str">
        <f>B984&amp;"--"&amp;COUNTIF($B$5:B984,B984)</f>
        <v>--947</v>
      </c>
      <c r="B984" s="3" t="str">
        <f t="shared" si="46"/>
        <v/>
      </c>
      <c r="C984" s="78">
        <v>980</v>
      </c>
      <c r="D984" s="102"/>
      <c r="E984" s="103"/>
      <c r="F984" s="102"/>
      <c r="G984" s="104"/>
      <c r="H984" s="105" t="str">
        <f t="shared" ca="1" si="45"/>
        <v/>
      </c>
      <c r="I984" s="102"/>
      <c r="J984" s="102"/>
      <c r="K984" s="102"/>
      <c r="L984" s="102"/>
      <c r="M984" s="102"/>
      <c r="N984" s="102"/>
      <c r="O984" s="102"/>
      <c r="P984" s="102"/>
      <c r="Q984" s="102"/>
      <c r="R984" s="102"/>
      <c r="S984" s="102"/>
      <c r="T984" s="106"/>
      <c r="U984" s="3" t="str">
        <f t="shared" si="47"/>
        <v>0/1</v>
      </c>
    </row>
    <row r="985" spans="1:21" ht="30" customHeight="1" x14ac:dyDescent="0.3">
      <c r="A985" s="3" t="str">
        <f>B985&amp;"--"&amp;COUNTIF($B$5:B985,B985)</f>
        <v>--948</v>
      </c>
      <c r="B985" s="3" t="str">
        <f t="shared" si="46"/>
        <v/>
      </c>
      <c r="C985" s="78">
        <v>981</v>
      </c>
      <c r="D985" s="102"/>
      <c r="E985" s="103"/>
      <c r="F985" s="102"/>
      <c r="G985" s="104"/>
      <c r="H985" s="105" t="str">
        <f t="shared" ca="1" si="45"/>
        <v/>
      </c>
      <c r="I985" s="102"/>
      <c r="J985" s="102"/>
      <c r="K985" s="102"/>
      <c r="L985" s="102"/>
      <c r="M985" s="102"/>
      <c r="N985" s="102"/>
      <c r="O985" s="102"/>
      <c r="P985" s="102"/>
      <c r="Q985" s="102"/>
      <c r="R985" s="102"/>
      <c r="S985" s="102"/>
      <c r="T985" s="106"/>
      <c r="U985" s="3" t="str">
        <f t="shared" si="47"/>
        <v>0/1</v>
      </c>
    </row>
    <row r="986" spans="1:21" ht="30" customHeight="1" x14ac:dyDescent="0.3">
      <c r="A986" s="3" t="str">
        <f>B986&amp;"--"&amp;COUNTIF($B$5:B986,B986)</f>
        <v>--949</v>
      </c>
      <c r="B986" s="3" t="str">
        <f t="shared" si="46"/>
        <v/>
      </c>
      <c r="C986" s="78">
        <v>982</v>
      </c>
      <c r="D986" s="102"/>
      <c r="E986" s="103"/>
      <c r="F986" s="102"/>
      <c r="G986" s="104"/>
      <c r="H986" s="105" t="str">
        <f t="shared" ca="1" si="45"/>
        <v/>
      </c>
      <c r="I986" s="102"/>
      <c r="J986" s="102"/>
      <c r="K986" s="102"/>
      <c r="L986" s="102"/>
      <c r="M986" s="102"/>
      <c r="N986" s="102"/>
      <c r="O986" s="102"/>
      <c r="P986" s="102"/>
      <c r="Q986" s="102"/>
      <c r="R986" s="102"/>
      <c r="S986" s="102"/>
      <c r="T986" s="106"/>
      <c r="U986" s="3" t="str">
        <f t="shared" si="47"/>
        <v>0/1</v>
      </c>
    </row>
    <row r="987" spans="1:21" ht="30" customHeight="1" x14ac:dyDescent="0.3">
      <c r="A987" s="3" t="str">
        <f>B987&amp;"--"&amp;COUNTIF($B$5:B987,B987)</f>
        <v>--950</v>
      </c>
      <c r="B987" s="3" t="str">
        <f t="shared" si="46"/>
        <v/>
      </c>
      <c r="C987" s="78">
        <v>983</v>
      </c>
      <c r="D987" s="102"/>
      <c r="E987" s="103"/>
      <c r="F987" s="102"/>
      <c r="G987" s="104"/>
      <c r="H987" s="105" t="str">
        <f t="shared" ca="1" si="45"/>
        <v/>
      </c>
      <c r="I987" s="102"/>
      <c r="J987" s="102"/>
      <c r="K987" s="102"/>
      <c r="L987" s="102"/>
      <c r="M987" s="102"/>
      <c r="N987" s="102"/>
      <c r="O987" s="102"/>
      <c r="P987" s="102"/>
      <c r="Q987" s="102"/>
      <c r="R987" s="102"/>
      <c r="S987" s="102"/>
      <c r="T987" s="106"/>
      <c r="U987" s="3" t="str">
        <f t="shared" si="47"/>
        <v>0/1</v>
      </c>
    </row>
    <row r="988" spans="1:21" ht="30" customHeight="1" x14ac:dyDescent="0.3">
      <c r="A988" s="3" t="str">
        <f>B988&amp;"--"&amp;COUNTIF($B$5:B988,B988)</f>
        <v>--951</v>
      </c>
      <c r="B988" s="3" t="str">
        <f t="shared" si="46"/>
        <v/>
      </c>
      <c r="C988" s="78">
        <v>984</v>
      </c>
      <c r="D988" s="102"/>
      <c r="E988" s="103"/>
      <c r="F988" s="102"/>
      <c r="G988" s="104"/>
      <c r="H988" s="105" t="str">
        <f t="shared" ca="1" si="45"/>
        <v/>
      </c>
      <c r="I988" s="102"/>
      <c r="J988" s="102"/>
      <c r="K988" s="102"/>
      <c r="L988" s="102"/>
      <c r="M988" s="102"/>
      <c r="N988" s="102"/>
      <c r="O988" s="102"/>
      <c r="P988" s="102"/>
      <c r="Q988" s="102"/>
      <c r="R988" s="102"/>
      <c r="S988" s="102"/>
      <c r="T988" s="106"/>
      <c r="U988" s="3" t="str">
        <f t="shared" si="47"/>
        <v>0/1</v>
      </c>
    </row>
    <row r="989" spans="1:21" ht="30" customHeight="1" x14ac:dyDescent="0.3">
      <c r="A989" s="3" t="str">
        <f>B989&amp;"--"&amp;COUNTIF($B$5:B989,B989)</f>
        <v>--952</v>
      </c>
      <c r="B989" s="3" t="str">
        <f t="shared" si="46"/>
        <v/>
      </c>
      <c r="C989" s="78">
        <v>985</v>
      </c>
      <c r="D989" s="102"/>
      <c r="E989" s="103"/>
      <c r="F989" s="102"/>
      <c r="G989" s="104"/>
      <c r="H989" s="105" t="str">
        <f t="shared" ca="1" si="45"/>
        <v/>
      </c>
      <c r="I989" s="102"/>
      <c r="J989" s="102"/>
      <c r="K989" s="102"/>
      <c r="L989" s="102"/>
      <c r="M989" s="102"/>
      <c r="N989" s="102"/>
      <c r="O989" s="102"/>
      <c r="P989" s="102"/>
      <c r="Q989" s="102"/>
      <c r="R989" s="102"/>
      <c r="S989" s="102"/>
      <c r="T989" s="106"/>
      <c r="U989" s="3" t="str">
        <f t="shared" si="47"/>
        <v>0/1</v>
      </c>
    </row>
    <row r="990" spans="1:21" ht="30" customHeight="1" x14ac:dyDescent="0.3">
      <c r="A990" s="3" t="str">
        <f>B990&amp;"--"&amp;COUNTIF($B$5:B990,B990)</f>
        <v>--953</v>
      </c>
      <c r="B990" s="3" t="str">
        <f t="shared" si="46"/>
        <v/>
      </c>
      <c r="C990" s="78">
        <v>986</v>
      </c>
      <c r="D990" s="102"/>
      <c r="E990" s="103"/>
      <c r="F990" s="102"/>
      <c r="G990" s="104"/>
      <c r="H990" s="105" t="str">
        <f t="shared" ca="1" si="45"/>
        <v/>
      </c>
      <c r="I990" s="102"/>
      <c r="J990" s="102"/>
      <c r="K990" s="102"/>
      <c r="L990" s="102"/>
      <c r="M990" s="102"/>
      <c r="N990" s="102"/>
      <c r="O990" s="102"/>
      <c r="P990" s="102"/>
      <c r="Q990" s="102"/>
      <c r="R990" s="102"/>
      <c r="S990" s="102"/>
      <c r="T990" s="106"/>
      <c r="U990" s="3" t="str">
        <f t="shared" si="47"/>
        <v>0/1</v>
      </c>
    </row>
    <row r="991" spans="1:21" ht="30" customHeight="1" x14ac:dyDescent="0.3">
      <c r="A991" s="3" t="str">
        <f>B991&amp;"--"&amp;COUNTIF($B$5:B991,B991)</f>
        <v>--954</v>
      </c>
      <c r="B991" s="3" t="str">
        <f t="shared" si="46"/>
        <v/>
      </c>
      <c r="C991" s="78">
        <v>987</v>
      </c>
      <c r="D991" s="102"/>
      <c r="E991" s="103"/>
      <c r="F991" s="102"/>
      <c r="G991" s="104"/>
      <c r="H991" s="105" t="str">
        <f t="shared" ca="1" si="45"/>
        <v/>
      </c>
      <c r="I991" s="102"/>
      <c r="J991" s="102"/>
      <c r="K991" s="102"/>
      <c r="L991" s="102"/>
      <c r="M991" s="102"/>
      <c r="N991" s="102"/>
      <c r="O991" s="102"/>
      <c r="P991" s="102"/>
      <c r="Q991" s="102"/>
      <c r="R991" s="102"/>
      <c r="S991" s="102"/>
      <c r="T991" s="106"/>
      <c r="U991" s="3" t="str">
        <f t="shared" si="47"/>
        <v>0/1</v>
      </c>
    </row>
    <row r="992" spans="1:21" ht="30" customHeight="1" x14ac:dyDescent="0.3">
      <c r="A992" s="3" t="str">
        <f>B992&amp;"--"&amp;COUNTIF($B$5:B992,B992)</f>
        <v>--955</v>
      </c>
      <c r="B992" s="3" t="str">
        <f t="shared" si="46"/>
        <v/>
      </c>
      <c r="C992" s="78">
        <v>988</v>
      </c>
      <c r="D992" s="102"/>
      <c r="E992" s="103"/>
      <c r="F992" s="102"/>
      <c r="G992" s="104"/>
      <c r="H992" s="105" t="str">
        <f t="shared" ref="H992:H1055" ca="1" si="48">IF(G992,DATEDIF(G992,TODAY(),"Y"),"")</f>
        <v/>
      </c>
      <c r="I992" s="102"/>
      <c r="J992" s="102"/>
      <c r="K992" s="102"/>
      <c r="L992" s="102"/>
      <c r="M992" s="102"/>
      <c r="N992" s="102"/>
      <c r="O992" s="102"/>
      <c r="P992" s="102"/>
      <c r="Q992" s="102"/>
      <c r="R992" s="102"/>
      <c r="S992" s="102"/>
      <c r="T992" s="106"/>
      <c r="U992" s="3" t="str">
        <f t="shared" si="47"/>
        <v>0/1</v>
      </c>
    </row>
    <row r="993" spans="1:21" ht="30" customHeight="1" x14ac:dyDescent="0.3">
      <c r="A993" s="3" t="str">
        <f>B993&amp;"--"&amp;COUNTIF($B$5:B993,B993)</f>
        <v>--956</v>
      </c>
      <c r="B993" s="3" t="str">
        <f t="shared" si="46"/>
        <v/>
      </c>
      <c r="C993" s="78">
        <v>989</v>
      </c>
      <c r="D993" s="102"/>
      <c r="E993" s="103"/>
      <c r="F993" s="102"/>
      <c r="G993" s="104"/>
      <c r="H993" s="105" t="str">
        <f t="shared" ca="1" si="48"/>
        <v/>
      </c>
      <c r="I993" s="102"/>
      <c r="J993" s="102"/>
      <c r="K993" s="102"/>
      <c r="L993" s="102"/>
      <c r="M993" s="102"/>
      <c r="N993" s="102"/>
      <c r="O993" s="102"/>
      <c r="P993" s="102"/>
      <c r="Q993" s="102"/>
      <c r="R993" s="102"/>
      <c r="S993" s="102"/>
      <c r="T993" s="106"/>
      <c r="U993" s="3" t="str">
        <f t="shared" si="47"/>
        <v>0/1</v>
      </c>
    </row>
    <row r="994" spans="1:21" ht="30" customHeight="1" x14ac:dyDescent="0.3">
      <c r="A994" s="3" t="str">
        <f>B994&amp;"--"&amp;COUNTIF($B$5:B994,B994)</f>
        <v>--957</v>
      </c>
      <c r="B994" s="3" t="str">
        <f t="shared" si="46"/>
        <v/>
      </c>
      <c r="C994" s="78">
        <v>990</v>
      </c>
      <c r="D994" s="102"/>
      <c r="E994" s="103"/>
      <c r="F994" s="102"/>
      <c r="G994" s="104"/>
      <c r="H994" s="105" t="str">
        <f t="shared" ca="1" si="48"/>
        <v/>
      </c>
      <c r="I994" s="102"/>
      <c r="J994" s="102"/>
      <c r="K994" s="102"/>
      <c r="L994" s="102"/>
      <c r="M994" s="102"/>
      <c r="N994" s="102"/>
      <c r="O994" s="102"/>
      <c r="P994" s="102"/>
      <c r="Q994" s="102"/>
      <c r="R994" s="102"/>
      <c r="S994" s="102"/>
      <c r="T994" s="106"/>
      <c r="U994" s="3" t="str">
        <f t="shared" si="47"/>
        <v>0/1</v>
      </c>
    </row>
    <row r="995" spans="1:21" ht="30" customHeight="1" x14ac:dyDescent="0.3">
      <c r="A995" s="3" t="str">
        <f>B995&amp;"--"&amp;COUNTIF($B$5:B995,B995)</f>
        <v>--958</v>
      </c>
      <c r="B995" s="3" t="str">
        <f t="shared" si="46"/>
        <v/>
      </c>
      <c r="C995" s="78">
        <v>991</v>
      </c>
      <c r="D995" s="102"/>
      <c r="E995" s="103"/>
      <c r="F995" s="102"/>
      <c r="G995" s="104"/>
      <c r="H995" s="105" t="str">
        <f t="shared" ca="1" si="48"/>
        <v/>
      </c>
      <c r="I995" s="102"/>
      <c r="J995" s="102"/>
      <c r="K995" s="102"/>
      <c r="L995" s="102"/>
      <c r="M995" s="102"/>
      <c r="N995" s="102"/>
      <c r="O995" s="102"/>
      <c r="P995" s="102"/>
      <c r="Q995" s="102"/>
      <c r="R995" s="102"/>
      <c r="S995" s="102"/>
      <c r="T995" s="106"/>
      <c r="U995" s="3" t="str">
        <f t="shared" si="47"/>
        <v>0/1</v>
      </c>
    </row>
    <row r="996" spans="1:21" ht="30" customHeight="1" x14ac:dyDescent="0.3">
      <c r="A996" s="3" t="str">
        <f>B996&amp;"--"&amp;COUNTIF($B$5:B996,B996)</f>
        <v>--959</v>
      </c>
      <c r="B996" s="3" t="str">
        <f t="shared" si="46"/>
        <v/>
      </c>
      <c r="C996" s="78">
        <v>992</v>
      </c>
      <c r="D996" s="102"/>
      <c r="E996" s="103"/>
      <c r="F996" s="102"/>
      <c r="G996" s="104"/>
      <c r="H996" s="105" t="str">
        <f t="shared" ca="1" si="48"/>
        <v/>
      </c>
      <c r="I996" s="102"/>
      <c r="J996" s="102"/>
      <c r="K996" s="102"/>
      <c r="L996" s="102"/>
      <c r="M996" s="102"/>
      <c r="N996" s="102"/>
      <c r="O996" s="102"/>
      <c r="P996" s="102"/>
      <c r="Q996" s="102"/>
      <c r="R996" s="102"/>
      <c r="S996" s="102"/>
      <c r="T996" s="106"/>
      <c r="U996" s="3" t="str">
        <f t="shared" si="47"/>
        <v>0/1</v>
      </c>
    </row>
    <row r="997" spans="1:21" ht="30" customHeight="1" x14ac:dyDescent="0.3">
      <c r="A997" s="3" t="str">
        <f>B997&amp;"--"&amp;COUNTIF($B$5:B997,B997)</f>
        <v>--960</v>
      </c>
      <c r="B997" s="3" t="str">
        <f t="shared" si="46"/>
        <v/>
      </c>
      <c r="C997" s="78">
        <v>993</v>
      </c>
      <c r="D997" s="102"/>
      <c r="E997" s="103"/>
      <c r="F997" s="102"/>
      <c r="G997" s="104"/>
      <c r="H997" s="105" t="str">
        <f t="shared" ca="1" si="48"/>
        <v/>
      </c>
      <c r="I997" s="102"/>
      <c r="J997" s="102"/>
      <c r="K997" s="102"/>
      <c r="L997" s="102"/>
      <c r="M997" s="102"/>
      <c r="N997" s="102"/>
      <c r="O997" s="102"/>
      <c r="P997" s="102"/>
      <c r="Q997" s="102"/>
      <c r="R997" s="102"/>
      <c r="S997" s="102"/>
      <c r="T997" s="106"/>
      <c r="U997" s="3" t="str">
        <f t="shared" si="47"/>
        <v>0/1</v>
      </c>
    </row>
    <row r="998" spans="1:21" ht="30" customHeight="1" x14ac:dyDescent="0.3">
      <c r="A998" s="3" t="str">
        <f>B998&amp;"--"&amp;COUNTIF($B$5:B998,B998)</f>
        <v>--961</v>
      </c>
      <c r="B998" s="3" t="str">
        <f t="shared" si="46"/>
        <v/>
      </c>
      <c r="C998" s="78">
        <v>994</v>
      </c>
      <c r="D998" s="102"/>
      <c r="E998" s="103"/>
      <c r="F998" s="102"/>
      <c r="G998" s="104"/>
      <c r="H998" s="105" t="str">
        <f t="shared" ca="1" si="48"/>
        <v/>
      </c>
      <c r="I998" s="102"/>
      <c r="J998" s="102"/>
      <c r="K998" s="102"/>
      <c r="L998" s="102"/>
      <c r="M998" s="102"/>
      <c r="N998" s="102"/>
      <c r="O998" s="102"/>
      <c r="P998" s="102"/>
      <c r="Q998" s="102"/>
      <c r="R998" s="102"/>
      <c r="S998" s="102"/>
      <c r="T998" s="106"/>
      <c r="U998" s="3" t="str">
        <f t="shared" si="47"/>
        <v>0/1</v>
      </c>
    </row>
    <row r="999" spans="1:21" ht="30" customHeight="1" x14ac:dyDescent="0.3">
      <c r="A999" s="3" t="str">
        <f>B999&amp;"--"&amp;COUNTIF($B$5:B999,B999)</f>
        <v>--962</v>
      </c>
      <c r="B999" s="3" t="str">
        <f t="shared" si="46"/>
        <v/>
      </c>
      <c r="C999" s="78">
        <v>995</v>
      </c>
      <c r="D999" s="102"/>
      <c r="E999" s="103"/>
      <c r="F999" s="102"/>
      <c r="G999" s="104"/>
      <c r="H999" s="105" t="str">
        <f t="shared" ca="1" si="48"/>
        <v/>
      </c>
      <c r="I999" s="102"/>
      <c r="J999" s="102"/>
      <c r="K999" s="102"/>
      <c r="L999" s="102"/>
      <c r="M999" s="102"/>
      <c r="N999" s="102"/>
      <c r="O999" s="102"/>
      <c r="P999" s="102"/>
      <c r="Q999" s="102"/>
      <c r="R999" s="102"/>
      <c r="S999" s="102"/>
      <c r="T999" s="106"/>
      <c r="U999" s="3" t="str">
        <f t="shared" si="47"/>
        <v>0/1</v>
      </c>
    </row>
    <row r="1000" spans="1:21" ht="30" customHeight="1" x14ac:dyDescent="0.3">
      <c r="A1000" s="3" t="str">
        <f>B1000&amp;"--"&amp;COUNTIF($B$5:B1000,B1000)</f>
        <v>--963</v>
      </c>
      <c r="B1000" s="3" t="str">
        <f t="shared" si="46"/>
        <v/>
      </c>
      <c r="C1000" s="78">
        <v>996</v>
      </c>
      <c r="D1000" s="102"/>
      <c r="E1000" s="103"/>
      <c r="F1000" s="102"/>
      <c r="G1000" s="104"/>
      <c r="H1000" s="105" t="str">
        <f t="shared" ca="1" si="48"/>
        <v/>
      </c>
      <c r="I1000" s="102"/>
      <c r="J1000" s="102"/>
      <c r="K1000" s="102"/>
      <c r="L1000" s="102"/>
      <c r="M1000" s="102"/>
      <c r="N1000" s="102"/>
      <c r="O1000" s="102"/>
      <c r="P1000" s="102"/>
      <c r="Q1000" s="102"/>
      <c r="R1000" s="102"/>
      <c r="S1000" s="102"/>
      <c r="T1000" s="106"/>
      <c r="U1000" s="3" t="str">
        <f t="shared" si="47"/>
        <v>0/1</v>
      </c>
    </row>
    <row r="1001" spans="1:21" ht="30" customHeight="1" x14ac:dyDescent="0.3">
      <c r="A1001" s="3" t="str">
        <f>B1001&amp;"--"&amp;COUNTIF($B$5:B1001,B1001)</f>
        <v>--964</v>
      </c>
      <c r="B1001" s="3" t="str">
        <f t="shared" si="46"/>
        <v/>
      </c>
      <c r="C1001" s="78">
        <v>997</v>
      </c>
      <c r="D1001" s="102"/>
      <c r="E1001" s="103"/>
      <c r="F1001" s="102"/>
      <c r="G1001" s="104"/>
      <c r="H1001" s="105" t="str">
        <f t="shared" ca="1" si="48"/>
        <v/>
      </c>
      <c r="I1001" s="102"/>
      <c r="J1001" s="102"/>
      <c r="K1001" s="102"/>
      <c r="L1001" s="102"/>
      <c r="M1001" s="102"/>
      <c r="N1001" s="102"/>
      <c r="O1001" s="102"/>
      <c r="P1001" s="102"/>
      <c r="Q1001" s="102"/>
      <c r="R1001" s="102"/>
      <c r="S1001" s="102"/>
      <c r="T1001" s="106"/>
      <c r="U1001" s="3" t="str">
        <f t="shared" si="47"/>
        <v>0/1</v>
      </c>
    </row>
    <row r="1002" spans="1:21" ht="30" customHeight="1" x14ac:dyDescent="0.3">
      <c r="A1002" s="3" t="str">
        <f>B1002&amp;"--"&amp;COUNTIF($B$5:B1002,B1002)</f>
        <v>--965</v>
      </c>
      <c r="B1002" s="3" t="str">
        <f t="shared" si="46"/>
        <v/>
      </c>
      <c r="C1002" s="78">
        <v>998</v>
      </c>
      <c r="D1002" s="102"/>
      <c r="E1002" s="103"/>
      <c r="F1002" s="102"/>
      <c r="G1002" s="104"/>
      <c r="H1002" s="105" t="str">
        <f t="shared" ca="1" si="48"/>
        <v/>
      </c>
      <c r="I1002" s="102"/>
      <c r="J1002" s="102"/>
      <c r="K1002" s="102"/>
      <c r="L1002" s="102"/>
      <c r="M1002" s="102"/>
      <c r="N1002" s="102"/>
      <c r="O1002" s="102"/>
      <c r="P1002" s="102"/>
      <c r="Q1002" s="102"/>
      <c r="R1002" s="102"/>
      <c r="S1002" s="102"/>
      <c r="T1002" s="106"/>
      <c r="U1002" s="3" t="str">
        <f t="shared" si="47"/>
        <v>0/1</v>
      </c>
    </row>
    <row r="1003" spans="1:21" ht="30" customHeight="1" x14ac:dyDescent="0.3">
      <c r="A1003" s="3" t="str">
        <f>B1003&amp;"--"&amp;COUNTIF($B$5:B1003,B1003)</f>
        <v>--966</v>
      </c>
      <c r="B1003" s="3" t="str">
        <f t="shared" si="46"/>
        <v/>
      </c>
      <c r="C1003" s="78">
        <v>999</v>
      </c>
      <c r="D1003" s="102"/>
      <c r="E1003" s="103"/>
      <c r="F1003" s="102"/>
      <c r="G1003" s="104"/>
      <c r="H1003" s="105" t="str">
        <f t="shared" ca="1" si="48"/>
        <v/>
      </c>
      <c r="I1003" s="102"/>
      <c r="J1003" s="102"/>
      <c r="K1003" s="102"/>
      <c r="L1003" s="102"/>
      <c r="M1003" s="102"/>
      <c r="N1003" s="102"/>
      <c r="O1003" s="102"/>
      <c r="P1003" s="102"/>
      <c r="Q1003" s="102"/>
      <c r="R1003" s="102"/>
      <c r="S1003" s="102"/>
      <c r="T1003" s="106"/>
      <c r="U1003" s="3" t="str">
        <f t="shared" si="47"/>
        <v>0/1</v>
      </c>
    </row>
    <row r="1004" spans="1:21" ht="30" customHeight="1" x14ac:dyDescent="0.3">
      <c r="A1004" s="3" t="str">
        <f>B1004&amp;"--"&amp;COUNTIF($B$5:B1004,B1004)</f>
        <v>--967</v>
      </c>
      <c r="B1004" s="3" t="str">
        <f t="shared" si="46"/>
        <v/>
      </c>
      <c r="C1004" s="78">
        <v>1000</v>
      </c>
      <c r="D1004" s="102"/>
      <c r="E1004" s="103"/>
      <c r="F1004" s="102"/>
      <c r="G1004" s="104"/>
      <c r="H1004" s="105" t="str">
        <f t="shared" ca="1" si="48"/>
        <v/>
      </c>
      <c r="I1004" s="102"/>
      <c r="J1004" s="102"/>
      <c r="K1004" s="102"/>
      <c r="L1004" s="102"/>
      <c r="M1004" s="102"/>
      <c r="N1004" s="102"/>
      <c r="O1004" s="102"/>
      <c r="P1004" s="102"/>
      <c r="Q1004" s="102"/>
      <c r="R1004" s="102"/>
      <c r="S1004" s="102"/>
      <c r="T1004" s="106"/>
      <c r="U1004" s="3" t="str">
        <f t="shared" si="47"/>
        <v>0/1</v>
      </c>
    </row>
    <row r="1005" spans="1:21" ht="30" customHeight="1" x14ac:dyDescent="0.3">
      <c r="A1005" s="3" t="str">
        <f>B1005&amp;"--"&amp;COUNTIF($B$5:B1005,B1005)</f>
        <v>--968</v>
      </c>
      <c r="B1005" s="3" t="str">
        <f t="shared" si="46"/>
        <v/>
      </c>
      <c r="C1005" s="78">
        <v>1001</v>
      </c>
      <c r="D1005" s="102"/>
      <c r="E1005" s="103"/>
      <c r="F1005" s="102"/>
      <c r="G1005" s="104"/>
      <c r="H1005" s="105" t="str">
        <f t="shared" ca="1" si="48"/>
        <v/>
      </c>
      <c r="I1005" s="102"/>
      <c r="J1005" s="102"/>
      <c r="K1005" s="102"/>
      <c r="L1005" s="102"/>
      <c r="M1005" s="102"/>
      <c r="N1005" s="102"/>
      <c r="O1005" s="102"/>
      <c r="P1005" s="102"/>
      <c r="Q1005" s="102"/>
      <c r="R1005" s="102"/>
      <c r="S1005" s="102"/>
      <c r="T1005" s="106"/>
      <c r="U1005" s="3" t="str">
        <f t="shared" si="47"/>
        <v>0/1</v>
      </c>
    </row>
    <row r="1006" spans="1:21" ht="30" customHeight="1" x14ac:dyDescent="0.3">
      <c r="A1006" s="3" t="str">
        <f>B1006&amp;"--"&amp;COUNTIF($B$5:B1006,B1006)</f>
        <v>--969</v>
      </c>
      <c r="B1006" s="3" t="str">
        <f t="shared" si="46"/>
        <v/>
      </c>
      <c r="C1006" s="78">
        <v>1002</v>
      </c>
      <c r="D1006" s="102"/>
      <c r="E1006" s="103"/>
      <c r="F1006" s="102"/>
      <c r="G1006" s="104"/>
      <c r="H1006" s="105" t="str">
        <f t="shared" ca="1" si="48"/>
        <v/>
      </c>
      <c r="I1006" s="102"/>
      <c r="J1006" s="102"/>
      <c r="K1006" s="102"/>
      <c r="L1006" s="102"/>
      <c r="M1006" s="102"/>
      <c r="N1006" s="102"/>
      <c r="O1006" s="102"/>
      <c r="P1006" s="102"/>
      <c r="Q1006" s="102"/>
      <c r="R1006" s="102"/>
      <c r="S1006" s="102"/>
      <c r="T1006" s="106"/>
      <c r="U1006" s="3" t="str">
        <f t="shared" si="47"/>
        <v>0/1</v>
      </c>
    </row>
    <row r="1007" spans="1:21" ht="30" customHeight="1" x14ac:dyDescent="0.3">
      <c r="A1007" s="3" t="str">
        <f>B1007&amp;"--"&amp;COUNTIF($B$5:B1007,B1007)</f>
        <v>--970</v>
      </c>
      <c r="B1007" s="3" t="str">
        <f t="shared" si="46"/>
        <v/>
      </c>
      <c r="C1007" s="78">
        <v>1003</v>
      </c>
      <c r="D1007" s="102"/>
      <c r="E1007" s="103"/>
      <c r="F1007" s="102"/>
      <c r="G1007" s="104"/>
      <c r="H1007" s="105" t="str">
        <f t="shared" ca="1" si="48"/>
        <v/>
      </c>
      <c r="I1007" s="102"/>
      <c r="J1007" s="102"/>
      <c r="K1007" s="102"/>
      <c r="L1007" s="102"/>
      <c r="M1007" s="102"/>
      <c r="N1007" s="102"/>
      <c r="O1007" s="102"/>
      <c r="P1007" s="102"/>
      <c r="Q1007" s="102"/>
      <c r="R1007" s="102"/>
      <c r="S1007" s="102"/>
      <c r="T1007" s="106"/>
      <c r="U1007" s="3" t="str">
        <f t="shared" si="47"/>
        <v>0/1</v>
      </c>
    </row>
    <row r="1008" spans="1:21" ht="30" customHeight="1" x14ac:dyDescent="0.3">
      <c r="A1008" s="3" t="str">
        <f>B1008&amp;"--"&amp;COUNTIF($B$5:B1008,B1008)</f>
        <v>--971</v>
      </c>
      <c r="B1008" s="3" t="str">
        <f t="shared" si="46"/>
        <v/>
      </c>
      <c r="C1008" s="78">
        <v>1004</v>
      </c>
      <c r="D1008" s="102"/>
      <c r="E1008" s="103"/>
      <c r="F1008" s="102"/>
      <c r="G1008" s="104"/>
      <c r="H1008" s="105" t="str">
        <f t="shared" ca="1" si="48"/>
        <v/>
      </c>
      <c r="I1008" s="102"/>
      <c r="J1008" s="102"/>
      <c r="K1008" s="102"/>
      <c r="L1008" s="102"/>
      <c r="M1008" s="102"/>
      <c r="N1008" s="102"/>
      <c r="O1008" s="102"/>
      <c r="P1008" s="102"/>
      <c r="Q1008" s="102"/>
      <c r="R1008" s="102"/>
      <c r="S1008" s="102"/>
      <c r="T1008" s="106"/>
      <c r="U1008" s="3" t="str">
        <f t="shared" si="47"/>
        <v>0/1</v>
      </c>
    </row>
    <row r="1009" spans="1:21" ht="30" customHeight="1" x14ac:dyDescent="0.3">
      <c r="A1009" s="3" t="str">
        <f>B1009&amp;"--"&amp;COUNTIF($B$5:B1009,B1009)</f>
        <v>--972</v>
      </c>
      <c r="B1009" s="3" t="str">
        <f t="shared" si="46"/>
        <v/>
      </c>
      <c r="C1009" s="78">
        <v>1005</v>
      </c>
      <c r="D1009" s="102"/>
      <c r="E1009" s="103"/>
      <c r="F1009" s="102"/>
      <c r="G1009" s="104"/>
      <c r="H1009" s="105" t="str">
        <f t="shared" ca="1" si="48"/>
        <v/>
      </c>
      <c r="I1009" s="102"/>
      <c r="J1009" s="102"/>
      <c r="K1009" s="102"/>
      <c r="L1009" s="102"/>
      <c r="M1009" s="102"/>
      <c r="N1009" s="102"/>
      <c r="O1009" s="102"/>
      <c r="P1009" s="102"/>
      <c r="Q1009" s="102"/>
      <c r="R1009" s="102"/>
      <c r="S1009" s="102"/>
      <c r="T1009" s="106"/>
      <c r="U1009" s="3" t="str">
        <f t="shared" si="47"/>
        <v>0/1</v>
      </c>
    </row>
    <row r="1010" spans="1:21" ht="30" customHeight="1" x14ac:dyDescent="0.3">
      <c r="A1010" s="3" t="str">
        <f>B1010&amp;"--"&amp;COUNTIF($B$5:B1010,B1010)</f>
        <v>--973</v>
      </c>
      <c r="B1010" s="3" t="str">
        <f t="shared" si="46"/>
        <v/>
      </c>
      <c r="C1010" s="78">
        <v>1006</v>
      </c>
      <c r="D1010" s="102"/>
      <c r="E1010" s="103"/>
      <c r="F1010" s="102"/>
      <c r="G1010" s="104"/>
      <c r="H1010" s="105" t="str">
        <f t="shared" ca="1" si="48"/>
        <v/>
      </c>
      <c r="I1010" s="102"/>
      <c r="J1010" s="102"/>
      <c r="K1010" s="102"/>
      <c r="L1010" s="102"/>
      <c r="M1010" s="102"/>
      <c r="N1010" s="102"/>
      <c r="O1010" s="102"/>
      <c r="P1010" s="102"/>
      <c r="Q1010" s="102"/>
      <c r="R1010" s="102"/>
      <c r="S1010" s="102"/>
      <c r="T1010" s="106"/>
      <c r="U1010" s="3" t="str">
        <f t="shared" si="47"/>
        <v>0/1</v>
      </c>
    </row>
    <row r="1011" spans="1:21" ht="30" customHeight="1" x14ac:dyDescent="0.3">
      <c r="A1011" s="3" t="str">
        <f>B1011&amp;"--"&amp;COUNTIF($B$5:B1011,B1011)</f>
        <v>--974</v>
      </c>
      <c r="B1011" s="3" t="str">
        <f t="shared" si="46"/>
        <v/>
      </c>
      <c r="C1011" s="78">
        <v>1007</v>
      </c>
      <c r="D1011" s="102"/>
      <c r="E1011" s="103"/>
      <c r="F1011" s="102"/>
      <c r="G1011" s="104"/>
      <c r="H1011" s="105" t="str">
        <f t="shared" ca="1" si="48"/>
        <v/>
      </c>
      <c r="I1011" s="102"/>
      <c r="J1011" s="102"/>
      <c r="K1011" s="102"/>
      <c r="L1011" s="102"/>
      <c r="M1011" s="102"/>
      <c r="N1011" s="102"/>
      <c r="O1011" s="102"/>
      <c r="P1011" s="102"/>
      <c r="Q1011" s="102"/>
      <c r="R1011" s="102"/>
      <c r="S1011" s="102"/>
      <c r="T1011" s="106"/>
      <c r="U1011" s="3" t="str">
        <f t="shared" si="47"/>
        <v>0/1</v>
      </c>
    </row>
    <row r="1012" spans="1:21" ht="30" customHeight="1" x14ac:dyDescent="0.3">
      <c r="A1012" s="3" t="str">
        <f>B1012&amp;"--"&amp;COUNTIF($B$5:B1012,B1012)</f>
        <v>--975</v>
      </c>
      <c r="B1012" s="3" t="str">
        <f t="shared" si="46"/>
        <v/>
      </c>
      <c r="C1012" s="78">
        <v>1008</v>
      </c>
      <c r="D1012" s="102"/>
      <c r="E1012" s="103"/>
      <c r="F1012" s="102"/>
      <c r="G1012" s="104"/>
      <c r="H1012" s="105" t="str">
        <f t="shared" ca="1" si="48"/>
        <v/>
      </c>
      <c r="I1012" s="102"/>
      <c r="J1012" s="102"/>
      <c r="K1012" s="102"/>
      <c r="L1012" s="102"/>
      <c r="M1012" s="102"/>
      <c r="N1012" s="102"/>
      <c r="O1012" s="102"/>
      <c r="P1012" s="102"/>
      <c r="Q1012" s="102"/>
      <c r="R1012" s="102"/>
      <c r="S1012" s="102"/>
      <c r="T1012" s="106"/>
      <c r="U1012" s="3" t="str">
        <f t="shared" si="47"/>
        <v>0/1</v>
      </c>
    </row>
    <row r="1013" spans="1:21" ht="30" customHeight="1" x14ac:dyDescent="0.3">
      <c r="A1013" s="3" t="str">
        <f>B1013&amp;"--"&amp;COUNTIF($B$5:B1013,B1013)</f>
        <v>--976</v>
      </c>
      <c r="B1013" s="3" t="str">
        <f t="shared" si="46"/>
        <v/>
      </c>
      <c r="C1013" s="78">
        <v>1009</v>
      </c>
      <c r="D1013" s="102"/>
      <c r="E1013" s="103"/>
      <c r="F1013" s="102"/>
      <c r="G1013" s="104"/>
      <c r="H1013" s="105" t="str">
        <f t="shared" ca="1" si="48"/>
        <v/>
      </c>
      <c r="I1013" s="102"/>
      <c r="J1013" s="102"/>
      <c r="K1013" s="102"/>
      <c r="L1013" s="102"/>
      <c r="M1013" s="102"/>
      <c r="N1013" s="102"/>
      <c r="O1013" s="102"/>
      <c r="P1013" s="102"/>
      <c r="Q1013" s="102"/>
      <c r="R1013" s="102"/>
      <c r="S1013" s="102"/>
      <c r="T1013" s="106"/>
      <c r="U1013" s="3" t="str">
        <f t="shared" si="47"/>
        <v>0/1</v>
      </c>
    </row>
    <row r="1014" spans="1:21" ht="30" customHeight="1" x14ac:dyDescent="0.3">
      <c r="A1014" s="3" t="str">
        <f>B1014&amp;"--"&amp;COUNTIF($B$5:B1014,B1014)</f>
        <v>--977</v>
      </c>
      <c r="B1014" s="3" t="str">
        <f t="shared" si="46"/>
        <v/>
      </c>
      <c r="C1014" s="78">
        <v>1010</v>
      </c>
      <c r="D1014" s="102"/>
      <c r="E1014" s="103"/>
      <c r="F1014" s="102"/>
      <c r="G1014" s="104"/>
      <c r="H1014" s="105" t="str">
        <f t="shared" ca="1" si="48"/>
        <v/>
      </c>
      <c r="I1014" s="102"/>
      <c r="J1014" s="102"/>
      <c r="K1014" s="102"/>
      <c r="L1014" s="102"/>
      <c r="M1014" s="102"/>
      <c r="N1014" s="102"/>
      <c r="O1014" s="102"/>
      <c r="P1014" s="102"/>
      <c r="Q1014" s="102"/>
      <c r="R1014" s="102"/>
      <c r="S1014" s="102"/>
      <c r="T1014" s="106"/>
      <c r="U1014" s="3" t="str">
        <f t="shared" si="47"/>
        <v>0/1</v>
      </c>
    </row>
    <row r="1015" spans="1:21" ht="30" customHeight="1" x14ac:dyDescent="0.3">
      <c r="A1015" s="3" t="str">
        <f>B1015&amp;"--"&amp;COUNTIF($B$5:B1015,B1015)</f>
        <v>--978</v>
      </c>
      <c r="B1015" s="3" t="str">
        <f t="shared" si="46"/>
        <v/>
      </c>
      <c r="C1015" s="78">
        <v>1011</v>
      </c>
      <c r="D1015" s="102"/>
      <c r="E1015" s="103"/>
      <c r="F1015" s="102"/>
      <c r="G1015" s="104"/>
      <c r="H1015" s="105" t="str">
        <f t="shared" ca="1" si="48"/>
        <v/>
      </c>
      <c r="I1015" s="102"/>
      <c r="J1015" s="102"/>
      <c r="K1015" s="102"/>
      <c r="L1015" s="102"/>
      <c r="M1015" s="102"/>
      <c r="N1015" s="102"/>
      <c r="O1015" s="102"/>
      <c r="P1015" s="102"/>
      <c r="Q1015" s="102"/>
      <c r="R1015" s="102"/>
      <c r="S1015" s="102"/>
      <c r="T1015" s="106"/>
      <c r="U1015" s="3" t="str">
        <f t="shared" si="47"/>
        <v>0/1</v>
      </c>
    </row>
    <row r="1016" spans="1:21" ht="30" customHeight="1" x14ac:dyDescent="0.3">
      <c r="A1016" s="3" t="str">
        <f>B1016&amp;"--"&amp;COUNTIF($B$5:B1016,B1016)</f>
        <v>--979</v>
      </c>
      <c r="B1016" s="3" t="str">
        <f t="shared" si="46"/>
        <v/>
      </c>
      <c r="C1016" s="78">
        <v>1012</v>
      </c>
      <c r="D1016" s="102"/>
      <c r="E1016" s="103"/>
      <c r="F1016" s="102"/>
      <c r="G1016" s="104"/>
      <c r="H1016" s="105" t="str">
        <f t="shared" ca="1" si="48"/>
        <v/>
      </c>
      <c r="I1016" s="102"/>
      <c r="J1016" s="102"/>
      <c r="K1016" s="102"/>
      <c r="L1016" s="102"/>
      <c r="M1016" s="102"/>
      <c r="N1016" s="102"/>
      <c r="O1016" s="102"/>
      <c r="P1016" s="102"/>
      <c r="Q1016" s="102"/>
      <c r="R1016" s="102"/>
      <c r="S1016" s="102"/>
      <c r="T1016" s="106"/>
      <c r="U1016" s="3" t="str">
        <f t="shared" si="47"/>
        <v>0/1</v>
      </c>
    </row>
    <row r="1017" spans="1:21" ht="30" customHeight="1" x14ac:dyDescent="0.3">
      <c r="A1017" s="3" t="str">
        <f>B1017&amp;"--"&amp;COUNTIF($B$5:B1017,B1017)</f>
        <v>--980</v>
      </c>
      <c r="B1017" s="3" t="str">
        <f t="shared" si="46"/>
        <v/>
      </c>
      <c r="C1017" s="78">
        <v>1013</v>
      </c>
      <c r="D1017" s="102"/>
      <c r="E1017" s="103"/>
      <c r="F1017" s="102"/>
      <c r="G1017" s="104"/>
      <c r="H1017" s="105" t="str">
        <f t="shared" ca="1" si="48"/>
        <v/>
      </c>
      <c r="I1017" s="102"/>
      <c r="J1017" s="102"/>
      <c r="K1017" s="102"/>
      <c r="L1017" s="102"/>
      <c r="M1017" s="102"/>
      <c r="N1017" s="102"/>
      <c r="O1017" s="102"/>
      <c r="P1017" s="102"/>
      <c r="Q1017" s="102"/>
      <c r="R1017" s="102"/>
      <c r="S1017" s="102"/>
      <c r="T1017" s="106"/>
      <c r="U1017" s="3" t="str">
        <f t="shared" si="47"/>
        <v>0/1</v>
      </c>
    </row>
    <row r="1018" spans="1:21" ht="30" customHeight="1" x14ac:dyDescent="0.3">
      <c r="A1018" s="3" t="str">
        <f>B1018&amp;"--"&amp;COUNTIF($B$5:B1018,B1018)</f>
        <v>--981</v>
      </c>
      <c r="B1018" s="3" t="str">
        <f t="shared" si="46"/>
        <v/>
      </c>
      <c r="C1018" s="78">
        <v>1014</v>
      </c>
      <c r="D1018" s="102"/>
      <c r="E1018" s="103"/>
      <c r="F1018" s="102"/>
      <c r="G1018" s="104"/>
      <c r="H1018" s="105" t="str">
        <f t="shared" ca="1" si="48"/>
        <v/>
      </c>
      <c r="I1018" s="102"/>
      <c r="J1018" s="102"/>
      <c r="K1018" s="102"/>
      <c r="L1018" s="102"/>
      <c r="M1018" s="102"/>
      <c r="N1018" s="102"/>
      <c r="O1018" s="102"/>
      <c r="P1018" s="102"/>
      <c r="Q1018" s="102"/>
      <c r="R1018" s="102"/>
      <c r="S1018" s="102"/>
      <c r="T1018" s="106"/>
      <c r="U1018" s="3" t="str">
        <f t="shared" si="47"/>
        <v>0/1</v>
      </c>
    </row>
    <row r="1019" spans="1:21" ht="30" customHeight="1" x14ac:dyDescent="0.3">
      <c r="A1019" s="3" t="str">
        <f>B1019&amp;"--"&amp;COUNTIF($B$5:B1019,B1019)</f>
        <v>--982</v>
      </c>
      <c r="B1019" s="3" t="str">
        <f t="shared" si="46"/>
        <v/>
      </c>
      <c r="C1019" s="78">
        <v>1015</v>
      </c>
      <c r="D1019" s="102"/>
      <c r="E1019" s="103"/>
      <c r="F1019" s="102"/>
      <c r="G1019" s="104"/>
      <c r="H1019" s="105" t="str">
        <f t="shared" ca="1" si="48"/>
        <v/>
      </c>
      <c r="I1019" s="102"/>
      <c r="J1019" s="102"/>
      <c r="K1019" s="102"/>
      <c r="L1019" s="102"/>
      <c r="M1019" s="102"/>
      <c r="N1019" s="102"/>
      <c r="O1019" s="102"/>
      <c r="P1019" s="102"/>
      <c r="Q1019" s="102"/>
      <c r="R1019" s="102"/>
      <c r="S1019" s="102"/>
      <c r="T1019" s="106"/>
      <c r="U1019" s="3" t="str">
        <f t="shared" si="47"/>
        <v>0/1</v>
      </c>
    </row>
    <row r="1020" spans="1:21" ht="30" customHeight="1" x14ac:dyDescent="0.3">
      <c r="A1020" s="3" t="str">
        <f>B1020&amp;"--"&amp;COUNTIF($B$5:B1020,B1020)</f>
        <v>--983</v>
      </c>
      <c r="B1020" s="3" t="str">
        <f t="shared" si="46"/>
        <v/>
      </c>
      <c r="C1020" s="78">
        <v>1016</v>
      </c>
      <c r="D1020" s="102"/>
      <c r="E1020" s="103"/>
      <c r="F1020" s="102"/>
      <c r="G1020" s="104"/>
      <c r="H1020" s="105" t="str">
        <f t="shared" ca="1" si="48"/>
        <v/>
      </c>
      <c r="I1020" s="102"/>
      <c r="J1020" s="102"/>
      <c r="K1020" s="102"/>
      <c r="L1020" s="102"/>
      <c r="M1020" s="102"/>
      <c r="N1020" s="102"/>
      <c r="O1020" s="102"/>
      <c r="P1020" s="102"/>
      <c r="Q1020" s="102"/>
      <c r="R1020" s="102"/>
      <c r="S1020" s="102"/>
      <c r="T1020" s="106"/>
      <c r="U1020" s="3" t="str">
        <f t="shared" si="47"/>
        <v>0/1</v>
      </c>
    </row>
    <row r="1021" spans="1:21" ht="30" customHeight="1" x14ac:dyDescent="0.3">
      <c r="A1021" s="3" t="str">
        <f>B1021&amp;"--"&amp;COUNTIF($B$5:B1021,B1021)</f>
        <v>--984</v>
      </c>
      <c r="B1021" s="3" t="str">
        <f t="shared" si="46"/>
        <v/>
      </c>
      <c r="C1021" s="78">
        <v>1017</v>
      </c>
      <c r="D1021" s="102"/>
      <c r="E1021" s="103"/>
      <c r="F1021" s="102"/>
      <c r="G1021" s="104"/>
      <c r="H1021" s="105" t="str">
        <f t="shared" ca="1" si="48"/>
        <v/>
      </c>
      <c r="I1021" s="102"/>
      <c r="J1021" s="102"/>
      <c r="K1021" s="102"/>
      <c r="L1021" s="102"/>
      <c r="M1021" s="102"/>
      <c r="N1021" s="102"/>
      <c r="O1021" s="102"/>
      <c r="P1021" s="102"/>
      <c r="Q1021" s="102"/>
      <c r="R1021" s="102"/>
      <c r="S1021" s="102"/>
      <c r="T1021" s="106"/>
      <c r="U1021" s="3" t="str">
        <f t="shared" si="47"/>
        <v>0/1</v>
      </c>
    </row>
    <row r="1022" spans="1:21" ht="30" customHeight="1" x14ac:dyDescent="0.3">
      <c r="A1022" s="3" t="str">
        <f>B1022&amp;"--"&amp;COUNTIF($B$5:B1022,B1022)</f>
        <v>--985</v>
      </c>
      <c r="B1022" s="3" t="str">
        <f t="shared" si="46"/>
        <v/>
      </c>
      <c r="C1022" s="78">
        <v>1018</v>
      </c>
      <c r="D1022" s="102"/>
      <c r="E1022" s="103"/>
      <c r="F1022" s="102"/>
      <c r="G1022" s="104"/>
      <c r="H1022" s="105" t="str">
        <f t="shared" ca="1" si="48"/>
        <v/>
      </c>
      <c r="I1022" s="102"/>
      <c r="J1022" s="102"/>
      <c r="K1022" s="102"/>
      <c r="L1022" s="102"/>
      <c r="M1022" s="102"/>
      <c r="N1022" s="102"/>
      <c r="O1022" s="102"/>
      <c r="P1022" s="102"/>
      <c r="Q1022" s="102"/>
      <c r="R1022" s="102"/>
      <c r="S1022" s="102"/>
      <c r="T1022" s="106"/>
      <c r="U1022" s="3" t="str">
        <f t="shared" si="47"/>
        <v>0/1</v>
      </c>
    </row>
    <row r="1023" spans="1:21" ht="30" customHeight="1" x14ac:dyDescent="0.3">
      <c r="A1023" s="3" t="str">
        <f>B1023&amp;"--"&amp;COUNTIF($B$5:B1023,B1023)</f>
        <v>--986</v>
      </c>
      <c r="B1023" s="3" t="str">
        <f t="shared" si="46"/>
        <v/>
      </c>
      <c r="C1023" s="78">
        <v>1019</v>
      </c>
      <c r="D1023" s="102"/>
      <c r="E1023" s="103"/>
      <c r="F1023" s="102"/>
      <c r="G1023" s="104"/>
      <c r="H1023" s="105" t="str">
        <f t="shared" ca="1" si="48"/>
        <v/>
      </c>
      <c r="I1023" s="102"/>
      <c r="J1023" s="102"/>
      <c r="K1023" s="102"/>
      <c r="L1023" s="102"/>
      <c r="M1023" s="102"/>
      <c r="N1023" s="102"/>
      <c r="O1023" s="102"/>
      <c r="P1023" s="102"/>
      <c r="Q1023" s="102"/>
      <c r="R1023" s="102"/>
      <c r="S1023" s="102"/>
      <c r="T1023" s="106"/>
      <c r="U1023" s="3" t="str">
        <f t="shared" si="47"/>
        <v>0/1</v>
      </c>
    </row>
    <row r="1024" spans="1:21" ht="30" customHeight="1" x14ac:dyDescent="0.3">
      <c r="A1024" s="3" t="str">
        <f>B1024&amp;"--"&amp;COUNTIF($B$5:B1024,B1024)</f>
        <v>--987</v>
      </c>
      <c r="B1024" s="3" t="str">
        <f t="shared" si="46"/>
        <v/>
      </c>
      <c r="C1024" s="78">
        <v>1020</v>
      </c>
      <c r="D1024" s="102"/>
      <c r="E1024" s="103"/>
      <c r="F1024" s="102"/>
      <c r="G1024" s="104"/>
      <c r="H1024" s="105" t="str">
        <f t="shared" ca="1" si="48"/>
        <v/>
      </c>
      <c r="I1024" s="102"/>
      <c r="J1024" s="102"/>
      <c r="K1024" s="102"/>
      <c r="L1024" s="102"/>
      <c r="M1024" s="102"/>
      <c r="N1024" s="102"/>
      <c r="O1024" s="102"/>
      <c r="P1024" s="102"/>
      <c r="Q1024" s="102"/>
      <c r="R1024" s="102"/>
      <c r="S1024" s="102"/>
      <c r="T1024" s="106"/>
      <c r="U1024" s="3" t="str">
        <f t="shared" si="47"/>
        <v>0/1</v>
      </c>
    </row>
    <row r="1025" spans="1:21" ht="30" customHeight="1" x14ac:dyDescent="0.3">
      <c r="A1025" s="3" t="str">
        <f>B1025&amp;"--"&amp;COUNTIF($B$5:B1025,B1025)</f>
        <v>--988</v>
      </c>
      <c r="B1025" s="3" t="str">
        <f t="shared" si="46"/>
        <v/>
      </c>
      <c r="C1025" s="78">
        <v>1021</v>
      </c>
      <c r="D1025" s="102"/>
      <c r="E1025" s="103"/>
      <c r="F1025" s="102"/>
      <c r="G1025" s="104"/>
      <c r="H1025" s="105" t="str">
        <f t="shared" ca="1" si="48"/>
        <v/>
      </c>
      <c r="I1025" s="102"/>
      <c r="J1025" s="102"/>
      <c r="K1025" s="102"/>
      <c r="L1025" s="102"/>
      <c r="M1025" s="102"/>
      <c r="N1025" s="102"/>
      <c r="O1025" s="102"/>
      <c r="P1025" s="102"/>
      <c r="Q1025" s="102"/>
      <c r="R1025" s="102"/>
      <c r="S1025" s="102"/>
      <c r="T1025" s="106"/>
      <c r="U1025" s="3" t="str">
        <f t="shared" si="47"/>
        <v>0/1</v>
      </c>
    </row>
    <row r="1026" spans="1:21" ht="30" customHeight="1" x14ac:dyDescent="0.3">
      <c r="A1026" s="3" t="str">
        <f>B1026&amp;"--"&amp;COUNTIF($B$5:B1026,B1026)</f>
        <v>--989</v>
      </c>
      <c r="B1026" s="3" t="str">
        <f t="shared" si="46"/>
        <v/>
      </c>
      <c r="C1026" s="78">
        <v>1022</v>
      </c>
      <c r="D1026" s="102"/>
      <c r="E1026" s="103"/>
      <c r="F1026" s="102"/>
      <c r="G1026" s="104"/>
      <c r="H1026" s="105" t="str">
        <f t="shared" ca="1" si="48"/>
        <v/>
      </c>
      <c r="I1026" s="102"/>
      <c r="J1026" s="102"/>
      <c r="K1026" s="102"/>
      <c r="L1026" s="102"/>
      <c r="M1026" s="102"/>
      <c r="N1026" s="102"/>
      <c r="O1026" s="102"/>
      <c r="P1026" s="102"/>
      <c r="Q1026" s="102"/>
      <c r="R1026" s="102"/>
      <c r="S1026" s="102"/>
      <c r="T1026" s="106"/>
      <c r="U1026" s="3" t="str">
        <f t="shared" si="47"/>
        <v>0/1</v>
      </c>
    </row>
    <row r="1027" spans="1:21" ht="30" customHeight="1" x14ac:dyDescent="0.3">
      <c r="A1027" s="3" t="str">
        <f>B1027&amp;"--"&amp;COUNTIF($B$5:B1027,B1027)</f>
        <v>--990</v>
      </c>
      <c r="B1027" s="3" t="str">
        <f t="shared" si="46"/>
        <v/>
      </c>
      <c r="C1027" s="78">
        <v>1023</v>
      </c>
      <c r="D1027" s="102"/>
      <c r="E1027" s="103"/>
      <c r="F1027" s="102"/>
      <c r="G1027" s="104"/>
      <c r="H1027" s="105" t="str">
        <f t="shared" ca="1" si="48"/>
        <v/>
      </c>
      <c r="I1027" s="102"/>
      <c r="J1027" s="102"/>
      <c r="K1027" s="102"/>
      <c r="L1027" s="102"/>
      <c r="M1027" s="102"/>
      <c r="N1027" s="102"/>
      <c r="O1027" s="102"/>
      <c r="P1027" s="102"/>
      <c r="Q1027" s="102"/>
      <c r="R1027" s="102"/>
      <c r="S1027" s="102"/>
      <c r="T1027" s="106"/>
      <c r="U1027" s="3" t="str">
        <f t="shared" si="47"/>
        <v>0/1</v>
      </c>
    </row>
    <row r="1028" spans="1:21" ht="30" customHeight="1" x14ac:dyDescent="0.3">
      <c r="A1028" s="3" t="str">
        <f>B1028&amp;"--"&amp;COUNTIF($B$5:B1028,B1028)</f>
        <v>--991</v>
      </c>
      <c r="B1028" s="3" t="str">
        <f t="shared" si="46"/>
        <v/>
      </c>
      <c r="C1028" s="78">
        <v>1024</v>
      </c>
      <c r="D1028" s="102"/>
      <c r="E1028" s="103"/>
      <c r="F1028" s="102"/>
      <c r="G1028" s="104"/>
      <c r="H1028" s="105" t="str">
        <f t="shared" ca="1" si="48"/>
        <v/>
      </c>
      <c r="I1028" s="102"/>
      <c r="J1028" s="102"/>
      <c r="K1028" s="102"/>
      <c r="L1028" s="102"/>
      <c r="M1028" s="102"/>
      <c r="N1028" s="102"/>
      <c r="O1028" s="102"/>
      <c r="P1028" s="102"/>
      <c r="Q1028" s="102"/>
      <c r="R1028" s="102"/>
      <c r="S1028" s="102"/>
      <c r="T1028" s="106"/>
      <c r="U1028" s="3" t="str">
        <f t="shared" si="47"/>
        <v>0/1</v>
      </c>
    </row>
    <row r="1029" spans="1:21" ht="30" customHeight="1" x14ac:dyDescent="0.3">
      <c r="A1029" s="3" t="str">
        <f>B1029&amp;"--"&amp;COUNTIF($B$5:B1029,B1029)</f>
        <v>--992</v>
      </c>
      <c r="B1029" s="3" t="str">
        <f t="shared" ref="B1029:B1092" si="49">IF(G1029&lt;&gt;"",MONTH(G1029),"")</f>
        <v/>
      </c>
      <c r="C1029" s="78">
        <v>1025</v>
      </c>
      <c r="D1029" s="102"/>
      <c r="E1029" s="103"/>
      <c r="F1029" s="102"/>
      <c r="G1029" s="104"/>
      <c r="H1029" s="105" t="str">
        <f t="shared" ca="1" si="48"/>
        <v/>
      </c>
      <c r="I1029" s="102"/>
      <c r="J1029" s="102"/>
      <c r="K1029" s="102"/>
      <c r="L1029" s="102"/>
      <c r="M1029" s="102"/>
      <c r="N1029" s="102"/>
      <c r="O1029" s="102"/>
      <c r="P1029" s="102"/>
      <c r="Q1029" s="102"/>
      <c r="R1029" s="102"/>
      <c r="S1029" s="102"/>
      <c r="T1029" s="106"/>
      <c r="U1029" s="3" t="str">
        <f t="shared" ref="U1029:U1092" si="50">DAY(G1029)&amp;"/"&amp;MONTH(G1029)</f>
        <v>0/1</v>
      </c>
    </row>
    <row r="1030" spans="1:21" ht="30" customHeight="1" x14ac:dyDescent="0.3">
      <c r="A1030" s="3" t="str">
        <f>B1030&amp;"--"&amp;COUNTIF($B$5:B1030,B1030)</f>
        <v>--993</v>
      </c>
      <c r="B1030" s="3" t="str">
        <f t="shared" si="49"/>
        <v/>
      </c>
      <c r="C1030" s="78">
        <v>1026</v>
      </c>
      <c r="D1030" s="102"/>
      <c r="E1030" s="103"/>
      <c r="F1030" s="102"/>
      <c r="G1030" s="104"/>
      <c r="H1030" s="105" t="str">
        <f t="shared" ca="1" si="48"/>
        <v/>
      </c>
      <c r="I1030" s="102"/>
      <c r="J1030" s="102"/>
      <c r="K1030" s="102"/>
      <c r="L1030" s="102"/>
      <c r="M1030" s="102"/>
      <c r="N1030" s="102"/>
      <c r="O1030" s="102"/>
      <c r="P1030" s="102"/>
      <c r="Q1030" s="102"/>
      <c r="R1030" s="102"/>
      <c r="S1030" s="102"/>
      <c r="T1030" s="106"/>
      <c r="U1030" s="3" t="str">
        <f t="shared" si="50"/>
        <v>0/1</v>
      </c>
    </row>
    <row r="1031" spans="1:21" ht="30" customHeight="1" x14ac:dyDescent="0.3">
      <c r="A1031" s="3" t="str">
        <f>B1031&amp;"--"&amp;COUNTIF($B$5:B1031,B1031)</f>
        <v>--994</v>
      </c>
      <c r="B1031" s="3" t="str">
        <f t="shared" si="49"/>
        <v/>
      </c>
      <c r="C1031" s="78">
        <v>1027</v>
      </c>
      <c r="D1031" s="102"/>
      <c r="E1031" s="103"/>
      <c r="F1031" s="102"/>
      <c r="G1031" s="104"/>
      <c r="H1031" s="105" t="str">
        <f t="shared" ca="1" si="48"/>
        <v/>
      </c>
      <c r="I1031" s="102"/>
      <c r="J1031" s="102"/>
      <c r="K1031" s="102"/>
      <c r="L1031" s="102"/>
      <c r="M1031" s="102"/>
      <c r="N1031" s="102"/>
      <c r="O1031" s="102"/>
      <c r="P1031" s="102"/>
      <c r="Q1031" s="102"/>
      <c r="R1031" s="102"/>
      <c r="S1031" s="102"/>
      <c r="T1031" s="106"/>
      <c r="U1031" s="3" t="str">
        <f t="shared" si="50"/>
        <v>0/1</v>
      </c>
    </row>
    <row r="1032" spans="1:21" ht="30" customHeight="1" x14ac:dyDescent="0.3">
      <c r="A1032" s="3" t="str">
        <f>B1032&amp;"--"&amp;COUNTIF($B$5:B1032,B1032)</f>
        <v>--995</v>
      </c>
      <c r="B1032" s="3" t="str">
        <f t="shared" si="49"/>
        <v/>
      </c>
      <c r="C1032" s="78">
        <v>1028</v>
      </c>
      <c r="D1032" s="102"/>
      <c r="E1032" s="103"/>
      <c r="F1032" s="102"/>
      <c r="G1032" s="104"/>
      <c r="H1032" s="105" t="str">
        <f t="shared" ca="1" si="48"/>
        <v/>
      </c>
      <c r="I1032" s="102"/>
      <c r="J1032" s="102"/>
      <c r="K1032" s="102"/>
      <c r="L1032" s="102"/>
      <c r="M1032" s="102"/>
      <c r="N1032" s="102"/>
      <c r="O1032" s="102"/>
      <c r="P1032" s="102"/>
      <c r="Q1032" s="102"/>
      <c r="R1032" s="102"/>
      <c r="S1032" s="102"/>
      <c r="T1032" s="106"/>
      <c r="U1032" s="3" t="str">
        <f t="shared" si="50"/>
        <v>0/1</v>
      </c>
    </row>
    <row r="1033" spans="1:21" ht="30" customHeight="1" x14ac:dyDescent="0.3">
      <c r="A1033" s="3" t="str">
        <f>B1033&amp;"--"&amp;COUNTIF($B$5:B1033,B1033)</f>
        <v>--996</v>
      </c>
      <c r="B1033" s="3" t="str">
        <f t="shared" si="49"/>
        <v/>
      </c>
      <c r="C1033" s="78">
        <v>1029</v>
      </c>
      <c r="D1033" s="102"/>
      <c r="E1033" s="103"/>
      <c r="F1033" s="102"/>
      <c r="G1033" s="104"/>
      <c r="H1033" s="105" t="str">
        <f t="shared" ca="1" si="48"/>
        <v/>
      </c>
      <c r="I1033" s="102"/>
      <c r="J1033" s="102"/>
      <c r="K1033" s="102"/>
      <c r="L1033" s="102"/>
      <c r="M1033" s="102"/>
      <c r="N1033" s="102"/>
      <c r="O1033" s="102"/>
      <c r="P1033" s="102"/>
      <c r="Q1033" s="102"/>
      <c r="R1033" s="102"/>
      <c r="S1033" s="102"/>
      <c r="T1033" s="106"/>
      <c r="U1033" s="3" t="str">
        <f t="shared" si="50"/>
        <v>0/1</v>
      </c>
    </row>
    <row r="1034" spans="1:21" ht="30" customHeight="1" x14ac:dyDescent="0.3">
      <c r="A1034" s="3" t="str">
        <f>B1034&amp;"--"&amp;COUNTIF($B$5:B1034,B1034)</f>
        <v>--997</v>
      </c>
      <c r="B1034" s="3" t="str">
        <f t="shared" si="49"/>
        <v/>
      </c>
      <c r="C1034" s="78">
        <v>1030</v>
      </c>
      <c r="D1034" s="102"/>
      <c r="E1034" s="103"/>
      <c r="F1034" s="102"/>
      <c r="G1034" s="104"/>
      <c r="H1034" s="105" t="str">
        <f t="shared" ca="1" si="48"/>
        <v/>
      </c>
      <c r="I1034" s="102"/>
      <c r="J1034" s="102"/>
      <c r="K1034" s="102"/>
      <c r="L1034" s="102"/>
      <c r="M1034" s="102"/>
      <c r="N1034" s="102"/>
      <c r="O1034" s="102"/>
      <c r="P1034" s="102"/>
      <c r="Q1034" s="102"/>
      <c r="R1034" s="102"/>
      <c r="S1034" s="102"/>
      <c r="T1034" s="106"/>
      <c r="U1034" s="3" t="str">
        <f t="shared" si="50"/>
        <v>0/1</v>
      </c>
    </row>
    <row r="1035" spans="1:21" ht="30" customHeight="1" x14ac:dyDescent="0.3">
      <c r="A1035" s="3" t="str">
        <f>B1035&amp;"--"&amp;COUNTIF($B$5:B1035,B1035)</f>
        <v>--998</v>
      </c>
      <c r="B1035" s="3" t="str">
        <f t="shared" si="49"/>
        <v/>
      </c>
      <c r="C1035" s="78">
        <v>1031</v>
      </c>
      <c r="D1035" s="102"/>
      <c r="E1035" s="103"/>
      <c r="F1035" s="102"/>
      <c r="G1035" s="104"/>
      <c r="H1035" s="105" t="str">
        <f t="shared" ca="1" si="48"/>
        <v/>
      </c>
      <c r="I1035" s="102"/>
      <c r="J1035" s="102"/>
      <c r="K1035" s="102"/>
      <c r="L1035" s="102"/>
      <c r="M1035" s="102"/>
      <c r="N1035" s="102"/>
      <c r="O1035" s="102"/>
      <c r="P1035" s="102"/>
      <c r="Q1035" s="102"/>
      <c r="R1035" s="102"/>
      <c r="S1035" s="102"/>
      <c r="T1035" s="106"/>
      <c r="U1035" s="3" t="str">
        <f t="shared" si="50"/>
        <v>0/1</v>
      </c>
    </row>
    <row r="1036" spans="1:21" ht="30" customHeight="1" x14ac:dyDescent="0.3">
      <c r="A1036" s="3" t="str">
        <f>B1036&amp;"--"&amp;COUNTIF($B$5:B1036,B1036)</f>
        <v>--999</v>
      </c>
      <c r="B1036" s="3" t="str">
        <f t="shared" si="49"/>
        <v/>
      </c>
      <c r="C1036" s="78">
        <v>1032</v>
      </c>
      <c r="D1036" s="102"/>
      <c r="E1036" s="103"/>
      <c r="F1036" s="102"/>
      <c r="G1036" s="104"/>
      <c r="H1036" s="105" t="str">
        <f t="shared" ca="1" si="48"/>
        <v/>
      </c>
      <c r="I1036" s="102"/>
      <c r="J1036" s="102"/>
      <c r="K1036" s="102"/>
      <c r="L1036" s="102"/>
      <c r="M1036" s="102"/>
      <c r="N1036" s="102"/>
      <c r="O1036" s="102"/>
      <c r="P1036" s="102"/>
      <c r="Q1036" s="102"/>
      <c r="R1036" s="102"/>
      <c r="S1036" s="102"/>
      <c r="T1036" s="106"/>
      <c r="U1036" s="3" t="str">
        <f t="shared" si="50"/>
        <v>0/1</v>
      </c>
    </row>
    <row r="1037" spans="1:21" ht="30" customHeight="1" x14ac:dyDescent="0.3">
      <c r="A1037" s="3" t="str">
        <f>B1037&amp;"--"&amp;COUNTIF($B$5:B1037,B1037)</f>
        <v>--1000</v>
      </c>
      <c r="B1037" s="3" t="str">
        <f t="shared" si="49"/>
        <v/>
      </c>
      <c r="C1037" s="78">
        <v>1033</v>
      </c>
      <c r="D1037" s="102"/>
      <c r="E1037" s="103"/>
      <c r="F1037" s="102"/>
      <c r="G1037" s="104"/>
      <c r="H1037" s="105" t="str">
        <f t="shared" ca="1" si="48"/>
        <v/>
      </c>
      <c r="I1037" s="102"/>
      <c r="J1037" s="102"/>
      <c r="K1037" s="102"/>
      <c r="L1037" s="102"/>
      <c r="M1037" s="102"/>
      <c r="N1037" s="102"/>
      <c r="O1037" s="102"/>
      <c r="P1037" s="102"/>
      <c r="Q1037" s="102"/>
      <c r="R1037" s="102"/>
      <c r="S1037" s="102"/>
      <c r="T1037" s="106"/>
      <c r="U1037" s="3" t="str">
        <f t="shared" si="50"/>
        <v>0/1</v>
      </c>
    </row>
    <row r="1038" spans="1:21" ht="30" customHeight="1" x14ac:dyDescent="0.3">
      <c r="A1038" s="3" t="str">
        <f>B1038&amp;"--"&amp;COUNTIF($B$5:B1038,B1038)</f>
        <v>--1001</v>
      </c>
      <c r="B1038" s="3" t="str">
        <f t="shared" si="49"/>
        <v/>
      </c>
      <c r="C1038" s="78">
        <v>1034</v>
      </c>
      <c r="D1038" s="102"/>
      <c r="E1038" s="103"/>
      <c r="F1038" s="102"/>
      <c r="G1038" s="104"/>
      <c r="H1038" s="105" t="str">
        <f t="shared" ca="1" si="48"/>
        <v/>
      </c>
      <c r="I1038" s="102"/>
      <c r="J1038" s="102"/>
      <c r="K1038" s="102"/>
      <c r="L1038" s="102"/>
      <c r="M1038" s="102"/>
      <c r="N1038" s="102"/>
      <c r="O1038" s="102"/>
      <c r="P1038" s="102"/>
      <c r="Q1038" s="102"/>
      <c r="R1038" s="102"/>
      <c r="S1038" s="102"/>
      <c r="T1038" s="106"/>
      <c r="U1038" s="3" t="str">
        <f t="shared" si="50"/>
        <v>0/1</v>
      </c>
    </row>
    <row r="1039" spans="1:21" ht="30" customHeight="1" x14ac:dyDescent="0.3">
      <c r="A1039" s="3" t="str">
        <f>B1039&amp;"--"&amp;COUNTIF($B$5:B1039,B1039)</f>
        <v>--1002</v>
      </c>
      <c r="B1039" s="3" t="str">
        <f t="shared" si="49"/>
        <v/>
      </c>
      <c r="C1039" s="78">
        <v>1035</v>
      </c>
      <c r="D1039" s="102"/>
      <c r="E1039" s="103"/>
      <c r="F1039" s="102"/>
      <c r="G1039" s="104"/>
      <c r="H1039" s="105" t="str">
        <f t="shared" ca="1" si="48"/>
        <v/>
      </c>
      <c r="I1039" s="102"/>
      <c r="J1039" s="102"/>
      <c r="K1039" s="102"/>
      <c r="L1039" s="102"/>
      <c r="M1039" s="102"/>
      <c r="N1039" s="102"/>
      <c r="O1039" s="102"/>
      <c r="P1039" s="102"/>
      <c r="Q1039" s="102"/>
      <c r="R1039" s="102"/>
      <c r="S1039" s="102"/>
      <c r="T1039" s="106"/>
      <c r="U1039" s="3" t="str">
        <f t="shared" si="50"/>
        <v>0/1</v>
      </c>
    </row>
    <row r="1040" spans="1:21" ht="30" customHeight="1" x14ac:dyDescent="0.3">
      <c r="A1040" s="3" t="str">
        <f>B1040&amp;"--"&amp;COUNTIF($B$5:B1040,B1040)</f>
        <v>--1003</v>
      </c>
      <c r="B1040" s="3" t="str">
        <f t="shared" si="49"/>
        <v/>
      </c>
      <c r="C1040" s="78">
        <v>1036</v>
      </c>
      <c r="D1040" s="102"/>
      <c r="E1040" s="103"/>
      <c r="F1040" s="102"/>
      <c r="G1040" s="104"/>
      <c r="H1040" s="105" t="str">
        <f t="shared" ca="1" si="48"/>
        <v/>
      </c>
      <c r="I1040" s="102"/>
      <c r="J1040" s="102"/>
      <c r="K1040" s="102"/>
      <c r="L1040" s="102"/>
      <c r="M1040" s="102"/>
      <c r="N1040" s="102"/>
      <c r="O1040" s="102"/>
      <c r="P1040" s="102"/>
      <c r="Q1040" s="102"/>
      <c r="R1040" s="102"/>
      <c r="S1040" s="102"/>
      <c r="T1040" s="106"/>
      <c r="U1040" s="3" t="str">
        <f t="shared" si="50"/>
        <v>0/1</v>
      </c>
    </row>
    <row r="1041" spans="1:21" ht="30" customHeight="1" x14ac:dyDescent="0.3">
      <c r="A1041" s="3" t="str">
        <f>B1041&amp;"--"&amp;COUNTIF($B$5:B1041,B1041)</f>
        <v>--1004</v>
      </c>
      <c r="B1041" s="3" t="str">
        <f t="shared" si="49"/>
        <v/>
      </c>
      <c r="C1041" s="78">
        <v>1037</v>
      </c>
      <c r="D1041" s="102"/>
      <c r="E1041" s="103"/>
      <c r="F1041" s="102"/>
      <c r="G1041" s="104"/>
      <c r="H1041" s="105" t="str">
        <f t="shared" ca="1" si="48"/>
        <v/>
      </c>
      <c r="I1041" s="102"/>
      <c r="J1041" s="102"/>
      <c r="K1041" s="102"/>
      <c r="L1041" s="102"/>
      <c r="M1041" s="102"/>
      <c r="N1041" s="102"/>
      <c r="O1041" s="102"/>
      <c r="P1041" s="102"/>
      <c r="Q1041" s="102"/>
      <c r="R1041" s="102"/>
      <c r="S1041" s="102"/>
      <c r="T1041" s="106"/>
      <c r="U1041" s="3" t="str">
        <f t="shared" si="50"/>
        <v>0/1</v>
      </c>
    </row>
    <row r="1042" spans="1:21" ht="30" customHeight="1" x14ac:dyDescent="0.3">
      <c r="A1042" s="3" t="str">
        <f>B1042&amp;"--"&amp;COUNTIF($B$5:B1042,B1042)</f>
        <v>--1005</v>
      </c>
      <c r="B1042" s="3" t="str">
        <f t="shared" si="49"/>
        <v/>
      </c>
      <c r="C1042" s="78">
        <v>1038</v>
      </c>
      <c r="D1042" s="102"/>
      <c r="E1042" s="103"/>
      <c r="F1042" s="102"/>
      <c r="G1042" s="104"/>
      <c r="H1042" s="105" t="str">
        <f t="shared" ca="1" si="48"/>
        <v/>
      </c>
      <c r="I1042" s="102"/>
      <c r="J1042" s="102"/>
      <c r="K1042" s="102"/>
      <c r="L1042" s="102"/>
      <c r="M1042" s="102"/>
      <c r="N1042" s="102"/>
      <c r="O1042" s="102"/>
      <c r="P1042" s="102"/>
      <c r="Q1042" s="102"/>
      <c r="R1042" s="102"/>
      <c r="S1042" s="102"/>
      <c r="T1042" s="106"/>
      <c r="U1042" s="3" t="str">
        <f t="shared" si="50"/>
        <v>0/1</v>
      </c>
    </row>
    <row r="1043" spans="1:21" ht="30" customHeight="1" x14ac:dyDescent="0.3">
      <c r="A1043" s="3" t="str">
        <f>B1043&amp;"--"&amp;COUNTIF($B$5:B1043,B1043)</f>
        <v>--1006</v>
      </c>
      <c r="B1043" s="3" t="str">
        <f t="shared" si="49"/>
        <v/>
      </c>
      <c r="C1043" s="78">
        <v>1039</v>
      </c>
      <c r="D1043" s="102"/>
      <c r="E1043" s="103"/>
      <c r="F1043" s="102"/>
      <c r="G1043" s="104"/>
      <c r="H1043" s="105" t="str">
        <f t="shared" ca="1" si="48"/>
        <v/>
      </c>
      <c r="I1043" s="102"/>
      <c r="J1043" s="102"/>
      <c r="K1043" s="102"/>
      <c r="L1043" s="102"/>
      <c r="M1043" s="102"/>
      <c r="N1043" s="102"/>
      <c r="O1043" s="102"/>
      <c r="P1043" s="102"/>
      <c r="Q1043" s="102"/>
      <c r="R1043" s="102"/>
      <c r="S1043" s="102"/>
      <c r="T1043" s="106"/>
      <c r="U1043" s="3" t="str">
        <f t="shared" si="50"/>
        <v>0/1</v>
      </c>
    </row>
    <row r="1044" spans="1:21" ht="30" customHeight="1" x14ac:dyDescent="0.3">
      <c r="A1044" s="3" t="str">
        <f>B1044&amp;"--"&amp;COUNTIF($B$5:B1044,B1044)</f>
        <v>--1007</v>
      </c>
      <c r="B1044" s="3" t="str">
        <f t="shared" si="49"/>
        <v/>
      </c>
      <c r="C1044" s="78">
        <v>1040</v>
      </c>
      <c r="D1044" s="102"/>
      <c r="E1044" s="103"/>
      <c r="F1044" s="102"/>
      <c r="G1044" s="104"/>
      <c r="H1044" s="105" t="str">
        <f t="shared" ca="1" si="48"/>
        <v/>
      </c>
      <c r="I1044" s="102"/>
      <c r="J1044" s="102"/>
      <c r="K1044" s="102"/>
      <c r="L1044" s="102"/>
      <c r="M1044" s="102"/>
      <c r="N1044" s="102"/>
      <c r="O1044" s="102"/>
      <c r="P1044" s="102"/>
      <c r="Q1044" s="102"/>
      <c r="R1044" s="102"/>
      <c r="S1044" s="102"/>
      <c r="T1044" s="106"/>
      <c r="U1044" s="3" t="str">
        <f t="shared" si="50"/>
        <v>0/1</v>
      </c>
    </row>
    <row r="1045" spans="1:21" ht="30" customHeight="1" x14ac:dyDescent="0.3">
      <c r="A1045" s="3" t="str">
        <f>B1045&amp;"--"&amp;COUNTIF($B$5:B1045,B1045)</f>
        <v>--1008</v>
      </c>
      <c r="B1045" s="3" t="str">
        <f t="shared" si="49"/>
        <v/>
      </c>
      <c r="C1045" s="78">
        <v>1041</v>
      </c>
      <c r="D1045" s="102"/>
      <c r="E1045" s="103"/>
      <c r="F1045" s="102"/>
      <c r="G1045" s="104"/>
      <c r="H1045" s="105" t="str">
        <f t="shared" ca="1" si="48"/>
        <v/>
      </c>
      <c r="I1045" s="102"/>
      <c r="J1045" s="102"/>
      <c r="K1045" s="102"/>
      <c r="L1045" s="102"/>
      <c r="M1045" s="102"/>
      <c r="N1045" s="102"/>
      <c r="O1045" s="102"/>
      <c r="P1045" s="102"/>
      <c r="Q1045" s="102"/>
      <c r="R1045" s="102"/>
      <c r="S1045" s="102"/>
      <c r="T1045" s="106"/>
      <c r="U1045" s="3" t="str">
        <f t="shared" si="50"/>
        <v>0/1</v>
      </c>
    </row>
    <row r="1046" spans="1:21" ht="30" customHeight="1" x14ac:dyDescent="0.3">
      <c r="A1046" s="3" t="str">
        <f>B1046&amp;"--"&amp;COUNTIF($B$5:B1046,B1046)</f>
        <v>--1009</v>
      </c>
      <c r="B1046" s="3" t="str">
        <f t="shared" si="49"/>
        <v/>
      </c>
      <c r="C1046" s="78">
        <v>1042</v>
      </c>
      <c r="D1046" s="102"/>
      <c r="E1046" s="103"/>
      <c r="F1046" s="102"/>
      <c r="G1046" s="104"/>
      <c r="H1046" s="105" t="str">
        <f t="shared" ca="1" si="48"/>
        <v/>
      </c>
      <c r="I1046" s="102"/>
      <c r="J1046" s="102"/>
      <c r="K1046" s="102"/>
      <c r="L1046" s="102"/>
      <c r="M1046" s="102"/>
      <c r="N1046" s="102"/>
      <c r="O1046" s="102"/>
      <c r="P1046" s="102"/>
      <c r="Q1046" s="102"/>
      <c r="R1046" s="102"/>
      <c r="S1046" s="102"/>
      <c r="T1046" s="106"/>
      <c r="U1046" s="3" t="str">
        <f t="shared" si="50"/>
        <v>0/1</v>
      </c>
    </row>
    <row r="1047" spans="1:21" ht="30" customHeight="1" x14ac:dyDescent="0.3">
      <c r="A1047" s="3" t="str">
        <f>B1047&amp;"--"&amp;COUNTIF($B$5:B1047,B1047)</f>
        <v>--1010</v>
      </c>
      <c r="B1047" s="3" t="str">
        <f t="shared" si="49"/>
        <v/>
      </c>
      <c r="C1047" s="78">
        <v>1043</v>
      </c>
      <c r="D1047" s="102"/>
      <c r="E1047" s="103"/>
      <c r="F1047" s="102"/>
      <c r="G1047" s="104"/>
      <c r="H1047" s="105" t="str">
        <f t="shared" ca="1" si="48"/>
        <v/>
      </c>
      <c r="I1047" s="102"/>
      <c r="J1047" s="102"/>
      <c r="K1047" s="102"/>
      <c r="L1047" s="102"/>
      <c r="M1047" s="102"/>
      <c r="N1047" s="102"/>
      <c r="O1047" s="102"/>
      <c r="P1047" s="102"/>
      <c r="Q1047" s="102"/>
      <c r="R1047" s="102"/>
      <c r="S1047" s="102"/>
      <c r="T1047" s="106"/>
      <c r="U1047" s="3" t="str">
        <f t="shared" si="50"/>
        <v>0/1</v>
      </c>
    </row>
    <row r="1048" spans="1:21" ht="30" customHeight="1" x14ac:dyDescent="0.3">
      <c r="A1048" s="3" t="str">
        <f>B1048&amp;"--"&amp;COUNTIF($B$5:B1048,B1048)</f>
        <v>--1011</v>
      </c>
      <c r="B1048" s="3" t="str">
        <f t="shared" si="49"/>
        <v/>
      </c>
      <c r="C1048" s="78">
        <v>1044</v>
      </c>
      <c r="D1048" s="102"/>
      <c r="E1048" s="103"/>
      <c r="F1048" s="102"/>
      <c r="G1048" s="104"/>
      <c r="H1048" s="105" t="str">
        <f t="shared" ca="1" si="48"/>
        <v/>
      </c>
      <c r="I1048" s="102"/>
      <c r="J1048" s="102"/>
      <c r="K1048" s="102"/>
      <c r="L1048" s="102"/>
      <c r="M1048" s="102"/>
      <c r="N1048" s="102"/>
      <c r="O1048" s="102"/>
      <c r="P1048" s="102"/>
      <c r="Q1048" s="102"/>
      <c r="R1048" s="102"/>
      <c r="S1048" s="102"/>
      <c r="T1048" s="106"/>
      <c r="U1048" s="3" t="str">
        <f t="shared" si="50"/>
        <v>0/1</v>
      </c>
    </row>
    <row r="1049" spans="1:21" ht="30" customHeight="1" x14ac:dyDescent="0.3">
      <c r="A1049" s="3" t="str">
        <f>B1049&amp;"--"&amp;COUNTIF($B$5:B1049,B1049)</f>
        <v>--1012</v>
      </c>
      <c r="B1049" s="3" t="str">
        <f t="shared" si="49"/>
        <v/>
      </c>
      <c r="C1049" s="78">
        <v>1045</v>
      </c>
      <c r="D1049" s="102"/>
      <c r="E1049" s="103"/>
      <c r="F1049" s="102"/>
      <c r="G1049" s="104"/>
      <c r="H1049" s="105" t="str">
        <f t="shared" ca="1" si="48"/>
        <v/>
      </c>
      <c r="I1049" s="102"/>
      <c r="J1049" s="102"/>
      <c r="K1049" s="102"/>
      <c r="L1049" s="102"/>
      <c r="M1049" s="102"/>
      <c r="N1049" s="102"/>
      <c r="O1049" s="102"/>
      <c r="P1049" s="102"/>
      <c r="Q1049" s="102"/>
      <c r="R1049" s="102"/>
      <c r="S1049" s="102"/>
      <c r="T1049" s="106"/>
      <c r="U1049" s="3" t="str">
        <f t="shared" si="50"/>
        <v>0/1</v>
      </c>
    </row>
    <row r="1050" spans="1:21" ht="30" customHeight="1" x14ac:dyDescent="0.3">
      <c r="A1050" s="3" t="str">
        <f>B1050&amp;"--"&amp;COUNTIF($B$5:B1050,B1050)</f>
        <v>--1013</v>
      </c>
      <c r="B1050" s="3" t="str">
        <f t="shared" si="49"/>
        <v/>
      </c>
      <c r="C1050" s="78">
        <v>1046</v>
      </c>
      <c r="D1050" s="102"/>
      <c r="E1050" s="103"/>
      <c r="F1050" s="102"/>
      <c r="G1050" s="104"/>
      <c r="H1050" s="105" t="str">
        <f t="shared" ca="1" si="48"/>
        <v/>
      </c>
      <c r="I1050" s="102"/>
      <c r="J1050" s="102"/>
      <c r="K1050" s="102"/>
      <c r="L1050" s="102"/>
      <c r="M1050" s="102"/>
      <c r="N1050" s="102"/>
      <c r="O1050" s="102"/>
      <c r="P1050" s="102"/>
      <c r="Q1050" s="102"/>
      <c r="R1050" s="102"/>
      <c r="S1050" s="102"/>
      <c r="T1050" s="106"/>
      <c r="U1050" s="3" t="str">
        <f t="shared" si="50"/>
        <v>0/1</v>
      </c>
    </row>
    <row r="1051" spans="1:21" ht="30" customHeight="1" x14ac:dyDescent="0.3">
      <c r="A1051" s="3" t="str">
        <f>B1051&amp;"--"&amp;COUNTIF($B$5:B1051,B1051)</f>
        <v>--1014</v>
      </c>
      <c r="B1051" s="3" t="str">
        <f t="shared" si="49"/>
        <v/>
      </c>
      <c r="C1051" s="78">
        <v>1047</v>
      </c>
      <c r="D1051" s="102"/>
      <c r="E1051" s="103"/>
      <c r="F1051" s="102"/>
      <c r="G1051" s="104"/>
      <c r="H1051" s="105" t="str">
        <f t="shared" ca="1" si="48"/>
        <v/>
      </c>
      <c r="I1051" s="102"/>
      <c r="J1051" s="102"/>
      <c r="K1051" s="102"/>
      <c r="L1051" s="102"/>
      <c r="M1051" s="102"/>
      <c r="N1051" s="102"/>
      <c r="O1051" s="102"/>
      <c r="P1051" s="102"/>
      <c r="Q1051" s="102"/>
      <c r="R1051" s="102"/>
      <c r="S1051" s="102"/>
      <c r="T1051" s="106"/>
      <c r="U1051" s="3" t="str">
        <f t="shared" si="50"/>
        <v>0/1</v>
      </c>
    </row>
    <row r="1052" spans="1:21" ht="30" customHeight="1" x14ac:dyDescent="0.3">
      <c r="A1052" s="3" t="str">
        <f>B1052&amp;"--"&amp;COUNTIF($B$5:B1052,B1052)</f>
        <v>--1015</v>
      </c>
      <c r="B1052" s="3" t="str">
        <f t="shared" si="49"/>
        <v/>
      </c>
      <c r="C1052" s="78">
        <v>1048</v>
      </c>
      <c r="D1052" s="102"/>
      <c r="E1052" s="103"/>
      <c r="F1052" s="102"/>
      <c r="G1052" s="104"/>
      <c r="H1052" s="105" t="str">
        <f t="shared" ca="1" si="48"/>
        <v/>
      </c>
      <c r="I1052" s="102"/>
      <c r="J1052" s="102"/>
      <c r="K1052" s="102"/>
      <c r="L1052" s="102"/>
      <c r="M1052" s="102"/>
      <c r="N1052" s="102"/>
      <c r="O1052" s="102"/>
      <c r="P1052" s="102"/>
      <c r="Q1052" s="102"/>
      <c r="R1052" s="102"/>
      <c r="S1052" s="102"/>
      <c r="T1052" s="106"/>
      <c r="U1052" s="3" t="str">
        <f t="shared" si="50"/>
        <v>0/1</v>
      </c>
    </row>
    <row r="1053" spans="1:21" ht="30" customHeight="1" x14ac:dyDescent="0.3">
      <c r="A1053" s="3" t="str">
        <f>B1053&amp;"--"&amp;COUNTIF($B$5:B1053,B1053)</f>
        <v>--1016</v>
      </c>
      <c r="B1053" s="3" t="str">
        <f t="shared" si="49"/>
        <v/>
      </c>
      <c r="C1053" s="78">
        <v>1049</v>
      </c>
      <c r="D1053" s="102"/>
      <c r="E1053" s="103"/>
      <c r="F1053" s="102"/>
      <c r="G1053" s="104"/>
      <c r="H1053" s="105" t="str">
        <f t="shared" ca="1" si="48"/>
        <v/>
      </c>
      <c r="I1053" s="102"/>
      <c r="J1053" s="102"/>
      <c r="K1053" s="102"/>
      <c r="L1053" s="102"/>
      <c r="M1053" s="102"/>
      <c r="N1053" s="102"/>
      <c r="O1053" s="102"/>
      <c r="P1053" s="102"/>
      <c r="Q1053" s="102"/>
      <c r="R1053" s="102"/>
      <c r="S1053" s="102"/>
      <c r="T1053" s="106"/>
      <c r="U1053" s="3" t="str">
        <f t="shared" si="50"/>
        <v>0/1</v>
      </c>
    </row>
    <row r="1054" spans="1:21" ht="30" customHeight="1" x14ac:dyDescent="0.3">
      <c r="A1054" s="3" t="str">
        <f>B1054&amp;"--"&amp;COUNTIF($B$5:B1054,B1054)</f>
        <v>--1017</v>
      </c>
      <c r="B1054" s="3" t="str">
        <f t="shared" si="49"/>
        <v/>
      </c>
      <c r="C1054" s="78">
        <v>1050</v>
      </c>
      <c r="D1054" s="102"/>
      <c r="E1054" s="103"/>
      <c r="F1054" s="102"/>
      <c r="G1054" s="104"/>
      <c r="H1054" s="105" t="str">
        <f t="shared" ca="1" si="48"/>
        <v/>
      </c>
      <c r="I1054" s="102"/>
      <c r="J1054" s="102"/>
      <c r="K1054" s="102"/>
      <c r="L1054" s="102"/>
      <c r="M1054" s="102"/>
      <c r="N1054" s="102"/>
      <c r="O1054" s="102"/>
      <c r="P1054" s="102"/>
      <c r="Q1054" s="102"/>
      <c r="R1054" s="102"/>
      <c r="S1054" s="102"/>
      <c r="T1054" s="106"/>
      <c r="U1054" s="3" t="str">
        <f t="shared" si="50"/>
        <v>0/1</v>
      </c>
    </row>
    <row r="1055" spans="1:21" ht="30" customHeight="1" x14ac:dyDescent="0.3">
      <c r="A1055" s="3" t="str">
        <f>B1055&amp;"--"&amp;COUNTIF($B$5:B1055,B1055)</f>
        <v>--1018</v>
      </c>
      <c r="B1055" s="3" t="str">
        <f t="shared" si="49"/>
        <v/>
      </c>
      <c r="C1055" s="78">
        <v>1051</v>
      </c>
      <c r="D1055" s="102"/>
      <c r="E1055" s="103"/>
      <c r="F1055" s="102"/>
      <c r="G1055" s="104"/>
      <c r="H1055" s="105" t="str">
        <f t="shared" ca="1" si="48"/>
        <v/>
      </c>
      <c r="I1055" s="102"/>
      <c r="J1055" s="102"/>
      <c r="K1055" s="102"/>
      <c r="L1055" s="102"/>
      <c r="M1055" s="102"/>
      <c r="N1055" s="102"/>
      <c r="O1055" s="102"/>
      <c r="P1055" s="102"/>
      <c r="Q1055" s="102"/>
      <c r="R1055" s="102"/>
      <c r="S1055" s="102"/>
      <c r="T1055" s="106"/>
      <c r="U1055" s="3" t="str">
        <f t="shared" si="50"/>
        <v>0/1</v>
      </c>
    </row>
    <row r="1056" spans="1:21" ht="30" customHeight="1" x14ac:dyDescent="0.3">
      <c r="A1056" s="3" t="str">
        <f>B1056&amp;"--"&amp;COUNTIF($B$5:B1056,B1056)</f>
        <v>--1019</v>
      </c>
      <c r="B1056" s="3" t="str">
        <f t="shared" si="49"/>
        <v/>
      </c>
      <c r="C1056" s="78">
        <v>1052</v>
      </c>
      <c r="D1056" s="102"/>
      <c r="E1056" s="103"/>
      <c r="F1056" s="102"/>
      <c r="G1056" s="104"/>
      <c r="H1056" s="105" t="str">
        <f t="shared" ref="H1056:H1119" ca="1" si="51">IF(G1056,DATEDIF(G1056,TODAY(),"Y"),"")</f>
        <v/>
      </c>
      <c r="I1056" s="102"/>
      <c r="J1056" s="102"/>
      <c r="K1056" s="102"/>
      <c r="L1056" s="102"/>
      <c r="M1056" s="102"/>
      <c r="N1056" s="102"/>
      <c r="O1056" s="102"/>
      <c r="P1056" s="102"/>
      <c r="Q1056" s="102"/>
      <c r="R1056" s="102"/>
      <c r="S1056" s="102"/>
      <c r="T1056" s="106"/>
      <c r="U1056" s="3" t="str">
        <f t="shared" si="50"/>
        <v>0/1</v>
      </c>
    </row>
    <row r="1057" spans="1:21" ht="30" customHeight="1" x14ac:dyDescent="0.3">
      <c r="A1057" s="3" t="str">
        <f>B1057&amp;"--"&amp;COUNTIF($B$5:B1057,B1057)</f>
        <v>--1020</v>
      </c>
      <c r="B1057" s="3" t="str">
        <f t="shared" si="49"/>
        <v/>
      </c>
      <c r="C1057" s="78">
        <v>1053</v>
      </c>
      <c r="D1057" s="102"/>
      <c r="E1057" s="103"/>
      <c r="F1057" s="102"/>
      <c r="G1057" s="104"/>
      <c r="H1057" s="105" t="str">
        <f t="shared" ca="1" si="51"/>
        <v/>
      </c>
      <c r="I1057" s="102"/>
      <c r="J1057" s="102"/>
      <c r="K1057" s="102"/>
      <c r="L1057" s="102"/>
      <c r="M1057" s="102"/>
      <c r="N1057" s="102"/>
      <c r="O1057" s="102"/>
      <c r="P1057" s="102"/>
      <c r="Q1057" s="102"/>
      <c r="R1057" s="102"/>
      <c r="S1057" s="102"/>
      <c r="T1057" s="106"/>
      <c r="U1057" s="3" t="str">
        <f t="shared" si="50"/>
        <v>0/1</v>
      </c>
    </row>
    <row r="1058" spans="1:21" ht="30" customHeight="1" x14ac:dyDescent="0.3">
      <c r="A1058" s="3" t="str">
        <f>B1058&amp;"--"&amp;COUNTIF($B$5:B1058,B1058)</f>
        <v>--1021</v>
      </c>
      <c r="B1058" s="3" t="str">
        <f t="shared" si="49"/>
        <v/>
      </c>
      <c r="C1058" s="78">
        <v>1054</v>
      </c>
      <c r="D1058" s="102"/>
      <c r="E1058" s="103"/>
      <c r="F1058" s="102"/>
      <c r="G1058" s="104"/>
      <c r="H1058" s="105" t="str">
        <f t="shared" ca="1" si="51"/>
        <v/>
      </c>
      <c r="I1058" s="102"/>
      <c r="J1058" s="102"/>
      <c r="K1058" s="102"/>
      <c r="L1058" s="102"/>
      <c r="M1058" s="102"/>
      <c r="N1058" s="102"/>
      <c r="O1058" s="102"/>
      <c r="P1058" s="102"/>
      <c r="Q1058" s="102"/>
      <c r="R1058" s="102"/>
      <c r="S1058" s="102"/>
      <c r="T1058" s="106"/>
      <c r="U1058" s="3" t="str">
        <f t="shared" si="50"/>
        <v>0/1</v>
      </c>
    </row>
    <row r="1059" spans="1:21" ht="30" customHeight="1" x14ac:dyDescent="0.3">
      <c r="A1059" s="3" t="str">
        <f>B1059&amp;"--"&amp;COUNTIF($B$5:B1059,B1059)</f>
        <v>--1022</v>
      </c>
      <c r="B1059" s="3" t="str">
        <f t="shared" si="49"/>
        <v/>
      </c>
      <c r="C1059" s="78">
        <v>1055</v>
      </c>
      <c r="D1059" s="102"/>
      <c r="E1059" s="103"/>
      <c r="F1059" s="102"/>
      <c r="G1059" s="104"/>
      <c r="H1059" s="105" t="str">
        <f t="shared" ca="1" si="51"/>
        <v/>
      </c>
      <c r="I1059" s="102"/>
      <c r="J1059" s="102"/>
      <c r="K1059" s="102"/>
      <c r="L1059" s="102"/>
      <c r="M1059" s="102"/>
      <c r="N1059" s="102"/>
      <c r="O1059" s="102"/>
      <c r="P1059" s="102"/>
      <c r="Q1059" s="102"/>
      <c r="R1059" s="102"/>
      <c r="S1059" s="102"/>
      <c r="T1059" s="106"/>
      <c r="U1059" s="3" t="str">
        <f t="shared" si="50"/>
        <v>0/1</v>
      </c>
    </row>
    <row r="1060" spans="1:21" ht="30" customHeight="1" x14ac:dyDescent="0.3">
      <c r="A1060" s="3" t="str">
        <f>B1060&amp;"--"&amp;COUNTIF($B$5:B1060,B1060)</f>
        <v>--1023</v>
      </c>
      <c r="B1060" s="3" t="str">
        <f t="shared" si="49"/>
        <v/>
      </c>
      <c r="C1060" s="78">
        <v>1056</v>
      </c>
      <c r="D1060" s="102"/>
      <c r="E1060" s="103"/>
      <c r="F1060" s="102"/>
      <c r="G1060" s="104"/>
      <c r="H1060" s="105" t="str">
        <f t="shared" ca="1" si="51"/>
        <v/>
      </c>
      <c r="I1060" s="102"/>
      <c r="J1060" s="102"/>
      <c r="K1060" s="102"/>
      <c r="L1060" s="102"/>
      <c r="M1060" s="102"/>
      <c r="N1060" s="102"/>
      <c r="O1060" s="102"/>
      <c r="P1060" s="102"/>
      <c r="Q1060" s="102"/>
      <c r="R1060" s="102"/>
      <c r="S1060" s="102"/>
      <c r="T1060" s="106"/>
      <c r="U1060" s="3" t="str">
        <f t="shared" si="50"/>
        <v>0/1</v>
      </c>
    </row>
    <row r="1061" spans="1:21" ht="30" customHeight="1" x14ac:dyDescent="0.3">
      <c r="A1061" s="3" t="str">
        <f>B1061&amp;"--"&amp;COUNTIF($B$5:B1061,B1061)</f>
        <v>--1024</v>
      </c>
      <c r="B1061" s="3" t="str">
        <f t="shared" si="49"/>
        <v/>
      </c>
      <c r="C1061" s="78">
        <v>1057</v>
      </c>
      <c r="D1061" s="102"/>
      <c r="E1061" s="103"/>
      <c r="F1061" s="102"/>
      <c r="G1061" s="104"/>
      <c r="H1061" s="105" t="str">
        <f t="shared" ca="1" si="51"/>
        <v/>
      </c>
      <c r="I1061" s="102"/>
      <c r="J1061" s="102"/>
      <c r="K1061" s="102"/>
      <c r="L1061" s="102"/>
      <c r="M1061" s="102"/>
      <c r="N1061" s="102"/>
      <c r="O1061" s="102"/>
      <c r="P1061" s="102"/>
      <c r="Q1061" s="102"/>
      <c r="R1061" s="102"/>
      <c r="S1061" s="102"/>
      <c r="T1061" s="106"/>
      <c r="U1061" s="3" t="str">
        <f t="shared" si="50"/>
        <v>0/1</v>
      </c>
    </row>
    <row r="1062" spans="1:21" ht="30" customHeight="1" x14ac:dyDescent="0.3">
      <c r="A1062" s="3" t="str">
        <f>B1062&amp;"--"&amp;COUNTIF($B$5:B1062,B1062)</f>
        <v>--1025</v>
      </c>
      <c r="B1062" s="3" t="str">
        <f t="shared" si="49"/>
        <v/>
      </c>
      <c r="C1062" s="78">
        <v>1058</v>
      </c>
      <c r="D1062" s="102"/>
      <c r="E1062" s="103"/>
      <c r="F1062" s="102"/>
      <c r="G1062" s="104"/>
      <c r="H1062" s="105" t="str">
        <f t="shared" ca="1" si="51"/>
        <v/>
      </c>
      <c r="I1062" s="102"/>
      <c r="J1062" s="102"/>
      <c r="K1062" s="102"/>
      <c r="L1062" s="102"/>
      <c r="M1062" s="102"/>
      <c r="N1062" s="102"/>
      <c r="O1062" s="102"/>
      <c r="P1062" s="102"/>
      <c r="Q1062" s="102"/>
      <c r="R1062" s="102"/>
      <c r="S1062" s="102"/>
      <c r="T1062" s="106"/>
      <c r="U1062" s="3" t="str">
        <f t="shared" si="50"/>
        <v>0/1</v>
      </c>
    </row>
    <row r="1063" spans="1:21" ht="30" customHeight="1" x14ac:dyDescent="0.3">
      <c r="A1063" s="3" t="str">
        <f>B1063&amp;"--"&amp;COUNTIF($B$5:B1063,B1063)</f>
        <v>--1026</v>
      </c>
      <c r="B1063" s="3" t="str">
        <f t="shared" si="49"/>
        <v/>
      </c>
      <c r="C1063" s="78">
        <v>1059</v>
      </c>
      <c r="D1063" s="102"/>
      <c r="E1063" s="103"/>
      <c r="F1063" s="102"/>
      <c r="G1063" s="104"/>
      <c r="H1063" s="105" t="str">
        <f t="shared" ca="1" si="51"/>
        <v/>
      </c>
      <c r="I1063" s="102"/>
      <c r="J1063" s="102"/>
      <c r="K1063" s="102"/>
      <c r="L1063" s="102"/>
      <c r="M1063" s="102"/>
      <c r="N1063" s="102"/>
      <c r="O1063" s="102"/>
      <c r="P1063" s="102"/>
      <c r="Q1063" s="102"/>
      <c r="R1063" s="102"/>
      <c r="S1063" s="102"/>
      <c r="T1063" s="106"/>
      <c r="U1063" s="3" t="str">
        <f t="shared" si="50"/>
        <v>0/1</v>
      </c>
    </row>
    <row r="1064" spans="1:21" ht="30" customHeight="1" x14ac:dyDescent="0.3">
      <c r="A1064" s="3" t="str">
        <f>B1064&amp;"--"&amp;COUNTIF($B$5:B1064,B1064)</f>
        <v>--1027</v>
      </c>
      <c r="B1064" s="3" t="str">
        <f t="shared" si="49"/>
        <v/>
      </c>
      <c r="C1064" s="78">
        <v>1060</v>
      </c>
      <c r="D1064" s="102"/>
      <c r="E1064" s="103"/>
      <c r="F1064" s="102"/>
      <c r="G1064" s="104"/>
      <c r="H1064" s="105" t="str">
        <f t="shared" ca="1" si="51"/>
        <v/>
      </c>
      <c r="I1064" s="102"/>
      <c r="J1064" s="102"/>
      <c r="K1064" s="102"/>
      <c r="L1064" s="102"/>
      <c r="M1064" s="102"/>
      <c r="N1064" s="102"/>
      <c r="O1064" s="102"/>
      <c r="P1064" s="102"/>
      <c r="Q1064" s="102"/>
      <c r="R1064" s="102"/>
      <c r="S1064" s="102"/>
      <c r="T1064" s="106"/>
      <c r="U1064" s="3" t="str">
        <f t="shared" si="50"/>
        <v>0/1</v>
      </c>
    </row>
    <row r="1065" spans="1:21" ht="30" customHeight="1" x14ac:dyDescent="0.3">
      <c r="A1065" s="3" t="str">
        <f>B1065&amp;"--"&amp;COUNTIF($B$5:B1065,B1065)</f>
        <v>--1028</v>
      </c>
      <c r="B1065" s="3" t="str">
        <f t="shared" si="49"/>
        <v/>
      </c>
      <c r="C1065" s="78">
        <v>1061</v>
      </c>
      <c r="D1065" s="102"/>
      <c r="E1065" s="103"/>
      <c r="F1065" s="102"/>
      <c r="G1065" s="104"/>
      <c r="H1065" s="105" t="str">
        <f t="shared" ca="1" si="51"/>
        <v/>
      </c>
      <c r="I1065" s="102"/>
      <c r="J1065" s="102"/>
      <c r="K1065" s="102"/>
      <c r="L1065" s="102"/>
      <c r="M1065" s="102"/>
      <c r="N1065" s="102"/>
      <c r="O1065" s="102"/>
      <c r="P1065" s="102"/>
      <c r="Q1065" s="102"/>
      <c r="R1065" s="102"/>
      <c r="S1065" s="102"/>
      <c r="T1065" s="106"/>
      <c r="U1065" s="3" t="str">
        <f t="shared" si="50"/>
        <v>0/1</v>
      </c>
    </row>
    <row r="1066" spans="1:21" ht="30" customHeight="1" x14ac:dyDescent="0.3">
      <c r="A1066" s="3" t="str">
        <f>B1066&amp;"--"&amp;COUNTIF($B$5:B1066,B1066)</f>
        <v>--1029</v>
      </c>
      <c r="B1066" s="3" t="str">
        <f t="shared" si="49"/>
        <v/>
      </c>
      <c r="C1066" s="78">
        <v>1062</v>
      </c>
      <c r="D1066" s="102"/>
      <c r="E1066" s="103"/>
      <c r="F1066" s="102"/>
      <c r="G1066" s="104"/>
      <c r="H1066" s="105" t="str">
        <f t="shared" ca="1" si="51"/>
        <v/>
      </c>
      <c r="I1066" s="102"/>
      <c r="J1066" s="102"/>
      <c r="K1066" s="102"/>
      <c r="L1066" s="102"/>
      <c r="M1066" s="102"/>
      <c r="N1066" s="102"/>
      <c r="O1066" s="102"/>
      <c r="P1066" s="102"/>
      <c r="Q1066" s="102"/>
      <c r="R1066" s="102"/>
      <c r="S1066" s="102"/>
      <c r="T1066" s="106"/>
      <c r="U1066" s="3" t="str">
        <f t="shared" si="50"/>
        <v>0/1</v>
      </c>
    </row>
    <row r="1067" spans="1:21" ht="30" customHeight="1" x14ac:dyDescent="0.3">
      <c r="A1067" s="3" t="str">
        <f>B1067&amp;"--"&amp;COUNTIF($B$5:B1067,B1067)</f>
        <v>--1030</v>
      </c>
      <c r="B1067" s="3" t="str">
        <f t="shared" si="49"/>
        <v/>
      </c>
      <c r="C1067" s="78">
        <v>1063</v>
      </c>
      <c r="D1067" s="102"/>
      <c r="E1067" s="103"/>
      <c r="F1067" s="102"/>
      <c r="G1067" s="104"/>
      <c r="H1067" s="105" t="str">
        <f t="shared" ca="1" si="51"/>
        <v/>
      </c>
      <c r="I1067" s="102"/>
      <c r="J1067" s="102"/>
      <c r="K1067" s="102"/>
      <c r="L1067" s="102"/>
      <c r="M1067" s="102"/>
      <c r="N1067" s="102"/>
      <c r="O1067" s="102"/>
      <c r="P1067" s="102"/>
      <c r="Q1067" s="102"/>
      <c r="R1067" s="102"/>
      <c r="S1067" s="102"/>
      <c r="T1067" s="106"/>
      <c r="U1067" s="3" t="str">
        <f t="shared" si="50"/>
        <v>0/1</v>
      </c>
    </row>
    <row r="1068" spans="1:21" ht="30" customHeight="1" x14ac:dyDescent="0.3">
      <c r="A1068" s="3" t="str">
        <f>B1068&amp;"--"&amp;COUNTIF($B$5:B1068,B1068)</f>
        <v>--1031</v>
      </c>
      <c r="B1068" s="3" t="str">
        <f t="shared" si="49"/>
        <v/>
      </c>
      <c r="C1068" s="78">
        <v>1064</v>
      </c>
      <c r="D1068" s="102"/>
      <c r="E1068" s="103"/>
      <c r="F1068" s="102"/>
      <c r="G1068" s="104"/>
      <c r="H1068" s="105" t="str">
        <f t="shared" ca="1" si="51"/>
        <v/>
      </c>
      <c r="I1068" s="102"/>
      <c r="J1068" s="102"/>
      <c r="K1068" s="102"/>
      <c r="L1068" s="102"/>
      <c r="M1068" s="102"/>
      <c r="N1068" s="102"/>
      <c r="O1068" s="102"/>
      <c r="P1068" s="102"/>
      <c r="Q1068" s="102"/>
      <c r="R1068" s="102"/>
      <c r="S1068" s="102"/>
      <c r="T1068" s="106"/>
      <c r="U1068" s="3" t="str">
        <f t="shared" si="50"/>
        <v>0/1</v>
      </c>
    </row>
    <row r="1069" spans="1:21" ht="30" customHeight="1" x14ac:dyDescent="0.3">
      <c r="A1069" s="3" t="str">
        <f>B1069&amp;"--"&amp;COUNTIF($B$5:B1069,B1069)</f>
        <v>--1032</v>
      </c>
      <c r="B1069" s="3" t="str">
        <f t="shared" si="49"/>
        <v/>
      </c>
      <c r="C1069" s="78">
        <v>1065</v>
      </c>
      <c r="D1069" s="102"/>
      <c r="E1069" s="103"/>
      <c r="F1069" s="102"/>
      <c r="G1069" s="104"/>
      <c r="H1069" s="105" t="str">
        <f t="shared" ca="1" si="51"/>
        <v/>
      </c>
      <c r="I1069" s="102"/>
      <c r="J1069" s="102"/>
      <c r="K1069" s="102"/>
      <c r="L1069" s="102"/>
      <c r="M1069" s="102"/>
      <c r="N1069" s="102"/>
      <c r="O1069" s="102"/>
      <c r="P1069" s="102"/>
      <c r="Q1069" s="102"/>
      <c r="R1069" s="102"/>
      <c r="S1069" s="102"/>
      <c r="T1069" s="106"/>
      <c r="U1069" s="3" t="str">
        <f t="shared" si="50"/>
        <v>0/1</v>
      </c>
    </row>
    <row r="1070" spans="1:21" ht="30" customHeight="1" x14ac:dyDescent="0.3">
      <c r="A1070" s="3" t="str">
        <f>B1070&amp;"--"&amp;COUNTIF($B$5:B1070,B1070)</f>
        <v>--1033</v>
      </c>
      <c r="B1070" s="3" t="str">
        <f t="shared" si="49"/>
        <v/>
      </c>
      <c r="C1070" s="78">
        <v>1066</v>
      </c>
      <c r="D1070" s="102"/>
      <c r="E1070" s="103"/>
      <c r="F1070" s="102"/>
      <c r="G1070" s="104"/>
      <c r="H1070" s="105" t="str">
        <f t="shared" ca="1" si="51"/>
        <v/>
      </c>
      <c r="I1070" s="102"/>
      <c r="J1070" s="102"/>
      <c r="K1070" s="102"/>
      <c r="L1070" s="102"/>
      <c r="M1070" s="102"/>
      <c r="N1070" s="102"/>
      <c r="O1070" s="102"/>
      <c r="P1070" s="102"/>
      <c r="Q1070" s="102"/>
      <c r="R1070" s="102"/>
      <c r="S1070" s="102"/>
      <c r="T1070" s="106"/>
      <c r="U1070" s="3" t="str">
        <f t="shared" si="50"/>
        <v>0/1</v>
      </c>
    </row>
    <row r="1071" spans="1:21" ht="30" customHeight="1" x14ac:dyDescent="0.3">
      <c r="A1071" s="3" t="str">
        <f>B1071&amp;"--"&amp;COUNTIF($B$5:B1071,B1071)</f>
        <v>--1034</v>
      </c>
      <c r="B1071" s="3" t="str">
        <f t="shared" si="49"/>
        <v/>
      </c>
      <c r="C1071" s="78">
        <v>1067</v>
      </c>
      <c r="D1071" s="102"/>
      <c r="E1071" s="103"/>
      <c r="F1071" s="102"/>
      <c r="G1071" s="104"/>
      <c r="H1071" s="105" t="str">
        <f t="shared" ca="1" si="51"/>
        <v/>
      </c>
      <c r="I1071" s="102"/>
      <c r="J1071" s="102"/>
      <c r="K1071" s="102"/>
      <c r="L1071" s="102"/>
      <c r="M1071" s="102"/>
      <c r="N1071" s="102"/>
      <c r="O1071" s="102"/>
      <c r="P1071" s="102"/>
      <c r="Q1071" s="102"/>
      <c r="R1071" s="102"/>
      <c r="S1071" s="102"/>
      <c r="T1071" s="106"/>
      <c r="U1071" s="3" t="str">
        <f t="shared" si="50"/>
        <v>0/1</v>
      </c>
    </row>
    <row r="1072" spans="1:21" ht="30" customHeight="1" x14ac:dyDescent="0.3">
      <c r="A1072" s="3" t="str">
        <f>B1072&amp;"--"&amp;COUNTIF($B$5:B1072,B1072)</f>
        <v>--1035</v>
      </c>
      <c r="B1072" s="3" t="str">
        <f t="shared" si="49"/>
        <v/>
      </c>
      <c r="C1072" s="78">
        <v>1068</v>
      </c>
      <c r="D1072" s="102"/>
      <c r="E1072" s="103"/>
      <c r="F1072" s="102"/>
      <c r="G1072" s="104"/>
      <c r="H1072" s="105" t="str">
        <f t="shared" ca="1" si="51"/>
        <v/>
      </c>
      <c r="I1072" s="102"/>
      <c r="J1072" s="102"/>
      <c r="K1072" s="102"/>
      <c r="L1072" s="102"/>
      <c r="M1072" s="102"/>
      <c r="N1072" s="102"/>
      <c r="O1072" s="102"/>
      <c r="P1072" s="102"/>
      <c r="Q1072" s="102"/>
      <c r="R1072" s="102"/>
      <c r="S1072" s="102"/>
      <c r="T1072" s="106"/>
      <c r="U1072" s="3" t="str">
        <f t="shared" si="50"/>
        <v>0/1</v>
      </c>
    </row>
    <row r="1073" spans="1:21" ht="30" customHeight="1" x14ac:dyDescent="0.3">
      <c r="A1073" s="3" t="str">
        <f>B1073&amp;"--"&amp;COUNTIF($B$5:B1073,B1073)</f>
        <v>--1036</v>
      </c>
      <c r="B1073" s="3" t="str">
        <f t="shared" si="49"/>
        <v/>
      </c>
      <c r="C1073" s="78">
        <v>1069</v>
      </c>
      <c r="D1073" s="102"/>
      <c r="E1073" s="103"/>
      <c r="F1073" s="102"/>
      <c r="G1073" s="104"/>
      <c r="H1073" s="105" t="str">
        <f t="shared" ca="1" si="51"/>
        <v/>
      </c>
      <c r="I1073" s="102"/>
      <c r="J1073" s="102"/>
      <c r="K1073" s="102"/>
      <c r="L1073" s="102"/>
      <c r="M1073" s="102"/>
      <c r="N1073" s="102"/>
      <c r="O1073" s="102"/>
      <c r="P1073" s="102"/>
      <c r="Q1073" s="102"/>
      <c r="R1073" s="102"/>
      <c r="S1073" s="102"/>
      <c r="T1073" s="106"/>
      <c r="U1073" s="3" t="str">
        <f t="shared" si="50"/>
        <v>0/1</v>
      </c>
    </row>
    <row r="1074" spans="1:21" ht="30" customHeight="1" x14ac:dyDescent="0.3">
      <c r="A1074" s="3" t="str">
        <f>B1074&amp;"--"&amp;COUNTIF($B$5:B1074,B1074)</f>
        <v>--1037</v>
      </c>
      <c r="B1074" s="3" t="str">
        <f t="shared" si="49"/>
        <v/>
      </c>
      <c r="C1074" s="78">
        <v>1070</v>
      </c>
      <c r="D1074" s="102"/>
      <c r="E1074" s="103"/>
      <c r="F1074" s="102"/>
      <c r="G1074" s="104"/>
      <c r="H1074" s="105" t="str">
        <f t="shared" ca="1" si="51"/>
        <v/>
      </c>
      <c r="I1074" s="102"/>
      <c r="J1074" s="102"/>
      <c r="K1074" s="102"/>
      <c r="L1074" s="102"/>
      <c r="M1074" s="102"/>
      <c r="N1074" s="102"/>
      <c r="O1074" s="102"/>
      <c r="P1074" s="102"/>
      <c r="Q1074" s="102"/>
      <c r="R1074" s="102"/>
      <c r="S1074" s="102"/>
      <c r="T1074" s="106"/>
      <c r="U1074" s="3" t="str">
        <f t="shared" si="50"/>
        <v>0/1</v>
      </c>
    </row>
    <row r="1075" spans="1:21" ht="30" customHeight="1" x14ac:dyDescent="0.3">
      <c r="A1075" s="3" t="str">
        <f>B1075&amp;"--"&amp;COUNTIF($B$5:B1075,B1075)</f>
        <v>--1038</v>
      </c>
      <c r="B1075" s="3" t="str">
        <f t="shared" si="49"/>
        <v/>
      </c>
      <c r="C1075" s="78">
        <v>1071</v>
      </c>
      <c r="D1075" s="102"/>
      <c r="E1075" s="103"/>
      <c r="F1075" s="102"/>
      <c r="G1075" s="104"/>
      <c r="H1075" s="105" t="str">
        <f t="shared" ca="1" si="51"/>
        <v/>
      </c>
      <c r="I1075" s="102"/>
      <c r="J1075" s="102"/>
      <c r="K1075" s="102"/>
      <c r="L1075" s="102"/>
      <c r="M1075" s="102"/>
      <c r="N1075" s="102"/>
      <c r="O1075" s="102"/>
      <c r="P1075" s="102"/>
      <c r="Q1075" s="102"/>
      <c r="R1075" s="102"/>
      <c r="S1075" s="102"/>
      <c r="T1075" s="106"/>
      <c r="U1075" s="3" t="str">
        <f t="shared" si="50"/>
        <v>0/1</v>
      </c>
    </row>
    <row r="1076" spans="1:21" ht="30" customHeight="1" x14ac:dyDescent="0.3">
      <c r="A1076" s="3" t="str">
        <f>B1076&amp;"--"&amp;COUNTIF($B$5:B1076,B1076)</f>
        <v>--1039</v>
      </c>
      <c r="B1076" s="3" t="str">
        <f t="shared" si="49"/>
        <v/>
      </c>
      <c r="C1076" s="78">
        <v>1072</v>
      </c>
      <c r="D1076" s="102"/>
      <c r="E1076" s="103"/>
      <c r="F1076" s="102"/>
      <c r="G1076" s="104"/>
      <c r="H1076" s="105" t="str">
        <f t="shared" ca="1" si="51"/>
        <v/>
      </c>
      <c r="I1076" s="102"/>
      <c r="J1076" s="102"/>
      <c r="K1076" s="102"/>
      <c r="L1076" s="102"/>
      <c r="M1076" s="102"/>
      <c r="N1076" s="102"/>
      <c r="O1076" s="102"/>
      <c r="P1076" s="102"/>
      <c r="Q1076" s="102"/>
      <c r="R1076" s="102"/>
      <c r="S1076" s="102"/>
      <c r="T1076" s="106"/>
      <c r="U1076" s="3" t="str">
        <f t="shared" si="50"/>
        <v>0/1</v>
      </c>
    </row>
    <row r="1077" spans="1:21" ht="30" customHeight="1" x14ac:dyDescent="0.3">
      <c r="A1077" s="3" t="str">
        <f>B1077&amp;"--"&amp;COUNTIF($B$5:B1077,B1077)</f>
        <v>--1040</v>
      </c>
      <c r="B1077" s="3" t="str">
        <f t="shared" si="49"/>
        <v/>
      </c>
      <c r="C1077" s="78">
        <v>1073</v>
      </c>
      <c r="D1077" s="102"/>
      <c r="E1077" s="103"/>
      <c r="F1077" s="102"/>
      <c r="G1077" s="104"/>
      <c r="H1077" s="105" t="str">
        <f t="shared" ca="1" si="51"/>
        <v/>
      </c>
      <c r="I1077" s="102"/>
      <c r="J1077" s="102"/>
      <c r="K1077" s="102"/>
      <c r="L1077" s="102"/>
      <c r="M1077" s="102"/>
      <c r="N1077" s="102"/>
      <c r="O1077" s="102"/>
      <c r="P1077" s="102"/>
      <c r="Q1077" s="102"/>
      <c r="R1077" s="102"/>
      <c r="S1077" s="102"/>
      <c r="T1077" s="106"/>
      <c r="U1077" s="3" t="str">
        <f t="shared" si="50"/>
        <v>0/1</v>
      </c>
    </row>
    <row r="1078" spans="1:21" ht="30" customHeight="1" x14ac:dyDescent="0.3">
      <c r="A1078" s="3" t="str">
        <f>B1078&amp;"--"&amp;COUNTIF($B$5:B1078,B1078)</f>
        <v>--1041</v>
      </c>
      <c r="B1078" s="3" t="str">
        <f t="shared" si="49"/>
        <v/>
      </c>
      <c r="C1078" s="78">
        <v>1074</v>
      </c>
      <c r="D1078" s="102"/>
      <c r="E1078" s="103"/>
      <c r="F1078" s="102"/>
      <c r="G1078" s="104"/>
      <c r="H1078" s="105" t="str">
        <f t="shared" ca="1" si="51"/>
        <v/>
      </c>
      <c r="I1078" s="102"/>
      <c r="J1078" s="102"/>
      <c r="K1078" s="102"/>
      <c r="L1078" s="102"/>
      <c r="M1078" s="102"/>
      <c r="N1078" s="102"/>
      <c r="O1078" s="102"/>
      <c r="P1078" s="102"/>
      <c r="Q1078" s="102"/>
      <c r="R1078" s="102"/>
      <c r="S1078" s="102"/>
      <c r="T1078" s="106"/>
      <c r="U1078" s="3" t="str">
        <f t="shared" si="50"/>
        <v>0/1</v>
      </c>
    </row>
    <row r="1079" spans="1:21" ht="30" customHeight="1" x14ac:dyDescent="0.3">
      <c r="A1079" s="3" t="str">
        <f>B1079&amp;"--"&amp;COUNTIF($B$5:B1079,B1079)</f>
        <v>--1042</v>
      </c>
      <c r="B1079" s="3" t="str">
        <f t="shared" si="49"/>
        <v/>
      </c>
      <c r="C1079" s="78">
        <v>1075</v>
      </c>
      <c r="D1079" s="102"/>
      <c r="E1079" s="103"/>
      <c r="F1079" s="102"/>
      <c r="G1079" s="104"/>
      <c r="H1079" s="105" t="str">
        <f t="shared" ca="1" si="51"/>
        <v/>
      </c>
      <c r="I1079" s="102"/>
      <c r="J1079" s="102"/>
      <c r="K1079" s="102"/>
      <c r="L1079" s="102"/>
      <c r="M1079" s="102"/>
      <c r="N1079" s="102"/>
      <c r="O1079" s="102"/>
      <c r="P1079" s="102"/>
      <c r="Q1079" s="102"/>
      <c r="R1079" s="102"/>
      <c r="S1079" s="102"/>
      <c r="T1079" s="106"/>
      <c r="U1079" s="3" t="str">
        <f t="shared" si="50"/>
        <v>0/1</v>
      </c>
    </row>
    <row r="1080" spans="1:21" ht="30" customHeight="1" x14ac:dyDescent="0.3">
      <c r="A1080" s="3" t="str">
        <f>B1080&amp;"--"&amp;COUNTIF($B$5:B1080,B1080)</f>
        <v>--1043</v>
      </c>
      <c r="B1080" s="3" t="str">
        <f t="shared" si="49"/>
        <v/>
      </c>
      <c r="C1080" s="78">
        <v>1076</v>
      </c>
      <c r="D1080" s="102"/>
      <c r="E1080" s="103"/>
      <c r="F1080" s="102"/>
      <c r="G1080" s="104"/>
      <c r="H1080" s="105" t="str">
        <f t="shared" ca="1" si="51"/>
        <v/>
      </c>
      <c r="I1080" s="102"/>
      <c r="J1080" s="102"/>
      <c r="K1080" s="102"/>
      <c r="L1080" s="102"/>
      <c r="M1080" s="102"/>
      <c r="N1080" s="102"/>
      <c r="O1080" s="102"/>
      <c r="P1080" s="102"/>
      <c r="Q1080" s="102"/>
      <c r="R1080" s="102"/>
      <c r="S1080" s="102"/>
      <c r="T1080" s="106"/>
      <c r="U1080" s="3" t="str">
        <f t="shared" si="50"/>
        <v>0/1</v>
      </c>
    </row>
    <row r="1081" spans="1:21" ht="30" customHeight="1" x14ac:dyDescent="0.3">
      <c r="A1081" s="3" t="str">
        <f>B1081&amp;"--"&amp;COUNTIF($B$5:B1081,B1081)</f>
        <v>--1044</v>
      </c>
      <c r="B1081" s="3" t="str">
        <f t="shared" si="49"/>
        <v/>
      </c>
      <c r="C1081" s="78">
        <v>1077</v>
      </c>
      <c r="D1081" s="102"/>
      <c r="E1081" s="103"/>
      <c r="F1081" s="102"/>
      <c r="G1081" s="104"/>
      <c r="H1081" s="105" t="str">
        <f t="shared" ca="1" si="51"/>
        <v/>
      </c>
      <c r="I1081" s="102"/>
      <c r="J1081" s="102"/>
      <c r="K1081" s="102"/>
      <c r="L1081" s="102"/>
      <c r="M1081" s="102"/>
      <c r="N1081" s="102"/>
      <c r="O1081" s="102"/>
      <c r="P1081" s="102"/>
      <c r="Q1081" s="102"/>
      <c r="R1081" s="102"/>
      <c r="S1081" s="102"/>
      <c r="T1081" s="106"/>
      <c r="U1081" s="3" t="str">
        <f t="shared" si="50"/>
        <v>0/1</v>
      </c>
    </row>
    <row r="1082" spans="1:21" ht="30" customHeight="1" x14ac:dyDescent="0.3">
      <c r="A1082" s="3" t="str">
        <f>B1082&amp;"--"&amp;COUNTIF($B$5:B1082,B1082)</f>
        <v>--1045</v>
      </c>
      <c r="B1082" s="3" t="str">
        <f t="shared" si="49"/>
        <v/>
      </c>
      <c r="C1082" s="78">
        <v>1078</v>
      </c>
      <c r="D1082" s="102"/>
      <c r="E1082" s="103"/>
      <c r="F1082" s="102"/>
      <c r="G1082" s="104"/>
      <c r="H1082" s="105" t="str">
        <f t="shared" ca="1" si="51"/>
        <v/>
      </c>
      <c r="I1082" s="102"/>
      <c r="J1082" s="102"/>
      <c r="K1082" s="102"/>
      <c r="L1082" s="102"/>
      <c r="M1082" s="102"/>
      <c r="N1082" s="102"/>
      <c r="O1082" s="102"/>
      <c r="P1082" s="102"/>
      <c r="Q1082" s="102"/>
      <c r="R1082" s="102"/>
      <c r="S1082" s="102"/>
      <c r="T1082" s="106"/>
      <c r="U1082" s="3" t="str">
        <f t="shared" si="50"/>
        <v>0/1</v>
      </c>
    </row>
    <row r="1083" spans="1:21" ht="30" customHeight="1" x14ac:dyDescent="0.3">
      <c r="A1083" s="3" t="str">
        <f>B1083&amp;"--"&amp;COUNTIF($B$5:B1083,B1083)</f>
        <v>--1046</v>
      </c>
      <c r="B1083" s="3" t="str">
        <f t="shared" si="49"/>
        <v/>
      </c>
      <c r="C1083" s="78">
        <v>1079</v>
      </c>
      <c r="D1083" s="102"/>
      <c r="E1083" s="103"/>
      <c r="F1083" s="102"/>
      <c r="G1083" s="104"/>
      <c r="H1083" s="105" t="str">
        <f t="shared" ca="1" si="51"/>
        <v/>
      </c>
      <c r="I1083" s="102"/>
      <c r="J1083" s="102"/>
      <c r="K1083" s="102"/>
      <c r="L1083" s="102"/>
      <c r="M1083" s="102"/>
      <c r="N1083" s="102"/>
      <c r="O1083" s="102"/>
      <c r="P1083" s="102"/>
      <c r="Q1083" s="102"/>
      <c r="R1083" s="102"/>
      <c r="S1083" s="102"/>
      <c r="T1083" s="106"/>
      <c r="U1083" s="3" t="str">
        <f t="shared" si="50"/>
        <v>0/1</v>
      </c>
    </row>
    <row r="1084" spans="1:21" ht="30" customHeight="1" x14ac:dyDescent="0.3">
      <c r="A1084" s="3" t="str">
        <f>B1084&amp;"--"&amp;COUNTIF($B$5:B1084,B1084)</f>
        <v>--1047</v>
      </c>
      <c r="B1084" s="3" t="str">
        <f t="shared" si="49"/>
        <v/>
      </c>
      <c r="C1084" s="78">
        <v>1080</v>
      </c>
      <c r="D1084" s="102"/>
      <c r="E1084" s="103"/>
      <c r="F1084" s="102"/>
      <c r="G1084" s="104"/>
      <c r="H1084" s="105" t="str">
        <f t="shared" ca="1" si="51"/>
        <v/>
      </c>
      <c r="I1084" s="102"/>
      <c r="J1084" s="102"/>
      <c r="K1084" s="102"/>
      <c r="L1084" s="102"/>
      <c r="M1084" s="102"/>
      <c r="N1084" s="102"/>
      <c r="O1084" s="102"/>
      <c r="P1084" s="102"/>
      <c r="Q1084" s="102"/>
      <c r="R1084" s="102"/>
      <c r="S1084" s="102"/>
      <c r="T1084" s="106"/>
      <c r="U1084" s="3" t="str">
        <f t="shared" si="50"/>
        <v>0/1</v>
      </c>
    </row>
    <row r="1085" spans="1:21" ht="30" customHeight="1" x14ac:dyDescent="0.3">
      <c r="A1085" s="3" t="str">
        <f>B1085&amp;"--"&amp;COUNTIF($B$5:B1085,B1085)</f>
        <v>--1048</v>
      </c>
      <c r="B1085" s="3" t="str">
        <f t="shared" si="49"/>
        <v/>
      </c>
      <c r="C1085" s="78">
        <v>1081</v>
      </c>
      <c r="D1085" s="102"/>
      <c r="E1085" s="103"/>
      <c r="F1085" s="102"/>
      <c r="G1085" s="104"/>
      <c r="H1085" s="105" t="str">
        <f t="shared" ca="1" si="51"/>
        <v/>
      </c>
      <c r="I1085" s="102"/>
      <c r="J1085" s="102"/>
      <c r="K1085" s="102"/>
      <c r="L1085" s="102"/>
      <c r="M1085" s="102"/>
      <c r="N1085" s="102"/>
      <c r="O1085" s="102"/>
      <c r="P1085" s="102"/>
      <c r="Q1085" s="102"/>
      <c r="R1085" s="102"/>
      <c r="S1085" s="102"/>
      <c r="T1085" s="106"/>
      <c r="U1085" s="3" t="str">
        <f t="shared" si="50"/>
        <v>0/1</v>
      </c>
    </row>
    <row r="1086" spans="1:21" ht="30" customHeight="1" x14ac:dyDescent="0.3">
      <c r="A1086" s="3" t="str">
        <f>B1086&amp;"--"&amp;COUNTIF($B$5:B1086,B1086)</f>
        <v>--1049</v>
      </c>
      <c r="B1086" s="3" t="str">
        <f t="shared" si="49"/>
        <v/>
      </c>
      <c r="C1086" s="78">
        <v>1082</v>
      </c>
      <c r="D1086" s="102"/>
      <c r="E1086" s="103"/>
      <c r="F1086" s="102"/>
      <c r="G1086" s="104"/>
      <c r="H1086" s="105" t="str">
        <f t="shared" ca="1" si="51"/>
        <v/>
      </c>
      <c r="I1086" s="102"/>
      <c r="J1086" s="102"/>
      <c r="K1086" s="102"/>
      <c r="L1086" s="102"/>
      <c r="M1086" s="102"/>
      <c r="N1086" s="102"/>
      <c r="O1086" s="102"/>
      <c r="P1086" s="102"/>
      <c r="Q1086" s="102"/>
      <c r="R1086" s="102"/>
      <c r="S1086" s="102"/>
      <c r="T1086" s="106"/>
      <c r="U1086" s="3" t="str">
        <f t="shared" si="50"/>
        <v>0/1</v>
      </c>
    </row>
    <row r="1087" spans="1:21" ht="30" customHeight="1" x14ac:dyDescent="0.3">
      <c r="A1087" s="3" t="str">
        <f>B1087&amp;"--"&amp;COUNTIF($B$5:B1087,B1087)</f>
        <v>--1050</v>
      </c>
      <c r="B1087" s="3" t="str">
        <f t="shared" si="49"/>
        <v/>
      </c>
      <c r="C1087" s="78">
        <v>1083</v>
      </c>
      <c r="D1087" s="102"/>
      <c r="E1087" s="103"/>
      <c r="F1087" s="102"/>
      <c r="G1087" s="104"/>
      <c r="H1087" s="105" t="str">
        <f t="shared" ca="1" si="51"/>
        <v/>
      </c>
      <c r="I1087" s="102"/>
      <c r="J1087" s="102"/>
      <c r="K1087" s="102"/>
      <c r="L1087" s="102"/>
      <c r="M1087" s="102"/>
      <c r="N1087" s="102"/>
      <c r="O1087" s="102"/>
      <c r="P1087" s="102"/>
      <c r="Q1087" s="102"/>
      <c r="R1087" s="102"/>
      <c r="S1087" s="102"/>
      <c r="T1087" s="106"/>
      <c r="U1087" s="3" t="str">
        <f t="shared" si="50"/>
        <v>0/1</v>
      </c>
    </row>
    <row r="1088" spans="1:21" ht="30" customHeight="1" x14ac:dyDescent="0.3">
      <c r="A1088" s="3" t="str">
        <f>B1088&amp;"--"&amp;COUNTIF($B$5:B1088,B1088)</f>
        <v>--1051</v>
      </c>
      <c r="B1088" s="3" t="str">
        <f t="shared" si="49"/>
        <v/>
      </c>
      <c r="C1088" s="78">
        <v>1084</v>
      </c>
      <c r="D1088" s="102"/>
      <c r="E1088" s="103"/>
      <c r="F1088" s="102"/>
      <c r="G1088" s="104"/>
      <c r="H1088" s="105" t="str">
        <f t="shared" ca="1" si="51"/>
        <v/>
      </c>
      <c r="I1088" s="102"/>
      <c r="J1088" s="102"/>
      <c r="K1088" s="102"/>
      <c r="L1088" s="102"/>
      <c r="M1088" s="102"/>
      <c r="N1088" s="102"/>
      <c r="O1088" s="102"/>
      <c r="P1088" s="102"/>
      <c r="Q1088" s="102"/>
      <c r="R1088" s="102"/>
      <c r="S1088" s="102"/>
      <c r="T1088" s="106"/>
      <c r="U1088" s="3" t="str">
        <f t="shared" si="50"/>
        <v>0/1</v>
      </c>
    </row>
    <row r="1089" spans="1:21" ht="30" customHeight="1" x14ac:dyDescent="0.3">
      <c r="A1089" s="3" t="str">
        <f>B1089&amp;"--"&amp;COUNTIF($B$5:B1089,B1089)</f>
        <v>--1052</v>
      </c>
      <c r="B1089" s="3" t="str">
        <f t="shared" si="49"/>
        <v/>
      </c>
      <c r="C1089" s="78">
        <v>1085</v>
      </c>
      <c r="D1089" s="102"/>
      <c r="E1089" s="103"/>
      <c r="F1089" s="102"/>
      <c r="G1089" s="104"/>
      <c r="H1089" s="105" t="str">
        <f t="shared" ca="1" si="51"/>
        <v/>
      </c>
      <c r="I1089" s="102"/>
      <c r="J1089" s="102"/>
      <c r="K1089" s="102"/>
      <c r="L1089" s="102"/>
      <c r="M1089" s="102"/>
      <c r="N1089" s="102"/>
      <c r="O1089" s="102"/>
      <c r="P1089" s="102"/>
      <c r="Q1089" s="102"/>
      <c r="R1089" s="102"/>
      <c r="S1089" s="102"/>
      <c r="T1089" s="106"/>
      <c r="U1089" s="3" t="str">
        <f t="shared" si="50"/>
        <v>0/1</v>
      </c>
    </row>
    <row r="1090" spans="1:21" ht="30" customHeight="1" x14ac:dyDescent="0.3">
      <c r="A1090" s="3" t="str">
        <f>B1090&amp;"--"&amp;COUNTIF($B$5:B1090,B1090)</f>
        <v>--1053</v>
      </c>
      <c r="B1090" s="3" t="str">
        <f t="shared" si="49"/>
        <v/>
      </c>
      <c r="C1090" s="78">
        <v>1086</v>
      </c>
      <c r="D1090" s="102"/>
      <c r="E1090" s="103"/>
      <c r="F1090" s="102"/>
      <c r="G1090" s="104"/>
      <c r="H1090" s="105" t="str">
        <f t="shared" ca="1" si="51"/>
        <v/>
      </c>
      <c r="I1090" s="102"/>
      <c r="J1090" s="102"/>
      <c r="K1090" s="102"/>
      <c r="L1090" s="102"/>
      <c r="M1090" s="102"/>
      <c r="N1090" s="102"/>
      <c r="O1090" s="102"/>
      <c r="P1090" s="102"/>
      <c r="Q1090" s="102"/>
      <c r="R1090" s="102"/>
      <c r="S1090" s="102"/>
      <c r="T1090" s="106"/>
      <c r="U1090" s="3" t="str">
        <f t="shared" si="50"/>
        <v>0/1</v>
      </c>
    </row>
    <row r="1091" spans="1:21" ht="30" customHeight="1" x14ac:dyDescent="0.3">
      <c r="A1091" s="3" t="str">
        <f>B1091&amp;"--"&amp;COUNTIF($B$5:B1091,B1091)</f>
        <v>--1054</v>
      </c>
      <c r="B1091" s="3" t="str">
        <f t="shared" si="49"/>
        <v/>
      </c>
      <c r="C1091" s="78">
        <v>1087</v>
      </c>
      <c r="D1091" s="102"/>
      <c r="E1091" s="103"/>
      <c r="F1091" s="102"/>
      <c r="G1091" s="104"/>
      <c r="H1091" s="105" t="str">
        <f t="shared" ca="1" si="51"/>
        <v/>
      </c>
      <c r="I1091" s="102"/>
      <c r="J1091" s="102"/>
      <c r="K1091" s="102"/>
      <c r="L1091" s="102"/>
      <c r="M1091" s="102"/>
      <c r="N1091" s="102"/>
      <c r="O1091" s="102"/>
      <c r="P1091" s="102"/>
      <c r="Q1091" s="102"/>
      <c r="R1091" s="102"/>
      <c r="S1091" s="102"/>
      <c r="T1091" s="106"/>
      <c r="U1091" s="3" t="str">
        <f t="shared" si="50"/>
        <v>0/1</v>
      </c>
    </row>
    <row r="1092" spans="1:21" ht="30" customHeight="1" x14ac:dyDescent="0.3">
      <c r="A1092" s="3" t="str">
        <f>B1092&amp;"--"&amp;COUNTIF($B$5:B1092,B1092)</f>
        <v>--1055</v>
      </c>
      <c r="B1092" s="3" t="str">
        <f t="shared" si="49"/>
        <v/>
      </c>
      <c r="C1092" s="78">
        <v>1088</v>
      </c>
      <c r="D1092" s="102"/>
      <c r="E1092" s="103"/>
      <c r="F1092" s="102"/>
      <c r="G1092" s="104"/>
      <c r="H1092" s="105" t="str">
        <f t="shared" ca="1" si="51"/>
        <v/>
      </c>
      <c r="I1092" s="102"/>
      <c r="J1092" s="102"/>
      <c r="K1092" s="102"/>
      <c r="L1092" s="102"/>
      <c r="M1092" s="102"/>
      <c r="N1092" s="102"/>
      <c r="O1092" s="102"/>
      <c r="P1092" s="102"/>
      <c r="Q1092" s="102"/>
      <c r="R1092" s="102"/>
      <c r="S1092" s="102"/>
      <c r="T1092" s="106"/>
      <c r="U1092" s="3" t="str">
        <f t="shared" si="50"/>
        <v>0/1</v>
      </c>
    </row>
    <row r="1093" spans="1:21" ht="30" customHeight="1" x14ac:dyDescent="0.3">
      <c r="A1093" s="3" t="str">
        <f>B1093&amp;"--"&amp;COUNTIF($B$5:B1093,B1093)</f>
        <v>--1056</v>
      </c>
      <c r="B1093" s="3" t="str">
        <f t="shared" ref="B1093:B1156" si="52">IF(G1093&lt;&gt;"",MONTH(G1093),"")</f>
        <v/>
      </c>
      <c r="C1093" s="78">
        <v>1089</v>
      </c>
      <c r="D1093" s="102"/>
      <c r="E1093" s="103"/>
      <c r="F1093" s="102"/>
      <c r="G1093" s="104"/>
      <c r="H1093" s="105" t="str">
        <f t="shared" ca="1" si="51"/>
        <v/>
      </c>
      <c r="I1093" s="102"/>
      <c r="J1093" s="102"/>
      <c r="K1093" s="102"/>
      <c r="L1093" s="102"/>
      <c r="M1093" s="102"/>
      <c r="N1093" s="102"/>
      <c r="O1093" s="102"/>
      <c r="P1093" s="102"/>
      <c r="Q1093" s="102"/>
      <c r="R1093" s="102"/>
      <c r="S1093" s="102"/>
      <c r="T1093" s="106"/>
      <c r="U1093" s="3" t="str">
        <f t="shared" ref="U1093:U1156" si="53">DAY(G1093)&amp;"/"&amp;MONTH(G1093)</f>
        <v>0/1</v>
      </c>
    </row>
    <row r="1094" spans="1:21" ht="30" customHeight="1" x14ac:dyDescent="0.3">
      <c r="A1094" s="3" t="str">
        <f>B1094&amp;"--"&amp;COUNTIF($B$5:B1094,B1094)</f>
        <v>--1057</v>
      </c>
      <c r="B1094" s="3" t="str">
        <f t="shared" si="52"/>
        <v/>
      </c>
      <c r="C1094" s="78">
        <v>1090</v>
      </c>
      <c r="D1094" s="102"/>
      <c r="E1094" s="103"/>
      <c r="F1094" s="102"/>
      <c r="G1094" s="104"/>
      <c r="H1094" s="105" t="str">
        <f t="shared" ca="1" si="51"/>
        <v/>
      </c>
      <c r="I1094" s="102"/>
      <c r="J1094" s="102"/>
      <c r="K1094" s="102"/>
      <c r="L1094" s="102"/>
      <c r="M1094" s="102"/>
      <c r="N1094" s="102"/>
      <c r="O1094" s="102"/>
      <c r="P1094" s="102"/>
      <c r="Q1094" s="102"/>
      <c r="R1094" s="102"/>
      <c r="S1094" s="102"/>
      <c r="T1094" s="106"/>
      <c r="U1094" s="3" t="str">
        <f t="shared" si="53"/>
        <v>0/1</v>
      </c>
    </row>
    <row r="1095" spans="1:21" ht="30" customHeight="1" x14ac:dyDescent="0.3">
      <c r="A1095" s="3" t="str">
        <f>B1095&amp;"--"&amp;COUNTIF($B$5:B1095,B1095)</f>
        <v>--1058</v>
      </c>
      <c r="B1095" s="3" t="str">
        <f t="shared" si="52"/>
        <v/>
      </c>
      <c r="C1095" s="78">
        <v>1091</v>
      </c>
      <c r="D1095" s="102"/>
      <c r="E1095" s="103"/>
      <c r="F1095" s="102"/>
      <c r="G1095" s="104"/>
      <c r="H1095" s="105" t="str">
        <f t="shared" ca="1" si="51"/>
        <v/>
      </c>
      <c r="I1095" s="102"/>
      <c r="J1095" s="102"/>
      <c r="K1095" s="102"/>
      <c r="L1095" s="102"/>
      <c r="M1095" s="102"/>
      <c r="N1095" s="102"/>
      <c r="O1095" s="102"/>
      <c r="P1095" s="102"/>
      <c r="Q1095" s="102"/>
      <c r="R1095" s="102"/>
      <c r="S1095" s="102"/>
      <c r="T1095" s="106"/>
      <c r="U1095" s="3" t="str">
        <f t="shared" si="53"/>
        <v>0/1</v>
      </c>
    </row>
    <row r="1096" spans="1:21" ht="30" customHeight="1" x14ac:dyDescent="0.3">
      <c r="A1096" s="3" t="str">
        <f>B1096&amp;"--"&amp;COUNTIF($B$5:B1096,B1096)</f>
        <v>--1059</v>
      </c>
      <c r="B1096" s="3" t="str">
        <f t="shared" si="52"/>
        <v/>
      </c>
      <c r="C1096" s="78">
        <v>1092</v>
      </c>
      <c r="D1096" s="102"/>
      <c r="E1096" s="103"/>
      <c r="F1096" s="102"/>
      <c r="G1096" s="104"/>
      <c r="H1096" s="105" t="str">
        <f t="shared" ca="1" si="51"/>
        <v/>
      </c>
      <c r="I1096" s="102"/>
      <c r="J1096" s="102"/>
      <c r="K1096" s="102"/>
      <c r="L1096" s="102"/>
      <c r="M1096" s="102"/>
      <c r="N1096" s="102"/>
      <c r="O1096" s="102"/>
      <c r="P1096" s="102"/>
      <c r="Q1096" s="102"/>
      <c r="R1096" s="102"/>
      <c r="S1096" s="102"/>
      <c r="T1096" s="106"/>
      <c r="U1096" s="3" t="str">
        <f t="shared" si="53"/>
        <v>0/1</v>
      </c>
    </row>
    <row r="1097" spans="1:21" ht="30" customHeight="1" x14ac:dyDescent="0.3">
      <c r="A1097" s="3" t="str">
        <f>B1097&amp;"--"&amp;COUNTIF($B$5:B1097,B1097)</f>
        <v>--1060</v>
      </c>
      <c r="B1097" s="3" t="str">
        <f t="shared" si="52"/>
        <v/>
      </c>
      <c r="C1097" s="78">
        <v>1093</v>
      </c>
      <c r="D1097" s="102"/>
      <c r="E1097" s="103"/>
      <c r="F1097" s="102"/>
      <c r="G1097" s="104"/>
      <c r="H1097" s="105" t="str">
        <f t="shared" ca="1" si="51"/>
        <v/>
      </c>
      <c r="I1097" s="102"/>
      <c r="J1097" s="102"/>
      <c r="K1097" s="102"/>
      <c r="L1097" s="102"/>
      <c r="M1097" s="102"/>
      <c r="N1097" s="102"/>
      <c r="O1097" s="102"/>
      <c r="P1097" s="102"/>
      <c r="Q1097" s="102"/>
      <c r="R1097" s="102"/>
      <c r="S1097" s="102"/>
      <c r="T1097" s="106"/>
      <c r="U1097" s="3" t="str">
        <f t="shared" si="53"/>
        <v>0/1</v>
      </c>
    </row>
    <row r="1098" spans="1:21" ht="30" customHeight="1" x14ac:dyDescent="0.3">
      <c r="A1098" s="3" t="str">
        <f>B1098&amp;"--"&amp;COUNTIF($B$5:B1098,B1098)</f>
        <v>--1061</v>
      </c>
      <c r="B1098" s="3" t="str">
        <f t="shared" si="52"/>
        <v/>
      </c>
      <c r="C1098" s="78">
        <v>1094</v>
      </c>
      <c r="D1098" s="102"/>
      <c r="E1098" s="103"/>
      <c r="F1098" s="102"/>
      <c r="G1098" s="104"/>
      <c r="H1098" s="105" t="str">
        <f t="shared" ca="1" si="51"/>
        <v/>
      </c>
      <c r="I1098" s="102"/>
      <c r="J1098" s="102"/>
      <c r="K1098" s="102"/>
      <c r="L1098" s="102"/>
      <c r="M1098" s="102"/>
      <c r="N1098" s="102"/>
      <c r="O1098" s="102"/>
      <c r="P1098" s="102"/>
      <c r="Q1098" s="102"/>
      <c r="R1098" s="102"/>
      <c r="S1098" s="102"/>
      <c r="T1098" s="106"/>
      <c r="U1098" s="3" t="str">
        <f t="shared" si="53"/>
        <v>0/1</v>
      </c>
    </row>
    <row r="1099" spans="1:21" ht="30" customHeight="1" x14ac:dyDescent="0.3">
      <c r="A1099" s="3" t="str">
        <f>B1099&amp;"--"&amp;COUNTIF($B$5:B1099,B1099)</f>
        <v>--1062</v>
      </c>
      <c r="B1099" s="3" t="str">
        <f t="shared" si="52"/>
        <v/>
      </c>
      <c r="C1099" s="78">
        <v>1095</v>
      </c>
      <c r="D1099" s="102"/>
      <c r="E1099" s="103"/>
      <c r="F1099" s="102"/>
      <c r="G1099" s="104"/>
      <c r="H1099" s="105" t="str">
        <f t="shared" ca="1" si="51"/>
        <v/>
      </c>
      <c r="I1099" s="102"/>
      <c r="J1099" s="102"/>
      <c r="K1099" s="102"/>
      <c r="L1099" s="102"/>
      <c r="M1099" s="102"/>
      <c r="N1099" s="102"/>
      <c r="O1099" s="102"/>
      <c r="P1099" s="102"/>
      <c r="Q1099" s="102"/>
      <c r="R1099" s="102"/>
      <c r="S1099" s="102"/>
      <c r="T1099" s="106"/>
      <c r="U1099" s="3" t="str">
        <f t="shared" si="53"/>
        <v>0/1</v>
      </c>
    </row>
    <row r="1100" spans="1:21" ht="30" customHeight="1" x14ac:dyDescent="0.3">
      <c r="A1100" s="3" t="str">
        <f>B1100&amp;"--"&amp;COUNTIF($B$5:B1100,B1100)</f>
        <v>--1063</v>
      </c>
      <c r="B1100" s="3" t="str">
        <f t="shared" si="52"/>
        <v/>
      </c>
      <c r="C1100" s="78">
        <v>1096</v>
      </c>
      <c r="D1100" s="102"/>
      <c r="E1100" s="103"/>
      <c r="F1100" s="102"/>
      <c r="G1100" s="104"/>
      <c r="H1100" s="105" t="str">
        <f t="shared" ca="1" si="51"/>
        <v/>
      </c>
      <c r="I1100" s="102"/>
      <c r="J1100" s="102"/>
      <c r="K1100" s="102"/>
      <c r="L1100" s="102"/>
      <c r="M1100" s="102"/>
      <c r="N1100" s="102"/>
      <c r="O1100" s="102"/>
      <c r="P1100" s="102"/>
      <c r="Q1100" s="102"/>
      <c r="R1100" s="102"/>
      <c r="S1100" s="102"/>
      <c r="T1100" s="106"/>
      <c r="U1100" s="3" t="str">
        <f t="shared" si="53"/>
        <v>0/1</v>
      </c>
    </row>
    <row r="1101" spans="1:21" ht="30" customHeight="1" x14ac:dyDescent="0.3">
      <c r="A1101" s="3" t="str">
        <f>B1101&amp;"--"&amp;COUNTIF($B$5:B1101,B1101)</f>
        <v>--1064</v>
      </c>
      <c r="B1101" s="3" t="str">
        <f t="shared" si="52"/>
        <v/>
      </c>
      <c r="C1101" s="78">
        <v>1097</v>
      </c>
      <c r="D1101" s="102"/>
      <c r="E1101" s="103"/>
      <c r="F1101" s="102"/>
      <c r="G1101" s="104"/>
      <c r="H1101" s="105" t="str">
        <f t="shared" ca="1" si="51"/>
        <v/>
      </c>
      <c r="I1101" s="102"/>
      <c r="J1101" s="102"/>
      <c r="K1101" s="102"/>
      <c r="L1101" s="102"/>
      <c r="M1101" s="102"/>
      <c r="N1101" s="102"/>
      <c r="O1101" s="102"/>
      <c r="P1101" s="102"/>
      <c r="Q1101" s="102"/>
      <c r="R1101" s="102"/>
      <c r="S1101" s="102"/>
      <c r="T1101" s="106"/>
      <c r="U1101" s="3" t="str">
        <f t="shared" si="53"/>
        <v>0/1</v>
      </c>
    </row>
    <row r="1102" spans="1:21" ht="30" customHeight="1" x14ac:dyDescent="0.3">
      <c r="A1102" s="3" t="str">
        <f>B1102&amp;"--"&amp;COUNTIF($B$5:B1102,B1102)</f>
        <v>--1065</v>
      </c>
      <c r="B1102" s="3" t="str">
        <f t="shared" si="52"/>
        <v/>
      </c>
      <c r="C1102" s="78">
        <v>1098</v>
      </c>
      <c r="D1102" s="102"/>
      <c r="E1102" s="103"/>
      <c r="F1102" s="102"/>
      <c r="G1102" s="104"/>
      <c r="H1102" s="105" t="str">
        <f t="shared" ca="1" si="51"/>
        <v/>
      </c>
      <c r="I1102" s="102"/>
      <c r="J1102" s="102"/>
      <c r="K1102" s="102"/>
      <c r="L1102" s="102"/>
      <c r="M1102" s="102"/>
      <c r="N1102" s="102"/>
      <c r="O1102" s="102"/>
      <c r="P1102" s="102"/>
      <c r="Q1102" s="102"/>
      <c r="R1102" s="102"/>
      <c r="S1102" s="102"/>
      <c r="T1102" s="106"/>
      <c r="U1102" s="3" t="str">
        <f t="shared" si="53"/>
        <v>0/1</v>
      </c>
    </row>
    <row r="1103" spans="1:21" ht="30" customHeight="1" x14ac:dyDescent="0.3">
      <c r="A1103" s="3" t="str">
        <f>B1103&amp;"--"&amp;COUNTIF($B$5:B1103,B1103)</f>
        <v>--1066</v>
      </c>
      <c r="B1103" s="3" t="str">
        <f t="shared" si="52"/>
        <v/>
      </c>
      <c r="C1103" s="78">
        <v>1099</v>
      </c>
      <c r="D1103" s="102"/>
      <c r="E1103" s="103"/>
      <c r="F1103" s="102"/>
      <c r="G1103" s="104"/>
      <c r="H1103" s="105" t="str">
        <f t="shared" ca="1" si="51"/>
        <v/>
      </c>
      <c r="I1103" s="102"/>
      <c r="J1103" s="102"/>
      <c r="K1103" s="102"/>
      <c r="L1103" s="102"/>
      <c r="M1103" s="102"/>
      <c r="N1103" s="102"/>
      <c r="O1103" s="102"/>
      <c r="P1103" s="102"/>
      <c r="Q1103" s="102"/>
      <c r="R1103" s="102"/>
      <c r="S1103" s="102"/>
      <c r="T1103" s="106"/>
      <c r="U1103" s="3" t="str">
        <f t="shared" si="53"/>
        <v>0/1</v>
      </c>
    </row>
    <row r="1104" spans="1:21" ht="30" customHeight="1" x14ac:dyDescent="0.3">
      <c r="A1104" s="3" t="str">
        <f>B1104&amp;"--"&amp;COUNTIF($B$5:B1104,B1104)</f>
        <v>--1067</v>
      </c>
      <c r="B1104" s="3" t="str">
        <f t="shared" si="52"/>
        <v/>
      </c>
      <c r="C1104" s="78">
        <v>1100</v>
      </c>
      <c r="D1104" s="102"/>
      <c r="E1104" s="103"/>
      <c r="F1104" s="102"/>
      <c r="G1104" s="104"/>
      <c r="H1104" s="105" t="str">
        <f t="shared" ca="1" si="51"/>
        <v/>
      </c>
      <c r="I1104" s="102"/>
      <c r="J1104" s="102"/>
      <c r="K1104" s="102"/>
      <c r="L1104" s="102"/>
      <c r="M1104" s="102"/>
      <c r="N1104" s="102"/>
      <c r="O1104" s="102"/>
      <c r="P1104" s="102"/>
      <c r="Q1104" s="102"/>
      <c r="R1104" s="102"/>
      <c r="S1104" s="102"/>
      <c r="T1104" s="106"/>
      <c r="U1104" s="3" t="str">
        <f t="shared" si="53"/>
        <v>0/1</v>
      </c>
    </row>
    <row r="1105" spans="1:21" ht="30" customHeight="1" x14ac:dyDescent="0.3">
      <c r="A1105" s="3" t="str">
        <f>B1105&amp;"--"&amp;COUNTIF($B$5:B1105,B1105)</f>
        <v>--1068</v>
      </c>
      <c r="B1105" s="3" t="str">
        <f t="shared" si="52"/>
        <v/>
      </c>
      <c r="C1105" s="78">
        <v>1101</v>
      </c>
      <c r="D1105" s="102"/>
      <c r="E1105" s="103"/>
      <c r="F1105" s="102"/>
      <c r="G1105" s="104"/>
      <c r="H1105" s="105" t="str">
        <f t="shared" ca="1" si="51"/>
        <v/>
      </c>
      <c r="I1105" s="102"/>
      <c r="J1105" s="102"/>
      <c r="K1105" s="102"/>
      <c r="L1105" s="102"/>
      <c r="M1105" s="102"/>
      <c r="N1105" s="102"/>
      <c r="O1105" s="102"/>
      <c r="P1105" s="102"/>
      <c r="Q1105" s="102"/>
      <c r="R1105" s="102"/>
      <c r="S1105" s="102"/>
      <c r="T1105" s="106"/>
      <c r="U1105" s="3" t="str">
        <f t="shared" si="53"/>
        <v>0/1</v>
      </c>
    </row>
    <row r="1106" spans="1:21" ht="30" customHeight="1" x14ac:dyDescent="0.3">
      <c r="A1106" s="3" t="str">
        <f>B1106&amp;"--"&amp;COUNTIF($B$5:B1106,B1106)</f>
        <v>--1069</v>
      </c>
      <c r="B1106" s="3" t="str">
        <f t="shared" si="52"/>
        <v/>
      </c>
      <c r="C1106" s="78">
        <v>1102</v>
      </c>
      <c r="D1106" s="102"/>
      <c r="E1106" s="103"/>
      <c r="F1106" s="102"/>
      <c r="G1106" s="104"/>
      <c r="H1106" s="105" t="str">
        <f t="shared" ca="1" si="51"/>
        <v/>
      </c>
      <c r="I1106" s="102"/>
      <c r="J1106" s="102"/>
      <c r="K1106" s="102"/>
      <c r="L1106" s="102"/>
      <c r="M1106" s="102"/>
      <c r="N1106" s="102"/>
      <c r="O1106" s="102"/>
      <c r="P1106" s="102"/>
      <c r="Q1106" s="102"/>
      <c r="R1106" s="102"/>
      <c r="S1106" s="102"/>
      <c r="T1106" s="106"/>
      <c r="U1106" s="3" t="str">
        <f t="shared" si="53"/>
        <v>0/1</v>
      </c>
    </row>
    <row r="1107" spans="1:21" ht="30" customHeight="1" x14ac:dyDescent="0.3">
      <c r="A1107" s="3" t="str">
        <f>B1107&amp;"--"&amp;COUNTIF($B$5:B1107,B1107)</f>
        <v>--1070</v>
      </c>
      <c r="B1107" s="3" t="str">
        <f t="shared" si="52"/>
        <v/>
      </c>
      <c r="C1107" s="78">
        <v>1103</v>
      </c>
      <c r="D1107" s="102"/>
      <c r="E1107" s="103"/>
      <c r="F1107" s="102"/>
      <c r="G1107" s="104"/>
      <c r="H1107" s="105" t="str">
        <f t="shared" ca="1" si="51"/>
        <v/>
      </c>
      <c r="I1107" s="102"/>
      <c r="J1107" s="102"/>
      <c r="K1107" s="102"/>
      <c r="L1107" s="102"/>
      <c r="M1107" s="102"/>
      <c r="N1107" s="102"/>
      <c r="O1107" s="102"/>
      <c r="P1107" s="102"/>
      <c r="Q1107" s="102"/>
      <c r="R1107" s="102"/>
      <c r="S1107" s="102"/>
      <c r="T1107" s="106"/>
      <c r="U1107" s="3" t="str">
        <f t="shared" si="53"/>
        <v>0/1</v>
      </c>
    </row>
    <row r="1108" spans="1:21" ht="30" customHeight="1" x14ac:dyDescent="0.3">
      <c r="A1108" s="3" t="str">
        <f>B1108&amp;"--"&amp;COUNTIF($B$5:B1108,B1108)</f>
        <v>--1071</v>
      </c>
      <c r="B1108" s="3" t="str">
        <f t="shared" si="52"/>
        <v/>
      </c>
      <c r="C1108" s="78">
        <v>1104</v>
      </c>
      <c r="D1108" s="102"/>
      <c r="E1108" s="103"/>
      <c r="F1108" s="102"/>
      <c r="G1108" s="104"/>
      <c r="H1108" s="105" t="str">
        <f t="shared" ca="1" si="51"/>
        <v/>
      </c>
      <c r="I1108" s="102"/>
      <c r="J1108" s="102"/>
      <c r="K1108" s="102"/>
      <c r="L1108" s="102"/>
      <c r="M1108" s="102"/>
      <c r="N1108" s="102"/>
      <c r="O1108" s="102"/>
      <c r="P1108" s="102"/>
      <c r="Q1108" s="102"/>
      <c r="R1108" s="102"/>
      <c r="S1108" s="102"/>
      <c r="T1108" s="106"/>
      <c r="U1108" s="3" t="str">
        <f t="shared" si="53"/>
        <v>0/1</v>
      </c>
    </row>
    <row r="1109" spans="1:21" ht="30" customHeight="1" x14ac:dyDescent="0.3">
      <c r="A1109" s="3" t="str">
        <f>B1109&amp;"--"&amp;COUNTIF($B$5:B1109,B1109)</f>
        <v>--1072</v>
      </c>
      <c r="B1109" s="3" t="str">
        <f t="shared" si="52"/>
        <v/>
      </c>
      <c r="C1109" s="78">
        <v>1105</v>
      </c>
      <c r="D1109" s="102"/>
      <c r="E1109" s="103"/>
      <c r="F1109" s="102"/>
      <c r="G1109" s="104"/>
      <c r="H1109" s="105" t="str">
        <f t="shared" ca="1" si="51"/>
        <v/>
      </c>
      <c r="I1109" s="102"/>
      <c r="J1109" s="102"/>
      <c r="K1109" s="102"/>
      <c r="L1109" s="102"/>
      <c r="M1109" s="102"/>
      <c r="N1109" s="102"/>
      <c r="O1109" s="102"/>
      <c r="P1109" s="102"/>
      <c r="Q1109" s="102"/>
      <c r="R1109" s="102"/>
      <c r="S1109" s="102"/>
      <c r="T1109" s="106"/>
      <c r="U1109" s="3" t="str">
        <f t="shared" si="53"/>
        <v>0/1</v>
      </c>
    </row>
    <row r="1110" spans="1:21" ht="30" customHeight="1" x14ac:dyDescent="0.3">
      <c r="A1110" s="3" t="str">
        <f>B1110&amp;"--"&amp;COUNTIF($B$5:B1110,B1110)</f>
        <v>--1073</v>
      </c>
      <c r="B1110" s="3" t="str">
        <f t="shared" si="52"/>
        <v/>
      </c>
      <c r="C1110" s="78">
        <v>1106</v>
      </c>
      <c r="D1110" s="102"/>
      <c r="E1110" s="103"/>
      <c r="F1110" s="102"/>
      <c r="G1110" s="104"/>
      <c r="H1110" s="105" t="str">
        <f t="shared" ca="1" si="51"/>
        <v/>
      </c>
      <c r="I1110" s="102"/>
      <c r="J1110" s="102"/>
      <c r="K1110" s="102"/>
      <c r="L1110" s="102"/>
      <c r="M1110" s="102"/>
      <c r="N1110" s="102"/>
      <c r="O1110" s="102"/>
      <c r="P1110" s="102"/>
      <c r="Q1110" s="102"/>
      <c r="R1110" s="102"/>
      <c r="S1110" s="102"/>
      <c r="T1110" s="106"/>
      <c r="U1110" s="3" t="str">
        <f t="shared" si="53"/>
        <v>0/1</v>
      </c>
    </row>
    <row r="1111" spans="1:21" ht="30" customHeight="1" x14ac:dyDescent="0.3">
      <c r="A1111" s="3" t="str">
        <f>B1111&amp;"--"&amp;COUNTIF($B$5:B1111,B1111)</f>
        <v>--1074</v>
      </c>
      <c r="B1111" s="3" t="str">
        <f t="shared" si="52"/>
        <v/>
      </c>
      <c r="C1111" s="78">
        <v>1107</v>
      </c>
      <c r="D1111" s="102"/>
      <c r="E1111" s="103"/>
      <c r="F1111" s="102"/>
      <c r="G1111" s="104"/>
      <c r="H1111" s="105" t="str">
        <f t="shared" ca="1" si="51"/>
        <v/>
      </c>
      <c r="I1111" s="102"/>
      <c r="J1111" s="102"/>
      <c r="K1111" s="102"/>
      <c r="L1111" s="102"/>
      <c r="M1111" s="102"/>
      <c r="N1111" s="102"/>
      <c r="O1111" s="102"/>
      <c r="P1111" s="102"/>
      <c r="Q1111" s="102"/>
      <c r="R1111" s="102"/>
      <c r="S1111" s="102"/>
      <c r="T1111" s="106"/>
      <c r="U1111" s="3" t="str">
        <f t="shared" si="53"/>
        <v>0/1</v>
      </c>
    </row>
    <row r="1112" spans="1:21" ht="30" customHeight="1" x14ac:dyDescent="0.3">
      <c r="A1112" s="3" t="str">
        <f>B1112&amp;"--"&amp;COUNTIF($B$5:B1112,B1112)</f>
        <v>--1075</v>
      </c>
      <c r="B1112" s="3" t="str">
        <f t="shared" si="52"/>
        <v/>
      </c>
      <c r="C1112" s="78">
        <v>1108</v>
      </c>
      <c r="D1112" s="102"/>
      <c r="E1112" s="103"/>
      <c r="F1112" s="102"/>
      <c r="G1112" s="104"/>
      <c r="H1112" s="105" t="str">
        <f t="shared" ca="1" si="51"/>
        <v/>
      </c>
      <c r="I1112" s="102"/>
      <c r="J1112" s="102"/>
      <c r="K1112" s="102"/>
      <c r="L1112" s="102"/>
      <c r="M1112" s="102"/>
      <c r="N1112" s="102"/>
      <c r="O1112" s="102"/>
      <c r="P1112" s="102"/>
      <c r="Q1112" s="102"/>
      <c r="R1112" s="102"/>
      <c r="S1112" s="102"/>
      <c r="T1112" s="106"/>
      <c r="U1112" s="3" t="str">
        <f t="shared" si="53"/>
        <v>0/1</v>
      </c>
    </row>
    <row r="1113" spans="1:21" ht="30" customHeight="1" x14ac:dyDescent="0.3">
      <c r="A1113" s="3" t="str">
        <f>B1113&amp;"--"&amp;COUNTIF($B$5:B1113,B1113)</f>
        <v>--1076</v>
      </c>
      <c r="B1113" s="3" t="str">
        <f t="shared" si="52"/>
        <v/>
      </c>
      <c r="C1113" s="78">
        <v>1109</v>
      </c>
      <c r="D1113" s="102"/>
      <c r="E1113" s="103"/>
      <c r="F1113" s="102"/>
      <c r="G1113" s="104"/>
      <c r="H1113" s="105" t="str">
        <f t="shared" ca="1" si="51"/>
        <v/>
      </c>
      <c r="I1113" s="102"/>
      <c r="J1113" s="102"/>
      <c r="K1113" s="102"/>
      <c r="L1113" s="102"/>
      <c r="M1113" s="102"/>
      <c r="N1113" s="102"/>
      <c r="O1113" s="102"/>
      <c r="P1113" s="102"/>
      <c r="Q1113" s="102"/>
      <c r="R1113" s="102"/>
      <c r="S1113" s="102"/>
      <c r="T1113" s="106"/>
      <c r="U1113" s="3" t="str">
        <f t="shared" si="53"/>
        <v>0/1</v>
      </c>
    </row>
    <row r="1114" spans="1:21" ht="30" customHeight="1" x14ac:dyDescent="0.3">
      <c r="A1114" s="3" t="str">
        <f>B1114&amp;"--"&amp;COUNTIF($B$5:B1114,B1114)</f>
        <v>--1077</v>
      </c>
      <c r="B1114" s="3" t="str">
        <f t="shared" si="52"/>
        <v/>
      </c>
      <c r="C1114" s="78">
        <v>1110</v>
      </c>
      <c r="D1114" s="102"/>
      <c r="E1114" s="103"/>
      <c r="F1114" s="102"/>
      <c r="G1114" s="104"/>
      <c r="H1114" s="105" t="str">
        <f t="shared" ca="1" si="51"/>
        <v/>
      </c>
      <c r="I1114" s="102"/>
      <c r="J1114" s="102"/>
      <c r="K1114" s="102"/>
      <c r="L1114" s="102"/>
      <c r="M1114" s="102"/>
      <c r="N1114" s="102"/>
      <c r="O1114" s="102"/>
      <c r="P1114" s="102"/>
      <c r="Q1114" s="102"/>
      <c r="R1114" s="102"/>
      <c r="S1114" s="102"/>
      <c r="T1114" s="106"/>
      <c r="U1114" s="3" t="str">
        <f t="shared" si="53"/>
        <v>0/1</v>
      </c>
    </row>
    <row r="1115" spans="1:21" ht="30" customHeight="1" x14ac:dyDescent="0.3">
      <c r="A1115" s="3" t="str">
        <f>B1115&amp;"--"&amp;COUNTIF($B$5:B1115,B1115)</f>
        <v>--1078</v>
      </c>
      <c r="B1115" s="3" t="str">
        <f t="shared" si="52"/>
        <v/>
      </c>
      <c r="C1115" s="78">
        <v>1111</v>
      </c>
      <c r="D1115" s="102"/>
      <c r="E1115" s="103"/>
      <c r="F1115" s="102"/>
      <c r="G1115" s="104"/>
      <c r="H1115" s="105" t="str">
        <f t="shared" ca="1" si="51"/>
        <v/>
      </c>
      <c r="I1115" s="102"/>
      <c r="J1115" s="102"/>
      <c r="K1115" s="102"/>
      <c r="L1115" s="102"/>
      <c r="M1115" s="102"/>
      <c r="N1115" s="102"/>
      <c r="O1115" s="102"/>
      <c r="P1115" s="102"/>
      <c r="Q1115" s="102"/>
      <c r="R1115" s="102"/>
      <c r="S1115" s="102"/>
      <c r="T1115" s="106"/>
      <c r="U1115" s="3" t="str">
        <f t="shared" si="53"/>
        <v>0/1</v>
      </c>
    </row>
    <row r="1116" spans="1:21" ht="30" customHeight="1" x14ac:dyDescent="0.3">
      <c r="A1116" s="3" t="str">
        <f>B1116&amp;"--"&amp;COUNTIF($B$5:B1116,B1116)</f>
        <v>--1079</v>
      </c>
      <c r="B1116" s="3" t="str">
        <f t="shared" si="52"/>
        <v/>
      </c>
      <c r="C1116" s="78">
        <v>1112</v>
      </c>
      <c r="D1116" s="102"/>
      <c r="E1116" s="103"/>
      <c r="F1116" s="102"/>
      <c r="G1116" s="104"/>
      <c r="H1116" s="105" t="str">
        <f t="shared" ca="1" si="51"/>
        <v/>
      </c>
      <c r="I1116" s="102"/>
      <c r="J1116" s="102"/>
      <c r="K1116" s="102"/>
      <c r="L1116" s="102"/>
      <c r="M1116" s="102"/>
      <c r="N1116" s="102"/>
      <c r="O1116" s="102"/>
      <c r="P1116" s="102"/>
      <c r="Q1116" s="102"/>
      <c r="R1116" s="102"/>
      <c r="S1116" s="102"/>
      <c r="T1116" s="106"/>
      <c r="U1116" s="3" t="str">
        <f t="shared" si="53"/>
        <v>0/1</v>
      </c>
    </row>
    <row r="1117" spans="1:21" ht="30" customHeight="1" x14ac:dyDescent="0.3">
      <c r="A1117" s="3" t="str">
        <f>B1117&amp;"--"&amp;COUNTIF($B$5:B1117,B1117)</f>
        <v>--1080</v>
      </c>
      <c r="B1117" s="3" t="str">
        <f t="shared" si="52"/>
        <v/>
      </c>
      <c r="C1117" s="78">
        <v>1113</v>
      </c>
      <c r="D1117" s="102"/>
      <c r="E1117" s="103"/>
      <c r="F1117" s="102"/>
      <c r="G1117" s="104"/>
      <c r="H1117" s="105" t="str">
        <f t="shared" ca="1" si="51"/>
        <v/>
      </c>
      <c r="I1117" s="102"/>
      <c r="J1117" s="102"/>
      <c r="K1117" s="102"/>
      <c r="L1117" s="102"/>
      <c r="M1117" s="102"/>
      <c r="N1117" s="102"/>
      <c r="O1117" s="102"/>
      <c r="P1117" s="102"/>
      <c r="Q1117" s="102"/>
      <c r="R1117" s="102"/>
      <c r="S1117" s="102"/>
      <c r="T1117" s="106"/>
      <c r="U1117" s="3" t="str">
        <f t="shared" si="53"/>
        <v>0/1</v>
      </c>
    </row>
    <row r="1118" spans="1:21" ht="30" customHeight="1" x14ac:dyDescent="0.3">
      <c r="A1118" s="3" t="str">
        <f>B1118&amp;"--"&amp;COUNTIF($B$5:B1118,B1118)</f>
        <v>--1081</v>
      </c>
      <c r="B1118" s="3" t="str">
        <f t="shared" si="52"/>
        <v/>
      </c>
      <c r="C1118" s="78">
        <v>1114</v>
      </c>
      <c r="D1118" s="102"/>
      <c r="E1118" s="103"/>
      <c r="F1118" s="102"/>
      <c r="G1118" s="104"/>
      <c r="H1118" s="105" t="str">
        <f t="shared" ca="1" si="51"/>
        <v/>
      </c>
      <c r="I1118" s="102"/>
      <c r="J1118" s="102"/>
      <c r="K1118" s="102"/>
      <c r="L1118" s="102"/>
      <c r="M1118" s="102"/>
      <c r="N1118" s="102"/>
      <c r="O1118" s="102"/>
      <c r="P1118" s="102"/>
      <c r="Q1118" s="102"/>
      <c r="R1118" s="102"/>
      <c r="S1118" s="102"/>
      <c r="T1118" s="106"/>
      <c r="U1118" s="3" t="str">
        <f t="shared" si="53"/>
        <v>0/1</v>
      </c>
    </row>
    <row r="1119" spans="1:21" ht="30" customHeight="1" x14ac:dyDescent="0.3">
      <c r="A1119" s="3" t="str">
        <f>B1119&amp;"--"&amp;COUNTIF($B$5:B1119,B1119)</f>
        <v>--1082</v>
      </c>
      <c r="B1119" s="3" t="str">
        <f t="shared" si="52"/>
        <v/>
      </c>
      <c r="C1119" s="78">
        <v>1115</v>
      </c>
      <c r="D1119" s="102"/>
      <c r="E1119" s="103"/>
      <c r="F1119" s="102"/>
      <c r="G1119" s="104"/>
      <c r="H1119" s="105" t="str">
        <f t="shared" ca="1" si="51"/>
        <v/>
      </c>
      <c r="I1119" s="102"/>
      <c r="J1119" s="102"/>
      <c r="K1119" s="102"/>
      <c r="L1119" s="102"/>
      <c r="M1119" s="102"/>
      <c r="N1119" s="102"/>
      <c r="O1119" s="102"/>
      <c r="P1119" s="102"/>
      <c r="Q1119" s="102"/>
      <c r="R1119" s="102"/>
      <c r="S1119" s="102"/>
      <c r="T1119" s="106"/>
      <c r="U1119" s="3" t="str">
        <f t="shared" si="53"/>
        <v>0/1</v>
      </c>
    </row>
    <row r="1120" spans="1:21" ht="30" customHeight="1" x14ac:dyDescent="0.3">
      <c r="A1120" s="3" t="str">
        <f>B1120&amp;"--"&amp;COUNTIF($B$5:B1120,B1120)</f>
        <v>--1083</v>
      </c>
      <c r="B1120" s="3" t="str">
        <f t="shared" si="52"/>
        <v/>
      </c>
      <c r="C1120" s="78">
        <v>1116</v>
      </c>
      <c r="D1120" s="102"/>
      <c r="E1120" s="103"/>
      <c r="F1120" s="102"/>
      <c r="G1120" s="104"/>
      <c r="H1120" s="105" t="str">
        <f t="shared" ref="H1120:H1183" ca="1" si="54">IF(G1120,DATEDIF(G1120,TODAY(),"Y"),"")</f>
        <v/>
      </c>
      <c r="I1120" s="102"/>
      <c r="J1120" s="102"/>
      <c r="K1120" s="102"/>
      <c r="L1120" s="102"/>
      <c r="M1120" s="102"/>
      <c r="N1120" s="102"/>
      <c r="O1120" s="102"/>
      <c r="P1120" s="102"/>
      <c r="Q1120" s="102"/>
      <c r="R1120" s="102"/>
      <c r="S1120" s="102"/>
      <c r="T1120" s="106"/>
      <c r="U1120" s="3" t="str">
        <f t="shared" si="53"/>
        <v>0/1</v>
      </c>
    </row>
    <row r="1121" spans="1:21" ht="30" customHeight="1" x14ac:dyDescent="0.3">
      <c r="A1121" s="3" t="str">
        <f>B1121&amp;"--"&amp;COUNTIF($B$5:B1121,B1121)</f>
        <v>--1084</v>
      </c>
      <c r="B1121" s="3" t="str">
        <f t="shared" si="52"/>
        <v/>
      </c>
      <c r="C1121" s="78">
        <v>1117</v>
      </c>
      <c r="D1121" s="102"/>
      <c r="E1121" s="103"/>
      <c r="F1121" s="102"/>
      <c r="G1121" s="104"/>
      <c r="H1121" s="105" t="str">
        <f t="shared" ca="1" si="54"/>
        <v/>
      </c>
      <c r="I1121" s="102"/>
      <c r="J1121" s="102"/>
      <c r="K1121" s="102"/>
      <c r="L1121" s="102"/>
      <c r="M1121" s="102"/>
      <c r="N1121" s="102"/>
      <c r="O1121" s="102"/>
      <c r="P1121" s="102"/>
      <c r="Q1121" s="102"/>
      <c r="R1121" s="102"/>
      <c r="S1121" s="102"/>
      <c r="T1121" s="106"/>
      <c r="U1121" s="3" t="str">
        <f t="shared" si="53"/>
        <v>0/1</v>
      </c>
    </row>
    <row r="1122" spans="1:21" ht="30" customHeight="1" x14ac:dyDescent="0.3">
      <c r="A1122" s="3" t="str">
        <f>B1122&amp;"--"&amp;COUNTIF($B$5:B1122,B1122)</f>
        <v>--1085</v>
      </c>
      <c r="B1122" s="3" t="str">
        <f t="shared" si="52"/>
        <v/>
      </c>
      <c r="C1122" s="78">
        <v>1118</v>
      </c>
      <c r="D1122" s="102"/>
      <c r="E1122" s="103"/>
      <c r="F1122" s="102"/>
      <c r="G1122" s="104"/>
      <c r="H1122" s="105" t="str">
        <f t="shared" ca="1" si="54"/>
        <v/>
      </c>
      <c r="I1122" s="102"/>
      <c r="J1122" s="102"/>
      <c r="K1122" s="102"/>
      <c r="L1122" s="102"/>
      <c r="M1122" s="102"/>
      <c r="N1122" s="102"/>
      <c r="O1122" s="102"/>
      <c r="P1122" s="102"/>
      <c r="Q1122" s="102"/>
      <c r="R1122" s="102"/>
      <c r="S1122" s="102"/>
      <c r="T1122" s="106"/>
      <c r="U1122" s="3" t="str">
        <f t="shared" si="53"/>
        <v>0/1</v>
      </c>
    </row>
    <row r="1123" spans="1:21" ht="30" customHeight="1" x14ac:dyDescent="0.3">
      <c r="A1123" s="3" t="str">
        <f>B1123&amp;"--"&amp;COUNTIF($B$5:B1123,B1123)</f>
        <v>--1086</v>
      </c>
      <c r="B1123" s="3" t="str">
        <f t="shared" si="52"/>
        <v/>
      </c>
      <c r="C1123" s="78">
        <v>1119</v>
      </c>
      <c r="D1123" s="102"/>
      <c r="E1123" s="103"/>
      <c r="F1123" s="102"/>
      <c r="G1123" s="104"/>
      <c r="H1123" s="105" t="str">
        <f t="shared" ca="1" si="54"/>
        <v/>
      </c>
      <c r="I1123" s="102"/>
      <c r="J1123" s="102"/>
      <c r="K1123" s="102"/>
      <c r="L1123" s="102"/>
      <c r="M1123" s="102"/>
      <c r="N1123" s="102"/>
      <c r="O1123" s="102"/>
      <c r="P1123" s="102"/>
      <c r="Q1123" s="102"/>
      <c r="R1123" s="102"/>
      <c r="S1123" s="102"/>
      <c r="T1123" s="106"/>
      <c r="U1123" s="3" t="str">
        <f t="shared" si="53"/>
        <v>0/1</v>
      </c>
    </row>
    <row r="1124" spans="1:21" ht="30" customHeight="1" x14ac:dyDescent="0.3">
      <c r="A1124" s="3" t="str">
        <f>B1124&amp;"--"&amp;COUNTIF($B$5:B1124,B1124)</f>
        <v>--1087</v>
      </c>
      <c r="B1124" s="3" t="str">
        <f t="shared" si="52"/>
        <v/>
      </c>
      <c r="C1124" s="78">
        <v>1120</v>
      </c>
      <c r="D1124" s="102"/>
      <c r="E1124" s="103"/>
      <c r="F1124" s="102"/>
      <c r="G1124" s="104"/>
      <c r="H1124" s="105" t="str">
        <f t="shared" ca="1" si="54"/>
        <v/>
      </c>
      <c r="I1124" s="102"/>
      <c r="J1124" s="102"/>
      <c r="K1124" s="102"/>
      <c r="L1124" s="102"/>
      <c r="M1124" s="102"/>
      <c r="N1124" s="102"/>
      <c r="O1124" s="102"/>
      <c r="P1124" s="102"/>
      <c r="Q1124" s="102"/>
      <c r="R1124" s="102"/>
      <c r="S1124" s="102"/>
      <c r="T1124" s="106"/>
      <c r="U1124" s="3" t="str">
        <f t="shared" si="53"/>
        <v>0/1</v>
      </c>
    </row>
    <row r="1125" spans="1:21" ht="30" customHeight="1" x14ac:dyDescent="0.3">
      <c r="A1125" s="3" t="str">
        <f>B1125&amp;"--"&amp;COUNTIF($B$5:B1125,B1125)</f>
        <v>--1088</v>
      </c>
      <c r="B1125" s="3" t="str">
        <f t="shared" si="52"/>
        <v/>
      </c>
      <c r="C1125" s="78">
        <v>1121</v>
      </c>
      <c r="D1125" s="102"/>
      <c r="E1125" s="103"/>
      <c r="F1125" s="102"/>
      <c r="G1125" s="104"/>
      <c r="H1125" s="105" t="str">
        <f t="shared" ca="1" si="54"/>
        <v/>
      </c>
      <c r="I1125" s="102"/>
      <c r="J1125" s="102"/>
      <c r="K1125" s="102"/>
      <c r="L1125" s="102"/>
      <c r="M1125" s="102"/>
      <c r="N1125" s="102"/>
      <c r="O1125" s="102"/>
      <c r="P1125" s="102"/>
      <c r="Q1125" s="102"/>
      <c r="R1125" s="102"/>
      <c r="S1125" s="102"/>
      <c r="T1125" s="106"/>
      <c r="U1125" s="3" t="str">
        <f t="shared" si="53"/>
        <v>0/1</v>
      </c>
    </row>
    <row r="1126" spans="1:21" ht="30" customHeight="1" x14ac:dyDescent="0.3">
      <c r="A1126" s="3" t="str">
        <f>B1126&amp;"--"&amp;COUNTIF($B$5:B1126,B1126)</f>
        <v>--1089</v>
      </c>
      <c r="B1126" s="3" t="str">
        <f t="shared" si="52"/>
        <v/>
      </c>
      <c r="C1126" s="78">
        <v>1122</v>
      </c>
      <c r="D1126" s="102"/>
      <c r="E1126" s="103"/>
      <c r="F1126" s="102"/>
      <c r="G1126" s="104"/>
      <c r="H1126" s="105" t="str">
        <f t="shared" ca="1" si="54"/>
        <v/>
      </c>
      <c r="I1126" s="102"/>
      <c r="J1126" s="102"/>
      <c r="K1126" s="102"/>
      <c r="L1126" s="102"/>
      <c r="M1126" s="102"/>
      <c r="N1126" s="102"/>
      <c r="O1126" s="102"/>
      <c r="P1126" s="102"/>
      <c r="Q1126" s="102"/>
      <c r="R1126" s="102"/>
      <c r="S1126" s="102"/>
      <c r="T1126" s="106"/>
      <c r="U1126" s="3" t="str">
        <f t="shared" si="53"/>
        <v>0/1</v>
      </c>
    </row>
    <row r="1127" spans="1:21" ht="30" customHeight="1" x14ac:dyDescent="0.3">
      <c r="A1127" s="3" t="str">
        <f>B1127&amp;"--"&amp;COUNTIF($B$5:B1127,B1127)</f>
        <v>--1090</v>
      </c>
      <c r="B1127" s="3" t="str">
        <f t="shared" si="52"/>
        <v/>
      </c>
      <c r="C1127" s="78">
        <v>1123</v>
      </c>
      <c r="D1127" s="102"/>
      <c r="E1127" s="103"/>
      <c r="F1127" s="102"/>
      <c r="G1127" s="104"/>
      <c r="H1127" s="105" t="str">
        <f t="shared" ca="1" si="54"/>
        <v/>
      </c>
      <c r="I1127" s="102"/>
      <c r="J1127" s="102"/>
      <c r="K1127" s="102"/>
      <c r="L1127" s="102"/>
      <c r="M1127" s="102"/>
      <c r="N1127" s="102"/>
      <c r="O1127" s="102"/>
      <c r="P1127" s="102"/>
      <c r="Q1127" s="102"/>
      <c r="R1127" s="102"/>
      <c r="S1127" s="102"/>
      <c r="T1127" s="106"/>
      <c r="U1127" s="3" t="str">
        <f t="shared" si="53"/>
        <v>0/1</v>
      </c>
    </row>
    <row r="1128" spans="1:21" ht="30" customHeight="1" x14ac:dyDescent="0.3">
      <c r="A1128" s="3" t="str">
        <f>B1128&amp;"--"&amp;COUNTIF($B$5:B1128,B1128)</f>
        <v>--1091</v>
      </c>
      <c r="B1128" s="3" t="str">
        <f t="shared" si="52"/>
        <v/>
      </c>
      <c r="C1128" s="78">
        <v>1124</v>
      </c>
      <c r="D1128" s="102"/>
      <c r="E1128" s="103"/>
      <c r="F1128" s="102"/>
      <c r="G1128" s="104"/>
      <c r="H1128" s="105" t="str">
        <f t="shared" ca="1" si="54"/>
        <v/>
      </c>
      <c r="I1128" s="102"/>
      <c r="J1128" s="102"/>
      <c r="K1128" s="102"/>
      <c r="L1128" s="102"/>
      <c r="M1128" s="102"/>
      <c r="N1128" s="102"/>
      <c r="O1128" s="102"/>
      <c r="P1128" s="102"/>
      <c r="Q1128" s="102"/>
      <c r="R1128" s="102"/>
      <c r="S1128" s="102"/>
      <c r="T1128" s="106"/>
      <c r="U1128" s="3" t="str">
        <f t="shared" si="53"/>
        <v>0/1</v>
      </c>
    </row>
    <row r="1129" spans="1:21" ht="30" customHeight="1" x14ac:dyDescent="0.3">
      <c r="A1129" s="3" t="str">
        <f>B1129&amp;"--"&amp;COUNTIF($B$5:B1129,B1129)</f>
        <v>--1092</v>
      </c>
      <c r="B1129" s="3" t="str">
        <f t="shared" si="52"/>
        <v/>
      </c>
      <c r="C1129" s="78">
        <v>1125</v>
      </c>
      <c r="D1129" s="102"/>
      <c r="E1129" s="103"/>
      <c r="F1129" s="102"/>
      <c r="G1129" s="104"/>
      <c r="H1129" s="105" t="str">
        <f t="shared" ca="1" si="54"/>
        <v/>
      </c>
      <c r="I1129" s="102"/>
      <c r="J1129" s="102"/>
      <c r="K1129" s="102"/>
      <c r="L1129" s="102"/>
      <c r="M1129" s="102"/>
      <c r="N1129" s="102"/>
      <c r="O1129" s="102"/>
      <c r="P1129" s="102"/>
      <c r="Q1129" s="102"/>
      <c r="R1129" s="102"/>
      <c r="S1129" s="102"/>
      <c r="T1129" s="106"/>
      <c r="U1129" s="3" t="str">
        <f t="shared" si="53"/>
        <v>0/1</v>
      </c>
    </row>
    <row r="1130" spans="1:21" ht="30" customHeight="1" x14ac:dyDescent="0.3">
      <c r="A1130" s="3" t="str">
        <f>B1130&amp;"--"&amp;COUNTIF($B$5:B1130,B1130)</f>
        <v>--1093</v>
      </c>
      <c r="B1130" s="3" t="str">
        <f t="shared" si="52"/>
        <v/>
      </c>
      <c r="C1130" s="78">
        <v>1126</v>
      </c>
      <c r="D1130" s="102"/>
      <c r="E1130" s="103"/>
      <c r="F1130" s="102"/>
      <c r="G1130" s="104"/>
      <c r="H1130" s="105" t="str">
        <f t="shared" ca="1" si="54"/>
        <v/>
      </c>
      <c r="I1130" s="102"/>
      <c r="J1130" s="102"/>
      <c r="K1130" s="102"/>
      <c r="L1130" s="102"/>
      <c r="M1130" s="102"/>
      <c r="N1130" s="102"/>
      <c r="O1130" s="102"/>
      <c r="P1130" s="102"/>
      <c r="Q1130" s="102"/>
      <c r="R1130" s="102"/>
      <c r="S1130" s="102"/>
      <c r="T1130" s="106"/>
      <c r="U1130" s="3" t="str">
        <f t="shared" si="53"/>
        <v>0/1</v>
      </c>
    </row>
    <row r="1131" spans="1:21" ht="30" customHeight="1" x14ac:dyDescent="0.3">
      <c r="A1131" s="3" t="str">
        <f>B1131&amp;"--"&amp;COUNTIF($B$5:B1131,B1131)</f>
        <v>--1094</v>
      </c>
      <c r="B1131" s="3" t="str">
        <f t="shared" si="52"/>
        <v/>
      </c>
      <c r="C1131" s="78">
        <v>1127</v>
      </c>
      <c r="D1131" s="102"/>
      <c r="E1131" s="103"/>
      <c r="F1131" s="102"/>
      <c r="G1131" s="104"/>
      <c r="H1131" s="105" t="str">
        <f t="shared" ca="1" si="54"/>
        <v/>
      </c>
      <c r="I1131" s="102"/>
      <c r="J1131" s="102"/>
      <c r="K1131" s="102"/>
      <c r="L1131" s="102"/>
      <c r="M1131" s="102"/>
      <c r="N1131" s="102"/>
      <c r="O1131" s="102"/>
      <c r="P1131" s="102"/>
      <c r="Q1131" s="102"/>
      <c r="R1131" s="102"/>
      <c r="S1131" s="102"/>
      <c r="T1131" s="106"/>
      <c r="U1131" s="3" t="str">
        <f t="shared" si="53"/>
        <v>0/1</v>
      </c>
    </row>
    <row r="1132" spans="1:21" ht="30" customHeight="1" x14ac:dyDescent="0.3">
      <c r="A1132" s="3" t="str">
        <f>B1132&amp;"--"&amp;COUNTIF($B$5:B1132,B1132)</f>
        <v>--1095</v>
      </c>
      <c r="B1132" s="3" t="str">
        <f t="shared" si="52"/>
        <v/>
      </c>
      <c r="C1132" s="78">
        <v>1128</v>
      </c>
      <c r="D1132" s="102"/>
      <c r="E1132" s="103"/>
      <c r="F1132" s="102"/>
      <c r="G1132" s="104"/>
      <c r="H1132" s="105" t="str">
        <f t="shared" ca="1" si="54"/>
        <v/>
      </c>
      <c r="I1132" s="102"/>
      <c r="J1132" s="102"/>
      <c r="K1132" s="102"/>
      <c r="L1132" s="102"/>
      <c r="M1132" s="102"/>
      <c r="N1132" s="102"/>
      <c r="O1132" s="102"/>
      <c r="P1132" s="102"/>
      <c r="Q1132" s="102"/>
      <c r="R1132" s="102"/>
      <c r="S1132" s="102"/>
      <c r="T1132" s="106"/>
      <c r="U1132" s="3" t="str">
        <f t="shared" si="53"/>
        <v>0/1</v>
      </c>
    </row>
    <row r="1133" spans="1:21" ht="30" customHeight="1" x14ac:dyDescent="0.3">
      <c r="A1133" s="3" t="str">
        <f>B1133&amp;"--"&amp;COUNTIF($B$5:B1133,B1133)</f>
        <v>--1096</v>
      </c>
      <c r="B1133" s="3" t="str">
        <f t="shared" si="52"/>
        <v/>
      </c>
      <c r="C1133" s="78">
        <v>1129</v>
      </c>
      <c r="D1133" s="102"/>
      <c r="E1133" s="103"/>
      <c r="F1133" s="102"/>
      <c r="G1133" s="104"/>
      <c r="H1133" s="105" t="str">
        <f t="shared" ca="1" si="54"/>
        <v/>
      </c>
      <c r="I1133" s="102"/>
      <c r="J1133" s="102"/>
      <c r="K1133" s="102"/>
      <c r="L1133" s="102"/>
      <c r="M1133" s="102"/>
      <c r="N1133" s="102"/>
      <c r="O1133" s="102"/>
      <c r="P1133" s="102"/>
      <c r="Q1133" s="102"/>
      <c r="R1133" s="102"/>
      <c r="S1133" s="102"/>
      <c r="T1133" s="106"/>
      <c r="U1133" s="3" t="str">
        <f t="shared" si="53"/>
        <v>0/1</v>
      </c>
    </row>
    <row r="1134" spans="1:21" ht="30" customHeight="1" x14ac:dyDescent="0.3">
      <c r="A1134" s="3" t="str">
        <f>B1134&amp;"--"&amp;COUNTIF($B$5:B1134,B1134)</f>
        <v>--1097</v>
      </c>
      <c r="B1134" s="3" t="str">
        <f t="shared" si="52"/>
        <v/>
      </c>
      <c r="C1134" s="78">
        <v>1130</v>
      </c>
      <c r="D1134" s="102"/>
      <c r="E1134" s="103"/>
      <c r="F1134" s="102"/>
      <c r="G1134" s="104"/>
      <c r="H1134" s="105" t="str">
        <f t="shared" ca="1" si="54"/>
        <v/>
      </c>
      <c r="I1134" s="102"/>
      <c r="J1134" s="102"/>
      <c r="K1134" s="102"/>
      <c r="L1134" s="102"/>
      <c r="M1134" s="102"/>
      <c r="N1134" s="102"/>
      <c r="O1134" s="102"/>
      <c r="P1134" s="102"/>
      <c r="Q1134" s="102"/>
      <c r="R1134" s="102"/>
      <c r="S1134" s="102"/>
      <c r="T1134" s="106"/>
      <c r="U1134" s="3" t="str">
        <f t="shared" si="53"/>
        <v>0/1</v>
      </c>
    </row>
    <row r="1135" spans="1:21" ht="30" customHeight="1" x14ac:dyDescent="0.3">
      <c r="A1135" s="3" t="str">
        <f>B1135&amp;"--"&amp;COUNTIF($B$5:B1135,B1135)</f>
        <v>--1098</v>
      </c>
      <c r="B1135" s="3" t="str">
        <f t="shared" si="52"/>
        <v/>
      </c>
      <c r="C1135" s="78">
        <v>1131</v>
      </c>
      <c r="D1135" s="102"/>
      <c r="E1135" s="103"/>
      <c r="F1135" s="102"/>
      <c r="G1135" s="104"/>
      <c r="H1135" s="105" t="str">
        <f t="shared" ca="1" si="54"/>
        <v/>
      </c>
      <c r="I1135" s="102"/>
      <c r="J1135" s="102"/>
      <c r="K1135" s="102"/>
      <c r="L1135" s="102"/>
      <c r="M1135" s="102"/>
      <c r="N1135" s="102"/>
      <c r="O1135" s="102"/>
      <c r="P1135" s="102"/>
      <c r="Q1135" s="102"/>
      <c r="R1135" s="102"/>
      <c r="S1135" s="102"/>
      <c r="T1135" s="106"/>
      <c r="U1135" s="3" t="str">
        <f t="shared" si="53"/>
        <v>0/1</v>
      </c>
    </row>
    <row r="1136" spans="1:21" ht="30" customHeight="1" x14ac:dyDescent="0.3">
      <c r="A1136" s="3" t="str">
        <f>B1136&amp;"--"&amp;COUNTIF($B$5:B1136,B1136)</f>
        <v>--1099</v>
      </c>
      <c r="B1136" s="3" t="str">
        <f t="shared" si="52"/>
        <v/>
      </c>
      <c r="C1136" s="78">
        <v>1132</v>
      </c>
      <c r="D1136" s="102"/>
      <c r="E1136" s="103"/>
      <c r="F1136" s="102"/>
      <c r="G1136" s="104"/>
      <c r="H1136" s="105" t="str">
        <f t="shared" ca="1" si="54"/>
        <v/>
      </c>
      <c r="I1136" s="102"/>
      <c r="J1136" s="102"/>
      <c r="K1136" s="102"/>
      <c r="L1136" s="102"/>
      <c r="M1136" s="102"/>
      <c r="N1136" s="102"/>
      <c r="O1136" s="102"/>
      <c r="P1136" s="102"/>
      <c r="Q1136" s="102"/>
      <c r="R1136" s="102"/>
      <c r="S1136" s="102"/>
      <c r="T1136" s="106"/>
      <c r="U1136" s="3" t="str">
        <f t="shared" si="53"/>
        <v>0/1</v>
      </c>
    </row>
    <row r="1137" spans="1:21" ht="30" customHeight="1" x14ac:dyDescent="0.3">
      <c r="A1137" s="3" t="str">
        <f>B1137&amp;"--"&amp;COUNTIF($B$5:B1137,B1137)</f>
        <v>--1100</v>
      </c>
      <c r="B1137" s="3" t="str">
        <f t="shared" si="52"/>
        <v/>
      </c>
      <c r="C1137" s="78">
        <v>1133</v>
      </c>
      <c r="D1137" s="102"/>
      <c r="E1137" s="103"/>
      <c r="F1137" s="102"/>
      <c r="G1137" s="104"/>
      <c r="H1137" s="105" t="str">
        <f t="shared" ca="1" si="54"/>
        <v/>
      </c>
      <c r="I1137" s="102"/>
      <c r="J1137" s="102"/>
      <c r="K1137" s="102"/>
      <c r="L1137" s="102"/>
      <c r="M1137" s="102"/>
      <c r="N1137" s="102"/>
      <c r="O1137" s="102"/>
      <c r="P1137" s="102"/>
      <c r="Q1137" s="102"/>
      <c r="R1137" s="102"/>
      <c r="S1137" s="102"/>
      <c r="T1137" s="106"/>
      <c r="U1137" s="3" t="str">
        <f t="shared" si="53"/>
        <v>0/1</v>
      </c>
    </row>
    <row r="1138" spans="1:21" ht="30" customHeight="1" x14ac:dyDescent="0.3">
      <c r="A1138" s="3" t="str">
        <f>B1138&amp;"--"&amp;COUNTIF($B$5:B1138,B1138)</f>
        <v>--1101</v>
      </c>
      <c r="B1138" s="3" t="str">
        <f t="shared" si="52"/>
        <v/>
      </c>
      <c r="C1138" s="78">
        <v>1134</v>
      </c>
      <c r="D1138" s="102"/>
      <c r="E1138" s="103"/>
      <c r="F1138" s="102"/>
      <c r="G1138" s="104"/>
      <c r="H1138" s="105" t="str">
        <f t="shared" ca="1" si="54"/>
        <v/>
      </c>
      <c r="I1138" s="102"/>
      <c r="J1138" s="102"/>
      <c r="K1138" s="102"/>
      <c r="L1138" s="102"/>
      <c r="M1138" s="102"/>
      <c r="N1138" s="102"/>
      <c r="O1138" s="102"/>
      <c r="P1138" s="102"/>
      <c r="Q1138" s="102"/>
      <c r="R1138" s="102"/>
      <c r="S1138" s="102"/>
      <c r="T1138" s="106"/>
      <c r="U1138" s="3" t="str">
        <f t="shared" si="53"/>
        <v>0/1</v>
      </c>
    </row>
    <row r="1139" spans="1:21" ht="30" customHeight="1" x14ac:dyDescent="0.3">
      <c r="A1139" s="3" t="str">
        <f>B1139&amp;"--"&amp;COUNTIF($B$5:B1139,B1139)</f>
        <v>--1102</v>
      </c>
      <c r="B1139" s="3" t="str">
        <f t="shared" si="52"/>
        <v/>
      </c>
      <c r="C1139" s="78">
        <v>1135</v>
      </c>
      <c r="D1139" s="102"/>
      <c r="E1139" s="103"/>
      <c r="F1139" s="102"/>
      <c r="G1139" s="104"/>
      <c r="H1139" s="105" t="str">
        <f t="shared" ca="1" si="54"/>
        <v/>
      </c>
      <c r="I1139" s="102"/>
      <c r="J1139" s="102"/>
      <c r="K1139" s="102"/>
      <c r="L1139" s="102"/>
      <c r="M1139" s="102"/>
      <c r="N1139" s="102"/>
      <c r="O1139" s="102"/>
      <c r="P1139" s="102"/>
      <c r="Q1139" s="102"/>
      <c r="R1139" s="102"/>
      <c r="S1139" s="102"/>
      <c r="T1139" s="106"/>
      <c r="U1139" s="3" t="str">
        <f t="shared" si="53"/>
        <v>0/1</v>
      </c>
    </row>
    <row r="1140" spans="1:21" ht="30" customHeight="1" x14ac:dyDescent="0.3">
      <c r="A1140" s="3" t="str">
        <f>B1140&amp;"--"&amp;COUNTIF($B$5:B1140,B1140)</f>
        <v>--1103</v>
      </c>
      <c r="B1140" s="3" t="str">
        <f t="shared" si="52"/>
        <v/>
      </c>
      <c r="C1140" s="78">
        <v>1136</v>
      </c>
      <c r="D1140" s="102"/>
      <c r="E1140" s="103"/>
      <c r="F1140" s="102"/>
      <c r="G1140" s="104"/>
      <c r="H1140" s="105" t="str">
        <f t="shared" ca="1" si="54"/>
        <v/>
      </c>
      <c r="I1140" s="102"/>
      <c r="J1140" s="102"/>
      <c r="K1140" s="102"/>
      <c r="L1140" s="102"/>
      <c r="M1140" s="102"/>
      <c r="N1140" s="102"/>
      <c r="O1140" s="102"/>
      <c r="P1140" s="102"/>
      <c r="Q1140" s="102"/>
      <c r="R1140" s="102"/>
      <c r="S1140" s="102"/>
      <c r="T1140" s="106"/>
      <c r="U1140" s="3" t="str">
        <f t="shared" si="53"/>
        <v>0/1</v>
      </c>
    </row>
    <row r="1141" spans="1:21" ht="30" customHeight="1" x14ac:dyDescent="0.3">
      <c r="A1141" s="3" t="str">
        <f>B1141&amp;"--"&amp;COUNTIF($B$5:B1141,B1141)</f>
        <v>--1104</v>
      </c>
      <c r="B1141" s="3" t="str">
        <f t="shared" si="52"/>
        <v/>
      </c>
      <c r="C1141" s="78">
        <v>1137</v>
      </c>
      <c r="D1141" s="102"/>
      <c r="E1141" s="103"/>
      <c r="F1141" s="102"/>
      <c r="G1141" s="104"/>
      <c r="H1141" s="105" t="str">
        <f t="shared" ca="1" si="54"/>
        <v/>
      </c>
      <c r="I1141" s="102"/>
      <c r="J1141" s="102"/>
      <c r="K1141" s="102"/>
      <c r="L1141" s="102"/>
      <c r="M1141" s="102"/>
      <c r="N1141" s="102"/>
      <c r="O1141" s="102"/>
      <c r="P1141" s="102"/>
      <c r="Q1141" s="102"/>
      <c r="R1141" s="102"/>
      <c r="S1141" s="102"/>
      <c r="T1141" s="106"/>
      <c r="U1141" s="3" t="str">
        <f t="shared" si="53"/>
        <v>0/1</v>
      </c>
    </row>
    <row r="1142" spans="1:21" ht="30" customHeight="1" x14ac:dyDescent="0.3">
      <c r="A1142" s="3" t="str">
        <f>B1142&amp;"--"&amp;COUNTIF($B$5:B1142,B1142)</f>
        <v>--1105</v>
      </c>
      <c r="B1142" s="3" t="str">
        <f t="shared" si="52"/>
        <v/>
      </c>
      <c r="C1142" s="78">
        <v>1138</v>
      </c>
      <c r="D1142" s="102"/>
      <c r="E1142" s="103"/>
      <c r="F1142" s="102"/>
      <c r="G1142" s="104"/>
      <c r="H1142" s="105" t="str">
        <f t="shared" ca="1" si="54"/>
        <v/>
      </c>
      <c r="I1142" s="102"/>
      <c r="J1142" s="102"/>
      <c r="K1142" s="102"/>
      <c r="L1142" s="102"/>
      <c r="M1142" s="102"/>
      <c r="N1142" s="102"/>
      <c r="O1142" s="102"/>
      <c r="P1142" s="102"/>
      <c r="Q1142" s="102"/>
      <c r="R1142" s="102"/>
      <c r="S1142" s="102"/>
      <c r="T1142" s="106"/>
      <c r="U1142" s="3" t="str">
        <f t="shared" si="53"/>
        <v>0/1</v>
      </c>
    </row>
    <row r="1143" spans="1:21" ht="30" customHeight="1" x14ac:dyDescent="0.3">
      <c r="A1143" s="3" t="str">
        <f>B1143&amp;"--"&amp;COUNTIF($B$5:B1143,B1143)</f>
        <v>--1106</v>
      </c>
      <c r="B1143" s="3" t="str">
        <f t="shared" si="52"/>
        <v/>
      </c>
      <c r="C1143" s="78">
        <v>1139</v>
      </c>
      <c r="D1143" s="102"/>
      <c r="E1143" s="103"/>
      <c r="F1143" s="102"/>
      <c r="G1143" s="104"/>
      <c r="H1143" s="105" t="str">
        <f t="shared" ca="1" si="54"/>
        <v/>
      </c>
      <c r="I1143" s="102"/>
      <c r="J1143" s="102"/>
      <c r="K1143" s="102"/>
      <c r="L1143" s="102"/>
      <c r="M1143" s="102"/>
      <c r="N1143" s="102"/>
      <c r="O1143" s="102"/>
      <c r="P1143" s="102"/>
      <c r="Q1143" s="102"/>
      <c r="R1143" s="102"/>
      <c r="S1143" s="102"/>
      <c r="T1143" s="106"/>
      <c r="U1143" s="3" t="str">
        <f t="shared" si="53"/>
        <v>0/1</v>
      </c>
    </row>
    <row r="1144" spans="1:21" ht="30" customHeight="1" x14ac:dyDescent="0.3">
      <c r="A1144" s="3" t="str">
        <f>B1144&amp;"--"&amp;COUNTIF($B$5:B1144,B1144)</f>
        <v>--1107</v>
      </c>
      <c r="B1144" s="3" t="str">
        <f t="shared" si="52"/>
        <v/>
      </c>
      <c r="C1144" s="78">
        <v>1140</v>
      </c>
      <c r="D1144" s="102"/>
      <c r="E1144" s="103"/>
      <c r="F1144" s="102"/>
      <c r="G1144" s="104"/>
      <c r="H1144" s="105" t="str">
        <f t="shared" ca="1" si="54"/>
        <v/>
      </c>
      <c r="I1144" s="102"/>
      <c r="J1144" s="102"/>
      <c r="K1144" s="102"/>
      <c r="L1144" s="102"/>
      <c r="M1144" s="102"/>
      <c r="N1144" s="102"/>
      <c r="O1144" s="102"/>
      <c r="P1144" s="102"/>
      <c r="Q1144" s="102"/>
      <c r="R1144" s="102"/>
      <c r="S1144" s="102"/>
      <c r="T1144" s="106"/>
      <c r="U1144" s="3" t="str">
        <f t="shared" si="53"/>
        <v>0/1</v>
      </c>
    </row>
    <row r="1145" spans="1:21" ht="30" customHeight="1" x14ac:dyDescent="0.3">
      <c r="A1145" s="3" t="str">
        <f>B1145&amp;"--"&amp;COUNTIF($B$5:B1145,B1145)</f>
        <v>--1108</v>
      </c>
      <c r="B1145" s="3" t="str">
        <f t="shared" si="52"/>
        <v/>
      </c>
      <c r="C1145" s="78">
        <v>1141</v>
      </c>
      <c r="D1145" s="102"/>
      <c r="E1145" s="103"/>
      <c r="F1145" s="102"/>
      <c r="G1145" s="104"/>
      <c r="H1145" s="105" t="str">
        <f t="shared" ca="1" si="54"/>
        <v/>
      </c>
      <c r="I1145" s="102"/>
      <c r="J1145" s="102"/>
      <c r="K1145" s="102"/>
      <c r="L1145" s="102"/>
      <c r="M1145" s="102"/>
      <c r="N1145" s="102"/>
      <c r="O1145" s="102"/>
      <c r="P1145" s="102"/>
      <c r="Q1145" s="102"/>
      <c r="R1145" s="102"/>
      <c r="S1145" s="102"/>
      <c r="T1145" s="106"/>
      <c r="U1145" s="3" t="str">
        <f t="shared" si="53"/>
        <v>0/1</v>
      </c>
    </row>
    <row r="1146" spans="1:21" ht="30" customHeight="1" x14ac:dyDescent="0.3">
      <c r="A1146" s="3" t="str">
        <f>B1146&amp;"--"&amp;COUNTIF($B$5:B1146,B1146)</f>
        <v>--1109</v>
      </c>
      <c r="B1146" s="3" t="str">
        <f t="shared" si="52"/>
        <v/>
      </c>
      <c r="C1146" s="78">
        <v>1142</v>
      </c>
      <c r="D1146" s="102"/>
      <c r="E1146" s="103"/>
      <c r="F1146" s="102"/>
      <c r="G1146" s="104"/>
      <c r="H1146" s="105" t="str">
        <f t="shared" ca="1" si="54"/>
        <v/>
      </c>
      <c r="I1146" s="102"/>
      <c r="J1146" s="102"/>
      <c r="K1146" s="102"/>
      <c r="L1146" s="102"/>
      <c r="M1146" s="102"/>
      <c r="N1146" s="102"/>
      <c r="O1146" s="102"/>
      <c r="P1146" s="102"/>
      <c r="Q1146" s="102"/>
      <c r="R1146" s="102"/>
      <c r="S1146" s="102"/>
      <c r="T1146" s="106"/>
      <c r="U1146" s="3" t="str">
        <f t="shared" si="53"/>
        <v>0/1</v>
      </c>
    </row>
    <row r="1147" spans="1:21" ht="30" customHeight="1" x14ac:dyDescent="0.3">
      <c r="A1147" s="3" t="str">
        <f>B1147&amp;"--"&amp;COUNTIF($B$5:B1147,B1147)</f>
        <v>--1110</v>
      </c>
      <c r="B1147" s="3" t="str">
        <f t="shared" si="52"/>
        <v/>
      </c>
      <c r="C1147" s="78">
        <v>1143</v>
      </c>
      <c r="D1147" s="102"/>
      <c r="E1147" s="103"/>
      <c r="F1147" s="102"/>
      <c r="G1147" s="104"/>
      <c r="H1147" s="105" t="str">
        <f t="shared" ca="1" si="54"/>
        <v/>
      </c>
      <c r="I1147" s="102"/>
      <c r="J1147" s="102"/>
      <c r="K1147" s="102"/>
      <c r="L1147" s="102"/>
      <c r="M1147" s="102"/>
      <c r="N1147" s="102"/>
      <c r="O1147" s="102"/>
      <c r="P1147" s="102"/>
      <c r="Q1147" s="102"/>
      <c r="R1147" s="102"/>
      <c r="S1147" s="102"/>
      <c r="T1147" s="106"/>
      <c r="U1147" s="3" t="str">
        <f t="shared" si="53"/>
        <v>0/1</v>
      </c>
    </row>
    <row r="1148" spans="1:21" ht="30" customHeight="1" x14ac:dyDescent="0.3">
      <c r="A1148" s="3" t="str">
        <f>B1148&amp;"--"&amp;COUNTIF($B$5:B1148,B1148)</f>
        <v>--1111</v>
      </c>
      <c r="B1148" s="3" t="str">
        <f t="shared" si="52"/>
        <v/>
      </c>
      <c r="C1148" s="78">
        <v>1144</v>
      </c>
      <c r="D1148" s="102"/>
      <c r="E1148" s="103"/>
      <c r="F1148" s="102"/>
      <c r="G1148" s="104"/>
      <c r="H1148" s="105" t="str">
        <f t="shared" ca="1" si="54"/>
        <v/>
      </c>
      <c r="I1148" s="102"/>
      <c r="J1148" s="102"/>
      <c r="K1148" s="102"/>
      <c r="L1148" s="102"/>
      <c r="M1148" s="102"/>
      <c r="N1148" s="102"/>
      <c r="O1148" s="102"/>
      <c r="P1148" s="102"/>
      <c r="Q1148" s="102"/>
      <c r="R1148" s="102"/>
      <c r="S1148" s="102"/>
      <c r="T1148" s="106"/>
      <c r="U1148" s="3" t="str">
        <f t="shared" si="53"/>
        <v>0/1</v>
      </c>
    </row>
    <row r="1149" spans="1:21" ht="30" customHeight="1" x14ac:dyDescent="0.3">
      <c r="A1149" s="3" t="str">
        <f>B1149&amp;"--"&amp;COUNTIF($B$5:B1149,B1149)</f>
        <v>--1112</v>
      </c>
      <c r="B1149" s="3" t="str">
        <f t="shared" si="52"/>
        <v/>
      </c>
      <c r="C1149" s="78">
        <v>1145</v>
      </c>
      <c r="D1149" s="102"/>
      <c r="E1149" s="103"/>
      <c r="F1149" s="102"/>
      <c r="G1149" s="104"/>
      <c r="H1149" s="105" t="str">
        <f t="shared" ca="1" si="54"/>
        <v/>
      </c>
      <c r="I1149" s="102"/>
      <c r="J1149" s="102"/>
      <c r="K1149" s="102"/>
      <c r="L1149" s="102"/>
      <c r="M1149" s="102"/>
      <c r="N1149" s="102"/>
      <c r="O1149" s="102"/>
      <c r="P1149" s="102"/>
      <c r="Q1149" s="102"/>
      <c r="R1149" s="102"/>
      <c r="S1149" s="102"/>
      <c r="T1149" s="106"/>
      <c r="U1149" s="3" t="str">
        <f t="shared" si="53"/>
        <v>0/1</v>
      </c>
    </row>
    <row r="1150" spans="1:21" ht="30" customHeight="1" x14ac:dyDescent="0.3">
      <c r="A1150" s="3" t="str">
        <f>B1150&amp;"--"&amp;COUNTIF($B$5:B1150,B1150)</f>
        <v>--1113</v>
      </c>
      <c r="B1150" s="3" t="str">
        <f t="shared" si="52"/>
        <v/>
      </c>
      <c r="C1150" s="78">
        <v>1146</v>
      </c>
      <c r="D1150" s="102"/>
      <c r="E1150" s="103"/>
      <c r="F1150" s="102"/>
      <c r="G1150" s="104"/>
      <c r="H1150" s="105" t="str">
        <f t="shared" ca="1" si="54"/>
        <v/>
      </c>
      <c r="I1150" s="102"/>
      <c r="J1150" s="102"/>
      <c r="K1150" s="102"/>
      <c r="L1150" s="102"/>
      <c r="M1150" s="102"/>
      <c r="N1150" s="102"/>
      <c r="O1150" s="102"/>
      <c r="P1150" s="102"/>
      <c r="Q1150" s="102"/>
      <c r="R1150" s="102"/>
      <c r="S1150" s="102"/>
      <c r="T1150" s="106"/>
      <c r="U1150" s="3" t="str">
        <f t="shared" si="53"/>
        <v>0/1</v>
      </c>
    </row>
    <row r="1151" spans="1:21" ht="30" customHeight="1" x14ac:dyDescent="0.3">
      <c r="A1151" s="3" t="str">
        <f>B1151&amp;"--"&amp;COUNTIF($B$5:B1151,B1151)</f>
        <v>--1114</v>
      </c>
      <c r="B1151" s="3" t="str">
        <f t="shared" si="52"/>
        <v/>
      </c>
      <c r="C1151" s="78">
        <v>1147</v>
      </c>
      <c r="D1151" s="102"/>
      <c r="E1151" s="103"/>
      <c r="F1151" s="102"/>
      <c r="G1151" s="104"/>
      <c r="H1151" s="105" t="str">
        <f t="shared" ca="1" si="54"/>
        <v/>
      </c>
      <c r="I1151" s="102"/>
      <c r="J1151" s="102"/>
      <c r="K1151" s="102"/>
      <c r="L1151" s="102"/>
      <c r="M1151" s="102"/>
      <c r="N1151" s="102"/>
      <c r="O1151" s="102"/>
      <c r="P1151" s="102"/>
      <c r="Q1151" s="102"/>
      <c r="R1151" s="102"/>
      <c r="S1151" s="102"/>
      <c r="T1151" s="106"/>
      <c r="U1151" s="3" t="str">
        <f t="shared" si="53"/>
        <v>0/1</v>
      </c>
    </row>
    <row r="1152" spans="1:21" ht="30" customHeight="1" x14ac:dyDescent="0.3">
      <c r="A1152" s="3" t="str">
        <f>B1152&amp;"--"&amp;COUNTIF($B$5:B1152,B1152)</f>
        <v>--1115</v>
      </c>
      <c r="B1152" s="3" t="str">
        <f t="shared" si="52"/>
        <v/>
      </c>
      <c r="C1152" s="78">
        <v>1148</v>
      </c>
      <c r="D1152" s="102"/>
      <c r="E1152" s="103"/>
      <c r="F1152" s="102"/>
      <c r="G1152" s="104"/>
      <c r="H1152" s="105" t="str">
        <f t="shared" ca="1" si="54"/>
        <v/>
      </c>
      <c r="I1152" s="102"/>
      <c r="J1152" s="102"/>
      <c r="K1152" s="102"/>
      <c r="L1152" s="102"/>
      <c r="M1152" s="102"/>
      <c r="N1152" s="102"/>
      <c r="O1152" s="102"/>
      <c r="P1152" s="102"/>
      <c r="Q1152" s="102"/>
      <c r="R1152" s="102"/>
      <c r="S1152" s="102"/>
      <c r="T1152" s="106"/>
      <c r="U1152" s="3" t="str">
        <f t="shared" si="53"/>
        <v>0/1</v>
      </c>
    </row>
    <row r="1153" spans="1:21" ht="30" customHeight="1" x14ac:dyDescent="0.3">
      <c r="A1153" s="3" t="str">
        <f>B1153&amp;"--"&amp;COUNTIF($B$5:B1153,B1153)</f>
        <v>--1116</v>
      </c>
      <c r="B1153" s="3" t="str">
        <f t="shared" si="52"/>
        <v/>
      </c>
      <c r="C1153" s="78">
        <v>1149</v>
      </c>
      <c r="D1153" s="102"/>
      <c r="E1153" s="103"/>
      <c r="F1153" s="102"/>
      <c r="G1153" s="104"/>
      <c r="H1153" s="105" t="str">
        <f t="shared" ca="1" si="54"/>
        <v/>
      </c>
      <c r="I1153" s="102"/>
      <c r="J1153" s="102"/>
      <c r="K1153" s="102"/>
      <c r="L1153" s="102"/>
      <c r="M1153" s="102"/>
      <c r="N1153" s="102"/>
      <c r="O1153" s="102"/>
      <c r="P1153" s="102"/>
      <c r="Q1153" s="102"/>
      <c r="R1153" s="102"/>
      <c r="S1153" s="102"/>
      <c r="T1153" s="106"/>
      <c r="U1153" s="3" t="str">
        <f t="shared" si="53"/>
        <v>0/1</v>
      </c>
    </row>
    <row r="1154" spans="1:21" ht="30" customHeight="1" x14ac:dyDescent="0.3">
      <c r="A1154" s="3" t="str">
        <f>B1154&amp;"--"&amp;COUNTIF($B$5:B1154,B1154)</f>
        <v>--1117</v>
      </c>
      <c r="B1154" s="3" t="str">
        <f t="shared" si="52"/>
        <v/>
      </c>
      <c r="C1154" s="78">
        <v>1150</v>
      </c>
      <c r="D1154" s="102"/>
      <c r="E1154" s="103"/>
      <c r="F1154" s="102"/>
      <c r="G1154" s="104"/>
      <c r="H1154" s="105" t="str">
        <f t="shared" ca="1" si="54"/>
        <v/>
      </c>
      <c r="I1154" s="102"/>
      <c r="J1154" s="102"/>
      <c r="K1154" s="102"/>
      <c r="L1154" s="102"/>
      <c r="M1154" s="102"/>
      <c r="N1154" s="102"/>
      <c r="O1154" s="102"/>
      <c r="P1154" s="102"/>
      <c r="Q1154" s="102"/>
      <c r="R1154" s="102"/>
      <c r="S1154" s="102"/>
      <c r="T1154" s="106"/>
      <c r="U1154" s="3" t="str">
        <f t="shared" si="53"/>
        <v>0/1</v>
      </c>
    </row>
    <row r="1155" spans="1:21" ht="30" customHeight="1" x14ac:dyDescent="0.3">
      <c r="A1155" s="3" t="str">
        <f>B1155&amp;"--"&amp;COUNTIF($B$5:B1155,B1155)</f>
        <v>--1118</v>
      </c>
      <c r="B1155" s="3" t="str">
        <f t="shared" si="52"/>
        <v/>
      </c>
      <c r="C1155" s="78">
        <v>1151</v>
      </c>
      <c r="D1155" s="102"/>
      <c r="E1155" s="103"/>
      <c r="F1155" s="102"/>
      <c r="G1155" s="104"/>
      <c r="H1155" s="105" t="str">
        <f t="shared" ca="1" si="54"/>
        <v/>
      </c>
      <c r="I1155" s="102"/>
      <c r="J1155" s="102"/>
      <c r="K1155" s="102"/>
      <c r="L1155" s="102"/>
      <c r="M1155" s="102"/>
      <c r="N1155" s="102"/>
      <c r="O1155" s="102"/>
      <c r="P1155" s="102"/>
      <c r="Q1155" s="102"/>
      <c r="R1155" s="102"/>
      <c r="S1155" s="102"/>
      <c r="T1155" s="106"/>
      <c r="U1155" s="3" t="str">
        <f t="shared" si="53"/>
        <v>0/1</v>
      </c>
    </row>
    <row r="1156" spans="1:21" ht="30" customHeight="1" x14ac:dyDescent="0.3">
      <c r="A1156" s="3" t="str">
        <f>B1156&amp;"--"&amp;COUNTIF($B$5:B1156,B1156)</f>
        <v>--1119</v>
      </c>
      <c r="B1156" s="3" t="str">
        <f t="shared" si="52"/>
        <v/>
      </c>
      <c r="C1156" s="78">
        <v>1152</v>
      </c>
      <c r="D1156" s="102"/>
      <c r="E1156" s="103"/>
      <c r="F1156" s="102"/>
      <c r="G1156" s="104"/>
      <c r="H1156" s="105" t="str">
        <f t="shared" ca="1" si="54"/>
        <v/>
      </c>
      <c r="I1156" s="102"/>
      <c r="J1156" s="102"/>
      <c r="K1156" s="102"/>
      <c r="L1156" s="102"/>
      <c r="M1156" s="102"/>
      <c r="N1156" s="102"/>
      <c r="O1156" s="102"/>
      <c r="P1156" s="102"/>
      <c r="Q1156" s="102"/>
      <c r="R1156" s="102"/>
      <c r="S1156" s="102"/>
      <c r="T1156" s="106"/>
      <c r="U1156" s="3" t="str">
        <f t="shared" si="53"/>
        <v>0/1</v>
      </c>
    </row>
    <row r="1157" spans="1:21" ht="30" customHeight="1" x14ac:dyDescent="0.3">
      <c r="A1157" s="3" t="str">
        <f>B1157&amp;"--"&amp;COUNTIF($B$5:B1157,B1157)</f>
        <v>--1120</v>
      </c>
      <c r="B1157" s="3" t="str">
        <f t="shared" ref="B1157:B1220" si="55">IF(G1157&lt;&gt;"",MONTH(G1157),"")</f>
        <v/>
      </c>
      <c r="C1157" s="78">
        <v>1153</v>
      </c>
      <c r="D1157" s="102"/>
      <c r="E1157" s="103"/>
      <c r="F1157" s="102"/>
      <c r="G1157" s="104"/>
      <c r="H1157" s="105" t="str">
        <f t="shared" ca="1" si="54"/>
        <v/>
      </c>
      <c r="I1157" s="102"/>
      <c r="J1157" s="102"/>
      <c r="K1157" s="102"/>
      <c r="L1157" s="102"/>
      <c r="M1157" s="102"/>
      <c r="N1157" s="102"/>
      <c r="O1157" s="102"/>
      <c r="P1157" s="102"/>
      <c r="Q1157" s="102"/>
      <c r="R1157" s="102"/>
      <c r="S1157" s="102"/>
      <c r="T1157" s="106"/>
      <c r="U1157" s="3" t="str">
        <f t="shared" ref="U1157:U1220" si="56">DAY(G1157)&amp;"/"&amp;MONTH(G1157)</f>
        <v>0/1</v>
      </c>
    </row>
    <row r="1158" spans="1:21" ht="30" customHeight="1" x14ac:dyDescent="0.3">
      <c r="A1158" s="3" t="str">
        <f>B1158&amp;"--"&amp;COUNTIF($B$5:B1158,B1158)</f>
        <v>--1121</v>
      </c>
      <c r="B1158" s="3" t="str">
        <f t="shared" si="55"/>
        <v/>
      </c>
      <c r="C1158" s="78">
        <v>1154</v>
      </c>
      <c r="D1158" s="102"/>
      <c r="E1158" s="103"/>
      <c r="F1158" s="102"/>
      <c r="G1158" s="104"/>
      <c r="H1158" s="105" t="str">
        <f t="shared" ca="1" si="54"/>
        <v/>
      </c>
      <c r="I1158" s="102"/>
      <c r="J1158" s="102"/>
      <c r="K1158" s="102"/>
      <c r="L1158" s="102"/>
      <c r="M1158" s="102"/>
      <c r="N1158" s="102"/>
      <c r="O1158" s="102"/>
      <c r="P1158" s="102"/>
      <c r="Q1158" s="102"/>
      <c r="R1158" s="102"/>
      <c r="S1158" s="102"/>
      <c r="T1158" s="106"/>
      <c r="U1158" s="3" t="str">
        <f t="shared" si="56"/>
        <v>0/1</v>
      </c>
    </row>
    <row r="1159" spans="1:21" ht="30" customHeight="1" x14ac:dyDescent="0.3">
      <c r="A1159" s="3" t="str">
        <f>B1159&amp;"--"&amp;COUNTIF($B$5:B1159,B1159)</f>
        <v>--1122</v>
      </c>
      <c r="B1159" s="3" t="str">
        <f t="shared" si="55"/>
        <v/>
      </c>
      <c r="C1159" s="78">
        <v>1155</v>
      </c>
      <c r="D1159" s="102"/>
      <c r="E1159" s="103"/>
      <c r="F1159" s="102"/>
      <c r="G1159" s="104"/>
      <c r="H1159" s="105" t="str">
        <f t="shared" ca="1" si="54"/>
        <v/>
      </c>
      <c r="I1159" s="102"/>
      <c r="J1159" s="102"/>
      <c r="K1159" s="102"/>
      <c r="L1159" s="102"/>
      <c r="M1159" s="102"/>
      <c r="N1159" s="102"/>
      <c r="O1159" s="102"/>
      <c r="P1159" s="102"/>
      <c r="Q1159" s="102"/>
      <c r="R1159" s="102"/>
      <c r="S1159" s="102"/>
      <c r="T1159" s="106"/>
      <c r="U1159" s="3" t="str">
        <f t="shared" si="56"/>
        <v>0/1</v>
      </c>
    </row>
    <row r="1160" spans="1:21" ht="30" customHeight="1" x14ac:dyDescent="0.3">
      <c r="A1160" s="3" t="str">
        <f>B1160&amp;"--"&amp;COUNTIF($B$5:B1160,B1160)</f>
        <v>--1123</v>
      </c>
      <c r="B1160" s="3" t="str">
        <f t="shared" si="55"/>
        <v/>
      </c>
      <c r="C1160" s="78">
        <v>1156</v>
      </c>
      <c r="D1160" s="102"/>
      <c r="E1160" s="103"/>
      <c r="F1160" s="102"/>
      <c r="G1160" s="104"/>
      <c r="H1160" s="105" t="str">
        <f t="shared" ca="1" si="54"/>
        <v/>
      </c>
      <c r="I1160" s="102"/>
      <c r="J1160" s="102"/>
      <c r="K1160" s="102"/>
      <c r="L1160" s="102"/>
      <c r="M1160" s="102"/>
      <c r="N1160" s="102"/>
      <c r="O1160" s="102"/>
      <c r="P1160" s="102"/>
      <c r="Q1160" s="102"/>
      <c r="R1160" s="102"/>
      <c r="S1160" s="102"/>
      <c r="T1160" s="106"/>
      <c r="U1160" s="3" t="str">
        <f t="shared" si="56"/>
        <v>0/1</v>
      </c>
    </row>
    <row r="1161" spans="1:21" ht="30" customHeight="1" x14ac:dyDescent="0.3">
      <c r="A1161" s="3" t="str">
        <f>B1161&amp;"--"&amp;COUNTIF($B$5:B1161,B1161)</f>
        <v>--1124</v>
      </c>
      <c r="B1161" s="3" t="str">
        <f t="shared" si="55"/>
        <v/>
      </c>
      <c r="C1161" s="78">
        <v>1157</v>
      </c>
      <c r="D1161" s="102"/>
      <c r="E1161" s="103"/>
      <c r="F1161" s="102"/>
      <c r="G1161" s="104"/>
      <c r="H1161" s="105" t="str">
        <f t="shared" ca="1" si="54"/>
        <v/>
      </c>
      <c r="I1161" s="102"/>
      <c r="J1161" s="102"/>
      <c r="K1161" s="102"/>
      <c r="L1161" s="102"/>
      <c r="M1161" s="102"/>
      <c r="N1161" s="102"/>
      <c r="O1161" s="102"/>
      <c r="P1161" s="102"/>
      <c r="Q1161" s="102"/>
      <c r="R1161" s="102"/>
      <c r="S1161" s="102"/>
      <c r="T1161" s="106"/>
      <c r="U1161" s="3" t="str">
        <f t="shared" si="56"/>
        <v>0/1</v>
      </c>
    </row>
    <row r="1162" spans="1:21" ht="30" customHeight="1" x14ac:dyDescent="0.3">
      <c r="A1162" s="3" t="str">
        <f>B1162&amp;"--"&amp;COUNTIF($B$5:B1162,B1162)</f>
        <v>--1125</v>
      </c>
      <c r="B1162" s="3" t="str">
        <f t="shared" si="55"/>
        <v/>
      </c>
      <c r="C1162" s="78">
        <v>1158</v>
      </c>
      <c r="D1162" s="102"/>
      <c r="E1162" s="103"/>
      <c r="F1162" s="102"/>
      <c r="G1162" s="104"/>
      <c r="H1162" s="105" t="str">
        <f t="shared" ca="1" si="54"/>
        <v/>
      </c>
      <c r="I1162" s="102"/>
      <c r="J1162" s="102"/>
      <c r="K1162" s="102"/>
      <c r="L1162" s="102"/>
      <c r="M1162" s="102"/>
      <c r="N1162" s="102"/>
      <c r="O1162" s="102"/>
      <c r="P1162" s="102"/>
      <c r="Q1162" s="102"/>
      <c r="R1162" s="102"/>
      <c r="S1162" s="102"/>
      <c r="T1162" s="106"/>
      <c r="U1162" s="3" t="str">
        <f t="shared" si="56"/>
        <v>0/1</v>
      </c>
    </row>
    <row r="1163" spans="1:21" ht="30" customHeight="1" x14ac:dyDescent="0.3">
      <c r="A1163" s="3" t="str">
        <f>B1163&amp;"--"&amp;COUNTIF($B$5:B1163,B1163)</f>
        <v>--1126</v>
      </c>
      <c r="B1163" s="3" t="str">
        <f t="shared" si="55"/>
        <v/>
      </c>
      <c r="C1163" s="78">
        <v>1159</v>
      </c>
      <c r="D1163" s="102"/>
      <c r="E1163" s="103"/>
      <c r="F1163" s="102"/>
      <c r="G1163" s="104"/>
      <c r="H1163" s="105" t="str">
        <f t="shared" ca="1" si="54"/>
        <v/>
      </c>
      <c r="I1163" s="102"/>
      <c r="J1163" s="102"/>
      <c r="K1163" s="102"/>
      <c r="L1163" s="102"/>
      <c r="M1163" s="102"/>
      <c r="N1163" s="102"/>
      <c r="O1163" s="102"/>
      <c r="P1163" s="102"/>
      <c r="Q1163" s="102"/>
      <c r="R1163" s="102"/>
      <c r="S1163" s="102"/>
      <c r="T1163" s="106"/>
      <c r="U1163" s="3" t="str">
        <f t="shared" si="56"/>
        <v>0/1</v>
      </c>
    </row>
    <row r="1164" spans="1:21" ht="30" customHeight="1" x14ac:dyDescent="0.3">
      <c r="A1164" s="3" t="str">
        <f>B1164&amp;"--"&amp;COUNTIF($B$5:B1164,B1164)</f>
        <v>--1127</v>
      </c>
      <c r="B1164" s="3" t="str">
        <f t="shared" si="55"/>
        <v/>
      </c>
      <c r="C1164" s="78">
        <v>1160</v>
      </c>
      <c r="D1164" s="102"/>
      <c r="E1164" s="103"/>
      <c r="F1164" s="102"/>
      <c r="G1164" s="104"/>
      <c r="H1164" s="105" t="str">
        <f t="shared" ca="1" si="54"/>
        <v/>
      </c>
      <c r="I1164" s="102"/>
      <c r="J1164" s="102"/>
      <c r="K1164" s="102"/>
      <c r="L1164" s="102"/>
      <c r="M1164" s="102"/>
      <c r="N1164" s="102"/>
      <c r="O1164" s="102"/>
      <c r="P1164" s="102"/>
      <c r="Q1164" s="102"/>
      <c r="R1164" s="102"/>
      <c r="S1164" s="102"/>
      <c r="T1164" s="106"/>
      <c r="U1164" s="3" t="str">
        <f t="shared" si="56"/>
        <v>0/1</v>
      </c>
    </row>
    <row r="1165" spans="1:21" ht="30" customHeight="1" x14ac:dyDescent="0.3">
      <c r="A1165" s="3" t="str">
        <f>B1165&amp;"--"&amp;COUNTIF($B$5:B1165,B1165)</f>
        <v>--1128</v>
      </c>
      <c r="B1165" s="3" t="str">
        <f t="shared" si="55"/>
        <v/>
      </c>
      <c r="C1165" s="78">
        <v>1161</v>
      </c>
      <c r="D1165" s="102"/>
      <c r="E1165" s="103"/>
      <c r="F1165" s="102"/>
      <c r="G1165" s="104"/>
      <c r="H1165" s="105" t="str">
        <f t="shared" ca="1" si="54"/>
        <v/>
      </c>
      <c r="I1165" s="102"/>
      <c r="J1165" s="102"/>
      <c r="K1165" s="102"/>
      <c r="L1165" s="102"/>
      <c r="M1165" s="102"/>
      <c r="N1165" s="102"/>
      <c r="O1165" s="102"/>
      <c r="P1165" s="102"/>
      <c r="Q1165" s="102"/>
      <c r="R1165" s="102"/>
      <c r="S1165" s="102"/>
      <c r="T1165" s="106"/>
      <c r="U1165" s="3" t="str">
        <f t="shared" si="56"/>
        <v>0/1</v>
      </c>
    </row>
    <row r="1166" spans="1:21" ht="30" customHeight="1" x14ac:dyDescent="0.3">
      <c r="A1166" s="3" t="str">
        <f>B1166&amp;"--"&amp;COUNTIF($B$5:B1166,B1166)</f>
        <v>--1129</v>
      </c>
      <c r="B1166" s="3" t="str">
        <f t="shared" si="55"/>
        <v/>
      </c>
      <c r="C1166" s="78">
        <v>1162</v>
      </c>
      <c r="D1166" s="102"/>
      <c r="E1166" s="103"/>
      <c r="F1166" s="102"/>
      <c r="G1166" s="104"/>
      <c r="H1166" s="105" t="str">
        <f t="shared" ca="1" si="54"/>
        <v/>
      </c>
      <c r="I1166" s="102"/>
      <c r="J1166" s="102"/>
      <c r="K1166" s="102"/>
      <c r="L1166" s="102"/>
      <c r="M1166" s="102"/>
      <c r="N1166" s="102"/>
      <c r="O1166" s="102"/>
      <c r="P1166" s="102"/>
      <c r="Q1166" s="102"/>
      <c r="R1166" s="102"/>
      <c r="S1166" s="102"/>
      <c r="T1166" s="106"/>
      <c r="U1166" s="3" t="str">
        <f t="shared" si="56"/>
        <v>0/1</v>
      </c>
    </row>
    <row r="1167" spans="1:21" ht="30" customHeight="1" x14ac:dyDescent="0.3">
      <c r="A1167" s="3" t="str">
        <f>B1167&amp;"--"&amp;COUNTIF($B$5:B1167,B1167)</f>
        <v>--1130</v>
      </c>
      <c r="B1167" s="3" t="str">
        <f t="shared" si="55"/>
        <v/>
      </c>
      <c r="C1167" s="78">
        <v>1163</v>
      </c>
      <c r="D1167" s="102"/>
      <c r="E1167" s="103"/>
      <c r="F1167" s="102"/>
      <c r="G1167" s="104"/>
      <c r="H1167" s="105" t="str">
        <f t="shared" ca="1" si="54"/>
        <v/>
      </c>
      <c r="I1167" s="102"/>
      <c r="J1167" s="102"/>
      <c r="K1167" s="102"/>
      <c r="L1167" s="102"/>
      <c r="M1167" s="102"/>
      <c r="N1167" s="102"/>
      <c r="O1167" s="102"/>
      <c r="P1167" s="102"/>
      <c r="Q1167" s="102"/>
      <c r="R1167" s="102"/>
      <c r="S1167" s="102"/>
      <c r="T1167" s="106"/>
      <c r="U1167" s="3" t="str">
        <f t="shared" si="56"/>
        <v>0/1</v>
      </c>
    </row>
    <row r="1168" spans="1:21" ht="30" customHeight="1" x14ac:dyDescent="0.3">
      <c r="A1168" s="3" t="str">
        <f>B1168&amp;"--"&amp;COUNTIF($B$5:B1168,B1168)</f>
        <v>--1131</v>
      </c>
      <c r="B1168" s="3" t="str">
        <f t="shared" si="55"/>
        <v/>
      </c>
      <c r="C1168" s="78">
        <v>1164</v>
      </c>
      <c r="D1168" s="102"/>
      <c r="E1168" s="103"/>
      <c r="F1168" s="102"/>
      <c r="G1168" s="104"/>
      <c r="H1168" s="105" t="str">
        <f t="shared" ca="1" si="54"/>
        <v/>
      </c>
      <c r="I1168" s="102"/>
      <c r="J1168" s="102"/>
      <c r="K1168" s="102"/>
      <c r="L1168" s="102"/>
      <c r="M1168" s="102"/>
      <c r="N1168" s="102"/>
      <c r="O1168" s="102"/>
      <c r="P1168" s="102"/>
      <c r="Q1168" s="102"/>
      <c r="R1168" s="102"/>
      <c r="S1168" s="102"/>
      <c r="T1168" s="106"/>
      <c r="U1168" s="3" t="str">
        <f t="shared" si="56"/>
        <v>0/1</v>
      </c>
    </row>
    <row r="1169" spans="1:21" ht="30" customHeight="1" x14ac:dyDescent="0.3">
      <c r="A1169" s="3" t="str">
        <f>B1169&amp;"--"&amp;COUNTIF($B$5:B1169,B1169)</f>
        <v>--1132</v>
      </c>
      <c r="B1169" s="3" t="str">
        <f t="shared" si="55"/>
        <v/>
      </c>
      <c r="C1169" s="78">
        <v>1165</v>
      </c>
      <c r="D1169" s="102"/>
      <c r="E1169" s="103"/>
      <c r="F1169" s="102"/>
      <c r="G1169" s="104"/>
      <c r="H1169" s="105" t="str">
        <f t="shared" ca="1" si="54"/>
        <v/>
      </c>
      <c r="I1169" s="102"/>
      <c r="J1169" s="102"/>
      <c r="K1169" s="102"/>
      <c r="L1169" s="102"/>
      <c r="M1169" s="102"/>
      <c r="N1169" s="102"/>
      <c r="O1169" s="102"/>
      <c r="P1169" s="102"/>
      <c r="Q1169" s="102"/>
      <c r="R1169" s="102"/>
      <c r="S1169" s="102"/>
      <c r="T1169" s="106"/>
      <c r="U1169" s="3" t="str">
        <f t="shared" si="56"/>
        <v>0/1</v>
      </c>
    </row>
    <row r="1170" spans="1:21" ht="30" customHeight="1" x14ac:dyDescent="0.3">
      <c r="A1170" s="3" t="str">
        <f>B1170&amp;"--"&amp;COUNTIF($B$5:B1170,B1170)</f>
        <v>--1133</v>
      </c>
      <c r="B1170" s="3" t="str">
        <f t="shared" si="55"/>
        <v/>
      </c>
      <c r="C1170" s="78">
        <v>1166</v>
      </c>
      <c r="D1170" s="102"/>
      <c r="E1170" s="103"/>
      <c r="F1170" s="102"/>
      <c r="G1170" s="104"/>
      <c r="H1170" s="105" t="str">
        <f t="shared" ca="1" si="54"/>
        <v/>
      </c>
      <c r="I1170" s="102"/>
      <c r="J1170" s="102"/>
      <c r="K1170" s="102"/>
      <c r="L1170" s="102"/>
      <c r="M1170" s="102"/>
      <c r="N1170" s="102"/>
      <c r="O1170" s="102"/>
      <c r="P1170" s="102"/>
      <c r="Q1170" s="102"/>
      <c r="R1170" s="102"/>
      <c r="S1170" s="102"/>
      <c r="T1170" s="106"/>
      <c r="U1170" s="3" t="str">
        <f t="shared" si="56"/>
        <v>0/1</v>
      </c>
    </row>
    <row r="1171" spans="1:21" ht="30" customHeight="1" x14ac:dyDescent="0.3">
      <c r="A1171" s="3" t="str">
        <f>B1171&amp;"--"&amp;COUNTIF($B$5:B1171,B1171)</f>
        <v>--1134</v>
      </c>
      <c r="B1171" s="3" t="str">
        <f t="shared" si="55"/>
        <v/>
      </c>
      <c r="C1171" s="78">
        <v>1167</v>
      </c>
      <c r="D1171" s="102"/>
      <c r="E1171" s="103"/>
      <c r="F1171" s="102"/>
      <c r="G1171" s="104"/>
      <c r="H1171" s="105" t="str">
        <f t="shared" ca="1" si="54"/>
        <v/>
      </c>
      <c r="I1171" s="102"/>
      <c r="J1171" s="102"/>
      <c r="K1171" s="102"/>
      <c r="L1171" s="102"/>
      <c r="M1171" s="102"/>
      <c r="N1171" s="102"/>
      <c r="O1171" s="102"/>
      <c r="P1171" s="102"/>
      <c r="Q1171" s="102"/>
      <c r="R1171" s="102"/>
      <c r="S1171" s="102"/>
      <c r="T1171" s="106"/>
      <c r="U1171" s="3" t="str">
        <f t="shared" si="56"/>
        <v>0/1</v>
      </c>
    </row>
    <row r="1172" spans="1:21" ht="30" customHeight="1" x14ac:dyDescent="0.3">
      <c r="A1172" s="3" t="str">
        <f>B1172&amp;"--"&amp;COUNTIF($B$5:B1172,B1172)</f>
        <v>--1135</v>
      </c>
      <c r="B1172" s="3" t="str">
        <f t="shared" si="55"/>
        <v/>
      </c>
      <c r="C1172" s="78">
        <v>1168</v>
      </c>
      <c r="D1172" s="102"/>
      <c r="E1172" s="103"/>
      <c r="F1172" s="102"/>
      <c r="G1172" s="104"/>
      <c r="H1172" s="105" t="str">
        <f t="shared" ca="1" si="54"/>
        <v/>
      </c>
      <c r="I1172" s="102"/>
      <c r="J1172" s="102"/>
      <c r="K1172" s="102"/>
      <c r="L1172" s="102"/>
      <c r="M1172" s="102"/>
      <c r="N1172" s="102"/>
      <c r="O1172" s="102"/>
      <c r="P1172" s="102"/>
      <c r="Q1172" s="102"/>
      <c r="R1172" s="102"/>
      <c r="S1172" s="102"/>
      <c r="T1172" s="106"/>
      <c r="U1172" s="3" t="str">
        <f t="shared" si="56"/>
        <v>0/1</v>
      </c>
    </row>
    <row r="1173" spans="1:21" ht="30" customHeight="1" x14ac:dyDescent="0.3">
      <c r="A1173" s="3" t="str">
        <f>B1173&amp;"--"&amp;COUNTIF($B$5:B1173,B1173)</f>
        <v>--1136</v>
      </c>
      <c r="B1173" s="3" t="str">
        <f t="shared" si="55"/>
        <v/>
      </c>
      <c r="C1173" s="78">
        <v>1169</v>
      </c>
      <c r="D1173" s="102"/>
      <c r="E1173" s="103"/>
      <c r="F1173" s="102"/>
      <c r="G1173" s="104"/>
      <c r="H1173" s="105" t="str">
        <f t="shared" ca="1" si="54"/>
        <v/>
      </c>
      <c r="I1173" s="102"/>
      <c r="J1173" s="102"/>
      <c r="K1173" s="102"/>
      <c r="L1173" s="102"/>
      <c r="M1173" s="102"/>
      <c r="N1173" s="102"/>
      <c r="O1173" s="102"/>
      <c r="P1173" s="102"/>
      <c r="Q1173" s="102"/>
      <c r="R1173" s="102"/>
      <c r="S1173" s="102"/>
      <c r="T1173" s="106"/>
      <c r="U1173" s="3" t="str">
        <f t="shared" si="56"/>
        <v>0/1</v>
      </c>
    </row>
    <row r="1174" spans="1:21" ht="30" customHeight="1" x14ac:dyDescent="0.3">
      <c r="A1174" s="3" t="str">
        <f>B1174&amp;"--"&amp;COUNTIF($B$5:B1174,B1174)</f>
        <v>--1137</v>
      </c>
      <c r="B1174" s="3" t="str">
        <f t="shared" si="55"/>
        <v/>
      </c>
      <c r="C1174" s="78">
        <v>1170</v>
      </c>
      <c r="D1174" s="102"/>
      <c r="E1174" s="103"/>
      <c r="F1174" s="102"/>
      <c r="G1174" s="104"/>
      <c r="H1174" s="105" t="str">
        <f t="shared" ca="1" si="54"/>
        <v/>
      </c>
      <c r="I1174" s="102"/>
      <c r="J1174" s="102"/>
      <c r="K1174" s="102"/>
      <c r="L1174" s="102"/>
      <c r="M1174" s="102"/>
      <c r="N1174" s="102"/>
      <c r="O1174" s="102"/>
      <c r="P1174" s="102"/>
      <c r="Q1174" s="102"/>
      <c r="R1174" s="102"/>
      <c r="S1174" s="102"/>
      <c r="T1174" s="106"/>
      <c r="U1174" s="3" t="str">
        <f t="shared" si="56"/>
        <v>0/1</v>
      </c>
    </row>
    <row r="1175" spans="1:21" ht="30" customHeight="1" x14ac:dyDescent="0.3">
      <c r="A1175" s="3" t="str">
        <f>B1175&amp;"--"&amp;COUNTIF($B$5:B1175,B1175)</f>
        <v>--1138</v>
      </c>
      <c r="B1175" s="3" t="str">
        <f t="shared" si="55"/>
        <v/>
      </c>
      <c r="C1175" s="78">
        <v>1171</v>
      </c>
      <c r="D1175" s="102"/>
      <c r="E1175" s="103"/>
      <c r="F1175" s="102"/>
      <c r="G1175" s="104"/>
      <c r="H1175" s="105" t="str">
        <f t="shared" ca="1" si="54"/>
        <v/>
      </c>
      <c r="I1175" s="102"/>
      <c r="J1175" s="102"/>
      <c r="K1175" s="102"/>
      <c r="L1175" s="102"/>
      <c r="M1175" s="102"/>
      <c r="N1175" s="102"/>
      <c r="O1175" s="102"/>
      <c r="P1175" s="102"/>
      <c r="Q1175" s="102"/>
      <c r="R1175" s="102"/>
      <c r="S1175" s="102"/>
      <c r="T1175" s="106"/>
      <c r="U1175" s="3" t="str">
        <f t="shared" si="56"/>
        <v>0/1</v>
      </c>
    </row>
    <row r="1176" spans="1:21" ht="30" customHeight="1" x14ac:dyDescent="0.3">
      <c r="A1176" s="3" t="str">
        <f>B1176&amp;"--"&amp;COUNTIF($B$5:B1176,B1176)</f>
        <v>--1139</v>
      </c>
      <c r="B1176" s="3" t="str">
        <f t="shared" si="55"/>
        <v/>
      </c>
      <c r="C1176" s="78">
        <v>1172</v>
      </c>
      <c r="D1176" s="102"/>
      <c r="E1176" s="103"/>
      <c r="F1176" s="102"/>
      <c r="G1176" s="104"/>
      <c r="H1176" s="105" t="str">
        <f t="shared" ca="1" si="54"/>
        <v/>
      </c>
      <c r="I1176" s="102"/>
      <c r="J1176" s="102"/>
      <c r="K1176" s="102"/>
      <c r="L1176" s="102"/>
      <c r="M1176" s="102"/>
      <c r="N1176" s="102"/>
      <c r="O1176" s="102"/>
      <c r="P1176" s="102"/>
      <c r="Q1176" s="102"/>
      <c r="R1176" s="102"/>
      <c r="S1176" s="102"/>
      <c r="T1176" s="106"/>
      <c r="U1176" s="3" t="str">
        <f t="shared" si="56"/>
        <v>0/1</v>
      </c>
    </row>
    <row r="1177" spans="1:21" ht="30" customHeight="1" x14ac:dyDescent="0.3">
      <c r="A1177" s="3" t="str">
        <f>B1177&amp;"--"&amp;COUNTIF($B$5:B1177,B1177)</f>
        <v>--1140</v>
      </c>
      <c r="B1177" s="3" t="str">
        <f t="shared" si="55"/>
        <v/>
      </c>
      <c r="C1177" s="78">
        <v>1173</v>
      </c>
      <c r="D1177" s="102"/>
      <c r="E1177" s="103"/>
      <c r="F1177" s="102"/>
      <c r="G1177" s="104"/>
      <c r="H1177" s="105" t="str">
        <f t="shared" ca="1" si="54"/>
        <v/>
      </c>
      <c r="I1177" s="102"/>
      <c r="J1177" s="102"/>
      <c r="K1177" s="102"/>
      <c r="L1177" s="102"/>
      <c r="M1177" s="102"/>
      <c r="N1177" s="102"/>
      <c r="O1177" s="102"/>
      <c r="P1177" s="102"/>
      <c r="Q1177" s="102"/>
      <c r="R1177" s="102"/>
      <c r="S1177" s="102"/>
      <c r="T1177" s="106"/>
      <c r="U1177" s="3" t="str">
        <f t="shared" si="56"/>
        <v>0/1</v>
      </c>
    </row>
    <row r="1178" spans="1:21" ht="30" customHeight="1" x14ac:dyDescent="0.3">
      <c r="A1178" s="3" t="str">
        <f>B1178&amp;"--"&amp;COUNTIF($B$5:B1178,B1178)</f>
        <v>--1141</v>
      </c>
      <c r="B1178" s="3" t="str">
        <f t="shared" si="55"/>
        <v/>
      </c>
      <c r="C1178" s="78">
        <v>1174</v>
      </c>
      <c r="D1178" s="102"/>
      <c r="E1178" s="103"/>
      <c r="F1178" s="102"/>
      <c r="G1178" s="104"/>
      <c r="H1178" s="105" t="str">
        <f t="shared" ca="1" si="54"/>
        <v/>
      </c>
      <c r="I1178" s="102"/>
      <c r="J1178" s="102"/>
      <c r="K1178" s="102"/>
      <c r="L1178" s="102"/>
      <c r="M1178" s="102"/>
      <c r="N1178" s="102"/>
      <c r="O1178" s="102"/>
      <c r="P1178" s="102"/>
      <c r="Q1178" s="102"/>
      <c r="R1178" s="102"/>
      <c r="S1178" s="102"/>
      <c r="T1178" s="106"/>
      <c r="U1178" s="3" t="str">
        <f t="shared" si="56"/>
        <v>0/1</v>
      </c>
    </row>
    <row r="1179" spans="1:21" ht="30" customHeight="1" x14ac:dyDescent="0.3">
      <c r="A1179" s="3" t="str">
        <f>B1179&amp;"--"&amp;COUNTIF($B$5:B1179,B1179)</f>
        <v>--1142</v>
      </c>
      <c r="B1179" s="3" t="str">
        <f t="shared" si="55"/>
        <v/>
      </c>
      <c r="C1179" s="78">
        <v>1175</v>
      </c>
      <c r="D1179" s="102"/>
      <c r="E1179" s="103"/>
      <c r="F1179" s="102"/>
      <c r="G1179" s="104"/>
      <c r="H1179" s="105" t="str">
        <f t="shared" ca="1" si="54"/>
        <v/>
      </c>
      <c r="I1179" s="102"/>
      <c r="J1179" s="102"/>
      <c r="K1179" s="102"/>
      <c r="L1179" s="102"/>
      <c r="M1179" s="102"/>
      <c r="N1179" s="102"/>
      <c r="O1179" s="102"/>
      <c r="P1179" s="102"/>
      <c r="Q1179" s="102"/>
      <c r="R1179" s="102"/>
      <c r="S1179" s="102"/>
      <c r="T1179" s="106"/>
      <c r="U1179" s="3" t="str">
        <f t="shared" si="56"/>
        <v>0/1</v>
      </c>
    </row>
    <row r="1180" spans="1:21" ht="30" customHeight="1" x14ac:dyDescent="0.3">
      <c r="A1180" s="3" t="str">
        <f>B1180&amp;"--"&amp;COUNTIF($B$5:B1180,B1180)</f>
        <v>--1143</v>
      </c>
      <c r="B1180" s="3" t="str">
        <f t="shared" si="55"/>
        <v/>
      </c>
      <c r="C1180" s="78">
        <v>1176</v>
      </c>
      <c r="D1180" s="102"/>
      <c r="E1180" s="103"/>
      <c r="F1180" s="102"/>
      <c r="G1180" s="104"/>
      <c r="H1180" s="105" t="str">
        <f t="shared" ca="1" si="54"/>
        <v/>
      </c>
      <c r="I1180" s="102"/>
      <c r="J1180" s="102"/>
      <c r="K1180" s="102"/>
      <c r="L1180" s="102"/>
      <c r="M1180" s="102"/>
      <c r="N1180" s="102"/>
      <c r="O1180" s="102"/>
      <c r="P1180" s="102"/>
      <c r="Q1180" s="102"/>
      <c r="R1180" s="102"/>
      <c r="S1180" s="102"/>
      <c r="T1180" s="106"/>
      <c r="U1180" s="3" t="str">
        <f t="shared" si="56"/>
        <v>0/1</v>
      </c>
    </row>
    <row r="1181" spans="1:21" ht="30" customHeight="1" x14ac:dyDescent="0.3">
      <c r="A1181" s="3" t="str">
        <f>B1181&amp;"--"&amp;COUNTIF($B$5:B1181,B1181)</f>
        <v>--1144</v>
      </c>
      <c r="B1181" s="3" t="str">
        <f t="shared" si="55"/>
        <v/>
      </c>
      <c r="C1181" s="78">
        <v>1177</v>
      </c>
      <c r="D1181" s="102"/>
      <c r="E1181" s="103"/>
      <c r="F1181" s="102"/>
      <c r="G1181" s="104"/>
      <c r="H1181" s="105" t="str">
        <f t="shared" ca="1" si="54"/>
        <v/>
      </c>
      <c r="I1181" s="102"/>
      <c r="J1181" s="102"/>
      <c r="K1181" s="102"/>
      <c r="L1181" s="102"/>
      <c r="M1181" s="102"/>
      <c r="N1181" s="102"/>
      <c r="O1181" s="102"/>
      <c r="P1181" s="102"/>
      <c r="Q1181" s="102"/>
      <c r="R1181" s="102"/>
      <c r="S1181" s="102"/>
      <c r="T1181" s="106"/>
      <c r="U1181" s="3" t="str">
        <f t="shared" si="56"/>
        <v>0/1</v>
      </c>
    </row>
    <row r="1182" spans="1:21" ht="30" customHeight="1" x14ac:dyDescent="0.3">
      <c r="A1182" s="3" t="str">
        <f>B1182&amp;"--"&amp;COUNTIF($B$5:B1182,B1182)</f>
        <v>--1145</v>
      </c>
      <c r="B1182" s="3" t="str">
        <f t="shared" si="55"/>
        <v/>
      </c>
      <c r="C1182" s="78">
        <v>1178</v>
      </c>
      <c r="D1182" s="102"/>
      <c r="E1182" s="103"/>
      <c r="F1182" s="102"/>
      <c r="G1182" s="104"/>
      <c r="H1182" s="105" t="str">
        <f t="shared" ca="1" si="54"/>
        <v/>
      </c>
      <c r="I1182" s="102"/>
      <c r="J1182" s="102"/>
      <c r="K1182" s="102"/>
      <c r="L1182" s="102"/>
      <c r="M1182" s="102"/>
      <c r="N1182" s="102"/>
      <c r="O1182" s="102"/>
      <c r="P1182" s="102"/>
      <c r="Q1182" s="102"/>
      <c r="R1182" s="102"/>
      <c r="S1182" s="102"/>
      <c r="T1182" s="106"/>
      <c r="U1182" s="3" t="str">
        <f t="shared" si="56"/>
        <v>0/1</v>
      </c>
    </row>
    <row r="1183" spans="1:21" ht="30" customHeight="1" x14ac:dyDescent="0.3">
      <c r="A1183" s="3" t="str">
        <f>B1183&amp;"--"&amp;COUNTIF($B$5:B1183,B1183)</f>
        <v>--1146</v>
      </c>
      <c r="B1183" s="3" t="str">
        <f t="shared" si="55"/>
        <v/>
      </c>
      <c r="C1183" s="78">
        <v>1179</v>
      </c>
      <c r="D1183" s="102"/>
      <c r="E1183" s="103"/>
      <c r="F1183" s="102"/>
      <c r="G1183" s="104"/>
      <c r="H1183" s="105" t="str">
        <f t="shared" ca="1" si="54"/>
        <v/>
      </c>
      <c r="I1183" s="102"/>
      <c r="J1183" s="102"/>
      <c r="K1183" s="102"/>
      <c r="L1183" s="102"/>
      <c r="M1183" s="102"/>
      <c r="N1183" s="102"/>
      <c r="O1183" s="102"/>
      <c r="P1183" s="102"/>
      <c r="Q1183" s="102"/>
      <c r="R1183" s="102"/>
      <c r="S1183" s="102"/>
      <c r="T1183" s="106"/>
      <c r="U1183" s="3" t="str">
        <f t="shared" si="56"/>
        <v>0/1</v>
      </c>
    </row>
    <row r="1184" spans="1:21" ht="30" customHeight="1" x14ac:dyDescent="0.3">
      <c r="A1184" s="3" t="str">
        <f>B1184&amp;"--"&amp;COUNTIF($B$5:B1184,B1184)</f>
        <v>--1147</v>
      </c>
      <c r="B1184" s="3" t="str">
        <f t="shared" si="55"/>
        <v/>
      </c>
      <c r="C1184" s="78">
        <v>1180</v>
      </c>
      <c r="D1184" s="102"/>
      <c r="E1184" s="103"/>
      <c r="F1184" s="102"/>
      <c r="G1184" s="104"/>
      <c r="H1184" s="105" t="str">
        <f t="shared" ref="H1184:H1247" ca="1" si="57">IF(G1184,DATEDIF(G1184,TODAY(),"Y"),"")</f>
        <v/>
      </c>
      <c r="I1184" s="102"/>
      <c r="J1184" s="102"/>
      <c r="K1184" s="102"/>
      <c r="L1184" s="102"/>
      <c r="M1184" s="102"/>
      <c r="N1184" s="102"/>
      <c r="O1184" s="102"/>
      <c r="P1184" s="102"/>
      <c r="Q1184" s="102"/>
      <c r="R1184" s="102"/>
      <c r="S1184" s="102"/>
      <c r="T1184" s="106"/>
      <c r="U1184" s="3" t="str">
        <f t="shared" si="56"/>
        <v>0/1</v>
      </c>
    </row>
    <row r="1185" spans="1:21" ht="30" customHeight="1" x14ac:dyDescent="0.3">
      <c r="A1185" s="3" t="str">
        <f>B1185&amp;"--"&amp;COUNTIF($B$5:B1185,B1185)</f>
        <v>--1148</v>
      </c>
      <c r="B1185" s="3" t="str">
        <f t="shared" si="55"/>
        <v/>
      </c>
      <c r="C1185" s="78">
        <v>1181</v>
      </c>
      <c r="D1185" s="102"/>
      <c r="E1185" s="103"/>
      <c r="F1185" s="102"/>
      <c r="G1185" s="104"/>
      <c r="H1185" s="105" t="str">
        <f t="shared" ca="1" si="57"/>
        <v/>
      </c>
      <c r="I1185" s="102"/>
      <c r="J1185" s="102"/>
      <c r="K1185" s="102"/>
      <c r="L1185" s="102"/>
      <c r="M1185" s="102"/>
      <c r="N1185" s="102"/>
      <c r="O1185" s="102"/>
      <c r="P1185" s="102"/>
      <c r="Q1185" s="102"/>
      <c r="R1185" s="102"/>
      <c r="S1185" s="102"/>
      <c r="T1185" s="106"/>
      <c r="U1185" s="3" t="str">
        <f t="shared" si="56"/>
        <v>0/1</v>
      </c>
    </row>
    <row r="1186" spans="1:21" ht="30" customHeight="1" x14ac:dyDescent="0.3">
      <c r="A1186" s="3" t="str">
        <f>B1186&amp;"--"&amp;COUNTIF($B$5:B1186,B1186)</f>
        <v>--1149</v>
      </c>
      <c r="B1186" s="3" t="str">
        <f t="shared" si="55"/>
        <v/>
      </c>
      <c r="C1186" s="78">
        <v>1182</v>
      </c>
      <c r="D1186" s="102"/>
      <c r="E1186" s="103"/>
      <c r="F1186" s="102"/>
      <c r="G1186" s="104"/>
      <c r="H1186" s="105" t="str">
        <f t="shared" ca="1" si="57"/>
        <v/>
      </c>
      <c r="I1186" s="102"/>
      <c r="J1186" s="102"/>
      <c r="K1186" s="102"/>
      <c r="L1186" s="102"/>
      <c r="M1186" s="102"/>
      <c r="N1186" s="102"/>
      <c r="O1186" s="102"/>
      <c r="P1186" s="102"/>
      <c r="Q1186" s="102"/>
      <c r="R1186" s="102"/>
      <c r="S1186" s="102"/>
      <c r="T1186" s="106"/>
      <c r="U1186" s="3" t="str">
        <f t="shared" si="56"/>
        <v>0/1</v>
      </c>
    </row>
    <row r="1187" spans="1:21" ht="30" customHeight="1" x14ac:dyDescent="0.3">
      <c r="A1187" s="3" t="str">
        <f>B1187&amp;"--"&amp;COUNTIF($B$5:B1187,B1187)</f>
        <v>--1150</v>
      </c>
      <c r="B1187" s="3" t="str">
        <f t="shared" si="55"/>
        <v/>
      </c>
      <c r="C1187" s="78">
        <v>1183</v>
      </c>
      <c r="D1187" s="102"/>
      <c r="E1187" s="103"/>
      <c r="F1187" s="102"/>
      <c r="G1187" s="104"/>
      <c r="H1187" s="105" t="str">
        <f t="shared" ca="1" si="57"/>
        <v/>
      </c>
      <c r="I1187" s="102"/>
      <c r="J1187" s="102"/>
      <c r="K1187" s="102"/>
      <c r="L1187" s="102"/>
      <c r="M1187" s="102"/>
      <c r="N1187" s="102"/>
      <c r="O1187" s="102"/>
      <c r="P1187" s="102"/>
      <c r="Q1187" s="102"/>
      <c r="R1187" s="102"/>
      <c r="S1187" s="102"/>
      <c r="T1187" s="106"/>
      <c r="U1187" s="3" t="str">
        <f t="shared" si="56"/>
        <v>0/1</v>
      </c>
    </row>
    <row r="1188" spans="1:21" ht="30" customHeight="1" x14ac:dyDescent="0.3">
      <c r="A1188" s="3" t="str">
        <f>B1188&amp;"--"&amp;COUNTIF($B$5:B1188,B1188)</f>
        <v>--1151</v>
      </c>
      <c r="B1188" s="3" t="str">
        <f t="shared" si="55"/>
        <v/>
      </c>
      <c r="C1188" s="78">
        <v>1184</v>
      </c>
      <c r="D1188" s="102"/>
      <c r="E1188" s="103"/>
      <c r="F1188" s="102"/>
      <c r="G1188" s="104"/>
      <c r="H1188" s="105" t="str">
        <f t="shared" ca="1" si="57"/>
        <v/>
      </c>
      <c r="I1188" s="102"/>
      <c r="J1188" s="102"/>
      <c r="K1188" s="102"/>
      <c r="L1188" s="102"/>
      <c r="M1188" s="102"/>
      <c r="N1188" s="102"/>
      <c r="O1188" s="102"/>
      <c r="P1188" s="102"/>
      <c r="Q1188" s="102"/>
      <c r="R1188" s="102"/>
      <c r="S1188" s="102"/>
      <c r="T1188" s="106"/>
      <c r="U1188" s="3" t="str">
        <f t="shared" si="56"/>
        <v>0/1</v>
      </c>
    </row>
    <row r="1189" spans="1:21" ht="30" customHeight="1" x14ac:dyDescent="0.3">
      <c r="A1189" s="3" t="str">
        <f>B1189&amp;"--"&amp;COUNTIF($B$5:B1189,B1189)</f>
        <v>--1152</v>
      </c>
      <c r="B1189" s="3" t="str">
        <f t="shared" si="55"/>
        <v/>
      </c>
      <c r="C1189" s="78">
        <v>1185</v>
      </c>
      <c r="D1189" s="102"/>
      <c r="E1189" s="103"/>
      <c r="F1189" s="102"/>
      <c r="G1189" s="104"/>
      <c r="H1189" s="105" t="str">
        <f t="shared" ca="1" si="57"/>
        <v/>
      </c>
      <c r="I1189" s="102"/>
      <c r="J1189" s="102"/>
      <c r="K1189" s="102"/>
      <c r="L1189" s="102"/>
      <c r="M1189" s="102"/>
      <c r="N1189" s="102"/>
      <c r="O1189" s="102"/>
      <c r="P1189" s="102"/>
      <c r="Q1189" s="102"/>
      <c r="R1189" s="102"/>
      <c r="S1189" s="102"/>
      <c r="T1189" s="106"/>
      <c r="U1189" s="3" t="str">
        <f t="shared" si="56"/>
        <v>0/1</v>
      </c>
    </row>
    <row r="1190" spans="1:21" ht="30" customHeight="1" x14ac:dyDescent="0.3">
      <c r="A1190" s="3" t="str">
        <f>B1190&amp;"--"&amp;COUNTIF($B$5:B1190,B1190)</f>
        <v>--1153</v>
      </c>
      <c r="B1190" s="3" t="str">
        <f t="shared" si="55"/>
        <v/>
      </c>
      <c r="C1190" s="78">
        <v>1186</v>
      </c>
      <c r="D1190" s="102"/>
      <c r="E1190" s="103"/>
      <c r="F1190" s="102"/>
      <c r="G1190" s="104"/>
      <c r="H1190" s="105" t="str">
        <f t="shared" ca="1" si="57"/>
        <v/>
      </c>
      <c r="I1190" s="102"/>
      <c r="J1190" s="102"/>
      <c r="K1190" s="102"/>
      <c r="L1190" s="102"/>
      <c r="M1190" s="102"/>
      <c r="N1190" s="102"/>
      <c r="O1190" s="102"/>
      <c r="P1190" s="102"/>
      <c r="Q1190" s="102"/>
      <c r="R1190" s="102"/>
      <c r="S1190" s="102"/>
      <c r="T1190" s="106"/>
      <c r="U1190" s="3" t="str">
        <f t="shared" si="56"/>
        <v>0/1</v>
      </c>
    </row>
    <row r="1191" spans="1:21" ht="30" customHeight="1" x14ac:dyDescent="0.3">
      <c r="A1191" s="3" t="str">
        <f>B1191&amp;"--"&amp;COUNTIF($B$5:B1191,B1191)</f>
        <v>--1154</v>
      </c>
      <c r="B1191" s="3" t="str">
        <f t="shared" si="55"/>
        <v/>
      </c>
      <c r="C1191" s="78">
        <v>1187</v>
      </c>
      <c r="D1191" s="102"/>
      <c r="E1191" s="103"/>
      <c r="F1191" s="102"/>
      <c r="G1191" s="104"/>
      <c r="H1191" s="105" t="str">
        <f t="shared" ca="1" si="57"/>
        <v/>
      </c>
      <c r="I1191" s="102"/>
      <c r="J1191" s="102"/>
      <c r="K1191" s="102"/>
      <c r="L1191" s="102"/>
      <c r="M1191" s="102"/>
      <c r="N1191" s="102"/>
      <c r="O1191" s="102"/>
      <c r="P1191" s="102"/>
      <c r="Q1191" s="102"/>
      <c r="R1191" s="102"/>
      <c r="S1191" s="102"/>
      <c r="T1191" s="106"/>
      <c r="U1191" s="3" t="str">
        <f t="shared" si="56"/>
        <v>0/1</v>
      </c>
    </row>
    <row r="1192" spans="1:21" ht="30" customHeight="1" x14ac:dyDescent="0.3">
      <c r="A1192" s="3" t="str">
        <f>B1192&amp;"--"&amp;COUNTIF($B$5:B1192,B1192)</f>
        <v>--1155</v>
      </c>
      <c r="B1192" s="3" t="str">
        <f t="shared" si="55"/>
        <v/>
      </c>
      <c r="C1192" s="78">
        <v>1188</v>
      </c>
      <c r="D1192" s="102"/>
      <c r="E1192" s="103"/>
      <c r="F1192" s="102"/>
      <c r="G1192" s="104"/>
      <c r="H1192" s="105" t="str">
        <f t="shared" ca="1" si="57"/>
        <v/>
      </c>
      <c r="I1192" s="102"/>
      <c r="J1192" s="102"/>
      <c r="K1192" s="102"/>
      <c r="L1192" s="102"/>
      <c r="M1192" s="102"/>
      <c r="N1192" s="102"/>
      <c r="O1192" s="102"/>
      <c r="P1192" s="102"/>
      <c r="Q1192" s="102"/>
      <c r="R1192" s="102"/>
      <c r="S1192" s="102"/>
      <c r="T1192" s="106"/>
      <c r="U1192" s="3" t="str">
        <f t="shared" si="56"/>
        <v>0/1</v>
      </c>
    </row>
    <row r="1193" spans="1:21" ht="30" customHeight="1" x14ac:dyDescent="0.3">
      <c r="A1193" s="3" t="str">
        <f>B1193&amp;"--"&amp;COUNTIF($B$5:B1193,B1193)</f>
        <v>--1156</v>
      </c>
      <c r="B1193" s="3" t="str">
        <f t="shared" si="55"/>
        <v/>
      </c>
      <c r="C1193" s="78">
        <v>1189</v>
      </c>
      <c r="D1193" s="102"/>
      <c r="E1193" s="103"/>
      <c r="F1193" s="102"/>
      <c r="G1193" s="104"/>
      <c r="H1193" s="105" t="str">
        <f t="shared" ca="1" si="57"/>
        <v/>
      </c>
      <c r="I1193" s="102"/>
      <c r="J1193" s="102"/>
      <c r="K1193" s="102"/>
      <c r="L1193" s="102"/>
      <c r="M1193" s="102"/>
      <c r="N1193" s="102"/>
      <c r="O1193" s="102"/>
      <c r="P1193" s="102"/>
      <c r="Q1193" s="102"/>
      <c r="R1193" s="102"/>
      <c r="S1193" s="102"/>
      <c r="T1193" s="106"/>
      <c r="U1193" s="3" t="str">
        <f t="shared" si="56"/>
        <v>0/1</v>
      </c>
    </row>
    <row r="1194" spans="1:21" ht="30" customHeight="1" x14ac:dyDescent="0.3">
      <c r="A1194" s="3" t="str">
        <f>B1194&amp;"--"&amp;COUNTIF($B$5:B1194,B1194)</f>
        <v>--1157</v>
      </c>
      <c r="B1194" s="3" t="str">
        <f t="shared" si="55"/>
        <v/>
      </c>
      <c r="C1194" s="78">
        <v>1190</v>
      </c>
      <c r="D1194" s="102"/>
      <c r="E1194" s="103"/>
      <c r="F1194" s="102"/>
      <c r="G1194" s="104"/>
      <c r="H1194" s="105" t="str">
        <f t="shared" ca="1" si="57"/>
        <v/>
      </c>
      <c r="I1194" s="102"/>
      <c r="J1194" s="102"/>
      <c r="K1194" s="102"/>
      <c r="L1194" s="102"/>
      <c r="M1194" s="102"/>
      <c r="N1194" s="102"/>
      <c r="O1194" s="102"/>
      <c r="P1194" s="102"/>
      <c r="Q1194" s="102"/>
      <c r="R1194" s="102"/>
      <c r="S1194" s="102"/>
      <c r="T1194" s="106"/>
      <c r="U1194" s="3" t="str">
        <f t="shared" si="56"/>
        <v>0/1</v>
      </c>
    </row>
    <row r="1195" spans="1:21" ht="30" customHeight="1" x14ac:dyDescent="0.3">
      <c r="A1195" s="3" t="str">
        <f>B1195&amp;"--"&amp;COUNTIF($B$5:B1195,B1195)</f>
        <v>--1158</v>
      </c>
      <c r="B1195" s="3" t="str">
        <f t="shared" si="55"/>
        <v/>
      </c>
      <c r="C1195" s="78">
        <v>1191</v>
      </c>
      <c r="D1195" s="102"/>
      <c r="E1195" s="103"/>
      <c r="F1195" s="102"/>
      <c r="G1195" s="104"/>
      <c r="H1195" s="105" t="str">
        <f t="shared" ca="1" si="57"/>
        <v/>
      </c>
      <c r="I1195" s="102"/>
      <c r="J1195" s="102"/>
      <c r="K1195" s="102"/>
      <c r="L1195" s="102"/>
      <c r="M1195" s="102"/>
      <c r="N1195" s="102"/>
      <c r="O1195" s="102"/>
      <c r="P1195" s="102"/>
      <c r="Q1195" s="102"/>
      <c r="R1195" s="102"/>
      <c r="S1195" s="102"/>
      <c r="T1195" s="106"/>
      <c r="U1195" s="3" t="str">
        <f t="shared" si="56"/>
        <v>0/1</v>
      </c>
    </row>
    <row r="1196" spans="1:21" ht="30" customHeight="1" x14ac:dyDescent="0.3">
      <c r="A1196" s="3" t="str">
        <f>B1196&amp;"--"&amp;COUNTIF($B$5:B1196,B1196)</f>
        <v>--1159</v>
      </c>
      <c r="B1196" s="3" t="str">
        <f t="shared" si="55"/>
        <v/>
      </c>
      <c r="C1196" s="78">
        <v>1192</v>
      </c>
      <c r="D1196" s="102"/>
      <c r="E1196" s="103"/>
      <c r="F1196" s="102"/>
      <c r="G1196" s="104"/>
      <c r="H1196" s="105" t="str">
        <f t="shared" ca="1" si="57"/>
        <v/>
      </c>
      <c r="I1196" s="102"/>
      <c r="J1196" s="102"/>
      <c r="K1196" s="102"/>
      <c r="L1196" s="102"/>
      <c r="M1196" s="102"/>
      <c r="N1196" s="102"/>
      <c r="O1196" s="102"/>
      <c r="P1196" s="102"/>
      <c r="Q1196" s="102"/>
      <c r="R1196" s="102"/>
      <c r="S1196" s="102"/>
      <c r="T1196" s="106"/>
      <c r="U1196" s="3" t="str">
        <f t="shared" si="56"/>
        <v>0/1</v>
      </c>
    </row>
    <row r="1197" spans="1:21" ht="30" customHeight="1" x14ac:dyDescent="0.3">
      <c r="A1197" s="3" t="str">
        <f>B1197&amp;"--"&amp;COUNTIF($B$5:B1197,B1197)</f>
        <v>--1160</v>
      </c>
      <c r="B1197" s="3" t="str">
        <f t="shared" si="55"/>
        <v/>
      </c>
      <c r="C1197" s="78">
        <v>1193</v>
      </c>
      <c r="D1197" s="102"/>
      <c r="E1197" s="103"/>
      <c r="F1197" s="102"/>
      <c r="G1197" s="104"/>
      <c r="H1197" s="105" t="str">
        <f t="shared" ca="1" si="57"/>
        <v/>
      </c>
      <c r="I1197" s="102"/>
      <c r="J1197" s="102"/>
      <c r="K1197" s="102"/>
      <c r="L1197" s="102"/>
      <c r="M1197" s="102"/>
      <c r="N1197" s="102"/>
      <c r="O1197" s="102"/>
      <c r="P1197" s="102"/>
      <c r="Q1197" s="102"/>
      <c r="R1197" s="102"/>
      <c r="S1197" s="102"/>
      <c r="T1197" s="106"/>
      <c r="U1197" s="3" t="str">
        <f t="shared" si="56"/>
        <v>0/1</v>
      </c>
    </row>
    <row r="1198" spans="1:21" ht="30" customHeight="1" x14ac:dyDescent="0.3">
      <c r="A1198" s="3" t="str">
        <f>B1198&amp;"--"&amp;COUNTIF($B$5:B1198,B1198)</f>
        <v>--1161</v>
      </c>
      <c r="B1198" s="3" t="str">
        <f t="shared" si="55"/>
        <v/>
      </c>
      <c r="C1198" s="78">
        <v>1194</v>
      </c>
      <c r="D1198" s="102"/>
      <c r="E1198" s="103"/>
      <c r="F1198" s="102"/>
      <c r="G1198" s="104"/>
      <c r="H1198" s="105" t="str">
        <f t="shared" ca="1" si="57"/>
        <v/>
      </c>
      <c r="I1198" s="102"/>
      <c r="J1198" s="102"/>
      <c r="K1198" s="102"/>
      <c r="L1198" s="102"/>
      <c r="M1198" s="102"/>
      <c r="N1198" s="102"/>
      <c r="O1198" s="102"/>
      <c r="P1198" s="102"/>
      <c r="Q1198" s="102"/>
      <c r="R1198" s="102"/>
      <c r="S1198" s="102"/>
      <c r="T1198" s="106"/>
      <c r="U1198" s="3" t="str">
        <f t="shared" si="56"/>
        <v>0/1</v>
      </c>
    </row>
    <row r="1199" spans="1:21" ht="30" customHeight="1" x14ac:dyDescent="0.3">
      <c r="A1199" s="3" t="str">
        <f>B1199&amp;"--"&amp;COUNTIF($B$5:B1199,B1199)</f>
        <v>--1162</v>
      </c>
      <c r="B1199" s="3" t="str">
        <f t="shared" si="55"/>
        <v/>
      </c>
      <c r="C1199" s="78">
        <v>1195</v>
      </c>
      <c r="D1199" s="102"/>
      <c r="E1199" s="103"/>
      <c r="F1199" s="102"/>
      <c r="G1199" s="104"/>
      <c r="H1199" s="105" t="str">
        <f t="shared" ca="1" si="57"/>
        <v/>
      </c>
      <c r="I1199" s="102"/>
      <c r="J1199" s="102"/>
      <c r="K1199" s="102"/>
      <c r="L1199" s="102"/>
      <c r="M1199" s="102"/>
      <c r="N1199" s="102"/>
      <c r="O1199" s="102"/>
      <c r="P1199" s="102"/>
      <c r="Q1199" s="102"/>
      <c r="R1199" s="102"/>
      <c r="S1199" s="102"/>
      <c r="T1199" s="106"/>
      <c r="U1199" s="3" t="str">
        <f t="shared" si="56"/>
        <v>0/1</v>
      </c>
    </row>
    <row r="1200" spans="1:21" ht="30" customHeight="1" x14ac:dyDescent="0.3">
      <c r="A1200" s="3" t="str">
        <f>B1200&amp;"--"&amp;COUNTIF($B$5:B1200,B1200)</f>
        <v>--1163</v>
      </c>
      <c r="B1200" s="3" t="str">
        <f t="shared" si="55"/>
        <v/>
      </c>
      <c r="C1200" s="78">
        <v>1196</v>
      </c>
      <c r="D1200" s="102"/>
      <c r="E1200" s="103"/>
      <c r="F1200" s="102"/>
      <c r="G1200" s="104"/>
      <c r="H1200" s="105" t="str">
        <f t="shared" ca="1" si="57"/>
        <v/>
      </c>
      <c r="I1200" s="102"/>
      <c r="J1200" s="102"/>
      <c r="K1200" s="102"/>
      <c r="L1200" s="102"/>
      <c r="M1200" s="102"/>
      <c r="N1200" s="102"/>
      <c r="O1200" s="102"/>
      <c r="P1200" s="102"/>
      <c r="Q1200" s="102"/>
      <c r="R1200" s="102"/>
      <c r="S1200" s="102"/>
      <c r="T1200" s="106"/>
      <c r="U1200" s="3" t="str">
        <f t="shared" si="56"/>
        <v>0/1</v>
      </c>
    </row>
    <row r="1201" spans="1:21" ht="30" customHeight="1" x14ac:dyDescent="0.3">
      <c r="A1201" s="3" t="str">
        <f>B1201&amp;"--"&amp;COUNTIF($B$5:B1201,B1201)</f>
        <v>--1164</v>
      </c>
      <c r="B1201" s="3" t="str">
        <f t="shared" si="55"/>
        <v/>
      </c>
      <c r="C1201" s="78">
        <v>1197</v>
      </c>
      <c r="D1201" s="102"/>
      <c r="E1201" s="103"/>
      <c r="F1201" s="102"/>
      <c r="G1201" s="104"/>
      <c r="H1201" s="105" t="str">
        <f t="shared" ca="1" si="57"/>
        <v/>
      </c>
      <c r="I1201" s="102"/>
      <c r="J1201" s="102"/>
      <c r="K1201" s="102"/>
      <c r="L1201" s="102"/>
      <c r="M1201" s="102"/>
      <c r="N1201" s="102"/>
      <c r="O1201" s="102"/>
      <c r="P1201" s="102"/>
      <c r="Q1201" s="102"/>
      <c r="R1201" s="102"/>
      <c r="S1201" s="102"/>
      <c r="T1201" s="106"/>
      <c r="U1201" s="3" t="str">
        <f t="shared" si="56"/>
        <v>0/1</v>
      </c>
    </row>
    <row r="1202" spans="1:21" ht="30" customHeight="1" x14ac:dyDescent="0.3">
      <c r="A1202" s="3" t="str">
        <f>B1202&amp;"--"&amp;COUNTIF($B$5:B1202,B1202)</f>
        <v>--1165</v>
      </c>
      <c r="B1202" s="3" t="str">
        <f t="shared" si="55"/>
        <v/>
      </c>
      <c r="C1202" s="78">
        <v>1198</v>
      </c>
      <c r="D1202" s="102"/>
      <c r="E1202" s="103"/>
      <c r="F1202" s="102"/>
      <c r="G1202" s="104"/>
      <c r="H1202" s="105" t="str">
        <f t="shared" ca="1" si="57"/>
        <v/>
      </c>
      <c r="I1202" s="102"/>
      <c r="J1202" s="102"/>
      <c r="K1202" s="102"/>
      <c r="L1202" s="102"/>
      <c r="M1202" s="102"/>
      <c r="N1202" s="102"/>
      <c r="O1202" s="102"/>
      <c r="P1202" s="102"/>
      <c r="Q1202" s="102"/>
      <c r="R1202" s="102"/>
      <c r="S1202" s="102"/>
      <c r="T1202" s="106"/>
      <c r="U1202" s="3" t="str">
        <f t="shared" si="56"/>
        <v>0/1</v>
      </c>
    </row>
    <row r="1203" spans="1:21" ht="30" customHeight="1" x14ac:dyDescent="0.3">
      <c r="A1203" s="3" t="str">
        <f>B1203&amp;"--"&amp;COUNTIF($B$5:B1203,B1203)</f>
        <v>--1166</v>
      </c>
      <c r="B1203" s="3" t="str">
        <f t="shared" si="55"/>
        <v/>
      </c>
      <c r="C1203" s="78">
        <v>1199</v>
      </c>
      <c r="D1203" s="102"/>
      <c r="E1203" s="103"/>
      <c r="F1203" s="102"/>
      <c r="G1203" s="104"/>
      <c r="H1203" s="105" t="str">
        <f t="shared" ca="1" si="57"/>
        <v/>
      </c>
      <c r="I1203" s="102"/>
      <c r="J1203" s="102"/>
      <c r="K1203" s="102"/>
      <c r="L1203" s="102"/>
      <c r="M1203" s="102"/>
      <c r="N1203" s="102"/>
      <c r="O1203" s="102"/>
      <c r="P1203" s="102"/>
      <c r="Q1203" s="102"/>
      <c r="R1203" s="102"/>
      <c r="S1203" s="102"/>
      <c r="T1203" s="106"/>
      <c r="U1203" s="3" t="str">
        <f t="shared" si="56"/>
        <v>0/1</v>
      </c>
    </row>
    <row r="1204" spans="1:21" ht="30" customHeight="1" x14ac:dyDescent="0.3">
      <c r="A1204" s="3" t="str">
        <f>B1204&amp;"--"&amp;COUNTIF($B$5:B1204,B1204)</f>
        <v>--1167</v>
      </c>
      <c r="B1204" s="3" t="str">
        <f t="shared" si="55"/>
        <v/>
      </c>
      <c r="C1204" s="78">
        <v>1200</v>
      </c>
      <c r="D1204" s="102"/>
      <c r="E1204" s="103"/>
      <c r="F1204" s="102"/>
      <c r="G1204" s="104"/>
      <c r="H1204" s="105" t="str">
        <f t="shared" ca="1" si="57"/>
        <v/>
      </c>
      <c r="I1204" s="102"/>
      <c r="J1204" s="102"/>
      <c r="K1204" s="102"/>
      <c r="L1204" s="102"/>
      <c r="M1204" s="102"/>
      <c r="N1204" s="102"/>
      <c r="O1204" s="102"/>
      <c r="P1204" s="102"/>
      <c r="Q1204" s="102"/>
      <c r="R1204" s="102"/>
      <c r="S1204" s="102"/>
      <c r="T1204" s="106"/>
      <c r="U1204" s="3" t="str">
        <f t="shared" si="56"/>
        <v>0/1</v>
      </c>
    </row>
    <row r="1205" spans="1:21" ht="30" customHeight="1" x14ac:dyDescent="0.3">
      <c r="A1205" s="3" t="str">
        <f>B1205&amp;"--"&amp;COUNTIF($B$5:B1205,B1205)</f>
        <v>--1168</v>
      </c>
      <c r="B1205" s="3" t="str">
        <f t="shared" si="55"/>
        <v/>
      </c>
      <c r="C1205" s="78">
        <v>1201</v>
      </c>
      <c r="D1205" s="102"/>
      <c r="E1205" s="103"/>
      <c r="F1205" s="102"/>
      <c r="G1205" s="104"/>
      <c r="H1205" s="105" t="str">
        <f t="shared" ca="1" si="57"/>
        <v/>
      </c>
      <c r="I1205" s="102"/>
      <c r="J1205" s="102"/>
      <c r="K1205" s="102"/>
      <c r="L1205" s="102"/>
      <c r="M1205" s="102"/>
      <c r="N1205" s="102"/>
      <c r="O1205" s="102"/>
      <c r="P1205" s="102"/>
      <c r="Q1205" s="102"/>
      <c r="R1205" s="102"/>
      <c r="S1205" s="102"/>
      <c r="T1205" s="106"/>
      <c r="U1205" s="3" t="str">
        <f t="shared" si="56"/>
        <v>0/1</v>
      </c>
    </row>
    <row r="1206" spans="1:21" ht="30" customHeight="1" x14ac:dyDescent="0.3">
      <c r="A1206" s="3" t="str">
        <f>B1206&amp;"--"&amp;COUNTIF($B$5:B1206,B1206)</f>
        <v>--1169</v>
      </c>
      <c r="B1206" s="3" t="str">
        <f t="shared" si="55"/>
        <v/>
      </c>
      <c r="C1206" s="78">
        <v>1202</v>
      </c>
      <c r="D1206" s="102"/>
      <c r="E1206" s="103"/>
      <c r="F1206" s="102"/>
      <c r="G1206" s="104"/>
      <c r="H1206" s="105" t="str">
        <f t="shared" ca="1" si="57"/>
        <v/>
      </c>
      <c r="I1206" s="102"/>
      <c r="J1206" s="102"/>
      <c r="K1206" s="102"/>
      <c r="L1206" s="102"/>
      <c r="M1206" s="102"/>
      <c r="N1206" s="102"/>
      <c r="O1206" s="102"/>
      <c r="P1206" s="102"/>
      <c r="Q1206" s="102"/>
      <c r="R1206" s="102"/>
      <c r="S1206" s="102"/>
      <c r="T1206" s="106"/>
      <c r="U1206" s="3" t="str">
        <f t="shared" si="56"/>
        <v>0/1</v>
      </c>
    </row>
    <row r="1207" spans="1:21" ht="30" customHeight="1" x14ac:dyDescent="0.3">
      <c r="A1207" s="3" t="str">
        <f>B1207&amp;"--"&amp;COUNTIF($B$5:B1207,B1207)</f>
        <v>--1170</v>
      </c>
      <c r="B1207" s="3" t="str">
        <f t="shared" si="55"/>
        <v/>
      </c>
      <c r="C1207" s="78">
        <v>1203</v>
      </c>
      <c r="D1207" s="102"/>
      <c r="E1207" s="103"/>
      <c r="F1207" s="102"/>
      <c r="G1207" s="104"/>
      <c r="H1207" s="105" t="str">
        <f t="shared" ca="1" si="57"/>
        <v/>
      </c>
      <c r="I1207" s="102"/>
      <c r="J1207" s="102"/>
      <c r="K1207" s="102"/>
      <c r="L1207" s="102"/>
      <c r="M1207" s="102"/>
      <c r="N1207" s="102"/>
      <c r="O1207" s="102"/>
      <c r="P1207" s="102"/>
      <c r="Q1207" s="102"/>
      <c r="R1207" s="102"/>
      <c r="S1207" s="102"/>
      <c r="T1207" s="106"/>
      <c r="U1207" s="3" t="str">
        <f t="shared" si="56"/>
        <v>0/1</v>
      </c>
    </row>
    <row r="1208" spans="1:21" ht="30" customHeight="1" x14ac:dyDescent="0.3">
      <c r="A1208" s="3" t="str">
        <f>B1208&amp;"--"&amp;COUNTIF($B$5:B1208,B1208)</f>
        <v>--1171</v>
      </c>
      <c r="B1208" s="3" t="str">
        <f t="shared" si="55"/>
        <v/>
      </c>
      <c r="C1208" s="78">
        <v>1204</v>
      </c>
      <c r="D1208" s="102"/>
      <c r="E1208" s="103"/>
      <c r="F1208" s="102"/>
      <c r="G1208" s="104"/>
      <c r="H1208" s="105" t="str">
        <f t="shared" ca="1" si="57"/>
        <v/>
      </c>
      <c r="I1208" s="102"/>
      <c r="J1208" s="102"/>
      <c r="K1208" s="102"/>
      <c r="L1208" s="102"/>
      <c r="M1208" s="102"/>
      <c r="N1208" s="102"/>
      <c r="O1208" s="102"/>
      <c r="P1208" s="102"/>
      <c r="Q1208" s="102"/>
      <c r="R1208" s="102"/>
      <c r="S1208" s="102"/>
      <c r="T1208" s="106"/>
      <c r="U1208" s="3" t="str">
        <f t="shared" si="56"/>
        <v>0/1</v>
      </c>
    </row>
    <row r="1209" spans="1:21" ht="30" customHeight="1" x14ac:dyDescent="0.3">
      <c r="A1209" s="3" t="str">
        <f>B1209&amp;"--"&amp;COUNTIF($B$5:B1209,B1209)</f>
        <v>--1172</v>
      </c>
      <c r="B1209" s="3" t="str">
        <f t="shared" si="55"/>
        <v/>
      </c>
      <c r="C1209" s="78">
        <v>1205</v>
      </c>
      <c r="D1209" s="102"/>
      <c r="E1209" s="103"/>
      <c r="F1209" s="102"/>
      <c r="G1209" s="104"/>
      <c r="H1209" s="105" t="str">
        <f t="shared" ca="1" si="57"/>
        <v/>
      </c>
      <c r="I1209" s="102"/>
      <c r="J1209" s="102"/>
      <c r="K1209" s="102"/>
      <c r="L1209" s="102"/>
      <c r="M1209" s="102"/>
      <c r="N1209" s="102"/>
      <c r="O1209" s="102"/>
      <c r="P1209" s="102"/>
      <c r="Q1209" s="102"/>
      <c r="R1209" s="102"/>
      <c r="S1209" s="102"/>
      <c r="T1209" s="106"/>
      <c r="U1209" s="3" t="str">
        <f t="shared" si="56"/>
        <v>0/1</v>
      </c>
    </row>
    <row r="1210" spans="1:21" ht="30" customHeight="1" x14ac:dyDescent="0.3">
      <c r="A1210" s="3" t="str">
        <f>B1210&amp;"--"&amp;COUNTIF($B$5:B1210,B1210)</f>
        <v>--1173</v>
      </c>
      <c r="B1210" s="3" t="str">
        <f t="shared" si="55"/>
        <v/>
      </c>
      <c r="C1210" s="78">
        <v>1206</v>
      </c>
      <c r="D1210" s="102"/>
      <c r="E1210" s="103"/>
      <c r="F1210" s="102"/>
      <c r="G1210" s="104"/>
      <c r="H1210" s="105" t="str">
        <f t="shared" ca="1" si="57"/>
        <v/>
      </c>
      <c r="I1210" s="102"/>
      <c r="J1210" s="102"/>
      <c r="K1210" s="102"/>
      <c r="L1210" s="102"/>
      <c r="M1210" s="102"/>
      <c r="N1210" s="102"/>
      <c r="O1210" s="102"/>
      <c r="P1210" s="102"/>
      <c r="Q1210" s="102"/>
      <c r="R1210" s="102"/>
      <c r="S1210" s="102"/>
      <c r="T1210" s="106"/>
      <c r="U1210" s="3" t="str">
        <f t="shared" si="56"/>
        <v>0/1</v>
      </c>
    </row>
    <row r="1211" spans="1:21" ht="30" customHeight="1" x14ac:dyDescent="0.3">
      <c r="A1211" s="3" t="str">
        <f>B1211&amp;"--"&amp;COUNTIF($B$5:B1211,B1211)</f>
        <v>--1174</v>
      </c>
      <c r="B1211" s="3" t="str">
        <f t="shared" si="55"/>
        <v/>
      </c>
      <c r="C1211" s="78">
        <v>1207</v>
      </c>
      <c r="D1211" s="102"/>
      <c r="E1211" s="103"/>
      <c r="F1211" s="102"/>
      <c r="G1211" s="104"/>
      <c r="H1211" s="105" t="str">
        <f t="shared" ca="1" si="57"/>
        <v/>
      </c>
      <c r="I1211" s="102"/>
      <c r="J1211" s="102"/>
      <c r="K1211" s="102"/>
      <c r="L1211" s="102"/>
      <c r="M1211" s="102"/>
      <c r="N1211" s="102"/>
      <c r="O1211" s="102"/>
      <c r="P1211" s="102"/>
      <c r="Q1211" s="102"/>
      <c r="R1211" s="102"/>
      <c r="S1211" s="102"/>
      <c r="T1211" s="106"/>
      <c r="U1211" s="3" t="str">
        <f t="shared" si="56"/>
        <v>0/1</v>
      </c>
    </row>
    <row r="1212" spans="1:21" ht="30" customHeight="1" x14ac:dyDescent="0.3">
      <c r="A1212" s="3" t="str">
        <f>B1212&amp;"--"&amp;COUNTIF($B$5:B1212,B1212)</f>
        <v>--1175</v>
      </c>
      <c r="B1212" s="3" t="str">
        <f t="shared" si="55"/>
        <v/>
      </c>
      <c r="C1212" s="78">
        <v>1208</v>
      </c>
      <c r="D1212" s="102"/>
      <c r="E1212" s="103"/>
      <c r="F1212" s="102"/>
      <c r="G1212" s="104"/>
      <c r="H1212" s="105" t="str">
        <f t="shared" ca="1" si="57"/>
        <v/>
      </c>
      <c r="I1212" s="102"/>
      <c r="J1212" s="102"/>
      <c r="K1212" s="102"/>
      <c r="L1212" s="102"/>
      <c r="M1212" s="102"/>
      <c r="N1212" s="102"/>
      <c r="O1212" s="102"/>
      <c r="P1212" s="102"/>
      <c r="Q1212" s="102"/>
      <c r="R1212" s="102"/>
      <c r="S1212" s="102"/>
      <c r="T1212" s="106"/>
      <c r="U1212" s="3" t="str">
        <f t="shared" si="56"/>
        <v>0/1</v>
      </c>
    </row>
    <row r="1213" spans="1:21" ht="30" customHeight="1" x14ac:dyDescent="0.3">
      <c r="A1213" s="3" t="str">
        <f>B1213&amp;"--"&amp;COUNTIF($B$5:B1213,B1213)</f>
        <v>--1176</v>
      </c>
      <c r="B1213" s="3" t="str">
        <f t="shared" si="55"/>
        <v/>
      </c>
      <c r="C1213" s="78">
        <v>1209</v>
      </c>
      <c r="D1213" s="102"/>
      <c r="E1213" s="103"/>
      <c r="F1213" s="102"/>
      <c r="G1213" s="104"/>
      <c r="H1213" s="105" t="str">
        <f t="shared" ca="1" si="57"/>
        <v/>
      </c>
      <c r="I1213" s="102"/>
      <c r="J1213" s="102"/>
      <c r="K1213" s="102"/>
      <c r="L1213" s="102"/>
      <c r="M1213" s="102"/>
      <c r="N1213" s="102"/>
      <c r="O1213" s="102"/>
      <c r="P1213" s="102"/>
      <c r="Q1213" s="102"/>
      <c r="R1213" s="102"/>
      <c r="S1213" s="102"/>
      <c r="T1213" s="106"/>
      <c r="U1213" s="3" t="str">
        <f t="shared" si="56"/>
        <v>0/1</v>
      </c>
    </row>
    <row r="1214" spans="1:21" ht="30" customHeight="1" x14ac:dyDescent="0.3">
      <c r="A1214" s="3" t="str">
        <f>B1214&amp;"--"&amp;COUNTIF($B$5:B1214,B1214)</f>
        <v>--1177</v>
      </c>
      <c r="B1214" s="3" t="str">
        <f t="shared" si="55"/>
        <v/>
      </c>
      <c r="C1214" s="78">
        <v>1210</v>
      </c>
      <c r="D1214" s="102"/>
      <c r="E1214" s="103"/>
      <c r="F1214" s="102"/>
      <c r="G1214" s="104"/>
      <c r="H1214" s="105" t="str">
        <f t="shared" ca="1" si="57"/>
        <v/>
      </c>
      <c r="I1214" s="102"/>
      <c r="J1214" s="102"/>
      <c r="K1214" s="102"/>
      <c r="L1214" s="102"/>
      <c r="M1214" s="102"/>
      <c r="N1214" s="102"/>
      <c r="O1214" s="102"/>
      <c r="P1214" s="102"/>
      <c r="Q1214" s="102"/>
      <c r="R1214" s="102"/>
      <c r="S1214" s="102"/>
      <c r="T1214" s="106"/>
      <c r="U1214" s="3" t="str">
        <f t="shared" si="56"/>
        <v>0/1</v>
      </c>
    </row>
    <row r="1215" spans="1:21" ht="30" customHeight="1" x14ac:dyDescent="0.3">
      <c r="A1215" s="3" t="str">
        <f>B1215&amp;"--"&amp;COUNTIF($B$5:B1215,B1215)</f>
        <v>--1178</v>
      </c>
      <c r="B1215" s="3" t="str">
        <f t="shared" si="55"/>
        <v/>
      </c>
      <c r="C1215" s="78">
        <v>1211</v>
      </c>
      <c r="D1215" s="102"/>
      <c r="E1215" s="103"/>
      <c r="F1215" s="102"/>
      <c r="G1215" s="104"/>
      <c r="H1215" s="105" t="str">
        <f t="shared" ca="1" si="57"/>
        <v/>
      </c>
      <c r="I1215" s="102"/>
      <c r="J1215" s="102"/>
      <c r="K1215" s="102"/>
      <c r="L1215" s="102"/>
      <c r="M1215" s="102"/>
      <c r="N1215" s="102"/>
      <c r="O1215" s="102"/>
      <c r="P1215" s="102"/>
      <c r="Q1215" s="102"/>
      <c r="R1215" s="102"/>
      <c r="S1215" s="102"/>
      <c r="T1215" s="106"/>
      <c r="U1215" s="3" t="str">
        <f t="shared" si="56"/>
        <v>0/1</v>
      </c>
    </row>
    <row r="1216" spans="1:21" ht="30" customHeight="1" x14ac:dyDescent="0.3">
      <c r="A1216" s="3" t="str">
        <f>B1216&amp;"--"&amp;COUNTIF($B$5:B1216,B1216)</f>
        <v>--1179</v>
      </c>
      <c r="B1216" s="3" t="str">
        <f t="shared" si="55"/>
        <v/>
      </c>
      <c r="C1216" s="78">
        <v>1212</v>
      </c>
      <c r="D1216" s="102"/>
      <c r="E1216" s="103"/>
      <c r="F1216" s="102"/>
      <c r="G1216" s="104"/>
      <c r="H1216" s="105" t="str">
        <f t="shared" ca="1" si="57"/>
        <v/>
      </c>
      <c r="I1216" s="102"/>
      <c r="J1216" s="102"/>
      <c r="K1216" s="102"/>
      <c r="L1216" s="102"/>
      <c r="M1216" s="102"/>
      <c r="N1216" s="102"/>
      <c r="O1216" s="102"/>
      <c r="P1216" s="102"/>
      <c r="Q1216" s="102"/>
      <c r="R1216" s="102"/>
      <c r="S1216" s="102"/>
      <c r="T1216" s="106"/>
      <c r="U1216" s="3" t="str">
        <f t="shared" si="56"/>
        <v>0/1</v>
      </c>
    </row>
    <row r="1217" spans="1:21" ht="30" customHeight="1" x14ac:dyDescent="0.3">
      <c r="A1217" s="3" t="str">
        <f>B1217&amp;"--"&amp;COUNTIF($B$5:B1217,B1217)</f>
        <v>--1180</v>
      </c>
      <c r="B1217" s="3" t="str">
        <f t="shared" si="55"/>
        <v/>
      </c>
      <c r="C1217" s="78">
        <v>1213</v>
      </c>
      <c r="D1217" s="102"/>
      <c r="E1217" s="103"/>
      <c r="F1217" s="102"/>
      <c r="G1217" s="104"/>
      <c r="H1217" s="105" t="str">
        <f t="shared" ca="1" si="57"/>
        <v/>
      </c>
      <c r="I1217" s="102"/>
      <c r="J1217" s="102"/>
      <c r="K1217" s="102"/>
      <c r="L1217" s="102"/>
      <c r="M1217" s="102"/>
      <c r="N1217" s="102"/>
      <c r="O1217" s="102"/>
      <c r="P1217" s="102"/>
      <c r="Q1217" s="102"/>
      <c r="R1217" s="102"/>
      <c r="S1217" s="102"/>
      <c r="T1217" s="106"/>
      <c r="U1217" s="3" t="str">
        <f t="shared" si="56"/>
        <v>0/1</v>
      </c>
    </row>
    <row r="1218" spans="1:21" ht="30" customHeight="1" x14ac:dyDescent="0.3">
      <c r="A1218" s="3" t="str">
        <f>B1218&amp;"--"&amp;COUNTIF($B$5:B1218,B1218)</f>
        <v>--1181</v>
      </c>
      <c r="B1218" s="3" t="str">
        <f t="shared" si="55"/>
        <v/>
      </c>
      <c r="C1218" s="78">
        <v>1214</v>
      </c>
      <c r="D1218" s="102"/>
      <c r="E1218" s="103"/>
      <c r="F1218" s="102"/>
      <c r="G1218" s="104"/>
      <c r="H1218" s="105" t="str">
        <f t="shared" ca="1" si="57"/>
        <v/>
      </c>
      <c r="I1218" s="102"/>
      <c r="J1218" s="102"/>
      <c r="K1218" s="102"/>
      <c r="L1218" s="102"/>
      <c r="M1218" s="102"/>
      <c r="N1218" s="102"/>
      <c r="O1218" s="102"/>
      <c r="P1218" s="102"/>
      <c r="Q1218" s="102"/>
      <c r="R1218" s="102"/>
      <c r="S1218" s="102"/>
      <c r="T1218" s="106"/>
      <c r="U1218" s="3" t="str">
        <f t="shared" si="56"/>
        <v>0/1</v>
      </c>
    </row>
    <row r="1219" spans="1:21" ht="30" customHeight="1" x14ac:dyDescent="0.3">
      <c r="A1219" s="3" t="str">
        <f>B1219&amp;"--"&amp;COUNTIF($B$5:B1219,B1219)</f>
        <v>--1182</v>
      </c>
      <c r="B1219" s="3" t="str">
        <f t="shared" si="55"/>
        <v/>
      </c>
      <c r="C1219" s="78">
        <v>1215</v>
      </c>
      <c r="D1219" s="102"/>
      <c r="E1219" s="103"/>
      <c r="F1219" s="102"/>
      <c r="G1219" s="104"/>
      <c r="H1219" s="105" t="str">
        <f t="shared" ca="1" si="57"/>
        <v/>
      </c>
      <c r="I1219" s="102"/>
      <c r="J1219" s="102"/>
      <c r="K1219" s="102"/>
      <c r="L1219" s="102"/>
      <c r="M1219" s="102"/>
      <c r="N1219" s="102"/>
      <c r="O1219" s="102"/>
      <c r="P1219" s="102"/>
      <c r="Q1219" s="102"/>
      <c r="R1219" s="102"/>
      <c r="S1219" s="102"/>
      <c r="T1219" s="106"/>
      <c r="U1219" s="3" t="str">
        <f t="shared" si="56"/>
        <v>0/1</v>
      </c>
    </row>
    <row r="1220" spans="1:21" ht="30" customHeight="1" x14ac:dyDescent="0.3">
      <c r="A1220" s="3" t="str">
        <f>B1220&amp;"--"&amp;COUNTIF($B$5:B1220,B1220)</f>
        <v>--1183</v>
      </c>
      <c r="B1220" s="3" t="str">
        <f t="shared" si="55"/>
        <v/>
      </c>
      <c r="C1220" s="78">
        <v>1216</v>
      </c>
      <c r="D1220" s="102"/>
      <c r="E1220" s="103"/>
      <c r="F1220" s="102"/>
      <c r="G1220" s="104"/>
      <c r="H1220" s="105" t="str">
        <f t="shared" ca="1" si="57"/>
        <v/>
      </c>
      <c r="I1220" s="102"/>
      <c r="J1220" s="102"/>
      <c r="K1220" s="102"/>
      <c r="L1220" s="102"/>
      <c r="M1220" s="102"/>
      <c r="N1220" s="102"/>
      <c r="O1220" s="102"/>
      <c r="P1220" s="102"/>
      <c r="Q1220" s="102"/>
      <c r="R1220" s="102"/>
      <c r="S1220" s="102"/>
      <c r="T1220" s="106"/>
      <c r="U1220" s="3" t="str">
        <f t="shared" si="56"/>
        <v>0/1</v>
      </c>
    </row>
    <row r="1221" spans="1:21" ht="30" customHeight="1" x14ac:dyDescent="0.3">
      <c r="A1221" s="3" t="str">
        <f>B1221&amp;"--"&amp;COUNTIF($B$5:B1221,B1221)</f>
        <v>--1184</v>
      </c>
      <c r="B1221" s="3" t="str">
        <f t="shared" ref="B1221:B1284" si="58">IF(G1221&lt;&gt;"",MONTH(G1221),"")</f>
        <v/>
      </c>
      <c r="C1221" s="78">
        <v>1217</v>
      </c>
      <c r="D1221" s="102"/>
      <c r="E1221" s="103"/>
      <c r="F1221" s="102"/>
      <c r="G1221" s="104"/>
      <c r="H1221" s="105" t="str">
        <f t="shared" ca="1" si="57"/>
        <v/>
      </c>
      <c r="I1221" s="102"/>
      <c r="J1221" s="102"/>
      <c r="K1221" s="102"/>
      <c r="L1221" s="102"/>
      <c r="M1221" s="102"/>
      <c r="N1221" s="102"/>
      <c r="O1221" s="102"/>
      <c r="P1221" s="102"/>
      <c r="Q1221" s="102"/>
      <c r="R1221" s="102"/>
      <c r="S1221" s="102"/>
      <c r="T1221" s="106"/>
      <c r="U1221" s="3" t="str">
        <f t="shared" ref="U1221:U1284" si="59">DAY(G1221)&amp;"/"&amp;MONTH(G1221)</f>
        <v>0/1</v>
      </c>
    </row>
    <row r="1222" spans="1:21" ht="30" customHeight="1" x14ac:dyDescent="0.3">
      <c r="A1222" s="3" t="str">
        <f>B1222&amp;"--"&amp;COUNTIF($B$5:B1222,B1222)</f>
        <v>--1185</v>
      </c>
      <c r="B1222" s="3" t="str">
        <f t="shared" si="58"/>
        <v/>
      </c>
      <c r="C1222" s="78">
        <v>1218</v>
      </c>
      <c r="D1222" s="102"/>
      <c r="E1222" s="103"/>
      <c r="F1222" s="102"/>
      <c r="G1222" s="104"/>
      <c r="H1222" s="105" t="str">
        <f t="shared" ca="1" si="57"/>
        <v/>
      </c>
      <c r="I1222" s="102"/>
      <c r="J1222" s="102"/>
      <c r="K1222" s="102"/>
      <c r="L1222" s="102"/>
      <c r="M1222" s="102"/>
      <c r="N1222" s="102"/>
      <c r="O1222" s="102"/>
      <c r="P1222" s="102"/>
      <c r="Q1222" s="102"/>
      <c r="R1222" s="102"/>
      <c r="S1222" s="102"/>
      <c r="T1222" s="106"/>
      <c r="U1222" s="3" t="str">
        <f t="shared" si="59"/>
        <v>0/1</v>
      </c>
    </row>
    <row r="1223" spans="1:21" ht="30" customHeight="1" x14ac:dyDescent="0.3">
      <c r="A1223" s="3" t="str">
        <f>B1223&amp;"--"&amp;COUNTIF($B$5:B1223,B1223)</f>
        <v>--1186</v>
      </c>
      <c r="B1223" s="3" t="str">
        <f t="shared" si="58"/>
        <v/>
      </c>
      <c r="C1223" s="78">
        <v>1219</v>
      </c>
      <c r="D1223" s="102"/>
      <c r="E1223" s="103"/>
      <c r="F1223" s="102"/>
      <c r="G1223" s="104"/>
      <c r="H1223" s="105" t="str">
        <f t="shared" ca="1" si="57"/>
        <v/>
      </c>
      <c r="I1223" s="102"/>
      <c r="J1223" s="102"/>
      <c r="K1223" s="102"/>
      <c r="L1223" s="102"/>
      <c r="M1223" s="102"/>
      <c r="N1223" s="102"/>
      <c r="O1223" s="102"/>
      <c r="P1223" s="102"/>
      <c r="Q1223" s="102"/>
      <c r="R1223" s="102"/>
      <c r="S1223" s="102"/>
      <c r="T1223" s="106"/>
      <c r="U1223" s="3" t="str">
        <f t="shared" si="59"/>
        <v>0/1</v>
      </c>
    </row>
    <row r="1224" spans="1:21" ht="30" customHeight="1" x14ac:dyDescent="0.3">
      <c r="A1224" s="3" t="str">
        <f>B1224&amp;"--"&amp;COUNTIF($B$5:B1224,B1224)</f>
        <v>--1187</v>
      </c>
      <c r="B1224" s="3" t="str">
        <f t="shared" si="58"/>
        <v/>
      </c>
      <c r="C1224" s="78">
        <v>1220</v>
      </c>
      <c r="D1224" s="102"/>
      <c r="E1224" s="103"/>
      <c r="F1224" s="102"/>
      <c r="G1224" s="104"/>
      <c r="H1224" s="105" t="str">
        <f t="shared" ca="1" si="57"/>
        <v/>
      </c>
      <c r="I1224" s="102"/>
      <c r="J1224" s="102"/>
      <c r="K1224" s="102"/>
      <c r="L1224" s="102"/>
      <c r="M1224" s="102"/>
      <c r="N1224" s="102"/>
      <c r="O1224" s="102"/>
      <c r="P1224" s="102"/>
      <c r="Q1224" s="102"/>
      <c r="R1224" s="102"/>
      <c r="S1224" s="102"/>
      <c r="T1224" s="106"/>
      <c r="U1224" s="3" t="str">
        <f t="shared" si="59"/>
        <v>0/1</v>
      </c>
    </row>
    <row r="1225" spans="1:21" ht="30" customHeight="1" x14ac:dyDescent="0.3">
      <c r="A1225" s="3" t="str">
        <f>B1225&amp;"--"&amp;COUNTIF($B$5:B1225,B1225)</f>
        <v>--1188</v>
      </c>
      <c r="B1225" s="3" t="str">
        <f t="shared" si="58"/>
        <v/>
      </c>
      <c r="C1225" s="78">
        <v>1221</v>
      </c>
      <c r="D1225" s="102"/>
      <c r="E1225" s="103"/>
      <c r="F1225" s="102"/>
      <c r="G1225" s="104"/>
      <c r="H1225" s="105" t="str">
        <f t="shared" ca="1" si="57"/>
        <v/>
      </c>
      <c r="I1225" s="102"/>
      <c r="J1225" s="102"/>
      <c r="K1225" s="102"/>
      <c r="L1225" s="102"/>
      <c r="M1225" s="102"/>
      <c r="N1225" s="102"/>
      <c r="O1225" s="102"/>
      <c r="P1225" s="102"/>
      <c r="Q1225" s="102"/>
      <c r="R1225" s="102"/>
      <c r="S1225" s="102"/>
      <c r="T1225" s="106"/>
      <c r="U1225" s="3" t="str">
        <f t="shared" si="59"/>
        <v>0/1</v>
      </c>
    </row>
    <row r="1226" spans="1:21" ht="30" customHeight="1" x14ac:dyDescent="0.3">
      <c r="A1226" s="3" t="str">
        <f>B1226&amp;"--"&amp;COUNTIF($B$5:B1226,B1226)</f>
        <v>--1189</v>
      </c>
      <c r="B1226" s="3" t="str">
        <f t="shared" si="58"/>
        <v/>
      </c>
      <c r="C1226" s="78">
        <v>1222</v>
      </c>
      <c r="D1226" s="102"/>
      <c r="E1226" s="103"/>
      <c r="F1226" s="102"/>
      <c r="G1226" s="104"/>
      <c r="H1226" s="105" t="str">
        <f t="shared" ca="1" si="57"/>
        <v/>
      </c>
      <c r="I1226" s="102"/>
      <c r="J1226" s="102"/>
      <c r="K1226" s="102"/>
      <c r="L1226" s="102"/>
      <c r="M1226" s="102"/>
      <c r="N1226" s="102"/>
      <c r="O1226" s="102"/>
      <c r="P1226" s="102"/>
      <c r="Q1226" s="102"/>
      <c r="R1226" s="102"/>
      <c r="S1226" s="102"/>
      <c r="T1226" s="106"/>
      <c r="U1226" s="3" t="str">
        <f t="shared" si="59"/>
        <v>0/1</v>
      </c>
    </row>
    <row r="1227" spans="1:21" ht="30" customHeight="1" x14ac:dyDescent="0.3">
      <c r="A1227" s="3" t="str">
        <f>B1227&amp;"--"&amp;COUNTIF($B$5:B1227,B1227)</f>
        <v>--1190</v>
      </c>
      <c r="B1227" s="3" t="str">
        <f t="shared" si="58"/>
        <v/>
      </c>
      <c r="C1227" s="78">
        <v>1223</v>
      </c>
      <c r="D1227" s="102"/>
      <c r="E1227" s="103"/>
      <c r="F1227" s="102"/>
      <c r="G1227" s="104"/>
      <c r="H1227" s="105" t="str">
        <f t="shared" ca="1" si="57"/>
        <v/>
      </c>
      <c r="I1227" s="102"/>
      <c r="J1227" s="102"/>
      <c r="K1227" s="102"/>
      <c r="L1227" s="102"/>
      <c r="M1227" s="102"/>
      <c r="N1227" s="102"/>
      <c r="O1227" s="102"/>
      <c r="P1227" s="102"/>
      <c r="Q1227" s="102"/>
      <c r="R1227" s="102"/>
      <c r="S1227" s="102"/>
      <c r="T1227" s="106"/>
      <c r="U1227" s="3" t="str">
        <f t="shared" si="59"/>
        <v>0/1</v>
      </c>
    </row>
    <row r="1228" spans="1:21" ht="30" customHeight="1" x14ac:dyDescent="0.3">
      <c r="A1228" s="3" t="str">
        <f>B1228&amp;"--"&amp;COUNTIF($B$5:B1228,B1228)</f>
        <v>--1191</v>
      </c>
      <c r="B1228" s="3" t="str">
        <f t="shared" si="58"/>
        <v/>
      </c>
      <c r="C1228" s="78">
        <v>1224</v>
      </c>
      <c r="D1228" s="102"/>
      <c r="E1228" s="103"/>
      <c r="F1228" s="102"/>
      <c r="G1228" s="104"/>
      <c r="H1228" s="105" t="str">
        <f t="shared" ca="1" si="57"/>
        <v/>
      </c>
      <c r="I1228" s="102"/>
      <c r="J1228" s="102"/>
      <c r="K1228" s="102"/>
      <c r="L1228" s="102"/>
      <c r="M1228" s="102"/>
      <c r="N1228" s="102"/>
      <c r="O1228" s="102"/>
      <c r="P1228" s="102"/>
      <c r="Q1228" s="102"/>
      <c r="R1228" s="102"/>
      <c r="S1228" s="102"/>
      <c r="T1228" s="106"/>
      <c r="U1228" s="3" t="str">
        <f t="shared" si="59"/>
        <v>0/1</v>
      </c>
    </row>
    <row r="1229" spans="1:21" ht="30" customHeight="1" x14ac:dyDescent="0.3">
      <c r="A1229" s="3" t="str">
        <f>B1229&amp;"--"&amp;COUNTIF($B$5:B1229,B1229)</f>
        <v>--1192</v>
      </c>
      <c r="B1229" s="3" t="str">
        <f t="shared" si="58"/>
        <v/>
      </c>
      <c r="C1229" s="78">
        <v>1225</v>
      </c>
      <c r="D1229" s="102"/>
      <c r="E1229" s="103"/>
      <c r="F1229" s="102"/>
      <c r="G1229" s="104"/>
      <c r="H1229" s="105" t="str">
        <f t="shared" ca="1" si="57"/>
        <v/>
      </c>
      <c r="I1229" s="102"/>
      <c r="J1229" s="102"/>
      <c r="K1229" s="102"/>
      <c r="L1229" s="102"/>
      <c r="M1229" s="102"/>
      <c r="N1229" s="102"/>
      <c r="O1229" s="102"/>
      <c r="P1229" s="102"/>
      <c r="Q1229" s="102"/>
      <c r="R1229" s="102"/>
      <c r="S1229" s="102"/>
      <c r="T1229" s="106"/>
      <c r="U1229" s="3" t="str">
        <f t="shared" si="59"/>
        <v>0/1</v>
      </c>
    </row>
    <row r="1230" spans="1:21" ht="30" customHeight="1" x14ac:dyDescent="0.3">
      <c r="A1230" s="3" t="str">
        <f>B1230&amp;"--"&amp;COUNTIF($B$5:B1230,B1230)</f>
        <v>--1193</v>
      </c>
      <c r="B1230" s="3" t="str">
        <f t="shared" si="58"/>
        <v/>
      </c>
      <c r="C1230" s="78">
        <v>1226</v>
      </c>
      <c r="D1230" s="102"/>
      <c r="E1230" s="103"/>
      <c r="F1230" s="102"/>
      <c r="G1230" s="104"/>
      <c r="H1230" s="105" t="str">
        <f t="shared" ca="1" si="57"/>
        <v/>
      </c>
      <c r="I1230" s="102"/>
      <c r="J1230" s="102"/>
      <c r="K1230" s="102"/>
      <c r="L1230" s="102"/>
      <c r="M1230" s="102"/>
      <c r="N1230" s="102"/>
      <c r="O1230" s="102"/>
      <c r="P1230" s="102"/>
      <c r="Q1230" s="102"/>
      <c r="R1230" s="102"/>
      <c r="S1230" s="102"/>
      <c r="T1230" s="106"/>
      <c r="U1230" s="3" t="str">
        <f t="shared" si="59"/>
        <v>0/1</v>
      </c>
    </row>
    <row r="1231" spans="1:21" ht="30" customHeight="1" x14ac:dyDescent="0.3">
      <c r="A1231" s="3" t="str">
        <f>B1231&amp;"--"&amp;COUNTIF($B$5:B1231,B1231)</f>
        <v>--1194</v>
      </c>
      <c r="B1231" s="3" t="str">
        <f t="shared" si="58"/>
        <v/>
      </c>
      <c r="C1231" s="78">
        <v>1227</v>
      </c>
      <c r="D1231" s="102"/>
      <c r="E1231" s="103"/>
      <c r="F1231" s="102"/>
      <c r="G1231" s="104"/>
      <c r="H1231" s="105" t="str">
        <f t="shared" ca="1" si="57"/>
        <v/>
      </c>
      <c r="I1231" s="102"/>
      <c r="J1231" s="102"/>
      <c r="K1231" s="102"/>
      <c r="L1231" s="102"/>
      <c r="M1231" s="102"/>
      <c r="N1231" s="102"/>
      <c r="O1231" s="102"/>
      <c r="P1231" s="102"/>
      <c r="Q1231" s="102"/>
      <c r="R1231" s="102"/>
      <c r="S1231" s="102"/>
      <c r="T1231" s="106"/>
      <c r="U1231" s="3" t="str">
        <f t="shared" si="59"/>
        <v>0/1</v>
      </c>
    </row>
    <row r="1232" spans="1:21" ht="30" customHeight="1" x14ac:dyDescent="0.3">
      <c r="A1232" s="3" t="str">
        <f>B1232&amp;"--"&amp;COUNTIF($B$5:B1232,B1232)</f>
        <v>--1195</v>
      </c>
      <c r="B1232" s="3" t="str">
        <f t="shared" si="58"/>
        <v/>
      </c>
      <c r="C1232" s="78">
        <v>1228</v>
      </c>
      <c r="D1232" s="102"/>
      <c r="E1232" s="103"/>
      <c r="F1232" s="102"/>
      <c r="G1232" s="104"/>
      <c r="H1232" s="105" t="str">
        <f t="shared" ca="1" si="57"/>
        <v/>
      </c>
      <c r="I1232" s="102"/>
      <c r="J1232" s="102"/>
      <c r="K1232" s="102"/>
      <c r="L1232" s="102"/>
      <c r="M1232" s="102"/>
      <c r="N1232" s="102"/>
      <c r="O1232" s="102"/>
      <c r="P1232" s="102"/>
      <c r="Q1232" s="102"/>
      <c r="R1232" s="102"/>
      <c r="S1232" s="102"/>
      <c r="T1232" s="106"/>
      <c r="U1232" s="3" t="str">
        <f t="shared" si="59"/>
        <v>0/1</v>
      </c>
    </row>
    <row r="1233" spans="1:21" ht="30" customHeight="1" x14ac:dyDescent="0.3">
      <c r="A1233" s="3" t="str">
        <f>B1233&amp;"--"&amp;COUNTIF($B$5:B1233,B1233)</f>
        <v>--1196</v>
      </c>
      <c r="B1233" s="3" t="str">
        <f t="shared" si="58"/>
        <v/>
      </c>
      <c r="C1233" s="78">
        <v>1229</v>
      </c>
      <c r="D1233" s="102"/>
      <c r="E1233" s="103"/>
      <c r="F1233" s="102"/>
      <c r="G1233" s="104"/>
      <c r="H1233" s="105" t="str">
        <f t="shared" ca="1" si="57"/>
        <v/>
      </c>
      <c r="I1233" s="102"/>
      <c r="J1233" s="102"/>
      <c r="K1233" s="102"/>
      <c r="L1233" s="102"/>
      <c r="M1233" s="102"/>
      <c r="N1233" s="102"/>
      <c r="O1233" s="102"/>
      <c r="P1233" s="102"/>
      <c r="Q1233" s="102"/>
      <c r="R1233" s="102"/>
      <c r="S1233" s="102"/>
      <c r="T1233" s="106"/>
      <c r="U1233" s="3" t="str">
        <f t="shared" si="59"/>
        <v>0/1</v>
      </c>
    </row>
    <row r="1234" spans="1:21" ht="30" customHeight="1" x14ac:dyDescent="0.3">
      <c r="A1234" s="3" t="str">
        <f>B1234&amp;"--"&amp;COUNTIF($B$5:B1234,B1234)</f>
        <v>--1197</v>
      </c>
      <c r="B1234" s="3" t="str">
        <f t="shared" si="58"/>
        <v/>
      </c>
      <c r="C1234" s="78">
        <v>1230</v>
      </c>
      <c r="D1234" s="102"/>
      <c r="E1234" s="103"/>
      <c r="F1234" s="102"/>
      <c r="G1234" s="104"/>
      <c r="H1234" s="105" t="str">
        <f t="shared" ca="1" si="57"/>
        <v/>
      </c>
      <c r="I1234" s="102"/>
      <c r="J1234" s="102"/>
      <c r="K1234" s="102"/>
      <c r="L1234" s="102"/>
      <c r="M1234" s="102"/>
      <c r="N1234" s="102"/>
      <c r="O1234" s="102"/>
      <c r="P1234" s="102"/>
      <c r="Q1234" s="102"/>
      <c r="R1234" s="102"/>
      <c r="S1234" s="102"/>
      <c r="T1234" s="106"/>
      <c r="U1234" s="3" t="str">
        <f t="shared" si="59"/>
        <v>0/1</v>
      </c>
    </row>
    <row r="1235" spans="1:21" ht="30" customHeight="1" x14ac:dyDescent="0.3">
      <c r="A1235" s="3" t="str">
        <f>B1235&amp;"--"&amp;COUNTIF($B$5:B1235,B1235)</f>
        <v>--1198</v>
      </c>
      <c r="B1235" s="3" t="str">
        <f t="shared" si="58"/>
        <v/>
      </c>
      <c r="C1235" s="78">
        <v>1231</v>
      </c>
      <c r="D1235" s="102"/>
      <c r="E1235" s="103"/>
      <c r="F1235" s="102"/>
      <c r="G1235" s="104"/>
      <c r="H1235" s="105" t="str">
        <f t="shared" ca="1" si="57"/>
        <v/>
      </c>
      <c r="I1235" s="102"/>
      <c r="J1235" s="102"/>
      <c r="K1235" s="102"/>
      <c r="L1235" s="102"/>
      <c r="M1235" s="102"/>
      <c r="N1235" s="102"/>
      <c r="O1235" s="102"/>
      <c r="P1235" s="102"/>
      <c r="Q1235" s="102"/>
      <c r="R1235" s="102"/>
      <c r="S1235" s="102"/>
      <c r="T1235" s="106"/>
      <c r="U1235" s="3" t="str">
        <f t="shared" si="59"/>
        <v>0/1</v>
      </c>
    </row>
    <row r="1236" spans="1:21" ht="30" customHeight="1" x14ac:dyDescent="0.3">
      <c r="A1236" s="3" t="str">
        <f>B1236&amp;"--"&amp;COUNTIF($B$5:B1236,B1236)</f>
        <v>--1199</v>
      </c>
      <c r="B1236" s="3" t="str">
        <f t="shared" si="58"/>
        <v/>
      </c>
      <c r="C1236" s="78">
        <v>1232</v>
      </c>
      <c r="D1236" s="102"/>
      <c r="E1236" s="103"/>
      <c r="F1236" s="102"/>
      <c r="G1236" s="104"/>
      <c r="H1236" s="105" t="str">
        <f t="shared" ca="1" si="57"/>
        <v/>
      </c>
      <c r="I1236" s="102"/>
      <c r="J1236" s="102"/>
      <c r="K1236" s="102"/>
      <c r="L1236" s="102"/>
      <c r="M1236" s="102"/>
      <c r="N1236" s="102"/>
      <c r="O1236" s="102"/>
      <c r="P1236" s="102"/>
      <c r="Q1236" s="102"/>
      <c r="R1236" s="102"/>
      <c r="S1236" s="102"/>
      <c r="T1236" s="106"/>
      <c r="U1236" s="3" t="str">
        <f t="shared" si="59"/>
        <v>0/1</v>
      </c>
    </row>
    <row r="1237" spans="1:21" ht="30" customHeight="1" x14ac:dyDescent="0.3">
      <c r="A1237" s="3" t="str">
        <f>B1237&amp;"--"&amp;COUNTIF($B$5:B1237,B1237)</f>
        <v>--1200</v>
      </c>
      <c r="B1237" s="3" t="str">
        <f t="shared" si="58"/>
        <v/>
      </c>
      <c r="C1237" s="78">
        <v>1233</v>
      </c>
      <c r="D1237" s="102"/>
      <c r="E1237" s="103"/>
      <c r="F1237" s="102"/>
      <c r="G1237" s="104"/>
      <c r="H1237" s="105" t="str">
        <f t="shared" ca="1" si="57"/>
        <v/>
      </c>
      <c r="I1237" s="102"/>
      <c r="J1237" s="102"/>
      <c r="K1237" s="102"/>
      <c r="L1237" s="102"/>
      <c r="M1237" s="102"/>
      <c r="N1237" s="102"/>
      <c r="O1237" s="102"/>
      <c r="P1237" s="102"/>
      <c r="Q1237" s="102"/>
      <c r="R1237" s="102"/>
      <c r="S1237" s="102"/>
      <c r="T1237" s="106"/>
      <c r="U1237" s="3" t="str">
        <f t="shared" si="59"/>
        <v>0/1</v>
      </c>
    </row>
    <row r="1238" spans="1:21" ht="30" customHeight="1" x14ac:dyDescent="0.3">
      <c r="A1238" s="3" t="str">
        <f>B1238&amp;"--"&amp;COUNTIF($B$5:B1238,B1238)</f>
        <v>--1201</v>
      </c>
      <c r="B1238" s="3" t="str">
        <f t="shared" si="58"/>
        <v/>
      </c>
      <c r="C1238" s="78">
        <v>1234</v>
      </c>
      <c r="D1238" s="102"/>
      <c r="E1238" s="103"/>
      <c r="F1238" s="102"/>
      <c r="G1238" s="104"/>
      <c r="H1238" s="105" t="str">
        <f t="shared" ca="1" si="57"/>
        <v/>
      </c>
      <c r="I1238" s="102"/>
      <c r="J1238" s="102"/>
      <c r="K1238" s="102"/>
      <c r="L1238" s="102"/>
      <c r="M1238" s="102"/>
      <c r="N1238" s="102"/>
      <c r="O1238" s="102"/>
      <c r="P1238" s="102"/>
      <c r="Q1238" s="102"/>
      <c r="R1238" s="102"/>
      <c r="S1238" s="102"/>
      <c r="T1238" s="106"/>
      <c r="U1238" s="3" t="str">
        <f t="shared" si="59"/>
        <v>0/1</v>
      </c>
    </row>
    <row r="1239" spans="1:21" ht="30" customHeight="1" x14ac:dyDescent="0.3">
      <c r="A1239" s="3" t="str">
        <f>B1239&amp;"--"&amp;COUNTIF($B$5:B1239,B1239)</f>
        <v>--1202</v>
      </c>
      <c r="B1239" s="3" t="str">
        <f t="shared" si="58"/>
        <v/>
      </c>
      <c r="C1239" s="78">
        <v>1235</v>
      </c>
      <c r="D1239" s="102"/>
      <c r="E1239" s="103"/>
      <c r="F1239" s="102"/>
      <c r="G1239" s="104"/>
      <c r="H1239" s="105" t="str">
        <f t="shared" ca="1" si="57"/>
        <v/>
      </c>
      <c r="I1239" s="102"/>
      <c r="J1239" s="102"/>
      <c r="K1239" s="102"/>
      <c r="L1239" s="102"/>
      <c r="M1239" s="102"/>
      <c r="N1239" s="102"/>
      <c r="O1239" s="102"/>
      <c r="P1239" s="102"/>
      <c r="Q1239" s="102"/>
      <c r="R1239" s="102"/>
      <c r="S1239" s="102"/>
      <c r="T1239" s="106"/>
      <c r="U1239" s="3" t="str">
        <f t="shared" si="59"/>
        <v>0/1</v>
      </c>
    </row>
    <row r="1240" spans="1:21" ht="30" customHeight="1" x14ac:dyDescent="0.3">
      <c r="A1240" s="3" t="str">
        <f>B1240&amp;"--"&amp;COUNTIF($B$5:B1240,B1240)</f>
        <v>--1203</v>
      </c>
      <c r="B1240" s="3" t="str">
        <f t="shared" si="58"/>
        <v/>
      </c>
      <c r="C1240" s="78">
        <v>1236</v>
      </c>
      <c r="D1240" s="102"/>
      <c r="E1240" s="103"/>
      <c r="F1240" s="102"/>
      <c r="G1240" s="104"/>
      <c r="H1240" s="105" t="str">
        <f t="shared" ca="1" si="57"/>
        <v/>
      </c>
      <c r="I1240" s="102"/>
      <c r="J1240" s="102"/>
      <c r="K1240" s="102"/>
      <c r="L1240" s="102"/>
      <c r="M1240" s="102"/>
      <c r="N1240" s="102"/>
      <c r="O1240" s="102"/>
      <c r="P1240" s="102"/>
      <c r="Q1240" s="102"/>
      <c r="R1240" s="102"/>
      <c r="S1240" s="102"/>
      <c r="T1240" s="106"/>
      <c r="U1240" s="3" t="str">
        <f t="shared" si="59"/>
        <v>0/1</v>
      </c>
    </row>
    <row r="1241" spans="1:21" ht="30" customHeight="1" x14ac:dyDescent="0.3">
      <c r="A1241" s="3" t="str">
        <f>B1241&amp;"--"&amp;COUNTIF($B$5:B1241,B1241)</f>
        <v>--1204</v>
      </c>
      <c r="B1241" s="3" t="str">
        <f t="shared" si="58"/>
        <v/>
      </c>
      <c r="C1241" s="78">
        <v>1237</v>
      </c>
      <c r="D1241" s="102"/>
      <c r="E1241" s="103"/>
      <c r="F1241" s="102"/>
      <c r="G1241" s="104"/>
      <c r="H1241" s="105" t="str">
        <f t="shared" ca="1" si="57"/>
        <v/>
      </c>
      <c r="I1241" s="102"/>
      <c r="J1241" s="102"/>
      <c r="K1241" s="102"/>
      <c r="L1241" s="102"/>
      <c r="M1241" s="102"/>
      <c r="N1241" s="102"/>
      <c r="O1241" s="102"/>
      <c r="P1241" s="102"/>
      <c r="Q1241" s="102"/>
      <c r="R1241" s="102"/>
      <c r="S1241" s="102"/>
      <c r="T1241" s="106"/>
      <c r="U1241" s="3" t="str">
        <f t="shared" si="59"/>
        <v>0/1</v>
      </c>
    </row>
    <row r="1242" spans="1:21" ht="30" customHeight="1" x14ac:dyDescent="0.3">
      <c r="A1242" s="3" t="str">
        <f>B1242&amp;"--"&amp;COUNTIF($B$5:B1242,B1242)</f>
        <v>--1205</v>
      </c>
      <c r="B1242" s="3" t="str">
        <f t="shared" si="58"/>
        <v/>
      </c>
      <c r="C1242" s="78">
        <v>1238</v>
      </c>
      <c r="D1242" s="102"/>
      <c r="E1242" s="103"/>
      <c r="F1242" s="102"/>
      <c r="G1242" s="104"/>
      <c r="H1242" s="105" t="str">
        <f t="shared" ca="1" si="57"/>
        <v/>
      </c>
      <c r="I1242" s="102"/>
      <c r="J1242" s="102"/>
      <c r="K1242" s="102"/>
      <c r="L1242" s="102"/>
      <c r="M1242" s="102"/>
      <c r="N1242" s="102"/>
      <c r="O1242" s="102"/>
      <c r="P1242" s="102"/>
      <c r="Q1242" s="102"/>
      <c r="R1242" s="102"/>
      <c r="S1242" s="102"/>
      <c r="T1242" s="106"/>
      <c r="U1242" s="3" t="str">
        <f t="shared" si="59"/>
        <v>0/1</v>
      </c>
    </row>
    <row r="1243" spans="1:21" ht="30" customHeight="1" x14ac:dyDescent="0.3">
      <c r="A1243" s="3" t="str">
        <f>B1243&amp;"--"&amp;COUNTIF($B$5:B1243,B1243)</f>
        <v>--1206</v>
      </c>
      <c r="B1243" s="3" t="str">
        <f t="shared" si="58"/>
        <v/>
      </c>
      <c r="C1243" s="78">
        <v>1239</v>
      </c>
      <c r="D1243" s="102"/>
      <c r="E1243" s="103"/>
      <c r="F1243" s="102"/>
      <c r="G1243" s="104"/>
      <c r="H1243" s="105" t="str">
        <f t="shared" ca="1" si="57"/>
        <v/>
      </c>
      <c r="I1243" s="102"/>
      <c r="J1243" s="102"/>
      <c r="K1243" s="102"/>
      <c r="L1243" s="102"/>
      <c r="M1243" s="102"/>
      <c r="N1243" s="102"/>
      <c r="O1243" s="102"/>
      <c r="P1243" s="102"/>
      <c r="Q1243" s="102"/>
      <c r="R1243" s="102"/>
      <c r="S1243" s="102"/>
      <c r="T1243" s="106"/>
      <c r="U1243" s="3" t="str">
        <f t="shared" si="59"/>
        <v>0/1</v>
      </c>
    </row>
    <row r="1244" spans="1:21" ht="30" customHeight="1" x14ac:dyDescent="0.3">
      <c r="A1244" s="3" t="str">
        <f>B1244&amp;"--"&amp;COUNTIF($B$5:B1244,B1244)</f>
        <v>--1207</v>
      </c>
      <c r="B1244" s="3" t="str">
        <f t="shared" si="58"/>
        <v/>
      </c>
      <c r="C1244" s="78">
        <v>1240</v>
      </c>
      <c r="D1244" s="102"/>
      <c r="E1244" s="103"/>
      <c r="F1244" s="102"/>
      <c r="G1244" s="104"/>
      <c r="H1244" s="105" t="str">
        <f t="shared" ca="1" si="57"/>
        <v/>
      </c>
      <c r="I1244" s="102"/>
      <c r="J1244" s="102"/>
      <c r="K1244" s="102"/>
      <c r="L1244" s="102"/>
      <c r="M1244" s="102"/>
      <c r="N1244" s="102"/>
      <c r="O1244" s="102"/>
      <c r="P1244" s="102"/>
      <c r="Q1244" s="102"/>
      <c r="R1244" s="102"/>
      <c r="S1244" s="102"/>
      <c r="T1244" s="106"/>
      <c r="U1244" s="3" t="str">
        <f t="shared" si="59"/>
        <v>0/1</v>
      </c>
    </row>
    <row r="1245" spans="1:21" ht="30" customHeight="1" x14ac:dyDescent="0.3">
      <c r="A1245" s="3" t="str">
        <f>B1245&amp;"--"&amp;COUNTIF($B$5:B1245,B1245)</f>
        <v>--1208</v>
      </c>
      <c r="B1245" s="3" t="str">
        <f t="shared" si="58"/>
        <v/>
      </c>
      <c r="C1245" s="78">
        <v>1241</v>
      </c>
      <c r="D1245" s="102"/>
      <c r="E1245" s="103"/>
      <c r="F1245" s="102"/>
      <c r="G1245" s="104"/>
      <c r="H1245" s="105" t="str">
        <f t="shared" ca="1" si="57"/>
        <v/>
      </c>
      <c r="I1245" s="102"/>
      <c r="J1245" s="102"/>
      <c r="K1245" s="102"/>
      <c r="L1245" s="102"/>
      <c r="M1245" s="102"/>
      <c r="N1245" s="102"/>
      <c r="O1245" s="102"/>
      <c r="P1245" s="102"/>
      <c r="Q1245" s="102"/>
      <c r="R1245" s="102"/>
      <c r="S1245" s="102"/>
      <c r="T1245" s="106"/>
      <c r="U1245" s="3" t="str">
        <f t="shared" si="59"/>
        <v>0/1</v>
      </c>
    </row>
    <row r="1246" spans="1:21" ht="30" customHeight="1" x14ac:dyDescent="0.3">
      <c r="A1246" s="3" t="str">
        <f>B1246&amp;"--"&amp;COUNTIF($B$5:B1246,B1246)</f>
        <v>--1209</v>
      </c>
      <c r="B1246" s="3" t="str">
        <f t="shared" si="58"/>
        <v/>
      </c>
      <c r="C1246" s="78">
        <v>1242</v>
      </c>
      <c r="D1246" s="102"/>
      <c r="E1246" s="103"/>
      <c r="F1246" s="102"/>
      <c r="G1246" s="104"/>
      <c r="H1246" s="105" t="str">
        <f t="shared" ca="1" si="57"/>
        <v/>
      </c>
      <c r="I1246" s="102"/>
      <c r="J1246" s="102"/>
      <c r="K1246" s="102"/>
      <c r="L1246" s="102"/>
      <c r="M1246" s="102"/>
      <c r="N1246" s="102"/>
      <c r="O1246" s="102"/>
      <c r="P1246" s="102"/>
      <c r="Q1246" s="102"/>
      <c r="R1246" s="102"/>
      <c r="S1246" s="102"/>
      <c r="T1246" s="106"/>
      <c r="U1246" s="3" t="str">
        <f t="shared" si="59"/>
        <v>0/1</v>
      </c>
    </row>
    <row r="1247" spans="1:21" ht="30" customHeight="1" x14ac:dyDescent="0.3">
      <c r="A1247" s="3" t="str">
        <f>B1247&amp;"--"&amp;COUNTIF($B$5:B1247,B1247)</f>
        <v>--1210</v>
      </c>
      <c r="B1247" s="3" t="str">
        <f t="shared" si="58"/>
        <v/>
      </c>
      <c r="C1247" s="78">
        <v>1243</v>
      </c>
      <c r="D1247" s="102"/>
      <c r="E1247" s="103"/>
      <c r="F1247" s="102"/>
      <c r="G1247" s="104"/>
      <c r="H1247" s="105" t="str">
        <f t="shared" ca="1" si="57"/>
        <v/>
      </c>
      <c r="I1247" s="102"/>
      <c r="J1247" s="102"/>
      <c r="K1247" s="102"/>
      <c r="L1247" s="102"/>
      <c r="M1247" s="102"/>
      <c r="N1247" s="102"/>
      <c r="O1247" s="102"/>
      <c r="P1247" s="102"/>
      <c r="Q1247" s="102"/>
      <c r="R1247" s="102"/>
      <c r="S1247" s="102"/>
      <c r="T1247" s="106"/>
      <c r="U1247" s="3" t="str">
        <f t="shared" si="59"/>
        <v>0/1</v>
      </c>
    </row>
    <row r="1248" spans="1:21" ht="30" customHeight="1" x14ac:dyDescent="0.3">
      <c r="A1248" s="3" t="str">
        <f>B1248&amp;"--"&amp;COUNTIF($B$5:B1248,B1248)</f>
        <v>--1211</v>
      </c>
      <c r="B1248" s="3" t="str">
        <f t="shared" si="58"/>
        <v/>
      </c>
      <c r="C1248" s="78">
        <v>1244</v>
      </c>
      <c r="D1248" s="102"/>
      <c r="E1248" s="103"/>
      <c r="F1248" s="102"/>
      <c r="G1248" s="104"/>
      <c r="H1248" s="105" t="str">
        <f t="shared" ref="H1248:H1311" ca="1" si="60">IF(G1248,DATEDIF(G1248,TODAY(),"Y"),"")</f>
        <v/>
      </c>
      <c r="I1248" s="102"/>
      <c r="J1248" s="102"/>
      <c r="K1248" s="102"/>
      <c r="L1248" s="102"/>
      <c r="M1248" s="102"/>
      <c r="N1248" s="102"/>
      <c r="O1248" s="102"/>
      <c r="P1248" s="102"/>
      <c r="Q1248" s="102"/>
      <c r="R1248" s="102"/>
      <c r="S1248" s="102"/>
      <c r="T1248" s="106"/>
      <c r="U1248" s="3" t="str">
        <f t="shared" si="59"/>
        <v>0/1</v>
      </c>
    </row>
    <row r="1249" spans="1:21" ht="30" customHeight="1" x14ac:dyDescent="0.3">
      <c r="A1249" s="3" t="str">
        <f>B1249&amp;"--"&amp;COUNTIF($B$5:B1249,B1249)</f>
        <v>--1212</v>
      </c>
      <c r="B1249" s="3" t="str">
        <f t="shared" si="58"/>
        <v/>
      </c>
      <c r="C1249" s="78">
        <v>1245</v>
      </c>
      <c r="D1249" s="102"/>
      <c r="E1249" s="103"/>
      <c r="F1249" s="102"/>
      <c r="G1249" s="104"/>
      <c r="H1249" s="105" t="str">
        <f t="shared" ca="1" si="60"/>
        <v/>
      </c>
      <c r="I1249" s="102"/>
      <c r="J1249" s="102"/>
      <c r="K1249" s="102"/>
      <c r="L1249" s="102"/>
      <c r="M1249" s="102"/>
      <c r="N1249" s="102"/>
      <c r="O1249" s="102"/>
      <c r="P1249" s="102"/>
      <c r="Q1249" s="102"/>
      <c r="R1249" s="102"/>
      <c r="S1249" s="102"/>
      <c r="T1249" s="106"/>
      <c r="U1249" s="3" t="str">
        <f t="shared" si="59"/>
        <v>0/1</v>
      </c>
    </row>
    <row r="1250" spans="1:21" ht="30" customHeight="1" x14ac:dyDescent="0.3">
      <c r="A1250" s="3" t="str">
        <f>B1250&amp;"--"&amp;COUNTIF($B$5:B1250,B1250)</f>
        <v>--1213</v>
      </c>
      <c r="B1250" s="3" t="str">
        <f t="shared" si="58"/>
        <v/>
      </c>
      <c r="C1250" s="78">
        <v>1246</v>
      </c>
      <c r="D1250" s="102"/>
      <c r="E1250" s="103"/>
      <c r="F1250" s="102"/>
      <c r="G1250" s="104"/>
      <c r="H1250" s="105" t="str">
        <f t="shared" ca="1" si="60"/>
        <v/>
      </c>
      <c r="I1250" s="102"/>
      <c r="J1250" s="102"/>
      <c r="K1250" s="102"/>
      <c r="L1250" s="102"/>
      <c r="M1250" s="102"/>
      <c r="N1250" s="102"/>
      <c r="O1250" s="102"/>
      <c r="P1250" s="102"/>
      <c r="Q1250" s="102"/>
      <c r="R1250" s="102"/>
      <c r="S1250" s="102"/>
      <c r="T1250" s="106"/>
      <c r="U1250" s="3" t="str">
        <f t="shared" si="59"/>
        <v>0/1</v>
      </c>
    </row>
    <row r="1251" spans="1:21" ht="30" customHeight="1" x14ac:dyDescent="0.3">
      <c r="A1251" s="3" t="str">
        <f>B1251&amp;"--"&amp;COUNTIF($B$5:B1251,B1251)</f>
        <v>--1214</v>
      </c>
      <c r="B1251" s="3" t="str">
        <f t="shared" si="58"/>
        <v/>
      </c>
      <c r="C1251" s="78">
        <v>1247</v>
      </c>
      <c r="D1251" s="102"/>
      <c r="E1251" s="103"/>
      <c r="F1251" s="102"/>
      <c r="G1251" s="104"/>
      <c r="H1251" s="105" t="str">
        <f t="shared" ca="1" si="60"/>
        <v/>
      </c>
      <c r="I1251" s="102"/>
      <c r="J1251" s="102"/>
      <c r="K1251" s="102"/>
      <c r="L1251" s="102"/>
      <c r="M1251" s="102"/>
      <c r="N1251" s="102"/>
      <c r="O1251" s="102"/>
      <c r="P1251" s="102"/>
      <c r="Q1251" s="102"/>
      <c r="R1251" s="102"/>
      <c r="S1251" s="102"/>
      <c r="T1251" s="106"/>
      <c r="U1251" s="3" t="str">
        <f t="shared" si="59"/>
        <v>0/1</v>
      </c>
    </row>
    <row r="1252" spans="1:21" ht="30" customHeight="1" x14ac:dyDescent="0.3">
      <c r="A1252" s="3" t="str">
        <f>B1252&amp;"--"&amp;COUNTIF($B$5:B1252,B1252)</f>
        <v>--1215</v>
      </c>
      <c r="B1252" s="3" t="str">
        <f t="shared" si="58"/>
        <v/>
      </c>
      <c r="C1252" s="78">
        <v>1248</v>
      </c>
      <c r="D1252" s="102"/>
      <c r="E1252" s="103"/>
      <c r="F1252" s="102"/>
      <c r="G1252" s="104"/>
      <c r="H1252" s="105" t="str">
        <f t="shared" ca="1" si="60"/>
        <v/>
      </c>
      <c r="I1252" s="102"/>
      <c r="J1252" s="102"/>
      <c r="K1252" s="102"/>
      <c r="L1252" s="102"/>
      <c r="M1252" s="102"/>
      <c r="N1252" s="102"/>
      <c r="O1252" s="102"/>
      <c r="P1252" s="102"/>
      <c r="Q1252" s="102"/>
      <c r="R1252" s="102"/>
      <c r="S1252" s="102"/>
      <c r="T1252" s="106"/>
      <c r="U1252" s="3" t="str">
        <f t="shared" si="59"/>
        <v>0/1</v>
      </c>
    </row>
    <row r="1253" spans="1:21" ht="30" customHeight="1" x14ac:dyDescent="0.3">
      <c r="A1253" s="3" t="str">
        <f>B1253&amp;"--"&amp;COUNTIF($B$5:B1253,B1253)</f>
        <v>--1216</v>
      </c>
      <c r="B1253" s="3" t="str">
        <f t="shared" si="58"/>
        <v/>
      </c>
      <c r="C1253" s="78">
        <v>1249</v>
      </c>
      <c r="D1253" s="102"/>
      <c r="E1253" s="103"/>
      <c r="F1253" s="102"/>
      <c r="G1253" s="104"/>
      <c r="H1253" s="105" t="str">
        <f t="shared" ca="1" si="60"/>
        <v/>
      </c>
      <c r="I1253" s="102"/>
      <c r="J1253" s="102"/>
      <c r="K1253" s="102"/>
      <c r="L1253" s="102"/>
      <c r="M1253" s="102"/>
      <c r="N1253" s="102"/>
      <c r="O1253" s="102"/>
      <c r="P1253" s="102"/>
      <c r="Q1253" s="102"/>
      <c r="R1253" s="102"/>
      <c r="S1253" s="102"/>
      <c r="T1253" s="106"/>
      <c r="U1253" s="3" t="str">
        <f t="shared" si="59"/>
        <v>0/1</v>
      </c>
    </row>
    <row r="1254" spans="1:21" ht="30" customHeight="1" x14ac:dyDescent="0.3">
      <c r="A1254" s="3" t="str">
        <f>B1254&amp;"--"&amp;COUNTIF($B$5:B1254,B1254)</f>
        <v>--1217</v>
      </c>
      <c r="B1254" s="3" t="str">
        <f t="shared" si="58"/>
        <v/>
      </c>
      <c r="C1254" s="78">
        <v>1250</v>
      </c>
      <c r="D1254" s="102"/>
      <c r="E1254" s="103"/>
      <c r="F1254" s="102"/>
      <c r="G1254" s="104"/>
      <c r="H1254" s="105" t="str">
        <f t="shared" ca="1" si="60"/>
        <v/>
      </c>
      <c r="I1254" s="102"/>
      <c r="J1254" s="102"/>
      <c r="K1254" s="102"/>
      <c r="L1254" s="102"/>
      <c r="M1254" s="102"/>
      <c r="N1254" s="102"/>
      <c r="O1254" s="102"/>
      <c r="P1254" s="102"/>
      <c r="Q1254" s="102"/>
      <c r="R1254" s="102"/>
      <c r="S1254" s="102"/>
      <c r="T1254" s="106"/>
      <c r="U1254" s="3" t="str">
        <f t="shared" si="59"/>
        <v>0/1</v>
      </c>
    </row>
    <row r="1255" spans="1:21" ht="30" customHeight="1" x14ac:dyDescent="0.3">
      <c r="A1255" s="3" t="str">
        <f>B1255&amp;"--"&amp;COUNTIF($B$5:B1255,B1255)</f>
        <v>--1218</v>
      </c>
      <c r="B1255" s="3" t="str">
        <f t="shared" si="58"/>
        <v/>
      </c>
      <c r="C1255" s="78">
        <v>1251</v>
      </c>
      <c r="D1255" s="102"/>
      <c r="E1255" s="103"/>
      <c r="F1255" s="102"/>
      <c r="G1255" s="104"/>
      <c r="H1255" s="105" t="str">
        <f t="shared" ca="1" si="60"/>
        <v/>
      </c>
      <c r="I1255" s="102"/>
      <c r="J1255" s="102"/>
      <c r="K1255" s="102"/>
      <c r="L1255" s="102"/>
      <c r="M1255" s="102"/>
      <c r="N1255" s="102"/>
      <c r="O1255" s="102"/>
      <c r="P1255" s="102"/>
      <c r="Q1255" s="102"/>
      <c r="R1255" s="102"/>
      <c r="S1255" s="102"/>
      <c r="T1255" s="106"/>
      <c r="U1255" s="3" t="str">
        <f t="shared" si="59"/>
        <v>0/1</v>
      </c>
    </row>
    <row r="1256" spans="1:21" ht="30" customHeight="1" x14ac:dyDescent="0.3">
      <c r="A1256" s="3" t="str">
        <f>B1256&amp;"--"&amp;COUNTIF($B$5:B1256,B1256)</f>
        <v>--1219</v>
      </c>
      <c r="B1256" s="3" t="str">
        <f t="shared" si="58"/>
        <v/>
      </c>
      <c r="C1256" s="78">
        <v>1252</v>
      </c>
      <c r="D1256" s="102"/>
      <c r="E1256" s="103"/>
      <c r="F1256" s="102"/>
      <c r="G1256" s="104"/>
      <c r="H1256" s="105" t="str">
        <f t="shared" ca="1" si="60"/>
        <v/>
      </c>
      <c r="I1256" s="102"/>
      <c r="J1256" s="102"/>
      <c r="K1256" s="102"/>
      <c r="L1256" s="102"/>
      <c r="M1256" s="102"/>
      <c r="N1256" s="102"/>
      <c r="O1256" s="102"/>
      <c r="P1256" s="102"/>
      <c r="Q1256" s="102"/>
      <c r="R1256" s="102"/>
      <c r="S1256" s="102"/>
      <c r="T1256" s="106"/>
      <c r="U1256" s="3" t="str">
        <f t="shared" si="59"/>
        <v>0/1</v>
      </c>
    </row>
    <row r="1257" spans="1:21" ht="30" customHeight="1" x14ac:dyDescent="0.3">
      <c r="A1257" s="3" t="str">
        <f>B1257&amp;"--"&amp;COUNTIF($B$5:B1257,B1257)</f>
        <v>--1220</v>
      </c>
      <c r="B1257" s="3" t="str">
        <f t="shared" si="58"/>
        <v/>
      </c>
      <c r="C1257" s="78">
        <v>1253</v>
      </c>
      <c r="D1257" s="102"/>
      <c r="E1257" s="103"/>
      <c r="F1257" s="102"/>
      <c r="G1257" s="104"/>
      <c r="H1257" s="105" t="str">
        <f t="shared" ca="1" si="60"/>
        <v/>
      </c>
      <c r="I1257" s="102"/>
      <c r="J1257" s="102"/>
      <c r="K1257" s="102"/>
      <c r="L1257" s="102"/>
      <c r="M1257" s="102"/>
      <c r="N1257" s="102"/>
      <c r="O1257" s="102"/>
      <c r="P1257" s="102"/>
      <c r="Q1257" s="102"/>
      <c r="R1257" s="102"/>
      <c r="S1257" s="102"/>
      <c r="T1257" s="106"/>
      <c r="U1257" s="3" t="str">
        <f t="shared" si="59"/>
        <v>0/1</v>
      </c>
    </row>
    <row r="1258" spans="1:21" ht="30" customHeight="1" x14ac:dyDescent="0.3">
      <c r="A1258" s="3" t="str">
        <f>B1258&amp;"--"&amp;COUNTIF($B$5:B1258,B1258)</f>
        <v>--1221</v>
      </c>
      <c r="B1258" s="3" t="str">
        <f t="shared" si="58"/>
        <v/>
      </c>
      <c r="C1258" s="78">
        <v>1254</v>
      </c>
      <c r="D1258" s="102"/>
      <c r="E1258" s="103"/>
      <c r="F1258" s="102"/>
      <c r="G1258" s="104"/>
      <c r="H1258" s="105" t="str">
        <f t="shared" ca="1" si="60"/>
        <v/>
      </c>
      <c r="I1258" s="102"/>
      <c r="J1258" s="102"/>
      <c r="K1258" s="102"/>
      <c r="L1258" s="102"/>
      <c r="M1258" s="102"/>
      <c r="N1258" s="102"/>
      <c r="O1258" s="102"/>
      <c r="P1258" s="102"/>
      <c r="Q1258" s="102"/>
      <c r="R1258" s="102"/>
      <c r="S1258" s="102"/>
      <c r="T1258" s="106"/>
      <c r="U1258" s="3" t="str">
        <f t="shared" si="59"/>
        <v>0/1</v>
      </c>
    </row>
    <row r="1259" spans="1:21" ht="30" customHeight="1" x14ac:dyDescent="0.3">
      <c r="A1259" s="3" t="str">
        <f>B1259&amp;"--"&amp;COUNTIF($B$5:B1259,B1259)</f>
        <v>--1222</v>
      </c>
      <c r="B1259" s="3" t="str">
        <f t="shared" si="58"/>
        <v/>
      </c>
      <c r="C1259" s="78">
        <v>1255</v>
      </c>
      <c r="D1259" s="102"/>
      <c r="E1259" s="103"/>
      <c r="F1259" s="102"/>
      <c r="G1259" s="104"/>
      <c r="H1259" s="105" t="str">
        <f t="shared" ca="1" si="60"/>
        <v/>
      </c>
      <c r="I1259" s="102"/>
      <c r="J1259" s="102"/>
      <c r="K1259" s="102"/>
      <c r="L1259" s="102"/>
      <c r="M1259" s="102"/>
      <c r="N1259" s="102"/>
      <c r="O1259" s="102"/>
      <c r="P1259" s="102"/>
      <c r="Q1259" s="102"/>
      <c r="R1259" s="102"/>
      <c r="S1259" s="102"/>
      <c r="T1259" s="106"/>
      <c r="U1259" s="3" t="str">
        <f t="shared" si="59"/>
        <v>0/1</v>
      </c>
    </row>
    <row r="1260" spans="1:21" ht="30" customHeight="1" x14ac:dyDescent="0.3">
      <c r="A1260" s="3" t="str">
        <f>B1260&amp;"--"&amp;COUNTIF($B$5:B1260,B1260)</f>
        <v>--1223</v>
      </c>
      <c r="B1260" s="3" t="str">
        <f t="shared" si="58"/>
        <v/>
      </c>
      <c r="C1260" s="78">
        <v>1256</v>
      </c>
      <c r="D1260" s="102"/>
      <c r="E1260" s="103"/>
      <c r="F1260" s="102"/>
      <c r="G1260" s="104"/>
      <c r="H1260" s="105" t="str">
        <f t="shared" ca="1" si="60"/>
        <v/>
      </c>
      <c r="I1260" s="102"/>
      <c r="J1260" s="102"/>
      <c r="K1260" s="102"/>
      <c r="L1260" s="102"/>
      <c r="M1260" s="102"/>
      <c r="N1260" s="102"/>
      <c r="O1260" s="102"/>
      <c r="P1260" s="102"/>
      <c r="Q1260" s="102"/>
      <c r="R1260" s="102"/>
      <c r="S1260" s="102"/>
      <c r="T1260" s="106"/>
      <c r="U1260" s="3" t="str">
        <f t="shared" si="59"/>
        <v>0/1</v>
      </c>
    </row>
    <row r="1261" spans="1:21" ht="30" customHeight="1" x14ac:dyDescent="0.3">
      <c r="A1261" s="3" t="str">
        <f>B1261&amp;"--"&amp;COUNTIF($B$5:B1261,B1261)</f>
        <v>--1224</v>
      </c>
      <c r="B1261" s="3" t="str">
        <f t="shared" si="58"/>
        <v/>
      </c>
      <c r="C1261" s="78">
        <v>1257</v>
      </c>
      <c r="D1261" s="102"/>
      <c r="E1261" s="103"/>
      <c r="F1261" s="102"/>
      <c r="G1261" s="104"/>
      <c r="H1261" s="105" t="str">
        <f t="shared" ca="1" si="60"/>
        <v/>
      </c>
      <c r="I1261" s="102"/>
      <c r="J1261" s="102"/>
      <c r="K1261" s="102"/>
      <c r="L1261" s="102"/>
      <c r="M1261" s="102"/>
      <c r="N1261" s="102"/>
      <c r="O1261" s="102"/>
      <c r="P1261" s="102"/>
      <c r="Q1261" s="102"/>
      <c r="R1261" s="102"/>
      <c r="S1261" s="102"/>
      <c r="T1261" s="106"/>
      <c r="U1261" s="3" t="str">
        <f t="shared" si="59"/>
        <v>0/1</v>
      </c>
    </row>
    <row r="1262" spans="1:21" ht="30" customHeight="1" x14ac:dyDescent="0.3">
      <c r="A1262" s="3" t="str">
        <f>B1262&amp;"--"&amp;COUNTIF($B$5:B1262,B1262)</f>
        <v>--1225</v>
      </c>
      <c r="B1262" s="3" t="str">
        <f t="shared" si="58"/>
        <v/>
      </c>
      <c r="C1262" s="78">
        <v>1258</v>
      </c>
      <c r="D1262" s="102"/>
      <c r="E1262" s="103"/>
      <c r="F1262" s="102"/>
      <c r="G1262" s="104"/>
      <c r="H1262" s="105" t="str">
        <f t="shared" ca="1" si="60"/>
        <v/>
      </c>
      <c r="I1262" s="102"/>
      <c r="J1262" s="102"/>
      <c r="K1262" s="102"/>
      <c r="L1262" s="102"/>
      <c r="M1262" s="102"/>
      <c r="N1262" s="102"/>
      <c r="O1262" s="102"/>
      <c r="P1262" s="102"/>
      <c r="Q1262" s="102"/>
      <c r="R1262" s="102"/>
      <c r="S1262" s="102"/>
      <c r="T1262" s="106"/>
      <c r="U1262" s="3" t="str">
        <f t="shared" si="59"/>
        <v>0/1</v>
      </c>
    </row>
    <row r="1263" spans="1:21" ht="30" customHeight="1" x14ac:dyDescent="0.3">
      <c r="A1263" s="3" t="str">
        <f>B1263&amp;"--"&amp;COUNTIF($B$5:B1263,B1263)</f>
        <v>--1226</v>
      </c>
      <c r="B1263" s="3" t="str">
        <f t="shared" si="58"/>
        <v/>
      </c>
      <c r="C1263" s="78">
        <v>1259</v>
      </c>
      <c r="D1263" s="102"/>
      <c r="E1263" s="103"/>
      <c r="F1263" s="102"/>
      <c r="G1263" s="104"/>
      <c r="H1263" s="105" t="str">
        <f t="shared" ca="1" si="60"/>
        <v/>
      </c>
      <c r="I1263" s="102"/>
      <c r="J1263" s="102"/>
      <c r="K1263" s="102"/>
      <c r="L1263" s="102"/>
      <c r="M1263" s="102"/>
      <c r="N1263" s="102"/>
      <c r="O1263" s="102"/>
      <c r="P1263" s="102"/>
      <c r="Q1263" s="102"/>
      <c r="R1263" s="102"/>
      <c r="S1263" s="102"/>
      <c r="T1263" s="106"/>
      <c r="U1263" s="3" t="str">
        <f t="shared" si="59"/>
        <v>0/1</v>
      </c>
    </row>
    <row r="1264" spans="1:21" ht="30" customHeight="1" x14ac:dyDescent="0.3">
      <c r="A1264" s="3" t="str">
        <f>B1264&amp;"--"&amp;COUNTIF($B$5:B1264,B1264)</f>
        <v>--1227</v>
      </c>
      <c r="B1264" s="3" t="str">
        <f t="shared" si="58"/>
        <v/>
      </c>
      <c r="C1264" s="78">
        <v>1260</v>
      </c>
      <c r="D1264" s="102"/>
      <c r="E1264" s="103"/>
      <c r="F1264" s="102"/>
      <c r="G1264" s="104"/>
      <c r="H1264" s="105" t="str">
        <f t="shared" ca="1" si="60"/>
        <v/>
      </c>
      <c r="I1264" s="102"/>
      <c r="J1264" s="102"/>
      <c r="K1264" s="102"/>
      <c r="L1264" s="102"/>
      <c r="M1264" s="102"/>
      <c r="N1264" s="102"/>
      <c r="O1264" s="102"/>
      <c r="P1264" s="102"/>
      <c r="Q1264" s="102"/>
      <c r="R1264" s="102"/>
      <c r="S1264" s="102"/>
      <c r="T1264" s="106"/>
      <c r="U1264" s="3" t="str">
        <f t="shared" si="59"/>
        <v>0/1</v>
      </c>
    </row>
    <row r="1265" spans="1:21" ht="30" customHeight="1" x14ac:dyDescent="0.3">
      <c r="A1265" s="3" t="str">
        <f>B1265&amp;"--"&amp;COUNTIF($B$5:B1265,B1265)</f>
        <v>--1228</v>
      </c>
      <c r="B1265" s="3" t="str">
        <f t="shared" si="58"/>
        <v/>
      </c>
      <c r="C1265" s="78">
        <v>1261</v>
      </c>
      <c r="D1265" s="102"/>
      <c r="E1265" s="103"/>
      <c r="F1265" s="102"/>
      <c r="G1265" s="104"/>
      <c r="H1265" s="105" t="str">
        <f t="shared" ca="1" si="60"/>
        <v/>
      </c>
      <c r="I1265" s="102"/>
      <c r="J1265" s="102"/>
      <c r="K1265" s="102"/>
      <c r="L1265" s="102"/>
      <c r="M1265" s="102"/>
      <c r="N1265" s="102"/>
      <c r="O1265" s="102"/>
      <c r="P1265" s="102"/>
      <c r="Q1265" s="102"/>
      <c r="R1265" s="102"/>
      <c r="S1265" s="102"/>
      <c r="T1265" s="106"/>
      <c r="U1265" s="3" t="str">
        <f t="shared" si="59"/>
        <v>0/1</v>
      </c>
    </row>
    <row r="1266" spans="1:21" ht="30" customHeight="1" x14ac:dyDescent="0.3">
      <c r="A1266" s="3" t="str">
        <f>B1266&amp;"--"&amp;COUNTIF($B$5:B1266,B1266)</f>
        <v>--1229</v>
      </c>
      <c r="B1266" s="3" t="str">
        <f t="shared" si="58"/>
        <v/>
      </c>
      <c r="C1266" s="78">
        <v>1262</v>
      </c>
      <c r="D1266" s="102"/>
      <c r="E1266" s="103"/>
      <c r="F1266" s="102"/>
      <c r="G1266" s="104"/>
      <c r="H1266" s="105" t="str">
        <f t="shared" ca="1" si="60"/>
        <v/>
      </c>
      <c r="I1266" s="102"/>
      <c r="J1266" s="102"/>
      <c r="K1266" s="102"/>
      <c r="L1266" s="102"/>
      <c r="M1266" s="102"/>
      <c r="N1266" s="102"/>
      <c r="O1266" s="102"/>
      <c r="P1266" s="102"/>
      <c r="Q1266" s="102"/>
      <c r="R1266" s="102"/>
      <c r="S1266" s="102"/>
      <c r="T1266" s="106"/>
      <c r="U1266" s="3" t="str">
        <f t="shared" si="59"/>
        <v>0/1</v>
      </c>
    </row>
    <row r="1267" spans="1:21" ht="30" customHeight="1" x14ac:dyDescent="0.3">
      <c r="A1267" s="3" t="str">
        <f>B1267&amp;"--"&amp;COUNTIF($B$5:B1267,B1267)</f>
        <v>--1230</v>
      </c>
      <c r="B1267" s="3" t="str">
        <f t="shared" si="58"/>
        <v/>
      </c>
      <c r="C1267" s="78">
        <v>1263</v>
      </c>
      <c r="D1267" s="102"/>
      <c r="E1267" s="103"/>
      <c r="F1267" s="102"/>
      <c r="G1267" s="104"/>
      <c r="H1267" s="105" t="str">
        <f t="shared" ca="1" si="60"/>
        <v/>
      </c>
      <c r="I1267" s="102"/>
      <c r="J1267" s="102"/>
      <c r="K1267" s="102"/>
      <c r="L1267" s="102"/>
      <c r="M1267" s="102"/>
      <c r="N1267" s="102"/>
      <c r="O1267" s="102"/>
      <c r="P1267" s="102"/>
      <c r="Q1267" s="102"/>
      <c r="R1267" s="102"/>
      <c r="S1267" s="102"/>
      <c r="T1267" s="106"/>
      <c r="U1267" s="3" t="str">
        <f t="shared" si="59"/>
        <v>0/1</v>
      </c>
    </row>
    <row r="1268" spans="1:21" ht="30" customHeight="1" x14ac:dyDescent="0.3">
      <c r="A1268" s="3" t="str">
        <f>B1268&amp;"--"&amp;COUNTIF($B$5:B1268,B1268)</f>
        <v>--1231</v>
      </c>
      <c r="B1268" s="3" t="str">
        <f t="shared" si="58"/>
        <v/>
      </c>
      <c r="C1268" s="78">
        <v>1264</v>
      </c>
      <c r="D1268" s="102"/>
      <c r="E1268" s="103"/>
      <c r="F1268" s="102"/>
      <c r="G1268" s="104"/>
      <c r="H1268" s="105" t="str">
        <f t="shared" ca="1" si="60"/>
        <v/>
      </c>
      <c r="I1268" s="102"/>
      <c r="J1268" s="102"/>
      <c r="K1268" s="102"/>
      <c r="L1268" s="102"/>
      <c r="M1268" s="102"/>
      <c r="N1268" s="102"/>
      <c r="O1268" s="102"/>
      <c r="P1268" s="102"/>
      <c r="Q1268" s="102"/>
      <c r="R1268" s="102"/>
      <c r="S1268" s="102"/>
      <c r="T1268" s="106"/>
      <c r="U1268" s="3" t="str">
        <f t="shared" si="59"/>
        <v>0/1</v>
      </c>
    </row>
    <row r="1269" spans="1:21" ht="30" customHeight="1" x14ac:dyDescent="0.3">
      <c r="A1269" s="3" t="str">
        <f>B1269&amp;"--"&amp;COUNTIF($B$5:B1269,B1269)</f>
        <v>--1232</v>
      </c>
      <c r="B1269" s="3" t="str">
        <f t="shared" si="58"/>
        <v/>
      </c>
      <c r="C1269" s="78">
        <v>1265</v>
      </c>
      <c r="D1269" s="102"/>
      <c r="E1269" s="103"/>
      <c r="F1269" s="102"/>
      <c r="G1269" s="104"/>
      <c r="H1269" s="105" t="str">
        <f t="shared" ca="1" si="60"/>
        <v/>
      </c>
      <c r="I1269" s="102"/>
      <c r="J1269" s="102"/>
      <c r="K1269" s="102"/>
      <c r="L1269" s="102"/>
      <c r="M1269" s="102"/>
      <c r="N1269" s="102"/>
      <c r="O1269" s="102"/>
      <c r="P1269" s="102"/>
      <c r="Q1269" s="102"/>
      <c r="R1269" s="102"/>
      <c r="S1269" s="102"/>
      <c r="T1269" s="106"/>
      <c r="U1269" s="3" t="str">
        <f t="shared" si="59"/>
        <v>0/1</v>
      </c>
    </row>
    <row r="1270" spans="1:21" ht="30" customHeight="1" x14ac:dyDescent="0.3">
      <c r="A1270" s="3" t="str">
        <f>B1270&amp;"--"&amp;COUNTIF($B$5:B1270,B1270)</f>
        <v>--1233</v>
      </c>
      <c r="B1270" s="3" t="str">
        <f t="shared" si="58"/>
        <v/>
      </c>
      <c r="C1270" s="78">
        <v>1266</v>
      </c>
      <c r="D1270" s="102"/>
      <c r="E1270" s="103"/>
      <c r="F1270" s="102"/>
      <c r="G1270" s="104"/>
      <c r="H1270" s="105" t="str">
        <f t="shared" ca="1" si="60"/>
        <v/>
      </c>
      <c r="I1270" s="102"/>
      <c r="J1270" s="102"/>
      <c r="K1270" s="102"/>
      <c r="L1270" s="102"/>
      <c r="M1270" s="102"/>
      <c r="N1270" s="102"/>
      <c r="O1270" s="102"/>
      <c r="P1270" s="102"/>
      <c r="Q1270" s="102"/>
      <c r="R1270" s="102"/>
      <c r="S1270" s="102"/>
      <c r="T1270" s="106"/>
      <c r="U1270" s="3" t="str">
        <f t="shared" si="59"/>
        <v>0/1</v>
      </c>
    </row>
    <row r="1271" spans="1:21" ht="30" customHeight="1" x14ac:dyDescent="0.3">
      <c r="A1271" s="3" t="str">
        <f>B1271&amp;"--"&amp;COUNTIF($B$5:B1271,B1271)</f>
        <v>--1234</v>
      </c>
      <c r="B1271" s="3" t="str">
        <f t="shared" si="58"/>
        <v/>
      </c>
      <c r="C1271" s="78">
        <v>1267</v>
      </c>
      <c r="D1271" s="102"/>
      <c r="E1271" s="103"/>
      <c r="F1271" s="102"/>
      <c r="G1271" s="104"/>
      <c r="H1271" s="105" t="str">
        <f t="shared" ca="1" si="60"/>
        <v/>
      </c>
      <c r="I1271" s="102"/>
      <c r="J1271" s="102"/>
      <c r="K1271" s="102"/>
      <c r="L1271" s="102"/>
      <c r="M1271" s="102"/>
      <c r="N1271" s="102"/>
      <c r="O1271" s="102"/>
      <c r="P1271" s="102"/>
      <c r="Q1271" s="102"/>
      <c r="R1271" s="102"/>
      <c r="S1271" s="102"/>
      <c r="T1271" s="106"/>
      <c r="U1271" s="3" t="str">
        <f t="shared" si="59"/>
        <v>0/1</v>
      </c>
    </row>
    <row r="1272" spans="1:21" ht="30" customHeight="1" x14ac:dyDescent="0.3">
      <c r="A1272" s="3" t="str">
        <f>B1272&amp;"--"&amp;COUNTIF($B$5:B1272,B1272)</f>
        <v>--1235</v>
      </c>
      <c r="B1272" s="3" t="str">
        <f t="shared" si="58"/>
        <v/>
      </c>
      <c r="C1272" s="78">
        <v>1268</v>
      </c>
      <c r="D1272" s="102"/>
      <c r="E1272" s="103"/>
      <c r="F1272" s="102"/>
      <c r="G1272" s="104"/>
      <c r="H1272" s="105" t="str">
        <f t="shared" ca="1" si="60"/>
        <v/>
      </c>
      <c r="I1272" s="102"/>
      <c r="J1272" s="102"/>
      <c r="K1272" s="102"/>
      <c r="L1272" s="102"/>
      <c r="M1272" s="102"/>
      <c r="N1272" s="102"/>
      <c r="O1272" s="102"/>
      <c r="P1272" s="102"/>
      <c r="Q1272" s="102"/>
      <c r="R1272" s="102"/>
      <c r="S1272" s="102"/>
      <c r="T1272" s="106"/>
      <c r="U1272" s="3" t="str">
        <f t="shared" si="59"/>
        <v>0/1</v>
      </c>
    </row>
    <row r="1273" spans="1:21" ht="30" customHeight="1" x14ac:dyDescent="0.3">
      <c r="A1273" s="3" t="str">
        <f>B1273&amp;"--"&amp;COUNTIF($B$5:B1273,B1273)</f>
        <v>--1236</v>
      </c>
      <c r="B1273" s="3" t="str">
        <f t="shared" si="58"/>
        <v/>
      </c>
      <c r="C1273" s="78">
        <v>1269</v>
      </c>
      <c r="D1273" s="102"/>
      <c r="E1273" s="103"/>
      <c r="F1273" s="102"/>
      <c r="G1273" s="104"/>
      <c r="H1273" s="105" t="str">
        <f t="shared" ca="1" si="60"/>
        <v/>
      </c>
      <c r="I1273" s="102"/>
      <c r="J1273" s="102"/>
      <c r="K1273" s="102"/>
      <c r="L1273" s="102"/>
      <c r="M1273" s="102"/>
      <c r="N1273" s="102"/>
      <c r="O1273" s="102"/>
      <c r="P1273" s="102"/>
      <c r="Q1273" s="102"/>
      <c r="R1273" s="102"/>
      <c r="S1273" s="102"/>
      <c r="T1273" s="106"/>
      <c r="U1273" s="3" t="str">
        <f t="shared" si="59"/>
        <v>0/1</v>
      </c>
    </row>
    <row r="1274" spans="1:21" ht="30" customHeight="1" x14ac:dyDescent="0.3">
      <c r="A1274" s="3" t="str">
        <f>B1274&amp;"--"&amp;COUNTIF($B$5:B1274,B1274)</f>
        <v>--1237</v>
      </c>
      <c r="B1274" s="3" t="str">
        <f t="shared" si="58"/>
        <v/>
      </c>
      <c r="C1274" s="78">
        <v>1270</v>
      </c>
      <c r="D1274" s="102"/>
      <c r="E1274" s="103"/>
      <c r="F1274" s="102"/>
      <c r="G1274" s="104"/>
      <c r="H1274" s="105" t="str">
        <f t="shared" ca="1" si="60"/>
        <v/>
      </c>
      <c r="I1274" s="102"/>
      <c r="J1274" s="102"/>
      <c r="K1274" s="102"/>
      <c r="L1274" s="102"/>
      <c r="M1274" s="102"/>
      <c r="N1274" s="102"/>
      <c r="O1274" s="102"/>
      <c r="P1274" s="102"/>
      <c r="Q1274" s="102"/>
      <c r="R1274" s="102"/>
      <c r="S1274" s="102"/>
      <c r="T1274" s="106"/>
      <c r="U1274" s="3" t="str">
        <f t="shared" si="59"/>
        <v>0/1</v>
      </c>
    </row>
    <row r="1275" spans="1:21" ht="30" customHeight="1" x14ac:dyDescent="0.3">
      <c r="A1275" s="3" t="str">
        <f>B1275&amp;"--"&amp;COUNTIF($B$5:B1275,B1275)</f>
        <v>--1238</v>
      </c>
      <c r="B1275" s="3" t="str">
        <f t="shared" si="58"/>
        <v/>
      </c>
      <c r="C1275" s="78">
        <v>1271</v>
      </c>
      <c r="D1275" s="102"/>
      <c r="E1275" s="103"/>
      <c r="F1275" s="102"/>
      <c r="G1275" s="104"/>
      <c r="H1275" s="105" t="str">
        <f t="shared" ca="1" si="60"/>
        <v/>
      </c>
      <c r="I1275" s="102"/>
      <c r="J1275" s="102"/>
      <c r="K1275" s="102"/>
      <c r="L1275" s="102"/>
      <c r="M1275" s="102"/>
      <c r="N1275" s="102"/>
      <c r="O1275" s="102"/>
      <c r="P1275" s="102"/>
      <c r="Q1275" s="102"/>
      <c r="R1275" s="102"/>
      <c r="S1275" s="102"/>
      <c r="T1275" s="106"/>
      <c r="U1275" s="3" t="str">
        <f t="shared" si="59"/>
        <v>0/1</v>
      </c>
    </row>
    <row r="1276" spans="1:21" ht="30" customHeight="1" x14ac:dyDescent="0.3">
      <c r="A1276" s="3" t="str">
        <f>B1276&amp;"--"&amp;COUNTIF($B$5:B1276,B1276)</f>
        <v>--1239</v>
      </c>
      <c r="B1276" s="3" t="str">
        <f t="shared" si="58"/>
        <v/>
      </c>
      <c r="C1276" s="78">
        <v>1272</v>
      </c>
      <c r="D1276" s="102"/>
      <c r="E1276" s="103"/>
      <c r="F1276" s="102"/>
      <c r="G1276" s="104"/>
      <c r="H1276" s="105" t="str">
        <f t="shared" ca="1" si="60"/>
        <v/>
      </c>
      <c r="I1276" s="102"/>
      <c r="J1276" s="102"/>
      <c r="K1276" s="102"/>
      <c r="L1276" s="102"/>
      <c r="M1276" s="102"/>
      <c r="N1276" s="102"/>
      <c r="O1276" s="102"/>
      <c r="P1276" s="102"/>
      <c r="Q1276" s="102"/>
      <c r="R1276" s="102"/>
      <c r="S1276" s="102"/>
      <c r="T1276" s="106"/>
      <c r="U1276" s="3" t="str">
        <f t="shared" si="59"/>
        <v>0/1</v>
      </c>
    </row>
    <row r="1277" spans="1:21" ht="30" customHeight="1" x14ac:dyDescent="0.3">
      <c r="A1277" s="3" t="str">
        <f>B1277&amp;"--"&amp;COUNTIF($B$5:B1277,B1277)</f>
        <v>--1240</v>
      </c>
      <c r="B1277" s="3" t="str">
        <f t="shared" si="58"/>
        <v/>
      </c>
      <c r="C1277" s="78">
        <v>1273</v>
      </c>
      <c r="D1277" s="102"/>
      <c r="E1277" s="103"/>
      <c r="F1277" s="102"/>
      <c r="G1277" s="104"/>
      <c r="H1277" s="105" t="str">
        <f t="shared" ca="1" si="60"/>
        <v/>
      </c>
      <c r="I1277" s="102"/>
      <c r="J1277" s="102"/>
      <c r="K1277" s="102"/>
      <c r="L1277" s="102"/>
      <c r="M1277" s="102"/>
      <c r="N1277" s="102"/>
      <c r="O1277" s="102"/>
      <c r="P1277" s="102"/>
      <c r="Q1277" s="102"/>
      <c r="R1277" s="102"/>
      <c r="S1277" s="102"/>
      <c r="T1277" s="106"/>
      <c r="U1277" s="3" t="str">
        <f t="shared" si="59"/>
        <v>0/1</v>
      </c>
    </row>
    <row r="1278" spans="1:21" ht="30" customHeight="1" x14ac:dyDescent="0.3">
      <c r="A1278" s="3" t="str">
        <f>B1278&amp;"--"&amp;COUNTIF($B$5:B1278,B1278)</f>
        <v>--1241</v>
      </c>
      <c r="B1278" s="3" t="str">
        <f t="shared" si="58"/>
        <v/>
      </c>
      <c r="C1278" s="78">
        <v>1274</v>
      </c>
      <c r="D1278" s="102"/>
      <c r="E1278" s="103"/>
      <c r="F1278" s="102"/>
      <c r="G1278" s="104"/>
      <c r="H1278" s="105" t="str">
        <f t="shared" ca="1" si="60"/>
        <v/>
      </c>
      <c r="I1278" s="102"/>
      <c r="J1278" s="102"/>
      <c r="K1278" s="102"/>
      <c r="L1278" s="102"/>
      <c r="M1278" s="102"/>
      <c r="N1278" s="102"/>
      <c r="O1278" s="102"/>
      <c r="P1278" s="102"/>
      <c r="Q1278" s="102"/>
      <c r="R1278" s="102"/>
      <c r="S1278" s="102"/>
      <c r="T1278" s="106"/>
      <c r="U1278" s="3" t="str">
        <f t="shared" si="59"/>
        <v>0/1</v>
      </c>
    </row>
    <row r="1279" spans="1:21" ht="30" customHeight="1" x14ac:dyDescent="0.3">
      <c r="A1279" s="3" t="str">
        <f>B1279&amp;"--"&amp;COUNTIF($B$5:B1279,B1279)</f>
        <v>--1242</v>
      </c>
      <c r="B1279" s="3" t="str">
        <f t="shared" si="58"/>
        <v/>
      </c>
      <c r="C1279" s="78">
        <v>1275</v>
      </c>
      <c r="D1279" s="102"/>
      <c r="E1279" s="103"/>
      <c r="F1279" s="102"/>
      <c r="G1279" s="104"/>
      <c r="H1279" s="105" t="str">
        <f t="shared" ca="1" si="60"/>
        <v/>
      </c>
      <c r="I1279" s="102"/>
      <c r="J1279" s="102"/>
      <c r="K1279" s="102"/>
      <c r="L1279" s="102"/>
      <c r="M1279" s="102"/>
      <c r="N1279" s="102"/>
      <c r="O1279" s="102"/>
      <c r="P1279" s="102"/>
      <c r="Q1279" s="102"/>
      <c r="R1279" s="102"/>
      <c r="S1279" s="102"/>
      <c r="T1279" s="106"/>
      <c r="U1279" s="3" t="str">
        <f t="shared" si="59"/>
        <v>0/1</v>
      </c>
    </row>
    <row r="1280" spans="1:21" ht="30" customHeight="1" x14ac:dyDescent="0.3">
      <c r="A1280" s="3" t="str">
        <f>B1280&amp;"--"&amp;COUNTIF($B$5:B1280,B1280)</f>
        <v>--1243</v>
      </c>
      <c r="B1280" s="3" t="str">
        <f t="shared" si="58"/>
        <v/>
      </c>
      <c r="C1280" s="78">
        <v>1276</v>
      </c>
      <c r="D1280" s="102"/>
      <c r="E1280" s="103"/>
      <c r="F1280" s="102"/>
      <c r="G1280" s="104"/>
      <c r="H1280" s="105" t="str">
        <f t="shared" ca="1" si="60"/>
        <v/>
      </c>
      <c r="I1280" s="102"/>
      <c r="J1280" s="102"/>
      <c r="K1280" s="102"/>
      <c r="L1280" s="102"/>
      <c r="M1280" s="102"/>
      <c r="N1280" s="102"/>
      <c r="O1280" s="102"/>
      <c r="P1280" s="102"/>
      <c r="Q1280" s="102"/>
      <c r="R1280" s="102"/>
      <c r="S1280" s="102"/>
      <c r="T1280" s="106"/>
      <c r="U1280" s="3" t="str">
        <f t="shared" si="59"/>
        <v>0/1</v>
      </c>
    </row>
    <row r="1281" spans="1:21" ht="30" customHeight="1" x14ac:dyDescent="0.3">
      <c r="A1281" s="3" t="str">
        <f>B1281&amp;"--"&amp;COUNTIF($B$5:B1281,B1281)</f>
        <v>--1244</v>
      </c>
      <c r="B1281" s="3" t="str">
        <f t="shared" si="58"/>
        <v/>
      </c>
      <c r="C1281" s="78">
        <v>1277</v>
      </c>
      <c r="D1281" s="102"/>
      <c r="E1281" s="103"/>
      <c r="F1281" s="102"/>
      <c r="G1281" s="104"/>
      <c r="H1281" s="105" t="str">
        <f t="shared" ca="1" si="60"/>
        <v/>
      </c>
      <c r="I1281" s="102"/>
      <c r="J1281" s="102"/>
      <c r="K1281" s="102"/>
      <c r="L1281" s="102"/>
      <c r="M1281" s="102"/>
      <c r="N1281" s="102"/>
      <c r="O1281" s="102"/>
      <c r="P1281" s="102"/>
      <c r="Q1281" s="102"/>
      <c r="R1281" s="102"/>
      <c r="S1281" s="102"/>
      <c r="T1281" s="106"/>
      <c r="U1281" s="3" t="str">
        <f t="shared" si="59"/>
        <v>0/1</v>
      </c>
    </row>
    <row r="1282" spans="1:21" ht="30" customHeight="1" x14ac:dyDescent="0.3">
      <c r="A1282" s="3" t="str">
        <f>B1282&amp;"--"&amp;COUNTIF($B$5:B1282,B1282)</f>
        <v>--1245</v>
      </c>
      <c r="B1282" s="3" t="str">
        <f t="shared" si="58"/>
        <v/>
      </c>
      <c r="C1282" s="78">
        <v>1278</v>
      </c>
      <c r="D1282" s="102"/>
      <c r="E1282" s="103"/>
      <c r="F1282" s="102"/>
      <c r="G1282" s="104"/>
      <c r="H1282" s="105" t="str">
        <f t="shared" ca="1" si="60"/>
        <v/>
      </c>
      <c r="I1282" s="102"/>
      <c r="J1282" s="102"/>
      <c r="K1282" s="102"/>
      <c r="L1282" s="102"/>
      <c r="M1282" s="102"/>
      <c r="N1282" s="102"/>
      <c r="O1282" s="102"/>
      <c r="P1282" s="102"/>
      <c r="Q1282" s="102"/>
      <c r="R1282" s="102"/>
      <c r="S1282" s="102"/>
      <c r="T1282" s="106"/>
      <c r="U1282" s="3" t="str">
        <f t="shared" si="59"/>
        <v>0/1</v>
      </c>
    </row>
    <row r="1283" spans="1:21" ht="30" customHeight="1" x14ac:dyDescent="0.3">
      <c r="A1283" s="3" t="str">
        <f>B1283&amp;"--"&amp;COUNTIF($B$5:B1283,B1283)</f>
        <v>--1246</v>
      </c>
      <c r="B1283" s="3" t="str">
        <f t="shared" si="58"/>
        <v/>
      </c>
      <c r="C1283" s="78">
        <v>1279</v>
      </c>
      <c r="D1283" s="102"/>
      <c r="E1283" s="103"/>
      <c r="F1283" s="102"/>
      <c r="G1283" s="104"/>
      <c r="H1283" s="105" t="str">
        <f t="shared" ca="1" si="60"/>
        <v/>
      </c>
      <c r="I1283" s="102"/>
      <c r="J1283" s="102"/>
      <c r="K1283" s="102"/>
      <c r="L1283" s="102"/>
      <c r="M1283" s="102"/>
      <c r="N1283" s="102"/>
      <c r="O1283" s="102"/>
      <c r="P1283" s="102"/>
      <c r="Q1283" s="102"/>
      <c r="R1283" s="102"/>
      <c r="S1283" s="102"/>
      <c r="T1283" s="106"/>
      <c r="U1283" s="3" t="str">
        <f t="shared" si="59"/>
        <v>0/1</v>
      </c>
    </row>
    <row r="1284" spans="1:21" ht="30" customHeight="1" x14ac:dyDescent="0.3">
      <c r="A1284" s="3" t="str">
        <f>B1284&amp;"--"&amp;COUNTIF($B$5:B1284,B1284)</f>
        <v>--1247</v>
      </c>
      <c r="B1284" s="3" t="str">
        <f t="shared" si="58"/>
        <v/>
      </c>
      <c r="C1284" s="78">
        <v>1280</v>
      </c>
      <c r="D1284" s="102"/>
      <c r="E1284" s="103"/>
      <c r="F1284" s="102"/>
      <c r="G1284" s="104"/>
      <c r="H1284" s="105" t="str">
        <f t="shared" ca="1" si="60"/>
        <v/>
      </c>
      <c r="I1284" s="102"/>
      <c r="J1284" s="102"/>
      <c r="K1284" s="102"/>
      <c r="L1284" s="102"/>
      <c r="M1284" s="102"/>
      <c r="N1284" s="102"/>
      <c r="O1284" s="102"/>
      <c r="P1284" s="102"/>
      <c r="Q1284" s="102"/>
      <c r="R1284" s="102"/>
      <c r="S1284" s="102"/>
      <c r="T1284" s="106"/>
      <c r="U1284" s="3" t="str">
        <f t="shared" si="59"/>
        <v>0/1</v>
      </c>
    </row>
    <row r="1285" spans="1:21" ht="30" customHeight="1" x14ac:dyDescent="0.3">
      <c r="A1285" s="3" t="str">
        <f>B1285&amp;"--"&amp;COUNTIF($B$5:B1285,B1285)</f>
        <v>--1248</v>
      </c>
      <c r="B1285" s="3" t="str">
        <f t="shared" ref="B1285:B1348" si="61">IF(G1285&lt;&gt;"",MONTH(G1285),"")</f>
        <v/>
      </c>
      <c r="C1285" s="78">
        <v>1281</v>
      </c>
      <c r="D1285" s="102"/>
      <c r="E1285" s="103"/>
      <c r="F1285" s="102"/>
      <c r="G1285" s="104"/>
      <c r="H1285" s="105" t="str">
        <f t="shared" ca="1" si="60"/>
        <v/>
      </c>
      <c r="I1285" s="102"/>
      <c r="J1285" s="102"/>
      <c r="K1285" s="102"/>
      <c r="L1285" s="102"/>
      <c r="M1285" s="102"/>
      <c r="N1285" s="102"/>
      <c r="O1285" s="102"/>
      <c r="P1285" s="102"/>
      <c r="Q1285" s="102"/>
      <c r="R1285" s="102"/>
      <c r="S1285" s="102"/>
      <c r="T1285" s="106"/>
      <c r="U1285" s="3" t="str">
        <f t="shared" ref="U1285:U1348" si="62">DAY(G1285)&amp;"/"&amp;MONTH(G1285)</f>
        <v>0/1</v>
      </c>
    </row>
    <row r="1286" spans="1:21" ht="30" customHeight="1" x14ac:dyDescent="0.3">
      <c r="A1286" s="3" t="str">
        <f>B1286&amp;"--"&amp;COUNTIF($B$5:B1286,B1286)</f>
        <v>--1249</v>
      </c>
      <c r="B1286" s="3" t="str">
        <f t="shared" si="61"/>
        <v/>
      </c>
      <c r="C1286" s="78">
        <v>1282</v>
      </c>
      <c r="D1286" s="102"/>
      <c r="E1286" s="103"/>
      <c r="F1286" s="102"/>
      <c r="G1286" s="104"/>
      <c r="H1286" s="105" t="str">
        <f t="shared" ca="1" si="60"/>
        <v/>
      </c>
      <c r="I1286" s="102"/>
      <c r="J1286" s="102"/>
      <c r="K1286" s="102"/>
      <c r="L1286" s="102"/>
      <c r="M1286" s="102"/>
      <c r="N1286" s="102"/>
      <c r="O1286" s="102"/>
      <c r="P1286" s="102"/>
      <c r="Q1286" s="102"/>
      <c r="R1286" s="102"/>
      <c r="S1286" s="102"/>
      <c r="T1286" s="106"/>
      <c r="U1286" s="3" t="str">
        <f t="shared" si="62"/>
        <v>0/1</v>
      </c>
    </row>
    <row r="1287" spans="1:21" ht="30" customHeight="1" x14ac:dyDescent="0.3">
      <c r="A1287" s="3" t="str">
        <f>B1287&amp;"--"&amp;COUNTIF($B$5:B1287,B1287)</f>
        <v>--1250</v>
      </c>
      <c r="B1287" s="3" t="str">
        <f t="shared" si="61"/>
        <v/>
      </c>
      <c r="C1287" s="78">
        <v>1283</v>
      </c>
      <c r="D1287" s="102"/>
      <c r="E1287" s="103"/>
      <c r="F1287" s="102"/>
      <c r="G1287" s="104"/>
      <c r="H1287" s="105" t="str">
        <f t="shared" ca="1" si="60"/>
        <v/>
      </c>
      <c r="I1287" s="102"/>
      <c r="J1287" s="102"/>
      <c r="K1287" s="102"/>
      <c r="L1287" s="102"/>
      <c r="M1287" s="102"/>
      <c r="N1287" s="102"/>
      <c r="O1287" s="102"/>
      <c r="P1287" s="102"/>
      <c r="Q1287" s="102"/>
      <c r="R1287" s="102"/>
      <c r="S1287" s="102"/>
      <c r="T1287" s="106"/>
      <c r="U1287" s="3" t="str">
        <f t="shared" si="62"/>
        <v>0/1</v>
      </c>
    </row>
    <row r="1288" spans="1:21" ht="30" customHeight="1" x14ac:dyDescent="0.3">
      <c r="A1288" s="3" t="str">
        <f>B1288&amp;"--"&amp;COUNTIF($B$5:B1288,B1288)</f>
        <v>--1251</v>
      </c>
      <c r="B1288" s="3" t="str">
        <f t="shared" si="61"/>
        <v/>
      </c>
      <c r="C1288" s="78">
        <v>1284</v>
      </c>
      <c r="D1288" s="102"/>
      <c r="E1288" s="103"/>
      <c r="F1288" s="102"/>
      <c r="G1288" s="104"/>
      <c r="H1288" s="105" t="str">
        <f t="shared" ca="1" si="60"/>
        <v/>
      </c>
      <c r="I1288" s="102"/>
      <c r="J1288" s="102"/>
      <c r="K1288" s="102"/>
      <c r="L1288" s="102"/>
      <c r="M1288" s="102"/>
      <c r="N1288" s="102"/>
      <c r="O1288" s="102"/>
      <c r="P1288" s="102"/>
      <c r="Q1288" s="102"/>
      <c r="R1288" s="102"/>
      <c r="S1288" s="102"/>
      <c r="T1288" s="106"/>
      <c r="U1288" s="3" t="str">
        <f t="shared" si="62"/>
        <v>0/1</v>
      </c>
    </row>
    <row r="1289" spans="1:21" ht="30" customHeight="1" x14ac:dyDescent="0.3">
      <c r="A1289" s="3" t="str">
        <f>B1289&amp;"--"&amp;COUNTIF($B$5:B1289,B1289)</f>
        <v>--1252</v>
      </c>
      <c r="B1289" s="3" t="str">
        <f t="shared" si="61"/>
        <v/>
      </c>
      <c r="C1289" s="78">
        <v>1285</v>
      </c>
      <c r="D1289" s="102"/>
      <c r="E1289" s="103"/>
      <c r="F1289" s="102"/>
      <c r="G1289" s="104"/>
      <c r="H1289" s="105" t="str">
        <f t="shared" ca="1" si="60"/>
        <v/>
      </c>
      <c r="I1289" s="102"/>
      <c r="J1289" s="102"/>
      <c r="K1289" s="102"/>
      <c r="L1289" s="102"/>
      <c r="M1289" s="102"/>
      <c r="N1289" s="102"/>
      <c r="O1289" s="102"/>
      <c r="P1289" s="102"/>
      <c r="Q1289" s="102"/>
      <c r="R1289" s="102"/>
      <c r="S1289" s="102"/>
      <c r="T1289" s="106"/>
      <c r="U1289" s="3" t="str">
        <f t="shared" si="62"/>
        <v>0/1</v>
      </c>
    </row>
    <row r="1290" spans="1:21" ht="30" customHeight="1" x14ac:dyDescent="0.3">
      <c r="A1290" s="3" t="str">
        <f>B1290&amp;"--"&amp;COUNTIF($B$5:B1290,B1290)</f>
        <v>--1253</v>
      </c>
      <c r="B1290" s="3" t="str">
        <f t="shared" si="61"/>
        <v/>
      </c>
      <c r="C1290" s="78">
        <v>1286</v>
      </c>
      <c r="D1290" s="102"/>
      <c r="E1290" s="103"/>
      <c r="F1290" s="102"/>
      <c r="G1290" s="104"/>
      <c r="H1290" s="105" t="str">
        <f t="shared" ca="1" si="60"/>
        <v/>
      </c>
      <c r="I1290" s="102"/>
      <c r="J1290" s="102"/>
      <c r="K1290" s="102"/>
      <c r="L1290" s="102"/>
      <c r="M1290" s="102"/>
      <c r="N1290" s="102"/>
      <c r="O1290" s="102"/>
      <c r="P1290" s="102"/>
      <c r="Q1290" s="102"/>
      <c r="R1290" s="102"/>
      <c r="S1290" s="102"/>
      <c r="T1290" s="106"/>
      <c r="U1290" s="3" t="str">
        <f t="shared" si="62"/>
        <v>0/1</v>
      </c>
    </row>
    <row r="1291" spans="1:21" ht="30" customHeight="1" x14ac:dyDescent="0.3">
      <c r="A1291" s="3" t="str">
        <f>B1291&amp;"--"&amp;COUNTIF($B$5:B1291,B1291)</f>
        <v>--1254</v>
      </c>
      <c r="B1291" s="3" t="str">
        <f t="shared" si="61"/>
        <v/>
      </c>
      <c r="C1291" s="78">
        <v>1287</v>
      </c>
      <c r="D1291" s="102"/>
      <c r="E1291" s="103"/>
      <c r="F1291" s="102"/>
      <c r="G1291" s="104"/>
      <c r="H1291" s="105" t="str">
        <f t="shared" ca="1" si="60"/>
        <v/>
      </c>
      <c r="I1291" s="102"/>
      <c r="J1291" s="102"/>
      <c r="K1291" s="102"/>
      <c r="L1291" s="102"/>
      <c r="M1291" s="102"/>
      <c r="N1291" s="102"/>
      <c r="O1291" s="102"/>
      <c r="P1291" s="102"/>
      <c r="Q1291" s="102"/>
      <c r="R1291" s="102"/>
      <c r="S1291" s="102"/>
      <c r="T1291" s="106"/>
      <c r="U1291" s="3" t="str">
        <f t="shared" si="62"/>
        <v>0/1</v>
      </c>
    </row>
    <row r="1292" spans="1:21" ht="30" customHeight="1" x14ac:dyDescent="0.3">
      <c r="A1292" s="3" t="str">
        <f>B1292&amp;"--"&amp;COUNTIF($B$5:B1292,B1292)</f>
        <v>--1255</v>
      </c>
      <c r="B1292" s="3" t="str">
        <f t="shared" si="61"/>
        <v/>
      </c>
      <c r="C1292" s="78">
        <v>1288</v>
      </c>
      <c r="D1292" s="102"/>
      <c r="E1292" s="103"/>
      <c r="F1292" s="102"/>
      <c r="G1292" s="104"/>
      <c r="H1292" s="105" t="str">
        <f t="shared" ca="1" si="60"/>
        <v/>
      </c>
      <c r="I1292" s="102"/>
      <c r="J1292" s="102"/>
      <c r="K1292" s="102"/>
      <c r="L1292" s="102"/>
      <c r="M1292" s="102"/>
      <c r="N1292" s="102"/>
      <c r="O1292" s="102"/>
      <c r="P1292" s="102"/>
      <c r="Q1292" s="102"/>
      <c r="R1292" s="102"/>
      <c r="S1292" s="102"/>
      <c r="T1292" s="106"/>
      <c r="U1292" s="3" t="str">
        <f t="shared" si="62"/>
        <v>0/1</v>
      </c>
    </row>
    <row r="1293" spans="1:21" ht="30" customHeight="1" x14ac:dyDescent="0.3">
      <c r="A1293" s="3" t="str">
        <f>B1293&amp;"--"&amp;COUNTIF($B$5:B1293,B1293)</f>
        <v>--1256</v>
      </c>
      <c r="B1293" s="3" t="str">
        <f t="shared" si="61"/>
        <v/>
      </c>
      <c r="C1293" s="78">
        <v>1289</v>
      </c>
      <c r="D1293" s="102"/>
      <c r="E1293" s="103"/>
      <c r="F1293" s="102"/>
      <c r="G1293" s="104"/>
      <c r="H1293" s="105" t="str">
        <f t="shared" ca="1" si="60"/>
        <v/>
      </c>
      <c r="I1293" s="102"/>
      <c r="J1293" s="102"/>
      <c r="K1293" s="102"/>
      <c r="L1293" s="102"/>
      <c r="M1293" s="102"/>
      <c r="N1293" s="102"/>
      <c r="O1293" s="102"/>
      <c r="P1293" s="102"/>
      <c r="Q1293" s="102"/>
      <c r="R1293" s="102"/>
      <c r="S1293" s="102"/>
      <c r="T1293" s="106"/>
      <c r="U1293" s="3" t="str">
        <f t="shared" si="62"/>
        <v>0/1</v>
      </c>
    </row>
    <row r="1294" spans="1:21" ht="30" customHeight="1" x14ac:dyDescent="0.3">
      <c r="A1294" s="3" t="str">
        <f>B1294&amp;"--"&amp;COUNTIF($B$5:B1294,B1294)</f>
        <v>--1257</v>
      </c>
      <c r="B1294" s="3" t="str">
        <f t="shared" si="61"/>
        <v/>
      </c>
      <c r="C1294" s="78">
        <v>1290</v>
      </c>
      <c r="D1294" s="102"/>
      <c r="E1294" s="103"/>
      <c r="F1294" s="102"/>
      <c r="G1294" s="104"/>
      <c r="H1294" s="105" t="str">
        <f t="shared" ca="1" si="60"/>
        <v/>
      </c>
      <c r="I1294" s="102"/>
      <c r="J1294" s="102"/>
      <c r="K1294" s="102"/>
      <c r="L1294" s="102"/>
      <c r="M1294" s="102"/>
      <c r="N1294" s="102"/>
      <c r="O1294" s="102"/>
      <c r="P1294" s="102"/>
      <c r="Q1294" s="102"/>
      <c r="R1294" s="102"/>
      <c r="S1294" s="102"/>
      <c r="T1294" s="106"/>
      <c r="U1294" s="3" t="str">
        <f t="shared" si="62"/>
        <v>0/1</v>
      </c>
    </row>
    <row r="1295" spans="1:21" ht="30" customHeight="1" x14ac:dyDescent="0.3">
      <c r="A1295" s="3" t="str">
        <f>B1295&amp;"--"&amp;COUNTIF($B$5:B1295,B1295)</f>
        <v>--1258</v>
      </c>
      <c r="B1295" s="3" t="str">
        <f t="shared" si="61"/>
        <v/>
      </c>
      <c r="C1295" s="78">
        <v>1291</v>
      </c>
      <c r="D1295" s="102"/>
      <c r="E1295" s="103"/>
      <c r="F1295" s="102"/>
      <c r="G1295" s="104"/>
      <c r="H1295" s="105" t="str">
        <f t="shared" ca="1" si="60"/>
        <v/>
      </c>
      <c r="I1295" s="102"/>
      <c r="J1295" s="102"/>
      <c r="K1295" s="102"/>
      <c r="L1295" s="102"/>
      <c r="M1295" s="102"/>
      <c r="N1295" s="102"/>
      <c r="O1295" s="102"/>
      <c r="P1295" s="102"/>
      <c r="Q1295" s="102"/>
      <c r="R1295" s="102"/>
      <c r="S1295" s="102"/>
      <c r="T1295" s="106"/>
      <c r="U1295" s="3" t="str">
        <f t="shared" si="62"/>
        <v>0/1</v>
      </c>
    </row>
    <row r="1296" spans="1:21" ht="30" customHeight="1" x14ac:dyDescent="0.3">
      <c r="A1296" s="3" t="str">
        <f>B1296&amp;"--"&amp;COUNTIF($B$5:B1296,B1296)</f>
        <v>--1259</v>
      </c>
      <c r="B1296" s="3" t="str">
        <f t="shared" si="61"/>
        <v/>
      </c>
      <c r="C1296" s="78">
        <v>1292</v>
      </c>
      <c r="D1296" s="102"/>
      <c r="E1296" s="103"/>
      <c r="F1296" s="102"/>
      <c r="G1296" s="104"/>
      <c r="H1296" s="105" t="str">
        <f t="shared" ca="1" si="60"/>
        <v/>
      </c>
      <c r="I1296" s="102"/>
      <c r="J1296" s="102"/>
      <c r="K1296" s="102"/>
      <c r="L1296" s="102"/>
      <c r="M1296" s="102"/>
      <c r="N1296" s="102"/>
      <c r="O1296" s="102"/>
      <c r="P1296" s="102"/>
      <c r="Q1296" s="102"/>
      <c r="R1296" s="102"/>
      <c r="S1296" s="102"/>
      <c r="T1296" s="106"/>
      <c r="U1296" s="3" t="str">
        <f t="shared" si="62"/>
        <v>0/1</v>
      </c>
    </row>
    <row r="1297" spans="1:21" ht="30" customHeight="1" x14ac:dyDescent="0.3">
      <c r="A1297" s="3" t="str">
        <f>B1297&amp;"--"&amp;COUNTIF($B$5:B1297,B1297)</f>
        <v>--1260</v>
      </c>
      <c r="B1297" s="3" t="str">
        <f t="shared" si="61"/>
        <v/>
      </c>
      <c r="C1297" s="78">
        <v>1293</v>
      </c>
      <c r="D1297" s="102"/>
      <c r="E1297" s="103"/>
      <c r="F1297" s="102"/>
      <c r="G1297" s="104"/>
      <c r="H1297" s="105" t="str">
        <f t="shared" ca="1" si="60"/>
        <v/>
      </c>
      <c r="I1297" s="102"/>
      <c r="J1297" s="102"/>
      <c r="K1297" s="102"/>
      <c r="L1297" s="102"/>
      <c r="M1297" s="102"/>
      <c r="N1297" s="102"/>
      <c r="O1297" s="102"/>
      <c r="P1297" s="102"/>
      <c r="Q1297" s="102"/>
      <c r="R1297" s="102"/>
      <c r="S1297" s="102"/>
      <c r="T1297" s="106"/>
      <c r="U1297" s="3" t="str">
        <f t="shared" si="62"/>
        <v>0/1</v>
      </c>
    </row>
    <row r="1298" spans="1:21" ht="30" customHeight="1" x14ac:dyDescent="0.3">
      <c r="A1298" s="3" t="str">
        <f>B1298&amp;"--"&amp;COUNTIF($B$5:B1298,B1298)</f>
        <v>--1261</v>
      </c>
      <c r="B1298" s="3" t="str">
        <f t="shared" si="61"/>
        <v/>
      </c>
      <c r="C1298" s="78">
        <v>1294</v>
      </c>
      <c r="D1298" s="102"/>
      <c r="E1298" s="103"/>
      <c r="F1298" s="102"/>
      <c r="G1298" s="104"/>
      <c r="H1298" s="105" t="str">
        <f t="shared" ca="1" si="60"/>
        <v/>
      </c>
      <c r="I1298" s="102"/>
      <c r="J1298" s="102"/>
      <c r="K1298" s="102"/>
      <c r="L1298" s="102"/>
      <c r="M1298" s="102"/>
      <c r="N1298" s="102"/>
      <c r="O1298" s="102"/>
      <c r="P1298" s="102"/>
      <c r="Q1298" s="102"/>
      <c r="R1298" s="102"/>
      <c r="S1298" s="102"/>
      <c r="T1298" s="106"/>
      <c r="U1298" s="3" t="str">
        <f t="shared" si="62"/>
        <v>0/1</v>
      </c>
    </row>
    <row r="1299" spans="1:21" ht="30" customHeight="1" x14ac:dyDescent="0.3">
      <c r="A1299" s="3" t="str">
        <f>B1299&amp;"--"&amp;COUNTIF($B$5:B1299,B1299)</f>
        <v>--1262</v>
      </c>
      <c r="B1299" s="3" t="str">
        <f t="shared" si="61"/>
        <v/>
      </c>
      <c r="C1299" s="78">
        <v>1295</v>
      </c>
      <c r="D1299" s="102"/>
      <c r="E1299" s="103"/>
      <c r="F1299" s="102"/>
      <c r="G1299" s="104"/>
      <c r="H1299" s="105" t="str">
        <f t="shared" ca="1" si="60"/>
        <v/>
      </c>
      <c r="I1299" s="102"/>
      <c r="J1299" s="102"/>
      <c r="K1299" s="102"/>
      <c r="L1299" s="102"/>
      <c r="M1299" s="102"/>
      <c r="N1299" s="102"/>
      <c r="O1299" s="102"/>
      <c r="P1299" s="102"/>
      <c r="Q1299" s="102"/>
      <c r="R1299" s="102"/>
      <c r="S1299" s="102"/>
      <c r="T1299" s="106"/>
      <c r="U1299" s="3" t="str">
        <f t="shared" si="62"/>
        <v>0/1</v>
      </c>
    </row>
    <row r="1300" spans="1:21" ht="30" customHeight="1" x14ac:dyDescent="0.3">
      <c r="A1300" s="3" t="str">
        <f>B1300&amp;"--"&amp;COUNTIF($B$5:B1300,B1300)</f>
        <v>--1263</v>
      </c>
      <c r="B1300" s="3" t="str">
        <f t="shared" si="61"/>
        <v/>
      </c>
      <c r="C1300" s="78">
        <v>1296</v>
      </c>
      <c r="D1300" s="102"/>
      <c r="E1300" s="103"/>
      <c r="F1300" s="102"/>
      <c r="G1300" s="104"/>
      <c r="H1300" s="105" t="str">
        <f t="shared" ca="1" si="60"/>
        <v/>
      </c>
      <c r="I1300" s="102"/>
      <c r="J1300" s="102"/>
      <c r="K1300" s="102"/>
      <c r="L1300" s="102"/>
      <c r="M1300" s="102"/>
      <c r="N1300" s="102"/>
      <c r="O1300" s="102"/>
      <c r="P1300" s="102"/>
      <c r="Q1300" s="102"/>
      <c r="R1300" s="102"/>
      <c r="S1300" s="102"/>
      <c r="T1300" s="106"/>
      <c r="U1300" s="3" t="str">
        <f t="shared" si="62"/>
        <v>0/1</v>
      </c>
    </row>
    <row r="1301" spans="1:21" ht="30" customHeight="1" x14ac:dyDescent="0.3">
      <c r="A1301" s="3" t="str">
        <f>B1301&amp;"--"&amp;COUNTIF($B$5:B1301,B1301)</f>
        <v>--1264</v>
      </c>
      <c r="B1301" s="3" t="str">
        <f t="shared" si="61"/>
        <v/>
      </c>
      <c r="C1301" s="78">
        <v>1297</v>
      </c>
      <c r="D1301" s="102"/>
      <c r="E1301" s="103"/>
      <c r="F1301" s="102"/>
      <c r="G1301" s="104"/>
      <c r="H1301" s="105" t="str">
        <f t="shared" ca="1" si="60"/>
        <v/>
      </c>
      <c r="I1301" s="102"/>
      <c r="J1301" s="102"/>
      <c r="K1301" s="102"/>
      <c r="L1301" s="102"/>
      <c r="M1301" s="102"/>
      <c r="N1301" s="102"/>
      <c r="O1301" s="102"/>
      <c r="P1301" s="102"/>
      <c r="Q1301" s="102"/>
      <c r="R1301" s="102"/>
      <c r="S1301" s="102"/>
      <c r="T1301" s="106"/>
      <c r="U1301" s="3" t="str">
        <f t="shared" si="62"/>
        <v>0/1</v>
      </c>
    </row>
    <row r="1302" spans="1:21" ht="30" customHeight="1" x14ac:dyDescent="0.3">
      <c r="A1302" s="3" t="str">
        <f>B1302&amp;"--"&amp;COUNTIF($B$5:B1302,B1302)</f>
        <v>--1265</v>
      </c>
      <c r="B1302" s="3" t="str">
        <f t="shared" si="61"/>
        <v/>
      </c>
      <c r="C1302" s="78">
        <v>1298</v>
      </c>
      <c r="D1302" s="102"/>
      <c r="E1302" s="103"/>
      <c r="F1302" s="102"/>
      <c r="G1302" s="104"/>
      <c r="H1302" s="105" t="str">
        <f t="shared" ca="1" si="60"/>
        <v/>
      </c>
      <c r="I1302" s="102"/>
      <c r="J1302" s="102"/>
      <c r="K1302" s="102"/>
      <c r="L1302" s="102"/>
      <c r="M1302" s="102"/>
      <c r="N1302" s="102"/>
      <c r="O1302" s="102"/>
      <c r="P1302" s="102"/>
      <c r="Q1302" s="102"/>
      <c r="R1302" s="102"/>
      <c r="S1302" s="102"/>
      <c r="T1302" s="106"/>
      <c r="U1302" s="3" t="str">
        <f t="shared" si="62"/>
        <v>0/1</v>
      </c>
    </row>
    <row r="1303" spans="1:21" ht="30" customHeight="1" x14ac:dyDescent="0.3">
      <c r="A1303" s="3" t="str">
        <f>B1303&amp;"--"&amp;COUNTIF($B$5:B1303,B1303)</f>
        <v>--1266</v>
      </c>
      <c r="B1303" s="3" t="str">
        <f t="shared" si="61"/>
        <v/>
      </c>
      <c r="C1303" s="78">
        <v>1299</v>
      </c>
      <c r="D1303" s="102"/>
      <c r="E1303" s="103"/>
      <c r="F1303" s="102"/>
      <c r="G1303" s="104"/>
      <c r="H1303" s="105" t="str">
        <f t="shared" ca="1" si="60"/>
        <v/>
      </c>
      <c r="I1303" s="102"/>
      <c r="J1303" s="102"/>
      <c r="K1303" s="102"/>
      <c r="L1303" s="102"/>
      <c r="M1303" s="102"/>
      <c r="N1303" s="102"/>
      <c r="O1303" s="102"/>
      <c r="P1303" s="102"/>
      <c r="Q1303" s="102"/>
      <c r="R1303" s="102"/>
      <c r="S1303" s="102"/>
      <c r="T1303" s="106"/>
      <c r="U1303" s="3" t="str">
        <f t="shared" si="62"/>
        <v>0/1</v>
      </c>
    </row>
    <row r="1304" spans="1:21" ht="30" customHeight="1" x14ac:dyDescent="0.3">
      <c r="A1304" s="3" t="str">
        <f>B1304&amp;"--"&amp;COUNTIF($B$5:B1304,B1304)</f>
        <v>--1267</v>
      </c>
      <c r="B1304" s="3" t="str">
        <f t="shared" si="61"/>
        <v/>
      </c>
      <c r="C1304" s="78">
        <v>1300</v>
      </c>
      <c r="D1304" s="102"/>
      <c r="E1304" s="103"/>
      <c r="F1304" s="102"/>
      <c r="G1304" s="104"/>
      <c r="H1304" s="105" t="str">
        <f t="shared" ca="1" si="60"/>
        <v/>
      </c>
      <c r="I1304" s="102"/>
      <c r="J1304" s="102"/>
      <c r="K1304" s="102"/>
      <c r="L1304" s="102"/>
      <c r="M1304" s="102"/>
      <c r="N1304" s="102"/>
      <c r="O1304" s="102"/>
      <c r="P1304" s="102"/>
      <c r="Q1304" s="102"/>
      <c r="R1304" s="102"/>
      <c r="S1304" s="102"/>
      <c r="T1304" s="106"/>
      <c r="U1304" s="3" t="str">
        <f t="shared" si="62"/>
        <v>0/1</v>
      </c>
    </row>
    <row r="1305" spans="1:21" ht="30" customHeight="1" x14ac:dyDescent="0.3">
      <c r="A1305" s="3" t="str">
        <f>B1305&amp;"--"&amp;COUNTIF($B$5:B1305,B1305)</f>
        <v>--1268</v>
      </c>
      <c r="B1305" s="3" t="str">
        <f t="shared" si="61"/>
        <v/>
      </c>
      <c r="C1305" s="78">
        <v>1301</v>
      </c>
      <c r="D1305" s="102"/>
      <c r="E1305" s="103"/>
      <c r="F1305" s="102"/>
      <c r="G1305" s="104"/>
      <c r="H1305" s="105" t="str">
        <f t="shared" ca="1" si="60"/>
        <v/>
      </c>
      <c r="I1305" s="102"/>
      <c r="J1305" s="102"/>
      <c r="K1305" s="102"/>
      <c r="L1305" s="102"/>
      <c r="M1305" s="102"/>
      <c r="N1305" s="102"/>
      <c r="O1305" s="102"/>
      <c r="P1305" s="102"/>
      <c r="Q1305" s="102"/>
      <c r="R1305" s="102"/>
      <c r="S1305" s="102"/>
      <c r="T1305" s="106"/>
      <c r="U1305" s="3" t="str">
        <f t="shared" si="62"/>
        <v>0/1</v>
      </c>
    </row>
    <row r="1306" spans="1:21" ht="30" customHeight="1" x14ac:dyDescent="0.3">
      <c r="A1306" s="3" t="str">
        <f>B1306&amp;"--"&amp;COUNTIF($B$5:B1306,B1306)</f>
        <v>--1269</v>
      </c>
      <c r="B1306" s="3" t="str">
        <f t="shared" si="61"/>
        <v/>
      </c>
      <c r="C1306" s="78">
        <v>1302</v>
      </c>
      <c r="D1306" s="102"/>
      <c r="E1306" s="103"/>
      <c r="F1306" s="102"/>
      <c r="G1306" s="104"/>
      <c r="H1306" s="105" t="str">
        <f t="shared" ca="1" si="60"/>
        <v/>
      </c>
      <c r="I1306" s="102"/>
      <c r="J1306" s="102"/>
      <c r="K1306" s="102"/>
      <c r="L1306" s="102"/>
      <c r="M1306" s="102"/>
      <c r="N1306" s="102"/>
      <c r="O1306" s="102"/>
      <c r="P1306" s="102"/>
      <c r="Q1306" s="102"/>
      <c r="R1306" s="102"/>
      <c r="S1306" s="102"/>
      <c r="T1306" s="106"/>
      <c r="U1306" s="3" t="str">
        <f t="shared" si="62"/>
        <v>0/1</v>
      </c>
    </row>
    <row r="1307" spans="1:21" ht="30" customHeight="1" x14ac:dyDescent="0.3">
      <c r="A1307" s="3" t="str">
        <f>B1307&amp;"--"&amp;COUNTIF($B$5:B1307,B1307)</f>
        <v>--1270</v>
      </c>
      <c r="B1307" s="3" t="str">
        <f t="shared" si="61"/>
        <v/>
      </c>
      <c r="C1307" s="78">
        <v>1303</v>
      </c>
      <c r="D1307" s="102"/>
      <c r="E1307" s="103"/>
      <c r="F1307" s="102"/>
      <c r="G1307" s="104"/>
      <c r="H1307" s="105" t="str">
        <f t="shared" ca="1" si="60"/>
        <v/>
      </c>
      <c r="I1307" s="102"/>
      <c r="J1307" s="102"/>
      <c r="K1307" s="102"/>
      <c r="L1307" s="102"/>
      <c r="M1307" s="102"/>
      <c r="N1307" s="102"/>
      <c r="O1307" s="102"/>
      <c r="P1307" s="102"/>
      <c r="Q1307" s="102"/>
      <c r="R1307" s="102"/>
      <c r="S1307" s="102"/>
      <c r="T1307" s="106"/>
      <c r="U1307" s="3" t="str">
        <f t="shared" si="62"/>
        <v>0/1</v>
      </c>
    </row>
    <row r="1308" spans="1:21" ht="30" customHeight="1" x14ac:dyDescent="0.3">
      <c r="A1308" s="3" t="str">
        <f>B1308&amp;"--"&amp;COUNTIF($B$5:B1308,B1308)</f>
        <v>--1271</v>
      </c>
      <c r="B1308" s="3" t="str">
        <f t="shared" si="61"/>
        <v/>
      </c>
      <c r="C1308" s="78">
        <v>1304</v>
      </c>
      <c r="D1308" s="102"/>
      <c r="E1308" s="103"/>
      <c r="F1308" s="102"/>
      <c r="G1308" s="104"/>
      <c r="H1308" s="105" t="str">
        <f t="shared" ca="1" si="60"/>
        <v/>
      </c>
      <c r="I1308" s="102"/>
      <c r="J1308" s="102"/>
      <c r="K1308" s="102"/>
      <c r="L1308" s="102"/>
      <c r="M1308" s="102"/>
      <c r="N1308" s="102"/>
      <c r="O1308" s="102"/>
      <c r="P1308" s="102"/>
      <c r="Q1308" s="102"/>
      <c r="R1308" s="102"/>
      <c r="S1308" s="102"/>
      <c r="T1308" s="106"/>
      <c r="U1308" s="3" t="str">
        <f t="shared" si="62"/>
        <v>0/1</v>
      </c>
    </row>
    <row r="1309" spans="1:21" ht="30" customHeight="1" x14ac:dyDescent="0.3">
      <c r="A1309" s="3" t="str">
        <f>B1309&amp;"--"&amp;COUNTIF($B$5:B1309,B1309)</f>
        <v>--1272</v>
      </c>
      <c r="B1309" s="3" t="str">
        <f t="shared" si="61"/>
        <v/>
      </c>
      <c r="C1309" s="78">
        <v>1305</v>
      </c>
      <c r="D1309" s="102"/>
      <c r="E1309" s="103"/>
      <c r="F1309" s="102"/>
      <c r="G1309" s="104"/>
      <c r="H1309" s="105" t="str">
        <f t="shared" ca="1" si="60"/>
        <v/>
      </c>
      <c r="I1309" s="102"/>
      <c r="J1309" s="102"/>
      <c r="K1309" s="102"/>
      <c r="L1309" s="102"/>
      <c r="M1309" s="102"/>
      <c r="N1309" s="102"/>
      <c r="O1309" s="102"/>
      <c r="P1309" s="102"/>
      <c r="Q1309" s="102"/>
      <c r="R1309" s="102"/>
      <c r="S1309" s="102"/>
      <c r="T1309" s="106"/>
      <c r="U1309" s="3" t="str">
        <f t="shared" si="62"/>
        <v>0/1</v>
      </c>
    </row>
    <row r="1310" spans="1:21" ht="30" customHeight="1" x14ac:dyDescent="0.3">
      <c r="A1310" s="3" t="str">
        <f>B1310&amp;"--"&amp;COUNTIF($B$5:B1310,B1310)</f>
        <v>--1273</v>
      </c>
      <c r="B1310" s="3" t="str">
        <f t="shared" si="61"/>
        <v/>
      </c>
      <c r="C1310" s="78">
        <v>1306</v>
      </c>
      <c r="D1310" s="102"/>
      <c r="E1310" s="103"/>
      <c r="F1310" s="102"/>
      <c r="G1310" s="104"/>
      <c r="H1310" s="105" t="str">
        <f t="shared" ca="1" si="60"/>
        <v/>
      </c>
      <c r="I1310" s="102"/>
      <c r="J1310" s="102"/>
      <c r="K1310" s="102"/>
      <c r="L1310" s="102"/>
      <c r="M1310" s="102"/>
      <c r="N1310" s="102"/>
      <c r="O1310" s="102"/>
      <c r="P1310" s="102"/>
      <c r="Q1310" s="102"/>
      <c r="R1310" s="102"/>
      <c r="S1310" s="102"/>
      <c r="T1310" s="106"/>
      <c r="U1310" s="3" t="str">
        <f t="shared" si="62"/>
        <v>0/1</v>
      </c>
    </row>
    <row r="1311" spans="1:21" ht="30" customHeight="1" x14ac:dyDescent="0.3">
      <c r="A1311" s="3" t="str">
        <f>B1311&amp;"--"&amp;COUNTIF($B$5:B1311,B1311)</f>
        <v>--1274</v>
      </c>
      <c r="B1311" s="3" t="str">
        <f t="shared" si="61"/>
        <v/>
      </c>
      <c r="C1311" s="78">
        <v>1307</v>
      </c>
      <c r="D1311" s="102"/>
      <c r="E1311" s="103"/>
      <c r="F1311" s="102"/>
      <c r="G1311" s="104"/>
      <c r="H1311" s="105" t="str">
        <f t="shared" ca="1" si="60"/>
        <v/>
      </c>
      <c r="I1311" s="102"/>
      <c r="J1311" s="102"/>
      <c r="K1311" s="102"/>
      <c r="L1311" s="102"/>
      <c r="M1311" s="102"/>
      <c r="N1311" s="102"/>
      <c r="O1311" s="102"/>
      <c r="P1311" s="102"/>
      <c r="Q1311" s="102"/>
      <c r="R1311" s="102"/>
      <c r="S1311" s="102"/>
      <c r="T1311" s="106"/>
      <c r="U1311" s="3" t="str">
        <f t="shared" si="62"/>
        <v>0/1</v>
      </c>
    </row>
    <row r="1312" spans="1:21" ht="30" customHeight="1" x14ac:dyDescent="0.3">
      <c r="A1312" s="3" t="str">
        <f>B1312&amp;"--"&amp;COUNTIF($B$5:B1312,B1312)</f>
        <v>--1275</v>
      </c>
      <c r="B1312" s="3" t="str">
        <f t="shared" si="61"/>
        <v/>
      </c>
      <c r="C1312" s="78">
        <v>1308</v>
      </c>
      <c r="D1312" s="102"/>
      <c r="E1312" s="103"/>
      <c r="F1312" s="102"/>
      <c r="G1312" s="104"/>
      <c r="H1312" s="105" t="str">
        <f t="shared" ref="H1312:H1375" ca="1" si="63">IF(G1312,DATEDIF(G1312,TODAY(),"Y"),"")</f>
        <v/>
      </c>
      <c r="I1312" s="102"/>
      <c r="J1312" s="102"/>
      <c r="K1312" s="102"/>
      <c r="L1312" s="102"/>
      <c r="M1312" s="102"/>
      <c r="N1312" s="102"/>
      <c r="O1312" s="102"/>
      <c r="P1312" s="102"/>
      <c r="Q1312" s="102"/>
      <c r="R1312" s="102"/>
      <c r="S1312" s="102"/>
      <c r="T1312" s="106"/>
      <c r="U1312" s="3" t="str">
        <f t="shared" si="62"/>
        <v>0/1</v>
      </c>
    </row>
    <row r="1313" spans="1:21" ht="30" customHeight="1" x14ac:dyDescent="0.3">
      <c r="A1313" s="3" t="str">
        <f>B1313&amp;"--"&amp;COUNTIF($B$5:B1313,B1313)</f>
        <v>--1276</v>
      </c>
      <c r="B1313" s="3" t="str">
        <f t="shared" si="61"/>
        <v/>
      </c>
      <c r="C1313" s="78">
        <v>1309</v>
      </c>
      <c r="D1313" s="102"/>
      <c r="E1313" s="103"/>
      <c r="F1313" s="102"/>
      <c r="G1313" s="104"/>
      <c r="H1313" s="105" t="str">
        <f t="shared" ca="1" si="63"/>
        <v/>
      </c>
      <c r="I1313" s="102"/>
      <c r="J1313" s="102"/>
      <c r="K1313" s="102"/>
      <c r="L1313" s="102"/>
      <c r="M1313" s="102"/>
      <c r="N1313" s="102"/>
      <c r="O1313" s="102"/>
      <c r="P1313" s="102"/>
      <c r="Q1313" s="102"/>
      <c r="R1313" s="102"/>
      <c r="S1313" s="102"/>
      <c r="T1313" s="106"/>
      <c r="U1313" s="3" t="str">
        <f t="shared" si="62"/>
        <v>0/1</v>
      </c>
    </row>
    <row r="1314" spans="1:21" ht="30" customHeight="1" x14ac:dyDescent="0.3">
      <c r="A1314" s="3" t="str">
        <f>B1314&amp;"--"&amp;COUNTIF($B$5:B1314,B1314)</f>
        <v>--1277</v>
      </c>
      <c r="B1314" s="3" t="str">
        <f t="shared" si="61"/>
        <v/>
      </c>
      <c r="C1314" s="78">
        <v>1310</v>
      </c>
      <c r="D1314" s="102"/>
      <c r="E1314" s="103"/>
      <c r="F1314" s="102"/>
      <c r="G1314" s="104"/>
      <c r="H1314" s="105" t="str">
        <f t="shared" ca="1" si="63"/>
        <v/>
      </c>
      <c r="I1314" s="102"/>
      <c r="J1314" s="102"/>
      <c r="K1314" s="102"/>
      <c r="L1314" s="102"/>
      <c r="M1314" s="102"/>
      <c r="N1314" s="102"/>
      <c r="O1314" s="102"/>
      <c r="P1314" s="102"/>
      <c r="Q1314" s="102"/>
      <c r="R1314" s="102"/>
      <c r="S1314" s="102"/>
      <c r="T1314" s="106"/>
      <c r="U1314" s="3" t="str">
        <f t="shared" si="62"/>
        <v>0/1</v>
      </c>
    </row>
    <row r="1315" spans="1:21" ht="30" customHeight="1" x14ac:dyDescent="0.3">
      <c r="A1315" s="3" t="str">
        <f>B1315&amp;"--"&amp;COUNTIF($B$5:B1315,B1315)</f>
        <v>--1278</v>
      </c>
      <c r="B1315" s="3" t="str">
        <f t="shared" si="61"/>
        <v/>
      </c>
      <c r="C1315" s="78">
        <v>1311</v>
      </c>
      <c r="D1315" s="102"/>
      <c r="E1315" s="103"/>
      <c r="F1315" s="102"/>
      <c r="G1315" s="104"/>
      <c r="H1315" s="105" t="str">
        <f t="shared" ca="1" si="63"/>
        <v/>
      </c>
      <c r="I1315" s="102"/>
      <c r="J1315" s="102"/>
      <c r="K1315" s="102"/>
      <c r="L1315" s="102"/>
      <c r="M1315" s="102"/>
      <c r="N1315" s="102"/>
      <c r="O1315" s="102"/>
      <c r="P1315" s="102"/>
      <c r="Q1315" s="102"/>
      <c r="R1315" s="102"/>
      <c r="S1315" s="102"/>
      <c r="T1315" s="106"/>
      <c r="U1315" s="3" t="str">
        <f t="shared" si="62"/>
        <v>0/1</v>
      </c>
    </row>
    <row r="1316" spans="1:21" ht="30" customHeight="1" x14ac:dyDescent="0.3">
      <c r="A1316" s="3" t="str">
        <f>B1316&amp;"--"&amp;COUNTIF($B$5:B1316,B1316)</f>
        <v>--1279</v>
      </c>
      <c r="B1316" s="3" t="str">
        <f t="shared" si="61"/>
        <v/>
      </c>
      <c r="C1316" s="78">
        <v>1312</v>
      </c>
      <c r="D1316" s="102"/>
      <c r="E1316" s="103"/>
      <c r="F1316" s="102"/>
      <c r="G1316" s="104"/>
      <c r="H1316" s="105" t="str">
        <f t="shared" ca="1" si="63"/>
        <v/>
      </c>
      <c r="I1316" s="102"/>
      <c r="J1316" s="102"/>
      <c r="K1316" s="102"/>
      <c r="L1316" s="102"/>
      <c r="M1316" s="102"/>
      <c r="N1316" s="102"/>
      <c r="O1316" s="102"/>
      <c r="P1316" s="102"/>
      <c r="Q1316" s="102"/>
      <c r="R1316" s="102"/>
      <c r="S1316" s="102"/>
      <c r="T1316" s="106"/>
      <c r="U1316" s="3" t="str">
        <f t="shared" si="62"/>
        <v>0/1</v>
      </c>
    </row>
    <row r="1317" spans="1:21" ht="30" customHeight="1" x14ac:dyDescent="0.3">
      <c r="A1317" s="3" t="str">
        <f>B1317&amp;"--"&amp;COUNTIF($B$5:B1317,B1317)</f>
        <v>--1280</v>
      </c>
      <c r="B1317" s="3" t="str">
        <f t="shared" si="61"/>
        <v/>
      </c>
      <c r="C1317" s="78">
        <v>1313</v>
      </c>
      <c r="D1317" s="102"/>
      <c r="E1317" s="103"/>
      <c r="F1317" s="102"/>
      <c r="G1317" s="104"/>
      <c r="H1317" s="105" t="str">
        <f t="shared" ca="1" si="63"/>
        <v/>
      </c>
      <c r="I1317" s="102"/>
      <c r="J1317" s="102"/>
      <c r="K1317" s="102"/>
      <c r="L1317" s="102"/>
      <c r="M1317" s="102"/>
      <c r="N1317" s="102"/>
      <c r="O1317" s="102"/>
      <c r="P1317" s="102"/>
      <c r="Q1317" s="102"/>
      <c r="R1317" s="102"/>
      <c r="S1317" s="102"/>
      <c r="T1317" s="106"/>
      <c r="U1317" s="3" t="str">
        <f t="shared" si="62"/>
        <v>0/1</v>
      </c>
    </row>
    <row r="1318" spans="1:21" ht="30" customHeight="1" x14ac:dyDescent="0.3">
      <c r="A1318" s="3" t="str">
        <f>B1318&amp;"--"&amp;COUNTIF($B$5:B1318,B1318)</f>
        <v>--1281</v>
      </c>
      <c r="B1318" s="3" t="str">
        <f t="shared" si="61"/>
        <v/>
      </c>
      <c r="C1318" s="78">
        <v>1314</v>
      </c>
      <c r="D1318" s="102"/>
      <c r="E1318" s="103"/>
      <c r="F1318" s="102"/>
      <c r="G1318" s="104"/>
      <c r="H1318" s="105" t="str">
        <f t="shared" ca="1" si="63"/>
        <v/>
      </c>
      <c r="I1318" s="102"/>
      <c r="J1318" s="102"/>
      <c r="K1318" s="102"/>
      <c r="L1318" s="102"/>
      <c r="M1318" s="102"/>
      <c r="N1318" s="102"/>
      <c r="O1318" s="102"/>
      <c r="P1318" s="102"/>
      <c r="Q1318" s="102"/>
      <c r="R1318" s="102"/>
      <c r="S1318" s="102"/>
      <c r="T1318" s="106"/>
      <c r="U1318" s="3" t="str">
        <f t="shared" si="62"/>
        <v>0/1</v>
      </c>
    </row>
    <row r="1319" spans="1:21" ht="30" customHeight="1" x14ac:dyDescent="0.3">
      <c r="A1319" s="3" t="str">
        <f>B1319&amp;"--"&amp;COUNTIF($B$5:B1319,B1319)</f>
        <v>--1282</v>
      </c>
      <c r="B1319" s="3" t="str">
        <f t="shared" si="61"/>
        <v/>
      </c>
      <c r="C1319" s="78">
        <v>1315</v>
      </c>
      <c r="D1319" s="102"/>
      <c r="E1319" s="103"/>
      <c r="F1319" s="102"/>
      <c r="G1319" s="104"/>
      <c r="H1319" s="105" t="str">
        <f t="shared" ca="1" si="63"/>
        <v/>
      </c>
      <c r="I1319" s="102"/>
      <c r="J1319" s="102"/>
      <c r="K1319" s="102"/>
      <c r="L1319" s="102"/>
      <c r="M1319" s="102"/>
      <c r="N1319" s="102"/>
      <c r="O1319" s="102"/>
      <c r="P1319" s="102"/>
      <c r="Q1319" s="102"/>
      <c r="R1319" s="102"/>
      <c r="S1319" s="102"/>
      <c r="T1319" s="106"/>
      <c r="U1319" s="3" t="str">
        <f t="shared" si="62"/>
        <v>0/1</v>
      </c>
    </row>
    <row r="1320" spans="1:21" ht="30" customHeight="1" x14ac:dyDescent="0.3">
      <c r="A1320" s="3" t="str">
        <f>B1320&amp;"--"&amp;COUNTIF($B$5:B1320,B1320)</f>
        <v>--1283</v>
      </c>
      <c r="B1320" s="3" t="str">
        <f t="shared" si="61"/>
        <v/>
      </c>
      <c r="C1320" s="78">
        <v>1316</v>
      </c>
      <c r="D1320" s="102"/>
      <c r="E1320" s="103"/>
      <c r="F1320" s="102"/>
      <c r="G1320" s="104"/>
      <c r="H1320" s="105" t="str">
        <f t="shared" ca="1" si="63"/>
        <v/>
      </c>
      <c r="I1320" s="102"/>
      <c r="J1320" s="102"/>
      <c r="K1320" s="102"/>
      <c r="L1320" s="102"/>
      <c r="M1320" s="102"/>
      <c r="N1320" s="102"/>
      <c r="O1320" s="102"/>
      <c r="P1320" s="102"/>
      <c r="Q1320" s="102"/>
      <c r="R1320" s="102"/>
      <c r="S1320" s="102"/>
      <c r="T1320" s="106"/>
      <c r="U1320" s="3" t="str">
        <f t="shared" si="62"/>
        <v>0/1</v>
      </c>
    </row>
    <row r="1321" spans="1:21" ht="30" customHeight="1" x14ac:dyDescent="0.3">
      <c r="A1321" s="3" t="str">
        <f>B1321&amp;"--"&amp;COUNTIF($B$5:B1321,B1321)</f>
        <v>--1284</v>
      </c>
      <c r="B1321" s="3" t="str">
        <f t="shared" si="61"/>
        <v/>
      </c>
      <c r="C1321" s="78">
        <v>1317</v>
      </c>
      <c r="D1321" s="102"/>
      <c r="E1321" s="103"/>
      <c r="F1321" s="102"/>
      <c r="G1321" s="104"/>
      <c r="H1321" s="105" t="str">
        <f t="shared" ca="1" si="63"/>
        <v/>
      </c>
      <c r="I1321" s="102"/>
      <c r="J1321" s="102"/>
      <c r="K1321" s="102"/>
      <c r="L1321" s="102"/>
      <c r="M1321" s="102"/>
      <c r="N1321" s="102"/>
      <c r="O1321" s="102"/>
      <c r="P1321" s="102"/>
      <c r="Q1321" s="102"/>
      <c r="R1321" s="102"/>
      <c r="S1321" s="102"/>
      <c r="T1321" s="106"/>
      <c r="U1321" s="3" t="str">
        <f t="shared" si="62"/>
        <v>0/1</v>
      </c>
    </row>
    <row r="1322" spans="1:21" ht="30" customHeight="1" x14ac:dyDescent="0.3">
      <c r="A1322" s="3" t="str">
        <f>B1322&amp;"--"&amp;COUNTIF($B$5:B1322,B1322)</f>
        <v>--1285</v>
      </c>
      <c r="B1322" s="3" t="str">
        <f t="shared" si="61"/>
        <v/>
      </c>
      <c r="C1322" s="78">
        <v>1318</v>
      </c>
      <c r="D1322" s="102"/>
      <c r="E1322" s="103"/>
      <c r="F1322" s="102"/>
      <c r="G1322" s="104"/>
      <c r="H1322" s="105" t="str">
        <f t="shared" ca="1" si="63"/>
        <v/>
      </c>
      <c r="I1322" s="102"/>
      <c r="J1322" s="102"/>
      <c r="K1322" s="102"/>
      <c r="L1322" s="102"/>
      <c r="M1322" s="102"/>
      <c r="N1322" s="102"/>
      <c r="O1322" s="102"/>
      <c r="P1322" s="102"/>
      <c r="Q1322" s="102"/>
      <c r="R1322" s="102"/>
      <c r="S1322" s="102"/>
      <c r="T1322" s="106"/>
      <c r="U1322" s="3" t="str">
        <f t="shared" si="62"/>
        <v>0/1</v>
      </c>
    </row>
    <row r="1323" spans="1:21" ht="30" customHeight="1" x14ac:dyDescent="0.3">
      <c r="A1323" s="3" t="str">
        <f>B1323&amp;"--"&amp;COUNTIF($B$5:B1323,B1323)</f>
        <v>--1286</v>
      </c>
      <c r="B1323" s="3" t="str">
        <f t="shared" si="61"/>
        <v/>
      </c>
      <c r="C1323" s="78">
        <v>1319</v>
      </c>
      <c r="D1323" s="102"/>
      <c r="E1323" s="103"/>
      <c r="F1323" s="102"/>
      <c r="G1323" s="104"/>
      <c r="H1323" s="105" t="str">
        <f t="shared" ca="1" si="63"/>
        <v/>
      </c>
      <c r="I1323" s="102"/>
      <c r="J1323" s="102"/>
      <c r="K1323" s="102"/>
      <c r="L1323" s="102"/>
      <c r="M1323" s="102"/>
      <c r="N1323" s="102"/>
      <c r="O1323" s="102"/>
      <c r="P1323" s="102"/>
      <c r="Q1323" s="102"/>
      <c r="R1323" s="102"/>
      <c r="S1323" s="102"/>
      <c r="T1323" s="106"/>
      <c r="U1323" s="3" t="str">
        <f t="shared" si="62"/>
        <v>0/1</v>
      </c>
    </row>
    <row r="1324" spans="1:21" ht="30" customHeight="1" x14ac:dyDescent="0.3">
      <c r="A1324" s="3" t="str">
        <f>B1324&amp;"--"&amp;COUNTIF($B$5:B1324,B1324)</f>
        <v>--1287</v>
      </c>
      <c r="B1324" s="3" t="str">
        <f t="shared" si="61"/>
        <v/>
      </c>
      <c r="C1324" s="78">
        <v>1320</v>
      </c>
      <c r="D1324" s="102"/>
      <c r="E1324" s="103"/>
      <c r="F1324" s="102"/>
      <c r="G1324" s="104"/>
      <c r="H1324" s="105" t="str">
        <f t="shared" ca="1" si="63"/>
        <v/>
      </c>
      <c r="I1324" s="102"/>
      <c r="J1324" s="102"/>
      <c r="K1324" s="102"/>
      <c r="L1324" s="102"/>
      <c r="M1324" s="102"/>
      <c r="N1324" s="102"/>
      <c r="O1324" s="102"/>
      <c r="P1324" s="102"/>
      <c r="Q1324" s="102"/>
      <c r="R1324" s="102"/>
      <c r="S1324" s="102"/>
      <c r="T1324" s="106"/>
      <c r="U1324" s="3" t="str">
        <f t="shared" si="62"/>
        <v>0/1</v>
      </c>
    </row>
    <row r="1325" spans="1:21" ht="30" customHeight="1" x14ac:dyDescent="0.3">
      <c r="A1325" s="3" t="str">
        <f>B1325&amp;"--"&amp;COUNTIF($B$5:B1325,B1325)</f>
        <v>--1288</v>
      </c>
      <c r="B1325" s="3" t="str">
        <f t="shared" si="61"/>
        <v/>
      </c>
      <c r="C1325" s="78">
        <v>1321</v>
      </c>
      <c r="D1325" s="102"/>
      <c r="E1325" s="103"/>
      <c r="F1325" s="102"/>
      <c r="G1325" s="104"/>
      <c r="H1325" s="105" t="str">
        <f t="shared" ca="1" si="63"/>
        <v/>
      </c>
      <c r="I1325" s="102"/>
      <c r="J1325" s="102"/>
      <c r="K1325" s="102"/>
      <c r="L1325" s="102"/>
      <c r="M1325" s="102"/>
      <c r="N1325" s="102"/>
      <c r="O1325" s="102"/>
      <c r="P1325" s="102"/>
      <c r="Q1325" s="102"/>
      <c r="R1325" s="102"/>
      <c r="S1325" s="102"/>
      <c r="T1325" s="106"/>
      <c r="U1325" s="3" t="str">
        <f t="shared" si="62"/>
        <v>0/1</v>
      </c>
    </row>
    <row r="1326" spans="1:21" ht="30" customHeight="1" x14ac:dyDescent="0.3">
      <c r="A1326" s="3" t="str">
        <f>B1326&amp;"--"&amp;COUNTIF($B$5:B1326,B1326)</f>
        <v>--1289</v>
      </c>
      <c r="B1326" s="3" t="str">
        <f t="shared" si="61"/>
        <v/>
      </c>
      <c r="C1326" s="78">
        <v>1322</v>
      </c>
      <c r="D1326" s="102"/>
      <c r="E1326" s="103"/>
      <c r="F1326" s="102"/>
      <c r="G1326" s="104"/>
      <c r="H1326" s="105" t="str">
        <f t="shared" ca="1" si="63"/>
        <v/>
      </c>
      <c r="I1326" s="102"/>
      <c r="J1326" s="102"/>
      <c r="K1326" s="102"/>
      <c r="L1326" s="102"/>
      <c r="M1326" s="102"/>
      <c r="N1326" s="102"/>
      <c r="O1326" s="102"/>
      <c r="P1326" s="102"/>
      <c r="Q1326" s="102"/>
      <c r="R1326" s="102"/>
      <c r="S1326" s="102"/>
      <c r="T1326" s="106"/>
      <c r="U1326" s="3" t="str">
        <f t="shared" si="62"/>
        <v>0/1</v>
      </c>
    </row>
    <row r="1327" spans="1:21" ht="30" customHeight="1" x14ac:dyDescent="0.3">
      <c r="A1327" s="3" t="str">
        <f>B1327&amp;"--"&amp;COUNTIF($B$5:B1327,B1327)</f>
        <v>--1290</v>
      </c>
      <c r="B1327" s="3" t="str">
        <f t="shared" si="61"/>
        <v/>
      </c>
      <c r="C1327" s="78">
        <v>1323</v>
      </c>
      <c r="D1327" s="102"/>
      <c r="E1327" s="103"/>
      <c r="F1327" s="102"/>
      <c r="G1327" s="104"/>
      <c r="H1327" s="105" t="str">
        <f t="shared" ca="1" si="63"/>
        <v/>
      </c>
      <c r="I1327" s="102"/>
      <c r="J1327" s="102"/>
      <c r="K1327" s="102"/>
      <c r="L1327" s="102"/>
      <c r="M1327" s="102"/>
      <c r="N1327" s="102"/>
      <c r="O1327" s="102"/>
      <c r="P1327" s="102"/>
      <c r="Q1327" s="102"/>
      <c r="R1327" s="102"/>
      <c r="S1327" s="102"/>
      <c r="T1327" s="106"/>
      <c r="U1327" s="3" t="str">
        <f t="shared" si="62"/>
        <v>0/1</v>
      </c>
    </row>
    <row r="1328" spans="1:21" ht="30" customHeight="1" x14ac:dyDescent="0.3">
      <c r="A1328" s="3" t="str">
        <f>B1328&amp;"--"&amp;COUNTIF($B$5:B1328,B1328)</f>
        <v>--1291</v>
      </c>
      <c r="B1328" s="3" t="str">
        <f t="shared" si="61"/>
        <v/>
      </c>
      <c r="C1328" s="78">
        <v>1324</v>
      </c>
      <c r="D1328" s="102"/>
      <c r="E1328" s="103"/>
      <c r="F1328" s="102"/>
      <c r="G1328" s="104"/>
      <c r="H1328" s="105" t="str">
        <f t="shared" ca="1" si="63"/>
        <v/>
      </c>
      <c r="I1328" s="102"/>
      <c r="J1328" s="102"/>
      <c r="K1328" s="102"/>
      <c r="L1328" s="102"/>
      <c r="M1328" s="102"/>
      <c r="N1328" s="102"/>
      <c r="O1328" s="102"/>
      <c r="P1328" s="102"/>
      <c r="Q1328" s="102"/>
      <c r="R1328" s="102"/>
      <c r="S1328" s="102"/>
      <c r="T1328" s="106"/>
      <c r="U1328" s="3" t="str">
        <f t="shared" si="62"/>
        <v>0/1</v>
      </c>
    </row>
    <row r="1329" spans="1:21" ht="30" customHeight="1" x14ac:dyDescent="0.3">
      <c r="A1329" s="3" t="str">
        <f>B1329&amp;"--"&amp;COUNTIF($B$5:B1329,B1329)</f>
        <v>--1292</v>
      </c>
      <c r="B1329" s="3" t="str">
        <f t="shared" si="61"/>
        <v/>
      </c>
      <c r="C1329" s="78">
        <v>1325</v>
      </c>
      <c r="D1329" s="102"/>
      <c r="E1329" s="103"/>
      <c r="F1329" s="102"/>
      <c r="G1329" s="104"/>
      <c r="H1329" s="105" t="str">
        <f t="shared" ca="1" si="63"/>
        <v/>
      </c>
      <c r="I1329" s="102"/>
      <c r="J1329" s="102"/>
      <c r="K1329" s="102"/>
      <c r="L1329" s="102"/>
      <c r="M1329" s="102"/>
      <c r="N1329" s="102"/>
      <c r="O1329" s="102"/>
      <c r="P1329" s="102"/>
      <c r="Q1329" s="102"/>
      <c r="R1329" s="102"/>
      <c r="S1329" s="102"/>
      <c r="T1329" s="106"/>
      <c r="U1329" s="3" t="str">
        <f t="shared" si="62"/>
        <v>0/1</v>
      </c>
    </row>
    <row r="1330" spans="1:21" ht="30" customHeight="1" x14ac:dyDescent="0.3">
      <c r="A1330" s="3" t="str">
        <f>B1330&amp;"--"&amp;COUNTIF($B$5:B1330,B1330)</f>
        <v>--1293</v>
      </c>
      <c r="B1330" s="3" t="str">
        <f t="shared" si="61"/>
        <v/>
      </c>
      <c r="C1330" s="78">
        <v>1326</v>
      </c>
      <c r="D1330" s="102"/>
      <c r="E1330" s="103"/>
      <c r="F1330" s="102"/>
      <c r="G1330" s="104"/>
      <c r="H1330" s="105" t="str">
        <f t="shared" ca="1" si="63"/>
        <v/>
      </c>
      <c r="I1330" s="102"/>
      <c r="J1330" s="102"/>
      <c r="K1330" s="102"/>
      <c r="L1330" s="102"/>
      <c r="M1330" s="102"/>
      <c r="N1330" s="102"/>
      <c r="O1330" s="102"/>
      <c r="P1330" s="102"/>
      <c r="Q1330" s="102"/>
      <c r="R1330" s="102"/>
      <c r="S1330" s="102"/>
      <c r="T1330" s="106"/>
      <c r="U1330" s="3" t="str">
        <f t="shared" si="62"/>
        <v>0/1</v>
      </c>
    </row>
    <row r="1331" spans="1:21" ht="30" customHeight="1" x14ac:dyDescent="0.3">
      <c r="A1331" s="3" t="str">
        <f>B1331&amp;"--"&amp;COUNTIF($B$5:B1331,B1331)</f>
        <v>--1294</v>
      </c>
      <c r="B1331" s="3" t="str">
        <f t="shared" si="61"/>
        <v/>
      </c>
      <c r="C1331" s="78">
        <v>1327</v>
      </c>
      <c r="D1331" s="102"/>
      <c r="E1331" s="103"/>
      <c r="F1331" s="102"/>
      <c r="G1331" s="104"/>
      <c r="H1331" s="105" t="str">
        <f t="shared" ca="1" si="63"/>
        <v/>
      </c>
      <c r="I1331" s="102"/>
      <c r="J1331" s="102"/>
      <c r="K1331" s="102"/>
      <c r="L1331" s="102"/>
      <c r="M1331" s="102"/>
      <c r="N1331" s="102"/>
      <c r="O1331" s="102"/>
      <c r="P1331" s="102"/>
      <c r="Q1331" s="102"/>
      <c r="R1331" s="102"/>
      <c r="S1331" s="102"/>
      <c r="T1331" s="106"/>
      <c r="U1331" s="3" t="str">
        <f t="shared" si="62"/>
        <v>0/1</v>
      </c>
    </row>
    <row r="1332" spans="1:21" ht="30" customHeight="1" x14ac:dyDescent="0.3">
      <c r="A1332" s="3" t="str">
        <f>B1332&amp;"--"&amp;COUNTIF($B$5:B1332,B1332)</f>
        <v>--1295</v>
      </c>
      <c r="B1332" s="3" t="str">
        <f t="shared" si="61"/>
        <v/>
      </c>
      <c r="C1332" s="78">
        <v>1328</v>
      </c>
      <c r="D1332" s="102"/>
      <c r="E1332" s="103"/>
      <c r="F1332" s="102"/>
      <c r="G1332" s="104"/>
      <c r="H1332" s="105" t="str">
        <f t="shared" ca="1" si="63"/>
        <v/>
      </c>
      <c r="I1332" s="102"/>
      <c r="J1332" s="102"/>
      <c r="K1332" s="102"/>
      <c r="L1332" s="102"/>
      <c r="M1332" s="102"/>
      <c r="N1332" s="102"/>
      <c r="O1332" s="102"/>
      <c r="P1332" s="102"/>
      <c r="Q1332" s="102"/>
      <c r="R1332" s="102"/>
      <c r="S1332" s="102"/>
      <c r="T1332" s="106"/>
      <c r="U1332" s="3" t="str">
        <f t="shared" si="62"/>
        <v>0/1</v>
      </c>
    </row>
    <row r="1333" spans="1:21" ht="30" customHeight="1" x14ac:dyDescent="0.3">
      <c r="A1333" s="3" t="str">
        <f>B1333&amp;"--"&amp;COUNTIF($B$5:B1333,B1333)</f>
        <v>--1296</v>
      </c>
      <c r="B1333" s="3" t="str">
        <f t="shared" si="61"/>
        <v/>
      </c>
      <c r="C1333" s="78">
        <v>1329</v>
      </c>
      <c r="D1333" s="102"/>
      <c r="E1333" s="103"/>
      <c r="F1333" s="102"/>
      <c r="G1333" s="104"/>
      <c r="H1333" s="105" t="str">
        <f t="shared" ca="1" si="63"/>
        <v/>
      </c>
      <c r="I1333" s="102"/>
      <c r="J1333" s="102"/>
      <c r="K1333" s="102"/>
      <c r="L1333" s="102"/>
      <c r="M1333" s="102"/>
      <c r="N1333" s="102"/>
      <c r="O1333" s="102"/>
      <c r="P1333" s="102"/>
      <c r="Q1333" s="102"/>
      <c r="R1333" s="102"/>
      <c r="S1333" s="102"/>
      <c r="T1333" s="106"/>
      <c r="U1333" s="3" t="str">
        <f t="shared" si="62"/>
        <v>0/1</v>
      </c>
    </row>
    <row r="1334" spans="1:21" ht="30" customHeight="1" x14ac:dyDescent="0.3">
      <c r="A1334" s="3" t="str">
        <f>B1334&amp;"--"&amp;COUNTIF($B$5:B1334,B1334)</f>
        <v>--1297</v>
      </c>
      <c r="B1334" s="3" t="str">
        <f t="shared" si="61"/>
        <v/>
      </c>
      <c r="C1334" s="78">
        <v>1330</v>
      </c>
      <c r="D1334" s="102"/>
      <c r="E1334" s="103"/>
      <c r="F1334" s="102"/>
      <c r="G1334" s="104"/>
      <c r="H1334" s="105" t="str">
        <f t="shared" ca="1" si="63"/>
        <v/>
      </c>
      <c r="I1334" s="102"/>
      <c r="J1334" s="102"/>
      <c r="K1334" s="102"/>
      <c r="L1334" s="102"/>
      <c r="M1334" s="102"/>
      <c r="N1334" s="102"/>
      <c r="O1334" s="102"/>
      <c r="P1334" s="102"/>
      <c r="Q1334" s="102"/>
      <c r="R1334" s="102"/>
      <c r="S1334" s="102"/>
      <c r="T1334" s="106"/>
      <c r="U1334" s="3" t="str">
        <f t="shared" si="62"/>
        <v>0/1</v>
      </c>
    </row>
    <row r="1335" spans="1:21" ht="30" customHeight="1" x14ac:dyDescent="0.3">
      <c r="A1335" s="3" t="str">
        <f>B1335&amp;"--"&amp;COUNTIF($B$5:B1335,B1335)</f>
        <v>--1298</v>
      </c>
      <c r="B1335" s="3" t="str">
        <f t="shared" si="61"/>
        <v/>
      </c>
      <c r="C1335" s="78">
        <v>1331</v>
      </c>
      <c r="D1335" s="102"/>
      <c r="E1335" s="103"/>
      <c r="F1335" s="102"/>
      <c r="G1335" s="104"/>
      <c r="H1335" s="105" t="str">
        <f t="shared" ca="1" si="63"/>
        <v/>
      </c>
      <c r="I1335" s="102"/>
      <c r="J1335" s="102"/>
      <c r="K1335" s="102"/>
      <c r="L1335" s="102"/>
      <c r="M1335" s="102"/>
      <c r="N1335" s="102"/>
      <c r="O1335" s="102"/>
      <c r="P1335" s="102"/>
      <c r="Q1335" s="102"/>
      <c r="R1335" s="102"/>
      <c r="S1335" s="102"/>
      <c r="T1335" s="106"/>
      <c r="U1335" s="3" t="str">
        <f t="shared" si="62"/>
        <v>0/1</v>
      </c>
    </row>
    <row r="1336" spans="1:21" ht="30" customHeight="1" x14ac:dyDescent="0.3">
      <c r="A1336" s="3" t="str">
        <f>B1336&amp;"--"&amp;COUNTIF($B$5:B1336,B1336)</f>
        <v>--1299</v>
      </c>
      <c r="B1336" s="3" t="str">
        <f t="shared" si="61"/>
        <v/>
      </c>
      <c r="C1336" s="78">
        <v>1332</v>
      </c>
      <c r="D1336" s="102"/>
      <c r="E1336" s="103"/>
      <c r="F1336" s="102"/>
      <c r="G1336" s="104"/>
      <c r="H1336" s="105" t="str">
        <f t="shared" ca="1" si="63"/>
        <v/>
      </c>
      <c r="I1336" s="102"/>
      <c r="J1336" s="102"/>
      <c r="K1336" s="102"/>
      <c r="L1336" s="102"/>
      <c r="M1336" s="102"/>
      <c r="N1336" s="102"/>
      <c r="O1336" s="102"/>
      <c r="P1336" s="102"/>
      <c r="Q1336" s="102"/>
      <c r="R1336" s="102"/>
      <c r="S1336" s="102"/>
      <c r="T1336" s="106"/>
      <c r="U1336" s="3" t="str">
        <f t="shared" si="62"/>
        <v>0/1</v>
      </c>
    </row>
    <row r="1337" spans="1:21" ht="30" customHeight="1" x14ac:dyDescent="0.3">
      <c r="A1337" s="3" t="str">
        <f>B1337&amp;"--"&amp;COUNTIF($B$5:B1337,B1337)</f>
        <v>--1300</v>
      </c>
      <c r="B1337" s="3" t="str">
        <f t="shared" si="61"/>
        <v/>
      </c>
      <c r="C1337" s="78">
        <v>1333</v>
      </c>
      <c r="D1337" s="102"/>
      <c r="E1337" s="103"/>
      <c r="F1337" s="102"/>
      <c r="G1337" s="104"/>
      <c r="H1337" s="105" t="str">
        <f t="shared" ca="1" si="63"/>
        <v/>
      </c>
      <c r="I1337" s="102"/>
      <c r="J1337" s="102"/>
      <c r="K1337" s="102"/>
      <c r="L1337" s="102"/>
      <c r="M1337" s="102"/>
      <c r="N1337" s="102"/>
      <c r="O1337" s="102"/>
      <c r="P1337" s="102"/>
      <c r="Q1337" s="102"/>
      <c r="R1337" s="102"/>
      <c r="S1337" s="102"/>
      <c r="T1337" s="106"/>
      <c r="U1337" s="3" t="str">
        <f t="shared" si="62"/>
        <v>0/1</v>
      </c>
    </row>
    <row r="1338" spans="1:21" ht="30" customHeight="1" x14ac:dyDescent="0.3">
      <c r="A1338" s="3" t="str">
        <f>B1338&amp;"--"&amp;COUNTIF($B$5:B1338,B1338)</f>
        <v>--1301</v>
      </c>
      <c r="B1338" s="3" t="str">
        <f t="shared" si="61"/>
        <v/>
      </c>
      <c r="C1338" s="78">
        <v>1334</v>
      </c>
      <c r="D1338" s="102"/>
      <c r="E1338" s="103"/>
      <c r="F1338" s="102"/>
      <c r="G1338" s="104"/>
      <c r="H1338" s="105" t="str">
        <f t="shared" ca="1" si="63"/>
        <v/>
      </c>
      <c r="I1338" s="102"/>
      <c r="J1338" s="102"/>
      <c r="K1338" s="102"/>
      <c r="L1338" s="102"/>
      <c r="M1338" s="102"/>
      <c r="N1338" s="102"/>
      <c r="O1338" s="102"/>
      <c r="P1338" s="102"/>
      <c r="Q1338" s="102"/>
      <c r="R1338" s="102"/>
      <c r="S1338" s="102"/>
      <c r="T1338" s="106"/>
      <c r="U1338" s="3" t="str">
        <f t="shared" si="62"/>
        <v>0/1</v>
      </c>
    </row>
    <row r="1339" spans="1:21" ht="30" customHeight="1" x14ac:dyDescent="0.3">
      <c r="A1339" s="3" t="str">
        <f>B1339&amp;"--"&amp;COUNTIF($B$5:B1339,B1339)</f>
        <v>--1302</v>
      </c>
      <c r="B1339" s="3" t="str">
        <f t="shared" si="61"/>
        <v/>
      </c>
      <c r="C1339" s="78">
        <v>1335</v>
      </c>
      <c r="D1339" s="102"/>
      <c r="E1339" s="103"/>
      <c r="F1339" s="102"/>
      <c r="G1339" s="104"/>
      <c r="H1339" s="105" t="str">
        <f t="shared" ca="1" si="63"/>
        <v/>
      </c>
      <c r="I1339" s="102"/>
      <c r="J1339" s="102"/>
      <c r="K1339" s="102"/>
      <c r="L1339" s="102"/>
      <c r="M1339" s="102"/>
      <c r="N1339" s="102"/>
      <c r="O1339" s="102"/>
      <c r="P1339" s="102"/>
      <c r="Q1339" s="102"/>
      <c r="R1339" s="102"/>
      <c r="S1339" s="102"/>
      <c r="T1339" s="106"/>
      <c r="U1339" s="3" t="str">
        <f t="shared" si="62"/>
        <v>0/1</v>
      </c>
    </row>
    <row r="1340" spans="1:21" ht="30" customHeight="1" x14ac:dyDescent="0.3">
      <c r="A1340" s="3" t="str">
        <f>B1340&amp;"--"&amp;COUNTIF($B$5:B1340,B1340)</f>
        <v>--1303</v>
      </c>
      <c r="B1340" s="3" t="str">
        <f t="shared" si="61"/>
        <v/>
      </c>
      <c r="C1340" s="78">
        <v>1336</v>
      </c>
      <c r="D1340" s="102"/>
      <c r="E1340" s="103"/>
      <c r="F1340" s="102"/>
      <c r="G1340" s="104"/>
      <c r="H1340" s="105" t="str">
        <f t="shared" ca="1" si="63"/>
        <v/>
      </c>
      <c r="I1340" s="102"/>
      <c r="J1340" s="102"/>
      <c r="K1340" s="102"/>
      <c r="L1340" s="102"/>
      <c r="M1340" s="102"/>
      <c r="N1340" s="102"/>
      <c r="O1340" s="102"/>
      <c r="P1340" s="102"/>
      <c r="Q1340" s="102"/>
      <c r="R1340" s="102"/>
      <c r="S1340" s="102"/>
      <c r="T1340" s="106"/>
      <c r="U1340" s="3" t="str">
        <f t="shared" si="62"/>
        <v>0/1</v>
      </c>
    </row>
    <row r="1341" spans="1:21" ht="30" customHeight="1" x14ac:dyDescent="0.3">
      <c r="A1341" s="3" t="str">
        <f>B1341&amp;"--"&amp;COUNTIF($B$5:B1341,B1341)</f>
        <v>--1304</v>
      </c>
      <c r="B1341" s="3" t="str">
        <f t="shared" si="61"/>
        <v/>
      </c>
      <c r="C1341" s="78">
        <v>1337</v>
      </c>
      <c r="D1341" s="102"/>
      <c r="E1341" s="103"/>
      <c r="F1341" s="102"/>
      <c r="G1341" s="104"/>
      <c r="H1341" s="105" t="str">
        <f t="shared" ca="1" si="63"/>
        <v/>
      </c>
      <c r="I1341" s="102"/>
      <c r="J1341" s="102"/>
      <c r="K1341" s="102"/>
      <c r="L1341" s="102"/>
      <c r="M1341" s="102"/>
      <c r="N1341" s="102"/>
      <c r="O1341" s="102"/>
      <c r="P1341" s="102"/>
      <c r="Q1341" s="102"/>
      <c r="R1341" s="102"/>
      <c r="S1341" s="102"/>
      <c r="T1341" s="106"/>
      <c r="U1341" s="3" t="str">
        <f t="shared" si="62"/>
        <v>0/1</v>
      </c>
    </row>
    <row r="1342" spans="1:21" ht="30" customHeight="1" x14ac:dyDescent="0.3">
      <c r="A1342" s="3" t="str">
        <f>B1342&amp;"--"&amp;COUNTIF($B$5:B1342,B1342)</f>
        <v>--1305</v>
      </c>
      <c r="B1342" s="3" t="str">
        <f t="shared" si="61"/>
        <v/>
      </c>
      <c r="C1342" s="78">
        <v>1338</v>
      </c>
      <c r="D1342" s="102"/>
      <c r="E1342" s="103"/>
      <c r="F1342" s="102"/>
      <c r="G1342" s="104"/>
      <c r="H1342" s="105" t="str">
        <f t="shared" ca="1" si="63"/>
        <v/>
      </c>
      <c r="I1342" s="102"/>
      <c r="J1342" s="102"/>
      <c r="K1342" s="102"/>
      <c r="L1342" s="102"/>
      <c r="M1342" s="102"/>
      <c r="N1342" s="102"/>
      <c r="O1342" s="102"/>
      <c r="P1342" s="102"/>
      <c r="Q1342" s="102"/>
      <c r="R1342" s="102"/>
      <c r="S1342" s="102"/>
      <c r="T1342" s="106"/>
      <c r="U1342" s="3" t="str">
        <f t="shared" si="62"/>
        <v>0/1</v>
      </c>
    </row>
    <row r="1343" spans="1:21" ht="30" customHeight="1" x14ac:dyDescent="0.3">
      <c r="A1343" s="3" t="str">
        <f>B1343&amp;"--"&amp;COUNTIF($B$5:B1343,B1343)</f>
        <v>--1306</v>
      </c>
      <c r="B1343" s="3" t="str">
        <f t="shared" si="61"/>
        <v/>
      </c>
      <c r="C1343" s="78">
        <v>1339</v>
      </c>
      <c r="D1343" s="102"/>
      <c r="E1343" s="103"/>
      <c r="F1343" s="102"/>
      <c r="G1343" s="104"/>
      <c r="H1343" s="105" t="str">
        <f t="shared" ca="1" si="63"/>
        <v/>
      </c>
      <c r="I1343" s="102"/>
      <c r="J1343" s="102"/>
      <c r="K1343" s="102"/>
      <c r="L1343" s="102"/>
      <c r="M1343" s="102"/>
      <c r="N1343" s="102"/>
      <c r="O1343" s="102"/>
      <c r="P1343" s="102"/>
      <c r="Q1343" s="102"/>
      <c r="R1343" s="102"/>
      <c r="S1343" s="102"/>
      <c r="T1343" s="106"/>
      <c r="U1343" s="3" t="str">
        <f t="shared" si="62"/>
        <v>0/1</v>
      </c>
    </row>
    <row r="1344" spans="1:21" ht="30" customHeight="1" x14ac:dyDescent="0.3">
      <c r="A1344" s="3" t="str">
        <f>B1344&amp;"--"&amp;COUNTIF($B$5:B1344,B1344)</f>
        <v>--1307</v>
      </c>
      <c r="B1344" s="3" t="str">
        <f t="shared" si="61"/>
        <v/>
      </c>
      <c r="C1344" s="78">
        <v>1340</v>
      </c>
      <c r="D1344" s="102"/>
      <c r="E1344" s="103"/>
      <c r="F1344" s="102"/>
      <c r="G1344" s="104"/>
      <c r="H1344" s="105" t="str">
        <f t="shared" ca="1" si="63"/>
        <v/>
      </c>
      <c r="I1344" s="102"/>
      <c r="J1344" s="102"/>
      <c r="K1344" s="102"/>
      <c r="L1344" s="102"/>
      <c r="M1344" s="102"/>
      <c r="N1344" s="102"/>
      <c r="O1344" s="102"/>
      <c r="P1344" s="102"/>
      <c r="Q1344" s="102"/>
      <c r="R1344" s="102"/>
      <c r="S1344" s="102"/>
      <c r="T1344" s="106"/>
      <c r="U1344" s="3" t="str">
        <f t="shared" si="62"/>
        <v>0/1</v>
      </c>
    </row>
    <row r="1345" spans="1:21" ht="30" customHeight="1" x14ac:dyDescent="0.3">
      <c r="A1345" s="3" t="str">
        <f>B1345&amp;"--"&amp;COUNTIF($B$5:B1345,B1345)</f>
        <v>--1308</v>
      </c>
      <c r="B1345" s="3" t="str">
        <f t="shared" si="61"/>
        <v/>
      </c>
      <c r="C1345" s="78">
        <v>1341</v>
      </c>
      <c r="D1345" s="102"/>
      <c r="E1345" s="103"/>
      <c r="F1345" s="102"/>
      <c r="G1345" s="104"/>
      <c r="H1345" s="105" t="str">
        <f t="shared" ca="1" si="63"/>
        <v/>
      </c>
      <c r="I1345" s="102"/>
      <c r="J1345" s="102"/>
      <c r="K1345" s="102"/>
      <c r="L1345" s="102"/>
      <c r="M1345" s="102"/>
      <c r="N1345" s="102"/>
      <c r="O1345" s="102"/>
      <c r="P1345" s="102"/>
      <c r="Q1345" s="102"/>
      <c r="R1345" s="102"/>
      <c r="S1345" s="102"/>
      <c r="T1345" s="106"/>
      <c r="U1345" s="3" t="str">
        <f t="shared" si="62"/>
        <v>0/1</v>
      </c>
    </row>
    <row r="1346" spans="1:21" ht="30" customHeight="1" x14ac:dyDescent="0.3">
      <c r="A1346" s="3" t="str">
        <f>B1346&amp;"--"&amp;COUNTIF($B$5:B1346,B1346)</f>
        <v>--1309</v>
      </c>
      <c r="B1346" s="3" t="str">
        <f t="shared" si="61"/>
        <v/>
      </c>
      <c r="C1346" s="78">
        <v>1342</v>
      </c>
      <c r="D1346" s="102"/>
      <c r="E1346" s="103"/>
      <c r="F1346" s="102"/>
      <c r="G1346" s="104"/>
      <c r="H1346" s="105" t="str">
        <f t="shared" ca="1" si="63"/>
        <v/>
      </c>
      <c r="I1346" s="102"/>
      <c r="J1346" s="102"/>
      <c r="K1346" s="102"/>
      <c r="L1346" s="102"/>
      <c r="M1346" s="102"/>
      <c r="N1346" s="102"/>
      <c r="O1346" s="102"/>
      <c r="P1346" s="102"/>
      <c r="Q1346" s="102"/>
      <c r="R1346" s="102"/>
      <c r="S1346" s="102"/>
      <c r="T1346" s="106"/>
      <c r="U1346" s="3" t="str">
        <f t="shared" si="62"/>
        <v>0/1</v>
      </c>
    </row>
    <row r="1347" spans="1:21" ht="30" customHeight="1" x14ac:dyDescent="0.3">
      <c r="A1347" s="3" t="str">
        <f>B1347&amp;"--"&amp;COUNTIF($B$5:B1347,B1347)</f>
        <v>--1310</v>
      </c>
      <c r="B1347" s="3" t="str">
        <f t="shared" si="61"/>
        <v/>
      </c>
      <c r="C1347" s="78">
        <v>1343</v>
      </c>
      <c r="D1347" s="102"/>
      <c r="E1347" s="103"/>
      <c r="F1347" s="102"/>
      <c r="G1347" s="104"/>
      <c r="H1347" s="105" t="str">
        <f t="shared" ca="1" si="63"/>
        <v/>
      </c>
      <c r="I1347" s="102"/>
      <c r="J1347" s="102"/>
      <c r="K1347" s="102"/>
      <c r="L1347" s="102"/>
      <c r="M1347" s="102"/>
      <c r="N1347" s="102"/>
      <c r="O1347" s="102"/>
      <c r="P1347" s="102"/>
      <c r="Q1347" s="102"/>
      <c r="R1347" s="102"/>
      <c r="S1347" s="102"/>
      <c r="T1347" s="106"/>
      <c r="U1347" s="3" t="str">
        <f t="shared" si="62"/>
        <v>0/1</v>
      </c>
    </row>
    <row r="1348" spans="1:21" ht="30" customHeight="1" x14ac:dyDescent="0.3">
      <c r="A1348" s="3" t="str">
        <f>B1348&amp;"--"&amp;COUNTIF($B$5:B1348,B1348)</f>
        <v>--1311</v>
      </c>
      <c r="B1348" s="3" t="str">
        <f t="shared" si="61"/>
        <v/>
      </c>
      <c r="C1348" s="78">
        <v>1344</v>
      </c>
      <c r="D1348" s="102"/>
      <c r="E1348" s="103"/>
      <c r="F1348" s="102"/>
      <c r="G1348" s="104"/>
      <c r="H1348" s="105" t="str">
        <f t="shared" ca="1" si="63"/>
        <v/>
      </c>
      <c r="I1348" s="102"/>
      <c r="J1348" s="102"/>
      <c r="K1348" s="102"/>
      <c r="L1348" s="102"/>
      <c r="M1348" s="102"/>
      <c r="N1348" s="102"/>
      <c r="O1348" s="102"/>
      <c r="P1348" s="102"/>
      <c r="Q1348" s="102"/>
      <c r="R1348" s="102"/>
      <c r="S1348" s="102"/>
      <c r="T1348" s="106"/>
      <c r="U1348" s="3" t="str">
        <f t="shared" si="62"/>
        <v>0/1</v>
      </c>
    </row>
    <row r="1349" spans="1:21" ht="30" customHeight="1" x14ac:dyDescent="0.3">
      <c r="A1349" s="3" t="str">
        <f>B1349&amp;"--"&amp;COUNTIF($B$5:B1349,B1349)</f>
        <v>--1312</v>
      </c>
      <c r="B1349" s="3" t="str">
        <f t="shared" ref="B1349:B1412" si="64">IF(G1349&lt;&gt;"",MONTH(G1349),"")</f>
        <v/>
      </c>
      <c r="C1349" s="78">
        <v>1345</v>
      </c>
      <c r="D1349" s="102"/>
      <c r="E1349" s="103"/>
      <c r="F1349" s="102"/>
      <c r="G1349" s="104"/>
      <c r="H1349" s="105" t="str">
        <f t="shared" ca="1" si="63"/>
        <v/>
      </c>
      <c r="I1349" s="102"/>
      <c r="J1349" s="102"/>
      <c r="K1349" s="102"/>
      <c r="L1349" s="102"/>
      <c r="M1349" s="102"/>
      <c r="N1349" s="102"/>
      <c r="O1349" s="102"/>
      <c r="P1349" s="102"/>
      <c r="Q1349" s="102"/>
      <c r="R1349" s="102"/>
      <c r="S1349" s="102"/>
      <c r="T1349" s="106"/>
      <c r="U1349" s="3" t="str">
        <f t="shared" ref="U1349:U1412" si="65">DAY(G1349)&amp;"/"&amp;MONTH(G1349)</f>
        <v>0/1</v>
      </c>
    </row>
    <row r="1350" spans="1:21" ht="30" customHeight="1" x14ac:dyDescent="0.3">
      <c r="A1350" s="3" t="str">
        <f>B1350&amp;"--"&amp;COUNTIF($B$5:B1350,B1350)</f>
        <v>--1313</v>
      </c>
      <c r="B1350" s="3" t="str">
        <f t="shared" si="64"/>
        <v/>
      </c>
      <c r="C1350" s="78">
        <v>1346</v>
      </c>
      <c r="D1350" s="102"/>
      <c r="E1350" s="103"/>
      <c r="F1350" s="102"/>
      <c r="G1350" s="104"/>
      <c r="H1350" s="105" t="str">
        <f t="shared" ca="1" si="63"/>
        <v/>
      </c>
      <c r="I1350" s="102"/>
      <c r="J1350" s="102"/>
      <c r="K1350" s="102"/>
      <c r="L1350" s="102"/>
      <c r="M1350" s="102"/>
      <c r="N1350" s="102"/>
      <c r="O1350" s="102"/>
      <c r="P1350" s="102"/>
      <c r="Q1350" s="102"/>
      <c r="R1350" s="102"/>
      <c r="S1350" s="102"/>
      <c r="T1350" s="106"/>
      <c r="U1350" s="3" t="str">
        <f t="shared" si="65"/>
        <v>0/1</v>
      </c>
    </row>
    <row r="1351" spans="1:21" ht="30" customHeight="1" x14ac:dyDescent="0.3">
      <c r="A1351" s="3" t="str">
        <f>B1351&amp;"--"&amp;COUNTIF($B$5:B1351,B1351)</f>
        <v>--1314</v>
      </c>
      <c r="B1351" s="3" t="str">
        <f t="shared" si="64"/>
        <v/>
      </c>
      <c r="C1351" s="78">
        <v>1347</v>
      </c>
      <c r="D1351" s="102"/>
      <c r="E1351" s="103"/>
      <c r="F1351" s="102"/>
      <c r="G1351" s="104"/>
      <c r="H1351" s="105" t="str">
        <f t="shared" ca="1" si="63"/>
        <v/>
      </c>
      <c r="I1351" s="102"/>
      <c r="J1351" s="102"/>
      <c r="K1351" s="102"/>
      <c r="L1351" s="102"/>
      <c r="M1351" s="102"/>
      <c r="N1351" s="102"/>
      <c r="O1351" s="102"/>
      <c r="P1351" s="102"/>
      <c r="Q1351" s="102"/>
      <c r="R1351" s="102"/>
      <c r="S1351" s="102"/>
      <c r="T1351" s="106"/>
      <c r="U1351" s="3" t="str">
        <f t="shared" si="65"/>
        <v>0/1</v>
      </c>
    </row>
    <row r="1352" spans="1:21" ht="30" customHeight="1" x14ac:dyDescent="0.3">
      <c r="A1352" s="3" t="str">
        <f>B1352&amp;"--"&amp;COUNTIF($B$5:B1352,B1352)</f>
        <v>--1315</v>
      </c>
      <c r="B1352" s="3" t="str">
        <f t="shared" si="64"/>
        <v/>
      </c>
      <c r="C1352" s="78">
        <v>1348</v>
      </c>
      <c r="D1352" s="102"/>
      <c r="E1352" s="103"/>
      <c r="F1352" s="102"/>
      <c r="G1352" s="104"/>
      <c r="H1352" s="105" t="str">
        <f t="shared" ca="1" si="63"/>
        <v/>
      </c>
      <c r="I1352" s="102"/>
      <c r="J1352" s="102"/>
      <c r="K1352" s="102"/>
      <c r="L1352" s="102"/>
      <c r="M1352" s="102"/>
      <c r="N1352" s="102"/>
      <c r="O1352" s="102"/>
      <c r="P1352" s="102"/>
      <c r="Q1352" s="102"/>
      <c r="R1352" s="102"/>
      <c r="S1352" s="102"/>
      <c r="T1352" s="106"/>
      <c r="U1352" s="3" t="str">
        <f t="shared" si="65"/>
        <v>0/1</v>
      </c>
    </row>
    <row r="1353" spans="1:21" ht="30" customHeight="1" x14ac:dyDescent="0.3">
      <c r="A1353" s="3" t="str">
        <f>B1353&amp;"--"&amp;COUNTIF($B$5:B1353,B1353)</f>
        <v>--1316</v>
      </c>
      <c r="B1353" s="3" t="str">
        <f t="shared" si="64"/>
        <v/>
      </c>
      <c r="C1353" s="78">
        <v>1349</v>
      </c>
      <c r="D1353" s="102"/>
      <c r="E1353" s="103"/>
      <c r="F1353" s="102"/>
      <c r="G1353" s="104"/>
      <c r="H1353" s="105" t="str">
        <f t="shared" ca="1" si="63"/>
        <v/>
      </c>
      <c r="I1353" s="102"/>
      <c r="J1353" s="102"/>
      <c r="K1353" s="102"/>
      <c r="L1353" s="102"/>
      <c r="M1353" s="102"/>
      <c r="N1353" s="102"/>
      <c r="O1353" s="102"/>
      <c r="P1353" s="102"/>
      <c r="Q1353" s="102"/>
      <c r="R1353" s="102"/>
      <c r="S1353" s="102"/>
      <c r="T1353" s="106"/>
      <c r="U1353" s="3" t="str">
        <f t="shared" si="65"/>
        <v>0/1</v>
      </c>
    </row>
    <row r="1354" spans="1:21" ht="30" customHeight="1" x14ac:dyDescent="0.3">
      <c r="A1354" s="3" t="str">
        <f>B1354&amp;"--"&amp;COUNTIF($B$5:B1354,B1354)</f>
        <v>--1317</v>
      </c>
      <c r="B1354" s="3" t="str">
        <f t="shared" si="64"/>
        <v/>
      </c>
      <c r="C1354" s="78">
        <v>1350</v>
      </c>
      <c r="D1354" s="102"/>
      <c r="E1354" s="103"/>
      <c r="F1354" s="102"/>
      <c r="G1354" s="104"/>
      <c r="H1354" s="105" t="str">
        <f t="shared" ca="1" si="63"/>
        <v/>
      </c>
      <c r="I1354" s="102"/>
      <c r="J1354" s="102"/>
      <c r="K1354" s="102"/>
      <c r="L1354" s="102"/>
      <c r="M1354" s="102"/>
      <c r="N1354" s="102"/>
      <c r="O1354" s="102"/>
      <c r="P1354" s="102"/>
      <c r="Q1354" s="102"/>
      <c r="R1354" s="102"/>
      <c r="S1354" s="102"/>
      <c r="T1354" s="106"/>
      <c r="U1354" s="3" t="str">
        <f t="shared" si="65"/>
        <v>0/1</v>
      </c>
    </row>
    <row r="1355" spans="1:21" ht="30" customHeight="1" x14ac:dyDescent="0.3">
      <c r="A1355" s="3" t="str">
        <f>B1355&amp;"--"&amp;COUNTIF($B$5:B1355,B1355)</f>
        <v>--1318</v>
      </c>
      <c r="B1355" s="3" t="str">
        <f t="shared" si="64"/>
        <v/>
      </c>
      <c r="C1355" s="78">
        <v>1351</v>
      </c>
      <c r="D1355" s="102"/>
      <c r="E1355" s="103"/>
      <c r="F1355" s="102"/>
      <c r="G1355" s="104"/>
      <c r="H1355" s="105" t="str">
        <f t="shared" ca="1" si="63"/>
        <v/>
      </c>
      <c r="I1355" s="102"/>
      <c r="J1355" s="102"/>
      <c r="K1355" s="102"/>
      <c r="L1355" s="102"/>
      <c r="M1355" s="102"/>
      <c r="N1355" s="102"/>
      <c r="O1355" s="102"/>
      <c r="P1355" s="102"/>
      <c r="Q1355" s="102"/>
      <c r="R1355" s="102"/>
      <c r="S1355" s="102"/>
      <c r="T1355" s="106"/>
      <c r="U1355" s="3" t="str">
        <f t="shared" si="65"/>
        <v>0/1</v>
      </c>
    </row>
    <row r="1356" spans="1:21" ht="30" customHeight="1" x14ac:dyDescent="0.3">
      <c r="A1356" s="3" t="str">
        <f>B1356&amp;"--"&amp;COUNTIF($B$5:B1356,B1356)</f>
        <v>--1319</v>
      </c>
      <c r="B1356" s="3" t="str">
        <f t="shared" si="64"/>
        <v/>
      </c>
      <c r="C1356" s="78">
        <v>1352</v>
      </c>
      <c r="D1356" s="102"/>
      <c r="E1356" s="103"/>
      <c r="F1356" s="102"/>
      <c r="G1356" s="104"/>
      <c r="H1356" s="105" t="str">
        <f t="shared" ca="1" si="63"/>
        <v/>
      </c>
      <c r="I1356" s="102"/>
      <c r="J1356" s="102"/>
      <c r="K1356" s="102"/>
      <c r="L1356" s="102"/>
      <c r="M1356" s="102"/>
      <c r="N1356" s="102"/>
      <c r="O1356" s="102"/>
      <c r="P1356" s="102"/>
      <c r="Q1356" s="102"/>
      <c r="R1356" s="102"/>
      <c r="S1356" s="102"/>
      <c r="T1356" s="106"/>
      <c r="U1356" s="3" t="str">
        <f t="shared" si="65"/>
        <v>0/1</v>
      </c>
    </row>
    <row r="1357" spans="1:21" ht="30" customHeight="1" x14ac:dyDescent="0.3">
      <c r="A1357" s="3" t="str">
        <f>B1357&amp;"--"&amp;COUNTIF($B$5:B1357,B1357)</f>
        <v>--1320</v>
      </c>
      <c r="B1357" s="3" t="str">
        <f t="shared" si="64"/>
        <v/>
      </c>
      <c r="C1357" s="78">
        <v>1353</v>
      </c>
      <c r="D1357" s="102"/>
      <c r="E1357" s="103"/>
      <c r="F1357" s="102"/>
      <c r="G1357" s="104"/>
      <c r="H1357" s="105" t="str">
        <f t="shared" ca="1" si="63"/>
        <v/>
      </c>
      <c r="I1357" s="102"/>
      <c r="J1357" s="102"/>
      <c r="K1357" s="102"/>
      <c r="L1357" s="102"/>
      <c r="M1357" s="102"/>
      <c r="N1357" s="102"/>
      <c r="O1357" s="102"/>
      <c r="P1357" s="102"/>
      <c r="Q1357" s="102"/>
      <c r="R1357" s="102"/>
      <c r="S1357" s="102"/>
      <c r="T1357" s="106"/>
      <c r="U1357" s="3" t="str">
        <f t="shared" si="65"/>
        <v>0/1</v>
      </c>
    </row>
    <row r="1358" spans="1:21" ht="30" customHeight="1" x14ac:dyDescent="0.3">
      <c r="A1358" s="3" t="str">
        <f>B1358&amp;"--"&amp;COUNTIF($B$5:B1358,B1358)</f>
        <v>--1321</v>
      </c>
      <c r="B1358" s="3" t="str">
        <f t="shared" si="64"/>
        <v/>
      </c>
      <c r="C1358" s="78">
        <v>1354</v>
      </c>
      <c r="D1358" s="102"/>
      <c r="E1358" s="103"/>
      <c r="F1358" s="102"/>
      <c r="G1358" s="104"/>
      <c r="H1358" s="105" t="str">
        <f t="shared" ca="1" si="63"/>
        <v/>
      </c>
      <c r="I1358" s="102"/>
      <c r="J1358" s="102"/>
      <c r="K1358" s="102"/>
      <c r="L1358" s="102"/>
      <c r="M1358" s="102"/>
      <c r="N1358" s="102"/>
      <c r="O1358" s="102"/>
      <c r="P1358" s="102"/>
      <c r="Q1358" s="102"/>
      <c r="R1358" s="102"/>
      <c r="S1358" s="102"/>
      <c r="T1358" s="106"/>
      <c r="U1358" s="3" t="str">
        <f t="shared" si="65"/>
        <v>0/1</v>
      </c>
    </row>
    <row r="1359" spans="1:21" ht="30" customHeight="1" x14ac:dyDescent="0.3">
      <c r="A1359" s="3" t="str">
        <f>B1359&amp;"--"&amp;COUNTIF($B$5:B1359,B1359)</f>
        <v>--1322</v>
      </c>
      <c r="B1359" s="3" t="str">
        <f t="shared" si="64"/>
        <v/>
      </c>
      <c r="C1359" s="78">
        <v>1355</v>
      </c>
      <c r="D1359" s="102"/>
      <c r="E1359" s="103"/>
      <c r="F1359" s="102"/>
      <c r="G1359" s="104"/>
      <c r="H1359" s="105" t="str">
        <f t="shared" ca="1" si="63"/>
        <v/>
      </c>
      <c r="I1359" s="102"/>
      <c r="J1359" s="102"/>
      <c r="K1359" s="102"/>
      <c r="L1359" s="102"/>
      <c r="M1359" s="102"/>
      <c r="N1359" s="102"/>
      <c r="O1359" s="102"/>
      <c r="P1359" s="102"/>
      <c r="Q1359" s="102"/>
      <c r="R1359" s="102"/>
      <c r="S1359" s="102"/>
      <c r="T1359" s="106"/>
      <c r="U1359" s="3" t="str">
        <f t="shared" si="65"/>
        <v>0/1</v>
      </c>
    </row>
    <row r="1360" spans="1:21" ht="30" customHeight="1" x14ac:dyDescent="0.3">
      <c r="A1360" s="3" t="str">
        <f>B1360&amp;"--"&amp;COUNTIF($B$5:B1360,B1360)</f>
        <v>--1323</v>
      </c>
      <c r="B1360" s="3" t="str">
        <f t="shared" si="64"/>
        <v/>
      </c>
      <c r="C1360" s="78">
        <v>1356</v>
      </c>
      <c r="D1360" s="102"/>
      <c r="E1360" s="103"/>
      <c r="F1360" s="102"/>
      <c r="G1360" s="104"/>
      <c r="H1360" s="105" t="str">
        <f t="shared" ca="1" si="63"/>
        <v/>
      </c>
      <c r="I1360" s="102"/>
      <c r="J1360" s="102"/>
      <c r="K1360" s="102"/>
      <c r="L1360" s="102"/>
      <c r="M1360" s="102"/>
      <c r="N1360" s="102"/>
      <c r="O1360" s="102"/>
      <c r="P1360" s="102"/>
      <c r="Q1360" s="102"/>
      <c r="R1360" s="102"/>
      <c r="S1360" s="102"/>
      <c r="T1360" s="106"/>
      <c r="U1360" s="3" t="str">
        <f t="shared" si="65"/>
        <v>0/1</v>
      </c>
    </row>
    <row r="1361" spans="1:21" ht="30" customHeight="1" x14ac:dyDescent="0.3">
      <c r="A1361" s="3" t="str">
        <f>B1361&amp;"--"&amp;COUNTIF($B$5:B1361,B1361)</f>
        <v>--1324</v>
      </c>
      <c r="B1361" s="3" t="str">
        <f t="shared" si="64"/>
        <v/>
      </c>
      <c r="C1361" s="78">
        <v>1357</v>
      </c>
      <c r="D1361" s="102"/>
      <c r="E1361" s="103"/>
      <c r="F1361" s="102"/>
      <c r="G1361" s="104"/>
      <c r="H1361" s="105" t="str">
        <f t="shared" ca="1" si="63"/>
        <v/>
      </c>
      <c r="I1361" s="102"/>
      <c r="J1361" s="102"/>
      <c r="K1361" s="102"/>
      <c r="L1361" s="102"/>
      <c r="M1361" s="102"/>
      <c r="N1361" s="102"/>
      <c r="O1361" s="102"/>
      <c r="P1361" s="102"/>
      <c r="Q1361" s="102"/>
      <c r="R1361" s="102"/>
      <c r="S1361" s="102"/>
      <c r="T1361" s="106"/>
      <c r="U1361" s="3" t="str">
        <f t="shared" si="65"/>
        <v>0/1</v>
      </c>
    </row>
    <row r="1362" spans="1:21" ht="30" customHeight="1" x14ac:dyDescent="0.3">
      <c r="A1362" s="3" t="str">
        <f>B1362&amp;"--"&amp;COUNTIF($B$5:B1362,B1362)</f>
        <v>--1325</v>
      </c>
      <c r="B1362" s="3" t="str">
        <f t="shared" si="64"/>
        <v/>
      </c>
      <c r="C1362" s="78">
        <v>1358</v>
      </c>
      <c r="D1362" s="102"/>
      <c r="E1362" s="103"/>
      <c r="F1362" s="102"/>
      <c r="G1362" s="104"/>
      <c r="H1362" s="105" t="str">
        <f t="shared" ca="1" si="63"/>
        <v/>
      </c>
      <c r="I1362" s="102"/>
      <c r="J1362" s="102"/>
      <c r="K1362" s="102"/>
      <c r="L1362" s="102"/>
      <c r="M1362" s="102"/>
      <c r="N1362" s="102"/>
      <c r="O1362" s="102"/>
      <c r="P1362" s="102"/>
      <c r="Q1362" s="102"/>
      <c r="R1362" s="102"/>
      <c r="S1362" s="102"/>
      <c r="T1362" s="106"/>
      <c r="U1362" s="3" t="str">
        <f t="shared" si="65"/>
        <v>0/1</v>
      </c>
    </row>
    <row r="1363" spans="1:21" ht="30" customHeight="1" x14ac:dyDescent="0.3">
      <c r="A1363" s="3" t="str">
        <f>B1363&amp;"--"&amp;COUNTIF($B$5:B1363,B1363)</f>
        <v>--1326</v>
      </c>
      <c r="B1363" s="3" t="str">
        <f t="shared" si="64"/>
        <v/>
      </c>
      <c r="C1363" s="78">
        <v>1359</v>
      </c>
      <c r="D1363" s="102"/>
      <c r="E1363" s="103"/>
      <c r="F1363" s="102"/>
      <c r="G1363" s="104"/>
      <c r="H1363" s="105" t="str">
        <f t="shared" ca="1" si="63"/>
        <v/>
      </c>
      <c r="I1363" s="102"/>
      <c r="J1363" s="102"/>
      <c r="K1363" s="102"/>
      <c r="L1363" s="102"/>
      <c r="M1363" s="102"/>
      <c r="N1363" s="102"/>
      <c r="O1363" s="102"/>
      <c r="P1363" s="102"/>
      <c r="Q1363" s="102"/>
      <c r="R1363" s="102"/>
      <c r="S1363" s="102"/>
      <c r="T1363" s="106"/>
      <c r="U1363" s="3" t="str">
        <f t="shared" si="65"/>
        <v>0/1</v>
      </c>
    </row>
    <row r="1364" spans="1:21" ht="30" customHeight="1" x14ac:dyDescent="0.3">
      <c r="A1364" s="3" t="str">
        <f>B1364&amp;"--"&amp;COUNTIF($B$5:B1364,B1364)</f>
        <v>--1327</v>
      </c>
      <c r="B1364" s="3" t="str">
        <f t="shared" si="64"/>
        <v/>
      </c>
      <c r="C1364" s="78">
        <v>1360</v>
      </c>
      <c r="D1364" s="102"/>
      <c r="E1364" s="103"/>
      <c r="F1364" s="102"/>
      <c r="G1364" s="104"/>
      <c r="H1364" s="105" t="str">
        <f t="shared" ca="1" si="63"/>
        <v/>
      </c>
      <c r="I1364" s="102"/>
      <c r="J1364" s="102"/>
      <c r="K1364" s="102"/>
      <c r="L1364" s="102"/>
      <c r="M1364" s="102"/>
      <c r="N1364" s="102"/>
      <c r="O1364" s="102"/>
      <c r="P1364" s="102"/>
      <c r="Q1364" s="102"/>
      <c r="R1364" s="102"/>
      <c r="S1364" s="102"/>
      <c r="T1364" s="106"/>
      <c r="U1364" s="3" t="str">
        <f t="shared" si="65"/>
        <v>0/1</v>
      </c>
    </row>
    <row r="1365" spans="1:21" ht="30" customHeight="1" x14ac:dyDescent="0.3">
      <c r="A1365" s="3" t="str">
        <f>B1365&amp;"--"&amp;COUNTIF($B$5:B1365,B1365)</f>
        <v>--1328</v>
      </c>
      <c r="B1365" s="3" t="str">
        <f t="shared" si="64"/>
        <v/>
      </c>
      <c r="C1365" s="78">
        <v>1361</v>
      </c>
      <c r="D1365" s="102"/>
      <c r="E1365" s="103"/>
      <c r="F1365" s="102"/>
      <c r="G1365" s="104"/>
      <c r="H1365" s="105" t="str">
        <f t="shared" ca="1" si="63"/>
        <v/>
      </c>
      <c r="I1365" s="102"/>
      <c r="J1365" s="102"/>
      <c r="K1365" s="102"/>
      <c r="L1365" s="102"/>
      <c r="M1365" s="102"/>
      <c r="N1365" s="102"/>
      <c r="O1365" s="102"/>
      <c r="P1365" s="102"/>
      <c r="Q1365" s="102"/>
      <c r="R1365" s="102"/>
      <c r="S1365" s="102"/>
      <c r="T1365" s="106"/>
      <c r="U1365" s="3" t="str">
        <f t="shared" si="65"/>
        <v>0/1</v>
      </c>
    </row>
    <row r="1366" spans="1:21" ht="30" customHeight="1" x14ac:dyDescent="0.3">
      <c r="A1366" s="3" t="str">
        <f>B1366&amp;"--"&amp;COUNTIF($B$5:B1366,B1366)</f>
        <v>--1329</v>
      </c>
      <c r="B1366" s="3" t="str">
        <f t="shared" si="64"/>
        <v/>
      </c>
      <c r="C1366" s="78">
        <v>1362</v>
      </c>
      <c r="D1366" s="102"/>
      <c r="E1366" s="103"/>
      <c r="F1366" s="102"/>
      <c r="G1366" s="104"/>
      <c r="H1366" s="105" t="str">
        <f t="shared" ca="1" si="63"/>
        <v/>
      </c>
      <c r="I1366" s="102"/>
      <c r="J1366" s="102"/>
      <c r="K1366" s="102"/>
      <c r="L1366" s="102"/>
      <c r="M1366" s="102"/>
      <c r="N1366" s="102"/>
      <c r="O1366" s="102"/>
      <c r="P1366" s="102"/>
      <c r="Q1366" s="102"/>
      <c r="R1366" s="102"/>
      <c r="S1366" s="102"/>
      <c r="T1366" s="106"/>
      <c r="U1366" s="3" t="str">
        <f t="shared" si="65"/>
        <v>0/1</v>
      </c>
    </row>
    <row r="1367" spans="1:21" ht="30" customHeight="1" x14ac:dyDescent="0.3">
      <c r="A1367" s="3" t="str">
        <f>B1367&amp;"--"&amp;COUNTIF($B$5:B1367,B1367)</f>
        <v>--1330</v>
      </c>
      <c r="B1367" s="3" t="str">
        <f t="shared" si="64"/>
        <v/>
      </c>
      <c r="C1367" s="78">
        <v>1363</v>
      </c>
      <c r="D1367" s="102"/>
      <c r="E1367" s="103"/>
      <c r="F1367" s="102"/>
      <c r="G1367" s="104"/>
      <c r="H1367" s="105" t="str">
        <f t="shared" ca="1" si="63"/>
        <v/>
      </c>
      <c r="I1367" s="102"/>
      <c r="J1367" s="102"/>
      <c r="K1367" s="102"/>
      <c r="L1367" s="102"/>
      <c r="M1367" s="102"/>
      <c r="N1367" s="102"/>
      <c r="O1367" s="102"/>
      <c r="P1367" s="102"/>
      <c r="Q1367" s="102"/>
      <c r="R1367" s="102"/>
      <c r="S1367" s="102"/>
      <c r="T1367" s="106"/>
      <c r="U1367" s="3" t="str">
        <f t="shared" si="65"/>
        <v>0/1</v>
      </c>
    </row>
    <row r="1368" spans="1:21" ht="30" customHeight="1" x14ac:dyDescent="0.3">
      <c r="A1368" s="3" t="str">
        <f>B1368&amp;"--"&amp;COUNTIF($B$5:B1368,B1368)</f>
        <v>--1331</v>
      </c>
      <c r="B1368" s="3" t="str">
        <f t="shared" si="64"/>
        <v/>
      </c>
      <c r="C1368" s="78">
        <v>1364</v>
      </c>
      <c r="D1368" s="102"/>
      <c r="E1368" s="103"/>
      <c r="F1368" s="102"/>
      <c r="G1368" s="104"/>
      <c r="H1368" s="105" t="str">
        <f t="shared" ca="1" si="63"/>
        <v/>
      </c>
      <c r="I1368" s="102"/>
      <c r="J1368" s="102"/>
      <c r="K1368" s="102"/>
      <c r="L1368" s="102"/>
      <c r="M1368" s="102"/>
      <c r="N1368" s="102"/>
      <c r="O1368" s="102"/>
      <c r="P1368" s="102"/>
      <c r="Q1368" s="102"/>
      <c r="R1368" s="102"/>
      <c r="S1368" s="102"/>
      <c r="T1368" s="106"/>
      <c r="U1368" s="3" t="str">
        <f t="shared" si="65"/>
        <v>0/1</v>
      </c>
    </row>
    <row r="1369" spans="1:21" ht="30" customHeight="1" x14ac:dyDescent="0.3">
      <c r="A1369" s="3" t="str">
        <f>B1369&amp;"--"&amp;COUNTIF($B$5:B1369,B1369)</f>
        <v>--1332</v>
      </c>
      <c r="B1369" s="3" t="str">
        <f t="shared" si="64"/>
        <v/>
      </c>
      <c r="C1369" s="78">
        <v>1365</v>
      </c>
      <c r="D1369" s="102"/>
      <c r="E1369" s="103"/>
      <c r="F1369" s="102"/>
      <c r="G1369" s="104"/>
      <c r="H1369" s="105" t="str">
        <f t="shared" ca="1" si="63"/>
        <v/>
      </c>
      <c r="I1369" s="102"/>
      <c r="J1369" s="102"/>
      <c r="K1369" s="102"/>
      <c r="L1369" s="102"/>
      <c r="M1369" s="102"/>
      <c r="N1369" s="102"/>
      <c r="O1369" s="102"/>
      <c r="P1369" s="102"/>
      <c r="Q1369" s="102"/>
      <c r="R1369" s="102"/>
      <c r="S1369" s="102"/>
      <c r="T1369" s="106"/>
      <c r="U1369" s="3" t="str">
        <f t="shared" si="65"/>
        <v>0/1</v>
      </c>
    </row>
    <row r="1370" spans="1:21" ht="30" customHeight="1" x14ac:dyDescent="0.3">
      <c r="A1370" s="3" t="str">
        <f>B1370&amp;"--"&amp;COUNTIF($B$5:B1370,B1370)</f>
        <v>--1333</v>
      </c>
      <c r="B1370" s="3" t="str">
        <f t="shared" si="64"/>
        <v/>
      </c>
      <c r="C1370" s="78">
        <v>1366</v>
      </c>
      <c r="D1370" s="102"/>
      <c r="E1370" s="103"/>
      <c r="F1370" s="102"/>
      <c r="G1370" s="104"/>
      <c r="H1370" s="105" t="str">
        <f t="shared" ca="1" si="63"/>
        <v/>
      </c>
      <c r="I1370" s="102"/>
      <c r="J1370" s="102"/>
      <c r="K1370" s="102"/>
      <c r="L1370" s="102"/>
      <c r="M1370" s="102"/>
      <c r="N1370" s="102"/>
      <c r="O1370" s="102"/>
      <c r="P1370" s="102"/>
      <c r="Q1370" s="102"/>
      <c r="R1370" s="102"/>
      <c r="S1370" s="102"/>
      <c r="T1370" s="106"/>
      <c r="U1370" s="3" t="str">
        <f t="shared" si="65"/>
        <v>0/1</v>
      </c>
    </row>
    <row r="1371" spans="1:21" ht="30" customHeight="1" x14ac:dyDescent="0.3">
      <c r="A1371" s="3" t="str">
        <f>B1371&amp;"--"&amp;COUNTIF($B$5:B1371,B1371)</f>
        <v>--1334</v>
      </c>
      <c r="B1371" s="3" t="str">
        <f t="shared" si="64"/>
        <v/>
      </c>
      <c r="C1371" s="78">
        <v>1367</v>
      </c>
      <c r="D1371" s="102"/>
      <c r="E1371" s="103"/>
      <c r="F1371" s="102"/>
      <c r="G1371" s="104"/>
      <c r="H1371" s="105" t="str">
        <f t="shared" ca="1" si="63"/>
        <v/>
      </c>
      <c r="I1371" s="102"/>
      <c r="J1371" s="102"/>
      <c r="K1371" s="102"/>
      <c r="L1371" s="102"/>
      <c r="M1371" s="102"/>
      <c r="N1371" s="102"/>
      <c r="O1371" s="102"/>
      <c r="P1371" s="102"/>
      <c r="Q1371" s="102"/>
      <c r="R1371" s="102"/>
      <c r="S1371" s="102"/>
      <c r="T1371" s="106"/>
      <c r="U1371" s="3" t="str">
        <f t="shared" si="65"/>
        <v>0/1</v>
      </c>
    </row>
    <row r="1372" spans="1:21" ht="30" customHeight="1" x14ac:dyDescent="0.3">
      <c r="A1372" s="3" t="str">
        <f>B1372&amp;"--"&amp;COUNTIF($B$5:B1372,B1372)</f>
        <v>--1335</v>
      </c>
      <c r="B1372" s="3" t="str">
        <f t="shared" si="64"/>
        <v/>
      </c>
      <c r="C1372" s="78">
        <v>1368</v>
      </c>
      <c r="D1372" s="102"/>
      <c r="E1372" s="103"/>
      <c r="F1372" s="102"/>
      <c r="G1372" s="104"/>
      <c r="H1372" s="105" t="str">
        <f t="shared" ca="1" si="63"/>
        <v/>
      </c>
      <c r="I1372" s="102"/>
      <c r="J1372" s="102"/>
      <c r="K1372" s="102"/>
      <c r="L1372" s="102"/>
      <c r="M1372" s="102"/>
      <c r="N1372" s="102"/>
      <c r="O1372" s="102"/>
      <c r="P1372" s="102"/>
      <c r="Q1372" s="102"/>
      <c r="R1372" s="102"/>
      <c r="S1372" s="102"/>
      <c r="T1372" s="106"/>
      <c r="U1372" s="3" t="str">
        <f t="shared" si="65"/>
        <v>0/1</v>
      </c>
    </row>
    <row r="1373" spans="1:21" ht="30" customHeight="1" x14ac:dyDescent="0.3">
      <c r="A1373" s="3" t="str">
        <f>B1373&amp;"--"&amp;COUNTIF($B$5:B1373,B1373)</f>
        <v>--1336</v>
      </c>
      <c r="B1373" s="3" t="str">
        <f t="shared" si="64"/>
        <v/>
      </c>
      <c r="C1373" s="78">
        <v>1369</v>
      </c>
      <c r="D1373" s="102"/>
      <c r="E1373" s="103"/>
      <c r="F1373" s="102"/>
      <c r="G1373" s="104"/>
      <c r="H1373" s="105" t="str">
        <f t="shared" ca="1" si="63"/>
        <v/>
      </c>
      <c r="I1373" s="102"/>
      <c r="J1373" s="102"/>
      <c r="K1373" s="102"/>
      <c r="L1373" s="102"/>
      <c r="M1373" s="102"/>
      <c r="N1373" s="102"/>
      <c r="O1373" s="102"/>
      <c r="P1373" s="102"/>
      <c r="Q1373" s="102"/>
      <c r="R1373" s="102"/>
      <c r="S1373" s="102"/>
      <c r="T1373" s="106"/>
      <c r="U1373" s="3" t="str">
        <f t="shared" si="65"/>
        <v>0/1</v>
      </c>
    </row>
    <row r="1374" spans="1:21" ht="30" customHeight="1" x14ac:dyDescent="0.3">
      <c r="A1374" s="3" t="str">
        <f>B1374&amp;"--"&amp;COUNTIF($B$5:B1374,B1374)</f>
        <v>--1337</v>
      </c>
      <c r="B1374" s="3" t="str">
        <f t="shared" si="64"/>
        <v/>
      </c>
      <c r="C1374" s="78">
        <v>1370</v>
      </c>
      <c r="D1374" s="102"/>
      <c r="E1374" s="103"/>
      <c r="F1374" s="102"/>
      <c r="G1374" s="104"/>
      <c r="H1374" s="105" t="str">
        <f t="shared" ca="1" si="63"/>
        <v/>
      </c>
      <c r="I1374" s="102"/>
      <c r="J1374" s="102"/>
      <c r="K1374" s="102"/>
      <c r="L1374" s="102"/>
      <c r="M1374" s="102"/>
      <c r="N1374" s="102"/>
      <c r="O1374" s="102"/>
      <c r="P1374" s="102"/>
      <c r="Q1374" s="102"/>
      <c r="R1374" s="102"/>
      <c r="S1374" s="102"/>
      <c r="T1374" s="106"/>
      <c r="U1374" s="3" t="str">
        <f t="shared" si="65"/>
        <v>0/1</v>
      </c>
    </row>
    <row r="1375" spans="1:21" ht="30" customHeight="1" x14ac:dyDescent="0.3">
      <c r="A1375" s="3" t="str">
        <f>B1375&amp;"--"&amp;COUNTIF($B$5:B1375,B1375)</f>
        <v>--1338</v>
      </c>
      <c r="B1375" s="3" t="str">
        <f t="shared" si="64"/>
        <v/>
      </c>
      <c r="C1375" s="78">
        <v>1371</v>
      </c>
      <c r="D1375" s="102"/>
      <c r="E1375" s="103"/>
      <c r="F1375" s="102"/>
      <c r="G1375" s="104"/>
      <c r="H1375" s="105" t="str">
        <f t="shared" ca="1" si="63"/>
        <v/>
      </c>
      <c r="I1375" s="102"/>
      <c r="J1375" s="102"/>
      <c r="K1375" s="102"/>
      <c r="L1375" s="102"/>
      <c r="M1375" s="102"/>
      <c r="N1375" s="102"/>
      <c r="O1375" s="102"/>
      <c r="P1375" s="102"/>
      <c r="Q1375" s="102"/>
      <c r="R1375" s="102"/>
      <c r="S1375" s="102"/>
      <c r="T1375" s="106"/>
      <c r="U1375" s="3" t="str">
        <f t="shared" si="65"/>
        <v>0/1</v>
      </c>
    </row>
    <row r="1376" spans="1:21" ht="30" customHeight="1" x14ac:dyDescent="0.3">
      <c r="A1376" s="3" t="str">
        <f>B1376&amp;"--"&amp;COUNTIF($B$5:B1376,B1376)</f>
        <v>--1339</v>
      </c>
      <c r="B1376" s="3" t="str">
        <f t="shared" si="64"/>
        <v/>
      </c>
      <c r="C1376" s="78">
        <v>1372</v>
      </c>
      <c r="D1376" s="102"/>
      <c r="E1376" s="103"/>
      <c r="F1376" s="102"/>
      <c r="G1376" s="104"/>
      <c r="H1376" s="105" t="str">
        <f t="shared" ref="H1376:H1439" ca="1" si="66">IF(G1376,DATEDIF(G1376,TODAY(),"Y"),"")</f>
        <v/>
      </c>
      <c r="I1376" s="102"/>
      <c r="J1376" s="102"/>
      <c r="K1376" s="102"/>
      <c r="L1376" s="102"/>
      <c r="M1376" s="102"/>
      <c r="N1376" s="102"/>
      <c r="O1376" s="102"/>
      <c r="P1376" s="102"/>
      <c r="Q1376" s="102"/>
      <c r="R1376" s="102"/>
      <c r="S1376" s="102"/>
      <c r="T1376" s="106"/>
      <c r="U1376" s="3" t="str">
        <f t="shared" si="65"/>
        <v>0/1</v>
      </c>
    </row>
    <row r="1377" spans="1:21" ht="30" customHeight="1" x14ac:dyDescent="0.3">
      <c r="A1377" s="3" t="str">
        <f>B1377&amp;"--"&amp;COUNTIF($B$5:B1377,B1377)</f>
        <v>--1340</v>
      </c>
      <c r="B1377" s="3" t="str">
        <f t="shared" si="64"/>
        <v/>
      </c>
      <c r="C1377" s="78">
        <v>1373</v>
      </c>
      <c r="D1377" s="102"/>
      <c r="E1377" s="103"/>
      <c r="F1377" s="102"/>
      <c r="G1377" s="104"/>
      <c r="H1377" s="105" t="str">
        <f t="shared" ca="1" si="66"/>
        <v/>
      </c>
      <c r="I1377" s="102"/>
      <c r="J1377" s="102"/>
      <c r="K1377" s="102"/>
      <c r="L1377" s="102"/>
      <c r="M1377" s="102"/>
      <c r="N1377" s="102"/>
      <c r="O1377" s="102"/>
      <c r="P1377" s="102"/>
      <c r="Q1377" s="102"/>
      <c r="R1377" s="102"/>
      <c r="S1377" s="102"/>
      <c r="T1377" s="106"/>
      <c r="U1377" s="3" t="str">
        <f t="shared" si="65"/>
        <v>0/1</v>
      </c>
    </row>
    <row r="1378" spans="1:21" ht="30" customHeight="1" x14ac:dyDescent="0.3">
      <c r="A1378" s="3" t="str">
        <f>B1378&amp;"--"&amp;COUNTIF($B$5:B1378,B1378)</f>
        <v>--1341</v>
      </c>
      <c r="B1378" s="3" t="str">
        <f t="shared" si="64"/>
        <v/>
      </c>
      <c r="C1378" s="78">
        <v>1374</v>
      </c>
      <c r="D1378" s="102"/>
      <c r="E1378" s="103"/>
      <c r="F1378" s="102"/>
      <c r="G1378" s="104"/>
      <c r="H1378" s="105" t="str">
        <f t="shared" ca="1" si="66"/>
        <v/>
      </c>
      <c r="I1378" s="102"/>
      <c r="J1378" s="102"/>
      <c r="K1378" s="102"/>
      <c r="L1378" s="102"/>
      <c r="M1378" s="102"/>
      <c r="N1378" s="102"/>
      <c r="O1378" s="102"/>
      <c r="P1378" s="102"/>
      <c r="Q1378" s="102"/>
      <c r="R1378" s="102"/>
      <c r="S1378" s="102"/>
      <c r="T1378" s="106"/>
      <c r="U1378" s="3" t="str">
        <f t="shared" si="65"/>
        <v>0/1</v>
      </c>
    </row>
    <row r="1379" spans="1:21" ht="30" customHeight="1" x14ac:dyDescent="0.3">
      <c r="A1379" s="3" t="str">
        <f>B1379&amp;"--"&amp;COUNTIF($B$5:B1379,B1379)</f>
        <v>--1342</v>
      </c>
      <c r="B1379" s="3" t="str">
        <f t="shared" si="64"/>
        <v/>
      </c>
      <c r="C1379" s="78">
        <v>1375</v>
      </c>
      <c r="D1379" s="102"/>
      <c r="E1379" s="103"/>
      <c r="F1379" s="102"/>
      <c r="G1379" s="104"/>
      <c r="H1379" s="105" t="str">
        <f t="shared" ca="1" si="66"/>
        <v/>
      </c>
      <c r="I1379" s="102"/>
      <c r="J1379" s="102"/>
      <c r="K1379" s="102"/>
      <c r="L1379" s="102"/>
      <c r="M1379" s="102"/>
      <c r="N1379" s="102"/>
      <c r="O1379" s="102"/>
      <c r="P1379" s="102"/>
      <c r="Q1379" s="102"/>
      <c r="R1379" s="102"/>
      <c r="S1379" s="102"/>
      <c r="T1379" s="106"/>
      <c r="U1379" s="3" t="str">
        <f t="shared" si="65"/>
        <v>0/1</v>
      </c>
    </row>
    <row r="1380" spans="1:21" ht="30" customHeight="1" x14ac:dyDescent="0.3">
      <c r="A1380" s="3" t="str">
        <f>B1380&amp;"--"&amp;COUNTIF($B$5:B1380,B1380)</f>
        <v>--1343</v>
      </c>
      <c r="B1380" s="3" t="str">
        <f t="shared" si="64"/>
        <v/>
      </c>
      <c r="C1380" s="78">
        <v>1376</v>
      </c>
      <c r="D1380" s="102"/>
      <c r="E1380" s="103"/>
      <c r="F1380" s="102"/>
      <c r="G1380" s="104"/>
      <c r="H1380" s="105" t="str">
        <f t="shared" ca="1" si="66"/>
        <v/>
      </c>
      <c r="I1380" s="102"/>
      <c r="J1380" s="102"/>
      <c r="K1380" s="102"/>
      <c r="L1380" s="102"/>
      <c r="M1380" s="102"/>
      <c r="N1380" s="102"/>
      <c r="O1380" s="102"/>
      <c r="P1380" s="102"/>
      <c r="Q1380" s="102"/>
      <c r="R1380" s="102"/>
      <c r="S1380" s="102"/>
      <c r="T1380" s="106"/>
      <c r="U1380" s="3" t="str">
        <f t="shared" si="65"/>
        <v>0/1</v>
      </c>
    </row>
    <row r="1381" spans="1:21" ht="30" customHeight="1" x14ac:dyDescent="0.3">
      <c r="A1381" s="3" t="str">
        <f>B1381&amp;"--"&amp;COUNTIF($B$5:B1381,B1381)</f>
        <v>--1344</v>
      </c>
      <c r="B1381" s="3" t="str">
        <f t="shared" si="64"/>
        <v/>
      </c>
      <c r="C1381" s="78">
        <v>1377</v>
      </c>
      <c r="D1381" s="102"/>
      <c r="E1381" s="103"/>
      <c r="F1381" s="102"/>
      <c r="G1381" s="104"/>
      <c r="H1381" s="105" t="str">
        <f t="shared" ca="1" si="66"/>
        <v/>
      </c>
      <c r="I1381" s="102"/>
      <c r="J1381" s="102"/>
      <c r="K1381" s="102"/>
      <c r="L1381" s="102"/>
      <c r="M1381" s="102"/>
      <c r="N1381" s="102"/>
      <c r="O1381" s="102"/>
      <c r="P1381" s="102"/>
      <c r="Q1381" s="102"/>
      <c r="R1381" s="102"/>
      <c r="S1381" s="102"/>
      <c r="T1381" s="106"/>
      <c r="U1381" s="3" t="str">
        <f t="shared" si="65"/>
        <v>0/1</v>
      </c>
    </row>
    <row r="1382" spans="1:21" ht="30" customHeight="1" x14ac:dyDescent="0.3">
      <c r="A1382" s="3" t="str">
        <f>B1382&amp;"--"&amp;COUNTIF($B$5:B1382,B1382)</f>
        <v>--1345</v>
      </c>
      <c r="B1382" s="3" t="str">
        <f t="shared" si="64"/>
        <v/>
      </c>
      <c r="C1382" s="78">
        <v>1378</v>
      </c>
      <c r="D1382" s="102"/>
      <c r="E1382" s="103"/>
      <c r="F1382" s="102"/>
      <c r="G1382" s="104"/>
      <c r="H1382" s="105" t="str">
        <f t="shared" ca="1" si="66"/>
        <v/>
      </c>
      <c r="I1382" s="102"/>
      <c r="J1382" s="102"/>
      <c r="K1382" s="102"/>
      <c r="L1382" s="102"/>
      <c r="M1382" s="102"/>
      <c r="N1382" s="102"/>
      <c r="O1382" s="102"/>
      <c r="P1382" s="102"/>
      <c r="Q1382" s="102"/>
      <c r="R1382" s="102"/>
      <c r="S1382" s="102"/>
      <c r="T1382" s="106"/>
      <c r="U1382" s="3" t="str">
        <f t="shared" si="65"/>
        <v>0/1</v>
      </c>
    </row>
    <row r="1383" spans="1:21" ht="30" customHeight="1" x14ac:dyDescent="0.3">
      <c r="A1383" s="3" t="str">
        <f>B1383&amp;"--"&amp;COUNTIF($B$5:B1383,B1383)</f>
        <v>--1346</v>
      </c>
      <c r="B1383" s="3" t="str">
        <f t="shared" si="64"/>
        <v/>
      </c>
      <c r="C1383" s="78">
        <v>1379</v>
      </c>
      <c r="D1383" s="102"/>
      <c r="E1383" s="103"/>
      <c r="F1383" s="102"/>
      <c r="G1383" s="104"/>
      <c r="H1383" s="105" t="str">
        <f t="shared" ca="1" si="66"/>
        <v/>
      </c>
      <c r="I1383" s="102"/>
      <c r="J1383" s="102"/>
      <c r="K1383" s="102"/>
      <c r="L1383" s="102"/>
      <c r="M1383" s="102"/>
      <c r="N1383" s="102"/>
      <c r="O1383" s="102"/>
      <c r="P1383" s="102"/>
      <c r="Q1383" s="102"/>
      <c r="R1383" s="102"/>
      <c r="S1383" s="102"/>
      <c r="T1383" s="106"/>
      <c r="U1383" s="3" t="str">
        <f t="shared" si="65"/>
        <v>0/1</v>
      </c>
    </row>
    <row r="1384" spans="1:21" ht="30" customHeight="1" x14ac:dyDescent="0.3">
      <c r="A1384" s="3" t="str">
        <f>B1384&amp;"--"&amp;COUNTIF($B$5:B1384,B1384)</f>
        <v>--1347</v>
      </c>
      <c r="B1384" s="3" t="str">
        <f t="shared" si="64"/>
        <v/>
      </c>
      <c r="C1384" s="78">
        <v>1380</v>
      </c>
      <c r="D1384" s="102"/>
      <c r="E1384" s="103"/>
      <c r="F1384" s="102"/>
      <c r="G1384" s="104"/>
      <c r="H1384" s="105" t="str">
        <f t="shared" ca="1" si="66"/>
        <v/>
      </c>
      <c r="I1384" s="102"/>
      <c r="J1384" s="102"/>
      <c r="K1384" s="102"/>
      <c r="L1384" s="102"/>
      <c r="M1384" s="102"/>
      <c r="N1384" s="102"/>
      <c r="O1384" s="102"/>
      <c r="P1384" s="102"/>
      <c r="Q1384" s="102"/>
      <c r="R1384" s="102"/>
      <c r="S1384" s="102"/>
      <c r="T1384" s="106"/>
      <c r="U1384" s="3" t="str">
        <f t="shared" si="65"/>
        <v>0/1</v>
      </c>
    </row>
    <row r="1385" spans="1:21" ht="30" customHeight="1" x14ac:dyDescent="0.3">
      <c r="A1385" s="3" t="str">
        <f>B1385&amp;"--"&amp;COUNTIF($B$5:B1385,B1385)</f>
        <v>--1348</v>
      </c>
      <c r="B1385" s="3" t="str">
        <f t="shared" si="64"/>
        <v/>
      </c>
      <c r="C1385" s="78">
        <v>1381</v>
      </c>
      <c r="D1385" s="102"/>
      <c r="E1385" s="103"/>
      <c r="F1385" s="102"/>
      <c r="G1385" s="104"/>
      <c r="H1385" s="105" t="str">
        <f t="shared" ca="1" si="66"/>
        <v/>
      </c>
      <c r="I1385" s="102"/>
      <c r="J1385" s="102"/>
      <c r="K1385" s="102"/>
      <c r="L1385" s="102"/>
      <c r="M1385" s="102"/>
      <c r="N1385" s="102"/>
      <c r="O1385" s="102"/>
      <c r="P1385" s="102"/>
      <c r="Q1385" s="102"/>
      <c r="R1385" s="102"/>
      <c r="S1385" s="102"/>
      <c r="T1385" s="106"/>
      <c r="U1385" s="3" t="str">
        <f t="shared" si="65"/>
        <v>0/1</v>
      </c>
    </row>
    <row r="1386" spans="1:21" ht="30" customHeight="1" x14ac:dyDescent="0.3">
      <c r="A1386" s="3" t="str">
        <f>B1386&amp;"--"&amp;COUNTIF($B$5:B1386,B1386)</f>
        <v>--1349</v>
      </c>
      <c r="B1386" s="3" t="str">
        <f t="shared" si="64"/>
        <v/>
      </c>
      <c r="C1386" s="78">
        <v>1382</v>
      </c>
      <c r="D1386" s="102"/>
      <c r="E1386" s="103"/>
      <c r="F1386" s="102"/>
      <c r="G1386" s="104"/>
      <c r="H1386" s="105" t="str">
        <f t="shared" ca="1" si="66"/>
        <v/>
      </c>
      <c r="I1386" s="102"/>
      <c r="J1386" s="102"/>
      <c r="K1386" s="102"/>
      <c r="L1386" s="102"/>
      <c r="M1386" s="102"/>
      <c r="N1386" s="102"/>
      <c r="O1386" s="102"/>
      <c r="P1386" s="102"/>
      <c r="Q1386" s="102"/>
      <c r="R1386" s="102"/>
      <c r="S1386" s="102"/>
      <c r="T1386" s="106"/>
      <c r="U1386" s="3" t="str">
        <f t="shared" si="65"/>
        <v>0/1</v>
      </c>
    </row>
    <row r="1387" spans="1:21" ht="30" customHeight="1" x14ac:dyDescent="0.3">
      <c r="A1387" s="3" t="str">
        <f>B1387&amp;"--"&amp;COUNTIF($B$5:B1387,B1387)</f>
        <v>--1350</v>
      </c>
      <c r="B1387" s="3" t="str">
        <f t="shared" si="64"/>
        <v/>
      </c>
      <c r="C1387" s="78">
        <v>1383</v>
      </c>
      <c r="D1387" s="102"/>
      <c r="E1387" s="103"/>
      <c r="F1387" s="102"/>
      <c r="G1387" s="104"/>
      <c r="H1387" s="105" t="str">
        <f t="shared" ca="1" si="66"/>
        <v/>
      </c>
      <c r="I1387" s="102"/>
      <c r="J1387" s="102"/>
      <c r="K1387" s="102"/>
      <c r="L1387" s="102"/>
      <c r="M1387" s="102"/>
      <c r="N1387" s="102"/>
      <c r="O1387" s="102"/>
      <c r="P1387" s="102"/>
      <c r="Q1387" s="102"/>
      <c r="R1387" s="102"/>
      <c r="S1387" s="102"/>
      <c r="T1387" s="106"/>
      <c r="U1387" s="3" t="str">
        <f t="shared" si="65"/>
        <v>0/1</v>
      </c>
    </row>
    <row r="1388" spans="1:21" ht="30" customHeight="1" x14ac:dyDescent="0.3">
      <c r="A1388" s="3" t="str">
        <f>B1388&amp;"--"&amp;COUNTIF($B$5:B1388,B1388)</f>
        <v>--1351</v>
      </c>
      <c r="B1388" s="3" t="str">
        <f t="shared" si="64"/>
        <v/>
      </c>
      <c r="C1388" s="78">
        <v>1384</v>
      </c>
      <c r="D1388" s="102"/>
      <c r="E1388" s="103"/>
      <c r="F1388" s="102"/>
      <c r="G1388" s="104"/>
      <c r="H1388" s="105" t="str">
        <f t="shared" ca="1" si="66"/>
        <v/>
      </c>
      <c r="I1388" s="102"/>
      <c r="J1388" s="102"/>
      <c r="K1388" s="102"/>
      <c r="L1388" s="102"/>
      <c r="M1388" s="102"/>
      <c r="N1388" s="102"/>
      <c r="O1388" s="102"/>
      <c r="P1388" s="102"/>
      <c r="Q1388" s="102"/>
      <c r="R1388" s="102"/>
      <c r="S1388" s="102"/>
      <c r="T1388" s="106"/>
      <c r="U1388" s="3" t="str">
        <f t="shared" si="65"/>
        <v>0/1</v>
      </c>
    </row>
    <row r="1389" spans="1:21" ht="30" customHeight="1" x14ac:dyDescent="0.3">
      <c r="A1389" s="3" t="str">
        <f>B1389&amp;"--"&amp;COUNTIF($B$5:B1389,B1389)</f>
        <v>--1352</v>
      </c>
      <c r="B1389" s="3" t="str">
        <f t="shared" si="64"/>
        <v/>
      </c>
      <c r="C1389" s="78">
        <v>1385</v>
      </c>
      <c r="D1389" s="102"/>
      <c r="E1389" s="103"/>
      <c r="F1389" s="102"/>
      <c r="G1389" s="104"/>
      <c r="H1389" s="105" t="str">
        <f t="shared" ca="1" si="66"/>
        <v/>
      </c>
      <c r="I1389" s="102"/>
      <c r="J1389" s="102"/>
      <c r="K1389" s="102"/>
      <c r="L1389" s="102"/>
      <c r="M1389" s="102"/>
      <c r="N1389" s="102"/>
      <c r="O1389" s="102"/>
      <c r="P1389" s="102"/>
      <c r="Q1389" s="102"/>
      <c r="R1389" s="102"/>
      <c r="S1389" s="102"/>
      <c r="T1389" s="106"/>
      <c r="U1389" s="3" t="str">
        <f t="shared" si="65"/>
        <v>0/1</v>
      </c>
    </row>
    <row r="1390" spans="1:21" ht="30" customHeight="1" x14ac:dyDescent="0.3">
      <c r="A1390" s="3" t="str">
        <f>B1390&amp;"--"&amp;COUNTIF($B$5:B1390,B1390)</f>
        <v>--1353</v>
      </c>
      <c r="B1390" s="3" t="str">
        <f t="shared" si="64"/>
        <v/>
      </c>
      <c r="C1390" s="78">
        <v>1386</v>
      </c>
      <c r="D1390" s="102"/>
      <c r="E1390" s="103"/>
      <c r="F1390" s="102"/>
      <c r="G1390" s="104"/>
      <c r="H1390" s="105" t="str">
        <f t="shared" ca="1" si="66"/>
        <v/>
      </c>
      <c r="I1390" s="102"/>
      <c r="J1390" s="102"/>
      <c r="K1390" s="102"/>
      <c r="L1390" s="102"/>
      <c r="M1390" s="102"/>
      <c r="N1390" s="102"/>
      <c r="O1390" s="102"/>
      <c r="P1390" s="102"/>
      <c r="Q1390" s="102"/>
      <c r="R1390" s="102"/>
      <c r="S1390" s="102"/>
      <c r="T1390" s="106"/>
      <c r="U1390" s="3" t="str">
        <f t="shared" si="65"/>
        <v>0/1</v>
      </c>
    </row>
    <row r="1391" spans="1:21" ht="30" customHeight="1" x14ac:dyDescent="0.3">
      <c r="A1391" s="3" t="str">
        <f>B1391&amp;"--"&amp;COUNTIF($B$5:B1391,B1391)</f>
        <v>--1354</v>
      </c>
      <c r="B1391" s="3" t="str">
        <f t="shared" si="64"/>
        <v/>
      </c>
      <c r="C1391" s="78">
        <v>1387</v>
      </c>
      <c r="D1391" s="102"/>
      <c r="E1391" s="103"/>
      <c r="F1391" s="102"/>
      <c r="G1391" s="104"/>
      <c r="H1391" s="105" t="str">
        <f t="shared" ca="1" si="66"/>
        <v/>
      </c>
      <c r="I1391" s="102"/>
      <c r="J1391" s="102"/>
      <c r="K1391" s="102"/>
      <c r="L1391" s="102"/>
      <c r="M1391" s="102"/>
      <c r="N1391" s="102"/>
      <c r="O1391" s="102"/>
      <c r="P1391" s="102"/>
      <c r="Q1391" s="102"/>
      <c r="R1391" s="102"/>
      <c r="S1391" s="102"/>
      <c r="T1391" s="106"/>
      <c r="U1391" s="3" t="str">
        <f t="shared" si="65"/>
        <v>0/1</v>
      </c>
    </row>
    <row r="1392" spans="1:21" ht="30" customHeight="1" x14ac:dyDescent="0.3">
      <c r="A1392" s="3" t="str">
        <f>B1392&amp;"--"&amp;COUNTIF($B$5:B1392,B1392)</f>
        <v>--1355</v>
      </c>
      <c r="B1392" s="3" t="str">
        <f t="shared" si="64"/>
        <v/>
      </c>
      <c r="C1392" s="78">
        <v>1388</v>
      </c>
      <c r="D1392" s="102"/>
      <c r="E1392" s="103"/>
      <c r="F1392" s="102"/>
      <c r="G1392" s="104"/>
      <c r="H1392" s="105" t="str">
        <f t="shared" ca="1" si="66"/>
        <v/>
      </c>
      <c r="I1392" s="102"/>
      <c r="J1392" s="102"/>
      <c r="K1392" s="102"/>
      <c r="L1392" s="102"/>
      <c r="M1392" s="102"/>
      <c r="N1392" s="102"/>
      <c r="O1392" s="102"/>
      <c r="P1392" s="102"/>
      <c r="Q1392" s="102"/>
      <c r="R1392" s="102"/>
      <c r="S1392" s="102"/>
      <c r="T1392" s="106"/>
      <c r="U1392" s="3" t="str">
        <f t="shared" si="65"/>
        <v>0/1</v>
      </c>
    </row>
    <row r="1393" spans="1:21" ht="30" customHeight="1" x14ac:dyDescent="0.3">
      <c r="A1393" s="3" t="str">
        <f>B1393&amp;"--"&amp;COUNTIF($B$5:B1393,B1393)</f>
        <v>--1356</v>
      </c>
      <c r="B1393" s="3" t="str">
        <f t="shared" si="64"/>
        <v/>
      </c>
      <c r="C1393" s="78">
        <v>1389</v>
      </c>
      <c r="D1393" s="102"/>
      <c r="E1393" s="103"/>
      <c r="F1393" s="102"/>
      <c r="G1393" s="104"/>
      <c r="H1393" s="105" t="str">
        <f t="shared" ca="1" si="66"/>
        <v/>
      </c>
      <c r="I1393" s="102"/>
      <c r="J1393" s="102"/>
      <c r="K1393" s="102"/>
      <c r="L1393" s="102"/>
      <c r="M1393" s="102"/>
      <c r="N1393" s="102"/>
      <c r="O1393" s="102"/>
      <c r="P1393" s="102"/>
      <c r="Q1393" s="102"/>
      <c r="R1393" s="102"/>
      <c r="S1393" s="102"/>
      <c r="T1393" s="106"/>
      <c r="U1393" s="3" t="str">
        <f t="shared" si="65"/>
        <v>0/1</v>
      </c>
    </row>
    <row r="1394" spans="1:21" ht="30" customHeight="1" x14ac:dyDescent="0.3">
      <c r="A1394" s="3" t="str">
        <f>B1394&amp;"--"&amp;COUNTIF($B$5:B1394,B1394)</f>
        <v>--1357</v>
      </c>
      <c r="B1394" s="3" t="str">
        <f t="shared" si="64"/>
        <v/>
      </c>
      <c r="C1394" s="78">
        <v>1390</v>
      </c>
      <c r="D1394" s="102"/>
      <c r="E1394" s="103"/>
      <c r="F1394" s="102"/>
      <c r="G1394" s="104"/>
      <c r="H1394" s="105" t="str">
        <f t="shared" ca="1" si="66"/>
        <v/>
      </c>
      <c r="I1394" s="102"/>
      <c r="J1394" s="102"/>
      <c r="K1394" s="102"/>
      <c r="L1394" s="102"/>
      <c r="M1394" s="102"/>
      <c r="N1394" s="102"/>
      <c r="O1394" s="102"/>
      <c r="P1394" s="102"/>
      <c r="Q1394" s="102"/>
      <c r="R1394" s="102"/>
      <c r="S1394" s="102"/>
      <c r="T1394" s="106"/>
      <c r="U1394" s="3" t="str">
        <f t="shared" si="65"/>
        <v>0/1</v>
      </c>
    </row>
    <row r="1395" spans="1:21" ht="30" customHeight="1" x14ac:dyDescent="0.3">
      <c r="A1395" s="3" t="str">
        <f>B1395&amp;"--"&amp;COUNTIF($B$5:B1395,B1395)</f>
        <v>--1358</v>
      </c>
      <c r="B1395" s="3" t="str">
        <f t="shared" si="64"/>
        <v/>
      </c>
      <c r="C1395" s="78">
        <v>1391</v>
      </c>
      <c r="D1395" s="102"/>
      <c r="E1395" s="103"/>
      <c r="F1395" s="102"/>
      <c r="G1395" s="104"/>
      <c r="H1395" s="105" t="str">
        <f t="shared" ca="1" si="66"/>
        <v/>
      </c>
      <c r="I1395" s="102"/>
      <c r="J1395" s="102"/>
      <c r="K1395" s="102"/>
      <c r="L1395" s="102"/>
      <c r="M1395" s="102"/>
      <c r="N1395" s="102"/>
      <c r="O1395" s="102"/>
      <c r="P1395" s="102"/>
      <c r="Q1395" s="102"/>
      <c r="R1395" s="102"/>
      <c r="S1395" s="102"/>
      <c r="T1395" s="106"/>
      <c r="U1395" s="3" t="str">
        <f t="shared" si="65"/>
        <v>0/1</v>
      </c>
    </row>
    <row r="1396" spans="1:21" ht="30" customHeight="1" x14ac:dyDescent="0.3">
      <c r="A1396" s="3" t="str">
        <f>B1396&amp;"--"&amp;COUNTIF($B$5:B1396,B1396)</f>
        <v>--1359</v>
      </c>
      <c r="B1396" s="3" t="str">
        <f t="shared" si="64"/>
        <v/>
      </c>
      <c r="C1396" s="78">
        <v>1392</v>
      </c>
      <c r="D1396" s="102"/>
      <c r="E1396" s="103"/>
      <c r="F1396" s="102"/>
      <c r="G1396" s="104"/>
      <c r="H1396" s="105" t="str">
        <f t="shared" ca="1" si="66"/>
        <v/>
      </c>
      <c r="I1396" s="102"/>
      <c r="J1396" s="102"/>
      <c r="K1396" s="102"/>
      <c r="L1396" s="102"/>
      <c r="M1396" s="102"/>
      <c r="N1396" s="102"/>
      <c r="O1396" s="102"/>
      <c r="P1396" s="102"/>
      <c r="Q1396" s="102"/>
      <c r="R1396" s="102"/>
      <c r="S1396" s="102"/>
      <c r="T1396" s="106"/>
      <c r="U1396" s="3" t="str">
        <f t="shared" si="65"/>
        <v>0/1</v>
      </c>
    </row>
    <row r="1397" spans="1:21" ht="30" customHeight="1" x14ac:dyDescent="0.3">
      <c r="A1397" s="3" t="str">
        <f>B1397&amp;"--"&amp;COUNTIF($B$5:B1397,B1397)</f>
        <v>--1360</v>
      </c>
      <c r="B1397" s="3" t="str">
        <f t="shared" si="64"/>
        <v/>
      </c>
      <c r="C1397" s="78">
        <v>1393</v>
      </c>
      <c r="D1397" s="102"/>
      <c r="E1397" s="103"/>
      <c r="F1397" s="102"/>
      <c r="G1397" s="104"/>
      <c r="H1397" s="105" t="str">
        <f t="shared" ca="1" si="66"/>
        <v/>
      </c>
      <c r="I1397" s="102"/>
      <c r="J1397" s="102"/>
      <c r="K1397" s="102"/>
      <c r="L1397" s="102"/>
      <c r="M1397" s="102"/>
      <c r="N1397" s="102"/>
      <c r="O1397" s="102"/>
      <c r="P1397" s="102"/>
      <c r="Q1397" s="102"/>
      <c r="R1397" s="102"/>
      <c r="S1397" s="102"/>
      <c r="T1397" s="106"/>
      <c r="U1397" s="3" t="str">
        <f t="shared" si="65"/>
        <v>0/1</v>
      </c>
    </row>
    <row r="1398" spans="1:21" ht="30" customHeight="1" x14ac:dyDescent="0.3">
      <c r="A1398" s="3" t="str">
        <f>B1398&amp;"--"&amp;COUNTIF($B$5:B1398,B1398)</f>
        <v>--1361</v>
      </c>
      <c r="B1398" s="3" t="str">
        <f t="shared" si="64"/>
        <v/>
      </c>
      <c r="C1398" s="78">
        <v>1394</v>
      </c>
      <c r="D1398" s="102"/>
      <c r="E1398" s="103"/>
      <c r="F1398" s="102"/>
      <c r="G1398" s="104"/>
      <c r="H1398" s="105" t="str">
        <f t="shared" ca="1" si="66"/>
        <v/>
      </c>
      <c r="I1398" s="102"/>
      <c r="J1398" s="102"/>
      <c r="K1398" s="102"/>
      <c r="L1398" s="102"/>
      <c r="M1398" s="102"/>
      <c r="N1398" s="102"/>
      <c r="O1398" s="102"/>
      <c r="P1398" s="102"/>
      <c r="Q1398" s="102"/>
      <c r="R1398" s="102"/>
      <c r="S1398" s="102"/>
      <c r="T1398" s="106"/>
      <c r="U1398" s="3" t="str">
        <f t="shared" si="65"/>
        <v>0/1</v>
      </c>
    </row>
    <row r="1399" spans="1:21" ht="30" customHeight="1" x14ac:dyDescent="0.3">
      <c r="A1399" s="3" t="str">
        <f>B1399&amp;"--"&amp;COUNTIF($B$5:B1399,B1399)</f>
        <v>--1362</v>
      </c>
      <c r="B1399" s="3" t="str">
        <f t="shared" si="64"/>
        <v/>
      </c>
      <c r="C1399" s="78">
        <v>1395</v>
      </c>
      <c r="D1399" s="102"/>
      <c r="E1399" s="103"/>
      <c r="F1399" s="102"/>
      <c r="G1399" s="104"/>
      <c r="H1399" s="105" t="str">
        <f t="shared" ca="1" si="66"/>
        <v/>
      </c>
      <c r="I1399" s="102"/>
      <c r="J1399" s="102"/>
      <c r="K1399" s="102"/>
      <c r="L1399" s="102"/>
      <c r="M1399" s="102"/>
      <c r="N1399" s="102"/>
      <c r="O1399" s="102"/>
      <c r="P1399" s="102"/>
      <c r="Q1399" s="102"/>
      <c r="R1399" s="102"/>
      <c r="S1399" s="102"/>
      <c r="T1399" s="106"/>
      <c r="U1399" s="3" t="str">
        <f t="shared" si="65"/>
        <v>0/1</v>
      </c>
    </row>
    <row r="1400" spans="1:21" ht="30" customHeight="1" x14ac:dyDescent="0.3">
      <c r="A1400" s="3" t="str">
        <f>B1400&amp;"--"&amp;COUNTIF($B$5:B1400,B1400)</f>
        <v>--1363</v>
      </c>
      <c r="B1400" s="3" t="str">
        <f t="shared" si="64"/>
        <v/>
      </c>
      <c r="C1400" s="78">
        <v>1396</v>
      </c>
      <c r="D1400" s="102"/>
      <c r="E1400" s="103"/>
      <c r="F1400" s="102"/>
      <c r="G1400" s="104"/>
      <c r="H1400" s="105" t="str">
        <f t="shared" ca="1" si="66"/>
        <v/>
      </c>
      <c r="I1400" s="102"/>
      <c r="J1400" s="102"/>
      <c r="K1400" s="102"/>
      <c r="L1400" s="102"/>
      <c r="M1400" s="102"/>
      <c r="N1400" s="102"/>
      <c r="O1400" s="102"/>
      <c r="P1400" s="102"/>
      <c r="Q1400" s="102"/>
      <c r="R1400" s="102"/>
      <c r="S1400" s="102"/>
      <c r="T1400" s="106"/>
      <c r="U1400" s="3" t="str">
        <f t="shared" si="65"/>
        <v>0/1</v>
      </c>
    </row>
    <row r="1401" spans="1:21" ht="30" customHeight="1" x14ac:dyDescent="0.3">
      <c r="A1401" s="3" t="str">
        <f>B1401&amp;"--"&amp;COUNTIF($B$5:B1401,B1401)</f>
        <v>--1364</v>
      </c>
      <c r="B1401" s="3" t="str">
        <f t="shared" si="64"/>
        <v/>
      </c>
      <c r="C1401" s="78">
        <v>1397</v>
      </c>
      <c r="D1401" s="102"/>
      <c r="E1401" s="103"/>
      <c r="F1401" s="102"/>
      <c r="G1401" s="104"/>
      <c r="H1401" s="105" t="str">
        <f t="shared" ca="1" si="66"/>
        <v/>
      </c>
      <c r="I1401" s="102"/>
      <c r="J1401" s="102"/>
      <c r="K1401" s="102"/>
      <c r="L1401" s="102"/>
      <c r="M1401" s="102"/>
      <c r="N1401" s="102"/>
      <c r="O1401" s="102"/>
      <c r="P1401" s="102"/>
      <c r="Q1401" s="102"/>
      <c r="R1401" s="102"/>
      <c r="S1401" s="102"/>
      <c r="T1401" s="106"/>
      <c r="U1401" s="3" t="str">
        <f t="shared" si="65"/>
        <v>0/1</v>
      </c>
    </row>
    <row r="1402" spans="1:21" ht="30" customHeight="1" x14ac:dyDescent="0.3">
      <c r="A1402" s="3" t="str">
        <f>B1402&amp;"--"&amp;COUNTIF($B$5:B1402,B1402)</f>
        <v>--1365</v>
      </c>
      <c r="B1402" s="3" t="str">
        <f t="shared" si="64"/>
        <v/>
      </c>
      <c r="C1402" s="78">
        <v>1398</v>
      </c>
      <c r="D1402" s="102"/>
      <c r="E1402" s="103"/>
      <c r="F1402" s="102"/>
      <c r="G1402" s="104"/>
      <c r="H1402" s="105" t="str">
        <f t="shared" ca="1" si="66"/>
        <v/>
      </c>
      <c r="I1402" s="102"/>
      <c r="J1402" s="102"/>
      <c r="K1402" s="102"/>
      <c r="L1402" s="102"/>
      <c r="M1402" s="102"/>
      <c r="N1402" s="102"/>
      <c r="O1402" s="102"/>
      <c r="P1402" s="102"/>
      <c r="Q1402" s="102"/>
      <c r="R1402" s="102"/>
      <c r="S1402" s="102"/>
      <c r="T1402" s="106"/>
      <c r="U1402" s="3" t="str">
        <f t="shared" si="65"/>
        <v>0/1</v>
      </c>
    </row>
    <row r="1403" spans="1:21" ht="30" customHeight="1" x14ac:dyDescent="0.3">
      <c r="A1403" s="3" t="str">
        <f>B1403&amp;"--"&amp;COUNTIF($B$5:B1403,B1403)</f>
        <v>--1366</v>
      </c>
      <c r="B1403" s="3" t="str">
        <f t="shared" si="64"/>
        <v/>
      </c>
      <c r="C1403" s="78">
        <v>1399</v>
      </c>
      <c r="D1403" s="102"/>
      <c r="E1403" s="103"/>
      <c r="F1403" s="102"/>
      <c r="G1403" s="104"/>
      <c r="H1403" s="105" t="str">
        <f t="shared" ca="1" si="66"/>
        <v/>
      </c>
      <c r="I1403" s="102"/>
      <c r="J1403" s="102"/>
      <c r="K1403" s="102"/>
      <c r="L1403" s="102"/>
      <c r="M1403" s="102"/>
      <c r="N1403" s="102"/>
      <c r="O1403" s="102"/>
      <c r="P1403" s="102"/>
      <c r="Q1403" s="102"/>
      <c r="R1403" s="102"/>
      <c r="S1403" s="102"/>
      <c r="T1403" s="106"/>
      <c r="U1403" s="3" t="str">
        <f t="shared" si="65"/>
        <v>0/1</v>
      </c>
    </row>
    <row r="1404" spans="1:21" ht="30" customHeight="1" x14ac:dyDescent="0.3">
      <c r="A1404" s="3" t="str">
        <f>B1404&amp;"--"&amp;COUNTIF($B$5:B1404,B1404)</f>
        <v>--1367</v>
      </c>
      <c r="B1404" s="3" t="str">
        <f t="shared" si="64"/>
        <v/>
      </c>
      <c r="C1404" s="78">
        <v>1400</v>
      </c>
      <c r="D1404" s="102"/>
      <c r="E1404" s="103"/>
      <c r="F1404" s="102"/>
      <c r="G1404" s="104"/>
      <c r="H1404" s="105" t="str">
        <f t="shared" ca="1" si="66"/>
        <v/>
      </c>
      <c r="I1404" s="102"/>
      <c r="J1404" s="102"/>
      <c r="K1404" s="102"/>
      <c r="L1404" s="102"/>
      <c r="M1404" s="102"/>
      <c r="N1404" s="102"/>
      <c r="O1404" s="102"/>
      <c r="P1404" s="102"/>
      <c r="Q1404" s="102"/>
      <c r="R1404" s="102"/>
      <c r="S1404" s="102"/>
      <c r="T1404" s="106"/>
      <c r="U1404" s="3" t="str">
        <f t="shared" si="65"/>
        <v>0/1</v>
      </c>
    </row>
    <row r="1405" spans="1:21" ht="30" customHeight="1" x14ac:dyDescent="0.3">
      <c r="A1405" s="3" t="str">
        <f>B1405&amp;"--"&amp;COUNTIF($B$5:B1405,B1405)</f>
        <v>--1368</v>
      </c>
      <c r="B1405" s="3" t="str">
        <f t="shared" si="64"/>
        <v/>
      </c>
      <c r="C1405" s="78">
        <v>1401</v>
      </c>
      <c r="D1405" s="102"/>
      <c r="E1405" s="103"/>
      <c r="F1405" s="102"/>
      <c r="G1405" s="104"/>
      <c r="H1405" s="105" t="str">
        <f t="shared" ca="1" si="66"/>
        <v/>
      </c>
      <c r="I1405" s="102"/>
      <c r="J1405" s="102"/>
      <c r="K1405" s="102"/>
      <c r="L1405" s="102"/>
      <c r="M1405" s="102"/>
      <c r="N1405" s="102"/>
      <c r="O1405" s="102"/>
      <c r="P1405" s="102"/>
      <c r="Q1405" s="102"/>
      <c r="R1405" s="102"/>
      <c r="S1405" s="102"/>
      <c r="T1405" s="106"/>
      <c r="U1405" s="3" t="str">
        <f t="shared" si="65"/>
        <v>0/1</v>
      </c>
    </row>
    <row r="1406" spans="1:21" ht="30" customHeight="1" x14ac:dyDescent="0.3">
      <c r="A1406" s="3" t="str">
        <f>B1406&amp;"--"&amp;COUNTIF($B$5:B1406,B1406)</f>
        <v>--1369</v>
      </c>
      <c r="B1406" s="3" t="str">
        <f t="shared" si="64"/>
        <v/>
      </c>
      <c r="C1406" s="78">
        <v>1402</v>
      </c>
      <c r="D1406" s="102"/>
      <c r="E1406" s="103"/>
      <c r="F1406" s="102"/>
      <c r="G1406" s="104"/>
      <c r="H1406" s="105" t="str">
        <f t="shared" ca="1" si="66"/>
        <v/>
      </c>
      <c r="I1406" s="102"/>
      <c r="J1406" s="102"/>
      <c r="K1406" s="102"/>
      <c r="L1406" s="102"/>
      <c r="M1406" s="102"/>
      <c r="N1406" s="102"/>
      <c r="O1406" s="102"/>
      <c r="P1406" s="102"/>
      <c r="Q1406" s="102"/>
      <c r="R1406" s="102"/>
      <c r="S1406" s="102"/>
      <c r="T1406" s="106"/>
      <c r="U1406" s="3" t="str">
        <f t="shared" si="65"/>
        <v>0/1</v>
      </c>
    </row>
    <row r="1407" spans="1:21" ht="30" customHeight="1" x14ac:dyDescent="0.3">
      <c r="A1407" s="3" t="str">
        <f>B1407&amp;"--"&amp;COUNTIF($B$5:B1407,B1407)</f>
        <v>--1370</v>
      </c>
      <c r="B1407" s="3" t="str">
        <f t="shared" si="64"/>
        <v/>
      </c>
      <c r="C1407" s="78">
        <v>1403</v>
      </c>
      <c r="D1407" s="102"/>
      <c r="E1407" s="103"/>
      <c r="F1407" s="102"/>
      <c r="G1407" s="104"/>
      <c r="H1407" s="105" t="str">
        <f t="shared" ca="1" si="66"/>
        <v/>
      </c>
      <c r="I1407" s="102"/>
      <c r="J1407" s="102"/>
      <c r="K1407" s="102"/>
      <c r="L1407" s="102"/>
      <c r="M1407" s="102"/>
      <c r="N1407" s="102"/>
      <c r="O1407" s="102"/>
      <c r="P1407" s="102"/>
      <c r="Q1407" s="102"/>
      <c r="R1407" s="102"/>
      <c r="S1407" s="102"/>
      <c r="T1407" s="106"/>
      <c r="U1407" s="3" t="str">
        <f t="shared" si="65"/>
        <v>0/1</v>
      </c>
    </row>
    <row r="1408" spans="1:21" ht="30" customHeight="1" x14ac:dyDescent="0.3">
      <c r="A1408" s="3" t="str">
        <f>B1408&amp;"--"&amp;COUNTIF($B$5:B1408,B1408)</f>
        <v>--1371</v>
      </c>
      <c r="B1408" s="3" t="str">
        <f t="shared" si="64"/>
        <v/>
      </c>
      <c r="C1408" s="78">
        <v>1404</v>
      </c>
      <c r="D1408" s="102"/>
      <c r="E1408" s="103"/>
      <c r="F1408" s="102"/>
      <c r="G1408" s="104"/>
      <c r="H1408" s="105" t="str">
        <f t="shared" ca="1" si="66"/>
        <v/>
      </c>
      <c r="I1408" s="102"/>
      <c r="J1408" s="102"/>
      <c r="K1408" s="102"/>
      <c r="L1408" s="102"/>
      <c r="M1408" s="102"/>
      <c r="N1408" s="102"/>
      <c r="O1408" s="102"/>
      <c r="P1408" s="102"/>
      <c r="Q1408" s="102"/>
      <c r="R1408" s="102"/>
      <c r="S1408" s="102"/>
      <c r="T1408" s="106"/>
      <c r="U1408" s="3" t="str">
        <f t="shared" si="65"/>
        <v>0/1</v>
      </c>
    </row>
    <row r="1409" spans="1:21" ht="30" customHeight="1" x14ac:dyDescent="0.3">
      <c r="A1409" s="3" t="str">
        <f>B1409&amp;"--"&amp;COUNTIF($B$5:B1409,B1409)</f>
        <v>--1372</v>
      </c>
      <c r="B1409" s="3" t="str">
        <f t="shared" si="64"/>
        <v/>
      </c>
      <c r="C1409" s="78">
        <v>1405</v>
      </c>
      <c r="D1409" s="102"/>
      <c r="E1409" s="103"/>
      <c r="F1409" s="102"/>
      <c r="G1409" s="104"/>
      <c r="H1409" s="105" t="str">
        <f t="shared" ca="1" si="66"/>
        <v/>
      </c>
      <c r="I1409" s="102"/>
      <c r="J1409" s="102"/>
      <c r="K1409" s="102"/>
      <c r="L1409" s="102"/>
      <c r="M1409" s="102"/>
      <c r="N1409" s="102"/>
      <c r="O1409" s="102"/>
      <c r="P1409" s="102"/>
      <c r="Q1409" s="102"/>
      <c r="R1409" s="102"/>
      <c r="S1409" s="102"/>
      <c r="T1409" s="106"/>
      <c r="U1409" s="3" t="str">
        <f t="shared" si="65"/>
        <v>0/1</v>
      </c>
    </row>
    <row r="1410" spans="1:21" ht="30" customHeight="1" x14ac:dyDescent="0.3">
      <c r="A1410" s="3" t="str">
        <f>B1410&amp;"--"&amp;COUNTIF($B$5:B1410,B1410)</f>
        <v>--1373</v>
      </c>
      <c r="B1410" s="3" t="str">
        <f t="shared" si="64"/>
        <v/>
      </c>
      <c r="C1410" s="78">
        <v>1406</v>
      </c>
      <c r="D1410" s="102"/>
      <c r="E1410" s="103"/>
      <c r="F1410" s="102"/>
      <c r="G1410" s="104"/>
      <c r="H1410" s="105" t="str">
        <f t="shared" ca="1" si="66"/>
        <v/>
      </c>
      <c r="I1410" s="102"/>
      <c r="J1410" s="102"/>
      <c r="K1410" s="102"/>
      <c r="L1410" s="102"/>
      <c r="M1410" s="102"/>
      <c r="N1410" s="102"/>
      <c r="O1410" s="102"/>
      <c r="P1410" s="102"/>
      <c r="Q1410" s="102"/>
      <c r="R1410" s="102"/>
      <c r="S1410" s="102"/>
      <c r="T1410" s="106"/>
      <c r="U1410" s="3" t="str">
        <f t="shared" si="65"/>
        <v>0/1</v>
      </c>
    </row>
    <row r="1411" spans="1:21" ht="30" customHeight="1" x14ac:dyDescent="0.3">
      <c r="A1411" s="3" t="str">
        <f>B1411&amp;"--"&amp;COUNTIF($B$5:B1411,B1411)</f>
        <v>--1374</v>
      </c>
      <c r="B1411" s="3" t="str">
        <f t="shared" si="64"/>
        <v/>
      </c>
      <c r="C1411" s="78">
        <v>1407</v>
      </c>
      <c r="D1411" s="102"/>
      <c r="E1411" s="103"/>
      <c r="F1411" s="102"/>
      <c r="G1411" s="104"/>
      <c r="H1411" s="105" t="str">
        <f t="shared" ca="1" si="66"/>
        <v/>
      </c>
      <c r="I1411" s="102"/>
      <c r="J1411" s="102"/>
      <c r="K1411" s="102"/>
      <c r="L1411" s="102"/>
      <c r="M1411" s="102"/>
      <c r="N1411" s="102"/>
      <c r="O1411" s="102"/>
      <c r="P1411" s="102"/>
      <c r="Q1411" s="102"/>
      <c r="R1411" s="102"/>
      <c r="S1411" s="102"/>
      <c r="T1411" s="106"/>
      <c r="U1411" s="3" t="str">
        <f t="shared" si="65"/>
        <v>0/1</v>
      </c>
    </row>
    <row r="1412" spans="1:21" ht="30" customHeight="1" x14ac:dyDescent="0.3">
      <c r="A1412" s="3" t="str">
        <f>B1412&amp;"--"&amp;COUNTIF($B$5:B1412,B1412)</f>
        <v>--1375</v>
      </c>
      <c r="B1412" s="3" t="str">
        <f t="shared" si="64"/>
        <v/>
      </c>
      <c r="C1412" s="78">
        <v>1408</v>
      </c>
      <c r="D1412" s="102"/>
      <c r="E1412" s="103"/>
      <c r="F1412" s="102"/>
      <c r="G1412" s="104"/>
      <c r="H1412" s="105" t="str">
        <f t="shared" ca="1" si="66"/>
        <v/>
      </c>
      <c r="I1412" s="102"/>
      <c r="J1412" s="102"/>
      <c r="K1412" s="102"/>
      <c r="L1412" s="102"/>
      <c r="M1412" s="102"/>
      <c r="N1412" s="102"/>
      <c r="O1412" s="102"/>
      <c r="P1412" s="102"/>
      <c r="Q1412" s="102"/>
      <c r="R1412" s="102"/>
      <c r="S1412" s="102"/>
      <c r="T1412" s="106"/>
      <c r="U1412" s="3" t="str">
        <f t="shared" si="65"/>
        <v>0/1</v>
      </c>
    </row>
    <row r="1413" spans="1:21" ht="30" customHeight="1" x14ac:dyDescent="0.3">
      <c r="A1413" s="3" t="str">
        <f>B1413&amp;"--"&amp;COUNTIF($B$5:B1413,B1413)</f>
        <v>--1376</v>
      </c>
      <c r="B1413" s="3" t="str">
        <f t="shared" ref="B1413:B1476" si="67">IF(G1413&lt;&gt;"",MONTH(G1413),"")</f>
        <v/>
      </c>
      <c r="C1413" s="78">
        <v>1409</v>
      </c>
      <c r="D1413" s="102"/>
      <c r="E1413" s="103"/>
      <c r="F1413" s="102"/>
      <c r="G1413" s="104"/>
      <c r="H1413" s="105" t="str">
        <f t="shared" ca="1" si="66"/>
        <v/>
      </c>
      <c r="I1413" s="102"/>
      <c r="J1413" s="102"/>
      <c r="K1413" s="102"/>
      <c r="L1413" s="102"/>
      <c r="M1413" s="102"/>
      <c r="N1413" s="102"/>
      <c r="O1413" s="102"/>
      <c r="P1413" s="102"/>
      <c r="Q1413" s="102"/>
      <c r="R1413" s="102"/>
      <c r="S1413" s="102"/>
      <c r="T1413" s="106"/>
      <c r="U1413" s="3" t="str">
        <f t="shared" ref="U1413:U1476" si="68">DAY(G1413)&amp;"/"&amp;MONTH(G1413)</f>
        <v>0/1</v>
      </c>
    </row>
    <row r="1414" spans="1:21" ht="30" customHeight="1" x14ac:dyDescent="0.3">
      <c r="A1414" s="3" t="str">
        <f>B1414&amp;"--"&amp;COUNTIF($B$5:B1414,B1414)</f>
        <v>--1377</v>
      </c>
      <c r="B1414" s="3" t="str">
        <f t="shared" si="67"/>
        <v/>
      </c>
      <c r="C1414" s="78">
        <v>1410</v>
      </c>
      <c r="D1414" s="102"/>
      <c r="E1414" s="103"/>
      <c r="F1414" s="102"/>
      <c r="G1414" s="104"/>
      <c r="H1414" s="105" t="str">
        <f t="shared" ca="1" si="66"/>
        <v/>
      </c>
      <c r="I1414" s="102"/>
      <c r="J1414" s="102"/>
      <c r="K1414" s="102"/>
      <c r="L1414" s="102"/>
      <c r="M1414" s="102"/>
      <c r="N1414" s="102"/>
      <c r="O1414" s="102"/>
      <c r="P1414" s="102"/>
      <c r="Q1414" s="102"/>
      <c r="R1414" s="102"/>
      <c r="S1414" s="102"/>
      <c r="T1414" s="106"/>
      <c r="U1414" s="3" t="str">
        <f t="shared" si="68"/>
        <v>0/1</v>
      </c>
    </row>
    <row r="1415" spans="1:21" ht="30" customHeight="1" x14ac:dyDescent="0.3">
      <c r="A1415" s="3" t="str">
        <f>B1415&amp;"--"&amp;COUNTIF($B$5:B1415,B1415)</f>
        <v>--1378</v>
      </c>
      <c r="B1415" s="3" t="str">
        <f t="shared" si="67"/>
        <v/>
      </c>
      <c r="C1415" s="78">
        <v>1411</v>
      </c>
      <c r="D1415" s="102"/>
      <c r="E1415" s="103"/>
      <c r="F1415" s="102"/>
      <c r="G1415" s="104"/>
      <c r="H1415" s="105" t="str">
        <f t="shared" ca="1" si="66"/>
        <v/>
      </c>
      <c r="I1415" s="102"/>
      <c r="J1415" s="102"/>
      <c r="K1415" s="102"/>
      <c r="L1415" s="102"/>
      <c r="M1415" s="102"/>
      <c r="N1415" s="102"/>
      <c r="O1415" s="102"/>
      <c r="P1415" s="102"/>
      <c r="Q1415" s="102"/>
      <c r="R1415" s="102"/>
      <c r="S1415" s="102"/>
      <c r="T1415" s="106"/>
      <c r="U1415" s="3" t="str">
        <f t="shared" si="68"/>
        <v>0/1</v>
      </c>
    </row>
    <row r="1416" spans="1:21" ht="30" customHeight="1" x14ac:dyDescent="0.3">
      <c r="A1416" s="3" t="str">
        <f>B1416&amp;"--"&amp;COUNTIF($B$5:B1416,B1416)</f>
        <v>--1379</v>
      </c>
      <c r="B1416" s="3" t="str">
        <f t="shared" si="67"/>
        <v/>
      </c>
      <c r="C1416" s="78">
        <v>1412</v>
      </c>
      <c r="D1416" s="102"/>
      <c r="E1416" s="103"/>
      <c r="F1416" s="102"/>
      <c r="G1416" s="104"/>
      <c r="H1416" s="105" t="str">
        <f t="shared" ca="1" si="66"/>
        <v/>
      </c>
      <c r="I1416" s="102"/>
      <c r="J1416" s="102"/>
      <c r="K1416" s="102"/>
      <c r="L1416" s="102"/>
      <c r="M1416" s="102"/>
      <c r="N1416" s="102"/>
      <c r="O1416" s="102"/>
      <c r="P1416" s="102"/>
      <c r="Q1416" s="102"/>
      <c r="R1416" s="102"/>
      <c r="S1416" s="102"/>
      <c r="T1416" s="106"/>
      <c r="U1416" s="3" t="str">
        <f t="shared" si="68"/>
        <v>0/1</v>
      </c>
    </row>
    <row r="1417" spans="1:21" ht="30" customHeight="1" x14ac:dyDescent="0.3">
      <c r="A1417" s="3" t="str">
        <f>B1417&amp;"--"&amp;COUNTIF($B$5:B1417,B1417)</f>
        <v>--1380</v>
      </c>
      <c r="B1417" s="3" t="str">
        <f t="shared" si="67"/>
        <v/>
      </c>
      <c r="C1417" s="78">
        <v>1413</v>
      </c>
      <c r="D1417" s="102"/>
      <c r="E1417" s="103"/>
      <c r="F1417" s="102"/>
      <c r="G1417" s="104"/>
      <c r="H1417" s="105" t="str">
        <f t="shared" ca="1" si="66"/>
        <v/>
      </c>
      <c r="I1417" s="102"/>
      <c r="J1417" s="102"/>
      <c r="K1417" s="102"/>
      <c r="L1417" s="102"/>
      <c r="M1417" s="102"/>
      <c r="N1417" s="102"/>
      <c r="O1417" s="102"/>
      <c r="P1417" s="102"/>
      <c r="Q1417" s="102"/>
      <c r="R1417" s="102"/>
      <c r="S1417" s="102"/>
      <c r="T1417" s="106"/>
      <c r="U1417" s="3" t="str">
        <f t="shared" si="68"/>
        <v>0/1</v>
      </c>
    </row>
    <row r="1418" spans="1:21" ht="30" customHeight="1" x14ac:dyDescent="0.3">
      <c r="A1418" s="3" t="str">
        <f>B1418&amp;"--"&amp;COUNTIF($B$5:B1418,B1418)</f>
        <v>--1381</v>
      </c>
      <c r="B1418" s="3" t="str">
        <f t="shared" si="67"/>
        <v/>
      </c>
      <c r="C1418" s="78">
        <v>1414</v>
      </c>
      <c r="D1418" s="102"/>
      <c r="E1418" s="103"/>
      <c r="F1418" s="102"/>
      <c r="G1418" s="104"/>
      <c r="H1418" s="105" t="str">
        <f t="shared" ca="1" si="66"/>
        <v/>
      </c>
      <c r="I1418" s="102"/>
      <c r="J1418" s="102"/>
      <c r="K1418" s="102"/>
      <c r="L1418" s="102"/>
      <c r="M1418" s="102"/>
      <c r="N1418" s="102"/>
      <c r="O1418" s="102"/>
      <c r="P1418" s="102"/>
      <c r="Q1418" s="102"/>
      <c r="R1418" s="102"/>
      <c r="S1418" s="102"/>
      <c r="T1418" s="106"/>
      <c r="U1418" s="3" t="str">
        <f t="shared" si="68"/>
        <v>0/1</v>
      </c>
    </row>
    <row r="1419" spans="1:21" ht="30" customHeight="1" x14ac:dyDescent="0.3">
      <c r="A1419" s="3" t="str">
        <f>B1419&amp;"--"&amp;COUNTIF($B$5:B1419,B1419)</f>
        <v>--1382</v>
      </c>
      <c r="B1419" s="3" t="str">
        <f t="shared" si="67"/>
        <v/>
      </c>
      <c r="C1419" s="78">
        <v>1415</v>
      </c>
      <c r="D1419" s="102"/>
      <c r="E1419" s="103"/>
      <c r="F1419" s="102"/>
      <c r="G1419" s="104"/>
      <c r="H1419" s="105" t="str">
        <f t="shared" ca="1" si="66"/>
        <v/>
      </c>
      <c r="I1419" s="102"/>
      <c r="J1419" s="102"/>
      <c r="K1419" s="102"/>
      <c r="L1419" s="102"/>
      <c r="M1419" s="102"/>
      <c r="N1419" s="102"/>
      <c r="O1419" s="102"/>
      <c r="P1419" s="102"/>
      <c r="Q1419" s="102"/>
      <c r="R1419" s="102"/>
      <c r="S1419" s="102"/>
      <c r="T1419" s="106"/>
      <c r="U1419" s="3" t="str">
        <f t="shared" si="68"/>
        <v>0/1</v>
      </c>
    </row>
    <row r="1420" spans="1:21" ht="30" customHeight="1" x14ac:dyDescent="0.3">
      <c r="A1420" s="3" t="str">
        <f>B1420&amp;"--"&amp;COUNTIF($B$5:B1420,B1420)</f>
        <v>--1383</v>
      </c>
      <c r="B1420" s="3" t="str">
        <f t="shared" si="67"/>
        <v/>
      </c>
      <c r="C1420" s="78">
        <v>1416</v>
      </c>
      <c r="D1420" s="102"/>
      <c r="E1420" s="103"/>
      <c r="F1420" s="102"/>
      <c r="G1420" s="104"/>
      <c r="H1420" s="105" t="str">
        <f t="shared" ca="1" si="66"/>
        <v/>
      </c>
      <c r="I1420" s="102"/>
      <c r="J1420" s="102"/>
      <c r="K1420" s="102"/>
      <c r="L1420" s="102"/>
      <c r="M1420" s="102"/>
      <c r="N1420" s="102"/>
      <c r="O1420" s="102"/>
      <c r="P1420" s="102"/>
      <c r="Q1420" s="102"/>
      <c r="R1420" s="102"/>
      <c r="S1420" s="102"/>
      <c r="T1420" s="106"/>
      <c r="U1420" s="3" t="str">
        <f t="shared" si="68"/>
        <v>0/1</v>
      </c>
    </row>
    <row r="1421" spans="1:21" ht="30" customHeight="1" x14ac:dyDescent="0.3">
      <c r="A1421" s="3" t="str">
        <f>B1421&amp;"--"&amp;COUNTIF($B$5:B1421,B1421)</f>
        <v>--1384</v>
      </c>
      <c r="B1421" s="3" t="str">
        <f t="shared" si="67"/>
        <v/>
      </c>
      <c r="C1421" s="78">
        <v>1417</v>
      </c>
      <c r="D1421" s="102"/>
      <c r="E1421" s="103"/>
      <c r="F1421" s="102"/>
      <c r="G1421" s="104"/>
      <c r="H1421" s="105" t="str">
        <f t="shared" ca="1" si="66"/>
        <v/>
      </c>
      <c r="I1421" s="102"/>
      <c r="J1421" s="102"/>
      <c r="K1421" s="102"/>
      <c r="L1421" s="102"/>
      <c r="M1421" s="102"/>
      <c r="N1421" s="102"/>
      <c r="O1421" s="102"/>
      <c r="P1421" s="102"/>
      <c r="Q1421" s="102"/>
      <c r="R1421" s="102"/>
      <c r="S1421" s="102"/>
      <c r="T1421" s="106"/>
      <c r="U1421" s="3" t="str">
        <f t="shared" si="68"/>
        <v>0/1</v>
      </c>
    </row>
    <row r="1422" spans="1:21" ht="30" customHeight="1" x14ac:dyDescent="0.3">
      <c r="A1422" s="3" t="str">
        <f>B1422&amp;"--"&amp;COUNTIF($B$5:B1422,B1422)</f>
        <v>--1385</v>
      </c>
      <c r="B1422" s="3" t="str">
        <f t="shared" si="67"/>
        <v/>
      </c>
      <c r="C1422" s="78">
        <v>1418</v>
      </c>
      <c r="D1422" s="102"/>
      <c r="E1422" s="103"/>
      <c r="F1422" s="102"/>
      <c r="G1422" s="104"/>
      <c r="H1422" s="105" t="str">
        <f t="shared" ca="1" si="66"/>
        <v/>
      </c>
      <c r="I1422" s="102"/>
      <c r="J1422" s="102"/>
      <c r="K1422" s="102"/>
      <c r="L1422" s="102"/>
      <c r="M1422" s="102"/>
      <c r="N1422" s="102"/>
      <c r="O1422" s="102"/>
      <c r="P1422" s="102"/>
      <c r="Q1422" s="102"/>
      <c r="R1422" s="102"/>
      <c r="S1422" s="102"/>
      <c r="T1422" s="106"/>
      <c r="U1422" s="3" t="str">
        <f t="shared" si="68"/>
        <v>0/1</v>
      </c>
    </row>
    <row r="1423" spans="1:21" ht="30" customHeight="1" x14ac:dyDescent="0.3">
      <c r="A1423" s="3" t="str">
        <f>B1423&amp;"--"&amp;COUNTIF($B$5:B1423,B1423)</f>
        <v>--1386</v>
      </c>
      <c r="B1423" s="3" t="str">
        <f t="shared" si="67"/>
        <v/>
      </c>
      <c r="C1423" s="78">
        <v>1419</v>
      </c>
      <c r="D1423" s="102"/>
      <c r="E1423" s="103"/>
      <c r="F1423" s="102"/>
      <c r="G1423" s="104"/>
      <c r="H1423" s="105" t="str">
        <f t="shared" ca="1" si="66"/>
        <v/>
      </c>
      <c r="I1423" s="102"/>
      <c r="J1423" s="102"/>
      <c r="K1423" s="102"/>
      <c r="L1423" s="102"/>
      <c r="M1423" s="102"/>
      <c r="N1423" s="102"/>
      <c r="O1423" s="102"/>
      <c r="P1423" s="102"/>
      <c r="Q1423" s="102"/>
      <c r="R1423" s="102"/>
      <c r="S1423" s="102"/>
      <c r="T1423" s="106"/>
      <c r="U1423" s="3" t="str">
        <f t="shared" si="68"/>
        <v>0/1</v>
      </c>
    </row>
    <row r="1424" spans="1:21" ht="30" customHeight="1" x14ac:dyDescent="0.3">
      <c r="A1424" s="3" t="str">
        <f>B1424&amp;"--"&amp;COUNTIF($B$5:B1424,B1424)</f>
        <v>--1387</v>
      </c>
      <c r="B1424" s="3" t="str">
        <f t="shared" si="67"/>
        <v/>
      </c>
      <c r="C1424" s="78">
        <v>1420</v>
      </c>
      <c r="D1424" s="102"/>
      <c r="E1424" s="103"/>
      <c r="F1424" s="102"/>
      <c r="G1424" s="104"/>
      <c r="H1424" s="105" t="str">
        <f t="shared" ca="1" si="66"/>
        <v/>
      </c>
      <c r="I1424" s="102"/>
      <c r="J1424" s="102"/>
      <c r="K1424" s="102"/>
      <c r="L1424" s="102"/>
      <c r="M1424" s="102"/>
      <c r="N1424" s="102"/>
      <c r="O1424" s="102"/>
      <c r="P1424" s="102"/>
      <c r="Q1424" s="102"/>
      <c r="R1424" s="102"/>
      <c r="S1424" s="102"/>
      <c r="T1424" s="106"/>
      <c r="U1424" s="3" t="str">
        <f t="shared" si="68"/>
        <v>0/1</v>
      </c>
    </row>
    <row r="1425" spans="1:21" ht="30" customHeight="1" x14ac:dyDescent="0.3">
      <c r="A1425" s="3" t="str">
        <f>B1425&amp;"--"&amp;COUNTIF($B$5:B1425,B1425)</f>
        <v>--1388</v>
      </c>
      <c r="B1425" s="3" t="str">
        <f t="shared" si="67"/>
        <v/>
      </c>
      <c r="C1425" s="78">
        <v>1421</v>
      </c>
      <c r="D1425" s="102"/>
      <c r="E1425" s="103"/>
      <c r="F1425" s="102"/>
      <c r="G1425" s="104"/>
      <c r="H1425" s="105" t="str">
        <f t="shared" ca="1" si="66"/>
        <v/>
      </c>
      <c r="I1425" s="102"/>
      <c r="J1425" s="102"/>
      <c r="K1425" s="102"/>
      <c r="L1425" s="102"/>
      <c r="M1425" s="102"/>
      <c r="N1425" s="102"/>
      <c r="O1425" s="102"/>
      <c r="P1425" s="102"/>
      <c r="Q1425" s="102"/>
      <c r="R1425" s="102"/>
      <c r="S1425" s="102"/>
      <c r="T1425" s="106"/>
      <c r="U1425" s="3" t="str">
        <f t="shared" si="68"/>
        <v>0/1</v>
      </c>
    </row>
    <row r="1426" spans="1:21" ht="30" customHeight="1" x14ac:dyDescent="0.3">
      <c r="A1426" s="3" t="str">
        <f>B1426&amp;"--"&amp;COUNTIF($B$5:B1426,B1426)</f>
        <v>--1389</v>
      </c>
      <c r="B1426" s="3" t="str">
        <f t="shared" si="67"/>
        <v/>
      </c>
      <c r="C1426" s="78">
        <v>1422</v>
      </c>
      <c r="D1426" s="102"/>
      <c r="E1426" s="103"/>
      <c r="F1426" s="102"/>
      <c r="G1426" s="104"/>
      <c r="H1426" s="105" t="str">
        <f t="shared" ca="1" si="66"/>
        <v/>
      </c>
      <c r="I1426" s="102"/>
      <c r="J1426" s="102"/>
      <c r="K1426" s="102"/>
      <c r="L1426" s="102"/>
      <c r="M1426" s="102"/>
      <c r="N1426" s="102"/>
      <c r="O1426" s="102"/>
      <c r="P1426" s="102"/>
      <c r="Q1426" s="102"/>
      <c r="R1426" s="102"/>
      <c r="S1426" s="102"/>
      <c r="T1426" s="106"/>
      <c r="U1426" s="3" t="str">
        <f t="shared" si="68"/>
        <v>0/1</v>
      </c>
    </row>
    <row r="1427" spans="1:21" ht="30" customHeight="1" x14ac:dyDescent="0.3">
      <c r="A1427" s="3" t="str">
        <f>B1427&amp;"--"&amp;COUNTIF($B$5:B1427,B1427)</f>
        <v>--1390</v>
      </c>
      <c r="B1427" s="3" t="str">
        <f t="shared" si="67"/>
        <v/>
      </c>
      <c r="C1427" s="78">
        <v>1423</v>
      </c>
      <c r="D1427" s="102"/>
      <c r="E1427" s="103"/>
      <c r="F1427" s="102"/>
      <c r="G1427" s="104"/>
      <c r="H1427" s="105" t="str">
        <f t="shared" ca="1" si="66"/>
        <v/>
      </c>
      <c r="I1427" s="102"/>
      <c r="J1427" s="102"/>
      <c r="K1427" s="102"/>
      <c r="L1427" s="102"/>
      <c r="M1427" s="102"/>
      <c r="N1427" s="102"/>
      <c r="O1427" s="102"/>
      <c r="P1427" s="102"/>
      <c r="Q1427" s="102"/>
      <c r="R1427" s="102"/>
      <c r="S1427" s="102"/>
      <c r="T1427" s="106"/>
      <c r="U1427" s="3" t="str">
        <f t="shared" si="68"/>
        <v>0/1</v>
      </c>
    </row>
    <row r="1428" spans="1:21" ht="30" customHeight="1" x14ac:dyDescent="0.3">
      <c r="A1428" s="3" t="str">
        <f>B1428&amp;"--"&amp;COUNTIF($B$5:B1428,B1428)</f>
        <v>--1391</v>
      </c>
      <c r="B1428" s="3" t="str">
        <f t="shared" si="67"/>
        <v/>
      </c>
      <c r="C1428" s="78">
        <v>1424</v>
      </c>
      <c r="D1428" s="102"/>
      <c r="E1428" s="103"/>
      <c r="F1428" s="102"/>
      <c r="G1428" s="104"/>
      <c r="H1428" s="105" t="str">
        <f t="shared" ca="1" si="66"/>
        <v/>
      </c>
      <c r="I1428" s="102"/>
      <c r="J1428" s="102"/>
      <c r="K1428" s="102"/>
      <c r="L1428" s="102"/>
      <c r="M1428" s="102"/>
      <c r="N1428" s="102"/>
      <c r="O1428" s="102"/>
      <c r="P1428" s="102"/>
      <c r="Q1428" s="102"/>
      <c r="R1428" s="102"/>
      <c r="S1428" s="102"/>
      <c r="T1428" s="106"/>
      <c r="U1428" s="3" t="str">
        <f t="shared" si="68"/>
        <v>0/1</v>
      </c>
    </row>
    <row r="1429" spans="1:21" ht="30" customHeight="1" x14ac:dyDescent="0.3">
      <c r="A1429" s="3" t="str">
        <f>B1429&amp;"--"&amp;COUNTIF($B$5:B1429,B1429)</f>
        <v>--1392</v>
      </c>
      <c r="B1429" s="3" t="str">
        <f t="shared" si="67"/>
        <v/>
      </c>
      <c r="C1429" s="78">
        <v>1425</v>
      </c>
      <c r="D1429" s="102"/>
      <c r="E1429" s="103"/>
      <c r="F1429" s="102"/>
      <c r="G1429" s="104"/>
      <c r="H1429" s="105" t="str">
        <f t="shared" ca="1" si="66"/>
        <v/>
      </c>
      <c r="I1429" s="102"/>
      <c r="J1429" s="102"/>
      <c r="K1429" s="102"/>
      <c r="L1429" s="102"/>
      <c r="M1429" s="102"/>
      <c r="N1429" s="102"/>
      <c r="O1429" s="102"/>
      <c r="P1429" s="102"/>
      <c r="Q1429" s="102"/>
      <c r="R1429" s="102"/>
      <c r="S1429" s="102"/>
      <c r="T1429" s="106"/>
      <c r="U1429" s="3" t="str">
        <f t="shared" si="68"/>
        <v>0/1</v>
      </c>
    </row>
    <row r="1430" spans="1:21" ht="30" customHeight="1" x14ac:dyDescent="0.3">
      <c r="A1430" s="3" t="str">
        <f>B1430&amp;"--"&amp;COUNTIF($B$5:B1430,B1430)</f>
        <v>--1393</v>
      </c>
      <c r="B1430" s="3" t="str">
        <f t="shared" si="67"/>
        <v/>
      </c>
      <c r="C1430" s="78">
        <v>1426</v>
      </c>
      <c r="D1430" s="102"/>
      <c r="E1430" s="103"/>
      <c r="F1430" s="102"/>
      <c r="G1430" s="104"/>
      <c r="H1430" s="105" t="str">
        <f t="shared" ca="1" si="66"/>
        <v/>
      </c>
      <c r="I1430" s="102"/>
      <c r="J1430" s="102"/>
      <c r="K1430" s="102"/>
      <c r="L1430" s="102"/>
      <c r="M1430" s="102"/>
      <c r="N1430" s="102"/>
      <c r="O1430" s="102"/>
      <c r="P1430" s="102"/>
      <c r="Q1430" s="102"/>
      <c r="R1430" s="102"/>
      <c r="S1430" s="102"/>
      <c r="T1430" s="106"/>
      <c r="U1430" s="3" t="str">
        <f t="shared" si="68"/>
        <v>0/1</v>
      </c>
    </row>
    <row r="1431" spans="1:21" ht="30" customHeight="1" x14ac:dyDescent="0.3">
      <c r="A1431" s="3" t="str">
        <f>B1431&amp;"--"&amp;COUNTIF($B$5:B1431,B1431)</f>
        <v>--1394</v>
      </c>
      <c r="B1431" s="3" t="str">
        <f t="shared" si="67"/>
        <v/>
      </c>
      <c r="C1431" s="78">
        <v>1427</v>
      </c>
      <c r="D1431" s="102"/>
      <c r="E1431" s="103"/>
      <c r="F1431" s="102"/>
      <c r="G1431" s="104"/>
      <c r="H1431" s="105" t="str">
        <f t="shared" ca="1" si="66"/>
        <v/>
      </c>
      <c r="I1431" s="102"/>
      <c r="J1431" s="102"/>
      <c r="K1431" s="102"/>
      <c r="L1431" s="102"/>
      <c r="M1431" s="102"/>
      <c r="N1431" s="102"/>
      <c r="O1431" s="102"/>
      <c r="P1431" s="102"/>
      <c r="Q1431" s="102"/>
      <c r="R1431" s="102"/>
      <c r="S1431" s="102"/>
      <c r="T1431" s="106"/>
      <c r="U1431" s="3" t="str">
        <f t="shared" si="68"/>
        <v>0/1</v>
      </c>
    </row>
    <row r="1432" spans="1:21" ht="30" customHeight="1" x14ac:dyDescent="0.3">
      <c r="A1432" s="3" t="str">
        <f>B1432&amp;"--"&amp;COUNTIF($B$5:B1432,B1432)</f>
        <v>--1395</v>
      </c>
      <c r="B1432" s="3" t="str">
        <f t="shared" si="67"/>
        <v/>
      </c>
      <c r="C1432" s="78">
        <v>1428</v>
      </c>
      <c r="D1432" s="102"/>
      <c r="E1432" s="103"/>
      <c r="F1432" s="102"/>
      <c r="G1432" s="104"/>
      <c r="H1432" s="105" t="str">
        <f t="shared" ca="1" si="66"/>
        <v/>
      </c>
      <c r="I1432" s="102"/>
      <c r="J1432" s="102"/>
      <c r="K1432" s="102"/>
      <c r="L1432" s="102"/>
      <c r="M1432" s="102"/>
      <c r="N1432" s="102"/>
      <c r="O1432" s="102"/>
      <c r="P1432" s="102"/>
      <c r="Q1432" s="102"/>
      <c r="R1432" s="102"/>
      <c r="S1432" s="102"/>
      <c r="T1432" s="106"/>
      <c r="U1432" s="3" t="str">
        <f t="shared" si="68"/>
        <v>0/1</v>
      </c>
    </row>
    <row r="1433" spans="1:21" ht="30" customHeight="1" x14ac:dyDescent="0.3">
      <c r="A1433" s="3" t="str">
        <f>B1433&amp;"--"&amp;COUNTIF($B$5:B1433,B1433)</f>
        <v>--1396</v>
      </c>
      <c r="B1433" s="3" t="str">
        <f t="shared" si="67"/>
        <v/>
      </c>
      <c r="C1433" s="78">
        <v>1429</v>
      </c>
      <c r="D1433" s="102"/>
      <c r="E1433" s="103"/>
      <c r="F1433" s="102"/>
      <c r="G1433" s="104"/>
      <c r="H1433" s="105" t="str">
        <f t="shared" ca="1" si="66"/>
        <v/>
      </c>
      <c r="I1433" s="102"/>
      <c r="J1433" s="102"/>
      <c r="K1433" s="102"/>
      <c r="L1433" s="102"/>
      <c r="M1433" s="102"/>
      <c r="N1433" s="102"/>
      <c r="O1433" s="102"/>
      <c r="P1433" s="102"/>
      <c r="Q1433" s="102"/>
      <c r="R1433" s="102"/>
      <c r="S1433" s="102"/>
      <c r="T1433" s="106"/>
      <c r="U1433" s="3" t="str">
        <f t="shared" si="68"/>
        <v>0/1</v>
      </c>
    </row>
    <row r="1434" spans="1:21" ht="30" customHeight="1" x14ac:dyDescent="0.3">
      <c r="A1434" s="3" t="str">
        <f>B1434&amp;"--"&amp;COUNTIF($B$5:B1434,B1434)</f>
        <v>--1397</v>
      </c>
      <c r="B1434" s="3" t="str">
        <f t="shared" si="67"/>
        <v/>
      </c>
      <c r="C1434" s="78">
        <v>1430</v>
      </c>
      <c r="D1434" s="102"/>
      <c r="E1434" s="103"/>
      <c r="F1434" s="102"/>
      <c r="G1434" s="104"/>
      <c r="H1434" s="105" t="str">
        <f t="shared" ca="1" si="66"/>
        <v/>
      </c>
      <c r="I1434" s="102"/>
      <c r="J1434" s="102"/>
      <c r="K1434" s="102"/>
      <c r="L1434" s="102"/>
      <c r="M1434" s="102"/>
      <c r="N1434" s="102"/>
      <c r="O1434" s="102"/>
      <c r="P1434" s="102"/>
      <c r="Q1434" s="102"/>
      <c r="R1434" s="102"/>
      <c r="S1434" s="102"/>
      <c r="T1434" s="106"/>
      <c r="U1434" s="3" t="str">
        <f t="shared" si="68"/>
        <v>0/1</v>
      </c>
    </row>
    <row r="1435" spans="1:21" ht="30" customHeight="1" x14ac:dyDescent="0.3">
      <c r="A1435" s="3" t="str">
        <f>B1435&amp;"--"&amp;COUNTIF($B$5:B1435,B1435)</f>
        <v>--1398</v>
      </c>
      <c r="B1435" s="3" t="str">
        <f t="shared" si="67"/>
        <v/>
      </c>
      <c r="C1435" s="78">
        <v>1431</v>
      </c>
      <c r="D1435" s="102"/>
      <c r="E1435" s="103"/>
      <c r="F1435" s="102"/>
      <c r="G1435" s="104"/>
      <c r="H1435" s="105" t="str">
        <f t="shared" ca="1" si="66"/>
        <v/>
      </c>
      <c r="I1435" s="102"/>
      <c r="J1435" s="102"/>
      <c r="K1435" s="102"/>
      <c r="L1435" s="102"/>
      <c r="M1435" s="102"/>
      <c r="N1435" s="102"/>
      <c r="O1435" s="102"/>
      <c r="P1435" s="102"/>
      <c r="Q1435" s="102"/>
      <c r="R1435" s="102"/>
      <c r="S1435" s="102"/>
      <c r="T1435" s="106"/>
      <c r="U1435" s="3" t="str">
        <f t="shared" si="68"/>
        <v>0/1</v>
      </c>
    </row>
    <row r="1436" spans="1:21" ht="30" customHeight="1" x14ac:dyDescent="0.3">
      <c r="A1436" s="3" t="str">
        <f>B1436&amp;"--"&amp;COUNTIF($B$5:B1436,B1436)</f>
        <v>--1399</v>
      </c>
      <c r="B1436" s="3" t="str">
        <f t="shared" si="67"/>
        <v/>
      </c>
      <c r="C1436" s="78">
        <v>1432</v>
      </c>
      <c r="D1436" s="102"/>
      <c r="E1436" s="103"/>
      <c r="F1436" s="102"/>
      <c r="G1436" s="104"/>
      <c r="H1436" s="105" t="str">
        <f t="shared" ca="1" si="66"/>
        <v/>
      </c>
      <c r="I1436" s="102"/>
      <c r="J1436" s="102"/>
      <c r="K1436" s="102"/>
      <c r="L1436" s="102"/>
      <c r="M1436" s="102"/>
      <c r="N1436" s="102"/>
      <c r="O1436" s="102"/>
      <c r="P1436" s="102"/>
      <c r="Q1436" s="102"/>
      <c r="R1436" s="102"/>
      <c r="S1436" s="102"/>
      <c r="T1436" s="106"/>
      <c r="U1436" s="3" t="str">
        <f t="shared" si="68"/>
        <v>0/1</v>
      </c>
    </row>
    <row r="1437" spans="1:21" ht="30" customHeight="1" x14ac:dyDescent="0.3">
      <c r="A1437" s="3" t="str">
        <f>B1437&amp;"--"&amp;COUNTIF($B$5:B1437,B1437)</f>
        <v>--1400</v>
      </c>
      <c r="B1437" s="3" t="str">
        <f t="shared" si="67"/>
        <v/>
      </c>
      <c r="C1437" s="78">
        <v>1433</v>
      </c>
      <c r="D1437" s="102"/>
      <c r="E1437" s="103"/>
      <c r="F1437" s="102"/>
      <c r="G1437" s="104"/>
      <c r="H1437" s="105" t="str">
        <f t="shared" ca="1" si="66"/>
        <v/>
      </c>
      <c r="I1437" s="102"/>
      <c r="J1437" s="102"/>
      <c r="K1437" s="102"/>
      <c r="L1437" s="102"/>
      <c r="M1437" s="102"/>
      <c r="N1437" s="102"/>
      <c r="O1437" s="102"/>
      <c r="P1437" s="102"/>
      <c r="Q1437" s="102"/>
      <c r="R1437" s="102"/>
      <c r="S1437" s="102"/>
      <c r="T1437" s="106"/>
      <c r="U1437" s="3" t="str">
        <f t="shared" si="68"/>
        <v>0/1</v>
      </c>
    </row>
    <row r="1438" spans="1:21" ht="30" customHeight="1" x14ac:dyDescent="0.3">
      <c r="A1438" s="3" t="str">
        <f>B1438&amp;"--"&amp;COUNTIF($B$5:B1438,B1438)</f>
        <v>--1401</v>
      </c>
      <c r="B1438" s="3" t="str">
        <f t="shared" si="67"/>
        <v/>
      </c>
      <c r="C1438" s="78">
        <v>1434</v>
      </c>
      <c r="D1438" s="102"/>
      <c r="E1438" s="103"/>
      <c r="F1438" s="102"/>
      <c r="G1438" s="104"/>
      <c r="H1438" s="105" t="str">
        <f t="shared" ca="1" si="66"/>
        <v/>
      </c>
      <c r="I1438" s="102"/>
      <c r="J1438" s="102"/>
      <c r="K1438" s="102"/>
      <c r="L1438" s="102"/>
      <c r="M1438" s="102"/>
      <c r="N1438" s="102"/>
      <c r="O1438" s="102"/>
      <c r="P1438" s="102"/>
      <c r="Q1438" s="102"/>
      <c r="R1438" s="102"/>
      <c r="S1438" s="102"/>
      <c r="T1438" s="106"/>
      <c r="U1438" s="3" t="str">
        <f t="shared" si="68"/>
        <v>0/1</v>
      </c>
    </row>
    <row r="1439" spans="1:21" ht="30" customHeight="1" x14ac:dyDescent="0.3">
      <c r="A1439" s="3" t="str">
        <f>B1439&amp;"--"&amp;COUNTIF($B$5:B1439,B1439)</f>
        <v>--1402</v>
      </c>
      <c r="B1439" s="3" t="str">
        <f t="shared" si="67"/>
        <v/>
      </c>
      <c r="C1439" s="78">
        <v>1435</v>
      </c>
      <c r="D1439" s="102"/>
      <c r="E1439" s="103"/>
      <c r="F1439" s="102"/>
      <c r="G1439" s="104"/>
      <c r="H1439" s="105" t="str">
        <f t="shared" ca="1" si="66"/>
        <v/>
      </c>
      <c r="I1439" s="102"/>
      <c r="J1439" s="102"/>
      <c r="K1439" s="102"/>
      <c r="L1439" s="102"/>
      <c r="M1439" s="102"/>
      <c r="N1439" s="102"/>
      <c r="O1439" s="102"/>
      <c r="P1439" s="102"/>
      <c r="Q1439" s="102"/>
      <c r="R1439" s="102"/>
      <c r="S1439" s="102"/>
      <c r="T1439" s="106"/>
      <c r="U1439" s="3" t="str">
        <f t="shared" si="68"/>
        <v>0/1</v>
      </c>
    </row>
    <row r="1440" spans="1:21" ht="30" customHeight="1" x14ac:dyDescent="0.3">
      <c r="A1440" s="3" t="str">
        <f>B1440&amp;"--"&amp;COUNTIF($B$5:B1440,B1440)</f>
        <v>--1403</v>
      </c>
      <c r="B1440" s="3" t="str">
        <f t="shared" si="67"/>
        <v/>
      </c>
      <c r="C1440" s="78">
        <v>1436</v>
      </c>
      <c r="D1440" s="102"/>
      <c r="E1440" s="103"/>
      <c r="F1440" s="102"/>
      <c r="G1440" s="104"/>
      <c r="H1440" s="105" t="str">
        <f t="shared" ref="H1440:H1503" ca="1" si="69">IF(G1440,DATEDIF(G1440,TODAY(),"Y"),"")</f>
        <v/>
      </c>
      <c r="I1440" s="102"/>
      <c r="J1440" s="102"/>
      <c r="K1440" s="102"/>
      <c r="L1440" s="102"/>
      <c r="M1440" s="102"/>
      <c r="N1440" s="102"/>
      <c r="O1440" s="102"/>
      <c r="P1440" s="102"/>
      <c r="Q1440" s="102"/>
      <c r="R1440" s="102"/>
      <c r="S1440" s="102"/>
      <c r="T1440" s="106"/>
      <c r="U1440" s="3" t="str">
        <f t="shared" si="68"/>
        <v>0/1</v>
      </c>
    </row>
    <row r="1441" spans="1:21" ht="30" customHeight="1" x14ac:dyDescent="0.3">
      <c r="A1441" s="3" t="str">
        <f>B1441&amp;"--"&amp;COUNTIF($B$5:B1441,B1441)</f>
        <v>--1404</v>
      </c>
      <c r="B1441" s="3" t="str">
        <f t="shared" si="67"/>
        <v/>
      </c>
      <c r="C1441" s="78">
        <v>1437</v>
      </c>
      <c r="D1441" s="102"/>
      <c r="E1441" s="103"/>
      <c r="F1441" s="102"/>
      <c r="G1441" s="104"/>
      <c r="H1441" s="105" t="str">
        <f t="shared" ca="1" si="69"/>
        <v/>
      </c>
      <c r="I1441" s="102"/>
      <c r="J1441" s="102"/>
      <c r="K1441" s="102"/>
      <c r="L1441" s="102"/>
      <c r="M1441" s="102"/>
      <c r="N1441" s="102"/>
      <c r="O1441" s="102"/>
      <c r="P1441" s="102"/>
      <c r="Q1441" s="102"/>
      <c r="R1441" s="102"/>
      <c r="S1441" s="102"/>
      <c r="T1441" s="106"/>
      <c r="U1441" s="3" t="str">
        <f t="shared" si="68"/>
        <v>0/1</v>
      </c>
    </row>
    <row r="1442" spans="1:21" ht="30" customHeight="1" x14ac:dyDescent="0.3">
      <c r="A1442" s="3" t="str">
        <f>B1442&amp;"--"&amp;COUNTIF($B$5:B1442,B1442)</f>
        <v>--1405</v>
      </c>
      <c r="B1442" s="3" t="str">
        <f t="shared" si="67"/>
        <v/>
      </c>
      <c r="C1442" s="78">
        <v>1438</v>
      </c>
      <c r="D1442" s="102"/>
      <c r="E1442" s="103"/>
      <c r="F1442" s="102"/>
      <c r="G1442" s="104"/>
      <c r="H1442" s="105" t="str">
        <f t="shared" ca="1" si="69"/>
        <v/>
      </c>
      <c r="I1442" s="102"/>
      <c r="J1442" s="102"/>
      <c r="K1442" s="102"/>
      <c r="L1442" s="102"/>
      <c r="M1442" s="102"/>
      <c r="N1442" s="102"/>
      <c r="O1442" s="102"/>
      <c r="P1442" s="102"/>
      <c r="Q1442" s="102"/>
      <c r="R1442" s="102"/>
      <c r="S1442" s="102"/>
      <c r="T1442" s="106"/>
      <c r="U1442" s="3" t="str">
        <f t="shared" si="68"/>
        <v>0/1</v>
      </c>
    </row>
    <row r="1443" spans="1:21" ht="30" customHeight="1" x14ac:dyDescent="0.3">
      <c r="A1443" s="3" t="str">
        <f>B1443&amp;"--"&amp;COUNTIF($B$5:B1443,B1443)</f>
        <v>--1406</v>
      </c>
      <c r="B1443" s="3" t="str">
        <f t="shared" si="67"/>
        <v/>
      </c>
      <c r="C1443" s="78">
        <v>1439</v>
      </c>
      <c r="D1443" s="102"/>
      <c r="E1443" s="103"/>
      <c r="F1443" s="102"/>
      <c r="G1443" s="104"/>
      <c r="H1443" s="105" t="str">
        <f t="shared" ca="1" si="69"/>
        <v/>
      </c>
      <c r="I1443" s="102"/>
      <c r="J1443" s="102"/>
      <c r="K1443" s="102"/>
      <c r="L1443" s="102"/>
      <c r="M1443" s="102"/>
      <c r="N1443" s="102"/>
      <c r="O1443" s="102"/>
      <c r="P1443" s="102"/>
      <c r="Q1443" s="102"/>
      <c r="R1443" s="102"/>
      <c r="S1443" s="102"/>
      <c r="T1443" s="106"/>
      <c r="U1443" s="3" t="str">
        <f t="shared" si="68"/>
        <v>0/1</v>
      </c>
    </row>
    <row r="1444" spans="1:21" ht="30" customHeight="1" x14ac:dyDescent="0.3">
      <c r="A1444" s="3" t="str">
        <f>B1444&amp;"--"&amp;COUNTIF($B$5:B1444,B1444)</f>
        <v>--1407</v>
      </c>
      <c r="B1444" s="3" t="str">
        <f t="shared" si="67"/>
        <v/>
      </c>
      <c r="C1444" s="78">
        <v>1440</v>
      </c>
      <c r="D1444" s="102"/>
      <c r="E1444" s="103"/>
      <c r="F1444" s="102"/>
      <c r="G1444" s="104"/>
      <c r="H1444" s="105" t="str">
        <f t="shared" ca="1" si="69"/>
        <v/>
      </c>
      <c r="I1444" s="102"/>
      <c r="J1444" s="102"/>
      <c r="K1444" s="102"/>
      <c r="L1444" s="102"/>
      <c r="M1444" s="102"/>
      <c r="N1444" s="102"/>
      <c r="O1444" s="102"/>
      <c r="P1444" s="102"/>
      <c r="Q1444" s="102"/>
      <c r="R1444" s="102"/>
      <c r="S1444" s="102"/>
      <c r="T1444" s="106"/>
      <c r="U1444" s="3" t="str">
        <f t="shared" si="68"/>
        <v>0/1</v>
      </c>
    </row>
    <row r="1445" spans="1:21" ht="30" customHeight="1" x14ac:dyDescent="0.3">
      <c r="A1445" s="3" t="str">
        <f>B1445&amp;"--"&amp;COUNTIF($B$5:B1445,B1445)</f>
        <v>--1408</v>
      </c>
      <c r="B1445" s="3" t="str">
        <f t="shared" si="67"/>
        <v/>
      </c>
      <c r="C1445" s="78">
        <v>1441</v>
      </c>
      <c r="D1445" s="102"/>
      <c r="E1445" s="103"/>
      <c r="F1445" s="102"/>
      <c r="G1445" s="104"/>
      <c r="H1445" s="105" t="str">
        <f t="shared" ca="1" si="69"/>
        <v/>
      </c>
      <c r="I1445" s="102"/>
      <c r="J1445" s="102"/>
      <c r="K1445" s="102"/>
      <c r="L1445" s="102"/>
      <c r="M1445" s="102"/>
      <c r="N1445" s="102"/>
      <c r="O1445" s="102"/>
      <c r="P1445" s="102"/>
      <c r="Q1445" s="102"/>
      <c r="R1445" s="102"/>
      <c r="S1445" s="102"/>
      <c r="T1445" s="106"/>
      <c r="U1445" s="3" t="str">
        <f t="shared" si="68"/>
        <v>0/1</v>
      </c>
    </row>
    <row r="1446" spans="1:21" ht="30" customHeight="1" x14ac:dyDescent="0.3">
      <c r="A1446" s="3" t="str">
        <f>B1446&amp;"--"&amp;COUNTIF($B$5:B1446,B1446)</f>
        <v>--1409</v>
      </c>
      <c r="B1446" s="3" t="str">
        <f t="shared" si="67"/>
        <v/>
      </c>
      <c r="C1446" s="78">
        <v>1442</v>
      </c>
      <c r="D1446" s="102"/>
      <c r="E1446" s="103"/>
      <c r="F1446" s="102"/>
      <c r="G1446" s="104"/>
      <c r="H1446" s="105" t="str">
        <f t="shared" ca="1" si="69"/>
        <v/>
      </c>
      <c r="I1446" s="102"/>
      <c r="J1446" s="102"/>
      <c r="K1446" s="102"/>
      <c r="L1446" s="102"/>
      <c r="M1446" s="102"/>
      <c r="N1446" s="102"/>
      <c r="O1446" s="102"/>
      <c r="P1446" s="102"/>
      <c r="Q1446" s="102"/>
      <c r="R1446" s="102"/>
      <c r="S1446" s="102"/>
      <c r="T1446" s="106"/>
      <c r="U1446" s="3" t="str">
        <f t="shared" si="68"/>
        <v>0/1</v>
      </c>
    </row>
    <row r="1447" spans="1:21" ht="30" customHeight="1" x14ac:dyDescent="0.3">
      <c r="A1447" s="3" t="str">
        <f>B1447&amp;"--"&amp;COUNTIF($B$5:B1447,B1447)</f>
        <v>--1410</v>
      </c>
      <c r="B1447" s="3" t="str">
        <f t="shared" si="67"/>
        <v/>
      </c>
      <c r="C1447" s="78">
        <v>1443</v>
      </c>
      <c r="D1447" s="102"/>
      <c r="E1447" s="103"/>
      <c r="F1447" s="102"/>
      <c r="G1447" s="104"/>
      <c r="H1447" s="105" t="str">
        <f t="shared" ca="1" si="69"/>
        <v/>
      </c>
      <c r="I1447" s="102"/>
      <c r="J1447" s="102"/>
      <c r="K1447" s="102"/>
      <c r="L1447" s="102"/>
      <c r="M1447" s="102"/>
      <c r="N1447" s="102"/>
      <c r="O1447" s="102"/>
      <c r="P1447" s="102"/>
      <c r="Q1447" s="102"/>
      <c r="R1447" s="102"/>
      <c r="S1447" s="102"/>
      <c r="T1447" s="106"/>
      <c r="U1447" s="3" t="str">
        <f t="shared" si="68"/>
        <v>0/1</v>
      </c>
    </row>
    <row r="1448" spans="1:21" ht="30" customHeight="1" x14ac:dyDescent="0.3">
      <c r="A1448" s="3" t="str">
        <f>B1448&amp;"--"&amp;COUNTIF($B$5:B1448,B1448)</f>
        <v>--1411</v>
      </c>
      <c r="B1448" s="3" t="str">
        <f t="shared" si="67"/>
        <v/>
      </c>
      <c r="C1448" s="78">
        <v>1444</v>
      </c>
      <c r="D1448" s="102"/>
      <c r="E1448" s="103"/>
      <c r="F1448" s="102"/>
      <c r="G1448" s="104"/>
      <c r="H1448" s="105" t="str">
        <f t="shared" ca="1" si="69"/>
        <v/>
      </c>
      <c r="I1448" s="102"/>
      <c r="J1448" s="102"/>
      <c r="K1448" s="102"/>
      <c r="L1448" s="102"/>
      <c r="M1448" s="102"/>
      <c r="N1448" s="102"/>
      <c r="O1448" s="102"/>
      <c r="P1448" s="102"/>
      <c r="Q1448" s="102"/>
      <c r="R1448" s="102"/>
      <c r="S1448" s="102"/>
      <c r="T1448" s="106"/>
      <c r="U1448" s="3" t="str">
        <f t="shared" si="68"/>
        <v>0/1</v>
      </c>
    </row>
    <row r="1449" spans="1:21" ht="30" customHeight="1" x14ac:dyDescent="0.3">
      <c r="A1449" s="3" t="str">
        <f>B1449&amp;"--"&amp;COUNTIF($B$5:B1449,B1449)</f>
        <v>--1412</v>
      </c>
      <c r="B1449" s="3" t="str">
        <f t="shared" si="67"/>
        <v/>
      </c>
      <c r="C1449" s="78">
        <v>1445</v>
      </c>
      <c r="D1449" s="102"/>
      <c r="E1449" s="103"/>
      <c r="F1449" s="102"/>
      <c r="G1449" s="104"/>
      <c r="H1449" s="105" t="str">
        <f t="shared" ca="1" si="69"/>
        <v/>
      </c>
      <c r="I1449" s="102"/>
      <c r="J1449" s="102"/>
      <c r="K1449" s="102"/>
      <c r="L1449" s="102"/>
      <c r="M1449" s="102"/>
      <c r="N1449" s="102"/>
      <c r="O1449" s="102"/>
      <c r="P1449" s="102"/>
      <c r="Q1449" s="102"/>
      <c r="R1449" s="102"/>
      <c r="S1449" s="102"/>
      <c r="T1449" s="106"/>
      <c r="U1449" s="3" t="str">
        <f t="shared" si="68"/>
        <v>0/1</v>
      </c>
    </row>
    <row r="1450" spans="1:21" ht="30" customHeight="1" x14ac:dyDescent="0.3">
      <c r="A1450" s="3" t="str">
        <f>B1450&amp;"--"&amp;COUNTIF($B$5:B1450,B1450)</f>
        <v>--1413</v>
      </c>
      <c r="B1450" s="3" t="str">
        <f t="shared" si="67"/>
        <v/>
      </c>
      <c r="C1450" s="78">
        <v>1446</v>
      </c>
      <c r="D1450" s="102"/>
      <c r="E1450" s="103"/>
      <c r="F1450" s="102"/>
      <c r="G1450" s="104"/>
      <c r="H1450" s="105" t="str">
        <f t="shared" ca="1" si="69"/>
        <v/>
      </c>
      <c r="I1450" s="102"/>
      <c r="J1450" s="102"/>
      <c r="K1450" s="102"/>
      <c r="L1450" s="102"/>
      <c r="M1450" s="102"/>
      <c r="N1450" s="102"/>
      <c r="O1450" s="102"/>
      <c r="P1450" s="102"/>
      <c r="Q1450" s="102"/>
      <c r="R1450" s="102"/>
      <c r="S1450" s="102"/>
      <c r="T1450" s="106"/>
      <c r="U1450" s="3" t="str">
        <f t="shared" si="68"/>
        <v>0/1</v>
      </c>
    </row>
    <row r="1451" spans="1:21" ht="30" customHeight="1" x14ac:dyDescent="0.3">
      <c r="A1451" s="3" t="str">
        <f>B1451&amp;"--"&amp;COUNTIF($B$5:B1451,B1451)</f>
        <v>--1414</v>
      </c>
      <c r="B1451" s="3" t="str">
        <f t="shared" si="67"/>
        <v/>
      </c>
      <c r="C1451" s="78">
        <v>1447</v>
      </c>
      <c r="D1451" s="102"/>
      <c r="E1451" s="103"/>
      <c r="F1451" s="102"/>
      <c r="G1451" s="104"/>
      <c r="H1451" s="105" t="str">
        <f t="shared" ca="1" si="69"/>
        <v/>
      </c>
      <c r="I1451" s="102"/>
      <c r="J1451" s="102"/>
      <c r="K1451" s="102"/>
      <c r="L1451" s="102"/>
      <c r="M1451" s="102"/>
      <c r="N1451" s="102"/>
      <c r="O1451" s="102"/>
      <c r="P1451" s="102"/>
      <c r="Q1451" s="102"/>
      <c r="R1451" s="102"/>
      <c r="S1451" s="102"/>
      <c r="T1451" s="106"/>
      <c r="U1451" s="3" t="str">
        <f t="shared" si="68"/>
        <v>0/1</v>
      </c>
    </row>
    <row r="1452" spans="1:21" ht="30" customHeight="1" x14ac:dyDescent="0.3">
      <c r="A1452" s="3" t="str">
        <f>B1452&amp;"--"&amp;COUNTIF($B$5:B1452,B1452)</f>
        <v>--1415</v>
      </c>
      <c r="B1452" s="3" t="str">
        <f t="shared" si="67"/>
        <v/>
      </c>
      <c r="C1452" s="78">
        <v>1448</v>
      </c>
      <c r="D1452" s="102"/>
      <c r="E1452" s="103"/>
      <c r="F1452" s="102"/>
      <c r="G1452" s="104"/>
      <c r="H1452" s="105" t="str">
        <f t="shared" ca="1" si="69"/>
        <v/>
      </c>
      <c r="I1452" s="102"/>
      <c r="J1452" s="102"/>
      <c r="K1452" s="102"/>
      <c r="L1452" s="102"/>
      <c r="M1452" s="102"/>
      <c r="N1452" s="102"/>
      <c r="O1452" s="102"/>
      <c r="P1452" s="102"/>
      <c r="Q1452" s="102"/>
      <c r="R1452" s="102"/>
      <c r="S1452" s="102"/>
      <c r="T1452" s="106"/>
      <c r="U1452" s="3" t="str">
        <f t="shared" si="68"/>
        <v>0/1</v>
      </c>
    </row>
    <row r="1453" spans="1:21" ht="30" customHeight="1" x14ac:dyDescent="0.3">
      <c r="A1453" s="3" t="str">
        <f>B1453&amp;"--"&amp;COUNTIF($B$5:B1453,B1453)</f>
        <v>--1416</v>
      </c>
      <c r="B1453" s="3" t="str">
        <f t="shared" si="67"/>
        <v/>
      </c>
      <c r="C1453" s="78">
        <v>1449</v>
      </c>
      <c r="D1453" s="102"/>
      <c r="E1453" s="103"/>
      <c r="F1453" s="102"/>
      <c r="G1453" s="104"/>
      <c r="H1453" s="105" t="str">
        <f t="shared" ca="1" si="69"/>
        <v/>
      </c>
      <c r="I1453" s="102"/>
      <c r="J1453" s="102"/>
      <c r="K1453" s="102"/>
      <c r="L1453" s="102"/>
      <c r="M1453" s="102"/>
      <c r="N1453" s="102"/>
      <c r="O1453" s="102"/>
      <c r="P1453" s="102"/>
      <c r="Q1453" s="102"/>
      <c r="R1453" s="102"/>
      <c r="S1453" s="102"/>
      <c r="T1453" s="106"/>
      <c r="U1453" s="3" t="str">
        <f t="shared" si="68"/>
        <v>0/1</v>
      </c>
    </row>
    <row r="1454" spans="1:21" ht="30" customHeight="1" x14ac:dyDescent="0.3">
      <c r="A1454" s="3" t="str">
        <f>B1454&amp;"--"&amp;COUNTIF($B$5:B1454,B1454)</f>
        <v>--1417</v>
      </c>
      <c r="B1454" s="3" t="str">
        <f t="shared" si="67"/>
        <v/>
      </c>
      <c r="C1454" s="78">
        <v>1450</v>
      </c>
      <c r="D1454" s="102"/>
      <c r="E1454" s="103"/>
      <c r="F1454" s="102"/>
      <c r="G1454" s="104"/>
      <c r="H1454" s="105" t="str">
        <f t="shared" ca="1" si="69"/>
        <v/>
      </c>
      <c r="I1454" s="102"/>
      <c r="J1454" s="102"/>
      <c r="K1454" s="102"/>
      <c r="L1454" s="102"/>
      <c r="M1454" s="102"/>
      <c r="N1454" s="102"/>
      <c r="O1454" s="102"/>
      <c r="P1454" s="102"/>
      <c r="Q1454" s="102"/>
      <c r="R1454" s="102"/>
      <c r="S1454" s="102"/>
      <c r="T1454" s="106"/>
      <c r="U1454" s="3" t="str">
        <f t="shared" si="68"/>
        <v>0/1</v>
      </c>
    </row>
    <row r="1455" spans="1:21" ht="30" customHeight="1" x14ac:dyDescent="0.3">
      <c r="A1455" s="3" t="str">
        <f>B1455&amp;"--"&amp;COUNTIF($B$5:B1455,B1455)</f>
        <v>--1418</v>
      </c>
      <c r="B1455" s="3" t="str">
        <f t="shared" si="67"/>
        <v/>
      </c>
      <c r="C1455" s="78">
        <v>1451</v>
      </c>
      <c r="D1455" s="102"/>
      <c r="E1455" s="103"/>
      <c r="F1455" s="102"/>
      <c r="G1455" s="104"/>
      <c r="H1455" s="105" t="str">
        <f t="shared" ca="1" si="69"/>
        <v/>
      </c>
      <c r="I1455" s="102"/>
      <c r="J1455" s="102"/>
      <c r="K1455" s="102"/>
      <c r="L1455" s="102"/>
      <c r="M1455" s="102"/>
      <c r="N1455" s="102"/>
      <c r="O1455" s="102"/>
      <c r="P1455" s="102"/>
      <c r="Q1455" s="102"/>
      <c r="R1455" s="102"/>
      <c r="S1455" s="102"/>
      <c r="T1455" s="106"/>
      <c r="U1455" s="3" t="str">
        <f t="shared" si="68"/>
        <v>0/1</v>
      </c>
    </row>
    <row r="1456" spans="1:21" ht="30" customHeight="1" x14ac:dyDescent="0.3">
      <c r="A1456" s="3" t="str">
        <f>B1456&amp;"--"&amp;COUNTIF($B$5:B1456,B1456)</f>
        <v>--1419</v>
      </c>
      <c r="B1456" s="3" t="str">
        <f t="shared" si="67"/>
        <v/>
      </c>
      <c r="C1456" s="78">
        <v>1452</v>
      </c>
      <c r="D1456" s="102"/>
      <c r="E1456" s="103"/>
      <c r="F1456" s="102"/>
      <c r="G1456" s="104"/>
      <c r="H1456" s="105" t="str">
        <f t="shared" ca="1" si="69"/>
        <v/>
      </c>
      <c r="I1456" s="102"/>
      <c r="J1456" s="102"/>
      <c r="K1456" s="102"/>
      <c r="L1456" s="102"/>
      <c r="M1456" s="102"/>
      <c r="N1456" s="102"/>
      <c r="O1456" s="102"/>
      <c r="P1456" s="102"/>
      <c r="Q1456" s="102"/>
      <c r="R1456" s="102"/>
      <c r="S1456" s="102"/>
      <c r="T1456" s="106"/>
      <c r="U1456" s="3" t="str">
        <f t="shared" si="68"/>
        <v>0/1</v>
      </c>
    </row>
    <row r="1457" spans="1:21" ht="30" customHeight="1" x14ac:dyDescent="0.3">
      <c r="A1457" s="3" t="str">
        <f>B1457&amp;"--"&amp;COUNTIF($B$5:B1457,B1457)</f>
        <v>--1420</v>
      </c>
      <c r="B1457" s="3" t="str">
        <f t="shared" si="67"/>
        <v/>
      </c>
      <c r="C1457" s="78">
        <v>1453</v>
      </c>
      <c r="D1457" s="102"/>
      <c r="E1457" s="103"/>
      <c r="F1457" s="102"/>
      <c r="G1457" s="104"/>
      <c r="H1457" s="105" t="str">
        <f t="shared" ca="1" si="69"/>
        <v/>
      </c>
      <c r="I1457" s="102"/>
      <c r="J1457" s="102"/>
      <c r="K1457" s="102"/>
      <c r="L1457" s="102"/>
      <c r="M1457" s="102"/>
      <c r="N1457" s="102"/>
      <c r="O1457" s="102"/>
      <c r="P1457" s="102"/>
      <c r="Q1457" s="102"/>
      <c r="R1457" s="102"/>
      <c r="S1457" s="102"/>
      <c r="T1457" s="106"/>
      <c r="U1457" s="3" t="str">
        <f t="shared" si="68"/>
        <v>0/1</v>
      </c>
    </row>
    <row r="1458" spans="1:21" ht="30" customHeight="1" x14ac:dyDescent="0.3">
      <c r="A1458" s="3" t="str">
        <f>B1458&amp;"--"&amp;COUNTIF($B$5:B1458,B1458)</f>
        <v>--1421</v>
      </c>
      <c r="B1458" s="3" t="str">
        <f t="shared" si="67"/>
        <v/>
      </c>
      <c r="C1458" s="78">
        <v>1454</v>
      </c>
      <c r="D1458" s="102"/>
      <c r="E1458" s="103"/>
      <c r="F1458" s="102"/>
      <c r="G1458" s="104"/>
      <c r="H1458" s="105" t="str">
        <f t="shared" ca="1" si="69"/>
        <v/>
      </c>
      <c r="I1458" s="102"/>
      <c r="J1458" s="102"/>
      <c r="K1458" s="102"/>
      <c r="L1458" s="102"/>
      <c r="M1458" s="102"/>
      <c r="N1458" s="102"/>
      <c r="O1458" s="102"/>
      <c r="P1458" s="102"/>
      <c r="Q1458" s="102"/>
      <c r="R1458" s="102"/>
      <c r="S1458" s="102"/>
      <c r="T1458" s="106"/>
      <c r="U1458" s="3" t="str">
        <f t="shared" si="68"/>
        <v>0/1</v>
      </c>
    </row>
    <row r="1459" spans="1:21" ht="30" customHeight="1" x14ac:dyDescent="0.3">
      <c r="A1459" s="3" t="str">
        <f>B1459&amp;"--"&amp;COUNTIF($B$5:B1459,B1459)</f>
        <v>--1422</v>
      </c>
      <c r="B1459" s="3" t="str">
        <f t="shared" si="67"/>
        <v/>
      </c>
      <c r="C1459" s="78">
        <v>1455</v>
      </c>
      <c r="D1459" s="102"/>
      <c r="E1459" s="103"/>
      <c r="F1459" s="102"/>
      <c r="G1459" s="104"/>
      <c r="H1459" s="105" t="str">
        <f t="shared" ca="1" si="69"/>
        <v/>
      </c>
      <c r="I1459" s="102"/>
      <c r="J1459" s="102"/>
      <c r="K1459" s="102"/>
      <c r="L1459" s="102"/>
      <c r="M1459" s="102"/>
      <c r="N1459" s="102"/>
      <c r="O1459" s="102"/>
      <c r="P1459" s="102"/>
      <c r="Q1459" s="102"/>
      <c r="R1459" s="102"/>
      <c r="S1459" s="102"/>
      <c r="T1459" s="106"/>
      <c r="U1459" s="3" t="str">
        <f t="shared" si="68"/>
        <v>0/1</v>
      </c>
    </row>
    <row r="1460" spans="1:21" ht="30" customHeight="1" x14ac:dyDescent="0.3">
      <c r="A1460" s="3" t="str">
        <f>B1460&amp;"--"&amp;COUNTIF($B$5:B1460,B1460)</f>
        <v>--1423</v>
      </c>
      <c r="B1460" s="3" t="str">
        <f t="shared" si="67"/>
        <v/>
      </c>
      <c r="C1460" s="78">
        <v>1456</v>
      </c>
      <c r="D1460" s="102"/>
      <c r="E1460" s="103"/>
      <c r="F1460" s="102"/>
      <c r="G1460" s="104"/>
      <c r="H1460" s="105" t="str">
        <f t="shared" ca="1" si="69"/>
        <v/>
      </c>
      <c r="I1460" s="102"/>
      <c r="J1460" s="102"/>
      <c r="K1460" s="102"/>
      <c r="L1460" s="102"/>
      <c r="M1460" s="102"/>
      <c r="N1460" s="102"/>
      <c r="O1460" s="102"/>
      <c r="P1460" s="102"/>
      <c r="Q1460" s="102"/>
      <c r="R1460" s="102"/>
      <c r="S1460" s="102"/>
      <c r="T1460" s="106"/>
      <c r="U1460" s="3" t="str">
        <f t="shared" si="68"/>
        <v>0/1</v>
      </c>
    </row>
    <row r="1461" spans="1:21" ht="30" customHeight="1" x14ac:dyDescent="0.3">
      <c r="A1461" s="3" t="str">
        <f>B1461&amp;"--"&amp;COUNTIF($B$5:B1461,B1461)</f>
        <v>--1424</v>
      </c>
      <c r="B1461" s="3" t="str">
        <f t="shared" si="67"/>
        <v/>
      </c>
      <c r="C1461" s="78">
        <v>1457</v>
      </c>
      <c r="D1461" s="102"/>
      <c r="E1461" s="103"/>
      <c r="F1461" s="102"/>
      <c r="G1461" s="104"/>
      <c r="H1461" s="105" t="str">
        <f t="shared" ca="1" si="69"/>
        <v/>
      </c>
      <c r="I1461" s="102"/>
      <c r="J1461" s="102"/>
      <c r="K1461" s="102"/>
      <c r="L1461" s="102"/>
      <c r="M1461" s="102"/>
      <c r="N1461" s="102"/>
      <c r="O1461" s="102"/>
      <c r="P1461" s="102"/>
      <c r="Q1461" s="102"/>
      <c r="R1461" s="102"/>
      <c r="S1461" s="102"/>
      <c r="T1461" s="106"/>
      <c r="U1461" s="3" t="str">
        <f t="shared" si="68"/>
        <v>0/1</v>
      </c>
    </row>
    <row r="1462" spans="1:21" ht="30" customHeight="1" x14ac:dyDescent="0.3">
      <c r="A1462" s="3" t="str">
        <f>B1462&amp;"--"&amp;COUNTIF($B$5:B1462,B1462)</f>
        <v>--1425</v>
      </c>
      <c r="B1462" s="3" t="str">
        <f t="shared" si="67"/>
        <v/>
      </c>
      <c r="C1462" s="78">
        <v>1458</v>
      </c>
      <c r="D1462" s="102"/>
      <c r="E1462" s="103"/>
      <c r="F1462" s="102"/>
      <c r="G1462" s="104"/>
      <c r="H1462" s="105" t="str">
        <f t="shared" ca="1" si="69"/>
        <v/>
      </c>
      <c r="I1462" s="102"/>
      <c r="J1462" s="102"/>
      <c r="K1462" s="102"/>
      <c r="L1462" s="102"/>
      <c r="M1462" s="102"/>
      <c r="N1462" s="102"/>
      <c r="O1462" s="102"/>
      <c r="P1462" s="102"/>
      <c r="Q1462" s="102"/>
      <c r="R1462" s="102"/>
      <c r="S1462" s="102"/>
      <c r="T1462" s="106"/>
      <c r="U1462" s="3" t="str">
        <f t="shared" si="68"/>
        <v>0/1</v>
      </c>
    </row>
    <row r="1463" spans="1:21" ht="30" customHeight="1" x14ac:dyDescent="0.3">
      <c r="A1463" s="3" t="str">
        <f>B1463&amp;"--"&amp;COUNTIF($B$5:B1463,B1463)</f>
        <v>--1426</v>
      </c>
      <c r="B1463" s="3" t="str">
        <f t="shared" si="67"/>
        <v/>
      </c>
      <c r="C1463" s="78">
        <v>1459</v>
      </c>
      <c r="D1463" s="102"/>
      <c r="E1463" s="103"/>
      <c r="F1463" s="102"/>
      <c r="G1463" s="104"/>
      <c r="H1463" s="105" t="str">
        <f t="shared" ca="1" si="69"/>
        <v/>
      </c>
      <c r="I1463" s="102"/>
      <c r="J1463" s="102"/>
      <c r="K1463" s="102"/>
      <c r="L1463" s="102"/>
      <c r="M1463" s="102"/>
      <c r="N1463" s="102"/>
      <c r="O1463" s="102"/>
      <c r="P1463" s="102"/>
      <c r="Q1463" s="102"/>
      <c r="R1463" s="102"/>
      <c r="S1463" s="102"/>
      <c r="T1463" s="106"/>
      <c r="U1463" s="3" t="str">
        <f t="shared" si="68"/>
        <v>0/1</v>
      </c>
    </row>
    <row r="1464" spans="1:21" ht="30" customHeight="1" x14ac:dyDescent="0.3">
      <c r="A1464" s="3" t="str">
        <f>B1464&amp;"--"&amp;COUNTIF($B$5:B1464,B1464)</f>
        <v>--1427</v>
      </c>
      <c r="B1464" s="3" t="str">
        <f t="shared" si="67"/>
        <v/>
      </c>
      <c r="C1464" s="78">
        <v>1460</v>
      </c>
      <c r="D1464" s="102"/>
      <c r="E1464" s="103"/>
      <c r="F1464" s="102"/>
      <c r="G1464" s="104"/>
      <c r="H1464" s="105" t="str">
        <f t="shared" ca="1" si="69"/>
        <v/>
      </c>
      <c r="I1464" s="102"/>
      <c r="J1464" s="102"/>
      <c r="K1464" s="102"/>
      <c r="L1464" s="102"/>
      <c r="M1464" s="102"/>
      <c r="N1464" s="102"/>
      <c r="O1464" s="102"/>
      <c r="P1464" s="102"/>
      <c r="Q1464" s="102"/>
      <c r="R1464" s="102"/>
      <c r="S1464" s="102"/>
      <c r="T1464" s="106"/>
      <c r="U1464" s="3" t="str">
        <f t="shared" si="68"/>
        <v>0/1</v>
      </c>
    </row>
    <row r="1465" spans="1:21" ht="30" customHeight="1" x14ac:dyDescent="0.3">
      <c r="A1465" s="3" t="str">
        <f>B1465&amp;"--"&amp;COUNTIF($B$5:B1465,B1465)</f>
        <v>--1428</v>
      </c>
      <c r="B1465" s="3" t="str">
        <f t="shared" si="67"/>
        <v/>
      </c>
      <c r="C1465" s="78">
        <v>1461</v>
      </c>
      <c r="D1465" s="102"/>
      <c r="E1465" s="103"/>
      <c r="F1465" s="102"/>
      <c r="G1465" s="104"/>
      <c r="H1465" s="105" t="str">
        <f t="shared" ca="1" si="69"/>
        <v/>
      </c>
      <c r="I1465" s="102"/>
      <c r="J1465" s="102"/>
      <c r="K1465" s="102"/>
      <c r="L1465" s="102"/>
      <c r="M1465" s="102"/>
      <c r="N1465" s="102"/>
      <c r="O1465" s="102"/>
      <c r="P1465" s="102"/>
      <c r="Q1465" s="102"/>
      <c r="R1465" s="102"/>
      <c r="S1465" s="102"/>
      <c r="T1465" s="106"/>
      <c r="U1465" s="3" t="str">
        <f t="shared" si="68"/>
        <v>0/1</v>
      </c>
    </row>
    <row r="1466" spans="1:21" ht="30" customHeight="1" x14ac:dyDescent="0.3">
      <c r="A1466" s="3" t="str">
        <f>B1466&amp;"--"&amp;COUNTIF($B$5:B1466,B1466)</f>
        <v>--1429</v>
      </c>
      <c r="B1466" s="3" t="str">
        <f t="shared" si="67"/>
        <v/>
      </c>
      <c r="C1466" s="78">
        <v>1462</v>
      </c>
      <c r="D1466" s="102"/>
      <c r="E1466" s="103"/>
      <c r="F1466" s="102"/>
      <c r="G1466" s="104"/>
      <c r="H1466" s="105" t="str">
        <f t="shared" ca="1" si="69"/>
        <v/>
      </c>
      <c r="I1466" s="102"/>
      <c r="J1466" s="102"/>
      <c r="K1466" s="102"/>
      <c r="L1466" s="102"/>
      <c r="M1466" s="102"/>
      <c r="N1466" s="102"/>
      <c r="O1466" s="102"/>
      <c r="P1466" s="102"/>
      <c r="Q1466" s="102"/>
      <c r="R1466" s="102"/>
      <c r="S1466" s="102"/>
      <c r="T1466" s="106"/>
      <c r="U1466" s="3" t="str">
        <f t="shared" si="68"/>
        <v>0/1</v>
      </c>
    </row>
    <row r="1467" spans="1:21" ht="30" customHeight="1" x14ac:dyDescent="0.3">
      <c r="A1467" s="3" t="str">
        <f>B1467&amp;"--"&amp;COUNTIF($B$5:B1467,B1467)</f>
        <v>--1430</v>
      </c>
      <c r="B1467" s="3" t="str">
        <f t="shared" si="67"/>
        <v/>
      </c>
      <c r="C1467" s="78">
        <v>1463</v>
      </c>
      <c r="D1467" s="102"/>
      <c r="E1467" s="103"/>
      <c r="F1467" s="102"/>
      <c r="G1467" s="104"/>
      <c r="H1467" s="105" t="str">
        <f t="shared" ca="1" si="69"/>
        <v/>
      </c>
      <c r="I1467" s="102"/>
      <c r="J1467" s="102"/>
      <c r="K1467" s="102"/>
      <c r="L1467" s="102"/>
      <c r="M1467" s="102"/>
      <c r="N1467" s="102"/>
      <c r="O1467" s="102"/>
      <c r="P1467" s="102"/>
      <c r="Q1467" s="102"/>
      <c r="R1467" s="102"/>
      <c r="S1467" s="102"/>
      <c r="T1467" s="106"/>
      <c r="U1467" s="3" t="str">
        <f t="shared" si="68"/>
        <v>0/1</v>
      </c>
    </row>
    <row r="1468" spans="1:21" ht="30" customHeight="1" x14ac:dyDescent="0.3">
      <c r="A1468" s="3" t="str">
        <f>B1468&amp;"--"&amp;COUNTIF($B$5:B1468,B1468)</f>
        <v>--1431</v>
      </c>
      <c r="B1468" s="3" t="str">
        <f t="shared" si="67"/>
        <v/>
      </c>
      <c r="C1468" s="78">
        <v>1464</v>
      </c>
      <c r="D1468" s="102"/>
      <c r="E1468" s="103"/>
      <c r="F1468" s="102"/>
      <c r="G1468" s="104"/>
      <c r="H1468" s="105" t="str">
        <f t="shared" ca="1" si="69"/>
        <v/>
      </c>
      <c r="I1468" s="102"/>
      <c r="J1468" s="102"/>
      <c r="K1468" s="102"/>
      <c r="L1468" s="102"/>
      <c r="M1468" s="102"/>
      <c r="N1468" s="102"/>
      <c r="O1468" s="102"/>
      <c r="P1468" s="102"/>
      <c r="Q1468" s="102"/>
      <c r="R1468" s="102"/>
      <c r="S1468" s="102"/>
      <c r="T1468" s="106"/>
      <c r="U1468" s="3" t="str">
        <f t="shared" si="68"/>
        <v>0/1</v>
      </c>
    </row>
    <row r="1469" spans="1:21" ht="30" customHeight="1" x14ac:dyDescent="0.3">
      <c r="A1469" s="3" t="str">
        <f>B1469&amp;"--"&amp;COUNTIF($B$5:B1469,B1469)</f>
        <v>--1432</v>
      </c>
      <c r="B1469" s="3" t="str">
        <f t="shared" si="67"/>
        <v/>
      </c>
      <c r="C1469" s="78">
        <v>1465</v>
      </c>
      <c r="D1469" s="102"/>
      <c r="E1469" s="103"/>
      <c r="F1469" s="102"/>
      <c r="G1469" s="104"/>
      <c r="H1469" s="105" t="str">
        <f t="shared" ca="1" si="69"/>
        <v/>
      </c>
      <c r="I1469" s="102"/>
      <c r="J1469" s="102"/>
      <c r="K1469" s="102"/>
      <c r="L1469" s="102"/>
      <c r="M1469" s="102"/>
      <c r="N1469" s="102"/>
      <c r="O1469" s="102"/>
      <c r="P1469" s="102"/>
      <c r="Q1469" s="102"/>
      <c r="R1469" s="102"/>
      <c r="S1469" s="102"/>
      <c r="T1469" s="106"/>
      <c r="U1469" s="3" t="str">
        <f t="shared" si="68"/>
        <v>0/1</v>
      </c>
    </row>
    <row r="1470" spans="1:21" ht="30" customHeight="1" x14ac:dyDescent="0.3">
      <c r="A1470" s="3" t="str">
        <f>B1470&amp;"--"&amp;COUNTIF($B$5:B1470,B1470)</f>
        <v>--1433</v>
      </c>
      <c r="B1470" s="3" t="str">
        <f t="shared" si="67"/>
        <v/>
      </c>
      <c r="C1470" s="78">
        <v>1466</v>
      </c>
      <c r="D1470" s="102"/>
      <c r="E1470" s="103"/>
      <c r="F1470" s="102"/>
      <c r="G1470" s="104"/>
      <c r="H1470" s="105" t="str">
        <f t="shared" ca="1" si="69"/>
        <v/>
      </c>
      <c r="I1470" s="102"/>
      <c r="J1470" s="102"/>
      <c r="K1470" s="102"/>
      <c r="L1470" s="102"/>
      <c r="M1470" s="102"/>
      <c r="N1470" s="102"/>
      <c r="O1470" s="102"/>
      <c r="P1470" s="102"/>
      <c r="Q1470" s="102"/>
      <c r="R1470" s="102"/>
      <c r="S1470" s="102"/>
      <c r="T1470" s="106"/>
      <c r="U1470" s="3" t="str">
        <f t="shared" si="68"/>
        <v>0/1</v>
      </c>
    </row>
    <row r="1471" spans="1:21" ht="30" customHeight="1" x14ac:dyDescent="0.3">
      <c r="A1471" s="3" t="str">
        <f>B1471&amp;"--"&amp;COUNTIF($B$5:B1471,B1471)</f>
        <v>--1434</v>
      </c>
      <c r="B1471" s="3" t="str">
        <f t="shared" si="67"/>
        <v/>
      </c>
      <c r="C1471" s="78">
        <v>1467</v>
      </c>
      <c r="D1471" s="102"/>
      <c r="E1471" s="103"/>
      <c r="F1471" s="102"/>
      <c r="G1471" s="104"/>
      <c r="H1471" s="105" t="str">
        <f t="shared" ca="1" si="69"/>
        <v/>
      </c>
      <c r="I1471" s="102"/>
      <c r="J1471" s="102"/>
      <c r="K1471" s="102"/>
      <c r="L1471" s="102"/>
      <c r="M1471" s="102"/>
      <c r="N1471" s="102"/>
      <c r="O1471" s="102"/>
      <c r="P1471" s="102"/>
      <c r="Q1471" s="102"/>
      <c r="R1471" s="102"/>
      <c r="S1471" s="102"/>
      <c r="T1471" s="106"/>
      <c r="U1471" s="3" t="str">
        <f t="shared" si="68"/>
        <v>0/1</v>
      </c>
    </row>
    <row r="1472" spans="1:21" ht="30" customHeight="1" x14ac:dyDescent="0.3">
      <c r="A1472" s="3" t="str">
        <f>B1472&amp;"--"&amp;COUNTIF($B$5:B1472,B1472)</f>
        <v>--1435</v>
      </c>
      <c r="B1472" s="3" t="str">
        <f t="shared" si="67"/>
        <v/>
      </c>
      <c r="C1472" s="78">
        <v>1468</v>
      </c>
      <c r="D1472" s="102"/>
      <c r="E1472" s="103"/>
      <c r="F1472" s="102"/>
      <c r="G1472" s="104"/>
      <c r="H1472" s="105" t="str">
        <f t="shared" ca="1" si="69"/>
        <v/>
      </c>
      <c r="I1472" s="102"/>
      <c r="J1472" s="102"/>
      <c r="K1472" s="102"/>
      <c r="L1472" s="102"/>
      <c r="M1472" s="102"/>
      <c r="N1472" s="102"/>
      <c r="O1472" s="102"/>
      <c r="P1472" s="102"/>
      <c r="Q1472" s="102"/>
      <c r="R1472" s="102"/>
      <c r="S1472" s="102"/>
      <c r="T1472" s="106"/>
      <c r="U1472" s="3" t="str">
        <f t="shared" si="68"/>
        <v>0/1</v>
      </c>
    </row>
    <row r="1473" spans="1:21" ht="30" customHeight="1" x14ac:dyDescent="0.3">
      <c r="A1473" s="3" t="str">
        <f>B1473&amp;"--"&amp;COUNTIF($B$5:B1473,B1473)</f>
        <v>--1436</v>
      </c>
      <c r="B1473" s="3" t="str">
        <f t="shared" si="67"/>
        <v/>
      </c>
      <c r="C1473" s="78">
        <v>1469</v>
      </c>
      <c r="D1473" s="102"/>
      <c r="E1473" s="103"/>
      <c r="F1473" s="102"/>
      <c r="G1473" s="104"/>
      <c r="H1473" s="105" t="str">
        <f t="shared" ca="1" si="69"/>
        <v/>
      </c>
      <c r="I1473" s="102"/>
      <c r="J1473" s="102"/>
      <c r="K1473" s="102"/>
      <c r="L1473" s="102"/>
      <c r="M1473" s="102"/>
      <c r="N1473" s="102"/>
      <c r="O1473" s="102"/>
      <c r="P1473" s="102"/>
      <c r="Q1473" s="102"/>
      <c r="R1473" s="102"/>
      <c r="S1473" s="102"/>
      <c r="T1473" s="106"/>
      <c r="U1473" s="3" t="str">
        <f t="shared" si="68"/>
        <v>0/1</v>
      </c>
    </row>
    <row r="1474" spans="1:21" ht="30" customHeight="1" x14ac:dyDescent="0.3">
      <c r="A1474" s="3" t="str">
        <f>B1474&amp;"--"&amp;COUNTIF($B$5:B1474,B1474)</f>
        <v>--1437</v>
      </c>
      <c r="B1474" s="3" t="str">
        <f t="shared" si="67"/>
        <v/>
      </c>
      <c r="C1474" s="78">
        <v>1470</v>
      </c>
      <c r="D1474" s="102"/>
      <c r="E1474" s="103"/>
      <c r="F1474" s="102"/>
      <c r="G1474" s="104"/>
      <c r="H1474" s="105" t="str">
        <f t="shared" ca="1" si="69"/>
        <v/>
      </c>
      <c r="I1474" s="102"/>
      <c r="J1474" s="102"/>
      <c r="K1474" s="102"/>
      <c r="L1474" s="102"/>
      <c r="M1474" s="102"/>
      <c r="N1474" s="102"/>
      <c r="O1474" s="102"/>
      <c r="P1474" s="102"/>
      <c r="Q1474" s="102"/>
      <c r="R1474" s="102"/>
      <c r="S1474" s="102"/>
      <c r="T1474" s="106"/>
      <c r="U1474" s="3" t="str">
        <f t="shared" si="68"/>
        <v>0/1</v>
      </c>
    </row>
    <row r="1475" spans="1:21" ht="30" customHeight="1" x14ac:dyDescent="0.3">
      <c r="A1475" s="3" t="str">
        <f>B1475&amp;"--"&amp;COUNTIF($B$5:B1475,B1475)</f>
        <v>--1438</v>
      </c>
      <c r="B1475" s="3" t="str">
        <f t="shared" si="67"/>
        <v/>
      </c>
      <c r="C1475" s="78">
        <v>1471</v>
      </c>
      <c r="D1475" s="102"/>
      <c r="E1475" s="103"/>
      <c r="F1475" s="102"/>
      <c r="G1475" s="104"/>
      <c r="H1475" s="105" t="str">
        <f t="shared" ca="1" si="69"/>
        <v/>
      </c>
      <c r="I1475" s="102"/>
      <c r="J1475" s="102"/>
      <c r="K1475" s="102"/>
      <c r="L1475" s="102"/>
      <c r="M1475" s="102"/>
      <c r="N1475" s="102"/>
      <c r="O1475" s="102"/>
      <c r="P1475" s="102"/>
      <c r="Q1475" s="102"/>
      <c r="R1475" s="102"/>
      <c r="S1475" s="102"/>
      <c r="T1475" s="106"/>
      <c r="U1475" s="3" t="str">
        <f t="shared" si="68"/>
        <v>0/1</v>
      </c>
    </row>
    <row r="1476" spans="1:21" ht="30" customHeight="1" x14ac:dyDescent="0.3">
      <c r="A1476" s="3" t="str">
        <f>B1476&amp;"--"&amp;COUNTIF($B$5:B1476,B1476)</f>
        <v>--1439</v>
      </c>
      <c r="B1476" s="3" t="str">
        <f t="shared" si="67"/>
        <v/>
      </c>
      <c r="C1476" s="78">
        <v>1472</v>
      </c>
      <c r="D1476" s="102"/>
      <c r="E1476" s="103"/>
      <c r="F1476" s="102"/>
      <c r="G1476" s="104"/>
      <c r="H1476" s="105" t="str">
        <f t="shared" ca="1" si="69"/>
        <v/>
      </c>
      <c r="I1476" s="102"/>
      <c r="J1476" s="102"/>
      <c r="K1476" s="102"/>
      <c r="L1476" s="102"/>
      <c r="M1476" s="102"/>
      <c r="N1476" s="102"/>
      <c r="O1476" s="102"/>
      <c r="P1476" s="102"/>
      <c r="Q1476" s="102"/>
      <c r="R1476" s="102"/>
      <c r="S1476" s="102"/>
      <c r="T1476" s="106"/>
      <c r="U1476" s="3" t="str">
        <f t="shared" si="68"/>
        <v>0/1</v>
      </c>
    </row>
    <row r="1477" spans="1:21" ht="30" customHeight="1" x14ac:dyDescent="0.3">
      <c r="A1477" s="3" t="str">
        <f>B1477&amp;"--"&amp;COUNTIF($B$5:B1477,B1477)</f>
        <v>--1440</v>
      </c>
      <c r="B1477" s="3" t="str">
        <f t="shared" ref="B1477:B1540" si="70">IF(G1477&lt;&gt;"",MONTH(G1477),"")</f>
        <v/>
      </c>
      <c r="C1477" s="78">
        <v>1473</v>
      </c>
      <c r="D1477" s="102"/>
      <c r="E1477" s="103"/>
      <c r="F1477" s="102"/>
      <c r="G1477" s="104"/>
      <c r="H1477" s="105" t="str">
        <f t="shared" ca="1" si="69"/>
        <v/>
      </c>
      <c r="I1477" s="102"/>
      <c r="J1477" s="102"/>
      <c r="K1477" s="102"/>
      <c r="L1477" s="102"/>
      <c r="M1477" s="102"/>
      <c r="N1477" s="102"/>
      <c r="O1477" s="102"/>
      <c r="P1477" s="102"/>
      <c r="Q1477" s="102"/>
      <c r="R1477" s="102"/>
      <c r="S1477" s="102"/>
      <c r="T1477" s="106"/>
      <c r="U1477" s="3" t="str">
        <f t="shared" ref="U1477:U1540" si="71">DAY(G1477)&amp;"/"&amp;MONTH(G1477)</f>
        <v>0/1</v>
      </c>
    </row>
    <row r="1478" spans="1:21" ht="30" customHeight="1" x14ac:dyDescent="0.3">
      <c r="A1478" s="3" t="str">
        <f>B1478&amp;"--"&amp;COUNTIF($B$5:B1478,B1478)</f>
        <v>--1441</v>
      </c>
      <c r="B1478" s="3" t="str">
        <f t="shared" si="70"/>
        <v/>
      </c>
      <c r="C1478" s="78">
        <v>1474</v>
      </c>
      <c r="D1478" s="102"/>
      <c r="E1478" s="103"/>
      <c r="F1478" s="102"/>
      <c r="G1478" s="104"/>
      <c r="H1478" s="105" t="str">
        <f t="shared" ca="1" si="69"/>
        <v/>
      </c>
      <c r="I1478" s="102"/>
      <c r="J1478" s="102"/>
      <c r="K1478" s="102"/>
      <c r="L1478" s="102"/>
      <c r="M1478" s="102"/>
      <c r="N1478" s="102"/>
      <c r="O1478" s="102"/>
      <c r="P1478" s="102"/>
      <c r="Q1478" s="102"/>
      <c r="R1478" s="102"/>
      <c r="S1478" s="102"/>
      <c r="T1478" s="106"/>
      <c r="U1478" s="3" t="str">
        <f t="shared" si="71"/>
        <v>0/1</v>
      </c>
    </row>
    <row r="1479" spans="1:21" ht="30" customHeight="1" x14ac:dyDescent="0.3">
      <c r="A1479" s="3" t="str">
        <f>B1479&amp;"--"&amp;COUNTIF($B$5:B1479,B1479)</f>
        <v>--1442</v>
      </c>
      <c r="B1479" s="3" t="str">
        <f t="shared" si="70"/>
        <v/>
      </c>
      <c r="C1479" s="78">
        <v>1475</v>
      </c>
      <c r="D1479" s="102"/>
      <c r="E1479" s="103"/>
      <c r="F1479" s="102"/>
      <c r="G1479" s="104"/>
      <c r="H1479" s="105" t="str">
        <f t="shared" ca="1" si="69"/>
        <v/>
      </c>
      <c r="I1479" s="102"/>
      <c r="J1479" s="102"/>
      <c r="K1479" s="102"/>
      <c r="L1479" s="102"/>
      <c r="M1479" s="102"/>
      <c r="N1479" s="102"/>
      <c r="O1479" s="102"/>
      <c r="P1479" s="102"/>
      <c r="Q1479" s="102"/>
      <c r="R1479" s="102"/>
      <c r="S1479" s="102"/>
      <c r="T1479" s="106"/>
      <c r="U1479" s="3" t="str">
        <f t="shared" si="71"/>
        <v>0/1</v>
      </c>
    </row>
    <row r="1480" spans="1:21" ht="30" customHeight="1" x14ac:dyDescent="0.3">
      <c r="A1480" s="3" t="str">
        <f>B1480&amp;"--"&amp;COUNTIF($B$5:B1480,B1480)</f>
        <v>--1443</v>
      </c>
      <c r="B1480" s="3" t="str">
        <f t="shared" si="70"/>
        <v/>
      </c>
      <c r="C1480" s="78">
        <v>1476</v>
      </c>
      <c r="D1480" s="102"/>
      <c r="E1480" s="103"/>
      <c r="F1480" s="102"/>
      <c r="G1480" s="104"/>
      <c r="H1480" s="105" t="str">
        <f t="shared" ca="1" si="69"/>
        <v/>
      </c>
      <c r="I1480" s="102"/>
      <c r="J1480" s="102"/>
      <c r="K1480" s="102"/>
      <c r="L1480" s="102"/>
      <c r="M1480" s="102"/>
      <c r="N1480" s="102"/>
      <c r="O1480" s="102"/>
      <c r="P1480" s="102"/>
      <c r="Q1480" s="102"/>
      <c r="R1480" s="102"/>
      <c r="S1480" s="102"/>
      <c r="T1480" s="106"/>
      <c r="U1480" s="3" t="str">
        <f t="shared" si="71"/>
        <v>0/1</v>
      </c>
    </row>
    <row r="1481" spans="1:21" ht="30" customHeight="1" x14ac:dyDescent="0.3">
      <c r="A1481" s="3" t="str">
        <f>B1481&amp;"--"&amp;COUNTIF($B$5:B1481,B1481)</f>
        <v>--1444</v>
      </c>
      <c r="B1481" s="3" t="str">
        <f t="shared" si="70"/>
        <v/>
      </c>
      <c r="C1481" s="78">
        <v>1477</v>
      </c>
      <c r="D1481" s="102"/>
      <c r="E1481" s="103"/>
      <c r="F1481" s="102"/>
      <c r="G1481" s="104"/>
      <c r="H1481" s="105" t="str">
        <f t="shared" ca="1" si="69"/>
        <v/>
      </c>
      <c r="I1481" s="102"/>
      <c r="J1481" s="102"/>
      <c r="K1481" s="102"/>
      <c r="L1481" s="102"/>
      <c r="M1481" s="102"/>
      <c r="N1481" s="102"/>
      <c r="O1481" s="102"/>
      <c r="P1481" s="102"/>
      <c r="Q1481" s="102"/>
      <c r="R1481" s="102"/>
      <c r="S1481" s="102"/>
      <c r="T1481" s="106"/>
      <c r="U1481" s="3" t="str">
        <f t="shared" si="71"/>
        <v>0/1</v>
      </c>
    </row>
    <row r="1482" spans="1:21" ht="30" customHeight="1" x14ac:dyDescent="0.3">
      <c r="A1482" s="3" t="str">
        <f>B1482&amp;"--"&amp;COUNTIF($B$5:B1482,B1482)</f>
        <v>--1445</v>
      </c>
      <c r="B1482" s="3" t="str">
        <f t="shared" si="70"/>
        <v/>
      </c>
      <c r="C1482" s="78">
        <v>1478</v>
      </c>
      <c r="D1482" s="102"/>
      <c r="E1482" s="103"/>
      <c r="F1482" s="102"/>
      <c r="G1482" s="104"/>
      <c r="H1482" s="105" t="str">
        <f t="shared" ca="1" si="69"/>
        <v/>
      </c>
      <c r="I1482" s="102"/>
      <c r="J1482" s="102"/>
      <c r="K1482" s="102"/>
      <c r="L1482" s="102"/>
      <c r="M1482" s="102"/>
      <c r="N1482" s="102"/>
      <c r="O1482" s="102"/>
      <c r="P1482" s="102"/>
      <c r="Q1482" s="102"/>
      <c r="R1482" s="102"/>
      <c r="S1482" s="102"/>
      <c r="T1482" s="106"/>
      <c r="U1482" s="3" t="str">
        <f t="shared" si="71"/>
        <v>0/1</v>
      </c>
    </row>
    <row r="1483" spans="1:21" ht="30" customHeight="1" x14ac:dyDescent="0.3">
      <c r="A1483" s="3" t="str">
        <f>B1483&amp;"--"&amp;COUNTIF($B$5:B1483,B1483)</f>
        <v>--1446</v>
      </c>
      <c r="B1483" s="3" t="str">
        <f t="shared" si="70"/>
        <v/>
      </c>
      <c r="C1483" s="78">
        <v>1479</v>
      </c>
      <c r="D1483" s="102"/>
      <c r="E1483" s="103"/>
      <c r="F1483" s="102"/>
      <c r="G1483" s="104"/>
      <c r="H1483" s="105" t="str">
        <f t="shared" ca="1" si="69"/>
        <v/>
      </c>
      <c r="I1483" s="102"/>
      <c r="J1483" s="102"/>
      <c r="K1483" s="102"/>
      <c r="L1483" s="102"/>
      <c r="M1483" s="102"/>
      <c r="N1483" s="102"/>
      <c r="O1483" s="102"/>
      <c r="P1483" s="102"/>
      <c r="Q1483" s="102"/>
      <c r="R1483" s="102"/>
      <c r="S1483" s="102"/>
      <c r="T1483" s="106"/>
      <c r="U1483" s="3" t="str">
        <f t="shared" si="71"/>
        <v>0/1</v>
      </c>
    </row>
    <row r="1484" spans="1:21" ht="30" customHeight="1" x14ac:dyDescent="0.3">
      <c r="A1484" s="3" t="str">
        <f>B1484&amp;"--"&amp;COUNTIF($B$5:B1484,B1484)</f>
        <v>--1447</v>
      </c>
      <c r="B1484" s="3" t="str">
        <f t="shared" si="70"/>
        <v/>
      </c>
      <c r="C1484" s="78">
        <v>1480</v>
      </c>
      <c r="D1484" s="102"/>
      <c r="E1484" s="103"/>
      <c r="F1484" s="102"/>
      <c r="G1484" s="104"/>
      <c r="H1484" s="105" t="str">
        <f t="shared" ca="1" si="69"/>
        <v/>
      </c>
      <c r="I1484" s="102"/>
      <c r="J1484" s="102"/>
      <c r="K1484" s="102"/>
      <c r="L1484" s="102"/>
      <c r="M1484" s="102"/>
      <c r="N1484" s="102"/>
      <c r="O1484" s="102"/>
      <c r="P1484" s="102"/>
      <c r="Q1484" s="102"/>
      <c r="R1484" s="102"/>
      <c r="S1484" s="102"/>
      <c r="T1484" s="106"/>
      <c r="U1484" s="3" t="str">
        <f t="shared" si="71"/>
        <v>0/1</v>
      </c>
    </row>
    <row r="1485" spans="1:21" ht="30" customHeight="1" x14ac:dyDescent="0.3">
      <c r="A1485" s="3" t="str">
        <f>B1485&amp;"--"&amp;COUNTIF($B$5:B1485,B1485)</f>
        <v>--1448</v>
      </c>
      <c r="B1485" s="3" t="str">
        <f t="shared" si="70"/>
        <v/>
      </c>
      <c r="C1485" s="78">
        <v>1481</v>
      </c>
      <c r="D1485" s="102"/>
      <c r="E1485" s="103"/>
      <c r="F1485" s="102"/>
      <c r="G1485" s="104"/>
      <c r="H1485" s="105" t="str">
        <f t="shared" ca="1" si="69"/>
        <v/>
      </c>
      <c r="I1485" s="102"/>
      <c r="J1485" s="102"/>
      <c r="K1485" s="102"/>
      <c r="L1485" s="102"/>
      <c r="M1485" s="102"/>
      <c r="N1485" s="102"/>
      <c r="O1485" s="102"/>
      <c r="P1485" s="102"/>
      <c r="Q1485" s="102"/>
      <c r="R1485" s="102"/>
      <c r="S1485" s="102"/>
      <c r="T1485" s="106"/>
      <c r="U1485" s="3" t="str">
        <f t="shared" si="71"/>
        <v>0/1</v>
      </c>
    </row>
    <row r="1486" spans="1:21" ht="30" customHeight="1" x14ac:dyDescent="0.3">
      <c r="A1486" s="3" t="str">
        <f>B1486&amp;"--"&amp;COUNTIF($B$5:B1486,B1486)</f>
        <v>--1449</v>
      </c>
      <c r="B1486" s="3" t="str">
        <f t="shared" si="70"/>
        <v/>
      </c>
      <c r="C1486" s="78">
        <v>1482</v>
      </c>
      <c r="D1486" s="102"/>
      <c r="E1486" s="103"/>
      <c r="F1486" s="102"/>
      <c r="G1486" s="104"/>
      <c r="H1486" s="105" t="str">
        <f t="shared" ca="1" si="69"/>
        <v/>
      </c>
      <c r="I1486" s="102"/>
      <c r="J1486" s="102"/>
      <c r="K1486" s="102"/>
      <c r="L1486" s="102"/>
      <c r="M1486" s="102"/>
      <c r="N1486" s="102"/>
      <c r="O1486" s="102"/>
      <c r="P1486" s="102"/>
      <c r="Q1486" s="102"/>
      <c r="R1486" s="102"/>
      <c r="S1486" s="102"/>
      <c r="T1486" s="106"/>
      <c r="U1486" s="3" t="str">
        <f t="shared" si="71"/>
        <v>0/1</v>
      </c>
    </row>
    <row r="1487" spans="1:21" ht="30" customHeight="1" x14ac:dyDescent="0.3">
      <c r="A1487" s="3" t="str">
        <f>B1487&amp;"--"&amp;COUNTIF($B$5:B1487,B1487)</f>
        <v>--1450</v>
      </c>
      <c r="B1487" s="3" t="str">
        <f t="shared" si="70"/>
        <v/>
      </c>
      <c r="C1487" s="78">
        <v>1483</v>
      </c>
      <c r="D1487" s="102"/>
      <c r="E1487" s="103"/>
      <c r="F1487" s="102"/>
      <c r="G1487" s="104"/>
      <c r="H1487" s="105" t="str">
        <f t="shared" ca="1" si="69"/>
        <v/>
      </c>
      <c r="I1487" s="102"/>
      <c r="J1487" s="102"/>
      <c r="K1487" s="102"/>
      <c r="L1487" s="102"/>
      <c r="M1487" s="102"/>
      <c r="N1487" s="102"/>
      <c r="O1487" s="102"/>
      <c r="P1487" s="102"/>
      <c r="Q1487" s="102"/>
      <c r="R1487" s="102"/>
      <c r="S1487" s="102"/>
      <c r="T1487" s="106"/>
      <c r="U1487" s="3" t="str">
        <f t="shared" si="71"/>
        <v>0/1</v>
      </c>
    </row>
    <row r="1488" spans="1:21" ht="30" customHeight="1" x14ac:dyDescent="0.3">
      <c r="A1488" s="3" t="str">
        <f>B1488&amp;"--"&amp;COUNTIF($B$5:B1488,B1488)</f>
        <v>--1451</v>
      </c>
      <c r="B1488" s="3" t="str">
        <f t="shared" si="70"/>
        <v/>
      </c>
      <c r="C1488" s="78">
        <v>1484</v>
      </c>
      <c r="D1488" s="102"/>
      <c r="E1488" s="103"/>
      <c r="F1488" s="102"/>
      <c r="G1488" s="104"/>
      <c r="H1488" s="105" t="str">
        <f t="shared" ca="1" si="69"/>
        <v/>
      </c>
      <c r="I1488" s="102"/>
      <c r="J1488" s="102"/>
      <c r="K1488" s="102"/>
      <c r="L1488" s="102"/>
      <c r="M1488" s="102"/>
      <c r="N1488" s="102"/>
      <c r="O1488" s="102"/>
      <c r="P1488" s="102"/>
      <c r="Q1488" s="102"/>
      <c r="R1488" s="102"/>
      <c r="S1488" s="102"/>
      <c r="T1488" s="106"/>
      <c r="U1488" s="3" t="str">
        <f t="shared" si="71"/>
        <v>0/1</v>
      </c>
    </row>
    <row r="1489" spans="1:21" ht="30" customHeight="1" x14ac:dyDescent="0.3">
      <c r="A1489" s="3" t="str">
        <f>B1489&amp;"--"&amp;COUNTIF($B$5:B1489,B1489)</f>
        <v>--1452</v>
      </c>
      <c r="B1489" s="3" t="str">
        <f t="shared" si="70"/>
        <v/>
      </c>
      <c r="C1489" s="78">
        <v>1485</v>
      </c>
      <c r="D1489" s="102"/>
      <c r="E1489" s="103"/>
      <c r="F1489" s="102"/>
      <c r="G1489" s="104"/>
      <c r="H1489" s="105" t="str">
        <f t="shared" ca="1" si="69"/>
        <v/>
      </c>
      <c r="I1489" s="102"/>
      <c r="J1489" s="102"/>
      <c r="K1489" s="102"/>
      <c r="L1489" s="102"/>
      <c r="M1489" s="102"/>
      <c r="N1489" s="102"/>
      <c r="O1489" s="102"/>
      <c r="P1489" s="102"/>
      <c r="Q1489" s="102"/>
      <c r="R1489" s="102"/>
      <c r="S1489" s="102"/>
      <c r="T1489" s="106"/>
      <c r="U1489" s="3" t="str">
        <f t="shared" si="71"/>
        <v>0/1</v>
      </c>
    </row>
    <row r="1490" spans="1:21" ht="30" customHeight="1" x14ac:dyDescent="0.3">
      <c r="A1490" s="3" t="str">
        <f>B1490&amp;"--"&amp;COUNTIF($B$5:B1490,B1490)</f>
        <v>--1453</v>
      </c>
      <c r="B1490" s="3" t="str">
        <f t="shared" si="70"/>
        <v/>
      </c>
      <c r="C1490" s="78">
        <v>1486</v>
      </c>
      <c r="D1490" s="102"/>
      <c r="E1490" s="103"/>
      <c r="F1490" s="102"/>
      <c r="G1490" s="104"/>
      <c r="H1490" s="105" t="str">
        <f t="shared" ca="1" si="69"/>
        <v/>
      </c>
      <c r="I1490" s="102"/>
      <c r="J1490" s="102"/>
      <c r="K1490" s="102"/>
      <c r="L1490" s="102"/>
      <c r="M1490" s="102"/>
      <c r="N1490" s="102"/>
      <c r="O1490" s="102"/>
      <c r="P1490" s="102"/>
      <c r="Q1490" s="102"/>
      <c r="R1490" s="102"/>
      <c r="S1490" s="102"/>
      <c r="T1490" s="106"/>
      <c r="U1490" s="3" t="str">
        <f t="shared" si="71"/>
        <v>0/1</v>
      </c>
    </row>
    <row r="1491" spans="1:21" ht="30" customHeight="1" x14ac:dyDescent="0.3">
      <c r="A1491" s="3" t="str">
        <f>B1491&amp;"--"&amp;COUNTIF($B$5:B1491,B1491)</f>
        <v>--1454</v>
      </c>
      <c r="B1491" s="3" t="str">
        <f t="shared" si="70"/>
        <v/>
      </c>
      <c r="C1491" s="78">
        <v>1487</v>
      </c>
      <c r="D1491" s="102"/>
      <c r="E1491" s="103"/>
      <c r="F1491" s="102"/>
      <c r="G1491" s="104"/>
      <c r="H1491" s="105" t="str">
        <f t="shared" ca="1" si="69"/>
        <v/>
      </c>
      <c r="I1491" s="102"/>
      <c r="J1491" s="102"/>
      <c r="K1491" s="102"/>
      <c r="L1491" s="102"/>
      <c r="M1491" s="102"/>
      <c r="N1491" s="102"/>
      <c r="O1491" s="102"/>
      <c r="P1491" s="102"/>
      <c r="Q1491" s="102"/>
      <c r="R1491" s="102"/>
      <c r="S1491" s="102"/>
      <c r="T1491" s="106"/>
      <c r="U1491" s="3" t="str">
        <f t="shared" si="71"/>
        <v>0/1</v>
      </c>
    </row>
    <row r="1492" spans="1:21" ht="30" customHeight="1" x14ac:dyDescent="0.3">
      <c r="A1492" s="3" t="str">
        <f>B1492&amp;"--"&amp;COUNTIF($B$5:B1492,B1492)</f>
        <v>--1455</v>
      </c>
      <c r="B1492" s="3" t="str">
        <f t="shared" si="70"/>
        <v/>
      </c>
      <c r="C1492" s="78">
        <v>1488</v>
      </c>
      <c r="D1492" s="102"/>
      <c r="E1492" s="103"/>
      <c r="F1492" s="102"/>
      <c r="G1492" s="104"/>
      <c r="H1492" s="105" t="str">
        <f t="shared" ca="1" si="69"/>
        <v/>
      </c>
      <c r="I1492" s="102"/>
      <c r="J1492" s="102"/>
      <c r="K1492" s="102"/>
      <c r="L1492" s="102"/>
      <c r="M1492" s="102"/>
      <c r="N1492" s="102"/>
      <c r="O1492" s="102"/>
      <c r="P1492" s="102"/>
      <c r="Q1492" s="102"/>
      <c r="R1492" s="102"/>
      <c r="S1492" s="102"/>
      <c r="T1492" s="106"/>
      <c r="U1492" s="3" t="str">
        <f t="shared" si="71"/>
        <v>0/1</v>
      </c>
    </row>
    <row r="1493" spans="1:21" ht="30" customHeight="1" x14ac:dyDescent="0.3">
      <c r="A1493" s="3" t="str">
        <f>B1493&amp;"--"&amp;COUNTIF($B$5:B1493,B1493)</f>
        <v>--1456</v>
      </c>
      <c r="B1493" s="3" t="str">
        <f t="shared" si="70"/>
        <v/>
      </c>
      <c r="C1493" s="78">
        <v>1489</v>
      </c>
      <c r="D1493" s="102"/>
      <c r="E1493" s="103"/>
      <c r="F1493" s="102"/>
      <c r="G1493" s="104"/>
      <c r="H1493" s="105" t="str">
        <f t="shared" ca="1" si="69"/>
        <v/>
      </c>
      <c r="I1493" s="102"/>
      <c r="J1493" s="102"/>
      <c r="K1493" s="102"/>
      <c r="L1493" s="102"/>
      <c r="M1493" s="102"/>
      <c r="N1493" s="102"/>
      <c r="O1493" s="102"/>
      <c r="P1493" s="102"/>
      <c r="Q1493" s="102"/>
      <c r="R1493" s="102"/>
      <c r="S1493" s="102"/>
      <c r="T1493" s="106"/>
      <c r="U1493" s="3" t="str">
        <f t="shared" si="71"/>
        <v>0/1</v>
      </c>
    </row>
    <row r="1494" spans="1:21" ht="30" customHeight="1" x14ac:dyDescent="0.3">
      <c r="A1494" s="3" t="str">
        <f>B1494&amp;"--"&amp;COUNTIF($B$5:B1494,B1494)</f>
        <v>--1457</v>
      </c>
      <c r="B1494" s="3" t="str">
        <f t="shared" si="70"/>
        <v/>
      </c>
      <c r="C1494" s="78">
        <v>1490</v>
      </c>
      <c r="D1494" s="102"/>
      <c r="E1494" s="103"/>
      <c r="F1494" s="102"/>
      <c r="G1494" s="104"/>
      <c r="H1494" s="105" t="str">
        <f t="shared" ca="1" si="69"/>
        <v/>
      </c>
      <c r="I1494" s="102"/>
      <c r="J1494" s="102"/>
      <c r="K1494" s="102"/>
      <c r="L1494" s="102"/>
      <c r="M1494" s="102"/>
      <c r="N1494" s="102"/>
      <c r="O1494" s="102"/>
      <c r="P1494" s="102"/>
      <c r="Q1494" s="102"/>
      <c r="R1494" s="102"/>
      <c r="S1494" s="102"/>
      <c r="T1494" s="106"/>
      <c r="U1494" s="3" t="str">
        <f t="shared" si="71"/>
        <v>0/1</v>
      </c>
    </row>
    <row r="1495" spans="1:21" ht="30" customHeight="1" x14ac:dyDescent="0.3">
      <c r="A1495" s="3" t="str">
        <f>B1495&amp;"--"&amp;COUNTIF($B$5:B1495,B1495)</f>
        <v>--1458</v>
      </c>
      <c r="B1495" s="3" t="str">
        <f t="shared" si="70"/>
        <v/>
      </c>
      <c r="C1495" s="78">
        <v>1491</v>
      </c>
      <c r="D1495" s="102"/>
      <c r="E1495" s="103"/>
      <c r="F1495" s="102"/>
      <c r="G1495" s="104"/>
      <c r="H1495" s="105" t="str">
        <f t="shared" ca="1" si="69"/>
        <v/>
      </c>
      <c r="I1495" s="102"/>
      <c r="J1495" s="102"/>
      <c r="K1495" s="102"/>
      <c r="L1495" s="102"/>
      <c r="M1495" s="102"/>
      <c r="N1495" s="102"/>
      <c r="O1495" s="102"/>
      <c r="P1495" s="102"/>
      <c r="Q1495" s="102"/>
      <c r="R1495" s="102"/>
      <c r="S1495" s="102"/>
      <c r="T1495" s="106"/>
      <c r="U1495" s="3" t="str">
        <f t="shared" si="71"/>
        <v>0/1</v>
      </c>
    </row>
    <row r="1496" spans="1:21" ht="30" customHeight="1" x14ac:dyDescent="0.3">
      <c r="A1496" s="3" t="str">
        <f>B1496&amp;"--"&amp;COUNTIF($B$5:B1496,B1496)</f>
        <v>--1459</v>
      </c>
      <c r="B1496" s="3" t="str">
        <f t="shared" si="70"/>
        <v/>
      </c>
      <c r="C1496" s="78">
        <v>1492</v>
      </c>
      <c r="D1496" s="102"/>
      <c r="E1496" s="103"/>
      <c r="F1496" s="102"/>
      <c r="G1496" s="104"/>
      <c r="H1496" s="105" t="str">
        <f t="shared" ca="1" si="69"/>
        <v/>
      </c>
      <c r="I1496" s="102"/>
      <c r="J1496" s="102"/>
      <c r="K1496" s="102"/>
      <c r="L1496" s="102"/>
      <c r="M1496" s="102"/>
      <c r="N1496" s="102"/>
      <c r="O1496" s="102"/>
      <c r="P1496" s="102"/>
      <c r="Q1496" s="102"/>
      <c r="R1496" s="102"/>
      <c r="S1496" s="102"/>
      <c r="T1496" s="106"/>
      <c r="U1496" s="3" t="str">
        <f t="shared" si="71"/>
        <v>0/1</v>
      </c>
    </row>
    <row r="1497" spans="1:21" ht="30" customHeight="1" x14ac:dyDescent="0.3">
      <c r="A1497" s="3" t="str">
        <f>B1497&amp;"--"&amp;COUNTIF($B$5:B1497,B1497)</f>
        <v>--1460</v>
      </c>
      <c r="B1497" s="3" t="str">
        <f t="shared" si="70"/>
        <v/>
      </c>
      <c r="C1497" s="78">
        <v>1493</v>
      </c>
      <c r="D1497" s="102"/>
      <c r="E1497" s="103"/>
      <c r="F1497" s="102"/>
      <c r="G1497" s="104"/>
      <c r="H1497" s="105" t="str">
        <f t="shared" ca="1" si="69"/>
        <v/>
      </c>
      <c r="I1497" s="102"/>
      <c r="J1497" s="102"/>
      <c r="K1497" s="102"/>
      <c r="L1497" s="102"/>
      <c r="M1497" s="102"/>
      <c r="N1497" s="102"/>
      <c r="O1497" s="102"/>
      <c r="P1497" s="102"/>
      <c r="Q1497" s="102"/>
      <c r="R1497" s="102"/>
      <c r="S1497" s="102"/>
      <c r="T1497" s="106"/>
      <c r="U1497" s="3" t="str">
        <f t="shared" si="71"/>
        <v>0/1</v>
      </c>
    </row>
    <row r="1498" spans="1:21" ht="30" customHeight="1" x14ac:dyDescent="0.3">
      <c r="A1498" s="3" t="str">
        <f>B1498&amp;"--"&amp;COUNTIF($B$5:B1498,B1498)</f>
        <v>--1461</v>
      </c>
      <c r="B1498" s="3" t="str">
        <f t="shared" si="70"/>
        <v/>
      </c>
      <c r="C1498" s="78">
        <v>1494</v>
      </c>
      <c r="D1498" s="102"/>
      <c r="E1498" s="103"/>
      <c r="F1498" s="102"/>
      <c r="G1498" s="104"/>
      <c r="H1498" s="105" t="str">
        <f t="shared" ca="1" si="69"/>
        <v/>
      </c>
      <c r="I1498" s="102"/>
      <c r="J1498" s="102"/>
      <c r="K1498" s="102"/>
      <c r="L1498" s="102"/>
      <c r="M1498" s="102"/>
      <c r="N1498" s="102"/>
      <c r="O1498" s="102"/>
      <c r="P1498" s="102"/>
      <c r="Q1498" s="102"/>
      <c r="R1498" s="102"/>
      <c r="S1498" s="102"/>
      <c r="T1498" s="106"/>
      <c r="U1498" s="3" t="str">
        <f t="shared" si="71"/>
        <v>0/1</v>
      </c>
    </row>
    <row r="1499" spans="1:21" ht="30" customHeight="1" x14ac:dyDescent="0.3">
      <c r="A1499" s="3" t="str">
        <f>B1499&amp;"--"&amp;COUNTIF($B$5:B1499,B1499)</f>
        <v>--1462</v>
      </c>
      <c r="B1499" s="3" t="str">
        <f t="shared" si="70"/>
        <v/>
      </c>
      <c r="C1499" s="78">
        <v>1495</v>
      </c>
      <c r="D1499" s="102"/>
      <c r="E1499" s="103"/>
      <c r="F1499" s="102"/>
      <c r="G1499" s="104"/>
      <c r="H1499" s="105" t="str">
        <f t="shared" ca="1" si="69"/>
        <v/>
      </c>
      <c r="I1499" s="102"/>
      <c r="J1499" s="102"/>
      <c r="K1499" s="102"/>
      <c r="L1499" s="102"/>
      <c r="M1499" s="102"/>
      <c r="N1499" s="102"/>
      <c r="O1499" s="102"/>
      <c r="P1499" s="102"/>
      <c r="Q1499" s="102"/>
      <c r="R1499" s="102"/>
      <c r="S1499" s="102"/>
      <c r="T1499" s="106"/>
      <c r="U1499" s="3" t="str">
        <f t="shared" si="71"/>
        <v>0/1</v>
      </c>
    </row>
    <row r="1500" spans="1:21" ht="30" customHeight="1" x14ac:dyDescent="0.3">
      <c r="A1500" s="3" t="str">
        <f>B1500&amp;"--"&amp;COUNTIF($B$5:B1500,B1500)</f>
        <v>--1463</v>
      </c>
      <c r="B1500" s="3" t="str">
        <f t="shared" si="70"/>
        <v/>
      </c>
      <c r="C1500" s="78">
        <v>1496</v>
      </c>
      <c r="D1500" s="102"/>
      <c r="E1500" s="103"/>
      <c r="F1500" s="102"/>
      <c r="G1500" s="104"/>
      <c r="H1500" s="105" t="str">
        <f t="shared" ca="1" si="69"/>
        <v/>
      </c>
      <c r="I1500" s="102"/>
      <c r="J1500" s="102"/>
      <c r="K1500" s="102"/>
      <c r="L1500" s="102"/>
      <c r="M1500" s="102"/>
      <c r="N1500" s="102"/>
      <c r="O1500" s="102"/>
      <c r="P1500" s="102"/>
      <c r="Q1500" s="102"/>
      <c r="R1500" s="102"/>
      <c r="S1500" s="102"/>
      <c r="T1500" s="106"/>
      <c r="U1500" s="3" t="str">
        <f t="shared" si="71"/>
        <v>0/1</v>
      </c>
    </row>
    <row r="1501" spans="1:21" ht="30" customHeight="1" x14ac:dyDescent="0.3">
      <c r="A1501" s="3" t="str">
        <f>B1501&amp;"--"&amp;COUNTIF($B$5:B1501,B1501)</f>
        <v>--1464</v>
      </c>
      <c r="B1501" s="3" t="str">
        <f t="shared" si="70"/>
        <v/>
      </c>
      <c r="C1501" s="78">
        <v>1497</v>
      </c>
      <c r="D1501" s="102"/>
      <c r="E1501" s="103"/>
      <c r="F1501" s="102"/>
      <c r="G1501" s="104"/>
      <c r="H1501" s="105" t="str">
        <f t="shared" ca="1" si="69"/>
        <v/>
      </c>
      <c r="I1501" s="102"/>
      <c r="J1501" s="102"/>
      <c r="K1501" s="102"/>
      <c r="L1501" s="102"/>
      <c r="M1501" s="102"/>
      <c r="N1501" s="102"/>
      <c r="O1501" s="102"/>
      <c r="P1501" s="102"/>
      <c r="Q1501" s="102"/>
      <c r="R1501" s="102"/>
      <c r="S1501" s="102"/>
      <c r="T1501" s="106"/>
      <c r="U1501" s="3" t="str">
        <f t="shared" si="71"/>
        <v>0/1</v>
      </c>
    </row>
    <row r="1502" spans="1:21" ht="30" customHeight="1" x14ac:dyDescent="0.3">
      <c r="A1502" s="3" t="str">
        <f>B1502&amp;"--"&amp;COUNTIF($B$5:B1502,B1502)</f>
        <v>--1465</v>
      </c>
      <c r="B1502" s="3" t="str">
        <f t="shared" si="70"/>
        <v/>
      </c>
      <c r="C1502" s="78">
        <v>1498</v>
      </c>
      <c r="D1502" s="102"/>
      <c r="E1502" s="103"/>
      <c r="F1502" s="102"/>
      <c r="G1502" s="104"/>
      <c r="H1502" s="105" t="str">
        <f t="shared" ca="1" si="69"/>
        <v/>
      </c>
      <c r="I1502" s="102"/>
      <c r="J1502" s="102"/>
      <c r="K1502" s="102"/>
      <c r="L1502" s="102"/>
      <c r="M1502" s="102"/>
      <c r="N1502" s="102"/>
      <c r="O1502" s="102"/>
      <c r="P1502" s="102"/>
      <c r="Q1502" s="102"/>
      <c r="R1502" s="102"/>
      <c r="S1502" s="102"/>
      <c r="T1502" s="106"/>
      <c r="U1502" s="3" t="str">
        <f t="shared" si="71"/>
        <v>0/1</v>
      </c>
    </row>
    <row r="1503" spans="1:21" ht="30" customHeight="1" x14ac:dyDescent="0.3">
      <c r="A1503" s="3" t="str">
        <f>B1503&amp;"--"&amp;COUNTIF($B$5:B1503,B1503)</f>
        <v>--1466</v>
      </c>
      <c r="B1503" s="3" t="str">
        <f t="shared" si="70"/>
        <v/>
      </c>
      <c r="C1503" s="78">
        <v>1499</v>
      </c>
      <c r="D1503" s="102"/>
      <c r="E1503" s="103"/>
      <c r="F1503" s="102"/>
      <c r="G1503" s="104"/>
      <c r="H1503" s="105" t="str">
        <f t="shared" ca="1" si="69"/>
        <v/>
      </c>
      <c r="I1503" s="102"/>
      <c r="J1503" s="102"/>
      <c r="K1503" s="102"/>
      <c r="L1503" s="102"/>
      <c r="M1503" s="102"/>
      <c r="N1503" s="102"/>
      <c r="O1503" s="102"/>
      <c r="P1503" s="102"/>
      <c r="Q1503" s="102"/>
      <c r="R1503" s="102"/>
      <c r="S1503" s="102"/>
      <c r="T1503" s="106"/>
      <c r="U1503" s="3" t="str">
        <f t="shared" si="71"/>
        <v>0/1</v>
      </c>
    </row>
    <row r="1504" spans="1:21" ht="30" customHeight="1" x14ac:dyDescent="0.3">
      <c r="A1504" s="3" t="str">
        <f>B1504&amp;"--"&amp;COUNTIF($B$5:B1504,B1504)</f>
        <v>--1467</v>
      </c>
      <c r="B1504" s="3" t="str">
        <f t="shared" si="70"/>
        <v/>
      </c>
      <c r="C1504" s="78">
        <v>1500</v>
      </c>
      <c r="D1504" s="102"/>
      <c r="E1504" s="103"/>
      <c r="F1504" s="102"/>
      <c r="G1504" s="104"/>
      <c r="H1504" s="105" t="str">
        <f t="shared" ref="H1504:H1567" ca="1" si="72">IF(G1504,DATEDIF(G1504,TODAY(),"Y"),"")</f>
        <v/>
      </c>
      <c r="I1504" s="102"/>
      <c r="J1504" s="102"/>
      <c r="K1504" s="102"/>
      <c r="L1504" s="102"/>
      <c r="M1504" s="102"/>
      <c r="N1504" s="102"/>
      <c r="O1504" s="102"/>
      <c r="P1504" s="102"/>
      <c r="Q1504" s="102"/>
      <c r="R1504" s="102"/>
      <c r="S1504" s="102"/>
      <c r="T1504" s="106"/>
      <c r="U1504" s="3" t="str">
        <f t="shared" si="71"/>
        <v>0/1</v>
      </c>
    </row>
    <row r="1505" spans="1:21" ht="30" customHeight="1" x14ac:dyDescent="0.3">
      <c r="A1505" s="3" t="str">
        <f>B1505&amp;"--"&amp;COUNTIF($B$5:B1505,B1505)</f>
        <v>--1468</v>
      </c>
      <c r="B1505" s="3" t="str">
        <f t="shared" si="70"/>
        <v/>
      </c>
      <c r="C1505" s="78">
        <v>1501</v>
      </c>
      <c r="D1505" s="102"/>
      <c r="E1505" s="103"/>
      <c r="F1505" s="102"/>
      <c r="G1505" s="104"/>
      <c r="H1505" s="105" t="str">
        <f t="shared" ca="1" si="72"/>
        <v/>
      </c>
      <c r="I1505" s="102"/>
      <c r="J1505" s="102"/>
      <c r="K1505" s="102"/>
      <c r="L1505" s="102"/>
      <c r="M1505" s="102"/>
      <c r="N1505" s="102"/>
      <c r="O1505" s="102"/>
      <c r="P1505" s="102"/>
      <c r="Q1505" s="102"/>
      <c r="R1505" s="102"/>
      <c r="S1505" s="102"/>
      <c r="T1505" s="106"/>
      <c r="U1505" s="3" t="str">
        <f t="shared" si="71"/>
        <v>0/1</v>
      </c>
    </row>
    <row r="1506" spans="1:21" ht="30" customHeight="1" x14ac:dyDescent="0.3">
      <c r="A1506" s="3" t="str">
        <f>B1506&amp;"--"&amp;COUNTIF($B$5:B1506,B1506)</f>
        <v>--1469</v>
      </c>
      <c r="B1506" s="3" t="str">
        <f t="shared" si="70"/>
        <v/>
      </c>
      <c r="C1506" s="78">
        <v>1502</v>
      </c>
      <c r="D1506" s="102"/>
      <c r="E1506" s="103"/>
      <c r="F1506" s="102"/>
      <c r="G1506" s="104"/>
      <c r="H1506" s="105" t="str">
        <f t="shared" ca="1" si="72"/>
        <v/>
      </c>
      <c r="I1506" s="102"/>
      <c r="J1506" s="102"/>
      <c r="K1506" s="102"/>
      <c r="L1506" s="102"/>
      <c r="M1506" s="102"/>
      <c r="N1506" s="102"/>
      <c r="O1506" s="102"/>
      <c r="P1506" s="102"/>
      <c r="Q1506" s="102"/>
      <c r="R1506" s="102"/>
      <c r="S1506" s="102"/>
      <c r="T1506" s="106"/>
      <c r="U1506" s="3" t="str">
        <f t="shared" si="71"/>
        <v>0/1</v>
      </c>
    </row>
    <row r="1507" spans="1:21" ht="30" customHeight="1" x14ac:dyDescent="0.3">
      <c r="A1507" s="3" t="str">
        <f>B1507&amp;"--"&amp;COUNTIF($B$5:B1507,B1507)</f>
        <v>--1470</v>
      </c>
      <c r="B1507" s="3" t="str">
        <f t="shared" si="70"/>
        <v/>
      </c>
      <c r="C1507" s="78">
        <v>1503</v>
      </c>
      <c r="D1507" s="102"/>
      <c r="E1507" s="103"/>
      <c r="F1507" s="102"/>
      <c r="G1507" s="104"/>
      <c r="H1507" s="105" t="str">
        <f t="shared" ca="1" si="72"/>
        <v/>
      </c>
      <c r="I1507" s="102"/>
      <c r="J1507" s="102"/>
      <c r="K1507" s="102"/>
      <c r="L1507" s="102"/>
      <c r="M1507" s="102"/>
      <c r="N1507" s="102"/>
      <c r="O1507" s="102"/>
      <c r="P1507" s="102"/>
      <c r="Q1507" s="102"/>
      <c r="R1507" s="102"/>
      <c r="S1507" s="102"/>
      <c r="T1507" s="106"/>
      <c r="U1507" s="3" t="str">
        <f t="shared" si="71"/>
        <v>0/1</v>
      </c>
    </row>
    <row r="1508" spans="1:21" ht="30" customHeight="1" x14ac:dyDescent="0.3">
      <c r="A1508" s="3" t="str">
        <f>B1508&amp;"--"&amp;COUNTIF($B$5:B1508,B1508)</f>
        <v>--1471</v>
      </c>
      <c r="B1508" s="3" t="str">
        <f t="shared" si="70"/>
        <v/>
      </c>
      <c r="C1508" s="78">
        <v>1504</v>
      </c>
      <c r="D1508" s="102"/>
      <c r="E1508" s="103"/>
      <c r="F1508" s="102"/>
      <c r="G1508" s="104"/>
      <c r="H1508" s="105" t="str">
        <f t="shared" ca="1" si="72"/>
        <v/>
      </c>
      <c r="I1508" s="102"/>
      <c r="J1508" s="102"/>
      <c r="K1508" s="102"/>
      <c r="L1508" s="102"/>
      <c r="M1508" s="102"/>
      <c r="N1508" s="102"/>
      <c r="O1508" s="102"/>
      <c r="P1508" s="102"/>
      <c r="Q1508" s="102"/>
      <c r="R1508" s="102"/>
      <c r="S1508" s="102"/>
      <c r="T1508" s="106"/>
      <c r="U1508" s="3" t="str">
        <f t="shared" si="71"/>
        <v>0/1</v>
      </c>
    </row>
    <row r="1509" spans="1:21" ht="30" customHeight="1" x14ac:dyDescent="0.3">
      <c r="A1509" s="3" t="str">
        <f>B1509&amp;"--"&amp;COUNTIF($B$5:B1509,B1509)</f>
        <v>--1472</v>
      </c>
      <c r="B1509" s="3" t="str">
        <f t="shared" si="70"/>
        <v/>
      </c>
      <c r="C1509" s="78">
        <v>1505</v>
      </c>
      <c r="D1509" s="102"/>
      <c r="E1509" s="103"/>
      <c r="F1509" s="102"/>
      <c r="G1509" s="104"/>
      <c r="H1509" s="105" t="str">
        <f t="shared" ca="1" si="72"/>
        <v/>
      </c>
      <c r="I1509" s="102"/>
      <c r="J1509" s="102"/>
      <c r="K1509" s="102"/>
      <c r="L1509" s="102"/>
      <c r="M1509" s="102"/>
      <c r="N1509" s="102"/>
      <c r="O1509" s="102"/>
      <c r="P1509" s="102"/>
      <c r="Q1509" s="102"/>
      <c r="R1509" s="102"/>
      <c r="S1509" s="102"/>
      <c r="T1509" s="106"/>
      <c r="U1509" s="3" t="str">
        <f t="shared" si="71"/>
        <v>0/1</v>
      </c>
    </row>
    <row r="1510" spans="1:21" ht="30" customHeight="1" x14ac:dyDescent="0.3">
      <c r="A1510" s="3" t="str">
        <f>B1510&amp;"--"&amp;COUNTIF($B$5:B1510,B1510)</f>
        <v>--1473</v>
      </c>
      <c r="B1510" s="3" t="str">
        <f t="shared" si="70"/>
        <v/>
      </c>
      <c r="C1510" s="78">
        <v>1506</v>
      </c>
      <c r="D1510" s="102"/>
      <c r="E1510" s="103"/>
      <c r="F1510" s="102"/>
      <c r="G1510" s="104"/>
      <c r="H1510" s="105" t="str">
        <f t="shared" ca="1" si="72"/>
        <v/>
      </c>
      <c r="I1510" s="102"/>
      <c r="J1510" s="102"/>
      <c r="K1510" s="102"/>
      <c r="L1510" s="102"/>
      <c r="M1510" s="102"/>
      <c r="N1510" s="102"/>
      <c r="O1510" s="102"/>
      <c r="P1510" s="102"/>
      <c r="Q1510" s="102"/>
      <c r="R1510" s="102"/>
      <c r="S1510" s="102"/>
      <c r="T1510" s="106"/>
      <c r="U1510" s="3" t="str">
        <f t="shared" si="71"/>
        <v>0/1</v>
      </c>
    </row>
    <row r="1511" spans="1:21" ht="30" customHeight="1" x14ac:dyDescent="0.3">
      <c r="A1511" s="3" t="str">
        <f>B1511&amp;"--"&amp;COUNTIF($B$5:B1511,B1511)</f>
        <v>--1474</v>
      </c>
      <c r="B1511" s="3" t="str">
        <f t="shared" si="70"/>
        <v/>
      </c>
      <c r="C1511" s="78">
        <v>1507</v>
      </c>
      <c r="D1511" s="102"/>
      <c r="E1511" s="103"/>
      <c r="F1511" s="102"/>
      <c r="G1511" s="104"/>
      <c r="H1511" s="105" t="str">
        <f t="shared" ca="1" si="72"/>
        <v/>
      </c>
      <c r="I1511" s="102"/>
      <c r="J1511" s="102"/>
      <c r="K1511" s="102"/>
      <c r="L1511" s="102"/>
      <c r="M1511" s="102"/>
      <c r="N1511" s="102"/>
      <c r="O1511" s="102"/>
      <c r="P1511" s="102"/>
      <c r="Q1511" s="102"/>
      <c r="R1511" s="102"/>
      <c r="S1511" s="102"/>
      <c r="T1511" s="106"/>
      <c r="U1511" s="3" t="str">
        <f t="shared" si="71"/>
        <v>0/1</v>
      </c>
    </row>
    <row r="1512" spans="1:21" ht="30" customHeight="1" x14ac:dyDescent="0.3">
      <c r="A1512" s="3" t="str">
        <f>B1512&amp;"--"&amp;COUNTIF($B$5:B1512,B1512)</f>
        <v>--1475</v>
      </c>
      <c r="B1512" s="3" t="str">
        <f t="shared" si="70"/>
        <v/>
      </c>
      <c r="C1512" s="78">
        <v>1508</v>
      </c>
      <c r="D1512" s="102"/>
      <c r="E1512" s="103"/>
      <c r="F1512" s="102"/>
      <c r="G1512" s="104"/>
      <c r="H1512" s="105" t="str">
        <f t="shared" ca="1" si="72"/>
        <v/>
      </c>
      <c r="I1512" s="102"/>
      <c r="J1512" s="102"/>
      <c r="K1512" s="102"/>
      <c r="L1512" s="102"/>
      <c r="M1512" s="102"/>
      <c r="N1512" s="102"/>
      <c r="O1512" s="102"/>
      <c r="P1512" s="102"/>
      <c r="Q1512" s="102"/>
      <c r="R1512" s="102"/>
      <c r="S1512" s="102"/>
      <c r="T1512" s="106"/>
      <c r="U1512" s="3" t="str">
        <f t="shared" si="71"/>
        <v>0/1</v>
      </c>
    </row>
    <row r="1513" spans="1:21" ht="30" customHeight="1" x14ac:dyDescent="0.3">
      <c r="A1513" s="3" t="str">
        <f>B1513&amp;"--"&amp;COUNTIF($B$5:B1513,B1513)</f>
        <v>--1476</v>
      </c>
      <c r="B1513" s="3" t="str">
        <f t="shared" si="70"/>
        <v/>
      </c>
      <c r="C1513" s="78">
        <v>1509</v>
      </c>
      <c r="D1513" s="102"/>
      <c r="E1513" s="103"/>
      <c r="F1513" s="102"/>
      <c r="G1513" s="104"/>
      <c r="H1513" s="105" t="str">
        <f t="shared" ca="1" si="72"/>
        <v/>
      </c>
      <c r="I1513" s="102"/>
      <c r="J1513" s="102"/>
      <c r="K1513" s="102"/>
      <c r="L1513" s="102"/>
      <c r="M1513" s="102"/>
      <c r="N1513" s="102"/>
      <c r="O1513" s="102"/>
      <c r="P1513" s="102"/>
      <c r="Q1513" s="102"/>
      <c r="R1513" s="102"/>
      <c r="S1513" s="102"/>
      <c r="T1513" s="106"/>
      <c r="U1513" s="3" t="str">
        <f t="shared" si="71"/>
        <v>0/1</v>
      </c>
    </row>
    <row r="1514" spans="1:21" ht="30" customHeight="1" x14ac:dyDescent="0.3">
      <c r="A1514" s="3" t="str">
        <f>B1514&amp;"--"&amp;COUNTIF($B$5:B1514,B1514)</f>
        <v>--1477</v>
      </c>
      <c r="B1514" s="3" t="str">
        <f t="shared" si="70"/>
        <v/>
      </c>
      <c r="C1514" s="78">
        <v>1510</v>
      </c>
      <c r="D1514" s="102"/>
      <c r="E1514" s="103"/>
      <c r="F1514" s="102"/>
      <c r="G1514" s="104"/>
      <c r="H1514" s="105" t="str">
        <f t="shared" ca="1" si="72"/>
        <v/>
      </c>
      <c r="I1514" s="102"/>
      <c r="J1514" s="102"/>
      <c r="K1514" s="102"/>
      <c r="L1514" s="102"/>
      <c r="M1514" s="102"/>
      <c r="N1514" s="102"/>
      <c r="O1514" s="102"/>
      <c r="P1514" s="102"/>
      <c r="Q1514" s="102"/>
      <c r="R1514" s="102"/>
      <c r="S1514" s="102"/>
      <c r="T1514" s="106"/>
      <c r="U1514" s="3" t="str">
        <f t="shared" si="71"/>
        <v>0/1</v>
      </c>
    </row>
    <row r="1515" spans="1:21" ht="30" customHeight="1" x14ac:dyDescent="0.3">
      <c r="A1515" s="3" t="str">
        <f>B1515&amp;"--"&amp;COUNTIF($B$5:B1515,B1515)</f>
        <v>--1478</v>
      </c>
      <c r="B1515" s="3" t="str">
        <f t="shared" si="70"/>
        <v/>
      </c>
      <c r="C1515" s="78">
        <v>1511</v>
      </c>
      <c r="D1515" s="102"/>
      <c r="E1515" s="103"/>
      <c r="F1515" s="102"/>
      <c r="G1515" s="104"/>
      <c r="H1515" s="105" t="str">
        <f t="shared" ca="1" si="72"/>
        <v/>
      </c>
      <c r="I1515" s="102"/>
      <c r="J1515" s="102"/>
      <c r="K1515" s="102"/>
      <c r="L1515" s="102"/>
      <c r="M1515" s="102"/>
      <c r="N1515" s="102"/>
      <c r="O1515" s="102"/>
      <c r="P1515" s="102"/>
      <c r="Q1515" s="102"/>
      <c r="R1515" s="102"/>
      <c r="S1515" s="102"/>
      <c r="T1515" s="106"/>
      <c r="U1515" s="3" t="str">
        <f t="shared" si="71"/>
        <v>0/1</v>
      </c>
    </row>
    <row r="1516" spans="1:21" ht="30" customHeight="1" x14ac:dyDescent="0.3">
      <c r="A1516" s="3" t="str">
        <f>B1516&amp;"--"&amp;COUNTIF($B$5:B1516,B1516)</f>
        <v>--1479</v>
      </c>
      <c r="B1516" s="3" t="str">
        <f t="shared" si="70"/>
        <v/>
      </c>
      <c r="C1516" s="78">
        <v>1512</v>
      </c>
      <c r="D1516" s="102"/>
      <c r="E1516" s="103"/>
      <c r="F1516" s="102"/>
      <c r="G1516" s="104"/>
      <c r="H1516" s="105" t="str">
        <f t="shared" ca="1" si="72"/>
        <v/>
      </c>
      <c r="I1516" s="102"/>
      <c r="J1516" s="102"/>
      <c r="K1516" s="102"/>
      <c r="L1516" s="102"/>
      <c r="M1516" s="102"/>
      <c r="N1516" s="102"/>
      <c r="O1516" s="102"/>
      <c r="P1516" s="102"/>
      <c r="Q1516" s="102"/>
      <c r="R1516" s="102"/>
      <c r="S1516" s="102"/>
      <c r="T1516" s="106"/>
      <c r="U1516" s="3" t="str">
        <f t="shared" si="71"/>
        <v>0/1</v>
      </c>
    </row>
    <row r="1517" spans="1:21" ht="30" customHeight="1" x14ac:dyDescent="0.3">
      <c r="A1517" s="3" t="str">
        <f>B1517&amp;"--"&amp;COUNTIF($B$5:B1517,B1517)</f>
        <v>--1480</v>
      </c>
      <c r="B1517" s="3" t="str">
        <f t="shared" si="70"/>
        <v/>
      </c>
      <c r="C1517" s="78">
        <v>1513</v>
      </c>
      <c r="D1517" s="102"/>
      <c r="E1517" s="103"/>
      <c r="F1517" s="102"/>
      <c r="G1517" s="104"/>
      <c r="H1517" s="105" t="str">
        <f t="shared" ca="1" si="72"/>
        <v/>
      </c>
      <c r="I1517" s="102"/>
      <c r="J1517" s="102"/>
      <c r="K1517" s="102"/>
      <c r="L1517" s="102"/>
      <c r="M1517" s="102"/>
      <c r="N1517" s="102"/>
      <c r="O1517" s="102"/>
      <c r="P1517" s="102"/>
      <c r="Q1517" s="102"/>
      <c r="R1517" s="102"/>
      <c r="S1517" s="102"/>
      <c r="T1517" s="106"/>
      <c r="U1517" s="3" t="str">
        <f t="shared" si="71"/>
        <v>0/1</v>
      </c>
    </row>
    <row r="1518" spans="1:21" ht="30" customHeight="1" x14ac:dyDescent="0.3">
      <c r="A1518" s="3" t="str">
        <f>B1518&amp;"--"&amp;COUNTIF($B$5:B1518,B1518)</f>
        <v>--1481</v>
      </c>
      <c r="B1518" s="3" t="str">
        <f t="shared" si="70"/>
        <v/>
      </c>
      <c r="C1518" s="78">
        <v>1514</v>
      </c>
      <c r="D1518" s="102"/>
      <c r="E1518" s="103"/>
      <c r="F1518" s="102"/>
      <c r="G1518" s="104"/>
      <c r="H1518" s="105" t="str">
        <f t="shared" ca="1" si="72"/>
        <v/>
      </c>
      <c r="I1518" s="102"/>
      <c r="J1518" s="102"/>
      <c r="K1518" s="102"/>
      <c r="L1518" s="102"/>
      <c r="M1518" s="102"/>
      <c r="N1518" s="102"/>
      <c r="O1518" s="102"/>
      <c r="P1518" s="102"/>
      <c r="Q1518" s="102"/>
      <c r="R1518" s="102"/>
      <c r="S1518" s="102"/>
      <c r="T1518" s="106"/>
      <c r="U1518" s="3" t="str">
        <f t="shared" si="71"/>
        <v>0/1</v>
      </c>
    </row>
    <row r="1519" spans="1:21" ht="30" customHeight="1" x14ac:dyDescent="0.3">
      <c r="A1519" s="3" t="str">
        <f>B1519&amp;"--"&amp;COUNTIF($B$5:B1519,B1519)</f>
        <v>--1482</v>
      </c>
      <c r="B1519" s="3" t="str">
        <f t="shared" si="70"/>
        <v/>
      </c>
      <c r="C1519" s="78">
        <v>1515</v>
      </c>
      <c r="D1519" s="102"/>
      <c r="E1519" s="103"/>
      <c r="F1519" s="102"/>
      <c r="G1519" s="104"/>
      <c r="H1519" s="105" t="str">
        <f t="shared" ca="1" si="72"/>
        <v/>
      </c>
      <c r="I1519" s="102"/>
      <c r="J1519" s="102"/>
      <c r="K1519" s="102"/>
      <c r="L1519" s="102"/>
      <c r="M1519" s="102"/>
      <c r="N1519" s="102"/>
      <c r="O1519" s="102"/>
      <c r="P1519" s="102"/>
      <c r="Q1519" s="102"/>
      <c r="R1519" s="102"/>
      <c r="S1519" s="102"/>
      <c r="T1519" s="106"/>
      <c r="U1519" s="3" t="str">
        <f t="shared" si="71"/>
        <v>0/1</v>
      </c>
    </row>
    <row r="1520" spans="1:21" ht="30" customHeight="1" x14ac:dyDescent="0.3">
      <c r="A1520" s="3" t="str">
        <f>B1520&amp;"--"&amp;COUNTIF($B$5:B1520,B1520)</f>
        <v>--1483</v>
      </c>
      <c r="B1520" s="3" t="str">
        <f t="shared" si="70"/>
        <v/>
      </c>
      <c r="C1520" s="78">
        <v>1516</v>
      </c>
      <c r="D1520" s="102"/>
      <c r="E1520" s="103"/>
      <c r="F1520" s="102"/>
      <c r="G1520" s="104"/>
      <c r="H1520" s="105" t="str">
        <f t="shared" ca="1" si="72"/>
        <v/>
      </c>
      <c r="I1520" s="102"/>
      <c r="J1520" s="102"/>
      <c r="K1520" s="102"/>
      <c r="L1520" s="102"/>
      <c r="M1520" s="102"/>
      <c r="N1520" s="102"/>
      <c r="O1520" s="102"/>
      <c r="P1520" s="102"/>
      <c r="Q1520" s="102"/>
      <c r="R1520" s="102"/>
      <c r="S1520" s="102"/>
      <c r="T1520" s="106"/>
      <c r="U1520" s="3" t="str">
        <f t="shared" si="71"/>
        <v>0/1</v>
      </c>
    </row>
    <row r="1521" spans="1:21" ht="30" customHeight="1" x14ac:dyDescent="0.3">
      <c r="A1521" s="3" t="str">
        <f>B1521&amp;"--"&amp;COUNTIF($B$5:B1521,B1521)</f>
        <v>--1484</v>
      </c>
      <c r="B1521" s="3" t="str">
        <f t="shared" si="70"/>
        <v/>
      </c>
      <c r="C1521" s="78">
        <v>1517</v>
      </c>
      <c r="D1521" s="102"/>
      <c r="E1521" s="103"/>
      <c r="F1521" s="102"/>
      <c r="G1521" s="104"/>
      <c r="H1521" s="105" t="str">
        <f t="shared" ca="1" si="72"/>
        <v/>
      </c>
      <c r="I1521" s="102"/>
      <c r="J1521" s="102"/>
      <c r="K1521" s="102"/>
      <c r="L1521" s="102"/>
      <c r="M1521" s="102"/>
      <c r="N1521" s="102"/>
      <c r="O1521" s="102"/>
      <c r="P1521" s="102"/>
      <c r="Q1521" s="102"/>
      <c r="R1521" s="102"/>
      <c r="S1521" s="102"/>
      <c r="T1521" s="106"/>
      <c r="U1521" s="3" t="str">
        <f t="shared" si="71"/>
        <v>0/1</v>
      </c>
    </row>
    <row r="1522" spans="1:21" ht="30" customHeight="1" x14ac:dyDescent="0.3">
      <c r="A1522" s="3" t="str">
        <f>B1522&amp;"--"&amp;COUNTIF($B$5:B1522,B1522)</f>
        <v>--1485</v>
      </c>
      <c r="B1522" s="3" t="str">
        <f t="shared" si="70"/>
        <v/>
      </c>
      <c r="C1522" s="78">
        <v>1518</v>
      </c>
      <c r="D1522" s="102"/>
      <c r="E1522" s="103"/>
      <c r="F1522" s="102"/>
      <c r="G1522" s="104"/>
      <c r="H1522" s="105" t="str">
        <f t="shared" ca="1" si="72"/>
        <v/>
      </c>
      <c r="I1522" s="102"/>
      <c r="J1522" s="102"/>
      <c r="K1522" s="102"/>
      <c r="L1522" s="102"/>
      <c r="M1522" s="102"/>
      <c r="N1522" s="102"/>
      <c r="O1522" s="102"/>
      <c r="P1522" s="102"/>
      <c r="Q1522" s="102"/>
      <c r="R1522" s="102"/>
      <c r="S1522" s="102"/>
      <c r="T1522" s="106"/>
      <c r="U1522" s="3" t="str">
        <f t="shared" si="71"/>
        <v>0/1</v>
      </c>
    </row>
    <row r="1523" spans="1:21" ht="30" customHeight="1" x14ac:dyDescent="0.3">
      <c r="A1523" s="3" t="str">
        <f>B1523&amp;"--"&amp;COUNTIF($B$5:B1523,B1523)</f>
        <v>--1486</v>
      </c>
      <c r="B1523" s="3" t="str">
        <f t="shared" si="70"/>
        <v/>
      </c>
      <c r="C1523" s="78">
        <v>1519</v>
      </c>
      <c r="D1523" s="102"/>
      <c r="E1523" s="103"/>
      <c r="F1523" s="102"/>
      <c r="G1523" s="104"/>
      <c r="H1523" s="105" t="str">
        <f t="shared" ca="1" si="72"/>
        <v/>
      </c>
      <c r="I1523" s="102"/>
      <c r="J1523" s="102"/>
      <c r="K1523" s="102"/>
      <c r="L1523" s="102"/>
      <c r="M1523" s="102"/>
      <c r="N1523" s="102"/>
      <c r="O1523" s="102"/>
      <c r="P1523" s="102"/>
      <c r="Q1523" s="102"/>
      <c r="R1523" s="102"/>
      <c r="S1523" s="102"/>
      <c r="T1523" s="106"/>
      <c r="U1523" s="3" t="str">
        <f t="shared" si="71"/>
        <v>0/1</v>
      </c>
    </row>
    <row r="1524" spans="1:21" ht="30" customHeight="1" x14ac:dyDescent="0.3">
      <c r="A1524" s="3" t="str">
        <f>B1524&amp;"--"&amp;COUNTIF($B$5:B1524,B1524)</f>
        <v>--1487</v>
      </c>
      <c r="B1524" s="3" t="str">
        <f t="shared" si="70"/>
        <v/>
      </c>
      <c r="C1524" s="78">
        <v>1520</v>
      </c>
      <c r="D1524" s="102"/>
      <c r="E1524" s="103"/>
      <c r="F1524" s="102"/>
      <c r="G1524" s="104"/>
      <c r="H1524" s="105" t="str">
        <f t="shared" ca="1" si="72"/>
        <v/>
      </c>
      <c r="I1524" s="102"/>
      <c r="J1524" s="102"/>
      <c r="K1524" s="102"/>
      <c r="L1524" s="102"/>
      <c r="M1524" s="102"/>
      <c r="N1524" s="102"/>
      <c r="O1524" s="102"/>
      <c r="P1524" s="102"/>
      <c r="Q1524" s="102"/>
      <c r="R1524" s="102"/>
      <c r="S1524" s="102"/>
      <c r="T1524" s="106"/>
      <c r="U1524" s="3" t="str">
        <f t="shared" si="71"/>
        <v>0/1</v>
      </c>
    </row>
    <row r="1525" spans="1:21" ht="30" customHeight="1" x14ac:dyDescent="0.3">
      <c r="A1525" s="3" t="str">
        <f>B1525&amp;"--"&amp;COUNTIF($B$5:B1525,B1525)</f>
        <v>--1488</v>
      </c>
      <c r="B1525" s="3" t="str">
        <f t="shared" si="70"/>
        <v/>
      </c>
      <c r="C1525" s="78">
        <v>1521</v>
      </c>
      <c r="D1525" s="102"/>
      <c r="E1525" s="103"/>
      <c r="F1525" s="102"/>
      <c r="G1525" s="104"/>
      <c r="H1525" s="105" t="str">
        <f t="shared" ca="1" si="72"/>
        <v/>
      </c>
      <c r="I1525" s="102"/>
      <c r="J1525" s="102"/>
      <c r="K1525" s="102"/>
      <c r="L1525" s="102"/>
      <c r="M1525" s="102"/>
      <c r="N1525" s="102"/>
      <c r="O1525" s="102"/>
      <c r="P1525" s="102"/>
      <c r="Q1525" s="102"/>
      <c r="R1525" s="102"/>
      <c r="S1525" s="102"/>
      <c r="T1525" s="106"/>
      <c r="U1525" s="3" t="str">
        <f t="shared" si="71"/>
        <v>0/1</v>
      </c>
    </row>
    <row r="1526" spans="1:21" ht="30" customHeight="1" x14ac:dyDescent="0.3">
      <c r="A1526" s="3" t="str">
        <f>B1526&amp;"--"&amp;COUNTIF($B$5:B1526,B1526)</f>
        <v>--1489</v>
      </c>
      <c r="B1526" s="3" t="str">
        <f t="shared" si="70"/>
        <v/>
      </c>
      <c r="C1526" s="78">
        <v>1522</v>
      </c>
      <c r="D1526" s="102"/>
      <c r="E1526" s="103"/>
      <c r="F1526" s="102"/>
      <c r="G1526" s="104"/>
      <c r="H1526" s="105" t="str">
        <f t="shared" ca="1" si="72"/>
        <v/>
      </c>
      <c r="I1526" s="102"/>
      <c r="J1526" s="102"/>
      <c r="K1526" s="102"/>
      <c r="L1526" s="102"/>
      <c r="M1526" s="102"/>
      <c r="N1526" s="102"/>
      <c r="O1526" s="102"/>
      <c r="P1526" s="102"/>
      <c r="Q1526" s="102"/>
      <c r="R1526" s="102"/>
      <c r="S1526" s="102"/>
      <c r="T1526" s="106"/>
      <c r="U1526" s="3" t="str">
        <f t="shared" si="71"/>
        <v>0/1</v>
      </c>
    </row>
    <row r="1527" spans="1:21" ht="30" customHeight="1" x14ac:dyDescent="0.3">
      <c r="A1527" s="3" t="str">
        <f>B1527&amp;"--"&amp;COUNTIF($B$5:B1527,B1527)</f>
        <v>--1490</v>
      </c>
      <c r="B1527" s="3" t="str">
        <f t="shared" si="70"/>
        <v/>
      </c>
      <c r="C1527" s="78">
        <v>1523</v>
      </c>
      <c r="D1527" s="102"/>
      <c r="E1527" s="103"/>
      <c r="F1527" s="102"/>
      <c r="G1527" s="104"/>
      <c r="H1527" s="105" t="str">
        <f t="shared" ca="1" si="72"/>
        <v/>
      </c>
      <c r="I1527" s="102"/>
      <c r="J1527" s="102"/>
      <c r="K1527" s="102"/>
      <c r="L1527" s="102"/>
      <c r="M1527" s="102"/>
      <c r="N1527" s="102"/>
      <c r="O1527" s="102"/>
      <c r="P1527" s="102"/>
      <c r="Q1527" s="102"/>
      <c r="R1527" s="102"/>
      <c r="S1527" s="102"/>
      <c r="T1527" s="106"/>
      <c r="U1527" s="3" t="str">
        <f t="shared" si="71"/>
        <v>0/1</v>
      </c>
    </row>
    <row r="1528" spans="1:21" ht="30" customHeight="1" x14ac:dyDescent="0.3">
      <c r="A1528" s="3" t="str">
        <f>B1528&amp;"--"&amp;COUNTIF($B$5:B1528,B1528)</f>
        <v>--1491</v>
      </c>
      <c r="B1528" s="3" t="str">
        <f t="shared" si="70"/>
        <v/>
      </c>
      <c r="C1528" s="78">
        <v>1524</v>
      </c>
      <c r="D1528" s="102"/>
      <c r="E1528" s="103"/>
      <c r="F1528" s="102"/>
      <c r="G1528" s="104"/>
      <c r="H1528" s="105" t="str">
        <f t="shared" ca="1" si="72"/>
        <v/>
      </c>
      <c r="I1528" s="102"/>
      <c r="J1528" s="102"/>
      <c r="K1528" s="102"/>
      <c r="L1528" s="102"/>
      <c r="M1528" s="102"/>
      <c r="N1528" s="102"/>
      <c r="O1528" s="102"/>
      <c r="P1528" s="102"/>
      <c r="Q1528" s="102"/>
      <c r="R1528" s="102"/>
      <c r="S1528" s="102"/>
      <c r="T1528" s="106"/>
      <c r="U1528" s="3" t="str">
        <f t="shared" si="71"/>
        <v>0/1</v>
      </c>
    </row>
    <row r="1529" spans="1:21" ht="30" customHeight="1" x14ac:dyDescent="0.3">
      <c r="A1529" s="3" t="str">
        <f>B1529&amp;"--"&amp;COUNTIF($B$5:B1529,B1529)</f>
        <v>--1492</v>
      </c>
      <c r="B1529" s="3" t="str">
        <f t="shared" si="70"/>
        <v/>
      </c>
      <c r="C1529" s="78">
        <v>1525</v>
      </c>
      <c r="D1529" s="102"/>
      <c r="E1529" s="103"/>
      <c r="F1529" s="102"/>
      <c r="G1529" s="104"/>
      <c r="H1529" s="105" t="str">
        <f t="shared" ca="1" si="72"/>
        <v/>
      </c>
      <c r="I1529" s="102"/>
      <c r="J1529" s="102"/>
      <c r="K1529" s="102"/>
      <c r="L1529" s="102"/>
      <c r="M1529" s="102"/>
      <c r="N1529" s="102"/>
      <c r="O1529" s="102"/>
      <c r="P1529" s="102"/>
      <c r="Q1529" s="102"/>
      <c r="R1529" s="102"/>
      <c r="S1529" s="102"/>
      <c r="T1529" s="106"/>
      <c r="U1529" s="3" t="str">
        <f t="shared" si="71"/>
        <v>0/1</v>
      </c>
    </row>
    <row r="1530" spans="1:21" ht="30" customHeight="1" x14ac:dyDescent="0.3">
      <c r="A1530" s="3" t="str">
        <f>B1530&amp;"--"&amp;COUNTIF($B$5:B1530,B1530)</f>
        <v>--1493</v>
      </c>
      <c r="B1530" s="3" t="str">
        <f t="shared" si="70"/>
        <v/>
      </c>
      <c r="C1530" s="78">
        <v>1526</v>
      </c>
      <c r="D1530" s="102"/>
      <c r="E1530" s="103"/>
      <c r="F1530" s="102"/>
      <c r="G1530" s="104"/>
      <c r="H1530" s="105" t="str">
        <f t="shared" ca="1" si="72"/>
        <v/>
      </c>
      <c r="I1530" s="102"/>
      <c r="J1530" s="102"/>
      <c r="K1530" s="102"/>
      <c r="L1530" s="102"/>
      <c r="M1530" s="102"/>
      <c r="N1530" s="102"/>
      <c r="O1530" s="102"/>
      <c r="P1530" s="102"/>
      <c r="Q1530" s="102"/>
      <c r="R1530" s="102"/>
      <c r="S1530" s="102"/>
      <c r="T1530" s="106"/>
      <c r="U1530" s="3" t="str">
        <f t="shared" si="71"/>
        <v>0/1</v>
      </c>
    </row>
    <row r="1531" spans="1:21" ht="30" customHeight="1" x14ac:dyDescent="0.3">
      <c r="A1531" s="3" t="str">
        <f>B1531&amp;"--"&amp;COUNTIF($B$5:B1531,B1531)</f>
        <v>--1494</v>
      </c>
      <c r="B1531" s="3" t="str">
        <f t="shared" si="70"/>
        <v/>
      </c>
      <c r="C1531" s="78">
        <v>1527</v>
      </c>
      <c r="D1531" s="102"/>
      <c r="E1531" s="103"/>
      <c r="F1531" s="102"/>
      <c r="G1531" s="104"/>
      <c r="H1531" s="105" t="str">
        <f t="shared" ca="1" si="72"/>
        <v/>
      </c>
      <c r="I1531" s="102"/>
      <c r="J1531" s="102"/>
      <c r="K1531" s="102"/>
      <c r="L1531" s="102"/>
      <c r="M1531" s="102"/>
      <c r="N1531" s="102"/>
      <c r="O1531" s="102"/>
      <c r="P1531" s="102"/>
      <c r="Q1531" s="102"/>
      <c r="R1531" s="102"/>
      <c r="S1531" s="102"/>
      <c r="T1531" s="106"/>
      <c r="U1531" s="3" t="str">
        <f t="shared" si="71"/>
        <v>0/1</v>
      </c>
    </row>
    <row r="1532" spans="1:21" ht="30" customHeight="1" x14ac:dyDescent="0.3">
      <c r="A1532" s="3" t="str">
        <f>B1532&amp;"--"&amp;COUNTIF($B$5:B1532,B1532)</f>
        <v>--1495</v>
      </c>
      <c r="B1532" s="3" t="str">
        <f t="shared" si="70"/>
        <v/>
      </c>
      <c r="C1532" s="78">
        <v>1528</v>
      </c>
      <c r="D1532" s="102"/>
      <c r="E1532" s="103"/>
      <c r="F1532" s="102"/>
      <c r="G1532" s="104"/>
      <c r="H1532" s="105" t="str">
        <f t="shared" ca="1" si="72"/>
        <v/>
      </c>
      <c r="I1532" s="102"/>
      <c r="J1532" s="102"/>
      <c r="K1532" s="102"/>
      <c r="L1532" s="102"/>
      <c r="M1532" s="102"/>
      <c r="N1532" s="102"/>
      <c r="O1532" s="102"/>
      <c r="P1532" s="102"/>
      <c r="Q1532" s="102"/>
      <c r="R1532" s="102"/>
      <c r="S1532" s="102"/>
      <c r="T1532" s="106"/>
      <c r="U1532" s="3" t="str">
        <f t="shared" si="71"/>
        <v>0/1</v>
      </c>
    </row>
    <row r="1533" spans="1:21" ht="30" customHeight="1" x14ac:dyDescent="0.3">
      <c r="A1533" s="3" t="str">
        <f>B1533&amp;"--"&amp;COUNTIF($B$5:B1533,B1533)</f>
        <v>--1496</v>
      </c>
      <c r="B1533" s="3" t="str">
        <f t="shared" si="70"/>
        <v/>
      </c>
      <c r="C1533" s="78">
        <v>1529</v>
      </c>
      <c r="D1533" s="102"/>
      <c r="E1533" s="103"/>
      <c r="F1533" s="102"/>
      <c r="G1533" s="104"/>
      <c r="H1533" s="105" t="str">
        <f t="shared" ca="1" si="72"/>
        <v/>
      </c>
      <c r="I1533" s="102"/>
      <c r="J1533" s="102"/>
      <c r="K1533" s="102"/>
      <c r="L1533" s="102"/>
      <c r="M1533" s="102"/>
      <c r="N1533" s="102"/>
      <c r="O1533" s="102"/>
      <c r="P1533" s="102"/>
      <c r="Q1533" s="102"/>
      <c r="R1533" s="102"/>
      <c r="S1533" s="102"/>
      <c r="T1533" s="106"/>
      <c r="U1533" s="3" t="str">
        <f t="shared" si="71"/>
        <v>0/1</v>
      </c>
    </row>
    <row r="1534" spans="1:21" ht="30" customHeight="1" x14ac:dyDescent="0.3">
      <c r="A1534" s="3" t="str">
        <f>B1534&amp;"--"&amp;COUNTIF($B$5:B1534,B1534)</f>
        <v>--1497</v>
      </c>
      <c r="B1534" s="3" t="str">
        <f t="shared" si="70"/>
        <v/>
      </c>
      <c r="C1534" s="78">
        <v>1530</v>
      </c>
      <c r="D1534" s="102"/>
      <c r="E1534" s="103"/>
      <c r="F1534" s="102"/>
      <c r="G1534" s="104"/>
      <c r="H1534" s="105" t="str">
        <f t="shared" ca="1" si="72"/>
        <v/>
      </c>
      <c r="I1534" s="102"/>
      <c r="J1534" s="102"/>
      <c r="K1534" s="102"/>
      <c r="L1534" s="102"/>
      <c r="M1534" s="102"/>
      <c r="N1534" s="102"/>
      <c r="O1534" s="102"/>
      <c r="P1534" s="102"/>
      <c r="Q1534" s="102"/>
      <c r="R1534" s="102"/>
      <c r="S1534" s="102"/>
      <c r="T1534" s="106"/>
      <c r="U1534" s="3" t="str">
        <f t="shared" si="71"/>
        <v>0/1</v>
      </c>
    </row>
    <row r="1535" spans="1:21" ht="30" customHeight="1" x14ac:dyDescent="0.3">
      <c r="A1535" s="3" t="str">
        <f>B1535&amp;"--"&amp;COUNTIF($B$5:B1535,B1535)</f>
        <v>--1498</v>
      </c>
      <c r="B1535" s="3" t="str">
        <f t="shared" si="70"/>
        <v/>
      </c>
      <c r="C1535" s="78">
        <v>1531</v>
      </c>
      <c r="D1535" s="102"/>
      <c r="E1535" s="103"/>
      <c r="F1535" s="102"/>
      <c r="G1535" s="104"/>
      <c r="H1535" s="105" t="str">
        <f t="shared" ca="1" si="72"/>
        <v/>
      </c>
      <c r="I1535" s="102"/>
      <c r="J1535" s="102"/>
      <c r="K1535" s="102"/>
      <c r="L1535" s="102"/>
      <c r="M1535" s="102"/>
      <c r="N1535" s="102"/>
      <c r="O1535" s="102"/>
      <c r="P1535" s="102"/>
      <c r="Q1535" s="102"/>
      <c r="R1535" s="102"/>
      <c r="S1535" s="102"/>
      <c r="T1535" s="106"/>
      <c r="U1535" s="3" t="str">
        <f t="shared" si="71"/>
        <v>0/1</v>
      </c>
    </row>
    <row r="1536" spans="1:21" ht="30" customHeight="1" x14ac:dyDescent="0.3">
      <c r="A1536" s="3" t="str">
        <f>B1536&amp;"--"&amp;COUNTIF($B$5:B1536,B1536)</f>
        <v>--1499</v>
      </c>
      <c r="B1536" s="3" t="str">
        <f t="shared" si="70"/>
        <v/>
      </c>
      <c r="C1536" s="78">
        <v>1532</v>
      </c>
      <c r="D1536" s="102"/>
      <c r="E1536" s="103"/>
      <c r="F1536" s="102"/>
      <c r="G1536" s="104"/>
      <c r="H1536" s="105" t="str">
        <f t="shared" ca="1" si="72"/>
        <v/>
      </c>
      <c r="I1536" s="102"/>
      <c r="J1536" s="102"/>
      <c r="K1536" s="102"/>
      <c r="L1536" s="102"/>
      <c r="M1536" s="102"/>
      <c r="N1536" s="102"/>
      <c r="O1536" s="102"/>
      <c r="P1536" s="102"/>
      <c r="Q1536" s="102"/>
      <c r="R1536" s="102"/>
      <c r="S1536" s="102"/>
      <c r="T1536" s="106"/>
      <c r="U1536" s="3" t="str">
        <f t="shared" si="71"/>
        <v>0/1</v>
      </c>
    </row>
    <row r="1537" spans="1:21" ht="30" customHeight="1" x14ac:dyDescent="0.3">
      <c r="A1537" s="3" t="str">
        <f>B1537&amp;"--"&amp;COUNTIF($B$5:B1537,B1537)</f>
        <v>--1500</v>
      </c>
      <c r="B1537" s="3" t="str">
        <f t="shared" si="70"/>
        <v/>
      </c>
      <c r="C1537" s="78">
        <v>1533</v>
      </c>
      <c r="D1537" s="102"/>
      <c r="E1537" s="103"/>
      <c r="F1537" s="102"/>
      <c r="G1537" s="104"/>
      <c r="H1537" s="105" t="str">
        <f t="shared" ca="1" si="72"/>
        <v/>
      </c>
      <c r="I1537" s="102"/>
      <c r="J1537" s="102"/>
      <c r="K1537" s="102"/>
      <c r="L1537" s="102"/>
      <c r="M1537" s="102"/>
      <c r="N1537" s="102"/>
      <c r="O1537" s="102"/>
      <c r="P1537" s="102"/>
      <c r="Q1537" s="102"/>
      <c r="R1537" s="102"/>
      <c r="S1537" s="102"/>
      <c r="T1537" s="106"/>
      <c r="U1537" s="3" t="str">
        <f t="shared" si="71"/>
        <v>0/1</v>
      </c>
    </row>
    <row r="1538" spans="1:21" ht="30" customHeight="1" x14ac:dyDescent="0.3">
      <c r="A1538" s="3" t="str">
        <f>B1538&amp;"--"&amp;COUNTIF($B$5:B1538,B1538)</f>
        <v>--1501</v>
      </c>
      <c r="B1538" s="3" t="str">
        <f t="shared" si="70"/>
        <v/>
      </c>
      <c r="C1538" s="78">
        <v>1534</v>
      </c>
      <c r="D1538" s="102"/>
      <c r="E1538" s="103"/>
      <c r="F1538" s="102"/>
      <c r="G1538" s="104"/>
      <c r="H1538" s="105" t="str">
        <f t="shared" ca="1" si="72"/>
        <v/>
      </c>
      <c r="I1538" s="102"/>
      <c r="J1538" s="102"/>
      <c r="K1538" s="102"/>
      <c r="L1538" s="102"/>
      <c r="M1538" s="102"/>
      <c r="N1538" s="102"/>
      <c r="O1538" s="102"/>
      <c r="P1538" s="102"/>
      <c r="Q1538" s="102"/>
      <c r="R1538" s="102"/>
      <c r="S1538" s="102"/>
      <c r="T1538" s="106"/>
      <c r="U1538" s="3" t="str">
        <f t="shared" si="71"/>
        <v>0/1</v>
      </c>
    </row>
    <row r="1539" spans="1:21" ht="30" customHeight="1" x14ac:dyDescent="0.3">
      <c r="A1539" s="3" t="str">
        <f>B1539&amp;"--"&amp;COUNTIF($B$5:B1539,B1539)</f>
        <v>--1502</v>
      </c>
      <c r="B1539" s="3" t="str">
        <f t="shared" si="70"/>
        <v/>
      </c>
      <c r="C1539" s="78">
        <v>1535</v>
      </c>
      <c r="D1539" s="102"/>
      <c r="E1539" s="103"/>
      <c r="F1539" s="102"/>
      <c r="G1539" s="104"/>
      <c r="H1539" s="105" t="str">
        <f t="shared" ca="1" si="72"/>
        <v/>
      </c>
      <c r="I1539" s="102"/>
      <c r="J1539" s="102"/>
      <c r="K1539" s="102"/>
      <c r="L1539" s="102"/>
      <c r="M1539" s="102"/>
      <c r="N1539" s="102"/>
      <c r="O1539" s="102"/>
      <c r="P1539" s="102"/>
      <c r="Q1539" s="102"/>
      <c r="R1539" s="102"/>
      <c r="S1539" s="102"/>
      <c r="T1539" s="106"/>
      <c r="U1539" s="3" t="str">
        <f t="shared" si="71"/>
        <v>0/1</v>
      </c>
    </row>
    <row r="1540" spans="1:21" ht="30" customHeight="1" x14ac:dyDescent="0.3">
      <c r="A1540" s="3" t="str">
        <f>B1540&amp;"--"&amp;COUNTIF($B$5:B1540,B1540)</f>
        <v>--1503</v>
      </c>
      <c r="B1540" s="3" t="str">
        <f t="shared" si="70"/>
        <v/>
      </c>
      <c r="C1540" s="78">
        <v>1536</v>
      </c>
      <c r="D1540" s="102"/>
      <c r="E1540" s="103"/>
      <c r="F1540" s="102"/>
      <c r="G1540" s="104"/>
      <c r="H1540" s="105" t="str">
        <f t="shared" ca="1" si="72"/>
        <v/>
      </c>
      <c r="I1540" s="102"/>
      <c r="J1540" s="102"/>
      <c r="K1540" s="102"/>
      <c r="L1540" s="102"/>
      <c r="M1540" s="102"/>
      <c r="N1540" s="102"/>
      <c r="O1540" s="102"/>
      <c r="P1540" s="102"/>
      <c r="Q1540" s="102"/>
      <c r="R1540" s="102"/>
      <c r="S1540" s="102"/>
      <c r="T1540" s="106"/>
      <c r="U1540" s="3" t="str">
        <f t="shared" si="71"/>
        <v>0/1</v>
      </c>
    </row>
    <row r="1541" spans="1:21" ht="30" customHeight="1" x14ac:dyDescent="0.3">
      <c r="A1541" s="3" t="str">
        <f>B1541&amp;"--"&amp;COUNTIF($B$5:B1541,B1541)</f>
        <v>--1504</v>
      </c>
      <c r="B1541" s="3" t="str">
        <f t="shared" ref="B1541:B1604" si="73">IF(G1541&lt;&gt;"",MONTH(G1541),"")</f>
        <v/>
      </c>
      <c r="C1541" s="78">
        <v>1537</v>
      </c>
      <c r="D1541" s="102"/>
      <c r="E1541" s="103"/>
      <c r="F1541" s="102"/>
      <c r="G1541" s="104"/>
      <c r="H1541" s="105" t="str">
        <f t="shared" ca="1" si="72"/>
        <v/>
      </c>
      <c r="I1541" s="102"/>
      <c r="J1541" s="102"/>
      <c r="K1541" s="102"/>
      <c r="L1541" s="102"/>
      <c r="M1541" s="102"/>
      <c r="N1541" s="102"/>
      <c r="O1541" s="102"/>
      <c r="P1541" s="102"/>
      <c r="Q1541" s="102"/>
      <c r="R1541" s="102"/>
      <c r="S1541" s="102"/>
      <c r="T1541" s="106"/>
      <c r="U1541" s="3" t="str">
        <f t="shared" ref="U1541:U1604" si="74">DAY(G1541)&amp;"/"&amp;MONTH(G1541)</f>
        <v>0/1</v>
      </c>
    </row>
    <row r="1542" spans="1:21" ht="30" customHeight="1" x14ac:dyDescent="0.3">
      <c r="A1542" s="3" t="str">
        <f>B1542&amp;"--"&amp;COUNTIF($B$5:B1542,B1542)</f>
        <v>--1505</v>
      </c>
      <c r="B1542" s="3" t="str">
        <f t="shared" si="73"/>
        <v/>
      </c>
      <c r="C1542" s="78">
        <v>1538</v>
      </c>
      <c r="D1542" s="102"/>
      <c r="E1542" s="103"/>
      <c r="F1542" s="102"/>
      <c r="G1542" s="104"/>
      <c r="H1542" s="105" t="str">
        <f t="shared" ca="1" si="72"/>
        <v/>
      </c>
      <c r="I1542" s="102"/>
      <c r="J1542" s="102"/>
      <c r="K1542" s="102"/>
      <c r="L1542" s="102"/>
      <c r="M1542" s="102"/>
      <c r="N1542" s="102"/>
      <c r="O1542" s="102"/>
      <c r="P1542" s="102"/>
      <c r="Q1542" s="102"/>
      <c r="R1542" s="102"/>
      <c r="S1542" s="102"/>
      <c r="T1542" s="106"/>
      <c r="U1542" s="3" t="str">
        <f t="shared" si="74"/>
        <v>0/1</v>
      </c>
    </row>
    <row r="1543" spans="1:21" ht="30" customHeight="1" x14ac:dyDescent="0.3">
      <c r="A1543" s="3" t="str">
        <f>B1543&amp;"--"&amp;COUNTIF($B$5:B1543,B1543)</f>
        <v>--1506</v>
      </c>
      <c r="B1543" s="3" t="str">
        <f t="shared" si="73"/>
        <v/>
      </c>
      <c r="C1543" s="78">
        <v>1539</v>
      </c>
      <c r="D1543" s="102"/>
      <c r="E1543" s="103"/>
      <c r="F1543" s="102"/>
      <c r="G1543" s="104"/>
      <c r="H1543" s="105" t="str">
        <f t="shared" ca="1" si="72"/>
        <v/>
      </c>
      <c r="I1543" s="102"/>
      <c r="J1543" s="102"/>
      <c r="K1543" s="102"/>
      <c r="L1543" s="102"/>
      <c r="M1543" s="102"/>
      <c r="N1543" s="102"/>
      <c r="O1543" s="102"/>
      <c r="P1543" s="102"/>
      <c r="Q1543" s="102"/>
      <c r="R1543" s="102"/>
      <c r="S1543" s="102"/>
      <c r="T1543" s="106"/>
      <c r="U1543" s="3" t="str">
        <f t="shared" si="74"/>
        <v>0/1</v>
      </c>
    </row>
    <row r="1544" spans="1:21" ht="30" customHeight="1" x14ac:dyDescent="0.3">
      <c r="A1544" s="3" t="str">
        <f>B1544&amp;"--"&amp;COUNTIF($B$5:B1544,B1544)</f>
        <v>--1507</v>
      </c>
      <c r="B1544" s="3" t="str">
        <f t="shared" si="73"/>
        <v/>
      </c>
      <c r="C1544" s="78">
        <v>1540</v>
      </c>
      <c r="D1544" s="102"/>
      <c r="E1544" s="103"/>
      <c r="F1544" s="102"/>
      <c r="G1544" s="104"/>
      <c r="H1544" s="105" t="str">
        <f t="shared" ca="1" si="72"/>
        <v/>
      </c>
      <c r="I1544" s="102"/>
      <c r="J1544" s="102"/>
      <c r="K1544" s="102"/>
      <c r="L1544" s="102"/>
      <c r="M1544" s="102"/>
      <c r="N1544" s="102"/>
      <c r="O1544" s="102"/>
      <c r="P1544" s="102"/>
      <c r="Q1544" s="102"/>
      <c r="R1544" s="102"/>
      <c r="S1544" s="102"/>
      <c r="T1544" s="106"/>
      <c r="U1544" s="3" t="str">
        <f t="shared" si="74"/>
        <v>0/1</v>
      </c>
    </row>
    <row r="1545" spans="1:21" ht="30" customHeight="1" x14ac:dyDescent="0.3">
      <c r="A1545" s="3" t="str">
        <f>B1545&amp;"--"&amp;COUNTIF($B$5:B1545,B1545)</f>
        <v>--1508</v>
      </c>
      <c r="B1545" s="3" t="str">
        <f t="shared" si="73"/>
        <v/>
      </c>
      <c r="C1545" s="78">
        <v>1541</v>
      </c>
      <c r="D1545" s="102"/>
      <c r="E1545" s="103"/>
      <c r="F1545" s="102"/>
      <c r="G1545" s="104"/>
      <c r="H1545" s="105" t="str">
        <f t="shared" ca="1" si="72"/>
        <v/>
      </c>
      <c r="I1545" s="102"/>
      <c r="J1545" s="102"/>
      <c r="K1545" s="102"/>
      <c r="L1545" s="102"/>
      <c r="M1545" s="102"/>
      <c r="N1545" s="102"/>
      <c r="O1545" s="102"/>
      <c r="P1545" s="102"/>
      <c r="Q1545" s="102"/>
      <c r="R1545" s="102"/>
      <c r="S1545" s="102"/>
      <c r="T1545" s="106"/>
      <c r="U1545" s="3" t="str">
        <f t="shared" si="74"/>
        <v>0/1</v>
      </c>
    </row>
    <row r="1546" spans="1:21" ht="30" customHeight="1" x14ac:dyDescent="0.3">
      <c r="A1546" s="3" t="str">
        <f>B1546&amp;"--"&amp;COUNTIF($B$5:B1546,B1546)</f>
        <v>--1509</v>
      </c>
      <c r="B1546" s="3" t="str">
        <f t="shared" si="73"/>
        <v/>
      </c>
      <c r="C1546" s="78">
        <v>1542</v>
      </c>
      <c r="D1546" s="102"/>
      <c r="E1546" s="103"/>
      <c r="F1546" s="102"/>
      <c r="G1546" s="104"/>
      <c r="H1546" s="105" t="str">
        <f t="shared" ca="1" si="72"/>
        <v/>
      </c>
      <c r="I1546" s="102"/>
      <c r="J1546" s="102"/>
      <c r="K1546" s="102"/>
      <c r="L1546" s="102"/>
      <c r="M1546" s="102"/>
      <c r="N1546" s="102"/>
      <c r="O1546" s="102"/>
      <c r="P1546" s="102"/>
      <c r="Q1546" s="102"/>
      <c r="R1546" s="102"/>
      <c r="S1546" s="102"/>
      <c r="T1546" s="106"/>
      <c r="U1546" s="3" t="str">
        <f t="shared" si="74"/>
        <v>0/1</v>
      </c>
    </row>
    <row r="1547" spans="1:21" ht="30" customHeight="1" x14ac:dyDescent="0.3">
      <c r="A1547" s="3" t="str">
        <f>B1547&amp;"--"&amp;COUNTIF($B$5:B1547,B1547)</f>
        <v>--1510</v>
      </c>
      <c r="B1547" s="3" t="str">
        <f t="shared" si="73"/>
        <v/>
      </c>
      <c r="C1547" s="78">
        <v>1543</v>
      </c>
      <c r="D1547" s="102"/>
      <c r="E1547" s="103"/>
      <c r="F1547" s="102"/>
      <c r="G1547" s="104"/>
      <c r="H1547" s="105" t="str">
        <f t="shared" ca="1" si="72"/>
        <v/>
      </c>
      <c r="I1547" s="102"/>
      <c r="J1547" s="102"/>
      <c r="K1547" s="102"/>
      <c r="L1547" s="102"/>
      <c r="M1547" s="102"/>
      <c r="N1547" s="102"/>
      <c r="O1547" s="102"/>
      <c r="P1547" s="102"/>
      <c r="Q1547" s="102"/>
      <c r="R1547" s="102"/>
      <c r="S1547" s="102"/>
      <c r="T1547" s="106"/>
      <c r="U1547" s="3" t="str">
        <f t="shared" si="74"/>
        <v>0/1</v>
      </c>
    </row>
    <row r="1548" spans="1:21" ht="30" customHeight="1" x14ac:dyDescent="0.3">
      <c r="A1548" s="3" t="str">
        <f>B1548&amp;"--"&amp;COUNTIF($B$5:B1548,B1548)</f>
        <v>--1511</v>
      </c>
      <c r="B1548" s="3" t="str">
        <f t="shared" si="73"/>
        <v/>
      </c>
      <c r="C1548" s="78">
        <v>1544</v>
      </c>
      <c r="D1548" s="102"/>
      <c r="E1548" s="103"/>
      <c r="F1548" s="102"/>
      <c r="G1548" s="104"/>
      <c r="H1548" s="105" t="str">
        <f t="shared" ca="1" si="72"/>
        <v/>
      </c>
      <c r="I1548" s="102"/>
      <c r="J1548" s="102"/>
      <c r="K1548" s="102"/>
      <c r="L1548" s="102"/>
      <c r="M1548" s="102"/>
      <c r="N1548" s="102"/>
      <c r="O1548" s="102"/>
      <c r="P1548" s="102"/>
      <c r="Q1548" s="102"/>
      <c r="R1548" s="102"/>
      <c r="S1548" s="102"/>
      <c r="T1548" s="106"/>
      <c r="U1548" s="3" t="str">
        <f t="shared" si="74"/>
        <v>0/1</v>
      </c>
    </row>
    <row r="1549" spans="1:21" ht="30" customHeight="1" x14ac:dyDescent="0.3">
      <c r="A1549" s="3" t="str">
        <f>B1549&amp;"--"&amp;COUNTIF($B$5:B1549,B1549)</f>
        <v>--1512</v>
      </c>
      <c r="B1549" s="3" t="str">
        <f t="shared" si="73"/>
        <v/>
      </c>
      <c r="C1549" s="78">
        <v>1545</v>
      </c>
      <c r="D1549" s="102"/>
      <c r="E1549" s="103"/>
      <c r="F1549" s="102"/>
      <c r="G1549" s="104"/>
      <c r="H1549" s="105" t="str">
        <f t="shared" ca="1" si="72"/>
        <v/>
      </c>
      <c r="I1549" s="102"/>
      <c r="J1549" s="102"/>
      <c r="K1549" s="102"/>
      <c r="L1549" s="102"/>
      <c r="M1549" s="102"/>
      <c r="N1549" s="102"/>
      <c r="O1549" s="102"/>
      <c r="P1549" s="102"/>
      <c r="Q1549" s="102"/>
      <c r="R1549" s="102"/>
      <c r="S1549" s="102"/>
      <c r="T1549" s="106"/>
      <c r="U1549" s="3" t="str">
        <f t="shared" si="74"/>
        <v>0/1</v>
      </c>
    </row>
    <row r="1550" spans="1:21" ht="30" customHeight="1" x14ac:dyDescent="0.3">
      <c r="A1550" s="3" t="str">
        <f>B1550&amp;"--"&amp;COUNTIF($B$5:B1550,B1550)</f>
        <v>--1513</v>
      </c>
      <c r="B1550" s="3" t="str">
        <f t="shared" si="73"/>
        <v/>
      </c>
      <c r="C1550" s="78">
        <v>1546</v>
      </c>
      <c r="D1550" s="102"/>
      <c r="E1550" s="103"/>
      <c r="F1550" s="102"/>
      <c r="G1550" s="104"/>
      <c r="H1550" s="105" t="str">
        <f t="shared" ca="1" si="72"/>
        <v/>
      </c>
      <c r="I1550" s="102"/>
      <c r="J1550" s="102"/>
      <c r="K1550" s="102"/>
      <c r="L1550" s="102"/>
      <c r="M1550" s="102"/>
      <c r="N1550" s="102"/>
      <c r="O1550" s="102"/>
      <c r="P1550" s="102"/>
      <c r="Q1550" s="102"/>
      <c r="R1550" s="102"/>
      <c r="S1550" s="102"/>
      <c r="T1550" s="106"/>
      <c r="U1550" s="3" t="str">
        <f t="shared" si="74"/>
        <v>0/1</v>
      </c>
    </row>
    <row r="1551" spans="1:21" ht="30" customHeight="1" x14ac:dyDescent="0.3">
      <c r="A1551" s="3" t="str">
        <f>B1551&amp;"--"&amp;COUNTIF($B$5:B1551,B1551)</f>
        <v>--1514</v>
      </c>
      <c r="B1551" s="3" t="str">
        <f t="shared" si="73"/>
        <v/>
      </c>
      <c r="C1551" s="78">
        <v>1547</v>
      </c>
      <c r="D1551" s="102"/>
      <c r="E1551" s="103"/>
      <c r="F1551" s="102"/>
      <c r="G1551" s="104"/>
      <c r="H1551" s="105" t="str">
        <f t="shared" ca="1" si="72"/>
        <v/>
      </c>
      <c r="I1551" s="102"/>
      <c r="J1551" s="102"/>
      <c r="K1551" s="102"/>
      <c r="L1551" s="102"/>
      <c r="M1551" s="102"/>
      <c r="N1551" s="102"/>
      <c r="O1551" s="102"/>
      <c r="P1551" s="102"/>
      <c r="Q1551" s="102"/>
      <c r="R1551" s="102"/>
      <c r="S1551" s="102"/>
      <c r="T1551" s="106"/>
      <c r="U1551" s="3" t="str">
        <f t="shared" si="74"/>
        <v>0/1</v>
      </c>
    </row>
    <row r="1552" spans="1:21" ht="30" customHeight="1" x14ac:dyDescent="0.3">
      <c r="A1552" s="3" t="str">
        <f>B1552&amp;"--"&amp;COUNTIF($B$5:B1552,B1552)</f>
        <v>--1515</v>
      </c>
      <c r="B1552" s="3" t="str">
        <f t="shared" si="73"/>
        <v/>
      </c>
      <c r="C1552" s="78">
        <v>1548</v>
      </c>
      <c r="D1552" s="102"/>
      <c r="E1552" s="103"/>
      <c r="F1552" s="102"/>
      <c r="G1552" s="104"/>
      <c r="H1552" s="105" t="str">
        <f t="shared" ca="1" si="72"/>
        <v/>
      </c>
      <c r="I1552" s="102"/>
      <c r="J1552" s="102"/>
      <c r="K1552" s="102"/>
      <c r="L1552" s="102"/>
      <c r="M1552" s="102"/>
      <c r="N1552" s="102"/>
      <c r="O1552" s="102"/>
      <c r="P1552" s="102"/>
      <c r="Q1552" s="102"/>
      <c r="R1552" s="102"/>
      <c r="S1552" s="102"/>
      <c r="T1552" s="106"/>
      <c r="U1552" s="3" t="str">
        <f t="shared" si="74"/>
        <v>0/1</v>
      </c>
    </row>
    <row r="1553" spans="1:21" ht="30" customHeight="1" x14ac:dyDescent="0.3">
      <c r="A1553" s="3" t="str">
        <f>B1553&amp;"--"&amp;COUNTIF($B$5:B1553,B1553)</f>
        <v>--1516</v>
      </c>
      <c r="B1553" s="3" t="str">
        <f t="shared" si="73"/>
        <v/>
      </c>
      <c r="C1553" s="78">
        <v>1549</v>
      </c>
      <c r="D1553" s="102"/>
      <c r="E1553" s="103"/>
      <c r="F1553" s="102"/>
      <c r="G1553" s="104"/>
      <c r="H1553" s="105" t="str">
        <f t="shared" ca="1" si="72"/>
        <v/>
      </c>
      <c r="I1553" s="102"/>
      <c r="J1553" s="102"/>
      <c r="K1553" s="102"/>
      <c r="L1553" s="102"/>
      <c r="M1553" s="102"/>
      <c r="N1553" s="102"/>
      <c r="O1553" s="102"/>
      <c r="P1553" s="102"/>
      <c r="Q1553" s="102"/>
      <c r="R1553" s="102"/>
      <c r="S1553" s="102"/>
      <c r="T1553" s="106"/>
      <c r="U1553" s="3" t="str">
        <f t="shared" si="74"/>
        <v>0/1</v>
      </c>
    </row>
    <row r="1554" spans="1:21" ht="30" customHeight="1" x14ac:dyDescent="0.3">
      <c r="A1554" s="3" t="str">
        <f>B1554&amp;"--"&amp;COUNTIF($B$5:B1554,B1554)</f>
        <v>--1517</v>
      </c>
      <c r="B1554" s="3" t="str">
        <f t="shared" si="73"/>
        <v/>
      </c>
      <c r="C1554" s="78">
        <v>1550</v>
      </c>
      <c r="D1554" s="102"/>
      <c r="E1554" s="103"/>
      <c r="F1554" s="102"/>
      <c r="G1554" s="104"/>
      <c r="H1554" s="105" t="str">
        <f t="shared" ca="1" si="72"/>
        <v/>
      </c>
      <c r="I1554" s="102"/>
      <c r="J1554" s="102"/>
      <c r="K1554" s="102"/>
      <c r="L1554" s="102"/>
      <c r="M1554" s="102"/>
      <c r="N1554" s="102"/>
      <c r="O1554" s="102"/>
      <c r="P1554" s="102"/>
      <c r="Q1554" s="102"/>
      <c r="R1554" s="102"/>
      <c r="S1554" s="102"/>
      <c r="T1554" s="106"/>
      <c r="U1554" s="3" t="str">
        <f t="shared" si="74"/>
        <v>0/1</v>
      </c>
    </row>
    <row r="1555" spans="1:21" ht="30" customHeight="1" x14ac:dyDescent="0.3">
      <c r="A1555" s="3" t="str">
        <f>B1555&amp;"--"&amp;COUNTIF($B$5:B1555,B1555)</f>
        <v>--1518</v>
      </c>
      <c r="B1555" s="3" t="str">
        <f t="shared" si="73"/>
        <v/>
      </c>
      <c r="C1555" s="78">
        <v>1551</v>
      </c>
      <c r="D1555" s="102"/>
      <c r="E1555" s="103"/>
      <c r="F1555" s="102"/>
      <c r="G1555" s="104"/>
      <c r="H1555" s="105" t="str">
        <f t="shared" ca="1" si="72"/>
        <v/>
      </c>
      <c r="I1555" s="102"/>
      <c r="J1555" s="102"/>
      <c r="K1555" s="102"/>
      <c r="L1555" s="102"/>
      <c r="M1555" s="102"/>
      <c r="N1555" s="102"/>
      <c r="O1555" s="102"/>
      <c r="P1555" s="102"/>
      <c r="Q1555" s="102"/>
      <c r="R1555" s="102"/>
      <c r="S1555" s="102"/>
      <c r="T1555" s="106"/>
      <c r="U1555" s="3" t="str">
        <f t="shared" si="74"/>
        <v>0/1</v>
      </c>
    </row>
    <row r="1556" spans="1:21" ht="30" customHeight="1" x14ac:dyDescent="0.3">
      <c r="A1556" s="3" t="str">
        <f>B1556&amp;"--"&amp;COUNTIF($B$5:B1556,B1556)</f>
        <v>--1519</v>
      </c>
      <c r="B1556" s="3" t="str">
        <f t="shared" si="73"/>
        <v/>
      </c>
      <c r="C1556" s="78">
        <v>1552</v>
      </c>
      <c r="D1556" s="102"/>
      <c r="E1556" s="103"/>
      <c r="F1556" s="102"/>
      <c r="G1556" s="104"/>
      <c r="H1556" s="105" t="str">
        <f t="shared" ca="1" si="72"/>
        <v/>
      </c>
      <c r="I1556" s="102"/>
      <c r="J1556" s="102"/>
      <c r="K1556" s="102"/>
      <c r="L1556" s="102"/>
      <c r="M1556" s="102"/>
      <c r="N1556" s="102"/>
      <c r="O1556" s="102"/>
      <c r="P1556" s="102"/>
      <c r="Q1556" s="102"/>
      <c r="R1556" s="102"/>
      <c r="S1556" s="102"/>
      <c r="T1556" s="106"/>
      <c r="U1556" s="3" t="str">
        <f t="shared" si="74"/>
        <v>0/1</v>
      </c>
    </row>
    <row r="1557" spans="1:21" ht="30" customHeight="1" x14ac:dyDescent="0.3">
      <c r="A1557" s="3" t="str">
        <f>B1557&amp;"--"&amp;COUNTIF($B$5:B1557,B1557)</f>
        <v>--1520</v>
      </c>
      <c r="B1557" s="3" t="str">
        <f t="shared" si="73"/>
        <v/>
      </c>
      <c r="C1557" s="78">
        <v>1553</v>
      </c>
      <c r="D1557" s="102"/>
      <c r="E1557" s="103"/>
      <c r="F1557" s="102"/>
      <c r="G1557" s="104"/>
      <c r="H1557" s="105" t="str">
        <f t="shared" ca="1" si="72"/>
        <v/>
      </c>
      <c r="I1557" s="102"/>
      <c r="J1557" s="102"/>
      <c r="K1557" s="102"/>
      <c r="L1557" s="102"/>
      <c r="M1557" s="102"/>
      <c r="N1557" s="102"/>
      <c r="O1557" s="102"/>
      <c r="P1557" s="102"/>
      <c r="Q1557" s="102"/>
      <c r="R1557" s="102"/>
      <c r="S1557" s="102"/>
      <c r="T1557" s="106"/>
      <c r="U1557" s="3" t="str">
        <f t="shared" si="74"/>
        <v>0/1</v>
      </c>
    </row>
    <row r="1558" spans="1:21" ht="30" customHeight="1" x14ac:dyDescent="0.3">
      <c r="A1558" s="3" t="str">
        <f>B1558&amp;"--"&amp;COUNTIF($B$5:B1558,B1558)</f>
        <v>--1521</v>
      </c>
      <c r="B1558" s="3" t="str">
        <f t="shared" si="73"/>
        <v/>
      </c>
      <c r="C1558" s="78">
        <v>1554</v>
      </c>
      <c r="D1558" s="102"/>
      <c r="E1558" s="103"/>
      <c r="F1558" s="102"/>
      <c r="G1558" s="104"/>
      <c r="H1558" s="105" t="str">
        <f t="shared" ca="1" si="72"/>
        <v/>
      </c>
      <c r="I1558" s="102"/>
      <c r="J1558" s="102"/>
      <c r="K1558" s="102"/>
      <c r="L1558" s="102"/>
      <c r="M1558" s="102"/>
      <c r="N1558" s="102"/>
      <c r="O1558" s="102"/>
      <c r="P1558" s="102"/>
      <c r="Q1558" s="102"/>
      <c r="R1558" s="102"/>
      <c r="S1558" s="102"/>
      <c r="T1558" s="106"/>
      <c r="U1558" s="3" t="str">
        <f t="shared" si="74"/>
        <v>0/1</v>
      </c>
    </row>
    <row r="1559" spans="1:21" ht="30" customHeight="1" x14ac:dyDescent="0.3">
      <c r="A1559" s="3" t="str">
        <f>B1559&amp;"--"&amp;COUNTIF($B$5:B1559,B1559)</f>
        <v>--1522</v>
      </c>
      <c r="B1559" s="3" t="str">
        <f t="shared" si="73"/>
        <v/>
      </c>
      <c r="C1559" s="78">
        <v>1555</v>
      </c>
      <c r="D1559" s="102"/>
      <c r="E1559" s="103"/>
      <c r="F1559" s="102"/>
      <c r="G1559" s="104"/>
      <c r="H1559" s="105" t="str">
        <f t="shared" ca="1" si="72"/>
        <v/>
      </c>
      <c r="I1559" s="102"/>
      <c r="J1559" s="102"/>
      <c r="K1559" s="102"/>
      <c r="L1559" s="102"/>
      <c r="M1559" s="102"/>
      <c r="N1559" s="102"/>
      <c r="O1559" s="102"/>
      <c r="P1559" s="102"/>
      <c r="Q1559" s="102"/>
      <c r="R1559" s="102"/>
      <c r="S1559" s="102"/>
      <c r="T1559" s="106"/>
      <c r="U1559" s="3" t="str">
        <f t="shared" si="74"/>
        <v>0/1</v>
      </c>
    </row>
    <row r="1560" spans="1:21" ht="30" customHeight="1" x14ac:dyDescent="0.3">
      <c r="A1560" s="3" t="str">
        <f>B1560&amp;"--"&amp;COUNTIF($B$5:B1560,B1560)</f>
        <v>--1523</v>
      </c>
      <c r="B1560" s="3" t="str">
        <f t="shared" si="73"/>
        <v/>
      </c>
      <c r="C1560" s="78">
        <v>1556</v>
      </c>
      <c r="D1560" s="102"/>
      <c r="E1560" s="103"/>
      <c r="F1560" s="102"/>
      <c r="G1560" s="104"/>
      <c r="H1560" s="105" t="str">
        <f t="shared" ca="1" si="72"/>
        <v/>
      </c>
      <c r="I1560" s="102"/>
      <c r="J1560" s="102"/>
      <c r="K1560" s="102"/>
      <c r="L1560" s="102"/>
      <c r="M1560" s="102"/>
      <c r="N1560" s="102"/>
      <c r="O1560" s="102"/>
      <c r="P1560" s="102"/>
      <c r="Q1560" s="102"/>
      <c r="R1560" s="102"/>
      <c r="S1560" s="102"/>
      <c r="T1560" s="106"/>
      <c r="U1560" s="3" t="str">
        <f t="shared" si="74"/>
        <v>0/1</v>
      </c>
    </row>
    <row r="1561" spans="1:21" ht="30" customHeight="1" x14ac:dyDescent="0.3">
      <c r="A1561" s="3" t="str">
        <f>B1561&amp;"--"&amp;COUNTIF($B$5:B1561,B1561)</f>
        <v>--1524</v>
      </c>
      <c r="B1561" s="3" t="str">
        <f t="shared" si="73"/>
        <v/>
      </c>
      <c r="C1561" s="78">
        <v>1557</v>
      </c>
      <c r="D1561" s="102"/>
      <c r="E1561" s="103"/>
      <c r="F1561" s="102"/>
      <c r="G1561" s="104"/>
      <c r="H1561" s="105" t="str">
        <f t="shared" ca="1" si="72"/>
        <v/>
      </c>
      <c r="I1561" s="102"/>
      <c r="J1561" s="102"/>
      <c r="K1561" s="102"/>
      <c r="L1561" s="102"/>
      <c r="M1561" s="102"/>
      <c r="N1561" s="102"/>
      <c r="O1561" s="102"/>
      <c r="P1561" s="102"/>
      <c r="Q1561" s="102"/>
      <c r="R1561" s="102"/>
      <c r="S1561" s="102"/>
      <c r="T1561" s="106"/>
      <c r="U1561" s="3" t="str">
        <f t="shared" si="74"/>
        <v>0/1</v>
      </c>
    </row>
    <row r="1562" spans="1:21" ht="30" customHeight="1" x14ac:dyDescent="0.3">
      <c r="A1562" s="3" t="str">
        <f>B1562&amp;"--"&amp;COUNTIF($B$5:B1562,B1562)</f>
        <v>--1525</v>
      </c>
      <c r="B1562" s="3" t="str">
        <f t="shared" si="73"/>
        <v/>
      </c>
      <c r="C1562" s="78">
        <v>1558</v>
      </c>
      <c r="D1562" s="102"/>
      <c r="E1562" s="103"/>
      <c r="F1562" s="102"/>
      <c r="G1562" s="104"/>
      <c r="H1562" s="105" t="str">
        <f t="shared" ca="1" si="72"/>
        <v/>
      </c>
      <c r="I1562" s="102"/>
      <c r="J1562" s="102"/>
      <c r="K1562" s="102"/>
      <c r="L1562" s="102"/>
      <c r="M1562" s="102"/>
      <c r="N1562" s="102"/>
      <c r="O1562" s="102"/>
      <c r="P1562" s="102"/>
      <c r="Q1562" s="102"/>
      <c r="R1562" s="102"/>
      <c r="S1562" s="102"/>
      <c r="T1562" s="106"/>
      <c r="U1562" s="3" t="str">
        <f t="shared" si="74"/>
        <v>0/1</v>
      </c>
    </row>
    <row r="1563" spans="1:21" ht="30" customHeight="1" x14ac:dyDescent="0.3">
      <c r="A1563" s="3" t="str">
        <f>B1563&amp;"--"&amp;COUNTIF($B$5:B1563,B1563)</f>
        <v>--1526</v>
      </c>
      <c r="B1563" s="3" t="str">
        <f t="shared" si="73"/>
        <v/>
      </c>
      <c r="C1563" s="78">
        <v>1559</v>
      </c>
      <c r="D1563" s="102"/>
      <c r="E1563" s="103"/>
      <c r="F1563" s="102"/>
      <c r="G1563" s="104"/>
      <c r="H1563" s="105" t="str">
        <f t="shared" ca="1" si="72"/>
        <v/>
      </c>
      <c r="I1563" s="102"/>
      <c r="J1563" s="102"/>
      <c r="K1563" s="102"/>
      <c r="L1563" s="102"/>
      <c r="M1563" s="102"/>
      <c r="N1563" s="102"/>
      <c r="O1563" s="102"/>
      <c r="P1563" s="102"/>
      <c r="Q1563" s="102"/>
      <c r="R1563" s="102"/>
      <c r="S1563" s="102"/>
      <c r="T1563" s="106"/>
      <c r="U1563" s="3" t="str">
        <f t="shared" si="74"/>
        <v>0/1</v>
      </c>
    </row>
    <row r="1564" spans="1:21" ht="30" customHeight="1" x14ac:dyDescent="0.3">
      <c r="A1564" s="3" t="str">
        <f>B1564&amp;"--"&amp;COUNTIF($B$5:B1564,B1564)</f>
        <v>--1527</v>
      </c>
      <c r="B1564" s="3" t="str">
        <f t="shared" si="73"/>
        <v/>
      </c>
      <c r="C1564" s="78">
        <v>1560</v>
      </c>
      <c r="D1564" s="102"/>
      <c r="E1564" s="103"/>
      <c r="F1564" s="102"/>
      <c r="G1564" s="104"/>
      <c r="H1564" s="105" t="str">
        <f t="shared" ca="1" si="72"/>
        <v/>
      </c>
      <c r="I1564" s="102"/>
      <c r="J1564" s="102"/>
      <c r="K1564" s="102"/>
      <c r="L1564" s="102"/>
      <c r="M1564" s="102"/>
      <c r="N1564" s="102"/>
      <c r="O1564" s="102"/>
      <c r="P1564" s="102"/>
      <c r="Q1564" s="102"/>
      <c r="R1564" s="102"/>
      <c r="S1564" s="102"/>
      <c r="T1564" s="106"/>
      <c r="U1564" s="3" t="str">
        <f t="shared" si="74"/>
        <v>0/1</v>
      </c>
    </row>
    <row r="1565" spans="1:21" ht="30" customHeight="1" x14ac:dyDescent="0.3">
      <c r="A1565" s="3" t="str">
        <f>B1565&amp;"--"&amp;COUNTIF($B$5:B1565,B1565)</f>
        <v>--1528</v>
      </c>
      <c r="B1565" s="3" t="str">
        <f t="shared" si="73"/>
        <v/>
      </c>
      <c r="C1565" s="78">
        <v>1561</v>
      </c>
      <c r="D1565" s="102"/>
      <c r="E1565" s="103"/>
      <c r="F1565" s="102"/>
      <c r="G1565" s="104"/>
      <c r="H1565" s="105" t="str">
        <f t="shared" ca="1" si="72"/>
        <v/>
      </c>
      <c r="I1565" s="102"/>
      <c r="J1565" s="102"/>
      <c r="K1565" s="102"/>
      <c r="L1565" s="102"/>
      <c r="M1565" s="102"/>
      <c r="N1565" s="102"/>
      <c r="O1565" s="102"/>
      <c r="P1565" s="102"/>
      <c r="Q1565" s="102"/>
      <c r="R1565" s="102"/>
      <c r="S1565" s="102"/>
      <c r="T1565" s="106"/>
      <c r="U1565" s="3" t="str">
        <f t="shared" si="74"/>
        <v>0/1</v>
      </c>
    </row>
    <row r="1566" spans="1:21" ht="30" customHeight="1" x14ac:dyDescent="0.3">
      <c r="A1566" s="3" t="str">
        <f>B1566&amp;"--"&amp;COUNTIF($B$5:B1566,B1566)</f>
        <v>--1529</v>
      </c>
      <c r="B1566" s="3" t="str">
        <f t="shared" si="73"/>
        <v/>
      </c>
      <c r="C1566" s="78">
        <v>1562</v>
      </c>
      <c r="D1566" s="102"/>
      <c r="E1566" s="103"/>
      <c r="F1566" s="102"/>
      <c r="G1566" s="104"/>
      <c r="H1566" s="105" t="str">
        <f t="shared" ca="1" si="72"/>
        <v/>
      </c>
      <c r="I1566" s="102"/>
      <c r="J1566" s="102"/>
      <c r="K1566" s="102"/>
      <c r="L1566" s="102"/>
      <c r="M1566" s="102"/>
      <c r="N1566" s="102"/>
      <c r="O1566" s="102"/>
      <c r="P1566" s="102"/>
      <c r="Q1566" s="102"/>
      <c r="R1566" s="102"/>
      <c r="S1566" s="102"/>
      <c r="T1566" s="106"/>
      <c r="U1566" s="3" t="str">
        <f t="shared" si="74"/>
        <v>0/1</v>
      </c>
    </row>
    <row r="1567" spans="1:21" ht="30" customHeight="1" x14ac:dyDescent="0.3">
      <c r="A1567" s="3" t="str">
        <f>B1567&amp;"--"&amp;COUNTIF($B$5:B1567,B1567)</f>
        <v>--1530</v>
      </c>
      <c r="B1567" s="3" t="str">
        <f t="shared" si="73"/>
        <v/>
      </c>
      <c r="C1567" s="78">
        <v>1563</v>
      </c>
      <c r="D1567" s="102"/>
      <c r="E1567" s="103"/>
      <c r="F1567" s="102"/>
      <c r="G1567" s="104"/>
      <c r="H1567" s="105" t="str">
        <f t="shared" ca="1" si="72"/>
        <v/>
      </c>
      <c r="I1567" s="102"/>
      <c r="J1567" s="102"/>
      <c r="K1567" s="102"/>
      <c r="L1567" s="102"/>
      <c r="M1567" s="102"/>
      <c r="N1567" s="102"/>
      <c r="O1567" s="102"/>
      <c r="P1567" s="102"/>
      <c r="Q1567" s="102"/>
      <c r="R1567" s="102"/>
      <c r="S1567" s="102"/>
      <c r="T1567" s="106"/>
      <c r="U1567" s="3" t="str">
        <f t="shared" si="74"/>
        <v>0/1</v>
      </c>
    </row>
    <row r="1568" spans="1:21" ht="30" customHeight="1" x14ac:dyDescent="0.3">
      <c r="A1568" s="3" t="str">
        <f>B1568&amp;"--"&amp;COUNTIF($B$5:B1568,B1568)</f>
        <v>--1531</v>
      </c>
      <c r="B1568" s="3" t="str">
        <f t="shared" si="73"/>
        <v/>
      </c>
      <c r="C1568" s="78">
        <v>1564</v>
      </c>
      <c r="D1568" s="102"/>
      <c r="E1568" s="103"/>
      <c r="F1568" s="102"/>
      <c r="G1568" s="104"/>
      <c r="H1568" s="105" t="str">
        <f t="shared" ref="H1568:H1631" ca="1" si="75">IF(G1568,DATEDIF(G1568,TODAY(),"Y"),"")</f>
        <v/>
      </c>
      <c r="I1568" s="102"/>
      <c r="J1568" s="102"/>
      <c r="K1568" s="102"/>
      <c r="L1568" s="102"/>
      <c r="M1568" s="102"/>
      <c r="N1568" s="102"/>
      <c r="O1568" s="102"/>
      <c r="P1568" s="102"/>
      <c r="Q1568" s="102"/>
      <c r="R1568" s="102"/>
      <c r="S1568" s="102"/>
      <c r="T1568" s="106"/>
      <c r="U1568" s="3" t="str">
        <f t="shared" si="74"/>
        <v>0/1</v>
      </c>
    </row>
    <row r="1569" spans="1:21" ht="30" customHeight="1" x14ac:dyDescent="0.3">
      <c r="A1569" s="3" t="str">
        <f>B1569&amp;"--"&amp;COUNTIF($B$5:B1569,B1569)</f>
        <v>--1532</v>
      </c>
      <c r="B1569" s="3" t="str">
        <f t="shared" si="73"/>
        <v/>
      </c>
      <c r="C1569" s="78">
        <v>1565</v>
      </c>
      <c r="D1569" s="102"/>
      <c r="E1569" s="103"/>
      <c r="F1569" s="102"/>
      <c r="G1569" s="104"/>
      <c r="H1569" s="105" t="str">
        <f t="shared" ca="1" si="75"/>
        <v/>
      </c>
      <c r="I1569" s="102"/>
      <c r="J1569" s="102"/>
      <c r="K1569" s="102"/>
      <c r="L1569" s="102"/>
      <c r="M1569" s="102"/>
      <c r="N1569" s="102"/>
      <c r="O1569" s="102"/>
      <c r="P1569" s="102"/>
      <c r="Q1569" s="102"/>
      <c r="R1569" s="102"/>
      <c r="S1569" s="102"/>
      <c r="T1569" s="106"/>
      <c r="U1569" s="3" t="str">
        <f t="shared" si="74"/>
        <v>0/1</v>
      </c>
    </row>
    <row r="1570" spans="1:21" ht="30" customHeight="1" x14ac:dyDescent="0.3">
      <c r="A1570" s="3" t="str">
        <f>B1570&amp;"--"&amp;COUNTIF($B$5:B1570,B1570)</f>
        <v>--1533</v>
      </c>
      <c r="B1570" s="3" t="str">
        <f t="shared" si="73"/>
        <v/>
      </c>
      <c r="C1570" s="78">
        <v>1566</v>
      </c>
      <c r="D1570" s="102"/>
      <c r="E1570" s="103"/>
      <c r="F1570" s="102"/>
      <c r="G1570" s="104"/>
      <c r="H1570" s="105" t="str">
        <f t="shared" ca="1" si="75"/>
        <v/>
      </c>
      <c r="I1570" s="102"/>
      <c r="J1570" s="102"/>
      <c r="K1570" s="102"/>
      <c r="L1570" s="102"/>
      <c r="M1570" s="102"/>
      <c r="N1570" s="102"/>
      <c r="O1570" s="102"/>
      <c r="P1570" s="102"/>
      <c r="Q1570" s="102"/>
      <c r="R1570" s="102"/>
      <c r="S1570" s="102"/>
      <c r="T1570" s="106"/>
      <c r="U1570" s="3" t="str">
        <f t="shared" si="74"/>
        <v>0/1</v>
      </c>
    </row>
    <row r="1571" spans="1:21" ht="30" customHeight="1" x14ac:dyDescent="0.3">
      <c r="A1571" s="3" t="str">
        <f>B1571&amp;"--"&amp;COUNTIF($B$5:B1571,B1571)</f>
        <v>--1534</v>
      </c>
      <c r="B1571" s="3" t="str">
        <f t="shared" si="73"/>
        <v/>
      </c>
      <c r="C1571" s="78">
        <v>1567</v>
      </c>
      <c r="D1571" s="102"/>
      <c r="E1571" s="103"/>
      <c r="F1571" s="102"/>
      <c r="G1571" s="104"/>
      <c r="H1571" s="105" t="str">
        <f t="shared" ca="1" si="75"/>
        <v/>
      </c>
      <c r="I1571" s="102"/>
      <c r="J1571" s="102"/>
      <c r="K1571" s="102"/>
      <c r="L1571" s="102"/>
      <c r="M1571" s="102"/>
      <c r="N1571" s="102"/>
      <c r="O1571" s="102"/>
      <c r="P1571" s="102"/>
      <c r="Q1571" s="102"/>
      <c r="R1571" s="102"/>
      <c r="S1571" s="102"/>
      <c r="T1571" s="106"/>
      <c r="U1571" s="3" t="str">
        <f t="shared" si="74"/>
        <v>0/1</v>
      </c>
    </row>
    <row r="1572" spans="1:21" ht="30" customHeight="1" x14ac:dyDescent="0.3">
      <c r="A1572" s="3" t="str">
        <f>B1572&amp;"--"&amp;COUNTIF($B$5:B1572,B1572)</f>
        <v>--1535</v>
      </c>
      <c r="B1572" s="3" t="str">
        <f t="shared" si="73"/>
        <v/>
      </c>
      <c r="C1572" s="78">
        <v>1568</v>
      </c>
      <c r="D1572" s="102"/>
      <c r="E1572" s="103"/>
      <c r="F1572" s="102"/>
      <c r="G1572" s="104"/>
      <c r="H1572" s="105" t="str">
        <f t="shared" ca="1" si="75"/>
        <v/>
      </c>
      <c r="I1572" s="102"/>
      <c r="J1572" s="102"/>
      <c r="K1572" s="102"/>
      <c r="L1572" s="102"/>
      <c r="M1572" s="102"/>
      <c r="N1572" s="102"/>
      <c r="O1572" s="102"/>
      <c r="P1572" s="102"/>
      <c r="Q1572" s="102"/>
      <c r="R1572" s="102"/>
      <c r="S1572" s="102"/>
      <c r="T1572" s="106"/>
      <c r="U1572" s="3" t="str">
        <f t="shared" si="74"/>
        <v>0/1</v>
      </c>
    </row>
    <row r="1573" spans="1:21" ht="30" customHeight="1" x14ac:dyDescent="0.3">
      <c r="A1573" s="3" t="str">
        <f>B1573&amp;"--"&amp;COUNTIF($B$5:B1573,B1573)</f>
        <v>--1536</v>
      </c>
      <c r="B1573" s="3" t="str">
        <f t="shared" si="73"/>
        <v/>
      </c>
      <c r="C1573" s="78">
        <v>1569</v>
      </c>
      <c r="D1573" s="102"/>
      <c r="E1573" s="103"/>
      <c r="F1573" s="102"/>
      <c r="G1573" s="104"/>
      <c r="H1573" s="105" t="str">
        <f t="shared" ca="1" si="75"/>
        <v/>
      </c>
      <c r="I1573" s="102"/>
      <c r="J1573" s="102"/>
      <c r="K1573" s="102"/>
      <c r="L1573" s="102"/>
      <c r="M1573" s="102"/>
      <c r="N1573" s="102"/>
      <c r="O1573" s="102"/>
      <c r="P1573" s="102"/>
      <c r="Q1573" s="102"/>
      <c r="R1573" s="102"/>
      <c r="S1573" s="102"/>
      <c r="T1573" s="106"/>
      <c r="U1573" s="3" t="str">
        <f t="shared" si="74"/>
        <v>0/1</v>
      </c>
    </row>
    <row r="1574" spans="1:21" ht="30" customHeight="1" x14ac:dyDescent="0.3">
      <c r="A1574" s="3" t="str">
        <f>B1574&amp;"--"&amp;COUNTIF($B$5:B1574,B1574)</f>
        <v>--1537</v>
      </c>
      <c r="B1574" s="3" t="str">
        <f t="shared" si="73"/>
        <v/>
      </c>
      <c r="C1574" s="78">
        <v>1570</v>
      </c>
      <c r="D1574" s="102"/>
      <c r="E1574" s="103"/>
      <c r="F1574" s="102"/>
      <c r="G1574" s="104"/>
      <c r="H1574" s="105" t="str">
        <f t="shared" ca="1" si="75"/>
        <v/>
      </c>
      <c r="I1574" s="102"/>
      <c r="J1574" s="102"/>
      <c r="K1574" s="102"/>
      <c r="L1574" s="102"/>
      <c r="M1574" s="102"/>
      <c r="N1574" s="102"/>
      <c r="O1574" s="102"/>
      <c r="P1574" s="102"/>
      <c r="Q1574" s="102"/>
      <c r="R1574" s="102"/>
      <c r="S1574" s="102"/>
      <c r="T1574" s="106"/>
      <c r="U1574" s="3" t="str">
        <f t="shared" si="74"/>
        <v>0/1</v>
      </c>
    </row>
    <row r="1575" spans="1:21" ht="30" customHeight="1" x14ac:dyDescent="0.3">
      <c r="A1575" s="3" t="str">
        <f>B1575&amp;"--"&amp;COUNTIF($B$5:B1575,B1575)</f>
        <v>--1538</v>
      </c>
      <c r="B1575" s="3" t="str">
        <f t="shared" si="73"/>
        <v/>
      </c>
      <c r="C1575" s="78">
        <v>1571</v>
      </c>
      <c r="D1575" s="102"/>
      <c r="E1575" s="103"/>
      <c r="F1575" s="102"/>
      <c r="G1575" s="104"/>
      <c r="H1575" s="105" t="str">
        <f t="shared" ca="1" si="75"/>
        <v/>
      </c>
      <c r="I1575" s="102"/>
      <c r="J1575" s="102"/>
      <c r="K1575" s="102"/>
      <c r="L1575" s="102"/>
      <c r="M1575" s="102"/>
      <c r="N1575" s="102"/>
      <c r="O1575" s="102"/>
      <c r="P1575" s="102"/>
      <c r="Q1575" s="102"/>
      <c r="R1575" s="102"/>
      <c r="S1575" s="102"/>
      <c r="T1575" s="106"/>
      <c r="U1575" s="3" t="str">
        <f t="shared" si="74"/>
        <v>0/1</v>
      </c>
    </row>
    <row r="1576" spans="1:21" ht="30" customHeight="1" x14ac:dyDescent="0.3">
      <c r="A1576" s="3" t="str">
        <f>B1576&amp;"--"&amp;COUNTIF($B$5:B1576,B1576)</f>
        <v>--1539</v>
      </c>
      <c r="B1576" s="3" t="str">
        <f t="shared" si="73"/>
        <v/>
      </c>
      <c r="C1576" s="78">
        <v>1572</v>
      </c>
      <c r="D1576" s="102"/>
      <c r="E1576" s="103"/>
      <c r="F1576" s="102"/>
      <c r="G1576" s="104"/>
      <c r="H1576" s="105" t="str">
        <f t="shared" ca="1" si="75"/>
        <v/>
      </c>
      <c r="I1576" s="102"/>
      <c r="J1576" s="102"/>
      <c r="K1576" s="102"/>
      <c r="L1576" s="102"/>
      <c r="M1576" s="102"/>
      <c r="N1576" s="102"/>
      <c r="O1576" s="102"/>
      <c r="P1576" s="102"/>
      <c r="Q1576" s="102"/>
      <c r="R1576" s="102"/>
      <c r="S1576" s="102"/>
      <c r="T1576" s="106"/>
      <c r="U1576" s="3" t="str">
        <f t="shared" si="74"/>
        <v>0/1</v>
      </c>
    </row>
    <row r="1577" spans="1:21" ht="30" customHeight="1" x14ac:dyDescent="0.3">
      <c r="A1577" s="3" t="str">
        <f>B1577&amp;"--"&amp;COUNTIF($B$5:B1577,B1577)</f>
        <v>--1540</v>
      </c>
      <c r="B1577" s="3" t="str">
        <f t="shared" si="73"/>
        <v/>
      </c>
      <c r="C1577" s="78">
        <v>1573</v>
      </c>
      <c r="D1577" s="102"/>
      <c r="E1577" s="103"/>
      <c r="F1577" s="102"/>
      <c r="G1577" s="104"/>
      <c r="H1577" s="105" t="str">
        <f t="shared" ca="1" si="75"/>
        <v/>
      </c>
      <c r="I1577" s="102"/>
      <c r="J1577" s="102"/>
      <c r="K1577" s="102"/>
      <c r="L1577" s="102"/>
      <c r="M1577" s="102"/>
      <c r="N1577" s="102"/>
      <c r="O1577" s="102"/>
      <c r="P1577" s="102"/>
      <c r="Q1577" s="102"/>
      <c r="R1577" s="102"/>
      <c r="S1577" s="102"/>
      <c r="T1577" s="106"/>
      <c r="U1577" s="3" t="str">
        <f t="shared" si="74"/>
        <v>0/1</v>
      </c>
    </row>
    <row r="1578" spans="1:21" ht="30" customHeight="1" x14ac:dyDescent="0.3">
      <c r="A1578" s="3" t="str">
        <f>B1578&amp;"--"&amp;COUNTIF($B$5:B1578,B1578)</f>
        <v>--1541</v>
      </c>
      <c r="B1578" s="3" t="str">
        <f t="shared" si="73"/>
        <v/>
      </c>
      <c r="C1578" s="78">
        <v>1574</v>
      </c>
      <c r="D1578" s="102"/>
      <c r="E1578" s="103"/>
      <c r="F1578" s="102"/>
      <c r="G1578" s="104"/>
      <c r="H1578" s="105" t="str">
        <f t="shared" ca="1" si="75"/>
        <v/>
      </c>
      <c r="I1578" s="102"/>
      <c r="J1578" s="102"/>
      <c r="K1578" s="102"/>
      <c r="L1578" s="102"/>
      <c r="M1578" s="102"/>
      <c r="N1578" s="102"/>
      <c r="O1578" s="102"/>
      <c r="P1578" s="102"/>
      <c r="Q1578" s="102"/>
      <c r="R1578" s="102"/>
      <c r="S1578" s="102"/>
      <c r="T1578" s="106"/>
      <c r="U1578" s="3" t="str">
        <f t="shared" si="74"/>
        <v>0/1</v>
      </c>
    </row>
    <row r="1579" spans="1:21" ht="30" customHeight="1" x14ac:dyDescent="0.3">
      <c r="A1579" s="3" t="str">
        <f>B1579&amp;"--"&amp;COUNTIF($B$5:B1579,B1579)</f>
        <v>--1542</v>
      </c>
      <c r="B1579" s="3" t="str">
        <f t="shared" si="73"/>
        <v/>
      </c>
      <c r="C1579" s="78">
        <v>1575</v>
      </c>
      <c r="D1579" s="102"/>
      <c r="E1579" s="103"/>
      <c r="F1579" s="102"/>
      <c r="G1579" s="104"/>
      <c r="H1579" s="105" t="str">
        <f t="shared" ca="1" si="75"/>
        <v/>
      </c>
      <c r="I1579" s="102"/>
      <c r="J1579" s="102"/>
      <c r="K1579" s="102"/>
      <c r="L1579" s="102"/>
      <c r="M1579" s="102"/>
      <c r="N1579" s="102"/>
      <c r="O1579" s="102"/>
      <c r="P1579" s="102"/>
      <c r="Q1579" s="102"/>
      <c r="R1579" s="102"/>
      <c r="S1579" s="102"/>
      <c r="T1579" s="106"/>
      <c r="U1579" s="3" t="str">
        <f t="shared" si="74"/>
        <v>0/1</v>
      </c>
    </row>
    <row r="1580" spans="1:21" ht="30" customHeight="1" x14ac:dyDescent="0.3">
      <c r="A1580" s="3" t="str">
        <f>B1580&amp;"--"&amp;COUNTIF($B$5:B1580,B1580)</f>
        <v>--1543</v>
      </c>
      <c r="B1580" s="3" t="str">
        <f t="shared" si="73"/>
        <v/>
      </c>
      <c r="C1580" s="78">
        <v>1576</v>
      </c>
      <c r="D1580" s="102"/>
      <c r="E1580" s="103"/>
      <c r="F1580" s="102"/>
      <c r="G1580" s="104"/>
      <c r="H1580" s="105" t="str">
        <f t="shared" ca="1" si="75"/>
        <v/>
      </c>
      <c r="I1580" s="102"/>
      <c r="J1580" s="102"/>
      <c r="K1580" s="102"/>
      <c r="L1580" s="102"/>
      <c r="M1580" s="102"/>
      <c r="N1580" s="102"/>
      <c r="O1580" s="102"/>
      <c r="P1580" s="102"/>
      <c r="Q1580" s="102"/>
      <c r="R1580" s="102"/>
      <c r="S1580" s="102"/>
      <c r="T1580" s="106"/>
      <c r="U1580" s="3" t="str">
        <f t="shared" si="74"/>
        <v>0/1</v>
      </c>
    </row>
    <row r="1581" spans="1:21" ht="30" customHeight="1" x14ac:dyDescent="0.3">
      <c r="A1581" s="3" t="str">
        <f>B1581&amp;"--"&amp;COUNTIF($B$5:B1581,B1581)</f>
        <v>--1544</v>
      </c>
      <c r="B1581" s="3" t="str">
        <f t="shared" si="73"/>
        <v/>
      </c>
      <c r="C1581" s="78">
        <v>1577</v>
      </c>
      <c r="D1581" s="102"/>
      <c r="E1581" s="103"/>
      <c r="F1581" s="102"/>
      <c r="G1581" s="104"/>
      <c r="H1581" s="105" t="str">
        <f t="shared" ca="1" si="75"/>
        <v/>
      </c>
      <c r="I1581" s="102"/>
      <c r="J1581" s="102"/>
      <c r="K1581" s="102"/>
      <c r="L1581" s="102"/>
      <c r="M1581" s="102"/>
      <c r="N1581" s="102"/>
      <c r="O1581" s="102"/>
      <c r="P1581" s="102"/>
      <c r="Q1581" s="102"/>
      <c r="R1581" s="102"/>
      <c r="S1581" s="102"/>
      <c r="T1581" s="106"/>
      <c r="U1581" s="3" t="str">
        <f t="shared" si="74"/>
        <v>0/1</v>
      </c>
    </row>
    <row r="1582" spans="1:21" ht="30" customHeight="1" x14ac:dyDescent="0.3">
      <c r="A1582" s="3" t="str">
        <f>B1582&amp;"--"&amp;COUNTIF($B$5:B1582,B1582)</f>
        <v>--1545</v>
      </c>
      <c r="B1582" s="3" t="str">
        <f t="shared" si="73"/>
        <v/>
      </c>
      <c r="C1582" s="78">
        <v>1578</v>
      </c>
      <c r="D1582" s="102"/>
      <c r="E1582" s="103"/>
      <c r="F1582" s="102"/>
      <c r="G1582" s="104"/>
      <c r="H1582" s="105" t="str">
        <f t="shared" ca="1" si="75"/>
        <v/>
      </c>
      <c r="I1582" s="102"/>
      <c r="J1582" s="102"/>
      <c r="K1582" s="102"/>
      <c r="L1582" s="102"/>
      <c r="M1582" s="102"/>
      <c r="N1582" s="102"/>
      <c r="O1582" s="102"/>
      <c r="P1582" s="102"/>
      <c r="Q1582" s="102"/>
      <c r="R1582" s="102"/>
      <c r="S1582" s="102"/>
      <c r="T1582" s="106"/>
      <c r="U1582" s="3" t="str">
        <f t="shared" si="74"/>
        <v>0/1</v>
      </c>
    </row>
    <row r="1583" spans="1:21" ht="30" customHeight="1" x14ac:dyDescent="0.3">
      <c r="A1583" s="3" t="str">
        <f>B1583&amp;"--"&amp;COUNTIF($B$5:B1583,B1583)</f>
        <v>--1546</v>
      </c>
      <c r="B1583" s="3" t="str">
        <f t="shared" si="73"/>
        <v/>
      </c>
      <c r="C1583" s="78">
        <v>1579</v>
      </c>
      <c r="D1583" s="102"/>
      <c r="E1583" s="103"/>
      <c r="F1583" s="102"/>
      <c r="G1583" s="104"/>
      <c r="H1583" s="105" t="str">
        <f t="shared" ca="1" si="75"/>
        <v/>
      </c>
      <c r="I1583" s="102"/>
      <c r="J1583" s="102"/>
      <c r="K1583" s="102"/>
      <c r="L1583" s="102"/>
      <c r="M1583" s="102"/>
      <c r="N1583" s="102"/>
      <c r="O1583" s="102"/>
      <c r="P1583" s="102"/>
      <c r="Q1583" s="102"/>
      <c r="R1583" s="102"/>
      <c r="S1583" s="102"/>
      <c r="T1583" s="106"/>
      <c r="U1583" s="3" t="str">
        <f t="shared" si="74"/>
        <v>0/1</v>
      </c>
    </row>
    <row r="1584" spans="1:21" ht="30" customHeight="1" x14ac:dyDescent="0.3">
      <c r="A1584" s="3" t="str">
        <f>B1584&amp;"--"&amp;COUNTIF($B$5:B1584,B1584)</f>
        <v>--1547</v>
      </c>
      <c r="B1584" s="3" t="str">
        <f t="shared" si="73"/>
        <v/>
      </c>
      <c r="C1584" s="78">
        <v>1580</v>
      </c>
      <c r="D1584" s="102"/>
      <c r="E1584" s="103"/>
      <c r="F1584" s="102"/>
      <c r="G1584" s="104"/>
      <c r="H1584" s="105" t="str">
        <f t="shared" ca="1" si="75"/>
        <v/>
      </c>
      <c r="I1584" s="102"/>
      <c r="J1584" s="102"/>
      <c r="K1584" s="102"/>
      <c r="L1584" s="102"/>
      <c r="M1584" s="102"/>
      <c r="N1584" s="102"/>
      <c r="O1584" s="102"/>
      <c r="P1584" s="102"/>
      <c r="Q1584" s="102"/>
      <c r="R1584" s="102"/>
      <c r="S1584" s="102"/>
      <c r="T1584" s="106"/>
      <c r="U1584" s="3" t="str">
        <f t="shared" si="74"/>
        <v>0/1</v>
      </c>
    </row>
    <row r="1585" spans="1:21" ht="30" customHeight="1" x14ac:dyDescent="0.3">
      <c r="A1585" s="3" t="str">
        <f>B1585&amp;"--"&amp;COUNTIF($B$5:B1585,B1585)</f>
        <v>--1548</v>
      </c>
      <c r="B1585" s="3" t="str">
        <f t="shared" si="73"/>
        <v/>
      </c>
      <c r="C1585" s="78">
        <v>1581</v>
      </c>
      <c r="D1585" s="102"/>
      <c r="E1585" s="103"/>
      <c r="F1585" s="102"/>
      <c r="G1585" s="104"/>
      <c r="H1585" s="105" t="str">
        <f t="shared" ca="1" si="75"/>
        <v/>
      </c>
      <c r="I1585" s="102"/>
      <c r="J1585" s="102"/>
      <c r="K1585" s="102"/>
      <c r="L1585" s="102"/>
      <c r="M1585" s="102"/>
      <c r="N1585" s="102"/>
      <c r="O1585" s="102"/>
      <c r="P1585" s="102"/>
      <c r="Q1585" s="102"/>
      <c r="R1585" s="102"/>
      <c r="S1585" s="102"/>
      <c r="T1585" s="106"/>
      <c r="U1585" s="3" t="str">
        <f t="shared" si="74"/>
        <v>0/1</v>
      </c>
    </row>
    <row r="1586" spans="1:21" ht="30" customHeight="1" x14ac:dyDescent="0.3">
      <c r="A1586" s="3" t="str">
        <f>B1586&amp;"--"&amp;COUNTIF($B$5:B1586,B1586)</f>
        <v>--1549</v>
      </c>
      <c r="B1586" s="3" t="str">
        <f t="shared" si="73"/>
        <v/>
      </c>
      <c r="C1586" s="78">
        <v>1582</v>
      </c>
      <c r="D1586" s="102"/>
      <c r="E1586" s="103"/>
      <c r="F1586" s="102"/>
      <c r="G1586" s="104"/>
      <c r="H1586" s="105" t="str">
        <f t="shared" ca="1" si="75"/>
        <v/>
      </c>
      <c r="I1586" s="102"/>
      <c r="J1586" s="102"/>
      <c r="K1586" s="102"/>
      <c r="L1586" s="102"/>
      <c r="M1586" s="102"/>
      <c r="N1586" s="102"/>
      <c r="O1586" s="102"/>
      <c r="P1586" s="102"/>
      <c r="Q1586" s="102"/>
      <c r="R1586" s="102"/>
      <c r="S1586" s="102"/>
      <c r="T1586" s="106"/>
      <c r="U1586" s="3" t="str">
        <f t="shared" si="74"/>
        <v>0/1</v>
      </c>
    </row>
    <row r="1587" spans="1:21" ht="30" customHeight="1" x14ac:dyDescent="0.3">
      <c r="A1587" s="3" t="str">
        <f>B1587&amp;"--"&amp;COUNTIF($B$5:B1587,B1587)</f>
        <v>--1550</v>
      </c>
      <c r="B1587" s="3" t="str">
        <f t="shared" si="73"/>
        <v/>
      </c>
      <c r="C1587" s="78">
        <v>1583</v>
      </c>
      <c r="D1587" s="102"/>
      <c r="E1587" s="103"/>
      <c r="F1587" s="102"/>
      <c r="G1587" s="104"/>
      <c r="H1587" s="105" t="str">
        <f t="shared" ca="1" si="75"/>
        <v/>
      </c>
      <c r="I1587" s="102"/>
      <c r="J1587" s="102"/>
      <c r="K1587" s="102"/>
      <c r="L1587" s="102"/>
      <c r="M1587" s="102"/>
      <c r="N1587" s="102"/>
      <c r="O1587" s="102"/>
      <c r="P1587" s="102"/>
      <c r="Q1587" s="102"/>
      <c r="R1587" s="102"/>
      <c r="S1587" s="102"/>
      <c r="T1587" s="106"/>
      <c r="U1587" s="3" t="str">
        <f t="shared" si="74"/>
        <v>0/1</v>
      </c>
    </row>
    <row r="1588" spans="1:21" ht="30" customHeight="1" x14ac:dyDescent="0.3">
      <c r="A1588" s="3" t="str">
        <f>B1588&amp;"--"&amp;COUNTIF($B$5:B1588,B1588)</f>
        <v>--1551</v>
      </c>
      <c r="B1588" s="3" t="str">
        <f t="shared" si="73"/>
        <v/>
      </c>
      <c r="C1588" s="78">
        <v>1584</v>
      </c>
      <c r="D1588" s="102"/>
      <c r="E1588" s="103"/>
      <c r="F1588" s="102"/>
      <c r="G1588" s="104"/>
      <c r="H1588" s="105" t="str">
        <f t="shared" ca="1" si="75"/>
        <v/>
      </c>
      <c r="I1588" s="102"/>
      <c r="J1588" s="102"/>
      <c r="K1588" s="102"/>
      <c r="L1588" s="102"/>
      <c r="M1588" s="102"/>
      <c r="N1588" s="102"/>
      <c r="O1588" s="102"/>
      <c r="P1588" s="102"/>
      <c r="Q1588" s="102"/>
      <c r="R1588" s="102"/>
      <c r="S1588" s="102"/>
      <c r="T1588" s="106"/>
      <c r="U1588" s="3" t="str">
        <f t="shared" si="74"/>
        <v>0/1</v>
      </c>
    </row>
    <row r="1589" spans="1:21" ht="30" customHeight="1" x14ac:dyDescent="0.3">
      <c r="A1589" s="3" t="str">
        <f>B1589&amp;"--"&amp;COUNTIF($B$5:B1589,B1589)</f>
        <v>--1552</v>
      </c>
      <c r="B1589" s="3" t="str">
        <f t="shared" si="73"/>
        <v/>
      </c>
      <c r="C1589" s="78">
        <v>1585</v>
      </c>
      <c r="D1589" s="102"/>
      <c r="E1589" s="103"/>
      <c r="F1589" s="102"/>
      <c r="G1589" s="104"/>
      <c r="H1589" s="105" t="str">
        <f t="shared" ca="1" si="75"/>
        <v/>
      </c>
      <c r="I1589" s="102"/>
      <c r="J1589" s="102"/>
      <c r="K1589" s="102"/>
      <c r="L1589" s="102"/>
      <c r="M1589" s="102"/>
      <c r="N1589" s="102"/>
      <c r="O1589" s="102"/>
      <c r="P1589" s="102"/>
      <c r="Q1589" s="102"/>
      <c r="R1589" s="102"/>
      <c r="S1589" s="102"/>
      <c r="T1589" s="106"/>
      <c r="U1589" s="3" t="str">
        <f t="shared" si="74"/>
        <v>0/1</v>
      </c>
    </row>
    <row r="1590" spans="1:21" ht="30" customHeight="1" x14ac:dyDescent="0.3">
      <c r="A1590" s="3" t="str">
        <f>B1590&amp;"--"&amp;COUNTIF($B$5:B1590,B1590)</f>
        <v>--1553</v>
      </c>
      <c r="B1590" s="3" t="str">
        <f t="shared" si="73"/>
        <v/>
      </c>
      <c r="C1590" s="78">
        <v>1586</v>
      </c>
      <c r="D1590" s="102"/>
      <c r="E1590" s="103"/>
      <c r="F1590" s="102"/>
      <c r="G1590" s="104"/>
      <c r="H1590" s="105" t="str">
        <f t="shared" ca="1" si="75"/>
        <v/>
      </c>
      <c r="I1590" s="102"/>
      <c r="J1590" s="102"/>
      <c r="K1590" s="102"/>
      <c r="L1590" s="102"/>
      <c r="M1590" s="102"/>
      <c r="N1590" s="102"/>
      <c r="O1590" s="102"/>
      <c r="P1590" s="102"/>
      <c r="Q1590" s="102"/>
      <c r="R1590" s="102"/>
      <c r="S1590" s="102"/>
      <c r="T1590" s="106"/>
      <c r="U1590" s="3" t="str">
        <f t="shared" si="74"/>
        <v>0/1</v>
      </c>
    </row>
    <row r="1591" spans="1:21" ht="30" customHeight="1" x14ac:dyDescent="0.3">
      <c r="A1591" s="3" t="str">
        <f>B1591&amp;"--"&amp;COUNTIF($B$5:B1591,B1591)</f>
        <v>--1554</v>
      </c>
      <c r="B1591" s="3" t="str">
        <f t="shared" si="73"/>
        <v/>
      </c>
      <c r="C1591" s="78">
        <v>1587</v>
      </c>
      <c r="D1591" s="102"/>
      <c r="E1591" s="103"/>
      <c r="F1591" s="102"/>
      <c r="G1591" s="104"/>
      <c r="H1591" s="105" t="str">
        <f t="shared" ca="1" si="75"/>
        <v/>
      </c>
      <c r="I1591" s="102"/>
      <c r="J1591" s="102"/>
      <c r="K1591" s="102"/>
      <c r="L1591" s="102"/>
      <c r="M1591" s="102"/>
      <c r="N1591" s="102"/>
      <c r="O1591" s="102"/>
      <c r="P1591" s="102"/>
      <c r="Q1591" s="102"/>
      <c r="R1591" s="102"/>
      <c r="S1591" s="102"/>
      <c r="T1591" s="106"/>
      <c r="U1591" s="3" t="str">
        <f t="shared" si="74"/>
        <v>0/1</v>
      </c>
    </row>
    <row r="1592" spans="1:21" ht="30" customHeight="1" x14ac:dyDescent="0.3">
      <c r="A1592" s="3" t="str">
        <f>B1592&amp;"--"&amp;COUNTIF($B$5:B1592,B1592)</f>
        <v>--1555</v>
      </c>
      <c r="B1592" s="3" t="str">
        <f t="shared" si="73"/>
        <v/>
      </c>
      <c r="C1592" s="78">
        <v>1588</v>
      </c>
      <c r="D1592" s="102"/>
      <c r="E1592" s="103"/>
      <c r="F1592" s="102"/>
      <c r="G1592" s="104"/>
      <c r="H1592" s="105" t="str">
        <f t="shared" ca="1" si="75"/>
        <v/>
      </c>
      <c r="I1592" s="102"/>
      <c r="J1592" s="102"/>
      <c r="K1592" s="102"/>
      <c r="L1592" s="102"/>
      <c r="M1592" s="102"/>
      <c r="N1592" s="102"/>
      <c r="O1592" s="102"/>
      <c r="P1592" s="102"/>
      <c r="Q1592" s="102"/>
      <c r="R1592" s="102"/>
      <c r="S1592" s="102"/>
      <c r="T1592" s="106"/>
      <c r="U1592" s="3" t="str">
        <f t="shared" si="74"/>
        <v>0/1</v>
      </c>
    </row>
    <row r="1593" spans="1:21" ht="30" customHeight="1" x14ac:dyDescent="0.3">
      <c r="A1593" s="3" t="str">
        <f>B1593&amp;"--"&amp;COUNTIF($B$5:B1593,B1593)</f>
        <v>--1556</v>
      </c>
      <c r="B1593" s="3" t="str">
        <f t="shared" si="73"/>
        <v/>
      </c>
      <c r="C1593" s="78">
        <v>1589</v>
      </c>
      <c r="D1593" s="102"/>
      <c r="E1593" s="103"/>
      <c r="F1593" s="102"/>
      <c r="G1593" s="104"/>
      <c r="H1593" s="105" t="str">
        <f t="shared" ca="1" si="75"/>
        <v/>
      </c>
      <c r="I1593" s="102"/>
      <c r="J1593" s="102"/>
      <c r="K1593" s="102"/>
      <c r="L1593" s="102"/>
      <c r="M1593" s="102"/>
      <c r="N1593" s="102"/>
      <c r="O1593" s="102"/>
      <c r="P1593" s="102"/>
      <c r="Q1593" s="102"/>
      <c r="R1593" s="102"/>
      <c r="S1593" s="102"/>
      <c r="T1593" s="106"/>
      <c r="U1593" s="3" t="str">
        <f t="shared" si="74"/>
        <v>0/1</v>
      </c>
    </row>
    <row r="1594" spans="1:21" ht="30" customHeight="1" x14ac:dyDescent="0.3">
      <c r="A1594" s="3" t="str">
        <f>B1594&amp;"--"&amp;COUNTIF($B$5:B1594,B1594)</f>
        <v>--1557</v>
      </c>
      <c r="B1594" s="3" t="str">
        <f t="shared" si="73"/>
        <v/>
      </c>
      <c r="C1594" s="78">
        <v>1590</v>
      </c>
      <c r="D1594" s="102"/>
      <c r="E1594" s="103"/>
      <c r="F1594" s="102"/>
      <c r="G1594" s="104"/>
      <c r="H1594" s="105" t="str">
        <f t="shared" ca="1" si="75"/>
        <v/>
      </c>
      <c r="I1594" s="102"/>
      <c r="J1594" s="102"/>
      <c r="K1594" s="102"/>
      <c r="L1594" s="102"/>
      <c r="M1594" s="102"/>
      <c r="N1594" s="102"/>
      <c r="O1594" s="102"/>
      <c r="P1594" s="102"/>
      <c r="Q1594" s="102"/>
      <c r="R1594" s="102"/>
      <c r="S1594" s="102"/>
      <c r="T1594" s="106"/>
      <c r="U1594" s="3" t="str">
        <f t="shared" si="74"/>
        <v>0/1</v>
      </c>
    </row>
    <row r="1595" spans="1:21" ht="30" customHeight="1" x14ac:dyDescent="0.3">
      <c r="A1595" s="3" t="str">
        <f>B1595&amp;"--"&amp;COUNTIF($B$5:B1595,B1595)</f>
        <v>--1558</v>
      </c>
      <c r="B1595" s="3" t="str">
        <f t="shared" si="73"/>
        <v/>
      </c>
      <c r="C1595" s="78">
        <v>1591</v>
      </c>
      <c r="D1595" s="102"/>
      <c r="E1595" s="103"/>
      <c r="F1595" s="102"/>
      <c r="G1595" s="104"/>
      <c r="H1595" s="105" t="str">
        <f t="shared" ca="1" si="75"/>
        <v/>
      </c>
      <c r="I1595" s="102"/>
      <c r="J1595" s="102"/>
      <c r="K1595" s="102"/>
      <c r="L1595" s="102"/>
      <c r="M1595" s="102"/>
      <c r="N1595" s="102"/>
      <c r="O1595" s="102"/>
      <c r="P1595" s="102"/>
      <c r="Q1595" s="102"/>
      <c r="R1595" s="102"/>
      <c r="S1595" s="102"/>
      <c r="T1595" s="106"/>
      <c r="U1595" s="3" t="str">
        <f t="shared" si="74"/>
        <v>0/1</v>
      </c>
    </row>
    <row r="1596" spans="1:21" ht="30" customHeight="1" x14ac:dyDescent="0.3">
      <c r="A1596" s="3" t="str">
        <f>B1596&amp;"--"&amp;COUNTIF($B$5:B1596,B1596)</f>
        <v>--1559</v>
      </c>
      <c r="B1596" s="3" t="str">
        <f t="shared" si="73"/>
        <v/>
      </c>
      <c r="C1596" s="78">
        <v>1592</v>
      </c>
      <c r="D1596" s="102"/>
      <c r="E1596" s="103"/>
      <c r="F1596" s="102"/>
      <c r="G1596" s="104"/>
      <c r="H1596" s="105" t="str">
        <f t="shared" ca="1" si="75"/>
        <v/>
      </c>
      <c r="I1596" s="102"/>
      <c r="J1596" s="102"/>
      <c r="K1596" s="102"/>
      <c r="L1596" s="102"/>
      <c r="M1596" s="102"/>
      <c r="N1596" s="102"/>
      <c r="O1596" s="102"/>
      <c r="P1596" s="102"/>
      <c r="Q1596" s="102"/>
      <c r="R1596" s="102"/>
      <c r="S1596" s="102"/>
      <c r="T1596" s="106"/>
      <c r="U1596" s="3" t="str">
        <f t="shared" si="74"/>
        <v>0/1</v>
      </c>
    </row>
    <row r="1597" spans="1:21" ht="30" customHeight="1" x14ac:dyDescent="0.3">
      <c r="A1597" s="3" t="str">
        <f>B1597&amp;"--"&amp;COUNTIF($B$5:B1597,B1597)</f>
        <v>--1560</v>
      </c>
      <c r="B1597" s="3" t="str">
        <f t="shared" si="73"/>
        <v/>
      </c>
      <c r="C1597" s="78">
        <v>1593</v>
      </c>
      <c r="D1597" s="102"/>
      <c r="E1597" s="103"/>
      <c r="F1597" s="102"/>
      <c r="G1597" s="104"/>
      <c r="H1597" s="105" t="str">
        <f t="shared" ca="1" si="75"/>
        <v/>
      </c>
      <c r="I1597" s="102"/>
      <c r="J1597" s="102"/>
      <c r="K1597" s="102"/>
      <c r="L1597" s="102"/>
      <c r="M1597" s="102"/>
      <c r="N1597" s="102"/>
      <c r="O1597" s="102"/>
      <c r="P1597" s="102"/>
      <c r="Q1597" s="102"/>
      <c r="R1597" s="102"/>
      <c r="S1597" s="102"/>
      <c r="T1597" s="106"/>
      <c r="U1597" s="3" t="str">
        <f t="shared" si="74"/>
        <v>0/1</v>
      </c>
    </row>
    <row r="1598" spans="1:21" ht="30" customHeight="1" x14ac:dyDescent="0.3">
      <c r="A1598" s="3" t="str">
        <f>B1598&amp;"--"&amp;COUNTIF($B$5:B1598,B1598)</f>
        <v>--1561</v>
      </c>
      <c r="B1598" s="3" t="str">
        <f t="shared" si="73"/>
        <v/>
      </c>
      <c r="C1598" s="78">
        <v>1594</v>
      </c>
      <c r="D1598" s="102"/>
      <c r="E1598" s="103"/>
      <c r="F1598" s="102"/>
      <c r="G1598" s="104"/>
      <c r="H1598" s="105" t="str">
        <f t="shared" ca="1" si="75"/>
        <v/>
      </c>
      <c r="I1598" s="102"/>
      <c r="J1598" s="102"/>
      <c r="K1598" s="102"/>
      <c r="L1598" s="102"/>
      <c r="M1598" s="102"/>
      <c r="N1598" s="102"/>
      <c r="O1598" s="102"/>
      <c r="P1598" s="102"/>
      <c r="Q1598" s="102"/>
      <c r="R1598" s="102"/>
      <c r="S1598" s="102"/>
      <c r="T1598" s="106"/>
      <c r="U1598" s="3" t="str">
        <f t="shared" si="74"/>
        <v>0/1</v>
      </c>
    </row>
    <row r="1599" spans="1:21" ht="30" customHeight="1" x14ac:dyDescent="0.3">
      <c r="A1599" s="3" t="str">
        <f>B1599&amp;"--"&amp;COUNTIF($B$5:B1599,B1599)</f>
        <v>--1562</v>
      </c>
      <c r="B1599" s="3" t="str">
        <f t="shared" si="73"/>
        <v/>
      </c>
      <c r="C1599" s="78">
        <v>1595</v>
      </c>
      <c r="D1599" s="102"/>
      <c r="E1599" s="103"/>
      <c r="F1599" s="102"/>
      <c r="G1599" s="104"/>
      <c r="H1599" s="105" t="str">
        <f t="shared" ca="1" si="75"/>
        <v/>
      </c>
      <c r="I1599" s="102"/>
      <c r="J1599" s="102"/>
      <c r="K1599" s="102"/>
      <c r="L1599" s="102"/>
      <c r="M1599" s="102"/>
      <c r="N1599" s="102"/>
      <c r="O1599" s="102"/>
      <c r="P1599" s="102"/>
      <c r="Q1599" s="102"/>
      <c r="R1599" s="102"/>
      <c r="S1599" s="102"/>
      <c r="T1599" s="106"/>
      <c r="U1599" s="3" t="str">
        <f t="shared" si="74"/>
        <v>0/1</v>
      </c>
    </row>
    <row r="1600" spans="1:21" ht="30" customHeight="1" x14ac:dyDescent="0.3">
      <c r="A1600" s="3" t="str">
        <f>B1600&amp;"--"&amp;COUNTIF($B$5:B1600,B1600)</f>
        <v>--1563</v>
      </c>
      <c r="B1600" s="3" t="str">
        <f t="shared" si="73"/>
        <v/>
      </c>
      <c r="C1600" s="78">
        <v>1596</v>
      </c>
      <c r="D1600" s="102"/>
      <c r="E1600" s="103"/>
      <c r="F1600" s="102"/>
      <c r="G1600" s="104"/>
      <c r="H1600" s="105" t="str">
        <f t="shared" ca="1" si="75"/>
        <v/>
      </c>
      <c r="I1600" s="102"/>
      <c r="J1600" s="102"/>
      <c r="K1600" s="102"/>
      <c r="L1600" s="102"/>
      <c r="M1600" s="102"/>
      <c r="N1600" s="102"/>
      <c r="O1600" s="102"/>
      <c r="P1600" s="102"/>
      <c r="Q1600" s="102"/>
      <c r="R1600" s="102"/>
      <c r="S1600" s="102"/>
      <c r="T1600" s="106"/>
      <c r="U1600" s="3" t="str">
        <f t="shared" si="74"/>
        <v>0/1</v>
      </c>
    </row>
    <row r="1601" spans="1:21" ht="30" customHeight="1" x14ac:dyDescent="0.3">
      <c r="A1601" s="3" t="str">
        <f>B1601&amp;"--"&amp;COUNTIF($B$5:B1601,B1601)</f>
        <v>--1564</v>
      </c>
      <c r="B1601" s="3" t="str">
        <f t="shared" si="73"/>
        <v/>
      </c>
      <c r="C1601" s="78">
        <v>1597</v>
      </c>
      <c r="D1601" s="102"/>
      <c r="E1601" s="103"/>
      <c r="F1601" s="102"/>
      <c r="G1601" s="104"/>
      <c r="H1601" s="105" t="str">
        <f t="shared" ca="1" si="75"/>
        <v/>
      </c>
      <c r="I1601" s="102"/>
      <c r="J1601" s="102"/>
      <c r="K1601" s="102"/>
      <c r="L1601" s="102"/>
      <c r="M1601" s="102"/>
      <c r="N1601" s="102"/>
      <c r="O1601" s="102"/>
      <c r="P1601" s="102"/>
      <c r="Q1601" s="102"/>
      <c r="R1601" s="102"/>
      <c r="S1601" s="102"/>
      <c r="T1601" s="106"/>
      <c r="U1601" s="3" t="str">
        <f t="shared" si="74"/>
        <v>0/1</v>
      </c>
    </row>
    <row r="1602" spans="1:21" ht="30" customHeight="1" x14ac:dyDescent="0.3">
      <c r="A1602" s="3" t="str">
        <f>B1602&amp;"--"&amp;COUNTIF($B$5:B1602,B1602)</f>
        <v>--1565</v>
      </c>
      <c r="B1602" s="3" t="str">
        <f t="shared" si="73"/>
        <v/>
      </c>
      <c r="C1602" s="78">
        <v>1598</v>
      </c>
      <c r="D1602" s="102"/>
      <c r="E1602" s="103"/>
      <c r="F1602" s="102"/>
      <c r="G1602" s="104"/>
      <c r="H1602" s="105" t="str">
        <f t="shared" ca="1" si="75"/>
        <v/>
      </c>
      <c r="I1602" s="102"/>
      <c r="J1602" s="102"/>
      <c r="K1602" s="102"/>
      <c r="L1602" s="102"/>
      <c r="M1602" s="102"/>
      <c r="N1602" s="102"/>
      <c r="O1602" s="102"/>
      <c r="P1602" s="102"/>
      <c r="Q1602" s="102"/>
      <c r="R1602" s="102"/>
      <c r="S1602" s="102"/>
      <c r="T1602" s="106"/>
      <c r="U1602" s="3" t="str">
        <f t="shared" si="74"/>
        <v>0/1</v>
      </c>
    </row>
    <row r="1603" spans="1:21" ht="30" customHeight="1" x14ac:dyDescent="0.3">
      <c r="A1603" s="3" t="str">
        <f>B1603&amp;"--"&amp;COUNTIF($B$5:B1603,B1603)</f>
        <v>--1566</v>
      </c>
      <c r="B1603" s="3" t="str">
        <f t="shared" si="73"/>
        <v/>
      </c>
      <c r="C1603" s="78">
        <v>1599</v>
      </c>
      <c r="D1603" s="102"/>
      <c r="E1603" s="103"/>
      <c r="F1603" s="102"/>
      <c r="G1603" s="104"/>
      <c r="H1603" s="105" t="str">
        <f t="shared" ca="1" si="75"/>
        <v/>
      </c>
      <c r="I1603" s="102"/>
      <c r="J1603" s="102"/>
      <c r="K1603" s="102"/>
      <c r="L1603" s="102"/>
      <c r="M1603" s="102"/>
      <c r="N1603" s="102"/>
      <c r="O1603" s="102"/>
      <c r="P1603" s="102"/>
      <c r="Q1603" s="102"/>
      <c r="R1603" s="102"/>
      <c r="S1603" s="102"/>
      <c r="T1603" s="106"/>
      <c r="U1603" s="3" t="str">
        <f t="shared" si="74"/>
        <v>0/1</v>
      </c>
    </row>
    <row r="1604" spans="1:21" ht="30" customHeight="1" x14ac:dyDescent="0.3">
      <c r="A1604" s="3" t="str">
        <f>B1604&amp;"--"&amp;COUNTIF($B$5:B1604,B1604)</f>
        <v>--1567</v>
      </c>
      <c r="B1604" s="3" t="str">
        <f t="shared" si="73"/>
        <v/>
      </c>
      <c r="C1604" s="78">
        <v>1600</v>
      </c>
      <c r="D1604" s="102"/>
      <c r="E1604" s="103"/>
      <c r="F1604" s="102"/>
      <c r="G1604" s="104"/>
      <c r="H1604" s="105" t="str">
        <f t="shared" ca="1" si="75"/>
        <v/>
      </c>
      <c r="I1604" s="102"/>
      <c r="J1604" s="102"/>
      <c r="K1604" s="102"/>
      <c r="L1604" s="102"/>
      <c r="M1604" s="102"/>
      <c r="N1604" s="102"/>
      <c r="O1604" s="102"/>
      <c r="P1604" s="102"/>
      <c r="Q1604" s="102"/>
      <c r="R1604" s="102"/>
      <c r="S1604" s="102"/>
      <c r="T1604" s="106"/>
      <c r="U1604" s="3" t="str">
        <f t="shared" si="74"/>
        <v>0/1</v>
      </c>
    </row>
    <row r="1605" spans="1:21" ht="30" customHeight="1" x14ac:dyDescent="0.3">
      <c r="A1605" s="3" t="str">
        <f>B1605&amp;"--"&amp;COUNTIF($B$5:B1605,B1605)</f>
        <v>--1568</v>
      </c>
      <c r="B1605" s="3" t="str">
        <f t="shared" ref="B1605:B1668" si="76">IF(G1605&lt;&gt;"",MONTH(G1605),"")</f>
        <v/>
      </c>
      <c r="C1605" s="78">
        <v>1601</v>
      </c>
      <c r="D1605" s="102"/>
      <c r="E1605" s="103"/>
      <c r="F1605" s="102"/>
      <c r="G1605" s="104"/>
      <c r="H1605" s="105" t="str">
        <f t="shared" ca="1" si="75"/>
        <v/>
      </c>
      <c r="I1605" s="102"/>
      <c r="J1605" s="102"/>
      <c r="K1605" s="102"/>
      <c r="L1605" s="102"/>
      <c r="M1605" s="102"/>
      <c r="N1605" s="102"/>
      <c r="O1605" s="102"/>
      <c r="P1605" s="102"/>
      <c r="Q1605" s="102"/>
      <c r="R1605" s="102"/>
      <c r="S1605" s="102"/>
      <c r="T1605" s="106"/>
      <c r="U1605" s="3" t="str">
        <f t="shared" ref="U1605:U1668" si="77">DAY(G1605)&amp;"/"&amp;MONTH(G1605)</f>
        <v>0/1</v>
      </c>
    </row>
    <row r="1606" spans="1:21" ht="30" customHeight="1" x14ac:dyDescent="0.3">
      <c r="A1606" s="3" t="str">
        <f>B1606&amp;"--"&amp;COUNTIF($B$5:B1606,B1606)</f>
        <v>--1569</v>
      </c>
      <c r="B1606" s="3" t="str">
        <f t="shared" si="76"/>
        <v/>
      </c>
      <c r="C1606" s="78">
        <v>1602</v>
      </c>
      <c r="D1606" s="102"/>
      <c r="E1606" s="103"/>
      <c r="F1606" s="102"/>
      <c r="G1606" s="104"/>
      <c r="H1606" s="105" t="str">
        <f t="shared" ca="1" si="75"/>
        <v/>
      </c>
      <c r="I1606" s="102"/>
      <c r="J1606" s="102"/>
      <c r="K1606" s="102"/>
      <c r="L1606" s="102"/>
      <c r="M1606" s="102"/>
      <c r="N1606" s="102"/>
      <c r="O1606" s="102"/>
      <c r="P1606" s="102"/>
      <c r="Q1606" s="102"/>
      <c r="R1606" s="102"/>
      <c r="S1606" s="102"/>
      <c r="T1606" s="106"/>
      <c r="U1606" s="3" t="str">
        <f t="shared" si="77"/>
        <v>0/1</v>
      </c>
    </row>
    <row r="1607" spans="1:21" ht="30" customHeight="1" x14ac:dyDescent="0.3">
      <c r="A1607" s="3" t="str">
        <f>B1607&amp;"--"&amp;COUNTIF($B$5:B1607,B1607)</f>
        <v>--1570</v>
      </c>
      <c r="B1607" s="3" t="str">
        <f t="shared" si="76"/>
        <v/>
      </c>
      <c r="C1607" s="78">
        <v>1603</v>
      </c>
      <c r="D1607" s="102"/>
      <c r="E1607" s="103"/>
      <c r="F1607" s="102"/>
      <c r="G1607" s="104"/>
      <c r="H1607" s="105" t="str">
        <f t="shared" ca="1" si="75"/>
        <v/>
      </c>
      <c r="I1607" s="102"/>
      <c r="J1607" s="102"/>
      <c r="K1607" s="102"/>
      <c r="L1607" s="102"/>
      <c r="M1607" s="102"/>
      <c r="N1607" s="102"/>
      <c r="O1607" s="102"/>
      <c r="P1607" s="102"/>
      <c r="Q1607" s="102"/>
      <c r="R1607" s="102"/>
      <c r="S1607" s="102"/>
      <c r="T1607" s="106"/>
      <c r="U1607" s="3" t="str">
        <f t="shared" si="77"/>
        <v>0/1</v>
      </c>
    </row>
    <row r="1608" spans="1:21" ht="30" customHeight="1" x14ac:dyDescent="0.3">
      <c r="A1608" s="3" t="str">
        <f>B1608&amp;"--"&amp;COUNTIF($B$5:B1608,B1608)</f>
        <v>--1571</v>
      </c>
      <c r="B1608" s="3" t="str">
        <f t="shared" si="76"/>
        <v/>
      </c>
      <c r="C1608" s="78">
        <v>1604</v>
      </c>
      <c r="D1608" s="102"/>
      <c r="E1608" s="103"/>
      <c r="F1608" s="102"/>
      <c r="G1608" s="104"/>
      <c r="H1608" s="105" t="str">
        <f t="shared" ca="1" si="75"/>
        <v/>
      </c>
      <c r="I1608" s="102"/>
      <c r="J1608" s="102"/>
      <c r="K1608" s="102"/>
      <c r="L1608" s="102"/>
      <c r="M1608" s="102"/>
      <c r="N1608" s="102"/>
      <c r="O1608" s="102"/>
      <c r="P1608" s="102"/>
      <c r="Q1608" s="102"/>
      <c r="R1608" s="102"/>
      <c r="S1608" s="102"/>
      <c r="T1608" s="106"/>
      <c r="U1608" s="3" t="str">
        <f t="shared" si="77"/>
        <v>0/1</v>
      </c>
    </row>
    <row r="1609" spans="1:21" ht="30" customHeight="1" x14ac:dyDescent="0.3">
      <c r="A1609" s="3" t="str">
        <f>B1609&amp;"--"&amp;COUNTIF($B$5:B1609,B1609)</f>
        <v>--1572</v>
      </c>
      <c r="B1609" s="3" t="str">
        <f t="shared" si="76"/>
        <v/>
      </c>
      <c r="C1609" s="78">
        <v>1605</v>
      </c>
      <c r="D1609" s="102"/>
      <c r="E1609" s="103"/>
      <c r="F1609" s="102"/>
      <c r="G1609" s="104"/>
      <c r="H1609" s="105" t="str">
        <f t="shared" ca="1" si="75"/>
        <v/>
      </c>
      <c r="I1609" s="102"/>
      <c r="J1609" s="102"/>
      <c r="K1609" s="102"/>
      <c r="L1609" s="102"/>
      <c r="M1609" s="102"/>
      <c r="N1609" s="102"/>
      <c r="O1609" s="102"/>
      <c r="P1609" s="102"/>
      <c r="Q1609" s="102"/>
      <c r="R1609" s="102"/>
      <c r="S1609" s="102"/>
      <c r="T1609" s="106"/>
      <c r="U1609" s="3" t="str">
        <f t="shared" si="77"/>
        <v>0/1</v>
      </c>
    </row>
    <row r="1610" spans="1:21" ht="30" customHeight="1" x14ac:dyDescent="0.3">
      <c r="A1610" s="3" t="str">
        <f>B1610&amp;"--"&amp;COUNTIF($B$5:B1610,B1610)</f>
        <v>--1573</v>
      </c>
      <c r="B1610" s="3" t="str">
        <f t="shared" si="76"/>
        <v/>
      </c>
      <c r="C1610" s="78">
        <v>1606</v>
      </c>
      <c r="D1610" s="102"/>
      <c r="E1610" s="103"/>
      <c r="F1610" s="102"/>
      <c r="G1610" s="104"/>
      <c r="H1610" s="105" t="str">
        <f t="shared" ca="1" si="75"/>
        <v/>
      </c>
      <c r="I1610" s="102"/>
      <c r="J1610" s="102"/>
      <c r="K1610" s="102"/>
      <c r="L1610" s="102"/>
      <c r="M1610" s="102"/>
      <c r="N1610" s="102"/>
      <c r="O1610" s="102"/>
      <c r="P1610" s="102"/>
      <c r="Q1610" s="102"/>
      <c r="R1610" s="102"/>
      <c r="S1610" s="102"/>
      <c r="T1610" s="106"/>
      <c r="U1610" s="3" t="str">
        <f t="shared" si="77"/>
        <v>0/1</v>
      </c>
    </row>
    <row r="1611" spans="1:21" ht="30" customHeight="1" x14ac:dyDescent="0.3">
      <c r="A1611" s="3" t="str">
        <f>B1611&amp;"--"&amp;COUNTIF($B$5:B1611,B1611)</f>
        <v>--1574</v>
      </c>
      <c r="B1611" s="3" t="str">
        <f t="shared" si="76"/>
        <v/>
      </c>
      <c r="C1611" s="78">
        <v>1607</v>
      </c>
      <c r="D1611" s="102"/>
      <c r="E1611" s="103"/>
      <c r="F1611" s="102"/>
      <c r="G1611" s="104"/>
      <c r="H1611" s="105" t="str">
        <f t="shared" ca="1" si="75"/>
        <v/>
      </c>
      <c r="I1611" s="102"/>
      <c r="J1611" s="102"/>
      <c r="K1611" s="102"/>
      <c r="L1611" s="102"/>
      <c r="M1611" s="102"/>
      <c r="N1611" s="102"/>
      <c r="O1611" s="102"/>
      <c r="P1611" s="102"/>
      <c r="Q1611" s="102"/>
      <c r="R1611" s="102"/>
      <c r="S1611" s="102"/>
      <c r="T1611" s="106"/>
      <c r="U1611" s="3" t="str">
        <f t="shared" si="77"/>
        <v>0/1</v>
      </c>
    </row>
    <row r="1612" spans="1:21" ht="30" customHeight="1" x14ac:dyDescent="0.3">
      <c r="A1612" s="3" t="str">
        <f>B1612&amp;"--"&amp;COUNTIF($B$5:B1612,B1612)</f>
        <v>--1575</v>
      </c>
      <c r="B1612" s="3" t="str">
        <f t="shared" si="76"/>
        <v/>
      </c>
      <c r="C1612" s="78">
        <v>1608</v>
      </c>
      <c r="D1612" s="102"/>
      <c r="E1612" s="103"/>
      <c r="F1612" s="102"/>
      <c r="G1612" s="104"/>
      <c r="H1612" s="105" t="str">
        <f t="shared" ca="1" si="75"/>
        <v/>
      </c>
      <c r="I1612" s="102"/>
      <c r="J1612" s="102"/>
      <c r="K1612" s="102"/>
      <c r="L1612" s="102"/>
      <c r="M1612" s="102"/>
      <c r="N1612" s="102"/>
      <c r="O1612" s="102"/>
      <c r="P1612" s="102"/>
      <c r="Q1612" s="102"/>
      <c r="R1612" s="102"/>
      <c r="S1612" s="102"/>
      <c r="T1612" s="106"/>
      <c r="U1612" s="3" t="str">
        <f t="shared" si="77"/>
        <v>0/1</v>
      </c>
    </row>
    <row r="1613" spans="1:21" ht="30" customHeight="1" x14ac:dyDescent="0.3">
      <c r="A1613" s="3" t="str">
        <f>B1613&amp;"--"&amp;COUNTIF($B$5:B1613,B1613)</f>
        <v>--1576</v>
      </c>
      <c r="B1613" s="3" t="str">
        <f t="shared" si="76"/>
        <v/>
      </c>
      <c r="C1613" s="78">
        <v>1609</v>
      </c>
      <c r="D1613" s="102"/>
      <c r="E1613" s="103"/>
      <c r="F1613" s="102"/>
      <c r="G1613" s="104"/>
      <c r="H1613" s="105" t="str">
        <f t="shared" ca="1" si="75"/>
        <v/>
      </c>
      <c r="I1613" s="102"/>
      <c r="J1613" s="102"/>
      <c r="K1613" s="102"/>
      <c r="L1613" s="102"/>
      <c r="M1613" s="102"/>
      <c r="N1613" s="102"/>
      <c r="O1613" s="102"/>
      <c r="P1613" s="102"/>
      <c r="Q1613" s="102"/>
      <c r="R1613" s="102"/>
      <c r="S1613" s="102"/>
      <c r="T1613" s="106"/>
      <c r="U1613" s="3" t="str">
        <f t="shared" si="77"/>
        <v>0/1</v>
      </c>
    </row>
    <row r="1614" spans="1:21" ht="30" customHeight="1" x14ac:dyDescent="0.3">
      <c r="A1614" s="3" t="str">
        <f>B1614&amp;"--"&amp;COUNTIF($B$5:B1614,B1614)</f>
        <v>--1577</v>
      </c>
      <c r="B1614" s="3" t="str">
        <f t="shared" si="76"/>
        <v/>
      </c>
      <c r="C1614" s="78">
        <v>1610</v>
      </c>
      <c r="D1614" s="102"/>
      <c r="E1614" s="103"/>
      <c r="F1614" s="102"/>
      <c r="G1614" s="104"/>
      <c r="H1614" s="105" t="str">
        <f t="shared" ca="1" si="75"/>
        <v/>
      </c>
      <c r="I1614" s="102"/>
      <c r="J1614" s="102"/>
      <c r="K1614" s="102"/>
      <c r="L1614" s="102"/>
      <c r="M1614" s="102"/>
      <c r="N1614" s="102"/>
      <c r="O1614" s="102"/>
      <c r="P1614" s="102"/>
      <c r="Q1614" s="102"/>
      <c r="R1614" s="102"/>
      <c r="S1614" s="102"/>
      <c r="T1614" s="106"/>
      <c r="U1614" s="3" t="str">
        <f t="shared" si="77"/>
        <v>0/1</v>
      </c>
    </row>
    <row r="1615" spans="1:21" ht="30" customHeight="1" x14ac:dyDescent="0.3">
      <c r="A1615" s="3" t="str">
        <f>B1615&amp;"--"&amp;COUNTIF($B$5:B1615,B1615)</f>
        <v>--1578</v>
      </c>
      <c r="B1615" s="3" t="str">
        <f t="shared" si="76"/>
        <v/>
      </c>
      <c r="C1615" s="78">
        <v>1611</v>
      </c>
      <c r="D1615" s="102"/>
      <c r="E1615" s="103"/>
      <c r="F1615" s="102"/>
      <c r="G1615" s="104"/>
      <c r="H1615" s="105" t="str">
        <f t="shared" ca="1" si="75"/>
        <v/>
      </c>
      <c r="I1615" s="102"/>
      <c r="J1615" s="102"/>
      <c r="K1615" s="102"/>
      <c r="L1615" s="102"/>
      <c r="M1615" s="102"/>
      <c r="N1615" s="102"/>
      <c r="O1615" s="102"/>
      <c r="P1615" s="102"/>
      <c r="Q1615" s="102"/>
      <c r="R1615" s="102"/>
      <c r="S1615" s="102"/>
      <c r="T1615" s="106"/>
      <c r="U1615" s="3" t="str">
        <f t="shared" si="77"/>
        <v>0/1</v>
      </c>
    </row>
    <row r="1616" spans="1:21" ht="30" customHeight="1" x14ac:dyDescent="0.3">
      <c r="A1616" s="3" t="str">
        <f>B1616&amp;"--"&amp;COUNTIF($B$5:B1616,B1616)</f>
        <v>--1579</v>
      </c>
      <c r="B1616" s="3" t="str">
        <f t="shared" si="76"/>
        <v/>
      </c>
      <c r="C1616" s="78">
        <v>1612</v>
      </c>
      <c r="D1616" s="102"/>
      <c r="E1616" s="103"/>
      <c r="F1616" s="102"/>
      <c r="G1616" s="104"/>
      <c r="H1616" s="105" t="str">
        <f t="shared" ca="1" si="75"/>
        <v/>
      </c>
      <c r="I1616" s="102"/>
      <c r="J1616" s="102"/>
      <c r="K1616" s="102"/>
      <c r="L1616" s="102"/>
      <c r="M1616" s="102"/>
      <c r="N1616" s="102"/>
      <c r="O1616" s="102"/>
      <c r="P1616" s="102"/>
      <c r="Q1616" s="102"/>
      <c r="R1616" s="102"/>
      <c r="S1616" s="102"/>
      <c r="T1616" s="106"/>
      <c r="U1616" s="3" t="str">
        <f t="shared" si="77"/>
        <v>0/1</v>
      </c>
    </row>
    <row r="1617" spans="1:21" ht="30" customHeight="1" x14ac:dyDescent="0.3">
      <c r="A1617" s="3" t="str">
        <f>B1617&amp;"--"&amp;COUNTIF($B$5:B1617,B1617)</f>
        <v>--1580</v>
      </c>
      <c r="B1617" s="3" t="str">
        <f t="shared" si="76"/>
        <v/>
      </c>
      <c r="C1617" s="78">
        <v>1613</v>
      </c>
      <c r="D1617" s="102"/>
      <c r="E1617" s="103"/>
      <c r="F1617" s="102"/>
      <c r="G1617" s="104"/>
      <c r="H1617" s="105" t="str">
        <f t="shared" ca="1" si="75"/>
        <v/>
      </c>
      <c r="I1617" s="102"/>
      <c r="J1617" s="102"/>
      <c r="K1617" s="102"/>
      <c r="L1617" s="102"/>
      <c r="M1617" s="102"/>
      <c r="N1617" s="102"/>
      <c r="O1617" s="102"/>
      <c r="P1617" s="102"/>
      <c r="Q1617" s="102"/>
      <c r="R1617" s="102"/>
      <c r="S1617" s="102"/>
      <c r="T1617" s="106"/>
      <c r="U1617" s="3" t="str">
        <f t="shared" si="77"/>
        <v>0/1</v>
      </c>
    </row>
    <row r="1618" spans="1:21" ht="30" customHeight="1" x14ac:dyDescent="0.3">
      <c r="A1618" s="3" t="str">
        <f>B1618&amp;"--"&amp;COUNTIF($B$5:B1618,B1618)</f>
        <v>--1581</v>
      </c>
      <c r="B1618" s="3" t="str">
        <f t="shared" si="76"/>
        <v/>
      </c>
      <c r="C1618" s="78">
        <v>1614</v>
      </c>
      <c r="D1618" s="102"/>
      <c r="E1618" s="103"/>
      <c r="F1618" s="102"/>
      <c r="G1618" s="104"/>
      <c r="H1618" s="105" t="str">
        <f t="shared" ca="1" si="75"/>
        <v/>
      </c>
      <c r="I1618" s="102"/>
      <c r="J1618" s="102"/>
      <c r="K1618" s="102"/>
      <c r="L1618" s="102"/>
      <c r="M1618" s="102"/>
      <c r="N1618" s="102"/>
      <c r="O1618" s="102"/>
      <c r="P1618" s="102"/>
      <c r="Q1618" s="102"/>
      <c r="R1618" s="102"/>
      <c r="S1618" s="102"/>
      <c r="T1618" s="106"/>
      <c r="U1618" s="3" t="str">
        <f t="shared" si="77"/>
        <v>0/1</v>
      </c>
    </row>
    <row r="1619" spans="1:21" ht="30" customHeight="1" x14ac:dyDescent="0.3">
      <c r="A1619" s="3" t="str">
        <f>B1619&amp;"--"&amp;COUNTIF($B$5:B1619,B1619)</f>
        <v>--1582</v>
      </c>
      <c r="B1619" s="3" t="str">
        <f t="shared" si="76"/>
        <v/>
      </c>
      <c r="C1619" s="78">
        <v>1615</v>
      </c>
      <c r="D1619" s="102"/>
      <c r="E1619" s="103"/>
      <c r="F1619" s="102"/>
      <c r="G1619" s="104"/>
      <c r="H1619" s="105" t="str">
        <f t="shared" ca="1" si="75"/>
        <v/>
      </c>
      <c r="I1619" s="102"/>
      <c r="J1619" s="102"/>
      <c r="K1619" s="102"/>
      <c r="L1619" s="102"/>
      <c r="M1619" s="102"/>
      <c r="N1619" s="102"/>
      <c r="O1619" s="102"/>
      <c r="P1619" s="102"/>
      <c r="Q1619" s="102"/>
      <c r="R1619" s="102"/>
      <c r="S1619" s="102"/>
      <c r="T1619" s="106"/>
      <c r="U1619" s="3" t="str">
        <f t="shared" si="77"/>
        <v>0/1</v>
      </c>
    </row>
    <row r="1620" spans="1:21" ht="30" customHeight="1" x14ac:dyDescent="0.3">
      <c r="A1620" s="3" t="str">
        <f>B1620&amp;"--"&amp;COUNTIF($B$5:B1620,B1620)</f>
        <v>--1583</v>
      </c>
      <c r="B1620" s="3" t="str">
        <f t="shared" si="76"/>
        <v/>
      </c>
      <c r="C1620" s="78">
        <v>1616</v>
      </c>
      <c r="D1620" s="102"/>
      <c r="E1620" s="103"/>
      <c r="F1620" s="102"/>
      <c r="G1620" s="104"/>
      <c r="H1620" s="105" t="str">
        <f t="shared" ca="1" si="75"/>
        <v/>
      </c>
      <c r="I1620" s="102"/>
      <c r="J1620" s="102"/>
      <c r="K1620" s="102"/>
      <c r="L1620" s="102"/>
      <c r="M1620" s="102"/>
      <c r="N1620" s="102"/>
      <c r="O1620" s="102"/>
      <c r="P1620" s="102"/>
      <c r="Q1620" s="102"/>
      <c r="R1620" s="102"/>
      <c r="S1620" s="102"/>
      <c r="T1620" s="106"/>
      <c r="U1620" s="3" t="str">
        <f t="shared" si="77"/>
        <v>0/1</v>
      </c>
    </row>
    <row r="1621" spans="1:21" ht="30" customHeight="1" x14ac:dyDescent="0.3">
      <c r="A1621" s="3" t="str">
        <f>B1621&amp;"--"&amp;COUNTIF($B$5:B1621,B1621)</f>
        <v>--1584</v>
      </c>
      <c r="B1621" s="3" t="str">
        <f t="shared" si="76"/>
        <v/>
      </c>
      <c r="C1621" s="78">
        <v>1617</v>
      </c>
      <c r="D1621" s="102"/>
      <c r="E1621" s="103"/>
      <c r="F1621" s="102"/>
      <c r="G1621" s="104"/>
      <c r="H1621" s="105" t="str">
        <f t="shared" ca="1" si="75"/>
        <v/>
      </c>
      <c r="I1621" s="102"/>
      <c r="J1621" s="102"/>
      <c r="K1621" s="102"/>
      <c r="L1621" s="102"/>
      <c r="M1621" s="102"/>
      <c r="N1621" s="102"/>
      <c r="O1621" s="102"/>
      <c r="P1621" s="102"/>
      <c r="Q1621" s="102"/>
      <c r="R1621" s="102"/>
      <c r="S1621" s="102"/>
      <c r="T1621" s="106"/>
      <c r="U1621" s="3" t="str">
        <f t="shared" si="77"/>
        <v>0/1</v>
      </c>
    </row>
    <row r="1622" spans="1:21" ht="30" customHeight="1" x14ac:dyDescent="0.3">
      <c r="A1622" s="3" t="str">
        <f>B1622&amp;"--"&amp;COUNTIF($B$5:B1622,B1622)</f>
        <v>--1585</v>
      </c>
      <c r="B1622" s="3" t="str">
        <f t="shared" si="76"/>
        <v/>
      </c>
      <c r="C1622" s="78">
        <v>1618</v>
      </c>
      <c r="D1622" s="102"/>
      <c r="E1622" s="103"/>
      <c r="F1622" s="102"/>
      <c r="G1622" s="104"/>
      <c r="H1622" s="105" t="str">
        <f t="shared" ca="1" si="75"/>
        <v/>
      </c>
      <c r="I1622" s="102"/>
      <c r="J1622" s="102"/>
      <c r="K1622" s="102"/>
      <c r="L1622" s="102"/>
      <c r="M1622" s="102"/>
      <c r="N1622" s="102"/>
      <c r="O1622" s="102"/>
      <c r="P1622" s="102"/>
      <c r="Q1622" s="102"/>
      <c r="R1622" s="102"/>
      <c r="S1622" s="102"/>
      <c r="T1622" s="106"/>
      <c r="U1622" s="3" t="str">
        <f t="shared" si="77"/>
        <v>0/1</v>
      </c>
    </row>
    <row r="1623" spans="1:21" ht="30" customHeight="1" x14ac:dyDescent="0.3">
      <c r="A1623" s="3" t="str">
        <f>B1623&amp;"--"&amp;COUNTIF($B$5:B1623,B1623)</f>
        <v>--1586</v>
      </c>
      <c r="B1623" s="3" t="str">
        <f t="shared" si="76"/>
        <v/>
      </c>
      <c r="C1623" s="78">
        <v>1619</v>
      </c>
      <c r="D1623" s="102"/>
      <c r="E1623" s="103"/>
      <c r="F1623" s="102"/>
      <c r="G1623" s="104"/>
      <c r="H1623" s="105" t="str">
        <f t="shared" ca="1" si="75"/>
        <v/>
      </c>
      <c r="I1623" s="102"/>
      <c r="J1623" s="102"/>
      <c r="K1623" s="102"/>
      <c r="L1623" s="102"/>
      <c r="M1623" s="102"/>
      <c r="N1623" s="102"/>
      <c r="O1623" s="102"/>
      <c r="P1623" s="102"/>
      <c r="Q1623" s="102"/>
      <c r="R1623" s="102"/>
      <c r="S1623" s="102"/>
      <c r="T1623" s="106"/>
      <c r="U1623" s="3" t="str">
        <f t="shared" si="77"/>
        <v>0/1</v>
      </c>
    </row>
    <row r="1624" spans="1:21" ht="30" customHeight="1" x14ac:dyDescent="0.3">
      <c r="A1624" s="3" t="str">
        <f>B1624&amp;"--"&amp;COUNTIF($B$5:B1624,B1624)</f>
        <v>--1587</v>
      </c>
      <c r="B1624" s="3" t="str">
        <f t="shared" si="76"/>
        <v/>
      </c>
      <c r="C1624" s="78">
        <v>1620</v>
      </c>
      <c r="D1624" s="102"/>
      <c r="E1624" s="103"/>
      <c r="F1624" s="102"/>
      <c r="G1624" s="104"/>
      <c r="H1624" s="105" t="str">
        <f t="shared" ca="1" si="75"/>
        <v/>
      </c>
      <c r="I1624" s="102"/>
      <c r="J1624" s="102"/>
      <c r="K1624" s="102"/>
      <c r="L1624" s="102"/>
      <c r="M1624" s="102"/>
      <c r="N1624" s="102"/>
      <c r="O1624" s="102"/>
      <c r="P1624" s="102"/>
      <c r="Q1624" s="102"/>
      <c r="R1624" s="102"/>
      <c r="S1624" s="102"/>
      <c r="T1624" s="106"/>
      <c r="U1624" s="3" t="str">
        <f t="shared" si="77"/>
        <v>0/1</v>
      </c>
    </row>
    <row r="1625" spans="1:21" ht="30" customHeight="1" x14ac:dyDescent="0.3">
      <c r="A1625" s="3" t="str">
        <f>B1625&amp;"--"&amp;COUNTIF($B$5:B1625,B1625)</f>
        <v>--1588</v>
      </c>
      <c r="B1625" s="3" t="str">
        <f t="shared" si="76"/>
        <v/>
      </c>
      <c r="C1625" s="78">
        <v>1621</v>
      </c>
      <c r="D1625" s="102"/>
      <c r="E1625" s="103"/>
      <c r="F1625" s="102"/>
      <c r="G1625" s="104"/>
      <c r="H1625" s="105" t="str">
        <f t="shared" ca="1" si="75"/>
        <v/>
      </c>
      <c r="I1625" s="102"/>
      <c r="J1625" s="102"/>
      <c r="K1625" s="102"/>
      <c r="L1625" s="102"/>
      <c r="M1625" s="102"/>
      <c r="N1625" s="102"/>
      <c r="O1625" s="102"/>
      <c r="P1625" s="102"/>
      <c r="Q1625" s="102"/>
      <c r="R1625" s="102"/>
      <c r="S1625" s="102"/>
      <c r="T1625" s="106"/>
      <c r="U1625" s="3" t="str">
        <f t="shared" si="77"/>
        <v>0/1</v>
      </c>
    </row>
    <row r="1626" spans="1:21" ht="30" customHeight="1" x14ac:dyDescent="0.3">
      <c r="A1626" s="3" t="str">
        <f>B1626&amp;"--"&amp;COUNTIF($B$5:B1626,B1626)</f>
        <v>--1589</v>
      </c>
      <c r="B1626" s="3" t="str">
        <f t="shared" si="76"/>
        <v/>
      </c>
      <c r="C1626" s="78">
        <v>1622</v>
      </c>
      <c r="D1626" s="102"/>
      <c r="E1626" s="103"/>
      <c r="F1626" s="102"/>
      <c r="G1626" s="104"/>
      <c r="H1626" s="105" t="str">
        <f t="shared" ca="1" si="75"/>
        <v/>
      </c>
      <c r="I1626" s="102"/>
      <c r="J1626" s="102"/>
      <c r="K1626" s="102"/>
      <c r="L1626" s="102"/>
      <c r="M1626" s="102"/>
      <c r="N1626" s="102"/>
      <c r="O1626" s="102"/>
      <c r="P1626" s="102"/>
      <c r="Q1626" s="102"/>
      <c r="R1626" s="102"/>
      <c r="S1626" s="102"/>
      <c r="T1626" s="106"/>
      <c r="U1626" s="3" t="str">
        <f t="shared" si="77"/>
        <v>0/1</v>
      </c>
    </row>
    <row r="1627" spans="1:21" ht="30" customHeight="1" x14ac:dyDescent="0.3">
      <c r="A1627" s="3" t="str">
        <f>B1627&amp;"--"&amp;COUNTIF($B$5:B1627,B1627)</f>
        <v>--1590</v>
      </c>
      <c r="B1627" s="3" t="str">
        <f t="shared" si="76"/>
        <v/>
      </c>
      <c r="C1627" s="78">
        <v>1623</v>
      </c>
      <c r="D1627" s="102"/>
      <c r="E1627" s="103"/>
      <c r="F1627" s="102"/>
      <c r="G1627" s="104"/>
      <c r="H1627" s="105" t="str">
        <f t="shared" ca="1" si="75"/>
        <v/>
      </c>
      <c r="I1627" s="102"/>
      <c r="J1627" s="102"/>
      <c r="K1627" s="102"/>
      <c r="L1627" s="102"/>
      <c r="M1627" s="102"/>
      <c r="N1627" s="102"/>
      <c r="O1627" s="102"/>
      <c r="P1627" s="102"/>
      <c r="Q1627" s="102"/>
      <c r="R1627" s="102"/>
      <c r="S1627" s="102"/>
      <c r="T1627" s="106"/>
      <c r="U1627" s="3" t="str">
        <f t="shared" si="77"/>
        <v>0/1</v>
      </c>
    </row>
    <row r="1628" spans="1:21" ht="30" customHeight="1" x14ac:dyDescent="0.3">
      <c r="A1628" s="3" t="str">
        <f>B1628&amp;"--"&amp;COUNTIF($B$5:B1628,B1628)</f>
        <v>--1591</v>
      </c>
      <c r="B1628" s="3" t="str">
        <f t="shared" si="76"/>
        <v/>
      </c>
      <c r="C1628" s="78">
        <v>1624</v>
      </c>
      <c r="D1628" s="102"/>
      <c r="E1628" s="103"/>
      <c r="F1628" s="102"/>
      <c r="G1628" s="104"/>
      <c r="H1628" s="105" t="str">
        <f t="shared" ca="1" si="75"/>
        <v/>
      </c>
      <c r="I1628" s="102"/>
      <c r="J1628" s="102"/>
      <c r="K1628" s="102"/>
      <c r="L1628" s="102"/>
      <c r="M1628" s="102"/>
      <c r="N1628" s="102"/>
      <c r="O1628" s="102"/>
      <c r="P1628" s="102"/>
      <c r="Q1628" s="102"/>
      <c r="R1628" s="102"/>
      <c r="S1628" s="102"/>
      <c r="T1628" s="106"/>
      <c r="U1628" s="3" t="str">
        <f t="shared" si="77"/>
        <v>0/1</v>
      </c>
    </row>
    <row r="1629" spans="1:21" ht="30" customHeight="1" x14ac:dyDescent="0.3">
      <c r="A1629" s="3" t="str">
        <f>B1629&amp;"--"&amp;COUNTIF($B$5:B1629,B1629)</f>
        <v>--1592</v>
      </c>
      <c r="B1629" s="3" t="str">
        <f t="shared" si="76"/>
        <v/>
      </c>
      <c r="C1629" s="78">
        <v>1625</v>
      </c>
      <c r="D1629" s="102"/>
      <c r="E1629" s="103"/>
      <c r="F1629" s="102"/>
      <c r="G1629" s="104"/>
      <c r="H1629" s="105" t="str">
        <f t="shared" ca="1" si="75"/>
        <v/>
      </c>
      <c r="I1629" s="102"/>
      <c r="J1629" s="102"/>
      <c r="K1629" s="102"/>
      <c r="L1629" s="102"/>
      <c r="M1629" s="102"/>
      <c r="N1629" s="102"/>
      <c r="O1629" s="102"/>
      <c r="P1629" s="102"/>
      <c r="Q1629" s="102"/>
      <c r="R1629" s="102"/>
      <c r="S1629" s="102"/>
      <c r="T1629" s="106"/>
      <c r="U1629" s="3" t="str">
        <f t="shared" si="77"/>
        <v>0/1</v>
      </c>
    </row>
    <row r="1630" spans="1:21" ht="30" customHeight="1" x14ac:dyDescent="0.3">
      <c r="A1630" s="3" t="str">
        <f>B1630&amp;"--"&amp;COUNTIF($B$5:B1630,B1630)</f>
        <v>--1593</v>
      </c>
      <c r="B1630" s="3" t="str">
        <f t="shared" si="76"/>
        <v/>
      </c>
      <c r="C1630" s="78">
        <v>1626</v>
      </c>
      <c r="D1630" s="102"/>
      <c r="E1630" s="103"/>
      <c r="F1630" s="102"/>
      <c r="G1630" s="104"/>
      <c r="H1630" s="105" t="str">
        <f t="shared" ca="1" si="75"/>
        <v/>
      </c>
      <c r="I1630" s="102"/>
      <c r="J1630" s="102"/>
      <c r="K1630" s="102"/>
      <c r="L1630" s="102"/>
      <c r="M1630" s="102"/>
      <c r="N1630" s="102"/>
      <c r="O1630" s="102"/>
      <c r="P1630" s="102"/>
      <c r="Q1630" s="102"/>
      <c r="R1630" s="102"/>
      <c r="S1630" s="102"/>
      <c r="T1630" s="106"/>
      <c r="U1630" s="3" t="str">
        <f t="shared" si="77"/>
        <v>0/1</v>
      </c>
    </row>
    <row r="1631" spans="1:21" ht="30" customHeight="1" x14ac:dyDescent="0.3">
      <c r="A1631" s="3" t="str">
        <f>B1631&amp;"--"&amp;COUNTIF($B$5:B1631,B1631)</f>
        <v>--1594</v>
      </c>
      <c r="B1631" s="3" t="str">
        <f t="shared" si="76"/>
        <v/>
      </c>
      <c r="C1631" s="78">
        <v>1627</v>
      </c>
      <c r="D1631" s="102"/>
      <c r="E1631" s="103"/>
      <c r="F1631" s="102"/>
      <c r="G1631" s="104"/>
      <c r="H1631" s="105" t="str">
        <f t="shared" ca="1" si="75"/>
        <v/>
      </c>
      <c r="I1631" s="102"/>
      <c r="J1631" s="102"/>
      <c r="K1631" s="102"/>
      <c r="L1631" s="102"/>
      <c r="M1631" s="102"/>
      <c r="N1631" s="102"/>
      <c r="O1631" s="102"/>
      <c r="P1631" s="102"/>
      <c r="Q1631" s="102"/>
      <c r="R1631" s="102"/>
      <c r="S1631" s="102"/>
      <c r="T1631" s="106"/>
      <c r="U1631" s="3" t="str">
        <f t="shared" si="77"/>
        <v>0/1</v>
      </c>
    </row>
    <row r="1632" spans="1:21" ht="30" customHeight="1" x14ac:dyDescent="0.3">
      <c r="A1632" s="3" t="str">
        <f>B1632&amp;"--"&amp;COUNTIF($B$5:B1632,B1632)</f>
        <v>--1595</v>
      </c>
      <c r="B1632" s="3" t="str">
        <f t="shared" si="76"/>
        <v/>
      </c>
      <c r="C1632" s="78">
        <v>1628</v>
      </c>
      <c r="D1632" s="102"/>
      <c r="E1632" s="103"/>
      <c r="F1632" s="102"/>
      <c r="G1632" s="104"/>
      <c r="H1632" s="105" t="str">
        <f t="shared" ref="H1632:H1695" ca="1" si="78">IF(G1632,DATEDIF(G1632,TODAY(),"Y"),"")</f>
        <v/>
      </c>
      <c r="I1632" s="102"/>
      <c r="J1632" s="102"/>
      <c r="K1632" s="102"/>
      <c r="L1632" s="102"/>
      <c r="M1632" s="102"/>
      <c r="N1632" s="102"/>
      <c r="O1632" s="102"/>
      <c r="P1632" s="102"/>
      <c r="Q1632" s="102"/>
      <c r="R1632" s="102"/>
      <c r="S1632" s="102"/>
      <c r="T1632" s="106"/>
      <c r="U1632" s="3" t="str">
        <f t="shared" si="77"/>
        <v>0/1</v>
      </c>
    </row>
    <row r="1633" spans="1:21" ht="30" customHeight="1" x14ac:dyDescent="0.3">
      <c r="A1633" s="3" t="str">
        <f>B1633&amp;"--"&amp;COUNTIF($B$5:B1633,B1633)</f>
        <v>--1596</v>
      </c>
      <c r="B1633" s="3" t="str">
        <f t="shared" si="76"/>
        <v/>
      </c>
      <c r="C1633" s="78">
        <v>1629</v>
      </c>
      <c r="D1633" s="102"/>
      <c r="E1633" s="103"/>
      <c r="F1633" s="102"/>
      <c r="G1633" s="104"/>
      <c r="H1633" s="105" t="str">
        <f t="shared" ca="1" si="78"/>
        <v/>
      </c>
      <c r="I1633" s="102"/>
      <c r="J1633" s="102"/>
      <c r="K1633" s="102"/>
      <c r="L1633" s="102"/>
      <c r="M1633" s="102"/>
      <c r="N1633" s="102"/>
      <c r="O1633" s="102"/>
      <c r="P1633" s="102"/>
      <c r="Q1633" s="102"/>
      <c r="R1633" s="102"/>
      <c r="S1633" s="102"/>
      <c r="T1633" s="106"/>
      <c r="U1633" s="3" t="str">
        <f t="shared" si="77"/>
        <v>0/1</v>
      </c>
    </row>
    <row r="1634" spans="1:21" ht="30" customHeight="1" x14ac:dyDescent="0.3">
      <c r="A1634" s="3" t="str">
        <f>B1634&amp;"--"&amp;COUNTIF($B$5:B1634,B1634)</f>
        <v>--1597</v>
      </c>
      <c r="B1634" s="3" t="str">
        <f t="shared" si="76"/>
        <v/>
      </c>
      <c r="C1634" s="78">
        <v>1630</v>
      </c>
      <c r="D1634" s="102"/>
      <c r="E1634" s="103"/>
      <c r="F1634" s="102"/>
      <c r="G1634" s="104"/>
      <c r="H1634" s="105" t="str">
        <f t="shared" ca="1" si="78"/>
        <v/>
      </c>
      <c r="I1634" s="102"/>
      <c r="J1634" s="102"/>
      <c r="K1634" s="102"/>
      <c r="L1634" s="102"/>
      <c r="M1634" s="102"/>
      <c r="N1634" s="102"/>
      <c r="O1634" s="102"/>
      <c r="P1634" s="102"/>
      <c r="Q1634" s="102"/>
      <c r="R1634" s="102"/>
      <c r="S1634" s="102"/>
      <c r="T1634" s="106"/>
      <c r="U1634" s="3" t="str">
        <f t="shared" si="77"/>
        <v>0/1</v>
      </c>
    </row>
    <row r="1635" spans="1:21" ht="30" customHeight="1" x14ac:dyDescent="0.3">
      <c r="A1635" s="3" t="str">
        <f>B1635&amp;"--"&amp;COUNTIF($B$5:B1635,B1635)</f>
        <v>--1598</v>
      </c>
      <c r="B1635" s="3" t="str">
        <f t="shared" si="76"/>
        <v/>
      </c>
      <c r="C1635" s="78">
        <v>1631</v>
      </c>
      <c r="D1635" s="102"/>
      <c r="E1635" s="103"/>
      <c r="F1635" s="102"/>
      <c r="G1635" s="104"/>
      <c r="H1635" s="105" t="str">
        <f t="shared" ca="1" si="78"/>
        <v/>
      </c>
      <c r="I1635" s="102"/>
      <c r="J1635" s="102"/>
      <c r="K1635" s="102"/>
      <c r="L1635" s="102"/>
      <c r="M1635" s="102"/>
      <c r="N1635" s="102"/>
      <c r="O1635" s="102"/>
      <c r="P1635" s="102"/>
      <c r="Q1635" s="102"/>
      <c r="R1635" s="102"/>
      <c r="S1635" s="102"/>
      <c r="T1635" s="106"/>
      <c r="U1635" s="3" t="str">
        <f t="shared" si="77"/>
        <v>0/1</v>
      </c>
    </row>
    <row r="1636" spans="1:21" ht="30" customHeight="1" x14ac:dyDescent="0.3">
      <c r="A1636" s="3" t="str">
        <f>B1636&amp;"--"&amp;COUNTIF($B$5:B1636,B1636)</f>
        <v>--1599</v>
      </c>
      <c r="B1636" s="3" t="str">
        <f t="shared" si="76"/>
        <v/>
      </c>
      <c r="C1636" s="78">
        <v>1632</v>
      </c>
      <c r="D1636" s="102"/>
      <c r="E1636" s="103"/>
      <c r="F1636" s="102"/>
      <c r="G1636" s="104"/>
      <c r="H1636" s="105" t="str">
        <f t="shared" ca="1" si="78"/>
        <v/>
      </c>
      <c r="I1636" s="102"/>
      <c r="J1636" s="102"/>
      <c r="K1636" s="102"/>
      <c r="L1636" s="102"/>
      <c r="M1636" s="102"/>
      <c r="N1636" s="102"/>
      <c r="O1636" s="102"/>
      <c r="P1636" s="102"/>
      <c r="Q1636" s="102"/>
      <c r="R1636" s="102"/>
      <c r="S1636" s="102"/>
      <c r="T1636" s="106"/>
      <c r="U1636" s="3" t="str">
        <f t="shared" si="77"/>
        <v>0/1</v>
      </c>
    </row>
    <row r="1637" spans="1:21" ht="30" customHeight="1" x14ac:dyDescent="0.3">
      <c r="A1637" s="3" t="str">
        <f>B1637&amp;"--"&amp;COUNTIF($B$5:B1637,B1637)</f>
        <v>--1600</v>
      </c>
      <c r="B1637" s="3" t="str">
        <f t="shared" si="76"/>
        <v/>
      </c>
      <c r="C1637" s="78">
        <v>1633</v>
      </c>
      <c r="D1637" s="102"/>
      <c r="E1637" s="103"/>
      <c r="F1637" s="102"/>
      <c r="G1637" s="104"/>
      <c r="H1637" s="105" t="str">
        <f t="shared" ca="1" si="78"/>
        <v/>
      </c>
      <c r="I1637" s="102"/>
      <c r="J1637" s="102"/>
      <c r="K1637" s="102"/>
      <c r="L1637" s="102"/>
      <c r="M1637" s="102"/>
      <c r="N1637" s="102"/>
      <c r="O1637" s="102"/>
      <c r="P1637" s="102"/>
      <c r="Q1637" s="102"/>
      <c r="R1637" s="102"/>
      <c r="S1637" s="102"/>
      <c r="T1637" s="106"/>
      <c r="U1637" s="3" t="str">
        <f t="shared" si="77"/>
        <v>0/1</v>
      </c>
    </row>
    <row r="1638" spans="1:21" ht="30" customHeight="1" x14ac:dyDescent="0.3">
      <c r="A1638" s="3" t="str">
        <f>B1638&amp;"--"&amp;COUNTIF($B$5:B1638,B1638)</f>
        <v>--1601</v>
      </c>
      <c r="B1638" s="3" t="str">
        <f t="shared" si="76"/>
        <v/>
      </c>
      <c r="C1638" s="78">
        <v>1634</v>
      </c>
      <c r="D1638" s="102"/>
      <c r="E1638" s="103"/>
      <c r="F1638" s="102"/>
      <c r="G1638" s="104"/>
      <c r="H1638" s="105" t="str">
        <f t="shared" ca="1" si="78"/>
        <v/>
      </c>
      <c r="I1638" s="102"/>
      <c r="J1638" s="102"/>
      <c r="K1638" s="102"/>
      <c r="L1638" s="102"/>
      <c r="M1638" s="102"/>
      <c r="N1638" s="102"/>
      <c r="O1638" s="102"/>
      <c r="P1638" s="102"/>
      <c r="Q1638" s="102"/>
      <c r="R1638" s="102"/>
      <c r="S1638" s="102"/>
      <c r="T1638" s="106"/>
      <c r="U1638" s="3" t="str">
        <f t="shared" si="77"/>
        <v>0/1</v>
      </c>
    </row>
    <row r="1639" spans="1:21" ht="30" customHeight="1" x14ac:dyDescent="0.3">
      <c r="A1639" s="3" t="str">
        <f>B1639&amp;"--"&amp;COUNTIF($B$5:B1639,B1639)</f>
        <v>--1602</v>
      </c>
      <c r="B1639" s="3" t="str">
        <f t="shared" si="76"/>
        <v/>
      </c>
      <c r="C1639" s="78">
        <v>1635</v>
      </c>
      <c r="D1639" s="102"/>
      <c r="E1639" s="103"/>
      <c r="F1639" s="102"/>
      <c r="G1639" s="104"/>
      <c r="H1639" s="105" t="str">
        <f t="shared" ca="1" si="78"/>
        <v/>
      </c>
      <c r="I1639" s="102"/>
      <c r="J1639" s="102"/>
      <c r="K1639" s="102"/>
      <c r="L1639" s="102"/>
      <c r="M1639" s="102"/>
      <c r="N1639" s="102"/>
      <c r="O1639" s="102"/>
      <c r="P1639" s="102"/>
      <c r="Q1639" s="102"/>
      <c r="R1639" s="102"/>
      <c r="S1639" s="102"/>
      <c r="T1639" s="106"/>
      <c r="U1639" s="3" t="str">
        <f t="shared" si="77"/>
        <v>0/1</v>
      </c>
    </row>
    <row r="1640" spans="1:21" ht="30" customHeight="1" x14ac:dyDescent="0.3">
      <c r="A1640" s="3" t="str">
        <f>B1640&amp;"--"&amp;COUNTIF($B$5:B1640,B1640)</f>
        <v>--1603</v>
      </c>
      <c r="B1640" s="3" t="str">
        <f t="shared" si="76"/>
        <v/>
      </c>
      <c r="C1640" s="78">
        <v>1636</v>
      </c>
      <c r="D1640" s="102"/>
      <c r="E1640" s="103"/>
      <c r="F1640" s="102"/>
      <c r="G1640" s="104"/>
      <c r="H1640" s="105" t="str">
        <f t="shared" ca="1" si="78"/>
        <v/>
      </c>
      <c r="I1640" s="102"/>
      <c r="J1640" s="102"/>
      <c r="K1640" s="102"/>
      <c r="L1640" s="102"/>
      <c r="M1640" s="102"/>
      <c r="N1640" s="102"/>
      <c r="O1640" s="102"/>
      <c r="P1640" s="102"/>
      <c r="Q1640" s="102"/>
      <c r="R1640" s="102"/>
      <c r="S1640" s="102"/>
      <c r="T1640" s="106"/>
      <c r="U1640" s="3" t="str">
        <f t="shared" si="77"/>
        <v>0/1</v>
      </c>
    </row>
    <row r="1641" spans="1:21" ht="30" customHeight="1" x14ac:dyDescent="0.3">
      <c r="A1641" s="3" t="str">
        <f>B1641&amp;"--"&amp;COUNTIF($B$5:B1641,B1641)</f>
        <v>--1604</v>
      </c>
      <c r="B1641" s="3" t="str">
        <f t="shared" si="76"/>
        <v/>
      </c>
      <c r="C1641" s="78">
        <v>1637</v>
      </c>
      <c r="D1641" s="102"/>
      <c r="E1641" s="103"/>
      <c r="F1641" s="102"/>
      <c r="G1641" s="104"/>
      <c r="H1641" s="105" t="str">
        <f t="shared" ca="1" si="78"/>
        <v/>
      </c>
      <c r="I1641" s="102"/>
      <c r="J1641" s="102"/>
      <c r="K1641" s="102"/>
      <c r="L1641" s="102"/>
      <c r="M1641" s="102"/>
      <c r="N1641" s="102"/>
      <c r="O1641" s="102"/>
      <c r="P1641" s="102"/>
      <c r="Q1641" s="102"/>
      <c r="R1641" s="102"/>
      <c r="S1641" s="102"/>
      <c r="T1641" s="106"/>
      <c r="U1641" s="3" t="str">
        <f t="shared" si="77"/>
        <v>0/1</v>
      </c>
    </row>
    <row r="1642" spans="1:21" ht="30" customHeight="1" x14ac:dyDescent="0.3">
      <c r="A1642" s="3" t="str">
        <f>B1642&amp;"--"&amp;COUNTIF($B$5:B1642,B1642)</f>
        <v>--1605</v>
      </c>
      <c r="B1642" s="3" t="str">
        <f t="shared" si="76"/>
        <v/>
      </c>
      <c r="C1642" s="78">
        <v>1638</v>
      </c>
      <c r="D1642" s="102"/>
      <c r="E1642" s="103"/>
      <c r="F1642" s="102"/>
      <c r="G1642" s="104"/>
      <c r="H1642" s="105" t="str">
        <f t="shared" ca="1" si="78"/>
        <v/>
      </c>
      <c r="I1642" s="102"/>
      <c r="J1642" s="102"/>
      <c r="K1642" s="102"/>
      <c r="L1642" s="102"/>
      <c r="M1642" s="102"/>
      <c r="N1642" s="102"/>
      <c r="O1642" s="102"/>
      <c r="P1642" s="102"/>
      <c r="Q1642" s="102"/>
      <c r="R1642" s="102"/>
      <c r="S1642" s="102"/>
      <c r="T1642" s="106"/>
      <c r="U1642" s="3" t="str">
        <f t="shared" si="77"/>
        <v>0/1</v>
      </c>
    </row>
    <row r="1643" spans="1:21" ht="30" customHeight="1" x14ac:dyDescent="0.3">
      <c r="A1643" s="3" t="str">
        <f>B1643&amp;"--"&amp;COUNTIF($B$5:B1643,B1643)</f>
        <v>--1606</v>
      </c>
      <c r="B1643" s="3" t="str">
        <f t="shared" si="76"/>
        <v/>
      </c>
      <c r="C1643" s="78">
        <v>1639</v>
      </c>
      <c r="D1643" s="102"/>
      <c r="E1643" s="103"/>
      <c r="F1643" s="102"/>
      <c r="G1643" s="104"/>
      <c r="H1643" s="105" t="str">
        <f t="shared" ca="1" si="78"/>
        <v/>
      </c>
      <c r="I1643" s="102"/>
      <c r="J1643" s="102"/>
      <c r="K1643" s="102"/>
      <c r="L1643" s="102"/>
      <c r="M1643" s="102"/>
      <c r="N1643" s="102"/>
      <c r="O1643" s="102"/>
      <c r="P1643" s="102"/>
      <c r="Q1643" s="102"/>
      <c r="R1643" s="102"/>
      <c r="S1643" s="102"/>
      <c r="T1643" s="106"/>
      <c r="U1643" s="3" t="str">
        <f t="shared" si="77"/>
        <v>0/1</v>
      </c>
    </row>
    <row r="1644" spans="1:21" ht="30" customHeight="1" x14ac:dyDescent="0.3">
      <c r="A1644" s="3" t="str">
        <f>B1644&amp;"--"&amp;COUNTIF($B$5:B1644,B1644)</f>
        <v>--1607</v>
      </c>
      <c r="B1644" s="3" t="str">
        <f t="shared" si="76"/>
        <v/>
      </c>
      <c r="C1644" s="78">
        <v>1640</v>
      </c>
      <c r="D1644" s="102"/>
      <c r="E1644" s="103"/>
      <c r="F1644" s="102"/>
      <c r="G1644" s="104"/>
      <c r="H1644" s="105" t="str">
        <f t="shared" ca="1" si="78"/>
        <v/>
      </c>
      <c r="I1644" s="102"/>
      <c r="J1644" s="102"/>
      <c r="K1644" s="102"/>
      <c r="L1644" s="102"/>
      <c r="M1644" s="102"/>
      <c r="N1644" s="102"/>
      <c r="O1644" s="102"/>
      <c r="P1644" s="102"/>
      <c r="Q1644" s="102"/>
      <c r="R1644" s="102"/>
      <c r="S1644" s="102"/>
      <c r="T1644" s="106"/>
      <c r="U1644" s="3" t="str">
        <f t="shared" si="77"/>
        <v>0/1</v>
      </c>
    </row>
    <row r="1645" spans="1:21" ht="30" customHeight="1" x14ac:dyDescent="0.3">
      <c r="A1645" s="3" t="str">
        <f>B1645&amp;"--"&amp;COUNTIF($B$5:B1645,B1645)</f>
        <v>--1608</v>
      </c>
      <c r="B1645" s="3" t="str">
        <f t="shared" si="76"/>
        <v/>
      </c>
      <c r="C1645" s="78">
        <v>1641</v>
      </c>
      <c r="D1645" s="102"/>
      <c r="E1645" s="103"/>
      <c r="F1645" s="102"/>
      <c r="G1645" s="104"/>
      <c r="H1645" s="105" t="str">
        <f t="shared" ca="1" si="78"/>
        <v/>
      </c>
      <c r="I1645" s="102"/>
      <c r="J1645" s="102"/>
      <c r="K1645" s="102"/>
      <c r="L1645" s="102"/>
      <c r="M1645" s="102"/>
      <c r="N1645" s="102"/>
      <c r="O1645" s="102"/>
      <c r="P1645" s="102"/>
      <c r="Q1645" s="102"/>
      <c r="R1645" s="102"/>
      <c r="S1645" s="102"/>
      <c r="T1645" s="106"/>
      <c r="U1645" s="3" t="str">
        <f t="shared" si="77"/>
        <v>0/1</v>
      </c>
    </row>
    <row r="1646" spans="1:21" ht="30" customHeight="1" x14ac:dyDescent="0.3">
      <c r="A1646" s="3" t="str">
        <f>B1646&amp;"--"&amp;COUNTIF($B$5:B1646,B1646)</f>
        <v>--1609</v>
      </c>
      <c r="B1646" s="3" t="str">
        <f t="shared" si="76"/>
        <v/>
      </c>
      <c r="C1646" s="78">
        <v>1642</v>
      </c>
      <c r="D1646" s="102"/>
      <c r="E1646" s="103"/>
      <c r="F1646" s="102"/>
      <c r="G1646" s="104"/>
      <c r="H1646" s="105" t="str">
        <f t="shared" ca="1" si="78"/>
        <v/>
      </c>
      <c r="I1646" s="102"/>
      <c r="J1646" s="102"/>
      <c r="K1646" s="102"/>
      <c r="L1646" s="102"/>
      <c r="M1646" s="102"/>
      <c r="N1646" s="102"/>
      <c r="O1646" s="102"/>
      <c r="P1646" s="102"/>
      <c r="Q1646" s="102"/>
      <c r="R1646" s="102"/>
      <c r="S1646" s="102"/>
      <c r="T1646" s="106"/>
      <c r="U1646" s="3" t="str">
        <f t="shared" si="77"/>
        <v>0/1</v>
      </c>
    </row>
    <row r="1647" spans="1:21" ht="30" customHeight="1" x14ac:dyDescent="0.3">
      <c r="A1647" s="3" t="str">
        <f>B1647&amp;"--"&amp;COUNTIF($B$5:B1647,B1647)</f>
        <v>--1610</v>
      </c>
      <c r="B1647" s="3" t="str">
        <f t="shared" si="76"/>
        <v/>
      </c>
      <c r="C1647" s="78">
        <v>1643</v>
      </c>
      <c r="D1647" s="102"/>
      <c r="E1647" s="103"/>
      <c r="F1647" s="102"/>
      <c r="G1647" s="104"/>
      <c r="H1647" s="105" t="str">
        <f t="shared" ca="1" si="78"/>
        <v/>
      </c>
      <c r="I1647" s="102"/>
      <c r="J1647" s="102"/>
      <c r="K1647" s="102"/>
      <c r="L1647" s="102"/>
      <c r="M1647" s="102"/>
      <c r="N1647" s="102"/>
      <c r="O1647" s="102"/>
      <c r="P1647" s="102"/>
      <c r="Q1647" s="102"/>
      <c r="R1647" s="102"/>
      <c r="S1647" s="102"/>
      <c r="T1647" s="106"/>
      <c r="U1647" s="3" t="str">
        <f t="shared" si="77"/>
        <v>0/1</v>
      </c>
    </row>
    <row r="1648" spans="1:21" ht="30" customHeight="1" x14ac:dyDescent="0.3">
      <c r="A1648" s="3" t="str">
        <f>B1648&amp;"--"&amp;COUNTIF($B$5:B1648,B1648)</f>
        <v>--1611</v>
      </c>
      <c r="B1648" s="3" t="str">
        <f t="shared" si="76"/>
        <v/>
      </c>
      <c r="C1648" s="78">
        <v>1644</v>
      </c>
      <c r="D1648" s="102"/>
      <c r="E1648" s="103"/>
      <c r="F1648" s="102"/>
      <c r="G1648" s="104"/>
      <c r="H1648" s="105" t="str">
        <f t="shared" ca="1" si="78"/>
        <v/>
      </c>
      <c r="I1648" s="102"/>
      <c r="J1648" s="102"/>
      <c r="K1648" s="102"/>
      <c r="L1648" s="102"/>
      <c r="M1648" s="102"/>
      <c r="N1648" s="102"/>
      <c r="O1648" s="102"/>
      <c r="P1648" s="102"/>
      <c r="Q1648" s="102"/>
      <c r="R1648" s="102"/>
      <c r="S1648" s="102"/>
      <c r="T1648" s="106"/>
      <c r="U1648" s="3" t="str">
        <f t="shared" si="77"/>
        <v>0/1</v>
      </c>
    </row>
    <row r="1649" spans="1:21" ht="30" customHeight="1" x14ac:dyDescent="0.3">
      <c r="A1649" s="3" t="str">
        <f>B1649&amp;"--"&amp;COUNTIF($B$5:B1649,B1649)</f>
        <v>--1612</v>
      </c>
      <c r="B1649" s="3" t="str">
        <f t="shared" si="76"/>
        <v/>
      </c>
      <c r="C1649" s="78">
        <v>1645</v>
      </c>
      <c r="D1649" s="102"/>
      <c r="E1649" s="103"/>
      <c r="F1649" s="102"/>
      <c r="G1649" s="104"/>
      <c r="H1649" s="105" t="str">
        <f t="shared" ca="1" si="78"/>
        <v/>
      </c>
      <c r="I1649" s="102"/>
      <c r="J1649" s="102"/>
      <c r="K1649" s="102"/>
      <c r="L1649" s="102"/>
      <c r="M1649" s="102"/>
      <c r="N1649" s="102"/>
      <c r="O1649" s="102"/>
      <c r="P1649" s="102"/>
      <c r="Q1649" s="102"/>
      <c r="R1649" s="102"/>
      <c r="S1649" s="102"/>
      <c r="T1649" s="106"/>
      <c r="U1649" s="3" t="str">
        <f t="shared" si="77"/>
        <v>0/1</v>
      </c>
    </row>
    <row r="1650" spans="1:21" ht="30" customHeight="1" x14ac:dyDescent="0.3">
      <c r="A1650" s="3" t="str">
        <f>B1650&amp;"--"&amp;COUNTIF($B$5:B1650,B1650)</f>
        <v>--1613</v>
      </c>
      <c r="B1650" s="3" t="str">
        <f t="shared" si="76"/>
        <v/>
      </c>
      <c r="C1650" s="78">
        <v>1646</v>
      </c>
      <c r="D1650" s="102"/>
      <c r="E1650" s="103"/>
      <c r="F1650" s="102"/>
      <c r="G1650" s="104"/>
      <c r="H1650" s="105" t="str">
        <f t="shared" ca="1" si="78"/>
        <v/>
      </c>
      <c r="I1650" s="102"/>
      <c r="J1650" s="102"/>
      <c r="K1650" s="102"/>
      <c r="L1650" s="102"/>
      <c r="M1650" s="102"/>
      <c r="N1650" s="102"/>
      <c r="O1650" s="102"/>
      <c r="P1650" s="102"/>
      <c r="Q1650" s="102"/>
      <c r="R1650" s="102"/>
      <c r="S1650" s="102"/>
      <c r="T1650" s="106"/>
      <c r="U1650" s="3" t="str">
        <f t="shared" si="77"/>
        <v>0/1</v>
      </c>
    </row>
    <row r="1651" spans="1:21" ht="30" customHeight="1" x14ac:dyDescent="0.3">
      <c r="A1651" s="3" t="str">
        <f>B1651&amp;"--"&amp;COUNTIF($B$5:B1651,B1651)</f>
        <v>--1614</v>
      </c>
      <c r="B1651" s="3" t="str">
        <f t="shared" si="76"/>
        <v/>
      </c>
      <c r="C1651" s="78">
        <v>1647</v>
      </c>
      <c r="D1651" s="102"/>
      <c r="E1651" s="103"/>
      <c r="F1651" s="102"/>
      <c r="G1651" s="104"/>
      <c r="H1651" s="105" t="str">
        <f t="shared" ca="1" si="78"/>
        <v/>
      </c>
      <c r="I1651" s="102"/>
      <c r="J1651" s="102"/>
      <c r="K1651" s="102"/>
      <c r="L1651" s="102"/>
      <c r="M1651" s="102"/>
      <c r="N1651" s="102"/>
      <c r="O1651" s="102"/>
      <c r="P1651" s="102"/>
      <c r="Q1651" s="102"/>
      <c r="R1651" s="102"/>
      <c r="S1651" s="102"/>
      <c r="T1651" s="106"/>
      <c r="U1651" s="3" t="str">
        <f t="shared" si="77"/>
        <v>0/1</v>
      </c>
    </row>
    <row r="1652" spans="1:21" ht="30" customHeight="1" x14ac:dyDescent="0.3">
      <c r="A1652" s="3" t="str">
        <f>B1652&amp;"--"&amp;COUNTIF($B$5:B1652,B1652)</f>
        <v>--1615</v>
      </c>
      <c r="B1652" s="3" t="str">
        <f t="shared" si="76"/>
        <v/>
      </c>
      <c r="C1652" s="78">
        <v>1648</v>
      </c>
      <c r="D1652" s="102"/>
      <c r="E1652" s="103"/>
      <c r="F1652" s="102"/>
      <c r="G1652" s="104"/>
      <c r="H1652" s="105" t="str">
        <f t="shared" ca="1" si="78"/>
        <v/>
      </c>
      <c r="I1652" s="102"/>
      <c r="J1652" s="102"/>
      <c r="K1652" s="102"/>
      <c r="L1652" s="102"/>
      <c r="M1652" s="102"/>
      <c r="N1652" s="102"/>
      <c r="O1652" s="102"/>
      <c r="P1652" s="102"/>
      <c r="Q1652" s="102"/>
      <c r="R1652" s="102"/>
      <c r="S1652" s="102"/>
      <c r="T1652" s="106"/>
      <c r="U1652" s="3" t="str">
        <f t="shared" si="77"/>
        <v>0/1</v>
      </c>
    </row>
    <row r="1653" spans="1:21" ht="30" customHeight="1" x14ac:dyDescent="0.3">
      <c r="A1653" s="3" t="str">
        <f>B1653&amp;"--"&amp;COUNTIF($B$5:B1653,B1653)</f>
        <v>--1616</v>
      </c>
      <c r="B1653" s="3" t="str">
        <f t="shared" si="76"/>
        <v/>
      </c>
      <c r="C1653" s="78">
        <v>1649</v>
      </c>
      <c r="D1653" s="102"/>
      <c r="E1653" s="103"/>
      <c r="F1653" s="102"/>
      <c r="G1653" s="104"/>
      <c r="H1653" s="105" t="str">
        <f t="shared" ca="1" si="78"/>
        <v/>
      </c>
      <c r="I1653" s="102"/>
      <c r="J1653" s="102"/>
      <c r="K1653" s="102"/>
      <c r="L1653" s="102"/>
      <c r="M1653" s="102"/>
      <c r="N1653" s="102"/>
      <c r="O1653" s="102"/>
      <c r="P1653" s="102"/>
      <c r="Q1653" s="102"/>
      <c r="R1653" s="102"/>
      <c r="S1653" s="102"/>
      <c r="T1653" s="106"/>
      <c r="U1653" s="3" t="str">
        <f t="shared" si="77"/>
        <v>0/1</v>
      </c>
    </row>
    <row r="1654" spans="1:21" ht="30" customHeight="1" x14ac:dyDescent="0.3">
      <c r="A1654" s="3" t="str">
        <f>B1654&amp;"--"&amp;COUNTIF($B$5:B1654,B1654)</f>
        <v>--1617</v>
      </c>
      <c r="B1654" s="3" t="str">
        <f t="shared" si="76"/>
        <v/>
      </c>
      <c r="C1654" s="78">
        <v>1650</v>
      </c>
      <c r="D1654" s="102"/>
      <c r="E1654" s="103"/>
      <c r="F1654" s="102"/>
      <c r="G1654" s="104"/>
      <c r="H1654" s="105" t="str">
        <f t="shared" ca="1" si="78"/>
        <v/>
      </c>
      <c r="I1654" s="102"/>
      <c r="J1654" s="102"/>
      <c r="K1654" s="102"/>
      <c r="L1654" s="102"/>
      <c r="M1654" s="102"/>
      <c r="N1654" s="102"/>
      <c r="O1654" s="102"/>
      <c r="P1654" s="102"/>
      <c r="Q1654" s="102"/>
      <c r="R1654" s="102"/>
      <c r="S1654" s="102"/>
      <c r="T1654" s="106"/>
      <c r="U1654" s="3" t="str">
        <f t="shared" si="77"/>
        <v>0/1</v>
      </c>
    </row>
    <row r="1655" spans="1:21" ht="30" customHeight="1" x14ac:dyDescent="0.3">
      <c r="A1655" s="3" t="str">
        <f>B1655&amp;"--"&amp;COUNTIF($B$5:B1655,B1655)</f>
        <v>--1618</v>
      </c>
      <c r="B1655" s="3" t="str">
        <f t="shared" si="76"/>
        <v/>
      </c>
      <c r="C1655" s="78">
        <v>1651</v>
      </c>
      <c r="D1655" s="102"/>
      <c r="E1655" s="103"/>
      <c r="F1655" s="102"/>
      <c r="G1655" s="104"/>
      <c r="H1655" s="105" t="str">
        <f t="shared" ca="1" si="78"/>
        <v/>
      </c>
      <c r="I1655" s="102"/>
      <c r="J1655" s="102"/>
      <c r="K1655" s="102"/>
      <c r="L1655" s="102"/>
      <c r="M1655" s="102"/>
      <c r="N1655" s="102"/>
      <c r="O1655" s="102"/>
      <c r="P1655" s="102"/>
      <c r="Q1655" s="102"/>
      <c r="R1655" s="102"/>
      <c r="S1655" s="102"/>
      <c r="T1655" s="106"/>
      <c r="U1655" s="3" t="str">
        <f t="shared" si="77"/>
        <v>0/1</v>
      </c>
    </row>
    <row r="1656" spans="1:21" ht="30" customHeight="1" x14ac:dyDescent="0.3">
      <c r="A1656" s="3" t="str">
        <f>B1656&amp;"--"&amp;COUNTIF($B$5:B1656,B1656)</f>
        <v>--1619</v>
      </c>
      <c r="B1656" s="3" t="str">
        <f t="shared" si="76"/>
        <v/>
      </c>
      <c r="C1656" s="78">
        <v>1652</v>
      </c>
      <c r="D1656" s="102"/>
      <c r="E1656" s="103"/>
      <c r="F1656" s="102"/>
      <c r="G1656" s="104"/>
      <c r="H1656" s="105" t="str">
        <f t="shared" ca="1" si="78"/>
        <v/>
      </c>
      <c r="I1656" s="102"/>
      <c r="J1656" s="102"/>
      <c r="K1656" s="102"/>
      <c r="L1656" s="102"/>
      <c r="M1656" s="102"/>
      <c r="N1656" s="102"/>
      <c r="O1656" s="102"/>
      <c r="P1656" s="102"/>
      <c r="Q1656" s="102"/>
      <c r="R1656" s="102"/>
      <c r="S1656" s="102"/>
      <c r="T1656" s="106"/>
      <c r="U1656" s="3" t="str">
        <f t="shared" si="77"/>
        <v>0/1</v>
      </c>
    </row>
    <row r="1657" spans="1:21" ht="30" customHeight="1" x14ac:dyDescent="0.3">
      <c r="A1657" s="3" t="str">
        <f>B1657&amp;"--"&amp;COUNTIF($B$5:B1657,B1657)</f>
        <v>--1620</v>
      </c>
      <c r="B1657" s="3" t="str">
        <f t="shared" si="76"/>
        <v/>
      </c>
      <c r="C1657" s="78">
        <v>1653</v>
      </c>
      <c r="D1657" s="102"/>
      <c r="E1657" s="103"/>
      <c r="F1657" s="102"/>
      <c r="G1657" s="104"/>
      <c r="H1657" s="105" t="str">
        <f t="shared" ca="1" si="78"/>
        <v/>
      </c>
      <c r="I1657" s="102"/>
      <c r="J1657" s="102"/>
      <c r="K1657" s="102"/>
      <c r="L1657" s="102"/>
      <c r="M1657" s="102"/>
      <c r="N1657" s="102"/>
      <c r="O1657" s="102"/>
      <c r="P1657" s="102"/>
      <c r="Q1657" s="102"/>
      <c r="R1657" s="102"/>
      <c r="S1657" s="102"/>
      <c r="T1657" s="106"/>
      <c r="U1657" s="3" t="str">
        <f t="shared" si="77"/>
        <v>0/1</v>
      </c>
    </row>
    <row r="1658" spans="1:21" ht="30" customHeight="1" x14ac:dyDescent="0.3">
      <c r="A1658" s="3" t="str">
        <f>B1658&amp;"--"&amp;COUNTIF($B$5:B1658,B1658)</f>
        <v>--1621</v>
      </c>
      <c r="B1658" s="3" t="str">
        <f t="shared" si="76"/>
        <v/>
      </c>
      <c r="C1658" s="78">
        <v>1654</v>
      </c>
      <c r="D1658" s="102"/>
      <c r="E1658" s="103"/>
      <c r="F1658" s="102"/>
      <c r="G1658" s="104"/>
      <c r="H1658" s="105" t="str">
        <f t="shared" ca="1" si="78"/>
        <v/>
      </c>
      <c r="I1658" s="102"/>
      <c r="J1658" s="102"/>
      <c r="K1658" s="102"/>
      <c r="L1658" s="102"/>
      <c r="M1658" s="102"/>
      <c r="N1658" s="102"/>
      <c r="O1658" s="102"/>
      <c r="P1658" s="102"/>
      <c r="Q1658" s="102"/>
      <c r="R1658" s="102"/>
      <c r="S1658" s="102"/>
      <c r="T1658" s="106"/>
      <c r="U1658" s="3" t="str">
        <f t="shared" si="77"/>
        <v>0/1</v>
      </c>
    </row>
    <row r="1659" spans="1:21" ht="30" customHeight="1" x14ac:dyDescent="0.3">
      <c r="A1659" s="3" t="str">
        <f>B1659&amp;"--"&amp;COUNTIF($B$5:B1659,B1659)</f>
        <v>--1622</v>
      </c>
      <c r="B1659" s="3" t="str">
        <f t="shared" si="76"/>
        <v/>
      </c>
      <c r="C1659" s="78">
        <v>1655</v>
      </c>
      <c r="D1659" s="102"/>
      <c r="E1659" s="103"/>
      <c r="F1659" s="102"/>
      <c r="G1659" s="104"/>
      <c r="H1659" s="105" t="str">
        <f t="shared" ca="1" si="78"/>
        <v/>
      </c>
      <c r="I1659" s="102"/>
      <c r="J1659" s="102"/>
      <c r="K1659" s="102"/>
      <c r="L1659" s="102"/>
      <c r="M1659" s="102"/>
      <c r="N1659" s="102"/>
      <c r="O1659" s="102"/>
      <c r="P1659" s="102"/>
      <c r="Q1659" s="102"/>
      <c r="R1659" s="102"/>
      <c r="S1659" s="102"/>
      <c r="T1659" s="106"/>
      <c r="U1659" s="3" t="str">
        <f t="shared" si="77"/>
        <v>0/1</v>
      </c>
    </row>
    <row r="1660" spans="1:21" ht="30" customHeight="1" x14ac:dyDescent="0.3">
      <c r="A1660" s="3" t="str">
        <f>B1660&amp;"--"&amp;COUNTIF($B$5:B1660,B1660)</f>
        <v>--1623</v>
      </c>
      <c r="B1660" s="3" t="str">
        <f t="shared" si="76"/>
        <v/>
      </c>
      <c r="C1660" s="78">
        <v>1656</v>
      </c>
      <c r="D1660" s="102"/>
      <c r="E1660" s="103"/>
      <c r="F1660" s="102"/>
      <c r="G1660" s="104"/>
      <c r="H1660" s="105" t="str">
        <f t="shared" ca="1" si="78"/>
        <v/>
      </c>
      <c r="I1660" s="102"/>
      <c r="J1660" s="102"/>
      <c r="K1660" s="102"/>
      <c r="L1660" s="102"/>
      <c r="M1660" s="102"/>
      <c r="N1660" s="102"/>
      <c r="O1660" s="102"/>
      <c r="P1660" s="102"/>
      <c r="Q1660" s="102"/>
      <c r="R1660" s="102"/>
      <c r="S1660" s="102"/>
      <c r="T1660" s="106"/>
      <c r="U1660" s="3" t="str">
        <f t="shared" si="77"/>
        <v>0/1</v>
      </c>
    </row>
    <row r="1661" spans="1:21" ht="30" customHeight="1" x14ac:dyDescent="0.3">
      <c r="A1661" s="3" t="str">
        <f>B1661&amp;"--"&amp;COUNTIF($B$5:B1661,B1661)</f>
        <v>--1624</v>
      </c>
      <c r="B1661" s="3" t="str">
        <f t="shared" si="76"/>
        <v/>
      </c>
      <c r="C1661" s="78">
        <v>1657</v>
      </c>
      <c r="D1661" s="102"/>
      <c r="E1661" s="103"/>
      <c r="F1661" s="102"/>
      <c r="G1661" s="104"/>
      <c r="H1661" s="105" t="str">
        <f t="shared" ca="1" si="78"/>
        <v/>
      </c>
      <c r="I1661" s="102"/>
      <c r="J1661" s="102"/>
      <c r="K1661" s="102"/>
      <c r="L1661" s="102"/>
      <c r="M1661" s="102"/>
      <c r="N1661" s="102"/>
      <c r="O1661" s="102"/>
      <c r="P1661" s="102"/>
      <c r="Q1661" s="102"/>
      <c r="R1661" s="102"/>
      <c r="S1661" s="102"/>
      <c r="T1661" s="106"/>
      <c r="U1661" s="3" t="str">
        <f t="shared" si="77"/>
        <v>0/1</v>
      </c>
    </row>
    <row r="1662" spans="1:21" ht="30" customHeight="1" x14ac:dyDescent="0.3">
      <c r="A1662" s="3" t="str">
        <f>B1662&amp;"--"&amp;COUNTIF($B$5:B1662,B1662)</f>
        <v>--1625</v>
      </c>
      <c r="B1662" s="3" t="str">
        <f t="shared" si="76"/>
        <v/>
      </c>
      <c r="C1662" s="78">
        <v>1658</v>
      </c>
      <c r="D1662" s="102"/>
      <c r="E1662" s="103"/>
      <c r="F1662" s="102"/>
      <c r="G1662" s="104"/>
      <c r="H1662" s="105" t="str">
        <f t="shared" ca="1" si="78"/>
        <v/>
      </c>
      <c r="I1662" s="102"/>
      <c r="J1662" s="102"/>
      <c r="K1662" s="102"/>
      <c r="L1662" s="102"/>
      <c r="M1662" s="102"/>
      <c r="N1662" s="102"/>
      <c r="O1662" s="102"/>
      <c r="P1662" s="102"/>
      <c r="Q1662" s="102"/>
      <c r="R1662" s="102"/>
      <c r="S1662" s="102"/>
      <c r="T1662" s="106"/>
      <c r="U1662" s="3" t="str">
        <f t="shared" si="77"/>
        <v>0/1</v>
      </c>
    </row>
    <row r="1663" spans="1:21" ht="30" customHeight="1" x14ac:dyDescent="0.3">
      <c r="A1663" s="3" t="str">
        <f>B1663&amp;"--"&amp;COUNTIF($B$5:B1663,B1663)</f>
        <v>--1626</v>
      </c>
      <c r="B1663" s="3" t="str">
        <f t="shared" si="76"/>
        <v/>
      </c>
      <c r="C1663" s="78">
        <v>1659</v>
      </c>
      <c r="D1663" s="102"/>
      <c r="E1663" s="103"/>
      <c r="F1663" s="102"/>
      <c r="G1663" s="104"/>
      <c r="H1663" s="105" t="str">
        <f t="shared" ca="1" si="78"/>
        <v/>
      </c>
      <c r="I1663" s="102"/>
      <c r="J1663" s="102"/>
      <c r="K1663" s="102"/>
      <c r="L1663" s="102"/>
      <c r="M1663" s="102"/>
      <c r="N1663" s="102"/>
      <c r="O1663" s="102"/>
      <c r="P1663" s="102"/>
      <c r="Q1663" s="102"/>
      <c r="R1663" s="102"/>
      <c r="S1663" s="102"/>
      <c r="T1663" s="106"/>
      <c r="U1663" s="3" t="str">
        <f t="shared" si="77"/>
        <v>0/1</v>
      </c>
    </row>
    <row r="1664" spans="1:21" ht="30" customHeight="1" x14ac:dyDescent="0.3">
      <c r="A1664" s="3" t="str">
        <f>B1664&amp;"--"&amp;COUNTIF($B$5:B1664,B1664)</f>
        <v>--1627</v>
      </c>
      <c r="B1664" s="3" t="str">
        <f t="shared" si="76"/>
        <v/>
      </c>
      <c r="C1664" s="78">
        <v>1660</v>
      </c>
      <c r="D1664" s="102"/>
      <c r="E1664" s="103"/>
      <c r="F1664" s="102"/>
      <c r="G1664" s="104"/>
      <c r="H1664" s="105" t="str">
        <f t="shared" ca="1" si="78"/>
        <v/>
      </c>
      <c r="I1664" s="102"/>
      <c r="J1664" s="102"/>
      <c r="K1664" s="102"/>
      <c r="L1664" s="102"/>
      <c r="M1664" s="102"/>
      <c r="N1664" s="102"/>
      <c r="O1664" s="102"/>
      <c r="P1664" s="102"/>
      <c r="Q1664" s="102"/>
      <c r="R1664" s="102"/>
      <c r="S1664" s="102"/>
      <c r="T1664" s="106"/>
      <c r="U1664" s="3" t="str">
        <f t="shared" si="77"/>
        <v>0/1</v>
      </c>
    </row>
    <row r="1665" spans="1:21" ht="30" customHeight="1" x14ac:dyDescent="0.3">
      <c r="A1665" s="3" t="str">
        <f>B1665&amp;"--"&amp;COUNTIF($B$5:B1665,B1665)</f>
        <v>--1628</v>
      </c>
      <c r="B1665" s="3" t="str">
        <f t="shared" si="76"/>
        <v/>
      </c>
      <c r="C1665" s="78">
        <v>1661</v>
      </c>
      <c r="D1665" s="102"/>
      <c r="E1665" s="103"/>
      <c r="F1665" s="102"/>
      <c r="G1665" s="104"/>
      <c r="H1665" s="105" t="str">
        <f t="shared" ca="1" si="78"/>
        <v/>
      </c>
      <c r="I1665" s="102"/>
      <c r="J1665" s="102"/>
      <c r="K1665" s="102"/>
      <c r="L1665" s="102"/>
      <c r="M1665" s="102"/>
      <c r="N1665" s="102"/>
      <c r="O1665" s="102"/>
      <c r="P1665" s="102"/>
      <c r="Q1665" s="102"/>
      <c r="R1665" s="102"/>
      <c r="S1665" s="102"/>
      <c r="T1665" s="106"/>
      <c r="U1665" s="3" t="str">
        <f t="shared" si="77"/>
        <v>0/1</v>
      </c>
    </row>
    <row r="1666" spans="1:21" ht="30" customHeight="1" x14ac:dyDescent="0.3">
      <c r="A1666" s="3" t="str">
        <f>B1666&amp;"--"&amp;COUNTIF($B$5:B1666,B1666)</f>
        <v>--1629</v>
      </c>
      <c r="B1666" s="3" t="str">
        <f t="shared" si="76"/>
        <v/>
      </c>
      <c r="C1666" s="78">
        <v>1662</v>
      </c>
      <c r="D1666" s="102"/>
      <c r="E1666" s="103"/>
      <c r="F1666" s="102"/>
      <c r="G1666" s="104"/>
      <c r="H1666" s="105" t="str">
        <f t="shared" ca="1" si="78"/>
        <v/>
      </c>
      <c r="I1666" s="102"/>
      <c r="J1666" s="102"/>
      <c r="K1666" s="102"/>
      <c r="L1666" s="102"/>
      <c r="M1666" s="102"/>
      <c r="N1666" s="102"/>
      <c r="O1666" s="102"/>
      <c r="P1666" s="102"/>
      <c r="Q1666" s="102"/>
      <c r="R1666" s="102"/>
      <c r="S1666" s="102"/>
      <c r="T1666" s="106"/>
      <c r="U1666" s="3" t="str">
        <f t="shared" si="77"/>
        <v>0/1</v>
      </c>
    </row>
    <row r="1667" spans="1:21" ht="30" customHeight="1" x14ac:dyDescent="0.3">
      <c r="A1667" s="3" t="str">
        <f>B1667&amp;"--"&amp;COUNTIF($B$5:B1667,B1667)</f>
        <v>--1630</v>
      </c>
      <c r="B1667" s="3" t="str">
        <f t="shared" si="76"/>
        <v/>
      </c>
      <c r="C1667" s="78">
        <v>1663</v>
      </c>
      <c r="D1667" s="102"/>
      <c r="E1667" s="103"/>
      <c r="F1667" s="102"/>
      <c r="G1667" s="104"/>
      <c r="H1667" s="105" t="str">
        <f t="shared" ca="1" si="78"/>
        <v/>
      </c>
      <c r="I1667" s="102"/>
      <c r="J1667" s="102"/>
      <c r="K1667" s="102"/>
      <c r="L1667" s="102"/>
      <c r="M1667" s="102"/>
      <c r="N1667" s="102"/>
      <c r="O1667" s="102"/>
      <c r="P1667" s="102"/>
      <c r="Q1667" s="102"/>
      <c r="R1667" s="102"/>
      <c r="S1667" s="102"/>
      <c r="T1667" s="106"/>
      <c r="U1667" s="3" t="str">
        <f t="shared" si="77"/>
        <v>0/1</v>
      </c>
    </row>
    <row r="1668" spans="1:21" ht="30" customHeight="1" x14ac:dyDescent="0.3">
      <c r="A1668" s="3" t="str">
        <f>B1668&amp;"--"&amp;COUNTIF($B$5:B1668,B1668)</f>
        <v>--1631</v>
      </c>
      <c r="B1668" s="3" t="str">
        <f t="shared" si="76"/>
        <v/>
      </c>
      <c r="C1668" s="78">
        <v>1664</v>
      </c>
      <c r="D1668" s="102"/>
      <c r="E1668" s="103"/>
      <c r="F1668" s="102"/>
      <c r="G1668" s="104"/>
      <c r="H1668" s="105" t="str">
        <f t="shared" ca="1" si="78"/>
        <v/>
      </c>
      <c r="I1668" s="102"/>
      <c r="J1668" s="102"/>
      <c r="K1668" s="102"/>
      <c r="L1668" s="102"/>
      <c r="M1668" s="102"/>
      <c r="N1668" s="102"/>
      <c r="O1668" s="102"/>
      <c r="P1668" s="102"/>
      <c r="Q1668" s="102"/>
      <c r="R1668" s="102"/>
      <c r="S1668" s="102"/>
      <c r="T1668" s="106"/>
      <c r="U1668" s="3" t="str">
        <f t="shared" si="77"/>
        <v>0/1</v>
      </c>
    </row>
    <row r="1669" spans="1:21" ht="30" customHeight="1" x14ac:dyDescent="0.3">
      <c r="A1669" s="3" t="str">
        <f>B1669&amp;"--"&amp;COUNTIF($B$5:B1669,B1669)</f>
        <v>--1632</v>
      </c>
      <c r="B1669" s="3" t="str">
        <f t="shared" ref="B1669:B1732" si="79">IF(G1669&lt;&gt;"",MONTH(G1669),"")</f>
        <v/>
      </c>
      <c r="C1669" s="78">
        <v>1665</v>
      </c>
      <c r="D1669" s="102"/>
      <c r="E1669" s="103"/>
      <c r="F1669" s="102"/>
      <c r="G1669" s="104"/>
      <c r="H1669" s="105" t="str">
        <f t="shared" ca="1" si="78"/>
        <v/>
      </c>
      <c r="I1669" s="102"/>
      <c r="J1669" s="102"/>
      <c r="K1669" s="102"/>
      <c r="L1669" s="102"/>
      <c r="M1669" s="102"/>
      <c r="N1669" s="102"/>
      <c r="O1669" s="102"/>
      <c r="P1669" s="102"/>
      <c r="Q1669" s="102"/>
      <c r="R1669" s="102"/>
      <c r="S1669" s="102"/>
      <c r="T1669" s="106"/>
      <c r="U1669" s="3" t="str">
        <f t="shared" ref="U1669:U1732" si="80">DAY(G1669)&amp;"/"&amp;MONTH(G1669)</f>
        <v>0/1</v>
      </c>
    </row>
    <row r="1670" spans="1:21" ht="30" customHeight="1" x14ac:dyDescent="0.3">
      <c r="A1670" s="3" t="str">
        <f>B1670&amp;"--"&amp;COUNTIF($B$5:B1670,B1670)</f>
        <v>--1633</v>
      </c>
      <c r="B1670" s="3" t="str">
        <f t="shared" si="79"/>
        <v/>
      </c>
      <c r="C1670" s="78">
        <v>1666</v>
      </c>
      <c r="D1670" s="102"/>
      <c r="E1670" s="103"/>
      <c r="F1670" s="102"/>
      <c r="G1670" s="104"/>
      <c r="H1670" s="105" t="str">
        <f t="shared" ca="1" si="78"/>
        <v/>
      </c>
      <c r="I1670" s="102"/>
      <c r="J1670" s="102"/>
      <c r="K1670" s="102"/>
      <c r="L1670" s="102"/>
      <c r="M1670" s="102"/>
      <c r="N1670" s="102"/>
      <c r="O1670" s="102"/>
      <c r="P1670" s="102"/>
      <c r="Q1670" s="102"/>
      <c r="R1670" s="102"/>
      <c r="S1670" s="102"/>
      <c r="T1670" s="106"/>
      <c r="U1670" s="3" t="str">
        <f t="shared" si="80"/>
        <v>0/1</v>
      </c>
    </row>
    <row r="1671" spans="1:21" ht="30" customHeight="1" x14ac:dyDescent="0.3">
      <c r="A1671" s="3" t="str">
        <f>B1671&amp;"--"&amp;COUNTIF($B$5:B1671,B1671)</f>
        <v>--1634</v>
      </c>
      <c r="B1671" s="3" t="str">
        <f t="shared" si="79"/>
        <v/>
      </c>
      <c r="C1671" s="78">
        <v>1667</v>
      </c>
      <c r="D1671" s="102"/>
      <c r="E1671" s="103"/>
      <c r="F1671" s="102"/>
      <c r="G1671" s="104"/>
      <c r="H1671" s="105" t="str">
        <f t="shared" ca="1" si="78"/>
        <v/>
      </c>
      <c r="I1671" s="102"/>
      <c r="J1671" s="102"/>
      <c r="K1671" s="102"/>
      <c r="L1671" s="102"/>
      <c r="M1671" s="102"/>
      <c r="N1671" s="102"/>
      <c r="O1671" s="102"/>
      <c r="P1671" s="102"/>
      <c r="Q1671" s="102"/>
      <c r="R1671" s="102"/>
      <c r="S1671" s="102"/>
      <c r="T1671" s="106"/>
      <c r="U1671" s="3" t="str">
        <f t="shared" si="80"/>
        <v>0/1</v>
      </c>
    </row>
    <row r="1672" spans="1:21" ht="30" customHeight="1" x14ac:dyDescent="0.3">
      <c r="A1672" s="3" t="str">
        <f>B1672&amp;"--"&amp;COUNTIF($B$5:B1672,B1672)</f>
        <v>--1635</v>
      </c>
      <c r="B1672" s="3" t="str">
        <f t="shared" si="79"/>
        <v/>
      </c>
      <c r="C1672" s="78">
        <v>1668</v>
      </c>
      <c r="D1672" s="102"/>
      <c r="E1672" s="103"/>
      <c r="F1672" s="102"/>
      <c r="G1672" s="104"/>
      <c r="H1672" s="105" t="str">
        <f t="shared" ca="1" si="78"/>
        <v/>
      </c>
      <c r="I1672" s="102"/>
      <c r="J1672" s="102"/>
      <c r="K1672" s="102"/>
      <c r="L1672" s="102"/>
      <c r="M1672" s="102"/>
      <c r="N1672" s="102"/>
      <c r="O1672" s="102"/>
      <c r="P1672" s="102"/>
      <c r="Q1672" s="102"/>
      <c r="R1672" s="102"/>
      <c r="S1672" s="102"/>
      <c r="T1672" s="106"/>
      <c r="U1672" s="3" t="str">
        <f t="shared" si="80"/>
        <v>0/1</v>
      </c>
    </row>
    <row r="1673" spans="1:21" ht="30" customHeight="1" x14ac:dyDescent="0.3">
      <c r="A1673" s="3" t="str">
        <f>B1673&amp;"--"&amp;COUNTIF($B$5:B1673,B1673)</f>
        <v>--1636</v>
      </c>
      <c r="B1673" s="3" t="str">
        <f t="shared" si="79"/>
        <v/>
      </c>
      <c r="C1673" s="78">
        <v>1669</v>
      </c>
      <c r="D1673" s="102"/>
      <c r="E1673" s="103"/>
      <c r="F1673" s="102"/>
      <c r="G1673" s="104"/>
      <c r="H1673" s="105" t="str">
        <f t="shared" ca="1" si="78"/>
        <v/>
      </c>
      <c r="I1673" s="102"/>
      <c r="J1673" s="102"/>
      <c r="K1673" s="102"/>
      <c r="L1673" s="102"/>
      <c r="M1673" s="102"/>
      <c r="N1673" s="102"/>
      <c r="O1673" s="102"/>
      <c r="P1673" s="102"/>
      <c r="Q1673" s="102"/>
      <c r="R1673" s="102"/>
      <c r="S1673" s="102"/>
      <c r="T1673" s="106"/>
      <c r="U1673" s="3" t="str">
        <f t="shared" si="80"/>
        <v>0/1</v>
      </c>
    </row>
    <row r="1674" spans="1:21" ht="30" customHeight="1" x14ac:dyDescent="0.3">
      <c r="A1674" s="3" t="str">
        <f>B1674&amp;"--"&amp;COUNTIF($B$5:B1674,B1674)</f>
        <v>--1637</v>
      </c>
      <c r="B1674" s="3" t="str">
        <f t="shared" si="79"/>
        <v/>
      </c>
      <c r="C1674" s="78">
        <v>1670</v>
      </c>
      <c r="D1674" s="102"/>
      <c r="E1674" s="103"/>
      <c r="F1674" s="102"/>
      <c r="G1674" s="104"/>
      <c r="H1674" s="105" t="str">
        <f t="shared" ca="1" si="78"/>
        <v/>
      </c>
      <c r="I1674" s="102"/>
      <c r="J1674" s="102"/>
      <c r="K1674" s="102"/>
      <c r="L1674" s="102"/>
      <c r="M1674" s="102"/>
      <c r="N1674" s="102"/>
      <c r="O1674" s="102"/>
      <c r="P1674" s="102"/>
      <c r="Q1674" s="102"/>
      <c r="R1674" s="102"/>
      <c r="S1674" s="102"/>
      <c r="T1674" s="106"/>
      <c r="U1674" s="3" t="str">
        <f t="shared" si="80"/>
        <v>0/1</v>
      </c>
    </row>
    <row r="1675" spans="1:21" ht="30" customHeight="1" x14ac:dyDescent="0.3">
      <c r="A1675" s="3" t="str">
        <f>B1675&amp;"--"&amp;COUNTIF($B$5:B1675,B1675)</f>
        <v>--1638</v>
      </c>
      <c r="B1675" s="3" t="str">
        <f t="shared" si="79"/>
        <v/>
      </c>
      <c r="C1675" s="78">
        <v>1671</v>
      </c>
      <c r="D1675" s="102"/>
      <c r="E1675" s="103"/>
      <c r="F1675" s="102"/>
      <c r="G1675" s="104"/>
      <c r="H1675" s="105" t="str">
        <f t="shared" ca="1" si="78"/>
        <v/>
      </c>
      <c r="I1675" s="102"/>
      <c r="J1675" s="102"/>
      <c r="K1675" s="102"/>
      <c r="L1675" s="102"/>
      <c r="M1675" s="102"/>
      <c r="N1675" s="102"/>
      <c r="O1675" s="102"/>
      <c r="P1675" s="102"/>
      <c r="Q1675" s="102"/>
      <c r="R1675" s="102"/>
      <c r="S1675" s="102"/>
      <c r="T1675" s="106"/>
      <c r="U1675" s="3" t="str">
        <f t="shared" si="80"/>
        <v>0/1</v>
      </c>
    </row>
    <row r="1676" spans="1:21" ht="30" customHeight="1" x14ac:dyDescent="0.3">
      <c r="A1676" s="3" t="str">
        <f>B1676&amp;"--"&amp;COUNTIF($B$5:B1676,B1676)</f>
        <v>--1639</v>
      </c>
      <c r="B1676" s="3" t="str">
        <f t="shared" si="79"/>
        <v/>
      </c>
      <c r="C1676" s="78">
        <v>1672</v>
      </c>
      <c r="D1676" s="102"/>
      <c r="E1676" s="103"/>
      <c r="F1676" s="102"/>
      <c r="G1676" s="104"/>
      <c r="H1676" s="105" t="str">
        <f t="shared" ca="1" si="78"/>
        <v/>
      </c>
      <c r="I1676" s="102"/>
      <c r="J1676" s="102"/>
      <c r="K1676" s="102"/>
      <c r="L1676" s="102"/>
      <c r="M1676" s="102"/>
      <c r="N1676" s="102"/>
      <c r="O1676" s="102"/>
      <c r="P1676" s="102"/>
      <c r="Q1676" s="102"/>
      <c r="R1676" s="102"/>
      <c r="S1676" s="102"/>
      <c r="T1676" s="106"/>
      <c r="U1676" s="3" t="str">
        <f t="shared" si="80"/>
        <v>0/1</v>
      </c>
    </row>
    <row r="1677" spans="1:21" ht="30" customHeight="1" x14ac:dyDescent="0.3">
      <c r="A1677" s="3" t="str">
        <f>B1677&amp;"--"&amp;COUNTIF($B$5:B1677,B1677)</f>
        <v>--1640</v>
      </c>
      <c r="B1677" s="3" t="str">
        <f t="shared" si="79"/>
        <v/>
      </c>
      <c r="C1677" s="78">
        <v>1673</v>
      </c>
      <c r="D1677" s="102"/>
      <c r="E1677" s="103"/>
      <c r="F1677" s="102"/>
      <c r="G1677" s="104"/>
      <c r="H1677" s="105" t="str">
        <f t="shared" ca="1" si="78"/>
        <v/>
      </c>
      <c r="I1677" s="102"/>
      <c r="J1677" s="102"/>
      <c r="K1677" s="102"/>
      <c r="L1677" s="102"/>
      <c r="M1677" s="102"/>
      <c r="N1677" s="102"/>
      <c r="O1677" s="102"/>
      <c r="P1677" s="102"/>
      <c r="Q1677" s="102"/>
      <c r="R1677" s="102"/>
      <c r="S1677" s="102"/>
      <c r="T1677" s="106"/>
      <c r="U1677" s="3" t="str">
        <f t="shared" si="80"/>
        <v>0/1</v>
      </c>
    </row>
    <row r="1678" spans="1:21" ht="30" customHeight="1" x14ac:dyDescent="0.3">
      <c r="A1678" s="3" t="str">
        <f>B1678&amp;"--"&amp;COUNTIF($B$5:B1678,B1678)</f>
        <v>--1641</v>
      </c>
      <c r="B1678" s="3" t="str">
        <f t="shared" si="79"/>
        <v/>
      </c>
      <c r="C1678" s="78">
        <v>1674</v>
      </c>
      <c r="D1678" s="102"/>
      <c r="E1678" s="103"/>
      <c r="F1678" s="102"/>
      <c r="G1678" s="104"/>
      <c r="H1678" s="105" t="str">
        <f t="shared" ca="1" si="78"/>
        <v/>
      </c>
      <c r="I1678" s="102"/>
      <c r="J1678" s="102"/>
      <c r="K1678" s="102"/>
      <c r="L1678" s="102"/>
      <c r="M1678" s="102"/>
      <c r="N1678" s="102"/>
      <c r="O1678" s="102"/>
      <c r="P1678" s="102"/>
      <c r="Q1678" s="102"/>
      <c r="R1678" s="102"/>
      <c r="S1678" s="102"/>
      <c r="T1678" s="106"/>
      <c r="U1678" s="3" t="str">
        <f t="shared" si="80"/>
        <v>0/1</v>
      </c>
    </row>
    <row r="1679" spans="1:21" ht="30" customHeight="1" x14ac:dyDescent="0.3">
      <c r="A1679" s="3" t="str">
        <f>B1679&amp;"--"&amp;COUNTIF($B$5:B1679,B1679)</f>
        <v>--1642</v>
      </c>
      <c r="B1679" s="3" t="str">
        <f t="shared" si="79"/>
        <v/>
      </c>
      <c r="C1679" s="78">
        <v>1675</v>
      </c>
      <c r="D1679" s="102"/>
      <c r="E1679" s="103"/>
      <c r="F1679" s="102"/>
      <c r="G1679" s="104"/>
      <c r="H1679" s="105" t="str">
        <f t="shared" ca="1" si="78"/>
        <v/>
      </c>
      <c r="I1679" s="102"/>
      <c r="J1679" s="102"/>
      <c r="K1679" s="102"/>
      <c r="L1679" s="102"/>
      <c r="M1679" s="102"/>
      <c r="N1679" s="102"/>
      <c r="O1679" s="102"/>
      <c r="P1679" s="102"/>
      <c r="Q1679" s="102"/>
      <c r="R1679" s="102"/>
      <c r="S1679" s="102"/>
      <c r="T1679" s="106"/>
      <c r="U1679" s="3" t="str">
        <f t="shared" si="80"/>
        <v>0/1</v>
      </c>
    </row>
    <row r="1680" spans="1:21" ht="30" customHeight="1" x14ac:dyDescent="0.3">
      <c r="A1680" s="3" t="str">
        <f>B1680&amp;"--"&amp;COUNTIF($B$5:B1680,B1680)</f>
        <v>--1643</v>
      </c>
      <c r="B1680" s="3" t="str">
        <f t="shared" si="79"/>
        <v/>
      </c>
      <c r="C1680" s="78">
        <v>1676</v>
      </c>
      <c r="D1680" s="102"/>
      <c r="E1680" s="103"/>
      <c r="F1680" s="102"/>
      <c r="G1680" s="104"/>
      <c r="H1680" s="105" t="str">
        <f t="shared" ca="1" si="78"/>
        <v/>
      </c>
      <c r="I1680" s="102"/>
      <c r="J1680" s="102"/>
      <c r="K1680" s="102"/>
      <c r="L1680" s="102"/>
      <c r="M1680" s="102"/>
      <c r="N1680" s="102"/>
      <c r="O1680" s="102"/>
      <c r="P1680" s="102"/>
      <c r="Q1680" s="102"/>
      <c r="R1680" s="102"/>
      <c r="S1680" s="102"/>
      <c r="T1680" s="106"/>
      <c r="U1680" s="3" t="str">
        <f t="shared" si="80"/>
        <v>0/1</v>
      </c>
    </row>
    <row r="1681" spans="1:21" ht="30" customHeight="1" x14ac:dyDescent="0.3">
      <c r="A1681" s="3" t="str">
        <f>B1681&amp;"--"&amp;COUNTIF($B$5:B1681,B1681)</f>
        <v>--1644</v>
      </c>
      <c r="B1681" s="3" t="str">
        <f t="shared" si="79"/>
        <v/>
      </c>
      <c r="C1681" s="78">
        <v>1677</v>
      </c>
      <c r="D1681" s="102"/>
      <c r="E1681" s="103"/>
      <c r="F1681" s="102"/>
      <c r="G1681" s="104"/>
      <c r="H1681" s="105" t="str">
        <f t="shared" ca="1" si="78"/>
        <v/>
      </c>
      <c r="I1681" s="102"/>
      <c r="J1681" s="102"/>
      <c r="K1681" s="102"/>
      <c r="L1681" s="102"/>
      <c r="M1681" s="102"/>
      <c r="N1681" s="102"/>
      <c r="O1681" s="102"/>
      <c r="P1681" s="102"/>
      <c r="Q1681" s="102"/>
      <c r="R1681" s="102"/>
      <c r="S1681" s="102"/>
      <c r="T1681" s="106"/>
      <c r="U1681" s="3" t="str">
        <f t="shared" si="80"/>
        <v>0/1</v>
      </c>
    </row>
    <row r="1682" spans="1:21" ht="30" customHeight="1" x14ac:dyDescent="0.3">
      <c r="A1682" s="3" t="str">
        <f>B1682&amp;"--"&amp;COUNTIF($B$5:B1682,B1682)</f>
        <v>--1645</v>
      </c>
      <c r="B1682" s="3" t="str">
        <f t="shared" si="79"/>
        <v/>
      </c>
      <c r="C1682" s="78">
        <v>1678</v>
      </c>
      <c r="D1682" s="102"/>
      <c r="E1682" s="103"/>
      <c r="F1682" s="102"/>
      <c r="G1682" s="104"/>
      <c r="H1682" s="105" t="str">
        <f t="shared" ca="1" si="78"/>
        <v/>
      </c>
      <c r="I1682" s="102"/>
      <c r="J1682" s="102"/>
      <c r="K1682" s="102"/>
      <c r="L1682" s="102"/>
      <c r="M1682" s="102"/>
      <c r="N1682" s="102"/>
      <c r="O1682" s="102"/>
      <c r="P1682" s="102"/>
      <c r="Q1682" s="102"/>
      <c r="R1682" s="102"/>
      <c r="S1682" s="102"/>
      <c r="T1682" s="106"/>
      <c r="U1682" s="3" t="str">
        <f t="shared" si="80"/>
        <v>0/1</v>
      </c>
    </row>
    <row r="1683" spans="1:21" ht="30" customHeight="1" x14ac:dyDescent="0.3">
      <c r="A1683" s="3" t="str">
        <f>B1683&amp;"--"&amp;COUNTIF($B$5:B1683,B1683)</f>
        <v>--1646</v>
      </c>
      <c r="B1683" s="3" t="str">
        <f t="shared" si="79"/>
        <v/>
      </c>
      <c r="C1683" s="78">
        <v>1679</v>
      </c>
      <c r="D1683" s="102"/>
      <c r="E1683" s="103"/>
      <c r="F1683" s="102"/>
      <c r="G1683" s="104"/>
      <c r="H1683" s="105" t="str">
        <f t="shared" ca="1" si="78"/>
        <v/>
      </c>
      <c r="I1683" s="102"/>
      <c r="J1683" s="102"/>
      <c r="K1683" s="102"/>
      <c r="L1683" s="102"/>
      <c r="M1683" s="102"/>
      <c r="N1683" s="102"/>
      <c r="O1683" s="102"/>
      <c r="P1683" s="102"/>
      <c r="Q1683" s="102"/>
      <c r="R1683" s="102"/>
      <c r="S1683" s="102"/>
      <c r="T1683" s="106"/>
      <c r="U1683" s="3" t="str">
        <f t="shared" si="80"/>
        <v>0/1</v>
      </c>
    </row>
    <row r="1684" spans="1:21" ht="30" customHeight="1" x14ac:dyDescent="0.3">
      <c r="A1684" s="3" t="str">
        <f>B1684&amp;"--"&amp;COUNTIF($B$5:B1684,B1684)</f>
        <v>--1647</v>
      </c>
      <c r="B1684" s="3" t="str">
        <f t="shared" si="79"/>
        <v/>
      </c>
      <c r="C1684" s="78">
        <v>1680</v>
      </c>
      <c r="D1684" s="102"/>
      <c r="E1684" s="103"/>
      <c r="F1684" s="102"/>
      <c r="G1684" s="104"/>
      <c r="H1684" s="105" t="str">
        <f t="shared" ca="1" si="78"/>
        <v/>
      </c>
      <c r="I1684" s="102"/>
      <c r="J1684" s="102"/>
      <c r="K1684" s="102"/>
      <c r="L1684" s="102"/>
      <c r="M1684" s="102"/>
      <c r="N1684" s="102"/>
      <c r="O1684" s="102"/>
      <c r="P1684" s="102"/>
      <c r="Q1684" s="102"/>
      <c r="R1684" s="102"/>
      <c r="S1684" s="102"/>
      <c r="T1684" s="106"/>
      <c r="U1684" s="3" t="str">
        <f t="shared" si="80"/>
        <v>0/1</v>
      </c>
    </row>
    <row r="1685" spans="1:21" ht="30" customHeight="1" x14ac:dyDescent="0.3">
      <c r="A1685" s="3" t="str">
        <f>B1685&amp;"--"&amp;COUNTIF($B$5:B1685,B1685)</f>
        <v>--1648</v>
      </c>
      <c r="B1685" s="3" t="str">
        <f t="shared" si="79"/>
        <v/>
      </c>
      <c r="C1685" s="78">
        <v>1681</v>
      </c>
      <c r="D1685" s="102"/>
      <c r="E1685" s="103"/>
      <c r="F1685" s="102"/>
      <c r="G1685" s="104"/>
      <c r="H1685" s="105" t="str">
        <f t="shared" ca="1" si="78"/>
        <v/>
      </c>
      <c r="I1685" s="102"/>
      <c r="J1685" s="102"/>
      <c r="K1685" s="102"/>
      <c r="L1685" s="102"/>
      <c r="M1685" s="102"/>
      <c r="N1685" s="102"/>
      <c r="O1685" s="102"/>
      <c r="P1685" s="102"/>
      <c r="Q1685" s="102"/>
      <c r="R1685" s="102"/>
      <c r="S1685" s="102"/>
      <c r="T1685" s="106"/>
      <c r="U1685" s="3" t="str">
        <f t="shared" si="80"/>
        <v>0/1</v>
      </c>
    </row>
    <row r="1686" spans="1:21" ht="30" customHeight="1" x14ac:dyDescent="0.3">
      <c r="A1686" s="3" t="str">
        <f>B1686&amp;"--"&amp;COUNTIF($B$5:B1686,B1686)</f>
        <v>--1649</v>
      </c>
      <c r="B1686" s="3" t="str">
        <f t="shared" si="79"/>
        <v/>
      </c>
      <c r="C1686" s="78">
        <v>1682</v>
      </c>
      <c r="D1686" s="102"/>
      <c r="E1686" s="103"/>
      <c r="F1686" s="102"/>
      <c r="G1686" s="104"/>
      <c r="H1686" s="105" t="str">
        <f t="shared" ca="1" si="78"/>
        <v/>
      </c>
      <c r="I1686" s="102"/>
      <c r="J1686" s="102"/>
      <c r="K1686" s="102"/>
      <c r="L1686" s="102"/>
      <c r="M1686" s="102"/>
      <c r="N1686" s="102"/>
      <c r="O1686" s="102"/>
      <c r="P1686" s="102"/>
      <c r="Q1686" s="102"/>
      <c r="R1686" s="102"/>
      <c r="S1686" s="102"/>
      <c r="T1686" s="106"/>
      <c r="U1686" s="3" t="str">
        <f t="shared" si="80"/>
        <v>0/1</v>
      </c>
    </row>
    <row r="1687" spans="1:21" ht="30" customHeight="1" x14ac:dyDescent="0.3">
      <c r="A1687" s="3" t="str">
        <f>B1687&amp;"--"&amp;COUNTIF($B$5:B1687,B1687)</f>
        <v>--1650</v>
      </c>
      <c r="B1687" s="3" t="str">
        <f t="shared" si="79"/>
        <v/>
      </c>
      <c r="C1687" s="78">
        <v>1683</v>
      </c>
      <c r="D1687" s="102"/>
      <c r="E1687" s="103"/>
      <c r="F1687" s="102"/>
      <c r="G1687" s="104"/>
      <c r="H1687" s="105" t="str">
        <f t="shared" ca="1" si="78"/>
        <v/>
      </c>
      <c r="I1687" s="102"/>
      <c r="J1687" s="102"/>
      <c r="K1687" s="102"/>
      <c r="L1687" s="102"/>
      <c r="M1687" s="102"/>
      <c r="N1687" s="102"/>
      <c r="O1687" s="102"/>
      <c r="P1687" s="102"/>
      <c r="Q1687" s="102"/>
      <c r="R1687" s="102"/>
      <c r="S1687" s="102"/>
      <c r="T1687" s="106"/>
      <c r="U1687" s="3" t="str">
        <f t="shared" si="80"/>
        <v>0/1</v>
      </c>
    </row>
    <row r="1688" spans="1:21" ht="30" customHeight="1" x14ac:dyDescent="0.3">
      <c r="A1688" s="3" t="str">
        <f>B1688&amp;"--"&amp;COUNTIF($B$5:B1688,B1688)</f>
        <v>--1651</v>
      </c>
      <c r="B1688" s="3" t="str">
        <f t="shared" si="79"/>
        <v/>
      </c>
      <c r="C1688" s="78">
        <v>1684</v>
      </c>
      <c r="D1688" s="102"/>
      <c r="E1688" s="103"/>
      <c r="F1688" s="102"/>
      <c r="G1688" s="104"/>
      <c r="H1688" s="105" t="str">
        <f t="shared" ca="1" si="78"/>
        <v/>
      </c>
      <c r="I1688" s="102"/>
      <c r="J1688" s="102"/>
      <c r="K1688" s="102"/>
      <c r="L1688" s="102"/>
      <c r="M1688" s="102"/>
      <c r="N1688" s="102"/>
      <c r="O1688" s="102"/>
      <c r="P1688" s="102"/>
      <c r="Q1688" s="102"/>
      <c r="R1688" s="102"/>
      <c r="S1688" s="102"/>
      <c r="T1688" s="106"/>
      <c r="U1688" s="3" t="str">
        <f t="shared" si="80"/>
        <v>0/1</v>
      </c>
    </row>
    <row r="1689" spans="1:21" ht="30" customHeight="1" x14ac:dyDescent="0.3">
      <c r="A1689" s="3" t="str">
        <f>B1689&amp;"--"&amp;COUNTIF($B$5:B1689,B1689)</f>
        <v>--1652</v>
      </c>
      <c r="B1689" s="3" t="str">
        <f t="shared" si="79"/>
        <v/>
      </c>
      <c r="C1689" s="78">
        <v>1685</v>
      </c>
      <c r="D1689" s="102"/>
      <c r="E1689" s="103"/>
      <c r="F1689" s="102"/>
      <c r="G1689" s="104"/>
      <c r="H1689" s="105" t="str">
        <f t="shared" ca="1" si="78"/>
        <v/>
      </c>
      <c r="I1689" s="102"/>
      <c r="J1689" s="102"/>
      <c r="K1689" s="102"/>
      <c r="L1689" s="102"/>
      <c r="M1689" s="102"/>
      <c r="N1689" s="102"/>
      <c r="O1689" s="102"/>
      <c r="P1689" s="102"/>
      <c r="Q1689" s="102"/>
      <c r="R1689" s="102"/>
      <c r="S1689" s="102"/>
      <c r="T1689" s="106"/>
      <c r="U1689" s="3" t="str">
        <f t="shared" si="80"/>
        <v>0/1</v>
      </c>
    </row>
    <row r="1690" spans="1:21" ht="30" customHeight="1" x14ac:dyDescent="0.3">
      <c r="A1690" s="3" t="str">
        <f>B1690&amp;"--"&amp;COUNTIF($B$5:B1690,B1690)</f>
        <v>--1653</v>
      </c>
      <c r="B1690" s="3" t="str">
        <f t="shared" si="79"/>
        <v/>
      </c>
      <c r="C1690" s="78">
        <v>1686</v>
      </c>
      <c r="D1690" s="102"/>
      <c r="E1690" s="103"/>
      <c r="F1690" s="102"/>
      <c r="G1690" s="104"/>
      <c r="H1690" s="105" t="str">
        <f t="shared" ca="1" si="78"/>
        <v/>
      </c>
      <c r="I1690" s="102"/>
      <c r="J1690" s="102"/>
      <c r="K1690" s="102"/>
      <c r="L1690" s="102"/>
      <c r="M1690" s="102"/>
      <c r="N1690" s="102"/>
      <c r="O1690" s="102"/>
      <c r="P1690" s="102"/>
      <c r="Q1690" s="102"/>
      <c r="R1690" s="102"/>
      <c r="S1690" s="102"/>
      <c r="T1690" s="106"/>
      <c r="U1690" s="3" t="str">
        <f t="shared" si="80"/>
        <v>0/1</v>
      </c>
    </row>
    <row r="1691" spans="1:21" ht="30" customHeight="1" x14ac:dyDescent="0.3">
      <c r="A1691" s="3" t="str">
        <f>B1691&amp;"--"&amp;COUNTIF($B$5:B1691,B1691)</f>
        <v>--1654</v>
      </c>
      <c r="B1691" s="3" t="str">
        <f t="shared" si="79"/>
        <v/>
      </c>
      <c r="C1691" s="78">
        <v>1687</v>
      </c>
      <c r="D1691" s="102"/>
      <c r="E1691" s="103"/>
      <c r="F1691" s="102"/>
      <c r="G1691" s="104"/>
      <c r="H1691" s="105" t="str">
        <f t="shared" ca="1" si="78"/>
        <v/>
      </c>
      <c r="I1691" s="102"/>
      <c r="J1691" s="102"/>
      <c r="K1691" s="102"/>
      <c r="L1691" s="102"/>
      <c r="M1691" s="102"/>
      <c r="N1691" s="102"/>
      <c r="O1691" s="102"/>
      <c r="P1691" s="102"/>
      <c r="Q1691" s="102"/>
      <c r="R1691" s="102"/>
      <c r="S1691" s="102"/>
      <c r="T1691" s="106"/>
      <c r="U1691" s="3" t="str">
        <f t="shared" si="80"/>
        <v>0/1</v>
      </c>
    </row>
    <row r="1692" spans="1:21" ht="30" customHeight="1" x14ac:dyDescent="0.3">
      <c r="A1692" s="3" t="str">
        <f>B1692&amp;"--"&amp;COUNTIF($B$5:B1692,B1692)</f>
        <v>--1655</v>
      </c>
      <c r="B1692" s="3" t="str">
        <f t="shared" si="79"/>
        <v/>
      </c>
      <c r="C1692" s="78">
        <v>1688</v>
      </c>
      <c r="D1692" s="102"/>
      <c r="E1692" s="103"/>
      <c r="F1692" s="102"/>
      <c r="G1692" s="104"/>
      <c r="H1692" s="105" t="str">
        <f t="shared" ca="1" si="78"/>
        <v/>
      </c>
      <c r="I1692" s="102"/>
      <c r="J1692" s="102"/>
      <c r="K1692" s="102"/>
      <c r="L1692" s="102"/>
      <c r="M1692" s="102"/>
      <c r="N1692" s="102"/>
      <c r="O1692" s="102"/>
      <c r="P1692" s="102"/>
      <c r="Q1692" s="102"/>
      <c r="R1692" s="102"/>
      <c r="S1692" s="102"/>
      <c r="T1692" s="106"/>
      <c r="U1692" s="3" t="str">
        <f t="shared" si="80"/>
        <v>0/1</v>
      </c>
    </row>
    <row r="1693" spans="1:21" ht="30" customHeight="1" x14ac:dyDescent="0.3">
      <c r="A1693" s="3" t="str">
        <f>B1693&amp;"--"&amp;COUNTIF($B$5:B1693,B1693)</f>
        <v>--1656</v>
      </c>
      <c r="B1693" s="3" t="str">
        <f t="shared" si="79"/>
        <v/>
      </c>
      <c r="C1693" s="78">
        <v>1689</v>
      </c>
      <c r="D1693" s="102"/>
      <c r="E1693" s="103"/>
      <c r="F1693" s="102"/>
      <c r="G1693" s="104"/>
      <c r="H1693" s="105" t="str">
        <f t="shared" ca="1" si="78"/>
        <v/>
      </c>
      <c r="I1693" s="102"/>
      <c r="J1693" s="102"/>
      <c r="K1693" s="102"/>
      <c r="L1693" s="102"/>
      <c r="M1693" s="102"/>
      <c r="N1693" s="102"/>
      <c r="O1693" s="102"/>
      <c r="P1693" s="102"/>
      <c r="Q1693" s="102"/>
      <c r="R1693" s="102"/>
      <c r="S1693" s="102"/>
      <c r="T1693" s="106"/>
      <c r="U1693" s="3" t="str">
        <f t="shared" si="80"/>
        <v>0/1</v>
      </c>
    </row>
    <row r="1694" spans="1:21" ht="30" customHeight="1" x14ac:dyDescent="0.3">
      <c r="A1694" s="3" t="str">
        <f>B1694&amp;"--"&amp;COUNTIF($B$5:B1694,B1694)</f>
        <v>--1657</v>
      </c>
      <c r="B1694" s="3" t="str">
        <f t="shared" si="79"/>
        <v/>
      </c>
      <c r="C1694" s="78">
        <v>1690</v>
      </c>
      <c r="D1694" s="102"/>
      <c r="E1694" s="103"/>
      <c r="F1694" s="102"/>
      <c r="G1694" s="104"/>
      <c r="H1694" s="105" t="str">
        <f t="shared" ca="1" si="78"/>
        <v/>
      </c>
      <c r="I1694" s="102"/>
      <c r="J1694" s="102"/>
      <c r="K1694" s="102"/>
      <c r="L1694" s="102"/>
      <c r="M1694" s="102"/>
      <c r="N1694" s="102"/>
      <c r="O1694" s="102"/>
      <c r="P1694" s="102"/>
      <c r="Q1694" s="102"/>
      <c r="R1694" s="102"/>
      <c r="S1694" s="102"/>
      <c r="T1694" s="106"/>
      <c r="U1694" s="3" t="str">
        <f t="shared" si="80"/>
        <v>0/1</v>
      </c>
    </row>
    <row r="1695" spans="1:21" ht="30" customHeight="1" x14ac:dyDescent="0.3">
      <c r="A1695" s="3" t="str">
        <f>B1695&amp;"--"&amp;COUNTIF($B$5:B1695,B1695)</f>
        <v>--1658</v>
      </c>
      <c r="B1695" s="3" t="str">
        <f t="shared" si="79"/>
        <v/>
      </c>
      <c r="C1695" s="78">
        <v>1691</v>
      </c>
      <c r="D1695" s="102"/>
      <c r="E1695" s="103"/>
      <c r="F1695" s="102"/>
      <c r="G1695" s="104"/>
      <c r="H1695" s="105" t="str">
        <f t="shared" ca="1" si="78"/>
        <v/>
      </c>
      <c r="I1695" s="102"/>
      <c r="J1695" s="102"/>
      <c r="K1695" s="102"/>
      <c r="L1695" s="102"/>
      <c r="M1695" s="102"/>
      <c r="N1695" s="102"/>
      <c r="O1695" s="102"/>
      <c r="P1695" s="102"/>
      <c r="Q1695" s="102"/>
      <c r="R1695" s="102"/>
      <c r="S1695" s="102"/>
      <c r="T1695" s="106"/>
      <c r="U1695" s="3" t="str">
        <f t="shared" si="80"/>
        <v>0/1</v>
      </c>
    </row>
    <row r="1696" spans="1:21" ht="30" customHeight="1" x14ac:dyDescent="0.3">
      <c r="A1696" s="3" t="str">
        <f>B1696&amp;"--"&amp;COUNTIF($B$5:B1696,B1696)</f>
        <v>--1659</v>
      </c>
      <c r="B1696" s="3" t="str">
        <f t="shared" si="79"/>
        <v/>
      </c>
      <c r="C1696" s="78">
        <v>1692</v>
      </c>
      <c r="D1696" s="102"/>
      <c r="E1696" s="103"/>
      <c r="F1696" s="102"/>
      <c r="G1696" s="104"/>
      <c r="H1696" s="105" t="str">
        <f t="shared" ref="H1696:H1759" ca="1" si="81">IF(G1696,DATEDIF(G1696,TODAY(),"Y"),"")</f>
        <v/>
      </c>
      <c r="I1696" s="102"/>
      <c r="J1696" s="102"/>
      <c r="K1696" s="102"/>
      <c r="L1696" s="102"/>
      <c r="M1696" s="102"/>
      <c r="N1696" s="102"/>
      <c r="O1696" s="102"/>
      <c r="P1696" s="102"/>
      <c r="Q1696" s="102"/>
      <c r="R1696" s="102"/>
      <c r="S1696" s="102"/>
      <c r="T1696" s="106"/>
      <c r="U1696" s="3" t="str">
        <f t="shared" si="80"/>
        <v>0/1</v>
      </c>
    </row>
    <row r="1697" spans="1:21" ht="30" customHeight="1" x14ac:dyDescent="0.3">
      <c r="A1697" s="3" t="str">
        <f>B1697&amp;"--"&amp;COUNTIF($B$5:B1697,B1697)</f>
        <v>--1660</v>
      </c>
      <c r="B1697" s="3" t="str">
        <f t="shared" si="79"/>
        <v/>
      </c>
      <c r="C1697" s="78">
        <v>1693</v>
      </c>
      <c r="D1697" s="102"/>
      <c r="E1697" s="103"/>
      <c r="F1697" s="102"/>
      <c r="G1697" s="104"/>
      <c r="H1697" s="105" t="str">
        <f t="shared" ca="1" si="81"/>
        <v/>
      </c>
      <c r="I1697" s="102"/>
      <c r="J1697" s="102"/>
      <c r="K1697" s="102"/>
      <c r="L1697" s="102"/>
      <c r="M1697" s="102"/>
      <c r="N1697" s="102"/>
      <c r="O1697" s="102"/>
      <c r="P1697" s="102"/>
      <c r="Q1697" s="102"/>
      <c r="R1697" s="102"/>
      <c r="S1697" s="102"/>
      <c r="T1697" s="106"/>
      <c r="U1697" s="3" t="str">
        <f t="shared" si="80"/>
        <v>0/1</v>
      </c>
    </row>
    <row r="1698" spans="1:21" ht="30" customHeight="1" x14ac:dyDescent="0.3">
      <c r="A1698" s="3" t="str">
        <f>B1698&amp;"--"&amp;COUNTIF($B$5:B1698,B1698)</f>
        <v>--1661</v>
      </c>
      <c r="B1698" s="3" t="str">
        <f t="shared" si="79"/>
        <v/>
      </c>
      <c r="C1698" s="78">
        <v>1694</v>
      </c>
      <c r="D1698" s="102"/>
      <c r="E1698" s="103"/>
      <c r="F1698" s="102"/>
      <c r="G1698" s="104"/>
      <c r="H1698" s="105" t="str">
        <f t="shared" ca="1" si="81"/>
        <v/>
      </c>
      <c r="I1698" s="102"/>
      <c r="J1698" s="102"/>
      <c r="K1698" s="102"/>
      <c r="L1698" s="102"/>
      <c r="M1698" s="102"/>
      <c r="N1698" s="102"/>
      <c r="O1698" s="102"/>
      <c r="P1698" s="102"/>
      <c r="Q1698" s="102"/>
      <c r="R1698" s="102"/>
      <c r="S1698" s="102"/>
      <c r="T1698" s="106"/>
      <c r="U1698" s="3" t="str">
        <f t="shared" si="80"/>
        <v>0/1</v>
      </c>
    </row>
    <row r="1699" spans="1:21" ht="30" customHeight="1" x14ac:dyDescent="0.3">
      <c r="A1699" s="3" t="str">
        <f>B1699&amp;"--"&amp;COUNTIF($B$5:B1699,B1699)</f>
        <v>--1662</v>
      </c>
      <c r="B1699" s="3" t="str">
        <f t="shared" si="79"/>
        <v/>
      </c>
      <c r="C1699" s="78">
        <v>1695</v>
      </c>
      <c r="D1699" s="102"/>
      <c r="E1699" s="103"/>
      <c r="F1699" s="102"/>
      <c r="G1699" s="104"/>
      <c r="H1699" s="105" t="str">
        <f t="shared" ca="1" si="81"/>
        <v/>
      </c>
      <c r="I1699" s="102"/>
      <c r="J1699" s="102"/>
      <c r="K1699" s="102"/>
      <c r="L1699" s="102"/>
      <c r="M1699" s="102"/>
      <c r="N1699" s="102"/>
      <c r="O1699" s="102"/>
      <c r="P1699" s="102"/>
      <c r="Q1699" s="102"/>
      <c r="R1699" s="102"/>
      <c r="S1699" s="102"/>
      <c r="T1699" s="106"/>
      <c r="U1699" s="3" t="str">
        <f t="shared" si="80"/>
        <v>0/1</v>
      </c>
    </row>
    <row r="1700" spans="1:21" ht="30" customHeight="1" x14ac:dyDescent="0.3">
      <c r="A1700" s="3" t="str">
        <f>B1700&amp;"--"&amp;COUNTIF($B$5:B1700,B1700)</f>
        <v>--1663</v>
      </c>
      <c r="B1700" s="3" t="str">
        <f t="shared" si="79"/>
        <v/>
      </c>
      <c r="C1700" s="78">
        <v>1696</v>
      </c>
      <c r="D1700" s="102"/>
      <c r="E1700" s="103"/>
      <c r="F1700" s="102"/>
      <c r="G1700" s="104"/>
      <c r="H1700" s="105" t="str">
        <f t="shared" ca="1" si="81"/>
        <v/>
      </c>
      <c r="I1700" s="102"/>
      <c r="J1700" s="102"/>
      <c r="K1700" s="102"/>
      <c r="L1700" s="102"/>
      <c r="M1700" s="102"/>
      <c r="N1700" s="102"/>
      <c r="O1700" s="102"/>
      <c r="P1700" s="102"/>
      <c r="Q1700" s="102"/>
      <c r="R1700" s="102"/>
      <c r="S1700" s="102"/>
      <c r="T1700" s="106"/>
      <c r="U1700" s="3" t="str">
        <f t="shared" si="80"/>
        <v>0/1</v>
      </c>
    </row>
    <row r="1701" spans="1:21" ht="30" customHeight="1" x14ac:dyDescent="0.3">
      <c r="A1701" s="3" t="str">
        <f>B1701&amp;"--"&amp;COUNTIF($B$5:B1701,B1701)</f>
        <v>--1664</v>
      </c>
      <c r="B1701" s="3" t="str">
        <f t="shared" si="79"/>
        <v/>
      </c>
      <c r="C1701" s="78">
        <v>1697</v>
      </c>
      <c r="D1701" s="102"/>
      <c r="E1701" s="103"/>
      <c r="F1701" s="102"/>
      <c r="G1701" s="104"/>
      <c r="H1701" s="105" t="str">
        <f t="shared" ca="1" si="81"/>
        <v/>
      </c>
      <c r="I1701" s="102"/>
      <c r="J1701" s="102"/>
      <c r="K1701" s="102"/>
      <c r="L1701" s="102"/>
      <c r="M1701" s="102"/>
      <c r="N1701" s="102"/>
      <c r="O1701" s="102"/>
      <c r="P1701" s="102"/>
      <c r="Q1701" s="102"/>
      <c r="R1701" s="102"/>
      <c r="S1701" s="102"/>
      <c r="T1701" s="106"/>
      <c r="U1701" s="3" t="str">
        <f t="shared" si="80"/>
        <v>0/1</v>
      </c>
    </row>
    <row r="1702" spans="1:21" ht="30" customHeight="1" x14ac:dyDescent="0.3">
      <c r="A1702" s="3" t="str">
        <f>B1702&amp;"--"&amp;COUNTIF($B$5:B1702,B1702)</f>
        <v>--1665</v>
      </c>
      <c r="B1702" s="3" t="str">
        <f t="shared" si="79"/>
        <v/>
      </c>
      <c r="C1702" s="78">
        <v>1698</v>
      </c>
      <c r="D1702" s="102"/>
      <c r="E1702" s="103"/>
      <c r="F1702" s="102"/>
      <c r="G1702" s="104"/>
      <c r="H1702" s="105" t="str">
        <f t="shared" ca="1" si="81"/>
        <v/>
      </c>
      <c r="I1702" s="102"/>
      <c r="J1702" s="102"/>
      <c r="K1702" s="102"/>
      <c r="L1702" s="102"/>
      <c r="M1702" s="102"/>
      <c r="N1702" s="102"/>
      <c r="O1702" s="102"/>
      <c r="P1702" s="102"/>
      <c r="Q1702" s="102"/>
      <c r="R1702" s="102"/>
      <c r="S1702" s="102"/>
      <c r="T1702" s="106"/>
      <c r="U1702" s="3" t="str">
        <f t="shared" si="80"/>
        <v>0/1</v>
      </c>
    </row>
    <row r="1703" spans="1:21" ht="30" customHeight="1" x14ac:dyDescent="0.3">
      <c r="A1703" s="3" t="str">
        <f>B1703&amp;"--"&amp;COUNTIF($B$5:B1703,B1703)</f>
        <v>--1666</v>
      </c>
      <c r="B1703" s="3" t="str">
        <f t="shared" si="79"/>
        <v/>
      </c>
      <c r="C1703" s="78">
        <v>1699</v>
      </c>
      <c r="D1703" s="102"/>
      <c r="E1703" s="103"/>
      <c r="F1703" s="102"/>
      <c r="G1703" s="104"/>
      <c r="H1703" s="105" t="str">
        <f t="shared" ca="1" si="81"/>
        <v/>
      </c>
      <c r="I1703" s="102"/>
      <c r="J1703" s="102"/>
      <c r="K1703" s="102"/>
      <c r="L1703" s="102"/>
      <c r="M1703" s="102"/>
      <c r="N1703" s="102"/>
      <c r="O1703" s="102"/>
      <c r="P1703" s="102"/>
      <c r="Q1703" s="102"/>
      <c r="R1703" s="102"/>
      <c r="S1703" s="102"/>
      <c r="T1703" s="106"/>
      <c r="U1703" s="3" t="str">
        <f t="shared" si="80"/>
        <v>0/1</v>
      </c>
    </row>
    <row r="1704" spans="1:21" ht="30" customHeight="1" x14ac:dyDescent="0.3">
      <c r="A1704" s="3" t="str">
        <f>B1704&amp;"--"&amp;COUNTIF($B$5:B1704,B1704)</f>
        <v>--1667</v>
      </c>
      <c r="B1704" s="3" t="str">
        <f t="shared" si="79"/>
        <v/>
      </c>
      <c r="C1704" s="78">
        <v>1700</v>
      </c>
      <c r="D1704" s="102"/>
      <c r="E1704" s="103"/>
      <c r="F1704" s="102"/>
      <c r="G1704" s="104"/>
      <c r="H1704" s="105" t="str">
        <f t="shared" ca="1" si="81"/>
        <v/>
      </c>
      <c r="I1704" s="102"/>
      <c r="J1704" s="102"/>
      <c r="K1704" s="102"/>
      <c r="L1704" s="102"/>
      <c r="M1704" s="102"/>
      <c r="N1704" s="102"/>
      <c r="O1704" s="102"/>
      <c r="P1704" s="102"/>
      <c r="Q1704" s="102"/>
      <c r="R1704" s="102"/>
      <c r="S1704" s="102"/>
      <c r="T1704" s="106"/>
      <c r="U1704" s="3" t="str">
        <f t="shared" si="80"/>
        <v>0/1</v>
      </c>
    </row>
    <row r="1705" spans="1:21" ht="30" customHeight="1" x14ac:dyDescent="0.3">
      <c r="A1705" s="3" t="str">
        <f>B1705&amp;"--"&amp;COUNTIF($B$5:B1705,B1705)</f>
        <v>--1668</v>
      </c>
      <c r="B1705" s="3" t="str">
        <f t="shared" si="79"/>
        <v/>
      </c>
      <c r="C1705" s="78">
        <v>1701</v>
      </c>
      <c r="D1705" s="102"/>
      <c r="E1705" s="103"/>
      <c r="F1705" s="102"/>
      <c r="G1705" s="104"/>
      <c r="H1705" s="105" t="str">
        <f t="shared" ca="1" si="81"/>
        <v/>
      </c>
      <c r="I1705" s="102"/>
      <c r="J1705" s="102"/>
      <c r="K1705" s="102"/>
      <c r="L1705" s="102"/>
      <c r="M1705" s="102"/>
      <c r="N1705" s="102"/>
      <c r="O1705" s="102"/>
      <c r="P1705" s="102"/>
      <c r="Q1705" s="102"/>
      <c r="R1705" s="102"/>
      <c r="S1705" s="102"/>
      <c r="T1705" s="106"/>
      <c r="U1705" s="3" t="str">
        <f t="shared" si="80"/>
        <v>0/1</v>
      </c>
    </row>
    <row r="1706" spans="1:21" ht="30" customHeight="1" x14ac:dyDescent="0.3">
      <c r="A1706" s="3" t="str">
        <f>B1706&amp;"--"&amp;COUNTIF($B$5:B1706,B1706)</f>
        <v>--1669</v>
      </c>
      <c r="B1706" s="3" t="str">
        <f t="shared" si="79"/>
        <v/>
      </c>
      <c r="C1706" s="78">
        <v>1702</v>
      </c>
      <c r="D1706" s="102"/>
      <c r="E1706" s="103"/>
      <c r="F1706" s="102"/>
      <c r="G1706" s="104"/>
      <c r="H1706" s="105" t="str">
        <f t="shared" ca="1" si="81"/>
        <v/>
      </c>
      <c r="I1706" s="102"/>
      <c r="J1706" s="102"/>
      <c r="K1706" s="102"/>
      <c r="L1706" s="102"/>
      <c r="M1706" s="102"/>
      <c r="N1706" s="102"/>
      <c r="O1706" s="102"/>
      <c r="P1706" s="102"/>
      <c r="Q1706" s="102"/>
      <c r="R1706" s="102"/>
      <c r="S1706" s="102"/>
      <c r="T1706" s="106"/>
      <c r="U1706" s="3" t="str">
        <f t="shared" si="80"/>
        <v>0/1</v>
      </c>
    </row>
    <row r="1707" spans="1:21" ht="30" customHeight="1" x14ac:dyDescent="0.3">
      <c r="A1707" s="3" t="str">
        <f>B1707&amp;"--"&amp;COUNTIF($B$5:B1707,B1707)</f>
        <v>--1670</v>
      </c>
      <c r="B1707" s="3" t="str">
        <f t="shared" si="79"/>
        <v/>
      </c>
      <c r="C1707" s="78">
        <v>1703</v>
      </c>
      <c r="D1707" s="102"/>
      <c r="E1707" s="103"/>
      <c r="F1707" s="102"/>
      <c r="G1707" s="104"/>
      <c r="H1707" s="105" t="str">
        <f t="shared" ca="1" si="81"/>
        <v/>
      </c>
      <c r="I1707" s="102"/>
      <c r="J1707" s="102"/>
      <c r="K1707" s="102"/>
      <c r="L1707" s="102"/>
      <c r="M1707" s="102"/>
      <c r="N1707" s="102"/>
      <c r="O1707" s="102"/>
      <c r="P1707" s="102"/>
      <c r="Q1707" s="102"/>
      <c r="R1707" s="102"/>
      <c r="S1707" s="102"/>
      <c r="T1707" s="106"/>
      <c r="U1707" s="3" t="str">
        <f t="shared" si="80"/>
        <v>0/1</v>
      </c>
    </row>
    <row r="1708" spans="1:21" ht="30" customHeight="1" x14ac:dyDescent="0.3">
      <c r="A1708" s="3" t="str">
        <f>B1708&amp;"--"&amp;COUNTIF($B$5:B1708,B1708)</f>
        <v>--1671</v>
      </c>
      <c r="B1708" s="3" t="str">
        <f t="shared" si="79"/>
        <v/>
      </c>
      <c r="C1708" s="78">
        <v>1704</v>
      </c>
      <c r="D1708" s="102"/>
      <c r="E1708" s="103"/>
      <c r="F1708" s="102"/>
      <c r="G1708" s="104"/>
      <c r="H1708" s="105" t="str">
        <f t="shared" ca="1" si="81"/>
        <v/>
      </c>
      <c r="I1708" s="102"/>
      <c r="J1708" s="102"/>
      <c r="K1708" s="102"/>
      <c r="L1708" s="102"/>
      <c r="M1708" s="102"/>
      <c r="N1708" s="102"/>
      <c r="O1708" s="102"/>
      <c r="P1708" s="102"/>
      <c r="Q1708" s="102"/>
      <c r="R1708" s="102"/>
      <c r="S1708" s="102"/>
      <c r="T1708" s="106"/>
      <c r="U1708" s="3" t="str">
        <f t="shared" si="80"/>
        <v>0/1</v>
      </c>
    </row>
    <row r="1709" spans="1:21" ht="30" customHeight="1" x14ac:dyDescent="0.3">
      <c r="A1709" s="3" t="str">
        <f>B1709&amp;"--"&amp;COUNTIF($B$5:B1709,B1709)</f>
        <v>--1672</v>
      </c>
      <c r="B1709" s="3" t="str">
        <f t="shared" si="79"/>
        <v/>
      </c>
      <c r="C1709" s="78">
        <v>1705</v>
      </c>
      <c r="D1709" s="102"/>
      <c r="E1709" s="103"/>
      <c r="F1709" s="102"/>
      <c r="G1709" s="104"/>
      <c r="H1709" s="105" t="str">
        <f t="shared" ca="1" si="81"/>
        <v/>
      </c>
      <c r="I1709" s="102"/>
      <c r="J1709" s="102"/>
      <c r="K1709" s="102"/>
      <c r="L1709" s="102"/>
      <c r="M1709" s="102"/>
      <c r="N1709" s="102"/>
      <c r="O1709" s="102"/>
      <c r="P1709" s="102"/>
      <c r="Q1709" s="102"/>
      <c r="R1709" s="102"/>
      <c r="S1709" s="102"/>
      <c r="T1709" s="106"/>
      <c r="U1709" s="3" t="str">
        <f t="shared" si="80"/>
        <v>0/1</v>
      </c>
    </row>
    <row r="1710" spans="1:21" ht="30" customHeight="1" x14ac:dyDescent="0.3">
      <c r="A1710" s="3" t="str">
        <f>B1710&amp;"--"&amp;COUNTIF($B$5:B1710,B1710)</f>
        <v>--1673</v>
      </c>
      <c r="B1710" s="3" t="str">
        <f t="shared" si="79"/>
        <v/>
      </c>
      <c r="C1710" s="78">
        <v>1706</v>
      </c>
      <c r="D1710" s="102"/>
      <c r="E1710" s="103"/>
      <c r="F1710" s="102"/>
      <c r="G1710" s="104"/>
      <c r="H1710" s="105" t="str">
        <f t="shared" ca="1" si="81"/>
        <v/>
      </c>
      <c r="I1710" s="102"/>
      <c r="J1710" s="102"/>
      <c r="K1710" s="102"/>
      <c r="L1710" s="102"/>
      <c r="M1710" s="102"/>
      <c r="N1710" s="102"/>
      <c r="O1710" s="102"/>
      <c r="P1710" s="102"/>
      <c r="Q1710" s="102"/>
      <c r="R1710" s="102"/>
      <c r="S1710" s="102"/>
      <c r="T1710" s="106"/>
      <c r="U1710" s="3" t="str">
        <f t="shared" si="80"/>
        <v>0/1</v>
      </c>
    </row>
    <row r="1711" spans="1:21" ht="30" customHeight="1" x14ac:dyDescent="0.3">
      <c r="A1711" s="3" t="str">
        <f>B1711&amp;"--"&amp;COUNTIF($B$5:B1711,B1711)</f>
        <v>--1674</v>
      </c>
      <c r="B1711" s="3" t="str">
        <f t="shared" si="79"/>
        <v/>
      </c>
      <c r="C1711" s="78">
        <v>1707</v>
      </c>
      <c r="D1711" s="102"/>
      <c r="E1711" s="103"/>
      <c r="F1711" s="102"/>
      <c r="G1711" s="104"/>
      <c r="H1711" s="105" t="str">
        <f t="shared" ca="1" si="81"/>
        <v/>
      </c>
      <c r="I1711" s="102"/>
      <c r="J1711" s="102"/>
      <c r="K1711" s="102"/>
      <c r="L1711" s="102"/>
      <c r="M1711" s="102"/>
      <c r="N1711" s="102"/>
      <c r="O1711" s="102"/>
      <c r="P1711" s="102"/>
      <c r="Q1711" s="102"/>
      <c r="R1711" s="102"/>
      <c r="S1711" s="102"/>
      <c r="T1711" s="106"/>
      <c r="U1711" s="3" t="str">
        <f t="shared" si="80"/>
        <v>0/1</v>
      </c>
    </row>
    <row r="1712" spans="1:21" ht="30" customHeight="1" x14ac:dyDescent="0.3">
      <c r="A1712" s="3" t="str">
        <f>B1712&amp;"--"&amp;COUNTIF($B$5:B1712,B1712)</f>
        <v>--1675</v>
      </c>
      <c r="B1712" s="3" t="str">
        <f t="shared" si="79"/>
        <v/>
      </c>
      <c r="C1712" s="78">
        <v>1708</v>
      </c>
      <c r="D1712" s="102"/>
      <c r="E1712" s="103"/>
      <c r="F1712" s="102"/>
      <c r="G1712" s="104"/>
      <c r="H1712" s="105" t="str">
        <f t="shared" ca="1" si="81"/>
        <v/>
      </c>
      <c r="I1712" s="102"/>
      <c r="J1712" s="102"/>
      <c r="K1712" s="102"/>
      <c r="L1712" s="102"/>
      <c r="M1712" s="102"/>
      <c r="N1712" s="102"/>
      <c r="O1712" s="102"/>
      <c r="P1712" s="102"/>
      <c r="Q1712" s="102"/>
      <c r="R1712" s="102"/>
      <c r="S1712" s="102"/>
      <c r="T1712" s="106"/>
      <c r="U1712" s="3" t="str">
        <f t="shared" si="80"/>
        <v>0/1</v>
      </c>
    </row>
    <row r="1713" spans="1:21" ht="30" customHeight="1" x14ac:dyDescent="0.3">
      <c r="A1713" s="3" t="str">
        <f>B1713&amp;"--"&amp;COUNTIF($B$5:B1713,B1713)</f>
        <v>--1676</v>
      </c>
      <c r="B1713" s="3" t="str">
        <f t="shared" si="79"/>
        <v/>
      </c>
      <c r="C1713" s="78">
        <v>1709</v>
      </c>
      <c r="D1713" s="102"/>
      <c r="E1713" s="103"/>
      <c r="F1713" s="102"/>
      <c r="G1713" s="104"/>
      <c r="H1713" s="105" t="str">
        <f t="shared" ca="1" si="81"/>
        <v/>
      </c>
      <c r="I1713" s="102"/>
      <c r="J1713" s="102"/>
      <c r="K1713" s="102"/>
      <c r="L1713" s="102"/>
      <c r="M1713" s="102"/>
      <c r="N1713" s="102"/>
      <c r="O1713" s="102"/>
      <c r="P1713" s="102"/>
      <c r="Q1713" s="102"/>
      <c r="R1713" s="102"/>
      <c r="S1713" s="102"/>
      <c r="T1713" s="106"/>
      <c r="U1713" s="3" t="str">
        <f t="shared" si="80"/>
        <v>0/1</v>
      </c>
    </row>
    <row r="1714" spans="1:21" ht="30" customHeight="1" x14ac:dyDescent="0.3">
      <c r="A1714" s="3" t="str">
        <f>B1714&amp;"--"&amp;COUNTIF($B$5:B1714,B1714)</f>
        <v>--1677</v>
      </c>
      <c r="B1714" s="3" t="str">
        <f t="shared" si="79"/>
        <v/>
      </c>
      <c r="C1714" s="78">
        <v>1710</v>
      </c>
      <c r="D1714" s="102"/>
      <c r="E1714" s="103"/>
      <c r="F1714" s="102"/>
      <c r="G1714" s="104"/>
      <c r="H1714" s="105" t="str">
        <f t="shared" ca="1" si="81"/>
        <v/>
      </c>
      <c r="I1714" s="102"/>
      <c r="J1714" s="102"/>
      <c r="K1714" s="102"/>
      <c r="L1714" s="102"/>
      <c r="M1714" s="102"/>
      <c r="N1714" s="102"/>
      <c r="O1714" s="102"/>
      <c r="P1714" s="102"/>
      <c r="Q1714" s="102"/>
      <c r="R1714" s="102"/>
      <c r="S1714" s="102"/>
      <c r="T1714" s="106"/>
      <c r="U1714" s="3" t="str">
        <f t="shared" si="80"/>
        <v>0/1</v>
      </c>
    </row>
    <row r="1715" spans="1:21" ht="30" customHeight="1" x14ac:dyDescent="0.3">
      <c r="A1715" s="3" t="str">
        <f>B1715&amp;"--"&amp;COUNTIF($B$5:B1715,B1715)</f>
        <v>--1678</v>
      </c>
      <c r="B1715" s="3" t="str">
        <f t="shared" si="79"/>
        <v/>
      </c>
      <c r="C1715" s="78">
        <v>1711</v>
      </c>
      <c r="D1715" s="102"/>
      <c r="E1715" s="103"/>
      <c r="F1715" s="102"/>
      <c r="G1715" s="104"/>
      <c r="H1715" s="105" t="str">
        <f t="shared" ca="1" si="81"/>
        <v/>
      </c>
      <c r="I1715" s="102"/>
      <c r="J1715" s="102"/>
      <c r="K1715" s="102"/>
      <c r="L1715" s="102"/>
      <c r="M1715" s="102"/>
      <c r="N1715" s="102"/>
      <c r="O1715" s="102"/>
      <c r="P1715" s="102"/>
      <c r="Q1715" s="102"/>
      <c r="R1715" s="102"/>
      <c r="S1715" s="102"/>
      <c r="T1715" s="106"/>
      <c r="U1715" s="3" t="str">
        <f t="shared" si="80"/>
        <v>0/1</v>
      </c>
    </row>
    <row r="1716" spans="1:21" ht="30" customHeight="1" x14ac:dyDescent="0.3">
      <c r="A1716" s="3" t="str">
        <f>B1716&amp;"--"&amp;COUNTIF($B$5:B1716,B1716)</f>
        <v>--1679</v>
      </c>
      <c r="B1716" s="3" t="str">
        <f t="shared" si="79"/>
        <v/>
      </c>
      <c r="C1716" s="78">
        <v>1712</v>
      </c>
      <c r="D1716" s="102"/>
      <c r="E1716" s="103"/>
      <c r="F1716" s="102"/>
      <c r="G1716" s="104"/>
      <c r="H1716" s="105" t="str">
        <f t="shared" ca="1" si="81"/>
        <v/>
      </c>
      <c r="I1716" s="102"/>
      <c r="J1716" s="102"/>
      <c r="K1716" s="102"/>
      <c r="L1716" s="102"/>
      <c r="M1716" s="102"/>
      <c r="N1716" s="102"/>
      <c r="O1716" s="102"/>
      <c r="P1716" s="102"/>
      <c r="Q1716" s="102"/>
      <c r="R1716" s="102"/>
      <c r="S1716" s="102"/>
      <c r="T1716" s="106"/>
      <c r="U1716" s="3" t="str">
        <f t="shared" si="80"/>
        <v>0/1</v>
      </c>
    </row>
    <row r="1717" spans="1:21" ht="30" customHeight="1" x14ac:dyDescent="0.3">
      <c r="A1717" s="3" t="str">
        <f>B1717&amp;"--"&amp;COUNTIF($B$5:B1717,B1717)</f>
        <v>--1680</v>
      </c>
      <c r="B1717" s="3" t="str">
        <f t="shared" si="79"/>
        <v/>
      </c>
      <c r="C1717" s="78">
        <v>1713</v>
      </c>
      <c r="D1717" s="102"/>
      <c r="E1717" s="103"/>
      <c r="F1717" s="102"/>
      <c r="G1717" s="104"/>
      <c r="H1717" s="105" t="str">
        <f t="shared" ca="1" si="81"/>
        <v/>
      </c>
      <c r="I1717" s="102"/>
      <c r="J1717" s="102"/>
      <c r="K1717" s="102"/>
      <c r="L1717" s="102"/>
      <c r="M1717" s="102"/>
      <c r="N1717" s="102"/>
      <c r="O1717" s="102"/>
      <c r="P1717" s="102"/>
      <c r="Q1717" s="102"/>
      <c r="R1717" s="102"/>
      <c r="S1717" s="102"/>
      <c r="T1717" s="106"/>
      <c r="U1717" s="3" t="str">
        <f t="shared" si="80"/>
        <v>0/1</v>
      </c>
    </row>
    <row r="1718" spans="1:21" ht="30" customHeight="1" x14ac:dyDescent="0.3">
      <c r="A1718" s="3" t="str">
        <f>B1718&amp;"--"&amp;COUNTIF($B$5:B1718,B1718)</f>
        <v>--1681</v>
      </c>
      <c r="B1718" s="3" t="str">
        <f t="shared" si="79"/>
        <v/>
      </c>
      <c r="C1718" s="78">
        <v>1714</v>
      </c>
      <c r="D1718" s="102"/>
      <c r="E1718" s="103"/>
      <c r="F1718" s="102"/>
      <c r="G1718" s="104"/>
      <c r="H1718" s="105" t="str">
        <f t="shared" ca="1" si="81"/>
        <v/>
      </c>
      <c r="I1718" s="102"/>
      <c r="J1718" s="102"/>
      <c r="K1718" s="102"/>
      <c r="L1718" s="102"/>
      <c r="M1718" s="102"/>
      <c r="N1718" s="102"/>
      <c r="O1718" s="102"/>
      <c r="P1718" s="102"/>
      <c r="Q1718" s="102"/>
      <c r="R1718" s="102"/>
      <c r="S1718" s="102"/>
      <c r="T1718" s="106"/>
      <c r="U1718" s="3" t="str">
        <f t="shared" si="80"/>
        <v>0/1</v>
      </c>
    </row>
    <row r="1719" spans="1:21" ht="30" customHeight="1" x14ac:dyDescent="0.3">
      <c r="A1719" s="3" t="str">
        <f>B1719&amp;"--"&amp;COUNTIF($B$5:B1719,B1719)</f>
        <v>--1682</v>
      </c>
      <c r="B1719" s="3" t="str">
        <f t="shared" si="79"/>
        <v/>
      </c>
      <c r="C1719" s="78">
        <v>1715</v>
      </c>
      <c r="D1719" s="102"/>
      <c r="E1719" s="103"/>
      <c r="F1719" s="102"/>
      <c r="G1719" s="104"/>
      <c r="H1719" s="105" t="str">
        <f t="shared" ca="1" si="81"/>
        <v/>
      </c>
      <c r="I1719" s="102"/>
      <c r="J1719" s="102"/>
      <c r="K1719" s="102"/>
      <c r="L1719" s="102"/>
      <c r="M1719" s="102"/>
      <c r="N1719" s="102"/>
      <c r="O1719" s="102"/>
      <c r="P1719" s="102"/>
      <c r="Q1719" s="102"/>
      <c r="R1719" s="102"/>
      <c r="S1719" s="102"/>
      <c r="T1719" s="106"/>
      <c r="U1719" s="3" t="str">
        <f t="shared" si="80"/>
        <v>0/1</v>
      </c>
    </row>
    <row r="1720" spans="1:21" ht="30" customHeight="1" x14ac:dyDescent="0.3">
      <c r="A1720" s="3" t="str">
        <f>B1720&amp;"--"&amp;COUNTIF($B$5:B1720,B1720)</f>
        <v>--1683</v>
      </c>
      <c r="B1720" s="3" t="str">
        <f t="shared" si="79"/>
        <v/>
      </c>
      <c r="C1720" s="78">
        <v>1716</v>
      </c>
      <c r="D1720" s="102"/>
      <c r="E1720" s="103"/>
      <c r="F1720" s="102"/>
      <c r="G1720" s="104"/>
      <c r="H1720" s="105" t="str">
        <f t="shared" ca="1" si="81"/>
        <v/>
      </c>
      <c r="I1720" s="102"/>
      <c r="J1720" s="102"/>
      <c r="K1720" s="102"/>
      <c r="L1720" s="102"/>
      <c r="M1720" s="102"/>
      <c r="N1720" s="102"/>
      <c r="O1720" s="102"/>
      <c r="P1720" s="102"/>
      <c r="Q1720" s="102"/>
      <c r="R1720" s="102"/>
      <c r="S1720" s="102"/>
      <c r="T1720" s="106"/>
      <c r="U1720" s="3" t="str">
        <f t="shared" si="80"/>
        <v>0/1</v>
      </c>
    </row>
    <row r="1721" spans="1:21" ht="30" customHeight="1" x14ac:dyDescent="0.3">
      <c r="A1721" s="3" t="str">
        <f>B1721&amp;"--"&amp;COUNTIF($B$5:B1721,B1721)</f>
        <v>--1684</v>
      </c>
      <c r="B1721" s="3" t="str">
        <f t="shared" si="79"/>
        <v/>
      </c>
      <c r="C1721" s="78">
        <v>1717</v>
      </c>
      <c r="D1721" s="102"/>
      <c r="E1721" s="103"/>
      <c r="F1721" s="102"/>
      <c r="G1721" s="104"/>
      <c r="H1721" s="105" t="str">
        <f t="shared" ca="1" si="81"/>
        <v/>
      </c>
      <c r="I1721" s="102"/>
      <c r="J1721" s="102"/>
      <c r="K1721" s="102"/>
      <c r="L1721" s="102"/>
      <c r="M1721" s="102"/>
      <c r="N1721" s="102"/>
      <c r="O1721" s="102"/>
      <c r="P1721" s="102"/>
      <c r="Q1721" s="102"/>
      <c r="R1721" s="102"/>
      <c r="S1721" s="102"/>
      <c r="T1721" s="106"/>
      <c r="U1721" s="3" t="str">
        <f t="shared" si="80"/>
        <v>0/1</v>
      </c>
    </row>
    <row r="1722" spans="1:21" ht="30" customHeight="1" x14ac:dyDescent="0.3">
      <c r="A1722" s="3" t="str">
        <f>B1722&amp;"--"&amp;COUNTIF($B$5:B1722,B1722)</f>
        <v>--1685</v>
      </c>
      <c r="B1722" s="3" t="str">
        <f t="shared" si="79"/>
        <v/>
      </c>
      <c r="C1722" s="78">
        <v>1718</v>
      </c>
      <c r="D1722" s="102"/>
      <c r="E1722" s="103"/>
      <c r="F1722" s="102"/>
      <c r="G1722" s="104"/>
      <c r="H1722" s="105" t="str">
        <f t="shared" ca="1" si="81"/>
        <v/>
      </c>
      <c r="I1722" s="102"/>
      <c r="J1722" s="102"/>
      <c r="K1722" s="102"/>
      <c r="L1722" s="102"/>
      <c r="M1722" s="102"/>
      <c r="N1722" s="102"/>
      <c r="O1722" s="102"/>
      <c r="P1722" s="102"/>
      <c r="Q1722" s="102"/>
      <c r="R1722" s="102"/>
      <c r="S1722" s="102"/>
      <c r="T1722" s="106"/>
      <c r="U1722" s="3" t="str">
        <f t="shared" si="80"/>
        <v>0/1</v>
      </c>
    </row>
    <row r="1723" spans="1:21" ht="30" customHeight="1" x14ac:dyDescent="0.3">
      <c r="A1723" s="3" t="str">
        <f>B1723&amp;"--"&amp;COUNTIF($B$5:B1723,B1723)</f>
        <v>--1686</v>
      </c>
      <c r="B1723" s="3" t="str">
        <f t="shared" si="79"/>
        <v/>
      </c>
      <c r="C1723" s="78">
        <v>1719</v>
      </c>
      <c r="D1723" s="102"/>
      <c r="E1723" s="103"/>
      <c r="F1723" s="102"/>
      <c r="G1723" s="104"/>
      <c r="H1723" s="105" t="str">
        <f t="shared" ca="1" si="81"/>
        <v/>
      </c>
      <c r="I1723" s="102"/>
      <c r="J1723" s="102"/>
      <c r="K1723" s="102"/>
      <c r="L1723" s="102"/>
      <c r="M1723" s="102"/>
      <c r="N1723" s="102"/>
      <c r="O1723" s="102"/>
      <c r="P1723" s="102"/>
      <c r="Q1723" s="102"/>
      <c r="R1723" s="102"/>
      <c r="S1723" s="102"/>
      <c r="T1723" s="106"/>
      <c r="U1723" s="3" t="str">
        <f t="shared" si="80"/>
        <v>0/1</v>
      </c>
    </row>
    <row r="1724" spans="1:21" ht="30" customHeight="1" x14ac:dyDescent="0.3">
      <c r="A1724" s="3" t="str">
        <f>B1724&amp;"--"&amp;COUNTIF($B$5:B1724,B1724)</f>
        <v>--1687</v>
      </c>
      <c r="B1724" s="3" t="str">
        <f t="shared" si="79"/>
        <v/>
      </c>
      <c r="C1724" s="78">
        <v>1720</v>
      </c>
      <c r="D1724" s="102"/>
      <c r="E1724" s="103"/>
      <c r="F1724" s="102"/>
      <c r="G1724" s="104"/>
      <c r="H1724" s="105" t="str">
        <f t="shared" ca="1" si="81"/>
        <v/>
      </c>
      <c r="I1724" s="102"/>
      <c r="J1724" s="102"/>
      <c r="K1724" s="102"/>
      <c r="L1724" s="102"/>
      <c r="M1724" s="102"/>
      <c r="N1724" s="102"/>
      <c r="O1724" s="102"/>
      <c r="P1724" s="102"/>
      <c r="Q1724" s="102"/>
      <c r="R1724" s="102"/>
      <c r="S1724" s="102"/>
      <c r="T1724" s="106"/>
      <c r="U1724" s="3" t="str">
        <f t="shared" si="80"/>
        <v>0/1</v>
      </c>
    </row>
    <row r="1725" spans="1:21" ht="30" customHeight="1" x14ac:dyDescent="0.3">
      <c r="A1725" s="3" t="str">
        <f>B1725&amp;"--"&amp;COUNTIF($B$5:B1725,B1725)</f>
        <v>--1688</v>
      </c>
      <c r="B1725" s="3" t="str">
        <f t="shared" si="79"/>
        <v/>
      </c>
      <c r="C1725" s="78">
        <v>1721</v>
      </c>
      <c r="D1725" s="102"/>
      <c r="E1725" s="103"/>
      <c r="F1725" s="102"/>
      <c r="G1725" s="104"/>
      <c r="H1725" s="105" t="str">
        <f t="shared" ca="1" si="81"/>
        <v/>
      </c>
      <c r="I1725" s="102"/>
      <c r="J1725" s="102"/>
      <c r="K1725" s="102"/>
      <c r="L1725" s="102"/>
      <c r="M1725" s="102"/>
      <c r="N1725" s="102"/>
      <c r="O1725" s="102"/>
      <c r="P1725" s="102"/>
      <c r="Q1725" s="102"/>
      <c r="R1725" s="102"/>
      <c r="S1725" s="102"/>
      <c r="T1725" s="106"/>
      <c r="U1725" s="3" t="str">
        <f t="shared" si="80"/>
        <v>0/1</v>
      </c>
    </row>
    <row r="1726" spans="1:21" ht="30" customHeight="1" x14ac:dyDescent="0.3">
      <c r="A1726" s="3" t="str">
        <f>B1726&amp;"--"&amp;COUNTIF($B$5:B1726,B1726)</f>
        <v>--1689</v>
      </c>
      <c r="B1726" s="3" t="str">
        <f t="shared" si="79"/>
        <v/>
      </c>
      <c r="C1726" s="78">
        <v>1722</v>
      </c>
      <c r="D1726" s="102"/>
      <c r="E1726" s="103"/>
      <c r="F1726" s="102"/>
      <c r="G1726" s="104"/>
      <c r="H1726" s="105" t="str">
        <f t="shared" ca="1" si="81"/>
        <v/>
      </c>
      <c r="I1726" s="102"/>
      <c r="J1726" s="102"/>
      <c r="K1726" s="102"/>
      <c r="L1726" s="102"/>
      <c r="M1726" s="102"/>
      <c r="N1726" s="102"/>
      <c r="O1726" s="102"/>
      <c r="P1726" s="102"/>
      <c r="Q1726" s="102"/>
      <c r="R1726" s="102"/>
      <c r="S1726" s="102"/>
      <c r="T1726" s="106"/>
      <c r="U1726" s="3" t="str">
        <f t="shared" si="80"/>
        <v>0/1</v>
      </c>
    </row>
    <row r="1727" spans="1:21" ht="30" customHeight="1" x14ac:dyDescent="0.3">
      <c r="A1727" s="3" t="str">
        <f>B1727&amp;"--"&amp;COUNTIF($B$5:B1727,B1727)</f>
        <v>--1690</v>
      </c>
      <c r="B1727" s="3" t="str">
        <f t="shared" si="79"/>
        <v/>
      </c>
      <c r="C1727" s="78">
        <v>1723</v>
      </c>
      <c r="D1727" s="102"/>
      <c r="E1727" s="103"/>
      <c r="F1727" s="102"/>
      <c r="G1727" s="104"/>
      <c r="H1727" s="105" t="str">
        <f t="shared" ca="1" si="81"/>
        <v/>
      </c>
      <c r="I1727" s="102"/>
      <c r="J1727" s="102"/>
      <c r="K1727" s="102"/>
      <c r="L1727" s="102"/>
      <c r="M1727" s="102"/>
      <c r="N1727" s="102"/>
      <c r="O1727" s="102"/>
      <c r="P1727" s="102"/>
      <c r="Q1727" s="102"/>
      <c r="R1727" s="102"/>
      <c r="S1727" s="102"/>
      <c r="T1727" s="106"/>
      <c r="U1727" s="3" t="str">
        <f t="shared" si="80"/>
        <v>0/1</v>
      </c>
    </row>
    <row r="1728" spans="1:21" ht="30" customHeight="1" x14ac:dyDescent="0.3">
      <c r="A1728" s="3" t="str">
        <f>B1728&amp;"--"&amp;COUNTIF($B$5:B1728,B1728)</f>
        <v>--1691</v>
      </c>
      <c r="B1728" s="3" t="str">
        <f t="shared" si="79"/>
        <v/>
      </c>
      <c r="C1728" s="78">
        <v>1724</v>
      </c>
      <c r="D1728" s="102"/>
      <c r="E1728" s="103"/>
      <c r="F1728" s="102"/>
      <c r="G1728" s="104"/>
      <c r="H1728" s="105" t="str">
        <f t="shared" ca="1" si="81"/>
        <v/>
      </c>
      <c r="I1728" s="102"/>
      <c r="J1728" s="102"/>
      <c r="K1728" s="102"/>
      <c r="L1728" s="102"/>
      <c r="M1728" s="102"/>
      <c r="N1728" s="102"/>
      <c r="O1728" s="102"/>
      <c r="P1728" s="102"/>
      <c r="Q1728" s="102"/>
      <c r="R1728" s="102"/>
      <c r="S1728" s="102"/>
      <c r="T1728" s="106"/>
      <c r="U1728" s="3" t="str">
        <f t="shared" si="80"/>
        <v>0/1</v>
      </c>
    </row>
    <row r="1729" spans="1:21" ht="30" customHeight="1" x14ac:dyDescent="0.3">
      <c r="A1729" s="3" t="str">
        <f>B1729&amp;"--"&amp;COUNTIF($B$5:B1729,B1729)</f>
        <v>--1692</v>
      </c>
      <c r="B1729" s="3" t="str">
        <f t="shared" si="79"/>
        <v/>
      </c>
      <c r="C1729" s="78">
        <v>1725</v>
      </c>
      <c r="D1729" s="102"/>
      <c r="E1729" s="103"/>
      <c r="F1729" s="102"/>
      <c r="G1729" s="104"/>
      <c r="H1729" s="105" t="str">
        <f t="shared" ca="1" si="81"/>
        <v/>
      </c>
      <c r="I1729" s="102"/>
      <c r="J1729" s="102"/>
      <c r="K1729" s="102"/>
      <c r="L1729" s="102"/>
      <c r="M1729" s="102"/>
      <c r="N1729" s="102"/>
      <c r="O1729" s="102"/>
      <c r="P1729" s="102"/>
      <c r="Q1729" s="102"/>
      <c r="R1729" s="102"/>
      <c r="S1729" s="102"/>
      <c r="T1729" s="106"/>
      <c r="U1729" s="3" t="str">
        <f t="shared" si="80"/>
        <v>0/1</v>
      </c>
    </row>
    <row r="1730" spans="1:21" ht="30" customHeight="1" x14ac:dyDescent="0.3">
      <c r="A1730" s="3" t="str">
        <f>B1730&amp;"--"&amp;COUNTIF($B$5:B1730,B1730)</f>
        <v>--1693</v>
      </c>
      <c r="B1730" s="3" t="str">
        <f t="shared" si="79"/>
        <v/>
      </c>
      <c r="C1730" s="78">
        <v>1726</v>
      </c>
      <c r="D1730" s="102"/>
      <c r="E1730" s="103"/>
      <c r="F1730" s="102"/>
      <c r="G1730" s="104"/>
      <c r="H1730" s="105" t="str">
        <f t="shared" ca="1" si="81"/>
        <v/>
      </c>
      <c r="I1730" s="102"/>
      <c r="J1730" s="102"/>
      <c r="K1730" s="102"/>
      <c r="L1730" s="102"/>
      <c r="M1730" s="102"/>
      <c r="N1730" s="102"/>
      <c r="O1730" s="102"/>
      <c r="P1730" s="102"/>
      <c r="Q1730" s="102"/>
      <c r="R1730" s="102"/>
      <c r="S1730" s="102"/>
      <c r="T1730" s="106"/>
      <c r="U1730" s="3" t="str">
        <f t="shared" si="80"/>
        <v>0/1</v>
      </c>
    </row>
    <row r="1731" spans="1:21" ht="30" customHeight="1" x14ac:dyDescent="0.3">
      <c r="A1731" s="3" t="str">
        <f>B1731&amp;"--"&amp;COUNTIF($B$5:B1731,B1731)</f>
        <v>--1694</v>
      </c>
      <c r="B1731" s="3" t="str">
        <f t="shared" si="79"/>
        <v/>
      </c>
      <c r="C1731" s="78">
        <v>1727</v>
      </c>
      <c r="D1731" s="102"/>
      <c r="E1731" s="103"/>
      <c r="F1731" s="102"/>
      <c r="G1731" s="104"/>
      <c r="H1731" s="105" t="str">
        <f t="shared" ca="1" si="81"/>
        <v/>
      </c>
      <c r="I1731" s="102"/>
      <c r="J1731" s="102"/>
      <c r="K1731" s="102"/>
      <c r="L1731" s="102"/>
      <c r="M1731" s="102"/>
      <c r="N1731" s="102"/>
      <c r="O1731" s="102"/>
      <c r="P1731" s="102"/>
      <c r="Q1731" s="102"/>
      <c r="R1731" s="102"/>
      <c r="S1731" s="102"/>
      <c r="T1731" s="106"/>
      <c r="U1731" s="3" t="str">
        <f t="shared" si="80"/>
        <v>0/1</v>
      </c>
    </row>
    <row r="1732" spans="1:21" ht="30" customHeight="1" x14ac:dyDescent="0.3">
      <c r="A1732" s="3" t="str">
        <f>B1732&amp;"--"&amp;COUNTIF($B$5:B1732,B1732)</f>
        <v>--1695</v>
      </c>
      <c r="B1732" s="3" t="str">
        <f t="shared" si="79"/>
        <v/>
      </c>
      <c r="C1732" s="78">
        <v>1728</v>
      </c>
      <c r="D1732" s="102"/>
      <c r="E1732" s="103"/>
      <c r="F1732" s="102"/>
      <c r="G1732" s="104"/>
      <c r="H1732" s="105" t="str">
        <f t="shared" ca="1" si="81"/>
        <v/>
      </c>
      <c r="I1732" s="102"/>
      <c r="J1732" s="102"/>
      <c r="K1732" s="102"/>
      <c r="L1732" s="102"/>
      <c r="M1732" s="102"/>
      <c r="N1732" s="102"/>
      <c r="O1732" s="102"/>
      <c r="P1732" s="102"/>
      <c r="Q1732" s="102"/>
      <c r="R1732" s="102"/>
      <c r="S1732" s="102"/>
      <c r="T1732" s="106"/>
      <c r="U1732" s="3" t="str">
        <f t="shared" si="80"/>
        <v>0/1</v>
      </c>
    </row>
    <row r="1733" spans="1:21" ht="30" customHeight="1" x14ac:dyDescent="0.3">
      <c r="A1733" s="3" t="str">
        <f>B1733&amp;"--"&amp;COUNTIF($B$5:B1733,B1733)</f>
        <v>--1696</v>
      </c>
      <c r="B1733" s="3" t="str">
        <f t="shared" ref="B1733:B1796" si="82">IF(G1733&lt;&gt;"",MONTH(G1733),"")</f>
        <v/>
      </c>
      <c r="C1733" s="78">
        <v>1729</v>
      </c>
      <c r="D1733" s="102"/>
      <c r="E1733" s="103"/>
      <c r="F1733" s="102"/>
      <c r="G1733" s="104"/>
      <c r="H1733" s="105" t="str">
        <f t="shared" ca="1" si="81"/>
        <v/>
      </c>
      <c r="I1733" s="102"/>
      <c r="J1733" s="102"/>
      <c r="K1733" s="102"/>
      <c r="L1733" s="102"/>
      <c r="M1733" s="102"/>
      <c r="N1733" s="102"/>
      <c r="O1733" s="102"/>
      <c r="P1733" s="102"/>
      <c r="Q1733" s="102"/>
      <c r="R1733" s="102"/>
      <c r="S1733" s="102"/>
      <c r="T1733" s="106"/>
      <c r="U1733" s="3" t="str">
        <f t="shared" ref="U1733:U1796" si="83">DAY(G1733)&amp;"/"&amp;MONTH(G1733)</f>
        <v>0/1</v>
      </c>
    </row>
    <row r="1734" spans="1:21" ht="30" customHeight="1" x14ac:dyDescent="0.3">
      <c r="A1734" s="3" t="str">
        <f>B1734&amp;"--"&amp;COUNTIF($B$5:B1734,B1734)</f>
        <v>--1697</v>
      </c>
      <c r="B1734" s="3" t="str">
        <f t="shared" si="82"/>
        <v/>
      </c>
      <c r="C1734" s="78">
        <v>1730</v>
      </c>
      <c r="D1734" s="102"/>
      <c r="E1734" s="103"/>
      <c r="F1734" s="102"/>
      <c r="G1734" s="104"/>
      <c r="H1734" s="105" t="str">
        <f t="shared" ca="1" si="81"/>
        <v/>
      </c>
      <c r="I1734" s="102"/>
      <c r="J1734" s="102"/>
      <c r="K1734" s="102"/>
      <c r="L1734" s="102"/>
      <c r="M1734" s="102"/>
      <c r="N1734" s="102"/>
      <c r="O1734" s="102"/>
      <c r="P1734" s="102"/>
      <c r="Q1734" s="102"/>
      <c r="R1734" s="102"/>
      <c r="S1734" s="102"/>
      <c r="T1734" s="106"/>
      <c r="U1734" s="3" t="str">
        <f t="shared" si="83"/>
        <v>0/1</v>
      </c>
    </row>
    <row r="1735" spans="1:21" ht="30" customHeight="1" x14ac:dyDescent="0.3">
      <c r="A1735" s="3" t="str">
        <f>B1735&amp;"--"&amp;COUNTIF($B$5:B1735,B1735)</f>
        <v>--1698</v>
      </c>
      <c r="B1735" s="3" t="str">
        <f t="shared" si="82"/>
        <v/>
      </c>
      <c r="C1735" s="78">
        <v>1731</v>
      </c>
      <c r="D1735" s="102"/>
      <c r="E1735" s="103"/>
      <c r="F1735" s="102"/>
      <c r="G1735" s="104"/>
      <c r="H1735" s="105" t="str">
        <f t="shared" ca="1" si="81"/>
        <v/>
      </c>
      <c r="I1735" s="102"/>
      <c r="J1735" s="102"/>
      <c r="K1735" s="102"/>
      <c r="L1735" s="102"/>
      <c r="M1735" s="102"/>
      <c r="N1735" s="102"/>
      <c r="O1735" s="102"/>
      <c r="P1735" s="102"/>
      <c r="Q1735" s="102"/>
      <c r="R1735" s="102"/>
      <c r="S1735" s="102"/>
      <c r="T1735" s="106"/>
      <c r="U1735" s="3" t="str">
        <f t="shared" si="83"/>
        <v>0/1</v>
      </c>
    </row>
    <row r="1736" spans="1:21" ht="30" customHeight="1" x14ac:dyDescent="0.3">
      <c r="A1736" s="3" t="str">
        <f>B1736&amp;"--"&amp;COUNTIF($B$5:B1736,B1736)</f>
        <v>--1699</v>
      </c>
      <c r="B1736" s="3" t="str">
        <f t="shared" si="82"/>
        <v/>
      </c>
      <c r="C1736" s="78">
        <v>1732</v>
      </c>
      <c r="D1736" s="102"/>
      <c r="E1736" s="103"/>
      <c r="F1736" s="102"/>
      <c r="G1736" s="104"/>
      <c r="H1736" s="105" t="str">
        <f t="shared" ca="1" si="81"/>
        <v/>
      </c>
      <c r="I1736" s="102"/>
      <c r="J1736" s="102"/>
      <c r="K1736" s="102"/>
      <c r="L1736" s="102"/>
      <c r="M1736" s="102"/>
      <c r="N1736" s="102"/>
      <c r="O1736" s="102"/>
      <c r="P1736" s="102"/>
      <c r="Q1736" s="102"/>
      <c r="R1736" s="102"/>
      <c r="S1736" s="102"/>
      <c r="T1736" s="106"/>
      <c r="U1736" s="3" t="str">
        <f t="shared" si="83"/>
        <v>0/1</v>
      </c>
    </row>
    <row r="1737" spans="1:21" ht="30" customHeight="1" x14ac:dyDescent="0.3">
      <c r="A1737" s="3" t="str">
        <f>B1737&amp;"--"&amp;COUNTIF($B$5:B1737,B1737)</f>
        <v>--1700</v>
      </c>
      <c r="B1737" s="3" t="str">
        <f t="shared" si="82"/>
        <v/>
      </c>
      <c r="C1737" s="78">
        <v>1733</v>
      </c>
      <c r="D1737" s="102"/>
      <c r="E1737" s="103"/>
      <c r="F1737" s="102"/>
      <c r="G1737" s="104"/>
      <c r="H1737" s="105" t="str">
        <f t="shared" ca="1" si="81"/>
        <v/>
      </c>
      <c r="I1737" s="102"/>
      <c r="J1737" s="102"/>
      <c r="K1737" s="102"/>
      <c r="L1737" s="102"/>
      <c r="M1737" s="102"/>
      <c r="N1737" s="102"/>
      <c r="O1737" s="102"/>
      <c r="P1737" s="102"/>
      <c r="Q1737" s="102"/>
      <c r="R1737" s="102"/>
      <c r="S1737" s="102"/>
      <c r="T1737" s="106"/>
      <c r="U1737" s="3" t="str">
        <f t="shared" si="83"/>
        <v>0/1</v>
      </c>
    </row>
    <row r="1738" spans="1:21" ht="30" customHeight="1" x14ac:dyDescent="0.3">
      <c r="A1738" s="3" t="str">
        <f>B1738&amp;"--"&amp;COUNTIF($B$5:B1738,B1738)</f>
        <v>--1701</v>
      </c>
      <c r="B1738" s="3" t="str">
        <f t="shared" si="82"/>
        <v/>
      </c>
      <c r="C1738" s="78">
        <v>1734</v>
      </c>
      <c r="D1738" s="102"/>
      <c r="E1738" s="103"/>
      <c r="F1738" s="102"/>
      <c r="G1738" s="104"/>
      <c r="H1738" s="105" t="str">
        <f t="shared" ca="1" si="81"/>
        <v/>
      </c>
      <c r="I1738" s="102"/>
      <c r="J1738" s="102"/>
      <c r="K1738" s="102"/>
      <c r="L1738" s="102"/>
      <c r="M1738" s="102"/>
      <c r="N1738" s="102"/>
      <c r="O1738" s="102"/>
      <c r="P1738" s="102"/>
      <c r="Q1738" s="102"/>
      <c r="R1738" s="102"/>
      <c r="S1738" s="102"/>
      <c r="T1738" s="106"/>
      <c r="U1738" s="3" t="str">
        <f t="shared" si="83"/>
        <v>0/1</v>
      </c>
    </row>
    <row r="1739" spans="1:21" ht="30" customHeight="1" x14ac:dyDescent="0.3">
      <c r="A1739" s="3" t="str">
        <f>B1739&amp;"--"&amp;COUNTIF($B$5:B1739,B1739)</f>
        <v>--1702</v>
      </c>
      <c r="B1739" s="3" t="str">
        <f t="shared" si="82"/>
        <v/>
      </c>
      <c r="C1739" s="78">
        <v>1735</v>
      </c>
      <c r="D1739" s="102"/>
      <c r="E1739" s="103"/>
      <c r="F1739" s="102"/>
      <c r="G1739" s="104"/>
      <c r="H1739" s="105" t="str">
        <f t="shared" ca="1" si="81"/>
        <v/>
      </c>
      <c r="I1739" s="102"/>
      <c r="J1739" s="102"/>
      <c r="K1739" s="102"/>
      <c r="L1739" s="102"/>
      <c r="M1739" s="102"/>
      <c r="N1739" s="102"/>
      <c r="O1739" s="102"/>
      <c r="P1739" s="102"/>
      <c r="Q1739" s="102"/>
      <c r="R1739" s="102"/>
      <c r="S1739" s="102"/>
      <c r="T1739" s="106"/>
      <c r="U1739" s="3" t="str">
        <f t="shared" si="83"/>
        <v>0/1</v>
      </c>
    </row>
    <row r="1740" spans="1:21" ht="30" customHeight="1" x14ac:dyDescent="0.3">
      <c r="A1740" s="3" t="str">
        <f>B1740&amp;"--"&amp;COUNTIF($B$5:B1740,B1740)</f>
        <v>--1703</v>
      </c>
      <c r="B1740" s="3" t="str">
        <f t="shared" si="82"/>
        <v/>
      </c>
      <c r="C1740" s="78">
        <v>1736</v>
      </c>
      <c r="D1740" s="102"/>
      <c r="E1740" s="103"/>
      <c r="F1740" s="102"/>
      <c r="G1740" s="104"/>
      <c r="H1740" s="105" t="str">
        <f t="shared" ca="1" si="81"/>
        <v/>
      </c>
      <c r="I1740" s="102"/>
      <c r="J1740" s="102"/>
      <c r="K1740" s="102"/>
      <c r="L1740" s="102"/>
      <c r="M1740" s="102"/>
      <c r="N1740" s="102"/>
      <c r="O1740" s="102"/>
      <c r="P1740" s="102"/>
      <c r="Q1740" s="102"/>
      <c r="R1740" s="102"/>
      <c r="S1740" s="102"/>
      <c r="T1740" s="106"/>
      <c r="U1740" s="3" t="str">
        <f t="shared" si="83"/>
        <v>0/1</v>
      </c>
    </row>
    <row r="1741" spans="1:21" ht="30" customHeight="1" x14ac:dyDescent="0.3">
      <c r="A1741" s="3" t="str">
        <f>B1741&amp;"--"&amp;COUNTIF($B$5:B1741,B1741)</f>
        <v>--1704</v>
      </c>
      <c r="B1741" s="3" t="str">
        <f t="shared" si="82"/>
        <v/>
      </c>
      <c r="C1741" s="78">
        <v>1737</v>
      </c>
      <c r="D1741" s="102"/>
      <c r="E1741" s="103"/>
      <c r="F1741" s="102"/>
      <c r="G1741" s="104"/>
      <c r="H1741" s="105" t="str">
        <f t="shared" ca="1" si="81"/>
        <v/>
      </c>
      <c r="I1741" s="102"/>
      <c r="J1741" s="102"/>
      <c r="K1741" s="102"/>
      <c r="L1741" s="102"/>
      <c r="M1741" s="102"/>
      <c r="N1741" s="102"/>
      <c r="O1741" s="102"/>
      <c r="P1741" s="102"/>
      <c r="Q1741" s="102"/>
      <c r="R1741" s="102"/>
      <c r="S1741" s="102"/>
      <c r="T1741" s="106"/>
      <c r="U1741" s="3" t="str">
        <f t="shared" si="83"/>
        <v>0/1</v>
      </c>
    </row>
    <row r="1742" spans="1:21" ht="30" customHeight="1" x14ac:dyDescent="0.3">
      <c r="A1742" s="3" t="str">
        <f>B1742&amp;"--"&amp;COUNTIF($B$5:B1742,B1742)</f>
        <v>--1705</v>
      </c>
      <c r="B1742" s="3" t="str">
        <f t="shared" si="82"/>
        <v/>
      </c>
      <c r="C1742" s="78">
        <v>1738</v>
      </c>
      <c r="D1742" s="102"/>
      <c r="E1742" s="103"/>
      <c r="F1742" s="102"/>
      <c r="G1742" s="104"/>
      <c r="H1742" s="105" t="str">
        <f t="shared" ca="1" si="81"/>
        <v/>
      </c>
      <c r="I1742" s="102"/>
      <c r="J1742" s="102"/>
      <c r="K1742" s="102"/>
      <c r="L1742" s="102"/>
      <c r="M1742" s="102"/>
      <c r="N1742" s="102"/>
      <c r="O1742" s="102"/>
      <c r="P1742" s="102"/>
      <c r="Q1742" s="102"/>
      <c r="R1742" s="102"/>
      <c r="S1742" s="102"/>
      <c r="T1742" s="106"/>
      <c r="U1742" s="3" t="str">
        <f t="shared" si="83"/>
        <v>0/1</v>
      </c>
    </row>
    <row r="1743" spans="1:21" ht="30" customHeight="1" x14ac:dyDescent="0.3">
      <c r="A1743" s="3" t="str">
        <f>B1743&amp;"--"&amp;COUNTIF($B$5:B1743,B1743)</f>
        <v>--1706</v>
      </c>
      <c r="B1743" s="3" t="str">
        <f t="shared" si="82"/>
        <v/>
      </c>
      <c r="C1743" s="78">
        <v>1739</v>
      </c>
      <c r="D1743" s="102"/>
      <c r="E1743" s="103"/>
      <c r="F1743" s="102"/>
      <c r="G1743" s="104"/>
      <c r="H1743" s="105" t="str">
        <f t="shared" ca="1" si="81"/>
        <v/>
      </c>
      <c r="I1743" s="102"/>
      <c r="J1743" s="102"/>
      <c r="K1743" s="102"/>
      <c r="L1743" s="102"/>
      <c r="M1743" s="102"/>
      <c r="N1743" s="102"/>
      <c r="O1743" s="102"/>
      <c r="P1743" s="102"/>
      <c r="Q1743" s="102"/>
      <c r="R1743" s="102"/>
      <c r="S1743" s="102"/>
      <c r="T1743" s="106"/>
      <c r="U1743" s="3" t="str">
        <f t="shared" si="83"/>
        <v>0/1</v>
      </c>
    </row>
    <row r="1744" spans="1:21" ht="30" customHeight="1" x14ac:dyDescent="0.3">
      <c r="A1744" s="3" t="str">
        <f>B1744&amp;"--"&amp;COUNTIF($B$5:B1744,B1744)</f>
        <v>--1707</v>
      </c>
      <c r="B1744" s="3" t="str">
        <f t="shared" si="82"/>
        <v/>
      </c>
      <c r="C1744" s="78">
        <v>1740</v>
      </c>
      <c r="D1744" s="102"/>
      <c r="E1744" s="103"/>
      <c r="F1744" s="102"/>
      <c r="G1744" s="104"/>
      <c r="H1744" s="105" t="str">
        <f t="shared" ca="1" si="81"/>
        <v/>
      </c>
      <c r="I1744" s="102"/>
      <c r="J1744" s="102"/>
      <c r="K1744" s="102"/>
      <c r="L1744" s="102"/>
      <c r="M1744" s="102"/>
      <c r="N1744" s="102"/>
      <c r="O1744" s="102"/>
      <c r="P1744" s="102"/>
      <c r="Q1744" s="102"/>
      <c r="R1744" s="102"/>
      <c r="S1744" s="102"/>
      <c r="T1744" s="106"/>
      <c r="U1744" s="3" t="str">
        <f t="shared" si="83"/>
        <v>0/1</v>
      </c>
    </row>
    <row r="1745" spans="1:21" ht="30" customHeight="1" x14ac:dyDescent="0.3">
      <c r="A1745" s="3" t="str">
        <f>B1745&amp;"--"&amp;COUNTIF($B$5:B1745,B1745)</f>
        <v>--1708</v>
      </c>
      <c r="B1745" s="3" t="str">
        <f t="shared" si="82"/>
        <v/>
      </c>
      <c r="C1745" s="78">
        <v>1741</v>
      </c>
      <c r="D1745" s="102"/>
      <c r="E1745" s="103"/>
      <c r="F1745" s="102"/>
      <c r="G1745" s="104"/>
      <c r="H1745" s="105" t="str">
        <f t="shared" ca="1" si="81"/>
        <v/>
      </c>
      <c r="I1745" s="102"/>
      <c r="J1745" s="102"/>
      <c r="K1745" s="102"/>
      <c r="L1745" s="102"/>
      <c r="M1745" s="102"/>
      <c r="N1745" s="102"/>
      <c r="O1745" s="102"/>
      <c r="P1745" s="102"/>
      <c r="Q1745" s="102"/>
      <c r="R1745" s="102"/>
      <c r="S1745" s="102"/>
      <c r="T1745" s="106"/>
      <c r="U1745" s="3" t="str">
        <f t="shared" si="83"/>
        <v>0/1</v>
      </c>
    </row>
    <row r="1746" spans="1:21" ht="30" customHeight="1" x14ac:dyDescent="0.3">
      <c r="A1746" s="3" t="str">
        <f>B1746&amp;"--"&amp;COUNTIF($B$5:B1746,B1746)</f>
        <v>--1709</v>
      </c>
      <c r="B1746" s="3" t="str">
        <f t="shared" si="82"/>
        <v/>
      </c>
      <c r="C1746" s="78">
        <v>1742</v>
      </c>
      <c r="D1746" s="102"/>
      <c r="E1746" s="103"/>
      <c r="F1746" s="102"/>
      <c r="G1746" s="104"/>
      <c r="H1746" s="105" t="str">
        <f t="shared" ca="1" si="81"/>
        <v/>
      </c>
      <c r="I1746" s="102"/>
      <c r="J1746" s="102"/>
      <c r="K1746" s="102"/>
      <c r="L1746" s="102"/>
      <c r="M1746" s="102"/>
      <c r="N1746" s="102"/>
      <c r="O1746" s="102"/>
      <c r="P1746" s="102"/>
      <c r="Q1746" s="102"/>
      <c r="R1746" s="102"/>
      <c r="S1746" s="102"/>
      <c r="T1746" s="106"/>
      <c r="U1746" s="3" t="str">
        <f t="shared" si="83"/>
        <v>0/1</v>
      </c>
    </row>
    <row r="1747" spans="1:21" ht="30" customHeight="1" x14ac:dyDescent="0.3">
      <c r="A1747" s="3" t="str">
        <f>B1747&amp;"--"&amp;COUNTIF($B$5:B1747,B1747)</f>
        <v>--1710</v>
      </c>
      <c r="B1747" s="3" t="str">
        <f t="shared" si="82"/>
        <v/>
      </c>
      <c r="C1747" s="78">
        <v>1743</v>
      </c>
      <c r="D1747" s="102"/>
      <c r="E1747" s="103"/>
      <c r="F1747" s="102"/>
      <c r="G1747" s="104"/>
      <c r="H1747" s="105" t="str">
        <f t="shared" ca="1" si="81"/>
        <v/>
      </c>
      <c r="I1747" s="102"/>
      <c r="J1747" s="102"/>
      <c r="K1747" s="102"/>
      <c r="L1747" s="102"/>
      <c r="M1747" s="102"/>
      <c r="N1747" s="102"/>
      <c r="O1747" s="102"/>
      <c r="P1747" s="102"/>
      <c r="Q1747" s="102"/>
      <c r="R1747" s="102"/>
      <c r="S1747" s="102"/>
      <c r="T1747" s="106"/>
      <c r="U1747" s="3" t="str">
        <f t="shared" si="83"/>
        <v>0/1</v>
      </c>
    </row>
    <row r="1748" spans="1:21" ht="30" customHeight="1" x14ac:dyDescent="0.3">
      <c r="A1748" s="3" t="str">
        <f>B1748&amp;"--"&amp;COUNTIF($B$5:B1748,B1748)</f>
        <v>--1711</v>
      </c>
      <c r="B1748" s="3" t="str">
        <f t="shared" si="82"/>
        <v/>
      </c>
      <c r="C1748" s="78">
        <v>1744</v>
      </c>
      <c r="D1748" s="102"/>
      <c r="E1748" s="103"/>
      <c r="F1748" s="102"/>
      <c r="G1748" s="104"/>
      <c r="H1748" s="105" t="str">
        <f t="shared" ca="1" si="81"/>
        <v/>
      </c>
      <c r="I1748" s="102"/>
      <c r="J1748" s="102"/>
      <c r="K1748" s="102"/>
      <c r="L1748" s="102"/>
      <c r="M1748" s="102"/>
      <c r="N1748" s="102"/>
      <c r="O1748" s="102"/>
      <c r="P1748" s="102"/>
      <c r="Q1748" s="102"/>
      <c r="R1748" s="102"/>
      <c r="S1748" s="102"/>
      <c r="T1748" s="106"/>
      <c r="U1748" s="3" t="str">
        <f t="shared" si="83"/>
        <v>0/1</v>
      </c>
    </row>
    <row r="1749" spans="1:21" ht="30" customHeight="1" x14ac:dyDescent="0.3">
      <c r="A1749" s="3" t="str">
        <f>B1749&amp;"--"&amp;COUNTIF($B$5:B1749,B1749)</f>
        <v>--1712</v>
      </c>
      <c r="B1749" s="3" t="str">
        <f t="shared" si="82"/>
        <v/>
      </c>
      <c r="C1749" s="78">
        <v>1745</v>
      </c>
      <c r="D1749" s="102"/>
      <c r="E1749" s="103"/>
      <c r="F1749" s="102"/>
      <c r="G1749" s="104"/>
      <c r="H1749" s="105" t="str">
        <f t="shared" ca="1" si="81"/>
        <v/>
      </c>
      <c r="I1749" s="102"/>
      <c r="J1749" s="102"/>
      <c r="K1749" s="102"/>
      <c r="L1749" s="102"/>
      <c r="M1749" s="102"/>
      <c r="N1749" s="102"/>
      <c r="O1749" s="102"/>
      <c r="P1749" s="102"/>
      <c r="Q1749" s="102"/>
      <c r="R1749" s="102"/>
      <c r="S1749" s="102"/>
      <c r="T1749" s="106"/>
      <c r="U1749" s="3" t="str">
        <f t="shared" si="83"/>
        <v>0/1</v>
      </c>
    </row>
    <row r="1750" spans="1:21" ht="30" customHeight="1" x14ac:dyDescent="0.3">
      <c r="A1750" s="3" t="str">
        <f>B1750&amp;"--"&amp;COUNTIF($B$5:B1750,B1750)</f>
        <v>--1713</v>
      </c>
      <c r="B1750" s="3" t="str">
        <f t="shared" si="82"/>
        <v/>
      </c>
      <c r="C1750" s="78">
        <v>1746</v>
      </c>
      <c r="D1750" s="102"/>
      <c r="E1750" s="103"/>
      <c r="F1750" s="102"/>
      <c r="G1750" s="104"/>
      <c r="H1750" s="105" t="str">
        <f t="shared" ca="1" si="81"/>
        <v/>
      </c>
      <c r="I1750" s="102"/>
      <c r="J1750" s="102"/>
      <c r="K1750" s="102"/>
      <c r="L1750" s="102"/>
      <c r="M1750" s="102"/>
      <c r="N1750" s="102"/>
      <c r="O1750" s="102"/>
      <c r="P1750" s="102"/>
      <c r="Q1750" s="102"/>
      <c r="R1750" s="102"/>
      <c r="S1750" s="102"/>
      <c r="T1750" s="106"/>
      <c r="U1750" s="3" t="str">
        <f t="shared" si="83"/>
        <v>0/1</v>
      </c>
    </row>
    <row r="1751" spans="1:21" ht="30" customHeight="1" x14ac:dyDescent="0.3">
      <c r="A1751" s="3" t="str">
        <f>B1751&amp;"--"&amp;COUNTIF($B$5:B1751,B1751)</f>
        <v>--1714</v>
      </c>
      <c r="B1751" s="3" t="str">
        <f t="shared" si="82"/>
        <v/>
      </c>
      <c r="C1751" s="78">
        <v>1747</v>
      </c>
      <c r="D1751" s="102"/>
      <c r="E1751" s="103"/>
      <c r="F1751" s="102"/>
      <c r="G1751" s="104"/>
      <c r="H1751" s="105" t="str">
        <f t="shared" ca="1" si="81"/>
        <v/>
      </c>
      <c r="I1751" s="102"/>
      <c r="J1751" s="102"/>
      <c r="K1751" s="102"/>
      <c r="L1751" s="102"/>
      <c r="M1751" s="102"/>
      <c r="N1751" s="102"/>
      <c r="O1751" s="102"/>
      <c r="P1751" s="102"/>
      <c r="Q1751" s="102"/>
      <c r="R1751" s="102"/>
      <c r="S1751" s="102"/>
      <c r="T1751" s="106"/>
      <c r="U1751" s="3" t="str">
        <f t="shared" si="83"/>
        <v>0/1</v>
      </c>
    </row>
    <row r="1752" spans="1:21" ht="30" customHeight="1" x14ac:dyDescent="0.3">
      <c r="A1752" s="3" t="str">
        <f>B1752&amp;"--"&amp;COUNTIF($B$5:B1752,B1752)</f>
        <v>--1715</v>
      </c>
      <c r="B1752" s="3" t="str">
        <f t="shared" si="82"/>
        <v/>
      </c>
      <c r="C1752" s="78">
        <v>1748</v>
      </c>
      <c r="D1752" s="102"/>
      <c r="E1752" s="103"/>
      <c r="F1752" s="102"/>
      <c r="G1752" s="104"/>
      <c r="H1752" s="105" t="str">
        <f t="shared" ca="1" si="81"/>
        <v/>
      </c>
      <c r="I1752" s="102"/>
      <c r="J1752" s="102"/>
      <c r="K1752" s="102"/>
      <c r="L1752" s="102"/>
      <c r="M1752" s="102"/>
      <c r="N1752" s="102"/>
      <c r="O1752" s="102"/>
      <c r="P1752" s="102"/>
      <c r="Q1752" s="102"/>
      <c r="R1752" s="102"/>
      <c r="S1752" s="102"/>
      <c r="T1752" s="106"/>
      <c r="U1752" s="3" t="str">
        <f t="shared" si="83"/>
        <v>0/1</v>
      </c>
    </row>
    <row r="1753" spans="1:21" ht="30" customHeight="1" x14ac:dyDescent="0.3">
      <c r="A1753" s="3" t="str">
        <f>B1753&amp;"--"&amp;COUNTIF($B$5:B1753,B1753)</f>
        <v>--1716</v>
      </c>
      <c r="B1753" s="3" t="str">
        <f t="shared" si="82"/>
        <v/>
      </c>
      <c r="C1753" s="78">
        <v>1749</v>
      </c>
      <c r="D1753" s="102"/>
      <c r="E1753" s="103"/>
      <c r="F1753" s="102"/>
      <c r="G1753" s="104"/>
      <c r="H1753" s="105" t="str">
        <f t="shared" ca="1" si="81"/>
        <v/>
      </c>
      <c r="I1753" s="102"/>
      <c r="J1753" s="102"/>
      <c r="K1753" s="102"/>
      <c r="L1753" s="102"/>
      <c r="M1753" s="102"/>
      <c r="N1753" s="102"/>
      <c r="O1753" s="102"/>
      <c r="P1753" s="102"/>
      <c r="Q1753" s="102"/>
      <c r="R1753" s="102"/>
      <c r="S1753" s="102"/>
      <c r="T1753" s="106"/>
      <c r="U1753" s="3" t="str">
        <f t="shared" si="83"/>
        <v>0/1</v>
      </c>
    </row>
    <row r="1754" spans="1:21" ht="30" customHeight="1" x14ac:dyDescent="0.3">
      <c r="A1754" s="3" t="str">
        <f>B1754&amp;"--"&amp;COUNTIF($B$5:B1754,B1754)</f>
        <v>--1717</v>
      </c>
      <c r="B1754" s="3" t="str">
        <f t="shared" si="82"/>
        <v/>
      </c>
      <c r="C1754" s="78">
        <v>1750</v>
      </c>
      <c r="D1754" s="102"/>
      <c r="E1754" s="103"/>
      <c r="F1754" s="102"/>
      <c r="G1754" s="104"/>
      <c r="H1754" s="105" t="str">
        <f t="shared" ca="1" si="81"/>
        <v/>
      </c>
      <c r="I1754" s="102"/>
      <c r="J1754" s="102"/>
      <c r="K1754" s="102"/>
      <c r="L1754" s="102"/>
      <c r="M1754" s="102"/>
      <c r="N1754" s="102"/>
      <c r="O1754" s="102"/>
      <c r="P1754" s="102"/>
      <c r="Q1754" s="102"/>
      <c r="R1754" s="102"/>
      <c r="S1754" s="102"/>
      <c r="T1754" s="106"/>
      <c r="U1754" s="3" t="str">
        <f t="shared" si="83"/>
        <v>0/1</v>
      </c>
    </row>
    <row r="1755" spans="1:21" ht="30" customHeight="1" x14ac:dyDescent="0.3">
      <c r="A1755" s="3" t="str">
        <f>B1755&amp;"--"&amp;COUNTIF($B$5:B1755,B1755)</f>
        <v>--1718</v>
      </c>
      <c r="B1755" s="3" t="str">
        <f t="shared" si="82"/>
        <v/>
      </c>
      <c r="C1755" s="78">
        <v>1751</v>
      </c>
      <c r="D1755" s="102"/>
      <c r="E1755" s="103"/>
      <c r="F1755" s="102"/>
      <c r="G1755" s="104"/>
      <c r="H1755" s="105" t="str">
        <f t="shared" ca="1" si="81"/>
        <v/>
      </c>
      <c r="I1755" s="102"/>
      <c r="J1755" s="102"/>
      <c r="K1755" s="102"/>
      <c r="L1755" s="102"/>
      <c r="M1755" s="102"/>
      <c r="N1755" s="102"/>
      <c r="O1755" s="102"/>
      <c r="P1755" s="102"/>
      <c r="Q1755" s="102"/>
      <c r="R1755" s="102"/>
      <c r="S1755" s="102"/>
      <c r="T1755" s="106"/>
      <c r="U1755" s="3" t="str">
        <f t="shared" si="83"/>
        <v>0/1</v>
      </c>
    </row>
    <row r="1756" spans="1:21" ht="30" customHeight="1" x14ac:dyDescent="0.3">
      <c r="A1756" s="3" t="str">
        <f>B1756&amp;"--"&amp;COUNTIF($B$5:B1756,B1756)</f>
        <v>--1719</v>
      </c>
      <c r="B1756" s="3" t="str">
        <f t="shared" si="82"/>
        <v/>
      </c>
      <c r="C1756" s="78">
        <v>1752</v>
      </c>
      <c r="D1756" s="102"/>
      <c r="E1756" s="103"/>
      <c r="F1756" s="102"/>
      <c r="G1756" s="104"/>
      <c r="H1756" s="105" t="str">
        <f t="shared" ca="1" si="81"/>
        <v/>
      </c>
      <c r="I1756" s="102"/>
      <c r="J1756" s="102"/>
      <c r="K1756" s="102"/>
      <c r="L1756" s="102"/>
      <c r="M1756" s="102"/>
      <c r="N1756" s="102"/>
      <c r="O1756" s="102"/>
      <c r="P1756" s="102"/>
      <c r="Q1756" s="102"/>
      <c r="R1756" s="102"/>
      <c r="S1756" s="102"/>
      <c r="T1756" s="106"/>
      <c r="U1756" s="3" t="str">
        <f t="shared" si="83"/>
        <v>0/1</v>
      </c>
    </row>
    <row r="1757" spans="1:21" ht="30" customHeight="1" x14ac:dyDescent="0.3">
      <c r="A1757" s="3" t="str">
        <f>B1757&amp;"--"&amp;COUNTIF($B$5:B1757,B1757)</f>
        <v>--1720</v>
      </c>
      <c r="B1757" s="3" t="str">
        <f t="shared" si="82"/>
        <v/>
      </c>
      <c r="C1757" s="78">
        <v>1753</v>
      </c>
      <c r="D1757" s="102"/>
      <c r="E1757" s="103"/>
      <c r="F1757" s="102"/>
      <c r="G1757" s="104"/>
      <c r="H1757" s="105" t="str">
        <f t="shared" ca="1" si="81"/>
        <v/>
      </c>
      <c r="I1757" s="102"/>
      <c r="J1757" s="102"/>
      <c r="K1757" s="102"/>
      <c r="L1757" s="102"/>
      <c r="M1757" s="102"/>
      <c r="N1757" s="102"/>
      <c r="O1757" s="102"/>
      <c r="P1757" s="102"/>
      <c r="Q1757" s="102"/>
      <c r="R1757" s="102"/>
      <c r="S1757" s="102"/>
      <c r="T1757" s="106"/>
      <c r="U1757" s="3" t="str">
        <f t="shared" si="83"/>
        <v>0/1</v>
      </c>
    </row>
    <row r="1758" spans="1:21" ht="30" customHeight="1" x14ac:dyDescent="0.3">
      <c r="A1758" s="3" t="str">
        <f>B1758&amp;"--"&amp;COUNTIF($B$5:B1758,B1758)</f>
        <v>--1721</v>
      </c>
      <c r="B1758" s="3" t="str">
        <f t="shared" si="82"/>
        <v/>
      </c>
      <c r="C1758" s="78">
        <v>1754</v>
      </c>
      <c r="D1758" s="102"/>
      <c r="E1758" s="103"/>
      <c r="F1758" s="102"/>
      <c r="G1758" s="104"/>
      <c r="H1758" s="105" t="str">
        <f t="shared" ca="1" si="81"/>
        <v/>
      </c>
      <c r="I1758" s="102"/>
      <c r="J1758" s="102"/>
      <c r="K1758" s="102"/>
      <c r="L1758" s="102"/>
      <c r="M1758" s="102"/>
      <c r="N1758" s="102"/>
      <c r="O1758" s="102"/>
      <c r="P1758" s="102"/>
      <c r="Q1758" s="102"/>
      <c r="R1758" s="102"/>
      <c r="S1758" s="102"/>
      <c r="T1758" s="106"/>
      <c r="U1758" s="3" t="str">
        <f t="shared" si="83"/>
        <v>0/1</v>
      </c>
    </row>
    <row r="1759" spans="1:21" ht="30" customHeight="1" x14ac:dyDescent="0.3">
      <c r="A1759" s="3" t="str">
        <f>B1759&amp;"--"&amp;COUNTIF($B$5:B1759,B1759)</f>
        <v>--1722</v>
      </c>
      <c r="B1759" s="3" t="str">
        <f t="shared" si="82"/>
        <v/>
      </c>
      <c r="C1759" s="78">
        <v>1755</v>
      </c>
      <c r="D1759" s="102"/>
      <c r="E1759" s="103"/>
      <c r="F1759" s="102"/>
      <c r="G1759" s="104"/>
      <c r="H1759" s="105" t="str">
        <f t="shared" ca="1" si="81"/>
        <v/>
      </c>
      <c r="I1759" s="102"/>
      <c r="J1759" s="102"/>
      <c r="K1759" s="102"/>
      <c r="L1759" s="102"/>
      <c r="M1759" s="102"/>
      <c r="N1759" s="102"/>
      <c r="O1759" s="102"/>
      <c r="P1759" s="102"/>
      <c r="Q1759" s="102"/>
      <c r="R1759" s="102"/>
      <c r="S1759" s="102"/>
      <c r="T1759" s="106"/>
      <c r="U1759" s="3" t="str">
        <f t="shared" si="83"/>
        <v>0/1</v>
      </c>
    </row>
    <row r="1760" spans="1:21" ht="30" customHeight="1" x14ac:dyDescent="0.3">
      <c r="A1760" s="3" t="str">
        <f>B1760&amp;"--"&amp;COUNTIF($B$5:B1760,B1760)</f>
        <v>--1723</v>
      </c>
      <c r="B1760" s="3" t="str">
        <f t="shared" si="82"/>
        <v/>
      </c>
      <c r="C1760" s="78">
        <v>1756</v>
      </c>
      <c r="D1760" s="102"/>
      <c r="E1760" s="103"/>
      <c r="F1760" s="102"/>
      <c r="G1760" s="104"/>
      <c r="H1760" s="105" t="str">
        <f t="shared" ref="H1760:H1823" ca="1" si="84">IF(G1760,DATEDIF(G1760,TODAY(),"Y"),"")</f>
        <v/>
      </c>
      <c r="I1760" s="102"/>
      <c r="J1760" s="102"/>
      <c r="K1760" s="102"/>
      <c r="L1760" s="102"/>
      <c r="M1760" s="102"/>
      <c r="N1760" s="102"/>
      <c r="O1760" s="102"/>
      <c r="P1760" s="102"/>
      <c r="Q1760" s="102"/>
      <c r="R1760" s="102"/>
      <c r="S1760" s="102"/>
      <c r="T1760" s="106"/>
      <c r="U1760" s="3" t="str">
        <f t="shared" si="83"/>
        <v>0/1</v>
      </c>
    </row>
    <row r="1761" spans="1:21" ht="30" customHeight="1" x14ac:dyDescent="0.3">
      <c r="A1761" s="3" t="str">
        <f>B1761&amp;"--"&amp;COUNTIF($B$5:B1761,B1761)</f>
        <v>--1724</v>
      </c>
      <c r="B1761" s="3" t="str">
        <f t="shared" si="82"/>
        <v/>
      </c>
      <c r="C1761" s="78">
        <v>1757</v>
      </c>
      <c r="D1761" s="102"/>
      <c r="E1761" s="103"/>
      <c r="F1761" s="102"/>
      <c r="G1761" s="104"/>
      <c r="H1761" s="105" t="str">
        <f t="shared" ca="1" si="84"/>
        <v/>
      </c>
      <c r="I1761" s="102"/>
      <c r="J1761" s="102"/>
      <c r="K1761" s="102"/>
      <c r="L1761" s="102"/>
      <c r="M1761" s="102"/>
      <c r="N1761" s="102"/>
      <c r="O1761" s="102"/>
      <c r="P1761" s="102"/>
      <c r="Q1761" s="102"/>
      <c r="R1761" s="102"/>
      <c r="S1761" s="102"/>
      <c r="T1761" s="106"/>
      <c r="U1761" s="3" t="str">
        <f t="shared" si="83"/>
        <v>0/1</v>
      </c>
    </row>
    <row r="1762" spans="1:21" ht="30" customHeight="1" x14ac:dyDescent="0.3">
      <c r="A1762" s="3" t="str">
        <f>B1762&amp;"--"&amp;COUNTIF($B$5:B1762,B1762)</f>
        <v>--1725</v>
      </c>
      <c r="B1762" s="3" t="str">
        <f t="shared" si="82"/>
        <v/>
      </c>
      <c r="C1762" s="78">
        <v>1758</v>
      </c>
      <c r="D1762" s="102"/>
      <c r="E1762" s="103"/>
      <c r="F1762" s="102"/>
      <c r="G1762" s="104"/>
      <c r="H1762" s="105" t="str">
        <f t="shared" ca="1" si="84"/>
        <v/>
      </c>
      <c r="I1762" s="102"/>
      <c r="J1762" s="102"/>
      <c r="K1762" s="102"/>
      <c r="L1762" s="102"/>
      <c r="M1762" s="102"/>
      <c r="N1762" s="102"/>
      <c r="O1762" s="102"/>
      <c r="P1762" s="102"/>
      <c r="Q1762" s="102"/>
      <c r="R1762" s="102"/>
      <c r="S1762" s="102"/>
      <c r="T1762" s="106"/>
      <c r="U1762" s="3" t="str">
        <f t="shared" si="83"/>
        <v>0/1</v>
      </c>
    </row>
    <row r="1763" spans="1:21" ht="30" customHeight="1" x14ac:dyDescent="0.3">
      <c r="A1763" s="3" t="str">
        <f>B1763&amp;"--"&amp;COUNTIF($B$5:B1763,B1763)</f>
        <v>--1726</v>
      </c>
      <c r="B1763" s="3" t="str">
        <f t="shared" si="82"/>
        <v/>
      </c>
      <c r="C1763" s="78">
        <v>1759</v>
      </c>
      <c r="D1763" s="102"/>
      <c r="E1763" s="103"/>
      <c r="F1763" s="102"/>
      <c r="G1763" s="104"/>
      <c r="H1763" s="105" t="str">
        <f t="shared" ca="1" si="84"/>
        <v/>
      </c>
      <c r="I1763" s="102"/>
      <c r="J1763" s="102"/>
      <c r="K1763" s="102"/>
      <c r="L1763" s="102"/>
      <c r="M1763" s="102"/>
      <c r="N1763" s="102"/>
      <c r="O1763" s="102"/>
      <c r="P1763" s="102"/>
      <c r="Q1763" s="102"/>
      <c r="R1763" s="102"/>
      <c r="S1763" s="102"/>
      <c r="T1763" s="106"/>
      <c r="U1763" s="3" t="str">
        <f t="shared" si="83"/>
        <v>0/1</v>
      </c>
    </row>
    <row r="1764" spans="1:21" ht="30" customHeight="1" x14ac:dyDescent="0.3">
      <c r="A1764" s="3" t="str">
        <f>B1764&amp;"--"&amp;COUNTIF($B$5:B1764,B1764)</f>
        <v>--1727</v>
      </c>
      <c r="B1764" s="3" t="str">
        <f t="shared" si="82"/>
        <v/>
      </c>
      <c r="C1764" s="78">
        <v>1760</v>
      </c>
      <c r="D1764" s="102"/>
      <c r="E1764" s="103"/>
      <c r="F1764" s="102"/>
      <c r="G1764" s="104"/>
      <c r="H1764" s="105" t="str">
        <f t="shared" ca="1" si="84"/>
        <v/>
      </c>
      <c r="I1764" s="102"/>
      <c r="J1764" s="102"/>
      <c r="K1764" s="102"/>
      <c r="L1764" s="102"/>
      <c r="M1764" s="102"/>
      <c r="N1764" s="102"/>
      <c r="O1764" s="102"/>
      <c r="P1764" s="102"/>
      <c r="Q1764" s="102"/>
      <c r="R1764" s="102"/>
      <c r="S1764" s="102"/>
      <c r="T1764" s="106"/>
      <c r="U1764" s="3" t="str">
        <f t="shared" si="83"/>
        <v>0/1</v>
      </c>
    </row>
    <row r="1765" spans="1:21" ht="30" customHeight="1" x14ac:dyDescent="0.3">
      <c r="A1765" s="3" t="str">
        <f>B1765&amp;"--"&amp;COUNTIF($B$5:B1765,B1765)</f>
        <v>--1728</v>
      </c>
      <c r="B1765" s="3" t="str">
        <f t="shared" si="82"/>
        <v/>
      </c>
      <c r="C1765" s="78">
        <v>1761</v>
      </c>
      <c r="D1765" s="102"/>
      <c r="E1765" s="103"/>
      <c r="F1765" s="102"/>
      <c r="G1765" s="104"/>
      <c r="H1765" s="105" t="str">
        <f t="shared" ca="1" si="84"/>
        <v/>
      </c>
      <c r="I1765" s="102"/>
      <c r="J1765" s="102"/>
      <c r="K1765" s="102"/>
      <c r="L1765" s="102"/>
      <c r="M1765" s="102"/>
      <c r="N1765" s="102"/>
      <c r="O1765" s="102"/>
      <c r="P1765" s="102"/>
      <c r="Q1765" s="102"/>
      <c r="R1765" s="102"/>
      <c r="S1765" s="102"/>
      <c r="T1765" s="106"/>
      <c r="U1765" s="3" t="str">
        <f t="shared" si="83"/>
        <v>0/1</v>
      </c>
    </row>
    <row r="1766" spans="1:21" ht="30" customHeight="1" x14ac:dyDescent="0.3">
      <c r="A1766" s="3" t="str">
        <f>B1766&amp;"--"&amp;COUNTIF($B$5:B1766,B1766)</f>
        <v>--1729</v>
      </c>
      <c r="B1766" s="3" t="str">
        <f t="shared" si="82"/>
        <v/>
      </c>
      <c r="C1766" s="78">
        <v>1762</v>
      </c>
      <c r="D1766" s="102"/>
      <c r="E1766" s="103"/>
      <c r="F1766" s="102"/>
      <c r="G1766" s="104"/>
      <c r="H1766" s="105" t="str">
        <f t="shared" ca="1" si="84"/>
        <v/>
      </c>
      <c r="I1766" s="102"/>
      <c r="J1766" s="102"/>
      <c r="K1766" s="102"/>
      <c r="L1766" s="102"/>
      <c r="M1766" s="102"/>
      <c r="N1766" s="102"/>
      <c r="O1766" s="102"/>
      <c r="P1766" s="102"/>
      <c r="Q1766" s="102"/>
      <c r="R1766" s="102"/>
      <c r="S1766" s="102"/>
      <c r="T1766" s="106"/>
      <c r="U1766" s="3" t="str">
        <f t="shared" si="83"/>
        <v>0/1</v>
      </c>
    </row>
    <row r="1767" spans="1:21" ht="30" customHeight="1" x14ac:dyDescent="0.3">
      <c r="A1767" s="3" t="str">
        <f>B1767&amp;"--"&amp;COUNTIF($B$5:B1767,B1767)</f>
        <v>--1730</v>
      </c>
      <c r="B1767" s="3" t="str">
        <f t="shared" si="82"/>
        <v/>
      </c>
      <c r="C1767" s="78">
        <v>1763</v>
      </c>
      <c r="D1767" s="102"/>
      <c r="E1767" s="103"/>
      <c r="F1767" s="102"/>
      <c r="G1767" s="104"/>
      <c r="H1767" s="105" t="str">
        <f t="shared" ca="1" si="84"/>
        <v/>
      </c>
      <c r="I1767" s="102"/>
      <c r="J1767" s="102"/>
      <c r="K1767" s="102"/>
      <c r="L1767" s="102"/>
      <c r="M1767" s="102"/>
      <c r="N1767" s="102"/>
      <c r="O1767" s="102"/>
      <c r="P1767" s="102"/>
      <c r="Q1767" s="102"/>
      <c r="R1767" s="102"/>
      <c r="S1767" s="102"/>
      <c r="T1767" s="106"/>
      <c r="U1767" s="3" t="str">
        <f t="shared" si="83"/>
        <v>0/1</v>
      </c>
    </row>
    <row r="1768" spans="1:21" ht="30" customHeight="1" x14ac:dyDescent="0.3">
      <c r="A1768" s="3" t="str">
        <f>B1768&amp;"--"&amp;COUNTIF($B$5:B1768,B1768)</f>
        <v>--1731</v>
      </c>
      <c r="B1768" s="3" t="str">
        <f t="shared" si="82"/>
        <v/>
      </c>
      <c r="C1768" s="78">
        <v>1764</v>
      </c>
      <c r="D1768" s="102"/>
      <c r="E1768" s="103"/>
      <c r="F1768" s="102"/>
      <c r="G1768" s="104"/>
      <c r="H1768" s="105" t="str">
        <f t="shared" ca="1" si="84"/>
        <v/>
      </c>
      <c r="I1768" s="102"/>
      <c r="J1768" s="102"/>
      <c r="K1768" s="102"/>
      <c r="L1768" s="102"/>
      <c r="M1768" s="102"/>
      <c r="N1768" s="102"/>
      <c r="O1768" s="102"/>
      <c r="P1768" s="102"/>
      <c r="Q1768" s="102"/>
      <c r="R1768" s="102"/>
      <c r="S1768" s="102"/>
      <c r="T1768" s="106"/>
      <c r="U1768" s="3" t="str">
        <f t="shared" si="83"/>
        <v>0/1</v>
      </c>
    </row>
    <row r="1769" spans="1:21" ht="30" customHeight="1" x14ac:dyDescent="0.3">
      <c r="A1769" s="3" t="str">
        <f>B1769&amp;"--"&amp;COUNTIF($B$5:B1769,B1769)</f>
        <v>--1732</v>
      </c>
      <c r="B1769" s="3" t="str">
        <f t="shared" si="82"/>
        <v/>
      </c>
      <c r="C1769" s="78">
        <v>1765</v>
      </c>
      <c r="D1769" s="102"/>
      <c r="E1769" s="103"/>
      <c r="F1769" s="102"/>
      <c r="G1769" s="104"/>
      <c r="H1769" s="105" t="str">
        <f t="shared" ca="1" si="84"/>
        <v/>
      </c>
      <c r="I1769" s="102"/>
      <c r="J1769" s="102"/>
      <c r="K1769" s="102"/>
      <c r="L1769" s="102"/>
      <c r="M1769" s="102"/>
      <c r="N1769" s="102"/>
      <c r="O1769" s="102"/>
      <c r="P1769" s="102"/>
      <c r="Q1769" s="102"/>
      <c r="R1769" s="102"/>
      <c r="S1769" s="102"/>
      <c r="T1769" s="106"/>
      <c r="U1769" s="3" t="str">
        <f t="shared" si="83"/>
        <v>0/1</v>
      </c>
    </row>
    <row r="1770" spans="1:21" ht="30" customHeight="1" x14ac:dyDescent="0.3">
      <c r="A1770" s="3" t="str">
        <f>B1770&amp;"--"&amp;COUNTIF($B$5:B1770,B1770)</f>
        <v>--1733</v>
      </c>
      <c r="B1770" s="3" t="str">
        <f t="shared" si="82"/>
        <v/>
      </c>
      <c r="C1770" s="78">
        <v>1766</v>
      </c>
      <c r="D1770" s="102"/>
      <c r="E1770" s="103"/>
      <c r="F1770" s="102"/>
      <c r="G1770" s="104"/>
      <c r="H1770" s="105" t="str">
        <f t="shared" ca="1" si="84"/>
        <v/>
      </c>
      <c r="I1770" s="102"/>
      <c r="J1770" s="102"/>
      <c r="K1770" s="102"/>
      <c r="L1770" s="102"/>
      <c r="M1770" s="102"/>
      <c r="N1770" s="102"/>
      <c r="O1770" s="102"/>
      <c r="P1770" s="102"/>
      <c r="Q1770" s="102"/>
      <c r="R1770" s="102"/>
      <c r="S1770" s="102"/>
      <c r="T1770" s="106"/>
      <c r="U1770" s="3" t="str">
        <f t="shared" si="83"/>
        <v>0/1</v>
      </c>
    </row>
    <row r="1771" spans="1:21" ht="30" customHeight="1" x14ac:dyDescent="0.3">
      <c r="A1771" s="3" t="str">
        <f>B1771&amp;"--"&amp;COUNTIF($B$5:B1771,B1771)</f>
        <v>--1734</v>
      </c>
      <c r="B1771" s="3" t="str">
        <f t="shared" si="82"/>
        <v/>
      </c>
      <c r="C1771" s="78">
        <v>1767</v>
      </c>
      <c r="D1771" s="102"/>
      <c r="E1771" s="103"/>
      <c r="F1771" s="102"/>
      <c r="G1771" s="104"/>
      <c r="H1771" s="105" t="str">
        <f t="shared" ca="1" si="84"/>
        <v/>
      </c>
      <c r="I1771" s="102"/>
      <c r="J1771" s="102"/>
      <c r="K1771" s="102"/>
      <c r="L1771" s="102"/>
      <c r="M1771" s="102"/>
      <c r="N1771" s="102"/>
      <c r="O1771" s="102"/>
      <c r="P1771" s="102"/>
      <c r="Q1771" s="102"/>
      <c r="R1771" s="102"/>
      <c r="S1771" s="102"/>
      <c r="T1771" s="106"/>
      <c r="U1771" s="3" t="str">
        <f t="shared" si="83"/>
        <v>0/1</v>
      </c>
    </row>
    <row r="1772" spans="1:21" ht="30" customHeight="1" x14ac:dyDescent="0.3">
      <c r="A1772" s="3" t="str">
        <f>B1772&amp;"--"&amp;COUNTIF($B$5:B1772,B1772)</f>
        <v>--1735</v>
      </c>
      <c r="B1772" s="3" t="str">
        <f t="shared" si="82"/>
        <v/>
      </c>
      <c r="C1772" s="78">
        <v>1768</v>
      </c>
      <c r="D1772" s="102"/>
      <c r="E1772" s="103"/>
      <c r="F1772" s="102"/>
      <c r="G1772" s="104"/>
      <c r="H1772" s="105" t="str">
        <f t="shared" ca="1" si="84"/>
        <v/>
      </c>
      <c r="I1772" s="102"/>
      <c r="J1772" s="102"/>
      <c r="K1772" s="102"/>
      <c r="L1772" s="102"/>
      <c r="M1772" s="102"/>
      <c r="N1772" s="102"/>
      <c r="O1772" s="102"/>
      <c r="P1772" s="102"/>
      <c r="Q1772" s="102"/>
      <c r="R1772" s="102"/>
      <c r="S1772" s="102"/>
      <c r="T1772" s="106"/>
      <c r="U1772" s="3" t="str">
        <f t="shared" si="83"/>
        <v>0/1</v>
      </c>
    </row>
    <row r="1773" spans="1:21" ht="30" customHeight="1" x14ac:dyDescent="0.3">
      <c r="A1773" s="3" t="str">
        <f>B1773&amp;"--"&amp;COUNTIF($B$5:B1773,B1773)</f>
        <v>--1736</v>
      </c>
      <c r="B1773" s="3" t="str">
        <f t="shared" si="82"/>
        <v/>
      </c>
      <c r="C1773" s="78">
        <v>1769</v>
      </c>
      <c r="D1773" s="102"/>
      <c r="E1773" s="103"/>
      <c r="F1773" s="102"/>
      <c r="G1773" s="104"/>
      <c r="H1773" s="105" t="str">
        <f t="shared" ca="1" si="84"/>
        <v/>
      </c>
      <c r="I1773" s="102"/>
      <c r="J1773" s="102"/>
      <c r="K1773" s="102"/>
      <c r="L1773" s="102"/>
      <c r="M1773" s="102"/>
      <c r="N1773" s="102"/>
      <c r="O1773" s="102"/>
      <c r="P1773" s="102"/>
      <c r="Q1773" s="102"/>
      <c r="R1773" s="102"/>
      <c r="S1773" s="102"/>
      <c r="T1773" s="106"/>
      <c r="U1773" s="3" t="str">
        <f t="shared" si="83"/>
        <v>0/1</v>
      </c>
    </row>
    <row r="1774" spans="1:21" ht="30" customHeight="1" x14ac:dyDescent="0.3">
      <c r="A1774" s="3" t="str">
        <f>B1774&amp;"--"&amp;COUNTIF($B$5:B1774,B1774)</f>
        <v>--1737</v>
      </c>
      <c r="B1774" s="3" t="str">
        <f t="shared" si="82"/>
        <v/>
      </c>
      <c r="C1774" s="78">
        <v>1770</v>
      </c>
      <c r="D1774" s="102"/>
      <c r="E1774" s="103"/>
      <c r="F1774" s="102"/>
      <c r="G1774" s="104"/>
      <c r="H1774" s="105" t="str">
        <f t="shared" ca="1" si="84"/>
        <v/>
      </c>
      <c r="I1774" s="102"/>
      <c r="J1774" s="102"/>
      <c r="K1774" s="102"/>
      <c r="L1774" s="102"/>
      <c r="M1774" s="102"/>
      <c r="N1774" s="102"/>
      <c r="O1774" s="102"/>
      <c r="P1774" s="102"/>
      <c r="Q1774" s="102"/>
      <c r="R1774" s="102"/>
      <c r="S1774" s="102"/>
      <c r="T1774" s="106"/>
      <c r="U1774" s="3" t="str">
        <f t="shared" si="83"/>
        <v>0/1</v>
      </c>
    </row>
    <row r="1775" spans="1:21" ht="30" customHeight="1" x14ac:dyDescent="0.3">
      <c r="A1775" s="3" t="str">
        <f>B1775&amp;"--"&amp;COUNTIF($B$5:B1775,B1775)</f>
        <v>--1738</v>
      </c>
      <c r="B1775" s="3" t="str">
        <f t="shared" si="82"/>
        <v/>
      </c>
      <c r="C1775" s="78">
        <v>1771</v>
      </c>
      <c r="D1775" s="102"/>
      <c r="E1775" s="103"/>
      <c r="F1775" s="102"/>
      <c r="G1775" s="104"/>
      <c r="H1775" s="105" t="str">
        <f t="shared" ca="1" si="84"/>
        <v/>
      </c>
      <c r="I1775" s="102"/>
      <c r="J1775" s="102"/>
      <c r="K1775" s="102"/>
      <c r="L1775" s="102"/>
      <c r="M1775" s="102"/>
      <c r="N1775" s="102"/>
      <c r="O1775" s="102"/>
      <c r="P1775" s="102"/>
      <c r="Q1775" s="102"/>
      <c r="R1775" s="102"/>
      <c r="S1775" s="102"/>
      <c r="T1775" s="106"/>
      <c r="U1775" s="3" t="str">
        <f t="shared" si="83"/>
        <v>0/1</v>
      </c>
    </row>
    <row r="1776" spans="1:21" ht="30" customHeight="1" x14ac:dyDescent="0.3">
      <c r="A1776" s="3" t="str">
        <f>B1776&amp;"--"&amp;COUNTIF($B$5:B1776,B1776)</f>
        <v>--1739</v>
      </c>
      <c r="B1776" s="3" t="str">
        <f t="shared" si="82"/>
        <v/>
      </c>
      <c r="C1776" s="78">
        <v>1772</v>
      </c>
      <c r="D1776" s="102"/>
      <c r="E1776" s="103"/>
      <c r="F1776" s="102"/>
      <c r="G1776" s="104"/>
      <c r="H1776" s="105" t="str">
        <f t="shared" ca="1" si="84"/>
        <v/>
      </c>
      <c r="I1776" s="102"/>
      <c r="J1776" s="102"/>
      <c r="K1776" s="102"/>
      <c r="L1776" s="102"/>
      <c r="M1776" s="102"/>
      <c r="N1776" s="102"/>
      <c r="O1776" s="102"/>
      <c r="P1776" s="102"/>
      <c r="Q1776" s="102"/>
      <c r="R1776" s="102"/>
      <c r="S1776" s="102"/>
      <c r="T1776" s="106"/>
      <c r="U1776" s="3" t="str">
        <f t="shared" si="83"/>
        <v>0/1</v>
      </c>
    </row>
    <row r="1777" spans="1:21" ht="30" customHeight="1" x14ac:dyDescent="0.3">
      <c r="A1777" s="3" t="str">
        <f>B1777&amp;"--"&amp;COUNTIF($B$5:B1777,B1777)</f>
        <v>--1740</v>
      </c>
      <c r="B1777" s="3" t="str">
        <f t="shared" si="82"/>
        <v/>
      </c>
      <c r="C1777" s="78">
        <v>1773</v>
      </c>
      <c r="D1777" s="102"/>
      <c r="E1777" s="103"/>
      <c r="F1777" s="102"/>
      <c r="G1777" s="104"/>
      <c r="H1777" s="105" t="str">
        <f t="shared" ca="1" si="84"/>
        <v/>
      </c>
      <c r="I1777" s="102"/>
      <c r="J1777" s="102"/>
      <c r="K1777" s="102"/>
      <c r="L1777" s="102"/>
      <c r="M1777" s="102"/>
      <c r="N1777" s="102"/>
      <c r="O1777" s="102"/>
      <c r="P1777" s="102"/>
      <c r="Q1777" s="102"/>
      <c r="R1777" s="102"/>
      <c r="S1777" s="102"/>
      <c r="T1777" s="106"/>
      <c r="U1777" s="3" t="str">
        <f t="shared" si="83"/>
        <v>0/1</v>
      </c>
    </row>
    <row r="1778" spans="1:21" ht="30" customHeight="1" x14ac:dyDescent="0.3">
      <c r="A1778" s="3" t="str">
        <f>B1778&amp;"--"&amp;COUNTIF($B$5:B1778,B1778)</f>
        <v>--1741</v>
      </c>
      <c r="B1778" s="3" t="str">
        <f t="shared" si="82"/>
        <v/>
      </c>
      <c r="C1778" s="78">
        <v>1774</v>
      </c>
      <c r="D1778" s="102"/>
      <c r="E1778" s="103"/>
      <c r="F1778" s="102"/>
      <c r="G1778" s="104"/>
      <c r="H1778" s="105" t="str">
        <f t="shared" ca="1" si="84"/>
        <v/>
      </c>
      <c r="I1778" s="102"/>
      <c r="J1778" s="102"/>
      <c r="K1778" s="102"/>
      <c r="L1778" s="102"/>
      <c r="M1778" s="102"/>
      <c r="N1778" s="102"/>
      <c r="O1778" s="102"/>
      <c r="P1778" s="102"/>
      <c r="Q1778" s="102"/>
      <c r="R1778" s="102"/>
      <c r="S1778" s="102"/>
      <c r="T1778" s="106"/>
      <c r="U1778" s="3" t="str">
        <f t="shared" si="83"/>
        <v>0/1</v>
      </c>
    </row>
    <row r="1779" spans="1:21" ht="30" customHeight="1" x14ac:dyDescent="0.3">
      <c r="A1779" s="3" t="str">
        <f>B1779&amp;"--"&amp;COUNTIF($B$5:B1779,B1779)</f>
        <v>--1742</v>
      </c>
      <c r="B1779" s="3" t="str">
        <f t="shared" si="82"/>
        <v/>
      </c>
      <c r="C1779" s="78">
        <v>1775</v>
      </c>
      <c r="D1779" s="102"/>
      <c r="E1779" s="103"/>
      <c r="F1779" s="102"/>
      <c r="G1779" s="104"/>
      <c r="H1779" s="105" t="str">
        <f t="shared" ca="1" si="84"/>
        <v/>
      </c>
      <c r="I1779" s="102"/>
      <c r="J1779" s="102"/>
      <c r="K1779" s="102"/>
      <c r="L1779" s="102"/>
      <c r="M1779" s="102"/>
      <c r="N1779" s="102"/>
      <c r="O1779" s="102"/>
      <c r="P1779" s="102"/>
      <c r="Q1779" s="102"/>
      <c r="R1779" s="102"/>
      <c r="S1779" s="102"/>
      <c r="T1779" s="106"/>
      <c r="U1779" s="3" t="str">
        <f t="shared" si="83"/>
        <v>0/1</v>
      </c>
    </row>
    <row r="1780" spans="1:21" ht="30" customHeight="1" x14ac:dyDescent="0.3">
      <c r="A1780" s="3" t="str">
        <f>B1780&amp;"--"&amp;COUNTIF($B$5:B1780,B1780)</f>
        <v>--1743</v>
      </c>
      <c r="B1780" s="3" t="str">
        <f t="shared" si="82"/>
        <v/>
      </c>
      <c r="C1780" s="78">
        <v>1776</v>
      </c>
      <c r="D1780" s="102"/>
      <c r="E1780" s="103"/>
      <c r="F1780" s="102"/>
      <c r="G1780" s="104"/>
      <c r="H1780" s="105" t="str">
        <f t="shared" ca="1" si="84"/>
        <v/>
      </c>
      <c r="I1780" s="102"/>
      <c r="J1780" s="102"/>
      <c r="K1780" s="102"/>
      <c r="L1780" s="102"/>
      <c r="M1780" s="102"/>
      <c r="N1780" s="102"/>
      <c r="O1780" s="102"/>
      <c r="P1780" s="102"/>
      <c r="Q1780" s="102"/>
      <c r="R1780" s="102"/>
      <c r="S1780" s="102"/>
      <c r="T1780" s="106"/>
      <c r="U1780" s="3" t="str">
        <f t="shared" si="83"/>
        <v>0/1</v>
      </c>
    </row>
    <row r="1781" spans="1:21" ht="30" customHeight="1" x14ac:dyDescent="0.3">
      <c r="A1781" s="3" t="str">
        <f>B1781&amp;"--"&amp;COUNTIF($B$5:B1781,B1781)</f>
        <v>--1744</v>
      </c>
      <c r="B1781" s="3" t="str">
        <f t="shared" si="82"/>
        <v/>
      </c>
      <c r="C1781" s="78">
        <v>1777</v>
      </c>
      <c r="D1781" s="102"/>
      <c r="E1781" s="103"/>
      <c r="F1781" s="102"/>
      <c r="G1781" s="104"/>
      <c r="H1781" s="105" t="str">
        <f t="shared" ca="1" si="84"/>
        <v/>
      </c>
      <c r="I1781" s="102"/>
      <c r="J1781" s="102"/>
      <c r="K1781" s="102"/>
      <c r="L1781" s="102"/>
      <c r="M1781" s="102"/>
      <c r="N1781" s="102"/>
      <c r="O1781" s="102"/>
      <c r="P1781" s="102"/>
      <c r="Q1781" s="102"/>
      <c r="R1781" s="102"/>
      <c r="S1781" s="102"/>
      <c r="T1781" s="106"/>
      <c r="U1781" s="3" t="str">
        <f t="shared" si="83"/>
        <v>0/1</v>
      </c>
    </row>
    <row r="1782" spans="1:21" ht="30" customHeight="1" x14ac:dyDescent="0.3">
      <c r="A1782" s="3" t="str">
        <f>B1782&amp;"--"&amp;COUNTIF($B$5:B1782,B1782)</f>
        <v>--1745</v>
      </c>
      <c r="B1782" s="3" t="str">
        <f t="shared" si="82"/>
        <v/>
      </c>
      <c r="C1782" s="78">
        <v>1778</v>
      </c>
      <c r="D1782" s="102"/>
      <c r="E1782" s="103"/>
      <c r="F1782" s="102"/>
      <c r="G1782" s="104"/>
      <c r="H1782" s="105" t="str">
        <f t="shared" ca="1" si="84"/>
        <v/>
      </c>
      <c r="I1782" s="102"/>
      <c r="J1782" s="102"/>
      <c r="K1782" s="102"/>
      <c r="L1782" s="102"/>
      <c r="M1782" s="102"/>
      <c r="N1782" s="102"/>
      <c r="O1782" s="102"/>
      <c r="P1782" s="102"/>
      <c r="Q1782" s="102"/>
      <c r="R1782" s="102"/>
      <c r="S1782" s="102"/>
      <c r="T1782" s="106"/>
      <c r="U1782" s="3" t="str">
        <f t="shared" si="83"/>
        <v>0/1</v>
      </c>
    </row>
    <row r="1783" spans="1:21" ht="30" customHeight="1" x14ac:dyDescent="0.3">
      <c r="A1783" s="3" t="str">
        <f>B1783&amp;"--"&amp;COUNTIF($B$5:B1783,B1783)</f>
        <v>--1746</v>
      </c>
      <c r="B1783" s="3" t="str">
        <f t="shared" si="82"/>
        <v/>
      </c>
      <c r="C1783" s="78">
        <v>1779</v>
      </c>
      <c r="D1783" s="102"/>
      <c r="E1783" s="103"/>
      <c r="F1783" s="102"/>
      <c r="G1783" s="104"/>
      <c r="H1783" s="105" t="str">
        <f t="shared" ca="1" si="84"/>
        <v/>
      </c>
      <c r="I1783" s="102"/>
      <c r="J1783" s="102"/>
      <c r="K1783" s="102"/>
      <c r="L1783" s="102"/>
      <c r="M1783" s="102"/>
      <c r="N1783" s="102"/>
      <c r="O1783" s="102"/>
      <c r="P1783" s="102"/>
      <c r="Q1783" s="102"/>
      <c r="R1783" s="102"/>
      <c r="S1783" s="102"/>
      <c r="T1783" s="106"/>
      <c r="U1783" s="3" t="str">
        <f t="shared" si="83"/>
        <v>0/1</v>
      </c>
    </row>
    <row r="1784" spans="1:21" ht="30" customHeight="1" x14ac:dyDescent="0.3">
      <c r="A1784" s="3" t="str">
        <f>B1784&amp;"--"&amp;COUNTIF($B$5:B1784,B1784)</f>
        <v>--1747</v>
      </c>
      <c r="B1784" s="3" t="str">
        <f t="shared" si="82"/>
        <v/>
      </c>
      <c r="C1784" s="78">
        <v>1780</v>
      </c>
      <c r="D1784" s="102"/>
      <c r="E1784" s="103"/>
      <c r="F1784" s="102"/>
      <c r="G1784" s="104"/>
      <c r="H1784" s="105" t="str">
        <f t="shared" ca="1" si="84"/>
        <v/>
      </c>
      <c r="I1784" s="102"/>
      <c r="J1784" s="102"/>
      <c r="K1784" s="102"/>
      <c r="L1784" s="102"/>
      <c r="M1784" s="102"/>
      <c r="N1784" s="102"/>
      <c r="O1784" s="102"/>
      <c r="P1784" s="102"/>
      <c r="Q1784" s="102"/>
      <c r="R1784" s="102"/>
      <c r="S1784" s="102"/>
      <c r="T1784" s="106"/>
      <c r="U1784" s="3" t="str">
        <f t="shared" si="83"/>
        <v>0/1</v>
      </c>
    </row>
    <row r="1785" spans="1:21" ht="30" customHeight="1" x14ac:dyDescent="0.3">
      <c r="A1785" s="3" t="str">
        <f>B1785&amp;"--"&amp;COUNTIF($B$5:B1785,B1785)</f>
        <v>--1748</v>
      </c>
      <c r="B1785" s="3" t="str">
        <f t="shared" si="82"/>
        <v/>
      </c>
      <c r="C1785" s="78">
        <v>1781</v>
      </c>
      <c r="D1785" s="102"/>
      <c r="E1785" s="103"/>
      <c r="F1785" s="102"/>
      <c r="G1785" s="104"/>
      <c r="H1785" s="105" t="str">
        <f t="shared" ca="1" si="84"/>
        <v/>
      </c>
      <c r="I1785" s="102"/>
      <c r="J1785" s="102"/>
      <c r="K1785" s="102"/>
      <c r="L1785" s="102"/>
      <c r="M1785" s="102"/>
      <c r="N1785" s="102"/>
      <c r="O1785" s="102"/>
      <c r="P1785" s="102"/>
      <c r="Q1785" s="102"/>
      <c r="R1785" s="102"/>
      <c r="S1785" s="102"/>
      <c r="T1785" s="106"/>
      <c r="U1785" s="3" t="str">
        <f t="shared" si="83"/>
        <v>0/1</v>
      </c>
    </row>
    <row r="1786" spans="1:21" ht="30" customHeight="1" x14ac:dyDescent="0.3">
      <c r="A1786" s="3" t="str">
        <f>B1786&amp;"--"&amp;COUNTIF($B$5:B1786,B1786)</f>
        <v>--1749</v>
      </c>
      <c r="B1786" s="3" t="str">
        <f t="shared" si="82"/>
        <v/>
      </c>
      <c r="C1786" s="78">
        <v>1782</v>
      </c>
      <c r="D1786" s="102"/>
      <c r="E1786" s="103"/>
      <c r="F1786" s="102"/>
      <c r="G1786" s="104"/>
      <c r="H1786" s="105" t="str">
        <f t="shared" ca="1" si="84"/>
        <v/>
      </c>
      <c r="I1786" s="102"/>
      <c r="J1786" s="102"/>
      <c r="K1786" s="102"/>
      <c r="L1786" s="102"/>
      <c r="M1786" s="102"/>
      <c r="N1786" s="102"/>
      <c r="O1786" s="102"/>
      <c r="P1786" s="102"/>
      <c r="Q1786" s="102"/>
      <c r="R1786" s="102"/>
      <c r="S1786" s="102"/>
      <c r="T1786" s="106"/>
      <c r="U1786" s="3" t="str">
        <f t="shared" si="83"/>
        <v>0/1</v>
      </c>
    </row>
    <row r="1787" spans="1:21" ht="30" customHeight="1" x14ac:dyDescent="0.3">
      <c r="A1787" s="3" t="str">
        <f>B1787&amp;"--"&amp;COUNTIF($B$5:B1787,B1787)</f>
        <v>--1750</v>
      </c>
      <c r="B1787" s="3" t="str">
        <f t="shared" si="82"/>
        <v/>
      </c>
      <c r="C1787" s="78">
        <v>1783</v>
      </c>
      <c r="D1787" s="102"/>
      <c r="E1787" s="103"/>
      <c r="F1787" s="102"/>
      <c r="G1787" s="104"/>
      <c r="H1787" s="105" t="str">
        <f t="shared" ca="1" si="84"/>
        <v/>
      </c>
      <c r="I1787" s="102"/>
      <c r="J1787" s="102"/>
      <c r="K1787" s="102"/>
      <c r="L1787" s="102"/>
      <c r="M1787" s="102"/>
      <c r="N1787" s="102"/>
      <c r="O1787" s="102"/>
      <c r="P1787" s="102"/>
      <c r="Q1787" s="102"/>
      <c r="R1787" s="102"/>
      <c r="S1787" s="102"/>
      <c r="T1787" s="106"/>
      <c r="U1787" s="3" t="str">
        <f t="shared" si="83"/>
        <v>0/1</v>
      </c>
    </row>
    <row r="1788" spans="1:21" ht="30" customHeight="1" x14ac:dyDescent="0.3">
      <c r="A1788" s="3" t="str">
        <f>B1788&amp;"--"&amp;COUNTIF($B$5:B1788,B1788)</f>
        <v>--1751</v>
      </c>
      <c r="B1788" s="3" t="str">
        <f t="shared" si="82"/>
        <v/>
      </c>
      <c r="C1788" s="78">
        <v>1784</v>
      </c>
      <c r="D1788" s="102"/>
      <c r="E1788" s="103"/>
      <c r="F1788" s="102"/>
      <c r="G1788" s="104"/>
      <c r="H1788" s="105" t="str">
        <f t="shared" ca="1" si="84"/>
        <v/>
      </c>
      <c r="I1788" s="102"/>
      <c r="J1788" s="102"/>
      <c r="K1788" s="102"/>
      <c r="L1788" s="102"/>
      <c r="M1788" s="102"/>
      <c r="N1788" s="102"/>
      <c r="O1788" s="102"/>
      <c r="P1788" s="102"/>
      <c r="Q1788" s="102"/>
      <c r="R1788" s="102"/>
      <c r="S1788" s="102"/>
      <c r="T1788" s="106"/>
      <c r="U1788" s="3" t="str">
        <f t="shared" si="83"/>
        <v>0/1</v>
      </c>
    </row>
    <row r="1789" spans="1:21" ht="30" customHeight="1" x14ac:dyDescent="0.3">
      <c r="A1789" s="3" t="str">
        <f>B1789&amp;"--"&amp;COUNTIF($B$5:B1789,B1789)</f>
        <v>--1752</v>
      </c>
      <c r="B1789" s="3" t="str">
        <f t="shared" si="82"/>
        <v/>
      </c>
      <c r="C1789" s="78">
        <v>1785</v>
      </c>
      <c r="D1789" s="102"/>
      <c r="E1789" s="103"/>
      <c r="F1789" s="102"/>
      <c r="G1789" s="104"/>
      <c r="H1789" s="105" t="str">
        <f t="shared" ca="1" si="84"/>
        <v/>
      </c>
      <c r="I1789" s="102"/>
      <c r="J1789" s="102"/>
      <c r="K1789" s="102"/>
      <c r="L1789" s="102"/>
      <c r="M1789" s="102"/>
      <c r="N1789" s="102"/>
      <c r="O1789" s="102"/>
      <c r="P1789" s="102"/>
      <c r="Q1789" s="102"/>
      <c r="R1789" s="102"/>
      <c r="S1789" s="102"/>
      <c r="T1789" s="106"/>
      <c r="U1789" s="3" t="str">
        <f t="shared" si="83"/>
        <v>0/1</v>
      </c>
    </row>
    <row r="1790" spans="1:21" ht="30" customHeight="1" x14ac:dyDescent="0.3">
      <c r="A1790" s="3" t="str">
        <f>B1790&amp;"--"&amp;COUNTIF($B$5:B1790,B1790)</f>
        <v>--1753</v>
      </c>
      <c r="B1790" s="3" t="str">
        <f t="shared" si="82"/>
        <v/>
      </c>
      <c r="C1790" s="78">
        <v>1786</v>
      </c>
      <c r="D1790" s="102"/>
      <c r="E1790" s="103"/>
      <c r="F1790" s="102"/>
      <c r="G1790" s="104"/>
      <c r="H1790" s="105" t="str">
        <f t="shared" ca="1" si="84"/>
        <v/>
      </c>
      <c r="I1790" s="102"/>
      <c r="J1790" s="102"/>
      <c r="K1790" s="102"/>
      <c r="L1790" s="102"/>
      <c r="M1790" s="102"/>
      <c r="N1790" s="102"/>
      <c r="O1790" s="102"/>
      <c r="P1790" s="102"/>
      <c r="Q1790" s="102"/>
      <c r="R1790" s="102"/>
      <c r="S1790" s="102"/>
      <c r="T1790" s="106"/>
      <c r="U1790" s="3" t="str">
        <f t="shared" si="83"/>
        <v>0/1</v>
      </c>
    </row>
    <row r="1791" spans="1:21" ht="30" customHeight="1" x14ac:dyDescent="0.3">
      <c r="A1791" s="3" t="str">
        <f>B1791&amp;"--"&amp;COUNTIF($B$5:B1791,B1791)</f>
        <v>--1754</v>
      </c>
      <c r="B1791" s="3" t="str">
        <f t="shared" si="82"/>
        <v/>
      </c>
      <c r="C1791" s="78">
        <v>1787</v>
      </c>
      <c r="D1791" s="102"/>
      <c r="E1791" s="103"/>
      <c r="F1791" s="102"/>
      <c r="G1791" s="104"/>
      <c r="H1791" s="105" t="str">
        <f t="shared" ca="1" si="84"/>
        <v/>
      </c>
      <c r="I1791" s="102"/>
      <c r="J1791" s="102"/>
      <c r="K1791" s="102"/>
      <c r="L1791" s="102"/>
      <c r="M1791" s="102"/>
      <c r="N1791" s="102"/>
      <c r="O1791" s="102"/>
      <c r="P1791" s="102"/>
      <c r="Q1791" s="102"/>
      <c r="R1791" s="102"/>
      <c r="S1791" s="102"/>
      <c r="T1791" s="106"/>
      <c r="U1791" s="3" t="str">
        <f t="shared" si="83"/>
        <v>0/1</v>
      </c>
    </row>
    <row r="1792" spans="1:21" ht="30" customHeight="1" x14ac:dyDescent="0.3">
      <c r="A1792" s="3" t="str">
        <f>B1792&amp;"--"&amp;COUNTIF($B$5:B1792,B1792)</f>
        <v>--1755</v>
      </c>
      <c r="B1792" s="3" t="str">
        <f t="shared" si="82"/>
        <v/>
      </c>
      <c r="C1792" s="78">
        <v>1788</v>
      </c>
      <c r="D1792" s="102"/>
      <c r="E1792" s="103"/>
      <c r="F1792" s="102"/>
      <c r="G1792" s="104"/>
      <c r="H1792" s="105" t="str">
        <f t="shared" ca="1" si="84"/>
        <v/>
      </c>
      <c r="I1792" s="102"/>
      <c r="J1792" s="102"/>
      <c r="K1792" s="102"/>
      <c r="L1792" s="102"/>
      <c r="M1792" s="102"/>
      <c r="N1792" s="102"/>
      <c r="O1792" s="102"/>
      <c r="P1792" s="102"/>
      <c r="Q1792" s="102"/>
      <c r="R1792" s="102"/>
      <c r="S1792" s="102"/>
      <c r="T1792" s="106"/>
      <c r="U1792" s="3" t="str">
        <f t="shared" si="83"/>
        <v>0/1</v>
      </c>
    </row>
    <row r="1793" spans="1:21" ht="30" customHeight="1" x14ac:dyDescent="0.3">
      <c r="A1793" s="3" t="str">
        <f>B1793&amp;"--"&amp;COUNTIF($B$5:B1793,B1793)</f>
        <v>--1756</v>
      </c>
      <c r="B1793" s="3" t="str">
        <f t="shared" si="82"/>
        <v/>
      </c>
      <c r="C1793" s="78">
        <v>1789</v>
      </c>
      <c r="D1793" s="102"/>
      <c r="E1793" s="103"/>
      <c r="F1793" s="102"/>
      <c r="G1793" s="104"/>
      <c r="H1793" s="105" t="str">
        <f t="shared" ca="1" si="84"/>
        <v/>
      </c>
      <c r="I1793" s="102"/>
      <c r="J1793" s="102"/>
      <c r="K1793" s="102"/>
      <c r="L1793" s="102"/>
      <c r="M1793" s="102"/>
      <c r="N1793" s="102"/>
      <c r="O1793" s="102"/>
      <c r="P1793" s="102"/>
      <c r="Q1793" s="102"/>
      <c r="R1793" s="102"/>
      <c r="S1793" s="102"/>
      <c r="T1793" s="106"/>
      <c r="U1793" s="3" t="str">
        <f t="shared" si="83"/>
        <v>0/1</v>
      </c>
    </row>
    <row r="1794" spans="1:21" ht="30" customHeight="1" x14ac:dyDescent="0.3">
      <c r="A1794" s="3" t="str">
        <f>B1794&amp;"--"&amp;COUNTIF($B$5:B1794,B1794)</f>
        <v>--1757</v>
      </c>
      <c r="B1794" s="3" t="str">
        <f t="shared" si="82"/>
        <v/>
      </c>
      <c r="C1794" s="78">
        <v>1790</v>
      </c>
      <c r="D1794" s="102"/>
      <c r="E1794" s="103"/>
      <c r="F1794" s="102"/>
      <c r="G1794" s="104"/>
      <c r="H1794" s="105" t="str">
        <f t="shared" ca="1" si="84"/>
        <v/>
      </c>
      <c r="I1794" s="102"/>
      <c r="J1794" s="102"/>
      <c r="K1794" s="102"/>
      <c r="L1794" s="102"/>
      <c r="M1794" s="102"/>
      <c r="N1794" s="102"/>
      <c r="O1794" s="102"/>
      <c r="P1794" s="102"/>
      <c r="Q1794" s="102"/>
      <c r="R1794" s="102"/>
      <c r="S1794" s="102"/>
      <c r="T1794" s="106"/>
      <c r="U1794" s="3" t="str">
        <f t="shared" si="83"/>
        <v>0/1</v>
      </c>
    </row>
    <row r="1795" spans="1:21" ht="30" customHeight="1" x14ac:dyDescent="0.3">
      <c r="A1795" s="3" t="str">
        <f>B1795&amp;"--"&amp;COUNTIF($B$5:B1795,B1795)</f>
        <v>--1758</v>
      </c>
      <c r="B1795" s="3" t="str">
        <f t="shared" si="82"/>
        <v/>
      </c>
      <c r="C1795" s="78">
        <v>1791</v>
      </c>
      <c r="D1795" s="102"/>
      <c r="E1795" s="103"/>
      <c r="F1795" s="102"/>
      <c r="G1795" s="104"/>
      <c r="H1795" s="105" t="str">
        <f t="shared" ca="1" si="84"/>
        <v/>
      </c>
      <c r="I1795" s="102"/>
      <c r="J1795" s="102"/>
      <c r="K1795" s="102"/>
      <c r="L1795" s="102"/>
      <c r="M1795" s="102"/>
      <c r="N1795" s="102"/>
      <c r="O1795" s="102"/>
      <c r="P1795" s="102"/>
      <c r="Q1795" s="102"/>
      <c r="R1795" s="102"/>
      <c r="S1795" s="102"/>
      <c r="T1795" s="106"/>
      <c r="U1795" s="3" t="str">
        <f t="shared" si="83"/>
        <v>0/1</v>
      </c>
    </row>
    <row r="1796" spans="1:21" ht="30" customHeight="1" x14ac:dyDescent="0.3">
      <c r="A1796" s="3" t="str">
        <f>B1796&amp;"--"&amp;COUNTIF($B$5:B1796,B1796)</f>
        <v>--1759</v>
      </c>
      <c r="B1796" s="3" t="str">
        <f t="shared" si="82"/>
        <v/>
      </c>
      <c r="C1796" s="78">
        <v>1792</v>
      </c>
      <c r="D1796" s="102"/>
      <c r="E1796" s="103"/>
      <c r="F1796" s="102"/>
      <c r="G1796" s="104"/>
      <c r="H1796" s="105" t="str">
        <f t="shared" ca="1" si="84"/>
        <v/>
      </c>
      <c r="I1796" s="102"/>
      <c r="J1796" s="102"/>
      <c r="K1796" s="102"/>
      <c r="L1796" s="102"/>
      <c r="M1796" s="102"/>
      <c r="N1796" s="102"/>
      <c r="O1796" s="102"/>
      <c r="P1796" s="102"/>
      <c r="Q1796" s="102"/>
      <c r="R1796" s="102"/>
      <c r="S1796" s="102"/>
      <c r="T1796" s="106"/>
      <c r="U1796" s="3" t="str">
        <f t="shared" si="83"/>
        <v>0/1</v>
      </c>
    </row>
    <row r="1797" spans="1:21" ht="30" customHeight="1" x14ac:dyDescent="0.3">
      <c r="A1797" s="3" t="str">
        <f>B1797&amp;"--"&amp;COUNTIF($B$5:B1797,B1797)</f>
        <v>--1760</v>
      </c>
      <c r="B1797" s="3" t="str">
        <f t="shared" ref="B1797:B1860" si="85">IF(G1797&lt;&gt;"",MONTH(G1797),"")</f>
        <v/>
      </c>
      <c r="C1797" s="78">
        <v>1793</v>
      </c>
      <c r="D1797" s="102"/>
      <c r="E1797" s="103"/>
      <c r="F1797" s="102"/>
      <c r="G1797" s="104"/>
      <c r="H1797" s="105" t="str">
        <f t="shared" ca="1" si="84"/>
        <v/>
      </c>
      <c r="I1797" s="102"/>
      <c r="J1797" s="102"/>
      <c r="K1797" s="102"/>
      <c r="L1797" s="102"/>
      <c r="M1797" s="102"/>
      <c r="N1797" s="102"/>
      <c r="O1797" s="102"/>
      <c r="P1797" s="102"/>
      <c r="Q1797" s="102"/>
      <c r="R1797" s="102"/>
      <c r="S1797" s="102"/>
      <c r="T1797" s="106"/>
      <c r="U1797" s="3" t="str">
        <f t="shared" ref="U1797:U1860" si="86">DAY(G1797)&amp;"/"&amp;MONTH(G1797)</f>
        <v>0/1</v>
      </c>
    </row>
    <row r="1798" spans="1:21" ht="30" customHeight="1" x14ac:dyDescent="0.3">
      <c r="A1798" s="3" t="str">
        <f>B1798&amp;"--"&amp;COUNTIF($B$5:B1798,B1798)</f>
        <v>--1761</v>
      </c>
      <c r="B1798" s="3" t="str">
        <f t="shared" si="85"/>
        <v/>
      </c>
      <c r="C1798" s="78">
        <v>1794</v>
      </c>
      <c r="D1798" s="102"/>
      <c r="E1798" s="103"/>
      <c r="F1798" s="102"/>
      <c r="G1798" s="104"/>
      <c r="H1798" s="105" t="str">
        <f t="shared" ca="1" si="84"/>
        <v/>
      </c>
      <c r="I1798" s="102"/>
      <c r="J1798" s="102"/>
      <c r="K1798" s="102"/>
      <c r="L1798" s="102"/>
      <c r="M1798" s="102"/>
      <c r="N1798" s="102"/>
      <c r="O1798" s="102"/>
      <c r="P1798" s="102"/>
      <c r="Q1798" s="102"/>
      <c r="R1798" s="102"/>
      <c r="S1798" s="102"/>
      <c r="T1798" s="106"/>
      <c r="U1798" s="3" t="str">
        <f t="shared" si="86"/>
        <v>0/1</v>
      </c>
    </row>
    <row r="1799" spans="1:21" ht="30" customHeight="1" x14ac:dyDescent="0.3">
      <c r="A1799" s="3" t="str">
        <f>B1799&amp;"--"&amp;COUNTIF($B$5:B1799,B1799)</f>
        <v>--1762</v>
      </c>
      <c r="B1799" s="3" t="str">
        <f t="shared" si="85"/>
        <v/>
      </c>
      <c r="C1799" s="78">
        <v>1795</v>
      </c>
      <c r="D1799" s="102"/>
      <c r="E1799" s="103"/>
      <c r="F1799" s="102"/>
      <c r="G1799" s="104"/>
      <c r="H1799" s="105" t="str">
        <f t="shared" ca="1" si="84"/>
        <v/>
      </c>
      <c r="I1799" s="102"/>
      <c r="J1799" s="102"/>
      <c r="K1799" s="102"/>
      <c r="L1799" s="102"/>
      <c r="M1799" s="102"/>
      <c r="N1799" s="102"/>
      <c r="O1799" s="102"/>
      <c r="P1799" s="102"/>
      <c r="Q1799" s="102"/>
      <c r="R1799" s="102"/>
      <c r="S1799" s="102"/>
      <c r="T1799" s="106"/>
      <c r="U1799" s="3" t="str">
        <f t="shared" si="86"/>
        <v>0/1</v>
      </c>
    </row>
    <row r="1800" spans="1:21" ht="30" customHeight="1" x14ac:dyDescent="0.3">
      <c r="A1800" s="3" t="str">
        <f>B1800&amp;"--"&amp;COUNTIF($B$5:B1800,B1800)</f>
        <v>--1763</v>
      </c>
      <c r="B1800" s="3" t="str">
        <f t="shared" si="85"/>
        <v/>
      </c>
      <c r="C1800" s="78">
        <v>1796</v>
      </c>
      <c r="D1800" s="102"/>
      <c r="E1800" s="103"/>
      <c r="F1800" s="102"/>
      <c r="G1800" s="104"/>
      <c r="H1800" s="105" t="str">
        <f t="shared" ca="1" si="84"/>
        <v/>
      </c>
      <c r="I1800" s="102"/>
      <c r="J1800" s="102"/>
      <c r="K1800" s="102"/>
      <c r="L1800" s="102"/>
      <c r="M1800" s="102"/>
      <c r="N1800" s="102"/>
      <c r="O1800" s="102"/>
      <c r="P1800" s="102"/>
      <c r="Q1800" s="102"/>
      <c r="R1800" s="102"/>
      <c r="S1800" s="102"/>
      <c r="T1800" s="106"/>
      <c r="U1800" s="3" t="str">
        <f t="shared" si="86"/>
        <v>0/1</v>
      </c>
    </row>
    <row r="1801" spans="1:21" ht="30" customHeight="1" x14ac:dyDescent="0.3">
      <c r="A1801" s="3" t="str">
        <f>B1801&amp;"--"&amp;COUNTIF($B$5:B1801,B1801)</f>
        <v>--1764</v>
      </c>
      <c r="B1801" s="3" t="str">
        <f t="shared" si="85"/>
        <v/>
      </c>
      <c r="C1801" s="78">
        <v>1797</v>
      </c>
      <c r="D1801" s="102"/>
      <c r="E1801" s="103"/>
      <c r="F1801" s="102"/>
      <c r="G1801" s="104"/>
      <c r="H1801" s="105" t="str">
        <f t="shared" ca="1" si="84"/>
        <v/>
      </c>
      <c r="I1801" s="102"/>
      <c r="J1801" s="102"/>
      <c r="K1801" s="102"/>
      <c r="L1801" s="102"/>
      <c r="M1801" s="102"/>
      <c r="N1801" s="102"/>
      <c r="O1801" s="102"/>
      <c r="P1801" s="102"/>
      <c r="Q1801" s="102"/>
      <c r="R1801" s="102"/>
      <c r="S1801" s="102"/>
      <c r="T1801" s="106"/>
      <c r="U1801" s="3" t="str">
        <f t="shared" si="86"/>
        <v>0/1</v>
      </c>
    </row>
    <row r="1802" spans="1:21" ht="30" customHeight="1" x14ac:dyDescent="0.3">
      <c r="A1802" s="3" t="str">
        <f>B1802&amp;"--"&amp;COUNTIF($B$5:B1802,B1802)</f>
        <v>--1765</v>
      </c>
      <c r="B1802" s="3" t="str">
        <f t="shared" si="85"/>
        <v/>
      </c>
      <c r="C1802" s="78">
        <v>1798</v>
      </c>
      <c r="D1802" s="102"/>
      <c r="E1802" s="103"/>
      <c r="F1802" s="102"/>
      <c r="G1802" s="104"/>
      <c r="H1802" s="105" t="str">
        <f t="shared" ca="1" si="84"/>
        <v/>
      </c>
      <c r="I1802" s="102"/>
      <c r="J1802" s="102"/>
      <c r="K1802" s="102"/>
      <c r="L1802" s="102"/>
      <c r="M1802" s="102"/>
      <c r="N1802" s="102"/>
      <c r="O1802" s="102"/>
      <c r="P1802" s="102"/>
      <c r="Q1802" s="102"/>
      <c r="R1802" s="102"/>
      <c r="S1802" s="102"/>
      <c r="T1802" s="106"/>
      <c r="U1802" s="3" t="str">
        <f t="shared" si="86"/>
        <v>0/1</v>
      </c>
    </row>
    <row r="1803" spans="1:21" ht="30" customHeight="1" x14ac:dyDescent="0.3">
      <c r="A1803" s="3" t="str">
        <f>B1803&amp;"--"&amp;COUNTIF($B$5:B1803,B1803)</f>
        <v>--1766</v>
      </c>
      <c r="B1803" s="3" t="str">
        <f t="shared" si="85"/>
        <v/>
      </c>
      <c r="C1803" s="78">
        <v>1799</v>
      </c>
      <c r="D1803" s="102"/>
      <c r="E1803" s="103"/>
      <c r="F1803" s="102"/>
      <c r="G1803" s="104"/>
      <c r="H1803" s="105" t="str">
        <f t="shared" ca="1" si="84"/>
        <v/>
      </c>
      <c r="I1803" s="102"/>
      <c r="J1803" s="102"/>
      <c r="K1803" s="102"/>
      <c r="L1803" s="102"/>
      <c r="M1803" s="102"/>
      <c r="N1803" s="102"/>
      <c r="O1803" s="102"/>
      <c r="P1803" s="102"/>
      <c r="Q1803" s="102"/>
      <c r="R1803" s="102"/>
      <c r="S1803" s="102"/>
      <c r="T1803" s="106"/>
      <c r="U1803" s="3" t="str">
        <f t="shared" si="86"/>
        <v>0/1</v>
      </c>
    </row>
    <row r="1804" spans="1:21" ht="30" customHeight="1" x14ac:dyDescent="0.3">
      <c r="A1804" s="3" t="str">
        <f>B1804&amp;"--"&amp;COUNTIF($B$5:B1804,B1804)</f>
        <v>--1767</v>
      </c>
      <c r="B1804" s="3" t="str">
        <f t="shared" si="85"/>
        <v/>
      </c>
      <c r="C1804" s="78">
        <v>1800</v>
      </c>
      <c r="D1804" s="102"/>
      <c r="E1804" s="103"/>
      <c r="F1804" s="102"/>
      <c r="G1804" s="104"/>
      <c r="H1804" s="105" t="str">
        <f t="shared" ca="1" si="84"/>
        <v/>
      </c>
      <c r="I1804" s="102"/>
      <c r="J1804" s="102"/>
      <c r="K1804" s="102"/>
      <c r="L1804" s="102"/>
      <c r="M1804" s="102"/>
      <c r="N1804" s="102"/>
      <c r="O1804" s="102"/>
      <c r="P1804" s="102"/>
      <c r="Q1804" s="102"/>
      <c r="R1804" s="102"/>
      <c r="S1804" s="102"/>
      <c r="T1804" s="106"/>
      <c r="U1804" s="3" t="str">
        <f t="shared" si="86"/>
        <v>0/1</v>
      </c>
    </row>
    <row r="1805" spans="1:21" ht="30" customHeight="1" x14ac:dyDescent="0.3">
      <c r="A1805" s="3" t="str">
        <f>B1805&amp;"--"&amp;COUNTIF($B$5:B1805,B1805)</f>
        <v>--1768</v>
      </c>
      <c r="B1805" s="3" t="str">
        <f t="shared" si="85"/>
        <v/>
      </c>
      <c r="C1805" s="78">
        <v>1801</v>
      </c>
      <c r="D1805" s="102"/>
      <c r="E1805" s="103"/>
      <c r="F1805" s="102"/>
      <c r="G1805" s="104"/>
      <c r="H1805" s="105" t="str">
        <f t="shared" ca="1" si="84"/>
        <v/>
      </c>
      <c r="I1805" s="102"/>
      <c r="J1805" s="102"/>
      <c r="K1805" s="102"/>
      <c r="L1805" s="102"/>
      <c r="M1805" s="102"/>
      <c r="N1805" s="102"/>
      <c r="O1805" s="102"/>
      <c r="P1805" s="102"/>
      <c r="Q1805" s="102"/>
      <c r="R1805" s="102"/>
      <c r="S1805" s="102"/>
      <c r="T1805" s="106"/>
      <c r="U1805" s="3" t="str">
        <f t="shared" si="86"/>
        <v>0/1</v>
      </c>
    </row>
    <row r="1806" spans="1:21" ht="30" customHeight="1" x14ac:dyDescent="0.3">
      <c r="A1806" s="3" t="str">
        <f>B1806&amp;"--"&amp;COUNTIF($B$5:B1806,B1806)</f>
        <v>--1769</v>
      </c>
      <c r="B1806" s="3" t="str">
        <f t="shared" si="85"/>
        <v/>
      </c>
      <c r="C1806" s="78">
        <v>1802</v>
      </c>
      <c r="D1806" s="102"/>
      <c r="E1806" s="103"/>
      <c r="F1806" s="102"/>
      <c r="G1806" s="104"/>
      <c r="H1806" s="105" t="str">
        <f t="shared" ca="1" si="84"/>
        <v/>
      </c>
      <c r="I1806" s="102"/>
      <c r="J1806" s="102"/>
      <c r="K1806" s="102"/>
      <c r="L1806" s="102"/>
      <c r="M1806" s="102"/>
      <c r="N1806" s="102"/>
      <c r="O1806" s="102"/>
      <c r="P1806" s="102"/>
      <c r="Q1806" s="102"/>
      <c r="R1806" s="102"/>
      <c r="S1806" s="102"/>
      <c r="T1806" s="106"/>
      <c r="U1806" s="3" t="str">
        <f t="shared" si="86"/>
        <v>0/1</v>
      </c>
    </row>
    <row r="1807" spans="1:21" ht="30" customHeight="1" x14ac:dyDescent="0.3">
      <c r="A1807" s="3" t="str">
        <f>B1807&amp;"--"&amp;COUNTIF($B$5:B1807,B1807)</f>
        <v>--1770</v>
      </c>
      <c r="B1807" s="3" t="str">
        <f t="shared" si="85"/>
        <v/>
      </c>
      <c r="C1807" s="78">
        <v>1803</v>
      </c>
      <c r="D1807" s="102"/>
      <c r="E1807" s="103"/>
      <c r="F1807" s="102"/>
      <c r="G1807" s="104"/>
      <c r="H1807" s="105" t="str">
        <f t="shared" ca="1" si="84"/>
        <v/>
      </c>
      <c r="I1807" s="102"/>
      <c r="J1807" s="102"/>
      <c r="K1807" s="102"/>
      <c r="L1807" s="102"/>
      <c r="M1807" s="102"/>
      <c r="N1807" s="102"/>
      <c r="O1807" s="102"/>
      <c r="P1807" s="102"/>
      <c r="Q1807" s="102"/>
      <c r="R1807" s="102"/>
      <c r="S1807" s="102"/>
      <c r="T1807" s="106"/>
      <c r="U1807" s="3" t="str">
        <f t="shared" si="86"/>
        <v>0/1</v>
      </c>
    </row>
    <row r="1808" spans="1:21" ht="30" customHeight="1" x14ac:dyDescent="0.3">
      <c r="A1808" s="3" t="str">
        <f>B1808&amp;"--"&amp;COUNTIF($B$5:B1808,B1808)</f>
        <v>--1771</v>
      </c>
      <c r="B1808" s="3" t="str">
        <f t="shared" si="85"/>
        <v/>
      </c>
      <c r="C1808" s="78">
        <v>1804</v>
      </c>
      <c r="D1808" s="102"/>
      <c r="E1808" s="103"/>
      <c r="F1808" s="102"/>
      <c r="G1808" s="104"/>
      <c r="H1808" s="105" t="str">
        <f t="shared" ca="1" si="84"/>
        <v/>
      </c>
      <c r="I1808" s="102"/>
      <c r="J1808" s="102"/>
      <c r="K1808" s="102"/>
      <c r="L1808" s="102"/>
      <c r="M1808" s="102"/>
      <c r="N1808" s="102"/>
      <c r="O1808" s="102"/>
      <c r="P1808" s="102"/>
      <c r="Q1808" s="102"/>
      <c r="R1808" s="102"/>
      <c r="S1808" s="102"/>
      <c r="T1808" s="106"/>
      <c r="U1808" s="3" t="str">
        <f t="shared" si="86"/>
        <v>0/1</v>
      </c>
    </row>
    <row r="1809" spans="1:21" ht="30" customHeight="1" x14ac:dyDescent="0.3">
      <c r="A1809" s="3" t="str">
        <f>B1809&amp;"--"&amp;COUNTIF($B$5:B1809,B1809)</f>
        <v>--1772</v>
      </c>
      <c r="B1809" s="3" t="str">
        <f t="shared" si="85"/>
        <v/>
      </c>
      <c r="C1809" s="78">
        <v>1805</v>
      </c>
      <c r="D1809" s="102"/>
      <c r="E1809" s="103"/>
      <c r="F1809" s="102"/>
      <c r="G1809" s="104"/>
      <c r="H1809" s="105" t="str">
        <f t="shared" ca="1" si="84"/>
        <v/>
      </c>
      <c r="I1809" s="102"/>
      <c r="J1809" s="102"/>
      <c r="K1809" s="102"/>
      <c r="L1809" s="102"/>
      <c r="M1809" s="102"/>
      <c r="N1809" s="102"/>
      <c r="O1809" s="102"/>
      <c r="P1809" s="102"/>
      <c r="Q1809" s="102"/>
      <c r="R1809" s="102"/>
      <c r="S1809" s="102"/>
      <c r="T1809" s="106"/>
      <c r="U1809" s="3" t="str">
        <f t="shared" si="86"/>
        <v>0/1</v>
      </c>
    </row>
    <row r="1810" spans="1:21" ht="30" customHeight="1" x14ac:dyDescent="0.3">
      <c r="A1810" s="3" t="str">
        <f>B1810&amp;"--"&amp;COUNTIF($B$5:B1810,B1810)</f>
        <v>--1773</v>
      </c>
      <c r="B1810" s="3" t="str">
        <f t="shared" si="85"/>
        <v/>
      </c>
      <c r="C1810" s="78">
        <v>1806</v>
      </c>
      <c r="D1810" s="102"/>
      <c r="E1810" s="103"/>
      <c r="F1810" s="102"/>
      <c r="G1810" s="104"/>
      <c r="H1810" s="105" t="str">
        <f t="shared" ca="1" si="84"/>
        <v/>
      </c>
      <c r="I1810" s="102"/>
      <c r="J1810" s="102"/>
      <c r="K1810" s="102"/>
      <c r="L1810" s="102"/>
      <c r="M1810" s="102"/>
      <c r="N1810" s="102"/>
      <c r="O1810" s="102"/>
      <c r="P1810" s="102"/>
      <c r="Q1810" s="102"/>
      <c r="R1810" s="102"/>
      <c r="S1810" s="102"/>
      <c r="T1810" s="106"/>
      <c r="U1810" s="3" t="str">
        <f t="shared" si="86"/>
        <v>0/1</v>
      </c>
    </row>
    <row r="1811" spans="1:21" ht="30" customHeight="1" x14ac:dyDescent="0.3">
      <c r="A1811" s="3" t="str">
        <f>B1811&amp;"--"&amp;COUNTIF($B$5:B1811,B1811)</f>
        <v>--1774</v>
      </c>
      <c r="B1811" s="3" t="str">
        <f t="shared" si="85"/>
        <v/>
      </c>
      <c r="C1811" s="78">
        <v>1807</v>
      </c>
      <c r="D1811" s="102"/>
      <c r="E1811" s="103"/>
      <c r="F1811" s="102"/>
      <c r="G1811" s="104"/>
      <c r="H1811" s="105" t="str">
        <f t="shared" ca="1" si="84"/>
        <v/>
      </c>
      <c r="I1811" s="102"/>
      <c r="J1811" s="102"/>
      <c r="K1811" s="102"/>
      <c r="L1811" s="102"/>
      <c r="M1811" s="102"/>
      <c r="N1811" s="102"/>
      <c r="O1811" s="102"/>
      <c r="P1811" s="102"/>
      <c r="Q1811" s="102"/>
      <c r="R1811" s="102"/>
      <c r="S1811" s="102"/>
      <c r="T1811" s="106"/>
      <c r="U1811" s="3" t="str">
        <f t="shared" si="86"/>
        <v>0/1</v>
      </c>
    </row>
    <row r="1812" spans="1:21" ht="30" customHeight="1" x14ac:dyDescent="0.3">
      <c r="A1812" s="3" t="str">
        <f>B1812&amp;"--"&amp;COUNTIF($B$5:B1812,B1812)</f>
        <v>--1775</v>
      </c>
      <c r="B1812" s="3" t="str">
        <f t="shared" si="85"/>
        <v/>
      </c>
      <c r="C1812" s="78">
        <v>1808</v>
      </c>
      <c r="D1812" s="102"/>
      <c r="E1812" s="103"/>
      <c r="F1812" s="102"/>
      <c r="G1812" s="104"/>
      <c r="H1812" s="105" t="str">
        <f t="shared" ca="1" si="84"/>
        <v/>
      </c>
      <c r="I1812" s="102"/>
      <c r="J1812" s="102"/>
      <c r="K1812" s="102"/>
      <c r="L1812" s="102"/>
      <c r="M1812" s="102"/>
      <c r="N1812" s="102"/>
      <c r="O1812" s="102"/>
      <c r="P1812" s="102"/>
      <c r="Q1812" s="102"/>
      <c r="R1812" s="102"/>
      <c r="S1812" s="102"/>
      <c r="T1812" s="106"/>
      <c r="U1812" s="3" t="str">
        <f t="shared" si="86"/>
        <v>0/1</v>
      </c>
    </row>
    <row r="1813" spans="1:21" ht="30" customHeight="1" x14ac:dyDescent="0.3">
      <c r="A1813" s="3" t="str">
        <f>B1813&amp;"--"&amp;COUNTIF($B$5:B1813,B1813)</f>
        <v>--1776</v>
      </c>
      <c r="B1813" s="3" t="str">
        <f t="shared" si="85"/>
        <v/>
      </c>
      <c r="C1813" s="78">
        <v>1809</v>
      </c>
      <c r="D1813" s="102"/>
      <c r="E1813" s="103"/>
      <c r="F1813" s="102"/>
      <c r="G1813" s="104"/>
      <c r="H1813" s="105" t="str">
        <f t="shared" ca="1" si="84"/>
        <v/>
      </c>
      <c r="I1813" s="102"/>
      <c r="J1813" s="102"/>
      <c r="K1813" s="102"/>
      <c r="L1813" s="102"/>
      <c r="M1813" s="102"/>
      <c r="N1813" s="102"/>
      <c r="O1813" s="102"/>
      <c r="P1813" s="102"/>
      <c r="Q1813" s="102"/>
      <c r="R1813" s="102"/>
      <c r="S1813" s="102"/>
      <c r="T1813" s="106"/>
      <c r="U1813" s="3" t="str">
        <f t="shared" si="86"/>
        <v>0/1</v>
      </c>
    </row>
    <row r="1814" spans="1:21" ht="30" customHeight="1" x14ac:dyDescent="0.3">
      <c r="A1814" s="3" t="str">
        <f>B1814&amp;"--"&amp;COUNTIF($B$5:B1814,B1814)</f>
        <v>--1777</v>
      </c>
      <c r="B1814" s="3" t="str">
        <f t="shared" si="85"/>
        <v/>
      </c>
      <c r="C1814" s="78">
        <v>1810</v>
      </c>
      <c r="D1814" s="102"/>
      <c r="E1814" s="103"/>
      <c r="F1814" s="102"/>
      <c r="G1814" s="104"/>
      <c r="H1814" s="105" t="str">
        <f t="shared" ca="1" si="84"/>
        <v/>
      </c>
      <c r="I1814" s="102"/>
      <c r="J1814" s="102"/>
      <c r="K1814" s="102"/>
      <c r="L1814" s="102"/>
      <c r="M1814" s="102"/>
      <c r="N1814" s="102"/>
      <c r="O1814" s="102"/>
      <c r="P1814" s="102"/>
      <c r="Q1814" s="102"/>
      <c r="R1814" s="102"/>
      <c r="S1814" s="102"/>
      <c r="T1814" s="106"/>
      <c r="U1814" s="3" t="str">
        <f t="shared" si="86"/>
        <v>0/1</v>
      </c>
    </row>
    <row r="1815" spans="1:21" ht="30" customHeight="1" x14ac:dyDescent="0.3">
      <c r="A1815" s="3" t="str">
        <f>B1815&amp;"--"&amp;COUNTIF($B$5:B1815,B1815)</f>
        <v>--1778</v>
      </c>
      <c r="B1815" s="3" t="str">
        <f t="shared" si="85"/>
        <v/>
      </c>
      <c r="C1815" s="78">
        <v>1811</v>
      </c>
      <c r="D1815" s="102"/>
      <c r="E1815" s="103"/>
      <c r="F1815" s="102"/>
      <c r="G1815" s="104"/>
      <c r="H1815" s="105" t="str">
        <f t="shared" ca="1" si="84"/>
        <v/>
      </c>
      <c r="I1815" s="102"/>
      <c r="J1815" s="102"/>
      <c r="K1815" s="102"/>
      <c r="L1815" s="102"/>
      <c r="M1815" s="102"/>
      <c r="N1815" s="102"/>
      <c r="O1815" s="102"/>
      <c r="P1815" s="102"/>
      <c r="Q1815" s="102"/>
      <c r="R1815" s="102"/>
      <c r="S1815" s="102"/>
      <c r="T1815" s="106"/>
      <c r="U1815" s="3" t="str">
        <f t="shared" si="86"/>
        <v>0/1</v>
      </c>
    </row>
    <row r="1816" spans="1:21" ht="30" customHeight="1" x14ac:dyDescent="0.3">
      <c r="A1816" s="3" t="str">
        <f>B1816&amp;"--"&amp;COUNTIF($B$5:B1816,B1816)</f>
        <v>--1779</v>
      </c>
      <c r="B1816" s="3" t="str">
        <f t="shared" si="85"/>
        <v/>
      </c>
      <c r="C1816" s="78">
        <v>1812</v>
      </c>
      <c r="D1816" s="102"/>
      <c r="E1816" s="103"/>
      <c r="F1816" s="102"/>
      <c r="G1816" s="104"/>
      <c r="H1816" s="105" t="str">
        <f t="shared" ca="1" si="84"/>
        <v/>
      </c>
      <c r="I1816" s="102"/>
      <c r="J1816" s="102"/>
      <c r="K1816" s="102"/>
      <c r="L1816" s="102"/>
      <c r="M1816" s="102"/>
      <c r="N1816" s="102"/>
      <c r="O1816" s="102"/>
      <c r="P1816" s="102"/>
      <c r="Q1816" s="102"/>
      <c r="R1816" s="102"/>
      <c r="S1816" s="102"/>
      <c r="T1816" s="106"/>
      <c r="U1816" s="3" t="str">
        <f t="shared" si="86"/>
        <v>0/1</v>
      </c>
    </row>
    <row r="1817" spans="1:21" ht="30" customHeight="1" x14ac:dyDescent="0.3">
      <c r="A1817" s="3" t="str">
        <f>B1817&amp;"--"&amp;COUNTIF($B$5:B1817,B1817)</f>
        <v>--1780</v>
      </c>
      <c r="B1817" s="3" t="str">
        <f t="shared" si="85"/>
        <v/>
      </c>
      <c r="C1817" s="78">
        <v>1813</v>
      </c>
      <c r="D1817" s="102"/>
      <c r="E1817" s="103"/>
      <c r="F1817" s="102"/>
      <c r="G1817" s="104"/>
      <c r="H1817" s="105" t="str">
        <f t="shared" ca="1" si="84"/>
        <v/>
      </c>
      <c r="I1817" s="102"/>
      <c r="J1817" s="102"/>
      <c r="K1817" s="102"/>
      <c r="L1817" s="102"/>
      <c r="M1817" s="102"/>
      <c r="N1817" s="102"/>
      <c r="O1817" s="102"/>
      <c r="P1817" s="102"/>
      <c r="Q1817" s="102"/>
      <c r="R1817" s="102"/>
      <c r="S1817" s="102"/>
      <c r="T1817" s="106"/>
      <c r="U1817" s="3" t="str">
        <f t="shared" si="86"/>
        <v>0/1</v>
      </c>
    </row>
    <row r="1818" spans="1:21" ht="30" customHeight="1" x14ac:dyDescent="0.3">
      <c r="A1818" s="3" t="str">
        <f>B1818&amp;"--"&amp;COUNTIF($B$5:B1818,B1818)</f>
        <v>--1781</v>
      </c>
      <c r="B1818" s="3" t="str">
        <f t="shared" si="85"/>
        <v/>
      </c>
      <c r="C1818" s="78">
        <v>1814</v>
      </c>
      <c r="D1818" s="102"/>
      <c r="E1818" s="103"/>
      <c r="F1818" s="102"/>
      <c r="G1818" s="104"/>
      <c r="H1818" s="105" t="str">
        <f t="shared" ca="1" si="84"/>
        <v/>
      </c>
      <c r="I1818" s="102"/>
      <c r="J1818" s="102"/>
      <c r="K1818" s="102"/>
      <c r="L1818" s="102"/>
      <c r="M1818" s="102"/>
      <c r="N1818" s="102"/>
      <c r="O1818" s="102"/>
      <c r="P1818" s="102"/>
      <c r="Q1818" s="102"/>
      <c r="R1818" s="102"/>
      <c r="S1818" s="102"/>
      <c r="T1818" s="106"/>
      <c r="U1818" s="3" t="str">
        <f t="shared" si="86"/>
        <v>0/1</v>
      </c>
    </row>
    <row r="1819" spans="1:21" ht="30" customHeight="1" x14ac:dyDescent="0.3">
      <c r="A1819" s="3" t="str">
        <f>B1819&amp;"--"&amp;COUNTIF($B$5:B1819,B1819)</f>
        <v>--1782</v>
      </c>
      <c r="B1819" s="3" t="str">
        <f t="shared" si="85"/>
        <v/>
      </c>
      <c r="C1819" s="78">
        <v>1815</v>
      </c>
      <c r="D1819" s="102"/>
      <c r="E1819" s="103"/>
      <c r="F1819" s="102"/>
      <c r="G1819" s="104"/>
      <c r="H1819" s="105" t="str">
        <f t="shared" ca="1" si="84"/>
        <v/>
      </c>
      <c r="I1819" s="102"/>
      <c r="J1819" s="102"/>
      <c r="K1819" s="102"/>
      <c r="L1819" s="102"/>
      <c r="M1819" s="102"/>
      <c r="N1819" s="102"/>
      <c r="O1819" s="102"/>
      <c r="P1819" s="102"/>
      <c r="Q1819" s="102"/>
      <c r="R1819" s="102"/>
      <c r="S1819" s="102"/>
      <c r="T1819" s="106"/>
      <c r="U1819" s="3" t="str">
        <f t="shared" si="86"/>
        <v>0/1</v>
      </c>
    </row>
    <row r="1820" spans="1:21" ht="30" customHeight="1" x14ac:dyDescent="0.3">
      <c r="A1820" s="3" t="str">
        <f>B1820&amp;"--"&amp;COUNTIF($B$5:B1820,B1820)</f>
        <v>--1783</v>
      </c>
      <c r="B1820" s="3" t="str">
        <f t="shared" si="85"/>
        <v/>
      </c>
      <c r="C1820" s="78">
        <v>1816</v>
      </c>
      <c r="D1820" s="102"/>
      <c r="E1820" s="103"/>
      <c r="F1820" s="102"/>
      <c r="G1820" s="104"/>
      <c r="H1820" s="105" t="str">
        <f t="shared" ca="1" si="84"/>
        <v/>
      </c>
      <c r="I1820" s="102"/>
      <c r="J1820" s="102"/>
      <c r="K1820" s="102"/>
      <c r="L1820" s="102"/>
      <c r="M1820" s="102"/>
      <c r="N1820" s="102"/>
      <c r="O1820" s="102"/>
      <c r="P1820" s="102"/>
      <c r="Q1820" s="102"/>
      <c r="R1820" s="102"/>
      <c r="S1820" s="102"/>
      <c r="T1820" s="106"/>
      <c r="U1820" s="3" t="str">
        <f t="shared" si="86"/>
        <v>0/1</v>
      </c>
    </row>
    <row r="1821" spans="1:21" ht="30" customHeight="1" x14ac:dyDescent="0.3">
      <c r="A1821" s="3" t="str">
        <f>B1821&amp;"--"&amp;COUNTIF($B$5:B1821,B1821)</f>
        <v>--1784</v>
      </c>
      <c r="B1821" s="3" t="str">
        <f t="shared" si="85"/>
        <v/>
      </c>
      <c r="C1821" s="78">
        <v>1817</v>
      </c>
      <c r="D1821" s="102"/>
      <c r="E1821" s="103"/>
      <c r="F1821" s="102"/>
      <c r="G1821" s="104"/>
      <c r="H1821" s="105" t="str">
        <f t="shared" ca="1" si="84"/>
        <v/>
      </c>
      <c r="I1821" s="102"/>
      <c r="J1821" s="102"/>
      <c r="K1821" s="102"/>
      <c r="L1821" s="102"/>
      <c r="M1821" s="102"/>
      <c r="N1821" s="102"/>
      <c r="O1821" s="102"/>
      <c r="P1821" s="102"/>
      <c r="Q1821" s="102"/>
      <c r="R1821" s="102"/>
      <c r="S1821" s="102"/>
      <c r="T1821" s="106"/>
      <c r="U1821" s="3" t="str">
        <f t="shared" si="86"/>
        <v>0/1</v>
      </c>
    </row>
    <row r="1822" spans="1:21" ht="30" customHeight="1" x14ac:dyDescent="0.3">
      <c r="A1822" s="3" t="str">
        <f>B1822&amp;"--"&amp;COUNTIF($B$5:B1822,B1822)</f>
        <v>--1785</v>
      </c>
      <c r="B1822" s="3" t="str">
        <f t="shared" si="85"/>
        <v/>
      </c>
      <c r="C1822" s="78">
        <v>1818</v>
      </c>
      <c r="D1822" s="102"/>
      <c r="E1822" s="103"/>
      <c r="F1822" s="102"/>
      <c r="G1822" s="104"/>
      <c r="H1822" s="105" t="str">
        <f t="shared" ca="1" si="84"/>
        <v/>
      </c>
      <c r="I1822" s="102"/>
      <c r="J1822" s="102"/>
      <c r="K1822" s="102"/>
      <c r="L1822" s="102"/>
      <c r="M1822" s="102"/>
      <c r="N1822" s="102"/>
      <c r="O1822" s="102"/>
      <c r="P1822" s="102"/>
      <c r="Q1822" s="102"/>
      <c r="R1822" s="102"/>
      <c r="S1822" s="102"/>
      <c r="T1822" s="106"/>
      <c r="U1822" s="3" t="str">
        <f t="shared" si="86"/>
        <v>0/1</v>
      </c>
    </row>
    <row r="1823" spans="1:21" ht="30" customHeight="1" x14ac:dyDescent="0.3">
      <c r="A1823" s="3" t="str">
        <f>B1823&amp;"--"&amp;COUNTIF($B$5:B1823,B1823)</f>
        <v>--1786</v>
      </c>
      <c r="B1823" s="3" t="str">
        <f t="shared" si="85"/>
        <v/>
      </c>
      <c r="C1823" s="78">
        <v>1819</v>
      </c>
      <c r="D1823" s="102"/>
      <c r="E1823" s="103"/>
      <c r="F1823" s="102"/>
      <c r="G1823" s="104"/>
      <c r="H1823" s="105" t="str">
        <f t="shared" ca="1" si="84"/>
        <v/>
      </c>
      <c r="I1823" s="102"/>
      <c r="J1823" s="102"/>
      <c r="K1823" s="102"/>
      <c r="L1823" s="102"/>
      <c r="M1823" s="102"/>
      <c r="N1823" s="102"/>
      <c r="O1823" s="102"/>
      <c r="P1823" s="102"/>
      <c r="Q1823" s="102"/>
      <c r="R1823" s="102"/>
      <c r="S1823" s="102"/>
      <c r="T1823" s="106"/>
      <c r="U1823" s="3" t="str">
        <f t="shared" si="86"/>
        <v>0/1</v>
      </c>
    </row>
    <row r="1824" spans="1:21" ht="30" customHeight="1" x14ac:dyDescent="0.3">
      <c r="A1824" s="3" t="str">
        <f>B1824&amp;"--"&amp;COUNTIF($B$5:B1824,B1824)</f>
        <v>--1787</v>
      </c>
      <c r="B1824" s="3" t="str">
        <f t="shared" si="85"/>
        <v/>
      </c>
      <c r="C1824" s="78">
        <v>1820</v>
      </c>
      <c r="D1824" s="102"/>
      <c r="E1824" s="103"/>
      <c r="F1824" s="102"/>
      <c r="G1824" s="104"/>
      <c r="H1824" s="105" t="str">
        <f t="shared" ref="H1824:H1887" ca="1" si="87">IF(G1824,DATEDIF(G1824,TODAY(),"Y"),"")</f>
        <v/>
      </c>
      <c r="I1824" s="102"/>
      <c r="J1824" s="102"/>
      <c r="K1824" s="102"/>
      <c r="L1824" s="102"/>
      <c r="M1824" s="102"/>
      <c r="N1824" s="102"/>
      <c r="O1824" s="102"/>
      <c r="P1824" s="102"/>
      <c r="Q1824" s="102"/>
      <c r="R1824" s="102"/>
      <c r="S1824" s="102"/>
      <c r="T1824" s="106"/>
      <c r="U1824" s="3" t="str">
        <f t="shared" si="86"/>
        <v>0/1</v>
      </c>
    </row>
    <row r="1825" spans="1:21" ht="30" customHeight="1" x14ac:dyDescent="0.3">
      <c r="A1825" s="3" t="str">
        <f>B1825&amp;"--"&amp;COUNTIF($B$5:B1825,B1825)</f>
        <v>--1788</v>
      </c>
      <c r="B1825" s="3" t="str">
        <f t="shared" si="85"/>
        <v/>
      </c>
      <c r="C1825" s="78">
        <v>1821</v>
      </c>
      <c r="D1825" s="102"/>
      <c r="E1825" s="103"/>
      <c r="F1825" s="102"/>
      <c r="G1825" s="104"/>
      <c r="H1825" s="105" t="str">
        <f t="shared" ca="1" si="87"/>
        <v/>
      </c>
      <c r="I1825" s="102"/>
      <c r="J1825" s="102"/>
      <c r="K1825" s="102"/>
      <c r="L1825" s="102"/>
      <c r="M1825" s="102"/>
      <c r="N1825" s="102"/>
      <c r="O1825" s="102"/>
      <c r="P1825" s="102"/>
      <c r="Q1825" s="102"/>
      <c r="R1825" s="102"/>
      <c r="S1825" s="102"/>
      <c r="T1825" s="106"/>
      <c r="U1825" s="3" t="str">
        <f t="shared" si="86"/>
        <v>0/1</v>
      </c>
    </row>
    <row r="1826" spans="1:21" ht="30" customHeight="1" x14ac:dyDescent="0.3">
      <c r="A1826" s="3" t="str">
        <f>B1826&amp;"--"&amp;COUNTIF($B$5:B1826,B1826)</f>
        <v>--1789</v>
      </c>
      <c r="B1826" s="3" t="str">
        <f t="shared" si="85"/>
        <v/>
      </c>
      <c r="C1826" s="78">
        <v>1822</v>
      </c>
      <c r="D1826" s="102"/>
      <c r="E1826" s="103"/>
      <c r="F1826" s="102"/>
      <c r="G1826" s="104"/>
      <c r="H1826" s="105" t="str">
        <f t="shared" ca="1" si="87"/>
        <v/>
      </c>
      <c r="I1826" s="102"/>
      <c r="J1826" s="102"/>
      <c r="K1826" s="102"/>
      <c r="L1826" s="102"/>
      <c r="M1826" s="102"/>
      <c r="N1826" s="102"/>
      <c r="O1826" s="102"/>
      <c r="P1826" s="102"/>
      <c r="Q1826" s="102"/>
      <c r="R1826" s="102"/>
      <c r="S1826" s="102"/>
      <c r="T1826" s="106"/>
      <c r="U1826" s="3" t="str">
        <f t="shared" si="86"/>
        <v>0/1</v>
      </c>
    </row>
    <row r="1827" spans="1:21" ht="30" customHeight="1" x14ac:dyDescent="0.3">
      <c r="A1827" s="3" t="str">
        <f>B1827&amp;"--"&amp;COUNTIF($B$5:B1827,B1827)</f>
        <v>--1790</v>
      </c>
      <c r="B1827" s="3" t="str">
        <f t="shared" si="85"/>
        <v/>
      </c>
      <c r="C1827" s="78">
        <v>1823</v>
      </c>
      <c r="D1827" s="102"/>
      <c r="E1827" s="103"/>
      <c r="F1827" s="102"/>
      <c r="G1827" s="104"/>
      <c r="H1827" s="105" t="str">
        <f t="shared" ca="1" si="87"/>
        <v/>
      </c>
      <c r="I1827" s="102"/>
      <c r="J1827" s="102"/>
      <c r="K1827" s="102"/>
      <c r="L1827" s="102"/>
      <c r="M1827" s="102"/>
      <c r="N1827" s="102"/>
      <c r="O1827" s="102"/>
      <c r="P1827" s="102"/>
      <c r="Q1827" s="102"/>
      <c r="R1827" s="102"/>
      <c r="S1827" s="102"/>
      <c r="T1827" s="106"/>
      <c r="U1827" s="3" t="str">
        <f t="shared" si="86"/>
        <v>0/1</v>
      </c>
    </row>
    <row r="1828" spans="1:21" ht="30" customHeight="1" x14ac:dyDescent="0.3">
      <c r="A1828" s="3" t="str">
        <f>B1828&amp;"--"&amp;COUNTIF($B$5:B1828,B1828)</f>
        <v>--1791</v>
      </c>
      <c r="B1828" s="3" t="str">
        <f t="shared" si="85"/>
        <v/>
      </c>
      <c r="C1828" s="78">
        <v>1824</v>
      </c>
      <c r="D1828" s="102"/>
      <c r="E1828" s="103"/>
      <c r="F1828" s="102"/>
      <c r="G1828" s="104"/>
      <c r="H1828" s="105" t="str">
        <f t="shared" ca="1" si="87"/>
        <v/>
      </c>
      <c r="I1828" s="102"/>
      <c r="J1828" s="102"/>
      <c r="K1828" s="102"/>
      <c r="L1828" s="102"/>
      <c r="M1828" s="102"/>
      <c r="N1828" s="102"/>
      <c r="O1828" s="102"/>
      <c r="P1828" s="102"/>
      <c r="Q1828" s="102"/>
      <c r="R1828" s="102"/>
      <c r="S1828" s="102"/>
      <c r="T1828" s="106"/>
      <c r="U1828" s="3" t="str">
        <f t="shared" si="86"/>
        <v>0/1</v>
      </c>
    </row>
    <row r="1829" spans="1:21" ht="30" customHeight="1" x14ac:dyDescent="0.3">
      <c r="A1829" s="3" t="str">
        <f>B1829&amp;"--"&amp;COUNTIF($B$5:B1829,B1829)</f>
        <v>--1792</v>
      </c>
      <c r="B1829" s="3" t="str">
        <f t="shared" si="85"/>
        <v/>
      </c>
      <c r="C1829" s="78">
        <v>1825</v>
      </c>
      <c r="D1829" s="102"/>
      <c r="E1829" s="103"/>
      <c r="F1829" s="102"/>
      <c r="G1829" s="104"/>
      <c r="H1829" s="105" t="str">
        <f t="shared" ca="1" si="87"/>
        <v/>
      </c>
      <c r="I1829" s="102"/>
      <c r="J1829" s="102"/>
      <c r="K1829" s="102"/>
      <c r="L1829" s="102"/>
      <c r="M1829" s="102"/>
      <c r="N1829" s="102"/>
      <c r="O1829" s="102"/>
      <c r="P1829" s="102"/>
      <c r="Q1829" s="102"/>
      <c r="R1829" s="102"/>
      <c r="S1829" s="102"/>
      <c r="T1829" s="106"/>
      <c r="U1829" s="3" t="str">
        <f t="shared" si="86"/>
        <v>0/1</v>
      </c>
    </row>
    <row r="1830" spans="1:21" ht="30" customHeight="1" x14ac:dyDescent="0.3">
      <c r="A1830" s="3" t="str">
        <f>B1830&amp;"--"&amp;COUNTIF($B$5:B1830,B1830)</f>
        <v>--1793</v>
      </c>
      <c r="B1830" s="3" t="str">
        <f t="shared" si="85"/>
        <v/>
      </c>
      <c r="C1830" s="78">
        <v>1826</v>
      </c>
      <c r="D1830" s="102"/>
      <c r="E1830" s="103"/>
      <c r="F1830" s="102"/>
      <c r="G1830" s="104"/>
      <c r="H1830" s="105" t="str">
        <f t="shared" ca="1" si="87"/>
        <v/>
      </c>
      <c r="I1830" s="102"/>
      <c r="J1830" s="102"/>
      <c r="K1830" s="102"/>
      <c r="L1830" s="102"/>
      <c r="M1830" s="102"/>
      <c r="N1830" s="102"/>
      <c r="O1830" s="102"/>
      <c r="P1830" s="102"/>
      <c r="Q1830" s="102"/>
      <c r="R1830" s="102"/>
      <c r="S1830" s="102"/>
      <c r="T1830" s="106"/>
      <c r="U1830" s="3" t="str">
        <f t="shared" si="86"/>
        <v>0/1</v>
      </c>
    </row>
    <row r="1831" spans="1:21" ht="30" customHeight="1" x14ac:dyDescent="0.3">
      <c r="A1831" s="3" t="str">
        <f>B1831&amp;"--"&amp;COUNTIF($B$5:B1831,B1831)</f>
        <v>--1794</v>
      </c>
      <c r="B1831" s="3" t="str">
        <f t="shared" si="85"/>
        <v/>
      </c>
      <c r="C1831" s="78">
        <v>1827</v>
      </c>
      <c r="D1831" s="102"/>
      <c r="E1831" s="103"/>
      <c r="F1831" s="102"/>
      <c r="G1831" s="104"/>
      <c r="H1831" s="105" t="str">
        <f t="shared" ca="1" si="87"/>
        <v/>
      </c>
      <c r="I1831" s="102"/>
      <c r="J1831" s="102"/>
      <c r="K1831" s="102"/>
      <c r="L1831" s="102"/>
      <c r="M1831" s="102"/>
      <c r="N1831" s="102"/>
      <c r="O1831" s="102"/>
      <c r="P1831" s="102"/>
      <c r="Q1831" s="102"/>
      <c r="R1831" s="102"/>
      <c r="S1831" s="102"/>
      <c r="T1831" s="106"/>
      <c r="U1831" s="3" t="str">
        <f t="shared" si="86"/>
        <v>0/1</v>
      </c>
    </row>
    <row r="1832" spans="1:21" ht="30" customHeight="1" x14ac:dyDescent="0.3">
      <c r="A1832" s="3" t="str">
        <f>B1832&amp;"--"&amp;COUNTIF($B$5:B1832,B1832)</f>
        <v>--1795</v>
      </c>
      <c r="B1832" s="3" t="str">
        <f t="shared" si="85"/>
        <v/>
      </c>
      <c r="C1832" s="78">
        <v>1828</v>
      </c>
      <c r="D1832" s="102"/>
      <c r="E1832" s="103"/>
      <c r="F1832" s="102"/>
      <c r="G1832" s="104"/>
      <c r="H1832" s="105" t="str">
        <f t="shared" ca="1" si="87"/>
        <v/>
      </c>
      <c r="I1832" s="102"/>
      <c r="J1832" s="102"/>
      <c r="K1832" s="102"/>
      <c r="L1832" s="102"/>
      <c r="M1832" s="102"/>
      <c r="N1832" s="102"/>
      <c r="O1832" s="102"/>
      <c r="P1832" s="102"/>
      <c r="Q1832" s="102"/>
      <c r="R1832" s="102"/>
      <c r="S1832" s="102"/>
      <c r="T1832" s="106"/>
      <c r="U1832" s="3" t="str">
        <f t="shared" si="86"/>
        <v>0/1</v>
      </c>
    </row>
    <row r="1833" spans="1:21" ht="30" customHeight="1" x14ac:dyDescent="0.3">
      <c r="A1833" s="3" t="str">
        <f>B1833&amp;"--"&amp;COUNTIF($B$5:B1833,B1833)</f>
        <v>--1796</v>
      </c>
      <c r="B1833" s="3" t="str">
        <f t="shared" si="85"/>
        <v/>
      </c>
      <c r="C1833" s="78">
        <v>1829</v>
      </c>
      <c r="D1833" s="102"/>
      <c r="E1833" s="103"/>
      <c r="F1833" s="102"/>
      <c r="G1833" s="104"/>
      <c r="H1833" s="105" t="str">
        <f t="shared" ca="1" si="87"/>
        <v/>
      </c>
      <c r="I1833" s="102"/>
      <c r="J1833" s="102"/>
      <c r="K1833" s="102"/>
      <c r="L1833" s="102"/>
      <c r="M1833" s="102"/>
      <c r="N1833" s="102"/>
      <c r="O1833" s="102"/>
      <c r="P1833" s="102"/>
      <c r="Q1833" s="102"/>
      <c r="R1833" s="102"/>
      <c r="S1833" s="102"/>
      <c r="T1833" s="106"/>
      <c r="U1833" s="3" t="str">
        <f t="shared" si="86"/>
        <v>0/1</v>
      </c>
    </row>
    <row r="1834" spans="1:21" ht="30" customHeight="1" x14ac:dyDescent="0.3">
      <c r="A1834" s="3" t="str">
        <f>B1834&amp;"--"&amp;COUNTIF($B$5:B1834,B1834)</f>
        <v>--1797</v>
      </c>
      <c r="B1834" s="3" t="str">
        <f t="shared" si="85"/>
        <v/>
      </c>
      <c r="C1834" s="78">
        <v>1830</v>
      </c>
      <c r="D1834" s="102"/>
      <c r="E1834" s="103"/>
      <c r="F1834" s="102"/>
      <c r="G1834" s="104"/>
      <c r="H1834" s="105" t="str">
        <f t="shared" ca="1" si="87"/>
        <v/>
      </c>
      <c r="I1834" s="102"/>
      <c r="J1834" s="102"/>
      <c r="K1834" s="102"/>
      <c r="L1834" s="102"/>
      <c r="M1834" s="102"/>
      <c r="N1834" s="102"/>
      <c r="O1834" s="102"/>
      <c r="P1834" s="102"/>
      <c r="Q1834" s="102"/>
      <c r="R1834" s="102"/>
      <c r="S1834" s="102"/>
      <c r="T1834" s="106"/>
      <c r="U1834" s="3" t="str">
        <f t="shared" si="86"/>
        <v>0/1</v>
      </c>
    </row>
    <row r="1835" spans="1:21" ht="30" customHeight="1" x14ac:dyDescent="0.3">
      <c r="A1835" s="3" t="str">
        <f>B1835&amp;"--"&amp;COUNTIF($B$5:B1835,B1835)</f>
        <v>--1798</v>
      </c>
      <c r="B1835" s="3" t="str">
        <f t="shared" si="85"/>
        <v/>
      </c>
      <c r="C1835" s="78">
        <v>1831</v>
      </c>
      <c r="D1835" s="102"/>
      <c r="E1835" s="103"/>
      <c r="F1835" s="102"/>
      <c r="G1835" s="104"/>
      <c r="H1835" s="105" t="str">
        <f t="shared" ca="1" si="87"/>
        <v/>
      </c>
      <c r="I1835" s="102"/>
      <c r="J1835" s="102"/>
      <c r="K1835" s="102"/>
      <c r="L1835" s="102"/>
      <c r="M1835" s="102"/>
      <c r="N1835" s="102"/>
      <c r="O1835" s="102"/>
      <c r="P1835" s="102"/>
      <c r="Q1835" s="102"/>
      <c r="R1835" s="102"/>
      <c r="S1835" s="102"/>
      <c r="T1835" s="106"/>
      <c r="U1835" s="3" t="str">
        <f t="shared" si="86"/>
        <v>0/1</v>
      </c>
    </row>
    <row r="1836" spans="1:21" ht="30" customHeight="1" x14ac:dyDescent="0.3">
      <c r="A1836" s="3" t="str">
        <f>B1836&amp;"--"&amp;COUNTIF($B$5:B1836,B1836)</f>
        <v>--1799</v>
      </c>
      <c r="B1836" s="3" t="str">
        <f t="shared" si="85"/>
        <v/>
      </c>
      <c r="C1836" s="78">
        <v>1832</v>
      </c>
      <c r="D1836" s="102"/>
      <c r="E1836" s="103"/>
      <c r="F1836" s="102"/>
      <c r="G1836" s="104"/>
      <c r="H1836" s="105" t="str">
        <f t="shared" ca="1" si="87"/>
        <v/>
      </c>
      <c r="I1836" s="102"/>
      <c r="J1836" s="102"/>
      <c r="K1836" s="102"/>
      <c r="L1836" s="102"/>
      <c r="M1836" s="102"/>
      <c r="N1836" s="102"/>
      <c r="O1836" s="102"/>
      <c r="P1836" s="102"/>
      <c r="Q1836" s="102"/>
      <c r="R1836" s="102"/>
      <c r="S1836" s="102"/>
      <c r="T1836" s="106"/>
      <c r="U1836" s="3" t="str">
        <f t="shared" si="86"/>
        <v>0/1</v>
      </c>
    </row>
    <row r="1837" spans="1:21" ht="30" customHeight="1" x14ac:dyDescent="0.3">
      <c r="A1837" s="3" t="str">
        <f>B1837&amp;"--"&amp;COUNTIF($B$5:B1837,B1837)</f>
        <v>--1800</v>
      </c>
      <c r="B1837" s="3" t="str">
        <f t="shared" si="85"/>
        <v/>
      </c>
      <c r="C1837" s="78">
        <v>1833</v>
      </c>
      <c r="D1837" s="102"/>
      <c r="E1837" s="103"/>
      <c r="F1837" s="102"/>
      <c r="G1837" s="104"/>
      <c r="H1837" s="105" t="str">
        <f t="shared" ca="1" si="87"/>
        <v/>
      </c>
      <c r="I1837" s="102"/>
      <c r="J1837" s="102"/>
      <c r="K1837" s="102"/>
      <c r="L1837" s="102"/>
      <c r="M1837" s="102"/>
      <c r="N1837" s="102"/>
      <c r="O1837" s="102"/>
      <c r="P1837" s="102"/>
      <c r="Q1837" s="102"/>
      <c r="R1837" s="102"/>
      <c r="S1837" s="102"/>
      <c r="T1837" s="106"/>
      <c r="U1837" s="3" t="str">
        <f t="shared" si="86"/>
        <v>0/1</v>
      </c>
    </row>
    <row r="1838" spans="1:21" ht="30" customHeight="1" x14ac:dyDescent="0.3">
      <c r="A1838" s="3" t="str">
        <f>B1838&amp;"--"&amp;COUNTIF($B$5:B1838,B1838)</f>
        <v>--1801</v>
      </c>
      <c r="B1838" s="3" t="str">
        <f t="shared" si="85"/>
        <v/>
      </c>
      <c r="C1838" s="78">
        <v>1834</v>
      </c>
      <c r="D1838" s="102"/>
      <c r="E1838" s="103"/>
      <c r="F1838" s="102"/>
      <c r="G1838" s="104"/>
      <c r="H1838" s="105" t="str">
        <f t="shared" ca="1" si="87"/>
        <v/>
      </c>
      <c r="I1838" s="102"/>
      <c r="J1838" s="102"/>
      <c r="K1838" s="102"/>
      <c r="L1838" s="102"/>
      <c r="M1838" s="102"/>
      <c r="N1838" s="102"/>
      <c r="O1838" s="102"/>
      <c r="P1838" s="102"/>
      <c r="Q1838" s="102"/>
      <c r="R1838" s="102"/>
      <c r="S1838" s="102"/>
      <c r="T1838" s="106"/>
      <c r="U1838" s="3" t="str">
        <f t="shared" si="86"/>
        <v>0/1</v>
      </c>
    </row>
    <row r="1839" spans="1:21" ht="30" customHeight="1" x14ac:dyDescent="0.3">
      <c r="A1839" s="3" t="str">
        <f>B1839&amp;"--"&amp;COUNTIF($B$5:B1839,B1839)</f>
        <v>--1802</v>
      </c>
      <c r="B1839" s="3" t="str">
        <f t="shared" si="85"/>
        <v/>
      </c>
      <c r="C1839" s="78">
        <v>1835</v>
      </c>
      <c r="D1839" s="102"/>
      <c r="E1839" s="103"/>
      <c r="F1839" s="102"/>
      <c r="G1839" s="104"/>
      <c r="H1839" s="105" t="str">
        <f t="shared" ca="1" si="87"/>
        <v/>
      </c>
      <c r="I1839" s="102"/>
      <c r="J1839" s="102"/>
      <c r="K1839" s="102"/>
      <c r="L1839" s="102"/>
      <c r="M1839" s="102"/>
      <c r="N1839" s="102"/>
      <c r="O1839" s="102"/>
      <c r="P1839" s="102"/>
      <c r="Q1839" s="102"/>
      <c r="R1839" s="102"/>
      <c r="S1839" s="102"/>
      <c r="T1839" s="106"/>
      <c r="U1839" s="3" t="str">
        <f t="shared" si="86"/>
        <v>0/1</v>
      </c>
    </row>
    <row r="1840" spans="1:21" ht="30" customHeight="1" x14ac:dyDescent="0.3">
      <c r="A1840" s="3" t="str">
        <f>B1840&amp;"--"&amp;COUNTIF($B$5:B1840,B1840)</f>
        <v>--1803</v>
      </c>
      <c r="B1840" s="3" t="str">
        <f t="shared" si="85"/>
        <v/>
      </c>
      <c r="C1840" s="78">
        <v>1836</v>
      </c>
      <c r="D1840" s="102"/>
      <c r="E1840" s="103"/>
      <c r="F1840" s="102"/>
      <c r="G1840" s="104"/>
      <c r="H1840" s="105" t="str">
        <f t="shared" ca="1" si="87"/>
        <v/>
      </c>
      <c r="I1840" s="102"/>
      <c r="J1840" s="102"/>
      <c r="K1840" s="102"/>
      <c r="L1840" s="102"/>
      <c r="M1840" s="102"/>
      <c r="N1840" s="102"/>
      <c r="O1840" s="102"/>
      <c r="P1840" s="102"/>
      <c r="Q1840" s="102"/>
      <c r="R1840" s="102"/>
      <c r="S1840" s="102"/>
      <c r="T1840" s="106"/>
      <c r="U1840" s="3" t="str">
        <f t="shared" si="86"/>
        <v>0/1</v>
      </c>
    </row>
    <row r="1841" spans="1:21" ht="30" customHeight="1" x14ac:dyDescent="0.3">
      <c r="A1841" s="3" t="str">
        <f>B1841&amp;"--"&amp;COUNTIF($B$5:B1841,B1841)</f>
        <v>--1804</v>
      </c>
      <c r="B1841" s="3" t="str">
        <f t="shared" si="85"/>
        <v/>
      </c>
      <c r="C1841" s="78">
        <v>1837</v>
      </c>
      <c r="D1841" s="102"/>
      <c r="E1841" s="103"/>
      <c r="F1841" s="102"/>
      <c r="G1841" s="104"/>
      <c r="H1841" s="105" t="str">
        <f t="shared" ca="1" si="87"/>
        <v/>
      </c>
      <c r="I1841" s="102"/>
      <c r="J1841" s="102"/>
      <c r="K1841" s="102"/>
      <c r="L1841" s="102"/>
      <c r="M1841" s="102"/>
      <c r="N1841" s="102"/>
      <c r="O1841" s="102"/>
      <c r="P1841" s="102"/>
      <c r="Q1841" s="102"/>
      <c r="R1841" s="102"/>
      <c r="S1841" s="102"/>
      <c r="T1841" s="106"/>
      <c r="U1841" s="3" t="str">
        <f t="shared" si="86"/>
        <v>0/1</v>
      </c>
    </row>
    <row r="1842" spans="1:21" ht="30" customHeight="1" x14ac:dyDescent="0.3">
      <c r="A1842" s="3" t="str">
        <f>B1842&amp;"--"&amp;COUNTIF($B$5:B1842,B1842)</f>
        <v>--1805</v>
      </c>
      <c r="B1842" s="3" t="str">
        <f t="shared" si="85"/>
        <v/>
      </c>
      <c r="C1842" s="78">
        <v>1838</v>
      </c>
      <c r="D1842" s="102"/>
      <c r="E1842" s="103"/>
      <c r="F1842" s="102"/>
      <c r="G1842" s="104"/>
      <c r="H1842" s="105" t="str">
        <f t="shared" ca="1" si="87"/>
        <v/>
      </c>
      <c r="I1842" s="102"/>
      <c r="J1842" s="102"/>
      <c r="K1842" s="102"/>
      <c r="L1842" s="102"/>
      <c r="M1842" s="102"/>
      <c r="N1842" s="102"/>
      <c r="O1842" s="102"/>
      <c r="P1842" s="102"/>
      <c r="Q1842" s="102"/>
      <c r="R1842" s="102"/>
      <c r="S1842" s="102"/>
      <c r="T1842" s="106"/>
      <c r="U1842" s="3" t="str">
        <f t="shared" si="86"/>
        <v>0/1</v>
      </c>
    </row>
    <row r="1843" spans="1:21" ht="30" customHeight="1" x14ac:dyDescent="0.3">
      <c r="A1843" s="3" t="str">
        <f>B1843&amp;"--"&amp;COUNTIF($B$5:B1843,B1843)</f>
        <v>--1806</v>
      </c>
      <c r="B1843" s="3" t="str">
        <f t="shared" si="85"/>
        <v/>
      </c>
      <c r="C1843" s="78">
        <v>1839</v>
      </c>
      <c r="D1843" s="102"/>
      <c r="E1843" s="103"/>
      <c r="F1843" s="102"/>
      <c r="G1843" s="104"/>
      <c r="H1843" s="105" t="str">
        <f t="shared" ca="1" si="87"/>
        <v/>
      </c>
      <c r="I1843" s="102"/>
      <c r="J1843" s="102"/>
      <c r="K1843" s="102"/>
      <c r="L1843" s="102"/>
      <c r="M1843" s="102"/>
      <c r="N1843" s="102"/>
      <c r="O1843" s="102"/>
      <c r="P1843" s="102"/>
      <c r="Q1843" s="102"/>
      <c r="R1843" s="102"/>
      <c r="S1843" s="102"/>
      <c r="T1843" s="106"/>
      <c r="U1843" s="3" t="str">
        <f t="shared" si="86"/>
        <v>0/1</v>
      </c>
    </row>
    <row r="1844" spans="1:21" ht="30" customHeight="1" x14ac:dyDescent="0.3">
      <c r="A1844" s="3" t="str">
        <f>B1844&amp;"--"&amp;COUNTIF($B$5:B1844,B1844)</f>
        <v>--1807</v>
      </c>
      <c r="B1844" s="3" t="str">
        <f t="shared" si="85"/>
        <v/>
      </c>
      <c r="C1844" s="78">
        <v>1840</v>
      </c>
      <c r="D1844" s="102"/>
      <c r="E1844" s="103"/>
      <c r="F1844" s="102"/>
      <c r="G1844" s="104"/>
      <c r="H1844" s="105" t="str">
        <f t="shared" ca="1" si="87"/>
        <v/>
      </c>
      <c r="I1844" s="102"/>
      <c r="J1844" s="102"/>
      <c r="K1844" s="102"/>
      <c r="L1844" s="102"/>
      <c r="M1844" s="102"/>
      <c r="N1844" s="102"/>
      <c r="O1844" s="102"/>
      <c r="P1844" s="102"/>
      <c r="Q1844" s="102"/>
      <c r="R1844" s="102"/>
      <c r="S1844" s="102"/>
      <c r="T1844" s="106"/>
      <c r="U1844" s="3" t="str">
        <f t="shared" si="86"/>
        <v>0/1</v>
      </c>
    </row>
    <row r="1845" spans="1:21" ht="30" customHeight="1" x14ac:dyDescent="0.3">
      <c r="A1845" s="3" t="str">
        <f>B1845&amp;"--"&amp;COUNTIF($B$5:B1845,B1845)</f>
        <v>--1808</v>
      </c>
      <c r="B1845" s="3" t="str">
        <f t="shared" si="85"/>
        <v/>
      </c>
      <c r="C1845" s="78">
        <v>1841</v>
      </c>
      <c r="D1845" s="102"/>
      <c r="E1845" s="103"/>
      <c r="F1845" s="102"/>
      <c r="G1845" s="104"/>
      <c r="H1845" s="105" t="str">
        <f t="shared" ca="1" si="87"/>
        <v/>
      </c>
      <c r="I1845" s="102"/>
      <c r="J1845" s="102"/>
      <c r="K1845" s="102"/>
      <c r="L1845" s="102"/>
      <c r="M1845" s="102"/>
      <c r="N1845" s="102"/>
      <c r="O1845" s="102"/>
      <c r="P1845" s="102"/>
      <c r="Q1845" s="102"/>
      <c r="R1845" s="102"/>
      <c r="S1845" s="102"/>
      <c r="T1845" s="106"/>
      <c r="U1845" s="3" t="str">
        <f t="shared" si="86"/>
        <v>0/1</v>
      </c>
    </row>
    <row r="1846" spans="1:21" ht="30" customHeight="1" x14ac:dyDescent="0.3">
      <c r="A1846" s="3" t="str">
        <f>B1846&amp;"--"&amp;COUNTIF($B$5:B1846,B1846)</f>
        <v>--1809</v>
      </c>
      <c r="B1846" s="3" t="str">
        <f t="shared" si="85"/>
        <v/>
      </c>
      <c r="C1846" s="78">
        <v>1842</v>
      </c>
      <c r="D1846" s="102"/>
      <c r="E1846" s="103"/>
      <c r="F1846" s="102"/>
      <c r="G1846" s="104"/>
      <c r="H1846" s="105" t="str">
        <f t="shared" ca="1" si="87"/>
        <v/>
      </c>
      <c r="I1846" s="102"/>
      <c r="J1846" s="102"/>
      <c r="K1846" s="102"/>
      <c r="L1846" s="102"/>
      <c r="M1846" s="102"/>
      <c r="N1846" s="102"/>
      <c r="O1846" s="102"/>
      <c r="P1846" s="102"/>
      <c r="Q1846" s="102"/>
      <c r="R1846" s="102"/>
      <c r="S1846" s="102"/>
      <c r="T1846" s="106"/>
      <c r="U1846" s="3" t="str">
        <f t="shared" si="86"/>
        <v>0/1</v>
      </c>
    </row>
    <row r="1847" spans="1:21" ht="30" customHeight="1" x14ac:dyDescent="0.3">
      <c r="A1847" s="3" t="str">
        <f>B1847&amp;"--"&amp;COUNTIF($B$5:B1847,B1847)</f>
        <v>--1810</v>
      </c>
      <c r="B1847" s="3" t="str">
        <f t="shared" si="85"/>
        <v/>
      </c>
      <c r="C1847" s="78">
        <v>1843</v>
      </c>
      <c r="D1847" s="102"/>
      <c r="E1847" s="103"/>
      <c r="F1847" s="102"/>
      <c r="G1847" s="104"/>
      <c r="H1847" s="105" t="str">
        <f t="shared" ca="1" si="87"/>
        <v/>
      </c>
      <c r="I1847" s="102"/>
      <c r="J1847" s="102"/>
      <c r="K1847" s="102"/>
      <c r="L1847" s="102"/>
      <c r="M1847" s="102"/>
      <c r="N1847" s="102"/>
      <c r="O1847" s="102"/>
      <c r="P1847" s="102"/>
      <c r="Q1847" s="102"/>
      <c r="R1847" s="102"/>
      <c r="S1847" s="102"/>
      <c r="T1847" s="106"/>
      <c r="U1847" s="3" t="str">
        <f t="shared" si="86"/>
        <v>0/1</v>
      </c>
    </row>
    <row r="1848" spans="1:21" ht="30" customHeight="1" x14ac:dyDescent="0.3">
      <c r="A1848" s="3" t="str">
        <f>B1848&amp;"--"&amp;COUNTIF($B$5:B1848,B1848)</f>
        <v>--1811</v>
      </c>
      <c r="B1848" s="3" t="str">
        <f t="shared" si="85"/>
        <v/>
      </c>
      <c r="C1848" s="78">
        <v>1844</v>
      </c>
      <c r="D1848" s="102"/>
      <c r="E1848" s="103"/>
      <c r="F1848" s="102"/>
      <c r="G1848" s="104"/>
      <c r="H1848" s="105" t="str">
        <f t="shared" ca="1" si="87"/>
        <v/>
      </c>
      <c r="I1848" s="102"/>
      <c r="J1848" s="102"/>
      <c r="K1848" s="102"/>
      <c r="L1848" s="102"/>
      <c r="M1848" s="102"/>
      <c r="N1848" s="102"/>
      <c r="O1848" s="102"/>
      <c r="P1848" s="102"/>
      <c r="Q1848" s="102"/>
      <c r="R1848" s="102"/>
      <c r="S1848" s="102"/>
      <c r="T1848" s="106"/>
      <c r="U1848" s="3" t="str">
        <f t="shared" si="86"/>
        <v>0/1</v>
      </c>
    </row>
    <row r="1849" spans="1:21" ht="30" customHeight="1" x14ac:dyDescent="0.3">
      <c r="A1849" s="3" t="str">
        <f>B1849&amp;"--"&amp;COUNTIF($B$5:B1849,B1849)</f>
        <v>--1812</v>
      </c>
      <c r="B1849" s="3" t="str">
        <f t="shared" si="85"/>
        <v/>
      </c>
      <c r="C1849" s="78">
        <v>1845</v>
      </c>
      <c r="D1849" s="102"/>
      <c r="E1849" s="103"/>
      <c r="F1849" s="102"/>
      <c r="G1849" s="104"/>
      <c r="H1849" s="105" t="str">
        <f t="shared" ca="1" si="87"/>
        <v/>
      </c>
      <c r="I1849" s="102"/>
      <c r="J1849" s="102"/>
      <c r="K1849" s="102"/>
      <c r="L1849" s="102"/>
      <c r="M1849" s="102"/>
      <c r="N1849" s="102"/>
      <c r="O1849" s="102"/>
      <c r="P1849" s="102"/>
      <c r="Q1849" s="102"/>
      <c r="R1849" s="102"/>
      <c r="S1849" s="102"/>
      <c r="T1849" s="106"/>
      <c r="U1849" s="3" t="str">
        <f t="shared" si="86"/>
        <v>0/1</v>
      </c>
    </row>
    <row r="1850" spans="1:21" ht="30" customHeight="1" x14ac:dyDescent="0.3">
      <c r="A1850" s="3" t="str">
        <f>B1850&amp;"--"&amp;COUNTIF($B$5:B1850,B1850)</f>
        <v>--1813</v>
      </c>
      <c r="B1850" s="3" t="str">
        <f t="shared" si="85"/>
        <v/>
      </c>
      <c r="C1850" s="78">
        <v>1846</v>
      </c>
      <c r="D1850" s="102"/>
      <c r="E1850" s="103"/>
      <c r="F1850" s="102"/>
      <c r="G1850" s="104"/>
      <c r="H1850" s="105" t="str">
        <f t="shared" ca="1" si="87"/>
        <v/>
      </c>
      <c r="I1850" s="102"/>
      <c r="J1850" s="102"/>
      <c r="K1850" s="102"/>
      <c r="L1850" s="102"/>
      <c r="M1850" s="102"/>
      <c r="N1850" s="102"/>
      <c r="O1850" s="102"/>
      <c r="P1850" s="102"/>
      <c r="Q1850" s="102"/>
      <c r="R1850" s="102"/>
      <c r="S1850" s="102"/>
      <c r="T1850" s="106"/>
      <c r="U1850" s="3" t="str">
        <f t="shared" si="86"/>
        <v>0/1</v>
      </c>
    </row>
    <row r="1851" spans="1:21" ht="30" customHeight="1" x14ac:dyDescent="0.3">
      <c r="A1851" s="3" t="str">
        <f>B1851&amp;"--"&amp;COUNTIF($B$5:B1851,B1851)</f>
        <v>--1814</v>
      </c>
      <c r="B1851" s="3" t="str">
        <f t="shared" si="85"/>
        <v/>
      </c>
      <c r="C1851" s="78">
        <v>1847</v>
      </c>
      <c r="D1851" s="102"/>
      <c r="E1851" s="103"/>
      <c r="F1851" s="102"/>
      <c r="G1851" s="104"/>
      <c r="H1851" s="105" t="str">
        <f t="shared" ca="1" si="87"/>
        <v/>
      </c>
      <c r="I1851" s="102"/>
      <c r="J1851" s="102"/>
      <c r="K1851" s="102"/>
      <c r="L1851" s="102"/>
      <c r="M1851" s="102"/>
      <c r="N1851" s="102"/>
      <c r="O1851" s="102"/>
      <c r="P1851" s="102"/>
      <c r="Q1851" s="102"/>
      <c r="R1851" s="102"/>
      <c r="S1851" s="102"/>
      <c r="T1851" s="106"/>
      <c r="U1851" s="3" t="str">
        <f t="shared" si="86"/>
        <v>0/1</v>
      </c>
    </row>
    <row r="1852" spans="1:21" ht="30" customHeight="1" x14ac:dyDescent="0.3">
      <c r="A1852" s="3" t="str">
        <f>B1852&amp;"--"&amp;COUNTIF($B$5:B1852,B1852)</f>
        <v>--1815</v>
      </c>
      <c r="B1852" s="3" t="str">
        <f t="shared" si="85"/>
        <v/>
      </c>
      <c r="C1852" s="78">
        <v>1848</v>
      </c>
      <c r="D1852" s="102"/>
      <c r="E1852" s="103"/>
      <c r="F1852" s="102"/>
      <c r="G1852" s="104"/>
      <c r="H1852" s="105" t="str">
        <f t="shared" ca="1" si="87"/>
        <v/>
      </c>
      <c r="I1852" s="102"/>
      <c r="J1852" s="102"/>
      <c r="K1852" s="102"/>
      <c r="L1852" s="102"/>
      <c r="M1852" s="102"/>
      <c r="N1852" s="102"/>
      <c r="O1852" s="102"/>
      <c r="P1852" s="102"/>
      <c r="Q1852" s="102"/>
      <c r="R1852" s="102"/>
      <c r="S1852" s="102"/>
      <c r="T1852" s="106"/>
      <c r="U1852" s="3" t="str">
        <f t="shared" si="86"/>
        <v>0/1</v>
      </c>
    </row>
    <row r="1853" spans="1:21" ht="30" customHeight="1" x14ac:dyDescent="0.3">
      <c r="A1853" s="3" t="str">
        <f>B1853&amp;"--"&amp;COUNTIF($B$5:B1853,B1853)</f>
        <v>--1816</v>
      </c>
      <c r="B1853" s="3" t="str">
        <f t="shared" si="85"/>
        <v/>
      </c>
      <c r="C1853" s="78">
        <v>1849</v>
      </c>
      <c r="D1853" s="102"/>
      <c r="E1853" s="103"/>
      <c r="F1853" s="102"/>
      <c r="G1853" s="104"/>
      <c r="H1853" s="105" t="str">
        <f t="shared" ca="1" si="87"/>
        <v/>
      </c>
      <c r="I1853" s="102"/>
      <c r="J1853" s="102"/>
      <c r="K1853" s="102"/>
      <c r="L1853" s="102"/>
      <c r="M1853" s="102"/>
      <c r="N1853" s="102"/>
      <c r="O1853" s="102"/>
      <c r="P1853" s="102"/>
      <c r="Q1853" s="102"/>
      <c r="R1853" s="102"/>
      <c r="S1853" s="102"/>
      <c r="T1853" s="106"/>
      <c r="U1853" s="3" t="str">
        <f t="shared" si="86"/>
        <v>0/1</v>
      </c>
    </row>
    <row r="1854" spans="1:21" ht="30" customHeight="1" x14ac:dyDescent="0.3">
      <c r="A1854" s="3" t="str">
        <f>B1854&amp;"--"&amp;COUNTIF($B$5:B1854,B1854)</f>
        <v>--1817</v>
      </c>
      <c r="B1854" s="3" t="str">
        <f t="shared" si="85"/>
        <v/>
      </c>
      <c r="C1854" s="78">
        <v>1850</v>
      </c>
      <c r="D1854" s="102"/>
      <c r="E1854" s="103"/>
      <c r="F1854" s="102"/>
      <c r="G1854" s="104"/>
      <c r="H1854" s="105" t="str">
        <f t="shared" ca="1" si="87"/>
        <v/>
      </c>
      <c r="I1854" s="102"/>
      <c r="J1854" s="102"/>
      <c r="K1854" s="102"/>
      <c r="L1854" s="102"/>
      <c r="M1854" s="102"/>
      <c r="N1854" s="102"/>
      <c r="O1854" s="102"/>
      <c r="P1854" s="102"/>
      <c r="Q1854" s="102"/>
      <c r="R1854" s="102"/>
      <c r="S1854" s="102"/>
      <c r="T1854" s="106"/>
      <c r="U1854" s="3" t="str">
        <f t="shared" si="86"/>
        <v>0/1</v>
      </c>
    </row>
    <row r="1855" spans="1:21" ht="30" customHeight="1" x14ac:dyDescent="0.3">
      <c r="A1855" s="3" t="str">
        <f>B1855&amp;"--"&amp;COUNTIF($B$5:B1855,B1855)</f>
        <v>--1818</v>
      </c>
      <c r="B1855" s="3" t="str">
        <f t="shared" si="85"/>
        <v/>
      </c>
      <c r="C1855" s="78">
        <v>1851</v>
      </c>
      <c r="D1855" s="102"/>
      <c r="E1855" s="103"/>
      <c r="F1855" s="102"/>
      <c r="G1855" s="104"/>
      <c r="H1855" s="105" t="str">
        <f t="shared" ca="1" si="87"/>
        <v/>
      </c>
      <c r="I1855" s="102"/>
      <c r="J1855" s="102"/>
      <c r="K1855" s="102"/>
      <c r="L1855" s="102"/>
      <c r="M1855" s="102"/>
      <c r="N1855" s="102"/>
      <c r="O1855" s="102"/>
      <c r="P1855" s="102"/>
      <c r="Q1855" s="102"/>
      <c r="R1855" s="102"/>
      <c r="S1855" s="102"/>
      <c r="T1855" s="106"/>
      <c r="U1855" s="3" t="str">
        <f t="shared" si="86"/>
        <v>0/1</v>
      </c>
    </row>
    <row r="1856" spans="1:21" ht="30" customHeight="1" x14ac:dyDescent="0.3">
      <c r="A1856" s="3" t="str">
        <f>B1856&amp;"--"&amp;COUNTIF($B$5:B1856,B1856)</f>
        <v>--1819</v>
      </c>
      <c r="B1856" s="3" t="str">
        <f t="shared" si="85"/>
        <v/>
      </c>
      <c r="C1856" s="78">
        <v>1852</v>
      </c>
      <c r="D1856" s="102"/>
      <c r="E1856" s="103"/>
      <c r="F1856" s="102"/>
      <c r="G1856" s="104"/>
      <c r="H1856" s="105" t="str">
        <f t="shared" ca="1" si="87"/>
        <v/>
      </c>
      <c r="I1856" s="102"/>
      <c r="J1856" s="102"/>
      <c r="K1856" s="102"/>
      <c r="L1856" s="102"/>
      <c r="M1856" s="102"/>
      <c r="N1856" s="102"/>
      <c r="O1856" s="102"/>
      <c r="P1856" s="102"/>
      <c r="Q1856" s="102"/>
      <c r="R1856" s="102"/>
      <c r="S1856" s="102"/>
      <c r="T1856" s="106"/>
      <c r="U1856" s="3" t="str">
        <f t="shared" si="86"/>
        <v>0/1</v>
      </c>
    </row>
    <row r="1857" spans="1:21" ht="30" customHeight="1" x14ac:dyDescent="0.3">
      <c r="A1857" s="3" t="str">
        <f>B1857&amp;"--"&amp;COUNTIF($B$5:B1857,B1857)</f>
        <v>--1820</v>
      </c>
      <c r="B1857" s="3" t="str">
        <f t="shared" si="85"/>
        <v/>
      </c>
      <c r="C1857" s="78">
        <v>1853</v>
      </c>
      <c r="D1857" s="102"/>
      <c r="E1857" s="103"/>
      <c r="F1857" s="102"/>
      <c r="G1857" s="104"/>
      <c r="H1857" s="105" t="str">
        <f t="shared" ca="1" si="87"/>
        <v/>
      </c>
      <c r="I1857" s="102"/>
      <c r="J1857" s="102"/>
      <c r="K1857" s="102"/>
      <c r="L1857" s="102"/>
      <c r="M1857" s="102"/>
      <c r="N1857" s="102"/>
      <c r="O1857" s="102"/>
      <c r="P1857" s="102"/>
      <c r="Q1857" s="102"/>
      <c r="R1857" s="102"/>
      <c r="S1857" s="102"/>
      <c r="T1857" s="106"/>
      <c r="U1857" s="3" t="str">
        <f t="shared" si="86"/>
        <v>0/1</v>
      </c>
    </row>
    <row r="1858" spans="1:21" ht="30" customHeight="1" x14ac:dyDescent="0.3">
      <c r="A1858" s="3" t="str">
        <f>B1858&amp;"--"&amp;COUNTIF($B$5:B1858,B1858)</f>
        <v>--1821</v>
      </c>
      <c r="B1858" s="3" t="str">
        <f t="shared" si="85"/>
        <v/>
      </c>
      <c r="C1858" s="78">
        <v>1854</v>
      </c>
      <c r="D1858" s="102"/>
      <c r="E1858" s="103"/>
      <c r="F1858" s="102"/>
      <c r="G1858" s="104"/>
      <c r="H1858" s="105" t="str">
        <f t="shared" ca="1" si="87"/>
        <v/>
      </c>
      <c r="I1858" s="102"/>
      <c r="J1858" s="102"/>
      <c r="K1858" s="102"/>
      <c r="L1858" s="102"/>
      <c r="M1858" s="102"/>
      <c r="N1858" s="102"/>
      <c r="O1858" s="102"/>
      <c r="P1858" s="102"/>
      <c r="Q1858" s="102"/>
      <c r="R1858" s="102"/>
      <c r="S1858" s="102"/>
      <c r="T1858" s="106"/>
      <c r="U1858" s="3" t="str">
        <f t="shared" si="86"/>
        <v>0/1</v>
      </c>
    </row>
    <row r="1859" spans="1:21" ht="30" customHeight="1" x14ac:dyDescent="0.3">
      <c r="A1859" s="3" t="str">
        <f>B1859&amp;"--"&amp;COUNTIF($B$5:B1859,B1859)</f>
        <v>--1822</v>
      </c>
      <c r="B1859" s="3" t="str">
        <f t="shared" si="85"/>
        <v/>
      </c>
      <c r="C1859" s="78">
        <v>1855</v>
      </c>
      <c r="D1859" s="102"/>
      <c r="E1859" s="103"/>
      <c r="F1859" s="102"/>
      <c r="G1859" s="104"/>
      <c r="H1859" s="105" t="str">
        <f t="shared" ca="1" si="87"/>
        <v/>
      </c>
      <c r="I1859" s="102"/>
      <c r="J1859" s="102"/>
      <c r="K1859" s="102"/>
      <c r="L1859" s="102"/>
      <c r="M1859" s="102"/>
      <c r="N1859" s="102"/>
      <c r="O1859" s="102"/>
      <c r="P1859" s="102"/>
      <c r="Q1859" s="102"/>
      <c r="R1859" s="102"/>
      <c r="S1859" s="102"/>
      <c r="T1859" s="106"/>
      <c r="U1859" s="3" t="str">
        <f t="shared" si="86"/>
        <v>0/1</v>
      </c>
    </row>
    <row r="1860" spans="1:21" ht="30" customHeight="1" x14ac:dyDescent="0.3">
      <c r="A1860" s="3" t="str">
        <f>B1860&amp;"--"&amp;COUNTIF($B$5:B1860,B1860)</f>
        <v>--1823</v>
      </c>
      <c r="B1860" s="3" t="str">
        <f t="shared" si="85"/>
        <v/>
      </c>
      <c r="C1860" s="78">
        <v>1856</v>
      </c>
      <c r="D1860" s="102"/>
      <c r="E1860" s="103"/>
      <c r="F1860" s="102"/>
      <c r="G1860" s="104"/>
      <c r="H1860" s="105" t="str">
        <f t="shared" ca="1" si="87"/>
        <v/>
      </c>
      <c r="I1860" s="102"/>
      <c r="J1860" s="102"/>
      <c r="K1860" s="102"/>
      <c r="L1860" s="102"/>
      <c r="M1860" s="102"/>
      <c r="N1860" s="102"/>
      <c r="O1860" s="102"/>
      <c r="P1860" s="102"/>
      <c r="Q1860" s="102"/>
      <c r="R1860" s="102"/>
      <c r="S1860" s="102"/>
      <c r="T1860" s="106"/>
      <c r="U1860" s="3" t="str">
        <f t="shared" si="86"/>
        <v>0/1</v>
      </c>
    </row>
    <row r="1861" spans="1:21" ht="30" customHeight="1" x14ac:dyDescent="0.3">
      <c r="A1861" s="3" t="str">
        <f>B1861&amp;"--"&amp;COUNTIF($B$5:B1861,B1861)</f>
        <v>--1824</v>
      </c>
      <c r="B1861" s="3" t="str">
        <f t="shared" ref="B1861:B1924" si="88">IF(G1861&lt;&gt;"",MONTH(G1861),"")</f>
        <v/>
      </c>
      <c r="C1861" s="78">
        <v>1857</v>
      </c>
      <c r="D1861" s="102"/>
      <c r="E1861" s="103"/>
      <c r="F1861" s="102"/>
      <c r="G1861" s="104"/>
      <c r="H1861" s="105" t="str">
        <f t="shared" ca="1" si="87"/>
        <v/>
      </c>
      <c r="I1861" s="102"/>
      <c r="J1861" s="102"/>
      <c r="K1861" s="102"/>
      <c r="L1861" s="102"/>
      <c r="M1861" s="102"/>
      <c r="N1861" s="102"/>
      <c r="O1861" s="102"/>
      <c r="P1861" s="102"/>
      <c r="Q1861" s="102"/>
      <c r="R1861" s="102"/>
      <c r="S1861" s="102"/>
      <c r="T1861" s="106"/>
      <c r="U1861" s="3" t="str">
        <f t="shared" ref="U1861:U1924" si="89">DAY(G1861)&amp;"/"&amp;MONTH(G1861)</f>
        <v>0/1</v>
      </c>
    </row>
    <row r="1862" spans="1:21" ht="30" customHeight="1" x14ac:dyDescent="0.3">
      <c r="A1862" s="3" t="str">
        <f>B1862&amp;"--"&amp;COUNTIF($B$5:B1862,B1862)</f>
        <v>--1825</v>
      </c>
      <c r="B1862" s="3" t="str">
        <f t="shared" si="88"/>
        <v/>
      </c>
      <c r="C1862" s="78">
        <v>1858</v>
      </c>
      <c r="D1862" s="102"/>
      <c r="E1862" s="103"/>
      <c r="F1862" s="102"/>
      <c r="G1862" s="104"/>
      <c r="H1862" s="105" t="str">
        <f t="shared" ca="1" si="87"/>
        <v/>
      </c>
      <c r="I1862" s="102"/>
      <c r="J1862" s="102"/>
      <c r="K1862" s="102"/>
      <c r="L1862" s="102"/>
      <c r="M1862" s="102"/>
      <c r="N1862" s="102"/>
      <c r="O1862" s="102"/>
      <c r="P1862" s="102"/>
      <c r="Q1862" s="102"/>
      <c r="R1862" s="102"/>
      <c r="S1862" s="102"/>
      <c r="T1862" s="106"/>
      <c r="U1862" s="3" t="str">
        <f t="shared" si="89"/>
        <v>0/1</v>
      </c>
    </row>
    <row r="1863" spans="1:21" ht="30" customHeight="1" x14ac:dyDescent="0.3">
      <c r="A1863" s="3" t="str">
        <f>B1863&amp;"--"&amp;COUNTIF($B$5:B1863,B1863)</f>
        <v>--1826</v>
      </c>
      <c r="B1863" s="3" t="str">
        <f t="shared" si="88"/>
        <v/>
      </c>
      <c r="C1863" s="78">
        <v>1859</v>
      </c>
      <c r="D1863" s="102"/>
      <c r="E1863" s="103"/>
      <c r="F1863" s="102"/>
      <c r="G1863" s="104"/>
      <c r="H1863" s="105" t="str">
        <f t="shared" ca="1" si="87"/>
        <v/>
      </c>
      <c r="I1863" s="102"/>
      <c r="J1863" s="102"/>
      <c r="K1863" s="102"/>
      <c r="L1863" s="102"/>
      <c r="M1863" s="102"/>
      <c r="N1863" s="102"/>
      <c r="O1863" s="102"/>
      <c r="P1863" s="102"/>
      <c r="Q1863" s="102"/>
      <c r="R1863" s="102"/>
      <c r="S1863" s="102"/>
      <c r="T1863" s="106"/>
      <c r="U1863" s="3" t="str">
        <f t="shared" si="89"/>
        <v>0/1</v>
      </c>
    </row>
    <row r="1864" spans="1:21" ht="30" customHeight="1" x14ac:dyDescent="0.3">
      <c r="A1864" s="3" t="str">
        <f>B1864&amp;"--"&amp;COUNTIF($B$5:B1864,B1864)</f>
        <v>--1827</v>
      </c>
      <c r="B1864" s="3" t="str">
        <f t="shared" si="88"/>
        <v/>
      </c>
      <c r="C1864" s="78">
        <v>1860</v>
      </c>
      <c r="D1864" s="102"/>
      <c r="E1864" s="103"/>
      <c r="F1864" s="102"/>
      <c r="G1864" s="104"/>
      <c r="H1864" s="105" t="str">
        <f t="shared" ca="1" si="87"/>
        <v/>
      </c>
      <c r="I1864" s="102"/>
      <c r="J1864" s="102"/>
      <c r="K1864" s="102"/>
      <c r="L1864" s="102"/>
      <c r="M1864" s="102"/>
      <c r="N1864" s="102"/>
      <c r="O1864" s="102"/>
      <c r="P1864" s="102"/>
      <c r="Q1864" s="102"/>
      <c r="R1864" s="102"/>
      <c r="S1864" s="102"/>
      <c r="T1864" s="106"/>
      <c r="U1864" s="3" t="str">
        <f t="shared" si="89"/>
        <v>0/1</v>
      </c>
    </row>
    <row r="1865" spans="1:21" ht="30" customHeight="1" x14ac:dyDescent="0.3">
      <c r="A1865" s="3" t="str">
        <f>B1865&amp;"--"&amp;COUNTIF($B$5:B1865,B1865)</f>
        <v>--1828</v>
      </c>
      <c r="B1865" s="3" t="str">
        <f t="shared" si="88"/>
        <v/>
      </c>
      <c r="C1865" s="78">
        <v>1861</v>
      </c>
      <c r="D1865" s="102"/>
      <c r="E1865" s="103"/>
      <c r="F1865" s="102"/>
      <c r="G1865" s="104"/>
      <c r="H1865" s="105" t="str">
        <f t="shared" ca="1" si="87"/>
        <v/>
      </c>
      <c r="I1865" s="102"/>
      <c r="J1865" s="102"/>
      <c r="K1865" s="102"/>
      <c r="L1865" s="102"/>
      <c r="M1865" s="102"/>
      <c r="N1865" s="102"/>
      <c r="O1865" s="102"/>
      <c r="P1865" s="102"/>
      <c r="Q1865" s="102"/>
      <c r="R1865" s="102"/>
      <c r="S1865" s="102"/>
      <c r="T1865" s="106"/>
      <c r="U1865" s="3" t="str">
        <f t="shared" si="89"/>
        <v>0/1</v>
      </c>
    </row>
    <row r="1866" spans="1:21" ht="30" customHeight="1" x14ac:dyDescent="0.3">
      <c r="A1866" s="3" t="str">
        <f>B1866&amp;"--"&amp;COUNTIF($B$5:B1866,B1866)</f>
        <v>--1829</v>
      </c>
      <c r="B1866" s="3" t="str">
        <f t="shared" si="88"/>
        <v/>
      </c>
      <c r="C1866" s="78">
        <v>1862</v>
      </c>
      <c r="D1866" s="102"/>
      <c r="E1866" s="103"/>
      <c r="F1866" s="102"/>
      <c r="G1866" s="104"/>
      <c r="H1866" s="105" t="str">
        <f t="shared" ca="1" si="87"/>
        <v/>
      </c>
      <c r="I1866" s="102"/>
      <c r="J1866" s="102"/>
      <c r="K1866" s="102"/>
      <c r="L1866" s="102"/>
      <c r="M1866" s="102"/>
      <c r="N1866" s="102"/>
      <c r="O1866" s="102"/>
      <c r="P1866" s="102"/>
      <c r="Q1866" s="102"/>
      <c r="R1866" s="102"/>
      <c r="S1866" s="102"/>
      <c r="T1866" s="106"/>
      <c r="U1866" s="3" t="str">
        <f t="shared" si="89"/>
        <v>0/1</v>
      </c>
    </row>
    <row r="1867" spans="1:21" ht="30" customHeight="1" x14ac:dyDescent="0.3">
      <c r="A1867" s="3" t="str">
        <f>B1867&amp;"--"&amp;COUNTIF($B$5:B1867,B1867)</f>
        <v>--1830</v>
      </c>
      <c r="B1867" s="3" t="str">
        <f t="shared" si="88"/>
        <v/>
      </c>
      <c r="C1867" s="78">
        <v>1863</v>
      </c>
      <c r="D1867" s="102"/>
      <c r="E1867" s="103"/>
      <c r="F1867" s="102"/>
      <c r="G1867" s="104"/>
      <c r="H1867" s="105" t="str">
        <f t="shared" ca="1" si="87"/>
        <v/>
      </c>
      <c r="I1867" s="102"/>
      <c r="J1867" s="102"/>
      <c r="K1867" s="102"/>
      <c r="L1867" s="102"/>
      <c r="M1867" s="102"/>
      <c r="N1867" s="102"/>
      <c r="O1867" s="102"/>
      <c r="P1867" s="102"/>
      <c r="Q1867" s="102"/>
      <c r="R1867" s="102"/>
      <c r="S1867" s="102"/>
      <c r="T1867" s="106"/>
      <c r="U1867" s="3" t="str">
        <f t="shared" si="89"/>
        <v>0/1</v>
      </c>
    </row>
    <row r="1868" spans="1:21" ht="30" customHeight="1" x14ac:dyDescent="0.3">
      <c r="A1868" s="3" t="str">
        <f>B1868&amp;"--"&amp;COUNTIF($B$5:B1868,B1868)</f>
        <v>--1831</v>
      </c>
      <c r="B1868" s="3" t="str">
        <f t="shared" si="88"/>
        <v/>
      </c>
      <c r="C1868" s="78">
        <v>1864</v>
      </c>
      <c r="D1868" s="102"/>
      <c r="E1868" s="103"/>
      <c r="F1868" s="102"/>
      <c r="G1868" s="104"/>
      <c r="H1868" s="105" t="str">
        <f t="shared" ca="1" si="87"/>
        <v/>
      </c>
      <c r="I1868" s="102"/>
      <c r="J1868" s="102"/>
      <c r="K1868" s="102"/>
      <c r="L1868" s="102"/>
      <c r="M1868" s="102"/>
      <c r="N1868" s="102"/>
      <c r="O1868" s="102"/>
      <c r="P1868" s="102"/>
      <c r="Q1868" s="102"/>
      <c r="R1868" s="102"/>
      <c r="S1868" s="102"/>
      <c r="T1868" s="106"/>
      <c r="U1868" s="3" t="str">
        <f t="shared" si="89"/>
        <v>0/1</v>
      </c>
    </row>
    <row r="1869" spans="1:21" ht="30" customHeight="1" x14ac:dyDescent="0.3">
      <c r="A1869" s="3" t="str">
        <f>B1869&amp;"--"&amp;COUNTIF($B$5:B1869,B1869)</f>
        <v>--1832</v>
      </c>
      <c r="B1869" s="3" t="str">
        <f t="shared" si="88"/>
        <v/>
      </c>
      <c r="C1869" s="78">
        <v>1865</v>
      </c>
      <c r="D1869" s="102"/>
      <c r="E1869" s="103"/>
      <c r="F1869" s="102"/>
      <c r="G1869" s="104"/>
      <c r="H1869" s="105" t="str">
        <f t="shared" ca="1" si="87"/>
        <v/>
      </c>
      <c r="I1869" s="102"/>
      <c r="J1869" s="102"/>
      <c r="K1869" s="102"/>
      <c r="L1869" s="102"/>
      <c r="M1869" s="102"/>
      <c r="N1869" s="102"/>
      <c r="O1869" s="102"/>
      <c r="P1869" s="102"/>
      <c r="Q1869" s="102"/>
      <c r="R1869" s="102"/>
      <c r="S1869" s="102"/>
      <c r="T1869" s="106"/>
      <c r="U1869" s="3" t="str">
        <f t="shared" si="89"/>
        <v>0/1</v>
      </c>
    </row>
    <row r="1870" spans="1:21" ht="30" customHeight="1" x14ac:dyDescent="0.3">
      <c r="A1870" s="3" t="str">
        <f>B1870&amp;"--"&amp;COUNTIF($B$5:B1870,B1870)</f>
        <v>--1833</v>
      </c>
      <c r="B1870" s="3" t="str">
        <f t="shared" si="88"/>
        <v/>
      </c>
      <c r="C1870" s="78">
        <v>1866</v>
      </c>
      <c r="D1870" s="102"/>
      <c r="E1870" s="103"/>
      <c r="F1870" s="102"/>
      <c r="G1870" s="104"/>
      <c r="H1870" s="105" t="str">
        <f t="shared" ca="1" si="87"/>
        <v/>
      </c>
      <c r="I1870" s="102"/>
      <c r="J1870" s="102"/>
      <c r="K1870" s="102"/>
      <c r="L1870" s="102"/>
      <c r="M1870" s="102"/>
      <c r="N1870" s="102"/>
      <c r="O1870" s="102"/>
      <c r="P1870" s="102"/>
      <c r="Q1870" s="102"/>
      <c r="R1870" s="102"/>
      <c r="S1870" s="102"/>
      <c r="T1870" s="106"/>
      <c r="U1870" s="3" t="str">
        <f t="shared" si="89"/>
        <v>0/1</v>
      </c>
    </row>
    <row r="1871" spans="1:21" ht="30" customHeight="1" x14ac:dyDescent="0.3">
      <c r="A1871" s="3" t="str">
        <f>B1871&amp;"--"&amp;COUNTIF($B$5:B1871,B1871)</f>
        <v>--1834</v>
      </c>
      <c r="B1871" s="3" t="str">
        <f t="shared" si="88"/>
        <v/>
      </c>
      <c r="C1871" s="78">
        <v>1867</v>
      </c>
      <c r="D1871" s="102"/>
      <c r="E1871" s="103"/>
      <c r="F1871" s="102"/>
      <c r="G1871" s="104"/>
      <c r="H1871" s="105" t="str">
        <f t="shared" ca="1" si="87"/>
        <v/>
      </c>
      <c r="I1871" s="102"/>
      <c r="J1871" s="102"/>
      <c r="K1871" s="102"/>
      <c r="L1871" s="102"/>
      <c r="M1871" s="102"/>
      <c r="N1871" s="102"/>
      <c r="O1871" s="102"/>
      <c r="P1871" s="102"/>
      <c r="Q1871" s="102"/>
      <c r="R1871" s="102"/>
      <c r="S1871" s="102"/>
      <c r="T1871" s="106"/>
      <c r="U1871" s="3" t="str">
        <f t="shared" si="89"/>
        <v>0/1</v>
      </c>
    </row>
    <row r="1872" spans="1:21" ht="30" customHeight="1" x14ac:dyDescent="0.3">
      <c r="A1872" s="3" t="str">
        <f>B1872&amp;"--"&amp;COUNTIF($B$5:B1872,B1872)</f>
        <v>--1835</v>
      </c>
      <c r="B1872" s="3" t="str">
        <f t="shared" si="88"/>
        <v/>
      </c>
      <c r="C1872" s="78">
        <v>1868</v>
      </c>
      <c r="D1872" s="102"/>
      <c r="E1872" s="103"/>
      <c r="F1872" s="102"/>
      <c r="G1872" s="104"/>
      <c r="H1872" s="105" t="str">
        <f t="shared" ca="1" si="87"/>
        <v/>
      </c>
      <c r="I1872" s="102"/>
      <c r="J1872" s="102"/>
      <c r="K1872" s="102"/>
      <c r="L1872" s="102"/>
      <c r="M1872" s="102"/>
      <c r="N1872" s="102"/>
      <c r="O1872" s="102"/>
      <c r="P1872" s="102"/>
      <c r="Q1872" s="102"/>
      <c r="R1872" s="102"/>
      <c r="S1872" s="102"/>
      <c r="T1872" s="106"/>
      <c r="U1872" s="3" t="str">
        <f t="shared" si="89"/>
        <v>0/1</v>
      </c>
    </row>
    <row r="1873" spans="1:21" ht="30" customHeight="1" x14ac:dyDescent="0.3">
      <c r="A1873" s="3" t="str">
        <f>B1873&amp;"--"&amp;COUNTIF($B$5:B1873,B1873)</f>
        <v>--1836</v>
      </c>
      <c r="B1873" s="3" t="str">
        <f t="shared" si="88"/>
        <v/>
      </c>
      <c r="C1873" s="78">
        <v>1869</v>
      </c>
      <c r="D1873" s="102"/>
      <c r="E1873" s="103"/>
      <c r="F1873" s="102"/>
      <c r="G1873" s="104"/>
      <c r="H1873" s="105" t="str">
        <f t="shared" ca="1" si="87"/>
        <v/>
      </c>
      <c r="I1873" s="102"/>
      <c r="J1873" s="102"/>
      <c r="K1873" s="102"/>
      <c r="L1873" s="102"/>
      <c r="M1873" s="102"/>
      <c r="N1873" s="102"/>
      <c r="O1873" s="102"/>
      <c r="P1873" s="102"/>
      <c r="Q1873" s="102"/>
      <c r="R1873" s="102"/>
      <c r="S1873" s="102"/>
      <c r="T1873" s="106"/>
      <c r="U1873" s="3" t="str">
        <f t="shared" si="89"/>
        <v>0/1</v>
      </c>
    </row>
    <row r="1874" spans="1:21" ht="30" customHeight="1" x14ac:dyDescent="0.3">
      <c r="A1874" s="3" t="str">
        <f>B1874&amp;"--"&amp;COUNTIF($B$5:B1874,B1874)</f>
        <v>--1837</v>
      </c>
      <c r="B1874" s="3" t="str">
        <f t="shared" si="88"/>
        <v/>
      </c>
      <c r="C1874" s="78">
        <v>1870</v>
      </c>
      <c r="D1874" s="102"/>
      <c r="E1874" s="103"/>
      <c r="F1874" s="102"/>
      <c r="G1874" s="104"/>
      <c r="H1874" s="105" t="str">
        <f t="shared" ca="1" si="87"/>
        <v/>
      </c>
      <c r="I1874" s="102"/>
      <c r="J1874" s="102"/>
      <c r="K1874" s="102"/>
      <c r="L1874" s="102"/>
      <c r="M1874" s="102"/>
      <c r="N1874" s="102"/>
      <c r="O1874" s="102"/>
      <c r="P1874" s="102"/>
      <c r="Q1874" s="102"/>
      <c r="R1874" s="102"/>
      <c r="S1874" s="102"/>
      <c r="T1874" s="106"/>
      <c r="U1874" s="3" t="str">
        <f t="shared" si="89"/>
        <v>0/1</v>
      </c>
    </row>
    <row r="1875" spans="1:21" ht="30" customHeight="1" x14ac:dyDescent="0.3">
      <c r="A1875" s="3" t="str">
        <f>B1875&amp;"--"&amp;COUNTIF($B$5:B1875,B1875)</f>
        <v>--1838</v>
      </c>
      <c r="B1875" s="3" t="str">
        <f t="shared" si="88"/>
        <v/>
      </c>
      <c r="C1875" s="78">
        <v>1871</v>
      </c>
      <c r="D1875" s="102"/>
      <c r="E1875" s="103"/>
      <c r="F1875" s="102"/>
      <c r="G1875" s="104"/>
      <c r="H1875" s="105" t="str">
        <f t="shared" ca="1" si="87"/>
        <v/>
      </c>
      <c r="I1875" s="102"/>
      <c r="J1875" s="102"/>
      <c r="K1875" s="102"/>
      <c r="L1875" s="102"/>
      <c r="M1875" s="102"/>
      <c r="N1875" s="102"/>
      <c r="O1875" s="102"/>
      <c r="P1875" s="102"/>
      <c r="Q1875" s="102"/>
      <c r="R1875" s="102"/>
      <c r="S1875" s="102"/>
      <c r="T1875" s="106"/>
      <c r="U1875" s="3" t="str">
        <f t="shared" si="89"/>
        <v>0/1</v>
      </c>
    </row>
    <row r="1876" spans="1:21" ht="30" customHeight="1" x14ac:dyDescent="0.3">
      <c r="A1876" s="3" t="str">
        <f>B1876&amp;"--"&amp;COUNTIF($B$5:B1876,B1876)</f>
        <v>--1839</v>
      </c>
      <c r="B1876" s="3" t="str">
        <f t="shared" si="88"/>
        <v/>
      </c>
      <c r="C1876" s="78">
        <v>1872</v>
      </c>
      <c r="D1876" s="102"/>
      <c r="E1876" s="103"/>
      <c r="F1876" s="102"/>
      <c r="G1876" s="104"/>
      <c r="H1876" s="105" t="str">
        <f t="shared" ca="1" si="87"/>
        <v/>
      </c>
      <c r="I1876" s="102"/>
      <c r="J1876" s="102"/>
      <c r="K1876" s="102"/>
      <c r="L1876" s="102"/>
      <c r="M1876" s="102"/>
      <c r="N1876" s="102"/>
      <c r="O1876" s="102"/>
      <c r="P1876" s="102"/>
      <c r="Q1876" s="102"/>
      <c r="R1876" s="102"/>
      <c r="S1876" s="102"/>
      <c r="T1876" s="106"/>
      <c r="U1876" s="3" t="str">
        <f t="shared" si="89"/>
        <v>0/1</v>
      </c>
    </row>
    <row r="1877" spans="1:21" ht="30" customHeight="1" x14ac:dyDescent="0.3">
      <c r="A1877" s="3" t="str">
        <f>B1877&amp;"--"&amp;COUNTIF($B$5:B1877,B1877)</f>
        <v>--1840</v>
      </c>
      <c r="B1877" s="3" t="str">
        <f t="shared" si="88"/>
        <v/>
      </c>
      <c r="C1877" s="78">
        <v>1873</v>
      </c>
      <c r="D1877" s="102"/>
      <c r="E1877" s="103"/>
      <c r="F1877" s="102"/>
      <c r="G1877" s="104"/>
      <c r="H1877" s="105" t="str">
        <f t="shared" ca="1" si="87"/>
        <v/>
      </c>
      <c r="I1877" s="102"/>
      <c r="J1877" s="102"/>
      <c r="K1877" s="102"/>
      <c r="L1877" s="102"/>
      <c r="M1877" s="102"/>
      <c r="N1877" s="102"/>
      <c r="O1877" s="102"/>
      <c r="P1877" s="102"/>
      <c r="Q1877" s="102"/>
      <c r="R1877" s="102"/>
      <c r="S1877" s="102"/>
      <c r="T1877" s="106"/>
      <c r="U1877" s="3" t="str">
        <f t="shared" si="89"/>
        <v>0/1</v>
      </c>
    </row>
    <row r="1878" spans="1:21" ht="30" customHeight="1" x14ac:dyDescent="0.3">
      <c r="A1878" s="3" t="str">
        <f>B1878&amp;"--"&amp;COUNTIF($B$5:B1878,B1878)</f>
        <v>--1841</v>
      </c>
      <c r="B1878" s="3" t="str">
        <f t="shared" si="88"/>
        <v/>
      </c>
      <c r="C1878" s="78">
        <v>1874</v>
      </c>
      <c r="D1878" s="102"/>
      <c r="E1878" s="103"/>
      <c r="F1878" s="102"/>
      <c r="G1878" s="104"/>
      <c r="H1878" s="105" t="str">
        <f t="shared" ca="1" si="87"/>
        <v/>
      </c>
      <c r="I1878" s="102"/>
      <c r="J1878" s="102"/>
      <c r="K1878" s="102"/>
      <c r="L1878" s="102"/>
      <c r="M1878" s="102"/>
      <c r="N1878" s="102"/>
      <c r="O1878" s="102"/>
      <c r="P1878" s="102"/>
      <c r="Q1878" s="102"/>
      <c r="R1878" s="102"/>
      <c r="S1878" s="102"/>
      <c r="T1878" s="106"/>
      <c r="U1878" s="3" t="str">
        <f t="shared" si="89"/>
        <v>0/1</v>
      </c>
    </row>
    <row r="1879" spans="1:21" ht="30" customHeight="1" x14ac:dyDescent="0.3">
      <c r="A1879" s="3" t="str">
        <f>B1879&amp;"--"&amp;COUNTIF($B$5:B1879,B1879)</f>
        <v>--1842</v>
      </c>
      <c r="B1879" s="3" t="str">
        <f t="shared" si="88"/>
        <v/>
      </c>
      <c r="C1879" s="78">
        <v>1875</v>
      </c>
      <c r="D1879" s="102"/>
      <c r="E1879" s="103"/>
      <c r="F1879" s="102"/>
      <c r="G1879" s="104"/>
      <c r="H1879" s="105" t="str">
        <f t="shared" ca="1" si="87"/>
        <v/>
      </c>
      <c r="I1879" s="102"/>
      <c r="J1879" s="102"/>
      <c r="K1879" s="102"/>
      <c r="L1879" s="102"/>
      <c r="M1879" s="102"/>
      <c r="N1879" s="102"/>
      <c r="O1879" s="102"/>
      <c r="P1879" s="102"/>
      <c r="Q1879" s="102"/>
      <c r="R1879" s="102"/>
      <c r="S1879" s="102"/>
      <c r="T1879" s="106"/>
      <c r="U1879" s="3" t="str">
        <f t="shared" si="89"/>
        <v>0/1</v>
      </c>
    </row>
    <row r="1880" spans="1:21" ht="30" customHeight="1" x14ac:dyDescent="0.3">
      <c r="A1880" s="3" t="str">
        <f>B1880&amp;"--"&amp;COUNTIF($B$5:B1880,B1880)</f>
        <v>--1843</v>
      </c>
      <c r="B1880" s="3" t="str">
        <f t="shared" si="88"/>
        <v/>
      </c>
      <c r="C1880" s="78">
        <v>1876</v>
      </c>
      <c r="D1880" s="102"/>
      <c r="E1880" s="103"/>
      <c r="F1880" s="102"/>
      <c r="G1880" s="104"/>
      <c r="H1880" s="105" t="str">
        <f t="shared" ca="1" si="87"/>
        <v/>
      </c>
      <c r="I1880" s="102"/>
      <c r="J1880" s="102"/>
      <c r="K1880" s="102"/>
      <c r="L1880" s="102"/>
      <c r="M1880" s="102"/>
      <c r="N1880" s="102"/>
      <c r="O1880" s="102"/>
      <c r="P1880" s="102"/>
      <c r="Q1880" s="102"/>
      <c r="R1880" s="102"/>
      <c r="S1880" s="102"/>
      <c r="T1880" s="106"/>
      <c r="U1880" s="3" t="str">
        <f t="shared" si="89"/>
        <v>0/1</v>
      </c>
    </row>
    <row r="1881" spans="1:21" ht="30" customHeight="1" x14ac:dyDescent="0.3">
      <c r="A1881" s="3" t="str">
        <f>B1881&amp;"--"&amp;COUNTIF($B$5:B1881,B1881)</f>
        <v>--1844</v>
      </c>
      <c r="B1881" s="3" t="str">
        <f t="shared" si="88"/>
        <v/>
      </c>
      <c r="C1881" s="78">
        <v>1877</v>
      </c>
      <c r="D1881" s="102"/>
      <c r="E1881" s="103"/>
      <c r="F1881" s="102"/>
      <c r="G1881" s="104"/>
      <c r="H1881" s="105" t="str">
        <f t="shared" ca="1" si="87"/>
        <v/>
      </c>
      <c r="I1881" s="102"/>
      <c r="J1881" s="102"/>
      <c r="K1881" s="102"/>
      <c r="L1881" s="102"/>
      <c r="M1881" s="102"/>
      <c r="N1881" s="102"/>
      <c r="O1881" s="102"/>
      <c r="P1881" s="102"/>
      <c r="Q1881" s="102"/>
      <c r="R1881" s="102"/>
      <c r="S1881" s="102"/>
      <c r="T1881" s="106"/>
      <c r="U1881" s="3" t="str">
        <f t="shared" si="89"/>
        <v>0/1</v>
      </c>
    </row>
    <row r="1882" spans="1:21" ht="30" customHeight="1" x14ac:dyDescent="0.3">
      <c r="A1882" s="3" t="str">
        <f>B1882&amp;"--"&amp;COUNTIF($B$5:B1882,B1882)</f>
        <v>--1845</v>
      </c>
      <c r="B1882" s="3" t="str">
        <f t="shared" si="88"/>
        <v/>
      </c>
      <c r="C1882" s="78">
        <v>1878</v>
      </c>
      <c r="D1882" s="102"/>
      <c r="E1882" s="103"/>
      <c r="F1882" s="102"/>
      <c r="G1882" s="104"/>
      <c r="H1882" s="105" t="str">
        <f t="shared" ca="1" si="87"/>
        <v/>
      </c>
      <c r="I1882" s="102"/>
      <c r="J1882" s="102"/>
      <c r="K1882" s="102"/>
      <c r="L1882" s="102"/>
      <c r="M1882" s="102"/>
      <c r="N1882" s="102"/>
      <c r="O1882" s="102"/>
      <c r="P1882" s="102"/>
      <c r="Q1882" s="102"/>
      <c r="R1882" s="102"/>
      <c r="S1882" s="102"/>
      <c r="T1882" s="106"/>
      <c r="U1882" s="3" t="str">
        <f t="shared" si="89"/>
        <v>0/1</v>
      </c>
    </row>
    <row r="1883" spans="1:21" ht="30" customHeight="1" x14ac:dyDescent="0.3">
      <c r="A1883" s="3" t="str">
        <f>B1883&amp;"--"&amp;COUNTIF($B$5:B1883,B1883)</f>
        <v>--1846</v>
      </c>
      <c r="B1883" s="3" t="str">
        <f t="shared" si="88"/>
        <v/>
      </c>
      <c r="C1883" s="78">
        <v>1879</v>
      </c>
      <c r="D1883" s="102"/>
      <c r="E1883" s="103"/>
      <c r="F1883" s="102"/>
      <c r="G1883" s="104"/>
      <c r="H1883" s="105" t="str">
        <f t="shared" ca="1" si="87"/>
        <v/>
      </c>
      <c r="I1883" s="102"/>
      <c r="J1883" s="102"/>
      <c r="K1883" s="102"/>
      <c r="L1883" s="102"/>
      <c r="M1883" s="102"/>
      <c r="N1883" s="102"/>
      <c r="O1883" s="102"/>
      <c r="P1883" s="102"/>
      <c r="Q1883" s="102"/>
      <c r="R1883" s="102"/>
      <c r="S1883" s="102"/>
      <c r="T1883" s="106"/>
      <c r="U1883" s="3" t="str">
        <f t="shared" si="89"/>
        <v>0/1</v>
      </c>
    </row>
    <row r="1884" spans="1:21" ht="30" customHeight="1" x14ac:dyDescent="0.3">
      <c r="A1884" s="3" t="str">
        <f>B1884&amp;"--"&amp;COUNTIF($B$5:B1884,B1884)</f>
        <v>--1847</v>
      </c>
      <c r="B1884" s="3" t="str">
        <f t="shared" si="88"/>
        <v/>
      </c>
      <c r="C1884" s="78">
        <v>1880</v>
      </c>
      <c r="D1884" s="102"/>
      <c r="E1884" s="103"/>
      <c r="F1884" s="102"/>
      <c r="G1884" s="104"/>
      <c r="H1884" s="105" t="str">
        <f t="shared" ca="1" si="87"/>
        <v/>
      </c>
      <c r="I1884" s="102"/>
      <c r="J1884" s="102"/>
      <c r="K1884" s="102"/>
      <c r="L1884" s="102"/>
      <c r="M1884" s="102"/>
      <c r="N1884" s="102"/>
      <c r="O1884" s="102"/>
      <c r="P1884" s="102"/>
      <c r="Q1884" s="102"/>
      <c r="R1884" s="102"/>
      <c r="S1884" s="102"/>
      <c r="T1884" s="106"/>
      <c r="U1884" s="3" t="str">
        <f t="shared" si="89"/>
        <v>0/1</v>
      </c>
    </row>
    <row r="1885" spans="1:21" ht="30" customHeight="1" x14ac:dyDescent="0.3">
      <c r="A1885" s="3" t="str">
        <f>B1885&amp;"--"&amp;COUNTIF($B$5:B1885,B1885)</f>
        <v>--1848</v>
      </c>
      <c r="B1885" s="3" t="str">
        <f t="shared" si="88"/>
        <v/>
      </c>
      <c r="C1885" s="78">
        <v>1881</v>
      </c>
      <c r="D1885" s="102"/>
      <c r="E1885" s="103"/>
      <c r="F1885" s="102"/>
      <c r="G1885" s="104"/>
      <c r="H1885" s="105" t="str">
        <f t="shared" ca="1" si="87"/>
        <v/>
      </c>
      <c r="I1885" s="102"/>
      <c r="J1885" s="102"/>
      <c r="K1885" s="102"/>
      <c r="L1885" s="102"/>
      <c r="M1885" s="102"/>
      <c r="N1885" s="102"/>
      <c r="O1885" s="102"/>
      <c r="P1885" s="102"/>
      <c r="Q1885" s="102"/>
      <c r="R1885" s="102"/>
      <c r="S1885" s="102"/>
      <c r="T1885" s="106"/>
      <c r="U1885" s="3" t="str">
        <f t="shared" si="89"/>
        <v>0/1</v>
      </c>
    </row>
    <row r="1886" spans="1:21" ht="30" customHeight="1" x14ac:dyDescent="0.3">
      <c r="A1886" s="3" t="str">
        <f>B1886&amp;"--"&amp;COUNTIF($B$5:B1886,B1886)</f>
        <v>--1849</v>
      </c>
      <c r="B1886" s="3" t="str">
        <f t="shared" si="88"/>
        <v/>
      </c>
      <c r="C1886" s="78">
        <v>1882</v>
      </c>
      <c r="D1886" s="102"/>
      <c r="E1886" s="103"/>
      <c r="F1886" s="102"/>
      <c r="G1886" s="104"/>
      <c r="H1886" s="105" t="str">
        <f t="shared" ca="1" si="87"/>
        <v/>
      </c>
      <c r="I1886" s="102"/>
      <c r="J1886" s="102"/>
      <c r="K1886" s="102"/>
      <c r="L1886" s="102"/>
      <c r="M1886" s="102"/>
      <c r="N1886" s="102"/>
      <c r="O1886" s="102"/>
      <c r="P1886" s="102"/>
      <c r="Q1886" s="102"/>
      <c r="R1886" s="102"/>
      <c r="S1886" s="102"/>
      <c r="T1886" s="106"/>
      <c r="U1886" s="3" t="str">
        <f t="shared" si="89"/>
        <v>0/1</v>
      </c>
    </row>
    <row r="1887" spans="1:21" ht="30" customHeight="1" x14ac:dyDescent="0.3">
      <c r="A1887" s="3" t="str">
        <f>B1887&amp;"--"&amp;COUNTIF($B$5:B1887,B1887)</f>
        <v>--1850</v>
      </c>
      <c r="B1887" s="3" t="str">
        <f t="shared" si="88"/>
        <v/>
      </c>
      <c r="C1887" s="78">
        <v>1883</v>
      </c>
      <c r="D1887" s="102"/>
      <c r="E1887" s="103"/>
      <c r="F1887" s="102"/>
      <c r="G1887" s="104"/>
      <c r="H1887" s="105" t="str">
        <f t="shared" ca="1" si="87"/>
        <v/>
      </c>
      <c r="I1887" s="102"/>
      <c r="J1887" s="102"/>
      <c r="K1887" s="102"/>
      <c r="L1887" s="102"/>
      <c r="M1887" s="102"/>
      <c r="N1887" s="102"/>
      <c r="O1887" s="102"/>
      <c r="P1887" s="102"/>
      <c r="Q1887" s="102"/>
      <c r="R1887" s="102"/>
      <c r="S1887" s="102"/>
      <c r="T1887" s="106"/>
      <c r="U1887" s="3" t="str">
        <f t="shared" si="89"/>
        <v>0/1</v>
      </c>
    </row>
    <row r="1888" spans="1:21" ht="30" customHeight="1" x14ac:dyDescent="0.3">
      <c r="A1888" s="3" t="str">
        <f>B1888&amp;"--"&amp;COUNTIF($B$5:B1888,B1888)</f>
        <v>--1851</v>
      </c>
      <c r="B1888" s="3" t="str">
        <f t="shared" si="88"/>
        <v/>
      </c>
      <c r="C1888" s="78">
        <v>1884</v>
      </c>
      <c r="D1888" s="102"/>
      <c r="E1888" s="103"/>
      <c r="F1888" s="102"/>
      <c r="G1888" s="104"/>
      <c r="H1888" s="105" t="str">
        <f t="shared" ref="H1888:H1951" ca="1" si="90">IF(G1888,DATEDIF(G1888,TODAY(),"Y"),"")</f>
        <v/>
      </c>
      <c r="I1888" s="102"/>
      <c r="J1888" s="102"/>
      <c r="K1888" s="102"/>
      <c r="L1888" s="102"/>
      <c r="M1888" s="102"/>
      <c r="N1888" s="102"/>
      <c r="O1888" s="102"/>
      <c r="P1888" s="102"/>
      <c r="Q1888" s="102"/>
      <c r="R1888" s="102"/>
      <c r="S1888" s="102"/>
      <c r="T1888" s="106"/>
      <c r="U1888" s="3" t="str">
        <f t="shared" si="89"/>
        <v>0/1</v>
      </c>
    </row>
    <row r="1889" spans="1:21" ht="30" customHeight="1" x14ac:dyDescent="0.3">
      <c r="A1889" s="3" t="str">
        <f>B1889&amp;"--"&amp;COUNTIF($B$5:B1889,B1889)</f>
        <v>--1852</v>
      </c>
      <c r="B1889" s="3" t="str">
        <f t="shared" si="88"/>
        <v/>
      </c>
      <c r="C1889" s="78">
        <v>1885</v>
      </c>
      <c r="D1889" s="102"/>
      <c r="E1889" s="103"/>
      <c r="F1889" s="102"/>
      <c r="G1889" s="104"/>
      <c r="H1889" s="105" t="str">
        <f t="shared" ca="1" si="90"/>
        <v/>
      </c>
      <c r="I1889" s="102"/>
      <c r="J1889" s="102"/>
      <c r="K1889" s="102"/>
      <c r="L1889" s="102"/>
      <c r="M1889" s="102"/>
      <c r="N1889" s="102"/>
      <c r="O1889" s="102"/>
      <c r="P1889" s="102"/>
      <c r="Q1889" s="102"/>
      <c r="R1889" s="102"/>
      <c r="S1889" s="102"/>
      <c r="T1889" s="106"/>
      <c r="U1889" s="3" t="str">
        <f t="shared" si="89"/>
        <v>0/1</v>
      </c>
    </row>
    <row r="1890" spans="1:21" ht="30" customHeight="1" x14ac:dyDescent="0.3">
      <c r="A1890" s="3" t="str">
        <f>B1890&amp;"--"&amp;COUNTIF($B$5:B1890,B1890)</f>
        <v>--1853</v>
      </c>
      <c r="B1890" s="3" t="str">
        <f t="shared" si="88"/>
        <v/>
      </c>
      <c r="C1890" s="78">
        <v>1886</v>
      </c>
      <c r="D1890" s="102"/>
      <c r="E1890" s="103"/>
      <c r="F1890" s="102"/>
      <c r="G1890" s="104"/>
      <c r="H1890" s="105" t="str">
        <f t="shared" ca="1" si="90"/>
        <v/>
      </c>
      <c r="I1890" s="102"/>
      <c r="J1890" s="102"/>
      <c r="K1890" s="102"/>
      <c r="L1890" s="102"/>
      <c r="M1890" s="102"/>
      <c r="N1890" s="102"/>
      <c r="O1890" s="102"/>
      <c r="P1890" s="102"/>
      <c r="Q1890" s="102"/>
      <c r="R1890" s="102"/>
      <c r="S1890" s="102"/>
      <c r="T1890" s="106"/>
      <c r="U1890" s="3" t="str">
        <f t="shared" si="89"/>
        <v>0/1</v>
      </c>
    </row>
    <row r="1891" spans="1:21" ht="30" customHeight="1" x14ac:dyDescent="0.3">
      <c r="A1891" s="3" t="str">
        <f>B1891&amp;"--"&amp;COUNTIF($B$5:B1891,B1891)</f>
        <v>--1854</v>
      </c>
      <c r="B1891" s="3" t="str">
        <f t="shared" si="88"/>
        <v/>
      </c>
      <c r="C1891" s="78">
        <v>1887</v>
      </c>
      <c r="D1891" s="102"/>
      <c r="E1891" s="103"/>
      <c r="F1891" s="102"/>
      <c r="G1891" s="104"/>
      <c r="H1891" s="105" t="str">
        <f t="shared" ca="1" si="90"/>
        <v/>
      </c>
      <c r="I1891" s="102"/>
      <c r="J1891" s="102"/>
      <c r="K1891" s="102"/>
      <c r="L1891" s="102"/>
      <c r="M1891" s="102"/>
      <c r="N1891" s="102"/>
      <c r="O1891" s="102"/>
      <c r="P1891" s="102"/>
      <c r="Q1891" s="102"/>
      <c r="R1891" s="102"/>
      <c r="S1891" s="102"/>
      <c r="T1891" s="106"/>
      <c r="U1891" s="3" t="str">
        <f t="shared" si="89"/>
        <v>0/1</v>
      </c>
    </row>
    <row r="1892" spans="1:21" ht="30" customHeight="1" x14ac:dyDescent="0.3">
      <c r="A1892" s="3" t="str">
        <f>B1892&amp;"--"&amp;COUNTIF($B$5:B1892,B1892)</f>
        <v>--1855</v>
      </c>
      <c r="B1892" s="3" t="str">
        <f t="shared" si="88"/>
        <v/>
      </c>
      <c r="C1892" s="78">
        <v>1888</v>
      </c>
      <c r="D1892" s="102"/>
      <c r="E1892" s="103"/>
      <c r="F1892" s="102"/>
      <c r="G1892" s="104"/>
      <c r="H1892" s="105" t="str">
        <f t="shared" ca="1" si="90"/>
        <v/>
      </c>
      <c r="I1892" s="102"/>
      <c r="J1892" s="102"/>
      <c r="K1892" s="102"/>
      <c r="L1892" s="102"/>
      <c r="M1892" s="102"/>
      <c r="N1892" s="102"/>
      <c r="O1892" s="102"/>
      <c r="P1892" s="102"/>
      <c r="Q1892" s="102"/>
      <c r="R1892" s="102"/>
      <c r="S1892" s="102"/>
      <c r="T1892" s="106"/>
      <c r="U1892" s="3" t="str">
        <f t="shared" si="89"/>
        <v>0/1</v>
      </c>
    </row>
    <row r="1893" spans="1:21" ht="30" customHeight="1" x14ac:dyDescent="0.3">
      <c r="A1893" s="3" t="str">
        <f>B1893&amp;"--"&amp;COUNTIF($B$5:B1893,B1893)</f>
        <v>--1856</v>
      </c>
      <c r="B1893" s="3" t="str">
        <f t="shared" si="88"/>
        <v/>
      </c>
      <c r="C1893" s="78">
        <v>1889</v>
      </c>
      <c r="D1893" s="102"/>
      <c r="E1893" s="103"/>
      <c r="F1893" s="102"/>
      <c r="G1893" s="104"/>
      <c r="H1893" s="105" t="str">
        <f t="shared" ca="1" si="90"/>
        <v/>
      </c>
      <c r="I1893" s="102"/>
      <c r="J1893" s="102"/>
      <c r="K1893" s="102"/>
      <c r="L1893" s="102"/>
      <c r="M1893" s="102"/>
      <c r="N1893" s="102"/>
      <c r="O1893" s="102"/>
      <c r="P1893" s="102"/>
      <c r="Q1893" s="102"/>
      <c r="R1893" s="102"/>
      <c r="S1893" s="102"/>
      <c r="T1893" s="106"/>
      <c r="U1893" s="3" t="str">
        <f t="shared" si="89"/>
        <v>0/1</v>
      </c>
    </row>
    <row r="1894" spans="1:21" ht="30" customHeight="1" x14ac:dyDescent="0.3">
      <c r="A1894" s="3" t="str">
        <f>B1894&amp;"--"&amp;COUNTIF($B$5:B1894,B1894)</f>
        <v>--1857</v>
      </c>
      <c r="B1894" s="3" t="str">
        <f t="shared" si="88"/>
        <v/>
      </c>
      <c r="C1894" s="78">
        <v>1890</v>
      </c>
      <c r="D1894" s="102"/>
      <c r="E1894" s="103"/>
      <c r="F1894" s="102"/>
      <c r="G1894" s="104"/>
      <c r="H1894" s="105" t="str">
        <f t="shared" ca="1" si="90"/>
        <v/>
      </c>
      <c r="I1894" s="102"/>
      <c r="J1894" s="102"/>
      <c r="K1894" s="102"/>
      <c r="L1894" s="102"/>
      <c r="M1894" s="102"/>
      <c r="N1894" s="102"/>
      <c r="O1894" s="102"/>
      <c r="P1894" s="102"/>
      <c r="Q1894" s="102"/>
      <c r="R1894" s="102"/>
      <c r="S1894" s="102"/>
      <c r="T1894" s="106"/>
      <c r="U1894" s="3" t="str">
        <f t="shared" si="89"/>
        <v>0/1</v>
      </c>
    </row>
    <row r="1895" spans="1:21" ht="30" customHeight="1" x14ac:dyDescent="0.3">
      <c r="A1895" s="3" t="str">
        <f>B1895&amp;"--"&amp;COUNTIF($B$5:B1895,B1895)</f>
        <v>--1858</v>
      </c>
      <c r="B1895" s="3" t="str">
        <f t="shared" si="88"/>
        <v/>
      </c>
      <c r="C1895" s="78">
        <v>1891</v>
      </c>
      <c r="D1895" s="102"/>
      <c r="E1895" s="103"/>
      <c r="F1895" s="102"/>
      <c r="G1895" s="104"/>
      <c r="H1895" s="105" t="str">
        <f t="shared" ca="1" si="90"/>
        <v/>
      </c>
      <c r="I1895" s="102"/>
      <c r="J1895" s="102"/>
      <c r="K1895" s="102"/>
      <c r="L1895" s="102"/>
      <c r="M1895" s="102"/>
      <c r="N1895" s="102"/>
      <c r="O1895" s="102"/>
      <c r="P1895" s="102"/>
      <c r="Q1895" s="102"/>
      <c r="R1895" s="102"/>
      <c r="S1895" s="102"/>
      <c r="T1895" s="106"/>
      <c r="U1895" s="3" t="str">
        <f t="shared" si="89"/>
        <v>0/1</v>
      </c>
    </row>
    <row r="1896" spans="1:21" ht="30" customHeight="1" x14ac:dyDescent="0.3">
      <c r="A1896" s="3" t="str">
        <f>B1896&amp;"--"&amp;COUNTIF($B$5:B1896,B1896)</f>
        <v>--1859</v>
      </c>
      <c r="B1896" s="3" t="str">
        <f t="shared" si="88"/>
        <v/>
      </c>
      <c r="C1896" s="78">
        <v>1892</v>
      </c>
      <c r="D1896" s="102"/>
      <c r="E1896" s="103"/>
      <c r="F1896" s="102"/>
      <c r="G1896" s="104"/>
      <c r="H1896" s="105" t="str">
        <f t="shared" ca="1" si="90"/>
        <v/>
      </c>
      <c r="I1896" s="102"/>
      <c r="J1896" s="102"/>
      <c r="K1896" s="102"/>
      <c r="L1896" s="102"/>
      <c r="M1896" s="102"/>
      <c r="N1896" s="102"/>
      <c r="O1896" s="102"/>
      <c r="P1896" s="102"/>
      <c r="Q1896" s="102"/>
      <c r="R1896" s="102"/>
      <c r="S1896" s="102"/>
      <c r="T1896" s="106"/>
      <c r="U1896" s="3" t="str">
        <f t="shared" si="89"/>
        <v>0/1</v>
      </c>
    </row>
    <row r="1897" spans="1:21" ht="30" customHeight="1" x14ac:dyDescent="0.3">
      <c r="A1897" s="3" t="str">
        <f>B1897&amp;"--"&amp;COUNTIF($B$5:B1897,B1897)</f>
        <v>--1860</v>
      </c>
      <c r="B1897" s="3" t="str">
        <f t="shared" si="88"/>
        <v/>
      </c>
      <c r="C1897" s="78">
        <v>1893</v>
      </c>
      <c r="D1897" s="102"/>
      <c r="E1897" s="103"/>
      <c r="F1897" s="102"/>
      <c r="G1897" s="104"/>
      <c r="H1897" s="105" t="str">
        <f t="shared" ca="1" si="90"/>
        <v/>
      </c>
      <c r="I1897" s="102"/>
      <c r="J1897" s="102"/>
      <c r="K1897" s="102"/>
      <c r="L1897" s="102"/>
      <c r="M1897" s="102"/>
      <c r="N1897" s="102"/>
      <c r="O1897" s="102"/>
      <c r="P1897" s="102"/>
      <c r="Q1897" s="102"/>
      <c r="R1897" s="102"/>
      <c r="S1897" s="102"/>
      <c r="T1897" s="106"/>
      <c r="U1897" s="3" t="str">
        <f t="shared" si="89"/>
        <v>0/1</v>
      </c>
    </row>
    <row r="1898" spans="1:21" ht="30" customHeight="1" x14ac:dyDescent="0.3">
      <c r="A1898" s="3" t="str">
        <f>B1898&amp;"--"&amp;COUNTIF($B$5:B1898,B1898)</f>
        <v>--1861</v>
      </c>
      <c r="B1898" s="3" t="str">
        <f t="shared" si="88"/>
        <v/>
      </c>
      <c r="C1898" s="78">
        <v>1894</v>
      </c>
      <c r="D1898" s="102"/>
      <c r="E1898" s="103"/>
      <c r="F1898" s="102"/>
      <c r="G1898" s="104"/>
      <c r="H1898" s="105" t="str">
        <f t="shared" ca="1" si="90"/>
        <v/>
      </c>
      <c r="I1898" s="102"/>
      <c r="J1898" s="102"/>
      <c r="K1898" s="102"/>
      <c r="L1898" s="102"/>
      <c r="M1898" s="102"/>
      <c r="N1898" s="102"/>
      <c r="O1898" s="102"/>
      <c r="P1898" s="102"/>
      <c r="Q1898" s="102"/>
      <c r="R1898" s="102"/>
      <c r="S1898" s="102"/>
      <c r="T1898" s="106"/>
      <c r="U1898" s="3" t="str">
        <f t="shared" si="89"/>
        <v>0/1</v>
      </c>
    </row>
    <row r="1899" spans="1:21" ht="30" customHeight="1" x14ac:dyDescent="0.3">
      <c r="A1899" s="3" t="str">
        <f>B1899&amp;"--"&amp;COUNTIF($B$5:B1899,B1899)</f>
        <v>--1862</v>
      </c>
      <c r="B1899" s="3" t="str">
        <f t="shared" si="88"/>
        <v/>
      </c>
      <c r="C1899" s="78">
        <v>1895</v>
      </c>
      <c r="D1899" s="102"/>
      <c r="E1899" s="103"/>
      <c r="F1899" s="102"/>
      <c r="G1899" s="104"/>
      <c r="H1899" s="105" t="str">
        <f t="shared" ca="1" si="90"/>
        <v/>
      </c>
      <c r="I1899" s="102"/>
      <c r="J1899" s="102"/>
      <c r="K1899" s="102"/>
      <c r="L1899" s="102"/>
      <c r="M1899" s="102"/>
      <c r="N1899" s="102"/>
      <c r="O1899" s="102"/>
      <c r="P1899" s="102"/>
      <c r="Q1899" s="102"/>
      <c r="R1899" s="102"/>
      <c r="S1899" s="102"/>
      <c r="T1899" s="106"/>
      <c r="U1899" s="3" t="str">
        <f t="shared" si="89"/>
        <v>0/1</v>
      </c>
    </row>
    <row r="1900" spans="1:21" ht="30" customHeight="1" x14ac:dyDescent="0.3">
      <c r="A1900" s="3" t="str">
        <f>B1900&amp;"--"&amp;COUNTIF($B$5:B1900,B1900)</f>
        <v>--1863</v>
      </c>
      <c r="B1900" s="3" t="str">
        <f t="shared" si="88"/>
        <v/>
      </c>
      <c r="C1900" s="78">
        <v>1896</v>
      </c>
      <c r="D1900" s="102"/>
      <c r="E1900" s="103"/>
      <c r="F1900" s="102"/>
      <c r="G1900" s="104"/>
      <c r="H1900" s="105" t="str">
        <f t="shared" ca="1" si="90"/>
        <v/>
      </c>
      <c r="I1900" s="102"/>
      <c r="J1900" s="102"/>
      <c r="K1900" s="102"/>
      <c r="L1900" s="102"/>
      <c r="M1900" s="102"/>
      <c r="N1900" s="102"/>
      <c r="O1900" s="102"/>
      <c r="P1900" s="102"/>
      <c r="Q1900" s="102"/>
      <c r="R1900" s="102"/>
      <c r="S1900" s="102"/>
      <c r="T1900" s="106"/>
      <c r="U1900" s="3" t="str">
        <f t="shared" si="89"/>
        <v>0/1</v>
      </c>
    </row>
    <row r="1901" spans="1:21" ht="30" customHeight="1" x14ac:dyDescent="0.3">
      <c r="A1901" s="3" t="str">
        <f>B1901&amp;"--"&amp;COUNTIF($B$5:B1901,B1901)</f>
        <v>--1864</v>
      </c>
      <c r="B1901" s="3" t="str">
        <f t="shared" si="88"/>
        <v/>
      </c>
      <c r="C1901" s="78">
        <v>1897</v>
      </c>
      <c r="D1901" s="102"/>
      <c r="E1901" s="103"/>
      <c r="F1901" s="102"/>
      <c r="G1901" s="104"/>
      <c r="H1901" s="105" t="str">
        <f t="shared" ca="1" si="90"/>
        <v/>
      </c>
      <c r="I1901" s="102"/>
      <c r="J1901" s="102"/>
      <c r="K1901" s="102"/>
      <c r="L1901" s="102"/>
      <c r="M1901" s="102"/>
      <c r="N1901" s="102"/>
      <c r="O1901" s="102"/>
      <c r="P1901" s="102"/>
      <c r="Q1901" s="102"/>
      <c r="R1901" s="102"/>
      <c r="S1901" s="102"/>
      <c r="T1901" s="106"/>
      <c r="U1901" s="3" t="str">
        <f t="shared" si="89"/>
        <v>0/1</v>
      </c>
    </row>
    <row r="1902" spans="1:21" ht="30" customHeight="1" x14ac:dyDescent="0.3">
      <c r="A1902" s="3" t="str">
        <f>B1902&amp;"--"&amp;COUNTIF($B$5:B1902,B1902)</f>
        <v>--1865</v>
      </c>
      <c r="B1902" s="3" t="str">
        <f t="shared" si="88"/>
        <v/>
      </c>
      <c r="C1902" s="78">
        <v>1898</v>
      </c>
      <c r="D1902" s="102"/>
      <c r="E1902" s="103"/>
      <c r="F1902" s="102"/>
      <c r="G1902" s="104"/>
      <c r="H1902" s="105" t="str">
        <f t="shared" ca="1" si="90"/>
        <v/>
      </c>
      <c r="I1902" s="102"/>
      <c r="J1902" s="102"/>
      <c r="K1902" s="102"/>
      <c r="L1902" s="102"/>
      <c r="M1902" s="102"/>
      <c r="N1902" s="102"/>
      <c r="O1902" s="102"/>
      <c r="P1902" s="102"/>
      <c r="Q1902" s="102"/>
      <c r="R1902" s="102"/>
      <c r="S1902" s="102"/>
      <c r="T1902" s="106"/>
      <c r="U1902" s="3" t="str">
        <f t="shared" si="89"/>
        <v>0/1</v>
      </c>
    </row>
    <row r="1903" spans="1:21" ht="30" customHeight="1" x14ac:dyDescent="0.3">
      <c r="A1903" s="3" t="str">
        <f>B1903&amp;"--"&amp;COUNTIF($B$5:B1903,B1903)</f>
        <v>--1866</v>
      </c>
      <c r="B1903" s="3" t="str">
        <f t="shared" si="88"/>
        <v/>
      </c>
      <c r="C1903" s="78">
        <v>1899</v>
      </c>
      <c r="D1903" s="102"/>
      <c r="E1903" s="103"/>
      <c r="F1903" s="102"/>
      <c r="G1903" s="104"/>
      <c r="H1903" s="105" t="str">
        <f t="shared" ca="1" si="90"/>
        <v/>
      </c>
      <c r="I1903" s="102"/>
      <c r="J1903" s="102"/>
      <c r="K1903" s="102"/>
      <c r="L1903" s="102"/>
      <c r="M1903" s="102"/>
      <c r="N1903" s="102"/>
      <c r="O1903" s="102"/>
      <c r="P1903" s="102"/>
      <c r="Q1903" s="102"/>
      <c r="R1903" s="102"/>
      <c r="S1903" s="102"/>
      <c r="T1903" s="106"/>
      <c r="U1903" s="3" t="str">
        <f t="shared" si="89"/>
        <v>0/1</v>
      </c>
    </row>
    <row r="1904" spans="1:21" ht="30" customHeight="1" x14ac:dyDescent="0.3">
      <c r="A1904" s="3" t="str">
        <f>B1904&amp;"--"&amp;COUNTIF($B$5:B1904,B1904)</f>
        <v>--1867</v>
      </c>
      <c r="B1904" s="3" t="str">
        <f t="shared" si="88"/>
        <v/>
      </c>
      <c r="C1904" s="78">
        <v>1900</v>
      </c>
      <c r="D1904" s="102"/>
      <c r="E1904" s="103"/>
      <c r="F1904" s="102"/>
      <c r="G1904" s="104"/>
      <c r="H1904" s="105" t="str">
        <f t="shared" ca="1" si="90"/>
        <v/>
      </c>
      <c r="I1904" s="102"/>
      <c r="J1904" s="102"/>
      <c r="K1904" s="102"/>
      <c r="L1904" s="102"/>
      <c r="M1904" s="102"/>
      <c r="N1904" s="102"/>
      <c r="O1904" s="102"/>
      <c r="P1904" s="102"/>
      <c r="Q1904" s="102"/>
      <c r="R1904" s="102"/>
      <c r="S1904" s="102"/>
      <c r="T1904" s="106"/>
      <c r="U1904" s="3" t="str">
        <f t="shared" si="89"/>
        <v>0/1</v>
      </c>
    </row>
    <row r="1905" spans="1:21" ht="30" customHeight="1" x14ac:dyDescent="0.3">
      <c r="A1905" s="3" t="str">
        <f>B1905&amp;"--"&amp;COUNTIF($B$5:B1905,B1905)</f>
        <v>--1868</v>
      </c>
      <c r="B1905" s="3" t="str">
        <f t="shared" si="88"/>
        <v/>
      </c>
      <c r="C1905" s="78">
        <v>1901</v>
      </c>
      <c r="D1905" s="102"/>
      <c r="E1905" s="103"/>
      <c r="F1905" s="102"/>
      <c r="G1905" s="104"/>
      <c r="H1905" s="105" t="str">
        <f t="shared" ca="1" si="90"/>
        <v/>
      </c>
      <c r="I1905" s="102"/>
      <c r="J1905" s="102"/>
      <c r="K1905" s="102"/>
      <c r="L1905" s="102"/>
      <c r="M1905" s="102"/>
      <c r="N1905" s="102"/>
      <c r="O1905" s="102"/>
      <c r="P1905" s="102"/>
      <c r="Q1905" s="102"/>
      <c r="R1905" s="102"/>
      <c r="S1905" s="102"/>
      <c r="T1905" s="106"/>
      <c r="U1905" s="3" t="str">
        <f t="shared" si="89"/>
        <v>0/1</v>
      </c>
    </row>
    <row r="1906" spans="1:21" ht="30" customHeight="1" x14ac:dyDescent="0.3">
      <c r="A1906" s="3" t="str">
        <f>B1906&amp;"--"&amp;COUNTIF($B$5:B1906,B1906)</f>
        <v>--1869</v>
      </c>
      <c r="B1906" s="3" t="str">
        <f t="shared" si="88"/>
        <v/>
      </c>
      <c r="C1906" s="78">
        <v>1902</v>
      </c>
      <c r="D1906" s="102"/>
      <c r="E1906" s="103"/>
      <c r="F1906" s="102"/>
      <c r="G1906" s="104"/>
      <c r="H1906" s="105" t="str">
        <f t="shared" ca="1" si="90"/>
        <v/>
      </c>
      <c r="I1906" s="102"/>
      <c r="J1906" s="102"/>
      <c r="K1906" s="102"/>
      <c r="L1906" s="102"/>
      <c r="M1906" s="102"/>
      <c r="N1906" s="102"/>
      <c r="O1906" s="102"/>
      <c r="P1906" s="102"/>
      <c r="Q1906" s="102"/>
      <c r="R1906" s="102"/>
      <c r="S1906" s="102"/>
      <c r="T1906" s="106"/>
      <c r="U1906" s="3" t="str">
        <f t="shared" si="89"/>
        <v>0/1</v>
      </c>
    </row>
    <row r="1907" spans="1:21" ht="30" customHeight="1" x14ac:dyDescent="0.3">
      <c r="A1907" s="3" t="str">
        <f>B1907&amp;"--"&amp;COUNTIF($B$5:B1907,B1907)</f>
        <v>--1870</v>
      </c>
      <c r="B1907" s="3" t="str">
        <f t="shared" si="88"/>
        <v/>
      </c>
      <c r="C1907" s="78">
        <v>1903</v>
      </c>
      <c r="D1907" s="102"/>
      <c r="E1907" s="103"/>
      <c r="F1907" s="102"/>
      <c r="G1907" s="104"/>
      <c r="H1907" s="105" t="str">
        <f t="shared" ca="1" si="90"/>
        <v/>
      </c>
      <c r="I1907" s="102"/>
      <c r="J1907" s="102"/>
      <c r="K1907" s="102"/>
      <c r="L1907" s="102"/>
      <c r="M1907" s="102"/>
      <c r="N1907" s="102"/>
      <c r="O1907" s="102"/>
      <c r="P1907" s="102"/>
      <c r="Q1907" s="102"/>
      <c r="R1907" s="102"/>
      <c r="S1907" s="102"/>
      <c r="T1907" s="106"/>
      <c r="U1907" s="3" t="str">
        <f t="shared" si="89"/>
        <v>0/1</v>
      </c>
    </row>
    <row r="1908" spans="1:21" ht="30" customHeight="1" x14ac:dyDescent="0.3">
      <c r="A1908" s="3" t="str">
        <f>B1908&amp;"--"&amp;COUNTIF($B$5:B1908,B1908)</f>
        <v>--1871</v>
      </c>
      <c r="B1908" s="3" t="str">
        <f t="shared" si="88"/>
        <v/>
      </c>
      <c r="C1908" s="78">
        <v>1904</v>
      </c>
      <c r="D1908" s="102"/>
      <c r="E1908" s="103"/>
      <c r="F1908" s="102"/>
      <c r="G1908" s="104"/>
      <c r="H1908" s="105" t="str">
        <f t="shared" ca="1" si="90"/>
        <v/>
      </c>
      <c r="I1908" s="102"/>
      <c r="J1908" s="102"/>
      <c r="K1908" s="102"/>
      <c r="L1908" s="102"/>
      <c r="M1908" s="102"/>
      <c r="N1908" s="102"/>
      <c r="O1908" s="102"/>
      <c r="P1908" s="102"/>
      <c r="Q1908" s="102"/>
      <c r="R1908" s="102"/>
      <c r="S1908" s="102"/>
      <c r="T1908" s="106"/>
      <c r="U1908" s="3" t="str">
        <f t="shared" si="89"/>
        <v>0/1</v>
      </c>
    </row>
    <row r="1909" spans="1:21" ht="30" customHeight="1" x14ac:dyDescent="0.3">
      <c r="A1909" s="3" t="str">
        <f>B1909&amp;"--"&amp;COUNTIF($B$5:B1909,B1909)</f>
        <v>--1872</v>
      </c>
      <c r="B1909" s="3" t="str">
        <f t="shared" si="88"/>
        <v/>
      </c>
      <c r="C1909" s="78">
        <v>1905</v>
      </c>
      <c r="D1909" s="102"/>
      <c r="E1909" s="103"/>
      <c r="F1909" s="102"/>
      <c r="G1909" s="104"/>
      <c r="H1909" s="105" t="str">
        <f t="shared" ca="1" si="90"/>
        <v/>
      </c>
      <c r="I1909" s="102"/>
      <c r="J1909" s="102"/>
      <c r="K1909" s="102"/>
      <c r="L1909" s="102"/>
      <c r="M1909" s="102"/>
      <c r="N1909" s="102"/>
      <c r="O1909" s="102"/>
      <c r="P1909" s="102"/>
      <c r="Q1909" s="102"/>
      <c r="R1909" s="102"/>
      <c r="S1909" s="102"/>
      <c r="T1909" s="106"/>
      <c r="U1909" s="3" t="str">
        <f t="shared" si="89"/>
        <v>0/1</v>
      </c>
    </row>
    <row r="1910" spans="1:21" ht="30" customHeight="1" x14ac:dyDescent="0.3">
      <c r="A1910" s="3" t="str">
        <f>B1910&amp;"--"&amp;COUNTIF($B$5:B1910,B1910)</f>
        <v>--1873</v>
      </c>
      <c r="B1910" s="3" t="str">
        <f t="shared" si="88"/>
        <v/>
      </c>
      <c r="C1910" s="78">
        <v>1906</v>
      </c>
      <c r="D1910" s="102"/>
      <c r="E1910" s="103"/>
      <c r="F1910" s="102"/>
      <c r="G1910" s="104"/>
      <c r="H1910" s="105" t="str">
        <f t="shared" ca="1" si="90"/>
        <v/>
      </c>
      <c r="I1910" s="102"/>
      <c r="J1910" s="102"/>
      <c r="K1910" s="102"/>
      <c r="L1910" s="102"/>
      <c r="M1910" s="102"/>
      <c r="N1910" s="102"/>
      <c r="O1910" s="102"/>
      <c r="P1910" s="102"/>
      <c r="Q1910" s="102"/>
      <c r="R1910" s="102"/>
      <c r="S1910" s="102"/>
      <c r="T1910" s="106"/>
      <c r="U1910" s="3" t="str">
        <f t="shared" si="89"/>
        <v>0/1</v>
      </c>
    </row>
    <row r="1911" spans="1:21" ht="30" customHeight="1" x14ac:dyDescent="0.3">
      <c r="A1911" s="3" t="str">
        <f>B1911&amp;"--"&amp;COUNTIF($B$5:B1911,B1911)</f>
        <v>--1874</v>
      </c>
      <c r="B1911" s="3" t="str">
        <f t="shared" si="88"/>
        <v/>
      </c>
      <c r="C1911" s="78">
        <v>1907</v>
      </c>
      <c r="D1911" s="102"/>
      <c r="E1911" s="103"/>
      <c r="F1911" s="102"/>
      <c r="G1911" s="104"/>
      <c r="H1911" s="105" t="str">
        <f t="shared" ca="1" si="90"/>
        <v/>
      </c>
      <c r="I1911" s="102"/>
      <c r="J1911" s="102"/>
      <c r="K1911" s="102"/>
      <c r="L1911" s="102"/>
      <c r="M1911" s="102"/>
      <c r="N1911" s="102"/>
      <c r="O1911" s="102"/>
      <c r="P1911" s="102"/>
      <c r="Q1911" s="102"/>
      <c r="R1911" s="102"/>
      <c r="S1911" s="102"/>
      <c r="T1911" s="106"/>
      <c r="U1911" s="3" t="str">
        <f t="shared" si="89"/>
        <v>0/1</v>
      </c>
    </row>
    <row r="1912" spans="1:21" ht="30" customHeight="1" x14ac:dyDescent="0.3">
      <c r="A1912" s="3" t="str">
        <f>B1912&amp;"--"&amp;COUNTIF($B$5:B1912,B1912)</f>
        <v>--1875</v>
      </c>
      <c r="B1912" s="3" t="str">
        <f t="shared" si="88"/>
        <v/>
      </c>
      <c r="C1912" s="78">
        <v>1908</v>
      </c>
      <c r="D1912" s="102"/>
      <c r="E1912" s="103"/>
      <c r="F1912" s="102"/>
      <c r="G1912" s="104"/>
      <c r="H1912" s="105" t="str">
        <f t="shared" ca="1" si="90"/>
        <v/>
      </c>
      <c r="I1912" s="102"/>
      <c r="J1912" s="102"/>
      <c r="K1912" s="102"/>
      <c r="L1912" s="102"/>
      <c r="M1912" s="102"/>
      <c r="N1912" s="102"/>
      <c r="O1912" s="102"/>
      <c r="P1912" s="102"/>
      <c r="Q1912" s="102"/>
      <c r="R1912" s="102"/>
      <c r="S1912" s="102"/>
      <c r="T1912" s="106"/>
      <c r="U1912" s="3" t="str">
        <f t="shared" si="89"/>
        <v>0/1</v>
      </c>
    </row>
    <row r="1913" spans="1:21" ht="30" customHeight="1" x14ac:dyDescent="0.3">
      <c r="A1913" s="3" t="str">
        <f>B1913&amp;"--"&amp;COUNTIF($B$5:B1913,B1913)</f>
        <v>--1876</v>
      </c>
      <c r="B1913" s="3" t="str">
        <f t="shared" si="88"/>
        <v/>
      </c>
      <c r="C1913" s="78">
        <v>1909</v>
      </c>
      <c r="D1913" s="102"/>
      <c r="E1913" s="103"/>
      <c r="F1913" s="102"/>
      <c r="G1913" s="104"/>
      <c r="H1913" s="105" t="str">
        <f t="shared" ca="1" si="90"/>
        <v/>
      </c>
      <c r="I1913" s="102"/>
      <c r="J1913" s="102"/>
      <c r="K1913" s="102"/>
      <c r="L1913" s="102"/>
      <c r="M1913" s="102"/>
      <c r="N1913" s="102"/>
      <c r="O1913" s="102"/>
      <c r="P1913" s="102"/>
      <c r="Q1913" s="102"/>
      <c r="R1913" s="102"/>
      <c r="S1913" s="102"/>
      <c r="T1913" s="106"/>
      <c r="U1913" s="3" t="str">
        <f t="shared" si="89"/>
        <v>0/1</v>
      </c>
    </row>
    <row r="1914" spans="1:21" ht="30" customHeight="1" x14ac:dyDescent="0.3">
      <c r="A1914" s="3" t="str">
        <f>B1914&amp;"--"&amp;COUNTIF($B$5:B1914,B1914)</f>
        <v>--1877</v>
      </c>
      <c r="B1914" s="3" t="str">
        <f t="shared" si="88"/>
        <v/>
      </c>
      <c r="C1914" s="78">
        <v>1910</v>
      </c>
      <c r="D1914" s="102"/>
      <c r="E1914" s="103"/>
      <c r="F1914" s="102"/>
      <c r="G1914" s="104"/>
      <c r="H1914" s="105" t="str">
        <f t="shared" ca="1" si="90"/>
        <v/>
      </c>
      <c r="I1914" s="102"/>
      <c r="J1914" s="102"/>
      <c r="K1914" s="102"/>
      <c r="L1914" s="102"/>
      <c r="M1914" s="102"/>
      <c r="N1914" s="102"/>
      <c r="O1914" s="102"/>
      <c r="P1914" s="102"/>
      <c r="Q1914" s="102"/>
      <c r="R1914" s="102"/>
      <c r="S1914" s="102"/>
      <c r="T1914" s="106"/>
      <c r="U1914" s="3" t="str">
        <f t="shared" si="89"/>
        <v>0/1</v>
      </c>
    </row>
    <row r="1915" spans="1:21" ht="30" customHeight="1" x14ac:dyDescent="0.3">
      <c r="A1915" s="3" t="str">
        <f>B1915&amp;"--"&amp;COUNTIF($B$5:B1915,B1915)</f>
        <v>--1878</v>
      </c>
      <c r="B1915" s="3" t="str">
        <f t="shared" si="88"/>
        <v/>
      </c>
      <c r="C1915" s="78">
        <v>1911</v>
      </c>
      <c r="D1915" s="102"/>
      <c r="E1915" s="103"/>
      <c r="F1915" s="102"/>
      <c r="G1915" s="104"/>
      <c r="H1915" s="105" t="str">
        <f t="shared" ca="1" si="90"/>
        <v/>
      </c>
      <c r="I1915" s="102"/>
      <c r="J1915" s="102"/>
      <c r="K1915" s="102"/>
      <c r="L1915" s="102"/>
      <c r="M1915" s="102"/>
      <c r="N1915" s="102"/>
      <c r="O1915" s="102"/>
      <c r="P1915" s="102"/>
      <c r="Q1915" s="102"/>
      <c r="R1915" s="102"/>
      <c r="S1915" s="102"/>
      <c r="T1915" s="106"/>
      <c r="U1915" s="3" t="str">
        <f t="shared" si="89"/>
        <v>0/1</v>
      </c>
    </row>
    <row r="1916" spans="1:21" ht="30" customHeight="1" x14ac:dyDescent="0.3">
      <c r="A1916" s="3" t="str">
        <f>B1916&amp;"--"&amp;COUNTIF($B$5:B1916,B1916)</f>
        <v>--1879</v>
      </c>
      <c r="B1916" s="3" t="str">
        <f t="shared" si="88"/>
        <v/>
      </c>
      <c r="C1916" s="78">
        <v>1912</v>
      </c>
      <c r="D1916" s="102"/>
      <c r="E1916" s="103"/>
      <c r="F1916" s="102"/>
      <c r="G1916" s="104"/>
      <c r="H1916" s="105" t="str">
        <f t="shared" ca="1" si="90"/>
        <v/>
      </c>
      <c r="I1916" s="102"/>
      <c r="J1916" s="102"/>
      <c r="K1916" s="102"/>
      <c r="L1916" s="102"/>
      <c r="M1916" s="102"/>
      <c r="N1916" s="102"/>
      <c r="O1916" s="102"/>
      <c r="P1916" s="102"/>
      <c r="Q1916" s="102"/>
      <c r="R1916" s="102"/>
      <c r="S1916" s="102"/>
      <c r="T1916" s="106"/>
      <c r="U1916" s="3" t="str">
        <f t="shared" si="89"/>
        <v>0/1</v>
      </c>
    </row>
    <row r="1917" spans="1:21" ht="30" customHeight="1" x14ac:dyDescent="0.3">
      <c r="A1917" s="3" t="str">
        <f>B1917&amp;"--"&amp;COUNTIF($B$5:B1917,B1917)</f>
        <v>--1880</v>
      </c>
      <c r="B1917" s="3" t="str">
        <f t="shared" si="88"/>
        <v/>
      </c>
      <c r="C1917" s="78">
        <v>1913</v>
      </c>
      <c r="D1917" s="102"/>
      <c r="E1917" s="103"/>
      <c r="F1917" s="102"/>
      <c r="G1917" s="104"/>
      <c r="H1917" s="105" t="str">
        <f t="shared" ca="1" si="90"/>
        <v/>
      </c>
      <c r="I1917" s="102"/>
      <c r="J1917" s="102"/>
      <c r="K1917" s="102"/>
      <c r="L1917" s="102"/>
      <c r="M1917" s="102"/>
      <c r="N1917" s="102"/>
      <c r="O1917" s="102"/>
      <c r="P1917" s="102"/>
      <c r="Q1917" s="102"/>
      <c r="R1917" s="102"/>
      <c r="S1917" s="102"/>
      <c r="T1917" s="106"/>
      <c r="U1917" s="3" t="str">
        <f t="shared" si="89"/>
        <v>0/1</v>
      </c>
    </row>
    <row r="1918" spans="1:21" ht="30" customHeight="1" x14ac:dyDescent="0.3">
      <c r="A1918" s="3" t="str">
        <f>B1918&amp;"--"&amp;COUNTIF($B$5:B1918,B1918)</f>
        <v>--1881</v>
      </c>
      <c r="B1918" s="3" t="str">
        <f t="shared" si="88"/>
        <v/>
      </c>
      <c r="C1918" s="78">
        <v>1914</v>
      </c>
      <c r="D1918" s="102"/>
      <c r="E1918" s="103"/>
      <c r="F1918" s="102"/>
      <c r="G1918" s="104"/>
      <c r="H1918" s="105" t="str">
        <f t="shared" ca="1" si="90"/>
        <v/>
      </c>
      <c r="I1918" s="102"/>
      <c r="J1918" s="102"/>
      <c r="K1918" s="102"/>
      <c r="L1918" s="102"/>
      <c r="M1918" s="102"/>
      <c r="N1918" s="102"/>
      <c r="O1918" s="102"/>
      <c r="P1918" s="102"/>
      <c r="Q1918" s="102"/>
      <c r="R1918" s="102"/>
      <c r="S1918" s="102"/>
      <c r="T1918" s="106"/>
      <c r="U1918" s="3" t="str">
        <f t="shared" si="89"/>
        <v>0/1</v>
      </c>
    </row>
    <row r="1919" spans="1:21" ht="30" customHeight="1" x14ac:dyDescent="0.3">
      <c r="A1919" s="3" t="str">
        <f>B1919&amp;"--"&amp;COUNTIF($B$5:B1919,B1919)</f>
        <v>--1882</v>
      </c>
      <c r="B1919" s="3" t="str">
        <f t="shared" si="88"/>
        <v/>
      </c>
      <c r="C1919" s="78">
        <v>1915</v>
      </c>
      <c r="D1919" s="102"/>
      <c r="E1919" s="103"/>
      <c r="F1919" s="102"/>
      <c r="G1919" s="104"/>
      <c r="H1919" s="105" t="str">
        <f t="shared" ca="1" si="90"/>
        <v/>
      </c>
      <c r="I1919" s="102"/>
      <c r="J1919" s="102"/>
      <c r="K1919" s="102"/>
      <c r="L1919" s="102"/>
      <c r="M1919" s="102"/>
      <c r="N1919" s="102"/>
      <c r="O1919" s="102"/>
      <c r="P1919" s="102"/>
      <c r="Q1919" s="102"/>
      <c r="R1919" s="102"/>
      <c r="S1919" s="102"/>
      <c r="T1919" s="106"/>
      <c r="U1919" s="3" t="str">
        <f t="shared" si="89"/>
        <v>0/1</v>
      </c>
    </row>
    <row r="1920" spans="1:21" ht="30" customHeight="1" x14ac:dyDescent="0.3">
      <c r="A1920" s="3" t="str">
        <f>B1920&amp;"--"&amp;COUNTIF($B$5:B1920,B1920)</f>
        <v>--1883</v>
      </c>
      <c r="B1920" s="3" t="str">
        <f t="shared" si="88"/>
        <v/>
      </c>
      <c r="C1920" s="78">
        <v>1916</v>
      </c>
      <c r="D1920" s="102"/>
      <c r="E1920" s="103"/>
      <c r="F1920" s="102"/>
      <c r="G1920" s="104"/>
      <c r="H1920" s="105" t="str">
        <f t="shared" ca="1" si="90"/>
        <v/>
      </c>
      <c r="I1920" s="102"/>
      <c r="J1920" s="102"/>
      <c r="K1920" s="102"/>
      <c r="L1920" s="102"/>
      <c r="M1920" s="102"/>
      <c r="N1920" s="102"/>
      <c r="O1920" s="102"/>
      <c r="P1920" s="102"/>
      <c r="Q1920" s="102"/>
      <c r="R1920" s="102"/>
      <c r="S1920" s="102"/>
      <c r="T1920" s="106"/>
      <c r="U1920" s="3" t="str">
        <f t="shared" si="89"/>
        <v>0/1</v>
      </c>
    </row>
    <row r="1921" spans="1:21" ht="30" customHeight="1" x14ac:dyDescent="0.3">
      <c r="A1921" s="3" t="str">
        <f>B1921&amp;"--"&amp;COUNTIF($B$5:B1921,B1921)</f>
        <v>--1884</v>
      </c>
      <c r="B1921" s="3" t="str">
        <f t="shared" si="88"/>
        <v/>
      </c>
      <c r="C1921" s="78">
        <v>1917</v>
      </c>
      <c r="D1921" s="102"/>
      <c r="E1921" s="103"/>
      <c r="F1921" s="102"/>
      <c r="G1921" s="104"/>
      <c r="H1921" s="105" t="str">
        <f t="shared" ca="1" si="90"/>
        <v/>
      </c>
      <c r="I1921" s="102"/>
      <c r="J1921" s="102"/>
      <c r="K1921" s="102"/>
      <c r="L1921" s="102"/>
      <c r="M1921" s="102"/>
      <c r="N1921" s="102"/>
      <c r="O1921" s="102"/>
      <c r="P1921" s="102"/>
      <c r="Q1921" s="102"/>
      <c r="R1921" s="102"/>
      <c r="S1921" s="102"/>
      <c r="T1921" s="106"/>
      <c r="U1921" s="3" t="str">
        <f t="shared" si="89"/>
        <v>0/1</v>
      </c>
    </row>
    <row r="1922" spans="1:21" ht="30" customHeight="1" x14ac:dyDescent="0.3">
      <c r="A1922" s="3" t="str">
        <f>B1922&amp;"--"&amp;COUNTIF($B$5:B1922,B1922)</f>
        <v>--1885</v>
      </c>
      <c r="B1922" s="3" t="str">
        <f t="shared" si="88"/>
        <v/>
      </c>
      <c r="C1922" s="78">
        <v>1918</v>
      </c>
      <c r="D1922" s="102"/>
      <c r="E1922" s="103"/>
      <c r="F1922" s="102"/>
      <c r="G1922" s="104"/>
      <c r="H1922" s="105" t="str">
        <f t="shared" ca="1" si="90"/>
        <v/>
      </c>
      <c r="I1922" s="102"/>
      <c r="J1922" s="102"/>
      <c r="K1922" s="102"/>
      <c r="L1922" s="102"/>
      <c r="M1922" s="102"/>
      <c r="N1922" s="102"/>
      <c r="O1922" s="102"/>
      <c r="P1922" s="102"/>
      <c r="Q1922" s="102"/>
      <c r="R1922" s="102"/>
      <c r="S1922" s="102"/>
      <c r="T1922" s="106"/>
      <c r="U1922" s="3" t="str">
        <f t="shared" si="89"/>
        <v>0/1</v>
      </c>
    </row>
    <row r="1923" spans="1:21" ht="30" customHeight="1" x14ac:dyDescent="0.3">
      <c r="A1923" s="3" t="str">
        <f>B1923&amp;"--"&amp;COUNTIF($B$5:B1923,B1923)</f>
        <v>--1886</v>
      </c>
      <c r="B1923" s="3" t="str">
        <f t="shared" si="88"/>
        <v/>
      </c>
      <c r="C1923" s="78">
        <v>1919</v>
      </c>
      <c r="D1923" s="102"/>
      <c r="E1923" s="103"/>
      <c r="F1923" s="102"/>
      <c r="G1923" s="104"/>
      <c r="H1923" s="105" t="str">
        <f t="shared" ca="1" si="90"/>
        <v/>
      </c>
      <c r="I1923" s="102"/>
      <c r="J1923" s="102"/>
      <c r="K1923" s="102"/>
      <c r="L1923" s="102"/>
      <c r="M1923" s="102"/>
      <c r="N1923" s="102"/>
      <c r="O1923" s="102"/>
      <c r="P1923" s="102"/>
      <c r="Q1923" s="102"/>
      <c r="R1923" s="102"/>
      <c r="S1923" s="102"/>
      <c r="T1923" s="106"/>
      <c r="U1923" s="3" t="str">
        <f t="shared" si="89"/>
        <v>0/1</v>
      </c>
    </row>
    <row r="1924" spans="1:21" ht="30" customHeight="1" x14ac:dyDescent="0.3">
      <c r="A1924" s="3" t="str">
        <f>B1924&amp;"--"&amp;COUNTIF($B$5:B1924,B1924)</f>
        <v>--1887</v>
      </c>
      <c r="B1924" s="3" t="str">
        <f t="shared" si="88"/>
        <v/>
      </c>
      <c r="C1924" s="78">
        <v>1920</v>
      </c>
      <c r="D1924" s="102"/>
      <c r="E1924" s="103"/>
      <c r="F1924" s="102"/>
      <c r="G1924" s="104"/>
      <c r="H1924" s="105" t="str">
        <f t="shared" ca="1" si="90"/>
        <v/>
      </c>
      <c r="I1924" s="102"/>
      <c r="J1924" s="102"/>
      <c r="K1924" s="102"/>
      <c r="L1924" s="102"/>
      <c r="M1924" s="102"/>
      <c r="N1924" s="102"/>
      <c r="O1924" s="102"/>
      <c r="P1924" s="102"/>
      <c r="Q1924" s="102"/>
      <c r="R1924" s="102"/>
      <c r="S1924" s="102"/>
      <c r="T1924" s="106"/>
      <c r="U1924" s="3" t="str">
        <f t="shared" si="89"/>
        <v>0/1</v>
      </c>
    </row>
    <row r="1925" spans="1:21" ht="30" customHeight="1" x14ac:dyDescent="0.3">
      <c r="A1925" s="3" t="str">
        <f>B1925&amp;"--"&amp;COUNTIF($B$5:B1925,B1925)</f>
        <v>--1888</v>
      </c>
      <c r="B1925" s="3" t="str">
        <f t="shared" ref="B1925:B1988" si="91">IF(G1925&lt;&gt;"",MONTH(G1925),"")</f>
        <v/>
      </c>
      <c r="C1925" s="78">
        <v>1921</v>
      </c>
      <c r="D1925" s="102"/>
      <c r="E1925" s="103"/>
      <c r="F1925" s="102"/>
      <c r="G1925" s="104"/>
      <c r="H1925" s="105" t="str">
        <f t="shared" ca="1" si="90"/>
        <v/>
      </c>
      <c r="I1925" s="102"/>
      <c r="J1925" s="102"/>
      <c r="K1925" s="102"/>
      <c r="L1925" s="102"/>
      <c r="M1925" s="102"/>
      <c r="N1925" s="102"/>
      <c r="O1925" s="102"/>
      <c r="P1925" s="102"/>
      <c r="Q1925" s="102"/>
      <c r="R1925" s="102"/>
      <c r="S1925" s="102"/>
      <c r="T1925" s="106"/>
      <c r="U1925" s="3" t="str">
        <f t="shared" ref="U1925:U1988" si="92">DAY(G1925)&amp;"/"&amp;MONTH(G1925)</f>
        <v>0/1</v>
      </c>
    </row>
    <row r="1926" spans="1:21" ht="30" customHeight="1" x14ac:dyDescent="0.3">
      <c r="A1926" s="3" t="str">
        <f>B1926&amp;"--"&amp;COUNTIF($B$5:B1926,B1926)</f>
        <v>--1889</v>
      </c>
      <c r="B1926" s="3" t="str">
        <f t="shared" si="91"/>
        <v/>
      </c>
      <c r="C1926" s="78">
        <v>1922</v>
      </c>
      <c r="D1926" s="102"/>
      <c r="E1926" s="103"/>
      <c r="F1926" s="102"/>
      <c r="G1926" s="104"/>
      <c r="H1926" s="105" t="str">
        <f t="shared" ca="1" si="90"/>
        <v/>
      </c>
      <c r="I1926" s="102"/>
      <c r="J1926" s="102"/>
      <c r="K1926" s="102"/>
      <c r="L1926" s="102"/>
      <c r="M1926" s="102"/>
      <c r="N1926" s="102"/>
      <c r="O1926" s="102"/>
      <c r="P1926" s="102"/>
      <c r="Q1926" s="102"/>
      <c r="R1926" s="102"/>
      <c r="S1926" s="102"/>
      <c r="T1926" s="106"/>
      <c r="U1926" s="3" t="str">
        <f t="shared" si="92"/>
        <v>0/1</v>
      </c>
    </row>
    <row r="1927" spans="1:21" ht="30" customHeight="1" x14ac:dyDescent="0.3">
      <c r="A1927" s="3" t="str">
        <f>B1927&amp;"--"&amp;COUNTIF($B$5:B1927,B1927)</f>
        <v>--1890</v>
      </c>
      <c r="B1927" s="3" t="str">
        <f t="shared" si="91"/>
        <v/>
      </c>
      <c r="C1927" s="78">
        <v>1923</v>
      </c>
      <c r="D1927" s="102"/>
      <c r="E1927" s="103"/>
      <c r="F1927" s="102"/>
      <c r="G1927" s="104"/>
      <c r="H1927" s="105" t="str">
        <f t="shared" ca="1" si="90"/>
        <v/>
      </c>
      <c r="I1927" s="102"/>
      <c r="J1927" s="102"/>
      <c r="K1927" s="102"/>
      <c r="L1927" s="102"/>
      <c r="M1927" s="102"/>
      <c r="N1927" s="102"/>
      <c r="O1927" s="102"/>
      <c r="P1927" s="102"/>
      <c r="Q1927" s="102"/>
      <c r="R1927" s="102"/>
      <c r="S1927" s="102"/>
      <c r="T1927" s="106"/>
      <c r="U1927" s="3" t="str">
        <f t="shared" si="92"/>
        <v>0/1</v>
      </c>
    </row>
    <row r="1928" spans="1:21" ht="30" customHeight="1" x14ac:dyDescent="0.3">
      <c r="A1928" s="3" t="str">
        <f>B1928&amp;"--"&amp;COUNTIF($B$5:B1928,B1928)</f>
        <v>--1891</v>
      </c>
      <c r="B1928" s="3" t="str">
        <f t="shared" si="91"/>
        <v/>
      </c>
      <c r="C1928" s="78">
        <v>1924</v>
      </c>
      <c r="D1928" s="102"/>
      <c r="E1928" s="103"/>
      <c r="F1928" s="102"/>
      <c r="G1928" s="104"/>
      <c r="H1928" s="105" t="str">
        <f t="shared" ca="1" si="90"/>
        <v/>
      </c>
      <c r="I1928" s="102"/>
      <c r="J1928" s="102"/>
      <c r="K1928" s="102"/>
      <c r="L1928" s="102"/>
      <c r="M1928" s="102"/>
      <c r="N1928" s="102"/>
      <c r="O1928" s="102"/>
      <c r="P1928" s="102"/>
      <c r="Q1928" s="102"/>
      <c r="R1928" s="102"/>
      <c r="S1928" s="102"/>
      <c r="T1928" s="106"/>
      <c r="U1928" s="3" t="str">
        <f t="shared" si="92"/>
        <v>0/1</v>
      </c>
    </row>
    <row r="1929" spans="1:21" ht="30" customHeight="1" x14ac:dyDescent="0.3">
      <c r="A1929" s="3" t="str">
        <f>B1929&amp;"--"&amp;COUNTIF($B$5:B1929,B1929)</f>
        <v>--1892</v>
      </c>
      <c r="B1929" s="3" t="str">
        <f t="shared" si="91"/>
        <v/>
      </c>
      <c r="C1929" s="78">
        <v>1925</v>
      </c>
      <c r="D1929" s="102"/>
      <c r="E1929" s="103"/>
      <c r="F1929" s="102"/>
      <c r="G1929" s="104"/>
      <c r="H1929" s="105" t="str">
        <f t="shared" ca="1" si="90"/>
        <v/>
      </c>
      <c r="I1929" s="102"/>
      <c r="J1929" s="102"/>
      <c r="K1929" s="102"/>
      <c r="L1929" s="102"/>
      <c r="M1929" s="102"/>
      <c r="N1929" s="102"/>
      <c r="O1929" s="102"/>
      <c r="P1929" s="102"/>
      <c r="Q1929" s="102"/>
      <c r="R1929" s="102"/>
      <c r="S1929" s="102"/>
      <c r="T1929" s="106"/>
      <c r="U1929" s="3" t="str">
        <f t="shared" si="92"/>
        <v>0/1</v>
      </c>
    </row>
    <row r="1930" spans="1:21" ht="30" customHeight="1" x14ac:dyDescent="0.3">
      <c r="A1930" s="3" t="str">
        <f>B1930&amp;"--"&amp;COUNTIF($B$5:B1930,B1930)</f>
        <v>--1893</v>
      </c>
      <c r="B1930" s="3" t="str">
        <f t="shared" si="91"/>
        <v/>
      </c>
      <c r="C1930" s="78">
        <v>1926</v>
      </c>
      <c r="D1930" s="102"/>
      <c r="E1930" s="103"/>
      <c r="F1930" s="102"/>
      <c r="G1930" s="104"/>
      <c r="H1930" s="105" t="str">
        <f t="shared" ca="1" si="90"/>
        <v/>
      </c>
      <c r="I1930" s="102"/>
      <c r="J1930" s="102"/>
      <c r="K1930" s="102"/>
      <c r="L1930" s="102"/>
      <c r="M1930" s="102"/>
      <c r="N1930" s="102"/>
      <c r="O1930" s="102"/>
      <c r="P1930" s="102"/>
      <c r="Q1930" s="102"/>
      <c r="R1930" s="102"/>
      <c r="S1930" s="102"/>
      <c r="T1930" s="106"/>
      <c r="U1930" s="3" t="str">
        <f t="shared" si="92"/>
        <v>0/1</v>
      </c>
    </row>
    <row r="1931" spans="1:21" ht="30" customHeight="1" x14ac:dyDescent="0.3">
      <c r="A1931" s="3" t="str">
        <f>B1931&amp;"--"&amp;COUNTIF($B$5:B1931,B1931)</f>
        <v>--1894</v>
      </c>
      <c r="B1931" s="3" t="str">
        <f t="shared" si="91"/>
        <v/>
      </c>
      <c r="C1931" s="78">
        <v>1927</v>
      </c>
      <c r="D1931" s="102"/>
      <c r="E1931" s="103"/>
      <c r="F1931" s="102"/>
      <c r="G1931" s="104"/>
      <c r="H1931" s="105" t="str">
        <f t="shared" ca="1" si="90"/>
        <v/>
      </c>
      <c r="I1931" s="102"/>
      <c r="J1931" s="102"/>
      <c r="K1931" s="102"/>
      <c r="L1931" s="102"/>
      <c r="M1931" s="102"/>
      <c r="N1931" s="102"/>
      <c r="O1931" s="102"/>
      <c r="P1931" s="102"/>
      <c r="Q1931" s="102"/>
      <c r="R1931" s="102"/>
      <c r="S1931" s="102"/>
      <c r="T1931" s="106"/>
      <c r="U1931" s="3" t="str">
        <f t="shared" si="92"/>
        <v>0/1</v>
      </c>
    </row>
    <row r="1932" spans="1:21" ht="30" customHeight="1" x14ac:dyDescent="0.3">
      <c r="A1932" s="3" t="str">
        <f>B1932&amp;"--"&amp;COUNTIF($B$5:B1932,B1932)</f>
        <v>--1895</v>
      </c>
      <c r="B1932" s="3" t="str">
        <f t="shared" si="91"/>
        <v/>
      </c>
      <c r="C1932" s="78">
        <v>1928</v>
      </c>
      <c r="D1932" s="102"/>
      <c r="E1932" s="103"/>
      <c r="F1932" s="102"/>
      <c r="G1932" s="104"/>
      <c r="H1932" s="105" t="str">
        <f t="shared" ca="1" si="90"/>
        <v/>
      </c>
      <c r="I1932" s="102"/>
      <c r="J1932" s="102"/>
      <c r="K1932" s="102"/>
      <c r="L1932" s="102"/>
      <c r="M1932" s="102"/>
      <c r="N1932" s="102"/>
      <c r="O1932" s="102"/>
      <c r="P1932" s="102"/>
      <c r="Q1932" s="102"/>
      <c r="R1932" s="102"/>
      <c r="S1932" s="102"/>
      <c r="T1932" s="106"/>
      <c r="U1932" s="3" t="str">
        <f t="shared" si="92"/>
        <v>0/1</v>
      </c>
    </row>
    <row r="1933" spans="1:21" ht="30" customHeight="1" x14ac:dyDescent="0.3">
      <c r="A1933" s="3" t="str">
        <f>B1933&amp;"--"&amp;COUNTIF($B$5:B1933,B1933)</f>
        <v>--1896</v>
      </c>
      <c r="B1933" s="3" t="str">
        <f t="shared" si="91"/>
        <v/>
      </c>
      <c r="C1933" s="78">
        <v>1929</v>
      </c>
      <c r="D1933" s="102"/>
      <c r="E1933" s="103"/>
      <c r="F1933" s="102"/>
      <c r="G1933" s="104"/>
      <c r="H1933" s="105" t="str">
        <f t="shared" ca="1" si="90"/>
        <v/>
      </c>
      <c r="I1933" s="102"/>
      <c r="J1933" s="102"/>
      <c r="K1933" s="102"/>
      <c r="L1933" s="102"/>
      <c r="M1933" s="102"/>
      <c r="N1933" s="102"/>
      <c r="O1933" s="102"/>
      <c r="P1933" s="102"/>
      <c r="Q1933" s="102"/>
      <c r="R1933" s="102"/>
      <c r="S1933" s="102"/>
      <c r="T1933" s="106"/>
      <c r="U1933" s="3" t="str">
        <f t="shared" si="92"/>
        <v>0/1</v>
      </c>
    </row>
    <row r="1934" spans="1:21" ht="30" customHeight="1" x14ac:dyDescent="0.3">
      <c r="A1934" s="3" t="str">
        <f>B1934&amp;"--"&amp;COUNTIF($B$5:B1934,B1934)</f>
        <v>--1897</v>
      </c>
      <c r="B1934" s="3" t="str">
        <f t="shared" si="91"/>
        <v/>
      </c>
      <c r="C1934" s="78">
        <v>1930</v>
      </c>
      <c r="D1934" s="102"/>
      <c r="E1934" s="103"/>
      <c r="F1934" s="102"/>
      <c r="G1934" s="104"/>
      <c r="H1934" s="105" t="str">
        <f t="shared" ca="1" si="90"/>
        <v/>
      </c>
      <c r="I1934" s="102"/>
      <c r="J1934" s="102"/>
      <c r="K1934" s="102"/>
      <c r="L1934" s="102"/>
      <c r="M1934" s="102"/>
      <c r="N1934" s="102"/>
      <c r="O1934" s="102"/>
      <c r="P1934" s="102"/>
      <c r="Q1934" s="102"/>
      <c r="R1934" s="102"/>
      <c r="S1934" s="102"/>
      <c r="T1934" s="106"/>
      <c r="U1934" s="3" t="str">
        <f t="shared" si="92"/>
        <v>0/1</v>
      </c>
    </row>
    <row r="1935" spans="1:21" ht="30" customHeight="1" x14ac:dyDescent="0.3">
      <c r="A1935" s="3" t="str">
        <f>B1935&amp;"--"&amp;COUNTIF($B$5:B1935,B1935)</f>
        <v>--1898</v>
      </c>
      <c r="B1935" s="3" t="str">
        <f t="shared" si="91"/>
        <v/>
      </c>
      <c r="C1935" s="78">
        <v>1931</v>
      </c>
      <c r="D1935" s="102"/>
      <c r="E1935" s="103"/>
      <c r="F1935" s="102"/>
      <c r="G1935" s="104"/>
      <c r="H1935" s="105" t="str">
        <f t="shared" ca="1" si="90"/>
        <v/>
      </c>
      <c r="I1935" s="102"/>
      <c r="J1935" s="102"/>
      <c r="K1935" s="102"/>
      <c r="L1935" s="102"/>
      <c r="M1935" s="102"/>
      <c r="N1935" s="102"/>
      <c r="O1935" s="102"/>
      <c r="P1935" s="102"/>
      <c r="Q1935" s="102"/>
      <c r="R1935" s="102"/>
      <c r="S1935" s="102"/>
      <c r="T1935" s="106"/>
      <c r="U1935" s="3" t="str">
        <f t="shared" si="92"/>
        <v>0/1</v>
      </c>
    </row>
    <row r="1936" spans="1:21" ht="30" customHeight="1" x14ac:dyDescent="0.3">
      <c r="A1936" s="3" t="str">
        <f>B1936&amp;"--"&amp;COUNTIF($B$5:B1936,B1936)</f>
        <v>--1899</v>
      </c>
      <c r="B1936" s="3" t="str">
        <f t="shared" si="91"/>
        <v/>
      </c>
      <c r="C1936" s="78">
        <v>1932</v>
      </c>
      <c r="D1936" s="102"/>
      <c r="E1936" s="103"/>
      <c r="F1936" s="102"/>
      <c r="G1936" s="104"/>
      <c r="H1936" s="105" t="str">
        <f t="shared" ca="1" si="90"/>
        <v/>
      </c>
      <c r="I1936" s="102"/>
      <c r="J1936" s="102"/>
      <c r="K1936" s="102"/>
      <c r="L1936" s="102"/>
      <c r="M1936" s="102"/>
      <c r="N1936" s="102"/>
      <c r="O1936" s="102"/>
      <c r="P1936" s="102"/>
      <c r="Q1936" s="102"/>
      <c r="R1936" s="102"/>
      <c r="S1936" s="102"/>
      <c r="T1936" s="106"/>
      <c r="U1936" s="3" t="str">
        <f t="shared" si="92"/>
        <v>0/1</v>
      </c>
    </row>
    <row r="1937" spans="1:21" ht="30" customHeight="1" x14ac:dyDescent="0.3">
      <c r="A1937" s="3" t="str">
        <f>B1937&amp;"--"&amp;COUNTIF($B$5:B1937,B1937)</f>
        <v>--1900</v>
      </c>
      <c r="B1937" s="3" t="str">
        <f t="shared" si="91"/>
        <v/>
      </c>
      <c r="C1937" s="78">
        <v>1933</v>
      </c>
      <c r="D1937" s="102"/>
      <c r="E1937" s="103"/>
      <c r="F1937" s="102"/>
      <c r="G1937" s="104"/>
      <c r="H1937" s="105" t="str">
        <f t="shared" ca="1" si="90"/>
        <v/>
      </c>
      <c r="I1937" s="102"/>
      <c r="J1937" s="102"/>
      <c r="K1937" s="102"/>
      <c r="L1937" s="102"/>
      <c r="M1937" s="102"/>
      <c r="N1937" s="102"/>
      <c r="O1937" s="102"/>
      <c r="P1937" s="102"/>
      <c r="Q1937" s="102"/>
      <c r="R1937" s="102"/>
      <c r="S1937" s="102"/>
      <c r="T1937" s="106"/>
      <c r="U1937" s="3" t="str">
        <f t="shared" si="92"/>
        <v>0/1</v>
      </c>
    </row>
    <row r="1938" spans="1:21" ht="30" customHeight="1" x14ac:dyDescent="0.3">
      <c r="A1938" s="3" t="str">
        <f>B1938&amp;"--"&amp;COUNTIF($B$5:B1938,B1938)</f>
        <v>--1901</v>
      </c>
      <c r="B1938" s="3" t="str">
        <f t="shared" si="91"/>
        <v/>
      </c>
      <c r="C1938" s="78">
        <v>1934</v>
      </c>
      <c r="D1938" s="102"/>
      <c r="E1938" s="103"/>
      <c r="F1938" s="102"/>
      <c r="G1938" s="104"/>
      <c r="H1938" s="105" t="str">
        <f t="shared" ca="1" si="90"/>
        <v/>
      </c>
      <c r="I1938" s="102"/>
      <c r="J1938" s="102"/>
      <c r="K1938" s="102"/>
      <c r="L1938" s="102"/>
      <c r="M1938" s="102"/>
      <c r="N1938" s="102"/>
      <c r="O1938" s="102"/>
      <c r="P1938" s="102"/>
      <c r="Q1938" s="102"/>
      <c r="R1938" s="102"/>
      <c r="S1938" s="102"/>
      <c r="T1938" s="106"/>
      <c r="U1938" s="3" t="str">
        <f t="shared" si="92"/>
        <v>0/1</v>
      </c>
    </row>
    <row r="1939" spans="1:21" ht="30" customHeight="1" x14ac:dyDescent="0.3">
      <c r="A1939" s="3" t="str">
        <f>B1939&amp;"--"&amp;COUNTIF($B$5:B1939,B1939)</f>
        <v>--1902</v>
      </c>
      <c r="B1939" s="3" t="str">
        <f t="shared" si="91"/>
        <v/>
      </c>
      <c r="C1939" s="78">
        <v>1935</v>
      </c>
      <c r="D1939" s="102"/>
      <c r="E1939" s="103"/>
      <c r="F1939" s="102"/>
      <c r="G1939" s="104"/>
      <c r="H1939" s="105" t="str">
        <f t="shared" ca="1" si="90"/>
        <v/>
      </c>
      <c r="I1939" s="102"/>
      <c r="J1939" s="102"/>
      <c r="K1939" s="102"/>
      <c r="L1939" s="102"/>
      <c r="M1939" s="102"/>
      <c r="N1939" s="102"/>
      <c r="O1939" s="102"/>
      <c r="P1939" s="102"/>
      <c r="Q1939" s="102"/>
      <c r="R1939" s="102"/>
      <c r="S1939" s="102"/>
      <c r="T1939" s="106"/>
      <c r="U1939" s="3" t="str">
        <f t="shared" si="92"/>
        <v>0/1</v>
      </c>
    </row>
    <row r="1940" spans="1:21" ht="30" customHeight="1" x14ac:dyDescent="0.3">
      <c r="A1940" s="3" t="str">
        <f>B1940&amp;"--"&amp;COUNTIF($B$5:B1940,B1940)</f>
        <v>--1903</v>
      </c>
      <c r="B1940" s="3" t="str">
        <f t="shared" si="91"/>
        <v/>
      </c>
      <c r="C1940" s="78">
        <v>1936</v>
      </c>
      <c r="D1940" s="102"/>
      <c r="E1940" s="103"/>
      <c r="F1940" s="102"/>
      <c r="G1940" s="104"/>
      <c r="H1940" s="105" t="str">
        <f t="shared" ca="1" si="90"/>
        <v/>
      </c>
      <c r="I1940" s="102"/>
      <c r="J1940" s="102"/>
      <c r="K1940" s="102"/>
      <c r="L1940" s="102"/>
      <c r="M1940" s="102"/>
      <c r="N1940" s="102"/>
      <c r="O1940" s="102"/>
      <c r="P1940" s="102"/>
      <c r="Q1940" s="102"/>
      <c r="R1940" s="102"/>
      <c r="S1940" s="102"/>
      <c r="T1940" s="106"/>
      <c r="U1940" s="3" t="str">
        <f t="shared" si="92"/>
        <v>0/1</v>
      </c>
    </row>
    <row r="1941" spans="1:21" ht="30" customHeight="1" x14ac:dyDescent="0.3">
      <c r="A1941" s="3" t="str">
        <f>B1941&amp;"--"&amp;COUNTIF($B$5:B1941,B1941)</f>
        <v>--1904</v>
      </c>
      <c r="B1941" s="3" t="str">
        <f t="shared" si="91"/>
        <v/>
      </c>
      <c r="C1941" s="78">
        <v>1937</v>
      </c>
      <c r="D1941" s="102"/>
      <c r="E1941" s="103"/>
      <c r="F1941" s="102"/>
      <c r="G1941" s="104"/>
      <c r="H1941" s="105" t="str">
        <f t="shared" ca="1" si="90"/>
        <v/>
      </c>
      <c r="I1941" s="102"/>
      <c r="J1941" s="102"/>
      <c r="K1941" s="102"/>
      <c r="L1941" s="102"/>
      <c r="M1941" s="102"/>
      <c r="N1941" s="102"/>
      <c r="O1941" s="102"/>
      <c r="P1941" s="102"/>
      <c r="Q1941" s="102"/>
      <c r="R1941" s="102"/>
      <c r="S1941" s="102"/>
      <c r="T1941" s="106"/>
      <c r="U1941" s="3" t="str">
        <f t="shared" si="92"/>
        <v>0/1</v>
      </c>
    </row>
    <row r="1942" spans="1:21" ht="30" customHeight="1" x14ac:dyDescent="0.3">
      <c r="A1942" s="3" t="str">
        <f>B1942&amp;"--"&amp;COUNTIF($B$5:B1942,B1942)</f>
        <v>--1905</v>
      </c>
      <c r="B1942" s="3" t="str">
        <f t="shared" si="91"/>
        <v/>
      </c>
      <c r="C1942" s="78">
        <v>1938</v>
      </c>
      <c r="D1942" s="102"/>
      <c r="E1942" s="103"/>
      <c r="F1942" s="102"/>
      <c r="G1942" s="104"/>
      <c r="H1942" s="105" t="str">
        <f t="shared" ca="1" si="90"/>
        <v/>
      </c>
      <c r="I1942" s="102"/>
      <c r="J1942" s="102"/>
      <c r="K1942" s="102"/>
      <c r="L1942" s="102"/>
      <c r="M1942" s="102"/>
      <c r="N1942" s="102"/>
      <c r="O1942" s="102"/>
      <c r="P1942" s="102"/>
      <c r="Q1942" s="102"/>
      <c r="R1942" s="102"/>
      <c r="S1942" s="102"/>
      <c r="T1942" s="106"/>
      <c r="U1942" s="3" t="str">
        <f t="shared" si="92"/>
        <v>0/1</v>
      </c>
    </row>
    <row r="1943" spans="1:21" ht="30" customHeight="1" x14ac:dyDescent="0.3">
      <c r="A1943" s="3" t="str">
        <f>B1943&amp;"--"&amp;COUNTIF($B$5:B1943,B1943)</f>
        <v>--1906</v>
      </c>
      <c r="B1943" s="3" t="str">
        <f t="shared" si="91"/>
        <v/>
      </c>
      <c r="C1943" s="78">
        <v>1939</v>
      </c>
      <c r="D1943" s="102"/>
      <c r="E1943" s="103"/>
      <c r="F1943" s="102"/>
      <c r="G1943" s="104"/>
      <c r="H1943" s="105" t="str">
        <f t="shared" ca="1" si="90"/>
        <v/>
      </c>
      <c r="I1943" s="102"/>
      <c r="J1943" s="102"/>
      <c r="K1943" s="102"/>
      <c r="L1943" s="102"/>
      <c r="M1943" s="102"/>
      <c r="N1943" s="102"/>
      <c r="O1943" s="102"/>
      <c r="P1943" s="102"/>
      <c r="Q1943" s="102"/>
      <c r="R1943" s="102"/>
      <c r="S1943" s="102"/>
      <c r="T1943" s="106"/>
      <c r="U1943" s="3" t="str">
        <f t="shared" si="92"/>
        <v>0/1</v>
      </c>
    </row>
    <row r="1944" spans="1:21" ht="30" customHeight="1" x14ac:dyDescent="0.3">
      <c r="A1944" s="3" t="str">
        <f>B1944&amp;"--"&amp;COUNTIF($B$5:B1944,B1944)</f>
        <v>--1907</v>
      </c>
      <c r="B1944" s="3" t="str">
        <f t="shared" si="91"/>
        <v/>
      </c>
      <c r="C1944" s="78">
        <v>1940</v>
      </c>
      <c r="D1944" s="102"/>
      <c r="E1944" s="103"/>
      <c r="F1944" s="102"/>
      <c r="G1944" s="104"/>
      <c r="H1944" s="105" t="str">
        <f t="shared" ca="1" si="90"/>
        <v/>
      </c>
      <c r="I1944" s="102"/>
      <c r="J1944" s="102"/>
      <c r="K1944" s="102"/>
      <c r="L1944" s="102"/>
      <c r="M1944" s="102"/>
      <c r="N1944" s="102"/>
      <c r="O1944" s="102"/>
      <c r="P1944" s="102"/>
      <c r="Q1944" s="102"/>
      <c r="R1944" s="102"/>
      <c r="S1944" s="102"/>
      <c r="T1944" s="106"/>
      <c r="U1944" s="3" t="str">
        <f t="shared" si="92"/>
        <v>0/1</v>
      </c>
    </row>
    <row r="1945" spans="1:21" ht="30" customHeight="1" x14ac:dyDescent="0.3">
      <c r="A1945" s="3" t="str">
        <f>B1945&amp;"--"&amp;COUNTIF($B$5:B1945,B1945)</f>
        <v>--1908</v>
      </c>
      <c r="B1945" s="3" t="str">
        <f t="shared" si="91"/>
        <v/>
      </c>
      <c r="C1945" s="78">
        <v>1941</v>
      </c>
      <c r="D1945" s="102"/>
      <c r="E1945" s="103"/>
      <c r="F1945" s="102"/>
      <c r="G1945" s="104"/>
      <c r="H1945" s="105" t="str">
        <f t="shared" ca="1" si="90"/>
        <v/>
      </c>
      <c r="I1945" s="102"/>
      <c r="J1945" s="102"/>
      <c r="K1945" s="102"/>
      <c r="L1945" s="102"/>
      <c r="M1945" s="102"/>
      <c r="N1945" s="102"/>
      <c r="O1945" s="102"/>
      <c r="P1945" s="102"/>
      <c r="Q1945" s="102"/>
      <c r="R1945" s="102"/>
      <c r="S1945" s="102"/>
      <c r="T1945" s="106"/>
      <c r="U1945" s="3" t="str">
        <f t="shared" si="92"/>
        <v>0/1</v>
      </c>
    </row>
    <row r="1946" spans="1:21" ht="30" customHeight="1" x14ac:dyDescent="0.3">
      <c r="A1946" s="3" t="str">
        <f>B1946&amp;"--"&amp;COUNTIF($B$5:B1946,B1946)</f>
        <v>--1909</v>
      </c>
      <c r="B1946" s="3" t="str">
        <f t="shared" si="91"/>
        <v/>
      </c>
      <c r="C1946" s="78">
        <v>1942</v>
      </c>
      <c r="D1946" s="102"/>
      <c r="E1946" s="103"/>
      <c r="F1946" s="102"/>
      <c r="G1946" s="104"/>
      <c r="H1946" s="105" t="str">
        <f t="shared" ca="1" si="90"/>
        <v/>
      </c>
      <c r="I1946" s="102"/>
      <c r="J1946" s="102"/>
      <c r="K1946" s="102"/>
      <c r="L1946" s="102"/>
      <c r="M1946" s="102"/>
      <c r="N1946" s="102"/>
      <c r="O1946" s="102"/>
      <c r="P1946" s="102"/>
      <c r="Q1946" s="102"/>
      <c r="R1946" s="102"/>
      <c r="S1946" s="102"/>
      <c r="T1946" s="106"/>
      <c r="U1946" s="3" t="str">
        <f t="shared" si="92"/>
        <v>0/1</v>
      </c>
    </row>
    <row r="1947" spans="1:21" ht="30" customHeight="1" x14ac:dyDescent="0.3">
      <c r="A1947" s="3" t="str">
        <f>B1947&amp;"--"&amp;COUNTIF($B$5:B1947,B1947)</f>
        <v>--1910</v>
      </c>
      <c r="B1947" s="3" t="str">
        <f t="shared" si="91"/>
        <v/>
      </c>
      <c r="C1947" s="78">
        <v>1943</v>
      </c>
      <c r="D1947" s="102"/>
      <c r="E1947" s="103"/>
      <c r="F1947" s="102"/>
      <c r="G1947" s="104"/>
      <c r="H1947" s="105" t="str">
        <f t="shared" ca="1" si="90"/>
        <v/>
      </c>
      <c r="I1947" s="102"/>
      <c r="J1947" s="102"/>
      <c r="K1947" s="102"/>
      <c r="L1947" s="102"/>
      <c r="M1947" s="102"/>
      <c r="N1947" s="102"/>
      <c r="O1947" s="102"/>
      <c r="P1947" s="102"/>
      <c r="Q1947" s="102"/>
      <c r="R1947" s="102"/>
      <c r="S1947" s="102"/>
      <c r="T1947" s="106"/>
      <c r="U1947" s="3" t="str">
        <f t="shared" si="92"/>
        <v>0/1</v>
      </c>
    </row>
    <row r="1948" spans="1:21" ht="30" customHeight="1" x14ac:dyDescent="0.3">
      <c r="A1948" s="3" t="str">
        <f>B1948&amp;"--"&amp;COUNTIF($B$5:B1948,B1948)</f>
        <v>--1911</v>
      </c>
      <c r="B1948" s="3" t="str">
        <f t="shared" si="91"/>
        <v/>
      </c>
      <c r="C1948" s="78">
        <v>1944</v>
      </c>
      <c r="D1948" s="102"/>
      <c r="E1948" s="103"/>
      <c r="F1948" s="102"/>
      <c r="G1948" s="104"/>
      <c r="H1948" s="105" t="str">
        <f t="shared" ca="1" si="90"/>
        <v/>
      </c>
      <c r="I1948" s="102"/>
      <c r="J1948" s="102"/>
      <c r="K1948" s="102"/>
      <c r="L1948" s="102"/>
      <c r="M1948" s="102"/>
      <c r="N1948" s="102"/>
      <c r="O1948" s="102"/>
      <c r="P1948" s="102"/>
      <c r="Q1948" s="102"/>
      <c r="R1948" s="102"/>
      <c r="S1948" s="102"/>
      <c r="T1948" s="106"/>
      <c r="U1948" s="3" t="str">
        <f t="shared" si="92"/>
        <v>0/1</v>
      </c>
    </row>
    <row r="1949" spans="1:21" ht="30" customHeight="1" x14ac:dyDescent="0.3">
      <c r="A1949" s="3" t="str">
        <f>B1949&amp;"--"&amp;COUNTIF($B$5:B1949,B1949)</f>
        <v>--1912</v>
      </c>
      <c r="B1949" s="3" t="str">
        <f t="shared" si="91"/>
        <v/>
      </c>
      <c r="C1949" s="78">
        <v>1945</v>
      </c>
      <c r="D1949" s="102"/>
      <c r="E1949" s="103"/>
      <c r="F1949" s="102"/>
      <c r="G1949" s="104"/>
      <c r="H1949" s="105" t="str">
        <f t="shared" ca="1" si="90"/>
        <v/>
      </c>
      <c r="I1949" s="102"/>
      <c r="J1949" s="102"/>
      <c r="K1949" s="102"/>
      <c r="L1949" s="102"/>
      <c r="M1949" s="102"/>
      <c r="N1949" s="102"/>
      <c r="O1949" s="102"/>
      <c r="P1949" s="102"/>
      <c r="Q1949" s="102"/>
      <c r="R1949" s="102"/>
      <c r="S1949" s="102"/>
      <c r="T1949" s="106"/>
      <c r="U1949" s="3" t="str">
        <f t="shared" si="92"/>
        <v>0/1</v>
      </c>
    </row>
    <row r="1950" spans="1:21" ht="30" customHeight="1" x14ac:dyDescent="0.3">
      <c r="A1950" s="3" t="str">
        <f>B1950&amp;"--"&amp;COUNTIF($B$5:B1950,B1950)</f>
        <v>--1913</v>
      </c>
      <c r="B1950" s="3" t="str">
        <f t="shared" si="91"/>
        <v/>
      </c>
      <c r="C1950" s="78">
        <v>1946</v>
      </c>
      <c r="D1950" s="102"/>
      <c r="E1950" s="103"/>
      <c r="F1950" s="102"/>
      <c r="G1950" s="104"/>
      <c r="H1950" s="105" t="str">
        <f t="shared" ca="1" si="90"/>
        <v/>
      </c>
      <c r="I1950" s="102"/>
      <c r="J1950" s="102"/>
      <c r="K1950" s="102"/>
      <c r="L1950" s="102"/>
      <c r="M1950" s="102"/>
      <c r="N1950" s="102"/>
      <c r="O1950" s="102"/>
      <c r="P1950" s="102"/>
      <c r="Q1950" s="102"/>
      <c r="R1950" s="102"/>
      <c r="S1950" s="102"/>
      <c r="T1950" s="106"/>
      <c r="U1950" s="3" t="str">
        <f t="shared" si="92"/>
        <v>0/1</v>
      </c>
    </row>
    <row r="1951" spans="1:21" ht="30" customHeight="1" x14ac:dyDescent="0.3">
      <c r="A1951" s="3" t="str">
        <f>B1951&amp;"--"&amp;COUNTIF($B$5:B1951,B1951)</f>
        <v>--1914</v>
      </c>
      <c r="B1951" s="3" t="str">
        <f t="shared" si="91"/>
        <v/>
      </c>
      <c r="C1951" s="78">
        <v>1947</v>
      </c>
      <c r="D1951" s="102"/>
      <c r="E1951" s="103"/>
      <c r="F1951" s="102"/>
      <c r="G1951" s="104"/>
      <c r="H1951" s="105" t="str">
        <f t="shared" ca="1" si="90"/>
        <v/>
      </c>
      <c r="I1951" s="102"/>
      <c r="J1951" s="102"/>
      <c r="K1951" s="102"/>
      <c r="L1951" s="102"/>
      <c r="M1951" s="102"/>
      <c r="N1951" s="102"/>
      <c r="O1951" s="102"/>
      <c r="P1951" s="102"/>
      <c r="Q1951" s="102"/>
      <c r="R1951" s="102"/>
      <c r="S1951" s="102"/>
      <c r="T1951" s="106"/>
      <c r="U1951" s="3" t="str">
        <f t="shared" si="92"/>
        <v>0/1</v>
      </c>
    </row>
    <row r="1952" spans="1:21" ht="30" customHeight="1" x14ac:dyDescent="0.3">
      <c r="A1952" s="3" t="str">
        <f>B1952&amp;"--"&amp;COUNTIF($B$5:B1952,B1952)</f>
        <v>--1915</v>
      </c>
      <c r="B1952" s="3" t="str">
        <f t="shared" si="91"/>
        <v/>
      </c>
      <c r="C1952" s="78">
        <v>1948</v>
      </c>
      <c r="D1952" s="102"/>
      <c r="E1952" s="103"/>
      <c r="F1952" s="102"/>
      <c r="G1952" s="104"/>
      <c r="H1952" s="105" t="str">
        <f t="shared" ref="H1952:H2015" ca="1" si="93">IF(G1952,DATEDIF(G1952,TODAY(),"Y"),"")</f>
        <v/>
      </c>
      <c r="I1952" s="102"/>
      <c r="J1952" s="102"/>
      <c r="K1952" s="102"/>
      <c r="L1952" s="102"/>
      <c r="M1952" s="102"/>
      <c r="N1952" s="102"/>
      <c r="O1952" s="102"/>
      <c r="P1952" s="102"/>
      <c r="Q1952" s="102"/>
      <c r="R1952" s="102"/>
      <c r="S1952" s="102"/>
      <c r="T1952" s="106"/>
      <c r="U1952" s="3" t="str">
        <f t="shared" si="92"/>
        <v>0/1</v>
      </c>
    </row>
    <row r="1953" spans="1:21" ht="30" customHeight="1" x14ac:dyDescent="0.3">
      <c r="A1953" s="3" t="str">
        <f>B1953&amp;"--"&amp;COUNTIF($B$5:B1953,B1953)</f>
        <v>--1916</v>
      </c>
      <c r="B1953" s="3" t="str">
        <f t="shared" si="91"/>
        <v/>
      </c>
      <c r="C1953" s="78">
        <v>1949</v>
      </c>
      <c r="D1953" s="102"/>
      <c r="E1953" s="103"/>
      <c r="F1953" s="102"/>
      <c r="G1953" s="104"/>
      <c r="H1953" s="105" t="str">
        <f t="shared" ca="1" si="93"/>
        <v/>
      </c>
      <c r="I1953" s="102"/>
      <c r="J1953" s="102"/>
      <c r="K1953" s="102"/>
      <c r="L1953" s="102"/>
      <c r="M1953" s="102"/>
      <c r="N1953" s="102"/>
      <c r="O1953" s="102"/>
      <c r="P1953" s="102"/>
      <c r="Q1953" s="102"/>
      <c r="R1953" s="102"/>
      <c r="S1953" s="102"/>
      <c r="T1953" s="106"/>
      <c r="U1953" s="3" t="str">
        <f t="shared" si="92"/>
        <v>0/1</v>
      </c>
    </row>
    <row r="1954" spans="1:21" ht="30" customHeight="1" x14ac:dyDescent="0.3">
      <c r="A1954" s="3" t="str">
        <f>B1954&amp;"--"&amp;COUNTIF($B$5:B1954,B1954)</f>
        <v>--1917</v>
      </c>
      <c r="B1954" s="3" t="str">
        <f t="shared" si="91"/>
        <v/>
      </c>
      <c r="C1954" s="78">
        <v>1950</v>
      </c>
      <c r="D1954" s="102"/>
      <c r="E1954" s="103"/>
      <c r="F1954" s="102"/>
      <c r="G1954" s="104"/>
      <c r="H1954" s="105" t="str">
        <f t="shared" ca="1" si="93"/>
        <v/>
      </c>
      <c r="I1954" s="102"/>
      <c r="J1954" s="102"/>
      <c r="K1954" s="102"/>
      <c r="L1954" s="102"/>
      <c r="M1954" s="102"/>
      <c r="N1954" s="102"/>
      <c r="O1954" s="102"/>
      <c r="P1954" s="102"/>
      <c r="Q1954" s="102"/>
      <c r="R1954" s="102"/>
      <c r="S1954" s="102"/>
      <c r="T1954" s="106"/>
      <c r="U1954" s="3" t="str">
        <f t="shared" si="92"/>
        <v>0/1</v>
      </c>
    </row>
    <row r="1955" spans="1:21" ht="30" customHeight="1" x14ac:dyDescent="0.3">
      <c r="A1955" s="3" t="str">
        <f>B1955&amp;"--"&amp;COUNTIF($B$5:B1955,B1955)</f>
        <v>--1918</v>
      </c>
      <c r="B1955" s="3" t="str">
        <f t="shared" si="91"/>
        <v/>
      </c>
      <c r="C1955" s="78">
        <v>1951</v>
      </c>
      <c r="D1955" s="102"/>
      <c r="E1955" s="103"/>
      <c r="F1955" s="102"/>
      <c r="G1955" s="104"/>
      <c r="H1955" s="105" t="str">
        <f t="shared" ca="1" si="93"/>
        <v/>
      </c>
      <c r="I1955" s="102"/>
      <c r="J1955" s="102"/>
      <c r="K1955" s="102"/>
      <c r="L1955" s="102"/>
      <c r="M1955" s="102"/>
      <c r="N1955" s="102"/>
      <c r="O1955" s="102"/>
      <c r="P1955" s="102"/>
      <c r="Q1955" s="102"/>
      <c r="R1955" s="102"/>
      <c r="S1955" s="102"/>
      <c r="T1955" s="106"/>
      <c r="U1955" s="3" t="str">
        <f t="shared" si="92"/>
        <v>0/1</v>
      </c>
    </row>
    <row r="1956" spans="1:21" ht="30" customHeight="1" x14ac:dyDescent="0.3">
      <c r="A1956" s="3" t="str">
        <f>B1956&amp;"--"&amp;COUNTIF($B$5:B1956,B1956)</f>
        <v>--1919</v>
      </c>
      <c r="B1956" s="3" t="str">
        <f t="shared" si="91"/>
        <v/>
      </c>
      <c r="C1956" s="78">
        <v>1952</v>
      </c>
      <c r="D1956" s="102"/>
      <c r="E1956" s="103"/>
      <c r="F1956" s="102"/>
      <c r="G1956" s="104"/>
      <c r="H1956" s="105" t="str">
        <f t="shared" ca="1" si="93"/>
        <v/>
      </c>
      <c r="I1956" s="102"/>
      <c r="J1956" s="102"/>
      <c r="K1956" s="102"/>
      <c r="L1956" s="102"/>
      <c r="M1956" s="102"/>
      <c r="N1956" s="102"/>
      <c r="O1956" s="102"/>
      <c r="P1956" s="102"/>
      <c r="Q1956" s="102"/>
      <c r="R1956" s="102"/>
      <c r="S1956" s="102"/>
      <c r="T1956" s="106"/>
      <c r="U1956" s="3" t="str">
        <f t="shared" si="92"/>
        <v>0/1</v>
      </c>
    </row>
    <row r="1957" spans="1:21" ht="30" customHeight="1" x14ac:dyDescent="0.3">
      <c r="A1957" s="3" t="str">
        <f>B1957&amp;"--"&amp;COUNTIF($B$5:B1957,B1957)</f>
        <v>--1920</v>
      </c>
      <c r="B1957" s="3" t="str">
        <f t="shared" si="91"/>
        <v/>
      </c>
      <c r="C1957" s="78">
        <v>1953</v>
      </c>
      <c r="D1957" s="102"/>
      <c r="E1957" s="103"/>
      <c r="F1957" s="102"/>
      <c r="G1957" s="104"/>
      <c r="H1957" s="105" t="str">
        <f t="shared" ca="1" si="93"/>
        <v/>
      </c>
      <c r="I1957" s="102"/>
      <c r="J1957" s="102"/>
      <c r="K1957" s="102"/>
      <c r="L1957" s="102"/>
      <c r="M1957" s="102"/>
      <c r="N1957" s="102"/>
      <c r="O1957" s="102"/>
      <c r="P1957" s="102"/>
      <c r="Q1957" s="102"/>
      <c r="R1957" s="102"/>
      <c r="S1957" s="102"/>
      <c r="T1957" s="106"/>
      <c r="U1957" s="3" t="str">
        <f t="shared" si="92"/>
        <v>0/1</v>
      </c>
    </row>
    <row r="1958" spans="1:21" ht="30" customHeight="1" x14ac:dyDescent="0.3">
      <c r="A1958" s="3" t="str">
        <f>B1958&amp;"--"&amp;COUNTIF($B$5:B1958,B1958)</f>
        <v>--1921</v>
      </c>
      <c r="B1958" s="3" t="str">
        <f t="shared" si="91"/>
        <v/>
      </c>
      <c r="C1958" s="78">
        <v>1954</v>
      </c>
      <c r="D1958" s="102"/>
      <c r="E1958" s="103"/>
      <c r="F1958" s="102"/>
      <c r="G1958" s="104"/>
      <c r="H1958" s="105" t="str">
        <f t="shared" ca="1" si="93"/>
        <v/>
      </c>
      <c r="I1958" s="102"/>
      <c r="J1958" s="102"/>
      <c r="K1958" s="102"/>
      <c r="L1958" s="102"/>
      <c r="M1958" s="102"/>
      <c r="N1958" s="102"/>
      <c r="O1958" s="102"/>
      <c r="P1958" s="102"/>
      <c r="Q1958" s="102"/>
      <c r="R1958" s="102"/>
      <c r="S1958" s="102"/>
      <c r="T1958" s="106"/>
      <c r="U1958" s="3" t="str">
        <f t="shared" si="92"/>
        <v>0/1</v>
      </c>
    </row>
    <row r="1959" spans="1:21" ht="30" customHeight="1" x14ac:dyDescent="0.3">
      <c r="A1959" s="3" t="str">
        <f>B1959&amp;"--"&amp;COUNTIF($B$5:B1959,B1959)</f>
        <v>--1922</v>
      </c>
      <c r="B1959" s="3" t="str">
        <f t="shared" si="91"/>
        <v/>
      </c>
      <c r="C1959" s="78">
        <v>1955</v>
      </c>
      <c r="D1959" s="102"/>
      <c r="E1959" s="103"/>
      <c r="F1959" s="102"/>
      <c r="G1959" s="104"/>
      <c r="H1959" s="105" t="str">
        <f t="shared" ca="1" si="93"/>
        <v/>
      </c>
      <c r="I1959" s="102"/>
      <c r="J1959" s="102"/>
      <c r="K1959" s="102"/>
      <c r="L1959" s="102"/>
      <c r="M1959" s="102"/>
      <c r="N1959" s="102"/>
      <c r="O1959" s="102"/>
      <c r="P1959" s="102"/>
      <c r="Q1959" s="102"/>
      <c r="R1959" s="102"/>
      <c r="S1959" s="102"/>
      <c r="T1959" s="106"/>
      <c r="U1959" s="3" t="str">
        <f t="shared" si="92"/>
        <v>0/1</v>
      </c>
    </row>
    <row r="1960" spans="1:21" ht="30" customHeight="1" x14ac:dyDescent="0.3">
      <c r="A1960" s="3" t="str">
        <f>B1960&amp;"--"&amp;COUNTIF($B$5:B1960,B1960)</f>
        <v>--1923</v>
      </c>
      <c r="B1960" s="3" t="str">
        <f t="shared" si="91"/>
        <v/>
      </c>
      <c r="C1960" s="78">
        <v>1956</v>
      </c>
      <c r="D1960" s="102"/>
      <c r="E1960" s="103"/>
      <c r="F1960" s="102"/>
      <c r="G1960" s="104"/>
      <c r="H1960" s="105" t="str">
        <f t="shared" ca="1" si="93"/>
        <v/>
      </c>
      <c r="I1960" s="102"/>
      <c r="J1960" s="102"/>
      <c r="K1960" s="102"/>
      <c r="L1960" s="102"/>
      <c r="M1960" s="102"/>
      <c r="N1960" s="102"/>
      <c r="O1960" s="102"/>
      <c r="P1960" s="102"/>
      <c r="Q1960" s="102"/>
      <c r="R1960" s="102"/>
      <c r="S1960" s="102"/>
      <c r="T1960" s="106"/>
      <c r="U1960" s="3" t="str">
        <f t="shared" si="92"/>
        <v>0/1</v>
      </c>
    </row>
    <row r="1961" spans="1:21" ht="30" customHeight="1" x14ac:dyDescent="0.3">
      <c r="A1961" s="3" t="str">
        <f>B1961&amp;"--"&amp;COUNTIF($B$5:B1961,B1961)</f>
        <v>--1924</v>
      </c>
      <c r="B1961" s="3" t="str">
        <f t="shared" si="91"/>
        <v/>
      </c>
      <c r="C1961" s="78">
        <v>1957</v>
      </c>
      <c r="D1961" s="102"/>
      <c r="E1961" s="103"/>
      <c r="F1961" s="102"/>
      <c r="G1961" s="104"/>
      <c r="H1961" s="105" t="str">
        <f t="shared" ca="1" si="93"/>
        <v/>
      </c>
      <c r="I1961" s="102"/>
      <c r="J1961" s="102"/>
      <c r="K1961" s="102"/>
      <c r="L1961" s="102"/>
      <c r="M1961" s="102"/>
      <c r="N1961" s="102"/>
      <c r="O1961" s="102"/>
      <c r="P1961" s="102"/>
      <c r="Q1961" s="102"/>
      <c r="R1961" s="102"/>
      <c r="S1961" s="102"/>
      <c r="T1961" s="106"/>
      <c r="U1961" s="3" t="str">
        <f t="shared" si="92"/>
        <v>0/1</v>
      </c>
    </row>
    <row r="1962" spans="1:21" ht="30" customHeight="1" x14ac:dyDescent="0.3">
      <c r="A1962" s="3" t="str">
        <f>B1962&amp;"--"&amp;COUNTIF($B$5:B1962,B1962)</f>
        <v>--1925</v>
      </c>
      <c r="B1962" s="3" t="str">
        <f t="shared" si="91"/>
        <v/>
      </c>
      <c r="C1962" s="78">
        <v>1958</v>
      </c>
      <c r="D1962" s="102"/>
      <c r="E1962" s="103"/>
      <c r="F1962" s="102"/>
      <c r="G1962" s="104"/>
      <c r="H1962" s="105" t="str">
        <f t="shared" ca="1" si="93"/>
        <v/>
      </c>
      <c r="I1962" s="102"/>
      <c r="J1962" s="102"/>
      <c r="K1962" s="102"/>
      <c r="L1962" s="102"/>
      <c r="M1962" s="102"/>
      <c r="N1962" s="102"/>
      <c r="O1962" s="102"/>
      <c r="P1962" s="102"/>
      <c r="Q1962" s="102"/>
      <c r="R1962" s="102"/>
      <c r="S1962" s="102"/>
      <c r="T1962" s="106"/>
      <c r="U1962" s="3" t="str">
        <f t="shared" si="92"/>
        <v>0/1</v>
      </c>
    </row>
    <row r="1963" spans="1:21" ht="30" customHeight="1" x14ac:dyDescent="0.3">
      <c r="A1963" s="3" t="str">
        <f>B1963&amp;"--"&amp;COUNTIF($B$5:B1963,B1963)</f>
        <v>--1926</v>
      </c>
      <c r="B1963" s="3" t="str">
        <f t="shared" si="91"/>
        <v/>
      </c>
      <c r="C1963" s="78">
        <v>1959</v>
      </c>
      <c r="D1963" s="102"/>
      <c r="E1963" s="103"/>
      <c r="F1963" s="102"/>
      <c r="G1963" s="104"/>
      <c r="H1963" s="105" t="str">
        <f t="shared" ca="1" si="93"/>
        <v/>
      </c>
      <c r="I1963" s="102"/>
      <c r="J1963" s="102"/>
      <c r="K1963" s="102"/>
      <c r="L1963" s="102"/>
      <c r="M1963" s="102"/>
      <c r="N1963" s="102"/>
      <c r="O1963" s="102"/>
      <c r="P1963" s="102"/>
      <c r="Q1963" s="102"/>
      <c r="R1963" s="102"/>
      <c r="S1963" s="102"/>
      <c r="T1963" s="106"/>
      <c r="U1963" s="3" t="str">
        <f t="shared" si="92"/>
        <v>0/1</v>
      </c>
    </row>
    <row r="1964" spans="1:21" ht="30" customHeight="1" x14ac:dyDescent="0.3">
      <c r="A1964" s="3" t="str">
        <f>B1964&amp;"--"&amp;COUNTIF($B$5:B1964,B1964)</f>
        <v>--1927</v>
      </c>
      <c r="B1964" s="3" t="str">
        <f t="shared" si="91"/>
        <v/>
      </c>
      <c r="C1964" s="78">
        <v>1960</v>
      </c>
      <c r="D1964" s="102"/>
      <c r="E1964" s="103"/>
      <c r="F1964" s="102"/>
      <c r="G1964" s="104"/>
      <c r="H1964" s="105" t="str">
        <f t="shared" ca="1" si="93"/>
        <v/>
      </c>
      <c r="I1964" s="102"/>
      <c r="J1964" s="102"/>
      <c r="K1964" s="102"/>
      <c r="L1964" s="102"/>
      <c r="M1964" s="102"/>
      <c r="N1964" s="102"/>
      <c r="O1964" s="102"/>
      <c r="P1964" s="102"/>
      <c r="Q1964" s="102"/>
      <c r="R1964" s="102"/>
      <c r="S1964" s="102"/>
      <c r="T1964" s="106"/>
      <c r="U1964" s="3" t="str">
        <f t="shared" si="92"/>
        <v>0/1</v>
      </c>
    </row>
    <row r="1965" spans="1:21" ht="30" customHeight="1" x14ac:dyDescent="0.3">
      <c r="A1965" s="3" t="str">
        <f>B1965&amp;"--"&amp;COUNTIF($B$5:B1965,B1965)</f>
        <v>--1928</v>
      </c>
      <c r="B1965" s="3" t="str">
        <f t="shared" si="91"/>
        <v/>
      </c>
      <c r="C1965" s="78">
        <v>1961</v>
      </c>
      <c r="D1965" s="102"/>
      <c r="E1965" s="103"/>
      <c r="F1965" s="102"/>
      <c r="G1965" s="104"/>
      <c r="H1965" s="105" t="str">
        <f t="shared" ca="1" si="93"/>
        <v/>
      </c>
      <c r="I1965" s="102"/>
      <c r="J1965" s="102"/>
      <c r="K1965" s="102"/>
      <c r="L1965" s="102"/>
      <c r="M1965" s="102"/>
      <c r="N1965" s="102"/>
      <c r="O1965" s="102"/>
      <c r="P1965" s="102"/>
      <c r="Q1965" s="102"/>
      <c r="R1965" s="102"/>
      <c r="S1965" s="102"/>
      <c r="T1965" s="106"/>
      <c r="U1965" s="3" t="str">
        <f t="shared" si="92"/>
        <v>0/1</v>
      </c>
    </row>
    <row r="1966" spans="1:21" ht="30" customHeight="1" x14ac:dyDescent="0.3">
      <c r="A1966" s="3" t="str">
        <f>B1966&amp;"--"&amp;COUNTIF($B$5:B1966,B1966)</f>
        <v>--1929</v>
      </c>
      <c r="B1966" s="3" t="str">
        <f t="shared" si="91"/>
        <v/>
      </c>
      <c r="C1966" s="78">
        <v>1962</v>
      </c>
      <c r="D1966" s="102"/>
      <c r="E1966" s="103"/>
      <c r="F1966" s="102"/>
      <c r="G1966" s="104"/>
      <c r="H1966" s="105" t="str">
        <f t="shared" ca="1" si="93"/>
        <v/>
      </c>
      <c r="I1966" s="102"/>
      <c r="J1966" s="102"/>
      <c r="K1966" s="102"/>
      <c r="L1966" s="102"/>
      <c r="M1966" s="102"/>
      <c r="N1966" s="102"/>
      <c r="O1966" s="102"/>
      <c r="P1966" s="102"/>
      <c r="Q1966" s="102"/>
      <c r="R1966" s="102"/>
      <c r="S1966" s="102"/>
      <c r="T1966" s="106"/>
      <c r="U1966" s="3" t="str">
        <f t="shared" si="92"/>
        <v>0/1</v>
      </c>
    </row>
    <row r="1967" spans="1:21" ht="30" customHeight="1" x14ac:dyDescent="0.3">
      <c r="A1967" s="3" t="str">
        <f>B1967&amp;"--"&amp;COUNTIF($B$5:B1967,B1967)</f>
        <v>--1930</v>
      </c>
      <c r="B1967" s="3" t="str">
        <f t="shared" si="91"/>
        <v/>
      </c>
      <c r="C1967" s="78">
        <v>1963</v>
      </c>
      <c r="D1967" s="102"/>
      <c r="E1967" s="103"/>
      <c r="F1967" s="102"/>
      <c r="G1967" s="104"/>
      <c r="H1967" s="105" t="str">
        <f t="shared" ca="1" si="93"/>
        <v/>
      </c>
      <c r="I1967" s="102"/>
      <c r="J1967" s="102"/>
      <c r="K1967" s="102"/>
      <c r="L1967" s="102"/>
      <c r="M1967" s="102"/>
      <c r="N1967" s="102"/>
      <c r="O1967" s="102"/>
      <c r="P1967" s="102"/>
      <c r="Q1967" s="102"/>
      <c r="R1967" s="102"/>
      <c r="S1967" s="102"/>
      <c r="T1967" s="106"/>
      <c r="U1967" s="3" t="str">
        <f t="shared" si="92"/>
        <v>0/1</v>
      </c>
    </row>
    <row r="1968" spans="1:21" ht="30" customHeight="1" x14ac:dyDescent="0.3">
      <c r="A1968" s="3" t="str">
        <f>B1968&amp;"--"&amp;COUNTIF($B$5:B1968,B1968)</f>
        <v>--1931</v>
      </c>
      <c r="B1968" s="3" t="str">
        <f t="shared" si="91"/>
        <v/>
      </c>
      <c r="C1968" s="78">
        <v>1964</v>
      </c>
      <c r="D1968" s="102"/>
      <c r="E1968" s="103"/>
      <c r="F1968" s="102"/>
      <c r="G1968" s="104"/>
      <c r="H1968" s="105" t="str">
        <f t="shared" ca="1" si="93"/>
        <v/>
      </c>
      <c r="I1968" s="102"/>
      <c r="J1968" s="102"/>
      <c r="K1968" s="102"/>
      <c r="L1968" s="102"/>
      <c r="M1968" s="102"/>
      <c r="N1968" s="102"/>
      <c r="O1968" s="102"/>
      <c r="P1968" s="102"/>
      <c r="Q1968" s="102"/>
      <c r="R1968" s="102"/>
      <c r="S1968" s="102"/>
      <c r="T1968" s="106"/>
      <c r="U1968" s="3" t="str">
        <f t="shared" si="92"/>
        <v>0/1</v>
      </c>
    </row>
    <row r="1969" spans="1:21" ht="30" customHeight="1" x14ac:dyDescent="0.3">
      <c r="A1969" s="3" t="str">
        <f>B1969&amp;"--"&amp;COUNTIF($B$5:B1969,B1969)</f>
        <v>--1932</v>
      </c>
      <c r="B1969" s="3" t="str">
        <f t="shared" si="91"/>
        <v/>
      </c>
      <c r="C1969" s="78">
        <v>1965</v>
      </c>
      <c r="D1969" s="102"/>
      <c r="E1969" s="103"/>
      <c r="F1969" s="102"/>
      <c r="G1969" s="104"/>
      <c r="H1969" s="105" t="str">
        <f t="shared" ca="1" si="93"/>
        <v/>
      </c>
      <c r="I1969" s="102"/>
      <c r="J1969" s="102"/>
      <c r="K1969" s="102"/>
      <c r="L1969" s="102"/>
      <c r="M1969" s="102"/>
      <c r="N1969" s="102"/>
      <c r="O1969" s="102"/>
      <c r="P1969" s="102"/>
      <c r="Q1969" s="102"/>
      <c r="R1969" s="102"/>
      <c r="S1969" s="102"/>
      <c r="T1969" s="106"/>
      <c r="U1969" s="3" t="str">
        <f t="shared" si="92"/>
        <v>0/1</v>
      </c>
    </row>
    <row r="1970" spans="1:21" ht="30" customHeight="1" x14ac:dyDescent="0.3">
      <c r="A1970" s="3" t="str">
        <f>B1970&amp;"--"&amp;COUNTIF($B$5:B1970,B1970)</f>
        <v>--1933</v>
      </c>
      <c r="B1970" s="3" t="str">
        <f t="shared" si="91"/>
        <v/>
      </c>
      <c r="C1970" s="78">
        <v>1966</v>
      </c>
      <c r="D1970" s="102"/>
      <c r="E1970" s="103"/>
      <c r="F1970" s="102"/>
      <c r="G1970" s="104"/>
      <c r="H1970" s="105" t="str">
        <f t="shared" ca="1" si="93"/>
        <v/>
      </c>
      <c r="I1970" s="102"/>
      <c r="J1970" s="102"/>
      <c r="K1970" s="102"/>
      <c r="L1970" s="102"/>
      <c r="M1970" s="102"/>
      <c r="N1970" s="102"/>
      <c r="O1970" s="102"/>
      <c r="P1970" s="102"/>
      <c r="Q1970" s="102"/>
      <c r="R1970" s="102"/>
      <c r="S1970" s="102"/>
      <c r="T1970" s="106"/>
      <c r="U1970" s="3" t="str">
        <f t="shared" si="92"/>
        <v>0/1</v>
      </c>
    </row>
    <row r="1971" spans="1:21" ht="30" customHeight="1" x14ac:dyDescent="0.3">
      <c r="A1971" s="3" t="str">
        <f>B1971&amp;"--"&amp;COUNTIF($B$5:B1971,B1971)</f>
        <v>--1934</v>
      </c>
      <c r="B1971" s="3" t="str">
        <f t="shared" si="91"/>
        <v/>
      </c>
      <c r="C1971" s="78">
        <v>1967</v>
      </c>
      <c r="D1971" s="102"/>
      <c r="E1971" s="103"/>
      <c r="F1971" s="102"/>
      <c r="G1971" s="104"/>
      <c r="H1971" s="105" t="str">
        <f t="shared" ca="1" si="93"/>
        <v/>
      </c>
      <c r="I1971" s="102"/>
      <c r="J1971" s="102"/>
      <c r="K1971" s="102"/>
      <c r="L1971" s="102"/>
      <c r="M1971" s="102"/>
      <c r="N1971" s="102"/>
      <c r="O1971" s="102"/>
      <c r="P1971" s="102"/>
      <c r="Q1971" s="102"/>
      <c r="R1971" s="102"/>
      <c r="S1971" s="102"/>
      <c r="T1971" s="106"/>
      <c r="U1971" s="3" t="str">
        <f t="shared" si="92"/>
        <v>0/1</v>
      </c>
    </row>
    <row r="1972" spans="1:21" ht="30" customHeight="1" x14ac:dyDescent="0.3">
      <c r="A1972" s="3" t="str">
        <f>B1972&amp;"--"&amp;COUNTIF($B$5:B1972,B1972)</f>
        <v>--1935</v>
      </c>
      <c r="B1972" s="3" t="str">
        <f t="shared" si="91"/>
        <v/>
      </c>
      <c r="C1972" s="78">
        <v>1968</v>
      </c>
      <c r="D1972" s="102"/>
      <c r="E1972" s="103"/>
      <c r="F1972" s="102"/>
      <c r="G1972" s="104"/>
      <c r="H1972" s="105" t="str">
        <f t="shared" ca="1" si="93"/>
        <v/>
      </c>
      <c r="I1972" s="102"/>
      <c r="J1972" s="102"/>
      <c r="K1972" s="102"/>
      <c r="L1972" s="102"/>
      <c r="M1972" s="102"/>
      <c r="N1972" s="102"/>
      <c r="O1972" s="102"/>
      <c r="P1972" s="102"/>
      <c r="Q1972" s="102"/>
      <c r="R1972" s="102"/>
      <c r="S1972" s="102"/>
      <c r="T1972" s="106"/>
      <c r="U1972" s="3" t="str">
        <f t="shared" si="92"/>
        <v>0/1</v>
      </c>
    </row>
    <row r="1973" spans="1:21" ht="30" customHeight="1" x14ac:dyDescent="0.3">
      <c r="A1973" s="3" t="str">
        <f>B1973&amp;"--"&amp;COUNTIF($B$5:B1973,B1973)</f>
        <v>--1936</v>
      </c>
      <c r="B1973" s="3" t="str">
        <f t="shared" si="91"/>
        <v/>
      </c>
      <c r="C1973" s="78">
        <v>1969</v>
      </c>
      <c r="D1973" s="102"/>
      <c r="E1973" s="103"/>
      <c r="F1973" s="102"/>
      <c r="G1973" s="104"/>
      <c r="H1973" s="105" t="str">
        <f t="shared" ca="1" si="93"/>
        <v/>
      </c>
      <c r="I1973" s="102"/>
      <c r="J1973" s="102"/>
      <c r="K1973" s="102"/>
      <c r="L1973" s="102"/>
      <c r="M1973" s="102"/>
      <c r="N1973" s="102"/>
      <c r="O1973" s="102"/>
      <c r="P1973" s="102"/>
      <c r="Q1973" s="102"/>
      <c r="R1973" s="102"/>
      <c r="S1973" s="102"/>
      <c r="T1973" s="106"/>
      <c r="U1973" s="3" t="str">
        <f t="shared" si="92"/>
        <v>0/1</v>
      </c>
    </row>
    <row r="1974" spans="1:21" ht="30" customHeight="1" x14ac:dyDescent="0.3">
      <c r="A1974" s="3" t="str">
        <f>B1974&amp;"--"&amp;COUNTIF($B$5:B1974,B1974)</f>
        <v>--1937</v>
      </c>
      <c r="B1974" s="3" t="str">
        <f t="shared" si="91"/>
        <v/>
      </c>
      <c r="C1974" s="78">
        <v>1970</v>
      </c>
      <c r="D1974" s="102"/>
      <c r="E1974" s="103"/>
      <c r="F1974" s="102"/>
      <c r="G1974" s="104"/>
      <c r="H1974" s="105" t="str">
        <f t="shared" ca="1" si="93"/>
        <v/>
      </c>
      <c r="I1974" s="102"/>
      <c r="J1974" s="102"/>
      <c r="K1974" s="102"/>
      <c r="L1974" s="102"/>
      <c r="M1974" s="102"/>
      <c r="N1974" s="102"/>
      <c r="O1974" s="102"/>
      <c r="P1974" s="102"/>
      <c r="Q1974" s="102"/>
      <c r="R1974" s="102"/>
      <c r="S1974" s="102"/>
      <c r="T1974" s="106"/>
      <c r="U1974" s="3" t="str">
        <f t="shared" si="92"/>
        <v>0/1</v>
      </c>
    </row>
    <row r="1975" spans="1:21" ht="30" customHeight="1" x14ac:dyDescent="0.3">
      <c r="A1975" s="3" t="str">
        <f>B1975&amp;"--"&amp;COUNTIF($B$5:B1975,B1975)</f>
        <v>--1938</v>
      </c>
      <c r="B1975" s="3" t="str">
        <f t="shared" si="91"/>
        <v/>
      </c>
      <c r="C1975" s="78">
        <v>1971</v>
      </c>
      <c r="D1975" s="102"/>
      <c r="E1975" s="103"/>
      <c r="F1975" s="102"/>
      <c r="G1975" s="104"/>
      <c r="H1975" s="105" t="str">
        <f t="shared" ca="1" si="93"/>
        <v/>
      </c>
      <c r="I1975" s="102"/>
      <c r="J1975" s="102"/>
      <c r="K1975" s="102"/>
      <c r="L1975" s="102"/>
      <c r="M1975" s="102"/>
      <c r="N1975" s="102"/>
      <c r="O1975" s="102"/>
      <c r="P1975" s="102"/>
      <c r="Q1975" s="102"/>
      <c r="R1975" s="102"/>
      <c r="S1975" s="102"/>
      <c r="T1975" s="106"/>
      <c r="U1975" s="3" t="str">
        <f t="shared" si="92"/>
        <v>0/1</v>
      </c>
    </row>
    <row r="1976" spans="1:21" ht="30" customHeight="1" x14ac:dyDescent="0.3">
      <c r="A1976" s="3" t="str">
        <f>B1976&amp;"--"&amp;COUNTIF($B$5:B1976,B1976)</f>
        <v>--1939</v>
      </c>
      <c r="B1976" s="3" t="str">
        <f t="shared" si="91"/>
        <v/>
      </c>
      <c r="C1976" s="78">
        <v>1972</v>
      </c>
      <c r="D1976" s="102"/>
      <c r="E1976" s="103"/>
      <c r="F1976" s="102"/>
      <c r="G1976" s="104"/>
      <c r="H1976" s="105" t="str">
        <f t="shared" ca="1" si="93"/>
        <v/>
      </c>
      <c r="I1976" s="102"/>
      <c r="J1976" s="102"/>
      <c r="K1976" s="102"/>
      <c r="L1976" s="102"/>
      <c r="M1976" s="102"/>
      <c r="N1976" s="102"/>
      <c r="O1976" s="102"/>
      <c r="P1976" s="102"/>
      <c r="Q1976" s="102"/>
      <c r="R1976" s="102"/>
      <c r="S1976" s="102"/>
      <c r="T1976" s="106"/>
      <c r="U1976" s="3" t="str">
        <f t="shared" si="92"/>
        <v>0/1</v>
      </c>
    </row>
    <row r="1977" spans="1:21" ht="30" customHeight="1" x14ac:dyDescent="0.3">
      <c r="A1977" s="3" t="str">
        <f>B1977&amp;"--"&amp;COUNTIF($B$5:B1977,B1977)</f>
        <v>--1940</v>
      </c>
      <c r="B1977" s="3" t="str">
        <f t="shared" si="91"/>
        <v/>
      </c>
      <c r="C1977" s="78">
        <v>1973</v>
      </c>
      <c r="D1977" s="102"/>
      <c r="E1977" s="103"/>
      <c r="F1977" s="102"/>
      <c r="G1977" s="104"/>
      <c r="H1977" s="105" t="str">
        <f t="shared" ca="1" si="93"/>
        <v/>
      </c>
      <c r="I1977" s="102"/>
      <c r="J1977" s="102"/>
      <c r="K1977" s="102"/>
      <c r="L1977" s="102"/>
      <c r="M1977" s="102"/>
      <c r="N1977" s="102"/>
      <c r="O1977" s="102"/>
      <c r="P1977" s="102"/>
      <c r="Q1977" s="102"/>
      <c r="R1977" s="102"/>
      <c r="S1977" s="102"/>
      <c r="T1977" s="106"/>
      <c r="U1977" s="3" t="str">
        <f t="shared" si="92"/>
        <v>0/1</v>
      </c>
    </row>
    <row r="1978" spans="1:21" ht="30" customHeight="1" x14ac:dyDescent="0.3">
      <c r="A1978" s="3" t="str">
        <f>B1978&amp;"--"&amp;COUNTIF($B$5:B1978,B1978)</f>
        <v>--1941</v>
      </c>
      <c r="B1978" s="3" t="str">
        <f t="shared" si="91"/>
        <v/>
      </c>
      <c r="C1978" s="78">
        <v>1974</v>
      </c>
      <c r="D1978" s="102"/>
      <c r="E1978" s="103"/>
      <c r="F1978" s="102"/>
      <c r="G1978" s="104"/>
      <c r="H1978" s="105" t="str">
        <f t="shared" ca="1" si="93"/>
        <v/>
      </c>
      <c r="I1978" s="102"/>
      <c r="J1978" s="102"/>
      <c r="K1978" s="102"/>
      <c r="L1978" s="102"/>
      <c r="M1978" s="102"/>
      <c r="N1978" s="102"/>
      <c r="O1978" s="102"/>
      <c r="P1978" s="102"/>
      <c r="Q1978" s="102"/>
      <c r="R1978" s="102"/>
      <c r="S1978" s="102"/>
      <c r="T1978" s="106"/>
      <c r="U1978" s="3" t="str">
        <f t="shared" si="92"/>
        <v>0/1</v>
      </c>
    </row>
    <row r="1979" spans="1:21" ht="30" customHeight="1" x14ac:dyDescent="0.3">
      <c r="A1979" s="3" t="str">
        <f>B1979&amp;"--"&amp;COUNTIF($B$5:B1979,B1979)</f>
        <v>--1942</v>
      </c>
      <c r="B1979" s="3" t="str">
        <f t="shared" si="91"/>
        <v/>
      </c>
      <c r="C1979" s="78">
        <v>1975</v>
      </c>
      <c r="D1979" s="102"/>
      <c r="E1979" s="103"/>
      <c r="F1979" s="102"/>
      <c r="G1979" s="104"/>
      <c r="H1979" s="105" t="str">
        <f t="shared" ca="1" si="93"/>
        <v/>
      </c>
      <c r="I1979" s="102"/>
      <c r="J1979" s="102"/>
      <c r="K1979" s="102"/>
      <c r="L1979" s="102"/>
      <c r="M1979" s="102"/>
      <c r="N1979" s="102"/>
      <c r="O1979" s="102"/>
      <c r="P1979" s="102"/>
      <c r="Q1979" s="102"/>
      <c r="R1979" s="102"/>
      <c r="S1979" s="102"/>
      <c r="T1979" s="106"/>
      <c r="U1979" s="3" t="str">
        <f t="shared" si="92"/>
        <v>0/1</v>
      </c>
    </row>
    <row r="1980" spans="1:21" ht="30" customHeight="1" x14ac:dyDescent="0.3">
      <c r="A1980" s="3" t="str">
        <f>B1980&amp;"--"&amp;COUNTIF($B$5:B1980,B1980)</f>
        <v>--1943</v>
      </c>
      <c r="B1980" s="3" t="str">
        <f t="shared" si="91"/>
        <v/>
      </c>
      <c r="C1980" s="78">
        <v>1976</v>
      </c>
      <c r="D1980" s="102"/>
      <c r="E1980" s="103"/>
      <c r="F1980" s="102"/>
      <c r="G1980" s="104"/>
      <c r="H1980" s="105" t="str">
        <f t="shared" ca="1" si="93"/>
        <v/>
      </c>
      <c r="I1980" s="102"/>
      <c r="J1980" s="102"/>
      <c r="K1980" s="102"/>
      <c r="L1980" s="102"/>
      <c r="M1980" s="102"/>
      <c r="N1980" s="102"/>
      <c r="O1980" s="102"/>
      <c r="P1980" s="102"/>
      <c r="Q1980" s="102"/>
      <c r="R1980" s="102"/>
      <c r="S1980" s="102"/>
      <c r="T1980" s="106"/>
      <c r="U1980" s="3" t="str">
        <f t="shared" si="92"/>
        <v>0/1</v>
      </c>
    </row>
    <row r="1981" spans="1:21" ht="30" customHeight="1" x14ac:dyDescent="0.3">
      <c r="A1981" s="3" t="str">
        <f>B1981&amp;"--"&amp;COUNTIF($B$5:B1981,B1981)</f>
        <v>--1944</v>
      </c>
      <c r="B1981" s="3" t="str">
        <f t="shared" si="91"/>
        <v/>
      </c>
      <c r="C1981" s="78">
        <v>1977</v>
      </c>
      <c r="D1981" s="102"/>
      <c r="E1981" s="103"/>
      <c r="F1981" s="102"/>
      <c r="G1981" s="104"/>
      <c r="H1981" s="105" t="str">
        <f t="shared" ca="1" si="93"/>
        <v/>
      </c>
      <c r="I1981" s="102"/>
      <c r="J1981" s="102"/>
      <c r="K1981" s="102"/>
      <c r="L1981" s="102"/>
      <c r="M1981" s="102"/>
      <c r="N1981" s="102"/>
      <c r="O1981" s="102"/>
      <c r="P1981" s="102"/>
      <c r="Q1981" s="102"/>
      <c r="R1981" s="102"/>
      <c r="S1981" s="102"/>
      <c r="T1981" s="106"/>
      <c r="U1981" s="3" t="str">
        <f t="shared" si="92"/>
        <v>0/1</v>
      </c>
    </row>
    <row r="1982" spans="1:21" ht="30" customHeight="1" x14ac:dyDescent="0.3">
      <c r="A1982" s="3" t="str">
        <f>B1982&amp;"--"&amp;COUNTIF($B$5:B1982,B1982)</f>
        <v>--1945</v>
      </c>
      <c r="B1982" s="3" t="str">
        <f t="shared" si="91"/>
        <v/>
      </c>
      <c r="C1982" s="78">
        <v>1978</v>
      </c>
      <c r="D1982" s="102"/>
      <c r="E1982" s="103"/>
      <c r="F1982" s="102"/>
      <c r="G1982" s="104"/>
      <c r="H1982" s="105" t="str">
        <f t="shared" ca="1" si="93"/>
        <v/>
      </c>
      <c r="I1982" s="102"/>
      <c r="J1982" s="102"/>
      <c r="K1982" s="102"/>
      <c r="L1982" s="102"/>
      <c r="M1982" s="102"/>
      <c r="N1982" s="102"/>
      <c r="O1982" s="102"/>
      <c r="P1982" s="102"/>
      <c r="Q1982" s="102"/>
      <c r="R1982" s="102"/>
      <c r="S1982" s="102"/>
      <c r="T1982" s="106"/>
      <c r="U1982" s="3" t="str">
        <f t="shared" si="92"/>
        <v>0/1</v>
      </c>
    </row>
    <row r="1983" spans="1:21" ht="30" customHeight="1" x14ac:dyDescent="0.3">
      <c r="A1983" s="3" t="str">
        <f>B1983&amp;"--"&amp;COUNTIF($B$5:B1983,B1983)</f>
        <v>--1946</v>
      </c>
      <c r="B1983" s="3" t="str">
        <f t="shared" si="91"/>
        <v/>
      </c>
      <c r="C1983" s="78">
        <v>1979</v>
      </c>
      <c r="D1983" s="102"/>
      <c r="E1983" s="103"/>
      <c r="F1983" s="102"/>
      <c r="G1983" s="104"/>
      <c r="H1983" s="105" t="str">
        <f t="shared" ca="1" si="93"/>
        <v/>
      </c>
      <c r="I1983" s="102"/>
      <c r="J1983" s="102"/>
      <c r="K1983" s="102"/>
      <c r="L1983" s="102"/>
      <c r="M1983" s="102"/>
      <c r="N1983" s="102"/>
      <c r="O1983" s="102"/>
      <c r="P1983" s="102"/>
      <c r="Q1983" s="102"/>
      <c r="R1983" s="102"/>
      <c r="S1983" s="102"/>
      <c r="T1983" s="106"/>
      <c r="U1983" s="3" t="str">
        <f t="shared" si="92"/>
        <v>0/1</v>
      </c>
    </row>
    <row r="1984" spans="1:21" ht="30" customHeight="1" x14ac:dyDescent="0.3">
      <c r="A1984" s="3" t="str">
        <f>B1984&amp;"--"&amp;COUNTIF($B$5:B1984,B1984)</f>
        <v>--1947</v>
      </c>
      <c r="B1984" s="3" t="str">
        <f t="shared" si="91"/>
        <v/>
      </c>
      <c r="C1984" s="78">
        <v>1980</v>
      </c>
      <c r="D1984" s="102"/>
      <c r="E1984" s="103"/>
      <c r="F1984" s="102"/>
      <c r="G1984" s="104"/>
      <c r="H1984" s="105" t="str">
        <f t="shared" ca="1" si="93"/>
        <v/>
      </c>
      <c r="I1984" s="102"/>
      <c r="J1984" s="102"/>
      <c r="K1984" s="102"/>
      <c r="L1984" s="102"/>
      <c r="M1984" s="102"/>
      <c r="N1984" s="102"/>
      <c r="O1984" s="102"/>
      <c r="P1984" s="102"/>
      <c r="Q1984" s="102"/>
      <c r="R1984" s="102"/>
      <c r="S1984" s="102"/>
      <c r="T1984" s="106"/>
      <c r="U1984" s="3" t="str">
        <f t="shared" si="92"/>
        <v>0/1</v>
      </c>
    </row>
    <row r="1985" spans="1:21" ht="30" customHeight="1" x14ac:dyDescent="0.3">
      <c r="A1985" s="3" t="str">
        <f>B1985&amp;"--"&amp;COUNTIF($B$5:B1985,B1985)</f>
        <v>--1948</v>
      </c>
      <c r="B1985" s="3" t="str">
        <f t="shared" si="91"/>
        <v/>
      </c>
      <c r="C1985" s="78">
        <v>1981</v>
      </c>
      <c r="D1985" s="102"/>
      <c r="E1985" s="103"/>
      <c r="F1985" s="102"/>
      <c r="G1985" s="104"/>
      <c r="H1985" s="105" t="str">
        <f t="shared" ca="1" si="93"/>
        <v/>
      </c>
      <c r="I1985" s="102"/>
      <c r="J1985" s="102"/>
      <c r="K1985" s="102"/>
      <c r="L1985" s="102"/>
      <c r="M1985" s="102"/>
      <c r="N1985" s="102"/>
      <c r="O1985" s="102"/>
      <c r="P1985" s="102"/>
      <c r="Q1985" s="102"/>
      <c r="R1985" s="102"/>
      <c r="S1985" s="102"/>
      <c r="T1985" s="106"/>
      <c r="U1985" s="3" t="str">
        <f t="shared" si="92"/>
        <v>0/1</v>
      </c>
    </row>
    <row r="1986" spans="1:21" ht="30" customHeight="1" x14ac:dyDescent="0.3">
      <c r="A1986" s="3" t="str">
        <f>B1986&amp;"--"&amp;COUNTIF($B$5:B1986,B1986)</f>
        <v>--1949</v>
      </c>
      <c r="B1986" s="3" t="str">
        <f t="shared" si="91"/>
        <v/>
      </c>
      <c r="C1986" s="78">
        <v>1982</v>
      </c>
      <c r="D1986" s="102"/>
      <c r="E1986" s="103"/>
      <c r="F1986" s="102"/>
      <c r="G1986" s="104"/>
      <c r="H1986" s="105" t="str">
        <f t="shared" ca="1" si="93"/>
        <v/>
      </c>
      <c r="I1986" s="102"/>
      <c r="J1986" s="102"/>
      <c r="K1986" s="102"/>
      <c r="L1986" s="102"/>
      <c r="M1986" s="102"/>
      <c r="N1986" s="102"/>
      <c r="O1986" s="102"/>
      <c r="P1986" s="102"/>
      <c r="Q1986" s="102"/>
      <c r="R1986" s="102"/>
      <c r="S1986" s="102"/>
      <c r="T1986" s="106"/>
      <c r="U1986" s="3" t="str">
        <f t="shared" si="92"/>
        <v>0/1</v>
      </c>
    </row>
    <row r="1987" spans="1:21" ht="30" customHeight="1" x14ac:dyDescent="0.3">
      <c r="A1987" s="3" t="str">
        <f>B1987&amp;"--"&amp;COUNTIF($B$5:B1987,B1987)</f>
        <v>--1950</v>
      </c>
      <c r="B1987" s="3" t="str">
        <f t="shared" si="91"/>
        <v/>
      </c>
      <c r="C1987" s="78">
        <v>1983</v>
      </c>
      <c r="D1987" s="102"/>
      <c r="E1987" s="103"/>
      <c r="F1987" s="102"/>
      <c r="G1987" s="104"/>
      <c r="H1987" s="105" t="str">
        <f t="shared" ca="1" si="93"/>
        <v/>
      </c>
      <c r="I1987" s="102"/>
      <c r="J1987" s="102"/>
      <c r="K1987" s="102"/>
      <c r="L1987" s="102"/>
      <c r="M1987" s="102"/>
      <c r="N1987" s="102"/>
      <c r="O1987" s="102"/>
      <c r="P1987" s="102"/>
      <c r="Q1987" s="102"/>
      <c r="R1987" s="102"/>
      <c r="S1987" s="102"/>
      <c r="T1987" s="106"/>
      <c r="U1987" s="3" t="str">
        <f t="shared" si="92"/>
        <v>0/1</v>
      </c>
    </row>
    <row r="1988" spans="1:21" ht="30" customHeight="1" x14ac:dyDescent="0.3">
      <c r="A1988" s="3" t="str">
        <f>B1988&amp;"--"&amp;COUNTIF($B$5:B1988,B1988)</f>
        <v>--1951</v>
      </c>
      <c r="B1988" s="3" t="str">
        <f t="shared" si="91"/>
        <v/>
      </c>
      <c r="C1988" s="78">
        <v>1984</v>
      </c>
      <c r="D1988" s="102"/>
      <c r="E1988" s="103"/>
      <c r="F1988" s="102"/>
      <c r="G1988" s="104"/>
      <c r="H1988" s="105" t="str">
        <f t="shared" ca="1" si="93"/>
        <v/>
      </c>
      <c r="I1988" s="102"/>
      <c r="J1988" s="102"/>
      <c r="K1988" s="102"/>
      <c r="L1988" s="102"/>
      <c r="M1988" s="102"/>
      <c r="N1988" s="102"/>
      <c r="O1988" s="102"/>
      <c r="P1988" s="102"/>
      <c r="Q1988" s="102"/>
      <c r="R1988" s="102"/>
      <c r="S1988" s="102"/>
      <c r="T1988" s="106"/>
      <c r="U1988" s="3" t="str">
        <f t="shared" si="92"/>
        <v>0/1</v>
      </c>
    </row>
    <row r="1989" spans="1:21" ht="30" customHeight="1" x14ac:dyDescent="0.3">
      <c r="A1989" s="3" t="str">
        <f>B1989&amp;"--"&amp;COUNTIF($B$5:B1989,B1989)</f>
        <v>--1952</v>
      </c>
      <c r="B1989" s="3" t="str">
        <f t="shared" ref="B1989:B2052" si="94">IF(G1989&lt;&gt;"",MONTH(G1989),"")</f>
        <v/>
      </c>
      <c r="C1989" s="78">
        <v>1985</v>
      </c>
      <c r="D1989" s="102"/>
      <c r="E1989" s="103"/>
      <c r="F1989" s="102"/>
      <c r="G1989" s="104"/>
      <c r="H1989" s="105" t="str">
        <f t="shared" ca="1" si="93"/>
        <v/>
      </c>
      <c r="I1989" s="102"/>
      <c r="J1989" s="102"/>
      <c r="K1989" s="102"/>
      <c r="L1989" s="102"/>
      <c r="M1989" s="102"/>
      <c r="N1989" s="102"/>
      <c r="O1989" s="102"/>
      <c r="P1989" s="102"/>
      <c r="Q1989" s="102"/>
      <c r="R1989" s="102"/>
      <c r="S1989" s="102"/>
      <c r="T1989" s="106"/>
      <c r="U1989" s="3" t="str">
        <f t="shared" ref="U1989:U2052" si="95">DAY(G1989)&amp;"/"&amp;MONTH(G1989)</f>
        <v>0/1</v>
      </c>
    </row>
    <row r="1990" spans="1:21" ht="30" customHeight="1" x14ac:dyDescent="0.3">
      <c r="A1990" s="3" t="str">
        <f>B1990&amp;"--"&amp;COUNTIF($B$5:B1990,B1990)</f>
        <v>--1953</v>
      </c>
      <c r="B1990" s="3" t="str">
        <f t="shared" si="94"/>
        <v/>
      </c>
      <c r="C1990" s="78">
        <v>1986</v>
      </c>
      <c r="D1990" s="102"/>
      <c r="E1990" s="103"/>
      <c r="F1990" s="102"/>
      <c r="G1990" s="104"/>
      <c r="H1990" s="105" t="str">
        <f t="shared" ca="1" si="93"/>
        <v/>
      </c>
      <c r="I1990" s="102"/>
      <c r="J1990" s="102"/>
      <c r="K1990" s="102"/>
      <c r="L1990" s="102"/>
      <c r="M1990" s="102"/>
      <c r="N1990" s="102"/>
      <c r="O1990" s="102"/>
      <c r="P1990" s="102"/>
      <c r="Q1990" s="102"/>
      <c r="R1990" s="102"/>
      <c r="S1990" s="102"/>
      <c r="T1990" s="106"/>
      <c r="U1990" s="3" t="str">
        <f t="shared" si="95"/>
        <v>0/1</v>
      </c>
    </row>
    <row r="1991" spans="1:21" ht="30" customHeight="1" x14ac:dyDescent="0.3">
      <c r="A1991" s="3" t="str">
        <f>B1991&amp;"--"&amp;COUNTIF($B$5:B1991,B1991)</f>
        <v>--1954</v>
      </c>
      <c r="B1991" s="3" t="str">
        <f t="shared" si="94"/>
        <v/>
      </c>
      <c r="C1991" s="78">
        <v>1987</v>
      </c>
      <c r="D1991" s="102"/>
      <c r="E1991" s="103"/>
      <c r="F1991" s="102"/>
      <c r="G1991" s="104"/>
      <c r="H1991" s="105" t="str">
        <f t="shared" ca="1" si="93"/>
        <v/>
      </c>
      <c r="I1991" s="102"/>
      <c r="J1991" s="102"/>
      <c r="K1991" s="102"/>
      <c r="L1991" s="102"/>
      <c r="M1991" s="102"/>
      <c r="N1991" s="102"/>
      <c r="O1991" s="102"/>
      <c r="P1991" s="102"/>
      <c r="Q1991" s="102"/>
      <c r="R1991" s="102"/>
      <c r="S1991" s="102"/>
      <c r="T1991" s="106"/>
      <c r="U1991" s="3" t="str">
        <f t="shared" si="95"/>
        <v>0/1</v>
      </c>
    </row>
    <row r="1992" spans="1:21" ht="30" customHeight="1" x14ac:dyDescent="0.3">
      <c r="A1992" s="3" t="str">
        <f>B1992&amp;"--"&amp;COUNTIF($B$5:B1992,B1992)</f>
        <v>--1955</v>
      </c>
      <c r="B1992" s="3" t="str">
        <f t="shared" si="94"/>
        <v/>
      </c>
      <c r="C1992" s="78">
        <v>1988</v>
      </c>
      <c r="D1992" s="102"/>
      <c r="E1992" s="103"/>
      <c r="F1992" s="102"/>
      <c r="G1992" s="104"/>
      <c r="H1992" s="105" t="str">
        <f t="shared" ca="1" si="93"/>
        <v/>
      </c>
      <c r="I1992" s="102"/>
      <c r="J1992" s="102"/>
      <c r="K1992" s="102"/>
      <c r="L1992" s="102"/>
      <c r="M1992" s="102"/>
      <c r="N1992" s="102"/>
      <c r="O1992" s="102"/>
      <c r="P1992" s="102"/>
      <c r="Q1992" s="102"/>
      <c r="R1992" s="102"/>
      <c r="S1992" s="102"/>
      <c r="T1992" s="106"/>
      <c r="U1992" s="3" t="str">
        <f t="shared" si="95"/>
        <v>0/1</v>
      </c>
    </row>
    <row r="1993" spans="1:21" ht="30" customHeight="1" x14ac:dyDescent="0.3">
      <c r="A1993" s="3" t="str">
        <f>B1993&amp;"--"&amp;COUNTIF($B$5:B1993,B1993)</f>
        <v>--1956</v>
      </c>
      <c r="B1993" s="3" t="str">
        <f t="shared" si="94"/>
        <v/>
      </c>
      <c r="C1993" s="78">
        <v>1989</v>
      </c>
      <c r="D1993" s="102"/>
      <c r="E1993" s="103"/>
      <c r="F1993" s="102"/>
      <c r="G1993" s="104"/>
      <c r="H1993" s="105" t="str">
        <f t="shared" ca="1" si="93"/>
        <v/>
      </c>
      <c r="I1993" s="102"/>
      <c r="J1993" s="102"/>
      <c r="K1993" s="102"/>
      <c r="L1993" s="102"/>
      <c r="M1993" s="102"/>
      <c r="N1993" s="102"/>
      <c r="O1993" s="102"/>
      <c r="P1993" s="102"/>
      <c r="Q1993" s="102"/>
      <c r="R1993" s="102"/>
      <c r="S1993" s="102"/>
      <c r="T1993" s="106"/>
      <c r="U1993" s="3" t="str">
        <f t="shared" si="95"/>
        <v>0/1</v>
      </c>
    </row>
    <row r="1994" spans="1:21" ht="30" customHeight="1" x14ac:dyDescent="0.3">
      <c r="A1994" s="3" t="str">
        <f>B1994&amp;"--"&amp;COUNTIF($B$5:B1994,B1994)</f>
        <v>--1957</v>
      </c>
      <c r="B1994" s="3" t="str">
        <f t="shared" si="94"/>
        <v/>
      </c>
      <c r="C1994" s="78">
        <v>1990</v>
      </c>
      <c r="D1994" s="102"/>
      <c r="E1994" s="103"/>
      <c r="F1994" s="102"/>
      <c r="G1994" s="104"/>
      <c r="H1994" s="105" t="str">
        <f t="shared" ca="1" si="93"/>
        <v/>
      </c>
      <c r="I1994" s="102"/>
      <c r="J1994" s="102"/>
      <c r="K1994" s="102"/>
      <c r="L1994" s="102"/>
      <c r="M1994" s="102"/>
      <c r="N1994" s="102"/>
      <c r="O1994" s="102"/>
      <c r="P1994" s="102"/>
      <c r="Q1994" s="102"/>
      <c r="R1994" s="102"/>
      <c r="S1994" s="102"/>
      <c r="T1994" s="106"/>
      <c r="U1994" s="3" t="str">
        <f t="shared" si="95"/>
        <v>0/1</v>
      </c>
    </row>
    <row r="1995" spans="1:21" ht="30" customHeight="1" x14ac:dyDescent="0.3">
      <c r="A1995" s="3" t="str">
        <f>B1995&amp;"--"&amp;COUNTIF($B$5:B1995,B1995)</f>
        <v>--1958</v>
      </c>
      <c r="B1995" s="3" t="str">
        <f t="shared" si="94"/>
        <v/>
      </c>
      <c r="C1995" s="78">
        <v>1991</v>
      </c>
      <c r="D1995" s="102"/>
      <c r="E1995" s="103"/>
      <c r="F1995" s="102"/>
      <c r="G1995" s="104"/>
      <c r="H1995" s="105" t="str">
        <f t="shared" ca="1" si="93"/>
        <v/>
      </c>
      <c r="I1995" s="102"/>
      <c r="J1995" s="102"/>
      <c r="K1995" s="102"/>
      <c r="L1995" s="102"/>
      <c r="M1995" s="102"/>
      <c r="N1995" s="102"/>
      <c r="O1995" s="102"/>
      <c r="P1995" s="102"/>
      <c r="Q1995" s="102"/>
      <c r="R1995" s="102"/>
      <c r="S1995" s="102"/>
      <c r="T1995" s="106"/>
      <c r="U1995" s="3" t="str">
        <f t="shared" si="95"/>
        <v>0/1</v>
      </c>
    </row>
    <row r="1996" spans="1:21" ht="30" customHeight="1" x14ac:dyDescent="0.3">
      <c r="A1996" s="3" t="str">
        <f>B1996&amp;"--"&amp;COUNTIF($B$5:B1996,B1996)</f>
        <v>--1959</v>
      </c>
      <c r="B1996" s="3" t="str">
        <f t="shared" si="94"/>
        <v/>
      </c>
      <c r="C1996" s="78">
        <v>1992</v>
      </c>
      <c r="D1996" s="102"/>
      <c r="E1996" s="103"/>
      <c r="F1996" s="102"/>
      <c r="G1996" s="104"/>
      <c r="H1996" s="105" t="str">
        <f t="shared" ca="1" si="93"/>
        <v/>
      </c>
      <c r="I1996" s="102"/>
      <c r="J1996" s="102"/>
      <c r="K1996" s="102"/>
      <c r="L1996" s="102"/>
      <c r="M1996" s="102"/>
      <c r="N1996" s="102"/>
      <c r="O1996" s="102"/>
      <c r="P1996" s="102"/>
      <c r="Q1996" s="102"/>
      <c r="R1996" s="102"/>
      <c r="S1996" s="102"/>
      <c r="T1996" s="106"/>
      <c r="U1996" s="3" t="str">
        <f t="shared" si="95"/>
        <v>0/1</v>
      </c>
    </row>
    <row r="1997" spans="1:21" ht="30" customHeight="1" x14ac:dyDescent="0.3">
      <c r="A1997" s="3" t="str">
        <f>B1997&amp;"--"&amp;COUNTIF($B$5:B1997,B1997)</f>
        <v>--1960</v>
      </c>
      <c r="B1997" s="3" t="str">
        <f t="shared" si="94"/>
        <v/>
      </c>
      <c r="C1997" s="78">
        <v>1993</v>
      </c>
      <c r="D1997" s="102"/>
      <c r="E1997" s="103"/>
      <c r="F1997" s="102"/>
      <c r="G1997" s="104"/>
      <c r="H1997" s="105" t="str">
        <f t="shared" ca="1" si="93"/>
        <v/>
      </c>
      <c r="I1997" s="102"/>
      <c r="J1997" s="102"/>
      <c r="K1997" s="102"/>
      <c r="L1997" s="102"/>
      <c r="M1997" s="102"/>
      <c r="N1997" s="102"/>
      <c r="O1997" s="102"/>
      <c r="P1997" s="102"/>
      <c r="Q1997" s="102"/>
      <c r="R1997" s="102"/>
      <c r="S1997" s="102"/>
      <c r="T1997" s="106"/>
      <c r="U1997" s="3" t="str">
        <f t="shared" si="95"/>
        <v>0/1</v>
      </c>
    </row>
    <row r="1998" spans="1:21" ht="30" customHeight="1" x14ac:dyDescent="0.3">
      <c r="A1998" s="3" t="str">
        <f>B1998&amp;"--"&amp;COUNTIF($B$5:B1998,B1998)</f>
        <v>--1961</v>
      </c>
      <c r="B1998" s="3" t="str">
        <f t="shared" si="94"/>
        <v/>
      </c>
      <c r="C1998" s="78">
        <v>1994</v>
      </c>
      <c r="D1998" s="102"/>
      <c r="E1998" s="103"/>
      <c r="F1998" s="102"/>
      <c r="G1998" s="104"/>
      <c r="H1998" s="105" t="str">
        <f t="shared" ca="1" si="93"/>
        <v/>
      </c>
      <c r="I1998" s="102"/>
      <c r="J1998" s="102"/>
      <c r="K1998" s="102"/>
      <c r="L1998" s="102"/>
      <c r="M1998" s="102"/>
      <c r="N1998" s="102"/>
      <c r="O1998" s="102"/>
      <c r="P1998" s="102"/>
      <c r="Q1998" s="102"/>
      <c r="R1998" s="102"/>
      <c r="S1998" s="102"/>
      <c r="T1998" s="106"/>
      <c r="U1998" s="3" t="str">
        <f t="shared" si="95"/>
        <v>0/1</v>
      </c>
    </row>
    <row r="1999" spans="1:21" ht="30" customHeight="1" x14ac:dyDescent="0.3">
      <c r="A1999" s="3" t="str">
        <f>B1999&amp;"--"&amp;COUNTIF($B$5:B1999,B1999)</f>
        <v>--1962</v>
      </c>
      <c r="B1999" s="3" t="str">
        <f t="shared" si="94"/>
        <v/>
      </c>
      <c r="C1999" s="78">
        <v>1995</v>
      </c>
      <c r="D1999" s="102"/>
      <c r="E1999" s="103"/>
      <c r="F1999" s="102"/>
      <c r="G1999" s="104"/>
      <c r="H1999" s="105" t="str">
        <f t="shared" ca="1" si="93"/>
        <v/>
      </c>
      <c r="I1999" s="102"/>
      <c r="J1999" s="102"/>
      <c r="K1999" s="102"/>
      <c r="L1999" s="102"/>
      <c r="M1999" s="102"/>
      <c r="N1999" s="102"/>
      <c r="O1999" s="102"/>
      <c r="P1999" s="102"/>
      <c r="Q1999" s="102"/>
      <c r="R1999" s="102"/>
      <c r="S1999" s="102"/>
      <c r="T1999" s="106"/>
      <c r="U1999" s="3" t="str">
        <f t="shared" si="95"/>
        <v>0/1</v>
      </c>
    </row>
    <row r="2000" spans="1:21" ht="30" customHeight="1" x14ac:dyDescent="0.3">
      <c r="A2000" s="3" t="str">
        <f>B2000&amp;"--"&amp;COUNTIF($B$5:B2000,B2000)</f>
        <v>--1963</v>
      </c>
      <c r="B2000" s="3" t="str">
        <f t="shared" si="94"/>
        <v/>
      </c>
      <c r="C2000" s="78">
        <v>1996</v>
      </c>
      <c r="D2000" s="102"/>
      <c r="E2000" s="103"/>
      <c r="F2000" s="102"/>
      <c r="G2000" s="104"/>
      <c r="H2000" s="105" t="str">
        <f t="shared" ca="1" si="93"/>
        <v/>
      </c>
      <c r="I2000" s="102"/>
      <c r="J2000" s="102"/>
      <c r="K2000" s="102"/>
      <c r="L2000" s="102"/>
      <c r="M2000" s="102"/>
      <c r="N2000" s="102"/>
      <c r="O2000" s="102"/>
      <c r="P2000" s="102"/>
      <c r="Q2000" s="102"/>
      <c r="R2000" s="102"/>
      <c r="S2000" s="102"/>
      <c r="T2000" s="106"/>
      <c r="U2000" s="3" t="str">
        <f t="shared" si="95"/>
        <v>0/1</v>
      </c>
    </row>
    <row r="2001" spans="1:21" ht="30" customHeight="1" x14ac:dyDescent="0.3">
      <c r="A2001" s="3" t="str">
        <f>B2001&amp;"--"&amp;COUNTIF($B$5:B2001,B2001)</f>
        <v>--1964</v>
      </c>
      <c r="B2001" s="3" t="str">
        <f t="shared" si="94"/>
        <v/>
      </c>
      <c r="C2001" s="78">
        <v>1997</v>
      </c>
      <c r="D2001" s="102"/>
      <c r="E2001" s="103"/>
      <c r="F2001" s="102"/>
      <c r="G2001" s="104"/>
      <c r="H2001" s="105" t="str">
        <f t="shared" ca="1" si="93"/>
        <v/>
      </c>
      <c r="I2001" s="102"/>
      <c r="J2001" s="102"/>
      <c r="K2001" s="102"/>
      <c r="L2001" s="102"/>
      <c r="M2001" s="102"/>
      <c r="N2001" s="102"/>
      <c r="O2001" s="102"/>
      <c r="P2001" s="102"/>
      <c r="Q2001" s="102"/>
      <c r="R2001" s="102"/>
      <c r="S2001" s="102"/>
      <c r="T2001" s="106"/>
      <c r="U2001" s="3" t="str">
        <f t="shared" si="95"/>
        <v>0/1</v>
      </c>
    </row>
    <row r="2002" spans="1:21" ht="30" customHeight="1" x14ac:dyDescent="0.3">
      <c r="A2002" s="3" t="str">
        <f>B2002&amp;"--"&amp;COUNTIF($B$5:B2002,B2002)</f>
        <v>--1965</v>
      </c>
      <c r="B2002" s="3" t="str">
        <f t="shared" si="94"/>
        <v/>
      </c>
      <c r="C2002" s="78">
        <v>1998</v>
      </c>
      <c r="D2002" s="102"/>
      <c r="E2002" s="103"/>
      <c r="F2002" s="102"/>
      <c r="G2002" s="104"/>
      <c r="H2002" s="105" t="str">
        <f t="shared" ca="1" si="93"/>
        <v/>
      </c>
      <c r="I2002" s="102"/>
      <c r="J2002" s="102"/>
      <c r="K2002" s="102"/>
      <c r="L2002" s="102"/>
      <c r="M2002" s="102"/>
      <c r="N2002" s="102"/>
      <c r="O2002" s="102"/>
      <c r="P2002" s="102"/>
      <c r="Q2002" s="102"/>
      <c r="R2002" s="102"/>
      <c r="S2002" s="102"/>
      <c r="T2002" s="106"/>
      <c r="U2002" s="3" t="str">
        <f t="shared" si="95"/>
        <v>0/1</v>
      </c>
    </row>
    <row r="2003" spans="1:21" ht="30" customHeight="1" x14ac:dyDescent="0.3">
      <c r="A2003" s="3" t="str">
        <f>B2003&amp;"--"&amp;COUNTIF($B$5:B2003,B2003)</f>
        <v>--1966</v>
      </c>
      <c r="B2003" s="3" t="str">
        <f t="shared" si="94"/>
        <v/>
      </c>
      <c r="C2003" s="78">
        <v>1999</v>
      </c>
      <c r="D2003" s="102"/>
      <c r="E2003" s="103"/>
      <c r="F2003" s="102"/>
      <c r="G2003" s="104"/>
      <c r="H2003" s="105" t="str">
        <f t="shared" ca="1" si="93"/>
        <v/>
      </c>
      <c r="I2003" s="102"/>
      <c r="J2003" s="102"/>
      <c r="K2003" s="102"/>
      <c r="L2003" s="102"/>
      <c r="M2003" s="102"/>
      <c r="N2003" s="102"/>
      <c r="O2003" s="102"/>
      <c r="P2003" s="102"/>
      <c r="Q2003" s="102"/>
      <c r="R2003" s="102"/>
      <c r="S2003" s="102"/>
      <c r="T2003" s="106"/>
      <c r="U2003" s="3" t="str">
        <f t="shared" si="95"/>
        <v>0/1</v>
      </c>
    </row>
    <row r="2004" spans="1:21" ht="30" customHeight="1" x14ac:dyDescent="0.3">
      <c r="A2004" s="3" t="str">
        <f>B2004&amp;"--"&amp;COUNTIF($B$5:B2004,B2004)</f>
        <v>--1967</v>
      </c>
      <c r="B2004" s="3" t="str">
        <f t="shared" si="94"/>
        <v/>
      </c>
      <c r="C2004" s="78">
        <v>2000</v>
      </c>
      <c r="D2004" s="102"/>
      <c r="E2004" s="103"/>
      <c r="F2004" s="102"/>
      <c r="G2004" s="104"/>
      <c r="H2004" s="105" t="str">
        <f t="shared" ca="1" si="93"/>
        <v/>
      </c>
      <c r="I2004" s="102"/>
      <c r="J2004" s="102"/>
      <c r="K2004" s="102"/>
      <c r="L2004" s="102"/>
      <c r="M2004" s="102"/>
      <c r="N2004" s="102"/>
      <c r="O2004" s="102"/>
      <c r="P2004" s="102"/>
      <c r="Q2004" s="102"/>
      <c r="R2004" s="102"/>
      <c r="S2004" s="102"/>
      <c r="T2004" s="106"/>
      <c r="U2004" s="3" t="str">
        <f t="shared" si="95"/>
        <v>0/1</v>
      </c>
    </row>
    <row r="2005" spans="1:21" ht="30" customHeight="1" x14ac:dyDescent="0.3">
      <c r="A2005" s="3" t="str">
        <f>B2005&amp;"--"&amp;COUNTIF($B$5:B2005,B2005)</f>
        <v>--1968</v>
      </c>
      <c r="B2005" s="3" t="str">
        <f t="shared" si="94"/>
        <v/>
      </c>
      <c r="C2005" s="78">
        <v>2001</v>
      </c>
      <c r="D2005" s="102"/>
      <c r="E2005" s="103"/>
      <c r="F2005" s="102"/>
      <c r="G2005" s="104"/>
      <c r="H2005" s="105" t="str">
        <f t="shared" ca="1" si="93"/>
        <v/>
      </c>
      <c r="I2005" s="102"/>
      <c r="J2005" s="102"/>
      <c r="K2005" s="102"/>
      <c r="L2005" s="102"/>
      <c r="M2005" s="102"/>
      <c r="N2005" s="102"/>
      <c r="O2005" s="102"/>
      <c r="P2005" s="102"/>
      <c r="Q2005" s="102"/>
      <c r="R2005" s="102"/>
      <c r="S2005" s="102"/>
      <c r="T2005" s="106"/>
      <c r="U2005" s="3" t="str">
        <f t="shared" si="95"/>
        <v>0/1</v>
      </c>
    </row>
    <row r="2006" spans="1:21" ht="30" customHeight="1" x14ac:dyDescent="0.3">
      <c r="A2006" s="3" t="str">
        <f>B2006&amp;"--"&amp;COUNTIF($B$5:B2006,B2006)</f>
        <v>--1969</v>
      </c>
      <c r="B2006" s="3" t="str">
        <f t="shared" si="94"/>
        <v/>
      </c>
      <c r="C2006" s="78">
        <v>2002</v>
      </c>
      <c r="D2006" s="102"/>
      <c r="E2006" s="103"/>
      <c r="F2006" s="102"/>
      <c r="G2006" s="104"/>
      <c r="H2006" s="105" t="str">
        <f t="shared" ca="1" si="93"/>
        <v/>
      </c>
      <c r="I2006" s="102"/>
      <c r="J2006" s="102"/>
      <c r="K2006" s="102"/>
      <c r="L2006" s="102"/>
      <c r="M2006" s="102"/>
      <c r="N2006" s="102"/>
      <c r="O2006" s="102"/>
      <c r="P2006" s="102"/>
      <c r="Q2006" s="102"/>
      <c r="R2006" s="102"/>
      <c r="S2006" s="102"/>
      <c r="T2006" s="106"/>
      <c r="U2006" s="3" t="str">
        <f t="shared" si="95"/>
        <v>0/1</v>
      </c>
    </row>
    <row r="2007" spans="1:21" ht="30" customHeight="1" x14ac:dyDescent="0.3">
      <c r="A2007" s="3" t="str">
        <f>B2007&amp;"--"&amp;COUNTIF($B$5:B2007,B2007)</f>
        <v>--1970</v>
      </c>
      <c r="B2007" s="3" t="str">
        <f t="shared" si="94"/>
        <v/>
      </c>
      <c r="C2007" s="78">
        <v>2003</v>
      </c>
      <c r="D2007" s="102"/>
      <c r="E2007" s="103"/>
      <c r="F2007" s="102"/>
      <c r="G2007" s="104"/>
      <c r="H2007" s="105" t="str">
        <f t="shared" ca="1" si="93"/>
        <v/>
      </c>
      <c r="I2007" s="102"/>
      <c r="J2007" s="102"/>
      <c r="K2007" s="102"/>
      <c r="L2007" s="102"/>
      <c r="M2007" s="102"/>
      <c r="N2007" s="102"/>
      <c r="O2007" s="102"/>
      <c r="P2007" s="102"/>
      <c r="Q2007" s="102"/>
      <c r="R2007" s="102"/>
      <c r="S2007" s="102"/>
      <c r="T2007" s="106"/>
      <c r="U2007" s="3" t="str">
        <f t="shared" si="95"/>
        <v>0/1</v>
      </c>
    </row>
    <row r="2008" spans="1:21" ht="30" customHeight="1" x14ac:dyDescent="0.3">
      <c r="A2008" s="3" t="str">
        <f>B2008&amp;"--"&amp;COUNTIF($B$5:B2008,B2008)</f>
        <v>--1971</v>
      </c>
      <c r="B2008" s="3" t="str">
        <f t="shared" si="94"/>
        <v/>
      </c>
      <c r="C2008" s="78">
        <v>2004</v>
      </c>
      <c r="D2008" s="102"/>
      <c r="E2008" s="103"/>
      <c r="F2008" s="102"/>
      <c r="G2008" s="104"/>
      <c r="H2008" s="105" t="str">
        <f t="shared" ca="1" si="93"/>
        <v/>
      </c>
      <c r="I2008" s="102"/>
      <c r="J2008" s="102"/>
      <c r="K2008" s="102"/>
      <c r="L2008" s="102"/>
      <c r="M2008" s="102"/>
      <c r="N2008" s="102"/>
      <c r="O2008" s="102"/>
      <c r="P2008" s="102"/>
      <c r="Q2008" s="102"/>
      <c r="R2008" s="102"/>
      <c r="S2008" s="102"/>
      <c r="T2008" s="106"/>
      <c r="U2008" s="3" t="str">
        <f t="shared" si="95"/>
        <v>0/1</v>
      </c>
    </row>
    <row r="2009" spans="1:21" ht="30" customHeight="1" x14ac:dyDescent="0.3">
      <c r="A2009" s="3" t="str">
        <f>B2009&amp;"--"&amp;COUNTIF($B$5:B2009,B2009)</f>
        <v>--1972</v>
      </c>
      <c r="B2009" s="3" t="str">
        <f t="shared" si="94"/>
        <v/>
      </c>
      <c r="C2009" s="78">
        <v>2005</v>
      </c>
      <c r="D2009" s="102"/>
      <c r="E2009" s="103"/>
      <c r="F2009" s="102"/>
      <c r="G2009" s="104"/>
      <c r="H2009" s="105" t="str">
        <f t="shared" ca="1" si="93"/>
        <v/>
      </c>
      <c r="I2009" s="102"/>
      <c r="J2009" s="102"/>
      <c r="K2009" s="102"/>
      <c r="L2009" s="102"/>
      <c r="M2009" s="102"/>
      <c r="N2009" s="102"/>
      <c r="O2009" s="102"/>
      <c r="P2009" s="102"/>
      <c r="Q2009" s="102"/>
      <c r="R2009" s="102"/>
      <c r="S2009" s="102"/>
      <c r="T2009" s="106"/>
      <c r="U2009" s="3" t="str">
        <f t="shared" si="95"/>
        <v>0/1</v>
      </c>
    </row>
    <row r="2010" spans="1:21" ht="30" customHeight="1" x14ac:dyDescent="0.3">
      <c r="A2010" s="3" t="str">
        <f>B2010&amp;"--"&amp;COUNTIF($B$5:B2010,B2010)</f>
        <v>--1973</v>
      </c>
      <c r="B2010" s="3" t="str">
        <f t="shared" si="94"/>
        <v/>
      </c>
      <c r="C2010" s="78">
        <v>2006</v>
      </c>
      <c r="D2010" s="102"/>
      <c r="E2010" s="103"/>
      <c r="F2010" s="102"/>
      <c r="G2010" s="104"/>
      <c r="H2010" s="105" t="str">
        <f t="shared" ca="1" si="93"/>
        <v/>
      </c>
      <c r="I2010" s="102"/>
      <c r="J2010" s="102"/>
      <c r="K2010" s="102"/>
      <c r="L2010" s="102"/>
      <c r="M2010" s="102"/>
      <c r="N2010" s="102"/>
      <c r="O2010" s="102"/>
      <c r="P2010" s="102"/>
      <c r="Q2010" s="102"/>
      <c r="R2010" s="102"/>
      <c r="S2010" s="102"/>
      <c r="T2010" s="106"/>
      <c r="U2010" s="3" t="str">
        <f t="shared" si="95"/>
        <v>0/1</v>
      </c>
    </row>
    <row r="2011" spans="1:21" ht="30" customHeight="1" x14ac:dyDescent="0.3">
      <c r="A2011" s="3" t="str">
        <f>B2011&amp;"--"&amp;COUNTIF($B$5:B2011,B2011)</f>
        <v>--1974</v>
      </c>
      <c r="B2011" s="3" t="str">
        <f t="shared" si="94"/>
        <v/>
      </c>
      <c r="C2011" s="78">
        <v>2007</v>
      </c>
      <c r="D2011" s="102"/>
      <c r="E2011" s="103"/>
      <c r="F2011" s="102"/>
      <c r="G2011" s="104"/>
      <c r="H2011" s="105" t="str">
        <f t="shared" ca="1" si="93"/>
        <v/>
      </c>
      <c r="I2011" s="102"/>
      <c r="J2011" s="102"/>
      <c r="K2011" s="102"/>
      <c r="L2011" s="102"/>
      <c r="M2011" s="102"/>
      <c r="N2011" s="102"/>
      <c r="O2011" s="102"/>
      <c r="P2011" s="102"/>
      <c r="Q2011" s="102"/>
      <c r="R2011" s="102"/>
      <c r="S2011" s="102"/>
      <c r="T2011" s="106"/>
      <c r="U2011" s="3" t="str">
        <f t="shared" si="95"/>
        <v>0/1</v>
      </c>
    </row>
    <row r="2012" spans="1:21" ht="30" customHeight="1" x14ac:dyDescent="0.3">
      <c r="A2012" s="3" t="str">
        <f>B2012&amp;"--"&amp;COUNTIF($B$5:B2012,B2012)</f>
        <v>--1975</v>
      </c>
      <c r="B2012" s="3" t="str">
        <f t="shared" si="94"/>
        <v/>
      </c>
      <c r="C2012" s="78">
        <v>2008</v>
      </c>
      <c r="D2012" s="102"/>
      <c r="E2012" s="103"/>
      <c r="F2012" s="102"/>
      <c r="G2012" s="104"/>
      <c r="H2012" s="105" t="str">
        <f t="shared" ca="1" si="93"/>
        <v/>
      </c>
      <c r="I2012" s="102"/>
      <c r="J2012" s="102"/>
      <c r="K2012" s="102"/>
      <c r="L2012" s="102"/>
      <c r="M2012" s="102"/>
      <c r="N2012" s="102"/>
      <c r="O2012" s="102"/>
      <c r="P2012" s="102"/>
      <c r="Q2012" s="102"/>
      <c r="R2012" s="102"/>
      <c r="S2012" s="102"/>
      <c r="T2012" s="106"/>
      <c r="U2012" s="3" t="str">
        <f t="shared" si="95"/>
        <v>0/1</v>
      </c>
    </row>
    <row r="2013" spans="1:21" ht="30" customHeight="1" x14ac:dyDescent="0.3">
      <c r="A2013" s="3" t="str">
        <f>B2013&amp;"--"&amp;COUNTIF($B$5:B2013,B2013)</f>
        <v>--1976</v>
      </c>
      <c r="B2013" s="3" t="str">
        <f t="shared" si="94"/>
        <v/>
      </c>
      <c r="C2013" s="78">
        <v>2009</v>
      </c>
      <c r="D2013" s="102"/>
      <c r="E2013" s="103"/>
      <c r="F2013" s="102"/>
      <c r="G2013" s="104"/>
      <c r="H2013" s="105" t="str">
        <f t="shared" ca="1" si="93"/>
        <v/>
      </c>
      <c r="I2013" s="102"/>
      <c r="J2013" s="102"/>
      <c r="K2013" s="102"/>
      <c r="L2013" s="102"/>
      <c r="M2013" s="102"/>
      <c r="N2013" s="102"/>
      <c r="O2013" s="102"/>
      <c r="P2013" s="102"/>
      <c r="Q2013" s="102"/>
      <c r="R2013" s="102"/>
      <c r="S2013" s="102"/>
      <c r="T2013" s="106"/>
      <c r="U2013" s="3" t="str">
        <f t="shared" si="95"/>
        <v>0/1</v>
      </c>
    </row>
    <row r="2014" spans="1:21" ht="30" customHeight="1" x14ac:dyDescent="0.3">
      <c r="A2014" s="3" t="str">
        <f>B2014&amp;"--"&amp;COUNTIF($B$5:B2014,B2014)</f>
        <v>--1977</v>
      </c>
      <c r="B2014" s="3" t="str">
        <f t="shared" si="94"/>
        <v/>
      </c>
      <c r="C2014" s="78">
        <v>2010</v>
      </c>
      <c r="D2014" s="102"/>
      <c r="E2014" s="103"/>
      <c r="F2014" s="102"/>
      <c r="G2014" s="104"/>
      <c r="H2014" s="105" t="str">
        <f t="shared" ca="1" si="93"/>
        <v/>
      </c>
      <c r="I2014" s="102"/>
      <c r="J2014" s="102"/>
      <c r="K2014" s="102"/>
      <c r="L2014" s="102"/>
      <c r="M2014" s="102"/>
      <c r="N2014" s="102"/>
      <c r="O2014" s="102"/>
      <c r="P2014" s="102"/>
      <c r="Q2014" s="102"/>
      <c r="R2014" s="102"/>
      <c r="S2014" s="102"/>
      <c r="T2014" s="106"/>
      <c r="U2014" s="3" t="str">
        <f t="shared" si="95"/>
        <v>0/1</v>
      </c>
    </row>
    <row r="2015" spans="1:21" ht="30" customHeight="1" x14ac:dyDescent="0.3">
      <c r="A2015" s="3" t="str">
        <f>B2015&amp;"--"&amp;COUNTIF($B$5:B2015,B2015)</f>
        <v>--1978</v>
      </c>
      <c r="B2015" s="3" t="str">
        <f t="shared" si="94"/>
        <v/>
      </c>
      <c r="C2015" s="78">
        <v>2011</v>
      </c>
      <c r="D2015" s="102"/>
      <c r="E2015" s="103"/>
      <c r="F2015" s="102"/>
      <c r="G2015" s="104"/>
      <c r="H2015" s="105" t="str">
        <f t="shared" ca="1" si="93"/>
        <v/>
      </c>
      <c r="I2015" s="102"/>
      <c r="J2015" s="102"/>
      <c r="K2015" s="102"/>
      <c r="L2015" s="102"/>
      <c r="M2015" s="102"/>
      <c r="N2015" s="102"/>
      <c r="O2015" s="102"/>
      <c r="P2015" s="102"/>
      <c r="Q2015" s="102"/>
      <c r="R2015" s="102"/>
      <c r="S2015" s="102"/>
      <c r="T2015" s="106"/>
      <c r="U2015" s="3" t="str">
        <f t="shared" si="95"/>
        <v>0/1</v>
      </c>
    </row>
    <row r="2016" spans="1:21" ht="30" customHeight="1" x14ac:dyDescent="0.3">
      <c r="A2016" s="3" t="str">
        <f>B2016&amp;"--"&amp;COUNTIF($B$5:B2016,B2016)</f>
        <v>--1979</v>
      </c>
      <c r="B2016" s="3" t="str">
        <f t="shared" si="94"/>
        <v/>
      </c>
      <c r="C2016" s="78">
        <v>2012</v>
      </c>
      <c r="D2016" s="102"/>
      <c r="E2016" s="103"/>
      <c r="F2016" s="102"/>
      <c r="G2016" s="104"/>
      <c r="H2016" s="105" t="str">
        <f t="shared" ref="H2016:H2079" ca="1" si="96">IF(G2016,DATEDIF(G2016,TODAY(),"Y"),"")</f>
        <v/>
      </c>
      <c r="I2016" s="102"/>
      <c r="J2016" s="102"/>
      <c r="K2016" s="102"/>
      <c r="L2016" s="102"/>
      <c r="M2016" s="102"/>
      <c r="N2016" s="102"/>
      <c r="O2016" s="102"/>
      <c r="P2016" s="102"/>
      <c r="Q2016" s="102"/>
      <c r="R2016" s="102"/>
      <c r="S2016" s="102"/>
      <c r="T2016" s="106"/>
      <c r="U2016" s="3" t="str">
        <f t="shared" si="95"/>
        <v>0/1</v>
      </c>
    </row>
    <row r="2017" spans="1:21" ht="30" customHeight="1" x14ac:dyDescent="0.3">
      <c r="A2017" s="3" t="str">
        <f>B2017&amp;"--"&amp;COUNTIF($B$5:B2017,B2017)</f>
        <v>--1980</v>
      </c>
      <c r="B2017" s="3" t="str">
        <f t="shared" si="94"/>
        <v/>
      </c>
      <c r="C2017" s="78">
        <v>2013</v>
      </c>
      <c r="D2017" s="102"/>
      <c r="E2017" s="103"/>
      <c r="F2017" s="102"/>
      <c r="G2017" s="104"/>
      <c r="H2017" s="105" t="str">
        <f t="shared" ca="1" si="96"/>
        <v/>
      </c>
      <c r="I2017" s="102"/>
      <c r="J2017" s="102"/>
      <c r="K2017" s="102"/>
      <c r="L2017" s="102"/>
      <c r="M2017" s="102"/>
      <c r="N2017" s="102"/>
      <c r="O2017" s="102"/>
      <c r="P2017" s="102"/>
      <c r="Q2017" s="102"/>
      <c r="R2017" s="102"/>
      <c r="S2017" s="102"/>
      <c r="T2017" s="106"/>
      <c r="U2017" s="3" t="str">
        <f t="shared" si="95"/>
        <v>0/1</v>
      </c>
    </row>
    <row r="2018" spans="1:21" ht="30" customHeight="1" x14ac:dyDescent="0.3">
      <c r="A2018" s="3" t="str">
        <f>B2018&amp;"--"&amp;COUNTIF($B$5:B2018,B2018)</f>
        <v>--1981</v>
      </c>
      <c r="B2018" s="3" t="str">
        <f t="shared" si="94"/>
        <v/>
      </c>
      <c r="C2018" s="78">
        <v>2014</v>
      </c>
      <c r="D2018" s="102"/>
      <c r="E2018" s="103"/>
      <c r="F2018" s="102"/>
      <c r="G2018" s="104"/>
      <c r="H2018" s="105" t="str">
        <f t="shared" ca="1" si="96"/>
        <v/>
      </c>
      <c r="I2018" s="102"/>
      <c r="J2018" s="102"/>
      <c r="K2018" s="102"/>
      <c r="L2018" s="102"/>
      <c r="M2018" s="102"/>
      <c r="N2018" s="102"/>
      <c r="O2018" s="102"/>
      <c r="P2018" s="102"/>
      <c r="Q2018" s="102"/>
      <c r="R2018" s="102"/>
      <c r="S2018" s="102"/>
      <c r="T2018" s="106"/>
      <c r="U2018" s="3" t="str">
        <f t="shared" si="95"/>
        <v>0/1</v>
      </c>
    </row>
    <row r="2019" spans="1:21" ht="30" customHeight="1" x14ac:dyDescent="0.3">
      <c r="A2019" s="3" t="str">
        <f>B2019&amp;"--"&amp;COUNTIF($B$5:B2019,B2019)</f>
        <v>--1982</v>
      </c>
      <c r="B2019" s="3" t="str">
        <f t="shared" si="94"/>
        <v/>
      </c>
      <c r="C2019" s="78">
        <v>2015</v>
      </c>
      <c r="D2019" s="102"/>
      <c r="E2019" s="103"/>
      <c r="F2019" s="102"/>
      <c r="G2019" s="104"/>
      <c r="H2019" s="105" t="str">
        <f t="shared" ca="1" si="96"/>
        <v/>
      </c>
      <c r="I2019" s="102"/>
      <c r="J2019" s="102"/>
      <c r="K2019" s="102"/>
      <c r="L2019" s="102"/>
      <c r="M2019" s="102"/>
      <c r="N2019" s="102"/>
      <c r="O2019" s="102"/>
      <c r="P2019" s="102"/>
      <c r="Q2019" s="102"/>
      <c r="R2019" s="102"/>
      <c r="S2019" s="102"/>
      <c r="T2019" s="106"/>
      <c r="U2019" s="3" t="str">
        <f t="shared" si="95"/>
        <v>0/1</v>
      </c>
    </row>
    <row r="2020" spans="1:21" ht="30" customHeight="1" x14ac:dyDescent="0.3">
      <c r="A2020" s="3" t="str">
        <f>B2020&amp;"--"&amp;COUNTIF($B$5:B2020,B2020)</f>
        <v>--1983</v>
      </c>
      <c r="B2020" s="3" t="str">
        <f t="shared" si="94"/>
        <v/>
      </c>
      <c r="C2020" s="78">
        <v>2016</v>
      </c>
      <c r="D2020" s="102"/>
      <c r="E2020" s="103"/>
      <c r="F2020" s="102"/>
      <c r="G2020" s="104"/>
      <c r="H2020" s="105" t="str">
        <f t="shared" ca="1" si="96"/>
        <v/>
      </c>
      <c r="I2020" s="102"/>
      <c r="J2020" s="102"/>
      <c r="K2020" s="102"/>
      <c r="L2020" s="102"/>
      <c r="M2020" s="102"/>
      <c r="N2020" s="102"/>
      <c r="O2020" s="102"/>
      <c r="P2020" s="102"/>
      <c r="Q2020" s="102"/>
      <c r="R2020" s="102"/>
      <c r="S2020" s="102"/>
      <c r="T2020" s="106"/>
      <c r="U2020" s="3" t="str">
        <f t="shared" si="95"/>
        <v>0/1</v>
      </c>
    </row>
    <row r="2021" spans="1:21" ht="30" customHeight="1" x14ac:dyDescent="0.3">
      <c r="A2021" s="3" t="str">
        <f>B2021&amp;"--"&amp;COUNTIF($B$5:B2021,B2021)</f>
        <v>--1984</v>
      </c>
      <c r="B2021" s="3" t="str">
        <f t="shared" si="94"/>
        <v/>
      </c>
      <c r="C2021" s="78">
        <v>2017</v>
      </c>
      <c r="D2021" s="102"/>
      <c r="E2021" s="103"/>
      <c r="F2021" s="102"/>
      <c r="G2021" s="104"/>
      <c r="H2021" s="105" t="str">
        <f t="shared" ca="1" si="96"/>
        <v/>
      </c>
      <c r="I2021" s="102"/>
      <c r="J2021" s="102"/>
      <c r="K2021" s="102"/>
      <c r="L2021" s="102"/>
      <c r="M2021" s="102"/>
      <c r="N2021" s="102"/>
      <c r="O2021" s="102"/>
      <c r="P2021" s="102"/>
      <c r="Q2021" s="102"/>
      <c r="R2021" s="102"/>
      <c r="S2021" s="102"/>
      <c r="T2021" s="106"/>
      <c r="U2021" s="3" t="str">
        <f t="shared" si="95"/>
        <v>0/1</v>
      </c>
    </row>
    <row r="2022" spans="1:21" ht="30" customHeight="1" x14ac:dyDescent="0.3">
      <c r="A2022" s="3" t="str">
        <f>B2022&amp;"--"&amp;COUNTIF($B$5:B2022,B2022)</f>
        <v>--1985</v>
      </c>
      <c r="B2022" s="3" t="str">
        <f t="shared" si="94"/>
        <v/>
      </c>
      <c r="C2022" s="78">
        <v>2018</v>
      </c>
      <c r="D2022" s="102"/>
      <c r="E2022" s="103"/>
      <c r="F2022" s="102"/>
      <c r="G2022" s="104"/>
      <c r="H2022" s="105" t="str">
        <f t="shared" ca="1" si="96"/>
        <v/>
      </c>
      <c r="I2022" s="102"/>
      <c r="J2022" s="102"/>
      <c r="K2022" s="102"/>
      <c r="L2022" s="102"/>
      <c r="M2022" s="102"/>
      <c r="N2022" s="102"/>
      <c r="O2022" s="102"/>
      <c r="P2022" s="102"/>
      <c r="Q2022" s="102"/>
      <c r="R2022" s="102"/>
      <c r="S2022" s="102"/>
      <c r="T2022" s="106"/>
      <c r="U2022" s="3" t="str">
        <f t="shared" si="95"/>
        <v>0/1</v>
      </c>
    </row>
    <row r="2023" spans="1:21" ht="30" customHeight="1" x14ac:dyDescent="0.3">
      <c r="A2023" s="3" t="str">
        <f>B2023&amp;"--"&amp;COUNTIF($B$5:B2023,B2023)</f>
        <v>--1986</v>
      </c>
      <c r="B2023" s="3" t="str">
        <f t="shared" si="94"/>
        <v/>
      </c>
      <c r="C2023" s="78">
        <v>2019</v>
      </c>
      <c r="D2023" s="102"/>
      <c r="E2023" s="103"/>
      <c r="F2023" s="102"/>
      <c r="G2023" s="104"/>
      <c r="H2023" s="105" t="str">
        <f t="shared" ca="1" si="96"/>
        <v/>
      </c>
      <c r="I2023" s="102"/>
      <c r="J2023" s="102"/>
      <c r="K2023" s="102"/>
      <c r="L2023" s="102"/>
      <c r="M2023" s="102"/>
      <c r="N2023" s="102"/>
      <c r="O2023" s="102"/>
      <c r="P2023" s="102"/>
      <c r="Q2023" s="102"/>
      <c r="R2023" s="102"/>
      <c r="S2023" s="102"/>
      <c r="T2023" s="106"/>
      <c r="U2023" s="3" t="str">
        <f t="shared" si="95"/>
        <v>0/1</v>
      </c>
    </row>
    <row r="2024" spans="1:21" ht="30" customHeight="1" x14ac:dyDescent="0.3">
      <c r="A2024" s="3" t="str">
        <f>B2024&amp;"--"&amp;COUNTIF($B$5:B2024,B2024)</f>
        <v>--1987</v>
      </c>
      <c r="B2024" s="3" t="str">
        <f t="shared" si="94"/>
        <v/>
      </c>
      <c r="C2024" s="78">
        <v>2020</v>
      </c>
      <c r="D2024" s="102"/>
      <c r="E2024" s="103"/>
      <c r="F2024" s="102"/>
      <c r="G2024" s="104"/>
      <c r="H2024" s="105" t="str">
        <f t="shared" ca="1" si="96"/>
        <v/>
      </c>
      <c r="I2024" s="102"/>
      <c r="J2024" s="102"/>
      <c r="K2024" s="102"/>
      <c r="L2024" s="102"/>
      <c r="M2024" s="102"/>
      <c r="N2024" s="102"/>
      <c r="O2024" s="102"/>
      <c r="P2024" s="102"/>
      <c r="Q2024" s="102"/>
      <c r="R2024" s="102"/>
      <c r="S2024" s="102"/>
      <c r="T2024" s="106"/>
      <c r="U2024" s="3" t="str">
        <f t="shared" si="95"/>
        <v>0/1</v>
      </c>
    </row>
    <row r="2025" spans="1:21" ht="30" customHeight="1" x14ac:dyDescent="0.3">
      <c r="A2025" s="3" t="str">
        <f>B2025&amp;"--"&amp;COUNTIF($B$5:B2025,B2025)</f>
        <v>--1988</v>
      </c>
      <c r="B2025" s="3" t="str">
        <f t="shared" si="94"/>
        <v/>
      </c>
      <c r="C2025" s="78">
        <v>2021</v>
      </c>
      <c r="D2025" s="102"/>
      <c r="E2025" s="103"/>
      <c r="F2025" s="102"/>
      <c r="G2025" s="104"/>
      <c r="H2025" s="105" t="str">
        <f t="shared" ca="1" si="96"/>
        <v/>
      </c>
      <c r="I2025" s="102"/>
      <c r="J2025" s="102"/>
      <c r="K2025" s="102"/>
      <c r="L2025" s="102"/>
      <c r="M2025" s="102"/>
      <c r="N2025" s="102"/>
      <c r="O2025" s="102"/>
      <c r="P2025" s="102"/>
      <c r="Q2025" s="102"/>
      <c r="R2025" s="102"/>
      <c r="S2025" s="102"/>
      <c r="T2025" s="106"/>
      <c r="U2025" s="3" t="str">
        <f t="shared" si="95"/>
        <v>0/1</v>
      </c>
    </row>
    <row r="2026" spans="1:21" ht="30" customHeight="1" x14ac:dyDescent="0.3">
      <c r="A2026" s="3" t="str">
        <f>B2026&amp;"--"&amp;COUNTIF($B$5:B2026,B2026)</f>
        <v>--1989</v>
      </c>
      <c r="B2026" s="3" t="str">
        <f t="shared" si="94"/>
        <v/>
      </c>
      <c r="C2026" s="78">
        <v>2022</v>
      </c>
      <c r="D2026" s="102"/>
      <c r="E2026" s="103"/>
      <c r="F2026" s="102"/>
      <c r="G2026" s="104"/>
      <c r="H2026" s="105" t="str">
        <f t="shared" ca="1" si="96"/>
        <v/>
      </c>
      <c r="I2026" s="102"/>
      <c r="J2026" s="102"/>
      <c r="K2026" s="102"/>
      <c r="L2026" s="102"/>
      <c r="M2026" s="102"/>
      <c r="N2026" s="102"/>
      <c r="O2026" s="102"/>
      <c r="P2026" s="102"/>
      <c r="Q2026" s="102"/>
      <c r="R2026" s="102"/>
      <c r="S2026" s="102"/>
      <c r="T2026" s="106"/>
      <c r="U2026" s="3" t="str">
        <f t="shared" si="95"/>
        <v>0/1</v>
      </c>
    </row>
    <row r="2027" spans="1:21" ht="30" customHeight="1" x14ac:dyDescent="0.3">
      <c r="A2027" s="3" t="str">
        <f>B2027&amp;"--"&amp;COUNTIF($B$5:B2027,B2027)</f>
        <v>--1990</v>
      </c>
      <c r="B2027" s="3" t="str">
        <f t="shared" si="94"/>
        <v/>
      </c>
      <c r="C2027" s="78">
        <v>2023</v>
      </c>
      <c r="D2027" s="102"/>
      <c r="E2027" s="103"/>
      <c r="F2027" s="102"/>
      <c r="G2027" s="104"/>
      <c r="H2027" s="105" t="str">
        <f t="shared" ca="1" si="96"/>
        <v/>
      </c>
      <c r="I2027" s="102"/>
      <c r="J2027" s="102"/>
      <c r="K2027" s="102"/>
      <c r="L2027" s="102"/>
      <c r="M2027" s="102"/>
      <c r="N2027" s="102"/>
      <c r="O2027" s="102"/>
      <c r="P2027" s="102"/>
      <c r="Q2027" s="102"/>
      <c r="R2027" s="102"/>
      <c r="S2027" s="102"/>
      <c r="T2027" s="106"/>
      <c r="U2027" s="3" t="str">
        <f t="shared" si="95"/>
        <v>0/1</v>
      </c>
    </row>
    <row r="2028" spans="1:21" ht="30" customHeight="1" x14ac:dyDescent="0.3">
      <c r="A2028" s="3" t="str">
        <f>B2028&amp;"--"&amp;COUNTIF($B$5:B2028,B2028)</f>
        <v>--1991</v>
      </c>
      <c r="B2028" s="3" t="str">
        <f t="shared" si="94"/>
        <v/>
      </c>
      <c r="C2028" s="78">
        <v>2024</v>
      </c>
      <c r="D2028" s="102"/>
      <c r="E2028" s="103"/>
      <c r="F2028" s="102"/>
      <c r="G2028" s="104"/>
      <c r="H2028" s="105" t="str">
        <f t="shared" ca="1" si="96"/>
        <v/>
      </c>
      <c r="I2028" s="102"/>
      <c r="J2028" s="102"/>
      <c r="K2028" s="102"/>
      <c r="L2028" s="102"/>
      <c r="M2028" s="102"/>
      <c r="N2028" s="102"/>
      <c r="O2028" s="102"/>
      <c r="P2028" s="102"/>
      <c r="Q2028" s="102"/>
      <c r="R2028" s="102"/>
      <c r="S2028" s="102"/>
      <c r="T2028" s="106"/>
      <c r="U2028" s="3" t="str">
        <f t="shared" si="95"/>
        <v>0/1</v>
      </c>
    </row>
    <row r="2029" spans="1:21" ht="30" customHeight="1" x14ac:dyDescent="0.3">
      <c r="A2029" s="3" t="str">
        <f>B2029&amp;"--"&amp;COUNTIF($B$5:B2029,B2029)</f>
        <v>--1992</v>
      </c>
      <c r="B2029" s="3" t="str">
        <f t="shared" si="94"/>
        <v/>
      </c>
      <c r="C2029" s="78">
        <v>2025</v>
      </c>
      <c r="D2029" s="102"/>
      <c r="E2029" s="103"/>
      <c r="F2029" s="102"/>
      <c r="G2029" s="104"/>
      <c r="H2029" s="105" t="str">
        <f t="shared" ca="1" si="96"/>
        <v/>
      </c>
      <c r="I2029" s="102"/>
      <c r="J2029" s="102"/>
      <c r="K2029" s="102"/>
      <c r="L2029" s="102"/>
      <c r="M2029" s="102"/>
      <c r="N2029" s="102"/>
      <c r="O2029" s="102"/>
      <c r="P2029" s="102"/>
      <c r="Q2029" s="102"/>
      <c r="R2029" s="102"/>
      <c r="S2029" s="102"/>
      <c r="T2029" s="106"/>
      <c r="U2029" s="3" t="str">
        <f t="shared" si="95"/>
        <v>0/1</v>
      </c>
    </row>
    <row r="2030" spans="1:21" ht="30" customHeight="1" x14ac:dyDescent="0.3">
      <c r="A2030" s="3" t="str">
        <f>B2030&amp;"--"&amp;COUNTIF($B$5:B2030,B2030)</f>
        <v>--1993</v>
      </c>
      <c r="B2030" s="3" t="str">
        <f t="shared" si="94"/>
        <v/>
      </c>
      <c r="C2030" s="78">
        <v>2026</v>
      </c>
      <c r="D2030" s="102"/>
      <c r="E2030" s="103"/>
      <c r="F2030" s="102"/>
      <c r="G2030" s="104"/>
      <c r="H2030" s="105" t="str">
        <f t="shared" ca="1" si="96"/>
        <v/>
      </c>
      <c r="I2030" s="102"/>
      <c r="J2030" s="102"/>
      <c r="K2030" s="102"/>
      <c r="L2030" s="102"/>
      <c r="M2030" s="102"/>
      <c r="N2030" s="102"/>
      <c r="O2030" s="102"/>
      <c r="P2030" s="102"/>
      <c r="Q2030" s="102"/>
      <c r="R2030" s="102"/>
      <c r="S2030" s="102"/>
      <c r="T2030" s="106"/>
      <c r="U2030" s="3" t="str">
        <f t="shared" si="95"/>
        <v>0/1</v>
      </c>
    </row>
    <row r="2031" spans="1:21" ht="30" customHeight="1" x14ac:dyDescent="0.3">
      <c r="A2031" s="3" t="str">
        <f>B2031&amp;"--"&amp;COUNTIF($B$5:B2031,B2031)</f>
        <v>--1994</v>
      </c>
      <c r="B2031" s="3" t="str">
        <f t="shared" si="94"/>
        <v/>
      </c>
      <c r="C2031" s="78">
        <v>2027</v>
      </c>
      <c r="D2031" s="102"/>
      <c r="E2031" s="103"/>
      <c r="F2031" s="102"/>
      <c r="G2031" s="104"/>
      <c r="H2031" s="105" t="str">
        <f t="shared" ca="1" si="96"/>
        <v/>
      </c>
      <c r="I2031" s="102"/>
      <c r="J2031" s="102"/>
      <c r="K2031" s="102"/>
      <c r="L2031" s="102"/>
      <c r="M2031" s="102"/>
      <c r="N2031" s="102"/>
      <c r="O2031" s="102"/>
      <c r="P2031" s="102"/>
      <c r="Q2031" s="102"/>
      <c r="R2031" s="102"/>
      <c r="S2031" s="102"/>
      <c r="T2031" s="106"/>
      <c r="U2031" s="3" t="str">
        <f t="shared" si="95"/>
        <v>0/1</v>
      </c>
    </row>
    <row r="2032" spans="1:21" ht="30" customHeight="1" x14ac:dyDescent="0.3">
      <c r="A2032" s="3" t="str">
        <f>B2032&amp;"--"&amp;COUNTIF($B$5:B2032,B2032)</f>
        <v>--1995</v>
      </c>
      <c r="B2032" s="3" t="str">
        <f t="shared" si="94"/>
        <v/>
      </c>
      <c r="C2032" s="78">
        <v>2028</v>
      </c>
      <c r="D2032" s="102"/>
      <c r="E2032" s="103"/>
      <c r="F2032" s="102"/>
      <c r="G2032" s="104"/>
      <c r="H2032" s="105" t="str">
        <f t="shared" ca="1" si="96"/>
        <v/>
      </c>
      <c r="I2032" s="102"/>
      <c r="J2032" s="102"/>
      <c r="K2032" s="102"/>
      <c r="L2032" s="102"/>
      <c r="M2032" s="102"/>
      <c r="N2032" s="102"/>
      <c r="O2032" s="102"/>
      <c r="P2032" s="102"/>
      <c r="Q2032" s="102"/>
      <c r="R2032" s="102"/>
      <c r="S2032" s="102"/>
      <c r="T2032" s="106"/>
      <c r="U2032" s="3" t="str">
        <f t="shared" si="95"/>
        <v>0/1</v>
      </c>
    </row>
    <row r="2033" spans="1:21" ht="30" customHeight="1" x14ac:dyDescent="0.3">
      <c r="A2033" s="3" t="str">
        <f>B2033&amp;"--"&amp;COUNTIF($B$5:B2033,B2033)</f>
        <v>--1996</v>
      </c>
      <c r="B2033" s="3" t="str">
        <f t="shared" si="94"/>
        <v/>
      </c>
      <c r="C2033" s="78">
        <v>2029</v>
      </c>
      <c r="D2033" s="102"/>
      <c r="E2033" s="103"/>
      <c r="F2033" s="102"/>
      <c r="G2033" s="104"/>
      <c r="H2033" s="105" t="str">
        <f t="shared" ca="1" si="96"/>
        <v/>
      </c>
      <c r="I2033" s="102"/>
      <c r="J2033" s="102"/>
      <c r="K2033" s="102"/>
      <c r="L2033" s="102"/>
      <c r="M2033" s="102"/>
      <c r="N2033" s="102"/>
      <c r="O2033" s="102"/>
      <c r="P2033" s="102"/>
      <c r="Q2033" s="102"/>
      <c r="R2033" s="102"/>
      <c r="S2033" s="102"/>
      <c r="T2033" s="106"/>
      <c r="U2033" s="3" t="str">
        <f t="shared" si="95"/>
        <v>0/1</v>
      </c>
    </row>
    <row r="2034" spans="1:21" ht="30" customHeight="1" x14ac:dyDescent="0.3">
      <c r="A2034" s="3" t="str">
        <f>B2034&amp;"--"&amp;COUNTIF($B$5:B2034,B2034)</f>
        <v>--1997</v>
      </c>
      <c r="B2034" s="3" t="str">
        <f t="shared" si="94"/>
        <v/>
      </c>
      <c r="C2034" s="78">
        <v>2030</v>
      </c>
      <c r="D2034" s="102"/>
      <c r="E2034" s="103"/>
      <c r="F2034" s="102"/>
      <c r="G2034" s="104"/>
      <c r="H2034" s="105" t="str">
        <f t="shared" ca="1" si="96"/>
        <v/>
      </c>
      <c r="I2034" s="102"/>
      <c r="J2034" s="102"/>
      <c r="K2034" s="102"/>
      <c r="L2034" s="102"/>
      <c r="M2034" s="102"/>
      <c r="N2034" s="102"/>
      <c r="O2034" s="102"/>
      <c r="P2034" s="102"/>
      <c r="Q2034" s="102"/>
      <c r="R2034" s="102"/>
      <c r="S2034" s="102"/>
      <c r="T2034" s="106"/>
      <c r="U2034" s="3" t="str">
        <f t="shared" si="95"/>
        <v>0/1</v>
      </c>
    </row>
    <row r="2035" spans="1:21" ht="30" customHeight="1" x14ac:dyDescent="0.3">
      <c r="A2035" s="3" t="str">
        <f>B2035&amp;"--"&amp;COUNTIF($B$5:B2035,B2035)</f>
        <v>--1998</v>
      </c>
      <c r="B2035" s="3" t="str">
        <f t="shared" si="94"/>
        <v/>
      </c>
      <c r="C2035" s="78">
        <v>2031</v>
      </c>
      <c r="D2035" s="102"/>
      <c r="E2035" s="103"/>
      <c r="F2035" s="102"/>
      <c r="G2035" s="104"/>
      <c r="H2035" s="105" t="str">
        <f t="shared" ca="1" si="96"/>
        <v/>
      </c>
      <c r="I2035" s="102"/>
      <c r="J2035" s="102"/>
      <c r="K2035" s="102"/>
      <c r="L2035" s="102"/>
      <c r="M2035" s="102"/>
      <c r="N2035" s="102"/>
      <c r="O2035" s="102"/>
      <c r="P2035" s="102"/>
      <c r="Q2035" s="102"/>
      <c r="R2035" s="102"/>
      <c r="S2035" s="102"/>
      <c r="T2035" s="106"/>
      <c r="U2035" s="3" t="str">
        <f t="shared" si="95"/>
        <v>0/1</v>
      </c>
    </row>
    <row r="2036" spans="1:21" ht="30" customHeight="1" x14ac:dyDescent="0.3">
      <c r="A2036" s="3" t="str">
        <f>B2036&amp;"--"&amp;COUNTIF($B$5:B2036,B2036)</f>
        <v>--1999</v>
      </c>
      <c r="B2036" s="3" t="str">
        <f t="shared" si="94"/>
        <v/>
      </c>
      <c r="C2036" s="78">
        <v>2032</v>
      </c>
      <c r="D2036" s="102"/>
      <c r="E2036" s="103"/>
      <c r="F2036" s="102"/>
      <c r="G2036" s="104"/>
      <c r="H2036" s="105" t="str">
        <f t="shared" ca="1" si="96"/>
        <v/>
      </c>
      <c r="I2036" s="102"/>
      <c r="J2036" s="102"/>
      <c r="K2036" s="102"/>
      <c r="L2036" s="102"/>
      <c r="M2036" s="102"/>
      <c r="N2036" s="102"/>
      <c r="O2036" s="102"/>
      <c r="P2036" s="102"/>
      <c r="Q2036" s="102"/>
      <c r="R2036" s="102"/>
      <c r="S2036" s="102"/>
      <c r="T2036" s="106"/>
      <c r="U2036" s="3" t="str">
        <f t="shared" si="95"/>
        <v>0/1</v>
      </c>
    </row>
    <row r="2037" spans="1:21" ht="30" customHeight="1" x14ac:dyDescent="0.3">
      <c r="A2037" s="3" t="str">
        <f>B2037&amp;"--"&amp;COUNTIF($B$5:B2037,B2037)</f>
        <v>--2000</v>
      </c>
      <c r="B2037" s="3" t="str">
        <f t="shared" si="94"/>
        <v/>
      </c>
      <c r="C2037" s="78">
        <v>2033</v>
      </c>
      <c r="D2037" s="102"/>
      <c r="E2037" s="103"/>
      <c r="F2037" s="102"/>
      <c r="G2037" s="104"/>
      <c r="H2037" s="105" t="str">
        <f t="shared" ca="1" si="96"/>
        <v/>
      </c>
      <c r="I2037" s="102"/>
      <c r="J2037" s="102"/>
      <c r="K2037" s="102"/>
      <c r="L2037" s="102"/>
      <c r="M2037" s="102"/>
      <c r="N2037" s="102"/>
      <c r="O2037" s="102"/>
      <c r="P2037" s="102"/>
      <c r="Q2037" s="102"/>
      <c r="R2037" s="102"/>
      <c r="S2037" s="102"/>
      <c r="T2037" s="106"/>
      <c r="U2037" s="3" t="str">
        <f t="shared" si="95"/>
        <v>0/1</v>
      </c>
    </row>
    <row r="2038" spans="1:21" ht="30" customHeight="1" x14ac:dyDescent="0.3">
      <c r="A2038" s="3" t="str">
        <f>B2038&amp;"--"&amp;COUNTIF($B$5:B2038,B2038)</f>
        <v>--2001</v>
      </c>
      <c r="B2038" s="3" t="str">
        <f t="shared" si="94"/>
        <v/>
      </c>
      <c r="C2038" s="78">
        <v>2034</v>
      </c>
      <c r="D2038" s="102"/>
      <c r="E2038" s="103"/>
      <c r="F2038" s="102"/>
      <c r="G2038" s="104"/>
      <c r="H2038" s="105" t="str">
        <f t="shared" ca="1" si="96"/>
        <v/>
      </c>
      <c r="I2038" s="102"/>
      <c r="J2038" s="102"/>
      <c r="K2038" s="102"/>
      <c r="L2038" s="102"/>
      <c r="M2038" s="102"/>
      <c r="N2038" s="102"/>
      <c r="O2038" s="102"/>
      <c r="P2038" s="102"/>
      <c r="Q2038" s="102"/>
      <c r="R2038" s="102"/>
      <c r="S2038" s="102"/>
      <c r="T2038" s="106"/>
      <c r="U2038" s="3" t="str">
        <f t="shared" si="95"/>
        <v>0/1</v>
      </c>
    </row>
    <row r="2039" spans="1:21" ht="30" customHeight="1" x14ac:dyDescent="0.3">
      <c r="A2039" s="3" t="str">
        <f>B2039&amp;"--"&amp;COUNTIF($B$5:B2039,B2039)</f>
        <v>--2002</v>
      </c>
      <c r="B2039" s="3" t="str">
        <f t="shared" si="94"/>
        <v/>
      </c>
      <c r="C2039" s="78">
        <v>2035</v>
      </c>
      <c r="D2039" s="102"/>
      <c r="E2039" s="103"/>
      <c r="F2039" s="102"/>
      <c r="G2039" s="104"/>
      <c r="H2039" s="105" t="str">
        <f t="shared" ca="1" si="96"/>
        <v/>
      </c>
      <c r="I2039" s="102"/>
      <c r="J2039" s="102"/>
      <c r="K2039" s="102"/>
      <c r="L2039" s="102"/>
      <c r="M2039" s="102"/>
      <c r="N2039" s="102"/>
      <c r="O2039" s="102"/>
      <c r="P2039" s="102"/>
      <c r="Q2039" s="102"/>
      <c r="R2039" s="102"/>
      <c r="S2039" s="102"/>
      <c r="T2039" s="106"/>
      <c r="U2039" s="3" t="str">
        <f t="shared" si="95"/>
        <v>0/1</v>
      </c>
    </row>
    <row r="2040" spans="1:21" ht="30" customHeight="1" x14ac:dyDescent="0.3">
      <c r="A2040" s="3" t="str">
        <f>B2040&amp;"--"&amp;COUNTIF($B$5:B2040,B2040)</f>
        <v>--2003</v>
      </c>
      <c r="B2040" s="3" t="str">
        <f t="shared" si="94"/>
        <v/>
      </c>
      <c r="C2040" s="78">
        <v>2036</v>
      </c>
      <c r="D2040" s="102"/>
      <c r="E2040" s="103"/>
      <c r="F2040" s="102"/>
      <c r="G2040" s="104"/>
      <c r="H2040" s="105" t="str">
        <f t="shared" ca="1" si="96"/>
        <v/>
      </c>
      <c r="I2040" s="102"/>
      <c r="J2040" s="102"/>
      <c r="K2040" s="102"/>
      <c r="L2040" s="102"/>
      <c r="M2040" s="102"/>
      <c r="N2040" s="102"/>
      <c r="O2040" s="102"/>
      <c r="P2040" s="102"/>
      <c r="Q2040" s="102"/>
      <c r="R2040" s="102"/>
      <c r="S2040" s="102"/>
      <c r="T2040" s="106"/>
      <c r="U2040" s="3" t="str">
        <f t="shared" si="95"/>
        <v>0/1</v>
      </c>
    </row>
    <row r="2041" spans="1:21" ht="30" customHeight="1" x14ac:dyDescent="0.3">
      <c r="A2041" s="3" t="str">
        <f>B2041&amp;"--"&amp;COUNTIF($B$5:B2041,B2041)</f>
        <v>--2004</v>
      </c>
      <c r="B2041" s="3" t="str">
        <f t="shared" si="94"/>
        <v/>
      </c>
      <c r="C2041" s="78">
        <v>2037</v>
      </c>
      <c r="D2041" s="102"/>
      <c r="E2041" s="103"/>
      <c r="F2041" s="102"/>
      <c r="G2041" s="104"/>
      <c r="H2041" s="105" t="str">
        <f t="shared" ca="1" si="96"/>
        <v/>
      </c>
      <c r="I2041" s="102"/>
      <c r="J2041" s="102"/>
      <c r="K2041" s="102"/>
      <c r="L2041" s="102"/>
      <c r="M2041" s="102"/>
      <c r="N2041" s="102"/>
      <c r="O2041" s="102"/>
      <c r="P2041" s="102"/>
      <c r="Q2041" s="102"/>
      <c r="R2041" s="102"/>
      <c r="S2041" s="102"/>
      <c r="T2041" s="106"/>
      <c r="U2041" s="3" t="str">
        <f t="shared" si="95"/>
        <v>0/1</v>
      </c>
    </row>
    <row r="2042" spans="1:21" ht="30" customHeight="1" x14ac:dyDescent="0.3">
      <c r="A2042" s="3" t="str">
        <f>B2042&amp;"--"&amp;COUNTIF($B$5:B2042,B2042)</f>
        <v>--2005</v>
      </c>
      <c r="B2042" s="3" t="str">
        <f t="shared" si="94"/>
        <v/>
      </c>
      <c r="C2042" s="78">
        <v>2038</v>
      </c>
      <c r="D2042" s="102"/>
      <c r="E2042" s="103"/>
      <c r="F2042" s="102"/>
      <c r="G2042" s="104"/>
      <c r="H2042" s="105" t="str">
        <f t="shared" ca="1" si="96"/>
        <v/>
      </c>
      <c r="I2042" s="102"/>
      <c r="J2042" s="102"/>
      <c r="K2042" s="102"/>
      <c r="L2042" s="102"/>
      <c r="M2042" s="102"/>
      <c r="N2042" s="102"/>
      <c r="O2042" s="102"/>
      <c r="P2042" s="102"/>
      <c r="Q2042" s="102"/>
      <c r="R2042" s="102"/>
      <c r="S2042" s="102"/>
      <c r="T2042" s="106"/>
      <c r="U2042" s="3" t="str">
        <f t="shared" si="95"/>
        <v>0/1</v>
      </c>
    </row>
    <row r="2043" spans="1:21" ht="30" customHeight="1" x14ac:dyDescent="0.3">
      <c r="A2043" s="3" t="str">
        <f>B2043&amp;"--"&amp;COUNTIF($B$5:B2043,B2043)</f>
        <v>--2006</v>
      </c>
      <c r="B2043" s="3" t="str">
        <f t="shared" si="94"/>
        <v/>
      </c>
      <c r="C2043" s="78">
        <v>2039</v>
      </c>
      <c r="D2043" s="102"/>
      <c r="E2043" s="103"/>
      <c r="F2043" s="102"/>
      <c r="G2043" s="104"/>
      <c r="H2043" s="105" t="str">
        <f t="shared" ca="1" si="96"/>
        <v/>
      </c>
      <c r="I2043" s="102"/>
      <c r="J2043" s="102"/>
      <c r="K2043" s="102"/>
      <c r="L2043" s="102"/>
      <c r="M2043" s="102"/>
      <c r="N2043" s="102"/>
      <c r="O2043" s="102"/>
      <c r="P2043" s="102"/>
      <c r="Q2043" s="102"/>
      <c r="R2043" s="102"/>
      <c r="S2043" s="102"/>
      <c r="T2043" s="106"/>
      <c r="U2043" s="3" t="str">
        <f t="shared" si="95"/>
        <v>0/1</v>
      </c>
    </row>
    <row r="2044" spans="1:21" ht="30" customHeight="1" x14ac:dyDescent="0.3">
      <c r="A2044" s="3" t="str">
        <f>B2044&amp;"--"&amp;COUNTIF($B$5:B2044,B2044)</f>
        <v>--2007</v>
      </c>
      <c r="B2044" s="3" t="str">
        <f t="shared" si="94"/>
        <v/>
      </c>
      <c r="C2044" s="78">
        <v>2040</v>
      </c>
      <c r="D2044" s="102"/>
      <c r="E2044" s="103"/>
      <c r="F2044" s="102"/>
      <c r="G2044" s="104"/>
      <c r="H2044" s="105" t="str">
        <f t="shared" ca="1" si="96"/>
        <v/>
      </c>
      <c r="I2044" s="102"/>
      <c r="J2044" s="102"/>
      <c r="K2044" s="102"/>
      <c r="L2044" s="102"/>
      <c r="M2044" s="102"/>
      <c r="N2044" s="102"/>
      <c r="O2044" s="102"/>
      <c r="P2044" s="102"/>
      <c r="Q2044" s="102"/>
      <c r="R2044" s="102"/>
      <c r="S2044" s="102"/>
      <c r="T2044" s="106"/>
      <c r="U2044" s="3" t="str">
        <f t="shared" si="95"/>
        <v>0/1</v>
      </c>
    </row>
    <row r="2045" spans="1:21" ht="30" customHeight="1" x14ac:dyDescent="0.3">
      <c r="A2045" s="3" t="str">
        <f>B2045&amp;"--"&amp;COUNTIF($B$5:B2045,B2045)</f>
        <v>--2008</v>
      </c>
      <c r="B2045" s="3" t="str">
        <f t="shared" si="94"/>
        <v/>
      </c>
      <c r="C2045" s="78">
        <v>2041</v>
      </c>
      <c r="D2045" s="102"/>
      <c r="E2045" s="103"/>
      <c r="F2045" s="102"/>
      <c r="G2045" s="104"/>
      <c r="H2045" s="105" t="str">
        <f t="shared" ca="1" si="96"/>
        <v/>
      </c>
      <c r="I2045" s="102"/>
      <c r="J2045" s="102"/>
      <c r="K2045" s="102"/>
      <c r="L2045" s="102"/>
      <c r="M2045" s="102"/>
      <c r="N2045" s="102"/>
      <c r="O2045" s="102"/>
      <c r="P2045" s="102"/>
      <c r="Q2045" s="102"/>
      <c r="R2045" s="102"/>
      <c r="S2045" s="102"/>
      <c r="T2045" s="106"/>
      <c r="U2045" s="3" t="str">
        <f t="shared" si="95"/>
        <v>0/1</v>
      </c>
    </row>
    <row r="2046" spans="1:21" ht="30" customHeight="1" x14ac:dyDescent="0.3">
      <c r="A2046" s="3" t="str">
        <f>B2046&amp;"--"&amp;COUNTIF($B$5:B2046,B2046)</f>
        <v>--2009</v>
      </c>
      <c r="B2046" s="3" t="str">
        <f t="shared" si="94"/>
        <v/>
      </c>
      <c r="C2046" s="78">
        <v>2042</v>
      </c>
      <c r="D2046" s="102"/>
      <c r="E2046" s="103"/>
      <c r="F2046" s="102"/>
      <c r="G2046" s="104"/>
      <c r="H2046" s="105" t="str">
        <f t="shared" ca="1" si="96"/>
        <v/>
      </c>
      <c r="I2046" s="102"/>
      <c r="J2046" s="102"/>
      <c r="K2046" s="102"/>
      <c r="L2046" s="102"/>
      <c r="M2046" s="102"/>
      <c r="N2046" s="102"/>
      <c r="O2046" s="102"/>
      <c r="P2046" s="102"/>
      <c r="Q2046" s="102"/>
      <c r="R2046" s="102"/>
      <c r="S2046" s="102"/>
      <c r="T2046" s="106"/>
      <c r="U2046" s="3" t="str">
        <f t="shared" si="95"/>
        <v>0/1</v>
      </c>
    </row>
    <row r="2047" spans="1:21" ht="30" customHeight="1" x14ac:dyDescent="0.3">
      <c r="A2047" s="3" t="str">
        <f>B2047&amp;"--"&amp;COUNTIF($B$5:B2047,B2047)</f>
        <v>--2010</v>
      </c>
      <c r="B2047" s="3" t="str">
        <f t="shared" si="94"/>
        <v/>
      </c>
      <c r="C2047" s="78">
        <v>2043</v>
      </c>
      <c r="D2047" s="102"/>
      <c r="E2047" s="103"/>
      <c r="F2047" s="102"/>
      <c r="G2047" s="104"/>
      <c r="H2047" s="105" t="str">
        <f t="shared" ca="1" si="96"/>
        <v/>
      </c>
      <c r="I2047" s="102"/>
      <c r="J2047" s="102"/>
      <c r="K2047" s="102"/>
      <c r="L2047" s="102"/>
      <c r="M2047" s="102"/>
      <c r="N2047" s="102"/>
      <c r="O2047" s="102"/>
      <c r="P2047" s="102"/>
      <c r="Q2047" s="102"/>
      <c r="R2047" s="102"/>
      <c r="S2047" s="102"/>
      <c r="T2047" s="106"/>
      <c r="U2047" s="3" t="str">
        <f t="shared" si="95"/>
        <v>0/1</v>
      </c>
    </row>
    <row r="2048" spans="1:21" ht="30" customHeight="1" x14ac:dyDescent="0.3">
      <c r="A2048" s="3" t="str">
        <f>B2048&amp;"--"&amp;COUNTIF($B$5:B2048,B2048)</f>
        <v>--2011</v>
      </c>
      <c r="B2048" s="3" t="str">
        <f t="shared" si="94"/>
        <v/>
      </c>
      <c r="C2048" s="78">
        <v>2044</v>
      </c>
      <c r="D2048" s="102"/>
      <c r="E2048" s="103"/>
      <c r="F2048" s="102"/>
      <c r="G2048" s="104"/>
      <c r="H2048" s="105" t="str">
        <f t="shared" ca="1" si="96"/>
        <v/>
      </c>
      <c r="I2048" s="102"/>
      <c r="J2048" s="102"/>
      <c r="K2048" s="102"/>
      <c r="L2048" s="102"/>
      <c r="M2048" s="102"/>
      <c r="N2048" s="102"/>
      <c r="O2048" s="102"/>
      <c r="P2048" s="102"/>
      <c r="Q2048" s="102"/>
      <c r="R2048" s="102"/>
      <c r="S2048" s="102"/>
      <c r="T2048" s="106"/>
      <c r="U2048" s="3" t="str">
        <f t="shared" si="95"/>
        <v>0/1</v>
      </c>
    </row>
    <row r="2049" spans="1:21" ht="30" customHeight="1" x14ac:dyDescent="0.3">
      <c r="A2049" s="3" t="str">
        <f>B2049&amp;"--"&amp;COUNTIF($B$5:B2049,B2049)</f>
        <v>--2012</v>
      </c>
      <c r="B2049" s="3" t="str">
        <f t="shared" si="94"/>
        <v/>
      </c>
      <c r="C2049" s="78">
        <v>2045</v>
      </c>
      <c r="D2049" s="102"/>
      <c r="E2049" s="103"/>
      <c r="F2049" s="102"/>
      <c r="G2049" s="104"/>
      <c r="H2049" s="105" t="str">
        <f t="shared" ca="1" si="96"/>
        <v/>
      </c>
      <c r="I2049" s="102"/>
      <c r="J2049" s="102"/>
      <c r="K2049" s="102"/>
      <c r="L2049" s="102"/>
      <c r="M2049" s="102"/>
      <c r="N2049" s="102"/>
      <c r="O2049" s="102"/>
      <c r="P2049" s="102"/>
      <c r="Q2049" s="102"/>
      <c r="R2049" s="102"/>
      <c r="S2049" s="102"/>
      <c r="T2049" s="106"/>
      <c r="U2049" s="3" t="str">
        <f t="shared" si="95"/>
        <v>0/1</v>
      </c>
    </row>
    <row r="2050" spans="1:21" ht="30" customHeight="1" x14ac:dyDescent="0.3">
      <c r="A2050" s="3" t="str">
        <f>B2050&amp;"--"&amp;COUNTIF($B$5:B2050,B2050)</f>
        <v>--2013</v>
      </c>
      <c r="B2050" s="3" t="str">
        <f t="shared" si="94"/>
        <v/>
      </c>
      <c r="C2050" s="78">
        <v>2046</v>
      </c>
      <c r="D2050" s="102"/>
      <c r="E2050" s="103"/>
      <c r="F2050" s="102"/>
      <c r="G2050" s="104"/>
      <c r="H2050" s="105" t="str">
        <f t="shared" ca="1" si="96"/>
        <v/>
      </c>
      <c r="I2050" s="102"/>
      <c r="J2050" s="102"/>
      <c r="K2050" s="102"/>
      <c r="L2050" s="102"/>
      <c r="M2050" s="102"/>
      <c r="N2050" s="102"/>
      <c r="O2050" s="102"/>
      <c r="P2050" s="102"/>
      <c r="Q2050" s="102"/>
      <c r="R2050" s="102"/>
      <c r="S2050" s="102"/>
      <c r="T2050" s="106"/>
      <c r="U2050" s="3" t="str">
        <f t="shared" si="95"/>
        <v>0/1</v>
      </c>
    </row>
    <row r="2051" spans="1:21" ht="30" customHeight="1" x14ac:dyDescent="0.3">
      <c r="A2051" s="3" t="str">
        <f>B2051&amp;"--"&amp;COUNTIF($B$5:B2051,B2051)</f>
        <v>--2014</v>
      </c>
      <c r="B2051" s="3" t="str">
        <f t="shared" si="94"/>
        <v/>
      </c>
      <c r="C2051" s="78">
        <v>2047</v>
      </c>
      <c r="D2051" s="102"/>
      <c r="E2051" s="103"/>
      <c r="F2051" s="102"/>
      <c r="G2051" s="104"/>
      <c r="H2051" s="105" t="str">
        <f t="shared" ca="1" si="96"/>
        <v/>
      </c>
      <c r="I2051" s="102"/>
      <c r="J2051" s="102"/>
      <c r="K2051" s="102"/>
      <c r="L2051" s="102"/>
      <c r="M2051" s="102"/>
      <c r="N2051" s="102"/>
      <c r="O2051" s="102"/>
      <c r="P2051" s="102"/>
      <c r="Q2051" s="102"/>
      <c r="R2051" s="102"/>
      <c r="S2051" s="102"/>
      <c r="T2051" s="106"/>
      <c r="U2051" s="3" t="str">
        <f t="shared" si="95"/>
        <v>0/1</v>
      </c>
    </row>
    <row r="2052" spans="1:21" ht="30" customHeight="1" x14ac:dyDescent="0.3">
      <c r="A2052" s="3" t="str">
        <f>B2052&amp;"--"&amp;COUNTIF($B$5:B2052,B2052)</f>
        <v>--2015</v>
      </c>
      <c r="B2052" s="3" t="str">
        <f t="shared" si="94"/>
        <v/>
      </c>
      <c r="C2052" s="78">
        <v>2048</v>
      </c>
      <c r="D2052" s="102"/>
      <c r="E2052" s="103"/>
      <c r="F2052" s="102"/>
      <c r="G2052" s="104"/>
      <c r="H2052" s="105" t="str">
        <f t="shared" ca="1" si="96"/>
        <v/>
      </c>
      <c r="I2052" s="102"/>
      <c r="J2052" s="102"/>
      <c r="K2052" s="102"/>
      <c r="L2052" s="102"/>
      <c r="M2052" s="102"/>
      <c r="N2052" s="102"/>
      <c r="O2052" s="102"/>
      <c r="P2052" s="102"/>
      <c r="Q2052" s="102"/>
      <c r="R2052" s="102"/>
      <c r="S2052" s="102"/>
      <c r="T2052" s="106"/>
      <c r="U2052" s="3" t="str">
        <f t="shared" si="95"/>
        <v>0/1</v>
      </c>
    </row>
    <row r="2053" spans="1:21" ht="30" customHeight="1" x14ac:dyDescent="0.3">
      <c r="A2053" s="3" t="str">
        <f>B2053&amp;"--"&amp;COUNTIF($B$5:B2053,B2053)</f>
        <v>--2016</v>
      </c>
      <c r="B2053" s="3" t="str">
        <f t="shared" ref="B2053:B2116" si="97">IF(G2053&lt;&gt;"",MONTH(G2053),"")</f>
        <v/>
      </c>
      <c r="C2053" s="78">
        <v>2049</v>
      </c>
      <c r="D2053" s="102"/>
      <c r="E2053" s="103"/>
      <c r="F2053" s="102"/>
      <c r="G2053" s="104"/>
      <c r="H2053" s="105" t="str">
        <f t="shared" ca="1" si="96"/>
        <v/>
      </c>
      <c r="I2053" s="102"/>
      <c r="J2053" s="102"/>
      <c r="K2053" s="102"/>
      <c r="L2053" s="102"/>
      <c r="M2053" s="102"/>
      <c r="N2053" s="102"/>
      <c r="O2053" s="102"/>
      <c r="P2053" s="102"/>
      <c r="Q2053" s="102"/>
      <c r="R2053" s="102"/>
      <c r="S2053" s="102"/>
      <c r="T2053" s="106"/>
      <c r="U2053" s="3" t="str">
        <f t="shared" ref="U2053:U2116" si="98">DAY(G2053)&amp;"/"&amp;MONTH(G2053)</f>
        <v>0/1</v>
      </c>
    </row>
    <row r="2054" spans="1:21" ht="30" customHeight="1" x14ac:dyDescent="0.3">
      <c r="A2054" s="3" t="str">
        <f>B2054&amp;"--"&amp;COUNTIF($B$5:B2054,B2054)</f>
        <v>--2017</v>
      </c>
      <c r="B2054" s="3" t="str">
        <f t="shared" si="97"/>
        <v/>
      </c>
      <c r="C2054" s="78">
        <v>2050</v>
      </c>
      <c r="D2054" s="102"/>
      <c r="E2054" s="103"/>
      <c r="F2054" s="102"/>
      <c r="G2054" s="104"/>
      <c r="H2054" s="105" t="str">
        <f t="shared" ca="1" si="96"/>
        <v/>
      </c>
      <c r="I2054" s="102"/>
      <c r="J2054" s="102"/>
      <c r="K2054" s="102"/>
      <c r="L2054" s="102"/>
      <c r="M2054" s="102"/>
      <c r="N2054" s="102"/>
      <c r="O2054" s="102"/>
      <c r="P2054" s="102"/>
      <c r="Q2054" s="102"/>
      <c r="R2054" s="102"/>
      <c r="S2054" s="102"/>
      <c r="T2054" s="106"/>
      <c r="U2054" s="3" t="str">
        <f t="shared" si="98"/>
        <v>0/1</v>
      </c>
    </row>
    <row r="2055" spans="1:21" ht="30" customHeight="1" x14ac:dyDescent="0.3">
      <c r="A2055" s="3" t="str">
        <f>B2055&amp;"--"&amp;COUNTIF($B$5:B2055,B2055)</f>
        <v>--2018</v>
      </c>
      <c r="B2055" s="3" t="str">
        <f t="shared" si="97"/>
        <v/>
      </c>
      <c r="C2055" s="78">
        <v>2051</v>
      </c>
      <c r="D2055" s="102"/>
      <c r="E2055" s="103"/>
      <c r="F2055" s="102"/>
      <c r="G2055" s="104"/>
      <c r="H2055" s="105" t="str">
        <f t="shared" ca="1" si="96"/>
        <v/>
      </c>
      <c r="I2055" s="102"/>
      <c r="J2055" s="102"/>
      <c r="K2055" s="102"/>
      <c r="L2055" s="102"/>
      <c r="M2055" s="102"/>
      <c r="N2055" s="102"/>
      <c r="O2055" s="102"/>
      <c r="P2055" s="102"/>
      <c r="Q2055" s="102"/>
      <c r="R2055" s="102"/>
      <c r="S2055" s="102"/>
      <c r="T2055" s="106"/>
      <c r="U2055" s="3" t="str">
        <f t="shared" si="98"/>
        <v>0/1</v>
      </c>
    </row>
    <row r="2056" spans="1:21" ht="30" customHeight="1" x14ac:dyDescent="0.3">
      <c r="A2056" s="3" t="str">
        <f>B2056&amp;"--"&amp;COUNTIF($B$5:B2056,B2056)</f>
        <v>--2019</v>
      </c>
      <c r="B2056" s="3" t="str">
        <f t="shared" si="97"/>
        <v/>
      </c>
      <c r="C2056" s="78">
        <v>2052</v>
      </c>
      <c r="D2056" s="102"/>
      <c r="E2056" s="103"/>
      <c r="F2056" s="102"/>
      <c r="G2056" s="104"/>
      <c r="H2056" s="105" t="str">
        <f t="shared" ca="1" si="96"/>
        <v/>
      </c>
      <c r="I2056" s="102"/>
      <c r="J2056" s="102"/>
      <c r="K2056" s="102"/>
      <c r="L2056" s="102"/>
      <c r="M2056" s="102"/>
      <c r="N2056" s="102"/>
      <c r="O2056" s="102"/>
      <c r="P2056" s="102"/>
      <c r="Q2056" s="102"/>
      <c r="R2056" s="102"/>
      <c r="S2056" s="102"/>
      <c r="T2056" s="106"/>
      <c r="U2056" s="3" t="str">
        <f t="shared" si="98"/>
        <v>0/1</v>
      </c>
    </row>
    <row r="2057" spans="1:21" ht="30" customHeight="1" x14ac:dyDescent="0.3">
      <c r="A2057" s="3" t="str">
        <f>B2057&amp;"--"&amp;COUNTIF($B$5:B2057,B2057)</f>
        <v>--2020</v>
      </c>
      <c r="B2057" s="3" t="str">
        <f t="shared" si="97"/>
        <v/>
      </c>
      <c r="C2057" s="78">
        <v>2053</v>
      </c>
      <c r="D2057" s="102"/>
      <c r="E2057" s="103"/>
      <c r="F2057" s="102"/>
      <c r="G2057" s="104"/>
      <c r="H2057" s="105" t="str">
        <f t="shared" ca="1" si="96"/>
        <v/>
      </c>
      <c r="I2057" s="102"/>
      <c r="J2057" s="102"/>
      <c r="K2057" s="102"/>
      <c r="L2057" s="102"/>
      <c r="M2057" s="102"/>
      <c r="N2057" s="102"/>
      <c r="O2057" s="102"/>
      <c r="P2057" s="102"/>
      <c r="Q2057" s="102"/>
      <c r="R2057" s="102"/>
      <c r="S2057" s="102"/>
      <c r="T2057" s="106"/>
      <c r="U2057" s="3" t="str">
        <f t="shared" si="98"/>
        <v>0/1</v>
      </c>
    </row>
    <row r="2058" spans="1:21" ht="30" customHeight="1" x14ac:dyDescent="0.3">
      <c r="A2058" s="3" t="str">
        <f>B2058&amp;"--"&amp;COUNTIF($B$5:B2058,B2058)</f>
        <v>--2021</v>
      </c>
      <c r="B2058" s="3" t="str">
        <f t="shared" si="97"/>
        <v/>
      </c>
      <c r="C2058" s="78">
        <v>2054</v>
      </c>
      <c r="D2058" s="102"/>
      <c r="E2058" s="103"/>
      <c r="F2058" s="102"/>
      <c r="G2058" s="104"/>
      <c r="H2058" s="105" t="str">
        <f t="shared" ca="1" si="96"/>
        <v/>
      </c>
      <c r="I2058" s="102"/>
      <c r="J2058" s="102"/>
      <c r="K2058" s="102"/>
      <c r="L2058" s="102"/>
      <c r="M2058" s="102"/>
      <c r="N2058" s="102"/>
      <c r="O2058" s="102"/>
      <c r="P2058" s="102"/>
      <c r="Q2058" s="102"/>
      <c r="R2058" s="102"/>
      <c r="S2058" s="102"/>
      <c r="T2058" s="106"/>
      <c r="U2058" s="3" t="str">
        <f t="shared" si="98"/>
        <v>0/1</v>
      </c>
    </row>
    <row r="2059" spans="1:21" ht="30" customHeight="1" x14ac:dyDescent="0.3">
      <c r="A2059" s="3" t="str">
        <f>B2059&amp;"--"&amp;COUNTIF($B$5:B2059,B2059)</f>
        <v>--2022</v>
      </c>
      <c r="B2059" s="3" t="str">
        <f t="shared" si="97"/>
        <v/>
      </c>
      <c r="C2059" s="78">
        <v>2055</v>
      </c>
      <c r="D2059" s="102"/>
      <c r="E2059" s="103"/>
      <c r="F2059" s="102"/>
      <c r="G2059" s="104"/>
      <c r="H2059" s="105" t="str">
        <f t="shared" ca="1" si="96"/>
        <v/>
      </c>
      <c r="I2059" s="102"/>
      <c r="J2059" s="102"/>
      <c r="K2059" s="102"/>
      <c r="L2059" s="102"/>
      <c r="M2059" s="102"/>
      <c r="N2059" s="102"/>
      <c r="O2059" s="102"/>
      <c r="P2059" s="102"/>
      <c r="Q2059" s="102"/>
      <c r="R2059" s="102"/>
      <c r="S2059" s="102"/>
      <c r="T2059" s="106"/>
      <c r="U2059" s="3" t="str">
        <f t="shared" si="98"/>
        <v>0/1</v>
      </c>
    </row>
    <row r="2060" spans="1:21" ht="30" customHeight="1" x14ac:dyDescent="0.3">
      <c r="A2060" s="3" t="str">
        <f>B2060&amp;"--"&amp;COUNTIF($B$5:B2060,B2060)</f>
        <v>--2023</v>
      </c>
      <c r="B2060" s="3" t="str">
        <f t="shared" si="97"/>
        <v/>
      </c>
      <c r="C2060" s="78">
        <v>2056</v>
      </c>
      <c r="D2060" s="102"/>
      <c r="E2060" s="103"/>
      <c r="F2060" s="102"/>
      <c r="G2060" s="104"/>
      <c r="H2060" s="105" t="str">
        <f t="shared" ca="1" si="96"/>
        <v/>
      </c>
      <c r="I2060" s="102"/>
      <c r="J2060" s="102"/>
      <c r="K2060" s="102"/>
      <c r="L2060" s="102"/>
      <c r="M2060" s="102"/>
      <c r="N2060" s="102"/>
      <c r="O2060" s="102"/>
      <c r="P2060" s="102"/>
      <c r="Q2060" s="102"/>
      <c r="R2060" s="102"/>
      <c r="S2060" s="102"/>
      <c r="T2060" s="106"/>
      <c r="U2060" s="3" t="str">
        <f t="shared" si="98"/>
        <v>0/1</v>
      </c>
    </row>
    <row r="2061" spans="1:21" ht="30" customHeight="1" x14ac:dyDescent="0.3">
      <c r="A2061" s="3" t="str">
        <f>B2061&amp;"--"&amp;COUNTIF($B$5:B2061,B2061)</f>
        <v>--2024</v>
      </c>
      <c r="B2061" s="3" t="str">
        <f t="shared" si="97"/>
        <v/>
      </c>
      <c r="C2061" s="78">
        <v>2057</v>
      </c>
      <c r="D2061" s="102"/>
      <c r="E2061" s="103"/>
      <c r="F2061" s="102"/>
      <c r="G2061" s="104"/>
      <c r="H2061" s="105" t="str">
        <f t="shared" ca="1" si="96"/>
        <v/>
      </c>
      <c r="I2061" s="102"/>
      <c r="J2061" s="102"/>
      <c r="K2061" s="102"/>
      <c r="L2061" s="102"/>
      <c r="M2061" s="102"/>
      <c r="N2061" s="102"/>
      <c r="O2061" s="102"/>
      <c r="P2061" s="102"/>
      <c r="Q2061" s="102"/>
      <c r="R2061" s="102"/>
      <c r="S2061" s="102"/>
      <c r="T2061" s="106"/>
      <c r="U2061" s="3" t="str">
        <f t="shared" si="98"/>
        <v>0/1</v>
      </c>
    </row>
    <row r="2062" spans="1:21" ht="30" customHeight="1" x14ac:dyDescent="0.3">
      <c r="A2062" s="3" t="str">
        <f>B2062&amp;"--"&amp;COUNTIF($B$5:B2062,B2062)</f>
        <v>--2025</v>
      </c>
      <c r="B2062" s="3" t="str">
        <f t="shared" si="97"/>
        <v/>
      </c>
      <c r="C2062" s="78">
        <v>2058</v>
      </c>
      <c r="D2062" s="102"/>
      <c r="E2062" s="103"/>
      <c r="F2062" s="102"/>
      <c r="G2062" s="104"/>
      <c r="H2062" s="105" t="str">
        <f t="shared" ca="1" si="96"/>
        <v/>
      </c>
      <c r="I2062" s="102"/>
      <c r="J2062" s="102"/>
      <c r="K2062" s="102"/>
      <c r="L2062" s="102"/>
      <c r="M2062" s="102"/>
      <c r="N2062" s="102"/>
      <c r="O2062" s="102"/>
      <c r="P2062" s="102"/>
      <c r="Q2062" s="102"/>
      <c r="R2062" s="102"/>
      <c r="S2062" s="102"/>
      <c r="T2062" s="106"/>
      <c r="U2062" s="3" t="str">
        <f t="shared" si="98"/>
        <v>0/1</v>
      </c>
    </row>
    <row r="2063" spans="1:21" ht="30" customHeight="1" x14ac:dyDescent="0.3">
      <c r="A2063" s="3" t="str">
        <f>B2063&amp;"--"&amp;COUNTIF($B$5:B2063,B2063)</f>
        <v>--2026</v>
      </c>
      <c r="B2063" s="3" t="str">
        <f t="shared" si="97"/>
        <v/>
      </c>
      <c r="C2063" s="78">
        <v>2059</v>
      </c>
      <c r="D2063" s="102"/>
      <c r="E2063" s="103"/>
      <c r="F2063" s="102"/>
      <c r="G2063" s="104"/>
      <c r="H2063" s="105" t="str">
        <f t="shared" ca="1" si="96"/>
        <v/>
      </c>
      <c r="I2063" s="102"/>
      <c r="J2063" s="102"/>
      <c r="K2063" s="102"/>
      <c r="L2063" s="102"/>
      <c r="M2063" s="102"/>
      <c r="N2063" s="102"/>
      <c r="O2063" s="102"/>
      <c r="P2063" s="102"/>
      <c r="Q2063" s="102"/>
      <c r="R2063" s="102"/>
      <c r="S2063" s="102"/>
      <c r="T2063" s="106"/>
      <c r="U2063" s="3" t="str">
        <f t="shared" si="98"/>
        <v>0/1</v>
      </c>
    </row>
    <row r="2064" spans="1:21" ht="30" customHeight="1" x14ac:dyDescent="0.3">
      <c r="A2064" s="3" t="str">
        <f>B2064&amp;"--"&amp;COUNTIF($B$5:B2064,B2064)</f>
        <v>--2027</v>
      </c>
      <c r="B2064" s="3" t="str">
        <f t="shared" si="97"/>
        <v/>
      </c>
      <c r="C2064" s="78">
        <v>2060</v>
      </c>
      <c r="D2064" s="102"/>
      <c r="E2064" s="103"/>
      <c r="F2064" s="102"/>
      <c r="G2064" s="104"/>
      <c r="H2064" s="105" t="str">
        <f t="shared" ca="1" si="96"/>
        <v/>
      </c>
      <c r="I2064" s="102"/>
      <c r="J2064" s="102"/>
      <c r="K2064" s="102"/>
      <c r="L2064" s="102"/>
      <c r="M2064" s="102"/>
      <c r="N2064" s="102"/>
      <c r="O2064" s="102"/>
      <c r="P2064" s="102"/>
      <c r="Q2064" s="102"/>
      <c r="R2064" s="102"/>
      <c r="S2064" s="102"/>
      <c r="T2064" s="106"/>
      <c r="U2064" s="3" t="str">
        <f t="shared" si="98"/>
        <v>0/1</v>
      </c>
    </row>
    <row r="2065" spans="1:21" ht="30" customHeight="1" x14ac:dyDescent="0.3">
      <c r="A2065" s="3" t="str">
        <f>B2065&amp;"--"&amp;COUNTIF($B$5:B2065,B2065)</f>
        <v>--2028</v>
      </c>
      <c r="B2065" s="3" t="str">
        <f t="shared" si="97"/>
        <v/>
      </c>
      <c r="C2065" s="78">
        <v>2061</v>
      </c>
      <c r="D2065" s="102"/>
      <c r="E2065" s="103"/>
      <c r="F2065" s="102"/>
      <c r="G2065" s="104"/>
      <c r="H2065" s="105" t="str">
        <f t="shared" ca="1" si="96"/>
        <v/>
      </c>
      <c r="I2065" s="102"/>
      <c r="J2065" s="102"/>
      <c r="K2065" s="102"/>
      <c r="L2065" s="102"/>
      <c r="M2065" s="102"/>
      <c r="N2065" s="102"/>
      <c r="O2065" s="102"/>
      <c r="P2065" s="102"/>
      <c r="Q2065" s="102"/>
      <c r="R2065" s="102"/>
      <c r="S2065" s="102"/>
      <c r="T2065" s="106"/>
      <c r="U2065" s="3" t="str">
        <f t="shared" si="98"/>
        <v>0/1</v>
      </c>
    </row>
    <row r="2066" spans="1:21" ht="30" customHeight="1" x14ac:dyDescent="0.3">
      <c r="A2066" s="3" t="str">
        <f>B2066&amp;"--"&amp;COUNTIF($B$5:B2066,B2066)</f>
        <v>--2029</v>
      </c>
      <c r="B2066" s="3" t="str">
        <f t="shared" si="97"/>
        <v/>
      </c>
      <c r="C2066" s="78">
        <v>2062</v>
      </c>
      <c r="D2066" s="102"/>
      <c r="E2066" s="103"/>
      <c r="F2066" s="102"/>
      <c r="G2066" s="104"/>
      <c r="H2066" s="105" t="str">
        <f t="shared" ca="1" si="96"/>
        <v/>
      </c>
      <c r="I2066" s="102"/>
      <c r="J2066" s="102"/>
      <c r="K2066" s="102"/>
      <c r="L2066" s="102"/>
      <c r="M2066" s="102"/>
      <c r="N2066" s="102"/>
      <c r="O2066" s="102"/>
      <c r="P2066" s="102"/>
      <c r="Q2066" s="102"/>
      <c r="R2066" s="102"/>
      <c r="S2066" s="102"/>
      <c r="T2066" s="106"/>
      <c r="U2066" s="3" t="str">
        <f t="shared" si="98"/>
        <v>0/1</v>
      </c>
    </row>
    <row r="2067" spans="1:21" ht="30" customHeight="1" x14ac:dyDescent="0.3">
      <c r="A2067" s="3" t="str">
        <f>B2067&amp;"--"&amp;COUNTIF($B$5:B2067,B2067)</f>
        <v>--2030</v>
      </c>
      <c r="B2067" s="3" t="str">
        <f t="shared" si="97"/>
        <v/>
      </c>
      <c r="C2067" s="78">
        <v>2063</v>
      </c>
      <c r="D2067" s="102"/>
      <c r="E2067" s="103"/>
      <c r="F2067" s="102"/>
      <c r="G2067" s="104"/>
      <c r="H2067" s="105" t="str">
        <f t="shared" ca="1" si="96"/>
        <v/>
      </c>
      <c r="I2067" s="102"/>
      <c r="J2067" s="102"/>
      <c r="K2067" s="102"/>
      <c r="L2067" s="102"/>
      <c r="M2067" s="102"/>
      <c r="N2067" s="102"/>
      <c r="O2067" s="102"/>
      <c r="P2067" s="102"/>
      <c r="Q2067" s="102"/>
      <c r="R2067" s="102"/>
      <c r="S2067" s="102"/>
      <c r="T2067" s="106"/>
      <c r="U2067" s="3" t="str">
        <f t="shared" si="98"/>
        <v>0/1</v>
      </c>
    </row>
    <row r="2068" spans="1:21" ht="30" customHeight="1" x14ac:dyDescent="0.3">
      <c r="A2068" s="3" t="str">
        <f>B2068&amp;"--"&amp;COUNTIF($B$5:B2068,B2068)</f>
        <v>--2031</v>
      </c>
      <c r="B2068" s="3" t="str">
        <f t="shared" si="97"/>
        <v/>
      </c>
      <c r="C2068" s="78">
        <v>2064</v>
      </c>
      <c r="D2068" s="102"/>
      <c r="E2068" s="103"/>
      <c r="F2068" s="102"/>
      <c r="G2068" s="104"/>
      <c r="H2068" s="105" t="str">
        <f t="shared" ca="1" si="96"/>
        <v/>
      </c>
      <c r="I2068" s="102"/>
      <c r="J2068" s="102"/>
      <c r="K2068" s="102"/>
      <c r="L2068" s="102"/>
      <c r="M2068" s="102"/>
      <c r="N2068" s="102"/>
      <c r="O2068" s="102"/>
      <c r="P2068" s="102"/>
      <c r="Q2068" s="102"/>
      <c r="R2068" s="102"/>
      <c r="S2068" s="102"/>
      <c r="T2068" s="106"/>
      <c r="U2068" s="3" t="str">
        <f t="shared" si="98"/>
        <v>0/1</v>
      </c>
    </row>
    <row r="2069" spans="1:21" ht="30" customHeight="1" x14ac:dyDescent="0.3">
      <c r="A2069" s="3" t="str">
        <f>B2069&amp;"--"&amp;COUNTIF($B$5:B2069,B2069)</f>
        <v>--2032</v>
      </c>
      <c r="B2069" s="3" t="str">
        <f t="shared" si="97"/>
        <v/>
      </c>
      <c r="C2069" s="78">
        <v>2065</v>
      </c>
      <c r="D2069" s="102"/>
      <c r="E2069" s="103"/>
      <c r="F2069" s="102"/>
      <c r="G2069" s="104"/>
      <c r="H2069" s="105" t="str">
        <f t="shared" ca="1" si="96"/>
        <v/>
      </c>
      <c r="I2069" s="102"/>
      <c r="J2069" s="102"/>
      <c r="K2069" s="102"/>
      <c r="L2069" s="102"/>
      <c r="M2069" s="102"/>
      <c r="N2069" s="102"/>
      <c r="O2069" s="102"/>
      <c r="P2069" s="102"/>
      <c r="Q2069" s="102"/>
      <c r="R2069" s="102"/>
      <c r="S2069" s="102"/>
      <c r="T2069" s="106"/>
      <c r="U2069" s="3" t="str">
        <f t="shared" si="98"/>
        <v>0/1</v>
      </c>
    </row>
    <row r="2070" spans="1:21" ht="30" customHeight="1" x14ac:dyDescent="0.3">
      <c r="A2070" s="3" t="str">
        <f>B2070&amp;"--"&amp;COUNTIF($B$5:B2070,B2070)</f>
        <v>--2033</v>
      </c>
      <c r="B2070" s="3" t="str">
        <f t="shared" si="97"/>
        <v/>
      </c>
      <c r="C2070" s="78">
        <v>2066</v>
      </c>
      <c r="D2070" s="102"/>
      <c r="E2070" s="103"/>
      <c r="F2070" s="102"/>
      <c r="G2070" s="104"/>
      <c r="H2070" s="105" t="str">
        <f t="shared" ca="1" si="96"/>
        <v/>
      </c>
      <c r="I2070" s="102"/>
      <c r="J2070" s="102"/>
      <c r="K2070" s="102"/>
      <c r="L2070" s="102"/>
      <c r="M2070" s="102"/>
      <c r="N2070" s="102"/>
      <c r="O2070" s="102"/>
      <c r="P2070" s="102"/>
      <c r="Q2070" s="102"/>
      <c r="R2070" s="102"/>
      <c r="S2070" s="102"/>
      <c r="T2070" s="106"/>
      <c r="U2070" s="3" t="str">
        <f t="shared" si="98"/>
        <v>0/1</v>
      </c>
    </row>
    <row r="2071" spans="1:21" ht="30" customHeight="1" x14ac:dyDescent="0.3">
      <c r="A2071" s="3" t="str">
        <f>B2071&amp;"--"&amp;COUNTIF($B$5:B2071,B2071)</f>
        <v>--2034</v>
      </c>
      <c r="B2071" s="3" t="str">
        <f t="shared" si="97"/>
        <v/>
      </c>
      <c r="C2071" s="78">
        <v>2067</v>
      </c>
      <c r="D2071" s="102"/>
      <c r="E2071" s="103"/>
      <c r="F2071" s="102"/>
      <c r="G2071" s="104"/>
      <c r="H2071" s="105" t="str">
        <f t="shared" ca="1" si="96"/>
        <v/>
      </c>
      <c r="I2071" s="102"/>
      <c r="J2071" s="102"/>
      <c r="K2071" s="102"/>
      <c r="L2071" s="102"/>
      <c r="M2071" s="102"/>
      <c r="N2071" s="102"/>
      <c r="O2071" s="102"/>
      <c r="P2071" s="102"/>
      <c r="Q2071" s="102"/>
      <c r="R2071" s="102"/>
      <c r="S2071" s="102"/>
      <c r="T2071" s="106"/>
      <c r="U2071" s="3" t="str">
        <f t="shared" si="98"/>
        <v>0/1</v>
      </c>
    </row>
    <row r="2072" spans="1:21" ht="30" customHeight="1" x14ac:dyDescent="0.3">
      <c r="A2072" s="3" t="str">
        <f>B2072&amp;"--"&amp;COUNTIF($B$5:B2072,B2072)</f>
        <v>--2035</v>
      </c>
      <c r="B2072" s="3" t="str">
        <f t="shared" si="97"/>
        <v/>
      </c>
      <c r="C2072" s="78">
        <v>2068</v>
      </c>
      <c r="D2072" s="102"/>
      <c r="E2072" s="103"/>
      <c r="F2072" s="102"/>
      <c r="G2072" s="104"/>
      <c r="H2072" s="105" t="str">
        <f t="shared" ca="1" si="96"/>
        <v/>
      </c>
      <c r="I2072" s="102"/>
      <c r="J2072" s="102"/>
      <c r="K2072" s="102"/>
      <c r="L2072" s="102"/>
      <c r="M2072" s="102"/>
      <c r="N2072" s="102"/>
      <c r="O2072" s="102"/>
      <c r="P2072" s="102"/>
      <c r="Q2072" s="102"/>
      <c r="R2072" s="102"/>
      <c r="S2072" s="102"/>
      <c r="T2072" s="106"/>
      <c r="U2072" s="3" t="str">
        <f t="shared" si="98"/>
        <v>0/1</v>
      </c>
    </row>
    <row r="2073" spans="1:21" ht="30" customHeight="1" x14ac:dyDescent="0.3">
      <c r="A2073" s="3" t="str">
        <f>B2073&amp;"--"&amp;COUNTIF($B$5:B2073,B2073)</f>
        <v>--2036</v>
      </c>
      <c r="B2073" s="3" t="str">
        <f t="shared" si="97"/>
        <v/>
      </c>
      <c r="C2073" s="78">
        <v>2069</v>
      </c>
      <c r="D2073" s="102"/>
      <c r="E2073" s="103"/>
      <c r="F2073" s="102"/>
      <c r="G2073" s="104"/>
      <c r="H2073" s="105" t="str">
        <f t="shared" ca="1" si="96"/>
        <v/>
      </c>
      <c r="I2073" s="102"/>
      <c r="J2073" s="102"/>
      <c r="K2073" s="102"/>
      <c r="L2073" s="102"/>
      <c r="M2073" s="102"/>
      <c r="N2073" s="102"/>
      <c r="O2073" s="102"/>
      <c r="P2073" s="102"/>
      <c r="Q2073" s="102"/>
      <c r="R2073" s="102"/>
      <c r="S2073" s="102"/>
      <c r="T2073" s="106"/>
      <c r="U2073" s="3" t="str">
        <f t="shared" si="98"/>
        <v>0/1</v>
      </c>
    </row>
    <row r="2074" spans="1:21" ht="30" customHeight="1" x14ac:dyDescent="0.3">
      <c r="A2074" s="3" t="str">
        <f>B2074&amp;"--"&amp;COUNTIF($B$5:B2074,B2074)</f>
        <v>--2037</v>
      </c>
      <c r="B2074" s="3" t="str">
        <f t="shared" si="97"/>
        <v/>
      </c>
      <c r="C2074" s="78">
        <v>2070</v>
      </c>
      <c r="D2074" s="102"/>
      <c r="E2074" s="103"/>
      <c r="F2074" s="102"/>
      <c r="G2074" s="104"/>
      <c r="H2074" s="105" t="str">
        <f t="shared" ca="1" si="96"/>
        <v/>
      </c>
      <c r="I2074" s="102"/>
      <c r="J2074" s="102"/>
      <c r="K2074" s="102"/>
      <c r="L2074" s="102"/>
      <c r="M2074" s="102"/>
      <c r="N2074" s="102"/>
      <c r="O2074" s="102"/>
      <c r="P2074" s="102"/>
      <c r="Q2074" s="102"/>
      <c r="R2074" s="102"/>
      <c r="S2074" s="102"/>
      <c r="T2074" s="106"/>
      <c r="U2074" s="3" t="str">
        <f t="shared" si="98"/>
        <v>0/1</v>
      </c>
    </row>
    <row r="2075" spans="1:21" ht="30" customHeight="1" x14ac:dyDescent="0.3">
      <c r="A2075" s="3" t="str">
        <f>B2075&amp;"--"&amp;COUNTIF($B$5:B2075,B2075)</f>
        <v>--2038</v>
      </c>
      <c r="B2075" s="3" t="str">
        <f t="shared" si="97"/>
        <v/>
      </c>
      <c r="C2075" s="78">
        <v>2071</v>
      </c>
      <c r="D2075" s="102"/>
      <c r="E2075" s="103"/>
      <c r="F2075" s="102"/>
      <c r="G2075" s="104"/>
      <c r="H2075" s="105" t="str">
        <f t="shared" ca="1" si="96"/>
        <v/>
      </c>
      <c r="I2075" s="102"/>
      <c r="J2075" s="102"/>
      <c r="K2075" s="102"/>
      <c r="L2075" s="102"/>
      <c r="M2075" s="102"/>
      <c r="N2075" s="102"/>
      <c r="O2075" s="102"/>
      <c r="P2075" s="102"/>
      <c r="Q2075" s="102"/>
      <c r="R2075" s="102"/>
      <c r="S2075" s="102"/>
      <c r="T2075" s="106"/>
      <c r="U2075" s="3" t="str">
        <f t="shared" si="98"/>
        <v>0/1</v>
      </c>
    </row>
    <row r="2076" spans="1:21" ht="30" customHeight="1" x14ac:dyDescent="0.3">
      <c r="A2076" s="3" t="str">
        <f>B2076&amp;"--"&amp;COUNTIF($B$5:B2076,B2076)</f>
        <v>--2039</v>
      </c>
      <c r="B2076" s="3" t="str">
        <f t="shared" si="97"/>
        <v/>
      </c>
      <c r="C2076" s="78">
        <v>2072</v>
      </c>
      <c r="D2076" s="102"/>
      <c r="E2076" s="103"/>
      <c r="F2076" s="102"/>
      <c r="G2076" s="104"/>
      <c r="H2076" s="105" t="str">
        <f t="shared" ca="1" si="96"/>
        <v/>
      </c>
      <c r="I2076" s="102"/>
      <c r="J2076" s="102"/>
      <c r="K2076" s="102"/>
      <c r="L2076" s="102"/>
      <c r="M2076" s="102"/>
      <c r="N2076" s="102"/>
      <c r="O2076" s="102"/>
      <c r="P2076" s="102"/>
      <c r="Q2076" s="102"/>
      <c r="R2076" s="102"/>
      <c r="S2076" s="102"/>
      <c r="T2076" s="106"/>
      <c r="U2076" s="3" t="str">
        <f t="shared" si="98"/>
        <v>0/1</v>
      </c>
    </row>
    <row r="2077" spans="1:21" ht="30" customHeight="1" x14ac:dyDescent="0.3">
      <c r="A2077" s="3" t="str">
        <f>B2077&amp;"--"&amp;COUNTIF($B$5:B2077,B2077)</f>
        <v>--2040</v>
      </c>
      <c r="B2077" s="3" t="str">
        <f t="shared" si="97"/>
        <v/>
      </c>
      <c r="C2077" s="78">
        <v>2073</v>
      </c>
      <c r="D2077" s="102"/>
      <c r="E2077" s="103"/>
      <c r="F2077" s="102"/>
      <c r="G2077" s="104"/>
      <c r="H2077" s="105" t="str">
        <f t="shared" ca="1" si="96"/>
        <v/>
      </c>
      <c r="I2077" s="102"/>
      <c r="J2077" s="102"/>
      <c r="K2077" s="102"/>
      <c r="L2077" s="102"/>
      <c r="M2077" s="102"/>
      <c r="N2077" s="102"/>
      <c r="O2077" s="102"/>
      <c r="P2077" s="102"/>
      <c r="Q2077" s="102"/>
      <c r="R2077" s="102"/>
      <c r="S2077" s="102"/>
      <c r="T2077" s="106"/>
      <c r="U2077" s="3" t="str">
        <f t="shared" si="98"/>
        <v>0/1</v>
      </c>
    </row>
    <row r="2078" spans="1:21" ht="30" customHeight="1" x14ac:dyDescent="0.3">
      <c r="A2078" s="3" t="str">
        <f>B2078&amp;"--"&amp;COUNTIF($B$5:B2078,B2078)</f>
        <v>--2041</v>
      </c>
      <c r="B2078" s="3" t="str">
        <f t="shared" si="97"/>
        <v/>
      </c>
      <c r="C2078" s="78">
        <v>2074</v>
      </c>
      <c r="D2078" s="102"/>
      <c r="E2078" s="103"/>
      <c r="F2078" s="102"/>
      <c r="G2078" s="104"/>
      <c r="H2078" s="105" t="str">
        <f t="shared" ca="1" si="96"/>
        <v/>
      </c>
      <c r="I2078" s="102"/>
      <c r="J2078" s="102"/>
      <c r="K2078" s="102"/>
      <c r="L2078" s="102"/>
      <c r="M2078" s="102"/>
      <c r="N2078" s="102"/>
      <c r="O2078" s="102"/>
      <c r="P2078" s="102"/>
      <c r="Q2078" s="102"/>
      <c r="R2078" s="102"/>
      <c r="S2078" s="102"/>
      <c r="T2078" s="106"/>
      <c r="U2078" s="3" t="str">
        <f t="shared" si="98"/>
        <v>0/1</v>
      </c>
    </row>
    <row r="2079" spans="1:21" ht="30" customHeight="1" x14ac:dyDescent="0.3">
      <c r="A2079" s="3" t="str">
        <f>B2079&amp;"--"&amp;COUNTIF($B$5:B2079,B2079)</f>
        <v>--2042</v>
      </c>
      <c r="B2079" s="3" t="str">
        <f t="shared" si="97"/>
        <v/>
      </c>
      <c r="C2079" s="78">
        <v>2075</v>
      </c>
      <c r="D2079" s="102"/>
      <c r="E2079" s="103"/>
      <c r="F2079" s="102"/>
      <c r="G2079" s="104"/>
      <c r="H2079" s="105" t="str">
        <f t="shared" ca="1" si="96"/>
        <v/>
      </c>
      <c r="I2079" s="102"/>
      <c r="J2079" s="102"/>
      <c r="K2079" s="102"/>
      <c r="L2079" s="102"/>
      <c r="M2079" s="102"/>
      <c r="N2079" s="102"/>
      <c r="O2079" s="102"/>
      <c r="P2079" s="102"/>
      <c r="Q2079" s="102"/>
      <c r="R2079" s="102"/>
      <c r="S2079" s="102"/>
      <c r="T2079" s="106"/>
      <c r="U2079" s="3" t="str">
        <f t="shared" si="98"/>
        <v>0/1</v>
      </c>
    </row>
    <row r="2080" spans="1:21" ht="30" customHeight="1" x14ac:dyDescent="0.3">
      <c r="A2080" s="3" t="str">
        <f>B2080&amp;"--"&amp;COUNTIF($B$5:B2080,B2080)</f>
        <v>--2043</v>
      </c>
      <c r="B2080" s="3" t="str">
        <f t="shared" si="97"/>
        <v/>
      </c>
      <c r="C2080" s="78">
        <v>2076</v>
      </c>
      <c r="D2080" s="102"/>
      <c r="E2080" s="103"/>
      <c r="F2080" s="102"/>
      <c r="G2080" s="104"/>
      <c r="H2080" s="105" t="str">
        <f t="shared" ref="H2080:H2143" ca="1" si="99">IF(G2080,DATEDIF(G2080,TODAY(),"Y"),"")</f>
        <v/>
      </c>
      <c r="I2080" s="102"/>
      <c r="J2080" s="102"/>
      <c r="K2080" s="102"/>
      <c r="L2080" s="102"/>
      <c r="M2080" s="102"/>
      <c r="N2080" s="102"/>
      <c r="O2080" s="102"/>
      <c r="P2080" s="102"/>
      <c r="Q2080" s="102"/>
      <c r="R2080" s="102"/>
      <c r="S2080" s="102"/>
      <c r="T2080" s="106"/>
      <c r="U2080" s="3" t="str">
        <f t="shared" si="98"/>
        <v>0/1</v>
      </c>
    </row>
    <row r="2081" spans="1:21" ht="30" customHeight="1" x14ac:dyDescent="0.3">
      <c r="A2081" s="3" t="str">
        <f>B2081&amp;"--"&amp;COUNTIF($B$5:B2081,B2081)</f>
        <v>--2044</v>
      </c>
      <c r="B2081" s="3" t="str">
        <f t="shared" si="97"/>
        <v/>
      </c>
      <c r="C2081" s="78">
        <v>2077</v>
      </c>
      <c r="D2081" s="102"/>
      <c r="E2081" s="103"/>
      <c r="F2081" s="102"/>
      <c r="G2081" s="104"/>
      <c r="H2081" s="105" t="str">
        <f t="shared" ca="1" si="99"/>
        <v/>
      </c>
      <c r="I2081" s="102"/>
      <c r="J2081" s="102"/>
      <c r="K2081" s="102"/>
      <c r="L2081" s="102"/>
      <c r="M2081" s="102"/>
      <c r="N2081" s="102"/>
      <c r="O2081" s="102"/>
      <c r="P2081" s="102"/>
      <c r="Q2081" s="102"/>
      <c r="R2081" s="102"/>
      <c r="S2081" s="102"/>
      <c r="T2081" s="106"/>
      <c r="U2081" s="3" t="str">
        <f t="shared" si="98"/>
        <v>0/1</v>
      </c>
    </row>
    <row r="2082" spans="1:21" ht="30" customHeight="1" x14ac:dyDescent="0.3">
      <c r="A2082" s="3" t="str">
        <f>B2082&amp;"--"&amp;COUNTIF($B$5:B2082,B2082)</f>
        <v>--2045</v>
      </c>
      <c r="B2082" s="3" t="str">
        <f t="shared" si="97"/>
        <v/>
      </c>
      <c r="C2082" s="78">
        <v>2078</v>
      </c>
      <c r="D2082" s="102"/>
      <c r="E2082" s="103"/>
      <c r="F2082" s="102"/>
      <c r="G2082" s="104"/>
      <c r="H2082" s="105" t="str">
        <f t="shared" ca="1" si="99"/>
        <v/>
      </c>
      <c r="I2082" s="102"/>
      <c r="J2082" s="102"/>
      <c r="K2082" s="102"/>
      <c r="L2082" s="102"/>
      <c r="M2082" s="102"/>
      <c r="N2082" s="102"/>
      <c r="O2082" s="102"/>
      <c r="P2082" s="102"/>
      <c r="Q2082" s="102"/>
      <c r="R2082" s="102"/>
      <c r="S2082" s="102"/>
      <c r="T2082" s="106"/>
      <c r="U2082" s="3" t="str">
        <f t="shared" si="98"/>
        <v>0/1</v>
      </c>
    </row>
    <row r="2083" spans="1:21" ht="30" customHeight="1" x14ac:dyDescent="0.3">
      <c r="A2083" s="3" t="str">
        <f>B2083&amp;"--"&amp;COUNTIF($B$5:B2083,B2083)</f>
        <v>--2046</v>
      </c>
      <c r="B2083" s="3" t="str">
        <f t="shared" si="97"/>
        <v/>
      </c>
      <c r="C2083" s="78">
        <v>2079</v>
      </c>
      <c r="D2083" s="102"/>
      <c r="E2083" s="103"/>
      <c r="F2083" s="102"/>
      <c r="G2083" s="104"/>
      <c r="H2083" s="105" t="str">
        <f t="shared" ca="1" si="99"/>
        <v/>
      </c>
      <c r="I2083" s="102"/>
      <c r="J2083" s="102"/>
      <c r="K2083" s="102"/>
      <c r="L2083" s="102"/>
      <c r="M2083" s="102"/>
      <c r="N2083" s="102"/>
      <c r="O2083" s="102"/>
      <c r="P2083" s="102"/>
      <c r="Q2083" s="102"/>
      <c r="R2083" s="102"/>
      <c r="S2083" s="102"/>
      <c r="T2083" s="106"/>
      <c r="U2083" s="3" t="str">
        <f t="shared" si="98"/>
        <v>0/1</v>
      </c>
    </row>
    <row r="2084" spans="1:21" ht="30" customHeight="1" x14ac:dyDescent="0.3">
      <c r="A2084" s="3" t="str">
        <f>B2084&amp;"--"&amp;COUNTIF($B$5:B2084,B2084)</f>
        <v>--2047</v>
      </c>
      <c r="B2084" s="3" t="str">
        <f t="shared" si="97"/>
        <v/>
      </c>
      <c r="C2084" s="78">
        <v>2080</v>
      </c>
      <c r="D2084" s="102"/>
      <c r="E2084" s="103"/>
      <c r="F2084" s="102"/>
      <c r="G2084" s="104"/>
      <c r="H2084" s="105" t="str">
        <f t="shared" ca="1" si="99"/>
        <v/>
      </c>
      <c r="I2084" s="102"/>
      <c r="J2084" s="102"/>
      <c r="K2084" s="102"/>
      <c r="L2084" s="102"/>
      <c r="M2084" s="102"/>
      <c r="N2084" s="102"/>
      <c r="O2084" s="102"/>
      <c r="P2084" s="102"/>
      <c r="Q2084" s="102"/>
      <c r="R2084" s="102"/>
      <c r="S2084" s="102"/>
      <c r="T2084" s="106"/>
      <c r="U2084" s="3" t="str">
        <f t="shared" si="98"/>
        <v>0/1</v>
      </c>
    </row>
    <row r="2085" spans="1:21" ht="30" customHeight="1" x14ac:dyDescent="0.3">
      <c r="A2085" s="3" t="str">
        <f>B2085&amp;"--"&amp;COUNTIF($B$5:B2085,B2085)</f>
        <v>--2048</v>
      </c>
      <c r="B2085" s="3" t="str">
        <f t="shared" si="97"/>
        <v/>
      </c>
      <c r="C2085" s="78">
        <v>2081</v>
      </c>
      <c r="D2085" s="102"/>
      <c r="E2085" s="103"/>
      <c r="F2085" s="102"/>
      <c r="G2085" s="104"/>
      <c r="H2085" s="105" t="str">
        <f t="shared" ca="1" si="99"/>
        <v/>
      </c>
      <c r="I2085" s="102"/>
      <c r="J2085" s="102"/>
      <c r="K2085" s="102"/>
      <c r="L2085" s="102"/>
      <c r="M2085" s="102"/>
      <c r="N2085" s="102"/>
      <c r="O2085" s="102"/>
      <c r="P2085" s="102"/>
      <c r="Q2085" s="102"/>
      <c r="R2085" s="102"/>
      <c r="S2085" s="102"/>
      <c r="T2085" s="106"/>
      <c r="U2085" s="3" t="str">
        <f t="shared" si="98"/>
        <v>0/1</v>
      </c>
    </row>
    <row r="2086" spans="1:21" ht="30" customHeight="1" x14ac:dyDescent="0.3">
      <c r="A2086" s="3" t="str">
        <f>B2086&amp;"--"&amp;COUNTIF($B$5:B2086,B2086)</f>
        <v>--2049</v>
      </c>
      <c r="B2086" s="3" t="str">
        <f t="shared" si="97"/>
        <v/>
      </c>
      <c r="C2086" s="78">
        <v>2082</v>
      </c>
      <c r="D2086" s="102"/>
      <c r="E2086" s="103"/>
      <c r="F2086" s="102"/>
      <c r="G2086" s="104"/>
      <c r="H2086" s="105" t="str">
        <f t="shared" ca="1" si="99"/>
        <v/>
      </c>
      <c r="I2086" s="102"/>
      <c r="J2086" s="102"/>
      <c r="K2086" s="102"/>
      <c r="L2086" s="102"/>
      <c r="M2086" s="102"/>
      <c r="N2086" s="102"/>
      <c r="O2086" s="102"/>
      <c r="P2086" s="102"/>
      <c r="Q2086" s="102"/>
      <c r="R2086" s="102"/>
      <c r="S2086" s="102"/>
      <c r="T2086" s="106"/>
      <c r="U2086" s="3" t="str">
        <f t="shared" si="98"/>
        <v>0/1</v>
      </c>
    </row>
    <row r="2087" spans="1:21" ht="30" customHeight="1" x14ac:dyDescent="0.3">
      <c r="A2087" s="3" t="str">
        <f>B2087&amp;"--"&amp;COUNTIF($B$5:B2087,B2087)</f>
        <v>--2050</v>
      </c>
      <c r="B2087" s="3" t="str">
        <f t="shared" si="97"/>
        <v/>
      </c>
      <c r="C2087" s="78">
        <v>2083</v>
      </c>
      <c r="D2087" s="102"/>
      <c r="E2087" s="103"/>
      <c r="F2087" s="102"/>
      <c r="G2087" s="104"/>
      <c r="H2087" s="105" t="str">
        <f t="shared" ca="1" si="99"/>
        <v/>
      </c>
      <c r="I2087" s="102"/>
      <c r="J2087" s="102"/>
      <c r="K2087" s="102"/>
      <c r="L2087" s="102"/>
      <c r="M2087" s="102"/>
      <c r="N2087" s="102"/>
      <c r="O2087" s="102"/>
      <c r="P2087" s="102"/>
      <c r="Q2087" s="102"/>
      <c r="R2087" s="102"/>
      <c r="S2087" s="102"/>
      <c r="T2087" s="106"/>
      <c r="U2087" s="3" t="str">
        <f t="shared" si="98"/>
        <v>0/1</v>
      </c>
    </row>
    <row r="2088" spans="1:21" ht="30" customHeight="1" x14ac:dyDescent="0.3">
      <c r="A2088" s="3" t="str">
        <f>B2088&amp;"--"&amp;COUNTIF($B$5:B2088,B2088)</f>
        <v>--2051</v>
      </c>
      <c r="B2088" s="3" t="str">
        <f t="shared" si="97"/>
        <v/>
      </c>
      <c r="C2088" s="78">
        <v>2084</v>
      </c>
      <c r="D2088" s="102"/>
      <c r="E2088" s="103"/>
      <c r="F2088" s="102"/>
      <c r="G2088" s="104"/>
      <c r="H2088" s="105" t="str">
        <f t="shared" ca="1" si="99"/>
        <v/>
      </c>
      <c r="I2088" s="102"/>
      <c r="J2088" s="102"/>
      <c r="K2088" s="102"/>
      <c r="L2088" s="102"/>
      <c r="M2088" s="102"/>
      <c r="N2088" s="102"/>
      <c r="O2088" s="102"/>
      <c r="P2088" s="102"/>
      <c r="Q2088" s="102"/>
      <c r="R2088" s="102"/>
      <c r="S2088" s="102"/>
      <c r="T2088" s="106"/>
      <c r="U2088" s="3" t="str">
        <f t="shared" si="98"/>
        <v>0/1</v>
      </c>
    </row>
    <row r="2089" spans="1:21" ht="30" customHeight="1" x14ac:dyDescent="0.3">
      <c r="A2089" s="3" t="str">
        <f>B2089&amp;"--"&amp;COUNTIF($B$5:B2089,B2089)</f>
        <v>--2052</v>
      </c>
      <c r="B2089" s="3" t="str">
        <f t="shared" si="97"/>
        <v/>
      </c>
      <c r="C2089" s="78">
        <v>2085</v>
      </c>
      <c r="D2089" s="102"/>
      <c r="E2089" s="103"/>
      <c r="F2089" s="102"/>
      <c r="G2089" s="104"/>
      <c r="H2089" s="105" t="str">
        <f t="shared" ca="1" si="99"/>
        <v/>
      </c>
      <c r="I2089" s="102"/>
      <c r="J2089" s="102"/>
      <c r="K2089" s="102"/>
      <c r="L2089" s="102"/>
      <c r="M2089" s="102"/>
      <c r="N2089" s="102"/>
      <c r="O2089" s="102"/>
      <c r="P2089" s="102"/>
      <c r="Q2089" s="102"/>
      <c r="R2089" s="102"/>
      <c r="S2089" s="102"/>
      <c r="T2089" s="106"/>
      <c r="U2089" s="3" t="str">
        <f t="shared" si="98"/>
        <v>0/1</v>
      </c>
    </row>
    <row r="2090" spans="1:21" ht="30" customHeight="1" x14ac:dyDescent="0.3">
      <c r="A2090" s="3" t="str">
        <f>B2090&amp;"--"&amp;COUNTIF($B$5:B2090,B2090)</f>
        <v>--2053</v>
      </c>
      <c r="B2090" s="3" t="str">
        <f t="shared" si="97"/>
        <v/>
      </c>
      <c r="C2090" s="78">
        <v>2086</v>
      </c>
      <c r="D2090" s="102"/>
      <c r="E2090" s="103"/>
      <c r="F2090" s="102"/>
      <c r="G2090" s="104"/>
      <c r="H2090" s="105" t="str">
        <f t="shared" ca="1" si="99"/>
        <v/>
      </c>
      <c r="I2090" s="102"/>
      <c r="J2090" s="102"/>
      <c r="K2090" s="102"/>
      <c r="L2090" s="102"/>
      <c r="M2090" s="102"/>
      <c r="N2090" s="102"/>
      <c r="O2090" s="102"/>
      <c r="P2090" s="102"/>
      <c r="Q2090" s="102"/>
      <c r="R2090" s="102"/>
      <c r="S2090" s="102"/>
      <c r="T2090" s="106"/>
      <c r="U2090" s="3" t="str">
        <f t="shared" si="98"/>
        <v>0/1</v>
      </c>
    </row>
    <row r="2091" spans="1:21" ht="30" customHeight="1" x14ac:dyDescent="0.3">
      <c r="A2091" s="3" t="str">
        <f>B2091&amp;"--"&amp;COUNTIF($B$5:B2091,B2091)</f>
        <v>--2054</v>
      </c>
      <c r="B2091" s="3" t="str">
        <f t="shared" si="97"/>
        <v/>
      </c>
      <c r="C2091" s="78">
        <v>2087</v>
      </c>
      <c r="D2091" s="102"/>
      <c r="E2091" s="103"/>
      <c r="F2091" s="102"/>
      <c r="G2091" s="104"/>
      <c r="H2091" s="105" t="str">
        <f t="shared" ca="1" si="99"/>
        <v/>
      </c>
      <c r="I2091" s="102"/>
      <c r="J2091" s="102"/>
      <c r="K2091" s="102"/>
      <c r="L2091" s="102"/>
      <c r="M2091" s="102"/>
      <c r="N2091" s="102"/>
      <c r="O2091" s="102"/>
      <c r="P2091" s="102"/>
      <c r="Q2091" s="102"/>
      <c r="R2091" s="102"/>
      <c r="S2091" s="102"/>
      <c r="T2091" s="106"/>
      <c r="U2091" s="3" t="str">
        <f t="shared" si="98"/>
        <v>0/1</v>
      </c>
    </row>
    <row r="2092" spans="1:21" ht="30" customHeight="1" x14ac:dyDescent="0.3">
      <c r="A2092" s="3" t="str">
        <f>B2092&amp;"--"&amp;COUNTIF($B$5:B2092,B2092)</f>
        <v>--2055</v>
      </c>
      <c r="B2092" s="3" t="str">
        <f t="shared" si="97"/>
        <v/>
      </c>
      <c r="C2092" s="78">
        <v>2088</v>
      </c>
      <c r="D2092" s="102"/>
      <c r="E2092" s="103"/>
      <c r="F2092" s="102"/>
      <c r="G2092" s="104"/>
      <c r="H2092" s="105" t="str">
        <f t="shared" ca="1" si="99"/>
        <v/>
      </c>
      <c r="I2092" s="102"/>
      <c r="J2092" s="102"/>
      <c r="K2092" s="102"/>
      <c r="L2092" s="102"/>
      <c r="M2092" s="102"/>
      <c r="N2092" s="102"/>
      <c r="O2092" s="102"/>
      <c r="P2092" s="102"/>
      <c r="Q2092" s="102"/>
      <c r="R2092" s="102"/>
      <c r="S2092" s="102"/>
      <c r="T2092" s="106"/>
      <c r="U2092" s="3" t="str">
        <f t="shared" si="98"/>
        <v>0/1</v>
      </c>
    </row>
    <row r="2093" spans="1:21" ht="30" customHeight="1" x14ac:dyDescent="0.3">
      <c r="A2093" s="3" t="str">
        <f>B2093&amp;"--"&amp;COUNTIF($B$5:B2093,B2093)</f>
        <v>--2056</v>
      </c>
      <c r="B2093" s="3" t="str">
        <f t="shared" si="97"/>
        <v/>
      </c>
      <c r="C2093" s="78">
        <v>2089</v>
      </c>
      <c r="D2093" s="102"/>
      <c r="E2093" s="103"/>
      <c r="F2093" s="102"/>
      <c r="G2093" s="104"/>
      <c r="H2093" s="105" t="str">
        <f t="shared" ca="1" si="99"/>
        <v/>
      </c>
      <c r="I2093" s="102"/>
      <c r="J2093" s="102"/>
      <c r="K2093" s="102"/>
      <c r="L2093" s="102"/>
      <c r="M2093" s="102"/>
      <c r="N2093" s="102"/>
      <c r="O2093" s="102"/>
      <c r="P2093" s="102"/>
      <c r="Q2093" s="102"/>
      <c r="R2093" s="102"/>
      <c r="S2093" s="102"/>
      <c r="T2093" s="106"/>
      <c r="U2093" s="3" t="str">
        <f t="shared" si="98"/>
        <v>0/1</v>
      </c>
    </row>
    <row r="2094" spans="1:21" ht="30" customHeight="1" x14ac:dyDescent="0.3">
      <c r="A2094" s="3" t="str">
        <f>B2094&amp;"--"&amp;COUNTIF($B$5:B2094,B2094)</f>
        <v>--2057</v>
      </c>
      <c r="B2094" s="3" t="str">
        <f t="shared" si="97"/>
        <v/>
      </c>
      <c r="C2094" s="78">
        <v>2090</v>
      </c>
      <c r="D2094" s="102"/>
      <c r="E2094" s="103"/>
      <c r="F2094" s="102"/>
      <c r="G2094" s="104"/>
      <c r="H2094" s="105" t="str">
        <f t="shared" ca="1" si="99"/>
        <v/>
      </c>
      <c r="I2094" s="102"/>
      <c r="J2094" s="102"/>
      <c r="K2094" s="102"/>
      <c r="L2094" s="102"/>
      <c r="M2094" s="102"/>
      <c r="N2094" s="102"/>
      <c r="O2094" s="102"/>
      <c r="P2094" s="102"/>
      <c r="Q2094" s="102"/>
      <c r="R2094" s="102"/>
      <c r="S2094" s="102"/>
      <c r="T2094" s="106"/>
      <c r="U2094" s="3" t="str">
        <f t="shared" si="98"/>
        <v>0/1</v>
      </c>
    </row>
    <row r="2095" spans="1:21" ht="30" customHeight="1" x14ac:dyDescent="0.3">
      <c r="A2095" s="3" t="str">
        <f>B2095&amp;"--"&amp;COUNTIF($B$5:B2095,B2095)</f>
        <v>--2058</v>
      </c>
      <c r="B2095" s="3" t="str">
        <f t="shared" si="97"/>
        <v/>
      </c>
      <c r="C2095" s="78">
        <v>2091</v>
      </c>
      <c r="D2095" s="102"/>
      <c r="E2095" s="103"/>
      <c r="F2095" s="102"/>
      <c r="G2095" s="104"/>
      <c r="H2095" s="105" t="str">
        <f t="shared" ca="1" si="99"/>
        <v/>
      </c>
      <c r="I2095" s="102"/>
      <c r="J2095" s="102"/>
      <c r="K2095" s="102"/>
      <c r="L2095" s="102"/>
      <c r="M2095" s="102"/>
      <c r="N2095" s="102"/>
      <c r="O2095" s="102"/>
      <c r="P2095" s="102"/>
      <c r="Q2095" s="102"/>
      <c r="R2095" s="102"/>
      <c r="S2095" s="102"/>
      <c r="T2095" s="106"/>
      <c r="U2095" s="3" t="str">
        <f t="shared" si="98"/>
        <v>0/1</v>
      </c>
    </row>
    <row r="2096" spans="1:21" ht="30" customHeight="1" x14ac:dyDescent="0.3">
      <c r="A2096" s="3" t="str">
        <f>B2096&amp;"--"&amp;COUNTIF($B$5:B2096,B2096)</f>
        <v>--2059</v>
      </c>
      <c r="B2096" s="3" t="str">
        <f t="shared" si="97"/>
        <v/>
      </c>
      <c r="C2096" s="78">
        <v>2092</v>
      </c>
      <c r="D2096" s="102"/>
      <c r="E2096" s="103"/>
      <c r="F2096" s="102"/>
      <c r="G2096" s="104"/>
      <c r="H2096" s="105" t="str">
        <f t="shared" ca="1" si="99"/>
        <v/>
      </c>
      <c r="I2096" s="102"/>
      <c r="J2096" s="102"/>
      <c r="K2096" s="102"/>
      <c r="L2096" s="102"/>
      <c r="M2096" s="102"/>
      <c r="N2096" s="102"/>
      <c r="O2096" s="102"/>
      <c r="P2096" s="102"/>
      <c r="Q2096" s="102"/>
      <c r="R2096" s="102"/>
      <c r="S2096" s="102"/>
      <c r="T2096" s="106"/>
      <c r="U2096" s="3" t="str">
        <f t="shared" si="98"/>
        <v>0/1</v>
      </c>
    </row>
    <row r="2097" spans="1:21" ht="30" customHeight="1" x14ac:dyDescent="0.3">
      <c r="A2097" s="3" t="str">
        <f>B2097&amp;"--"&amp;COUNTIF($B$5:B2097,B2097)</f>
        <v>--2060</v>
      </c>
      <c r="B2097" s="3" t="str">
        <f t="shared" si="97"/>
        <v/>
      </c>
      <c r="C2097" s="78">
        <v>2093</v>
      </c>
      <c r="D2097" s="102"/>
      <c r="E2097" s="103"/>
      <c r="F2097" s="102"/>
      <c r="G2097" s="104"/>
      <c r="H2097" s="105" t="str">
        <f t="shared" ca="1" si="99"/>
        <v/>
      </c>
      <c r="I2097" s="102"/>
      <c r="J2097" s="102"/>
      <c r="K2097" s="102"/>
      <c r="L2097" s="102"/>
      <c r="M2097" s="102"/>
      <c r="N2097" s="102"/>
      <c r="O2097" s="102"/>
      <c r="P2097" s="102"/>
      <c r="Q2097" s="102"/>
      <c r="R2097" s="102"/>
      <c r="S2097" s="102"/>
      <c r="T2097" s="106"/>
      <c r="U2097" s="3" t="str">
        <f t="shared" si="98"/>
        <v>0/1</v>
      </c>
    </row>
    <row r="2098" spans="1:21" ht="30" customHeight="1" x14ac:dyDescent="0.3">
      <c r="A2098" s="3" t="str">
        <f>B2098&amp;"--"&amp;COUNTIF($B$5:B2098,B2098)</f>
        <v>--2061</v>
      </c>
      <c r="B2098" s="3" t="str">
        <f t="shared" si="97"/>
        <v/>
      </c>
      <c r="C2098" s="78">
        <v>2094</v>
      </c>
      <c r="D2098" s="102"/>
      <c r="E2098" s="103"/>
      <c r="F2098" s="102"/>
      <c r="G2098" s="104"/>
      <c r="H2098" s="105" t="str">
        <f t="shared" ca="1" si="99"/>
        <v/>
      </c>
      <c r="I2098" s="102"/>
      <c r="J2098" s="102"/>
      <c r="K2098" s="102"/>
      <c r="L2098" s="102"/>
      <c r="M2098" s="102"/>
      <c r="N2098" s="102"/>
      <c r="O2098" s="102"/>
      <c r="P2098" s="102"/>
      <c r="Q2098" s="102"/>
      <c r="R2098" s="102"/>
      <c r="S2098" s="102"/>
      <c r="T2098" s="106"/>
      <c r="U2098" s="3" t="str">
        <f t="shared" si="98"/>
        <v>0/1</v>
      </c>
    </row>
    <row r="2099" spans="1:21" ht="30" customHeight="1" x14ac:dyDescent="0.3">
      <c r="A2099" s="3" t="str">
        <f>B2099&amp;"--"&amp;COUNTIF($B$5:B2099,B2099)</f>
        <v>--2062</v>
      </c>
      <c r="B2099" s="3" t="str">
        <f t="shared" si="97"/>
        <v/>
      </c>
      <c r="C2099" s="78">
        <v>2095</v>
      </c>
      <c r="D2099" s="102"/>
      <c r="E2099" s="103"/>
      <c r="F2099" s="102"/>
      <c r="G2099" s="104"/>
      <c r="H2099" s="105" t="str">
        <f t="shared" ca="1" si="99"/>
        <v/>
      </c>
      <c r="I2099" s="102"/>
      <c r="J2099" s="102"/>
      <c r="K2099" s="102"/>
      <c r="L2099" s="102"/>
      <c r="M2099" s="102"/>
      <c r="N2099" s="102"/>
      <c r="O2099" s="102"/>
      <c r="P2099" s="102"/>
      <c r="Q2099" s="102"/>
      <c r="R2099" s="102"/>
      <c r="S2099" s="102"/>
      <c r="T2099" s="106"/>
      <c r="U2099" s="3" t="str">
        <f t="shared" si="98"/>
        <v>0/1</v>
      </c>
    </row>
    <row r="2100" spans="1:21" ht="30" customHeight="1" x14ac:dyDescent="0.3">
      <c r="A2100" s="3" t="str">
        <f>B2100&amp;"--"&amp;COUNTIF($B$5:B2100,B2100)</f>
        <v>--2063</v>
      </c>
      <c r="B2100" s="3" t="str">
        <f t="shared" si="97"/>
        <v/>
      </c>
      <c r="C2100" s="78">
        <v>2096</v>
      </c>
      <c r="D2100" s="102"/>
      <c r="E2100" s="103"/>
      <c r="F2100" s="102"/>
      <c r="G2100" s="104"/>
      <c r="H2100" s="105" t="str">
        <f t="shared" ca="1" si="99"/>
        <v/>
      </c>
      <c r="I2100" s="102"/>
      <c r="J2100" s="102"/>
      <c r="K2100" s="102"/>
      <c r="L2100" s="102"/>
      <c r="M2100" s="102"/>
      <c r="N2100" s="102"/>
      <c r="O2100" s="102"/>
      <c r="P2100" s="102"/>
      <c r="Q2100" s="102"/>
      <c r="R2100" s="102"/>
      <c r="S2100" s="102"/>
      <c r="T2100" s="106"/>
      <c r="U2100" s="3" t="str">
        <f t="shared" si="98"/>
        <v>0/1</v>
      </c>
    </row>
    <row r="2101" spans="1:21" ht="30" customHeight="1" x14ac:dyDescent="0.3">
      <c r="A2101" s="3" t="str">
        <f>B2101&amp;"--"&amp;COUNTIF($B$5:B2101,B2101)</f>
        <v>--2064</v>
      </c>
      <c r="B2101" s="3" t="str">
        <f t="shared" si="97"/>
        <v/>
      </c>
      <c r="C2101" s="78">
        <v>2097</v>
      </c>
      <c r="D2101" s="102"/>
      <c r="E2101" s="103"/>
      <c r="F2101" s="102"/>
      <c r="G2101" s="104"/>
      <c r="H2101" s="105" t="str">
        <f t="shared" ca="1" si="99"/>
        <v/>
      </c>
      <c r="I2101" s="102"/>
      <c r="J2101" s="102"/>
      <c r="K2101" s="102"/>
      <c r="L2101" s="102"/>
      <c r="M2101" s="102"/>
      <c r="N2101" s="102"/>
      <c r="O2101" s="102"/>
      <c r="P2101" s="102"/>
      <c r="Q2101" s="102"/>
      <c r="R2101" s="102"/>
      <c r="S2101" s="102"/>
      <c r="T2101" s="106"/>
      <c r="U2101" s="3" t="str">
        <f t="shared" si="98"/>
        <v>0/1</v>
      </c>
    </row>
    <row r="2102" spans="1:21" ht="30" customHeight="1" x14ac:dyDescent="0.3">
      <c r="A2102" s="3" t="str">
        <f>B2102&amp;"--"&amp;COUNTIF($B$5:B2102,B2102)</f>
        <v>--2065</v>
      </c>
      <c r="B2102" s="3" t="str">
        <f t="shared" si="97"/>
        <v/>
      </c>
      <c r="C2102" s="78">
        <v>2098</v>
      </c>
      <c r="D2102" s="102"/>
      <c r="E2102" s="103"/>
      <c r="F2102" s="102"/>
      <c r="G2102" s="104"/>
      <c r="H2102" s="105" t="str">
        <f t="shared" ca="1" si="99"/>
        <v/>
      </c>
      <c r="I2102" s="102"/>
      <c r="J2102" s="102"/>
      <c r="K2102" s="102"/>
      <c r="L2102" s="102"/>
      <c r="M2102" s="102"/>
      <c r="N2102" s="102"/>
      <c r="O2102" s="102"/>
      <c r="P2102" s="102"/>
      <c r="Q2102" s="102"/>
      <c r="R2102" s="102"/>
      <c r="S2102" s="102"/>
      <c r="T2102" s="106"/>
      <c r="U2102" s="3" t="str">
        <f t="shared" si="98"/>
        <v>0/1</v>
      </c>
    </row>
    <row r="2103" spans="1:21" ht="30" customHeight="1" x14ac:dyDescent="0.3">
      <c r="A2103" s="3" t="str">
        <f>B2103&amp;"--"&amp;COUNTIF($B$5:B2103,B2103)</f>
        <v>--2066</v>
      </c>
      <c r="B2103" s="3" t="str">
        <f t="shared" si="97"/>
        <v/>
      </c>
      <c r="C2103" s="78">
        <v>2099</v>
      </c>
      <c r="D2103" s="102"/>
      <c r="E2103" s="103"/>
      <c r="F2103" s="102"/>
      <c r="G2103" s="104"/>
      <c r="H2103" s="105" t="str">
        <f t="shared" ca="1" si="99"/>
        <v/>
      </c>
      <c r="I2103" s="102"/>
      <c r="J2103" s="102"/>
      <c r="K2103" s="102"/>
      <c r="L2103" s="102"/>
      <c r="M2103" s="102"/>
      <c r="N2103" s="102"/>
      <c r="O2103" s="102"/>
      <c r="P2103" s="102"/>
      <c r="Q2103" s="102"/>
      <c r="R2103" s="102"/>
      <c r="S2103" s="102"/>
      <c r="T2103" s="106"/>
      <c r="U2103" s="3" t="str">
        <f t="shared" si="98"/>
        <v>0/1</v>
      </c>
    </row>
    <row r="2104" spans="1:21" ht="30" customHeight="1" x14ac:dyDescent="0.3">
      <c r="A2104" s="3" t="str">
        <f>B2104&amp;"--"&amp;COUNTIF($B$5:B2104,B2104)</f>
        <v>--2067</v>
      </c>
      <c r="B2104" s="3" t="str">
        <f t="shared" si="97"/>
        <v/>
      </c>
      <c r="C2104" s="78">
        <v>2100</v>
      </c>
      <c r="D2104" s="102"/>
      <c r="E2104" s="103"/>
      <c r="F2104" s="102"/>
      <c r="G2104" s="104"/>
      <c r="H2104" s="105" t="str">
        <f t="shared" ca="1" si="99"/>
        <v/>
      </c>
      <c r="I2104" s="102"/>
      <c r="J2104" s="102"/>
      <c r="K2104" s="102"/>
      <c r="L2104" s="102"/>
      <c r="M2104" s="102"/>
      <c r="N2104" s="102"/>
      <c r="O2104" s="102"/>
      <c r="P2104" s="102"/>
      <c r="Q2104" s="102"/>
      <c r="R2104" s="102"/>
      <c r="S2104" s="102"/>
      <c r="T2104" s="106"/>
      <c r="U2104" s="3" t="str">
        <f t="shared" si="98"/>
        <v>0/1</v>
      </c>
    </row>
    <row r="2105" spans="1:21" ht="30" customHeight="1" x14ac:dyDescent="0.3">
      <c r="A2105" s="3" t="str">
        <f>B2105&amp;"--"&amp;COUNTIF($B$5:B2105,B2105)</f>
        <v>--2068</v>
      </c>
      <c r="B2105" s="3" t="str">
        <f t="shared" si="97"/>
        <v/>
      </c>
      <c r="C2105" s="78">
        <v>2101</v>
      </c>
      <c r="D2105" s="102"/>
      <c r="E2105" s="103"/>
      <c r="F2105" s="102"/>
      <c r="G2105" s="104"/>
      <c r="H2105" s="105" t="str">
        <f t="shared" ca="1" si="99"/>
        <v/>
      </c>
      <c r="I2105" s="102"/>
      <c r="J2105" s="102"/>
      <c r="K2105" s="102"/>
      <c r="L2105" s="102"/>
      <c r="M2105" s="102"/>
      <c r="N2105" s="102"/>
      <c r="O2105" s="102"/>
      <c r="P2105" s="102"/>
      <c r="Q2105" s="102"/>
      <c r="R2105" s="102"/>
      <c r="S2105" s="102"/>
      <c r="T2105" s="106"/>
      <c r="U2105" s="3" t="str">
        <f t="shared" si="98"/>
        <v>0/1</v>
      </c>
    </row>
    <row r="2106" spans="1:21" ht="30" customHeight="1" x14ac:dyDescent="0.3">
      <c r="A2106" s="3" t="str">
        <f>B2106&amp;"--"&amp;COUNTIF($B$5:B2106,B2106)</f>
        <v>--2069</v>
      </c>
      <c r="B2106" s="3" t="str">
        <f t="shared" si="97"/>
        <v/>
      </c>
      <c r="C2106" s="78">
        <v>2102</v>
      </c>
      <c r="D2106" s="102"/>
      <c r="E2106" s="103"/>
      <c r="F2106" s="102"/>
      <c r="G2106" s="104"/>
      <c r="H2106" s="105" t="str">
        <f t="shared" ca="1" si="99"/>
        <v/>
      </c>
      <c r="I2106" s="102"/>
      <c r="J2106" s="102"/>
      <c r="K2106" s="102"/>
      <c r="L2106" s="102"/>
      <c r="M2106" s="102"/>
      <c r="N2106" s="102"/>
      <c r="O2106" s="102"/>
      <c r="P2106" s="102"/>
      <c r="Q2106" s="102"/>
      <c r="R2106" s="102"/>
      <c r="S2106" s="102"/>
      <c r="T2106" s="106"/>
      <c r="U2106" s="3" t="str">
        <f t="shared" si="98"/>
        <v>0/1</v>
      </c>
    </row>
    <row r="2107" spans="1:21" ht="30" customHeight="1" x14ac:dyDescent="0.3">
      <c r="A2107" s="3" t="str">
        <f>B2107&amp;"--"&amp;COUNTIF($B$5:B2107,B2107)</f>
        <v>--2070</v>
      </c>
      <c r="B2107" s="3" t="str">
        <f t="shared" si="97"/>
        <v/>
      </c>
      <c r="C2107" s="78">
        <v>2103</v>
      </c>
      <c r="D2107" s="102"/>
      <c r="E2107" s="103"/>
      <c r="F2107" s="102"/>
      <c r="G2107" s="104"/>
      <c r="H2107" s="105" t="str">
        <f t="shared" ca="1" si="99"/>
        <v/>
      </c>
      <c r="I2107" s="102"/>
      <c r="J2107" s="102"/>
      <c r="K2107" s="102"/>
      <c r="L2107" s="102"/>
      <c r="M2107" s="102"/>
      <c r="N2107" s="102"/>
      <c r="O2107" s="102"/>
      <c r="P2107" s="102"/>
      <c r="Q2107" s="102"/>
      <c r="R2107" s="102"/>
      <c r="S2107" s="102"/>
      <c r="T2107" s="106"/>
      <c r="U2107" s="3" t="str">
        <f t="shared" si="98"/>
        <v>0/1</v>
      </c>
    </row>
    <row r="2108" spans="1:21" ht="30" customHeight="1" x14ac:dyDescent="0.3">
      <c r="A2108" s="3" t="str">
        <f>B2108&amp;"--"&amp;COUNTIF($B$5:B2108,B2108)</f>
        <v>--2071</v>
      </c>
      <c r="B2108" s="3" t="str">
        <f t="shared" si="97"/>
        <v/>
      </c>
      <c r="C2108" s="78">
        <v>2104</v>
      </c>
      <c r="D2108" s="102"/>
      <c r="E2108" s="103"/>
      <c r="F2108" s="102"/>
      <c r="G2108" s="104"/>
      <c r="H2108" s="105" t="str">
        <f t="shared" ca="1" si="99"/>
        <v/>
      </c>
      <c r="I2108" s="102"/>
      <c r="J2108" s="102"/>
      <c r="K2108" s="102"/>
      <c r="L2108" s="102"/>
      <c r="M2108" s="102"/>
      <c r="N2108" s="102"/>
      <c r="O2108" s="102"/>
      <c r="P2108" s="102"/>
      <c r="Q2108" s="102"/>
      <c r="R2108" s="102"/>
      <c r="S2108" s="102"/>
      <c r="T2108" s="106"/>
      <c r="U2108" s="3" t="str">
        <f t="shared" si="98"/>
        <v>0/1</v>
      </c>
    </row>
    <row r="2109" spans="1:21" ht="30" customHeight="1" x14ac:dyDescent="0.3">
      <c r="A2109" s="3" t="str">
        <f>B2109&amp;"--"&amp;COUNTIF($B$5:B2109,B2109)</f>
        <v>--2072</v>
      </c>
      <c r="B2109" s="3" t="str">
        <f t="shared" si="97"/>
        <v/>
      </c>
      <c r="C2109" s="78">
        <v>2105</v>
      </c>
      <c r="D2109" s="102"/>
      <c r="E2109" s="103"/>
      <c r="F2109" s="102"/>
      <c r="G2109" s="104"/>
      <c r="H2109" s="105" t="str">
        <f t="shared" ca="1" si="99"/>
        <v/>
      </c>
      <c r="I2109" s="102"/>
      <c r="J2109" s="102"/>
      <c r="K2109" s="102"/>
      <c r="L2109" s="102"/>
      <c r="M2109" s="102"/>
      <c r="N2109" s="102"/>
      <c r="O2109" s="102"/>
      <c r="P2109" s="102"/>
      <c r="Q2109" s="102"/>
      <c r="R2109" s="102"/>
      <c r="S2109" s="102"/>
      <c r="T2109" s="106"/>
      <c r="U2109" s="3" t="str">
        <f t="shared" si="98"/>
        <v>0/1</v>
      </c>
    </row>
    <row r="2110" spans="1:21" ht="30" customHeight="1" x14ac:dyDescent="0.3">
      <c r="A2110" s="3" t="str">
        <f>B2110&amp;"--"&amp;COUNTIF($B$5:B2110,B2110)</f>
        <v>--2073</v>
      </c>
      <c r="B2110" s="3" t="str">
        <f t="shared" si="97"/>
        <v/>
      </c>
      <c r="C2110" s="78">
        <v>2106</v>
      </c>
      <c r="D2110" s="102"/>
      <c r="E2110" s="103"/>
      <c r="F2110" s="102"/>
      <c r="G2110" s="104"/>
      <c r="H2110" s="105" t="str">
        <f t="shared" ca="1" si="99"/>
        <v/>
      </c>
      <c r="I2110" s="102"/>
      <c r="J2110" s="102"/>
      <c r="K2110" s="102"/>
      <c r="L2110" s="102"/>
      <c r="M2110" s="102"/>
      <c r="N2110" s="102"/>
      <c r="O2110" s="102"/>
      <c r="P2110" s="102"/>
      <c r="Q2110" s="102"/>
      <c r="R2110" s="102"/>
      <c r="S2110" s="102"/>
      <c r="T2110" s="106"/>
      <c r="U2110" s="3" t="str">
        <f t="shared" si="98"/>
        <v>0/1</v>
      </c>
    </row>
    <row r="2111" spans="1:21" ht="30" customHeight="1" x14ac:dyDescent="0.3">
      <c r="A2111" s="3" t="str">
        <f>B2111&amp;"--"&amp;COUNTIF($B$5:B2111,B2111)</f>
        <v>--2074</v>
      </c>
      <c r="B2111" s="3" t="str">
        <f t="shared" si="97"/>
        <v/>
      </c>
      <c r="C2111" s="78">
        <v>2107</v>
      </c>
      <c r="D2111" s="102"/>
      <c r="E2111" s="103"/>
      <c r="F2111" s="102"/>
      <c r="G2111" s="104"/>
      <c r="H2111" s="105" t="str">
        <f t="shared" ca="1" si="99"/>
        <v/>
      </c>
      <c r="I2111" s="102"/>
      <c r="J2111" s="102"/>
      <c r="K2111" s="102"/>
      <c r="L2111" s="102"/>
      <c r="M2111" s="102"/>
      <c r="N2111" s="102"/>
      <c r="O2111" s="102"/>
      <c r="P2111" s="102"/>
      <c r="Q2111" s="102"/>
      <c r="R2111" s="102"/>
      <c r="S2111" s="102"/>
      <c r="T2111" s="106"/>
      <c r="U2111" s="3" t="str">
        <f t="shared" si="98"/>
        <v>0/1</v>
      </c>
    </row>
    <row r="2112" spans="1:21" ht="30" customHeight="1" x14ac:dyDescent="0.3">
      <c r="A2112" s="3" t="str">
        <f>B2112&amp;"--"&amp;COUNTIF($B$5:B2112,B2112)</f>
        <v>--2075</v>
      </c>
      <c r="B2112" s="3" t="str">
        <f t="shared" si="97"/>
        <v/>
      </c>
      <c r="C2112" s="78">
        <v>2108</v>
      </c>
      <c r="D2112" s="102"/>
      <c r="E2112" s="103"/>
      <c r="F2112" s="102"/>
      <c r="G2112" s="104"/>
      <c r="H2112" s="105" t="str">
        <f t="shared" ca="1" si="99"/>
        <v/>
      </c>
      <c r="I2112" s="102"/>
      <c r="J2112" s="102"/>
      <c r="K2112" s="102"/>
      <c r="L2112" s="102"/>
      <c r="M2112" s="102"/>
      <c r="N2112" s="102"/>
      <c r="O2112" s="102"/>
      <c r="P2112" s="102"/>
      <c r="Q2112" s="102"/>
      <c r="R2112" s="102"/>
      <c r="S2112" s="102"/>
      <c r="T2112" s="106"/>
      <c r="U2112" s="3" t="str">
        <f t="shared" si="98"/>
        <v>0/1</v>
      </c>
    </row>
    <row r="2113" spans="1:21" ht="30" customHeight="1" x14ac:dyDescent="0.3">
      <c r="A2113" s="3" t="str">
        <f>B2113&amp;"--"&amp;COUNTIF($B$5:B2113,B2113)</f>
        <v>--2076</v>
      </c>
      <c r="B2113" s="3" t="str">
        <f t="shared" si="97"/>
        <v/>
      </c>
      <c r="C2113" s="78">
        <v>2109</v>
      </c>
      <c r="D2113" s="102"/>
      <c r="E2113" s="103"/>
      <c r="F2113" s="102"/>
      <c r="G2113" s="104"/>
      <c r="H2113" s="105" t="str">
        <f t="shared" ca="1" si="99"/>
        <v/>
      </c>
      <c r="I2113" s="102"/>
      <c r="J2113" s="102"/>
      <c r="K2113" s="102"/>
      <c r="L2113" s="102"/>
      <c r="M2113" s="102"/>
      <c r="N2113" s="102"/>
      <c r="O2113" s="102"/>
      <c r="P2113" s="102"/>
      <c r="Q2113" s="102"/>
      <c r="R2113" s="102"/>
      <c r="S2113" s="102"/>
      <c r="T2113" s="106"/>
      <c r="U2113" s="3" t="str">
        <f t="shared" si="98"/>
        <v>0/1</v>
      </c>
    </row>
    <row r="2114" spans="1:21" ht="30" customHeight="1" x14ac:dyDescent="0.3">
      <c r="A2114" s="3" t="str">
        <f>B2114&amp;"--"&amp;COUNTIF($B$5:B2114,B2114)</f>
        <v>--2077</v>
      </c>
      <c r="B2114" s="3" t="str">
        <f t="shared" si="97"/>
        <v/>
      </c>
      <c r="C2114" s="78">
        <v>2110</v>
      </c>
      <c r="D2114" s="102"/>
      <c r="E2114" s="103"/>
      <c r="F2114" s="102"/>
      <c r="G2114" s="104"/>
      <c r="H2114" s="105" t="str">
        <f t="shared" ca="1" si="99"/>
        <v/>
      </c>
      <c r="I2114" s="102"/>
      <c r="J2114" s="102"/>
      <c r="K2114" s="102"/>
      <c r="L2114" s="102"/>
      <c r="M2114" s="102"/>
      <c r="N2114" s="102"/>
      <c r="O2114" s="102"/>
      <c r="P2114" s="102"/>
      <c r="Q2114" s="102"/>
      <c r="R2114" s="102"/>
      <c r="S2114" s="102"/>
      <c r="T2114" s="106"/>
      <c r="U2114" s="3" t="str">
        <f t="shared" si="98"/>
        <v>0/1</v>
      </c>
    </row>
    <row r="2115" spans="1:21" ht="30" customHeight="1" x14ac:dyDescent="0.3">
      <c r="A2115" s="3" t="str">
        <f>B2115&amp;"--"&amp;COUNTIF($B$5:B2115,B2115)</f>
        <v>--2078</v>
      </c>
      <c r="B2115" s="3" t="str">
        <f t="shared" si="97"/>
        <v/>
      </c>
      <c r="C2115" s="78">
        <v>2111</v>
      </c>
      <c r="D2115" s="102"/>
      <c r="E2115" s="103"/>
      <c r="F2115" s="102"/>
      <c r="G2115" s="104"/>
      <c r="H2115" s="105" t="str">
        <f t="shared" ca="1" si="99"/>
        <v/>
      </c>
      <c r="I2115" s="102"/>
      <c r="J2115" s="102"/>
      <c r="K2115" s="102"/>
      <c r="L2115" s="102"/>
      <c r="M2115" s="102"/>
      <c r="N2115" s="102"/>
      <c r="O2115" s="102"/>
      <c r="P2115" s="102"/>
      <c r="Q2115" s="102"/>
      <c r="R2115" s="102"/>
      <c r="S2115" s="102"/>
      <c r="T2115" s="106"/>
      <c r="U2115" s="3" t="str">
        <f t="shared" si="98"/>
        <v>0/1</v>
      </c>
    </row>
    <row r="2116" spans="1:21" ht="30" customHeight="1" x14ac:dyDescent="0.3">
      <c r="A2116" s="3" t="str">
        <f>B2116&amp;"--"&amp;COUNTIF($B$5:B2116,B2116)</f>
        <v>--2079</v>
      </c>
      <c r="B2116" s="3" t="str">
        <f t="shared" si="97"/>
        <v/>
      </c>
      <c r="C2116" s="78">
        <v>2112</v>
      </c>
      <c r="D2116" s="102"/>
      <c r="E2116" s="103"/>
      <c r="F2116" s="102"/>
      <c r="G2116" s="104"/>
      <c r="H2116" s="105" t="str">
        <f t="shared" ca="1" si="99"/>
        <v/>
      </c>
      <c r="I2116" s="102"/>
      <c r="J2116" s="102"/>
      <c r="K2116" s="102"/>
      <c r="L2116" s="102"/>
      <c r="M2116" s="102"/>
      <c r="N2116" s="102"/>
      <c r="O2116" s="102"/>
      <c r="P2116" s="102"/>
      <c r="Q2116" s="102"/>
      <c r="R2116" s="102"/>
      <c r="S2116" s="102"/>
      <c r="T2116" s="106"/>
      <c r="U2116" s="3" t="str">
        <f t="shared" si="98"/>
        <v>0/1</v>
      </c>
    </row>
    <row r="2117" spans="1:21" ht="30" customHeight="1" x14ac:dyDescent="0.3">
      <c r="A2117" s="3" t="str">
        <f>B2117&amp;"--"&amp;COUNTIF($B$5:B2117,B2117)</f>
        <v>--2080</v>
      </c>
      <c r="B2117" s="3" t="str">
        <f t="shared" ref="B2117:B2180" si="100">IF(G2117&lt;&gt;"",MONTH(G2117),"")</f>
        <v/>
      </c>
      <c r="C2117" s="78">
        <v>2113</v>
      </c>
      <c r="D2117" s="102"/>
      <c r="E2117" s="103"/>
      <c r="F2117" s="102"/>
      <c r="G2117" s="104"/>
      <c r="H2117" s="105" t="str">
        <f t="shared" ca="1" si="99"/>
        <v/>
      </c>
      <c r="I2117" s="102"/>
      <c r="J2117" s="102"/>
      <c r="K2117" s="102"/>
      <c r="L2117" s="102"/>
      <c r="M2117" s="102"/>
      <c r="N2117" s="102"/>
      <c r="O2117" s="102"/>
      <c r="P2117" s="102"/>
      <c r="Q2117" s="102"/>
      <c r="R2117" s="102"/>
      <c r="S2117" s="102"/>
      <c r="T2117" s="106"/>
      <c r="U2117" s="3" t="str">
        <f t="shared" ref="U2117:U2180" si="101">DAY(G2117)&amp;"/"&amp;MONTH(G2117)</f>
        <v>0/1</v>
      </c>
    </row>
    <row r="2118" spans="1:21" ht="30" customHeight="1" x14ac:dyDescent="0.3">
      <c r="A2118" s="3" t="str">
        <f>B2118&amp;"--"&amp;COUNTIF($B$5:B2118,B2118)</f>
        <v>--2081</v>
      </c>
      <c r="B2118" s="3" t="str">
        <f t="shared" si="100"/>
        <v/>
      </c>
      <c r="C2118" s="78">
        <v>2114</v>
      </c>
      <c r="D2118" s="102"/>
      <c r="E2118" s="103"/>
      <c r="F2118" s="102"/>
      <c r="G2118" s="104"/>
      <c r="H2118" s="105" t="str">
        <f t="shared" ca="1" si="99"/>
        <v/>
      </c>
      <c r="I2118" s="102"/>
      <c r="J2118" s="102"/>
      <c r="K2118" s="102"/>
      <c r="L2118" s="102"/>
      <c r="M2118" s="102"/>
      <c r="N2118" s="102"/>
      <c r="O2118" s="102"/>
      <c r="P2118" s="102"/>
      <c r="Q2118" s="102"/>
      <c r="R2118" s="102"/>
      <c r="S2118" s="102"/>
      <c r="T2118" s="106"/>
      <c r="U2118" s="3" t="str">
        <f t="shared" si="101"/>
        <v>0/1</v>
      </c>
    </row>
    <row r="2119" spans="1:21" ht="30" customHeight="1" x14ac:dyDescent="0.3">
      <c r="A2119" s="3" t="str">
        <f>B2119&amp;"--"&amp;COUNTIF($B$5:B2119,B2119)</f>
        <v>--2082</v>
      </c>
      <c r="B2119" s="3" t="str">
        <f t="shared" si="100"/>
        <v/>
      </c>
      <c r="C2119" s="78">
        <v>2115</v>
      </c>
      <c r="D2119" s="102"/>
      <c r="E2119" s="103"/>
      <c r="F2119" s="102"/>
      <c r="G2119" s="104"/>
      <c r="H2119" s="105" t="str">
        <f t="shared" ca="1" si="99"/>
        <v/>
      </c>
      <c r="I2119" s="102"/>
      <c r="J2119" s="102"/>
      <c r="K2119" s="102"/>
      <c r="L2119" s="102"/>
      <c r="M2119" s="102"/>
      <c r="N2119" s="102"/>
      <c r="O2119" s="102"/>
      <c r="P2119" s="102"/>
      <c r="Q2119" s="102"/>
      <c r="R2119" s="102"/>
      <c r="S2119" s="102"/>
      <c r="T2119" s="106"/>
      <c r="U2119" s="3" t="str">
        <f t="shared" si="101"/>
        <v>0/1</v>
      </c>
    </row>
    <row r="2120" spans="1:21" ht="30" customHeight="1" x14ac:dyDescent="0.3">
      <c r="A2120" s="3" t="str">
        <f>B2120&amp;"--"&amp;COUNTIF($B$5:B2120,B2120)</f>
        <v>--2083</v>
      </c>
      <c r="B2120" s="3" t="str">
        <f t="shared" si="100"/>
        <v/>
      </c>
      <c r="C2120" s="78">
        <v>2116</v>
      </c>
      <c r="D2120" s="102"/>
      <c r="E2120" s="103"/>
      <c r="F2120" s="102"/>
      <c r="G2120" s="104"/>
      <c r="H2120" s="105" t="str">
        <f t="shared" ca="1" si="99"/>
        <v/>
      </c>
      <c r="I2120" s="102"/>
      <c r="J2120" s="102"/>
      <c r="K2120" s="102"/>
      <c r="L2120" s="102"/>
      <c r="M2120" s="102"/>
      <c r="N2120" s="102"/>
      <c r="O2120" s="102"/>
      <c r="P2120" s="102"/>
      <c r="Q2120" s="102"/>
      <c r="R2120" s="102"/>
      <c r="S2120" s="102"/>
      <c r="T2120" s="106"/>
      <c r="U2120" s="3" t="str">
        <f t="shared" si="101"/>
        <v>0/1</v>
      </c>
    </row>
    <row r="2121" spans="1:21" ht="30" customHeight="1" x14ac:dyDescent="0.3">
      <c r="A2121" s="3" t="str">
        <f>B2121&amp;"--"&amp;COUNTIF($B$5:B2121,B2121)</f>
        <v>--2084</v>
      </c>
      <c r="B2121" s="3" t="str">
        <f t="shared" si="100"/>
        <v/>
      </c>
      <c r="C2121" s="78">
        <v>2117</v>
      </c>
      <c r="D2121" s="102"/>
      <c r="E2121" s="103"/>
      <c r="F2121" s="102"/>
      <c r="G2121" s="104"/>
      <c r="H2121" s="105" t="str">
        <f t="shared" ca="1" si="99"/>
        <v/>
      </c>
      <c r="I2121" s="102"/>
      <c r="J2121" s="102"/>
      <c r="K2121" s="102"/>
      <c r="L2121" s="102"/>
      <c r="M2121" s="102"/>
      <c r="N2121" s="102"/>
      <c r="O2121" s="102"/>
      <c r="P2121" s="102"/>
      <c r="Q2121" s="102"/>
      <c r="R2121" s="102"/>
      <c r="S2121" s="102"/>
      <c r="T2121" s="106"/>
      <c r="U2121" s="3" t="str">
        <f t="shared" si="101"/>
        <v>0/1</v>
      </c>
    </row>
    <row r="2122" spans="1:21" ht="30" customHeight="1" x14ac:dyDescent="0.3">
      <c r="A2122" s="3" t="str">
        <f>B2122&amp;"--"&amp;COUNTIF($B$5:B2122,B2122)</f>
        <v>--2085</v>
      </c>
      <c r="B2122" s="3" t="str">
        <f t="shared" si="100"/>
        <v/>
      </c>
      <c r="C2122" s="78">
        <v>2118</v>
      </c>
      <c r="D2122" s="102"/>
      <c r="E2122" s="103"/>
      <c r="F2122" s="102"/>
      <c r="G2122" s="104"/>
      <c r="H2122" s="105" t="str">
        <f t="shared" ca="1" si="99"/>
        <v/>
      </c>
      <c r="I2122" s="102"/>
      <c r="J2122" s="102"/>
      <c r="K2122" s="102"/>
      <c r="L2122" s="102"/>
      <c r="M2122" s="102"/>
      <c r="N2122" s="102"/>
      <c r="O2122" s="102"/>
      <c r="P2122" s="102"/>
      <c r="Q2122" s="102"/>
      <c r="R2122" s="102"/>
      <c r="S2122" s="102"/>
      <c r="T2122" s="106"/>
      <c r="U2122" s="3" t="str">
        <f t="shared" si="101"/>
        <v>0/1</v>
      </c>
    </row>
    <row r="2123" spans="1:21" ht="30" customHeight="1" x14ac:dyDescent="0.3">
      <c r="A2123" s="3" t="str">
        <f>B2123&amp;"--"&amp;COUNTIF($B$5:B2123,B2123)</f>
        <v>--2086</v>
      </c>
      <c r="B2123" s="3" t="str">
        <f t="shared" si="100"/>
        <v/>
      </c>
      <c r="C2123" s="78">
        <v>2119</v>
      </c>
      <c r="D2123" s="102"/>
      <c r="E2123" s="103"/>
      <c r="F2123" s="102"/>
      <c r="G2123" s="104"/>
      <c r="H2123" s="105" t="str">
        <f t="shared" ca="1" si="99"/>
        <v/>
      </c>
      <c r="I2123" s="102"/>
      <c r="J2123" s="102"/>
      <c r="K2123" s="102"/>
      <c r="L2123" s="102"/>
      <c r="M2123" s="102"/>
      <c r="N2123" s="102"/>
      <c r="O2123" s="102"/>
      <c r="P2123" s="102"/>
      <c r="Q2123" s="102"/>
      <c r="R2123" s="102"/>
      <c r="S2123" s="102"/>
      <c r="T2123" s="106"/>
      <c r="U2123" s="3" t="str">
        <f t="shared" si="101"/>
        <v>0/1</v>
      </c>
    </row>
    <row r="2124" spans="1:21" ht="30" customHeight="1" x14ac:dyDescent="0.3">
      <c r="A2124" s="3" t="str">
        <f>B2124&amp;"--"&amp;COUNTIF($B$5:B2124,B2124)</f>
        <v>--2087</v>
      </c>
      <c r="B2124" s="3" t="str">
        <f t="shared" si="100"/>
        <v/>
      </c>
      <c r="C2124" s="78">
        <v>2120</v>
      </c>
      <c r="D2124" s="102"/>
      <c r="E2124" s="103"/>
      <c r="F2124" s="102"/>
      <c r="G2124" s="104"/>
      <c r="H2124" s="105" t="str">
        <f t="shared" ca="1" si="99"/>
        <v/>
      </c>
      <c r="I2124" s="102"/>
      <c r="J2124" s="102"/>
      <c r="K2124" s="102"/>
      <c r="L2124" s="102"/>
      <c r="M2124" s="102"/>
      <c r="N2124" s="102"/>
      <c r="O2124" s="102"/>
      <c r="P2124" s="102"/>
      <c r="Q2124" s="102"/>
      <c r="R2124" s="102"/>
      <c r="S2124" s="102"/>
      <c r="T2124" s="106"/>
      <c r="U2124" s="3" t="str">
        <f t="shared" si="101"/>
        <v>0/1</v>
      </c>
    </row>
    <row r="2125" spans="1:21" ht="30" customHeight="1" x14ac:dyDescent="0.3">
      <c r="A2125" s="3" t="str">
        <f>B2125&amp;"--"&amp;COUNTIF($B$5:B2125,B2125)</f>
        <v>--2088</v>
      </c>
      <c r="B2125" s="3" t="str">
        <f t="shared" si="100"/>
        <v/>
      </c>
      <c r="C2125" s="78">
        <v>2121</v>
      </c>
      <c r="D2125" s="102"/>
      <c r="E2125" s="103"/>
      <c r="F2125" s="102"/>
      <c r="G2125" s="104"/>
      <c r="H2125" s="105" t="str">
        <f t="shared" ca="1" si="99"/>
        <v/>
      </c>
      <c r="I2125" s="102"/>
      <c r="J2125" s="102"/>
      <c r="K2125" s="102"/>
      <c r="L2125" s="102"/>
      <c r="M2125" s="102"/>
      <c r="N2125" s="102"/>
      <c r="O2125" s="102"/>
      <c r="P2125" s="102"/>
      <c r="Q2125" s="102"/>
      <c r="R2125" s="102"/>
      <c r="S2125" s="102"/>
      <c r="T2125" s="106"/>
      <c r="U2125" s="3" t="str">
        <f t="shared" si="101"/>
        <v>0/1</v>
      </c>
    </row>
    <row r="2126" spans="1:21" ht="30" customHeight="1" x14ac:dyDescent="0.3">
      <c r="A2126" s="3" t="str">
        <f>B2126&amp;"--"&amp;COUNTIF($B$5:B2126,B2126)</f>
        <v>--2089</v>
      </c>
      <c r="B2126" s="3" t="str">
        <f t="shared" si="100"/>
        <v/>
      </c>
      <c r="C2126" s="78">
        <v>2122</v>
      </c>
      <c r="D2126" s="102"/>
      <c r="E2126" s="103"/>
      <c r="F2126" s="102"/>
      <c r="G2126" s="104"/>
      <c r="H2126" s="105" t="str">
        <f t="shared" ca="1" si="99"/>
        <v/>
      </c>
      <c r="I2126" s="102"/>
      <c r="J2126" s="102"/>
      <c r="K2126" s="102"/>
      <c r="L2126" s="102"/>
      <c r="M2126" s="102"/>
      <c r="N2126" s="102"/>
      <c r="O2126" s="102"/>
      <c r="P2126" s="102"/>
      <c r="Q2126" s="102"/>
      <c r="R2126" s="102"/>
      <c r="S2126" s="102"/>
      <c r="T2126" s="106"/>
      <c r="U2126" s="3" t="str">
        <f t="shared" si="101"/>
        <v>0/1</v>
      </c>
    </row>
    <row r="2127" spans="1:21" ht="30" customHeight="1" x14ac:dyDescent="0.3">
      <c r="A2127" s="3" t="str">
        <f>B2127&amp;"--"&amp;COUNTIF($B$5:B2127,B2127)</f>
        <v>--2090</v>
      </c>
      <c r="B2127" s="3" t="str">
        <f t="shared" si="100"/>
        <v/>
      </c>
      <c r="C2127" s="78">
        <v>2123</v>
      </c>
      <c r="D2127" s="102"/>
      <c r="E2127" s="103"/>
      <c r="F2127" s="102"/>
      <c r="G2127" s="104"/>
      <c r="H2127" s="105" t="str">
        <f t="shared" ca="1" si="99"/>
        <v/>
      </c>
      <c r="I2127" s="102"/>
      <c r="J2127" s="102"/>
      <c r="K2127" s="102"/>
      <c r="L2127" s="102"/>
      <c r="M2127" s="102"/>
      <c r="N2127" s="102"/>
      <c r="O2127" s="102"/>
      <c r="P2127" s="102"/>
      <c r="Q2127" s="102"/>
      <c r="R2127" s="102"/>
      <c r="S2127" s="102"/>
      <c r="T2127" s="106"/>
      <c r="U2127" s="3" t="str">
        <f t="shared" si="101"/>
        <v>0/1</v>
      </c>
    </row>
    <row r="2128" spans="1:21" ht="30" customHeight="1" x14ac:dyDescent="0.3">
      <c r="A2128" s="3" t="str">
        <f>B2128&amp;"--"&amp;COUNTIF($B$5:B2128,B2128)</f>
        <v>--2091</v>
      </c>
      <c r="B2128" s="3" t="str">
        <f t="shared" si="100"/>
        <v/>
      </c>
      <c r="C2128" s="78">
        <v>2124</v>
      </c>
      <c r="D2128" s="102"/>
      <c r="E2128" s="103"/>
      <c r="F2128" s="102"/>
      <c r="G2128" s="104"/>
      <c r="H2128" s="105" t="str">
        <f t="shared" ca="1" si="99"/>
        <v/>
      </c>
      <c r="I2128" s="102"/>
      <c r="J2128" s="102"/>
      <c r="K2128" s="102"/>
      <c r="L2128" s="102"/>
      <c r="M2128" s="102"/>
      <c r="N2128" s="102"/>
      <c r="O2128" s="102"/>
      <c r="P2128" s="102"/>
      <c r="Q2128" s="102"/>
      <c r="R2128" s="102"/>
      <c r="S2128" s="102"/>
      <c r="T2128" s="106"/>
      <c r="U2128" s="3" t="str">
        <f t="shared" si="101"/>
        <v>0/1</v>
      </c>
    </row>
    <row r="2129" spans="1:21" ht="30" customHeight="1" x14ac:dyDescent="0.3">
      <c r="A2129" s="3" t="str">
        <f>B2129&amp;"--"&amp;COUNTIF($B$5:B2129,B2129)</f>
        <v>--2092</v>
      </c>
      <c r="B2129" s="3" t="str">
        <f t="shared" si="100"/>
        <v/>
      </c>
      <c r="C2129" s="78">
        <v>2125</v>
      </c>
      <c r="D2129" s="102"/>
      <c r="E2129" s="103"/>
      <c r="F2129" s="102"/>
      <c r="G2129" s="104"/>
      <c r="H2129" s="105" t="str">
        <f t="shared" ca="1" si="99"/>
        <v/>
      </c>
      <c r="I2129" s="102"/>
      <c r="J2129" s="102"/>
      <c r="K2129" s="102"/>
      <c r="L2129" s="102"/>
      <c r="M2129" s="102"/>
      <c r="N2129" s="102"/>
      <c r="O2129" s="102"/>
      <c r="P2129" s="102"/>
      <c r="Q2129" s="102"/>
      <c r="R2129" s="102"/>
      <c r="S2129" s="102"/>
      <c r="T2129" s="106"/>
      <c r="U2129" s="3" t="str">
        <f t="shared" si="101"/>
        <v>0/1</v>
      </c>
    </row>
    <row r="2130" spans="1:21" ht="30" customHeight="1" x14ac:dyDescent="0.3">
      <c r="A2130" s="3" t="str">
        <f>B2130&amp;"--"&amp;COUNTIF($B$5:B2130,B2130)</f>
        <v>--2093</v>
      </c>
      <c r="B2130" s="3" t="str">
        <f t="shared" si="100"/>
        <v/>
      </c>
      <c r="C2130" s="78">
        <v>2126</v>
      </c>
      <c r="D2130" s="102"/>
      <c r="E2130" s="103"/>
      <c r="F2130" s="102"/>
      <c r="G2130" s="104"/>
      <c r="H2130" s="105" t="str">
        <f t="shared" ca="1" si="99"/>
        <v/>
      </c>
      <c r="I2130" s="102"/>
      <c r="J2130" s="102"/>
      <c r="K2130" s="102"/>
      <c r="L2130" s="102"/>
      <c r="M2130" s="102"/>
      <c r="N2130" s="102"/>
      <c r="O2130" s="102"/>
      <c r="P2130" s="102"/>
      <c r="Q2130" s="102"/>
      <c r="R2130" s="102"/>
      <c r="S2130" s="102"/>
      <c r="T2130" s="106"/>
      <c r="U2130" s="3" t="str">
        <f t="shared" si="101"/>
        <v>0/1</v>
      </c>
    </row>
    <row r="2131" spans="1:21" ht="30" customHeight="1" x14ac:dyDescent="0.3">
      <c r="A2131" s="3" t="str">
        <f>B2131&amp;"--"&amp;COUNTIF($B$5:B2131,B2131)</f>
        <v>--2094</v>
      </c>
      <c r="B2131" s="3" t="str">
        <f t="shared" si="100"/>
        <v/>
      </c>
      <c r="C2131" s="78">
        <v>2127</v>
      </c>
      <c r="D2131" s="102"/>
      <c r="E2131" s="103"/>
      <c r="F2131" s="102"/>
      <c r="G2131" s="104"/>
      <c r="H2131" s="105" t="str">
        <f t="shared" ca="1" si="99"/>
        <v/>
      </c>
      <c r="I2131" s="102"/>
      <c r="J2131" s="102"/>
      <c r="K2131" s="102"/>
      <c r="L2131" s="102"/>
      <c r="M2131" s="102"/>
      <c r="N2131" s="102"/>
      <c r="O2131" s="102"/>
      <c r="P2131" s="102"/>
      <c r="Q2131" s="102"/>
      <c r="R2131" s="102"/>
      <c r="S2131" s="102"/>
      <c r="T2131" s="106"/>
      <c r="U2131" s="3" t="str">
        <f t="shared" si="101"/>
        <v>0/1</v>
      </c>
    </row>
    <row r="2132" spans="1:21" ht="30" customHeight="1" x14ac:dyDescent="0.3">
      <c r="A2132" s="3" t="str">
        <f>B2132&amp;"--"&amp;COUNTIF($B$5:B2132,B2132)</f>
        <v>--2095</v>
      </c>
      <c r="B2132" s="3" t="str">
        <f t="shared" si="100"/>
        <v/>
      </c>
      <c r="C2132" s="78">
        <v>2128</v>
      </c>
      <c r="D2132" s="102"/>
      <c r="E2132" s="103"/>
      <c r="F2132" s="102"/>
      <c r="G2132" s="104"/>
      <c r="H2132" s="105" t="str">
        <f t="shared" ca="1" si="99"/>
        <v/>
      </c>
      <c r="I2132" s="102"/>
      <c r="J2132" s="102"/>
      <c r="K2132" s="102"/>
      <c r="L2132" s="102"/>
      <c r="M2132" s="102"/>
      <c r="N2132" s="102"/>
      <c r="O2132" s="102"/>
      <c r="P2132" s="102"/>
      <c r="Q2132" s="102"/>
      <c r="R2132" s="102"/>
      <c r="S2132" s="102"/>
      <c r="T2132" s="106"/>
      <c r="U2132" s="3" t="str">
        <f t="shared" si="101"/>
        <v>0/1</v>
      </c>
    </row>
    <row r="2133" spans="1:21" ht="30" customHeight="1" x14ac:dyDescent="0.3">
      <c r="A2133" s="3" t="str">
        <f>B2133&amp;"--"&amp;COUNTIF($B$5:B2133,B2133)</f>
        <v>--2096</v>
      </c>
      <c r="B2133" s="3" t="str">
        <f t="shared" si="100"/>
        <v/>
      </c>
      <c r="C2133" s="78">
        <v>2129</v>
      </c>
      <c r="D2133" s="102"/>
      <c r="E2133" s="103"/>
      <c r="F2133" s="102"/>
      <c r="G2133" s="104"/>
      <c r="H2133" s="105" t="str">
        <f t="shared" ca="1" si="99"/>
        <v/>
      </c>
      <c r="I2133" s="102"/>
      <c r="J2133" s="102"/>
      <c r="K2133" s="102"/>
      <c r="L2133" s="102"/>
      <c r="M2133" s="102"/>
      <c r="N2133" s="102"/>
      <c r="O2133" s="102"/>
      <c r="P2133" s="102"/>
      <c r="Q2133" s="102"/>
      <c r="R2133" s="102"/>
      <c r="S2133" s="102"/>
      <c r="T2133" s="106"/>
      <c r="U2133" s="3" t="str">
        <f t="shared" si="101"/>
        <v>0/1</v>
      </c>
    </row>
    <row r="2134" spans="1:21" ht="30" customHeight="1" x14ac:dyDescent="0.3">
      <c r="A2134" s="3" t="str">
        <f>B2134&amp;"--"&amp;COUNTIF($B$5:B2134,B2134)</f>
        <v>--2097</v>
      </c>
      <c r="B2134" s="3" t="str">
        <f t="shared" si="100"/>
        <v/>
      </c>
      <c r="C2134" s="78">
        <v>2130</v>
      </c>
      <c r="D2134" s="102"/>
      <c r="E2134" s="103"/>
      <c r="F2134" s="102"/>
      <c r="G2134" s="104"/>
      <c r="H2134" s="105" t="str">
        <f t="shared" ca="1" si="99"/>
        <v/>
      </c>
      <c r="I2134" s="102"/>
      <c r="J2134" s="102"/>
      <c r="K2134" s="102"/>
      <c r="L2134" s="102"/>
      <c r="M2134" s="102"/>
      <c r="N2134" s="102"/>
      <c r="O2134" s="102"/>
      <c r="P2134" s="102"/>
      <c r="Q2134" s="102"/>
      <c r="R2134" s="102"/>
      <c r="S2134" s="102"/>
      <c r="T2134" s="106"/>
      <c r="U2134" s="3" t="str">
        <f t="shared" si="101"/>
        <v>0/1</v>
      </c>
    </row>
    <row r="2135" spans="1:21" ht="30" customHeight="1" x14ac:dyDescent="0.3">
      <c r="A2135" s="3" t="str">
        <f>B2135&amp;"--"&amp;COUNTIF($B$5:B2135,B2135)</f>
        <v>--2098</v>
      </c>
      <c r="B2135" s="3" t="str">
        <f t="shared" si="100"/>
        <v/>
      </c>
      <c r="C2135" s="78">
        <v>2131</v>
      </c>
      <c r="D2135" s="102"/>
      <c r="E2135" s="103"/>
      <c r="F2135" s="102"/>
      <c r="G2135" s="104"/>
      <c r="H2135" s="105" t="str">
        <f t="shared" ca="1" si="99"/>
        <v/>
      </c>
      <c r="I2135" s="102"/>
      <c r="J2135" s="102"/>
      <c r="K2135" s="102"/>
      <c r="L2135" s="102"/>
      <c r="M2135" s="102"/>
      <c r="N2135" s="102"/>
      <c r="O2135" s="102"/>
      <c r="P2135" s="102"/>
      <c r="Q2135" s="102"/>
      <c r="R2135" s="102"/>
      <c r="S2135" s="102"/>
      <c r="T2135" s="106"/>
      <c r="U2135" s="3" t="str">
        <f t="shared" si="101"/>
        <v>0/1</v>
      </c>
    </row>
    <row r="2136" spans="1:21" ht="30" customHeight="1" x14ac:dyDescent="0.3">
      <c r="A2136" s="3" t="str">
        <f>B2136&amp;"--"&amp;COUNTIF($B$5:B2136,B2136)</f>
        <v>--2099</v>
      </c>
      <c r="B2136" s="3" t="str">
        <f t="shared" si="100"/>
        <v/>
      </c>
      <c r="C2136" s="78">
        <v>2132</v>
      </c>
      <c r="D2136" s="102"/>
      <c r="E2136" s="103"/>
      <c r="F2136" s="102"/>
      <c r="G2136" s="104"/>
      <c r="H2136" s="105" t="str">
        <f t="shared" ca="1" si="99"/>
        <v/>
      </c>
      <c r="I2136" s="102"/>
      <c r="J2136" s="102"/>
      <c r="K2136" s="102"/>
      <c r="L2136" s="102"/>
      <c r="M2136" s="102"/>
      <c r="N2136" s="102"/>
      <c r="O2136" s="102"/>
      <c r="P2136" s="102"/>
      <c r="Q2136" s="102"/>
      <c r="R2136" s="102"/>
      <c r="S2136" s="102"/>
      <c r="T2136" s="106"/>
      <c r="U2136" s="3" t="str">
        <f t="shared" si="101"/>
        <v>0/1</v>
      </c>
    </row>
    <row r="2137" spans="1:21" ht="30" customHeight="1" x14ac:dyDescent="0.3">
      <c r="A2137" s="3" t="str">
        <f>B2137&amp;"--"&amp;COUNTIF($B$5:B2137,B2137)</f>
        <v>--2100</v>
      </c>
      <c r="B2137" s="3" t="str">
        <f t="shared" si="100"/>
        <v/>
      </c>
      <c r="C2137" s="78">
        <v>2133</v>
      </c>
      <c r="D2137" s="102"/>
      <c r="E2137" s="103"/>
      <c r="F2137" s="102"/>
      <c r="G2137" s="104"/>
      <c r="H2137" s="105" t="str">
        <f t="shared" ca="1" si="99"/>
        <v/>
      </c>
      <c r="I2137" s="102"/>
      <c r="J2137" s="102"/>
      <c r="K2137" s="102"/>
      <c r="L2137" s="102"/>
      <c r="M2137" s="102"/>
      <c r="N2137" s="102"/>
      <c r="O2137" s="102"/>
      <c r="P2137" s="102"/>
      <c r="Q2137" s="102"/>
      <c r="R2137" s="102"/>
      <c r="S2137" s="102"/>
      <c r="T2137" s="106"/>
      <c r="U2137" s="3" t="str">
        <f t="shared" si="101"/>
        <v>0/1</v>
      </c>
    </row>
    <row r="2138" spans="1:21" ht="30" customHeight="1" x14ac:dyDescent="0.3">
      <c r="A2138" s="3" t="str">
        <f>B2138&amp;"--"&amp;COUNTIF($B$5:B2138,B2138)</f>
        <v>--2101</v>
      </c>
      <c r="B2138" s="3" t="str">
        <f t="shared" si="100"/>
        <v/>
      </c>
      <c r="C2138" s="78">
        <v>2134</v>
      </c>
      <c r="D2138" s="102"/>
      <c r="E2138" s="103"/>
      <c r="F2138" s="102"/>
      <c r="G2138" s="104"/>
      <c r="H2138" s="105" t="str">
        <f t="shared" ca="1" si="99"/>
        <v/>
      </c>
      <c r="I2138" s="102"/>
      <c r="J2138" s="102"/>
      <c r="K2138" s="102"/>
      <c r="L2138" s="102"/>
      <c r="M2138" s="102"/>
      <c r="N2138" s="102"/>
      <c r="O2138" s="102"/>
      <c r="P2138" s="102"/>
      <c r="Q2138" s="102"/>
      <c r="R2138" s="102"/>
      <c r="S2138" s="102"/>
      <c r="T2138" s="106"/>
      <c r="U2138" s="3" t="str">
        <f t="shared" si="101"/>
        <v>0/1</v>
      </c>
    </row>
    <row r="2139" spans="1:21" ht="30" customHeight="1" x14ac:dyDescent="0.3">
      <c r="A2139" s="3" t="str">
        <f>B2139&amp;"--"&amp;COUNTIF($B$5:B2139,B2139)</f>
        <v>--2102</v>
      </c>
      <c r="B2139" s="3" t="str">
        <f t="shared" si="100"/>
        <v/>
      </c>
      <c r="C2139" s="78">
        <v>2135</v>
      </c>
      <c r="D2139" s="102"/>
      <c r="E2139" s="103"/>
      <c r="F2139" s="102"/>
      <c r="G2139" s="104"/>
      <c r="H2139" s="105" t="str">
        <f t="shared" ca="1" si="99"/>
        <v/>
      </c>
      <c r="I2139" s="102"/>
      <c r="J2139" s="102"/>
      <c r="K2139" s="102"/>
      <c r="L2139" s="102"/>
      <c r="M2139" s="102"/>
      <c r="N2139" s="102"/>
      <c r="O2139" s="102"/>
      <c r="P2139" s="102"/>
      <c r="Q2139" s="102"/>
      <c r="R2139" s="102"/>
      <c r="S2139" s="102"/>
      <c r="T2139" s="106"/>
      <c r="U2139" s="3" t="str">
        <f t="shared" si="101"/>
        <v>0/1</v>
      </c>
    </row>
    <row r="2140" spans="1:21" ht="30" customHeight="1" x14ac:dyDescent="0.3">
      <c r="A2140" s="3" t="str">
        <f>B2140&amp;"--"&amp;COUNTIF($B$5:B2140,B2140)</f>
        <v>--2103</v>
      </c>
      <c r="B2140" s="3" t="str">
        <f t="shared" si="100"/>
        <v/>
      </c>
      <c r="C2140" s="78">
        <v>2136</v>
      </c>
      <c r="D2140" s="102"/>
      <c r="E2140" s="103"/>
      <c r="F2140" s="102"/>
      <c r="G2140" s="104"/>
      <c r="H2140" s="105" t="str">
        <f t="shared" ca="1" si="99"/>
        <v/>
      </c>
      <c r="I2140" s="102"/>
      <c r="J2140" s="102"/>
      <c r="K2140" s="102"/>
      <c r="L2140" s="102"/>
      <c r="M2140" s="102"/>
      <c r="N2140" s="102"/>
      <c r="O2140" s="102"/>
      <c r="P2140" s="102"/>
      <c r="Q2140" s="102"/>
      <c r="R2140" s="102"/>
      <c r="S2140" s="102"/>
      <c r="T2140" s="106"/>
      <c r="U2140" s="3" t="str">
        <f t="shared" si="101"/>
        <v>0/1</v>
      </c>
    </row>
    <row r="2141" spans="1:21" ht="30" customHeight="1" x14ac:dyDescent="0.3">
      <c r="A2141" s="3" t="str">
        <f>B2141&amp;"--"&amp;COUNTIF($B$5:B2141,B2141)</f>
        <v>--2104</v>
      </c>
      <c r="B2141" s="3" t="str">
        <f t="shared" si="100"/>
        <v/>
      </c>
      <c r="C2141" s="78">
        <v>2137</v>
      </c>
      <c r="D2141" s="102"/>
      <c r="E2141" s="103"/>
      <c r="F2141" s="102"/>
      <c r="G2141" s="104"/>
      <c r="H2141" s="105" t="str">
        <f t="shared" ca="1" si="99"/>
        <v/>
      </c>
      <c r="I2141" s="102"/>
      <c r="J2141" s="102"/>
      <c r="K2141" s="102"/>
      <c r="L2141" s="102"/>
      <c r="M2141" s="102"/>
      <c r="N2141" s="102"/>
      <c r="O2141" s="102"/>
      <c r="P2141" s="102"/>
      <c r="Q2141" s="102"/>
      <c r="R2141" s="102"/>
      <c r="S2141" s="102"/>
      <c r="T2141" s="106"/>
      <c r="U2141" s="3" t="str">
        <f t="shared" si="101"/>
        <v>0/1</v>
      </c>
    </row>
    <row r="2142" spans="1:21" ht="30" customHeight="1" x14ac:dyDescent="0.3">
      <c r="A2142" s="3" t="str">
        <f>B2142&amp;"--"&amp;COUNTIF($B$5:B2142,B2142)</f>
        <v>--2105</v>
      </c>
      <c r="B2142" s="3" t="str">
        <f t="shared" si="100"/>
        <v/>
      </c>
      <c r="C2142" s="78">
        <v>2138</v>
      </c>
      <c r="D2142" s="102"/>
      <c r="E2142" s="103"/>
      <c r="F2142" s="102"/>
      <c r="G2142" s="104"/>
      <c r="H2142" s="105" t="str">
        <f t="shared" ca="1" si="99"/>
        <v/>
      </c>
      <c r="I2142" s="102"/>
      <c r="J2142" s="102"/>
      <c r="K2142" s="102"/>
      <c r="L2142" s="102"/>
      <c r="M2142" s="102"/>
      <c r="N2142" s="102"/>
      <c r="O2142" s="102"/>
      <c r="P2142" s="102"/>
      <c r="Q2142" s="102"/>
      <c r="R2142" s="102"/>
      <c r="S2142" s="102"/>
      <c r="T2142" s="106"/>
      <c r="U2142" s="3" t="str">
        <f t="shared" si="101"/>
        <v>0/1</v>
      </c>
    </row>
    <row r="2143" spans="1:21" ht="30" customHeight="1" x14ac:dyDescent="0.3">
      <c r="A2143" s="3" t="str">
        <f>B2143&amp;"--"&amp;COUNTIF($B$5:B2143,B2143)</f>
        <v>--2106</v>
      </c>
      <c r="B2143" s="3" t="str">
        <f t="shared" si="100"/>
        <v/>
      </c>
      <c r="C2143" s="78">
        <v>2139</v>
      </c>
      <c r="D2143" s="102"/>
      <c r="E2143" s="103"/>
      <c r="F2143" s="102"/>
      <c r="G2143" s="104"/>
      <c r="H2143" s="105" t="str">
        <f t="shared" ca="1" si="99"/>
        <v/>
      </c>
      <c r="I2143" s="102"/>
      <c r="J2143" s="102"/>
      <c r="K2143" s="102"/>
      <c r="L2143" s="102"/>
      <c r="M2143" s="102"/>
      <c r="N2143" s="102"/>
      <c r="O2143" s="102"/>
      <c r="P2143" s="102"/>
      <c r="Q2143" s="102"/>
      <c r="R2143" s="102"/>
      <c r="S2143" s="102"/>
      <c r="T2143" s="106"/>
      <c r="U2143" s="3" t="str">
        <f t="shared" si="101"/>
        <v>0/1</v>
      </c>
    </row>
    <row r="2144" spans="1:21" ht="30" customHeight="1" x14ac:dyDescent="0.3">
      <c r="A2144" s="3" t="str">
        <f>B2144&amp;"--"&amp;COUNTIF($B$5:B2144,B2144)</f>
        <v>--2107</v>
      </c>
      <c r="B2144" s="3" t="str">
        <f t="shared" si="100"/>
        <v/>
      </c>
      <c r="C2144" s="78">
        <v>2140</v>
      </c>
      <c r="D2144" s="102"/>
      <c r="E2144" s="103"/>
      <c r="F2144" s="102"/>
      <c r="G2144" s="104"/>
      <c r="H2144" s="105" t="str">
        <f t="shared" ref="H2144:H2207" ca="1" si="102">IF(G2144,DATEDIF(G2144,TODAY(),"Y"),"")</f>
        <v/>
      </c>
      <c r="I2144" s="102"/>
      <c r="J2144" s="102"/>
      <c r="K2144" s="102"/>
      <c r="L2144" s="102"/>
      <c r="M2144" s="102"/>
      <c r="N2144" s="102"/>
      <c r="O2144" s="102"/>
      <c r="P2144" s="102"/>
      <c r="Q2144" s="102"/>
      <c r="R2144" s="102"/>
      <c r="S2144" s="102"/>
      <c r="T2144" s="106"/>
      <c r="U2144" s="3" t="str">
        <f t="shared" si="101"/>
        <v>0/1</v>
      </c>
    </row>
    <row r="2145" spans="1:21" ht="30" customHeight="1" x14ac:dyDescent="0.3">
      <c r="A2145" s="3" t="str">
        <f>B2145&amp;"--"&amp;COUNTIF($B$5:B2145,B2145)</f>
        <v>--2108</v>
      </c>
      <c r="B2145" s="3" t="str">
        <f t="shared" si="100"/>
        <v/>
      </c>
      <c r="C2145" s="78">
        <v>2141</v>
      </c>
      <c r="D2145" s="102"/>
      <c r="E2145" s="103"/>
      <c r="F2145" s="102"/>
      <c r="G2145" s="104"/>
      <c r="H2145" s="105" t="str">
        <f t="shared" ca="1" si="102"/>
        <v/>
      </c>
      <c r="I2145" s="102"/>
      <c r="J2145" s="102"/>
      <c r="K2145" s="102"/>
      <c r="L2145" s="102"/>
      <c r="M2145" s="102"/>
      <c r="N2145" s="102"/>
      <c r="O2145" s="102"/>
      <c r="P2145" s="102"/>
      <c r="Q2145" s="102"/>
      <c r="R2145" s="102"/>
      <c r="S2145" s="102"/>
      <c r="T2145" s="106"/>
      <c r="U2145" s="3" t="str">
        <f t="shared" si="101"/>
        <v>0/1</v>
      </c>
    </row>
    <row r="2146" spans="1:21" ht="30" customHeight="1" x14ac:dyDescent="0.3">
      <c r="A2146" s="3" t="str">
        <f>B2146&amp;"--"&amp;COUNTIF($B$5:B2146,B2146)</f>
        <v>--2109</v>
      </c>
      <c r="B2146" s="3" t="str">
        <f t="shared" si="100"/>
        <v/>
      </c>
      <c r="C2146" s="78">
        <v>2142</v>
      </c>
      <c r="D2146" s="102"/>
      <c r="E2146" s="103"/>
      <c r="F2146" s="102"/>
      <c r="G2146" s="104"/>
      <c r="H2146" s="105" t="str">
        <f t="shared" ca="1" si="102"/>
        <v/>
      </c>
      <c r="I2146" s="102"/>
      <c r="J2146" s="102"/>
      <c r="K2146" s="102"/>
      <c r="L2146" s="102"/>
      <c r="M2146" s="102"/>
      <c r="N2146" s="102"/>
      <c r="O2146" s="102"/>
      <c r="P2146" s="102"/>
      <c r="Q2146" s="102"/>
      <c r="R2146" s="102"/>
      <c r="S2146" s="102"/>
      <c r="T2146" s="106"/>
      <c r="U2146" s="3" t="str">
        <f t="shared" si="101"/>
        <v>0/1</v>
      </c>
    </row>
    <row r="2147" spans="1:21" ht="30" customHeight="1" x14ac:dyDescent="0.3">
      <c r="A2147" s="3" t="str">
        <f>B2147&amp;"--"&amp;COUNTIF($B$5:B2147,B2147)</f>
        <v>--2110</v>
      </c>
      <c r="B2147" s="3" t="str">
        <f t="shared" si="100"/>
        <v/>
      </c>
      <c r="C2147" s="78">
        <v>2143</v>
      </c>
      <c r="D2147" s="102"/>
      <c r="E2147" s="103"/>
      <c r="F2147" s="102"/>
      <c r="G2147" s="104"/>
      <c r="H2147" s="105" t="str">
        <f t="shared" ca="1" si="102"/>
        <v/>
      </c>
      <c r="I2147" s="102"/>
      <c r="J2147" s="102"/>
      <c r="K2147" s="102"/>
      <c r="L2147" s="102"/>
      <c r="M2147" s="102"/>
      <c r="N2147" s="102"/>
      <c r="O2147" s="102"/>
      <c r="P2147" s="102"/>
      <c r="Q2147" s="102"/>
      <c r="R2147" s="102"/>
      <c r="S2147" s="102"/>
      <c r="T2147" s="106"/>
      <c r="U2147" s="3" t="str">
        <f t="shared" si="101"/>
        <v>0/1</v>
      </c>
    </row>
    <row r="2148" spans="1:21" ht="30" customHeight="1" x14ac:dyDescent="0.3">
      <c r="A2148" s="3" t="str">
        <f>B2148&amp;"--"&amp;COUNTIF($B$5:B2148,B2148)</f>
        <v>--2111</v>
      </c>
      <c r="B2148" s="3" t="str">
        <f t="shared" si="100"/>
        <v/>
      </c>
      <c r="C2148" s="78">
        <v>2144</v>
      </c>
      <c r="D2148" s="102"/>
      <c r="E2148" s="103"/>
      <c r="F2148" s="102"/>
      <c r="G2148" s="104"/>
      <c r="H2148" s="105" t="str">
        <f t="shared" ca="1" si="102"/>
        <v/>
      </c>
      <c r="I2148" s="102"/>
      <c r="J2148" s="102"/>
      <c r="K2148" s="102"/>
      <c r="L2148" s="102"/>
      <c r="M2148" s="102"/>
      <c r="N2148" s="102"/>
      <c r="O2148" s="102"/>
      <c r="P2148" s="102"/>
      <c r="Q2148" s="102"/>
      <c r="R2148" s="102"/>
      <c r="S2148" s="102"/>
      <c r="T2148" s="106"/>
      <c r="U2148" s="3" t="str">
        <f t="shared" si="101"/>
        <v>0/1</v>
      </c>
    </row>
    <row r="2149" spans="1:21" ht="30" customHeight="1" x14ac:dyDescent="0.3">
      <c r="A2149" s="3" t="str">
        <f>B2149&amp;"--"&amp;COUNTIF($B$5:B2149,B2149)</f>
        <v>--2112</v>
      </c>
      <c r="B2149" s="3" t="str">
        <f t="shared" si="100"/>
        <v/>
      </c>
      <c r="C2149" s="78">
        <v>2145</v>
      </c>
      <c r="D2149" s="102"/>
      <c r="E2149" s="103"/>
      <c r="F2149" s="102"/>
      <c r="G2149" s="104"/>
      <c r="H2149" s="105" t="str">
        <f t="shared" ca="1" si="102"/>
        <v/>
      </c>
      <c r="I2149" s="102"/>
      <c r="J2149" s="102"/>
      <c r="K2149" s="102"/>
      <c r="L2149" s="102"/>
      <c r="M2149" s="102"/>
      <c r="N2149" s="102"/>
      <c r="O2149" s="102"/>
      <c r="P2149" s="102"/>
      <c r="Q2149" s="102"/>
      <c r="R2149" s="102"/>
      <c r="S2149" s="102"/>
      <c r="T2149" s="106"/>
      <c r="U2149" s="3" t="str">
        <f t="shared" si="101"/>
        <v>0/1</v>
      </c>
    </row>
    <row r="2150" spans="1:21" ht="30" customHeight="1" x14ac:dyDescent="0.3">
      <c r="A2150" s="3" t="str">
        <f>B2150&amp;"--"&amp;COUNTIF($B$5:B2150,B2150)</f>
        <v>--2113</v>
      </c>
      <c r="B2150" s="3" t="str">
        <f t="shared" si="100"/>
        <v/>
      </c>
      <c r="C2150" s="78">
        <v>2146</v>
      </c>
      <c r="D2150" s="102"/>
      <c r="E2150" s="103"/>
      <c r="F2150" s="102"/>
      <c r="G2150" s="104"/>
      <c r="H2150" s="105" t="str">
        <f t="shared" ca="1" si="102"/>
        <v/>
      </c>
      <c r="I2150" s="102"/>
      <c r="J2150" s="102"/>
      <c r="K2150" s="102"/>
      <c r="L2150" s="102"/>
      <c r="M2150" s="102"/>
      <c r="N2150" s="102"/>
      <c r="O2150" s="102"/>
      <c r="P2150" s="102"/>
      <c r="Q2150" s="102"/>
      <c r="R2150" s="102"/>
      <c r="S2150" s="102"/>
      <c r="T2150" s="106"/>
      <c r="U2150" s="3" t="str">
        <f t="shared" si="101"/>
        <v>0/1</v>
      </c>
    </row>
    <row r="2151" spans="1:21" ht="30" customHeight="1" x14ac:dyDescent="0.3">
      <c r="A2151" s="3" t="str">
        <f>B2151&amp;"--"&amp;COUNTIF($B$5:B2151,B2151)</f>
        <v>--2114</v>
      </c>
      <c r="B2151" s="3" t="str">
        <f t="shared" si="100"/>
        <v/>
      </c>
      <c r="C2151" s="78">
        <v>2147</v>
      </c>
      <c r="D2151" s="102"/>
      <c r="E2151" s="103"/>
      <c r="F2151" s="102"/>
      <c r="G2151" s="104"/>
      <c r="H2151" s="105" t="str">
        <f t="shared" ca="1" si="102"/>
        <v/>
      </c>
      <c r="I2151" s="102"/>
      <c r="J2151" s="102"/>
      <c r="K2151" s="102"/>
      <c r="L2151" s="102"/>
      <c r="M2151" s="102"/>
      <c r="N2151" s="102"/>
      <c r="O2151" s="102"/>
      <c r="P2151" s="102"/>
      <c r="Q2151" s="102"/>
      <c r="R2151" s="102"/>
      <c r="S2151" s="102"/>
      <c r="T2151" s="106"/>
      <c r="U2151" s="3" t="str">
        <f t="shared" si="101"/>
        <v>0/1</v>
      </c>
    </row>
    <row r="2152" spans="1:21" ht="30" customHeight="1" x14ac:dyDescent="0.3">
      <c r="A2152" s="3" t="str">
        <f>B2152&amp;"--"&amp;COUNTIF($B$5:B2152,B2152)</f>
        <v>--2115</v>
      </c>
      <c r="B2152" s="3" t="str">
        <f t="shared" si="100"/>
        <v/>
      </c>
      <c r="C2152" s="78">
        <v>2148</v>
      </c>
      <c r="D2152" s="102"/>
      <c r="E2152" s="103"/>
      <c r="F2152" s="102"/>
      <c r="G2152" s="104"/>
      <c r="H2152" s="105" t="str">
        <f t="shared" ca="1" si="102"/>
        <v/>
      </c>
      <c r="I2152" s="102"/>
      <c r="J2152" s="102"/>
      <c r="K2152" s="102"/>
      <c r="L2152" s="102"/>
      <c r="M2152" s="102"/>
      <c r="N2152" s="102"/>
      <c r="O2152" s="102"/>
      <c r="P2152" s="102"/>
      <c r="Q2152" s="102"/>
      <c r="R2152" s="102"/>
      <c r="S2152" s="102"/>
      <c r="T2152" s="106"/>
      <c r="U2152" s="3" t="str">
        <f t="shared" si="101"/>
        <v>0/1</v>
      </c>
    </row>
    <row r="2153" spans="1:21" ht="30" customHeight="1" x14ac:dyDescent="0.3">
      <c r="A2153" s="3" t="str">
        <f>B2153&amp;"--"&amp;COUNTIF($B$5:B2153,B2153)</f>
        <v>--2116</v>
      </c>
      <c r="B2153" s="3" t="str">
        <f t="shared" si="100"/>
        <v/>
      </c>
      <c r="C2153" s="78">
        <v>2149</v>
      </c>
      <c r="D2153" s="102"/>
      <c r="E2153" s="103"/>
      <c r="F2153" s="102"/>
      <c r="G2153" s="104"/>
      <c r="H2153" s="105" t="str">
        <f t="shared" ca="1" si="102"/>
        <v/>
      </c>
      <c r="I2153" s="102"/>
      <c r="J2153" s="102"/>
      <c r="K2153" s="102"/>
      <c r="L2153" s="102"/>
      <c r="M2153" s="102"/>
      <c r="N2153" s="102"/>
      <c r="O2153" s="102"/>
      <c r="P2153" s="102"/>
      <c r="Q2153" s="102"/>
      <c r="R2153" s="102"/>
      <c r="S2153" s="102"/>
      <c r="T2153" s="106"/>
      <c r="U2153" s="3" t="str">
        <f t="shared" si="101"/>
        <v>0/1</v>
      </c>
    </row>
    <row r="2154" spans="1:21" ht="30" customHeight="1" x14ac:dyDescent="0.3">
      <c r="A2154" s="3" t="str">
        <f>B2154&amp;"--"&amp;COUNTIF($B$5:B2154,B2154)</f>
        <v>--2117</v>
      </c>
      <c r="B2154" s="3" t="str">
        <f t="shared" si="100"/>
        <v/>
      </c>
      <c r="C2154" s="78">
        <v>2150</v>
      </c>
      <c r="D2154" s="102"/>
      <c r="E2154" s="103"/>
      <c r="F2154" s="102"/>
      <c r="G2154" s="104"/>
      <c r="H2154" s="105" t="str">
        <f t="shared" ca="1" si="102"/>
        <v/>
      </c>
      <c r="I2154" s="102"/>
      <c r="J2154" s="102"/>
      <c r="K2154" s="102"/>
      <c r="L2154" s="102"/>
      <c r="M2154" s="102"/>
      <c r="N2154" s="102"/>
      <c r="O2154" s="102"/>
      <c r="P2154" s="102"/>
      <c r="Q2154" s="102"/>
      <c r="R2154" s="102"/>
      <c r="S2154" s="102"/>
      <c r="T2154" s="106"/>
      <c r="U2154" s="3" t="str">
        <f t="shared" si="101"/>
        <v>0/1</v>
      </c>
    </row>
    <row r="2155" spans="1:21" ht="30" customHeight="1" x14ac:dyDescent="0.3">
      <c r="A2155" s="3" t="str">
        <f>B2155&amp;"--"&amp;COUNTIF($B$5:B2155,B2155)</f>
        <v>--2118</v>
      </c>
      <c r="B2155" s="3" t="str">
        <f t="shared" si="100"/>
        <v/>
      </c>
      <c r="C2155" s="78">
        <v>2151</v>
      </c>
      <c r="D2155" s="102"/>
      <c r="E2155" s="103"/>
      <c r="F2155" s="102"/>
      <c r="G2155" s="104"/>
      <c r="H2155" s="105" t="str">
        <f t="shared" ca="1" si="102"/>
        <v/>
      </c>
      <c r="I2155" s="102"/>
      <c r="J2155" s="102"/>
      <c r="K2155" s="102"/>
      <c r="L2155" s="102"/>
      <c r="M2155" s="102"/>
      <c r="N2155" s="102"/>
      <c r="O2155" s="102"/>
      <c r="P2155" s="102"/>
      <c r="Q2155" s="102"/>
      <c r="R2155" s="102"/>
      <c r="S2155" s="102"/>
      <c r="T2155" s="106"/>
      <c r="U2155" s="3" t="str">
        <f t="shared" si="101"/>
        <v>0/1</v>
      </c>
    </row>
    <row r="2156" spans="1:21" ht="30" customHeight="1" x14ac:dyDescent="0.3">
      <c r="A2156" s="3" t="str">
        <f>B2156&amp;"--"&amp;COUNTIF($B$5:B2156,B2156)</f>
        <v>--2119</v>
      </c>
      <c r="B2156" s="3" t="str">
        <f t="shared" si="100"/>
        <v/>
      </c>
      <c r="C2156" s="78">
        <v>2152</v>
      </c>
      <c r="D2156" s="102"/>
      <c r="E2156" s="103"/>
      <c r="F2156" s="102"/>
      <c r="G2156" s="104"/>
      <c r="H2156" s="105" t="str">
        <f t="shared" ca="1" si="102"/>
        <v/>
      </c>
      <c r="I2156" s="102"/>
      <c r="J2156" s="102"/>
      <c r="K2156" s="102"/>
      <c r="L2156" s="102"/>
      <c r="M2156" s="102"/>
      <c r="N2156" s="102"/>
      <c r="O2156" s="102"/>
      <c r="P2156" s="102"/>
      <c r="Q2156" s="102"/>
      <c r="R2156" s="102"/>
      <c r="S2156" s="102"/>
      <c r="T2156" s="106"/>
      <c r="U2156" s="3" t="str">
        <f t="shared" si="101"/>
        <v>0/1</v>
      </c>
    </row>
    <row r="2157" spans="1:21" ht="30" customHeight="1" x14ac:dyDescent="0.3">
      <c r="A2157" s="3" t="str">
        <f>B2157&amp;"--"&amp;COUNTIF($B$5:B2157,B2157)</f>
        <v>--2120</v>
      </c>
      <c r="B2157" s="3" t="str">
        <f t="shared" si="100"/>
        <v/>
      </c>
      <c r="C2157" s="78">
        <v>2153</v>
      </c>
      <c r="D2157" s="102"/>
      <c r="E2157" s="103"/>
      <c r="F2157" s="102"/>
      <c r="G2157" s="104"/>
      <c r="H2157" s="105" t="str">
        <f t="shared" ca="1" si="102"/>
        <v/>
      </c>
      <c r="I2157" s="102"/>
      <c r="J2157" s="102"/>
      <c r="K2157" s="102"/>
      <c r="L2157" s="102"/>
      <c r="M2157" s="102"/>
      <c r="N2157" s="102"/>
      <c r="O2157" s="102"/>
      <c r="P2157" s="102"/>
      <c r="Q2157" s="102"/>
      <c r="R2157" s="102"/>
      <c r="S2157" s="102"/>
      <c r="T2157" s="106"/>
      <c r="U2157" s="3" t="str">
        <f t="shared" si="101"/>
        <v>0/1</v>
      </c>
    </row>
    <row r="2158" spans="1:21" ht="30" customHeight="1" x14ac:dyDescent="0.3">
      <c r="A2158" s="3" t="str">
        <f>B2158&amp;"--"&amp;COUNTIF($B$5:B2158,B2158)</f>
        <v>--2121</v>
      </c>
      <c r="B2158" s="3" t="str">
        <f t="shared" si="100"/>
        <v/>
      </c>
      <c r="C2158" s="78">
        <v>2154</v>
      </c>
      <c r="D2158" s="102"/>
      <c r="E2158" s="103"/>
      <c r="F2158" s="102"/>
      <c r="G2158" s="104"/>
      <c r="H2158" s="105" t="str">
        <f t="shared" ca="1" si="102"/>
        <v/>
      </c>
      <c r="I2158" s="102"/>
      <c r="J2158" s="102"/>
      <c r="K2158" s="102"/>
      <c r="L2158" s="102"/>
      <c r="M2158" s="102"/>
      <c r="N2158" s="102"/>
      <c r="O2158" s="102"/>
      <c r="P2158" s="102"/>
      <c r="Q2158" s="102"/>
      <c r="R2158" s="102"/>
      <c r="S2158" s="102"/>
      <c r="T2158" s="106"/>
      <c r="U2158" s="3" t="str">
        <f t="shared" si="101"/>
        <v>0/1</v>
      </c>
    </row>
    <row r="2159" spans="1:21" ht="30" customHeight="1" x14ac:dyDescent="0.3">
      <c r="A2159" s="3" t="str">
        <f>B2159&amp;"--"&amp;COUNTIF($B$5:B2159,B2159)</f>
        <v>--2122</v>
      </c>
      <c r="B2159" s="3" t="str">
        <f t="shared" si="100"/>
        <v/>
      </c>
      <c r="C2159" s="78">
        <v>2155</v>
      </c>
      <c r="D2159" s="102"/>
      <c r="E2159" s="103"/>
      <c r="F2159" s="102"/>
      <c r="G2159" s="104"/>
      <c r="H2159" s="105" t="str">
        <f t="shared" ca="1" si="102"/>
        <v/>
      </c>
      <c r="I2159" s="102"/>
      <c r="J2159" s="102"/>
      <c r="K2159" s="102"/>
      <c r="L2159" s="102"/>
      <c r="M2159" s="102"/>
      <c r="N2159" s="102"/>
      <c r="O2159" s="102"/>
      <c r="P2159" s="102"/>
      <c r="Q2159" s="102"/>
      <c r="R2159" s="102"/>
      <c r="S2159" s="102"/>
      <c r="T2159" s="106"/>
      <c r="U2159" s="3" t="str">
        <f t="shared" si="101"/>
        <v>0/1</v>
      </c>
    </row>
    <row r="2160" spans="1:21" ht="30" customHeight="1" x14ac:dyDescent="0.3">
      <c r="A2160" s="3" t="str">
        <f>B2160&amp;"--"&amp;COUNTIF($B$5:B2160,B2160)</f>
        <v>--2123</v>
      </c>
      <c r="B2160" s="3" t="str">
        <f t="shared" si="100"/>
        <v/>
      </c>
      <c r="C2160" s="78">
        <v>2156</v>
      </c>
      <c r="D2160" s="102"/>
      <c r="E2160" s="103"/>
      <c r="F2160" s="102"/>
      <c r="G2160" s="104"/>
      <c r="H2160" s="105" t="str">
        <f t="shared" ca="1" si="102"/>
        <v/>
      </c>
      <c r="I2160" s="102"/>
      <c r="J2160" s="102"/>
      <c r="K2160" s="102"/>
      <c r="L2160" s="102"/>
      <c r="M2160" s="102"/>
      <c r="N2160" s="102"/>
      <c r="O2160" s="102"/>
      <c r="P2160" s="102"/>
      <c r="Q2160" s="102"/>
      <c r="R2160" s="102"/>
      <c r="S2160" s="102"/>
      <c r="T2160" s="106"/>
      <c r="U2160" s="3" t="str">
        <f t="shared" si="101"/>
        <v>0/1</v>
      </c>
    </row>
    <row r="2161" spans="1:21" ht="30" customHeight="1" x14ac:dyDescent="0.3">
      <c r="A2161" s="3" t="str">
        <f>B2161&amp;"--"&amp;COUNTIF($B$5:B2161,B2161)</f>
        <v>--2124</v>
      </c>
      <c r="B2161" s="3" t="str">
        <f t="shared" si="100"/>
        <v/>
      </c>
      <c r="C2161" s="78">
        <v>2157</v>
      </c>
      <c r="D2161" s="102"/>
      <c r="E2161" s="103"/>
      <c r="F2161" s="102"/>
      <c r="G2161" s="104"/>
      <c r="H2161" s="105" t="str">
        <f t="shared" ca="1" si="102"/>
        <v/>
      </c>
      <c r="I2161" s="102"/>
      <c r="J2161" s="102"/>
      <c r="K2161" s="102"/>
      <c r="L2161" s="102"/>
      <c r="M2161" s="102"/>
      <c r="N2161" s="102"/>
      <c r="O2161" s="102"/>
      <c r="P2161" s="102"/>
      <c r="Q2161" s="102"/>
      <c r="R2161" s="102"/>
      <c r="S2161" s="102"/>
      <c r="T2161" s="106"/>
      <c r="U2161" s="3" t="str">
        <f t="shared" si="101"/>
        <v>0/1</v>
      </c>
    </row>
    <row r="2162" spans="1:21" ht="30" customHeight="1" x14ac:dyDescent="0.3">
      <c r="A2162" s="3" t="str">
        <f>B2162&amp;"--"&amp;COUNTIF($B$5:B2162,B2162)</f>
        <v>--2125</v>
      </c>
      <c r="B2162" s="3" t="str">
        <f t="shared" si="100"/>
        <v/>
      </c>
      <c r="C2162" s="78">
        <v>2158</v>
      </c>
      <c r="D2162" s="102"/>
      <c r="E2162" s="103"/>
      <c r="F2162" s="102"/>
      <c r="G2162" s="104"/>
      <c r="H2162" s="105" t="str">
        <f t="shared" ca="1" si="102"/>
        <v/>
      </c>
      <c r="I2162" s="102"/>
      <c r="J2162" s="102"/>
      <c r="K2162" s="102"/>
      <c r="L2162" s="102"/>
      <c r="M2162" s="102"/>
      <c r="N2162" s="102"/>
      <c r="O2162" s="102"/>
      <c r="P2162" s="102"/>
      <c r="Q2162" s="102"/>
      <c r="R2162" s="102"/>
      <c r="S2162" s="102"/>
      <c r="T2162" s="106"/>
      <c r="U2162" s="3" t="str">
        <f t="shared" si="101"/>
        <v>0/1</v>
      </c>
    </row>
    <row r="2163" spans="1:21" ht="30" customHeight="1" x14ac:dyDescent="0.3">
      <c r="A2163" s="3" t="str">
        <f>B2163&amp;"--"&amp;COUNTIF($B$5:B2163,B2163)</f>
        <v>--2126</v>
      </c>
      <c r="B2163" s="3" t="str">
        <f t="shared" si="100"/>
        <v/>
      </c>
      <c r="C2163" s="78">
        <v>2159</v>
      </c>
      <c r="D2163" s="102"/>
      <c r="E2163" s="103"/>
      <c r="F2163" s="102"/>
      <c r="G2163" s="104"/>
      <c r="H2163" s="105" t="str">
        <f t="shared" ca="1" si="102"/>
        <v/>
      </c>
      <c r="I2163" s="102"/>
      <c r="J2163" s="102"/>
      <c r="K2163" s="102"/>
      <c r="L2163" s="102"/>
      <c r="M2163" s="102"/>
      <c r="N2163" s="102"/>
      <c r="O2163" s="102"/>
      <c r="P2163" s="102"/>
      <c r="Q2163" s="102"/>
      <c r="R2163" s="102"/>
      <c r="S2163" s="102"/>
      <c r="T2163" s="106"/>
      <c r="U2163" s="3" t="str">
        <f t="shared" si="101"/>
        <v>0/1</v>
      </c>
    </row>
    <row r="2164" spans="1:21" ht="30" customHeight="1" x14ac:dyDescent="0.3">
      <c r="A2164" s="3" t="str">
        <f>B2164&amp;"--"&amp;COUNTIF($B$5:B2164,B2164)</f>
        <v>--2127</v>
      </c>
      <c r="B2164" s="3" t="str">
        <f t="shared" si="100"/>
        <v/>
      </c>
      <c r="C2164" s="78">
        <v>2160</v>
      </c>
      <c r="D2164" s="102"/>
      <c r="E2164" s="103"/>
      <c r="F2164" s="102"/>
      <c r="G2164" s="104"/>
      <c r="H2164" s="105" t="str">
        <f t="shared" ca="1" si="102"/>
        <v/>
      </c>
      <c r="I2164" s="102"/>
      <c r="J2164" s="102"/>
      <c r="K2164" s="102"/>
      <c r="L2164" s="102"/>
      <c r="M2164" s="102"/>
      <c r="N2164" s="102"/>
      <c r="O2164" s="102"/>
      <c r="P2164" s="102"/>
      <c r="Q2164" s="102"/>
      <c r="R2164" s="102"/>
      <c r="S2164" s="102"/>
      <c r="T2164" s="106"/>
      <c r="U2164" s="3" t="str">
        <f t="shared" si="101"/>
        <v>0/1</v>
      </c>
    </row>
    <row r="2165" spans="1:21" ht="30" customHeight="1" x14ac:dyDescent="0.3">
      <c r="A2165" s="3" t="str">
        <f>B2165&amp;"--"&amp;COUNTIF($B$5:B2165,B2165)</f>
        <v>--2128</v>
      </c>
      <c r="B2165" s="3" t="str">
        <f t="shared" si="100"/>
        <v/>
      </c>
      <c r="C2165" s="78">
        <v>2161</v>
      </c>
      <c r="D2165" s="102"/>
      <c r="E2165" s="103"/>
      <c r="F2165" s="102"/>
      <c r="G2165" s="104"/>
      <c r="H2165" s="105" t="str">
        <f t="shared" ca="1" si="102"/>
        <v/>
      </c>
      <c r="I2165" s="102"/>
      <c r="J2165" s="102"/>
      <c r="K2165" s="102"/>
      <c r="L2165" s="102"/>
      <c r="M2165" s="102"/>
      <c r="N2165" s="102"/>
      <c r="O2165" s="102"/>
      <c r="P2165" s="102"/>
      <c r="Q2165" s="102"/>
      <c r="R2165" s="102"/>
      <c r="S2165" s="102"/>
      <c r="T2165" s="106"/>
      <c r="U2165" s="3" t="str">
        <f t="shared" si="101"/>
        <v>0/1</v>
      </c>
    </row>
    <row r="2166" spans="1:21" ht="30" customHeight="1" x14ac:dyDescent="0.3">
      <c r="A2166" s="3" t="str">
        <f>B2166&amp;"--"&amp;COUNTIF($B$5:B2166,B2166)</f>
        <v>--2129</v>
      </c>
      <c r="B2166" s="3" t="str">
        <f t="shared" si="100"/>
        <v/>
      </c>
      <c r="C2166" s="78">
        <v>2162</v>
      </c>
      <c r="D2166" s="102"/>
      <c r="E2166" s="103"/>
      <c r="F2166" s="102"/>
      <c r="G2166" s="104"/>
      <c r="H2166" s="105" t="str">
        <f t="shared" ca="1" si="102"/>
        <v/>
      </c>
      <c r="I2166" s="102"/>
      <c r="J2166" s="102"/>
      <c r="K2166" s="102"/>
      <c r="L2166" s="102"/>
      <c r="M2166" s="102"/>
      <c r="N2166" s="102"/>
      <c r="O2166" s="102"/>
      <c r="P2166" s="102"/>
      <c r="Q2166" s="102"/>
      <c r="R2166" s="102"/>
      <c r="S2166" s="102"/>
      <c r="T2166" s="106"/>
      <c r="U2166" s="3" t="str">
        <f t="shared" si="101"/>
        <v>0/1</v>
      </c>
    </row>
    <row r="2167" spans="1:21" ht="30" customHeight="1" x14ac:dyDescent="0.3">
      <c r="A2167" s="3" t="str">
        <f>B2167&amp;"--"&amp;COUNTIF($B$5:B2167,B2167)</f>
        <v>--2130</v>
      </c>
      <c r="B2167" s="3" t="str">
        <f t="shared" si="100"/>
        <v/>
      </c>
      <c r="C2167" s="78">
        <v>2163</v>
      </c>
      <c r="D2167" s="102"/>
      <c r="E2167" s="103"/>
      <c r="F2167" s="102"/>
      <c r="G2167" s="104"/>
      <c r="H2167" s="105" t="str">
        <f t="shared" ca="1" si="102"/>
        <v/>
      </c>
      <c r="I2167" s="102"/>
      <c r="J2167" s="102"/>
      <c r="K2167" s="102"/>
      <c r="L2167" s="102"/>
      <c r="M2167" s="102"/>
      <c r="N2167" s="102"/>
      <c r="O2167" s="102"/>
      <c r="P2167" s="102"/>
      <c r="Q2167" s="102"/>
      <c r="R2167" s="102"/>
      <c r="S2167" s="102"/>
      <c r="T2167" s="106"/>
      <c r="U2167" s="3" t="str">
        <f t="shared" si="101"/>
        <v>0/1</v>
      </c>
    </row>
    <row r="2168" spans="1:21" ht="30" customHeight="1" x14ac:dyDescent="0.3">
      <c r="A2168" s="3" t="str">
        <f>B2168&amp;"--"&amp;COUNTIF($B$5:B2168,B2168)</f>
        <v>--2131</v>
      </c>
      <c r="B2168" s="3" t="str">
        <f t="shared" si="100"/>
        <v/>
      </c>
      <c r="C2168" s="78">
        <v>2164</v>
      </c>
      <c r="D2168" s="102"/>
      <c r="E2168" s="103"/>
      <c r="F2168" s="102"/>
      <c r="G2168" s="104"/>
      <c r="H2168" s="105" t="str">
        <f t="shared" ca="1" si="102"/>
        <v/>
      </c>
      <c r="I2168" s="102"/>
      <c r="J2168" s="102"/>
      <c r="K2168" s="102"/>
      <c r="L2168" s="102"/>
      <c r="M2168" s="102"/>
      <c r="N2168" s="102"/>
      <c r="O2168" s="102"/>
      <c r="P2168" s="102"/>
      <c r="Q2168" s="102"/>
      <c r="R2168" s="102"/>
      <c r="S2168" s="102"/>
      <c r="T2168" s="106"/>
      <c r="U2168" s="3" t="str">
        <f t="shared" si="101"/>
        <v>0/1</v>
      </c>
    </row>
    <row r="2169" spans="1:21" ht="30" customHeight="1" x14ac:dyDescent="0.3">
      <c r="A2169" s="3" t="str">
        <f>B2169&amp;"--"&amp;COUNTIF($B$5:B2169,B2169)</f>
        <v>--2132</v>
      </c>
      <c r="B2169" s="3" t="str">
        <f t="shared" si="100"/>
        <v/>
      </c>
      <c r="C2169" s="78">
        <v>2165</v>
      </c>
      <c r="D2169" s="102"/>
      <c r="E2169" s="103"/>
      <c r="F2169" s="102"/>
      <c r="G2169" s="104"/>
      <c r="H2169" s="105" t="str">
        <f t="shared" ca="1" si="102"/>
        <v/>
      </c>
      <c r="I2169" s="102"/>
      <c r="J2169" s="102"/>
      <c r="K2169" s="102"/>
      <c r="L2169" s="102"/>
      <c r="M2169" s="102"/>
      <c r="N2169" s="102"/>
      <c r="O2169" s="102"/>
      <c r="P2169" s="102"/>
      <c r="Q2169" s="102"/>
      <c r="R2169" s="102"/>
      <c r="S2169" s="102"/>
      <c r="T2169" s="106"/>
      <c r="U2169" s="3" t="str">
        <f t="shared" si="101"/>
        <v>0/1</v>
      </c>
    </row>
    <row r="2170" spans="1:21" ht="30" customHeight="1" x14ac:dyDescent="0.3">
      <c r="A2170" s="3" t="str">
        <f>B2170&amp;"--"&amp;COUNTIF($B$5:B2170,B2170)</f>
        <v>--2133</v>
      </c>
      <c r="B2170" s="3" t="str">
        <f t="shared" si="100"/>
        <v/>
      </c>
      <c r="C2170" s="78">
        <v>2166</v>
      </c>
      <c r="D2170" s="102"/>
      <c r="E2170" s="103"/>
      <c r="F2170" s="102"/>
      <c r="G2170" s="104"/>
      <c r="H2170" s="105" t="str">
        <f t="shared" ca="1" si="102"/>
        <v/>
      </c>
      <c r="I2170" s="102"/>
      <c r="J2170" s="102"/>
      <c r="K2170" s="102"/>
      <c r="L2170" s="102"/>
      <c r="M2170" s="102"/>
      <c r="N2170" s="102"/>
      <c r="O2170" s="102"/>
      <c r="P2170" s="102"/>
      <c r="Q2170" s="102"/>
      <c r="R2170" s="102"/>
      <c r="S2170" s="102"/>
      <c r="T2170" s="106"/>
      <c r="U2170" s="3" t="str">
        <f t="shared" si="101"/>
        <v>0/1</v>
      </c>
    </row>
    <row r="2171" spans="1:21" ht="30" customHeight="1" x14ac:dyDescent="0.3">
      <c r="A2171" s="3" t="str">
        <f>B2171&amp;"--"&amp;COUNTIF($B$5:B2171,B2171)</f>
        <v>--2134</v>
      </c>
      <c r="B2171" s="3" t="str">
        <f t="shared" si="100"/>
        <v/>
      </c>
      <c r="C2171" s="78">
        <v>2167</v>
      </c>
      <c r="D2171" s="102"/>
      <c r="E2171" s="103"/>
      <c r="F2171" s="102"/>
      <c r="G2171" s="104"/>
      <c r="H2171" s="105" t="str">
        <f t="shared" ca="1" si="102"/>
        <v/>
      </c>
      <c r="I2171" s="102"/>
      <c r="J2171" s="102"/>
      <c r="K2171" s="102"/>
      <c r="L2171" s="102"/>
      <c r="M2171" s="102"/>
      <c r="N2171" s="102"/>
      <c r="O2171" s="102"/>
      <c r="P2171" s="102"/>
      <c r="Q2171" s="102"/>
      <c r="R2171" s="102"/>
      <c r="S2171" s="102"/>
      <c r="T2171" s="106"/>
      <c r="U2171" s="3" t="str">
        <f t="shared" si="101"/>
        <v>0/1</v>
      </c>
    </row>
    <row r="2172" spans="1:21" ht="30" customHeight="1" x14ac:dyDescent="0.3">
      <c r="A2172" s="3" t="str">
        <f>B2172&amp;"--"&amp;COUNTIF($B$5:B2172,B2172)</f>
        <v>--2135</v>
      </c>
      <c r="B2172" s="3" t="str">
        <f t="shared" si="100"/>
        <v/>
      </c>
      <c r="C2172" s="78">
        <v>2168</v>
      </c>
      <c r="D2172" s="102"/>
      <c r="E2172" s="103"/>
      <c r="F2172" s="102"/>
      <c r="G2172" s="104"/>
      <c r="H2172" s="105" t="str">
        <f t="shared" ca="1" si="102"/>
        <v/>
      </c>
      <c r="I2172" s="102"/>
      <c r="J2172" s="102"/>
      <c r="K2172" s="102"/>
      <c r="L2172" s="102"/>
      <c r="M2172" s="102"/>
      <c r="N2172" s="102"/>
      <c r="O2172" s="102"/>
      <c r="P2172" s="102"/>
      <c r="Q2172" s="102"/>
      <c r="R2172" s="102"/>
      <c r="S2172" s="102"/>
      <c r="T2172" s="106"/>
      <c r="U2172" s="3" t="str">
        <f t="shared" si="101"/>
        <v>0/1</v>
      </c>
    </row>
    <row r="2173" spans="1:21" ht="30" customHeight="1" x14ac:dyDescent="0.3">
      <c r="A2173" s="3" t="str">
        <f>B2173&amp;"--"&amp;COUNTIF($B$5:B2173,B2173)</f>
        <v>--2136</v>
      </c>
      <c r="B2173" s="3" t="str">
        <f t="shared" si="100"/>
        <v/>
      </c>
      <c r="C2173" s="78">
        <v>2169</v>
      </c>
      <c r="D2173" s="102"/>
      <c r="E2173" s="103"/>
      <c r="F2173" s="102"/>
      <c r="G2173" s="104"/>
      <c r="H2173" s="105" t="str">
        <f t="shared" ca="1" si="102"/>
        <v/>
      </c>
      <c r="I2173" s="102"/>
      <c r="J2173" s="102"/>
      <c r="K2173" s="102"/>
      <c r="L2173" s="102"/>
      <c r="M2173" s="102"/>
      <c r="N2173" s="102"/>
      <c r="O2173" s="102"/>
      <c r="P2173" s="102"/>
      <c r="Q2173" s="102"/>
      <c r="R2173" s="102"/>
      <c r="S2173" s="102"/>
      <c r="T2173" s="106"/>
      <c r="U2173" s="3" t="str">
        <f t="shared" si="101"/>
        <v>0/1</v>
      </c>
    </row>
    <row r="2174" spans="1:21" ht="30" customHeight="1" x14ac:dyDescent="0.3">
      <c r="A2174" s="3" t="str">
        <f>B2174&amp;"--"&amp;COUNTIF($B$5:B2174,B2174)</f>
        <v>--2137</v>
      </c>
      <c r="B2174" s="3" t="str">
        <f t="shared" si="100"/>
        <v/>
      </c>
      <c r="C2174" s="78">
        <v>2170</v>
      </c>
      <c r="D2174" s="102"/>
      <c r="E2174" s="103"/>
      <c r="F2174" s="102"/>
      <c r="G2174" s="104"/>
      <c r="H2174" s="105" t="str">
        <f t="shared" ca="1" si="102"/>
        <v/>
      </c>
      <c r="I2174" s="102"/>
      <c r="J2174" s="102"/>
      <c r="K2174" s="102"/>
      <c r="L2174" s="102"/>
      <c r="M2174" s="102"/>
      <c r="N2174" s="102"/>
      <c r="O2174" s="102"/>
      <c r="P2174" s="102"/>
      <c r="Q2174" s="102"/>
      <c r="R2174" s="102"/>
      <c r="S2174" s="102"/>
      <c r="T2174" s="106"/>
      <c r="U2174" s="3" t="str">
        <f t="shared" si="101"/>
        <v>0/1</v>
      </c>
    </row>
    <row r="2175" spans="1:21" ht="30" customHeight="1" x14ac:dyDescent="0.3">
      <c r="A2175" s="3" t="str">
        <f>B2175&amp;"--"&amp;COUNTIF($B$5:B2175,B2175)</f>
        <v>--2138</v>
      </c>
      <c r="B2175" s="3" t="str">
        <f t="shared" si="100"/>
        <v/>
      </c>
      <c r="C2175" s="78">
        <v>2171</v>
      </c>
      <c r="D2175" s="102"/>
      <c r="E2175" s="103"/>
      <c r="F2175" s="102"/>
      <c r="G2175" s="104"/>
      <c r="H2175" s="105" t="str">
        <f t="shared" ca="1" si="102"/>
        <v/>
      </c>
      <c r="I2175" s="102"/>
      <c r="J2175" s="102"/>
      <c r="K2175" s="102"/>
      <c r="L2175" s="102"/>
      <c r="M2175" s="102"/>
      <c r="N2175" s="102"/>
      <c r="O2175" s="102"/>
      <c r="P2175" s="102"/>
      <c r="Q2175" s="102"/>
      <c r="R2175" s="102"/>
      <c r="S2175" s="102"/>
      <c r="T2175" s="106"/>
      <c r="U2175" s="3" t="str">
        <f t="shared" si="101"/>
        <v>0/1</v>
      </c>
    </row>
    <row r="2176" spans="1:21" ht="30" customHeight="1" x14ac:dyDescent="0.3">
      <c r="A2176" s="3" t="str">
        <f>B2176&amp;"--"&amp;COUNTIF($B$5:B2176,B2176)</f>
        <v>--2139</v>
      </c>
      <c r="B2176" s="3" t="str">
        <f t="shared" si="100"/>
        <v/>
      </c>
      <c r="C2176" s="78">
        <v>2172</v>
      </c>
      <c r="D2176" s="102"/>
      <c r="E2176" s="103"/>
      <c r="F2176" s="102"/>
      <c r="G2176" s="104"/>
      <c r="H2176" s="105" t="str">
        <f t="shared" ca="1" si="102"/>
        <v/>
      </c>
      <c r="I2176" s="102"/>
      <c r="J2176" s="102"/>
      <c r="K2176" s="102"/>
      <c r="L2176" s="102"/>
      <c r="M2176" s="102"/>
      <c r="N2176" s="102"/>
      <c r="O2176" s="102"/>
      <c r="P2176" s="102"/>
      <c r="Q2176" s="102"/>
      <c r="R2176" s="102"/>
      <c r="S2176" s="102"/>
      <c r="T2176" s="106"/>
      <c r="U2176" s="3" t="str">
        <f t="shared" si="101"/>
        <v>0/1</v>
      </c>
    </row>
    <row r="2177" spans="1:21" ht="30" customHeight="1" x14ac:dyDescent="0.3">
      <c r="A2177" s="3" t="str">
        <f>B2177&amp;"--"&amp;COUNTIF($B$5:B2177,B2177)</f>
        <v>--2140</v>
      </c>
      <c r="B2177" s="3" t="str">
        <f t="shared" si="100"/>
        <v/>
      </c>
      <c r="C2177" s="78">
        <v>2173</v>
      </c>
      <c r="D2177" s="102"/>
      <c r="E2177" s="103"/>
      <c r="F2177" s="102"/>
      <c r="G2177" s="104"/>
      <c r="H2177" s="105" t="str">
        <f t="shared" ca="1" si="102"/>
        <v/>
      </c>
      <c r="I2177" s="102"/>
      <c r="J2177" s="102"/>
      <c r="K2177" s="102"/>
      <c r="L2177" s="102"/>
      <c r="M2177" s="102"/>
      <c r="N2177" s="102"/>
      <c r="O2177" s="102"/>
      <c r="P2177" s="102"/>
      <c r="Q2177" s="102"/>
      <c r="R2177" s="102"/>
      <c r="S2177" s="102"/>
      <c r="T2177" s="106"/>
      <c r="U2177" s="3" t="str">
        <f t="shared" si="101"/>
        <v>0/1</v>
      </c>
    </row>
    <row r="2178" spans="1:21" ht="30" customHeight="1" x14ac:dyDescent="0.3">
      <c r="A2178" s="3" t="str">
        <f>B2178&amp;"--"&amp;COUNTIF($B$5:B2178,B2178)</f>
        <v>--2141</v>
      </c>
      <c r="B2178" s="3" t="str">
        <f t="shared" si="100"/>
        <v/>
      </c>
      <c r="C2178" s="78">
        <v>2174</v>
      </c>
      <c r="D2178" s="102"/>
      <c r="E2178" s="103"/>
      <c r="F2178" s="102"/>
      <c r="G2178" s="104"/>
      <c r="H2178" s="105" t="str">
        <f t="shared" ca="1" si="102"/>
        <v/>
      </c>
      <c r="I2178" s="102"/>
      <c r="J2178" s="102"/>
      <c r="K2178" s="102"/>
      <c r="L2178" s="102"/>
      <c r="M2178" s="102"/>
      <c r="N2178" s="102"/>
      <c r="O2178" s="102"/>
      <c r="P2178" s="102"/>
      <c r="Q2178" s="102"/>
      <c r="R2178" s="102"/>
      <c r="S2178" s="102"/>
      <c r="T2178" s="106"/>
      <c r="U2178" s="3" t="str">
        <f t="shared" si="101"/>
        <v>0/1</v>
      </c>
    </row>
    <row r="2179" spans="1:21" ht="30" customHeight="1" x14ac:dyDescent="0.3">
      <c r="A2179" s="3" t="str">
        <f>B2179&amp;"--"&amp;COUNTIF($B$5:B2179,B2179)</f>
        <v>--2142</v>
      </c>
      <c r="B2179" s="3" t="str">
        <f t="shared" si="100"/>
        <v/>
      </c>
      <c r="C2179" s="78">
        <v>2175</v>
      </c>
      <c r="D2179" s="102"/>
      <c r="E2179" s="103"/>
      <c r="F2179" s="102"/>
      <c r="G2179" s="104"/>
      <c r="H2179" s="105" t="str">
        <f t="shared" ca="1" si="102"/>
        <v/>
      </c>
      <c r="I2179" s="102"/>
      <c r="J2179" s="102"/>
      <c r="K2179" s="102"/>
      <c r="L2179" s="102"/>
      <c r="M2179" s="102"/>
      <c r="N2179" s="102"/>
      <c r="O2179" s="102"/>
      <c r="P2179" s="102"/>
      <c r="Q2179" s="102"/>
      <c r="R2179" s="102"/>
      <c r="S2179" s="102"/>
      <c r="T2179" s="106"/>
      <c r="U2179" s="3" t="str">
        <f t="shared" si="101"/>
        <v>0/1</v>
      </c>
    </row>
    <row r="2180" spans="1:21" ht="30" customHeight="1" x14ac:dyDescent="0.3">
      <c r="A2180" s="3" t="str">
        <f>B2180&amp;"--"&amp;COUNTIF($B$5:B2180,B2180)</f>
        <v>--2143</v>
      </c>
      <c r="B2180" s="3" t="str">
        <f t="shared" si="100"/>
        <v/>
      </c>
      <c r="C2180" s="78">
        <v>2176</v>
      </c>
      <c r="D2180" s="102"/>
      <c r="E2180" s="103"/>
      <c r="F2180" s="102"/>
      <c r="G2180" s="104"/>
      <c r="H2180" s="105" t="str">
        <f t="shared" ca="1" si="102"/>
        <v/>
      </c>
      <c r="I2180" s="102"/>
      <c r="J2180" s="102"/>
      <c r="K2180" s="102"/>
      <c r="L2180" s="102"/>
      <c r="M2180" s="102"/>
      <c r="N2180" s="102"/>
      <c r="O2180" s="102"/>
      <c r="P2180" s="102"/>
      <c r="Q2180" s="102"/>
      <c r="R2180" s="102"/>
      <c r="S2180" s="102"/>
      <c r="T2180" s="106"/>
      <c r="U2180" s="3" t="str">
        <f t="shared" si="101"/>
        <v>0/1</v>
      </c>
    </row>
    <row r="2181" spans="1:21" ht="30" customHeight="1" x14ac:dyDescent="0.3">
      <c r="A2181" s="3" t="str">
        <f>B2181&amp;"--"&amp;COUNTIF($B$5:B2181,B2181)</f>
        <v>--2144</v>
      </c>
      <c r="B2181" s="3" t="str">
        <f t="shared" ref="B2181:B2244" si="103">IF(G2181&lt;&gt;"",MONTH(G2181),"")</f>
        <v/>
      </c>
      <c r="C2181" s="78">
        <v>2177</v>
      </c>
      <c r="D2181" s="102"/>
      <c r="E2181" s="103"/>
      <c r="F2181" s="102"/>
      <c r="G2181" s="104"/>
      <c r="H2181" s="105" t="str">
        <f t="shared" ca="1" si="102"/>
        <v/>
      </c>
      <c r="I2181" s="102"/>
      <c r="J2181" s="102"/>
      <c r="K2181" s="102"/>
      <c r="L2181" s="102"/>
      <c r="M2181" s="102"/>
      <c r="N2181" s="102"/>
      <c r="O2181" s="102"/>
      <c r="P2181" s="102"/>
      <c r="Q2181" s="102"/>
      <c r="R2181" s="102"/>
      <c r="S2181" s="102"/>
      <c r="T2181" s="106"/>
      <c r="U2181" s="3" t="str">
        <f t="shared" ref="U2181:U2244" si="104">DAY(G2181)&amp;"/"&amp;MONTH(G2181)</f>
        <v>0/1</v>
      </c>
    </row>
    <row r="2182" spans="1:21" ht="30" customHeight="1" x14ac:dyDescent="0.3">
      <c r="A2182" s="3" t="str">
        <f>B2182&amp;"--"&amp;COUNTIF($B$5:B2182,B2182)</f>
        <v>--2145</v>
      </c>
      <c r="B2182" s="3" t="str">
        <f t="shared" si="103"/>
        <v/>
      </c>
      <c r="C2182" s="78">
        <v>2178</v>
      </c>
      <c r="D2182" s="102"/>
      <c r="E2182" s="103"/>
      <c r="F2182" s="102"/>
      <c r="G2182" s="104"/>
      <c r="H2182" s="105" t="str">
        <f t="shared" ca="1" si="102"/>
        <v/>
      </c>
      <c r="I2182" s="102"/>
      <c r="J2182" s="102"/>
      <c r="K2182" s="102"/>
      <c r="L2182" s="102"/>
      <c r="M2182" s="102"/>
      <c r="N2182" s="102"/>
      <c r="O2182" s="102"/>
      <c r="P2182" s="102"/>
      <c r="Q2182" s="102"/>
      <c r="R2182" s="102"/>
      <c r="S2182" s="102"/>
      <c r="T2182" s="106"/>
      <c r="U2182" s="3" t="str">
        <f t="shared" si="104"/>
        <v>0/1</v>
      </c>
    </row>
    <row r="2183" spans="1:21" ht="30" customHeight="1" x14ac:dyDescent="0.3">
      <c r="A2183" s="3" t="str">
        <f>B2183&amp;"--"&amp;COUNTIF($B$5:B2183,B2183)</f>
        <v>--2146</v>
      </c>
      <c r="B2183" s="3" t="str">
        <f t="shared" si="103"/>
        <v/>
      </c>
      <c r="C2183" s="78">
        <v>2179</v>
      </c>
      <c r="D2183" s="102"/>
      <c r="E2183" s="103"/>
      <c r="F2183" s="102"/>
      <c r="G2183" s="104"/>
      <c r="H2183" s="105" t="str">
        <f t="shared" ca="1" si="102"/>
        <v/>
      </c>
      <c r="I2183" s="102"/>
      <c r="J2183" s="102"/>
      <c r="K2183" s="102"/>
      <c r="L2183" s="102"/>
      <c r="M2183" s="102"/>
      <c r="N2183" s="102"/>
      <c r="O2183" s="102"/>
      <c r="P2183" s="102"/>
      <c r="Q2183" s="102"/>
      <c r="R2183" s="102"/>
      <c r="S2183" s="102"/>
      <c r="T2183" s="106"/>
      <c r="U2183" s="3" t="str">
        <f t="shared" si="104"/>
        <v>0/1</v>
      </c>
    </row>
    <row r="2184" spans="1:21" ht="30" customHeight="1" x14ac:dyDescent="0.3">
      <c r="A2184" s="3" t="str">
        <f>B2184&amp;"--"&amp;COUNTIF($B$5:B2184,B2184)</f>
        <v>--2147</v>
      </c>
      <c r="B2184" s="3" t="str">
        <f t="shared" si="103"/>
        <v/>
      </c>
      <c r="C2184" s="78">
        <v>2180</v>
      </c>
      <c r="D2184" s="102"/>
      <c r="E2184" s="103"/>
      <c r="F2184" s="102"/>
      <c r="G2184" s="104"/>
      <c r="H2184" s="105" t="str">
        <f t="shared" ca="1" si="102"/>
        <v/>
      </c>
      <c r="I2184" s="102"/>
      <c r="J2184" s="102"/>
      <c r="K2184" s="102"/>
      <c r="L2184" s="102"/>
      <c r="M2184" s="102"/>
      <c r="N2184" s="102"/>
      <c r="O2184" s="102"/>
      <c r="P2184" s="102"/>
      <c r="Q2184" s="102"/>
      <c r="R2184" s="102"/>
      <c r="S2184" s="102"/>
      <c r="T2184" s="106"/>
      <c r="U2184" s="3" t="str">
        <f t="shared" si="104"/>
        <v>0/1</v>
      </c>
    </row>
    <row r="2185" spans="1:21" ht="30" customHeight="1" x14ac:dyDescent="0.3">
      <c r="A2185" s="3" t="str">
        <f>B2185&amp;"--"&amp;COUNTIF($B$5:B2185,B2185)</f>
        <v>--2148</v>
      </c>
      <c r="B2185" s="3" t="str">
        <f t="shared" si="103"/>
        <v/>
      </c>
      <c r="C2185" s="78">
        <v>2181</v>
      </c>
      <c r="D2185" s="102"/>
      <c r="E2185" s="103"/>
      <c r="F2185" s="102"/>
      <c r="G2185" s="104"/>
      <c r="H2185" s="105" t="str">
        <f t="shared" ca="1" si="102"/>
        <v/>
      </c>
      <c r="I2185" s="102"/>
      <c r="J2185" s="102"/>
      <c r="K2185" s="102"/>
      <c r="L2185" s="102"/>
      <c r="M2185" s="102"/>
      <c r="N2185" s="102"/>
      <c r="O2185" s="102"/>
      <c r="P2185" s="102"/>
      <c r="Q2185" s="102"/>
      <c r="R2185" s="102"/>
      <c r="S2185" s="102"/>
      <c r="T2185" s="106"/>
      <c r="U2185" s="3" t="str">
        <f t="shared" si="104"/>
        <v>0/1</v>
      </c>
    </row>
    <row r="2186" spans="1:21" ht="30" customHeight="1" x14ac:dyDescent="0.3">
      <c r="A2186" s="3" t="str">
        <f>B2186&amp;"--"&amp;COUNTIF($B$5:B2186,B2186)</f>
        <v>--2149</v>
      </c>
      <c r="B2186" s="3" t="str">
        <f t="shared" si="103"/>
        <v/>
      </c>
      <c r="C2186" s="78">
        <v>2182</v>
      </c>
      <c r="D2186" s="102"/>
      <c r="E2186" s="103"/>
      <c r="F2186" s="102"/>
      <c r="G2186" s="104"/>
      <c r="H2186" s="105" t="str">
        <f t="shared" ca="1" si="102"/>
        <v/>
      </c>
      <c r="I2186" s="102"/>
      <c r="J2186" s="102"/>
      <c r="K2186" s="102"/>
      <c r="L2186" s="102"/>
      <c r="M2186" s="102"/>
      <c r="N2186" s="102"/>
      <c r="O2186" s="102"/>
      <c r="P2186" s="102"/>
      <c r="Q2186" s="102"/>
      <c r="R2186" s="102"/>
      <c r="S2186" s="102"/>
      <c r="T2186" s="106"/>
      <c r="U2186" s="3" t="str">
        <f t="shared" si="104"/>
        <v>0/1</v>
      </c>
    </row>
    <row r="2187" spans="1:21" ht="30" customHeight="1" x14ac:dyDescent="0.3">
      <c r="A2187" s="3" t="str">
        <f>B2187&amp;"--"&amp;COUNTIF($B$5:B2187,B2187)</f>
        <v>--2150</v>
      </c>
      <c r="B2187" s="3" t="str">
        <f t="shared" si="103"/>
        <v/>
      </c>
      <c r="C2187" s="78">
        <v>2183</v>
      </c>
      <c r="D2187" s="102"/>
      <c r="E2187" s="103"/>
      <c r="F2187" s="102"/>
      <c r="G2187" s="104"/>
      <c r="H2187" s="105" t="str">
        <f t="shared" ca="1" si="102"/>
        <v/>
      </c>
      <c r="I2187" s="102"/>
      <c r="J2187" s="102"/>
      <c r="K2187" s="102"/>
      <c r="L2187" s="102"/>
      <c r="M2187" s="102"/>
      <c r="N2187" s="102"/>
      <c r="O2187" s="102"/>
      <c r="P2187" s="102"/>
      <c r="Q2187" s="102"/>
      <c r="R2187" s="102"/>
      <c r="S2187" s="102"/>
      <c r="T2187" s="106"/>
      <c r="U2187" s="3" t="str">
        <f t="shared" si="104"/>
        <v>0/1</v>
      </c>
    </row>
    <row r="2188" spans="1:21" ht="30" customHeight="1" x14ac:dyDescent="0.3">
      <c r="A2188" s="3" t="str">
        <f>B2188&amp;"--"&amp;COUNTIF($B$5:B2188,B2188)</f>
        <v>--2151</v>
      </c>
      <c r="B2188" s="3" t="str">
        <f t="shared" si="103"/>
        <v/>
      </c>
      <c r="C2188" s="78">
        <v>2184</v>
      </c>
      <c r="D2188" s="102"/>
      <c r="E2188" s="103"/>
      <c r="F2188" s="102"/>
      <c r="G2188" s="104"/>
      <c r="H2188" s="105" t="str">
        <f t="shared" ca="1" si="102"/>
        <v/>
      </c>
      <c r="I2188" s="102"/>
      <c r="J2188" s="102"/>
      <c r="K2188" s="102"/>
      <c r="L2188" s="102"/>
      <c r="M2188" s="102"/>
      <c r="N2188" s="102"/>
      <c r="O2188" s="102"/>
      <c r="P2188" s="102"/>
      <c r="Q2188" s="102"/>
      <c r="R2188" s="102"/>
      <c r="S2188" s="102"/>
      <c r="T2188" s="106"/>
      <c r="U2188" s="3" t="str">
        <f t="shared" si="104"/>
        <v>0/1</v>
      </c>
    </row>
    <row r="2189" spans="1:21" ht="30" customHeight="1" x14ac:dyDescent="0.3">
      <c r="A2189" s="3" t="str">
        <f>B2189&amp;"--"&amp;COUNTIF($B$5:B2189,B2189)</f>
        <v>--2152</v>
      </c>
      <c r="B2189" s="3" t="str">
        <f t="shared" si="103"/>
        <v/>
      </c>
      <c r="C2189" s="78">
        <v>2185</v>
      </c>
      <c r="D2189" s="102"/>
      <c r="E2189" s="103"/>
      <c r="F2189" s="102"/>
      <c r="G2189" s="104"/>
      <c r="H2189" s="105" t="str">
        <f t="shared" ca="1" si="102"/>
        <v/>
      </c>
      <c r="I2189" s="102"/>
      <c r="J2189" s="102"/>
      <c r="K2189" s="102"/>
      <c r="L2189" s="102"/>
      <c r="M2189" s="102"/>
      <c r="N2189" s="102"/>
      <c r="O2189" s="102"/>
      <c r="P2189" s="102"/>
      <c r="Q2189" s="102"/>
      <c r="R2189" s="102"/>
      <c r="S2189" s="102"/>
      <c r="T2189" s="106"/>
      <c r="U2189" s="3" t="str">
        <f t="shared" si="104"/>
        <v>0/1</v>
      </c>
    </row>
    <row r="2190" spans="1:21" ht="30" customHeight="1" x14ac:dyDescent="0.3">
      <c r="A2190" s="3" t="str">
        <f>B2190&amp;"--"&amp;COUNTIF($B$5:B2190,B2190)</f>
        <v>--2153</v>
      </c>
      <c r="B2190" s="3" t="str">
        <f t="shared" si="103"/>
        <v/>
      </c>
      <c r="C2190" s="78">
        <v>2186</v>
      </c>
      <c r="D2190" s="102"/>
      <c r="E2190" s="103"/>
      <c r="F2190" s="102"/>
      <c r="G2190" s="104"/>
      <c r="H2190" s="105" t="str">
        <f t="shared" ca="1" si="102"/>
        <v/>
      </c>
      <c r="I2190" s="102"/>
      <c r="J2190" s="102"/>
      <c r="K2190" s="102"/>
      <c r="L2190" s="102"/>
      <c r="M2190" s="102"/>
      <c r="N2190" s="102"/>
      <c r="O2190" s="102"/>
      <c r="P2190" s="102"/>
      <c r="Q2190" s="102"/>
      <c r="R2190" s="102"/>
      <c r="S2190" s="102"/>
      <c r="T2190" s="106"/>
      <c r="U2190" s="3" t="str">
        <f t="shared" si="104"/>
        <v>0/1</v>
      </c>
    </row>
    <row r="2191" spans="1:21" ht="30" customHeight="1" x14ac:dyDescent="0.3">
      <c r="A2191" s="3" t="str">
        <f>B2191&amp;"--"&amp;COUNTIF($B$5:B2191,B2191)</f>
        <v>--2154</v>
      </c>
      <c r="B2191" s="3" t="str">
        <f t="shared" si="103"/>
        <v/>
      </c>
      <c r="C2191" s="78">
        <v>2187</v>
      </c>
      <c r="D2191" s="102"/>
      <c r="E2191" s="103"/>
      <c r="F2191" s="102"/>
      <c r="G2191" s="104"/>
      <c r="H2191" s="105" t="str">
        <f t="shared" ca="1" si="102"/>
        <v/>
      </c>
      <c r="I2191" s="102"/>
      <c r="J2191" s="102"/>
      <c r="K2191" s="102"/>
      <c r="L2191" s="102"/>
      <c r="M2191" s="102"/>
      <c r="N2191" s="102"/>
      <c r="O2191" s="102"/>
      <c r="P2191" s="102"/>
      <c r="Q2191" s="102"/>
      <c r="R2191" s="102"/>
      <c r="S2191" s="102"/>
      <c r="T2191" s="106"/>
      <c r="U2191" s="3" t="str">
        <f t="shared" si="104"/>
        <v>0/1</v>
      </c>
    </row>
    <row r="2192" spans="1:21" ht="30" customHeight="1" x14ac:dyDescent="0.3">
      <c r="A2192" s="3" t="str">
        <f>B2192&amp;"--"&amp;COUNTIF($B$5:B2192,B2192)</f>
        <v>--2155</v>
      </c>
      <c r="B2192" s="3" t="str">
        <f t="shared" si="103"/>
        <v/>
      </c>
      <c r="C2192" s="78">
        <v>2188</v>
      </c>
      <c r="D2192" s="102"/>
      <c r="E2192" s="103"/>
      <c r="F2192" s="102"/>
      <c r="G2192" s="104"/>
      <c r="H2192" s="105" t="str">
        <f t="shared" ca="1" si="102"/>
        <v/>
      </c>
      <c r="I2192" s="102"/>
      <c r="J2192" s="102"/>
      <c r="K2192" s="102"/>
      <c r="L2192" s="102"/>
      <c r="M2192" s="102"/>
      <c r="N2192" s="102"/>
      <c r="O2192" s="102"/>
      <c r="P2192" s="102"/>
      <c r="Q2192" s="102"/>
      <c r="R2192" s="102"/>
      <c r="S2192" s="102"/>
      <c r="T2192" s="106"/>
      <c r="U2192" s="3" t="str">
        <f t="shared" si="104"/>
        <v>0/1</v>
      </c>
    </row>
    <row r="2193" spans="1:21" ht="30" customHeight="1" x14ac:dyDescent="0.3">
      <c r="A2193" s="3" t="str">
        <f>B2193&amp;"--"&amp;COUNTIF($B$5:B2193,B2193)</f>
        <v>--2156</v>
      </c>
      <c r="B2193" s="3" t="str">
        <f t="shared" si="103"/>
        <v/>
      </c>
      <c r="C2193" s="78">
        <v>2189</v>
      </c>
      <c r="D2193" s="102"/>
      <c r="E2193" s="103"/>
      <c r="F2193" s="102"/>
      <c r="G2193" s="104"/>
      <c r="H2193" s="105" t="str">
        <f t="shared" ca="1" si="102"/>
        <v/>
      </c>
      <c r="I2193" s="102"/>
      <c r="J2193" s="102"/>
      <c r="K2193" s="102"/>
      <c r="L2193" s="102"/>
      <c r="M2193" s="102"/>
      <c r="N2193" s="102"/>
      <c r="O2193" s="102"/>
      <c r="P2193" s="102"/>
      <c r="Q2193" s="102"/>
      <c r="R2193" s="102"/>
      <c r="S2193" s="102"/>
      <c r="T2193" s="106"/>
      <c r="U2193" s="3" t="str">
        <f t="shared" si="104"/>
        <v>0/1</v>
      </c>
    </row>
    <row r="2194" spans="1:21" ht="30" customHeight="1" x14ac:dyDescent="0.3">
      <c r="A2194" s="3" t="str">
        <f>B2194&amp;"--"&amp;COUNTIF($B$5:B2194,B2194)</f>
        <v>--2157</v>
      </c>
      <c r="B2194" s="3" t="str">
        <f t="shared" si="103"/>
        <v/>
      </c>
      <c r="C2194" s="78">
        <v>2190</v>
      </c>
      <c r="D2194" s="102"/>
      <c r="E2194" s="103"/>
      <c r="F2194" s="102"/>
      <c r="G2194" s="104"/>
      <c r="H2194" s="105" t="str">
        <f t="shared" ca="1" si="102"/>
        <v/>
      </c>
      <c r="I2194" s="102"/>
      <c r="J2194" s="102"/>
      <c r="K2194" s="102"/>
      <c r="L2194" s="102"/>
      <c r="M2194" s="102"/>
      <c r="N2194" s="102"/>
      <c r="O2194" s="102"/>
      <c r="P2194" s="102"/>
      <c r="Q2194" s="102"/>
      <c r="R2194" s="102"/>
      <c r="S2194" s="102"/>
      <c r="T2194" s="106"/>
      <c r="U2194" s="3" t="str">
        <f t="shared" si="104"/>
        <v>0/1</v>
      </c>
    </row>
    <row r="2195" spans="1:21" ht="30" customHeight="1" x14ac:dyDescent="0.3">
      <c r="A2195" s="3" t="str">
        <f>B2195&amp;"--"&amp;COUNTIF($B$5:B2195,B2195)</f>
        <v>--2158</v>
      </c>
      <c r="B2195" s="3" t="str">
        <f t="shared" si="103"/>
        <v/>
      </c>
      <c r="C2195" s="78">
        <v>2191</v>
      </c>
      <c r="D2195" s="102"/>
      <c r="E2195" s="103"/>
      <c r="F2195" s="102"/>
      <c r="G2195" s="104"/>
      <c r="H2195" s="105" t="str">
        <f t="shared" ca="1" si="102"/>
        <v/>
      </c>
      <c r="I2195" s="102"/>
      <c r="J2195" s="102"/>
      <c r="K2195" s="102"/>
      <c r="L2195" s="102"/>
      <c r="M2195" s="102"/>
      <c r="N2195" s="102"/>
      <c r="O2195" s="102"/>
      <c r="P2195" s="102"/>
      <c r="Q2195" s="102"/>
      <c r="R2195" s="102"/>
      <c r="S2195" s="102"/>
      <c r="T2195" s="106"/>
      <c r="U2195" s="3" t="str">
        <f t="shared" si="104"/>
        <v>0/1</v>
      </c>
    </row>
    <row r="2196" spans="1:21" ht="30" customHeight="1" x14ac:dyDescent="0.3">
      <c r="A2196" s="3" t="str">
        <f>B2196&amp;"--"&amp;COUNTIF($B$5:B2196,B2196)</f>
        <v>--2159</v>
      </c>
      <c r="B2196" s="3" t="str">
        <f t="shared" si="103"/>
        <v/>
      </c>
      <c r="C2196" s="78">
        <v>2192</v>
      </c>
      <c r="D2196" s="102"/>
      <c r="E2196" s="103"/>
      <c r="F2196" s="102"/>
      <c r="G2196" s="104"/>
      <c r="H2196" s="105" t="str">
        <f t="shared" ca="1" si="102"/>
        <v/>
      </c>
      <c r="I2196" s="102"/>
      <c r="J2196" s="102"/>
      <c r="K2196" s="102"/>
      <c r="L2196" s="102"/>
      <c r="M2196" s="102"/>
      <c r="N2196" s="102"/>
      <c r="O2196" s="102"/>
      <c r="P2196" s="102"/>
      <c r="Q2196" s="102"/>
      <c r="R2196" s="102"/>
      <c r="S2196" s="102"/>
      <c r="T2196" s="106"/>
      <c r="U2196" s="3" t="str">
        <f t="shared" si="104"/>
        <v>0/1</v>
      </c>
    </row>
    <row r="2197" spans="1:21" ht="30" customHeight="1" x14ac:dyDescent="0.3">
      <c r="A2197" s="3" t="str">
        <f>B2197&amp;"--"&amp;COUNTIF($B$5:B2197,B2197)</f>
        <v>--2160</v>
      </c>
      <c r="B2197" s="3" t="str">
        <f t="shared" si="103"/>
        <v/>
      </c>
      <c r="C2197" s="78">
        <v>2193</v>
      </c>
      <c r="D2197" s="102"/>
      <c r="E2197" s="103"/>
      <c r="F2197" s="102"/>
      <c r="G2197" s="104"/>
      <c r="H2197" s="105" t="str">
        <f t="shared" ca="1" si="102"/>
        <v/>
      </c>
      <c r="I2197" s="102"/>
      <c r="J2197" s="102"/>
      <c r="K2197" s="102"/>
      <c r="L2197" s="102"/>
      <c r="M2197" s="102"/>
      <c r="N2197" s="102"/>
      <c r="O2197" s="102"/>
      <c r="P2197" s="102"/>
      <c r="Q2197" s="102"/>
      <c r="R2197" s="102"/>
      <c r="S2197" s="102"/>
      <c r="T2197" s="106"/>
      <c r="U2197" s="3" t="str">
        <f t="shared" si="104"/>
        <v>0/1</v>
      </c>
    </row>
    <row r="2198" spans="1:21" ht="30" customHeight="1" x14ac:dyDescent="0.3">
      <c r="A2198" s="3" t="str">
        <f>B2198&amp;"--"&amp;COUNTIF($B$5:B2198,B2198)</f>
        <v>--2161</v>
      </c>
      <c r="B2198" s="3" t="str">
        <f t="shared" si="103"/>
        <v/>
      </c>
      <c r="C2198" s="78">
        <v>2194</v>
      </c>
      <c r="D2198" s="102"/>
      <c r="E2198" s="103"/>
      <c r="F2198" s="102"/>
      <c r="G2198" s="104"/>
      <c r="H2198" s="105" t="str">
        <f t="shared" ca="1" si="102"/>
        <v/>
      </c>
      <c r="I2198" s="102"/>
      <c r="J2198" s="102"/>
      <c r="K2198" s="102"/>
      <c r="L2198" s="102"/>
      <c r="M2198" s="102"/>
      <c r="N2198" s="102"/>
      <c r="O2198" s="102"/>
      <c r="P2198" s="102"/>
      <c r="Q2198" s="102"/>
      <c r="R2198" s="102"/>
      <c r="S2198" s="102"/>
      <c r="T2198" s="106"/>
      <c r="U2198" s="3" t="str">
        <f t="shared" si="104"/>
        <v>0/1</v>
      </c>
    </row>
    <row r="2199" spans="1:21" ht="30" customHeight="1" x14ac:dyDescent="0.3">
      <c r="A2199" s="3" t="str">
        <f>B2199&amp;"--"&amp;COUNTIF($B$5:B2199,B2199)</f>
        <v>--2162</v>
      </c>
      <c r="B2199" s="3" t="str">
        <f t="shared" si="103"/>
        <v/>
      </c>
      <c r="C2199" s="78">
        <v>2195</v>
      </c>
      <c r="D2199" s="102"/>
      <c r="E2199" s="103"/>
      <c r="F2199" s="102"/>
      <c r="G2199" s="104"/>
      <c r="H2199" s="105" t="str">
        <f t="shared" ca="1" si="102"/>
        <v/>
      </c>
      <c r="I2199" s="102"/>
      <c r="J2199" s="102"/>
      <c r="K2199" s="102"/>
      <c r="L2199" s="102"/>
      <c r="M2199" s="102"/>
      <c r="N2199" s="102"/>
      <c r="O2199" s="102"/>
      <c r="P2199" s="102"/>
      <c r="Q2199" s="102"/>
      <c r="R2199" s="102"/>
      <c r="S2199" s="102"/>
      <c r="T2199" s="106"/>
      <c r="U2199" s="3" t="str">
        <f t="shared" si="104"/>
        <v>0/1</v>
      </c>
    </row>
    <row r="2200" spans="1:21" ht="30" customHeight="1" x14ac:dyDescent="0.3">
      <c r="A2200" s="3" t="str">
        <f>B2200&amp;"--"&amp;COUNTIF($B$5:B2200,B2200)</f>
        <v>--2163</v>
      </c>
      <c r="B2200" s="3" t="str">
        <f t="shared" si="103"/>
        <v/>
      </c>
      <c r="C2200" s="78">
        <v>2196</v>
      </c>
      <c r="D2200" s="102"/>
      <c r="E2200" s="103"/>
      <c r="F2200" s="102"/>
      <c r="G2200" s="104"/>
      <c r="H2200" s="105" t="str">
        <f t="shared" ca="1" si="102"/>
        <v/>
      </c>
      <c r="I2200" s="102"/>
      <c r="J2200" s="102"/>
      <c r="K2200" s="102"/>
      <c r="L2200" s="102"/>
      <c r="M2200" s="102"/>
      <c r="N2200" s="102"/>
      <c r="O2200" s="102"/>
      <c r="P2200" s="102"/>
      <c r="Q2200" s="102"/>
      <c r="R2200" s="102"/>
      <c r="S2200" s="102"/>
      <c r="T2200" s="106"/>
      <c r="U2200" s="3" t="str">
        <f t="shared" si="104"/>
        <v>0/1</v>
      </c>
    </row>
    <row r="2201" spans="1:21" ht="30" customHeight="1" x14ac:dyDescent="0.3">
      <c r="A2201" s="3" t="str">
        <f>B2201&amp;"--"&amp;COUNTIF($B$5:B2201,B2201)</f>
        <v>--2164</v>
      </c>
      <c r="B2201" s="3" t="str">
        <f t="shared" si="103"/>
        <v/>
      </c>
      <c r="C2201" s="78">
        <v>2197</v>
      </c>
      <c r="D2201" s="102"/>
      <c r="E2201" s="103"/>
      <c r="F2201" s="102"/>
      <c r="G2201" s="104"/>
      <c r="H2201" s="105" t="str">
        <f t="shared" ca="1" si="102"/>
        <v/>
      </c>
      <c r="I2201" s="102"/>
      <c r="J2201" s="102"/>
      <c r="K2201" s="102"/>
      <c r="L2201" s="102"/>
      <c r="M2201" s="102"/>
      <c r="N2201" s="102"/>
      <c r="O2201" s="102"/>
      <c r="P2201" s="102"/>
      <c r="Q2201" s="102"/>
      <c r="R2201" s="102"/>
      <c r="S2201" s="102"/>
      <c r="T2201" s="106"/>
      <c r="U2201" s="3" t="str">
        <f t="shared" si="104"/>
        <v>0/1</v>
      </c>
    </row>
    <row r="2202" spans="1:21" ht="30" customHeight="1" x14ac:dyDescent="0.3">
      <c r="A2202" s="3" t="str">
        <f>B2202&amp;"--"&amp;COUNTIF($B$5:B2202,B2202)</f>
        <v>--2165</v>
      </c>
      <c r="B2202" s="3" t="str">
        <f t="shared" si="103"/>
        <v/>
      </c>
      <c r="C2202" s="78">
        <v>2198</v>
      </c>
      <c r="D2202" s="102"/>
      <c r="E2202" s="103"/>
      <c r="F2202" s="102"/>
      <c r="G2202" s="104"/>
      <c r="H2202" s="105" t="str">
        <f t="shared" ca="1" si="102"/>
        <v/>
      </c>
      <c r="I2202" s="102"/>
      <c r="J2202" s="102"/>
      <c r="K2202" s="102"/>
      <c r="L2202" s="102"/>
      <c r="M2202" s="102"/>
      <c r="N2202" s="102"/>
      <c r="O2202" s="102"/>
      <c r="P2202" s="102"/>
      <c r="Q2202" s="102"/>
      <c r="R2202" s="102"/>
      <c r="S2202" s="102"/>
      <c r="T2202" s="106"/>
      <c r="U2202" s="3" t="str">
        <f t="shared" si="104"/>
        <v>0/1</v>
      </c>
    </row>
    <row r="2203" spans="1:21" ht="30" customHeight="1" x14ac:dyDescent="0.3">
      <c r="A2203" s="3" t="str">
        <f>B2203&amp;"--"&amp;COUNTIF($B$5:B2203,B2203)</f>
        <v>--2166</v>
      </c>
      <c r="B2203" s="3" t="str">
        <f t="shared" si="103"/>
        <v/>
      </c>
      <c r="C2203" s="78">
        <v>2199</v>
      </c>
      <c r="D2203" s="102"/>
      <c r="E2203" s="103"/>
      <c r="F2203" s="102"/>
      <c r="G2203" s="104"/>
      <c r="H2203" s="105" t="str">
        <f t="shared" ca="1" si="102"/>
        <v/>
      </c>
      <c r="I2203" s="102"/>
      <c r="J2203" s="102"/>
      <c r="K2203" s="102"/>
      <c r="L2203" s="102"/>
      <c r="M2203" s="102"/>
      <c r="N2203" s="102"/>
      <c r="O2203" s="102"/>
      <c r="P2203" s="102"/>
      <c r="Q2203" s="102"/>
      <c r="R2203" s="102"/>
      <c r="S2203" s="102"/>
      <c r="T2203" s="106"/>
      <c r="U2203" s="3" t="str">
        <f t="shared" si="104"/>
        <v>0/1</v>
      </c>
    </row>
    <row r="2204" spans="1:21" ht="30" customHeight="1" x14ac:dyDescent="0.3">
      <c r="A2204" s="3" t="str">
        <f>B2204&amp;"--"&amp;COUNTIF($B$5:B2204,B2204)</f>
        <v>--2167</v>
      </c>
      <c r="B2204" s="3" t="str">
        <f t="shared" si="103"/>
        <v/>
      </c>
      <c r="C2204" s="78">
        <v>2200</v>
      </c>
      <c r="D2204" s="102"/>
      <c r="E2204" s="103"/>
      <c r="F2204" s="102"/>
      <c r="G2204" s="104"/>
      <c r="H2204" s="105" t="str">
        <f t="shared" ca="1" si="102"/>
        <v/>
      </c>
      <c r="I2204" s="102"/>
      <c r="J2204" s="102"/>
      <c r="K2204" s="102"/>
      <c r="L2204" s="102"/>
      <c r="M2204" s="102"/>
      <c r="N2204" s="102"/>
      <c r="O2204" s="102"/>
      <c r="P2204" s="102"/>
      <c r="Q2204" s="102"/>
      <c r="R2204" s="102"/>
      <c r="S2204" s="102"/>
      <c r="T2204" s="106"/>
      <c r="U2204" s="3" t="str">
        <f t="shared" si="104"/>
        <v>0/1</v>
      </c>
    </row>
    <row r="2205" spans="1:21" ht="30" customHeight="1" x14ac:dyDescent="0.3">
      <c r="A2205" s="3" t="str">
        <f>B2205&amp;"--"&amp;COUNTIF($B$5:B2205,B2205)</f>
        <v>--2168</v>
      </c>
      <c r="B2205" s="3" t="str">
        <f t="shared" si="103"/>
        <v/>
      </c>
      <c r="C2205" s="78">
        <v>2201</v>
      </c>
      <c r="D2205" s="102"/>
      <c r="E2205" s="103"/>
      <c r="F2205" s="102"/>
      <c r="G2205" s="104"/>
      <c r="H2205" s="105" t="str">
        <f t="shared" ca="1" si="102"/>
        <v/>
      </c>
      <c r="I2205" s="102"/>
      <c r="J2205" s="102"/>
      <c r="K2205" s="102"/>
      <c r="L2205" s="102"/>
      <c r="M2205" s="102"/>
      <c r="N2205" s="102"/>
      <c r="O2205" s="102"/>
      <c r="P2205" s="102"/>
      <c r="Q2205" s="102"/>
      <c r="R2205" s="102"/>
      <c r="S2205" s="102"/>
      <c r="T2205" s="106"/>
      <c r="U2205" s="3" t="str">
        <f t="shared" si="104"/>
        <v>0/1</v>
      </c>
    </row>
    <row r="2206" spans="1:21" ht="30" customHeight="1" x14ac:dyDescent="0.3">
      <c r="A2206" s="3" t="str">
        <f>B2206&amp;"--"&amp;COUNTIF($B$5:B2206,B2206)</f>
        <v>--2169</v>
      </c>
      <c r="B2206" s="3" t="str">
        <f t="shared" si="103"/>
        <v/>
      </c>
      <c r="C2206" s="78">
        <v>2202</v>
      </c>
      <c r="D2206" s="102"/>
      <c r="E2206" s="103"/>
      <c r="F2206" s="102"/>
      <c r="G2206" s="104"/>
      <c r="H2206" s="105" t="str">
        <f t="shared" ca="1" si="102"/>
        <v/>
      </c>
      <c r="I2206" s="102"/>
      <c r="J2206" s="102"/>
      <c r="K2206" s="102"/>
      <c r="L2206" s="102"/>
      <c r="M2206" s="102"/>
      <c r="N2206" s="102"/>
      <c r="O2206" s="102"/>
      <c r="P2206" s="102"/>
      <c r="Q2206" s="102"/>
      <c r="R2206" s="102"/>
      <c r="S2206" s="102"/>
      <c r="T2206" s="106"/>
      <c r="U2206" s="3" t="str">
        <f t="shared" si="104"/>
        <v>0/1</v>
      </c>
    </row>
    <row r="2207" spans="1:21" ht="30" customHeight="1" x14ac:dyDescent="0.3">
      <c r="A2207" s="3" t="str">
        <f>B2207&amp;"--"&amp;COUNTIF($B$5:B2207,B2207)</f>
        <v>--2170</v>
      </c>
      <c r="B2207" s="3" t="str">
        <f t="shared" si="103"/>
        <v/>
      </c>
      <c r="C2207" s="78">
        <v>2203</v>
      </c>
      <c r="D2207" s="102"/>
      <c r="E2207" s="103"/>
      <c r="F2207" s="102"/>
      <c r="G2207" s="104"/>
      <c r="H2207" s="105" t="str">
        <f t="shared" ca="1" si="102"/>
        <v/>
      </c>
      <c r="I2207" s="102"/>
      <c r="J2207" s="102"/>
      <c r="K2207" s="102"/>
      <c r="L2207" s="102"/>
      <c r="M2207" s="102"/>
      <c r="N2207" s="102"/>
      <c r="O2207" s="102"/>
      <c r="P2207" s="102"/>
      <c r="Q2207" s="102"/>
      <c r="R2207" s="102"/>
      <c r="S2207" s="102"/>
      <c r="T2207" s="106"/>
      <c r="U2207" s="3" t="str">
        <f t="shared" si="104"/>
        <v>0/1</v>
      </c>
    </row>
    <row r="2208" spans="1:21" ht="30" customHeight="1" x14ac:dyDescent="0.3">
      <c r="A2208" s="3" t="str">
        <f>B2208&amp;"--"&amp;COUNTIF($B$5:B2208,B2208)</f>
        <v>--2171</v>
      </c>
      <c r="B2208" s="3" t="str">
        <f t="shared" si="103"/>
        <v/>
      </c>
      <c r="C2208" s="78">
        <v>2204</v>
      </c>
      <c r="D2208" s="102"/>
      <c r="E2208" s="103"/>
      <c r="F2208" s="102"/>
      <c r="G2208" s="104"/>
      <c r="H2208" s="105" t="str">
        <f t="shared" ref="H2208:H2271" ca="1" si="105">IF(G2208,DATEDIF(G2208,TODAY(),"Y"),"")</f>
        <v/>
      </c>
      <c r="I2208" s="102"/>
      <c r="J2208" s="102"/>
      <c r="K2208" s="102"/>
      <c r="L2208" s="102"/>
      <c r="M2208" s="102"/>
      <c r="N2208" s="102"/>
      <c r="O2208" s="102"/>
      <c r="P2208" s="102"/>
      <c r="Q2208" s="102"/>
      <c r="R2208" s="102"/>
      <c r="S2208" s="102"/>
      <c r="T2208" s="106"/>
      <c r="U2208" s="3" t="str">
        <f t="shared" si="104"/>
        <v>0/1</v>
      </c>
    </row>
    <row r="2209" spans="1:21" ht="30" customHeight="1" x14ac:dyDescent="0.3">
      <c r="A2209" s="3" t="str">
        <f>B2209&amp;"--"&amp;COUNTIF($B$5:B2209,B2209)</f>
        <v>--2172</v>
      </c>
      <c r="B2209" s="3" t="str">
        <f t="shared" si="103"/>
        <v/>
      </c>
      <c r="C2209" s="78">
        <v>2205</v>
      </c>
      <c r="D2209" s="102"/>
      <c r="E2209" s="103"/>
      <c r="F2209" s="102"/>
      <c r="G2209" s="104"/>
      <c r="H2209" s="105" t="str">
        <f t="shared" ca="1" si="105"/>
        <v/>
      </c>
      <c r="I2209" s="102"/>
      <c r="J2209" s="102"/>
      <c r="K2209" s="102"/>
      <c r="L2209" s="102"/>
      <c r="M2209" s="102"/>
      <c r="N2209" s="102"/>
      <c r="O2209" s="102"/>
      <c r="P2209" s="102"/>
      <c r="Q2209" s="102"/>
      <c r="R2209" s="102"/>
      <c r="S2209" s="102"/>
      <c r="T2209" s="106"/>
      <c r="U2209" s="3" t="str">
        <f t="shared" si="104"/>
        <v>0/1</v>
      </c>
    </row>
    <row r="2210" spans="1:21" ht="30" customHeight="1" x14ac:dyDescent="0.3">
      <c r="A2210" s="3" t="str">
        <f>B2210&amp;"--"&amp;COUNTIF($B$5:B2210,B2210)</f>
        <v>--2173</v>
      </c>
      <c r="B2210" s="3" t="str">
        <f t="shared" si="103"/>
        <v/>
      </c>
      <c r="C2210" s="78">
        <v>2206</v>
      </c>
      <c r="D2210" s="102"/>
      <c r="E2210" s="103"/>
      <c r="F2210" s="102"/>
      <c r="G2210" s="104"/>
      <c r="H2210" s="105" t="str">
        <f t="shared" ca="1" si="105"/>
        <v/>
      </c>
      <c r="I2210" s="102"/>
      <c r="J2210" s="102"/>
      <c r="K2210" s="102"/>
      <c r="L2210" s="102"/>
      <c r="M2210" s="102"/>
      <c r="N2210" s="102"/>
      <c r="O2210" s="102"/>
      <c r="P2210" s="102"/>
      <c r="Q2210" s="102"/>
      <c r="R2210" s="102"/>
      <c r="S2210" s="102"/>
      <c r="T2210" s="106"/>
      <c r="U2210" s="3" t="str">
        <f t="shared" si="104"/>
        <v>0/1</v>
      </c>
    </row>
    <row r="2211" spans="1:21" ht="30" customHeight="1" x14ac:dyDescent="0.3">
      <c r="A2211" s="3" t="str">
        <f>B2211&amp;"--"&amp;COUNTIF($B$5:B2211,B2211)</f>
        <v>--2174</v>
      </c>
      <c r="B2211" s="3" t="str">
        <f t="shared" si="103"/>
        <v/>
      </c>
      <c r="C2211" s="78">
        <v>2207</v>
      </c>
      <c r="D2211" s="102"/>
      <c r="E2211" s="103"/>
      <c r="F2211" s="102"/>
      <c r="G2211" s="104"/>
      <c r="H2211" s="105" t="str">
        <f t="shared" ca="1" si="105"/>
        <v/>
      </c>
      <c r="I2211" s="102"/>
      <c r="J2211" s="102"/>
      <c r="K2211" s="102"/>
      <c r="L2211" s="102"/>
      <c r="M2211" s="102"/>
      <c r="N2211" s="102"/>
      <c r="O2211" s="102"/>
      <c r="P2211" s="102"/>
      <c r="Q2211" s="102"/>
      <c r="R2211" s="102"/>
      <c r="S2211" s="102"/>
      <c r="T2211" s="106"/>
      <c r="U2211" s="3" t="str">
        <f t="shared" si="104"/>
        <v>0/1</v>
      </c>
    </row>
    <row r="2212" spans="1:21" ht="30" customHeight="1" x14ac:dyDescent="0.3">
      <c r="A2212" s="3" t="str">
        <f>B2212&amp;"--"&amp;COUNTIF($B$5:B2212,B2212)</f>
        <v>--2175</v>
      </c>
      <c r="B2212" s="3" t="str">
        <f t="shared" si="103"/>
        <v/>
      </c>
      <c r="C2212" s="78">
        <v>2208</v>
      </c>
      <c r="D2212" s="102"/>
      <c r="E2212" s="103"/>
      <c r="F2212" s="102"/>
      <c r="G2212" s="104"/>
      <c r="H2212" s="105" t="str">
        <f t="shared" ca="1" si="105"/>
        <v/>
      </c>
      <c r="I2212" s="102"/>
      <c r="J2212" s="102"/>
      <c r="K2212" s="102"/>
      <c r="L2212" s="102"/>
      <c r="M2212" s="102"/>
      <c r="N2212" s="102"/>
      <c r="O2212" s="102"/>
      <c r="P2212" s="102"/>
      <c r="Q2212" s="102"/>
      <c r="R2212" s="102"/>
      <c r="S2212" s="102"/>
      <c r="T2212" s="106"/>
      <c r="U2212" s="3" t="str">
        <f t="shared" si="104"/>
        <v>0/1</v>
      </c>
    </row>
    <row r="2213" spans="1:21" ht="30" customHeight="1" x14ac:dyDescent="0.3">
      <c r="A2213" s="3" t="str">
        <f>B2213&amp;"--"&amp;COUNTIF($B$5:B2213,B2213)</f>
        <v>--2176</v>
      </c>
      <c r="B2213" s="3" t="str">
        <f t="shared" si="103"/>
        <v/>
      </c>
      <c r="C2213" s="78">
        <v>2209</v>
      </c>
      <c r="D2213" s="102"/>
      <c r="E2213" s="103"/>
      <c r="F2213" s="102"/>
      <c r="G2213" s="104"/>
      <c r="H2213" s="105" t="str">
        <f t="shared" ca="1" si="105"/>
        <v/>
      </c>
      <c r="I2213" s="102"/>
      <c r="J2213" s="102"/>
      <c r="K2213" s="102"/>
      <c r="L2213" s="102"/>
      <c r="M2213" s="102"/>
      <c r="N2213" s="102"/>
      <c r="O2213" s="102"/>
      <c r="P2213" s="102"/>
      <c r="Q2213" s="102"/>
      <c r="R2213" s="102"/>
      <c r="S2213" s="102"/>
      <c r="T2213" s="106"/>
      <c r="U2213" s="3" t="str">
        <f t="shared" si="104"/>
        <v>0/1</v>
      </c>
    </row>
    <row r="2214" spans="1:21" ht="30" customHeight="1" x14ac:dyDescent="0.3">
      <c r="A2214" s="3" t="str">
        <f>B2214&amp;"--"&amp;COUNTIF($B$5:B2214,B2214)</f>
        <v>--2177</v>
      </c>
      <c r="B2214" s="3" t="str">
        <f t="shared" si="103"/>
        <v/>
      </c>
      <c r="C2214" s="78">
        <v>2210</v>
      </c>
      <c r="D2214" s="102"/>
      <c r="E2214" s="103"/>
      <c r="F2214" s="102"/>
      <c r="G2214" s="104"/>
      <c r="H2214" s="105" t="str">
        <f t="shared" ca="1" si="105"/>
        <v/>
      </c>
      <c r="I2214" s="102"/>
      <c r="J2214" s="102"/>
      <c r="K2214" s="102"/>
      <c r="L2214" s="102"/>
      <c r="M2214" s="102"/>
      <c r="N2214" s="102"/>
      <c r="O2214" s="102"/>
      <c r="P2214" s="102"/>
      <c r="Q2214" s="102"/>
      <c r="R2214" s="102"/>
      <c r="S2214" s="102"/>
      <c r="T2214" s="106"/>
      <c r="U2214" s="3" t="str">
        <f t="shared" si="104"/>
        <v>0/1</v>
      </c>
    </row>
    <row r="2215" spans="1:21" ht="30" customHeight="1" x14ac:dyDescent="0.3">
      <c r="A2215" s="3" t="str">
        <f>B2215&amp;"--"&amp;COUNTIF($B$5:B2215,B2215)</f>
        <v>--2178</v>
      </c>
      <c r="B2215" s="3" t="str">
        <f t="shared" si="103"/>
        <v/>
      </c>
      <c r="C2215" s="78">
        <v>2211</v>
      </c>
      <c r="D2215" s="102"/>
      <c r="E2215" s="103"/>
      <c r="F2215" s="102"/>
      <c r="G2215" s="104"/>
      <c r="H2215" s="105" t="str">
        <f t="shared" ca="1" si="105"/>
        <v/>
      </c>
      <c r="I2215" s="102"/>
      <c r="J2215" s="102"/>
      <c r="K2215" s="102"/>
      <c r="L2215" s="102"/>
      <c r="M2215" s="102"/>
      <c r="N2215" s="102"/>
      <c r="O2215" s="102"/>
      <c r="P2215" s="102"/>
      <c r="Q2215" s="102"/>
      <c r="R2215" s="102"/>
      <c r="S2215" s="102"/>
      <c r="T2215" s="106"/>
      <c r="U2215" s="3" t="str">
        <f t="shared" si="104"/>
        <v>0/1</v>
      </c>
    </row>
    <row r="2216" spans="1:21" ht="30" customHeight="1" x14ac:dyDescent="0.3">
      <c r="A2216" s="3" t="str">
        <f>B2216&amp;"--"&amp;COUNTIF($B$5:B2216,B2216)</f>
        <v>--2179</v>
      </c>
      <c r="B2216" s="3" t="str">
        <f t="shared" si="103"/>
        <v/>
      </c>
      <c r="C2216" s="78">
        <v>2212</v>
      </c>
      <c r="D2216" s="102"/>
      <c r="E2216" s="103"/>
      <c r="F2216" s="102"/>
      <c r="G2216" s="104"/>
      <c r="H2216" s="105" t="str">
        <f t="shared" ca="1" si="105"/>
        <v/>
      </c>
      <c r="I2216" s="102"/>
      <c r="J2216" s="102"/>
      <c r="K2216" s="102"/>
      <c r="L2216" s="102"/>
      <c r="M2216" s="102"/>
      <c r="N2216" s="102"/>
      <c r="O2216" s="102"/>
      <c r="P2216" s="102"/>
      <c r="Q2216" s="102"/>
      <c r="R2216" s="102"/>
      <c r="S2216" s="102"/>
      <c r="T2216" s="106"/>
      <c r="U2216" s="3" t="str">
        <f t="shared" si="104"/>
        <v>0/1</v>
      </c>
    </row>
    <row r="2217" spans="1:21" ht="30" customHeight="1" x14ac:dyDescent="0.3">
      <c r="A2217" s="3" t="str">
        <f>B2217&amp;"--"&amp;COUNTIF($B$5:B2217,B2217)</f>
        <v>--2180</v>
      </c>
      <c r="B2217" s="3" t="str">
        <f t="shared" si="103"/>
        <v/>
      </c>
      <c r="C2217" s="78">
        <v>2213</v>
      </c>
      <c r="D2217" s="102"/>
      <c r="E2217" s="103"/>
      <c r="F2217" s="102"/>
      <c r="G2217" s="104"/>
      <c r="H2217" s="105" t="str">
        <f t="shared" ca="1" si="105"/>
        <v/>
      </c>
      <c r="I2217" s="102"/>
      <c r="J2217" s="102"/>
      <c r="K2217" s="102"/>
      <c r="L2217" s="102"/>
      <c r="M2217" s="102"/>
      <c r="N2217" s="102"/>
      <c r="O2217" s="102"/>
      <c r="P2217" s="102"/>
      <c r="Q2217" s="102"/>
      <c r="R2217" s="102"/>
      <c r="S2217" s="102"/>
      <c r="T2217" s="106"/>
      <c r="U2217" s="3" t="str">
        <f t="shared" si="104"/>
        <v>0/1</v>
      </c>
    </row>
    <row r="2218" spans="1:21" ht="30" customHeight="1" x14ac:dyDescent="0.3">
      <c r="A2218" s="3" t="str">
        <f>B2218&amp;"--"&amp;COUNTIF($B$5:B2218,B2218)</f>
        <v>--2181</v>
      </c>
      <c r="B2218" s="3" t="str">
        <f t="shared" si="103"/>
        <v/>
      </c>
      <c r="C2218" s="78">
        <v>2214</v>
      </c>
      <c r="D2218" s="102"/>
      <c r="E2218" s="103"/>
      <c r="F2218" s="102"/>
      <c r="G2218" s="104"/>
      <c r="H2218" s="105" t="str">
        <f t="shared" ca="1" si="105"/>
        <v/>
      </c>
      <c r="I2218" s="102"/>
      <c r="J2218" s="102"/>
      <c r="K2218" s="102"/>
      <c r="L2218" s="102"/>
      <c r="M2218" s="102"/>
      <c r="N2218" s="102"/>
      <c r="O2218" s="102"/>
      <c r="P2218" s="102"/>
      <c r="Q2218" s="102"/>
      <c r="R2218" s="102"/>
      <c r="S2218" s="102"/>
      <c r="T2218" s="106"/>
      <c r="U2218" s="3" t="str">
        <f t="shared" si="104"/>
        <v>0/1</v>
      </c>
    </row>
    <row r="2219" spans="1:21" ht="30" customHeight="1" x14ac:dyDescent="0.3">
      <c r="A2219" s="3" t="str">
        <f>B2219&amp;"--"&amp;COUNTIF($B$5:B2219,B2219)</f>
        <v>--2182</v>
      </c>
      <c r="B2219" s="3" t="str">
        <f t="shared" si="103"/>
        <v/>
      </c>
      <c r="C2219" s="78">
        <v>2215</v>
      </c>
      <c r="D2219" s="102"/>
      <c r="E2219" s="103"/>
      <c r="F2219" s="102"/>
      <c r="G2219" s="104"/>
      <c r="H2219" s="105" t="str">
        <f t="shared" ca="1" si="105"/>
        <v/>
      </c>
      <c r="I2219" s="102"/>
      <c r="J2219" s="102"/>
      <c r="K2219" s="102"/>
      <c r="L2219" s="102"/>
      <c r="M2219" s="102"/>
      <c r="N2219" s="102"/>
      <c r="O2219" s="102"/>
      <c r="P2219" s="102"/>
      <c r="Q2219" s="102"/>
      <c r="R2219" s="102"/>
      <c r="S2219" s="102"/>
      <c r="T2219" s="106"/>
      <c r="U2219" s="3" t="str">
        <f t="shared" si="104"/>
        <v>0/1</v>
      </c>
    </row>
    <row r="2220" spans="1:21" ht="30" customHeight="1" x14ac:dyDescent="0.3">
      <c r="A2220" s="3" t="str">
        <f>B2220&amp;"--"&amp;COUNTIF($B$5:B2220,B2220)</f>
        <v>--2183</v>
      </c>
      <c r="B2220" s="3" t="str">
        <f t="shared" si="103"/>
        <v/>
      </c>
      <c r="C2220" s="78">
        <v>2216</v>
      </c>
      <c r="D2220" s="102"/>
      <c r="E2220" s="103"/>
      <c r="F2220" s="102"/>
      <c r="G2220" s="104"/>
      <c r="H2220" s="105" t="str">
        <f t="shared" ca="1" si="105"/>
        <v/>
      </c>
      <c r="I2220" s="102"/>
      <c r="J2220" s="102"/>
      <c r="K2220" s="102"/>
      <c r="L2220" s="102"/>
      <c r="M2220" s="102"/>
      <c r="N2220" s="102"/>
      <c r="O2220" s="102"/>
      <c r="P2220" s="102"/>
      <c r="Q2220" s="102"/>
      <c r="R2220" s="102"/>
      <c r="S2220" s="102"/>
      <c r="T2220" s="106"/>
      <c r="U2220" s="3" t="str">
        <f t="shared" si="104"/>
        <v>0/1</v>
      </c>
    </row>
    <row r="2221" spans="1:21" ht="30" customHeight="1" x14ac:dyDescent="0.3">
      <c r="A2221" s="3" t="str">
        <f>B2221&amp;"--"&amp;COUNTIF($B$5:B2221,B2221)</f>
        <v>--2184</v>
      </c>
      <c r="B2221" s="3" t="str">
        <f t="shared" si="103"/>
        <v/>
      </c>
      <c r="C2221" s="78">
        <v>2217</v>
      </c>
      <c r="D2221" s="102"/>
      <c r="E2221" s="103"/>
      <c r="F2221" s="102"/>
      <c r="G2221" s="104"/>
      <c r="H2221" s="105" t="str">
        <f t="shared" ca="1" si="105"/>
        <v/>
      </c>
      <c r="I2221" s="102"/>
      <c r="J2221" s="102"/>
      <c r="K2221" s="102"/>
      <c r="L2221" s="102"/>
      <c r="M2221" s="102"/>
      <c r="N2221" s="102"/>
      <c r="O2221" s="102"/>
      <c r="P2221" s="102"/>
      <c r="Q2221" s="102"/>
      <c r="R2221" s="102"/>
      <c r="S2221" s="102"/>
      <c r="T2221" s="106"/>
      <c r="U2221" s="3" t="str">
        <f t="shared" si="104"/>
        <v>0/1</v>
      </c>
    </row>
    <row r="2222" spans="1:21" ht="30" customHeight="1" x14ac:dyDescent="0.3">
      <c r="A2222" s="3" t="str">
        <f>B2222&amp;"--"&amp;COUNTIF($B$5:B2222,B2222)</f>
        <v>--2185</v>
      </c>
      <c r="B2222" s="3" t="str">
        <f t="shared" si="103"/>
        <v/>
      </c>
      <c r="C2222" s="78">
        <v>2218</v>
      </c>
      <c r="D2222" s="102"/>
      <c r="E2222" s="103"/>
      <c r="F2222" s="102"/>
      <c r="G2222" s="104"/>
      <c r="H2222" s="105" t="str">
        <f t="shared" ca="1" si="105"/>
        <v/>
      </c>
      <c r="I2222" s="102"/>
      <c r="J2222" s="102"/>
      <c r="K2222" s="102"/>
      <c r="L2222" s="102"/>
      <c r="M2222" s="102"/>
      <c r="N2222" s="102"/>
      <c r="O2222" s="102"/>
      <c r="P2222" s="102"/>
      <c r="Q2222" s="102"/>
      <c r="R2222" s="102"/>
      <c r="S2222" s="102"/>
      <c r="T2222" s="106"/>
      <c r="U2222" s="3" t="str">
        <f t="shared" si="104"/>
        <v>0/1</v>
      </c>
    </row>
    <row r="2223" spans="1:21" ht="30" customHeight="1" x14ac:dyDescent="0.3">
      <c r="A2223" s="3" t="str">
        <f>B2223&amp;"--"&amp;COUNTIF($B$5:B2223,B2223)</f>
        <v>--2186</v>
      </c>
      <c r="B2223" s="3" t="str">
        <f t="shared" si="103"/>
        <v/>
      </c>
      <c r="C2223" s="78">
        <v>2219</v>
      </c>
      <c r="D2223" s="102"/>
      <c r="E2223" s="103"/>
      <c r="F2223" s="102"/>
      <c r="G2223" s="104"/>
      <c r="H2223" s="105" t="str">
        <f t="shared" ca="1" si="105"/>
        <v/>
      </c>
      <c r="I2223" s="102"/>
      <c r="J2223" s="102"/>
      <c r="K2223" s="102"/>
      <c r="L2223" s="102"/>
      <c r="M2223" s="102"/>
      <c r="N2223" s="102"/>
      <c r="O2223" s="102"/>
      <c r="P2223" s="102"/>
      <c r="Q2223" s="102"/>
      <c r="R2223" s="102"/>
      <c r="S2223" s="102"/>
      <c r="T2223" s="106"/>
      <c r="U2223" s="3" t="str">
        <f t="shared" si="104"/>
        <v>0/1</v>
      </c>
    </row>
    <row r="2224" spans="1:21" ht="30" customHeight="1" x14ac:dyDescent="0.3">
      <c r="A2224" s="3" t="str">
        <f>B2224&amp;"--"&amp;COUNTIF($B$5:B2224,B2224)</f>
        <v>--2187</v>
      </c>
      <c r="B2224" s="3" t="str">
        <f t="shared" si="103"/>
        <v/>
      </c>
      <c r="C2224" s="78">
        <v>2220</v>
      </c>
      <c r="D2224" s="102"/>
      <c r="E2224" s="103"/>
      <c r="F2224" s="102"/>
      <c r="G2224" s="104"/>
      <c r="H2224" s="105" t="str">
        <f t="shared" ca="1" si="105"/>
        <v/>
      </c>
      <c r="I2224" s="102"/>
      <c r="J2224" s="102"/>
      <c r="K2224" s="102"/>
      <c r="L2224" s="102"/>
      <c r="M2224" s="102"/>
      <c r="N2224" s="102"/>
      <c r="O2224" s="102"/>
      <c r="P2224" s="102"/>
      <c r="Q2224" s="102"/>
      <c r="R2224" s="102"/>
      <c r="S2224" s="102"/>
      <c r="T2224" s="106"/>
      <c r="U2224" s="3" t="str">
        <f t="shared" si="104"/>
        <v>0/1</v>
      </c>
    </row>
    <row r="2225" spans="1:21" ht="30" customHeight="1" x14ac:dyDescent="0.3">
      <c r="A2225" s="3" t="str">
        <f>B2225&amp;"--"&amp;COUNTIF($B$5:B2225,B2225)</f>
        <v>--2188</v>
      </c>
      <c r="B2225" s="3" t="str">
        <f t="shared" si="103"/>
        <v/>
      </c>
      <c r="C2225" s="78">
        <v>2221</v>
      </c>
      <c r="D2225" s="102"/>
      <c r="E2225" s="103"/>
      <c r="F2225" s="102"/>
      <c r="G2225" s="104"/>
      <c r="H2225" s="105" t="str">
        <f t="shared" ca="1" si="105"/>
        <v/>
      </c>
      <c r="I2225" s="102"/>
      <c r="J2225" s="102"/>
      <c r="K2225" s="102"/>
      <c r="L2225" s="102"/>
      <c r="M2225" s="102"/>
      <c r="N2225" s="102"/>
      <c r="O2225" s="102"/>
      <c r="P2225" s="102"/>
      <c r="Q2225" s="102"/>
      <c r="R2225" s="102"/>
      <c r="S2225" s="102"/>
      <c r="T2225" s="106"/>
      <c r="U2225" s="3" t="str">
        <f t="shared" si="104"/>
        <v>0/1</v>
      </c>
    </row>
    <row r="2226" spans="1:21" ht="30" customHeight="1" x14ac:dyDescent="0.3">
      <c r="A2226" s="3" t="str">
        <f>B2226&amp;"--"&amp;COUNTIF($B$5:B2226,B2226)</f>
        <v>--2189</v>
      </c>
      <c r="B2226" s="3" t="str">
        <f t="shared" si="103"/>
        <v/>
      </c>
      <c r="C2226" s="78">
        <v>2222</v>
      </c>
      <c r="D2226" s="102"/>
      <c r="E2226" s="103"/>
      <c r="F2226" s="102"/>
      <c r="G2226" s="104"/>
      <c r="H2226" s="105" t="str">
        <f t="shared" ca="1" si="105"/>
        <v/>
      </c>
      <c r="I2226" s="102"/>
      <c r="J2226" s="102"/>
      <c r="K2226" s="102"/>
      <c r="L2226" s="102"/>
      <c r="M2226" s="102"/>
      <c r="N2226" s="102"/>
      <c r="O2226" s="102"/>
      <c r="P2226" s="102"/>
      <c r="Q2226" s="102"/>
      <c r="R2226" s="102"/>
      <c r="S2226" s="102"/>
      <c r="T2226" s="106"/>
      <c r="U2226" s="3" t="str">
        <f t="shared" si="104"/>
        <v>0/1</v>
      </c>
    </row>
    <row r="2227" spans="1:21" ht="30" customHeight="1" x14ac:dyDescent="0.3">
      <c r="A2227" s="3" t="str">
        <f>B2227&amp;"--"&amp;COUNTIF($B$5:B2227,B2227)</f>
        <v>--2190</v>
      </c>
      <c r="B2227" s="3" t="str">
        <f t="shared" si="103"/>
        <v/>
      </c>
      <c r="C2227" s="78">
        <v>2223</v>
      </c>
      <c r="D2227" s="102"/>
      <c r="E2227" s="103"/>
      <c r="F2227" s="102"/>
      <c r="G2227" s="104"/>
      <c r="H2227" s="105" t="str">
        <f t="shared" ca="1" si="105"/>
        <v/>
      </c>
      <c r="I2227" s="102"/>
      <c r="J2227" s="102"/>
      <c r="K2227" s="102"/>
      <c r="L2227" s="102"/>
      <c r="M2227" s="102"/>
      <c r="N2227" s="102"/>
      <c r="O2227" s="102"/>
      <c r="P2227" s="102"/>
      <c r="Q2227" s="102"/>
      <c r="R2227" s="102"/>
      <c r="S2227" s="102"/>
      <c r="T2227" s="106"/>
      <c r="U2227" s="3" t="str">
        <f t="shared" si="104"/>
        <v>0/1</v>
      </c>
    </row>
    <row r="2228" spans="1:21" ht="30" customHeight="1" x14ac:dyDescent="0.3">
      <c r="A2228" s="3" t="str">
        <f>B2228&amp;"--"&amp;COUNTIF($B$5:B2228,B2228)</f>
        <v>--2191</v>
      </c>
      <c r="B2228" s="3" t="str">
        <f t="shared" si="103"/>
        <v/>
      </c>
      <c r="C2228" s="78">
        <v>2224</v>
      </c>
      <c r="D2228" s="102"/>
      <c r="E2228" s="103"/>
      <c r="F2228" s="102"/>
      <c r="G2228" s="104"/>
      <c r="H2228" s="105" t="str">
        <f t="shared" ca="1" si="105"/>
        <v/>
      </c>
      <c r="I2228" s="102"/>
      <c r="J2228" s="102"/>
      <c r="K2228" s="102"/>
      <c r="L2228" s="102"/>
      <c r="M2228" s="102"/>
      <c r="N2228" s="102"/>
      <c r="O2228" s="102"/>
      <c r="P2228" s="102"/>
      <c r="Q2228" s="102"/>
      <c r="R2228" s="102"/>
      <c r="S2228" s="102"/>
      <c r="T2228" s="106"/>
      <c r="U2228" s="3" t="str">
        <f t="shared" si="104"/>
        <v>0/1</v>
      </c>
    </row>
    <row r="2229" spans="1:21" ht="30" customHeight="1" x14ac:dyDescent="0.3">
      <c r="A2229" s="3" t="str">
        <f>B2229&amp;"--"&amp;COUNTIF($B$5:B2229,B2229)</f>
        <v>--2192</v>
      </c>
      <c r="B2229" s="3" t="str">
        <f t="shared" si="103"/>
        <v/>
      </c>
      <c r="C2229" s="78">
        <v>2225</v>
      </c>
      <c r="D2229" s="102"/>
      <c r="E2229" s="103"/>
      <c r="F2229" s="102"/>
      <c r="G2229" s="104"/>
      <c r="H2229" s="105" t="str">
        <f t="shared" ca="1" si="105"/>
        <v/>
      </c>
      <c r="I2229" s="102"/>
      <c r="J2229" s="102"/>
      <c r="K2229" s="102"/>
      <c r="L2229" s="102"/>
      <c r="M2229" s="102"/>
      <c r="N2229" s="102"/>
      <c r="O2229" s="102"/>
      <c r="P2229" s="102"/>
      <c r="Q2229" s="102"/>
      <c r="R2229" s="102"/>
      <c r="S2229" s="102"/>
      <c r="T2229" s="106"/>
      <c r="U2229" s="3" t="str">
        <f t="shared" si="104"/>
        <v>0/1</v>
      </c>
    </row>
    <row r="2230" spans="1:21" ht="30" customHeight="1" x14ac:dyDescent="0.3">
      <c r="A2230" s="3" t="str">
        <f>B2230&amp;"--"&amp;COUNTIF($B$5:B2230,B2230)</f>
        <v>--2193</v>
      </c>
      <c r="B2230" s="3" t="str">
        <f t="shared" si="103"/>
        <v/>
      </c>
      <c r="C2230" s="78">
        <v>2226</v>
      </c>
      <c r="D2230" s="102"/>
      <c r="E2230" s="103"/>
      <c r="F2230" s="102"/>
      <c r="G2230" s="104"/>
      <c r="H2230" s="105" t="str">
        <f t="shared" ca="1" si="105"/>
        <v/>
      </c>
      <c r="I2230" s="102"/>
      <c r="J2230" s="102"/>
      <c r="K2230" s="102"/>
      <c r="L2230" s="102"/>
      <c r="M2230" s="102"/>
      <c r="N2230" s="102"/>
      <c r="O2230" s="102"/>
      <c r="P2230" s="102"/>
      <c r="Q2230" s="102"/>
      <c r="R2230" s="102"/>
      <c r="S2230" s="102"/>
      <c r="T2230" s="106"/>
      <c r="U2230" s="3" t="str">
        <f t="shared" si="104"/>
        <v>0/1</v>
      </c>
    </row>
    <row r="2231" spans="1:21" ht="30" customHeight="1" x14ac:dyDescent="0.3">
      <c r="A2231" s="3" t="str">
        <f>B2231&amp;"--"&amp;COUNTIF($B$5:B2231,B2231)</f>
        <v>--2194</v>
      </c>
      <c r="B2231" s="3" t="str">
        <f t="shared" si="103"/>
        <v/>
      </c>
      <c r="C2231" s="78">
        <v>2227</v>
      </c>
      <c r="D2231" s="102"/>
      <c r="E2231" s="103"/>
      <c r="F2231" s="102"/>
      <c r="G2231" s="104"/>
      <c r="H2231" s="105" t="str">
        <f t="shared" ca="1" si="105"/>
        <v/>
      </c>
      <c r="I2231" s="102"/>
      <c r="J2231" s="102"/>
      <c r="K2231" s="102"/>
      <c r="L2231" s="102"/>
      <c r="M2231" s="102"/>
      <c r="N2231" s="102"/>
      <c r="O2231" s="102"/>
      <c r="P2231" s="102"/>
      <c r="Q2231" s="102"/>
      <c r="R2231" s="102"/>
      <c r="S2231" s="102"/>
      <c r="T2231" s="106"/>
      <c r="U2231" s="3" t="str">
        <f t="shared" si="104"/>
        <v>0/1</v>
      </c>
    </row>
    <row r="2232" spans="1:21" ht="30" customHeight="1" x14ac:dyDescent="0.3">
      <c r="A2232" s="3" t="str">
        <f>B2232&amp;"--"&amp;COUNTIF($B$5:B2232,B2232)</f>
        <v>--2195</v>
      </c>
      <c r="B2232" s="3" t="str">
        <f t="shared" si="103"/>
        <v/>
      </c>
      <c r="C2232" s="78">
        <v>2228</v>
      </c>
      <c r="D2232" s="102"/>
      <c r="E2232" s="103"/>
      <c r="F2232" s="102"/>
      <c r="G2232" s="104"/>
      <c r="H2232" s="105" t="str">
        <f t="shared" ca="1" si="105"/>
        <v/>
      </c>
      <c r="I2232" s="102"/>
      <c r="J2232" s="102"/>
      <c r="K2232" s="102"/>
      <c r="L2232" s="102"/>
      <c r="M2232" s="102"/>
      <c r="N2232" s="102"/>
      <c r="O2232" s="102"/>
      <c r="P2232" s="102"/>
      <c r="Q2232" s="102"/>
      <c r="R2232" s="102"/>
      <c r="S2232" s="102"/>
      <c r="T2232" s="106"/>
      <c r="U2232" s="3" t="str">
        <f t="shared" si="104"/>
        <v>0/1</v>
      </c>
    </row>
    <row r="2233" spans="1:21" ht="30" customHeight="1" x14ac:dyDescent="0.3">
      <c r="A2233" s="3" t="str">
        <f>B2233&amp;"--"&amp;COUNTIF($B$5:B2233,B2233)</f>
        <v>--2196</v>
      </c>
      <c r="B2233" s="3" t="str">
        <f t="shared" si="103"/>
        <v/>
      </c>
      <c r="C2233" s="78">
        <v>2229</v>
      </c>
      <c r="D2233" s="102"/>
      <c r="E2233" s="103"/>
      <c r="F2233" s="102"/>
      <c r="G2233" s="104"/>
      <c r="H2233" s="105" t="str">
        <f t="shared" ca="1" si="105"/>
        <v/>
      </c>
      <c r="I2233" s="102"/>
      <c r="J2233" s="102"/>
      <c r="K2233" s="102"/>
      <c r="L2233" s="102"/>
      <c r="M2233" s="102"/>
      <c r="N2233" s="102"/>
      <c r="O2233" s="102"/>
      <c r="P2233" s="102"/>
      <c r="Q2233" s="102"/>
      <c r="R2233" s="102"/>
      <c r="S2233" s="102"/>
      <c r="T2233" s="106"/>
      <c r="U2233" s="3" t="str">
        <f t="shared" si="104"/>
        <v>0/1</v>
      </c>
    </row>
    <row r="2234" spans="1:21" ht="30" customHeight="1" x14ac:dyDescent="0.3">
      <c r="A2234" s="3" t="str">
        <f>B2234&amp;"--"&amp;COUNTIF($B$5:B2234,B2234)</f>
        <v>--2197</v>
      </c>
      <c r="B2234" s="3" t="str">
        <f t="shared" si="103"/>
        <v/>
      </c>
      <c r="C2234" s="78">
        <v>2230</v>
      </c>
      <c r="D2234" s="102"/>
      <c r="E2234" s="103"/>
      <c r="F2234" s="102"/>
      <c r="G2234" s="104"/>
      <c r="H2234" s="105" t="str">
        <f t="shared" ca="1" si="105"/>
        <v/>
      </c>
      <c r="I2234" s="102"/>
      <c r="J2234" s="102"/>
      <c r="K2234" s="102"/>
      <c r="L2234" s="102"/>
      <c r="M2234" s="102"/>
      <c r="N2234" s="102"/>
      <c r="O2234" s="102"/>
      <c r="P2234" s="102"/>
      <c r="Q2234" s="102"/>
      <c r="R2234" s="102"/>
      <c r="S2234" s="102"/>
      <c r="T2234" s="106"/>
      <c r="U2234" s="3" t="str">
        <f t="shared" si="104"/>
        <v>0/1</v>
      </c>
    </row>
    <row r="2235" spans="1:21" ht="30" customHeight="1" x14ac:dyDescent="0.3">
      <c r="A2235" s="3" t="str">
        <f>B2235&amp;"--"&amp;COUNTIF($B$5:B2235,B2235)</f>
        <v>--2198</v>
      </c>
      <c r="B2235" s="3" t="str">
        <f t="shared" si="103"/>
        <v/>
      </c>
      <c r="C2235" s="78">
        <v>2231</v>
      </c>
      <c r="D2235" s="102"/>
      <c r="E2235" s="103"/>
      <c r="F2235" s="102"/>
      <c r="G2235" s="104"/>
      <c r="H2235" s="105" t="str">
        <f t="shared" ca="1" si="105"/>
        <v/>
      </c>
      <c r="I2235" s="102"/>
      <c r="J2235" s="102"/>
      <c r="K2235" s="102"/>
      <c r="L2235" s="102"/>
      <c r="M2235" s="102"/>
      <c r="N2235" s="102"/>
      <c r="O2235" s="102"/>
      <c r="P2235" s="102"/>
      <c r="Q2235" s="102"/>
      <c r="R2235" s="102"/>
      <c r="S2235" s="102"/>
      <c r="T2235" s="106"/>
      <c r="U2235" s="3" t="str">
        <f t="shared" si="104"/>
        <v>0/1</v>
      </c>
    </row>
    <row r="2236" spans="1:21" ht="30" customHeight="1" x14ac:dyDescent="0.3">
      <c r="A2236" s="3" t="str">
        <f>B2236&amp;"--"&amp;COUNTIF($B$5:B2236,B2236)</f>
        <v>--2199</v>
      </c>
      <c r="B2236" s="3" t="str">
        <f t="shared" si="103"/>
        <v/>
      </c>
      <c r="C2236" s="78">
        <v>2232</v>
      </c>
      <c r="D2236" s="102"/>
      <c r="E2236" s="103"/>
      <c r="F2236" s="102"/>
      <c r="G2236" s="104"/>
      <c r="H2236" s="105" t="str">
        <f t="shared" ca="1" si="105"/>
        <v/>
      </c>
      <c r="I2236" s="102"/>
      <c r="J2236" s="102"/>
      <c r="K2236" s="102"/>
      <c r="L2236" s="102"/>
      <c r="M2236" s="102"/>
      <c r="N2236" s="102"/>
      <c r="O2236" s="102"/>
      <c r="P2236" s="102"/>
      <c r="Q2236" s="102"/>
      <c r="R2236" s="102"/>
      <c r="S2236" s="102"/>
      <c r="T2236" s="106"/>
      <c r="U2236" s="3" t="str">
        <f t="shared" si="104"/>
        <v>0/1</v>
      </c>
    </row>
    <row r="2237" spans="1:21" ht="30" customHeight="1" x14ac:dyDescent="0.3">
      <c r="A2237" s="3" t="str">
        <f>B2237&amp;"--"&amp;COUNTIF($B$5:B2237,B2237)</f>
        <v>--2200</v>
      </c>
      <c r="B2237" s="3" t="str">
        <f t="shared" si="103"/>
        <v/>
      </c>
      <c r="C2237" s="78">
        <v>2233</v>
      </c>
      <c r="D2237" s="102"/>
      <c r="E2237" s="103"/>
      <c r="F2237" s="102"/>
      <c r="G2237" s="104"/>
      <c r="H2237" s="105" t="str">
        <f t="shared" ca="1" si="105"/>
        <v/>
      </c>
      <c r="I2237" s="102"/>
      <c r="J2237" s="102"/>
      <c r="K2237" s="102"/>
      <c r="L2237" s="102"/>
      <c r="M2237" s="102"/>
      <c r="N2237" s="102"/>
      <c r="O2237" s="102"/>
      <c r="P2237" s="102"/>
      <c r="Q2237" s="102"/>
      <c r="R2237" s="102"/>
      <c r="S2237" s="102"/>
      <c r="T2237" s="106"/>
      <c r="U2237" s="3" t="str">
        <f t="shared" si="104"/>
        <v>0/1</v>
      </c>
    </row>
    <row r="2238" spans="1:21" ht="30" customHeight="1" x14ac:dyDescent="0.3">
      <c r="A2238" s="3" t="str">
        <f>B2238&amp;"--"&amp;COUNTIF($B$5:B2238,B2238)</f>
        <v>--2201</v>
      </c>
      <c r="B2238" s="3" t="str">
        <f t="shared" si="103"/>
        <v/>
      </c>
      <c r="C2238" s="78">
        <v>2234</v>
      </c>
      <c r="D2238" s="102"/>
      <c r="E2238" s="103"/>
      <c r="F2238" s="102"/>
      <c r="G2238" s="104"/>
      <c r="H2238" s="105" t="str">
        <f t="shared" ca="1" si="105"/>
        <v/>
      </c>
      <c r="I2238" s="102"/>
      <c r="J2238" s="102"/>
      <c r="K2238" s="102"/>
      <c r="L2238" s="102"/>
      <c r="M2238" s="102"/>
      <c r="N2238" s="102"/>
      <c r="O2238" s="102"/>
      <c r="P2238" s="102"/>
      <c r="Q2238" s="102"/>
      <c r="R2238" s="102"/>
      <c r="S2238" s="102"/>
      <c r="T2238" s="106"/>
      <c r="U2238" s="3" t="str">
        <f t="shared" si="104"/>
        <v>0/1</v>
      </c>
    </row>
    <row r="2239" spans="1:21" ht="30" customHeight="1" x14ac:dyDescent="0.3">
      <c r="A2239" s="3" t="str">
        <f>B2239&amp;"--"&amp;COUNTIF($B$5:B2239,B2239)</f>
        <v>--2202</v>
      </c>
      <c r="B2239" s="3" t="str">
        <f t="shared" si="103"/>
        <v/>
      </c>
      <c r="C2239" s="78">
        <v>2235</v>
      </c>
      <c r="D2239" s="102"/>
      <c r="E2239" s="103"/>
      <c r="F2239" s="102"/>
      <c r="G2239" s="104"/>
      <c r="H2239" s="105" t="str">
        <f t="shared" ca="1" si="105"/>
        <v/>
      </c>
      <c r="I2239" s="102"/>
      <c r="J2239" s="102"/>
      <c r="K2239" s="102"/>
      <c r="L2239" s="102"/>
      <c r="M2239" s="102"/>
      <c r="N2239" s="102"/>
      <c r="O2239" s="102"/>
      <c r="P2239" s="102"/>
      <c r="Q2239" s="102"/>
      <c r="R2239" s="102"/>
      <c r="S2239" s="102"/>
      <c r="T2239" s="106"/>
      <c r="U2239" s="3" t="str">
        <f t="shared" si="104"/>
        <v>0/1</v>
      </c>
    </row>
    <row r="2240" spans="1:21" ht="30" customHeight="1" x14ac:dyDescent="0.3">
      <c r="A2240" s="3" t="str">
        <f>B2240&amp;"--"&amp;COUNTIF($B$5:B2240,B2240)</f>
        <v>--2203</v>
      </c>
      <c r="B2240" s="3" t="str">
        <f t="shared" si="103"/>
        <v/>
      </c>
      <c r="C2240" s="78">
        <v>2236</v>
      </c>
      <c r="D2240" s="102"/>
      <c r="E2240" s="103"/>
      <c r="F2240" s="102"/>
      <c r="G2240" s="104"/>
      <c r="H2240" s="105" t="str">
        <f t="shared" ca="1" si="105"/>
        <v/>
      </c>
      <c r="I2240" s="102"/>
      <c r="J2240" s="102"/>
      <c r="K2240" s="102"/>
      <c r="L2240" s="102"/>
      <c r="M2240" s="102"/>
      <c r="N2240" s="102"/>
      <c r="O2240" s="102"/>
      <c r="P2240" s="102"/>
      <c r="Q2240" s="102"/>
      <c r="R2240" s="102"/>
      <c r="S2240" s="102"/>
      <c r="T2240" s="106"/>
      <c r="U2240" s="3" t="str">
        <f t="shared" si="104"/>
        <v>0/1</v>
      </c>
    </row>
    <row r="2241" spans="1:21" ht="30" customHeight="1" x14ac:dyDescent="0.3">
      <c r="A2241" s="3" t="str">
        <f>B2241&amp;"--"&amp;COUNTIF($B$5:B2241,B2241)</f>
        <v>--2204</v>
      </c>
      <c r="B2241" s="3" t="str">
        <f t="shared" si="103"/>
        <v/>
      </c>
      <c r="C2241" s="78">
        <v>2237</v>
      </c>
      <c r="D2241" s="102"/>
      <c r="E2241" s="103"/>
      <c r="F2241" s="102"/>
      <c r="G2241" s="104"/>
      <c r="H2241" s="105" t="str">
        <f t="shared" ca="1" si="105"/>
        <v/>
      </c>
      <c r="I2241" s="102"/>
      <c r="J2241" s="102"/>
      <c r="K2241" s="102"/>
      <c r="L2241" s="102"/>
      <c r="M2241" s="102"/>
      <c r="N2241" s="102"/>
      <c r="O2241" s="102"/>
      <c r="P2241" s="102"/>
      <c r="Q2241" s="102"/>
      <c r="R2241" s="102"/>
      <c r="S2241" s="102"/>
      <c r="T2241" s="106"/>
      <c r="U2241" s="3" t="str">
        <f t="shared" si="104"/>
        <v>0/1</v>
      </c>
    </row>
    <row r="2242" spans="1:21" ht="30" customHeight="1" x14ac:dyDescent="0.3">
      <c r="A2242" s="3" t="str">
        <f>B2242&amp;"--"&amp;COUNTIF($B$5:B2242,B2242)</f>
        <v>--2205</v>
      </c>
      <c r="B2242" s="3" t="str">
        <f t="shared" si="103"/>
        <v/>
      </c>
      <c r="C2242" s="78">
        <v>2238</v>
      </c>
      <c r="D2242" s="102"/>
      <c r="E2242" s="103"/>
      <c r="F2242" s="102"/>
      <c r="G2242" s="104"/>
      <c r="H2242" s="105" t="str">
        <f t="shared" ca="1" si="105"/>
        <v/>
      </c>
      <c r="I2242" s="102"/>
      <c r="J2242" s="102"/>
      <c r="K2242" s="102"/>
      <c r="L2242" s="102"/>
      <c r="M2242" s="102"/>
      <c r="N2242" s="102"/>
      <c r="O2242" s="102"/>
      <c r="P2242" s="102"/>
      <c r="Q2242" s="102"/>
      <c r="R2242" s="102"/>
      <c r="S2242" s="102"/>
      <c r="T2242" s="106"/>
      <c r="U2242" s="3" t="str">
        <f t="shared" si="104"/>
        <v>0/1</v>
      </c>
    </row>
    <row r="2243" spans="1:21" ht="30" customHeight="1" x14ac:dyDescent="0.3">
      <c r="A2243" s="3" t="str">
        <f>B2243&amp;"--"&amp;COUNTIF($B$5:B2243,B2243)</f>
        <v>--2206</v>
      </c>
      <c r="B2243" s="3" t="str">
        <f t="shared" si="103"/>
        <v/>
      </c>
      <c r="C2243" s="78">
        <v>2239</v>
      </c>
      <c r="D2243" s="102"/>
      <c r="E2243" s="103"/>
      <c r="F2243" s="102"/>
      <c r="G2243" s="104"/>
      <c r="H2243" s="105" t="str">
        <f t="shared" ca="1" si="105"/>
        <v/>
      </c>
      <c r="I2243" s="102"/>
      <c r="J2243" s="102"/>
      <c r="K2243" s="102"/>
      <c r="L2243" s="102"/>
      <c r="M2243" s="102"/>
      <c r="N2243" s="102"/>
      <c r="O2243" s="102"/>
      <c r="P2243" s="102"/>
      <c r="Q2243" s="102"/>
      <c r="R2243" s="102"/>
      <c r="S2243" s="102"/>
      <c r="T2243" s="106"/>
      <c r="U2243" s="3" t="str">
        <f t="shared" si="104"/>
        <v>0/1</v>
      </c>
    </row>
    <row r="2244" spans="1:21" ht="30" customHeight="1" x14ac:dyDescent="0.3">
      <c r="A2244" s="3" t="str">
        <f>B2244&amp;"--"&amp;COUNTIF($B$5:B2244,B2244)</f>
        <v>--2207</v>
      </c>
      <c r="B2244" s="3" t="str">
        <f t="shared" si="103"/>
        <v/>
      </c>
      <c r="C2244" s="78">
        <v>2240</v>
      </c>
      <c r="D2244" s="102"/>
      <c r="E2244" s="103"/>
      <c r="F2244" s="102"/>
      <c r="G2244" s="104"/>
      <c r="H2244" s="105" t="str">
        <f t="shared" ca="1" si="105"/>
        <v/>
      </c>
      <c r="I2244" s="102"/>
      <c r="J2244" s="102"/>
      <c r="K2244" s="102"/>
      <c r="L2244" s="102"/>
      <c r="M2244" s="102"/>
      <c r="N2244" s="102"/>
      <c r="O2244" s="102"/>
      <c r="P2244" s="102"/>
      <c r="Q2244" s="102"/>
      <c r="R2244" s="102"/>
      <c r="S2244" s="102"/>
      <c r="T2244" s="106"/>
      <c r="U2244" s="3" t="str">
        <f t="shared" si="104"/>
        <v>0/1</v>
      </c>
    </row>
    <row r="2245" spans="1:21" ht="30" customHeight="1" x14ac:dyDescent="0.3">
      <c r="A2245" s="3" t="str">
        <f>B2245&amp;"--"&amp;COUNTIF($B$5:B2245,B2245)</f>
        <v>--2208</v>
      </c>
      <c r="B2245" s="3" t="str">
        <f t="shared" ref="B2245:B2308" si="106">IF(G2245&lt;&gt;"",MONTH(G2245),"")</f>
        <v/>
      </c>
      <c r="C2245" s="78">
        <v>2241</v>
      </c>
      <c r="D2245" s="102"/>
      <c r="E2245" s="103"/>
      <c r="F2245" s="102"/>
      <c r="G2245" s="104"/>
      <c r="H2245" s="105" t="str">
        <f t="shared" ca="1" si="105"/>
        <v/>
      </c>
      <c r="I2245" s="102"/>
      <c r="J2245" s="102"/>
      <c r="K2245" s="102"/>
      <c r="L2245" s="102"/>
      <c r="M2245" s="102"/>
      <c r="N2245" s="102"/>
      <c r="O2245" s="102"/>
      <c r="P2245" s="102"/>
      <c r="Q2245" s="102"/>
      <c r="R2245" s="102"/>
      <c r="S2245" s="102"/>
      <c r="T2245" s="106"/>
      <c r="U2245" s="3" t="str">
        <f t="shared" ref="U2245:U2308" si="107">DAY(G2245)&amp;"/"&amp;MONTH(G2245)</f>
        <v>0/1</v>
      </c>
    </row>
    <row r="2246" spans="1:21" ht="30" customHeight="1" x14ac:dyDescent="0.3">
      <c r="A2246" s="3" t="str">
        <f>B2246&amp;"--"&amp;COUNTIF($B$5:B2246,B2246)</f>
        <v>--2209</v>
      </c>
      <c r="B2246" s="3" t="str">
        <f t="shared" si="106"/>
        <v/>
      </c>
      <c r="C2246" s="78">
        <v>2242</v>
      </c>
      <c r="D2246" s="102"/>
      <c r="E2246" s="103"/>
      <c r="F2246" s="102"/>
      <c r="G2246" s="104"/>
      <c r="H2246" s="105" t="str">
        <f t="shared" ca="1" si="105"/>
        <v/>
      </c>
      <c r="I2246" s="102"/>
      <c r="J2246" s="102"/>
      <c r="K2246" s="102"/>
      <c r="L2246" s="102"/>
      <c r="M2246" s="102"/>
      <c r="N2246" s="102"/>
      <c r="O2246" s="102"/>
      <c r="P2246" s="102"/>
      <c r="Q2246" s="102"/>
      <c r="R2246" s="102"/>
      <c r="S2246" s="102"/>
      <c r="T2246" s="106"/>
      <c r="U2246" s="3" t="str">
        <f t="shared" si="107"/>
        <v>0/1</v>
      </c>
    </row>
    <row r="2247" spans="1:21" ht="30" customHeight="1" x14ac:dyDescent="0.3">
      <c r="A2247" s="3" t="str">
        <f>B2247&amp;"--"&amp;COUNTIF($B$5:B2247,B2247)</f>
        <v>--2210</v>
      </c>
      <c r="B2247" s="3" t="str">
        <f t="shared" si="106"/>
        <v/>
      </c>
      <c r="C2247" s="78">
        <v>2243</v>
      </c>
      <c r="D2247" s="102"/>
      <c r="E2247" s="103"/>
      <c r="F2247" s="102"/>
      <c r="G2247" s="104"/>
      <c r="H2247" s="105" t="str">
        <f t="shared" ca="1" si="105"/>
        <v/>
      </c>
      <c r="I2247" s="102"/>
      <c r="J2247" s="102"/>
      <c r="K2247" s="102"/>
      <c r="L2247" s="102"/>
      <c r="M2247" s="102"/>
      <c r="N2247" s="102"/>
      <c r="O2247" s="102"/>
      <c r="P2247" s="102"/>
      <c r="Q2247" s="102"/>
      <c r="R2247" s="102"/>
      <c r="S2247" s="102"/>
      <c r="T2247" s="106"/>
      <c r="U2247" s="3" t="str">
        <f t="shared" si="107"/>
        <v>0/1</v>
      </c>
    </row>
    <row r="2248" spans="1:21" ht="30" customHeight="1" x14ac:dyDescent="0.3">
      <c r="A2248" s="3" t="str">
        <f>B2248&amp;"--"&amp;COUNTIF($B$5:B2248,B2248)</f>
        <v>--2211</v>
      </c>
      <c r="B2248" s="3" t="str">
        <f t="shared" si="106"/>
        <v/>
      </c>
      <c r="C2248" s="78">
        <v>2244</v>
      </c>
      <c r="D2248" s="102"/>
      <c r="E2248" s="103"/>
      <c r="F2248" s="102"/>
      <c r="G2248" s="104"/>
      <c r="H2248" s="105" t="str">
        <f t="shared" ca="1" si="105"/>
        <v/>
      </c>
      <c r="I2248" s="102"/>
      <c r="J2248" s="102"/>
      <c r="K2248" s="102"/>
      <c r="L2248" s="102"/>
      <c r="M2248" s="102"/>
      <c r="N2248" s="102"/>
      <c r="O2248" s="102"/>
      <c r="P2248" s="102"/>
      <c r="Q2248" s="102"/>
      <c r="R2248" s="102"/>
      <c r="S2248" s="102"/>
      <c r="T2248" s="106"/>
      <c r="U2248" s="3" t="str">
        <f t="shared" si="107"/>
        <v>0/1</v>
      </c>
    </row>
    <row r="2249" spans="1:21" ht="30" customHeight="1" x14ac:dyDescent="0.3">
      <c r="A2249" s="3" t="str">
        <f>B2249&amp;"--"&amp;COUNTIF($B$5:B2249,B2249)</f>
        <v>--2212</v>
      </c>
      <c r="B2249" s="3" t="str">
        <f t="shared" si="106"/>
        <v/>
      </c>
      <c r="C2249" s="78">
        <v>2245</v>
      </c>
      <c r="D2249" s="102"/>
      <c r="E2249" s="103"/>
      <c r="F2249" s="102"/>
      <c r="G2249" s="104"/>
      <c r="H2249" s="105" t="str">
        <f t="shared" ca="1" si="105"/>
        <v/>
      </c>
      <c r="I2249" s="102"/>
      <c r="J2249" s="102"/>
      <c r="K2249" s="102"/>
      <c r="L2249" s="102"/>
      <c r="M2249" s="102"/>
      <c r="N2249" s="102"/>
      <c r="O2249" s="102"/>
      <c r="P2249" s="102"/>
      <c r="Q2249" s="102"/>
      <c r="R2249" s="102"/>
      <c r="S2249" s="102"/>
      <c r="T2249" s="106"/>
      <c r="U2249" s="3" t="str">
        <f t="shared" si="107"/>
        <v>0/1</v>
      </c>
    </row>
    <row r="2250" spans="1:21" ht="30" customHeight="1" x14ac:dyDescent="0.3">
      <c r="A2250" s="3" t="str">
        <f>B2250&amp;"--"&amp;COUNTIF($B$5:B2250,B2250)</f>
        <v>--2213</v>
      </c>
      <c r="B2250" s="3" t="str">
        <f t="shared" si="106"/>
        <v/>
      </c>
      <c r="C2250" s="78">
        <v>2246</v>
      </c>
      <c r="D2250" s="102"/>
      <c r="E2250" s="103"/>
      <c r="F2250" s="102"/>
      <c r="G2250" s="104"/>
      <c r="H2250" s="105" t="str">
        <f t="shared" ca="1" si="105"/>
        <v/>
      </c>
      <c r="I2250" s="102"/>
      <c r="J2250" s="102"/>
      <c r="K2250" s="102"/>
      <c r="L2250" s="102"/>
      <c r="M2250" s="102"/>
      <c r="N2250" s="102"/>
      <c r="O2250" s="102"/>
      <c r="P2250" s="102"/>
      <c r="Q2250" s="102"/>
      <c r="R2250" s="102"/>
      <c r="S2250" s="102"/>
      <c r="T2250" s="106"/>
      <c r="U2250" s="3" t="str">
        <f t="shared" si="107"/>
        <v>0/1</v>
      </c>
    </row>
    <row r="2251" spans="1:21" ht="30" customHeight="1" x14ac:dyDescent="0.3">
      <c r="A2251" s="3" t="str">
        <f>B2251&amp;"--"&amp;COUNTIF($B$5:B2251,B2251)</f>
        <v>--2214</v>
      </c>
      <c r="B2251" s="3" t="str">
        <f t="shared" si="106"/>
        <v/>
      </c>
      <c r="C2251" s="78">
        <v>2247</v>
      </c>
      <c r="D2251" s="102"/>
      <c r="E2251" s="103"/>
      <c r="F2251" s="102"/>
      <c r="G2251" s="104"/>
      <c r="H2251" s="105" t="str">
        <f t="shared" ca="1" si="105"/>
        <v/>
      </c>
      <c r="I2251" s="102"/>
      <c r="J2251" s="102"/>
      <c r="K2251" s="102"/>
      <c r="L2251" s="102"/>
      <c r="M2251" s="102"/>
      <c r="N2251" s="102"/>
      <c r="O2251" s="102"/>
      <c r="P2251" s="102"/>
      <c r="Q2251" s="102"/>
      <c r="R2251" s="102"/>
      <c r="S2251" s="102"/>
      <c r="T2251" s="106"/>
      <c r="U2251" s="3" t="str">
        <f t="shared" si="107"/>
        <v>0/1</v>
      </c>
    </row>
    <row r="2252" spans="1:21" ht="30" customHeight="1" x14ac:dyDescent="0.3">
      <c r="A2252" s="3" t="str">
        <f>B2252&amp;"--"&amp;COUNTIF($B$5:B2252,B2252)</f>
        <v>--2215</v>
      </c>
      <c r="B2252" s="3" t="str">
        <f t="shared" si="106"/>
        <v/>
      </c>
      <c r="C2252" s="78">
        <v>2248</v>
      </c>
      <c r="D2252" s="102"/>
      <c r="E2252" s="103"/>
      <c r="F2252" s="102"/>
      <c r="G2252" s="104"/>
      <c r="H2252" s="105" t="str">
        <f t="shared" ca="1" si="105"/>
        <v/>
      </c>
      <c r="I2252" s="102"/>
      <c r="J2252" s="102"/>
      <c r="K2252" s="102"/>
      <c r="L2252" s="102"/>
      <c r="M2252" s="102"/>
      <c r="N2252" s="102"/>
      <c r="O2252" s="102"/>
      <c r="P2252" s="102"/>
      <c r="Q2252" s="102"/>
      <c r="R2252" s="102"/>
      <c r="S2252" s="102"/>
      <c r="T2252" s="106"/>
      <c r="U2252" s="3" t="str">
        <f t="shared" si="107"/>
        <v>0/1</v>
      </c>
    </row>
    <row r="2253" spans="1:21" ht="30" customHeight="1" x14ac:dyDescent="0.3">
      <c r="A2253" s="3" t="str">
        <f>B2253&amp;"--"&amp;COUNTIF($B$5:B2253,B2253)</f>
        <v>--2216</v>
      </c>
      <c r="B2253" s="3" t="str">
        <f t="shared" si="106"/>
        <v/>
      </c>
      <c r="C2253" s="78">
        <v>2249</v>
      </c>
      <c r="D2253" s="102"/>
      <c r="E2253" s="103"/>
      <c r="F2253" s="102"/>
      <c r="G2253" s="104"/>
      <c r="H2253" s="105" t="str">
        <f t="shared" ca="1" si="105"/>
        <v/>
      </c>
      <c r="I2253" s="102"/>
      <c r="J2253" s="102"/>
      <c r="K2253" s="102"/>
      <c r="L2253" s="102"/>
      <c r="M2253" s="102"/>
      <c r="N2253" s="102"/>
      <c r="O2253" s="102"/>
      <c r="P2253" s="102"/>
      <c r="Q2253" s="102"/>
      <c r="R2253" s="102"/>
      <c r="S2253" s="102"/>
      <c r="T2253" s="106"/>
      <c r="U2253" s="3" t="str">
        <f t="shared" si="107"/>
        <v>0/1</v>
      </c>
    </row>
    <row r="2254" spans="1:21" ht="30" customHeight="1" x14ac:dyDescent="0.3">
      <c r="A2254" s="3" t="str">
        <f>B2254&amp;"--"&amp;COUNTIF($B$5:B2254,B2254)</f>
        <v>--2217</v>
      </c>
      <c r="B2254" s="3" t="str">
        <f t="shared" si="106"/>
        <v/>
      </c>
      <c r="C2254" s="78">
        <v>2250</v>
      </c>
      <c r="D2254" s="102"/>
      <c r="E2254" s="103"/>
      <c r="F2254" s="102"/>
      <c r="G2254" s="104"/>
      <c r="H2254" s="105" t="str">
        <f t="shared" ca="1" si="105"/>
        <v/>
      </c>
      <c r="I2254" s="102"/>
      <c r="J2254" s="102"/>
      <c r="K2254" s="102"/>
      <c r="L2254" s="102"/>
      <c r="M2254" s="102"/>
      <c r="N2254" s="102"/>
      <c r="O2254" s="102"/>
      <c r="P2254" s="102"/>
      <c r="Q2254" s="102"/>
      <c r="R2254" s="102"/>
      <c r="S2254" s="102"/>
      <c r="T2254" s="106"/>
      <c r="U2254" s="3" t="str">
        <f t="shared" si="107"/>
        <v>0/1</v>
      </c>
    </row>
    <row r="2255" spans="1:21" ht="30" customHeight="1" x14ac:dyDescent="0.3">
      <c r="A2255" s="3" t="str">
        <f>B2255&amp;"--"&amp;COUNTIF($B$5:B2255,B2255)</f>
        <v>--2218</v>
      </c>
      <c r="B2255" s="3" t="str">
        <f t="shared" si="106"/>
        <v/>
      </c>
      <c r="C2255" s="78">
        <v>2251</v>
      </c>
      <c r="D2255" s="102"/>
      <c r="E2255" s="103"/>
      <c r="F2255" s="102"/>
      <c r="G2255" s="104"/>
      <c r="H2255" s="105" t="str">
        <f t="shared" ca="1" si="105"/>
        <v/>
      </c>
      <c r="I2255" s="102"/>
      <c r="J2255" s="102"/>
      <c r="K2255" s="102"/>
      <c r="L2255" s="102"/>
      <c r="M2255" s="102"/>
      <c r="N2255" s="102"/>
      <c r="O2255" s="102"/>
      <c r="P2255" s="102"/>
      <c r="Q2255" s="102"/>
      <c r="R2255" s="102"/>
      <c r="S2255" s="102"/>
      <c r="T2255" s="106"/>
      <c r="U2255" s="3" t="str">
        <f t="shared" si="107"/>
        <v>0/1</v>
      </c>
    </row>
    <row r="2256" spans="1:21" ht="30" customHeight="1" x14ac:dyDescent="0.3">
      <c r="A2256" s="3" t="str">
        <f>B2256&amp;"--"&amp;COUNTIF($B$5:B2256,B2256)</f>
        <v>--2219</v>
      </c>
      <c r="B2256" s="3" t="str">
        <f t="shared" si="106"/>
        <v/>
      </c>
      <c r="C2256" s="78">
        <v>2252</v>
      </c>
      <c r="D2256" s="102"/>
      <c r="E2256" s="103"/>
      <c r="F2256" s="102"/>
      <c r="G2256" s="104"/>
      <c r="H2256" s="105" t="str">
        <f t="shared" ca="1" si="105"/>
        <v/>
      </c>
      <c r="I2256" s="102"/>
      <c r="J2256" s="102"/>
      <c r="K2256" s="102"/>
      <c r="L2256" s="102"/>
      <c r="M2256" s="102"/>
      <c r="N2256" s="102"/>
      <c r="O2256" s="102"/>
      <c r="P2256" s="102"/>
      <c r="Q2256" s="102"/>
      <c r="R2256" s="102"/>
      <c r="S2256" s="102"/>
      <c r="T2256" s="106"/>
      <c r="U2256" s="3" t="str">
        <f t="shared" si="107"/>
        <v>0/1</v>
      </c>
    </row>
    <row r="2257" spans="1:21" ht="30" customHeight="1" x14ac:dyDescent="0.3">
      <c r="A2257" s="3" t="str">
        <f>B2257&amp;"--"&amp;COUNTIF($B$5:B2257,B2257)</f>
        <v>--2220</v>
      </c>
      <c r="B2257" s="3" t="str">
        <f t="shared" si="106"/>
        <v/>
      </c>
      <c r="C2257" s="78">
        <v>2253</v>
      </c>
      <c r="D2257" s="102"/>
      <c r="E2257" s="103"/>
      <c r="F2257" s="102"/>
      <c r="G2257" s="104"/>
      <c r="H2257" s="105" t="str">
        <f t="shared" ca="1" si="105"/>
        <v/>
      </c>
      <c r="I2257" s="102"/>
      <c r="J2257" s="102"/>
      <c r="K2257" s="102"/>
      <c r="L2257" s="102"/>
      <c r="M2257" s="102"/>
      <c r="N2257" s="102"/>
      <c r="O2257" s="102"/>
      <c r="P2257" s="102"/>
      <c r="Q2257" s="102"/>
      <c r="R2257" s="102"/>
      <c r="S2257" s="102"/>
      <c r="T2257" s="106"/>
      <c r="U2257" s="3" t="str">
        <f t="shared" si="107"/>
        <v>0/1</v>
      </c>
    </row>
    <row r="2258" spans="1:21" ht="30" customHeight="1" x14ac:dyDescent="0.3">
      <c r="A2258" s="3" t="str">
        <f>B2258&amp;"--"&amp;COUNTIF($B$5:B2258,B2258)</f>
        <v>--2221</v>
      </c>
      <c r="B2258" s="3" t="str">
        <f t="shared" si="106"/>
        <v/>
      </c>
      <c r="C2258" s="78">
        <v>2254</v>
      </c>
      <c r="D2258" s="102"/>
      <c r="E2258" s="103"/>
      <c r="F2258" s="102"/>
      <c r="G2258" s="104"/>
      <c r="H2258" s="105" t="str">
        <f t="shared" ca="1" si="105"/>
        <v/>
      </c>
      <c r="I2258" s="102"/>
      <c r="J2258" s="102"/>
      <c r="K2258" s="102"/>
      <c r="L2258" s="102"/>
      <c r="M2258" s="102"/>
      <c r="N2258" s="102"/>
      <c r="O2258" s="102"/>
      <c r="P2258" s="102"/>
      <c r="Q2258" s="102"/>
      <c r="R2258" s="102"/>
      <c r="S2258" s="102"/>
      <c r="T2258" s="106"/>
      <c r="U2258" s="3" t="str">
        <f t="shared" si="107"/>
        <v>0/1</v>
      </c>
    </row>
    <row r="2259" spans="1:21" ht="30" customHeight="1" x14ac:dyDescent="0.3">
      <c r="A2259" s="3" t="str">
        <f>B2259&amp;"--"&amp;COUNTIF($B$5:B2259,B2259)</f>
        <v>--2222</v>
      </c>
      <c r="B2259" s="3" t="str">
        <f t="shared" si="106"/>
        <v/>
      </c>
      <c r="C2259" s="78">
        <v>2255</v>
      </c>
      <c r="D2259" s="102"/>
      <c r="E2259" s="103"/>
      <c r="F2259" s="102"/>
      <c r="G2259" s="104"/>
      <c r="H2259" s="105" t="str">
        <f t="shared" ca="1" si="105"/>
        <v/>
      </c>
      <c r="I2259" s="102"/>
      <c r="J2259" s="102"/>
      <c r="K2259" s="102"/>
      <c r="L2259" s="102"/>
      <c r="M2259" s="102"/>
      <c r="N2259" s="102"/>
      <c r="O2259" s="102"/>
      <c r="P2259" s="102"/>
      <c r="Q2259" s="102"/>
      <c r="R2259" s="102"/>
      <c r="S2259" s="102"/>
      <c r="T2259" s="106"/>
      <c r="U2259" s="3" t="str">
        <f t="shared" si="107"/>
        <v>0/1</v>
      </c>
    </row>
    <row r="2260" spans="1:21" ht="30" customHeight="1" x14ac:dyDescent="0.3">
      <c r="A2260" s="3" t="str">
        <f>B2260&amp;"--"&amp;COUNTIF($B$5:B2260,B2260)</f>
        <v>--2223</v>
      </c>
      <c r="B2260" s="3" t="str">
        <f t="shared" si="106"/>
        <v/>
      </c>
      <c r="C2260" s="78">
        <v>2256</v>
      </c>
      <c r="D2260" s="102"/>
      <c r="E2260" s="103"/>
      <c r="F2260" s="102"/>
      <c r="G2260" s="104"/>
      <c r="H2260" s="105" t="str">
        <f t="shared" ca="1" si="105"/>
        <v/>
      </c>
      <c r="I2260" s="102"/>
      <c r="J2260" s="102"/>
      <c r="K2260" s="102"/>
      <c r="L2260" s="102"/>
      <c r="M2260" s="102"/>
      <c r="N2260" s="102"/>
      <c r="O2260" s="102"/>
      <c r="P2260" s="102"/>
      <c r="Q2260" s="102"/>
      <c r="R2260" s="102"/>
      <c r="S2260" s="102"/>
      <c r="T2260" s="106"/>
      <c r="U2260" s="3" t="str">
        <f t="shared" si="107"/>
        <v>0/1</v>
      </c>
    </row>
    <row r="2261" spans="1:21" ht="30" customHeight="1" x14ac:dyDescent="0.3">
      <c r="A2261" s="3" t="str">
        <f>B2261&amp;"--"&amp;COUNTIF($B$5:B2261,B2261)</f>
        <v>--2224</v>
      </c>
      <c r="B2261" s="3" t="str">
        <f t="shared" si="106"/>
        <v/>
      </c>
      <c r="C2261" s="78">
        <v>2257</v>
      </c>
      <c r="D2261" s="102"/>
      <c r="E2261" s="103"/>
      <c r="F2261" s="102"/>
      <c r="G2261" s="104"/>
      <c r="H2261" s="105" t="str">
        <f t="shared" ca="1" si="105"/>
        <v/>
      </c>
      <c r="I2261" s="102"/>
      <c r="J2261" s="102"/>
      <c r="K2261" s="102"/>
      <c r="L2261" s="102"/>
      <c r="M2261" s="102"/>
      <c r="N2261" s="102"/>
      <c r="O2261" s="102"/>
      <c r="P2261" s="102"/>
      <c r="Q2261" s="102"/>
      <c r="R2261" s="102"/>
      <c r="S2261" s="102"/>
      <c r="T2261" s="106"/>
      <c r="U2261" s="3" t="str">
        <f t="shared" si="107"/>
        <v>0/1</v>
      </c>
    </row>
    <row r="2262" spans="1:21" ht="30" customHeight="1" x14ac:dyDescent="0.3">
      <c r="A2262" s="3" t="str">
        <f>B2262&amp;"--"&amp;COUNTIF($B$5:B2262,B2262)</f>
        <v>--2225</v>
      </c>
      <c r="B2262" s="3" t="str">
        <f t="shared" si="106"/>
        <v/>
      </c>
      <c r="C2262" s="78">
        <v>2258</v>
      </c>
      <c r="D2262" s="102"/>
      <c r="E2262" s="103"/>
      <c r="F2262" s="102"/>
      <c r="G2262" s="104"/>
      <c r="H2262" s="105" t="str">
        <f t="shared" ca="1" si="105"/>
        <v/>
      </c>
      <c r="I2262" s="102"/>
      <c r="J2262" s="102"/>
      <c r="K2262" s="102"/>
      <c r="L2262" s="102"/>
      <c r="M2262" s="102"/>
      <c r="N2262" s="102"/>
      <c r="O2262" s="102"/>
      <c r="P2262" s="102"/>
      <c r="Q2262" s="102"/>
      <c r="R2262" s="102"/>
      <c r="S2262" s="102"/>
      <c r="T2262" s="106"/>
      <c r="U2262" s="3" t="str">
        <f t="shared" si="107"/>
        <v>0/1</v>
      </c>
    </row>
    <row r="2263" spans="1:21" ht="30" customHeight="1" x14ac:dyDescent="0.3">
      <c r="A2263" s="3" t="str">
        <f>B2263&amp;"--"&amp;COUNTIF($B$5:B2263,B2263)</f>
        <v>--2226</v>
      </c>
      <c r="B2263" s="3" t="str">
        <f t="shared" si="106"/>
        <v/>
      </c>
      <c r="C2263" s="78">
        <v>2259</v>
      </c>
      <c r="D2263" s="102"/>
      <c r="E2263" s="103"/>
      <c r="F2263" s="102"/>
      <c r="G2263" s="104"/>
      <c r="H2263" s="105" t="str">
        <f t="shared" ca="1" si="105"/>
        <v/>
      </c>
      <c r="I2263" s="102"/>
      <c r="J2263" s="102"/>
      <c r="K2263" s="102"/>
      <c r="L2263" s="102"/>
      <c r="M2263" s="102"/>
      <c r="N2263" s="102"/>
      <c r="O2263" s="102"/>
      <c r="P2263" s="102"/>
      <c r="Q2263" s="102"/>
      <c r="R2263" s="102"/>
      <c r="S2263" s="102"/>
      <c r="T2263" s="106"/>
      <c r="U2263" s="3" t="str">
        <f t="shared" si="107"/>
        <v>0/1</v>
      </c>
    </row>
    <row r="2264" spans="1:21" ht="30" customHeight="1" x14ac:dyDescent="0.3">
      <c r="A2264" s="3" t="str">
        <f>B2264&amp;"--"&amp;COUNTIF($B$5:B2264,B2264)</f>
        <v>--2227</v>
      </c>
      <c r="B2264" s="3" t="str">
        <f t="shared" si="106"/>
        <v/>
      </c>
      <c r="C2264" s="78">
        <v>2260</v>
      </c>
      <c r="D2264" s="102"/>
      <c r="E2264" s="103"/>
      <c r="F2264" s="102"/>
      <c r="G2264" s="104"/>
      <c r="H2264" s="105" t="str">
        <f t="shared" ca="1" si="105"/>
        <v/>
      </c>
      <c r="I2264" s="102"/>
      <c r="J2264" s="102"/>
      <c r="K2264" s="102"/>
      <c r="L2264" s="102"/>
      <c r="M2264" s="102"/>
      <c r="N2264" s="102"/>
      <c r="O2264" s="102"/>
      <c r="P2264" s="102"/>
      <c r="Q2264" s="102"/>
      <c r="R2264" s="102"/>
      <c r="S2264" s="102"/>
      <c r="T2264" s="106"/>
      <c r="U2264" s="3" t="str">
        <f t="shared" si="107"/>
        <v>0/1</v>
      </c>
    </row>
    <row r="2265" spans="1:21" ht="30" customHeight="1" x14ac:dyDescent="0.3">
      <c r="A2265" s="3" t="str">
        <f>B2265&amp;"--"&amp;COUNTIF($B$5:B2265,B2265)</f>
        <v>--2228</v>
      </c>
      <c r="B2265" s="3" t="str">
        <f t="shared" si="106"/>
        <v/>
      </c>
      <c r="C2265" s="78">
        <v>2261</v>
      </c>
      <c r="D2265" s="102"/>
      <c r="E2265" s="103"/>
      <c r="F2265" s="102"/>
      <c r="G2265" s="104"/>
      <c r="H2265" s="105" t="str">
        <f t="shared" ca="1" si="105"/>
        <v/>
      </c>
      <c r="I2265" s="102"/>
      <c r="J2265" s="102"/>
      <c r="K2265" s="102"/>
      <c r="L2265" s="102"/>
      <c r="M2265" s="102"/>
      <c r="N2265" s="102"/>
      <c r="O2265" s="102"/>
      <c r="P2265" s="102"/>
      <c r="Q2265" s="102"/>
      <c r="R2265" s="102"/>
      <c r="S2265" s="102"/>
      <c r="T2265" s="106"/>
      <c r="U2265" s="3" t="str">
        <f t="shared" si="107"/>
        <v>0/1</v>
      </c>
    </row>
    <row r="2266" spans="1:21" ht="30" customHeight="1" x14ac:dyDescent="0.3">
      <c r="A2266" s="3" t="str">
        <f>B2266&amp;"--"&amp;COUNTIF($B$5:B2266,B2266)</f>
        <v>--2229</v>
      </c>
      <c r="B2266" s="3" t="str">
        <f t="shared" si="106"/>
        <v/>
      </c>
      <c r="C2266" s="78">
        <v>2262</v>
      </c>
      <c r="D2266" s="102"/>
      <c r="E2266" s="103"/>
      <c r="F2266" s="102"/>
      <c r="G2266" s="104"/>
      <c r="H2266" s="105" t="str">
        <f t="shared" ca="1" si="105"/>
        <v/>
      </c>
      <c r="I2266" s="102"/>
      <c r="J2266" s="102"/>
      <c r="K2266" s="102"/>
      <c r="L2266" s="102"/>
      <c r="M2266" s="102"/>
      <c r="N2266" s="102"/>
      <c r="O2266" s="102"/>
      <c r="P2266" s="102"/>
      <c r="Q2266" s="102"/>
      <c r="R2266" s="102"/>
      <c r="S2266" s="102"/>
      <c r="T2266" s="106"/>
      <c r="U2266" s="3" t="str">
        <f t="shared" si="107"/>
        <v>0/1</v>
      </c>
    </row>
    <row r="2267" spans="1:21" ht="30" customHeight="1" x14ac:dyDescent="0.3">
      <c r="A2267" s="3" t="str">
        <f>B2267&amp;"--"&amp;COUNTIF($B$5:B2267,B2267)</f>
        <v>--2230</v>
      </c>
      <c r="B2267" s="3" t="str">
        <f t="shared" si="106"/>
        <v/>
      </c>
      <c r="C2267" s="78">
        <v>2263</v>
      </c>
      <c r="D2267" s="102"/>
      <c r="E2267" s="103"/>
      <c r="F2267" s="102"/>
      <c r="G2267" s="104"/>
      <c r="H2267" s="105" t="str">
        <f t="shared" ca="1" si="105"/>
        <v/>
      </c>
      <c r="I2267" s="102"/>
      <c r="J2267" s="102"/>
      <c r="K2267" s="102"/>
      <c r="L2267" s="102"/>
      <c r="M2267" s="102"/>
      <c r="N2267" s="102"/>
      <c r="O2267" s="102"/>
      <c r="P2267" s="102"/>
      <c r="Q2267" s="102"/>
      <c r="R2267" s="102"/>
      <c r="S2267" s="102"/>
      <c r="T2267" s="106"/>
      <c r="U2267" s="3" t="str">
        <f t="shared" si="107"/>
        <v>0/1</v>
      </c>
    </row>
    <row r="2268" spans="1:21" ht="30" customHeight="1" x14ac:dyDescent="0.3">
      <c r="A2268" s="3" t="str">
        <f>B2268&amp;"--"&amp;COUNTIF($B$5:B2268,B2268)</f>
        <v>--2231</v>
      </c>
      <c r="B2268" s="3" t="str">
        <f t="shared" si="106"/>
        <v/>
      </c>
      <c r="C2268" s="78">
        <v>2264</v>
      </c>
      <c r="D2268" s="102"/>
      <c r="E2268" s="103"/>
      <c r="F2268" s="102"/>
      <c r="G2268" s="104"/>
      <c r="H2268" s="105" t="str">
        <f t="shared" ca="1" si="105"/>
        <v/>
      </c>
      <c r="I2268" s="102"/>
      <c r="J2268" s="102"/>
      <c r="K2268" s="102"/>
      <c r="L2268" s="102"/>
      <c r="M2268" s="102"/>
      <c r="N2268" s="102"/>
      <c r="O2268" s="102"/>
      <c r="P2268" s="102"/>
      <c r="Q2268" s="102"/>
      <c r="R2268" s="102"/>
      <c r="S2268" s="102"/>
      <c r="T2268" s="106"/>
      <c r="U2268" s="3" t="str">
        <f t="shared" si="107"/>
        <v>0/1</v>
      </c>
    </row>
    <row r="2269" spans="1:21" ht="30" customHeight="1" x14ac:dyDescent="0.3">
      <c r="A2269" s="3" t="str">
        <f>B2269&amp;"--"&amp;COUNTIF($B$5:B2269,B2269)</f>
        <v>--2232</v>
      </c>
      <c r="B2269" s="3" t="str">
        <f t="shared" si="106"/>
        <v/>
      </c>
      <c r="C2269" s="78">
        <v>2265</v>
      </c>
      <c r="D2269" s="102"/>
      <c r="E2269" s="103"/>
      <c r="F2269" s="102"/>
      <c r="G2269" s="104"/>
      <c r="H2269" s="105" t="str">
        <f t="shared" ca="1" si="105"/>
        <v/>
      </c>
      <c r="I2269" s="102"/>
      <c r="J2269" s="102"/>
      <c r="K2269" s="102"/>
      <c r="L2269" s="102"/>
      <c r="M2269" s="102"/>
      <c r="N2269" s="102"/>
      <c r="O2269" s="102"/>
      <c r="P2269" s="102"/>
      <c r="Q2269" s="102"/>
      <c r="R2269" s="102"/>
      <c r="S2269" s="102"/>
      <c r="T2269" s="106"/>
      <c r="U2269" s="3" t="str">
        <f t="shared" si="107"/>
        <v>0/1</v>
      </c>
    </row>
    <row r="2270" spans="1:21" ht="30" customHeight="1" x14ac:dyDescent="0.3">
      <c r="A2270" s="3" t="str">
        <f>B2270&amp;"--"&amp;COUNTIF($B$5:B2270,B2270)</f>
        <v>--2233</v>
      </c>
      <c r="B2270" s="3" t="str">
        <f t="shared" si="106"/>
        <v/>
      </c>
      <c r="C2270" s="78">
        <v>2266</v>
      </c>
      <c r="D2270" s="102"/>
      <c r="E2270" s="103"/>
      <c r="F2270" s="102"/>
      <c r="G2270" s="104"/>
      <c r="H2270" s="105" t="str">
        <f t="shared" ca="1" si="105"/>
        <v/>
      </c>
      <c r="I2270" s="102"/>
      <c r="J2270" s="102"/>
      <c r="K2270" s="102"/>
      <c r="L2270" s="102"/>
      <c r="M2270" s="102"/>
      <c r="N2270" s="102"/>
      <c r="O2270" s="102"/>
      <c r="P2270" s="102"/>
      <c r="Q2270" s="102"/>
      <c r="R2270" s="102"/>
      <c r="S2270" s="102"/>
      <c r="T2270" s="106"/>
      <c r="U2270" s="3" t="str">
        <f t="shared" si="107"/>
        <v>0/1</v>
      </c>
    </row>
    <row r="2271" spans="1:21" ht="30" customHeight="1" x14ac:dyDescent="0.3">
      <c r="A2271" s="3" t="str">
        <f>B2271&amp;"--"&amp;COUNTIF($B$5:B2271,B2271)</f>
        <v>--2234</v>
      </c>
      <c r="B2271" s="3" t="str">
        <f t="shared" si="106"/>
        <v/>
      </c>
      <c r="C2271" s="78">
        <v>2267</v>
      </c>
      <c r="D2271" s="102"/>
      <c r="E2271" s="103"/>
      <c r="F2271" s="102"/>
      <c r="G2271" s="104"/>
      <c r="H2271" s="105" t="str">
        <f t="shared" ca="1" si="105"/>
        <v/>
      </c>
      <c r="I2271" s="102"/>
      <c r="J2271" s="102"/>
      <c r="K2271" s="102"/>
      <c r="L2271" s="102"/>
      <c r="M2271" s="102"/>
      <c r="N2271" s="102"/>
      <c r="O2271" s="102"/>
      <c r="P2271" s="102"/>
      <c r="Q2271" s="102"/>
      <c r="R2271" s="102"/>
      <c r="S2271" s="102"/>
      <c r="T2271" s="106"/>
      <c r="U2271" s="3" t="str">
        <f t="shared" si="107"/>
        <v>0/1</v>
      </c>
    </row>
    <row r="2272" spans="1:21" ht="30" customHeight="1" x14ac:dyDescent="0.3">
      <c r="A2272" s="3" t="str">
        <f>B2272&amp;"--"&amp;COUNTIF($B$5:B2272,B2272)</f>
        <v>--2235</v>
      </c>
      <c r="B2272" s="3" t="str">
        <f t="shared" si="106"/>
        <v/>
      </c>
      <c r="C2272" s="78">
        <v>2268</v>
      </c>
      <c r="D2272" s="102"/>
      <c r="E2272" s="103"/>
      <c r="F2272" s="102"/>
      <c r="G2272" s="104"/>
      <c r="H2272" s="105" t="str">
        <f t="shared" ref="H2272:H2335" ca="1" si="108">IF(G2272,DATEDIF(G2272,TODAY(),"Y"),"")</f>
        <v/>
      </c>
      <c r="I2272" s="102"/>
      <c r="J2272" s="102"/>
      <c r="K2272" s="102"/>
      <c r="L2272" s="102"/>
      <c r="M2272" s="102"/>
      <c r="N2272" s="102"/>
      <c r="O2272" s="102"/>
      <c r="P2272" s="102"/>
      <c r="Q2272" s="102"/>
      <c r="R2272" s="102"/>
      <c r="S2272" s="102"/>
      <c r="T2272" s="106"/>
      <c r="U2272" s="3" t="str">
        <f t="shared" si="107"/>
        <v>0/1</v>
      </c>
    </row>
    <row r="2273" spans="1:21" ht="30" customHeight="1" x14ac:dyDescent="0.3">
      <c r="A2273" s="3" t="str">
        <f>B2273&amp;"--"&amp;COUNTIF($B$5:B2273,B2273)</f>
        <v>--2236</v>
      </c>
      <c r="B2273" s="3" t="str">
        <f t="shared" si="106"/>
        <v/>
      </c>
      <c r="C2273" s="78">
        <v>2269</v>
      </c>
      <c r="D2273" s="102"/>
      <c r="E2273" s="103"/>
      <c r="F2273" s="102"/>
      <c r="G2273" s="104"/>
      <c r="H2273" s="105" t="str">
        <f t="shared" ca="1" si="108"/>
        <v/>
      </c>
      <c r="I2273" s="102"/>
      <c r="J2273" s="102"/>
      <c r="K2273" s="102"/>
      <c r="L2273" s="102"/>
      <c r="M2273" s="102"/>
      <c r="N2273" s="102"/>
      <c r="O2273" s="102"/>
      <c r="P2273" s="102"/>
      <c r="Q2273" s="102"/>
      <c r="R2273" s="102"/>
      <c r="S2273" s="102"/>
      <c r="T2273" s="106"/>
      <c r="U2273" s="3" t="str">
        <f t="shared" si="107"/>
        <v>0/1</v>
      </c>
    </row>
    <row r="2274" spans="1:21" ht="30" customHeight="1" x14ac:dyDescent="0.3">
      <c r="A2274" s="3" t="str">
        <f>B2274&amp;"--"&amp;COUNTIF($B$5:B2274,B2274)</f>
        <v>--2237</v>
      </c>
      <c r="B2274" s="3" t="str">
        <f t="shared" si="106"/>
        <v/>
      </c>
      <c r="C2274" s="78">
        <v>2270</v>
      </c>
      <c r="D2274" s="102"/>
      <c r="E2274" s="103"/>
      <c r="F2274" s="102"/>
      <c r="G2274" s="104"/>
      <c r="H2274" s="105" t="str">
        <f t="shared" ca="1" si="108"/>
        <v/>
      </c>
      <c r="I2274" s="102"/>
      <c r="J2274" s="102"/>
      <c r="K2274" s="102"/>
      <c r="L2274" s="102"/>
      <c r="M2274" s="102"/>
      <c r="N2274" s="102"/>
      <c r="O2274" s="102"/>
      <c r="P2274" s="102"/>
      <c r="Q2274" s="102"/>
      <c r="R2274" s="102"/>
      <c r="S2274" s="102"/>
      <c r="T2274" s="106"/>
      <c r="U2274" s="3" t="str">
        <f t="shared" si="107"/>
        <v>0/1</v>
      </c>
    </row>
    <row r="2275" spans="1:21" ht="30" customHeight="1" x14ac:dyDescent="0.3">
      <c r="A2275" s="3" t="str">
        <f>B2275&amp;"--"&amp;COUNTIF($B$5:B2275,B2275)</f>
        <v>--2238</v>
      </c>
      <c r="B2275" s="3" t="str">
        <f t="shared" si="106"/>
        <v/>
      </c>
      <c r="C2275" s="78">
        <v>2271</v>
      </c>
      <c r="D2275" s="102"/>
      <c r="E2275" s="103"/>
      <c r="F2275" s="102"/>
      <c r="G2275" s="104"/>
      <c r="H2275" s="105" t="str">
        <f t="shared" ca="1" si="108"/>
        <v/>
      </c>
      <c r="I2275" s="102"/>
      <c r="J2275" s="102"/>
      <c r="K2275" s="102"/>
      <c r="L2275" s="102"/>
      <c r="M2275" s="102"/>
      <c r="N2275" s="102"/>
      <c r="O2275" s="102"/>
      <c r="P2275" s="102"/>
      <c r="Q2275" s="102"/>
      <c r="R2275" s="102"/>
      <c r="S2275" s="102"/>
      <c r="T2275" s="106"/>
      <c r="U2275" s="3" t="str">
        <f t="shared" si="107"/>
        <v>0/1</v>
      </c>
    </row>
    <row r="2276" spans="1:21" ht="30" customHeight="1" x14ac:dyDescent="0.3">
      <c r="A2276" s="3" t="str">
        <f>B2276&amp;"--"&amp;COUNTIF($B$5:B2276,B2276)</f>
        <v>--2239</v>
      </c>
      <c r="B2276" s="3" t="str">
        <f t="shared" si="106"/>
        <v/>
      </c>
      <c r="C2276" s="78">
        <v>2272</v>
      </c>
      <c r="D2276" s="102"/>
      <c r="E2276" s="103"/>
      <c r="F2276" s="102"/>
      <c r="G2276" s="104"/>
      <c r="H2276" s="105" t="str">
        <f t="shared" ca="1" si="108"/>
        <v/>
      </c>
      <c r="I2276" s="102"/>
      <c r="J2276" s="102"/>
      <c r="K2276" s="102"/>
      <c r="L2276" s="102"/>
      <c r="M2276" s="102"/>
      <c r="N2276" s="102"/>
      <c r="O2276" s="102"/>
      <c r="P2276" s="102"/>
      <c r="Q2276" s="102"/>
      <c r="R2276" s="102"/>
      <c r="S2276" s="102"/>
      <c r="T2276" s="106"/>
      <c r="U2276" s="3" t="str">
        <f t="shared" si="107"/>
        <v>0/1</v>
      </c>
    </row>
    <row r="2277" spans="1:21" ht="30" customHeight="1" x14ac:dyDescent="0.3">
      <c r="A2277" s="3" t="str">
        <f>B2277&amp;"--"&amp;COUNTIF($B$5:B2277,B2277)</f>
        <v>--2240</v>
      </c>
      <c r="B2277" s="3" t="str">
        <f t="shared" si="106"/>
        <v/>
      </c>
      <c r="C2277" s="78">
        <v>2273</v>
      </c>
      <c r="D2277" s="102"/>
      <c r="E2277" s="103"/>
      <c r="F2277" s="102"/>
      <c r="G2277" s="104"/>
      <c r="H2277" s="105" t="str">
        <f t="shared" ca="1" si="108"/>
        <v/>
      </c>
      <c r="I2277" s="102"/>
      <c r="J2277" s="102"/>
      <c r="K2277" s="102"/>
      <c r="L2277" s="102"/>
      <c r="M2277" s="102"/>
      <c r="N2277" s="102"/>
      <c r="O2277" s="102"/>
      <c r="P2277" s="102"/>
      <c r="Q2277" s="102"/>
      <c r="R2277" s="102"/>
      <c r="S2277" s="102"/>
      <c r="T2277" s="106"/>
      <c r="U2277" s="3" t="str">
        <f t="shared" si="107"/>
        <v>0/1</v>
      </c>
    </row>
    <row r="2278" spans="1:21" ht="30" customHeight="1" x14ac:dyDescent="0.3">
      <c r="A2278" s="3" t="str">
        <f>B2278&amp;"--"&amp;COUNTIF($B$5:B2278,B2278)</f>
        <v>--2241</v>
      </c>
      <c r="B2278" s="3" t="str">
        <f t="shared" si="106"/>
        <v/>
      </c>
      <c r="C2278" s="78">
        <v>2274</v>
      </c>
      <c r="D2278" s="102"/>
      <c r="E2278" s="103"/>
      <c r="F2278" s="102"/>
      <c r="G2278" s="104"/>
      <c r="H2278" s="105" t="str">
        <f t="shared" ca="1" si="108"/>
        <v/>
      </c>
      <c r="I2278" s="102"/>
      <c r="J2278" s="102"/>
      <c r="K2278" s="102"/>
      <c r="L2278" s="102"/>
      <c r="M2278" s="102"/>
      <c r="N2278" s="102"/>
      <c r="O2278" s="102"/>
      <c r="P2278" s="102"/>
      <c r="Q2278" s="102"/>
      <c r="R2278" s="102"/>
      <c r="S2278" s="102"/>
      <c r="T2278" s="106"/>
      <c r="U2278" s="3" t="str">
        <f t="shared" si="107"/>
        <v>0/1</v>
      </c>
    </row>
    <row r="2279" spans="1:21" ht="30" customHeight="1" x14ac:dyDescent="0.3">
      <c r="A2279" s="3" t="str">
        <f>B2279&amp;"--"&amp;COUNTIF($B$5:B2279,B2279)</f>
        <v>--2242</v>
      </c>
      <c r="B2279" s="3" t="str">
        <f t="shared" si="106"/>
        <v/>
      </c>
      <c r="C2279" s="78">
        <v>2275</v>
      </c>
      <c r="D2279" s="102"/>
      <c r="E2279" s="103"/>
      <c r="F2279" s="102"/>
      <c r="G2279" s="104"/>
      <c r="H2279" s="105" t="str">
        <f t="shared" ca="1" si="108"/>
        <v/>
      </c>
      <c r="I2279" s="102"/>
      <c r="J2279" s="102"/>
      <c r="K2279" s="102"/>
      <c r="L2279" s="102"/>
      <c r="M2279" s="102"/>
      <c r="N2279" s="102"/>
      <c r="O2279" s="102"/>
      <c r="P2279" s="102"/>
      <c r="Q2279" s="102"/>
      <c r="R2279" s="102"/>
      <c r="S2279" s="102"/>
      <c r="T2279" s="106"/>
      <c r="U2279" s="3" t="str">
        <f t="shared" si="107"/>
        <v>0/1</v>
      </c>
    </row>
    <row r="2280" spans="1:21" ht="30" customHeight="1" x14ac:dyDescent="0.3">
      <c r="A2280" s="3" t="str">
        <f>B2280&amp;"--"&amp;COUNTIF($B$5:B2280,B2280)</f>
        <v>--2243</v>
      </c>
      <c r="B2280" s="3" t="str">
        <f t="shared" si="106"/>
        <v/>
      </c>
      <c r="C2280" s="78">
        <v>2276</v>
      </c>
      <c r="D2280" s="102"/>
      <c r="E2280" s="103"/>
      <c r="F2280" s="102"/>
      <c r="G2280" s="104"/>
      <c r="H2280" s="105" t="str">
        <f t="shared" ca="1" si="108"/>
        <v/>
      </c>
      <c r="I2280" s="102"/>
      <c r="J2280" s="102"/>
      <c r="K2280" s="102"/>
      <c r="L2280" s="102"/>
      <c r="M2280" s="102"/>
      <c r="N2280" s="102"/>
      <c r="O2280" s="102"/>
      <c r="P2280" s="102"/>
      <c r="Q2280" s="102"/>
      <c r="R2280" s="102"/>
      <c r="S2280" s="102"/>
      <c r="T2280" s="106"/>
      <c r="U2280" s="3" t="str">
        <f t="shared" si="107"/>
        <v>0/1</v>
      </c>
    </row>
    <row r="2281" spans="1:21" ht="30" customHeight="1" x14ac:dyDescent="0.3">
      <c r="A2281" s="3" t="str">
        <f>B2281&amp;"--"&amp;COUNTIF($B$5:B2281,B2281)</f>
        <v>--2244</v>
      </c>
      <c r="B2281" s="3" t="str">
        <f t="shared" si="106"/>
        <v/>
      </c>
      <c r="C2281" s="78">
        <v>2277</v>
      </c>
      <c r="D2281" s="102"/>
      <c r="E2281" s="103"/>
      <c r="F2281" s="102"/>
      <c r="G2281" s="104"/>
      <c r="H2281" s="105" t="str">
        <f t="shared" ca="1" si="108"/>
        <v/>
      </c>
      <c r="I2281" s="102"/>
      <c r="J2281" s="102"/>
      <c r="K2281" s="102"/>
      <c r="L2281" s="102"/>
      <c r="M2281" s="102"/>
      <c r="N2281" s="102"/>
      <c r="O2281" s="102"/>
      <c r="P2281" s="102"/>
      <c r="Q2281" s="102"/>
      <c r="R2281" s="102"/>
      <c r="S2281" s="102"/>
      <c r="T2281" s="106"/>
      <c r="U2281" s="3" t="str">
        <f t="shared" si="107"/>
        <v>0/1</v>
      </c>
    </row>
    <row r="2282" spans="1:21" ht="30" customHeight="1" x14ac:dyDescent="0.3">
      <c r="A2282" s="3" t="str">
        <f>B2282&amp;"--"&amp;COUNTIF($B$5:B2282,B2282)</f>
        <v>--2245</v>
      </c>
      <c r="B2282" s="3" t="str">
        <f t="shared" si="106"/>
        <v/>
      </c>
      <c r="C2282" s="78">
        <v>2278</v>
      </c>
      <c r="D2282" s="102"/>
      <c r="E2282" s="103"/>
      <c r="F2282" s="102"/>
      <c r="G2282" s="104"/>
      <c r="H2282" s="105" t="str">
        <f t="shared" ca="1" si="108"/>
        <v/>
      </c>
      <c r="I2282" s="102"/>
      <c r="J2282" s="102"/>
      <c r="K2282" s="102"/>
      <c r="L2282" s="102"/>
      <c r="M2282" s="102"/>
      <c r="N2282" s="102"/>
      <c r="O2282" s="102"/>
      <c r="P2282" s="102"/>
      <c r="Q2282" s="102"/>
      <c r="R2282" s="102"/>
      <c r="S2282" s="102"/>
      <c r="T2282" s="106"/>
      <c r="U2282" s="3" t="str">
        <f t="shared" si="107"/>
        <v>0/1</v>
      </c>
    </row>
    <row r="2283" spans="1:21" ht="30" customHeight="1" x14ac:dyDescent="0.3">
      <c r="A2283" s="3" t="str">
        <f>B2283&amp;"--"&amp;COUNTIF($B$5:B2283,B2283)</f>
        <v>--2246</v>
      </c>
      <c r="B2283" s="3" t="str">
        <f t="shared" si="106"/>
        <v/>
      </c>
      <c r="C2283" s="78">
        <v>2279</v>
      </c>
      <c r="D2283" s="102"/>
      <c r="E2283" s="103"/>
      <c r="F2283" s="102"/>
      <c r="G2283" s="104"/>
      <c r="H2283" s="105" t="str">
        <f t="shared" ca="1" si="108"/>
        <v/>
      </c>
      <c r="I2283" s="102"/>
      <c r="J2283" s="102"/>
      <c r="K2283" s="102"/>
      <c r="L2283" s="102"/>
      <c r="M2283" s="102"/>
      <c r="N2283" s="102"/>
      <c r="O2283" s="102"/>
      <c r="P2283" s="102"/>
      <c r="Q2283" s="102"/>
      <c r="R2283" s="102"/>
      <c r="S2283" s="102"/>
      <c r="T2283" s="106"/>
      <c r="U2283" s="3" t="str">
        <f t="shared" si="107"/>
        <v>0/1</v>
      </c>
    </row>
    <row r="2284" spans="1:21" ht="30" customHeight="1" x14ac:dyDescent="0.3">
      <c r="A2284" s="3" t="str">
        <f>B2284&amp;"--"&amp;COUNTIF($B$5:B2284,B2284)</f>
        <v>--2247</v>
      </c>
      <c r="B2284" s="3" t="str">
        <f t="shared" si="106"/>
        <v/>
      </c>
      <c r="C2284" s="78">
        <v>2280</v>
      </c>
      <c r="D2284" s="102"/>
      <c r="E2284" s="103"/>
      <c r="F2284" s="102"/>
      <c r="G2284" s="104"/>
      <c r="H2284" s="105" t="str">
        <f t="shared" ca="1" si="108"/>
        <v/>
      </c>
      <c r="I2284" s="102"/>
      <c r="J2284" s="102"/>
      <c r="K2284" s="102"/>
      <c r="L2284" s="102"/>
      <c r="M2284" s="102"/>
      <c r="N2284" s="102"/>
      <c r="O2284" s="102"/>
      <c r="P2284" s="102"/>
      <c r="Q2284" s="102"/>
      <c r="R2284" s="102"/>
      <c r="S2284" s="102"/>
      <c r="T2284" s="106"/>
      <c r="U2284" s="3" t="str">
        <f t="shared" si="107"/>
        <v>0/1</v>
      </c>
    </row>
    <row r="2285" spans="1:21" ht="30" customHeight="1" x14ac:dyDescent="0.3">
      <c r="A2285" s="3" t="str">
        <f>B2285&amp;"--"&amp;COUNTIF($B$5:B2285,B2285)</f>
        <v>--2248</v>
      </c>
      <c r="B2285" s="3" t="str">
        <f t="shared" si="106"/>
        <v/>
      </c>
      <c r="C2285" s="78">
        <v>2281</v>
      </c>
      <c r="D2285" s="102"/>
      <c r="E2285" s="103"/>
      <c r="F2285" s="102"/>
      <c r="G2285" s="104"/>
      <c r="H2285" s="105" t="str">
        <f t="shared" ca="1" si="108"/>
        <v/>
      </c>
      <c r="I2285" s="102"/>
      <c r="J2285" s="102"/>
      <c r="K2285" s="102"/>
      <c r="L2285" s="102"/>
      <c r="M2285" s="102"/>
      <c r="N2285" s="102"/>
      <c r="O2285" s="102"/>
      <c r="P2285" s="102"/>
      <c r="Q2285" s="102"/>
      <c r="R2285" s="102"/>
      <c r="S2285" s="102"/>
      <c r="T2285" s="106"/>
      <c r="U2285" s="3" t="str">
        <f t="shared" si="107"/>
        <v>0/1</v>
      </c>
    </row>
    <row r="2286" spans="1:21" ht="30" customHeight="1" x14ac:dyDescent="0.3">
      <c r="A2286" s="3" t="str">
        <f>B2286&amp;"--"&amp;COUNTIF($B$5:B2286,B2286)</f>
        <v>--2249</v>
      </c>
      <c r="B2286" s="3" t="str">
        <f t="shared" si="106"/>
        <v/>
      </c>
      <c r="C2286" s="78">
        <v>2282</v>
      </c>
      <c r="D2286" s="102"/>
      <c r="E2286" s="103"/>
      <c r="F2286" s="102"/>
      <c r="G2286" s="104"/>
      <c r="H2286" s="105" t="str">
        <f t="shared" ca="1" si="108"/>
        <v/>
      </c>
      <c r="I2286" s="102"/>
      <c r="J2286" s="102"/>
      <c r="K2286" s="102"/>
      <c r="L2286" s="102"/>
      <c r="M2286" s="102"/>
      <c r="N2286" s="102"/>
      <c r="O2286" s="102"/>
      <c r="P2286" s="102"/>
      <c r="Q2286" s="102"/>
      <c r="R2286" s="102"/>
      <c r="S2286" s="102"/>
      <c r="T2286" s="106"/>
      <c r="U2286" s="3" t="str">
        <f t="shared" si="107"/>
        <v>0/1</v>
      </c>
    </row>
    <row r="2287" spans="1:21" ht="30" customHeight="1" x14ac:dyDescent="0.3">
      <c r="A2287" s="3" t="str">
        <f>B2287&amp;"--"&amp;COUNTIF($B$5:B2287,B2287)</f>
        <v>--2250</v>
      </c>
      <c r="B2287" s="3" t="str">
        <f t="shared" si="106"/>
        <v/>
      </c>
      <c r="C2287" s="78">
        <v>2283</v>
      </c>
      <c r="D2287" s="102"/>
      <c r="E2287" s="103"/>
      <c r="F2287" s="102"/>
      <c r="G2287" s="104"/>
      <c r="H2287" s="105" t="str">
        <f t="shared" ca="1" si="108"/>
        <v/>
      </c>
      <c r="I2287" s="102"/>
      <c r="J2287" s="102"/>
      <c r="K2287" s="102"/>
      <c r="L2287" s="102"/>
      <c r="M2287" s="102"/>
      <c r="N2287" s="102"/>
      <c r="O2287" s="102"/>
      <c r="P2287" s="102"/>
      <c r="Q2287" s="102"/>
      <c r="R2287" s="102"/>
      <c r="S2287" s="102"/>
      <c r="T2287" s="106"/>
      <c r="U2287" s="3" t="str">
        <f t="shared" si="107"/>
        <v>0/1</v>
      </c>
    </row>
    <row r="2288" spans="1:21" ht="30" customHeight="1" x14ac:dyDescent="0.3">
      <c r="A2288" s="3" t="str">
        <f>B2288&amp;"--"&amp;COUNTIF($B$5:B2288,B2288)</f>
        <v>--2251</v>
      </c>
      <c r="B2288" s="3" t="str">
        <f t="shared" si="106"/>
        <v/>
      </c>
      <c r="C2288" s="78">
        <v>2284</v>
      </c>
      <c r="D2288" s="102"/>
      <c r="E2288" s="103"/>
      <c r="F2288" s="102"/>
      <c r="G2288" s="104"/>
      <c r="H2288" s="105" t="str">
        <f t="shared" ca="1" si="108"/>
        <v/>
      </c>
      <c r="I2288" s="102"/>
      <c r="J2288" s="102"/>
      <c r="K2288" s="102"/>
      <c r="L2288" s="102"/>
      <c r="M2288" s="102"/>
      <c r="N2288" s="102"/>
      <c r="O2288" s="102"/>
      <c r="P2288" s="102"/>
      <c r="Q2288" s="102"/>
      <c r="R2288" s="102"/>
      <c r="S2288" s="102"/>
      <c r="T2288" s="106"/>
      <c r="U2288" s="3" t="str">
        <f t="shared" si="107"/>
        <v>0/1</v>
      </c>
    </row>
    <row r="2289" spans="1:21" ht="30" customHeight="1" x14ac:dyDescent="0.3">
      <c r="A2289" s="3" t="str">
        <f>B2289&amp;"--"&amp;COUNTIF($B$5:B2289,B2289)</f>
        <v>--2252</v>
      </c>
      <c r="B2289" s="3" t="str">
        <f t="shared" si="106"/>
        <v/>
      </c>
      <c r="C2289" s="78">
        <v>2285</v>
      </c>
      <c r="D2289" s="102"/>
      <c r="E2289" s="103"/>
      <c r="F2289" s="102"/>
      <c r="G2289" s="104"/>
      <c r="H2289" s="105" t="str">
        <f t="shared" ca="1" si="108"/>
        <v/>
      </c>
      <c r="I2289" s="102"/>
      <c r="J2289" s="102"/>
      <c r="K2289" s="102"/>
      <c r="L2289" s="102"/>
      <c r="M2289" s="102"/>
      <c r="N2289" s="102"/>
      <c r="O2289" s="102"/>
      <c r="P2289" s="102"/>
      <c r="Q2289" s="102"/>
      <c r="R2289" s="102"/>
      <c r="S2289" s="102"/>
      <c r="T2289" s="106"/>
      <c r="U2289" s="3" t="str">
        <f t="shared" si="107"/>
        <v>0/1</v>
      </c>
    </row>
    <row r="2290" spans="1:21" ht="30" customHeight="1" x14ac:dyDescent="0.3">
      <c r="A2290" s="3" t="str">
        <f>B2290&amp;"--"&amp;COUNTIF($B$5:B2290,B2290)</f>
        <v>--2253</v>
      </c>
      <c r="B2290" s="3" t="str">
        <f t="shared" si="106"/>
        <v/>
      </c>
      <c r="C2290" s="78">
        <v>2286</v>
      </c>
      <c r="D2290" s="102"/>
      <c r="E2290" s="103"/>
      <c r="F2290" s="102"/>
      <c r="G2290" s="104"/>
      <c r="H2290" s="105" t="str">
        <f t="shared" ca="1" si="108"/>
        <v/>
      </c>
      <c r="I2290" s="102"/>
      <c r="J2290" s="102"/>
      <c r="K2290" s="102"/>
      <c r="L2290" s="102"/>
      <c r="M2290" s="102"/>
      <c r="N2290" s="102"/>
      <c r="O2290" s="102"/>
      <c r="P2290" s="102"/>
      <c r="Q2290" s="102"/>
      <c r="R2290" s="102"/>
      <c r="S2290" s="102"/>
      <c r="T2290" s="106"/>
      <c r="U2290" s="3" t="str">
        <f t="shared" si="107"/>
        <v>0/1</v>
      </c>
    </row>
    <row r="2291" spans="1:21" ht="30" customHeight="1" x14ac:dyDescent="0.3">
      <c r="A2291" s="3" t="str">
        <f>B2291&amp;"--"&amp;COUNTIF($B$5:B2291,B2291)</f>
        <v>--2254</v>
      </c>
      <c r="B2291" s="3" t="str">
        <f t="shared" si="106"/>
        <v/>
      </c>
      <c r="C2291" s="78">
        <v>2287</v>
      </c>
      <c r="D2291" s="102"/>
      <c r="E2291" s="103"/>
      <c r="F2291" s="102"/>
      <c r="G2291" s="104"/>
      <c r="H2291" s="105" t="str">
        <f t="shared" ca="1" si="108"/>
        <v/>
      </c>
      <c r="I2291" s="102"/>
      <c r="J2291" s="102"/>
      <c r="K2291" s="102"/>
      <c r="L2291" s="102"/>
      <c r="M2291" s="102"/>
      <c r="N2291" s="102"/>
      <c r="O2291" s="102"/>
      <c r="P2291" s="102"/>
      <c r="Q2291" s="102"/>
      <c r="R2291" s="102"/>
      <c r="S2291" s="102"/>
      <c r="T2291" s="106"/>
      <c r="U2291" s="3" t="str">
        <f t="shared" si="107"/>
        <v>0/1</v>
      </c>
    </row>
    <row r="2292" spans="1:21" ht="30" customHeight="1" x14ac:dyDescent="0.3">
      <c r="A2292" s="3" t="str">
        <f>B2292&amp;"--"&amp;COUNTIF($B$5:B2292,B2292)</f>
        <v>--2255</v>
      </c>
      <c r="B2292" s="3" t="str">
        <f t="shared" si="106"/>
        <v/>
      </c>
      <c r="C2292" s="78">
        <v>2288</v>
      </c>
      <c r="D2292" s="102"/>
      <c r="E2292" s="103"/>
      <c r="F2292" s="102"/>
      <c r="G2292" s="104"/>
      <c r="H2292" s="105" t="str">
        <f t="shared" ca="1" si="108"/>
        <v/>
      </c>
      <c r="I2292" s="102"/>
      <c r="J2292" s="102"/>
      <c r="K2292" s="102"/>
      <c r="L2292" s="102"/>
      <c r="M2292" s="102"/>
      <c r="N2292" s="102"/>
      <c r="O2292" s="102"/>
      <c r="P2292" s="102"/>
      <c r="Q2292" s="102"/>
      <c r="R2292" s="102"/>
      <c r="S2292" s="102"/>
      <c r="T2292" s="106"/>
      <c r="U2292" s="3" t="str">
        <f t="shared" si="107"/>
        <v>0/1</v>
      </c>
    </row>
    <row r="2293" spans="1:21" ht="30" customHeight="1" x14ac:dyDescent="0.3">
      <c r="A2293" s="3" t="str">
        <f>B2293&amp;"--"&amp;COUNTIF($B$5:B2293,B2293)</f>
        <v>--2256</v>
      </c>
      <c r="B2293" s="3" t="str">
        <f t="shared" si="106"/>
        <v/>
      </c>
      <c r="C2293" s="78">
        <v>2289</v>
      </c>
      <c r="D2293" s="102"/>
      <c r="E2293" s="103"/>
      <c r="F2293" s="102"/>
      <c r="G2293" s="104"/>
      <c r="H2293" s="105" t="str">
        <f t="shared" ca="1" si="108"/>
        <v/>
      </c>
      <c r="I2293" s="102"/>
      <c r="J2293" s="102"/>
      <c r="K2293" s="102"/>
      <c r="L2293" s="102"/>
      <c r="M2293" s="102"/>
      <c r="N2293" s="102"/>
      <c r="O2293" s="102"/>
      <c r="P2293" s="102"/>
      <c r="Q2293" s="102"/>
      <c r="R2293" s="102"/>
      <c r="S2293" s="102"/>
      <c r="T2293" s="106"/>
      <c r="U2293" s="3" t="str">
        <f t="shared" si="107"/>
        <v>0/1</v>
      </c>
    </row>
    <row r="2294" spans="1:21" ht="30" customHeight="1" x14ac:dyDescent="0.3">
      <c r="A2294" s="3" t="str">
        <f>B2294&amp;"--"&amp;COUNTIF($B$5:B2294,B2294)</f>
        <v>--2257</v>
      </c>
      <c r="B2294" s="3" t="str">
        <f t="shared" si="106"/>
        <v/>
      </c>
      <c r="C2294" s="78">
        <v>2290</v>
      </c>
      <c r="D2294" s="102"/>
      <c r="E2294" s="103"/>
      <c r="F2294" s="102"/>
      <c r="G2294" s="104"/>
      <c r="H2294" s="105" t="str">
        <f t="shared" ca="1" si="108"/>
        <v/>
      </c>
      <c r="I2294" s="102"/>
      <c r="J2294" s="102"/>
      <c r="K2294" s="102"/>
      <c r="L2294" s="102"/>
      <c r="M2294" s="102"/>
      <c r="N2294" s="102"/>
      <c r="O2294" s="102"/>
      <c r="P2294" s="102"/>
      <c r="Q2294" s="102"/>
      <c r="R2294" s="102"/>
      <c r="S2294" s="102"/>
      <c r="T2294" s="106"/>
      <c r="U2294" s="3" t="str">
        <f t="shared" si="107"/>
        <v>0/1</v>
      </c>
    </row>
    <row r="2295" spans="1:21" ht="30" customHeight="1" x14ac:dyDescent="0.3">
      <c r="A2295" s="3" t="str">
        <f>B2295&amp;"--"&amp;COUNTIF($B$5:B2295,B2295)</f>
        <v>--2258</v>
      </c>
      <c r="B2295" s="3" t="str">
        <f t="shared" si="106"/>
        <v/>
      </c>
      <c r="C2295" s="78">
        <v>2291</v>
      </c>
      <c r="D2295" s="102"/>
      <c r="E2295" s="103"/>
      <c r="F2295" s="102"/>
      <c r="G2295" s="104"/>
      <c r="H2295" s="105" t="str">
        <f t="shared" ca="1" si="108"/>
        <v/>
      </c>
      <c r="I2295" s="102"/>
      <c r="J2295" s="102"/>
      <c r="K2295" s="102"/>
      <c r="L2295" s="102"/>
      <c r="M2295" s="102"/>
      <c r="N2295" s="102"/>
      <c r="O2295" s="102"/>
      <c r="P2295" s="102"/>
      <c r="Q2295" s="102"/>
      <c r="R2295" s="102"/>
      <c r="S2295" s="102"/>
      <c r="T2295" s="106"/>
      <c r="U2295" s="3" t="str">
        <f t="shared" si="107"/>
        <v>0/1</v>
      </c>
    </row>
    <row r="2296" spans="1:21" ht="30" customHeight="1" x14ac:dyDescent="0.3">
      <c r="A2296" s="3" t="str">
        <f>B2296&amp;"--"&amp;COUNTIF($B$5:B2296,B2296)</f>
        <v>--2259</v>
      </c>
      <c r="B2296" s="3" t="str">
        <f t="shared" si="106"/>
        <v/>
      </c>
      <c r="C2296" s="78">
        <v>2292</v>
      </c>
      <c r="D2296" s="102"/>
      <c r="E2296" s="103"/>
      <c r="F2296" s="102"/>
      <c r="G2296" s="104"/>
      <c r="H2296" s="105" t="str">
        <f t="shared" ca="1" si="108"/>
        <v/>
      </c>
      <c r="I2296" s="102"/>
      <c r="J2296" s="102"/>
      <c r="K2296" s="102"/>
      <c r="L2296" s="102"/>
      <c r="M2296" s="102"/>
      <c r="N2296" s="102"/>
      <c r="O2296" s="102"/>
      <c r="P2296" s="102"/>
      <c r="Q2296" s="102"/>
      <c r="R2296" s="102"/>
      <c r="S2296" s="102"/>
      <c r="T2296" s="106"/>
      <c r="U2296" s="3" t="str">
        <f t="shared" si="107"/>
        <v>0/1</v>
      </c>
    </row>
    <row r="2297" spans="1:21" ht="30" customHeight="1" x14ac:dyDescent="0.3">
      <c r="A2297" s="3" t="str">
        <f>B2297&amp;"--"&amp;COUNTIF($B$5:B2297,B2297)</f>
        <v>--2260</v>
      </c>
      <c r="B2297" s="3" t="str">
        <f t="shared" si="106"/>
        <v/>
      </c>
      <c r="C2297" s="78">
        <v>2293</v>
      </c>
      <c r="D2297" s="102"/>
      <c r="E2297" s="103"/>
      <c r="F2297" s="102"/>
      <c r="G2297" s="104"/>
      <c r="H2297" s="105" t="str">
        <f t="shared" ca="1" si="108"/>
        <v/>
      </c>
      <c r="I2297" s="102"/>
      <c r="J2297" s="102"/>
      <c r="K2297" s="102"/>
      <c r="L2297" s="102"/>
      <c r="M2297" s="102"/>
      <c r="N2297" s="102"/>
      <c r="O2297" s="102"/>
      <c r="P2297" s="102"/>
      <c r="Q2297" s="102"/>
      <c r="R2297" s="102"/>
      <c r="S2297" s="102"/>
      <c r="T2297" s="106"/>
      <c r="U2297" s="3" t="str">
        <f t="shared" si="107"/>
        <v>0/1</v>
      </c>
    </row>
    <row r="2298" spans="1:21" ht="30" customHeight="1" x14ac:dyDescent="0.3">
      <c r="A2298" s="3" t="str">
        <f>B2298&amp;"--"&amp;COUNTIF($B$5:B2298,B2298)</f>
        <v>--2261</v>
      </c>
      <c r="B2298" s="3" t="str">
        <f t="shared" si="106"/>
        <v/>
      </c>
      <c r="C2298" s="78">
        <v>2294</v>
      </c>
      <c r="D2298" s="102"/>
      <c r="E2298" s="103"/>
      <c r="F2298" s="102"/>
      <c r="G2298" s="104"/>
      <c r="H2298" s="105" t="str">
        <f t="shared" ca="1" si="108"/>
        <v/>
      </c>
      <c r="I2298" s="102"/>
      <c r="J2298" s="102"/>
      <c r="K2298" s="102"/>
      <c r="L2298" s="102"/>
      <c r="M2298" s="102"/>
      <c r="N2298" s="102"/>
      <c r="O2298" s="102"/>
      <c r="P2298" s="102"/>
      <c r="Q2298" s="102"/>
      <c r="R2298" s="102"/>
      <c r="S2298" s="102"/>
      <c r="T2298" s="106"/>
      <c r="U2298" s="3" t="str">
        <f t="shared" si="107"/>
        <v>0/1</v>
      </c>
    </row>
    <row r="2299" spans="1:21" ht="30" customHeight="1" x14ac:dyDescent="0.3">
      <c r="A2299" s="3" t="str">
        <f>B2299&amp;"--"&amp;COUNTIF($B$5:B2299,B2299)</f>
        <v>--2262</v>
      </c>
      <c r="B2299" s="3" t="str">
        <f t="shared" si="106"/>
        <v/>
      </c>
      <c r="C2299" s="78">
        <v>2295</v>
      </c>
      <c r="D2299" s="102"/>
      <c r="E2299" s="103"/>
      <c r="F2299" s="102"/>
      <c r="G2299" s="104"/>
      <c r="H2299" s="105" t="str">
        <f t="shared" ca="1" si="108"/>
        <v/>
      </c>
      <c r="I2299" s="102"/>
      <c r="J2299" s="102"/>
      <c r="K2299" s="102"/>
      <c r="L2299" s="102"/>
      <c r="M2299" s="102"/>
      <c r="N2299" s="102"/>
      <c r="O2299" s="102"/>
      <c r="P2299" s="102"/>
      <c r="Q2299" s="102"/>
      <c r="R2299" s="102"/>
      <c r="S2299" s="102"/>
      <c r="T2299" s="106"/>
      <c r="U2299" s="3" t="str">
        <f t="shared" si="107"/>
        <v>0/1</v>
      </c>
    </row>
    <row r="2300" spans="1:21" ht="30" customHeight="1" x14ac:dyDescent="0.3">
      <c r="A2300" s="3" t="str">
        <f>B2300&amp;"--"&amp;COUNTIF($B$5:B2300,B2300)</f>
        <v>--2263</v>
      </c>
      <c r="B2300" s="3" t="str">
        <f t="shared" si="106"/>
        <v/>
      </c>
      <c r="C2300" s="78">
        <v>2296</v>
      </c>
      <c r="D2300" s="102"/>
      <c r="E2300" s="103"/>
      <c r="F2300" s="102"/>
      <c r="G2300" s="104"/>
      <c r="H2300" s="105" t="str">
        <f t="shared" ca="1" si="108"/>
        <v/>
      </c>
      <c r="I2300" s="102"/>
      <c r="J2300" s="102"/>
      <c r="K2300" s="102"/>
      <c r="L2300" s="102"/>
      <c r="M2300" s="102"/>
      <c r="N2300" s="102"/>
      <c r="O2300" s="102"/>
      <c r="P2300" s="102"/>
      <c r="Q2300" s="102"/>
      <c r="R2300" s="102"/>
      <c r="S2300" s="102"/>
      <c r="T2300" s="106"/>
      <c r="U2300" s="3" t="str">
        <f t="shared" si="107"/>
        <v>0/1</v>
      </c>
    </row>
    <row r="2301" spans="1:21" ht="30" customHeight="1" x14ac:dyDescent="0.3">
      <c r="A2301" s="3" t="str">
        <f>B2301&amp;"--"&amp;COUNTIF($B$5:B2301,B2301)</f>
        <v>--2264</v>
      </c>
      <c r="B2301" s="3" t="str">
        <f t="shared" si="106"/>
        <v/>
      </c>
      <c r="C2301" s="78">
        <v>2297</v>
      </c>
      <c r="D2301" s="102"/>
      <c r="E2301" s="103"/>
      <c r="F2301" s="102"/>
      <c r="G2301" s="104"/>
      <c r="H2301" s="105" t="str">
        <f t="shared" ca="1" si="108"/>
        <v/>
      </c>
      <c r="I2301" s="102"/>
      <c r="J2301" s="102"/>
      <c r="K2301" s="102"/>
      <c r="L2301" s="102"/>
      <c r="M2301" s="102"/>
      <c r="N2301" s="102"/>
      <c r="O2301" s="102"/>
      <c r="P2301" s="102"/>
      <c r="Q2301" s="102"/>
      <c r="R2301" s="102"/>
      <c r="S2301" s="102"/>
      <c r="T2301" s="106"/>
      <c r="U2301" s="3" t="str">
        <f t="shared" si="107"/>
        <v>0/1</v>
      </c>
    </row>
    <row r="2302" spans="1:21" ht="30" customHeight="1" x14ac:dyDescent="0.3">
      <c r="A2302" s="3" t="str">
        <f>B2302&amp;"--"&amp;COUNTIF($B$5:B2302,B2302)</f>
        <v>--2265</v>
      </c>
      <c r="B2302" s="3" t="str">
        <f t="shared" si="106"/>
        <v/>
      </c>
      <c r="C2302" s="78">
        <v>2298</v>
      </c>
      <c r="D2302" s="102"/>
      <c r="E2302" s="103"/>
      <c r="F2302" s="102"/>
      <c r="G2302" s="104"/>
      <c r="H2302" s="105" t="str">
        <f t="shared" ca="1" si="108"/>
        <v/>
      </c>
      <c r="I2302" s="102"/>
      <c r="J2302" s="102"/>
      <c r="K2302" s="102"/>
      <c r="L2302" s="102"/>
      <c r="M2302" s="102"/>
      <c r="N2302" s="102"/>
      <c r="O2302" s="102"/>
      <c r="P2302" s="102"/>
      <c r="Q2302" s="102"/>
      <c r="R2302" s="102"/>
      <c r="S2302" s="102"/>
      <c r="T2302" s="106"/>
      <c r="U2302" s="3" t="str">
        <f t="shared" si="107"/>
        <v>0/1</v>
      </c>
    </row>
    <row r="2303" spans="1:21" ht="30" customHeight="1" x14ac:dyDescent="0.3">
      <c r="A2303" s="3" t="str">
        <f>B2303&amp;"--"&amp;COUNTIF($B$5:B2303,B2303)</f>
        <v>--2266</v>
      </c>
      <c r="B2303" s="3" t="str">
        <f t="shared" si="106"/>
        <v/>
      </c>
      <c r="C2303" s="78">
        <v>2299</v>
      </c>
      <c r="D2303" s="102"/>
      <c r="E2303" s="103"/>
      <c r="F2303" s="102"/>
      <c r="G2303" s="104"/>
      <c r="H2303" s="105" t="str">
        <f t="shared" ca="1" si="108"/>
        <v/>
      </c>
      <c r="I2303" s="102"/>
      <c r="J2303" s="102"/>
      <c r="K2303" s="102"/>
      <c r="L2303" s="102"/>
      <c r="M2303" s="102"/>
      <c r="N2303" s="102"/>
      <c r="O2303" s="102"/>
      <c r="P2303" s="102"/>
      <c r="Q2303" s="102"/>
      <c r="R2303" s="102"/>
      <c r="S2303" s="102"/>
      <c r="T2303" s="106"/>
      <c r="U2303" s="3" t="str">
        <f t="shared" si="107"/>
        <v>0/1</v>
      </c>
    </row>
    <row r="2304" spans="1:21" ht="30" customHeight="1" x14ac:dyDescent="0.3">
      <c r="A2304" s="3" t="str">
        <f>B2304&amp;"--"&amp;COUNTIF($B$5:B2304,B2304)</f>
        <v>--2267</v>
      </c>
      <c r="B2304" s="3" t="str">
        <f t="shared" si="106"/>
        <v/>
      </c>
      <c r="C2304" s="78">
        <v>2300</v>
      </c>
      <c r="D2304" s="102"/>
      <c r="E2304" s="103"/>
      <c r="F2304" s="102"/>
      <c r="G2304" s="104"/>
      <c r="H2304" s="105" t="str">
        <f t="shared" ca="1" si="108"/>
        <v/>
      </c>
      <c r="I2304" s="102"/>
      <c r="J2304" s="102"/>
      <c r="K2304" s="102"/>
      <c r="L2304" s="102"/>
      <c r="M2304" s="102"/>
      <c r="N2304" s="102"/>
      <c r="O2304" s="102"/>
      <c r="P2304" s="102"/>
      <c r="Q2304" s="102"/>
      <c r="R2304" s="102"/>
      <c r="S2304" s="102"/>
      <c r="T2304" s="106"/>
      <c r="U2304" s="3" t="str">
        <f t="shared" si="107"/>
        <v>0/1</v>
      </c>
    </row>
    <row r="2305" spans="1:21" ht="30" customHeight="1" x14ac:dyDescent="0.3">
      <c r="A2305" s="3" t="str">
        <f>B2305&amp;"--"&amp;COUNTIF($B$5:B2305,B2305)</f>
        <v>--2268</v>
      </c>
      <c r="B2305" s="3" t="str">
        <f t="shared" si="106"/>
        <v/>
      </c>
      <c r="C2305" s="78">
        <v>2301</v>
      </c>
      <c r="D2305" s="102"/>
      <c r="E2305" s="103"/>
      <c r="F2305" s="102"/>
      <c r="G2305" s="104"/>
      <c r="H2305" s="105" t="str">
        <f t="shared" ca="1" si="108"/>
        <v/>
      </c>
      <c r="I2305" s="102"/>
      <c r="J2305" s="102"/>
      <c r="K2305" s="102"/>
      <c r="L2305" s="102"/>
      <c r="M2305" s="102"/>
      <c r="N2305" s="102"/>
      <c r="O2305" s="102"/>
      <c r="P2305" s="102"/>
      <c r="Q2305" s="102"/>
      <c r="R2305" s="102"/>
      <c r="S2305" s="102"/>
      <c r="T2305" s="106"/>
      <c r="U2305" s="3" t="str">
        <f t="shared" si="107"/>
        <v>0/1</v>
      </c>
    </row>
    <row r="2306" spans="1:21" ht="30" customHeight="1" x14ac:dyDescent="0.3">
      <c r="A2306" s="3" t="str">
        <f>B2306&amp;"--"&amp;COUNTIF($B$5:B2306,B2306)</f>
        <v>--2269</v>
      </c>
      <c r="B2306" s="3" t="str">
        <f t="shared" si="106"/>
        <v/>
      </c>
      <c r="C2306" s="78">
        <v>2302</v>
      </c>
      <c r="D2306" s="102"/>
      <c r="E2306" s="103"/>
      <c r="F2306" s="102"/>
      <c r="G2306" s="104"/>
      <c r="H2306" s="105" t="str">
        <f t="shared" ca="1" si="108"/>
        <v/>
      </c>
      <c r="I2306" s="102"/>
      <c r="J2306" s="102"/>
      <c r="K2306" s="102"/>
      <c r="L2306" s="102"/>
      <c r="M2306" s="102"/>
      <c r="N2306" s="102"/>
      <c r="O2306" s="102"/>
      <c r="P2306" s="102"/>
      <c r="Q2306" s="102"/>
      <c r="R2306" s="102"/>
      <c r="S2306" s="102"/>
      <c r="T2306" s="106"/>
      <c r="U2306" s="3" t="str">
        <f t="shared" si="107"/>
        <v>0/1</v>
      </c>
    </row>
    <row r="2307" spans="1:21" ht="30" customHeight="1" x14ac:dyDescent="0.3">
      <c r="A2307" s="3" t="str">
        <f>B2307&amp;"--"&amp;COUNTIF($B$5:B2307,B2307)</f>
        <v>--2270</v>
      </c>
      <c r="B2307" s="3" t="str">
        <f t="shared" si="106"/>
        <v/>
      </c>
      <c r="C2307" s="78">
        <v>2303</v>
      </c>
      <c r="D2307" s="102"/>
      <c r="E2307" s="103"/>
      <c r="F2307" s="102"/>
      <c r="G2307" s="104"/>
      <c r="H2307" s="105" t="str">
        <f t="shared" ca="1" si="108"/>
        <v/>
      </c>
      <c r="I2307" s="102"/>
      <c r="J2307" s="102"/>
      <c r="K2307" s="102"/>
      <c r="L2307" s="102"/>
      <c r="M2307" s="102"/>
      <c r="N2307" s="102"/>
      <c r="O2307" s="102"/>
      <c r="P2307" s="102"/>
      <c r="Q2307" s="102"/>
      <c r="R2307" s="102"/>
      <c r="S2307" s="102"/>
      <c r="T2307" s="106"/>
      <c r="U2307" s="3" t="str">
        <f t="shared" si="107"/>
        <v>0/1</v>
      </c>
    </row>
    <row r="2308" spans="1:21" ht="30" customHeight="1" x14ac:dyDescent="0.3">
      <c r="A2308" s="3" t="str">
        <f>B2308&amp;"--"&amp;COUNTIF($B$5:B2308,B2308)</f>
        <v>--2271</v>
      </c>
      <c r="B2308" s="3" t="str">
        <f t="shared" si="106"/>
        <v/>
      </c>
      <c r="C2308" s="78">
        <v>2304</v>
      </c>
      <c r="D2308" s="102"/>
      <c r="E2308" s="103"/>
      <c r="F2308" s="102"/>
      <c r="G2308" s="104"/>
      <c r="H2308" s="105" t="str">
        <f t="shared" ca="1" si="108"/>
        <v/>
      </c>
      <c r="I2308" s="102"/>
      <c r="J2308" s="102"/>
      <c r="K2308" s="102"/>
      <c r="L2308" s="102"/>
      <c r="M2308" s="102"/>
      <c r="N2308" s="102"/>
      <c r="O2308" s="102"/>
      <c r="P2308" s="102"/>
      <c r="Q2308" s="102"/>
      <c r="R2308" s="102"/>
      <c r="S2308" s="102"/>
      <c r="T2308" s="106"/>
      <c r="U2308" s="3" t="str">
        <f t="shared" si="107"/>
        <v>0/1</v>
      </c>
    </row>
    <row r="2309" spans="1:21" ht="30" customHeight="1" x14ac:dyDescent="0.3">
      <c r="A2309" s="3" t="str">
        <f>B2309&amp;"--"&amp;COUNTIF($B$5:B2309,B2309)</f>
        <v>--2272</v>
      </c>
      <c r="B2309" s="3" t="str">
        <f t="shared" ref="B2309:B2372" si="109">IF(G2309&lt;&gt;"",MONTH(G2309),"")</f>
        <v/>
      </c>
      <c r="C2309" s="78">
        <v>2305</v>
      </c>
      <c r="D2309" s="102"/>
      <c r="E2309" s="103"/>
      <c r="F2309" s="102"/>
      <c r="G2309" s="104"/>
      <c r="H2309" s="105" t="str">
        <f t="shared" ca="1" si="108"/>
        <v/>
      </c>
      <c r="I2309" s="102"/>
      <c r="J2309" s="102"/>
      <c r="K2309" s="102"/>
      <c r="L2309" s="102"/>
      <c r="M2309" s="102"/>
      <c r="N2309" s="102"/>
      <c r="O2309" s="102"/>
      <c r="P2309" s="102"/>
      <c r="Q2309" s="102"/>
      <c r="R2309" s="102"/>
      <c r="S2309" s="102"/>
      <c r="T2309" s="106"/>
      <c r="U2309" s="3" t="str">
        <f t="shared" ref="U2309:U2372" si="110">DAY(G2309)&amp;"/"&amp;MONTH(G2309)</f>
        <v>0/1</v>
      </c>
    </row>
    <row r="2310" spans="1:21" ht="30" customHeight="1" x14ac:dyDescent="0.3">
      <c r="A2310" s="3" t="str">
        <f>B2310&amp;"--"&amp;COUNTIF($B$5:B2310,B2310)</f>
        <v>--2273</v>
      </c>
      <c r="B2310" s="3" t="str">
        <f t="shared" si="109"/>
        <v/>
      </c>
      <c r="C2310" s="78">
        <v>2306</v>
      </c>
      <c r="D2310" s="102"/>
      <c r="E2310" s="103"/>
      <c r="F2310" s="102"/>
      <c r="G2310" s="104"/>
      <c r="H2310" s="105" t="str">
        <f t="shared" ca="1" si="108"/>
        <v/>
      </c>
      <c r="I2310" s="102"/>
      <c r="J2310" s="102"/>
      <c r="K2310" s="102"/>
      <c r="L2310" s="102"/>
      <c r="M2310" s="102"/>
      <c r="N2310" s="102"/>
      <c r="O2310" s="102"/>
      <c r="P2310" s="102"/>
      <c r="Q2310" s="102"/>
      <c r="R2310" s="102"/>
      <c r="S2310" s="102"/>
      <c r="T2310" s="106"/>
      <c r="U2310" s="3" t="str">
        <f t="shared" si="110"/>
        <v>0/1</v>
      </c>
    </row>
    <row r="2311" spans="1:21" ht="30" customHeight="1" x14ac:dyDescent="0.3">
      <c r="A2311" s="3" t="str">
        <f>B2311&amp;"--"&amp;COUNTIF($B$5:B2311,B2311)</f>
        <v>--2274</v>
      </c>
      <c r="B2311" s="3" t="str">
        <f t="shared" si="109"/>
        <v/>
      </c>
      <c r="C2311" s="78">
        <v>2307</v>
      </c>
      <c r="D2311" s="102"/>
      <c r="E2311" s="103"/>
      <c r="F2311" s="102"/>
      <c r="G2311" s="104"/>
      <c r="H2311" s="105" t="str">
        <f t="shared" ca="1" si="108"/>
        <v/>
      </c>
      <c r="I2311" s="102"/>
      <c r="J2311" s="102"/>
      <c r="K2311" s="102"/>
      <c r="L2311" s="102"/>
      <c r="M2311" s="102"/>
      <c r="N2311" s="102"/>
      <c r="O2311" s="102"/>
      <c r="P2311" s="102"/>
      <c r="Q2311" s="102"/>
      <c r="R2311" s="102"/>
      <c r="S2311" s="102"/>
      <c r="T2311" s="106"/>
      <c r="U2311" s="3" t="str">
        <f t="shared" si="110"/>
        <v>0/1</v>
      </c>
    </row>
    <row r="2312" spans="1:21" ht="30" customHeight="1" x14ac:dyDescent="0.3">
      <c r="A2312" s="3" t="str">
        <f>B2312&amp;"--"&amp;COUNTIF($B$5:B2312,B2312)</f>
        <v>--2275</v>
      </c>
      <c r="B2312" s="3" t="str">
        <f t="shared" si="109"/>
        <v/>
      </c>
      <c r="C2312" s="78">
        <v>2308</v>
      </c>
      <c r="D2312" s="102"/>
      <c r="E2312" s="103"/>
      <c r="F2312" s="102"/>
      <c r="G2312" s="104"/>
      <c r="H2312" s="105" t="str">
        <f t="shared" ca="1" si="108"/>
        <v/>
      </c>
      <c r="I2312" s="102"/>
      <c r="J2312" s="102"/>
      <c r="K2312" s="102"/>
      <c r="L2312" s="102"/>
      <c r="M2312" s="102"/>
      <c r="N2312" s="102"/>
      <c r="O2312" s="102"/>
      <c r="P2312" s="102"/>
      <c r="Q2312" s="102"/>
      <c r="R2312" s="102"/>
      <c r="S2312" s="102"/>
      <c r="T2312" s="106"/>
      <c r="U2312" s="3" t="str">
        <f t="shared" si="110"/>
        <v>0/1</v>
      </c>
    </row>
    <row r="2313" spans="1:21" ht="30" customHeight="1" x14ac:dyDescent="0.3">
      <c r="A2313" s="3" t="str">
        <f>B2313&amp;"--"&amp;COUNTIF($B$5:B2313,B2313)</f>
        <v>--2276</v>
      </c>
      <c r="B2313" s="3" t="str">
        <f t="shared" si="109"/>
        <v/>
      </c>
      <c r="C2313" s="78">
        <v>2309</v>
      </c>
      <c r="D2313" s="102"/>
      <c r="E2313" s="103"/>
      <c r="F2313" s="102"/>
      <c r="G2313" s="104"/>
      <c r="H2313" s="105" t="str">
        <f t="shared" ca="1" si="108"/>
        <v/>
      </c>
      <c r="I2313" s="102"/>
      <c r="J2313" s="102"/>
      <c r="K2313" s="102"/>
      <c r="L2313" s="102"/>
      <c r="M2313" s="102"/>
      <c r="N2313" s="102"/>
      <c r="O2313" s="102"/>
      <c r="P2313" s="102"/>
      <c r="Q2313" s="102"/>
      <c r="R2313" s="102"/>
      <c r="S2313" s="102"/>
      <c r="T2313" s="106"/>
      <c r="U2313" s="3" t="str">
        <f t="shared" si="110"/>
        <v>0/1</v>
      </c>
    </row>
    <row r="2314" spans="1:21" ht="30" customHeight="1" x14ac:dyDescent="0.3">
      <c r="A2314" s="3" t="str">
        <f>B2314&amp;"--"&amp;COUNTIF($B$5:B2314,B2314)</f>
        <v>--2277</v>
      </c>
      <c r="B2314" s="3" t="str">
        <f t="shared" si="109"/>
        <v/>
      </c>
      <c r="C2314" s="78">
        <v>2310</v>
      </c>
      <c r="D2314" s="102"/>
      <c r="E2314" s="103"/>
      <c r="F2314" s="102"/>
      <c r="G2314" s="104"/>
      <c r="H2314" s="105" t="str">
        <f t="shared" ca="1" si="108"/>
        <v/>
      </c>
      <c r="I2314" s="102"/>
      <c r="J2314" s="102"/>
      <c r="K2314" s="102"/>
      <c r="L2314" s="102"/>
      <c r="M2314" s="102"/>
      <c r="N2314" s="102"/>
      <c r="O2314" s="102"/>
      <c r="P2314" s="102"/>
      <c r="Q2314" s="102"/>
      <c r="R2314" s="102"/>
      <c r="S2314" s="102"/>
      <c r="T2314" s="106"/>
      <c r="U2314" s="3" t="str">
        <f t="shared" si="110"/>
        <v>0/1</v>
      </c>
    </row>
    <row r="2315" spans="1:21" ht="30" customHeight="1" x14ac:dyDescent="0.3">
      <c r="A2315" s="3" t="str">
        <f>B2315&amp;"--"&amp;COUNTIF($B$5:B2315,B2315)</f>
        <v>--2278</v>
      </c>
      <c r="B2315" s="3" t="str">
        <f t="shared" si="109"/>
        <v/>
      </c>
      <c r="C2315" s="78">
        <v>2311</v>
      </c>
      <c r="D2315" s="102"/>
      <c r="E2315" s="103"/>
      <c r="F2315" s="102"/>
      <c r="G2315" s="104"/>
      <c r="H2315" s="105" t="str">
        <f t="shared" ca="1" si="108"/>
        <v/>
      </c>
      <c r="I2315" s="102"/>
      <c r="J2315" s="102"/>
      <c r="K2315" s="102"/>
      <c r="L2315" s="102"/>
      <c r="M2315" s="102"/>
      <c r="N2315" s="102"/>
      <c r="O2315" s="102"/>
      <c r="P2315" s="102"/>
      <c r="Q2315" s="102"/>
      <c r="R2315" s="102"/>
      <c r="S2315" s="102"/>
      <c r="T2315" s="106"/>
      <c r="U2315" s="3" t="str">
        <f t="shared" si="110"/>
        <v>0/1</v>
      </c>
    </row>
    <row r="2316" spans="1:21" ht="30" customHeight="1" x14ac:dyDescent="0.3">
      <c r="A2316" s="3" t="str">
        <f>B2316&amp;"--"&amp;COUNTIF($B$5:B2316,B2316)</f>
        <v>--2279</v>
      </c>
      <c r="B2316" s="3" t="str">
        <f t="shared" si="109"/>
        <v/>
      </c>
      <c r="C2316" s="78">
        <v>2312</v>
      </c>
      <c r="D2316" s="102"/>
      <c r="E2316" s="103"/>
      <c r="F2316" s="102"/>
      <c r="G2316" s="104"/>
      <c r="H2316" s="105" t="str">
        <f t="shared" ca="1" si="108"/>
        <v/>
      </c>
      <c r="I2316" s="102"/>
      <c r="J2316" s="102"/>
      <c r="K2316" s="102"/>
      <c r="L2316" s="102"/>
      <c r="M2316" s="102"/>
      <c r="N2316" s="102"/>
      <c r="O2316" s="102"/>
      <c r="P2316" s="102"/>
      <c r="Q2316" s="102"/>
      <c r="R2316" s="102"/>
      <c r="S2316" s="102"/>
      <c r="T2316" s="106"/>
      <c r="U2316" s="3" t="str">
        <f t="shared" si="110"/>
        <v>0/1</v>
      </c>
    </row>
    <row r="2317" spans="1:21" ht="30" customHeight="1" x14ac:dyDescent="0.3">
      <c r="A2317" s="3" t="str">
        <f>B2317&amp;"--"&amp;COUNTIF($B$5:B2317,B2317)</f>
        <v>--2280</v>
      </c>
      <c r="B2317" s="3" t="str">
        <f t="shared" si="109"/>
        <v/>
      </c>
      <c r="C2317" s="78">
        <v>2313</v>
      </c>
      <c r="D2317" s="102"/>
      <c r="E2317" s="103"/>
      <c r="F2317" s="102"/>
      <c r="G2317" s="104"/>
      <c r="H2317" s="105" t="str">
        <f t="shared" ca="1" si="108"/>
        <v/>
      </c>
      <c r="I2317" s="102"/>
      <c r="J2317" s="102"/>
      <c r="K2317" s="102"/>
      <c r="L2317" s="102"/>
      <c r="M2317" s="102"/>
      <c r="N2317" s="102"/>
      <c r="O2317" s="102"/>
      <c r="P2317" s="102"/>
      <c r="Q2317" s="102"/>
      <c r="R2317" s="102"/>
      <c r="S2317" s="102"/>
      <c r="T2317" s="106"/>
      <c r="U2317" s="3" t="str">
        <f t="shared" si="110"/>
        <v>0/1</v>
      </c>
    </row>
    <row r="2318" spans="1:21" ht="30" customHeight="1" x14ac:dyDescent="0.3">
      <c r="A2318" s="3" t="str">
        <f>B2318&amp;"--"&amp;COUNTIF($B$5:B2318,B2318)</f>
        <v>--2281</v>
      </c>
      <c r="B2318" s="3" t="str">
        <f t="shared" si="109"/>
        <v/>
      </c>
      <c r="C2318" s="78">
        <v>2314</v>
      </c>
      <c r="D2318" s="102"/>
      <c r="E2318" s="103"/>
      <c r="F2318" s="102"/>
      <c r="G2318" s="104"/>
      <c r="H2318" s="105" t="str">
        <f t="shared" ca="1" si="108"/>
        <v/>
      </c>
      <c r="I2318" s="102"/>
      <c r="J2318" s="102"/>
      <c r="K2318" s="102"/>
      <c r="L2318" s="102"/>
      <c r="M2318" s="102"/>
      <c r="N2318" s="102"/>
      <c r="O2318" s="102"/>
      <c r="P2318" s="102"/>
      <c r="Q2318" s="102"/>
      <c r="R2318" s="102"/>
      <c r="S2318" s="102"/>
      <c r="T2318" s="106"/>
      <c r="U2318" s="3" t="str">
        <f t="shared" si="110"/>
        <v>0/1</v>
      </c>
    </row>
    <row r="2319" spans="1:21" ht="30" customHeight="1" x14ac:dyDescent="0.3">
      <c r="A2319" s="3" t="str">
        <f>B2319&amp;"--"&amp;COUNTIF($B$5:B2319,B2319)</f>
        <v>--2282</v>
      </c>
      <c r="B2319" s="3" t="str">
        <f t="shared" si="109"/>
        <v/>
      </c>
      <c r="C2319" s="78">
        <v>2315</v>
      </c>
      <c r="D2319" s="102"/>
      <c r="E2319" s="103"/>
      <c r="F2319" s="102"/>
      <c r="G2319" s="104"/>
      <c r="H2319" s="105" t="str">
        <f t="shared" ca="1" si="108"/>
        <v/>
      </c>
      <c r="I2319" s="102"/>
      <c r="J2319" s="102"/>
      <c r="K2319" s="102"/>
      <c r="L2319" s="102"/>
      <c r="M2319" s="102"/>
      <c r="N2319" s="102"/>
      <c r="O2319" s="102"/>
      <c r="P2319" s="102"/>
      <c r="Q2319" s="102"/>
      <c r="R2319" s="102"/>
      <c r="S2319" s="102"/>
      <c r="T2319" s="106"/>
      <c r="U2319" s="3" t="str">
        <f t="shared" si="110"/>
        <v>0/1</v>
      </c>
    </row>
    <row r="2320" spans="1:21" ht="30" customHeight="1" x14ac:dyDescent="0.3">
      <c r="A2320" s="3" t="str">
        <f>B2320&amp;"--"&amp;COUNTIF($B$5:B2320,B2320)</f>
        <v>--2283</v>
      </c>
      <c r="B2320" s="3" t="str">
        <f t="shared" si="109"/>
        <v/>
      </c>
      <c r="C2320" s="78">
        <v>2316</v>
      </c>
      <c r="D2320" s="102"/>
      <c r="E2320" s="103"/>
      <c r="F2320" s="102"/>
      <c r="G2320" s="104"/>
      <c r="H2320" s="105" t="str">
        <f t="shared" ca="1" si="108"/>
        <v/>
      </c>
      <c r="I2320" s="102"/>
      <c r="J2320" s="102"/>
      <c r="K2320" s="102"/>
      <c r="L2320" s="102"/>
      <c r="M2320" s="102"/>
      <c r="N2320" s="102"/>
      <c r="O2320" s="102"/>
      <c r="P2320" s="102"/>
      <c r="Q2320" s="102"/>
      <c r="R2320" s="102"/>
      <c r="S2320" s="102"/>
      <c r="T2320" s="106"/>
      <c r="U2320" s="3" t="str">
        <f t="shared" si="110"/>
        <v>0/1</v>
      </c>
    </row>
    <row r="2321" spans="1:21" ht="30" customHeight="1" x14ac:dyDescent="0.3">
      <c r="A2321" s="3" t="str">
        <f>B2321&amp;"--"&amp;COUNTIF($B$5:B2321,B2321)</f>
        <v>--2284</v>
      </c>
      <c r="B2321" s="3" t="str">
        <f t="shared" si="109"/>
        <v/>
      </c>
      <c r="C2321" s="78">
        <v>2317</v>
      </c>
      <c r="D2321" s="102"/>
      <c r="E2321" s="103"/>
      <c r="F2321" s="102"/>
      <c r="G2321" s="104"/>
      <c r="H2321" s="105" t="str">
        <f t="shared" ca="1" si="108"/>
        <v/>
      </c>
      <c r="I2321" s="102"/>
      <c r="J2321" s="102"/>
      <c r="K2321" s="102"/>
      <c r="L2321" s="102"/>
      <c r="M2321" s="102"/>
      <c r="N2321" s="102"/>
      <c r="O2321" s="102"/>
      <c r="P2321" s="102"/>
      <c r="Q2321" s="102"/>
      <c r="R2321" s="102"/>
      <c r="S2321" s="102"/>
      <c r="T2321" s="106"/>
      <c r="U2321" s="3" t="str">
        <f t="shared" si="110"/>
        <v>0/1</v>
      </c>
    </row>
    <row r="2322" spans="1:21" ht="30" customHeight="1" x14ac:dyDescent="0.3">
      <c r="A2322" s="3" t="str">
        <f>B2322&amp;"--"&amp;COUNTIF($B$5:B2322,B2322)</f>
        <v>--2285</v>
      </c>
      <c r="B2322" s="3" t="str">
        <f t="shared" si="109"/>
        <v/>
      </c>
      <c r="C2322" s="78">
        <v>2318</v>
      </c>
      <c r="D2322" s="102"/>
      <c r="E2322" s="103"/>
      <c r="F2322" s="102"/>
      <c r="G2322" s="104"/>
      <c r="H2322" s="105" t="str">
        <f t="shared" ca="1" si="108"/>
        <v/>
      </c>
      <c r="I2322" s="102"/>
      <c r="J2322" s="102"/>
      <c r="K2322" s="102"/>
      <c r="L2322" s="102"/>
      <c r="M2322" s="102"/>
      <c r="N2322" s="102"/>
      <c r="O2322" s="102"/>
      <c r="P2322" s="102"/>
      <c r="Q2322" s="102"/>
      <c r="R2322" s="102"/>
      <c r="S2322" s="102"/>
      <c r="T2322" s="106"/>
      <c r="U2322" s="3" t="str">
        <f t="shared" si="110"/>
        <v>0/1</v>
      </c>
    </row>
    <row r="2323" spans="1:21" ht="30" customHeight="1" x14ac:dyDescent="0.3">
      <c r="A2323" s="3" t="str">
        <f>B2323&amp;"--"&amp;COUNTIF($B$5:B2323,B2323)</f>
        <v>--2286</v>
      </c>
      <c r="B2323" s="3" t="str">
        <f t="shared" si="109"/>
        <v/>
      </c>
      <c r="C2323" s="78">
        <v>2319</v>
      </c>
      <c r="D2323" s="102"/>
      <c r="E2323" s="103"/>
      <c r="F2323" s="102"/>
      <c r="G2323" s="104"/>
      <c r="H2323" s="105" t="str">
        <f t="shared" ca="1" si="108"/>
        <v/>
      </c>
      <c r="I2323" s="102"/>
      <c r="J2323" s="102"/>
      <c r="K2323" s="102"/>
      <c r="L2323" s="102"/>
      <c r="M2323" s="102"/>
      <c r="N2323" s="102"/>
      <c r="O2323" s="102"/>
      <c r="P2323" s="102"/>
      <c r="Q2323" s="102"/>
      <c r="R2323" s="102"/>
      <c r="S2323" s="102"/>
      <c r="T2323" s="106"/>
      <c r="U2323" s="3" t="str">
        <f t="shared" si="110"/>
        <v>0/1</v>
      </c>
    </row>
    <row r="2324" spans="1:21" ht="30" customHeight="1" x14ac:dyDescent="0.3">
      <c r="A2324" s="3" t="str">
        <f>B2324&amp;"--"&amp;COUNTIF($B$5:B2324,B2324)</f>
        <v>--2287</v>
      </c>
      <c r="B2324" s="3" t="str">
        <f t="shared" si="109"/>
        <v/>
      </c>
      <c r="C2324" s="78">
        <v>2320</v>
      </c>
      <c r="D2324" s="102"/>
      <c r="E2324" s="103"/>
      <c r="F2324" s="102"/>
      <c r="G2324" s="104"/>
      <c r="H2324" s="105" t="str">
        <f t="shared" ca="1" si="108"/>
        <v/>
      </c>
      <c r="I2324" s="102"/>
      <c r="J2324" s="102"/>
      <c r="K2324" s="102"/>
      <c r="L2324" s="102"/>
      <c r="M2324" s="102"/>
      <c r="N2324" s="102"/>
      <c r="O2324" s="102"/>
      <c r="P2324" s="102"/>
      <c r="Q2324" s="102"/>
      <c r="R2324" s="102"/>
      <c r="S2324" s="102"/>
      <c r="T2324" s="106"/>
      <c r="U2324" s="3" t="str">
        <f t="shared" si="110"/>
        <v>0/1</v>
      </c>
    </row>
    <row r="2325" spans="1:21" ht="30" customHeight="1" x14ac:dyDescent="0.3">
      <c r="A2325" s="3" t="str">
        <f>B2325&amp;"--"&amp;COUNTIF($B$5:B2325,B2325)</f>
        <v>--2288</v>
      </c>
      <c r="B2325" s="3" t="str">
        <f t="shared" si="109"/>
        <v/>
      </c>
      <c r="C2325" s="78">
        <v>2321</v>
      </c>
      <c r="D2325" s="102"/>
      <c r="E2325" s="103"/>
      <c r="F2325" s="102"/>
      <c r="G2325" s="104"/>
      <c r="H2325" s="105" t="str">
        <f t="shared" ca="1" si="108"/>
        <v/>
      </c>
      <c r="I2325" s="102"/>
      <c r="J2325" s="102"/>
      <c r="K2325" s="102"/>
      <c r="L2325" s="102"/>
      <c r="M2325" s="102"/>
      <c r="N2325" s="102"/>
      <c r="O2325" s="102"/>
      <c r="P2325" s="102"/>
      <c r="Q2325" s="102"/>
      <c r="R2325" s="102"/>
      <c r="S2325" s="102"/>
      <c r="T2325" s="106"/>
      <c r="U2325" s="3" t="str">
        <f t="shared" si="110"/>
        <v>0/1</v>
      </c>
    </row>
    <row r="2326" spans="1:21" ht="30" customHeight="1" x14ac:dyDescent="0.3">
      <c r="A2326" s="3" t="str">
        <f>B2326&amp;"--"&amp;COUNTIF($B$5:B2326,B2326)</f>
        <v>--2289</v>
      </c>
      <c r="B2326" s="3" t="str">
        <f t="shared" si="109"/>
        <v/>
      </c>
      <c r="C2326" s="78">
        <v>2322</v>
      </c>
      <c r="D2326" s="102"/>
      <c r="E2326" s="103"/>
      <c r="F2326" s="102"/>
      <c r="G2326" s="104"/>
      <c r="H2326" s="105" t="str">
        <f t="shared" ca="1" si="108"/>
        <v/>
      </c>
      <c r="I2326" s="102"/>
      <c r="J2326" s="102"/>
      <c r="K2326" s="102"/>
      <c r="L2326" s="102"/>
      <c r="M2326" s="102"/>
      <c r="N2326" s="102"/>
      <c r="O2326" s="102"/>
      <c r="P2326" s="102"/>
      <c r="Q2326" s="102"/>
      <c r="R2326" s="102"/>
      <c r="S2326" s="102"/>
      <c r="T2326" s="106"/>
      <c r="U2326" s="3" t="str">
        <f t="shared" si="110"/>
        <v>0/1</v>
      </c>
    </row>
    <row r="2327" spans="1:21" ht="30" customHeight="1" x14ac:dyDescent="0.3">
      <c r="A2327" s="3" t="str">
        <f>B2327&amp;"--"&amp;COUNTIF($B$5:B2327,B2327)</f>
        <v>--2290</v>
      </c>
      <c r="B2327" s="3" t="str">
        <f t="shared" si="109"/>
        <v/>
      </c>
      <c r="C2327" s="78">
        <v>2323</v>
      </c>
      <c r="D2327" s="102"/>
      <c r="E2327" s="103"/>
      <c r="F2327" s="102"/>
      <c r="G2327" s="104"/>
      <c r="H2327" s="105" t="str">
        <f t="shared" ca="1" si="108"/>
        <v/>
      </c>
      <c r="I2327" s="102"/>
      <c r="J2327" s="102"/>
      <c r="K2327" s="102"/>
      <c r="L2327" s="102"/>
      <c r="M2327" s="102"/>
      <c r="N2327" s="102"/>
      <c r="O2327" s="102"/>
      <c r="P2327" s="102"/>
      <c r="Q2327" s="102"/>
      <c r="R2327" s="102"/>
      <c r="S2327" s="102"/>
      <c r="T2327" s="106"/>
      <c r="U2327" s="3" t="str">
        <f t="shared" si="110"/>
        <v>0/1</v>
      </c>
    </row>
    <row r="2328" spans="1:21" ht="30" customHeight="1" x14ac:dyDescent="0.3">
      <c r="A2328" s="3" t="str">
        <f>B2328&amp;"--"&amp;COUNTIF($B$5:B2328,B2328)</f>
        <v>--2291</v>
      </c>
      <c r="B2328" s="3" t="str">
        <f t="shared" si="109"/>
        <v/>
      </c>
      <c r="C2328" s="78">
        <v>2324</v>
      </c>
      <c r="D2328" s="102"/>
      <c r="E2328" s="103"/>
      <c r="F2328" s="102"/>
      <c r="G2328" s="104"/>
      <c r="H2328" s="105" t="str">
        <f t="shared" ca="1" si="108"/>
        <v/>
      </c>
      <c r="I2328" s="102"/>
      <c r="J2328" s="102"/>
      <c r="K2328" s="102"/>
      <c r="L2328" s="102"/>
      <c r="M2328" s="102"/>
      <c r="N2328" s="102"/>
      <c r="O2328" s="102"/>
      <c r="P2328" s="102"/>
      <c r="Q2328" s="102"/>
      <c r="R2328" s="102"/>
      <c r="S2328" s="102"/>
      <c r="T2328" s="106"/>
      <c r="U2328" s="3" t="str">
        <f t="shared" si="110"/>
        <v>0/1</v>
      </c>
    </row>
    <row r="2329" spans="1:21" ht="30" customHeight="1" x14ac:dyDescent="0.3">
      <c r="A2329" s="3" t="str">
        <f>B2329&amp;"--"&amp;COUNTIF($B$5:B2329,B2329)</f>
        <v>--2292</v>
      </c>
      <c r="B2329" s="3" t="str">
        <f t="shared" si="109"/>
        <v/>
      </c>
      <c r="C2329" s="78">
        <v>2325</v>
      </c>
      <c r="D2329" s="102"/>
      <c r="E2329" s="103"/>
      <c r="F2329" s="102"/>
      <c r="G2329" s="104"/>
      <c r="H2329" s="105" t="str">
        <f t="shared" ca="1" si="108"/>
        <v/>
      </c>
      <c r="I2329" s="102"/>
      <c r="J2329" s="102"/>
      <c r="K2329" s="102"/>
      <c r="L2329" s="102"/>
      <c r="M2329" s="102"/>
      <c r="N2329" s="102"/>
      <c r="O2329" s="102"/>
      <c r="P2329" s="102"/>
      <c r="Q2329" s="102"/>
      <c r="R2329" s="102"/>
      <c r="S2329" s="102"/>
      <c r="T2329" s="106"/>
      <c r="U2329" s="3" t="str">
        <f t="shared" si="110"/>
        <v>0/1</v>
      </c>
    </row>
    <row r="2330" spans="1:21" ht="30" customHeight="1" x14ac:dyDescent="0.3">
      <c r="A2330" s="3" t="str">
        <f>B2330&amp;"--"&amp;COUNTIF($B$5:B2330,B2330)</f>
        <v>--2293</v>
      </c>
      <c r="B2330" s="3" t="str">
        <f t="shared" si="109"/>
        <v/>
      </c>
      <c r="C2330" s="78">
        <v>2326</v>
      </c>
      <c r="D2330" s="102"/>
      <c r="E2330" s="103"/>
      <c r="F2330" s="102"/>
      <c r="G2330" s="104"/>
      <c r="H2330" s="105" t="str">
        <f t="shared" ca="1" si="108"/>
        <v/>
      </c>
      <c r="I2330" s="102"/>
      <c r="J2330" s="102"/>
      <c r="K2330" s="102"/>
      <c r="L2330" s="102"/>
      <c r="M2330" s="102"/>
      <c r="N2330" s="102"/>
      <c r="O2330" s="102"/>
      <c r="P2330" s="102"/>
      <c r="Q2330" s="102"/>
      <c r="R2330" s="102"/>
      <c r="S2330" s="102"/>
      <c r="T2330" s="106"/>
      <c r="U2330" s="3" t="str">
        <f t="shared" si="110"/>
        <v>0/1</v>
      </c>
    </row>
    <row r="2331" spans="1:21" ht="30" customHeight="1" x14ac:dyDescent="0.3">
      <c r="A2331" s="3" t="str">
        <f>B2331&amp;"--"&amp;COUNTIF($B$5:B2331,B2331)</f>
        <v>--2294</v>
      </c>
      <c r="B2331" s="3" t="str">
        <f t="shared" si="109"/>
        <v/>
      </c>
      <c r="C2331" s="78">
        <v>2327</v>
      </c>
      <c r="D2331" s="102"/>
      <c r="E2331" s="103"/>
      <c r="F2331" s="102"/>
      <c r="G2331" s="104"/>
      <c r="H2331" s="105" t="str">
        <f t="shared" ca="1" si="108"/>
        <v/>
      </c>
      <c r="I2331" s="102"/>
      <c r="J2331" s="102"/>
      <c r="K2331" s="102"/>
      <c r="L2331" s="102"/>
      <c r="M2331" s="102"/>
      <c r="N2331" s="102"/>
      <c r="O2331" s="102"/>
      <c r="P2331" s="102"/>
      <c r="Q2331" s="102"/>
      <c r="R2331" s="102"/>
      <c r="S2331" s="102"/>
      <c r="T2331" s="106"/>
      <c r="U2331" s="3" t="str">
        <f t="shared" si="110"/>
        <v>0/1</v>
      </c>
    </row>
    <row r="2332" spans="1:21" ht="30" customHeight="1" x14ac:dyDescent="0.3">
      <c r="A2332" s="3" t="str">
        <f>B2332&amp;"--"&amp;COUNTIF($B$5:B2332,B2332)</f>
        <v>--2295</v>
      </c>
      <c r="B2332" s="3" t="str">
        <f t="shared" si="109"/>
        <v/>
      </c>
      <c r="C2332" s="78">
        <v>2328</v>
      </c>
      <c r="D2332" s="102"/>
      <c r="E2332" s="103"/>
      <c r="F2332" s="102"/>
      <c r="G2332" s="104"/>
      <c r="H2332" s="105" t="str">
        <f t="shared" ca="1" si="108"/>
        <v/>
      </c>
      <c r="I2332" s="102"/>
      <c r="J2332" s="102"/>
      <c r="K2332" s="102"/>
      <c r="L2332" s="102"/>
      <c r="M2332" s="102"/>
      <c r="N2332" s="102"/>
      <c r="O2332" s="102"/>
      <c r="P2332" s="102"/>
      <c r="Q2332" s="102"/>
      <c r="R2332" s="102"/>
      <c r="S2332" s="102"/>
      <c r="T2332" s="106"/>
      <c r="U2332" s="3" t="str">
        <f t="shared" si="110"/>
        <v>0/1</v>
      </c>
    </row>
    <row r="2333" spans="1:21" ht="30" customHeight="1" x14ac:dyDescent="0.3">
      <c r="A2333" s="3" t="str">
        <f>B2333&amp;"--"&amp;COUNTIF($B$5:B2333,B2333)</f>
        <v>--2296</v>
      </c>
      <c r="B2333" s="3" t="str">
        <f t="shared" si="109"/>
        <v/>
      </c>
      <c r="C2333" s="78">
        <v>2329</v>
      </c>
      <c r="D2333" s="102"/>
      <c r="E2333" s="103"/>
      <c r="F2333" s="102"/>
      <c r="G2333" s="104"/>
      <c r="H2333" s="105" t="str">
        <f t="shared" ca="1" si="108"/>
        <v/>
      </c>
      <c r="I2333" s="102"/>
      <c r="J2333" s="102"/>
      <c r="K2333" s="102"/>
      <c r="L2333" s="102"/>
      <c r="M2333" s="102"/>
      <c r="N2333" s="102"/>
      <c r="O2333" s="102"/>
      <c r="P2333" s="102"/>
      <c r="Q2333" s="102"/>
      <c r="R2333" s="102"/>
      <c r="S2333" s="102"/>
      <c r="T2333" s="106"/>
      <c r="U2333" s="3" t="str">
        <f t="shared" si="110"/>
        <v>0/1</v>
      </c>
    </row>
    <row r="2334" spans="1:21" ht="30" customHeight="1" x14ac:dyDescent="0.3">
      <c r="A2334" s="3" t="str">
        <f>B2334&amp;"--"&amp;COUNTIF($B$5:B2334,B2334)</f>
        <v>--2297</v>
      </c>
      <c r="B2334" s="3" t="str">
        <f t="shared" si="109"/>
        <v/>
      </c>
      <c r="C2334" s="78">
        <v>2330</v>
      </c>
      <c r="D2334" s="102"/>
      <c r="E2334" s="103"/>
      <c r="F2334" s="102"/>
      <c r="G2334" s="104"/>
      <c r="H2334" s="105" t="str">
        <f t="shared" ca="1" si="108"/>
        <v/>
      </c>
      <c r="I2334" s="102"/>
      <c r="J2334" s="102"/>
      <c r="K2334" s="102"/>
      <c r="L2334" s="102"/>
      <c r="M2334" s="102"/>
      <c r="N2334" s="102"/>
      <c r="O2334" s="102"/>
      <c r="P2334" s="102"/>
      <c r="Q2334" s="102"/>
      <c r="R2334" s="102"/>
      <c r="S2334" s="102"/>
      <c r="T2334" s="106"/>
      <c r="U2334" s="3" t="str">
        <f t="shared" si="110"/>
        <v>0/1</v>
      </c>
    </row>
    <row r="2335" spans="1:21" ht="30" customHeight="1" x14ac:dyDescent="0.3">
      <c r="A2335" s="3" t="str">
        <f>B2335&amp;"--"&amp;COUNTIF($B$5:B2335,B2335)</f>
        <v>--2298</v>
      </c>
      <c r="B2335" s="3" t="str">
        <f t="shared" si="109"/>
        <v/>
      </c>
      <c r="C2335" s="78">
        <v>2331</v>
      </c>
      <c r="D2335" s="102"/>
      <c r="E2335" s="103"/>
      <c r="F2335" s="102"/>
      <c r="G2335" s="104"/>
      <c r="H2335" s="105" t="str">
        <f t="shared" ca="1" si="108"/>
        <v/>
      </c>
      <c r="I2335" s="102"/>
      <c r="J2335" s="102"/>
      <c r="K2335" s="102"/>
      <c r="L2335" s="102"/>
      <c r="M2335" s="102"/>
      <c r="N2335" s="102"/>
      <c r="O2335" s="102"/>
      <c r="P2335" s="102"/>
      <c r="Q2335" s="102"/>
      <c r="R2335" s="102"/>
      <c r="S2335" s="102"/>
      <c r="T2335" s="106"/>
      <c r="U2335" s="3" t="str">
        <f t="shared" si="110"/>
        <v>0/1</v>
      </c>
    </row>
    <row r="2336" spans="1:21" ht="30" customHeight="1" x14ac:dyDescent="0.3">
      <c r="A2336" s="3" t="str">
        <f>B2336&amp;"--"&amp;COUNTIF($B$5:B2336,B2336)</f>
        <v>--2299</v>
      </c>
      <c r="B2336" s="3" t="str">
        <f t="shared" si="109"/>
        <v/>
      </c>
      <c r="C2336" s="78">
        <v>2332</v>
      </c>
      <c r="D2336" s="102"/>
      <c r="E2336" s="103"/>
      <c r="F2336" s="102"/>
      <c r="G2336" s="104"/>
      <c r="H2336" s="105" t="str">
        <f t="shared" ref="H2336:H2399" ca="1" si="111">IF(G2336,DATEDIF(G2336,TODAY(),"Y"),"")</f>
        <v/>
      </c>
      <c r="I2336" s="102"/>
      <c r="J2336" s="102"/>
      <c r="K2336" s="102"/>
      <c r="L2336" s="102"/>
      <c r="M2336" s="102"/>
      <c r="N2336" s="102"/>
      <c r="O2336" s="102"/>
      <c r="P2336" s="102"/>
      <c r="Q2336" s="102"/>
      <c r="R2336" s="102"/>
      <c r="S2336" s="102"/>
      <c r="T2336" s="106"/>
      <c r="U2336" s="3" t="str">
        <f t="shared" si="110"/>
        <v>0/1</v>
      </c>
    </row>
    <row r="2337" spans="1:21" ht="30" customHeight="1" x14ac:dyDescent="0.3">
      <c r="A2337" s="3" t="str">
        <f>B2337&amp;"--"&amp;COUNTIF($B$5:B2337,B2337)</f>
        <v>--2300</v>
      </c>
      <c r="B2337" s="3" t="str">
        <f t="shared" si="109"/>
        <v/>
      </c>
      <c r="C2337" s="78">
        <v>2333</v>
      </c>
      <c r="D2337" s="102"/>
      <c r="E2337" s="103"/>
      <c r="F2337" s="102"/>
      <c r="G2337" s="104"/>
      <c r="H2337" s="105" t="str">
        <f t="shared" ca="1" si="111"/>
        <v/>
      </c>
      <c r="I2337" s="102"/>
      <c r="J2337" s="102"/>
      <c r="K2337" s="102"/>
      <c r="L2337" s="102"/>
      <c r="M2337" s="102"/>
      <c r="N2337" s="102"/>
      <c r="O2337" s="102"/>
      <c r="P2337" s="102"/>
      <c r="Q2337" s="102"/>
      <c r="R2337" s="102"/>
      <c r="S2337" s="102"/>
      <c r="T2337" s="106"/>
      <c r="U2337" s="3" t="str">
        <f t="shared" si="110"/>
        <v>0/1</v>
      </c>
    </row>
    <row r="2338" spans="1:21" ht="30" customHeight="1" x14ac:dyDescent="0.3">
      <c r="A2338" s="3" t="str">
        <f>B2338&amp;"--"&amp;COUNTIF($B$5:B2338,B2338)</f>
        <v>--2301</v>
      </c>
      <c r="B2338" s="3" t="str">
        <f t="shared" si="109"/>
        <v/>
      </c>
      <c r="C2338" s="78">
        <v>2334</v>
      </c>
      <c r="D2338" s="102"/>
      <c r="E2338" s="103"/>
      <c r="F2338" s="102"/>
      <c r="G2338" s="104"/>
      <c r="H2338" s="105" t="str">
        <f t="shared" ca="1" si="111"/>
        <v/>
      </c>
      <c r="I2338" s="102"/>
      <c r="J2338" s="102"/>
      <c r="K2338" s="102"/>
      <c r="L2338" s="102"/>
      <c r="M2338" s="102"/>
      <c r="N2338" s="102"/>
      <c r="O2338" s="102"/>
      <c r="P2338" s="102"/>
      <c r="Q2338" s="102"/>
      <c r="R2338" s="102"/>
      <c r="S2338" s="102"/>
      <c r="T2338" s="106"/>
      <c r="U2338" s="3" t="str">
        <f t="shared" si="110"/>
        <v>0/1</v>
      </c>
    </row>
    <row r="2339" spans="1:21" ht="30" customHeight="1" x14ac:dyDescent="0.3">
      <c r="A2339" s="3" t="str">
        <f>B2339&amp;"--"&amp;COUNTIF($B$5:B2339,B2339)</f>
        <v>--2302</v>
      </c>
      <c r="B2339" s="3" t="str">
        <f t="shared" si="109"/>
        <v/>
      </c>
      <c r="C2339" s="78">
        <v>2335</v>
      </c>
      <c r="D2339" s="102"/>
      <c r="E2339" s="103"/>
      <c r="F2339" s="102"/>
      <c r="G2339" s="104"/>
      <c r="H2339" s="105" t="str">
        <f t="shared" ca="1" si="111"/>
        <v/>
      </c>
      <c r="I2339" s="102"/>
      <c r="J2339" s="102"/>
      <c r="K2339" s="102"/>
      <c r="L2339" s="102"/>
      <c r="M2339" s="102"/>
      <c r="N2339" s="102"/>
      <c r="O2339" s="102"/>
      <c r="P2339" s="102"/>
      <c r="Q2339" s="102"/>
      <c r="R2339" s="102"/>
      <c r="S2339" s="102"/>
      <c r="T2339" s="106"/>
      <c r="U2339" s="3" t="str">
        <f t="shared" si="110"/>
        <v>0/1</v>
      </c>
    </row>
    <row r="2340" spans="1:21" ht="30" customHeight="1" x14ac:dyDescent="0.3">
      <c r="A2340" s="3" t="str">
        <f>B2340&amp;"--"&amp;COUNTIF($B$5:B2340,B2340)</f>
        <v>--2303</v>
      </c>
      <c r="B2340" s="3" t="str">
        <f t="shared" si="109"/>
        <v/>
      </c>
      <c r="C2340" s="78">
        <v>2336</v>
      </c>
      <c r="D2340" s="102"/>
      <c r="E2340" s="103"/>
      <c r="F2340" s="102"/>
      <c r="G2340" s="104"/>
      <c r="H2340" s="105" t="str">
        <f t="shared" ca="1" si="111"/>
        <v/>
      </c>
      <c r="I2340" s="102"/>
      <c r="J2340" s="102"/>
      <c r="K2340" s="102"/>
      <c r="L2340" s="102"/>
      <c r="M2340" s="102"/>
      <c r="N2340" s="102"/>
      <c r="O2340" s="102"/>
      <c r="P2340" s="102"/>
      <c r="Q2340" s="102"/>
      <c r="R2340" s="102"/>
      <c r="S2340" s="102"/>
      <c r="T2340" s="106"/>
      <c r="U2340" s="3" t="str">
        <f t="shared" si="110"/>
        <v>0/1</v>
      </c>
    </row>
    <row r="2341" spans="1:21" ht="30" customHeight="1" x14ac:dyDescent="0.3">
      <c r="A2341" s="3" t="str">
        <f>B2341&amp;"--"&amp;COUNTIF($B$5:B2341,B2341)</f>
        <v>--2304</v>
      </c>
      <c r="B2341" s="3" t="str">
        <f t="shared" si="109"/>
        <v/>
      </c>
      <c r="C2341" s="78">
        <v>2337</v>
      </c>
      <c r="D2341" s="102"/>
      <c r="E2341" s="103"/>
      <c r="F2341" s="102"/>
      <c r="G2341" s="104"/>
      <c r="H2341" s="105" t="str">
        <f t="shared" ca="1" si="111"/>
        <v/>
      </c>
      <c r="I2341" s="102"/>
      <c r="J2341" s="102"/>
      <c r="K2341" s="102"/>
      <c r="L2341" s="102"/>
      <c r="M2341" s="102"/>
      <c r="N2341" s="102"/>
      <c r="O2341" s="102"/>
      <c r="P2341" s="102"/>
      <c r="Q2341" s="102"/>
      <c r="R2341" s="102"/>
      <c r="S2341" s="102"/>
      <c r="T2341" s="106"/>
      <c r="U2341" s="3" t="str">
        <f t="shared" si="110"/>
        <v>0/1</v>
      </c>
    </row>
    <row r="2342" spans="1:21" ht="30" customHeight="1" x14ac:dyDescent="0.3">
      <c r="A2342" s="3" t="str">
        <f>B2342&amp;"--"&amp;COUNTIF($B$5:B2342,B2342)</f>
        <v>--2305</v>
      </c>
      <c r="B2342" s="3" t="str">
        <f t="shared" si="109"/>
        <v/>
      </c>
      <c r="C2342" s="78">
        <v>2338</v>
      </c>
      <c r="D2342" s="102"/>
      <c r="E2342" s="103"/>
      <c r="F2342" s="102"/>
      <c r="G2342" s="104"/>
      <c r="H2342" s="105" t="str">
        <f t="shared" ca="1" si="111"/>
        <v/>
      </c>
      <c r="I2342" s="102"/>
      <c r="J2342" s="102"/>
      <c r="K2342" s="102"/>
      <c r="L2342" s="102"/>
      <c r="M2342" s="102"/>
      <c r="N2342" s="102"/>
      <c r="O2342" s="102"/>
      <c r="P2342" s="102"/>
      <c r="Q2342" s="102"/>
      <c r="R2342" s="102"/>
      <c r="S2342" s="102"/>
      <c r="T2342" s="106"/>
      <c r="U2342" s="3" t="str">
        <f t="shared" si="110"/>
        <v>0/1</v>
      </c>
    </row>
    <row r="2343" spans="1:21" ht="30" customHeight="1" x14ac:dyDescent="0.3">
      <c r="A2343" s="3" t="str">
        <f>B2343&amp;"--"&amp;COUNTIF($B$5:B2343,B2343)</f>
        <v>--2306</v>
      </c>
      <c r="B2343" s="3" t="str">
        <f t="shared" si="109"/>
        <v/>
      </c>
      <c r="C2343" s="78">
        <v>2339</v>
      </c>
      <c r="D2343" s="102"/>
      <c r="E2343" s="103"/>
      <c r="F2343" s="102"/>
      <c r="G2343" s="104"/>
      <c r="H2343" s="105" t="str">
        <f t="shared" ca="1" si="111"/>
        <v/>
      </c>
      <c r="I2343" s="102"/>
      <c r="J2343" s="102"/>
      <c r="K2343" s="102"/>
      <c r="L2343" s="102"/>
      <c r="M2343" s="102"/>
      <c r="N2343" s="102"/>
      <c r="O2343" s="102"/>
      <c r="P2343" s="102"/>
      <c r="Q2343" s="102"/>
      <c r="R2343" s="102"/>
      <c r="S2343" s="102"/>
      <c r="T2343" s="106"/>
      <c r="U2343" s="3" t="str">
        <f t="shared" si="110"/>
        <v>0/1</v>
      </c>
    </row>
    <row r="2344" spans="1:21" ht="30" customHeight="1" x14ac:dyDescent="0.3">
      <c r="A2344" s="3" t="str">
        <f>B2344&amp;"--"&amp;COUNTIF($B$5:B2344,B2344)</f>
        <v>--2307</v>
      </c>
      <c r="B2344" s="3" t="str">
        <f t="shared" si="109"/>
        <v/>
      </c>
      <c r="C2344" s="78">
        <v>2340</v>
      </c>
      <c r="D2344" s="102"/>
      <c r="E2344" s="103"/>
      <c r="F2344" s="102"/>
      <c r="G2344" s="104"/>
      <c r="H2344" s="105" t="str">
        <f t="shared" ca="1" si="111"/>
        <v/>
      </c>
      <c r="I2344" s="102"/>
      <c r="J2344" s="102"/>
      <c r="K2344" s="102"/>
      <c r="L2344" s="102"/>
      <c r="M2344" s="102"/>
      <c r="N2344" s="102"/>
      <c r="O2344" s="102"/>
      <c r="P2344" s="102"/>
      <c r="Q2344" s="102"/>
      <c r="R2344" s="102"/>
      <c r="S2344" s="102"/>
      <c r="T2344" s="106"/>
      <c r="U2344" s="3" t="str">
        <f t="shared" si="110"/>
        <v>0/1</v>
      </c>
    </row>
    <row r="2345" spans="1:21" ht="30" customHeight="1" x14ac:dyDescent="0.3">
      <c r="A2345" s="3" t="str">
        <f>B2345&amp;"--"&amp;COUNTIF($B$5:B2345,B2345)</f>
        <v>--2308</v>
      </c>
      <c r="B2345" s="3" t="str">
        <f t="shared" si="109"/>
        <v/>
      </c>
      <c r="C2345" s="78">
        <v>2341</v>
      </c>
      <c r="D2345" s="102"/>
      <c r="E2345" s="103"/>
      <c r="F2345" s="102"/>
      <c r="G2345" s="104"/>
      <c r="H2345" s="105" t="str">
        <f t="shared" ca="1" si="111"/>
        <v/>
      </c>
      <c r="I2345" s="102"/>
      <c r="J2345" s="102"/>
      <c r="K2345" s="102"/>
      <c r="L2345" s="102"/>
      <c r="M2345" s="102"/>
      <c r="N2345" s="102"/>
      <c r="O2345" s="102"/>
      <c r="P2345" s="102"/>
      <c r="Q2345" s="102"/>
      <c r="R2345" s="102"/>
      <c r="S2345" s="102"/>
      <c r="T2345" s="106"/>
      <c r="U2345" s="3" t="str">
        <f t="shared" si="110"/>
        <v>0/1</v>
      </c>
    </row>
    <row r="2346" spans="1:21" ht="30" customHeight="1" x14ac:dyDescent="0.3">
      <c r="A2346" s="3" t="str">
        <f>B2346&amp;"--"&amp;COUNTIF($B$5:B2346,B2346)</f>
        <v>--2309</v>
      </c>
      <c r="B2346" s="3" t="str">
        <f t="shared" si="109"/>
        <v/>
      </c>
      <c r="C2346" s="78">
        <v>2342</v>
      </c>
      <c r="D2346" s="102"/>
      <c r="E2346" s="103"/>
      <c r="F2346" s="102"/>
      <c r="G2346" s="104"/>
      <c r="H2346" s="105" t="str">
        <f t="shared" ca="1" si="111"/>
        <v/>
      </c>
      <c r="I2346" s="102"/>
      <c r="J2346" s="102"/>
      <c r="K2346" s="102"/>
      <c r="L2346" s="102"/>
      <c r="M2346" s="102"/>
      <c r="N2346" s="102"/>
      <c r="O2346" s="102"/>
      <c r="P2346" s="102"/>
      <c r="Q2346" s="102"/>
      <c r="R2346" s="102"/>
      <c r="S2346" s="102"/>
      <c r="T2346" s="106"/>
      <c r="U2346" s="3" t="str">
        <f t="shared" si="110"/>
        <v>0/1</v>
      </c>
    </row>
    <row r="2347" spans="1:21" ht="30" customHeight="1" x14ac:dyDescent="0.3">
      <c r="A2347" s="3" t="str">
        <f>B2347&amp;"--"&amp;COUNTIF($B$5:B2347,B2347)</f>
        <v>--2310</v>
      </c>
      <c r="B2347" s="3" t="str">
        <f t="shared" si="109"/>
        <v/>
      </c>
      <c r="C2347" s="78">
        <v>2343</v>
      </c>
      <c r="D2347" s="102"/>
      <c r="E2347" s="103"/>
      <c r="F2347" s="102"/>
      <c r="G2347" s="104"/>
      <c r="H2347" s="105" t="str">
        <f t="shared" ca="1" si="111"/>
        <v/>
      </c>
      <c r="I2347" s="102"/>
      <c r="J2347" s="102"/>
      <c r="K2347" s="102"/>
      <c r="L2347" s="102"/>
      <c r="M2347" s="102"/>
      <c r="N2347" s="102"/>
      <c r="O2347" s="102"/>
      <c r="P2347" s="102"/>
      <c r="Q2347" s="102"/>
      <c r="R2347" s="102"/>
      <c r="S2347" s="102"/>
      <c r="T2347" s="106"/>
      <c r="U2347" s="3" t="str">
        <f t="shared" si="110"/>
        <v>0/1</v>
      </c>
    </row>
    <row r="2348" spans="1:21" ht="30" customHeight="1" x14ac:dyDescent="0.3">
      <c r="A2348" s="3" t="str">
        <f>B2348&amp;"--"&amp;COUNTIF($B$5:B2348,B2348)</f>
        <v>--2311</v>
      </c>
      <c r="B2348" s="3" t="str">
        <f t="shared" si="109"/>
        <v/>
      </c>
      <c r="C2348" s="78">
        <v>2344</v>
      </c>
      <c r="D2348" s="102"/>
      <c r="E2348" s="103"/>
      <c r="F2348" s="102"/>
      <c r="G2348" s="104"/>
      <c r="H2348" s="105" t="str">
        <f t="shared" ca="1" si="111"/>
        <v/>
      </c>
      <c r="I2348" s="102"/>
      <c r="J2348" s="102"/>
      <c r="K2348" s="102"/>
      <c r="L2348" s="102"/>
      <c r="M2348" s="102"/>
      <c r="N2348" s="102"/>
      <c r="O2348" s="102"/>
      <c r="P2348" s="102"/>
      <c r="Q2348" s="102"/>
      <c r="R2348" s="102"/>
      <c r="S2348" s="102"/>
      <c r="T2348" s="106"/>
      <c r="U2348" s="3" t="str">
        <f t="shared" si="110"/>
        <v>0/1</v>
      </c>
    </row>
    <row r="2349" spans="1:21" ht="30" customHeight="1" x14ac:dyDescent="0.3">
      <c r="A2349" s="3" t="str">
        <f>B2349&amp;"--"&amp;COUNTIF($B$5:B2349,B2349)</f>
        <v>--2312</v>
      </c>
      <c r="B2349" s="3" t="str">
        <f t="shared" si="109"/>
        <v/>
      </c>
      <c r="C2349" s="78">
        <v>2345</v>
      </c>
      <c r="D2349" s="102"/>
      <c r="E2349" s="103"/>
      <c r="F2349" s="102"/>
      <c r="G2349" s="104"/>
      <c r="H2349" s="105" t="str">
        <f t="shared" ca="1" si="111"/>
        <v/>
      </c>
      <c r="I2349" s="102"/>
      <c r="J2349" s="102"/>
      <c r="K2349" s="102"/>
      <c r="L2349" s="102"/>
      <c r="M2349" s="102"/>
      <c r="N2349" s="102"/>
      <c r="O2349" s="102"/>
      <c r="P2349" s="102"/>
      <c r="Q2349" s="102"/>
      <c r="R2349" s="102"/>
      <c r="S2349" s="102"/>
      <c r="T2349" s="106"/>
      <c r="U2349" s="3" t="str">
        <f t="shared" si="110"/>
        <v>0/1</v>
      </c>
    </row>
    <row r="2350" spans="1:21" ht="30" customHeight="1" x14ac:dyDescent="0.3">
      <c r="A2350" s="3" t="str">
        <f>B2350&amp;"--"&amp;COUNTIF($B$5:B2350,B2350)</f>
        <v>--2313</v>
      </c>
      <c r="B2350" s="3" t="str">
        <f t="shared" si="109"/>
        <v/>
      </c>
      <c r="C2350" s="78">
        <v>2346</v>
      </c>
      <c r="D2350" s="102"/>
      <c r="E2350" s="103"/>
      <c r="F2350" s="102"/>
      <c r="G2350" s="104"/>
      <c r="H2350" s="105" t="str">
        <f t="shared" ca="1" si="111"/>
        <v/>
      </c>
      <c r="I2350" s="102"/>
      <c r="J2350" s="102"/>
      <c r="K2350" s="102"/>
      <c r="L2350" s="102"/>
      <c r="M2350" s="102"/>
      <c r="N2350" s="102"/>
      <c r="O2350" s="102"/>
      <c r="P2350" s="102"/>
      <c r="Q2350" s="102"/>
      <c r="R2350" s="102"/>
      <c r="S2350" s="102"/>
      <c r="T2350" s="106"/>
      <c r="U2350" s="3" t="str">
        <f t="shared" si="110"/>
        <v>0/1</v>
      </c>
    </row>
    <row r="2351" spans="1:21" ht="30" customHeight="1" x14ac:dyDescent="0.3">
      <c r="A2351" s="3" t="str">
        <f>B2351&amp;"--"&amp;COUNTIF($B$5:B2351,B2351)</f>
        <v>--2314</v>
      </c>
      <c r="B2351" s="3" t="str">
        <f t="shared" si="109"/>
        <v/>
      </c>
      <c r="C2351" s="78">
        <v>2347</v>
      </c>
      <c r="D2351" s="102"/>
      <c r="E2351" s="103"/>
      <c r="F2351" s="102"/>
      <c r="G2351" s="104"/>
      <c r="H2351" s="105" t="str">
        <f t="shared" ca="1" si="111"/>
        <v/>
      </c>
      <c r="I2351" s="102"/>
      <c r="J2351" s="102"/>
      <c r="K2351" s="102"/>
      <c r="L2351" s="102"/>
      <c r="M2351" s="102"/>
      <c r="N2351" s="102"/>
      <c r="O2351" s="102"/>
      <c r="P2351" s="102"/>
      <c r="Q2351" s="102"/>
      <c r="R2351" s="102"/>
      <c r="S2351" s="102"/>
      <c r="T2351" s="106"/>
      <c r="U2351" s="3" t="str">
        <f t="shared" si="110"/>
        <v>0/1</v>
      </c>
    </row>
    <row r="2352" spans="1:21" ht="30" customHeight="1" x14ac:dyDescent="0.3">
      <c r="A2352" s="3" t="str">
        <f>B2352&amp;"--"&amp;COUNTIF($B$5:B2352,B2352)</f>
        <v>--2315</v>
      </c>
      <c r="B2352" s="3" t="str">
        <f t="shared" si="109"/>
        <v/>
      </c>
      <c r="C2352" s="78">
        <v>2348</v>
      </c>
      <c r="D2352" s="102"/>
      <c r="E2352" s="103"/>
      <c r="F2352" s="102"/>
      <c r="G2352" s="104"/>
      <c r="H2352" s="105" t="str">
        <f t="shared" ca="1" si="111"/>
        <v/>
      </c>
      <c r="I2352" s="102"/>
      <c r="J2352" s="102"/>
      <c r="K2352" s="102"/>
      <c r="L2352" s="102"/>
      <c r="M2352" s="102"/>
      <c r="N2352" s="102"/>
      <c r="O2352" s="102"/>
      <c r="P2352" s="102"/>
      <c r="Q2352" s="102"/>
      <c r="R2352" s="102"/>
      <c r="S2352" s="102"/>
      <c r="T2352" s="106"/>
      <c r="U2352" s="3" t="str">
        <f t="shared" si="110"/>
        <v>0/1</v>
      </c>
    </row>
    <row r="2353" spans="1:21" ht="30" customHeight="1" x14ac:dyDescent="0.3">
      <c r="A2353" s="3" t="str">
        <f>B2353&amp;"--"&amp;COUNTIF($B$5:B2353,B2353)</f>
        <v>--2316</v>
      </c>
      <c r="B2353" s="3" t="str">
        <f t="shared" si="109"/>
        <v/>
      </c>
      <c r="C2353" s="78">
        <v>2349</v>
      </c>
      <c r="D2353" s="102"/>
      <c r="E2353" s="103"/>
      <c r="F2353" s="102"/>
      <c r="G2353" s="104"/>
      <c r="H2353" s="105" t="str">
        <f t="shared" ca="1" si="111"/>
        <v/>
      </c>
      <c r="I2353" s="102"/>
      <c r="J2353" s="102"/>
      <c r="K2353" s="102"/>
      <c r="L2353" s="102"/>
      <c r="M2353" s="102"/>
      <c r="N2353" s="102"/>
      <c r="O2353" s="102"/>
      <c r="P2353" s="102"/>
      <c r="Q2353" s="102"/>
      <c r="R2353" s="102"/>
      <c r="S2353" s="102"/>
      <c r="T2353" s="106"/>
      <c r="U2353" s="3" t="str">
        <f t="shared" si="110"/>
        <v>0/1</v>
      </c>
    </row>
    <row r="2354" spans="1:21" ht="30" customHeight="1" x14ac:dyDescent="0.3">
      <c r="A2354" s="3" t="str">
        <f>B2354&amp;"--"&amp;COUNTIF($B$5:B2354,B2354)</f>
        <v>--2317</v>
      </c>
      <c r="B2354" s="3" t="str">
        <f t="shared" si="109"/>
        <v/>
      </c>
      <c r="C2354" s="78">
        <v>2350</v>
      </c>
      <c r="D2354" s="102"/>
      <c r="E2354" s="103"/>
      <c r="F2354" s="102"/>
      <c r="G2354" s="104"/>
      <c r="H2354" s="105" t="str">
        <f t="shared" ca="1" si="111"/>
        <v/>
      </c>
      <c r="I2354" s="102"/>
      <c r="J2354" s="102"/>
      <c r="K2354" s="102"/>
      <c r="L2354" s="102"/>
      <c r="M2354" s="102"/>
      <c r="N2354" s="102"/>
      <c r="O2354" s="102"/>
      <c r="P2354" s="102"/>
      <c r="Q2354" s="102"/>
      <c r="R2354" s="102"/>
      <c r="S2354" s="102"/>
      <c r="T2354" s="106"/>
      <c r="U2354" s="3" t="str">
        <f t="shared" si="110"/>
        <v>0/1</v>
      </c>
    </row>
    <row r="2355" spans="1:21" ht="30" customHeight="1" x14ac:dyDescent="0.3">
      <c r="A2355" s="3" t="str">
        <f>B2355&amp;"--"&amp;COUNTIF($B$5:B2355,B2355)</f>
        <v>--2318</v>
      </c>
      <c r="B2355" s="3" t="str">
        <f t="shared" si="109"/>
        <v/>
      </c>
      <c r="C2355" s="78">
        <v>2351</v>
      </c>
      <c r="D2355" s="102"/>
      <c r="E2355" s="103"/>
      <c r="F2355" s="102"/>
      <c r="G2355" s="104"/>
      <c r="H2355" s="105" t="str">
        <f t="shared" ca="1" si="111"/>
        <v/>
      </c>
      <c r="I2355" s="102"/>
      <c r="J2355" s="102"/>
      <c r="K2355" s="102"/>
      <c r="L2355" s="102"/>
      <c r="M2355" s="102"/>
      <c r="N2355" s="102"/>
      <c r="O2355" s="102"/>
      <c r="P2355" s="102"/>
      <c r="Q2355" s="102"/>
      <c r="R2355" s="102"/>
      <c r="S2355" s="102"/>
      <c r="T2355" s="106"/>
      <c r="U2355" s="3" t="str">
        <f t="shared" si="110"/>
        <v>0/1</v>
      </c>
    </row>
    <row r="2356" spans="1:21" ht="30" customHeight="1" x14ac:dyDescent="0.3">
      <c r="A2356" s="3" t="str">
        <f>B2356&amp;"--"&amp;COUNTIF($B$5:B2356,B2356)</f>
        <v>--2319</v>
      </c>
      <c r="B2356" s="3" t="str">
        <f t="shared" si="109"/>
        <v/>
      </c>
      <c r="C2356" s="78">
        <v>2352</v>
      </c>
      <c r="D2356" s="102"/>
      <c r="E2356" s="103"/>
      <c r="F2356" s="102"/>
      <c r="G2356" s="104"/>
      <c r="H2356" s="105" t="str">
        <f t="shared" ca="1" si="111"/>
        <v/>
      </c>
      <c r="I2356" s="102"/>
      <c r="J2356" s="102"/>
      <c r="K2356" s="102"/>
      <c r="L2356" s="102"/>
      <c r="M2356" s="102"/>
      <c r="N2356" s="102"/>
      <c r="O2356" s="102"/>
      <c r="P2356" s="102"/>
      <c r="Q2356" s="102"/>
      <c r="R2356" s="102"/>
      <c r="S2356" s="102"/>
      <c r="T2356" s="106"/>
      <c r="U2356" s="3" t="str">
        <f t="shared" si="110"/>
        <v>0/1</v>
      </c>
    </row>
    <row r="2357" spans="1:21" ht="30" customHeight="1" x14ac:dyDescent="0.3">
      <c r="A2357" s="3" t="str">
        <f>B2357&amp;"--"&amp;COUNTIF($B$5:B2357,B2357)</f>
        <v>--2320</v>
      </c>
      <c r="B2357" s="3" t="str">
        <f t="shared" si="109"/>
        <v/>
      </c>
      <c r="C2357" s="78">
        <v>2353</v>
      </c>
      <c r="D2357" s="102"/>
      <c r="E2357" s="103"/>
      <c r="F2357" s="102"/>
      <c r="G2357" s="104"/>
      <c r="H2357" s="105" t="str">
        <f t="shared" ca="1" si="111"/>
        <v/>
      </c>
      <c r="I2357" s="102"/>
      <c r="J2357" s="102"/>
      <c r="K2357" s="102"/>
      <c r="L2357" s="102"/>
      <c r="M2357" s="102"/>
      <c r="N2357" s="102"/>
      <c r="O2357" s="102"/>
      <c r="P2357" s="102"/>
      <c r="Q2357" s="102"/>
      <c r="R2357" s="102"/>
      <c r="S2357" s="102"/>
      <c r="T2357" s="106"/>
      <c r="U2357" s="3" t="str">
        <f t="shared" si="110"/>
        <v>0/1</v>
      </c>
    </row>
    <row r="2358" spans="1:21" ht="30" customHeight="1" x14ac:dyDescent="0.3">
      <c r="A2358" s="3" t="str">
        <f>B2358&amp;"--"&amp;COUNTIF($B$5:B2358,B2358)</f>
        <v>--2321</v>
      </c>
      <c r="B2358" s="3" t="str">
        <f t="shared" si="109"/>
        <v/>
      </c>
      <c r="C2358" s="78">
        <v>2354</v>
      </c>
      <c r="D2358" s="102"/>
      <c r="E2358" s="103"/>
      <c r="F2358" s="102"/>
      <c r="G2358" s="104"/>
      <c r="H2358" s="105" t="str">
        <f t="shared" ca="1" si="111"/>
        <v/>
      </c>
      <c r="I2358" s="102"/>
      <c r="J2358" s="102"/>
      <c r="K2358" s="102"/>
      <c r="L2358" s="102"/>
      <c r="M2358" s="102"/>
      <c r="N2358" s="102"/>
      <c r="O2358" s="102"/>
      <c r="P2358" s="102"/>
      <c r="Q2358" s="102"/>
      <c r="R2358" s="102"/>
      <c r="S2358" s="102"/>
      <c r="T2358" s="106"/>
      <c r="U2358" s="3" t="str">
        <f t="shared" si="110"/>
        <v>0/1</v>
      </c>
    </row>
    <row r="2359" spans="1:21" ht="30" customHeight="1" x14ac:dyDescent="0.3">
      <c r="A2359" s="3" t="str">
        <f>B2359&amp;"--"&amp;COUNTIF($B$5:B2359,B2359)</f>
        <v>--2322</v>
      </c>
      <c r="B2359" s="3" t="str">
        <f t="shared" si="109"/>
        <v/>
      </c>
      <c r="C2359" s="78">
        <v>2355</v>
      </c>
      <c r="D2359" s="102"/>
      <c r="E2359" s="103"/>
      <c r="F2359" s="102"/>
      <c r="G2359" s="104"/>
      <c r="H2359" s="105" t="str">
        <f t="shared" ca="1" si="111"/>
        <v/>
      </c>
      <c r="I2359" s="102"/>
      <c r="J2359" s="102"/>
      <c r="K2359" s="102"/>
      <c r="L2359" s="102"/>
      <c r="M2359" s="102"/>
      <c r="N2359" s="102"/>
      <c r="O2359" s="102"/>
      <c r="P2359" s="102"/>
      <c r="Q2359" s="102"/>
      <c r="R2359" s="102"/>
      <c r="S2359" s="102"/>
      <c r="T2359" s="106"/>
      <c r="U2359" s="3" t="str">
        <f t="shared" si="110"/>
        <v>0/1</v>
      </c>
    </row>
    <row r="2360" spans="1:21" ht="30" customHeight="1" x14ac:dyDescent="0.3">
      <c r="A2360" s="3" t="str">
        <f>B2360&amp;"--"&amp;COUNTIF($B$5:B2360,B2360)</f>
        <v>--2323</v>
      </c>
      <c r="B2360" s="3" t="str">
        <f t="shared" si="109"/>
        <v/>
      </c>
      <c r="C2360" s="78">
        <v>2356</v>
      </c>
      <c r="D2360" s="102"/>
      <c r="E2360" s="103"/>
      <c r="F2360" s="102"/>
      <c r="G2360" s="104"/>
      <c r="H2360" s="105" t="str">
        <f t="shared" ca="1" si="111"/>
        <v/>
      </c>
      <c r="I2360" s="102"/>
      <c r="J2360" s="102"/>
      <c r="K2360" s="102"/>
      <c r="L2360" s="102"/>
      <c r="M2360" s="102"/>
      <c r="N2360" s="102"/>
      <c r="O2360" s="102"/>
      <c r="P2360" s="102"/>
      <c r="Q2360" s="102"/>
      <c r="R2360" s="102"/>
      <c r="S2360" s="102"/>
      <c r="T2360" s="106"/>
      <c r="U2360" s="3" t="str">
        <f t="shared" si="110"/>
        <v>0/1</v>
      </c>
    </row>
    <row r="2361" spans="1:21" ht="30" customHeight="1" x14ac:dyDescent="0.3">
      <c r="A2361" s="3" t="str">
        <f>B2361&amp;"--"&amp;COUNTIF($B$5:B2361,B2361)</f>
        <v>--2324</v>
      </c>
      <c r="B2361" s="3" t="str">
        <f t="shared" si="109"/>
        <v/>
      </c>
      <c r="C2361" s="78">
        <v>2357</v>
      </c>
      <c r="D2361" s="102"/>
      <c r="E2361" s="103"/>
      <c r="F2361" s="102"/>
      <c r="G2361" s="104"/>
      <c r="H2361" s="105" t="str">
        <f t="shared" ca="1" si="111"/>
        <v/>
      </c>
      <c r="I2361" s="102"/>
      <c r="J2361" s="102"/>
      <c r="K2361" s="102"/>
      <c r="L2361" s="102"/>
      <c r="M2361" s="102"/>
      <c r="N2361" s="102"/>
      <c r="O2361" s="102"/>
      <c r="P2361" s="102"/>
      <c r="Q2361" s="102"/>
      <c r="R2361" s="102"/>
      <c r="S2361" s="102"/>
      <c r="T2361" s="106"/>
      <c r="U2361" s="3" t="str">
        <f t="shared" si="110"/>
        <v>0/1</v>
      </c>
    </row>
    <row r="2362" spans="1:21" ht="30" customHeight="1" x14ac:dyDescent="0.3">
      <c r="A2362" s="3" t="str">
        <f>B2362&amp;"--"&amp;COUNTIF($B$5:B2362,B2362)</f>
        <v>--2325</v>
      </c>
      <c r="B2362" s="3" t="str">
        <f t="shared" si="109"/>
        <v/>
      </c>
      <c r="C2362" s="78">
        <v>2358</v>
      </c>
      <c r="D2362" s="102"/>
      <c r="E2362" s="103"/>
      <c r="F2362" s="102"/>
      <c r="G2362" s="104"/>
      <c r="H2362" s="105" t="str">
        <f t="shared" ca="1" si="111"/>
        <v/>
      </c>
      <c r="I2362" s="102"/>
      <c r="J2362" s="102"/>
      <c r="K2362" s="102"/>
      <c r="L2362" s="102"/>
      <c r="M2362" s="102"/>
      <c r="N2362" s="102"/>
      <c r="O2362" s="102"/>
      <c r="P2362" s="102"/>
      <c r="Q2362" s="102"/>
      <c r="R2362" s="102"/>
      <c r="S2362" s="102"/>
      <c r="T2362" s="106"/>
      <c r="U2362" s="3" t="str">
        <f t="shared" si="110"/>
        <v>0/1</v>
      </c>
    </row>
    <row r="2363" spans="1:21" ht="30" customHeight="1" x14ac:dyDescent="0.3">
      <c r="A2363" s="3" t="str">
        <f>B2363&amp;"--"&amp;COUNTIF($B$5:B2363,B2363)</f>
        <v>--2326</v>
      </c>
      <c r="B2363" s="3" t="str">
        <f t="shared" si="109"/>
        <v/>
      </c>
      <c r="C2363" s="78">
        <v>2359</v>
      </c>
      <c r="D2363" s="102"/>
      <c r="E2363" s="103"/>
      <c r="F2363" s="102"/>
      <c r="G2363" s="104"/>
      <c r="H2363" s="105" t="str">
        <f t="shared" ca="1" si="111"/>
        <v/>
      </c>
      <c r="I2363" s="102"/>
      <c r="J2363" s="102"/>
      <c r="K2363" s="102"/>
      <c r="L2363" s="102"/>
      <c r="M2363" s="102"/>
      <c r="N2363" s="102"/>
      <c r="O2363" s="102"/>
      <c r="P2363" s="102"/>
      <c r="Q2363" s="102"/>
      <c r="R2363" s="102"/>
      <c r="S2363" s="102"/>
      <c r="T2363" s="106"/>
      <c r="U2363" s="3" t="str">
        <f t="shared" si="110"/>
        <v>0/1</v>
      </c>
    </row>
    <row r="2364" spans="1:21" ht="30" customHeight="1" x14ac:dyDescent="0.3">
      <c r="A2364" s="3" t="str">
        <f>B2364&amp;"--"&amp;COUNTIF($B$5:B2364,B2364)</f>
        <v>--2327</v>
      </c>
      <c r="B2364" s="3" t="str">
        <f t="shared" si="109"/>
        <v/>
      </c>
      <c r="C2364" s="78">
        <v>2360</v>
      </c>
      <c r="D2364" s="102"/>
      <c r="E2364" s="103"/>
      <c r="F2364" s="102"/>
      <c r="G2364" s="104"/>
      <c r="H2364" s="105" t="str">
        <f t="shared" ca="1" si="111"/>
        <v/>
      </c>
      <c r="I2364" s="102"/>
      <c r="J2364" s="102"/>
      <c r="K2364" s="102"/>
      <c r="L2364" s="102"/>
      <c r="M2364" s="102"/>
      <c r="N2364" s="102"/>
      <c r="O2364" s="102"/>
      <c r="P2364" s="102"/>
      <c r="Q2364" s="102"/>
      <c r="R2364" s="102"/>
      <c r="S2364" s="102"/>
      <c r="T2364" s="106"/>
      <c r="U2364" s="3" t="str">
        <f t="shared" si="110"/>
        <v>0/1</v>
      </c>
    </row>
    <row r="2365" spans="1:21" ht="30" customHeight="1" x14ac:dyDescent="0.3">
      <c r="A2365" s="3" t="str">
        <f>B2365&amp;"--"&amp;COUNTIF($B$5:B2365,B2365)</f>
        <v>--2328</v>
      </c>
      <c r="B2365" s="3" t="str">
        <f t="shared" si="109"/>
        <v/>
      </c>
      <c r="C2365" s="78">
        <v>2361</v>
      </c>
      <c r="D2365" s="102"/>
      <c r="E2365" s="103"/>
      <c r="F2365" s="102"/>
      <c r="G2365" s="104"/>
      <c r="H2365" s="105" t="str">
        <f t="shared" ca="1" si="111"/>
        <v/>
      </c>
      <c r="I2365" s="102"/>
      <c r="J2365" s="102"/>
      <c r="K2365" s="102"/>
      <c r="L2365" s="102"/>
      <c r="M2365" s="102"/>
      <c r="N2365" s="102"/>
      <c r="O2365" s="102"/>
      <c r="P2365" s="102"/>
      <c r="Q2365" s="102"/>
      <c r="R2365" s="102"/>
      <c r="S2365" s="102"/>
      <c r="T2365" s="106"/>
      <c r="U2365" s="3" t="str">
        <f t="shared" si="110"/>
        <v>0/1</v>
      </c>
    </row>
    <row r="2366" spans="1:21" ht="30" customHeight="1" x14ac:dyDescent="0.3">
      <c r="A2366" s="3" t="str">
        <f>B2366&amp;"--"&amp;COUNTIF($B$5:B2366,B2366)</f>
        <v>--2329</v>
      </c>
      <c r="B2366" s="3" t="str">
        <f t="shared" si="109"/>
        <v/>
      </c>
      <c r="C2366" s="78">
        <v>2362</v>
      </c>
      <c r="D2366" s="102"/>
      <c r="E2366" s="103"/>
      <c r="F2366" s="102"/>
      <c r="G2366" s="104"/>
      <c r="H2366" s="105" t="str">
        <f t="shared" ca="1" si="111"/>
        <v/>
      </c>
      <c r="I2366" s="102"/>
      <c r="J2366" s="102"/>
      <c r="K2366" s="102"/>
      <c r="L2366" s="102"/>
      <c r="M2366" s="102"/>
      <c r="N2366" s="102"/>
      <c r="O2366" s="102"/>
      <c r="P2366" s="102"/>
      <c r="Q2366" s="102"/>
      <c r="R2366" s="102"/>
      <c r="S2366" s="102"/>
      <c r="T2366" s="106"/>
      <c r="U2366" s="3" t="str">
        <f t="shared" si="110"/>
        <v>0/1</v>
      </c>
    </row>
    <row r="2367" spans="1:21" ht="30" customHeight="1" x14ac:dyDescent="0.3">
      <c r="A2367" s="3" t="str">
        <f>B2367&amp;"--"&amp;COUNTIF($B$5:B2367,B2367)</f>
        <v>--2330</v>
      </c>
      <c r="B2367" s="3" t="str">
        <f t="shared" si="109"/>
        <v/>
      </c>
      <c r="C2367" s="78">
        <v>2363</v>
      </c>
      <c r="D2367" s="102"/>
      <c r="E2367" s="103"/>
      <c r="F2367" s="102"/>
      <c r="G2367" s="104"/>
      <c r="H2367" s="105" t="str">
        <f t="shared" ca="1" si="111"/>
        <v/>
      </c>
      <c r="I2367" s="102"/>
      <c r="J2367" s="102"/>
      <c r="K2367" s="102"/>
      <c r="L2367" s="102"/>
      <c r="M2367" s="102"/>
      <c r="N2367" s="102"/>
      <c r="O2367" s="102"/>
      <c r="P2367" s="102"/>
      <c r="Q2367" s="102"/>
      <c r="R2367" s="102"/>
      <c r="S2367" s="102"/>
      <c r="T2367" s="106"/>
      <c r="U2367" s="3" t="str">
        <f t="shared" si="110"/>
        <v>0/1</v>
      </c>
    </row>
    <row r="2368" spans="1:21" ht="30" customHeight="1" x14ac:dyDescent="0.3">
      <c r="A2368" s="3" t="str">
        <f>B2368&amp;"--"&amp;COUNTIF($B$5:B2368,B2368)</f>
        <v>--2331</v>
      </c>
      <c r="B2368" s="3" t="str">
        <f t="shared" si="109"/>
        <v/>
      </c>
      <c r="C2368" s="78">
        <v>2364</v>
      </c>
      <c r="D2368" s="102"/>
      <c r="E2368" s="103"/>
      <c r="F2368" s="102"/>
      <c r="G2368" s="104"/>
      <c r="H2368" s="105" t="str">
        <f t="shared" ca="1" si="111"/>
        <v/>
      </c>
      <c r="I2368" s="102"/>
      <c r="J2368" s="102"/>
      <c r="K2368" s="102"/>
      <c r="L2368" s="102"/>
      <c r="M2368" s="102"/>
      <c r="N2368" s="102"/>
      <c r="O2368" s="102"/>
      <c r="P2368" s="102"/>
      <c r="Q2368" s="102"/>
      <c r="R2368" s="102"/>
      <c r="S2368" s="102"/>
      <c r="T2368" s="106"/>
      <c r="U2368" s="3" t="str">
        <f t="shared" si="110"/>
        <v>0/1</v>
      </c>
    </row>
    <row r="2369" spans="1:21" ht="30" customHeight="1" x14ac:dyDescent="0.3">
      <c r="A2369" s="3" t="str">
        <f>B2369&amp;"--"&amp;COUNTIF($B$5:B2369,B2369)</f>
        <v>--2332</v>
      </c>
      <c r="B2369" s="3" t="str">
        <f t="shared" si="109"/>
        <v/>
      </c>
      <c r="C2369" s="78">
        <v>2365</v>
      </c>
      <c r="D2369" s="102"/>
      <c r="E2369" s="103"/>
      <c r="F2369" s="102"/>
      <c r="G2369" s="104"/>
      <c r="H2369" s="105" t="str">
        <f t="shared" ca="1" si="111"/>
        <v/>
      </c>
      <c r="I2369" s="102"/>
      <c r="J2369" s="102"/>
      <c r="K2369" s="102"/>
      <c r="L2369" s="102"/>
      <c r="M2369" s="102"/>
      <c r="N2369" s="102"/>
      <c r="O2369" s="102"/>
      <c r="P2369" s="102"/>
      <c r="Q2369" s="102"/>
      <c r="R2369" s="102"/>
      <c r="S2369" s="102"/>
      <c r="T2369" s="106"/>
      <c r="U2369" s="3" t="str">
        <f t="shared" si="110"/>
        <v>0/1</v>
      </c>
    </row>
    <row r="2370" spans="1:21" ht="30" customHeight="1" x14ac:dyDescent="0.3">
      <c r="A2370" s="3" t="str">
        <f>B2370&amp;"--"&amp;COUNTIF($B$5:B2370,B2370)</f>
        <v>--2333</v>
      </c>
      <c r="B2370" s="3" t="str">
        <f t="shared" si="109"/>
        <v/>
      </c>
      <c r="C2370" s="78">
        <v>2366</v>
      </c>
      <c r="D2370" s="102"/>
      <c r="E2370" s="103"/>
      <c r="F2370" s="102"/>
      <c r="G2370" s="104"/>
      <c r="H2370" s="105" t="str">
        <f t="shared" ca="1" si="111"/>
        <v/>
      </c>
      <c r="I2370" s="102"/>
      <c r="J2370" s="102"/>
      <c r="K2370" s="102"/>
      <c r="L2370" s="102"/>
      <c r="M2370" s="102"/>
      <c r="N2370" s="102"/>
      <c r="O2370" s="102"/>
      <c r="P2370" s="102"/>
      <c r="Q2370" s="102"/>
      <c r="R2370" s="102"/>
      <c r="S2370" s="102"/>
      <c r="T2370" s="106"/>
      <c r="U2370" s="3" t="str">
        <f t="shared" si="110"/>
        <v>0/1</v>
      </c>
    </row>
    <row r="2371" spans="1:21" ht="30" customHeight="1" x14ac:dyDescent="0.3">
      <c r="A2371" s="3" t="str">
        <f>B2371&amp;"--"&amp;COUNTIF($B$5:B2371,B2371)</f>
        <v>--2334</v>
      </c>
      <c r="B2371" s="3" t="str">
        <f t="shared" si="109"/>
        <v/>
      </c>
      <c r="C2371" s="78">
        <v>2367</v>
      </c>
      <c r="D2371" s="102"/>
      <c r="E2371" s="103"/>
      <c r="F2371" s="102"/>
      <c r="G2371" s="104"/>
      <c r="H2371" s="105" t="str">
        <f t="shared" ca="1" si="111"/>
        <v/>
      </c>
      <c r="I2371" s="102"/>
      <c r="J2371" s="102"/>
      <c r="K2371" s="102"/>
      <c r="L2371" s="102"/>
      <c r="M2371" s="102"/>
      <c r="N2371" s="102"/>
      <c r="O2371" s="102"/>
      <c r="P2371" s="102"/>
      <c r="Q2371" s="102"/>
      <c r="R2371" s="102"/>
      <c r="S2371" s="102"/>
      <c r="T2371" s="106"/>
      <c r="U2371" s="3" t="str">
        <f t="shared" si="110"/>
        <v>0/1</v>
      </c>
    </row>
    <row r="2372" spans="1:21" ht="30" customHeight="1" x14ac:dyDescent="0.3">
      <c r="A2372" s="3" t="str">
        <f>B2372&amp;"--"&amp;COUNTIF($B$5:B2372,B2372)</f>
        <v>--2335</v>
      </c>
      <c r="B2372" s="3" t="str">
        <f t="shared" si="109"/>
        <v/>
      </c>
      <c r="C2372" s="78">
        <v>2368</v>
      </c>
      <c r="D2372" s="102"/>
      <c r="E2372" s="103"/>
      <c r="F2372" s="102"/>
      <c r="G2372" s="104"/>
      <c r="H2372" s="105" t="str">
        <f t="shared" ca="1" si="111"/>
        <v/>
      </c>
      <c r="I2372" s="102"/>
      <c r="J2372" s="102"/>
      <c r="K2372" s="102"/>
      <c r="L2372" s="102"/>
      <c r="M2372" s="102"/>
      <c r="N2372" s="102"/>
      <c r="O2372" s="102"/>
      <c r="P2372" s="102"/>
      <c r="Q2372" s="102"/>
      <c r="R2372" s="102"/>
      <c r="S2372" s="102"/>
      <c r="T2372" s="106"/>
      <c r="U2372" s="3" t="str">
        <f t="shared" si="110"/>
        <v>0/1</v>
      </c>
    </row>
    <row r="2373" spans="1:21" ht="30" customHeight="1" x14ac:dyDescent="0.3">
      <c r="A2373" s="3" t="str">
        <f>B2373&amp;"--"&amp;COUNTIF($B$5:B2373,B2373)</f>
        <v>--2336</v>
      </c>
      <c r="B2373" s="3" t="str">
        <f t="shared" ref="B2373:B2436" si="112">IF(G2373&lt;&gt;"",MONTH(G2373),"")</f>
        <v/>
      </c>
      <c r="C2373" s="78">
        <v>2369</v>
      </c>
      <c r="D2373" s="102"/>
      <c r="E2373" s="103"/>
      <c r="F2373" s="102"/>
      <c r="G2373" s="104"/>
      <c r="H2373" s="105" t="str">
        <f t="shared" ca="1" si="111"/>
        <v/>
      </c>
      <c r="I2373" s="102"/>
      <c r="J2373" s="102"/>
      <c r="K2373" s="102"/>
      <c r="L2373" s="102"/>
      <c r="M2373" s="102"/>
      <c r="N2373" s="102"/>
      <c r="O2373" s="102"/>
      <c r="P2373" s="102"/>
      <c r="Q2373" s="102"/>
      <c r="R2373" s="102"/>
      <c r="S2373" s="102"/>
      <c r="T2373" s="106"/>
      <c r="U2373" s="3" t="str">
        <f t="shared" ref="U2373:U2436" si="113">DAY(G2373)&amp;"/"&amp;MONTH(G2373)</f>
        <v>0/1</v>
      </c>
    </row>
    <row r="2374" spans="1:21" ht="30" customHeight="1" x14ac:dyDescent="0.3">
      <c r="A2374" s="3" t="str">
        <f>B2374&amp;"--"&amp;COUNTIF($B$5:B2374,B2374)</f>
        <v>--2337</v>
      </c>
      <c r="B2374" s="3" t="str">
        <f t="shared" si="112"/>
        <v/>
      </c>
      <c r="C2374" s="78">
        <v>2370</v>
      </c>
      <c r="D2374" s="102"/>
      <c r="E2374" s="103"/>
      <c r="F2374" s="102"/>
      <c r="G2374" s="104"/>
      <c r="H2374" s="105" t="str">
        <f t="shared" ca="1" si="111"/>
        <v/>
      </c>
      <c r="I2374" s="102"/>
      <c r="J2374" s="102"/>
      <c r="K2374" s="102"/>
      <c r="L2374" s="102"/>
      <c r="M2374" s="102"/>
      <c r="N2374" s="102"/>
      <c r="O2374" s="102"/>
      <c r="P2374" s="102"/>
      <c r="Q2374" s="102"/>
      <c r="R2374" s="102"/>
      <c r="S2374" s="102"/>
      <c r="T2374" s="106"/>
      <c r="U2374" s="3" t="str">
        <f t="shared" si="113"/>
        <v>0/1</v>
      </c>
    </row>
    <row r="2375" spans="1:21" ht="30" customHeight="1" x14ac:dyDescent="0.3">
      <c r="A2375" s="3" t="str">
        <f>B2375&amp;"--"&amp;COUNTIF($B$5:B2375,B2375)</f>
        <v>--2338</v>
      </c>
      <c r="B2375" s="3" t="str">
        <f t="shared" si="112"/>
        <v/>
      </c>
      <c r="C2375" s="78">
        <v>2371</v>
      </c>
      <c r="D2375" s="102"/>
      <c r="E2375" s="103"/>
      <c r="F2375" s="102"/>
      <c r="G2375" s="104"/>
      <c r="H2375" s="105" t="str">
        <f t="shared" ca="1" si="111"/>
        <v/>
      </c>
      <c r="I2375" s="102"/>
      <c r="J2375" s="102"/>
      <c r="K2375" s="102"/>
      <c r="L2375" s="102"/>
      <c r="M2375" s="102"/>
      <c r="N2375" s="102"/>
      <c r="O2375" s="102"/>
      <c r="P2375" s="102"/>
      <c r="Q2375" s="102"/>
      <c r="R2375" s="102"/>
      <c r="S2375" s="102"/>
      <c r="T2375" s="106"/>
      <c r="U2375" s="3" t="str">
        <f t="shared" si="113"/>
        <v>0/1</v>
      </c>
    </row>
    <row r="2376" spans="1:21" ht="30" customHeight="1" x14ac:dyDescent="0.3">
      <c r="A2376" s="3" t="str">
        <f>B2376&amp;"--"&amp;COUNTIF($B$5:B2376,B2376)</f>
        <v>--2339</v>
      </c>
      <c r="B2376" s="3" t="str">
        <f t="shared" si="112"/>
        <v/>
      </c>
      <c r="C2376" s="78">
        <v>2372</v>
      </c>
      <c r="D2376" s="102"/>
      <c r="E2376" s="103"/>
      <c r="F2376" s="102"/>
      <c r="G2376" s="104"/>
      <c r="H2376" s="105" t="str">
        <f t="shared" ca="1" si="111"/>
        <v/>
      </c>
      <c r="I2376" s="102"/>
      <c r="J2376" s="102"/>
      <c r="K2376" s="102"/>
      <c r="L2376" s="102"/>
      <c r="M2376" s="102"/>
      <c r="N2376" s="102"/>
      <c r="O2376" s="102"/>
      <c r="P2376" s="102"/>
      <c r="Q2376" s="102"/>
      <c r="R2376" s="102"/>
      <c r="S2376" s="102"/>
      <c r="T2376" s="106"/>
      <c r="U2376" s="3" t="str">
        <f t="shared" si="113"/>
        <v>0/1</v>
      </c>
    </row>
    <row r="2377" spans="1:21" ht="30" customHeight="1" x14ac:dyDescent="0.3">
      <c r="A2377" s="3" t="str">
        <f>B2377&amp;"--"&amp;COUNTIF($B$5:B2377,B2377)</f>
        <v>--2340</v>
      </c>
      <c r="B2377" s="3" t="str">
        <f t="shared" si="112"/>
        <v/>
      </c>
      <c r="C2377" s="78">
        <v>2373</v>
      </c>
      <c r="D2377" s="102"/>
      <c r="E2377" s="103"/>
      <c r="F2377" s="102"/>
      <c r="G2377" s="104"/>
      <c r="H2377" s="105" t="str">
        <f t="shared" ca="1" si="111"/>
        <v/>
      </c>
      <c r="I2377" s="102"/>
      <c r="J2377" s="102"/>
      <c r="K2377" s="102"/>
      <c r="L2377" s="102"/>
      <c r="M2377" s="102"/>
      <c r="N2377" s="102"/>
      <c r="O2377" s="102"/>
      <c r="P2377" s="102"/>
      <c r="Q2377" s="102"/>
      <c r="R2377" s="102"/>
      <c r="S2377" s="102"/>
      <c r="T2377" s="106"/>
      <c r="U2377" s="3" t="str">
        <f t="shared" si="113"/>
        <v>0/1</v>
      </c>
    </row>
    <row r="2378" spans="1:21" ht="30" customHeight="1" x14ac:dyDescent="0.3">
      <c r="A2378" s="3" t="str">
        <f>B2378&amp;"--"&amp;COUNTIF($B$5:B2378,B2378)</f>
        <v>--2341</v>
      </c>
      <c r="B2378" s="3" t="str">
        <f t="shared" si="112"/>
        <v/>
      </c>
      <c r="C2378" s="78">
        <v>2374</v>
      </c>
      <c r="D2378" s="102"/>
      <c r="E2378" s="103"/>
      <c r="F2378" s="102"/>
      <c r="G2378" s="104"/>
      <c r="H2378" s="105" t="str">
        <f t="shared" ca="1" si="111"/>
        <v/>
      </c>
      <c r="I2378" s="102"/>
      <c r="J2378" s="102"/>
      <c r="K2378" s="102"/>
      <c r="L2378" s="102"/>
      <c r="M2378" s="102"/>
      <c r="N2378" s="102"/>
      <c r="O2378" s="102"/>
      <c r="P2378" s="102"/>
      <c r="Q2378" s="102"/>
      <c r="R2378" s="102"/>
      <c r="S2378" s="102"/>
      <c r="T2378" s="106"/>
      <c r="U2378" s="3" t="str">
        <f t="shared" si="113"/>
        <v>0/1</v>
      </c>
    </row>
    <row r="2379" spans="1:21" ht="30" customHeight="1" x14ac:dyDescent="0.3">
      <c r="A2379" s="3" t="str">
        <f>B2379&amp;"--"&amp;COUNTIF($B$5:B2379,B2379)</f>
        <v>--2342</v>
      </c>
      <c r="B2379" s="3" t="str">
        <f t="shared" si="112"/>
        <v/>
      </c>
      <c r="C2379" s="78">
        <v>2375</v>
      </c>
      <c r="D2379" s="102"/>
      <c r="E2379" s="103"/>
      <c r="F2379" s="102"/>
      <c r="G2379" s="104"/>
      <c r="H2379" s="105" t="str">
        <f t="shared" ca="1" si="111"/>
        <v/>
      </c>
      <c r="I2379" s="102"/>
      <c r="J2379" s="102"/>
      <c r="K2379" s="102"/>
      <c r="L2379" s="102"/>
      <c r="M2379" s="102"/>
      <c r="N2379" s="102"/>
      <c r="O2379" s="102"/>
      <c r="P2379" s="102"/>
      <c r="Q2379" s="102"/>
      <c r="R2379" s="102"/>
      <c r="S2379" s="102"/>
      <c r="T2379" s="106"/>
      <c r="U2379" s="3" t="str">
        <f t="shared" si="113"/>
        <v>0/1</v>
      </c>
    </row>
    <row r="2380" spans="1:21" ht="30" customHeight="1" x14ac:dyDescent="0.3">
      <c r="A2380" s="3" t="str">
        <f>B2380&amp;"--"&amp;COUNTIF($B$5:B2380,B2380)</f>
        <v>--2343</v>
      </c>
      <c r="B2380" s="3" t="str">
        <f t="shared" si="112"/>
        <v/>
      </c>
      <c r="C2380" s="78">
        <v>2376</v>
      </c>
      <c r="D2380" s="102"/>
      <c r="E2380" s="103"/>
      <c r="F2380" s="102"/>
      <c r="G2380" s="104"/>
      <c r="H2380" s="105" t="str">
        <f t="shared" ca="1" si="111"/>
        <v/>
      </c>
      <c r="I2380" s="102"/>
      <c r="J2380" s="102"/>
      <c r="K2380" s="102"/>
      <c r="L2380" s="102"/>
      <c r="M2380" s="102"/>
      <c r="N2380" s="102"/>
      <c r="O2380" s="102"/>
      <c r="P2380" s="102"/>
      <c r="Q2380" s="102"/>
      <c r="R2380" s="102"/>
      <c r="S2380" s="102"/>
      <c r="T2380" s="106"/>
      <c r="U2380" s="3" t="str">
        <f t="shared" si="113"/>
        <v>0/1</v>
      </c>
    </row>
    <row r="2381" spans="1:21" ht="30" customHeight="1" x14ac:dyDescent="0.3">
      <c r="A2381" s="3" t="str">
        <f>B2381&amp;"--"&amp;COUNTIF($B$5:B2381,B2381)</f>
        <v>--2344</v>
      </c>
      <c r="B2381" s="3" t="str">
        <f t="shared" si="112"/>
        <v/>
      </c>
      <c r="C2381" s="78">
        <v>2377</v>
      </c>
      <c r="D2381" s="102"/>
      <c r="E2381" s="103"/>
      <c r="F2381" s="102"/>
      <c r="G2381" s="104"/>
      <c r="H2381" s="105" t="str">
        <f t="shared" ca="1" si="111"/>
        <v/>
      </c>
      <c r="I2381" s="102"/>
      <c r="J2381" s="102"/>
      <c r="K2381" s="102"/>
      <c r="L2381" s="102"/>
      <c r="M2381" s="102"/>
      <c r="N2381" s="102"/>
      <c r="O2381" s="102"/>
      <c r="P2381" s="102"/>
      <c r="Q2381" s="102"/>
      <c r="R2381" s="102"/>
      <c r="S2381" s="102"/>
      <c r="T2381" s="106"/>
      <c r="U2381" s="3" t="str">
        <f t="shared" si="113"/>
        <v>0/1</v>
      </c>
    </row>
    <row r="2382" spans="1:21" ht="30" customHeight="1" x14ac:dyDescent="0.3">
      <c r="A2382" s="3" t="str">
        <f>B2382&amp;"--"&amp;COUNTIF($B$5:B2382,B2382)</f>
        <v>--2345</v>
      </c>
      <c r="B2382" s="3" t="str">
        <f t="shared" si="112"/>
        <v/>
      </c>
      <c r="C2382" s="78">
        <v>2378</v>
      </c>
      <c r="D2382" s="102"/>
      <c r="E2382" s="103"/>
      <c r="F2382" s="102"/>
      <c r="G2382" s="104"/>
      <c r="H2382" s="105" t="str">
        <f t="shared" ca="1" si="111"/>
        <v/>
      </c>
      <c r="I2382" s="102"/>
      <c r="J2382" s="102"/>
      <c r="K2382" s="102"/>
      <c r="L2382" s="102"/>
      <c r="M2382" s="102"/>
      <c r="N2382" s="102"/>
      <c r="O2382" s="102"/>
      <c r="P2382" s="102"/>
      <c r="Q2382" s="102"/>
      <c r="R2382" s="102"/>
      <c r="S2382" s="102"/>
      <c r="T2382" s="106"/>
      <c r="U2382" s="3" t="str">
        <f t="shared" si="113"/>
        <v>0/1</v>
      </c>
    </row>
    <row r="2383" spans="1:21" ht="30" customHeight="1" x14ac:dyDescent="0.3">
      <c r="A2383" s="3" t="str">
        <f>B2383&amp;"--"&amp;COUNTIF($B$5:B2383,B2383)</f>
        <v>--2346</v>
      </c>
      <c r="B2383" s="3" t="str">
        <f t="shared" si="112"/>
        <v/>
      </c>
      <c r="C2383" s="78">
        <v>2379</v>
      </c>
      <c r="D2383" s="102"/>
      <c r="E2383" s="103"/>
      <c r="F2383" s="102"/>
      <c r="G2383" s="104"/>
      <c r="H2383" s="105" t="str">
        <f t="shared" ca="1" si="111"/>
        <v/>
      </c>
      <c r="I2383" s="102"/>
      <c r="J2383" s="102"/>
      <c r="K2383" s="102"/>
      <c r="L2383" s="102"/>
      <c r="M2383" s="102"/>
      <c r="N2383" s="102"/>
      <c r="O2383" s="102"/>
      <c r="P2383" s="102"/>
      <c r="Q2383" s="102"/>
      <c r="R2383" s="102"/>
      <c r="S2383" s="102"/>
      <c r="T2383" s="106"/>
      <c r="U2383" s="3" t="str">
        <f t="shared" si="113"/>
        <v>0/1</v>
      </c>
    </row>
    <row r="2384" spans="1:21" ht="30" customHeight="1" x14ac:dyDescent="0.3">
      <c r="A2384" s="3" t="str">
        <f>B2384&amp;"--"&amp;COUNTIF($B$5:B2384,B2384)</f>
        <v>--2347</v>
      </c>
      <c r="B2384" s="3" t="str">
        <f t="shared" si="112"/>
        <v/>
      </c>
      <c r="C2384" s="78">
        <v>2380</v>
      </c>
      <c r="D2384" s="102"/>
      <c r="E2384" s="103"/>
      <c r="F2384" s="102"/>
      <c r="G2384" s="104"/>
      <c r="H2384" s="105" t="str">
        <f t="shared" ca="1" si="111"/>
        <v/>
      </c>
      <c r="I2384" s="102"/>
      <c r="J2384" s="102"/>
      <c r="K2384" s="102"/>
      <c r="L2384" s="102"/>
      <c r="M2384" s="102"/>
      <c r="N2384" s="102"/>
      <c r="O2384" s="102"/>
      <c r="P2384" s="102"/>
      <c r="Q2384" s="102"/>
      <c r="R2384" s="102"/>
      <c r="S2384" s="102"/>
      <c r="T2384" s="106"/>
      <c r="U2384" s="3" t="str">
        <f t="shared" si="113"/>
        <v>0/1</v>
      </c>
    </row>
    <row r="2385" spans="1:21" ht="30" customHeight="1" x14ac:dyDescent="0.3">
      <c r="A2385" s="3" t="str">
        <f>B2385&amp;"--"&amp;COUNTIF($B$5:B2385,B2385)</f>
        <v>--2348</v>
      </c>
      <c r="B2385" s="3" t="str">
        <f t="shared" si="112"/>
        <v/>
      </c>
      <c r="C2385" s="78">
        <v>2381</v>
      </c>
      <c r="D2385" s="102"/>
      <c r="E2385" s="103"/>
      <c r="F2385" s="102"/>
      <c r="G2385" s="104"/>
      <c r="H2385" s="105" t="str">
        <f t="shared" ca="1" si="111"/>
        <v/>
      </c>
      <c r="I2385" s="102"/>
      <c r="J2385" s="102"/>
      <c r="K2385" s="102"/>
      <c r="L2385" s="102"/>
      <c r="M2385" s="102"/>
      <c r="N2385" s="102"/>
      <c r="O2385" s="102"/>
      <c r="P2385" s="102"/>
      <c r="Q2385" s="102"/>
      <c r="R2385" s="102"/>
      <c r="S2385" s="102"/>
      <c r="T2385" s="106"/>
      <c r="U2385" s="3" t="str">
        <f t="shared" si="113"/>
        <v>0/1</v>
      </c>
    </row>
    <row r="2386" spans="1:21" ht="30" customHeight="1" x14ac:dyDescent="0.3">
      <c r="A2386" s="3" t="str">
        <f>B2386&amp;"--"&amp;COUNTIF($B$5:B2386,B2386)</f>
        <v>--2349</v>
      </c>
      <c r="B2386" s="3" t="str">
        <f t="shared" si="112"/>
        <v/>
      </c>
      <c r="C2386" s="78">
        <v>2382</v>
      </c>
      <c r="D2386" s="102"/>
      <c r="E2386" s="103"/>
      <c r="F2386" s="102"/>
      <c r="G2386" s="104"/>
      <c r="H2386" s="105" t="str">
        <f t="shared" ca="1" si="111"/>
        <v/>
      </c>
      <c r="I2386" s="102"/>
      <c r="J2386" s="102"/>
      <c r="K2386" s="102"/>
      <c r="L2386" s="102"/>
      <c r="M2386" s="102"/>
      <c r="N2386" s="102"/>
      <c r="O2386" s="102"/>
      <c r="P2386" s="102"/>
      <c r="Q2386" s="102"/>
      <c r="R2386" s="102"/>
      <c r="S2386" s="102"/>
      <c r="T2386" s="106"/>
      <c r="U2386" s="3" t="str">
        <f t="shared" si="113"/>
        <v>0/1</v>
      </c>
    </row>
    <row r="2387" spans="1:21" ht="30" customHeight="1" x14ac:dyDescent="0.3">
      <c r="A2387" s="3" t="str">
        <f>B2387&amp;"--"&amp;COUNTIF($B$5:B2387,B2387)</f>
        <v>--2350</v>
      </c>
      <c r="B2387" s="3" t="str">
        <f t="shared" si="112"/>
        <v/>
      </c>
      <c r="C2387" s="78">
        <v>2383</v>
      </c>
      <c r="D2387" s="102"/>
      <c r="E2387" s="103"/>
      <c r="F2387" s="102"/>
      <c r="G2387" s="104"/>
      <c r="H2387" s="105" t="str">
        <f t="shared" ca="1" si="111"/>
        <v/>
      </c>
      <c r="I2387" s="102"/>
      <c r="J2387" s="102"/>
      <c r="K2387" s="102"/>
      <c r="L2387" s="102"/>
      <c r="M2387" s="102"/>
      <c r="N2387" s="102"/>
      <c r="O2387" s="102"/>
      <c r="P2387" s="102"/>
      <c r="Q2387" s="102"/>
      <c r="R2387" s="102"/>
      <c r="S2387" s="102"/>
      <c r="T2387" s="106"/>
      <c r="U2387" s="3" t="str">
        <f t="shared" si="113"/>
        <v>0/1</v>
      </c>
    </row>
    <row r="2388" spans="1:21" ht="30" customHeight="1" x14ac:dyDescent="0.3">
      <c r="A2388" s="3" t="str">
        <f>B2388&amp;"--"&amp;COUNTIF($B$5:B2388,B2388)</f>
        <v>--2351</v>
      </c>
      <c r="B2388" s="3" t="str">
        <f t="shared" si="112"/>
        <v/>
      </c>
      <c r="C2388" s="78">
        <v>2384</v>
      </c>
      <c r="D2388" s="102"/>
      <c r="E2388" s="103"/>
      <c r="F2388" s="102"/>
      <c r="G2388" s="104"/>
      <c r="H2388" s="105" t="str">
        <f t="shared" ca="1" si="111"/>
        <v/>
      </c>
      <c r="I2388" s="102"/>
      <c r="J2388" s="102"/>
      <c r="K2388" s="102"/>
      <c r="L2388" s="102"/>
      <c r="M2388" s="102"/>
      <c r="N2388" s="102"/>
      <c r="O2388" s="102"/>
      <c r="P2388" s="102"/>
      <c r="Q2388" s="102"/>
      <c r="R2388" s="102"/>
      <c r="S2388" s="102"/>
      <c r="T2388" s="106"/>
      <c r="U2388" s="3" t="str">
        <f t="shared" si="113"/>
        <v>0/1</v>
      </c>
    </row>
    <row r="2389" spans="1:21" ht="30" customHeight="1" x14ac:dyDescent="0.3">
      <c r="A2389" s="3" t="str">
        <f>B2389&amp;"--"&amp;COUNTIF($B$5:B2389,B2389)</f>
        <v>--2352</v>
      </c>
      <c r="B2389" s="3" t="str">
        <f t="shared" si="112"/>
        <v/>
      </c>
      <c r="C2389" s="78">
        <v>2385</v>
      </c>
      <c r="D2389" s="102"/>
      <c r="E2389" s="103"/>
      <c r="F2389" s="102"/>
      <c r="G2389" s="104"/>
      <c r="H2389" s="105" t="str">
        <f t="shared" ca="1" si="111"/>
        <v/>
      </c>
      <c r="I2389" s="102"/>
      <c r="J2389" s="102"/>
      <c r="K2389" s="102"/>
      <c r="L2389" s="102"/>
      <c r="M2389" s="102"/>
      <c r="N2389" s="102"/>
      <c r="O2389" s="102"/>
      <c r="P2389" s="102"/>
      <c r="Q2389" s="102"/>
      <c r="R2389" s="102"/>
      <c r="S2389" s="102"/>
      <c r="T2389" s="106"/>
      <c r="U2389" s="3" t="str">
        <f t="shared" si="113"/>
        <v>0/1</v>
      </c>
    </row>
    <row r="2390" spans="1:21" ht="30" customHeight="1" x14ac:dyDescent="0.3">
      <c r="A2390" s="3" t="str">
        <f>B2390&amp;"--"&amp;COUNTIF($B$5:B2390,B2390)</f>
        <v>--2353</v>
      </c>
      <c r="B2390" s="3" t="str">
        <f t="shared" si="112"/>
        <v/>
      </c>
      <c r="C2390" s="78">
        <v>2386</v>
      </c>
      <c r="D2390" s="102"/>
      <c r="E2390" s="103"/>
      <c r="F2390" s="102"/>
      <c r="G2390" s="104"/>
      <c r="H2390" s="105" t="str">
        <f t="shared" ca="1" si="111"/>
        <v/>
      </c>
      <c r="I2390" s="102"/>
      <c r="J2390" s="102"/>
      <c r="K2390" s="102"/>
      <c r="L2390" s="102"/>
      <c r="M2390" s="102"/>
      <c r="N2390" s="102"/>
      <c r="O2390" s="102"/>
      <c r="P2390" s="102"/>
      <c r="Q2390" s="102"/>
      <c r="R2390" s="102"/>
      <c r="S2390" s="102"/>
      <c r="T2390" s="106"/>
      <c r="U2390" s="3" t="str">
        <f t="shared" si="113"/>
        <v>0/1</v>
      </c>
    </row>
    <row r="2391" spans="1:21" ht="30" customHeight="1" x14ac:dyDescent="0.3">
      <c r="A2391" s="3" t="str">
        <f>B2391&amp;"--"&amp;COUNTIF($B$5:B2391,B2391)</f>
        <v>--2354</v>
      </c>
      <c r="B2391" s="3" t="str">
        <f t="shared" si="112"/>
        <v/>
      </c>
      <c r="C2391" s="78">
        <v>2387</v>
      </c>
      <c r="D2391" s="102"/>
      <c r="E2391" s="103"/>
      <c r="F2391" s="102"/>
      <c r="G2391" s="104"/>
      <c r="H2391" s="105" t="str">
        <f t="shared" ca="1" si="111"/>
        <v/>
      </c>
      <c r="I2391" s="102"/>
      <c r="J2391" s="102"/>
      <c r="K2391" s="102"/>
      <c r="L2391" s="102"/>
      <c r="M2391" s="102"/>
      <c r="N2391" s="102"/>
      <c r="O2391" s="102"/>
      <c r="P2391" s="102"/>
      <c r="Q2391" s="102"/>
      <c r="R2391" s="102"/>
      <c r="S2391" s="102"/>
      <c r="T2391" s="106"/>
      <c r="U2391" s="3" t="str">
        <f t="shared" si="113"/>
        <v>0/1</v>
      </c>
    </row>
    <row r="2392" spans="1:21" ht="30" customHeight="1" x14ac:dyDescent="0.3">
      <c r="A2392" s="3" t="str">
        <f>B2392&amp;"--"&amp;COUNTIF($B$5:B2392,B2392)</f>
        <v>--2355</v>
      </c>
      <c r="B2392" s="3" t="str">
        <f t="shared" si="112"/>
        <v/>
      </c>
      <c r="C2392" s="78">
        <v>2388</v>
      </c>
      <c r="D2392" s="102"/>
      <c r="E2392" s="103"/>
      <c r="F2392" s="102"/>
      <c r="G2392" s="104"/>
      <c r="H2392" s="105" t="str">
        <f t="shared" ca="1" si="111"/>
        <v/>
      </c>
      <c r="I2392" s="102"/>
      <c r="J2392" s="102"/>
      <c r="K2392" s="102"/>
      <c r="L2392" s="102"/>
      <c r="M2392" s="102"/>
      <c r="N2392" s="102"/>
      <c r="O2392" s="102"/>
      <c r="P2392" s="102"/>
      <c r="Q2392" s="102"/>
      <c r="R2392" s="102"/>
      <c r="S2392" s="102"/>
      <c r="T2392" s="106"/>
      <c r="U2392" s="3" t="str">
        <f t="shared" si="113"/>
        <v>0/1</v>
      </c>
    </row>
    <row r="2393" spans="1:21" ht="30" customHeight="1" x14ac:dyDescent="0.3">
      <c r="A2393" s="3" t="str">
        <f>B2393&amp;"--"&amp;COUNTIF($B$5:B2393,B2393)</f>
        <v>--2356</v>
      </c>
      <c r="B2393" s="3" t="str">
        <f t="shared" si="112"/>
        <v/>
      </c>
      <c r="C2393" s="78">
        <v>2389</v>
      </c>
      <c r="D2393" s="102"/>
      <c r="E2393" s="103"/>
      <c r="F2393" s="102"/>
      <c r="G2393" s="104"/>
      <c r="H2393" s="105" t="str">
        <f t="shared" ca="1" si="111"/>
        <v/>
      </c>
      <c r="I2393" s="102"/>
      <c r="J2393" s="102"/>
      <c r="K2393" s="102"/>
      <c r="L2393" s="102"/>
      <c r="M2393" s="102"/>
      <c r="N2393" s="102"/>
      <c r="O2393" s="102"/>
      <c r="P2393" s="102"/>
      <c r="Q2393" s="102"/>
      <c r="R2393" s="102"/>
      <c r="S2393" s="102"/>
      <c r="T2393" s="106"/>
      <c r="U2393" s="3" t="str">
        <f t="shared" si="113"/>
        <v>0/1</v>
      </c>
    </row>
    <row r="2394" spans="1:21" ht="30" customHeight="1" x14ac:dyDescent="0.3">
      <c r="A2394" s="3" t="str">
        <f>B2394&amp;"--"&amp;COUNTIF($B$5:B2394,B2394)</f>
        <v>--2357</v>
      </c>
      <c r="B2394" s="3" t="str">
        <f t="shared" si="112"/>
        <v/>
      </c>
      <c r="C2394" s="78">
        <v>2390</v>
      </c>
      <c r="D2394" s="102"/>
      <c r="E2394" s="103"/>
      <c r="F2394" s="102"/>
      <c r="G2394" s="104"/>
      <c r="H2394" s="105" t="str">
        <f t="shared" ca="1" si="111"/>
        <v/>
      </c>
      <c r="I2394" s="102"/>
      <c r="J2394" s="102"/>
      <c r="K2394" s="102"/>
      <c r="L2394" s="102"/>
      <c r="M2394" s="102"/>
      <c r="N2394" s="102"/>
      <c r="O2394" s="102"/>
      <c r="P2394" s="102"/>
      <c r="Q2394" s="102"/>
      <c r="R2394" s="102"/>
      <c r="S2394" s="102"/>
      <c r="T2394" s="106"/>
      <c r="U2394" s="3" t="str">
        <f t="shared" si="113"/>
        <v>0/1</v>
      </c>
    </row>
    <row r="2395" spans="1:21" ht="30" customHeight="1" x14ac:dyDescent="0.3">
      <c r="A2395" s="3" t="str">
        <f>B2395&amp;"--"&amp;COUNTIF($B$5:B2395,B2395)</f>
        <v>--2358</v>
      </c>
      <c r="B2395" s="3" t="str">
        <f t="shared" si="112"/>
        <v/>
      </c>
      <c r="C2395" s="78">
        <v>2391</v>
      </c>
      <c r="D2395" s="102"/>
      <c r="E2395" s="103"/>
      <c r="F2395" s="102"/>
      <c r="G2395" s="104"/>
      <c r="H2395" s="105" t="str">
        <f t="shared" ca="1" si="111"/>
        <v/>
      </c>
      <c r="I2395" s="102"/>
      <c r="J2395" s="102"/>
      <c r="K2395" s="102"/>
      <c r="L2395" s="102"/>
      <c r="M2395" s="102"/>
      <c r="N2395" s="102"/>
      <c r="O2395" s="102"/>
      <c r="P2395" s="102"/>
      <c r="Q2395" s="102"/>
      <c r="R2395" s="102"/>
      <c r="S2395" s="102"/>
      <c r="T2395" s="106"/>
      <c r="U2395" s="3" t="str">
        <f t="shared" si="113"/>
        <v>0/1</v>
      </c>
    </row>
    <row r="2396" spans="1:21" ht="30" customHeight="1" x14ac:dyDescent="0.3">
      <c r="A2396" s="3" t="str">
        <f>B2396&amp;"--"&amp;COUNTIF($B$5:B2396,B2396)</f>
        <v>--2359</v>
      </c>
      <c r="B2396" s="3" t="str">
        <f t="shared" si="112"/>
        <v/>
      </c>
      <c r="C2396" s="78">
        <v>2392</v>
      </c>
      <c r="D2396" s="102"/>
      <c r="E2396" s="103"/>
      <c r="F2396" s="102"/>
      <c r="G2396" s="104"/>
      <c r="H2396" s="105" t="str">
        <f t="shared" ca="1" si="111"/>
        <v/>
      </c>
      <c r="I2396" s="102"/>
      <c r="J2396" s="102"/>
      <c r="K2396" s="102"/>
      <c r="L2396" s="102"/>
      <c r="M2396" s="102"/>
      <c r="N2396" s="102"/>
      <c r="O2396" s="102"/>
      <c r="P2396" s="102"/>
      <c r="Q2396" s="102"/>
      <c r="R2396" s="102"/>
      <c r="S2396" s="102"/>
      <c r="T2396" s="106"/>
      <c r="U2396" s="3" t="str">
        <f t="shared" si="113"/>
        <v>0/1</v>
      </c>
    </row>
    <row r="2397" spans="1:21" ht="30" customHeight="1" x14ac:dyDescent="0.3">
      <c r="A2397" s="3" t="str">
        <f>B2397&amp;"--"&amp;COUNTIF($B$5:B2397,B2397)</f>
        <v>--2360</v>
      </c>
      <c r="B2397" s="3" t="str">
        <f t="shared" si="112"/>
        <v/>
      </c>
      <c r="C2397" s="78">
        <v>2393</v>
      </c>
      <c r="D2397" s="102"/>
      <c r="E2397" s="103"/>
      <c r="F2397" s="102"/>
      <c r="G2397" s="104"/>
      <c r="H2397" s="105" t="str">
        <f t="shared" ca="1" si="111"/>
        <v/>
      </c>
      <c r="I2397" s="102"/>
      <c r="J2397" s="102"/>
      <c r="K2397" s="102"/>
      <c r="L2397" s="102"/>
      <c r="M2397" s="102"/>
      <c r="N2397" s="102"/>
      <c r="O2397" s="102"/>
      <c r="P2397" s="102"/>
      <c r="Q2397" s="102"/>
      <c r="R2397" s="102"/>
      <c r="S2397" s="102"/>
      <c r="T2397" s="106"/>
      <c r="U2397" s="3" t="str">
        <f t="shared" si="113"/>
        <v>0/1</v>
      </c>
    </row>
    <row r="2398" spans="1:21" ht="30" customHeight="1" x14ac:dyDescent="0.3">
      <c r="A2398" s="3" t="str">
        <f>B2398&amp;"--"&amp;COUNTIF($B$5:B2398,B2398)</f>
        <v>--2361</v>
      </c>
      <c r="B2398" s="3" t="str">
        <f t="shared" si="112"/>
        <v/>
      </c>
      <c r="C2398" s="78">
        <v>2394</v>
      </c>
      <c r="D2398" s="102"/>
      <c r="E2398" s="103"/>
      <c r="F2398" s="102"/>
      <c r="G2398" s="104"/>
      <c r="H2398" s="105" t="str">
        <f t="shared" ca="1" si="111"/>
        <v/>
      </c>
      <c r="I2398" s="102"/>
      <c r="J2398" s="102"/>
      <c r="K2398" s="102"/>
      <c r="L2398" s="102"/>
      <c r="M2398" s="102"/>
      <c r="N2398" s="102"/>
      <c r="O2398" s="102"/>
      <c r="P2398" s="102"/>
      <c r="Q2398" s="102"/>
      <c r="R2398" s="102"/>
      <c r="S2398" s="102"/>
      <c r="T2398" s="106"/>
      <c r="U2398" s="3" t="str">
        <f t="shared" si="113"/>
        <v>0/1</v>
      </c>
    </row>
    <row r="2399" spans="1:21" ht="30" customHeight="1" x14ac:dyDescent="0.3">
      <c r="A2399" s="3" t="str">
        <f>B2399&amp;"--"&amp;COUNTIF($B$5:B2399,B2399)</f>
        <v>--2362</v>
      </c>
      <c r="B2399" s="3" t="str">
        <f t="shared" si="112"/>
        <v/>
      </c>
      <c r="C2399" s="78">
        <v>2395</v>
      </c>
      <c r="D2399" s="102"/>
      <c r="E2399" s="103"/>
      <c r="F2399" s="102"/>
      <c r="G2399" s="104"/>
      <c r="H2399" s="105" t="str">
        <f t="shared" ca="1" si="111"/>
        <v/>
      </c>
      <c r="I2399" s="102"/>
      <c r="J2399" s="102"/>
      <c r="K2399" s="102"/>
      <c r="L2399" s="102"/>
      <c r="M2399" s="102"/>
      <c r="N2399" s="102"/>
      <c r="O2399" s="102"/>
      <c r="P2399" s="102"/>
      <c r="Q2399" s="102"/>
      <c r="R2399" s="102"/>
      <c r="S2399" s="102"/>
      <c r="T2399" s="106"/>
      <c r="U2399" s="3" t="str">
        <f t="shared" si="113"/>
        <v>0/1</v>
      </c>
    </row>
    <row r="2400" spans="1:21" ht="30" customHeight="1" x14ac:dyDescent="0.3">
      <c r="A2400" s="3" t="str">
        <f>B2400&amp;"--"&amp;COUNTIF($B$5:B2400,B2400)</f>
        <v>--2363</v>
      </c>
      <c r="B2400" s="3" t="str">
        <f t="shared" si="112"/>
        <v/>
      </c>
      <c r="C2400" s="78">
        <v>2396</v>
      </c>
      <c r="D2400" s="102"/>
      <c r="E2400" s="103"/>
      <c r="F2400" s="102"/>
      <c r="G2400" s="104"/>
      <c r="H2400" s="105" t="str">
        <f t="shared" ref="H2400:H2463" ca="1" si="114">IF(G2400,DATEDIF(G2400,TODAY(),"Y"),"")</f>
        <v/>
      </c>
      <c r="I2400" s="102"/>
      <c r="J2400" s="102"/>
      <c r="K2400" s="102"/>
      <c r="L2400" s="102"/>
      <c r="M2400" s="102"/>
      <c r="N2400" s="102"/>
      <c r="O2400" s="102"/>
      <c r="P2400" s="102"/>
      <c r="Q2400" s="102"/>
      <c r="R2400" s="102"/>
      <c r="S2400" s="102"/>
      <c r="T2400" s="106"/>
      <c r="U2400" s="3" t="str">
        <f t="shared" si="113"/>
        <v>0/1</v>
      </c>
    </row>
    <row r="2401" spans="1:21" ht="30" customHeight="1" x14ac:dyDescent="0.3">
      <c r="A2401" s="3" t="str">
        <f>B2401&amp;"--"&amp;COUNTIF($B$5:B2401,B2401)</f>
        <v>--2364</v>
      </c>
      <c r="B2401" s="3" t="str">
        <f t="shared" si="112"/>
        <v/>
      </c>
      <c r="C2401" s="78">
        <v>2397</v>
      </c>
      <c r="D2401" s="102"/>
      <c r="E2401" s="103"/>
      <c r="F2401" s="102"/>
      <c r="G2401" s="104"/>
      <c r="H2401" s="105" t="str">
        <f t="shared" ca="1" si="114"/>
        <v/>
      </c>
      <c r="I2401" s="102"/>
      <c r="J2401" s="102"/>
      <c r="K2401" s="102"/>
      <c r="L2401" s="102"/>
      <c r="M2401" s="102"/>
      <c r="N2401" s="102"/>
      <c r="O2401" s="102"/>
      <c r="P2401" s="102"/>
      <c r="Q2401" s="102"/>
      <c r="R2401" s="102"/>
      <c r="S2401" s="102"/>
      <c r="T2401" s="106"/>
      <c r="U2401" s="3" t="str">
        <f t="shared" si="113"/>
        <v>0/1</v>
      </c>
    </row>
    <row r="2402" spans="1:21" ht="30" customHeight="1" x14ac:dyDescent="0.3">
      <c r="A2402" s="3" t="str">
        <f>B2402&amp;"--"&amp;COUNTIF($B$5:B2402,B2402)</f>
        <v>--2365</v>
      </c>
      <c r="B2402" s="3" t="str">
        <f t="shared" si="112"/>
        <v/>
      </c>
      <c r="C2402" s="78">
        <v>2398</v>
      </c>
      <c r="D2402" s="102"/>
      <c r="E2402" s="103"/>
      <c r="F2402" s="102"/>
      <c r="G2402" s="104"/>
      <c r="H2402" s="105" t="str">
        <f t="shared" ca="1" si="114"/>
        <v/>
      </c>
      <c r="I2402" s="102"/>
      <c r="J2402" s="102"/>
      <c r="K2402" s="102"/>
      <c r="L2402" s="102"/>
      <c r="M2402" s="102"/>
      <c r="N2402" s="102"/>
      <c r="O2402" s="102"/>
      <c r="P2402" s="102"/>
      <c r="Q2402" s="102"/>
      <c r="R2402" s="102"/>
      <c r="S2402" s="102"/>
      <c r="T2402" s="106"/>
      <c r="U2402" s="3" t="str">
        <f t="shared" si="113"/>
        <v>0/1</v>
      </c>
    </row>
    <row r="2403" spans="1:21" ht="30" customHeight="1" x14ac:dyDescent="0.3">
      <c r="A2403" s="3" t="str">
        <f>B2403&amp;"--"&amp;COUNTIF($B$5:B2403,B2403)</f>
        <v>--2366</v>
      </c>
      <c r="B2403" s="3" t="str">
        <f t="shared" si="112"/>
        <v/>
      </c>
      <c r="C2403" s="78">
        <v>2399</v>
      </c>
      <c r="D2403" s="102"/>
      <c r="E2403" s="103"/>
      <c r="F2403" s="102"/>
      <c r="G2403" s="104"/>
      <c r="H2403" s="105" t="str">
        <f t="shared" ca="1" si="114"/>
        <v/>
      </c>
      <c r="I2403" s="102"/>
      <c r="J2403" s="102"/>
      <c r="K2403" s="102"/>
      <c r="L2403" s="102"/>
      <c r="M2403" s="102"/>
      <c r="N2403" s="102"/>
      <c r="O2403" s="102"/>
      <c r="P2403" s="102"/>
      <c r="Q2403" s="102"/>
      <c r="R2403" s="102"/>
      <c r="S2403" s="102"/>
      <c r="T2403" s="106"/>
      <c r="U2403" s="3" t="str">
        <f t="shared" si="113"/>
        <v>0/1</v>
      </c>
    </row>
    <row r="2404" spans="1:21" ht="30" customHeight="1" x14ac:dyDescent="0.3">
      <c r="A2404" s="3" t="str">
        <f>B2404&amp;"--"&amp;COUNTIF($B$5:B2404,B2404)</f>
        <v>--2367</v>
      </c>
      <c r="B2404" s="3" t="str">
        <f t="shared" si="112"/>
        <v/>
      </c>
      <c r="C2404" s="78">
        <v>2400</v>
      </c>
      <c r="D2404" s="102"/>
      <c r="E2404" s="103"/>
      <c r="F2404" s="102"/>
      <c r="G2404" s="104"/>
      <c r="H2404" s="105" t="str">
        <f t="shared" ca="1" si="114"/>
        <v/>
      </c>
      <c r="I2404" s="102"/>
      <c r="J2404" s="102"/>
      <c r="K2404" s="102"/>
      <c r="L2404" s="102"/>
      <c r="M2404" s="102"/>
      <c r="N2404" s="102"/>
      <c r="O2404" s="102"/>
      <c r="P2404" s="102"/>
      <c r="Q2404" s="102"/>
      <c r="R2404" s="102"/>
      <c r="S2404" s="102"/>
      <c r="T2404" s="106"/>
      <c r="U2404" s="3" t="str">
        <f t="shared" si="113"/>
        <v>0/1</v>
      </c>
    </row>
    <row r="2405" spans="1:21" ht="30" customHeight="1" x14ac:dyDescent="0.3">
      <c r="A2405" s="3" t="str">
        <f>B2405&amp;"--"&amp;COUNTIF($B$5:B2405,B2405)</f>
        <v>--2368</v>
      </c>
      <c r="B2405" s="3" t="str">
        <f t="shared" si="112"/>
        <v/>
      </c>
      <c r="C2405" s="78">
        <v>2401</v>
      </c>
      <c r="D2405" s="102"/>
      <c r="E2405" s="103"/>
      <c r="F2405" s="102"/>
      <c r="G2405" s="104"/>
      <c r="H2405" s="105" t="str">
        <f t="shared" ca="1" si="114"/>
        <v/>
      </c>
      <c r="I2405" s="102"/>
      <c r="J2405" s="102"/>
      <c r="K2405" s="102"/>
      <c r="L2405" s="102"/>
      <c r="M2405" s="102"/>
      <c r="N2405" s="102"/>
      <c r="O2405" s="102"/>
      <c r="P2405" s="102"/>
      <c r="Q2405" s="102"/>
      <c r="R2405" s="102"/>
      <c r="S2405" s="102"/>
      <c r="T2405" s="106"/>
      <c r="U2405" s="3" t="str">
        <f t="shared" si="113"/>
        <v>0/1</v>
      </c>
    </row>
    <row r="2406" spans="1:21" ht="30" customHeight="1" x14ac:dyDescent="0.3">
      <c r="A2406" s="3" t="str">
        <f>B2406&amp;"--"&amp;COUNTIF($B$5:B2406,B2406)</f>
        <v>--2369</v>
      </c>
      <c r="B2406" s="3" t="str">
        <f t="shared" si="112"/>
        <v/>
      </c>
      <c r="C2406" s="78">
        <v>2402</v>
      </c>
      <c r="D2406" s="102"/>
      <c r="E2406" s="103"/>
      <c r="F2406" s="102"/>
      <c r="G2406" s="104"/>
      <c r="H2406" s="105" t="str">
        <f t="shared" ca="1" si="114"/>
        <v/>
      </c>
      <c r="I2406" s="102"/>
      <c r="J2406" s="102"/>
      <c r="K2406" s="102"/>
      <c r="L2406" s="102"/>
      <c r="M2406" s="102"/>
      <c r="N2406" s="102"/>
      <c r="O2406" s="102"/>
      <c r="P2406" s="102"/>
      <c r="Q2406" s="102"/>
      <c r="R2406" s="102"/>
      <c r="S2406" s="102"/>
      <c r="T2406" s="106"/>
      <c r="U2406" s="3" t="str">
        <f t="shared" si="113"/>
        <v>0/1</v>
      </c>
    </row>
    <row r="2407" spans="1:21" ht="30" customHeight="1" x14ac:dyDescent="0.3">
      <c r="A2407" s="3" t="str">
        <f>B2407&amp;"--"&amp;COUNTIF($B$5:B2407,B2407)</f>
        <v>--2370</v>
      </c>
      <c r="B2407" s="3" t="str">
        <f t="shared" si="112"/>
        <v/>
      </c>
      <c r="C2407" s="78">
        <v>2403</v>
      </c>
      <c r="D2407" s="102"/>
      <c r="E2407" s="103"/>
      <c r="F2407" s="102"/>
      <c r="G2407" s="104"/>
      <c r="H2407" s="105" t="str">
        <f t="shared" ca="1" si="114"/>
        <v/>
      </c>
      <c r="I2407" s="102"/>
      <c r="J2407" s="102"/>
      <c r="K2407" s="102"/>
      <c r="L2407" s="102"/>
      <c r="M2407" s="102"/>
      <c r="N2407" s="102"/>
      <c r="O2407" s="102"/>
      <c r="P2407" s="102"/>
      <c r="Q2407" s="102"/>
      <c r="R2407" s="102"/>
      <c r="S2407" s="102"/>
      <c r="T2407" s="106"/>
      <c r="U2407" s="3" t="str">
        <f t="shared" si="113"/>
        <v>0/1</v>
      </c>
    </row>
    <row r="2408" spans="1:21" ht="30" customHeight="1" x14ac:dyDescent="0.3">
      <c r="A2408" s="3" t="str">
        <f>B2408&amp;"--"&amp;COUNTIF($B$5:B2408,B2408)</f>
        <v>--2371</v>
      </c>
      <c r="B2408" s="3" t="str">
        <f t="shared" si="112"/>
        <v/>
      </c>
      <c r="C2408" s="78">
        <v>2404</v>
      </c>
      <c r="D2408" s="102"/>
      <c r="E2408" s="103"/>
      <c r="F2408" s="102"/>
      <c r="G2408" s="104"/>
      <c r="H2408" s="105" t="str">
        <f t="shared" ca="1" si="114"/>
        <v/>
      </c>
      <c r="I2408" s="102"/>
      <c r="J2408" s="102"/>
      <c r="K2408" s="102"/>
      <c r="L2408" s="102"/>
      <c r="M2408" s="102"/>
      <c r="N2408" s="102"/>
      <c r="O2408" s="102"/>
      <c r="P2408" s="102"/>
      <c r="Q2408" s="102"/>
      <c r="R2408" s="102"/>
      <c r="S2408" s="102"/>
      <c r="T2408" s="106"/>
      <c r="U2408" s="3" t="str">
        <f t="shared" si="113"/>
        <v>0/1</v>
      </c>
    </row>
    <row r="2409" spans="1:21" ht="30" customHeight="1" x14ac:dyDescent="0.3">
      <c r="A2409" s="3" t="str">
        <f>B2409&amp;"--"&amp;COUNTIF($B$5:B2409,B2409)</f>
        <v>--2372</v>
      </c>
      <c r="B2409" s="3" t="str">
        <f t="shared" si="112"/>
        <v/>
      </c>
      <c r="C2409" s="78">
        <v>2405</v>
      </c>
      <c r="D2409" s="102"/>
      <c r="E2409" s="103"/>
      <c r="F2409" s="102"/>
      <c r="G2409" s="104"/>
      <c r="H2409" s="105" t="str">
        <f t="shared" ca="1" si="114"/>
        <v/>
      </c>
      <c r="I2409" s="102"/>
      <c r="J2409" s="102"/>
      <c r="K2409" s="102"/>
      <c r="L2409" s="102"/>
      <c r="M2409" s="102"/>
      <c r="N2409" s="102"/>
      <c r="O2409" s="102"/>
      <c r="P2409" s="102"/>
      <c r="Q2409" s="102"/>
      <c r="R2409" s="102"/>
      <c r="S2409" s="102"/>
      <c r="T2409" s="106"/>
      <c r="U2409" s="3" t="str">
        <f t="shared" si="113"/>
        <v>0/1</v>
      </c>
    </row>
    <row r="2410" spans="1:21" ht="30" customHeight="1" x14ac:dyDescent="0.3">
      <c r="A2410" s="3" t="str">
        <f>B2410&amp;"--"&amp;COUNTIF($B$5:B2410,B2410)</f>
        <v>--2373</v>
      </c>
      <c r="B2410" s="3" t="str">
        <f t="shared" si="112"/>
        <v/>
      </c>
      <c r="C2410" s="78">
        <v>2406</v>
      </c>
      <c r="D2410" s="102"/>
      <c r="E2410" s="103"/>
      <c r="F2410" s="102"/>
      <c r="G2410" s="104"/>
      <c r="H2410" s="105" t="str">
        <f t="shared" ca="1" si="114"/>
        <v/>
      </c>
      <c r="I2410" s="102"/>
      <c r="J2410" s="102"/>
      <c r="K2410" s="102"/>
      <c r="L2410" s="102"/>
      <c r="M2410" s="102"/>
      <c r="N2410" s="102"/>
      <c r="O2410" s="102"/>
      <c r="P2410" s="102"/>
      <c r="Q2410" s="102"/>
      <c r="R2410" s="102"/>
      <c r="S2410" s="102"/>
      <c r="T2410" s="106"/>
      <c r="U2410" s="3" t="str">
        <f t="shared" si="113"/>
        <v>0/1</v>
      </c>
    </row>
    <row r="2411" spans="1:21" ht="30" customHeight="1" x14ac:dyDescent="0.3">
      <c r="A2411" s="3" t="str">
        <f>B2411&amp;"--"&amp;COUNTIF($B$5:B2411,B2411)</f>
        <v>--2374</v>
      </c>
      <c r="B2411" s="3" t="str">
        <f t="shared" si="112"/>
        <v/>
      </c>
      <c r="C2411" s="78">
        <v>2407</v>
      </c>
      <c r="D2411" s="102"/>
      <c r="E2411" s="103"/>
      <c r="F2411" s="102"/>
      <c r="G2411" s="104"/>
      <c r="H2411" s="105" t="str">
        <f t="shared" ca="1" si="114"/>
        <v/>
      </c>
      <c r="I2411" s="102"/>
      <c r="J2411" s="102"/>
      <c r="K2411" s="102"/>
      <c r="L2411" s="102"/>
      <c r="M2411" s="102"/>
      <c r="N2411" s="102"/>
      <c r="O2411" s="102"/>
      <c r="P2411" s="102"/>
      <c r="Q2411" s="102"/>
      <c r="R2411" s="102"/>
      <c r="S2411" s="102"/>
      <c r="T2411" s="106"/>
      <c r="U2411" s="3" t="str">
        <f t="shared" si="113"/>
        <v>0/1</v>
      </c>
    </row>
    <row r="2412" spans="1:21" ht="30" customHeight="1" x14ac:dyDescent="0.3">
      <c r="A2412" s="3" t="str">
        <f>B2412&amp;"--"&amp;COUNTIF($B$5:B2412,B2412)</f>
        <v>--2375</v>
      </c>
      <c r="B2412" s="3" t="str">
        <f t="shared" si="112"/>
        <v/>
      </c>
      <c r="C2412" s="78">
        <v>2408</v>
      </c>
      <c r="D2412" s="102"/>
      <c r="E2412" s="103"/>
      <c r="F2412" s="102"/>
      <c r="G2412" s="104"/>
      <c r="H2412" s="105" t="str">
        <f t="shared" ca="1" si="114"/>
        <v/>
      </c>
      <c r="I2412" s="102"/>
      <c r="J2412" s="102"/>
      <c r="K2412" s="102"/>
      <c r="L2412" s="102"/>
      <c r="M2412" s="102"/>
      <c r="N2412" s="102"/>
      <c r="O2412" s="102"/>
      <c r="P2412" s="102"/>
      <c r="Q2412" s="102"/>
      <c r="R2412" s="102"/>
      <c r="S2412" s="102"/>
      <c r="T2412" s="106"/>
      <c r="U2412" s="3" t="str">
        <f t="shared" si="113"/>
        <v>0/1</v>
      </c>
    </row>
    <row r="2413" spans="1:21" ht="30" customHeight="1" x14ac:dyDescent="0.3">
      <c r="A2413" s="3" t="str">
        <f>B2413&amp;"--"&amp;COUNTIF($B$5:B2413,B2413)</f>
        <v>--2376</v>
      </c>
      <c r="B2413" s="3" t="str">
        <f t="shared" si="112"/>
        <v/>
      </c>
      <c r="C2413" s="78">
        <v>2409</v>
      </c>
      <c r="D2413" s="102"/>
      <c r="E2413" s="103"/>
      <c r="F2413" s="102"/>
      <c r="G2413" s="104"/>
      <c r="H2413" s="105" t="str">
        <f t="shared" ca="1" si="114"/>
        <v/>
      </c>
      <c r="I2413" s="102"/>
      <c r="J2413" s="102"/>
      <c r="K2413" s="102"/>
      <c r="L2413" s="102"/>
      <c r="M2413" s="102"/>
      <c r="N2413" s="102"/>
      <c r="O2413" s="102"/>
      <c r="P2413" s="102"/>
      <c r="Q2413" s="102"/>
      <c r="R2413" s="102"/>
      <c r="S2413" s="102"/>
      <c r="T2413" s="106"/>
      <c r="U2413" s="3" t="str">
        <f t="shared" si="113"/>
        <v>0/1</v>
      </c>
    </row>
    <row r="2414" spans="1:21" ht="30" customHeight="1" x14ac:dyDescent="0.3">
      <c r="A2414" s="3" t="str">
        <f>B2414&amp;"--"&amp;COUNTIF($B$5:B2414,B2414)</f>
        <v>--2377</v>
      </c>
      <c r="B2414" s="3" t="str">
        <f t="shared" si="112"/>
        <v/>
      </c>
      <c r="C2414" s="78">
        <v>2410</v>
      </c>
      <c r="D2414" s="102"/>
      <c r="E2414" s="103"/>
      <c r="F2414" s="102"/>
      <c r="G2414" s="104"/>
      <c r="H2414" s="105" t="str">
        <f t="shared" ca="1" si="114"/>
        <v/>
      </c>
      <c r="I2414" s="102"/>
      <c r="J2414" s="102"/>
      <c r="K2414" s="102"/>
      <c r="L2414" s="102"/>
      <c r="M2414" s="102"/>
      <c r="N2414" s="102"/>
      <c r="O2414" s="102"/>
      <c r="P2414" s="102"/>
      <c r="Q2414" s="102"/>
      <c r="R2414" s="102"/>
      <c r="S2414" s="102"/>
      <c r="T2414" s="106"/>
      <c r="U2414" s="3" t="str">
        <f t="shared" si="113"/>
        <v>0/1</v>
      </c>
    </row>
    <row r="2415" spans="1:21" ht="30" customHeight="1" x14ac:dyDescent="0.3">
      <c r="A2415" s="3" t="str">
        <f>B2415&amp;"--"&amp;COUNTIF($B$5:B2415,B2415)</f>
        <v>--2378</v>
      </c>
      <c r="B2415" s="3" t="str">
        <f t="shared" si="112"/>
        <v/>
      </c>
      <c r="C2415" s="78">
        <v>2411</v>
      </c>
      <c r="D2415" s="102"/>
      <c r="E2415" s="103"/>
      <c r="F2415" s="102"/>
      <c r="G2415" s="104"/>
      <c r="H2415" s="105" t="str">
        <f t="shared" ca="1" si="114"/>
        <v/>
      </c>
      <c r="I2415" s="102"/>
      <c r="J2415" s="102"/>
      <c r="K2415" s="102"/>
      <c r="L2415" s="102"/>
      <c r="M2415" s="102"/>
      <c r="N2415" s="102"/>
      <c r="O2415" s="102"/>
      <c r="P2415" s="102"/>
      <c r="Q2415" s="102"/>
      <c r="R2415" s="102"/>
      <c r="S2415" s="102"/>
      <c r="T2415" s="106"/>
      <c r="U2415" s="3" t="str">
        <f t="shared" si="113"/>
        <v>0/1</v>
      </c>
    </row>
    <row r="2416" spans="1:21" ht="30" customHeight="1" x14ac:dyDescent="0.3">
      <c r="A2416" s="3" t="str">
        <f>B2416&amp;"--"&amp;COUNTIF($B$5:B2416,B2416)</f>
        <v>--2379</v>
      </c>
      <c r="B2416" s="3" t="str">
        <f t="shared" si="112"/>
        <v/>
      </c>
      <c r="C2416" s="78">
        <v>2412</v>
      </c>
      <c r="D2416" s="102"/>
      <c r="E2416" s="103"/>
      <c r="F2416" s="102"/>
      <c r="G2416" s="104"/>
      <c r="H2416" s="105" t="str">
        <f t="shared" ca="1" si="114"/>
        <v/>
      </c>
      <c r="I2416" s="102"/>
      <c r="J2416" s="102"/>
      <c r="K2416" s="102"/>
      <c r="L2416" s="102"/>
      <c r="M2416" s="102"/>
      <c r="N2416" s="102"/>
      <c r="O2416" s="102"/>
      <c r="P2416" s="102"/>
      <c r="Q2416" s="102"/>
      <c r="R2416" s="102"/>
      <c r="S2416" s="102"/>
      <c r="T2416" s="106"/>
      <c r="U2416" s="3" t="str">
        <f t="shared" si="113"/>
        <v>0/1</v>
      </c>
    </row>
    <row r="2417" spans="1:21" ht="30" customHeight="1" x14ac:dyDescent="0.3">
      <c r="A2417" s="3" t="str">
        <f>B2417&amp;"--"&amp;COUNTIF($B$5:B2417,B2417)</f>
        <v>--2380</v>
      </c>
      <c r="B2417" s="3" t="str">
        <f t="shared" si="112"/>
        <v/>
      </c>
      <c r="C2417" s="78">
        <v>2413</v>
      </c>
      <c r="D2417" s="102"/>
      <c r="E2417" s="103"/>
      <c r="F2417" s="102"/>
      <c r="G2417" s="104"/>
      <c r="H2417" s="105" t="str">
        <f t="shared" ca="1" si="114"/>
        <v/>
      </c>
      <c r="I2417" s="102"/>
      <c r="J2417" s="102"/>
      <c r="K2417" s="102"/>
      <c r="L2417" s="102"/>
      <c r="M2417" s="102"/>
      <c r="N2417" s="102"/>
      <c r="O2417" s="102"/>
      <c r="P2417" s="102"/>
      <c r="Q2417" s="102"/>
      <c r="R2417" s="102"/>
      <c r="S2417" s="102"/>
      <c r="T2417" s="106"/>
      <c r="U2417" s="3" t="str">
        <f t="shared" si="113"/>
        <v>0/1</v>
      </c>
    </row>
    <row r="2418" spans="1:21" ht="30" customHeight="1" x14ac:dyDescent="0.3">
      <c r="A2418" s="3" t="str">
        <f>B2418&amp;"--"&amp;COUNTIF($B$5:B2418,B2418)</f>
        <v>--2381</v>
      </c>
      <c r="B2418" s="3" t="str">
        <f t="shared" si="112"/>
        <v/>
      </c>
      <c r="C2418" s="78">
        <v>2414</v>
      </c>
      <c r="D2418" s="102"/>
      <c r="E2418" s="103"/>
      <c r="F2418" s="102"/>
      <c r="G2418" s="104"/>
      <c r="H2418" s="105" t="str">
        <f t="shared" ca="1" si="114"/>
        <v/>
      </c>
      <c r="I2418" s="102"/>
      <c r="J2418" s="102"/>
      <c r="K2418" s="102"/>
      <c r="L2418" s="102"/>
      <c r="M2418" s="102"/>
      <c r="N2418" s="102"/>
      <c r="O2418" s="102"/>
      <c r="P2418" s="102"/>
      <c r="Q2418" s="102"/>
      <c r="R2418" s="102"/>
      <c r="S2418" s="102"/>
      <c r="T2418" s="106"/>
      <c r="U2418" s="3" t="str">
        <f t="shared" si="113"/>
        <v>0/1</v>
      </c>
    </row>
    <row r="2419" spans="1:21" ht="30" customHeight="1" x14ac:dyDescent="0.3">
      <c r="A2419" s="3" t="str">
        <f>B2419&amp;"--"&amp;COUNTIF($B$5:B2419,B2419)</f>
        <v>--2382</v>
      </c>
      <c r="B2419" s="3" t="str">
        <f t="shared" si="112"/>
        <v/>
      </c>
      <c r="C2419" s="78">
        <v>2415</v>
      </c>
      <c r="D2419" s="102"/>
      <c r="E2419" s="103"/>
      <c r="F2419" s="102"/>
      <c r="G2419" s="104"/>
      <c r="H2419" s="105" t="str">
        <f t="shared" ca="1" si="114"/>
        <v/>
      </c>
      <c r="I2419" s="102"/>
      <c r="J2419" s="102"/>
      <c r="K2419" s="102"/>
      <c r="L2419" s="102"/>
      <c r="M2419" s="102"/>
      <c r="N2419" s="102"/>
      <c r="O2419" s="102"/>
      <c r="P2419" s="102"/>
      <c r="Q2419" s="102"/>
      <c r="R2419" s="102"/>
      <c r="S2419" s="102"/>
      <c r="T2419" s="106"/>
      <c r="U2419" s="3" t="str">
        <f t="shared" si="113"/>
        <v>0/1</v>
      </c>
    </row>
    <row r="2420" spans="1:21" ht="30" customHeight="1" x14ac:dyDescent="0.3">
      <c r="A2420" s="3" t="str">
        <f>B2420&amp;"--"&amp;COUNTIF($B$5:B2420,B2420)</f>
        <v>--2383</v>
      </c>
      <c r="B2420" s="3" t="str">
        <f t="shared" si="112"/>
        <v/>
      </c>
      <c r="C2420" s="78">
        <v>2416</v>
      </c>
      <c r="D2420" s="102"/>
      <c r="E2420" s="103"/>
      <c r="F2420" s="102"/>
      <c r="G2420" s="104"/>
      <c r="H2420" s="105" t="str">
        <f t="shared" ca="1" si="114"/>
        <v/>
      </c>
      <c r="I2420" s="102"/>
      <c r="J2420" s="102"/>
      <c r="K2420" s="102"/>
      <c r="L2420" s="102"/>
      <c r="M2420" s="102"/>
      <c r="N2420" s="102"/>
      <c r="O2420" s="102"/>
      <c r="P2420" s="102"/>
      <c r="Q2420" s="102"/>
      <c r="R2420" s="102"/>
      <c r="S2420" s="102"/>
      <c r="T2420" s="106"/>
      <c r="U2420" s="3" t="str">
        <f t="shared" si="113"/>
        <v>0/1</v>
      </c>
    </row>
    <row r="2421" spans="1:21" ht="30" customHeight="1" x14ac:dyDescent="0.3">
      <c r="A2421" s="3" t="str">
        <f>B2421&amp;"--"&amp;COUNTIF($B$5:B2421,B2421)</f>
        <v>--2384</v>
      </c>
      <c r="B2421" s="3" t="str">
        <f t="shared" si="112"/>
        <v/>
      </c>
      <c r="C2421" s="78">
        <v>2417</v>
      </c>
      <c r="D2421" s="102"/>
      <c r="E2421" s="103"/>
      <c r="F2421" s="102"/>
      <c r="G2421" s="104"/>
      <c r="H2421" s="105" t="str">
        <f t="shared" ca="1" si="114"/>
        <v/>
      </c>
      <c r="I2421" s="102"/>
      <c r="J2421" s="102"/>
      <c r="K2421" s="102"/>
      <c r="L2421" s="102"/>
      <c r="M2421" s="102"/>
      <c r="N2421" s="102"/>
      <c r="O2421" s="102"/>
      <c r="P2421" s="102"/>
      <c r="Q2421" s="102"/>
      <c r="R2421" s="102"/>
      <c r="S2421" s="102"/>
      <c r="T2421" s="106"/>
      <c r="U2421" s="3" t="str">
        <f t="shared" si="113"/>
        <v>0/1</v>
      </c>
    </row>
    <row r="2422" spans="1:21" ht="30" customHeight="1" x14ac:dyDescent="0.3">
      <c r="A2422" s="3" t="str">
        <f>B2422&amp;"--"&amp;COUNTIF($B$5:B2422,B2422)</f>
        <v>--2385</v>
      </c>
      <c r="B2422" s="3" t="str">
        <f t="shared" si="112"/>
        <v/>
      </c>
      <c r="C2422" s="78">
        <v>2418</v>
      </c>
      <c r="D2422" s="102"/>
      <c r="E2422" s="103"/>
      <c r="F2422" s="102"/>
      <c r="G2422" s="104"/>
      <c r="H2422" s="105" t="str">
        <f t="shared" ca="1" si="114"/>
        <v/>
      </c>
      <c r="I2422" s="102"/>
      <c r="J2422" s="102"/>
      <c r="K2422" s="102"/>
      <c r="L2422" s="102"/>
      <c r="M2422" s="102"/>
      <c r="N2422" s="102"/>
      <c r="O2422" s="102"/>
      <c r="P2422" s="102"/>
      <c r="Q2422" s="102"/>
      <c r="R2422" s="102"/>
      <c r="S2422" s="102"/>
      <c r="T2422" s="106"/>
      <c r="U2422" s="3" t="str">
        <f t="shared" si="113"/>
        <v>0/1</v>
      </c>
    </row>
    <row r="2423" spans="1:21" ht="30" customHeight="1" x14ac:dyDescent="0.3">
      <c r="A2423" s="3" t="str">
        <f>B2423&amp;"--"&amp;COUNTIF($B$5:B2423,B2423)</f>
        <v>--2386</v>
      </c>
      <c r="B2423" s="3" t="str">
        <f t="shared" si="112"/>
        <v/>
      </c>
      <c r="C2423" s="78">
        <v>2419</v>
      </c>
      <c r="D2423" s="102"/>
      <c r="E2423" s="103"/>
      <c r="F2423" s="102"/>
      <c r="G2423" s="104"/>
      <c r="H2423" s="105" t="str">
        <f t="shared" ca="1" si="114"/>
        <v/>
      </c>
      <c r="I2423" s="102"/>
      <c r="J2423" s="102"/>
      <c r="K2423" s="102"/>
      <c r="L2423" s="102"/>
      <c r="M2423" s="102"/>
      <c r="N2423" s="102"/>
      <c r="O2423" s="102"/>
      <c r="P2423" s="102"/>
      <c r="Q2423" s="102"/>
      <c r="R2423" s="102"/>
      <c r="S2423" s="102"/>
      <c r="T2423" s="106"/>
      <c r="U2423" s="3" t="str">
        <f t="shared" si="113"/>
        <v>0/1</v>
      </c>
    </row>
    <row r="2424" spans="1:21" ht="30" customHeight="1" x14ac:dyDescent="0.3">
      <c r="A2424" s="3" t="str">
        <f>B2424&amp;"--"&amp;COUNTIF($B$5:B2424,B2424)</f>
        <v>--2387</v>
      </c>
      <c r="B2424" s="3" t="str">
        <f t="shared" si="112"/>
        <v/>
      </c>
      <c r="C2424" s="78">
        <v>2420</v>
      </c>
      <c r="D2424" s="102"/>
      <c r="E2424" s="103"/>
      <c r="F2424" s="102"/>
      <c r="G2424" s="104"/>
      <c r="H2424" s="105" t="str">
        <f t="shared" ca="1" si="114"/>
        <v/>
      </c>
      <c r="I2424" s="102"/>
      <c r="J2424" s="102"/>
      <c r="K2424" s="102"/>
      <c r="L2424" s="102"/>
      <c r="M2424" s="102"/>
      <c r="N2424" s="102"/>
      <c r="O2424" s="102"/>
      <c r="P2424" s="102"/>
      <c r="Q2424" s="102"/>
      <c r="R2424" s="102"/>
      <c r="S2424" s="102"/>
      <c r="T2424" s="106"/>
      <c r="U2424" s="3" t="str">
        <f t="shared" si="113"/>
        <v>0/1</v>
      </c>
    </row>
    <row r="2425" spans="1:21" ht="30" customHeight="1" x14ac:dyDescent="0.3">
      <c r="A2425" s="3" t="str">
        <f>B2425&amp;"--"&amp;COUNTIF($B$5:B2425,B2425)</f>
        <v>--2388</v>
      </c>
      <c r="B2425" s="3" t="str">
        <f t="shared" si="112"/>
        <v/>
      </c>
      <c r="C2425" s="78">
        <v>2421</v>
      </c>
      <c r="D2425" s="102"/>
      <c r="E2425" s="103"/>
      <c r="F2425" s="102"/>
      <c r="G2425" s="104"/>
      <c r="H2425" s="105" t="str">
        <f t="shared" ca="1" si="114"/>
        <v/>
      </c>
      <c r="I2425" s="102"/>
      <c r="J2425" s="102"/>
      <c r="K2425" s="102"/>
      <c r="L2425" s="102"/>
      <c r="M2425" s="102"/>
      <c r="N2425" s="102"/>
      <c r="O2425" s="102"/>
      <c r="P2425" s="102"/>
      <c r="Q2425" s="102"/>
      <c r="R2425" s="102"/>
      <c r="S2425" s="102"/>
      <c r="T2425" s="106"/>
      <c r="U2425" s="3" t="str">
        <f t="shared" si="113"/>
        <v>0/1</v>
      </c>
    </row>
    <row r="2426" spans="1:21" ht="30" customHeight="1" x14ac:dyDescent="0.3">
      <c r="A2426" s="3" t="str">
        <f>B2426&amp;"--"&amp;COUNTIF($B$5:B2426,B2426)</f>
        <v>--2389</v>
      </c>
      <c r="B2426" s="3" t="str">
        <f t="shared" si="112"/>
        <v/>
      </c>
      <c r="C2426" s="78">
        <v>2422</v>
      </c>
      <c r="D2426" s="102"/>
      <c r="E2426" s="103"/>
      <c r="F2426" s="102"/>
      <c r="G2426" s="104"/>
      <c r="H2426" s="105" t="str">
        <f t="shared" ca="1" si="114"/>
        <v/>
      </c>
      <c r="I2426" s="102"/>
      <c r="J2426" s="102"/>
      <c r="K2426" s="102"/>
      <c r="L2426" s="102"/>
      <c r="M2426" s="102"/>
      <c r="N2426" s="102"/>
      <c r="O2426" s="102"/>
      <c r="P2426" s="102"/>
      <c r="Q2426" s="102"/>
      <c r="R2426" s="102"/>
      <c r="S2426" s="102"/>
      <c r="T2426" s="106"/>
      <c r="U2426" s="3" t="str">
        <f t="shared" si="113"/>
        <v>0/1</v>
      </c>
    </row>
    <row r="2427" spans="1:21" ht="30" customHeight="1" x14ac:dyDescent="0.3">
      <c r="A2427" s="3" t="str">
        <f>B2427&amp;"--"&amp;COUNTIF($B$5:B2427,B2427)</f>
        <v>--2390</v>
      </c>
      <c r="B2427" s="3" t="str">
        <f t="shared" si="112"/>
        <v/>
      </c>
      <c r="C2427" s="78">
        <v>2423</v>
      </c>
      <c r="D2427" s="102"/>
      <c r="E2427" s="103"/>
      <c r="F2427" s="102"/>
      <c r="G2427" s="104"/>
      <c r="H2427" s="105" t="str">
        <f t="shared" ca="1" si="114"/>
        <v/>
      </c>
      <c r="I2427" s="102"/>
      <c r="J2427" s="102"/>
      <c r="K2427" s="102"/>
      <c r="L2427" s="102"/>
      <c r="M2427" s="102"/>
      <c r="N2427" s="102"/>
      <c r="O2427" s="102"/>
      <c r="P2427" s="102"/>
      <c r="Q2427" s="102"/>
      <c r="R2427" s="102"/>
      <c r="S2427" s="102"/>
      <c r="T2427" s="106"/>
      <c r="U2427" s="3" t="str">
        <f t="shared" si="113"/>
        <v>0/1</v>
      </c>
    </row>
    <row r="2428" spans="1:21" ht="30" customHeight="1" x14ac:dyDescent="0.3">
      <c r="A2428" s="3" t="str">
        <f>B2428&amp;"--"&amp;COUNTIF($B$5:B2428,B2428)</f>
        <v>--2391</v>
      </c>
      <c r="B2428" s="3" t="str">
        <f t="shared" si="112"/>
        <v/>
      </c>
      <c r="C2428" s="78">
        <v>2424</v>
      </c>
      <c r="D2428" s="102"/>
      <c r="E2428" s="103"/>
      <c r="F2428" s="102"/>
      <c r="G2428" s="104"/>
      <c r="H2428" s="105" t="str">
        <f t="shared" ca="1" si="114"/>
        <v/>
      </c>
      <c r="I2428" s="102"/>
      <c r="J2428" s="102"/>
      <c r="K2428" s="102"/>
      <c r="L2428" s="102"/>
      <c r="M2428" s="102"/>
      <c r="N2428" s="102"/>
      <c r="O2428" s="102"/>
      <c r="P2428" s="102"/>
      <c r="Q2428" s="102"/>
      <c r="R2428" s="102"/>
      <c r="S2428" s="102"/>
      <c r="T2428" s="106"/>
      <c r="U2428" s="3" t="str">
        <f t="shared" si="113"/>
        <v>0/1</v>
      </c>
    </row>
    <row r="2429" spans="1:21" ht="30" customHeight="1" x14ac:dyDescent="0.3">
      <c r="A2429" s="3" t="str">
        <f>B2429&amp;"--"&amp;COUNTIF($B$5:B2429,B2429)</f>
        <v>--2392</v>
      </c>
      <c r="B2429" s="3" t="str">
        <f t="shared" si="112"/>
        <v/>
      </c>
      <c r="C2429" s="78">
        <v>2425</v>
      </c>
      <c r="D2429" s="102"/>
      <c r="E2429" s="103"/>
      <c r="F2429" s="102"/>
      <c r="G2429" s="104"/>
      <c r="H2429" s="105" t="str">
        <f t="shared" ca="1" si="114"/>
        <v/>
      </c>
      <c r="I2429" s="102"/>
      <c r="J2429" s="102"/>
      <c r="K2429" s="102"/>
      <c r="L2429" s="102"/>
      <c r="M2429" s="102"/>
      <c r="N2429" s="102"/>
      <c r="O2429" s="102"/>
      <c r="P2429" s="102"/>
      <c r="Q2429" s="102"/>
      <c r="R2429" s="102"/>
      <c r="S2429" s="102"/>
      <c r="T2429" s="106"/>
      <c r="U2429" s="3" t="str">
        <f t="shared" si="113"/>
        <v>0/1</v>
      </c>
    </row>
    <row r="2430" spans="1:21" ht="30" customHeight="1" x14ac:dyDescent="0.3">
      <c r="A2430" s="3" t="str">
        <f>B2430&amp;"--"&amp;COUNTIF($B$5:B2430,B2430)</f>
        <v>--2393</v>
      </c>
      <c r="B2430" s="3" t="str">
        <f t="shared" si="112"/>
        <v/>
      </c>
      <c r="C2430" s="78">
        <v>2426</v>
      </c>
      <c r="D2430" s="102"/>
      <c r="E2430" s="103"/>
      <c r="F2430" s="102"/>
      <c r="G2430" s="104"/>
      <c r="H2430" s="105" t="str">
        <f t="shared" ca="1" si="114"/>
        <v/>
      </c>
      <c r="I2430" s="102"/>
      <c r="J2430" s="102"/>
      <c r="K2430" s="102"/>
      <c r="L2430" s="102"/>
      <c r="M2430" s="102"/>
      <c r="N2430" s="102"/>
      <c r="O2430" s="102"/>
      <c r="P2430" s="102"/>
      <c r="Q2430" s="102"/>
      <c r="R2430" s="102"/>
      <c r="S2430" s="102"/>
      <c r="T2430" s="106"/>
      <c r="U2430" s="3" t="str">
        <f t="shared" si="113"/>
        <v>0/1</v>
      </c>
    </row>
    <row r="2431" spans="1:21" ht="30" customHeight="1" x14ac:dyDescent="0.3">
      <c r="A2431" s="3" t="str">
        <f>B2431&amp;"--"&amp;COUNTIF($B$5:B2431,B2431)</f>
        <v>--2394</v>
      </c>
      <c r="B2431" s="3" t="str">
        <f t="shared" si="112"/>
        <v/>
      </c>
      <c r="C2431" s="78">
        <v>2427</v>
      </c>
      <c r="D2431" s="102"/>
      <c r="E2431" s="103"/>
      <c r="F2431" s="102"/>
      <c r="G2431" s="104"/>
      <c r="H2431" s="105" t="str">
        <f t="shared" ca="1" si="114"/>
        <v/>
      </c>
      <c r="I2431" s="102"/>
      <c r="J2431" s="102"/>
      <c r="K2431" s="102"/>
      <c r="L2431" s="102"/>
      <c r="M2431" s="102"/>
      <c r="N2431" s="102"/>
      <c r="O2431" s="102"/>
      <c r="P2431" s="102"/>
      <c r="Q2431" s="102"/>
      <c r="R2431" s="102"/>
      <c r="S2431" s="102"/>
      <c r="T2431" s="106"/>
      <c r="U2431" s="3" t="str">
        <f t="shared" si="113"/>
        <v>0/1</v>
      </c>
    </row>
    <row r="2432" spans="1:21" ht="30" customHeight="1" x14ac:dyDescent="0.3">
      <c r="A2432" s="3" t="str">
        <f>B2432&amp;"--"&amp;COUNTIF($B$5:B2432,B2432)</f>
        <v>--2395</v>
      </c>
      <c r="B2432" s="3" t="str">
        <f t="shared" si="112"/>
        <v/>
      </c>
      <c r="C2432" s="78">
        <v>2428</v>
      </c>
      <c r="D2432" s="102"/>
      <c r="E2432" s="103"/>
      <c r="F2432" s="102"/>
      <c r="G2432" s="104"/>
      <c r="H2432" s="105" t="str">
        <f t="shared" ca="1" si="114"/>
        <v/>
      </c>
      <c r="I2432" s="102"/>
      <c r="J2432" s="102"/>
      <c r="K2432" s="102"/>
      <c r="L2432" s="102"/>
      <c r="M2432" s="102"/>
      <c r="N2432" s="102"/>
      <c r="O2432" s="102"/>
      <c r="P2432" s="102"/>
      <c r="Q2432" s="102"/>
      <c r="R2432" s="102"/>
      <c r="S2432" s="102"/>
      <c r="T2432" s="106"/>
      <c r="U2432" s="3" t="str">
        <f t="shared" si="113"/>
        <v>0/1</v>
      </c>
    </row>
    <row r="2433" spans="1:21" ht="30" customHeight="1" x14ac:dyDescent="0.3">
      <c r="A2433" s="3" t="str">
        <f>B2433&amp;"--"&amp;COUNTIF($B$5:B2433,B2433)</f>
        <v>--2396</v>
      </c>
      <c r="B2433" s="3" t="str">
        <f t="shared" si="112"/>
        <v/>
      </c>
      <c r="C2433" s="78">
        <v>2429</v>
      </c>
      <c r="D2433" s="102"/>
      <c r="E2433" s="103"/>
      <c r="F2433" s="102"/>
      <c r="G2433" s="104"/>
      <c r="H2433" s="105" t="str">
        <f t="shared" ca="1" si="114"/>
        <v/>
      </c>
      <c r="I2433" s="102"/>
      <c r="J2433" s="102"/>
      <c r="K2433" s="102"/>
      <c r="L2433" s="102"/>
      <c r="M2433" s="102"/>
      <c r="N2433" s="102"/>
      <c r="O2433" s="102"/>
      <c r="P2433" s="102"/>
      <c r="Q2433" s="102"/>
      <c r="R2433" s="102"/>
      <c r="S2433" s="102"/>
      <c r="T2433" s="106"/>
      <c r="U2433" s="3" t="str">
        <f t="shared" si="113"/>
        <v>0/1</v>
      </c>
    </row>
    <row r="2434" spans="1:21" ht="30" customHeight="1" x14ac:dyDescent="0.3">
      <c r="A2434" s="3" t="str">
        <f>B2434&amp;"--"&amp;COUNTIF($B$5:B2434,B2434)</f>
        <v>--2397</v>
      </c>
      <c r="B2434" s="3" t="str">
        <f t="shared" si="112"/>
        <v/>
      </c>
      <c r="C2434" s="78">
        <v>2430</v>
      </c>
      <c r="D2434" s="102"/>
      <c r="E2434" s="103"/>
      <c r="F2434" s="102"/>
      <c r="G2434" s="104"/>
      <c r="H2434" s="105" t="str">
        <f t="shared" ca="1" si="114"/>
        <v/>
      </c>
      <c r="I2434" s="102"/>
      <c r="J2434" s="102"/>
      <c r="K2434" s="102"/>
      <c r="L2434" s="102"/>
      <c r="M2434" s="102"/>
      <c r="N2434" s="102"/>
      <c r="O2434" s="102"/>
      <c r="P2434" s="102"/>
      <c r="Q2434" s="102"/>
      <c r="R2434" s="102"/>
      <c r="S2434" s="102"/>
      <c r="T2434" s="106"/>
      <c r="U2434" s="3" t="str">
        <f t="shared" si="113"/>
        <v>0/1</v>
      </c>
    </row>
    <row r="2435" spans="1:21" ht="30" customHeight="1" x14ac:dyDescent="0.3">
      <c r="A2435" s="3" t="str">
        <f>B2435&amp;"--"&amp;COUNTIF($B$5:B2435,B2435)</f>
        <v>--2398</v>
      </c>
      <c r="B2435" s="3" t="str">
        <f t="shared" si="112"/>
        <v/>
      </c>
      <c r="C2435" s="78">
        <v>2431</v>
      </c>
      <c r="D2435" s="102"/>
      <c r="E2435" s="103"/>
      <c r="F2435" s="102"/>
      <c r="G2435" s="104"/>
      <c r="H2435" s="105" t="str">
        <f t="shared" ca="1" si="114"/>
        <v/>
      </c>
      <c r="I2435" s="102"/>
      <c r="J2435" s="102"/>
      <c r="K2435" s="102"/>
      <c r="L2435" s="102"/>
      <c r="M2435" s="102"/>
      <c r="N2435" s="102"/>
      <c r="O2435" s="102"/>
      <c r="P2435" s="102"/>
      <c r="Q2435" s="102"/>
      <c r="R2435" s="102"/>
      <c r="S2435" s="102"/>
      <c r="T2435" s="106"/>
      <c r="U2435" s="3" t="str">
        <f t="shared" si="113"/>
        <v>0/1</v>
      </c>
    </row>
    <row r="2436" spans="1:21" ht="30" customHeight="1" x14ac:dyDescent="0.3">
      <c r="A2436" s="3" t="str">
        <f>B2436&amp;"--"&amp;COUNTIF($B$5:B2436,B2436)</f>
        <v>--2399</v>
      </c>
      <c r="B2436" s="3" t="str">
        <f t="shared" si="112"/>
        <v/>
      </c>
      <c r="C2436" s="78">
        <v>2432</v>
      </c>
      <c r="D2436" s="102"/>
      <c r="E2436" s="103"/>
      <c r="F2436" s="102"/>
      <c r="G2436" s="104"/>
      <c r="H2436" s="105" t="str">
        <f t="shared" ca="1" si="114"/>
        <v/>
      </c>
      <c r="I2436" s="102"/>
      <c r="J2436" s="102"/>
      <c r="K2436" s="102"/>
      <c r="L2436" s="102"/>
      <c r="M2436" s="102"/>
      <c r="N2436" s="102"/>
      <c r="O2436" s="102"/>
      <c r="P2436" s="102"/>
      <c r="Q2436" s="102"/>
      <c r="R2436" s="102"/>
      <c r="S2436" s="102"/>
      <c r="T2436" s="106"/>
      <c r="U2436" s="3" t="str">
        <f t="shared" si="113"/>
        <v>0/1</v>
      </c>
    </row>
    <row r="2437" spans="1:21" ht="30" customHeight="1" x14ac:dyDescent="0.3">
      <c r="A2437" s="3" t="str">
        <f>B2437&amp;"--"&amp;COUNTIF($B$5:B2437,B2437)</f>
        <v>--2400</v>
      </c>
      <c r="B2437" s="3" t="str">
        <f t="shared" ref="B2437:B2500" si="115">IF(G2437&lt;&gt;"",MONTH(G2437),"")</f>
        <v/>
      </c>
      <c r="C2437" s="78">
        <v>2433</v>
      </c>
      <c r="D2437" s="102"/>
      <c r="E2437" s="103"/>
      <c r="F2437" s="102"/>
      <c r="G2437" s="104"/>
      <c r="H2437" s="105" t="str">
        <f t="shared" ca="1" si="114"/>
        <v/>
      </c>
      <c r="I2437" s="102"/>
      <c r="J2437" s="102"/>
      <c r="K2437" s="102"/>
      <c r="L2437" s="102"/>
      <c r="M2437" s="102"/>
      <c r="N2437" s="102"/>
      <c r="O2437" s="102"/>
      <c r="P2437" s="102"/>
      <c r="Q2437" s="102"/>
      <c r="R2437" s="102"/>
      <c r="S2437" s="102"/>
      <c r="T2437" s="106"/>
      <c r="U2437" s="3" t="str">
        <f t="shared" ref="U2437:U2500" si="116">DAY(G2437)&amp;"/"&amp;MONTH(G2437)</f>
        <v>0/1</v>
      </c>
    </row>
    <row r="2438" spans="1:21" ht="30" customHeight="1" x14ac:dyDescent="0.3">
      <c r="A2438" s="3" t="str">
        <f>B2438&amp;"--"&amp;COUNTIF($B$5:B2438,B2438)</f>
        <v>--2401</v>
      </c>
      <c r="B2438" s="3" t="str">
        <f t="shared" si="115"/>
        <v/>
      </c>
      <c r="C2438" s="78">
        <v>2434</v>
      </c>
      <c r="D2438" s="102"/>
      <c r="E2438" s="103"/>
      <c r="F2438" s="102"/>
      <c r="G2438" s="104"/>
      <c r="H2438" s="105" t="str">
        <f t="shared" ca="1" si="114"/>
        <v/>
      </c>
      <c r="I2438" s="102"/>
      <c r="J2438" s="102"/>
      <c r="K2438" s="102"/>
      <c r="L2438" s="102"/>
      <c r="M2438" s="102"/>
      <c r="N2438" s="102"/>
      <c r="O2438" s="102"/>
      <c r="P2438" s="102"/>
      <c r="Q2438" s="102"/>
      <c r="R2438" s="102"/>
      <c r="S2438" s="102"/>
      <c r="T2438" s="106"/>
      <c r="U2438" s="3" t="str">
        <f t="shared" si="116"/>
        <v>0/1</v>
      </c>
    </row>
    <row r="2439" spans="1:21" ht="30" customHeight="1" x14ac:dyDescent="0.3">
      <c r="A2439" s="3" t="str">
        <f>B2439&amp;"--"&amp;COUNTIF($B$5:B2439,B2439)</f>
        <v>--2402</v>
      </c>
      <c r="B2439" s="3" t="str">
        <f t="shared" si="115"/>
        <v/>
      </c>
      <c r="C2439" s="78">
        <v>2435</v>
      </c>
      <c r="D2439" s="102"/>
      <c r="E2439" s="103"/>
      <c r="F2439" s="102"/>
      <c r="G2439" s="104"/>
      <c r="H2439" s="105" t="str">
        <f t="shared" ca="1" si="114"/>
        <v/>
      </c>
      <c r="I2439" s="102"/>
      <c r="J2439" s="102"/>
      <c r="K2439" s="102"/>
      <c r="L2439" s="102"/>
      <c r="M2439" s="102"/>
      <c r="N2439" s="102"/>
      <c r="O2439" s="102"/>
      <c r="P2439" s="102"/>
      <c r="Q2439" s="102"/>
      <c r="R2439" s="102"/>
      <c r="S2439" s="102"/>
      <c r="T2439" s="106"/>
      <c r="U2439" s="3" t="str">
        <f t="shared" si="116"/>
        <v>0/1</v>
      </c>
    </row>
    <row r="2440" spans="1:21" ht="30" customHeight="1" x14ac:dyDescent="0.3">
      <c r="A2440" s="3" t="str">
        <f>B2440&amp;"--"&amp;COUNTIF($B$5:B2440,B2440)</f>
        <v>--2403</v>
      </c>
      <c r="B2440" s="3" t="str">
        <f t="shared" si="115"/>
        <v/>
      </c>
      <c r="C2440" s="78">
        <v>2436</v>
      </c>
      <c r="D2440" s="102"/>
      <c r="E2440" s="103"/>
      <c r="F2440" s="102"/>
      <c r="G2440" s="104"/>
      <c r="H2440" s="105" t="str">
        <f t="shared" ca="1" si="114"/>
        <v/>
      </c>
      <c r="I2440" s="102"/>
      <c r="J2440" s="102"/>
      <c r="K2440" s="102"/>
      <c r="L2440" s="102"/>
      <c r="M2440" s="102"/>
      <c r="N2440" s="102"/>
      <c r="O2440" s="102"/>
      <c r="P2440" s="102"/>
      <c r="Q2440" s="102"/>
      <c r="R2440" s="102"/>
      <c r="S2440" s="102"/>
      <c r="T2440" s="106"/>
      <c r="U2440" s="3" t="str">
        <f t="shared" si="116"/>
        <v>0/1</v>
      </c>
    </row>
    <row r="2441" spans="1:21" ht="30" customHeight="1" x14ac:dyDescent="0.3">
      <c r="A2441" s="3" t="str">
        <f>B2441&amp;"--"&amp;COUNTIF($B$5:B2441,B2441)</f>
        <v>--2404</v>
      </c>
      <c r="B2441" s="3" t="str">
        <f t="shared" si="115"/>
        <v/>
      </c>
      <c r="C2441" s="78">
        <v>2437</v>
      </c>
      <c r="D2441" s="102"/>
      <c r="E2441" s="103"/>
      <c r="F2441" s="102"/>
      <c r="G2441" s="104"/>
      <c r="H2441" s="105" t="str">
        <f t="shared" ca="1" si="114"/>
        <v/>
      </c>
      <c r="I2441" s="102"/>
      <c r="J2441" s="102"/>
      <c r="K2441" s="102"/>
      <c r="L2441" s="102"/>
      <c r="M2441" s="102"/>
      <c r="N2441" s="102"/>
      <c r="O2441" s="102"/>
      <c r="P2441" s="102"/>
      <c r="Q2441" s="102"/>
      <c r="R2441" s="102"/>
      <c r="S2441" s="102"/>
      <c r="T2441" s="106"/>
      <c r="U2441" s="3" t="str">
        <f t="shared" si="116"/>
        <v>0/1</v>
      </c>
    </row>
    <row r="2442" spans="1:21" ht="30" customHeight="1" x14ac:dyDescent="0.3">
      <c r="A2442" s="3" t="str">
        <f>B2442&amp;"--"&amp;COUNTIF($B$5:B2442,B2442)</f>
        <v>--2405</v>
      </c>
      <c r="B2442" s="3" t="str">
        <f t="shared" si="115"/>
        <v/>
      </c>
      <c r="C2442" s="78">
        <v>2438</v>
      </c>
      <c r="D2442" s="102"/>
      <c r="E2442" s="103"/>
      <c r="F2442" s="102"/>
      <c r="G2442" s="104"/>
      <c r="H2442" s="105" t="str">
        <f t="shared" ca="1" si="114"/>
        <v/>
      </c>
      <c r="I2442" s="102"/>
      <c r="J2442" s="102"/>
      <c r="K2442" s="102"/>
      <c r="L2442" s="102"/>
      <c r="M2442" s="102"/>
      <c r="N2442" s="102"/>
      <c r="O2442" s="102"/>
      <c r="P2442" s="102"/>
      <c r="Q2442" s="102"/>
      <c r="R2442" s="102"/>
      <c r="S2442" s="102"/>
      <c r="T2442" s="106"/>
      <c r="U2442" s="3" t="str">
        <f t="shared" si="116"/>
        <v>0/1</v>
      </c>
    </row>
    <row r="2443" spans="1:21" ht="30" customHeight="1" x14ac:dyDescent="0.3">
      <c r="A2443" s="3" t="str">
        <f>B2443&amp;"--"&amp;COUNTIF($B$5:B2443,B2443)</f>
        <v>--2406</v>
      </c>
      <c r="B2443" s="3" t="str">
        <f t="shared" si="115"/>
        <v/>
      </c>
      <c r="C2443" s="78">
        <v>2439</v>
      </c>
      <c r="D2443" s="102"/>
      <c r="E2443" s="103"/>
      <c r="F2443" s="102"/>
      <c r="G2443" s="104"/>
      <c r="H2443" s="105" t="str">
        <f t="shared" ca="1" si="114"/>
        <v/>
      </c>
      <c r="I2443" s="102"/>
      <c r="J2443" s="102"/>
      <c r="K2443" s="102"/>
      <c r="L2443" s="102"/>
      <c r="M2443" s="102"/>
      <c r="N2443" s="102"/>
      <c r="O2443" s="102"/>
      <c r="P2443" s="102"/>
      <c r="Q2443" s="102"/>
      <c r="R2443" s="102"/>
      <c r="S2443" s="102"/>
      <c r="T2443" s="106"/>
      <c r="U2443" s="3" t="str">
        <f t="shared" si="116"/>
        <v>0/1</v>
      </c>
    </row>
    <row r="2444" spans="1:21" ht="30" customHeight="1" x14ac:dyDescent="0.3">
      <c r="A2444" s="3" t="str">
        <f>B2444&amp;"--"&amp;COUNTIF($B$5:B2444,B2444)</f>
        <v>--2407</v>
      </c>
      <c r="B2444" s="3" t="str">
        <f t="shared" si="115"/>
        <v/>
      </c>
      <c r="C2444" s="78">
        <v>2440</v>
      </c>
      <c r="D2444" s="102"/>
      <c r="E2444" s="103"/>
      <c r="F2444" s="102"/>
      <c r="G2444" s="104"/>
      <c r="H2444" s="105" t="str">
        <f t="shared" ca="1" si="114"/>
        <v/>
      </c>
      <c r="I2444" s="102"/>
      <c r="J2444" s="102"/>
      <c r="K2444" s="102"/>
      <c r="L2444" s="102"/>
      <c r="M2444" s="102"/>
      <c r="N2444" s="102"/>
      <c r="O2444" s="102"/>
      <c r="P2444" s="102"/>
      <c r="Q2444" s="102"/>
      <c r="R2444" s="102"/>
      <c r="S2444" s="102"/>
      <c r="T2444" s="106"/>
      <c r="U2444" s="3" t="str">
        <f t="shared" si="116"/>
        <v>0/1</v>
      </c>
    </row>
    <row r="2445" spans="1:21" ht="30" customHeight="1" x14ac:dyDescent="0.3">
      <c r="A2445" s="3" t="str">
        <f>B2445&amp;"--"&amp;COUNTIF($B$5:B2445,B2445)</f>
        <v>--2408</v>
      </c>
      <c r="B2445" s="3" t="str">
        <f t="shared" si="115"/>
        <v/>
      </c>
      <c r="C2445" s="78">
        <v>2441</v>
      </c>
      <c r="D2445" s="102"/>
      <c r="E2445" s="103"/>
      <c r="F2445" s="102"/>
      <c r="G2445" s="104"/>
      <c r="H2445" s="105" t="str">
        <f t="shared" ca="1" si="114"/>
        <v/>
      </c>
      <c r="I2445" s="102"/>
      <c r="J2445" s="102"/>
      <c r="K2445" s="102"/>
      <c r="L2445" s="102"/>
      <c r="M2445" s="102"/>
      <c r="N2445" s="102"/>
      <c r="O2445" s="102"/>
      <c r="P2445" s="102"/>
      <c r="Q2445" s="102"/>
      <c r="R2445" s="102"/>
      <c r="S2445" s="102"/>
      <c r="T2445" s="106"/>
      <c r="U2445" s="3" t="str">
        <f t="shared" si="116"/>
        <v>0/1</v>
      </c>
    </row>
    <row r="2446" spans="1:21" ht="30" customHeight="1" x14ac:dyDescent="0.3">
      <c r="A2446" s="3" t="str">
        <f>B2446&amp;"--"&amp;COUNTIF($B$5:B2446,B2446)</f>
        <v>--2409</v>
      </c>
      <c r="B2446" s="3" t="str">
        <f t="shared" si="115"/>
        <v/>
      </c>
      <c r="C2446" s="78">
        <v>2442</v>
      </c>
      <c r="D2446" s="102"/>
      <c r="E2446" s="103"/>
      <c r="F2446" s="102"/>
      <c r="G2446" s="104"/>
      <c r="H2446" s="105" t="str">
        <f t="shared" ca="1" si="114"/>
        <v/>
      </c>
      <c r="I2446" s="102"/>
      <c r="J2446" s="102"/>
      <c r="K2446" s="102"/>
      <c r="L2446" s="102"/>
      <c r="M2446" s="102"/>
      <c r="N2446" s="102"/>
      <c r="O2446" s="102"/>
      <c r="P2446" s="102"/>
      <c r="Q2446" s="102"/>
      <c r="R2446" s="102"/>
      <c r="S2446" s="102"/>
      <c r="T2446" s="106"/>
      <c r="U2446" s="3" t="str">
        <f t="shared" si="116"/>
        <v>0/1</v>
      </c>
    </row>
    <row r="2447" spans="1:21" ht="30" customHeight="1" x14ac:dyDescent="0.3">
      <c r="A2447" s="3" t="str">
        <f>B2447&amp;"--"&amp;COUNTIF($B$5:B2447,B2447)</f>
        <v>--2410</v>
      </c>
      <c r="B2447" s="3" t="str">
        <f t="shared" si="115"/>
        <v/>
      </c>
      <c r="C2447" s="78">
        <v>2443</v>
      </c>
      <c r="D2447" s="102"/>
      <c r="E2447" s="103"/>
      <c r="F2447" s="102"/>
      <c r="G2447" s="104"/>
      <c r="H2447" s="105" t="str">
        <f t="shared" ca="1" si="114"/>
        <v/>
      </c>
      <c r="I2447" s="102"/>
      <c r="J2447" s="102"/>
      <c r="K2447" s="102"/>
      <c r="L2447" s="102"/>
      <c r="M2447" s="102"/>
      <c r="N2447" s="102"/>
      <c r="O2447" s="102"/>
      <c r="P2447" s="102"/>
      <c r="Q2447" s="102"/>
      <c r="R2447" s="102"/>
      <c r="S2447" s="102"/>
      <c r="T2447" s="106"/>
      <c r="U2447" s="3" t="str">
        <f t="shared" si="116"/>
        <v>0/1</v>
      </c>
    </row>
    <row r="2448" spans="1:21" ht="30" customHeight="1" x14ac:dyDescent="0.3">
      <c r="A2448" s="3" t="str">
        <f>B2448&amp;"--"&amp;COUNTIF($B$5:B2448,B2448)</f>
        <v>--2411</v>
      </c>
      <c r="B2448" s="3" t="str">
        <f t="shared" si="115"/>
        <v/>
      </c>
      <c r="C2448" s="78">
        <v>2444</v>
      </c>
      <c r="D2448" s="102"/>
      <c r="E2448" s="103"/>
      <c r="F2448" s="102"/>
      <c r="G2448" s="104"/>
      <c r="H2448" s="105" t="str">
        <f t="shared" ca="1" si="114"/>
        <v/>
      </c>
      <c r="I2448" s="102"/>
      <c r="J2448" s="102"/>
      <c r="K2448" s="102"/>
      <c r="L2448" s="102"/>
      <c r="M2448" s="102"/>
      <c r="N2448" s="102"/>
      <c r="O2448" s="102"/>
      <c r="P2448" s="102"/>
      <c r="Q2448" s="102"/>
      <c r="R2448" s="102"/>
      <c r="S2448" s="102"/>
      <c r="T2448" s="106"/>
      <c r="U2448" s="3" t="str">
        <f t="shared" si="116"/>
        <v>0/1</v>
      </c>
    </row>
    <row r="2449" spans="1:21" ht="30" customHeight="1" x14ac:dyDescent="0.3">
      <c r="A2449" s="3" t="str">
        <f>B2449&amp;"--"&amp;COUNTIF($B$5:B2449,B2449)</f>
        <v>--2412</v>
      </c>
      <c r="B2449" s="3" t="str">
        <f t="shared" si="115"/>
        <v/>
      </c>
      <c r="C2449" s="78">
        <v>2445</v>
      </c>
      <c r="D2449" s="102"/>
      <c r="E2449" s="103"/>
      <c r="F2449" s="102"/>
      <c r="G2449" s="104"/>
      <c r="H2449" s="105" t="str">
        <f t="shared" ca="1" si="114"/>
        <v/>
      </c>
      <c r="I2449" s="102"/>
      <c r="J2449" s="102"/>
      <c r="K2449" s="102"/>
      <c r="L2449" s="102"/>
      <c r="M2449" s="102"/>
      <c r="N2449" s="102"/>
      <c r="O2449" s="102"/>
      <c r="P2449" s="102"/>
      <c r="Q2449" s="102"/>
      <c r="R2449" s="102"/>
      <c r="S2449" s="102"/>
      <c r="T2449" s="106"/>
      <c r="U2449" s="3" t="str">
        <f t="shared" si="116"/>
        <v>0/1</v>
      </c>
    </row>
    <row r="2450" spans="1:21" ht="30" customHeight="1" x14ac:dyDescent="0.3">
      <c r="A2450" s="3" t="str">
        <f>B2450&amp;"--"&amp;COUNTIF($B$5:B2450,B2450)</f>
        <v>--2413</v>
      </c>
      <c r="B2450" s="3" t="str">
        <f t="shared" si="115"/>
        <v/>
      </c>
      <c r="C2450" s="78">
        <v>2446</v>
      </c>
      <c r="D2450" s="102"/>
      <c r="E2450" s="103"/>
      <c r="F2450" s="102"/>
      <c r="G2450" s="104"/>
      <c r="H2450" s="105" t="str">
        <f t="shared" ca="1" si="114"/>
        <v/>
      </c>
      <c r="I2450" s="102"/>
      <c r="J2450" s="102"/>
      <c r="K2450" s="102"/>
      <c r="L2450" s="102"/>
      <c r="M2450" s="102"/>
      <c r="N2450" s="102"/>
      <c r="O2450" s="102"/>
      <c r="P2450" s="102"/>
      <c r="Q2450" s="102"/>
      <c r="R2450" s="102"/>
      <c r="S2450" s="102"/>
      <c r="T2450" s="106"/>
      <c r="U2450" s="3" t="str">
        <f t="shared" si="116"/>
        <v>0/1</v>
      </c>
    </row>
    <row r="2451" spans="1:21" ht="30" customHeight="1" x14ac:dyDescent="0.3">
      <c r="A2451" s="3" t="str">
        <f>B2451&amp;"--"&amp;COUNTIF($B$5:B2451,B2451)</f>
        <v>--2414</v>
      </c>
      <c r="B2451" s="3" t="str">
        <f t="shared" si="115"/>
        <v/>
      </c>
      <c r="C2451" s="78">
        <v>2447</v>
      </c>
      <c r="D2451" s="102"/>
      <c r="E2451" s="103"/>
      <c r="F2451" s="102"/>
      <c r="G2451" s="104"/>
      <c r="H2451" s="105" t="str">
        <f t="shared" ca="1" si="114"/>
        <v/>
      </c>
      <c r="I2451" s="102"/>
      <c r="J2451" s="102"/>
      <c r="K2451" s="102"/>
      <c r="L2451" s="102"/>
      <c r="M2451" s="102"/>
      <c r="N2451" s="102"/>
      <c r="O2451" s="102"/>
      <c r="P2451" s="102"/>
      <c r="Q2451" s="102"/>
      <c r="R2451" s="102"/>
      <c r="S2451" s="102"/>
      <c r="T2451" s="106"/>
      <c r="U2451" s="3" t="str">
        <f t="shared" si="116"/>
        <v>0/1</v>
      </c>
    </row>
    <row r="2452" spans="1:21" ht="30" customHeight="1" x14ac:dyDescent="0.3">
      <c r="A2452" s="3" t="str">
        <f>B2452&amp;"--"&amp;COUNTIF($B$5:B2452,B2452)</f>
        <v>--2415</v>
      </c>
      <c r="B2452" s="3" t="str">
        <f t="shared" si="115"/>
        <v/>
      </c>
      <c r="C2452" s="78">
        <v>2448</v>
      </c>
      <c r="D2452" s="102"/>
      <c r="E2452" s="103"/>
      <c r="F2452" s="102"/>
      <c r="G2452" s="104"/>
      <c r="H2452" s="105" t="str">
        <f t="shared" ca="1" si="114"/>
        <v/>
      </c>
      <c r="I2452" s="102"/>
      <c r="J2452" s="102"/>
      <c r="K2452" s="102"/>
      <c r="L2452" s="102"/>
      <c r="M2452" s="102"/>
      <c r="N2452" s="102"/>
      <c r="O2452" s="102"/>
      <c r="P2452" s="102"/>
      <c r="Q2452" s="102"/>
      <c r="R2452" s="102"/>
      <c r="S2452" s="102"/>
      <c r="T2452" s="106"/>
      <c r="U2452" s="3" t="str">
        <f t="shared" si="116"/>
        <v>0/1</v>
      </c>
    </row>
    <row r="2453" spans="1:21" ht="30" customHeight="1" x14ac:dyDescent="0.3">
      <c r="A2453" s="3" t="str">
        <f>B2453&amp;"--"&amp;COUNTIF($B$5:B2453,B2453)</f>
        <v>--2416</v>
      </c>
      <c r="B2453" s="3" t="str">
        <f t="shared" si="115"/>
        <v/>
      </c>
      <c r="C2453" s="78">
        <v>2449</v>
      </c>
      <c r="D2453" s="102"/>
      <c r="E2453" s="103"/>
      <c r="F2453" s="102"/>
      <c r="G2453" s="104"/>
      <c r="H2453" s="105" t="str">
        <f t="shared" ca="1" si="114"/>
        <v/>
      </c>
      <c r="I2453" s="102"/>
      <c r="J2453" s="102"/>
      <c r="K2453" s="102"/>
      <c r="L2453" s="102"/>
      <c r="M2453" s="102"/>
      <c r="N2453" s="102"/>
      <c r="O2453" s="102"/>
      <c r="P2453" s="102"/>
      <c r="Q2453" s="102"/>
      <c r="R2453" s="102"/>
      <c r="S2453" s="102"/>
      <c r="T2453" s="106"/>
      <c r="U2453" s="3" t="str">
        <f t="shared" si="116"/>
        <v>0/1</v>
      </c>
    </row>
    <row r="2454" spans="1:21" ht="30" customHeight="1" x14ac:dyDescent="0.3">
      <c r="A2454" s="3" t="str">
        <f>B2454&amp;"--"&amp;COUNTIF($B$5:B2454,B2454)</f>
        <v>--2417</v>
      </c>
      <c r="B2454" s="3" t="str">
        <f t="shared" si="115"/>
        <v/>
      </c>
      <c r="C2454" s="78">
        <v>2450</v>
      </c>
      <c r="D2454" s="102"/>
      <c r="E2454" s="103"/>
      <c r="F2454" s="102"/>
      <c r="G2454" s="104"/>
      <c r="H2454" s="105" t="str">
        <f t="shared" ca="1" si="114"/>
        <v/>
      </c>
      <c r="I2454" s="102"/>
      <c r="J2454" s="102"/>
      <c r="K2454" s="102"/>
      <c r="L2454" s="102"/>
      <c r="M2454" s="102"/>
      <c r="N2454" s="102"/>
      <c r="O2454" s="102"/>
      <c r="P2454" s="102"/>
      <c r="Q2454" s="102"/>
      <c r="R2454" s="102"/>
      <c r="S2454" s="102"/>
      <c r="T2454" s="106"/>
      <c r="U2454" s="3" t="str">
        <f t="shared" si="116"/>
        <v>0/1</v>
      </c>
    </row>
    <row r="2455" spans="1:21" ht="30" customHeight="1" x14ac:dyDescent="0.3">
      <c r="A2455" s="3" t="str">
        <f>B2455&amp;"--"&amp;COUNTIF($B$5:B2455,B2455)</f>
        <v>--2418</v>
      </c>
      <c r="B2455" s="3" t="str">
        <f t="shared" si="115"/>
        <v/>
      </c>
      <c r="C2455" s="78">
        <v>2451</v>
      </c>
      <c r="D2455" s="102"/>
      <c r="E2455" s="103"/>
      <c r="F2455" s="102"/>
      <c r="G2455" s="104"/>
      <c r="H2455" s="105" t="str">
        <f t="shared" ca="1" si="114"/>
        <v/>
      </c>
      <c r="I2455" s="102"/>
      <c r="J2455" s="102"/>
      <c r="K2455" s="102"/>
      <c r="L2455" s="102"/>
      <c r="M2455" s="102"/>
      <c r="N2455" s="102"/>
      <c r="O2455" s="102"/>
      <c r="P2455" s="102"/>
      <c r="Q2455" s="102"/>
      <c r="R2455" s="102"/>
      <c r="S2455" s="102"/>
      <c r="T2455" s="106"/>
      <c r="U2455" s="3" t="str">
        <f t="shared" si="116"/>
        <v>0/1</v>
      </c>
    </row>
    <row r="2456" spans="1:21" ht="30" customHeight="1" x14ac:dyDescent="0.3">
      <c r="A2456" s="3" t="str">
        <f>B2456&amp;"--"&amp;COUNTIF($B$5:B2456,B2456)</f>
        <v>--2419</v>
      </c>
      <c r="B2456" s="3" t="str">
        <f t="shared" si="115"/>
        <v/>
      </c>
      <c r="C2456" s="78">
        <v>2452</v>
      </c>
      <c r="D2456" s="102"/>
      <c r="E2456" s="103"/>
      <c r="F2456" s="102"/>
      <c r="G2456" s="104"/>
      <c r="H2456" s="105" t="str">
        <f t="shared" ca="1" si="114"/>
        <v/>
      </c>
      <c r="I2456" s="102"/>
      <c r="J2456" s="102"/>
      <c r="K2456" s="102"/>
      <c r="L2456" s="102"/>
      <c r="M2456" s="102"/>
      <c r="N2456" s="102"/>
      <c r="O2456" s="102"/>
      <c r="P2456" s="102"/>
      <c r="Q2456" s="102"/>
      <c r="R2456" s="102"/>
      <c r="S2456" s="102"/>
      <c r="T2456" s="106"/>
      <c r="U2456" s="3" t="str">
        <f t="shared" si="116"/>
        <v>0/1</v>
      </c>
    </row>
    <row r="2457" spans="1:21" ht="30" customHeight="1" x14ac:dyDescent="0.3">
      <c r="A2457" s="3" t="str">
        <f>B2457&amp;"--"&amp;COUNTIF($B$5:B2457,B2457)</f>
        <v>--2420</v>
      </c>
      <c r="B2457" s="3" t="str">
        <f t="shared" si="115"/>
        <v/>
      </c>
      <c r="C2457" s="78">
        <v>2453</v>
      </c>
      <c r="D2457" s="102"/>
      <c r="E2457" s="103"/>
      <c r="F2457" s="102"/>
      <c r="G2457" s="104"/>
      <c r="H2457" s="105" t="str">
        <f t="shared" ca="1" si="114"/>
        <v/>
      </c>
      <c r="I2457" s="102"/>
      <c r="J2457" s="102"/>
      <c r="K2457" s="102"/>
      <c r="L2457" s="102"/>
      <c r="M2457" s="102"/>
      <c r="N2457" s="102"/>
      <c r="O2457" s="102"/>
      <c r="P2457" s="102"/>
      <c r="Q2457" s="102"/>
      <c r="R2457" s="102"/>
      <c r="S2457" s="102"/>
      <c r="T2457" s="106"/>
      <c r="U2457" s="3" t="str">
        <f t="shared" si="116"/>
        <v>0/1</v>
      </c>
    </row>
    <row r="2458" spans="1:21" ht="30" customHeight="1" x14ac:dyDescent="0.3">
      <c r="A2458" s="3" t="str">
        <f>B2458&amp;"--"&amp;COUNTIF($B$5:B2458,B2458)</f>
        <v>--2421</v>
      </c>
      <c r="B2458" s="3" t="str">
        <f t="shared" si="115"/>
        <v/>
      </c>
      <c r="C2458" s="78">
        <v>2454</v>
      </c>
      <c r="D2458" s="102"/>
      <c r="E2458" s="103"/>
      <c r="F2458" s="102"/>
      <c r="G2458" s="104"/>
      <c r="H2458" s="105" t="str">
        <f t="shared" ca="1" si="114"/>
        <v/>
      </c>
      <c r="I2458" s="102"/>
      <c r="J2458" s="102"/>
      <c r="K2458" s="102"/>
      <c r="L2458" s="102"/>
      <c r="M2458" s="102"/>
      <c r="N2458" s="102"/>
      <c r="O2458" s="102"/>
      <c r="P2458" s="102"/>
      <c r="Q2458" s="102"/>
      <c r="R2458" s="102"/>
      <c r="S2458" s="102"/>
      <c r="T2458" s="106"/>
      <c r="U2458" s="3" t="str">
        <f t="shared" si="116"/>
        <v>0/1</v>
      </c>
    </row>
    <row r="2459" spans="1:21" ht="30" customHeight="1" x14ac:dyDescent="0.3">
      <c r="A2459" s="3" t="str">
        <f>B2459&amp;"--"&amp;COUNTIF($B$5:B2459,B2459)</f>
        <v>--2422</v>
      </c>
      <c r="B2459" s="3" t="str">
        <f t="shared" si="115"/>
        <v/>
      </c>
      <c r="C2459" s="78">
        <v>2455</v>
      </c>
      <c r="D2459" s="102"/>
      <c r="E2459" s="103"/>
      <c r="F2459" s="102"/>
      <c r="G2459" s="104"/>
      <c r="H2459" s="105" t="str">
        <f t="shared" ca="1" si="114"/>
        <v/>
      </c>
      <c r="I2459" s="102"/>
      <c r="J2459" s="102"/>
      <c r="K2459" s="102"/>
      <c r="L2459" s="102"/>
      <c r="M2459" s="102"/>
      <c r="N2459" s="102"/>
      <c r="O2459" s="102"/>
      <c r="P2459" s="102"/>
      <c r="Q2459" s="102"/>
      <c r="R2459" s="102"/>
      <c r="S2459" s="102"/>
      <c r="T2459" s="106"/>
      <c r="U2459" s="3" t="str">
        <f t="shared" si="116"/>
        <v>0/1</v>
      </c>
    </row>
    <row r="2460" spans="1:21" ht="30" customHeight="1" x14ac:dyDescent="0.3">
      <c r="A2460" s="3" t="str">
        <f>B2460&amp;"--"&amp;COUNTIF($B$5:B2460,B2460)</f>
        <v>--2423</v>
      </c>
      <c r="B2460" s="3" t="str">
        <f t="shared" si="115"/>
        <v/>
      </c>
      <c r="C2460" s="78">
        <v>2456</v>
      </c>
      <c r="D2460" s="102"/>
      <c r="E2460" s="103"/>
      <c r="F2460" s="102"/>
      <c r="G2460" s="104"/>
      <c r="H2460" s="105" t="str">
        <f t="shared" ca="1" si="114"/>
        <v/>
      </c>
      <c r="I2460" s="102"/>
      <c r="J2460" s="102"/>
      <c r="K2460" s="102"/>
      <c r="L2460" s="102"/>
      <c r="M2460" s="102"/>
      <c r="N2460" s="102"/>
      <c r="O2460" s="102"/>
      <c r="P2460" s="102"/>
      <c r="Q2460" s="102"/>
      <c r="R2460" s="102"/>
      <c r="S2460" s="102"/>
      <c r="T2460" s="106"/>
      <c r="U2460" s="3" t="str">
        <f t="shared" si="116"/>
        <v>0/1</v>
      </c>
    </row>
    <row r="2461" spans="1:21" ht="30" customHeight="1" x14ac:dyDescent="0.3">
      <c r="A2461" s="3" t="str">
        <f>B2461&amp;"--"&amp;COUNTIF($B$5:B2461,B2461)</f>
        <v>--2424</v>
      </c>
      <c r="B2461" s="3" t="str">
        <f t="shared" si="115"/>
        <v/>
      </c>
      <c r="C2461" s="78">
        <v>2457</v>
      </c>
      <c r="D2461" s="102"/>
      <c r="E2461" s="103"/>
      <c r="F2461" s="102"/>
      <c r="G2461" s="104"/>
      <c r="H2461" s="105" t="str">
        <f t="shared" ca="1" si="114"/>
        <v/>
      </c>
      <c r="I2461" s="102"/>
      <c r="J2461" s="102"/>
      <c r="K2461" s="102"/>
      <c r="L2461" s="102"/>
      <c r="M2461" s="102"/>
      <c r="N2461" s="102"/>
      <c r="O2461" s="102"/>
      <c r="P2461" s="102"/>
      <c r="Q2461" s="102"/>
      <c r="R2461" s="102"/>
      <c r="S2461" s="102"/>
      <c r="T2461" s="106"/>
      <c r="U2461" s="3" t="str">
        <f t="shared" si="116"/>
        <v>0/1</v>
      </c>
    </row>
    <row r="2462" spans="1:21" ht="30" customHeight="1" x14ac:dyDescent="0.3">
      <c r="A2462" s="3" t="str">
        <f>B2462&amp;"--"&amp;COUNTIF($B$5:B2462,B2462)</f>
        <v>--2425</v>
      </c>
      <c r="B2462" s="3" t="str">
        <f t="shared" si="115"/>
        <v/>
      </c>
      <c r="C2462" s="78">
        <v>2458</v>
      </c>
      <c r="D2462" s="102"/>
      <c r="E2462" s="103"/>
      <c r="F2462" s="102"/>
      <c r="G2462" s="104"/>
      <c r="H2462" s="105" t="str">
        <f t="shared" ca="1" si="114"/>
        <v/>
      </c>
      <c r="I2462" s="102"/>
      <c r="J2462" s="102"/>
      <c r="K2462" s="102"/>
      <c r="L2462" s="102"/>
      <c r="M2462" s="102"/>
      <c r="N2462" s="102"/>
      <c r="O2462" s="102"/>
      <c r="P2462" s="102"/>
      <c r="Q2462" s="102"/>
      <c r="R2462" s="102"/>
      <c r="S2462" s="102"/>
      <c r="T2462" s="106"/>
      <c r="U2462" s="3" t="str">
        <f t="shared" si="116"/>
        <v>0/1</v>
      </c>
    </row>
    <row r="2463" spans="1:21" ht="30" customHeight="1" x14ac:dyDescent="0.3">
      <c r="A2463" s="3" t="str">
        <f>B2463&amp;"--"&amp;COUNTIF($B$5:B2463,B2463)</f>
        <v>--2426</v>
      </c>
      <c r="B2463" s="3" t="str">
        <f t="shared" si="115"/>
        <v/>
      </c>
      <c r="C2463" s="78">
        <v>2459</v>
      </c>
      <c r="D2463" s="102"/>
      <c r="E2463" s="103"/>
      <c r="F2463" s="102"/>
      <c r="G2463" s="104"/>
      <c r="H2463" s="105" t="str">
        <f t="shared" ca="1" si="114"/>
        <v/>
      </c>
      <c r="I2463" s="102"/>
      <c r="J2463" s="102"/>
      <c r="K2463" s="102"/>
      <c r="L2463" s="102"/>
      <c r="M2463" s="102"/>
      <c r="N2463" s="102"/>
      <c r="O2463" s="102"/>
      <c r="P2463" s="102"/>
      <c r="Q2463" s="102"/>
      <c r="R2463" s="102"/>
      <c r="S2463" s="102"/>
      <c r="T2463" s="106"/>
      <c r="U2463" s="3" t="str">
        <f t="shared" si="116"/>
        <v>0/1</v>
      </c>
    </row>
    <row r="2464" spans="1:21" ht="30" customHeight="1" x14ac:dyDescent="0.3">
      <c r="A2464" s="3" t="str">
        <f>B2464&amp;"--"&amp;COUNTIF($B$5:B2464,B2464)</f>
        <v>--2427</v>
      </c>
      <c r="B2464" s="3" t="str">
        <f t="shared" si="115"/>
        <v/>
      </c>
      <c r="C2464" s="78">
        <v>2460</v>
      </c>
      <c r="D2464" s="102"/>
      <c r="E2464" s="103"/>
      <c r="F2464" s="102"/>
      <c r="G2464" s="104"/>
      <c r="H2464" s="105" t="str">
        <f t="shared" ref="H2464:H2527" ca="1" si="117">IF(G2464,DATEDIF(G2464,TODAY(),"Y"),"")</f>
        <v/>
      </c>
      <c r="I2464" s="102"/>
      <c r="J2464" s="102"/>
      <c r="K2464" s="102"/>
      <c r="L2464" s="102"/>
      <c r="M2464" s="102"/>
      <c r="N2464" s="102"/>
      <c r="O2464" s="102"/>
      <c r="P2464" s="102"/>
      <c r="Q2464" s="102"/>
      <c r="R2464" s="102"/>
      <c r="S2464" s="102"/>
      <c r="T2464" s="106"/>
      <c r="U2464" s="3" t="str">
        <f t="shared" si="116"/>
        <v>0/1</v>
      </c>
    </row>
    <row r="2465" spans="1:21" ht="30" customHeight="1" x14ac:dyDescent="0.3">
      <c r="A2465" s="3" t="str">
        <f>B2465&amp;"--"&amp;COUNTIF($B$5:B2465,B2465)</f>
        <v>--2428</v>
      </c>
      <c r="B2465" s="3" t="str">
        <f t="shared" si="115"/>
        <v/>
      </c>
      <c r="C2465" s="78">
        <v>2461</v>
      </c>
      <c r="D2465" s="102"/>
      <c r="E2465" s="103"/>
      <c r="F2465" s="102"/>
      <c r="G2465" s="104"/>
      <c r="H2465" s="105" t="str">
        <f t="shared" ca="1" si="117"/>
        <v/>
      </c>
      <c r="I2465" s="102"/>
      <c r="J2465" s="102"/>
      <c r="K2465" s="102"/>
      <c r="L2465" s="102"/>
      <c r="M2465" s="102"/>
      <c r="N2465" s="102"/>
      <c r="O2465" s="102"/>
      <c r="P2465" s="102"/>
      <c r="Q2465" s="102"/>
      <c r="R2465" s="102"/>
      <c r="S2465" s="102"/>
      <c r="T2465" s="106"/>
      <c r="U2465" s="3" t="str">
        <f t="shared" si="116"/>
        <v>0/1</v>
      </c>
    </row>
    <row r="2466" spans="1:21" ht="30" customHeight="1" x14ac:dyDescent="0.3">
      <c r="A2466" s="3" t="str">
        <f>B2466&amp;"--"&amp;COUNTIF($B$5:B2466,B2466)</f>
        <v>--2429</v>
      </c>
      <c r="B2466" s="3" t="str">
        <f t="shared" si="115"/>
        <v/>
      </c>
      <c r="C2466" s="78">
        <v>2462</v>
      </c>
      <c r="D2466" s="102"/>
      <c r="E2466" s="103"/>
      <c r="F2466" s="102"/>
      <c r="G2466" s="104"/>
      <c r="H2466" s="105" t="str">
        <f t="shared" ca="1" si="117"/>
        <v/>
      </c>
      <c r="I2466" s="102"/>
      <c r="J2466" s="102"/>
      <c r="K2466" s="102"/>
      <c r="L2466" s="102"/>
      <c r="M2466" s="102"/>
      <c r="N2466" s="102"/>
      <c r="O2466" s="102"/>
      <c r="P2466" s="102"/>
      <c r="Q2466" s="102"/>
      <c r="R2466" s="102"/>
      <c r="S2466" s="102"/>
      <c r="T2466" s="106"/>
      <c r="U2466" s="3" t="str">
        <f t="shared" si="116"/>
        <v>0/1</v>
      </c>
    </row>
    <row r="2467" spans="1:21" ht="30" customHeight="1" x14ac:dyDescent="0.3">
      <c r="A2467" s="3" t="str">
        <f>B2467&amp;"--"&amp;COUNTIF($B$5:B2467,B2467)</f>
        <v>--2430</v>
      </c>
      <c r="B2467" s="3" t="str">
        <f t="shared" si="115"/>
        <v/>
      </c>
      <c r="C2467" s="78">
        <v>2463</v>
      </c>
      <c r="D2467" s="102"/>
      <c r="E2467" s="103"/>
      <c r="F2467" s="102"/>
      <c r="G2467" s="104"/>
      <c r="H2467" s="105" t="str">
        <f t="shared" ca="1" si="117"/>
        <v/>
      </c>
      <c r="I2467" s="102"/>
      <c r="J2467" s="102"/>
      <c r="K2467" s="102"/>
      <c r="L2467" s="102"/>
      <c r="M2467" s="102"/>
      <c r="N2467" s="102"/>
      <c r="O2467" s="102"/>
      <c r="P2467" s="102"/>
      <c r="Q2467" s="102"/>
      <c r="R2467" s="102"/>
      <c r="S2467" s="102"/>
      <c r="T2467" s="106"/>
      <c r="U2467" s="3" t="str">
        <f t="shared" si="116"/>
        <v>0/1</v>
      </c>
    </row>
    <row r="2468" spans="1:21" ht="30" customHeight="1" x14ac:dyDescent="0.3">
      <c r="A2468" s="3" t="str">
        <f>B2468&amp;"--"&amp;COUNTIF($B$5:B2468,B2468)</f>
        <v>--2431</v>
      </c>
      <c r="B2468" s="3" t="str">
        <f t="shared" si="115"/>
        <v/>
      </c>
      <c r="C2468" s="78">
        <v>2464</v>
      </c>
      <c r="D2468" s="102"/>
      <c r="E2468" s="103"/>
      <c r="F2468" s="102"/>
      <c r="G2468" s="104"/>
      <c r="H2468" s="105" t="str">
        <f t="shared" ca="1" si="117"/>
        <v/>
      </c>
      <c r="I2468" s="102"/>
      <c r="J2468" s="102"/>
      <c r="K2468" s="102"/>
      <c r="L2468" s="102"/>
      <c r="M2468" s="102"/>
      <c r="N2468" s="102"/>
      <c r="O2468" s="102"/>
      <c r="P2468" s="102"/>
      <c r="Q2468" s="102"/>
      <c r="R2468" s="102"/>
      <c r="S2468" s="102"/>
      <c r="T2468" s="106"/>
      <c r="U2468" s="3" t="str">
        <f t="shared" si="116"/>
        <v>0/1</v>
      </c>
    </row>
    <row r="2469" spans="1:21" ht="30" customHeight="1" x14ac:dyDescent="0.3">
      <c r="A2469" s="3" t="str">
        <f>B2469&amp;"--"&amp;COUNTIF($B$5:B2469,B2469)</f>
        <v>--2432</v>
      </c>
      <c r="B2469" s="3" t="str">
        <f t="shared" si="115"/>
        <v/>
      </c>
      <c r="C2469" s="78">
        <v>2465</v>
      </c>
      <c r="D2469" s="102"/>
      <c r="E2469" s="103"/>
      <c r="F2469" s="102"/>
      <c r="G2469" s="104"/>
      <c r="H2469" s="105" t="str">
        <f t="shared" ca="1" si="117"/>
        <v/>
      </c>
      <c r="I2469" s="102"/>
      <c r="J2469" s="102"/>
      <c r="K2469" s="102"/>
      <c r="L2469" s="102"/>
      <c r="M2469" s="102"/>
      <c r="N2469" s="102"/>
      <c r="O2469" s="102"/>
      <c r="P2469" s="102"/>
      <c r="Q2469" s="102"/>
      <c r="R2469" s="102"/>
      <c r="S2469" s="102"/>
      <c r="T2469" s="106"/>
      <c r="U2469" s="3" t="str">
        <f t="shared" si="116"/>
        <v>0/1</v>
      </c>
    </row>
    <row r="2470" spans="1:21" ht="30" customHeight="1" x14ac:dyDescent="0.3">
      <c r="A2470" s="3" t="str">
        <f>B2470&amp;"--"&amp;COUNTIF($B$5:B2470,B2470)</f>
        <v>--2433</v>
      </c>
      <c r="B2470" s="3" t="str">
        <f t="shared" si="115"/>
        <v/>
      </c>
      <c r="C2470" s="78">
        <v>2466</v>
      </c>
      <c r="D2470" s="102"/>
      <c r="E2470" s="103"/>
      <c r="F2470" s="102"/>
      <c r="G2470" s="104"/>
      <c r="H2470" s="105" t="str">
        <f t="shared" ca="1" si="117"/>
        <v/>
      </c>
      <c r="I2470" s="102"/>
      <c r="J2470" s="102"/>
      <c r="K2470" s="102"/>
      <c r="L2470" s="102"/>
      <c r="M2470" s="102"/>
      <c r="N2470" s="102"/>
      <c r="O2470" s="102"/>
      <c r="P2470" s="102"/>
      <c r="Q2470" s="102"/>
      <c r="R2470" s="102"/>
      <c r="S2470" s="102"/>
      <c r="T2470" s="106"/>
      <c r="U2470" s="3" t="str">
        <f t="shared" si="116"/>
        <v>0/1</v>
      </c>
    </row>
    <row r="2471" spans="1:21" ht="30" customHeight="1" x14ac:dyDescent="0.3">
      <c r="A2471" s="3" t="str">
        <f>B2471&amp;"--"&amp;COUNTIF($B$5:B2471,B2471)</f>
        <v>--2434</v>
      </c>
      <c r="B2471" s="3" t="str">
        <f t="shared" si="115"/>
        <v/>
      </c>
      <c r="C2471" s="78">
        <v>2467</v>
      </c>
      <c r="D2471" s="102"/>
      <c r="E2471" s="103"/>
      <c r="F2471" s="102"/>
      <c r="G2471" s="104"/>
      <c r="H2471" s="105" t="str">
        <f t="shared" ca="1" si="117"/>
        <v/>
      </c>
      <c r="I2471" s="102"/>
      <c r="J2471" s="102"/>
      <c r="K2471" s="102"/>
      <c r="L2471" s="102"/>
      <c r="M2471" s="102"/>
      <c r="N2471" s="102"/>
      <c r="O2471" s="102"/>
      <c r="P2471" s="102"/>
      <c r="Q2471" s="102"/>
      <c r="R2471" s="102"/>
      <c r="S2471" s="102"/>
      <c r="T2471" s="106"/>
      <c r="U2471" s="3" t="str">
        <f t="shared" si="116"/>
        <v>0/1</v>
      </c>
    </row>
    <row r="2472" spans="1:21" ht="30" customHeight="1" x14ac:dyDescent="0.3">
      <c r="A2472" s="3" t="str">
        <f>B2472&amp;"--"&amp;COUNTIF($B$5:B2472,B2472)</f>
        <v>--2435</v>
      </c>
      <c r="B2472" s="3" t="str">
        <f t="shared" si="115"/>
        <v/>
      </c>
      <c r="C2472" s="78">
        <v>2468</v>
      </c>
      <c r="D2472" s="102"/>
      <c r="E2472" s="103"/>
      <c r="F2472" s="102"/>
      <c r="G2472" s="104"/>
      <c r="H2472" s="105" t="str">
        <f t="shared" ca="1" si="117"/>
        <v/>
      </c>
      <c r="I2472" s="102"/>
      <c r="J2472" s="102"/>
      <c r="K2472" s="102"/>
      <c r="L2472" s="102"/>
      <c r="M2472" s="102"/>
      <c r="N2472" s="102"/>
      <c r="O2472" s="102"/>
      <c r="P2472" s="102"/>
      <c r="Q2472" s="102"/>
      <c r="R2472" s="102"/>
      <c r="S2472" s="102"/>
      <c r="T2472" s="106"/>
      <c r="U2472" s="3" t="str">
        <f t="shared" si="116"/>
        <v>0/1</v>
      </c>
    </row>
    <row r="2473" spans="1:21" ht="30" customHeight="1" x14ac:dyDescent="0.3">
      <c r="A2473" s="3" t="str">
        <f>B2473&amp;"--"&amp;COUNTIF($B$5:B2473,B2473)</f>
        <v>--2436</v>
      </c>
      <c r="B2473" s="3" t="str">
        <f t="shared" si="115"/>
        <v/>
      </c>
      <c r="C2473" s="78">
        <v>2469</v>
      </c>
      <c r="D2473" s="102"/>
      <c r="E2473" s="103"/>
      <c r="F2473" s="102"/>
      <c r="G2473" s="104"/>
      <c r="H2473" s="105" t="str">
        <f t="shared" ca="1" si="117"/>
        <v/>
      </c>
      <c r="I2473" s="102"/>
      <c r="J2473" s="102"/>
      <c r="K2473" s="102"/>
      <c r="L2473" s="102"/>
      <c r="M2473" s="102"/>
      <c r="N2473" s="102"/>
      <c r="O2473" s="102"/>
      <c r="P2473" s="102"/>
      <c r="Q2473" s="102"/>
      <c r="R2473" s="102"/>
      <c r="S2473" s="102"/>
      <c r="T2473" s="106"/>
      <c r="U2473" s="3" t="str">
        <f t="shared" si="116"/>
        <v>0/1</v>
      </c>
    </row>
    <row r="2474" spans="1:21" ht="30" customHeight="1" x14ac:dyDescent="0.3">
      <c r="A2474" s="3" t="str">
        <f>B2474&amp;"--"&amp;COUNTIF($B$5:B2474,B2474)</f>
        <v>--2437</v>
      </c>
      <c r="B2474" s="3" t="str">
        <f t="shared" si="115"/>
        <v/>
      </c>
      <c r="C2474" s="78">
        <v>2470</v>
      </c>
      <c r="D2474" s="102"/>
      <c r="E2474" s="103"/>
      <c r="F2474" s="102"/>
      <c r="G2474" s="104"/>
      <c r="H2474" s="105" t="str">
        <f t="shared" ca="1" si="117"/>
        <v/>
      </c>
      <c r="I2474" s="102"/>
      <c r="J2474" s="102"/>
      <c r="K2474" s="102"/>
      <c r="L2474" s="102"/>
      <c r="M2474" s="102"/>
      <c r="N2474" s="102"/>
      <c r="O2474" s="102"/>
      <c r="P2474" s="102"/>
      <c r="Q2474" s="102"/>
      <c r="R2474" s="102"/>
      <c r="S2474" s="102"/>
      <c r="T2474" s="106"/>
      <c r="U2474" s="3" t="str">
        <f t="shared" si="116"/>
        <v>0/1</v>
      </c>
    </row>
    <row r="2475" spans="1:21" ht="30" customHeight="1" x14ac:dyDescent="0.3">
      <c r="A2475" s="3" t="str">
        <f>B2475&amp;"--"&amp;COUNTIF($B$5:B2475,B2475)</f>
        <v>--2438</v>
      </c>
      <c r="B2475" s="3" t="str">
        <f t="shared" si="115"/>
        <v/>
      </c>
      <c r="C2475" s="78">
        <v>2471</v>
      </c>
      <c r="D2475" s="102"/>
      <c r="E2475" s="103"/>
      <c r="F2475" s="102"/>
      <c r="G2475" s="104"/>
      <c r="H2475" s="105" t="str">
        <f t="shared" ca="1" si="117"/>
        <v/>
      </c>
      <c r="I2475" s="102"/>
      <c r="J2475" s="102"/>
      <c r="K2475" s="102"/>
      <c r="L2475" s="102"/>
      <c r="M2475" s="102"/>
      <c r="N2475" s="102"/>
      <c r="O2475" s="102"/>
      <c r="P2475" s="102"/>
      <c r="Q2475" s="102"/>
      <c r="R2475" s="102"/>
      <c r="S2475" s="102"/>
      <c r="T2475" s="106"/>
      <c r="U2475" s="3" t="str">
        <f t="shared" si="116"/>
        <v>0/1</v>
      </c>
    </row>
    <row r="2476" spans="1:21" ht="30" customHeight="1" x14ac:dyDescent="0.3">
      <c r="A2476" s="3" t="str">
        <f>B2476&amp;"--"&amp;COUNTIF($B$5:B2476,B2476)</f>
        <v>--2439</v>
      </c>
      <c r="B2476" s="3" t="str">
        <f t="shared" si="115"/>
        <v/>
      </c>
      <c r="C2476" s="78">
        <v>2472</v>
      </c>
      <c r="D2476" s="102"/>
      <c r="E2476" s="103"/>
      <c r="F2476" s="102"/>
      <c r="G2476" s="104"/>
      <c r="H2476" s="105" t="str">
        <f t="shared" ca="1" si="117"/>
        <v/>
      </c>
      <c r="I2476" s="102"/>
      <c r="J2476" s="102"/>
      <c r="K2476" s="102"/>
      <c r="L2476" s="102"/>
      <c r="M2476" s="102"/>
      <c r="N2476" s="102"/>
      <c r="O2476" s="102"/>
      <c r="P2476" s="102"/>
      <c r="Q2476" s="102"/>
      <c r="R2476" s="102"/>
      <c r="S2476" s="102"/>
      <c r="T2476" s="106"/>
      <c r="U2476" s="3" t="str">
        <f t="shared" si="116"/>
        <v>0/1</v>
      </c>
    </row>
    <row r="2477" spans="1:21" ht="30" customHeight="1" x14ac:dyDescent="0.3">
      <c r="A2477" s="3" t="str">
        <f>B2477&amp;"--"&amp;COUNTIF($B$5:B2477,B2477)</f>
        <v>--2440</v>
      </c>
      <c r="B2477" s="3" t="str">
        <f t="shared" si="115"/>
        <v/>
      </c>
      <c r="C2477" s="78">
        <v>2473</v>
      </c>
      <c r="D2477" s="102"/>
      <c r="E2477" s="103"/>
      <c r="F2477" s="102"/>
      <c r="G2477" s="104"/>
      <c r="H2477" s="105" t="str">
        <f t="shared" ca="1" si="117"/>
        <v/>
      </c>
      <c r="I2477" s="102"/>
      <c r="J2477" s="102"/>
      <c r="K2477" s="102"/>
      <c r="L2477" s="102"/>
      <c r="M2477" s="102"/>
      <c r="N2477" s="102"/>
      <c r="O2477" s="102"/>
      <c r="P2477" s="102"/>
      <c r="Q2477" s="102"/>
      <c r="R2477" s="102"/>
      <c r="S2477" s="102"/>
      <c r="T2477" s="106"/>
      <c r="U2477" s="3" t="str">
        <f t="shared" si="116"/>
        <v>0/1</v>
      </c>
    </row>
    <row r="2478" spans="1:21" ht="30" customHeight="1" x14ac:dyDescent="0.3">
      <c r="A2478" s="3" t="str">
        <f>B2478&amp;"--"&amp;COUNTIF($B$5:B2478,B2478)</f>
        <v>--2441</v>
      </c>
      <c r="B2478" s="3" t="str">
        <f t="shared" si="115"/>
        <v/>
      </c>
      <c r="C2478" s="78">
        <v>2474</v>
      </c>
      <c r="D2478" s="102"/>
      <c r="E2478" s="103"/>
      <c r="F2478" s="102"/>
      <c r="G2478" s="104"/>
      <c r="H2478" s="105" t="str">
        <f t="shared" ca="1" si="117"/>
        <v/>
      </c>
      <c r="I2478" s="102"/>
      <c r="J2478" s="102"/>
      <c r="K2478" s="102"/>
      <c r="L2478" s="102"/>
      <c r="M2478" s="102"/>
      <c r="N2478" s="102"/>
      <c r="O2478" s="102"/>
      <c r="P2478" s="102"/>
      <c r="Q2478" s="102"/>
      <c r="R2478" s="102"/>
      <c r="S2478" s="102"/>
      <c r="T2478" s="106"/>
      <c r="U2478" s="3" t="str">
        <f t="shared" si="116"/>
        <v>0/1</v>
      </c>
    </row>
    <row r="2479" spans="1:21" ht="30" customHeight="1" x14ac:dyDescent="0.3">
      <c r="A2479" s="3" t="str">
        <f>B2479&amp;"--"&amp;COUNTIF($B$5:B2479,B2479)</f>
        <v>--2442</v>
      </c>
      <c r="B2479" s="3" t="str">
        <f t="shared" si="115"/>
        <v/>
      </c>
      <c r="C2479" s="78">
        <v>2475</v>
      </c>
      <c r="D2479" s="102"/>
      <c r="E2479" s="103"/>
      <c r="F2479" s="102"/>
      <c r="G2479" s="104"/>
      <c r="H2479" s="105" t="str">
        <f t="shared" ca="1" si="117"/>
        <v/>
      </c>
      <c r="I2479" s="102"/>
      <c r="J2479" s="102"/>
      <c r="K2479" s="102"/>
      <c r="L2479" s="102"/>
      <c r="M2479" s="102"/>
      <c r="N2479" s="102"/>
      <c r="O2479" s="102"/>
      <c r="P2479" s="102"/>
      <c r="Q2479" s="102"/>
      <c r="R2479" s="102"/>
      <c r="S2479" s="102"/>
      <c r="T2479" s="106"/>
      <c r="U2479" s="3" t="str">
        <f t="shared" si="116"/>
        <v>0/1</v>
      </c>
    </row>
    <row r="2480" spans="1:21" ht="30" customHeight="1" x14ac:dyDescent="0.3">
      <c r="A2480" s="3" t="str">
        <f>B2480&amp;"--"&amp;COUNTIF($B$5:B2480,B2480)</f>
        <v>--2443</v>
      </c>
      <c r="B2480" s="3" t="str">
        <f t="shared" si="115"/>
        <v/>
      </c>
      <c r="C2480" s="78">
        <v>2476</v>
      </c>
      <c r="D2480" s="102"/>
      <c r="E2480" s="103"/>
      <c r="F2480" s="102"/>
      <c r="G2480" s="104"/>
      <c r="H2480" s="105" t="str">
        <f t="shared" ca="1" si="117"/>
        <v/>
      </c>
      <c r="I2480" s="102"/>
      <c r="J2480" s="102"/>
      <c r="K2480" s="102"/>
      <c r="L2480" s="102"/>
      <c r="M2480" s="102"/>
      <c r="N2480" s="102"/>
      <c r="O2480" s="102"/>
      <c r="P2480" s="102"/>
      <c r="Q2480" s="102"/>
      <c r="R2480" s="102"/>
      <c r="S2480" s="102"/>
      <c r="T2480" s="106"/>
      <c r="U2480" s="3" t="str">
        <f t="shared" si="116"/>
        <v>0/1</v>
      </c>
    </row>
    <row r="2481" spans="1:21" ht="30" customHeight="1" x14ac:dyDescent="0.3">
      <c r="A2481" s="3" t="str">
        <f>B2481&amp;"--"&amp;COUNTIF($B$5:B2481,B2481)</f>
        <v>--2444</v>
      </c>
      <c r="B2481" s="3" t="str">
        <f t="shared" si="115"/>
        <v/>
      </c>
      <c r="C2481" s="78">
        <v>2477</v>
      </c>
      <c r="D2481" s="102"/>
      <c r="E2481" s="103"/>
      <c r="F2481" s="102"/>
      <c r="G2481" s="104"/>
      <c r="H2481" s="105" t="str">
        <f t="shared" ca="1" si="117"/>
        <v/>
      </c>
      <c r="I2481" s="102"/>
      <c r="J2481" s="102"/>
      <c r="K2481" s="102"/>
      <c r="L2481" s="102"/>
      <c r="M2481" s="102"/>
      <c r="N2481" s="102"/>
      <c r="O2481" s="102"/>
      <c r="P2481" s="102"/>
      <c r="Q2481" s="102"/>
      <c r="R2481" s="102"/>
      <c r="S2481" s="102"/>
      <c r="T2481" s="106"/>
      <c r="U2481" s="3" t="str">
        <f t="shared" si="116"/>
        <v>0/1</v>
      </c>
    </row>
    <row r="2482" spans="1:21" ht="30" customHeight="1" x14ac:dyDescent="0.3">
      <c r="A2482" s="3" t="str">
        <f>B2482&amp;"--"&amp;COUNTIF($B$5:B2482,B2482)</f>
        <v>--2445</v>
      </c>
      <c r="B2482" s="3" t="str">
        <f t="shared" si="115"/>
        <v/>
      </c>
      <c r="C2482" s="78">
        <v>2478</v>
      </c>
      <c r="D2482" s="102"/>
      <c r="E2482" s="103"/>
      <c r="F2482" s="102"/>
      <c r="G2482" s="104"/>
      <c r="H2482" s="105" t="str">
        <f t="shared" ca="1" si="117"/>
        <v/>
      </c>
      <c r="I2482" s="102"/>
      <c r="J2482" s="102"/>
      <c r="K2482" s="102"/>
      <c r="L2482" s="102"/>
      <c r="M2482" s="102"/>
      <c r="N2482" s="102"/>
      <c r="O2482" s="102"/>
      <c r="P2482" s="102"/>
      <c r="Q2482" s="102"/>
      <c r="R2482" s="102"/>
      <c r="S2482" s="102"/>
      <c r="T2482" s="106"/>
      <c r="U2482" s="3" t="str">
        <f t="shared" si="116"/>
        <v>0/1</v>
      </c>
    </row>
    <row r="2483" spans="1:21" ht="30" customHeight="1" x14ac:dyDescent="0.3">
      <c r="A2483" s="3" t="str">
        <f>B2483&amp;"--"&amp;COUNTIF($B$5:B2483,B2483)</f>
        <v>--2446</v>
      </c>
      <c r="B2483" s="3" t="str">
        <f t="shared" si="115"/>
        <v/>
      </c>
      <c r="C2483" s="78">
        <v>2479</v>
      </c>
      <c r="D2483" s="102"/>
      <c r="E2483" s="103"/>
      <c r="F2483" s="102"/>
      <c r="G2483" s="104"/>
      <c r="H2483" s="105" t="str">
        <f t="shared" ca="1" si="117"/>
        <v/>
      </c>
      <c r="I2483" s="102"/>
      <c r="J2483" s="102"/>
      <c r="K2483" s="102"/>
      <c r="L2483" s="102"/>
      <c r="M2483" s="102"/>
      <c r="N2483" s="102"/>
      <c r="O2483" s="102"/>
      <c r="P2483" s="102"/>
      <c r="Q2483" s="102"/>
      <c r="R2483" s="102"/>
      <c r="S2483" s="102"/>
      <c r="T2483" s="106"/>
      <c r="U2483" s="3" t="str">
        <f t="shared" si="116"/>
        <v>0/1</v>
      </c>
    </row>
    <row r="2484" spans="1:21" ht="30" customHeight="1" x14ac:dyDescent="0.3">
      <c r="A2484" s="3" t="str">
        <f>B2484&amp;"--"&amp;COUNTIF($B$5:B2484,B2484)</f>
        <v>--2447</v>
      </c>
      <c r="B2484" s="3" t="str">
        <f t="shared" si="115"/>
        <v/>
      </c>
      <c r="C2484" s="78">
        <v>2480</v>
      </c>
      <c r="D2484" s="102"/>
      <c r="E2484" s="103"/>
      <c r="F2484" s="102"/>
      <c r="G2484" s="104"/>
      <c r="H2484" s="105" t="str">
        <f t="shared" ca="1" si="117"/>
        <v/>
      </c>
      <c r="I2484" s="102"/>
      <c r="J2484" s="102"/>
      <c r="K2484" s="102"/>
      <c r="L2484" s="102"/>
      <c r="M2484" s="102"/>
      <c r="N2484" s="102"/>
      <c r="O2484" s="102"/>
      <c r="P2484" s="102"/>
      <c r="Q2484" s="102"/>
      <c r="R2484" s="102"/>
      <c r="S2484" s="102"/>
      <c r="T2484" s="106"/>
      <c r="U2484" s="3" t="str">
        <f t="shared" si="116"/>
        <v>0/1</v>
      </c>
    </row>
    <row r="2485" spans="1:21" ht="30" customHeight="1" x14ac:dyDescent="0.3">
      <c r="A2485" s="3" t="str">
        <f>B2485&amp;"--"&amp;COUNTIF($B$5:B2485,B2485)</f>
        <v>--2448</v>
      </c>
      <c r="B2485" s="3" t="str">
        <f t="shared" si="115"/>
        <v/>
      </c>
      <c r="C2485" s="78">
        <v>2481</v>
      </c>
      <c r="D2485" s="102"/>
      <c r="E2485" s="103"/>
      <c r="F2485" s="102"/>
      <c r="G2485" s="104"/>
      <c r="H2485" s="105" t="str">
        <f t="shared" ca="1" si="117"/>
        <v/>
      </c>
      <c r="I2485" s="102"/>
      <c r="J2485" s="102"/>
      <c r="K2485" s="102"/>
      <c r="L2485" s="102"/>
      <c r="M2485" s="102"/>
      <c r="N2485" s="102"/>
      <c r="O2485" s="102"/>
      <c r="P2485" s="102"/>
      <c r="Q2485" s="102"/>
      <c r="R2485" s="102"/>
      <c r="S2485" s="102"/>
      <c r="T2485" s="106"/>
      <c r="U2485" s="3" t="str">
        <f t="shared" si="116"/>
        <v>0/1</v>
      </c>
    </row>
    <row r="2486" spans="1:21" ht="30" customHeight="1" x14ac:dyDescent="0.3">
      <c r="A2486" s="3" t="str">
        <f>B2486&amp;"--"&amp;COUNTIF($B$5:B2486,B2486)</f>
        <v>--2449</v>
      </c>
      <c r="B2486" s="3" t="str">
        <f t="shared" si="115"/>
        <v/>
      </c>
      <c r="C2486" s="78">
        <v>2482</v>
      </c>
      <c r="D2486" s="102"/>
      <c r="E2486" s="103"/>
      <c r="F2486" s="102"/>
      <c r="G2486" s="104"/>
      <c r="H2486" s="105" t="str">
        <f t="shared" ca="1" si="117"/>
        <v/>
      </c>
      <c r="I2486" s="102"/>
      <c r="J2486" s="102"/>
      <c r="K2486" s="102"/>
      <c r="L2486" s="102"/>
      <c r="M2486" s="102"/>
      <c r="N2486" s="102"/>
      <c r="O2486" s="102"/>
      <c r="P2486" s="102"/>
      <c r="Q2486" s="102"/>
      <c r="R2486" s="102"/>
      <c r="S2486" s="102"/>
      <c r="T2486" s="106"/>
      <c r="U2486" s="3" t="str">
        <f t="shared" si="116"/>
        <v>0/1</v>
      </c>
    </row>
    <row r="2487" spans="1:21" ht="30" customHeight="1" x14ac:dyDescent="0.3">
      <c r="A2487" s="3" t="str">
        <f>B2487&amp;"--"&amp;COUNTIF($B$5:B2487,B2487)</f>
        <v>--2450</v>
      </c>
      <c r="B2487" s="3" t="str">
        <f t="shared" si="115"/>
        <v/>
      </c>
      <c r="C2487" s="78">
        <v>2483</v>
      </c>
      <c r="D2487" s="102"/>
      <c r="E2487" s="103"/>
      <c r="F2487" s="102"/>
      <c r="G2487" s="104"/>
      <c r="H2487" s="105" t="str">
        <f t="shared" ca="1" si="117"/>
        <v/>
      </c>
      <c r="I2487" s="102"/>
      <c r="J2487" s="102"/>
      <c r="K2487" s="102"/>
      <c r="L2487" s="102"/>
      <c r="M2487" s="102"/>
      <c r="N2487" s="102"/>
      <c r="O2487" s="102"/>
      <c r="P2487" s="102"/>
      <c r="Q2487" s="102"/>
      <c r="R2487" s="102"/>
      <c r="S2487" s="102"/>
      <c r="T2487" s="106"/>
      <c r="U2487" s="3" t="str">
        <f t="shared" si="116"/>
        <v>0/1</v>
      </c>
    </row>
    <row r="2488" spans="1:21" ht="30" customHeight="1" x14ac:dyDescent="0.3">
      <c r="A2488" s="3" t="str">
        <f>B2488&amp;"--"&amp;COUNTIF($B$5:B2488,B2488)</f>
        <v>--2451</v>
      </c>
      <c r="B2488" s="3" t="str">
        <f t="shared" si="115"/>
        <v/>
      </c>
      <c r="C2488" s="78">
        <v>2484</v>
      </c>
      <c r="D2488" s="102"/>
      <c r="E2488" s="103"/>
      <c r="F2488" s="102"/>
      <c r="G2488" s="104"/>
      <c r="H2488" s="105" t="str">
        <f t="shared" ca="1" si="117"/>
        <v/>
      </c>
      <c r="I2488" s="102"/>
      <c r="J2488" s="102"/>
      <c r="K2488" s="102"/>
      <c r="L2488" s="102"/>
      <c r="M2488" s="102"/>
      <c r="N2488" s="102"/>
      <c r="O2488" s="102"/>
      <c r="P2488" s="102"/>
      <c r="Q2488" s="102"/>
      <c r="R2488" s="102"/>
      <c r="S2488" s="102"/>
      <c r="T2488" s="106"/>
      <c r="U2488" s="3" t="str">
        <f t="shared" si="116"/>
        <v>0/1</v>
      </c>
    </row>
    <row r="2489" spans="1:21" ht="30" customHeight="1" x14ac:dyDescent="0.3">
      <c r="A2489" s="3" t="str">
        <f>B2489&amp;"--"&amp;COUNTIF($B$5:B2489,B2489)</f>
        <v>--2452</v>
      </c>
      <c r="B2489" s="3" t="str">
        <f t="shared" si="115"/>
        <v/>
      </c>
      <c r="C2489" s="78">
        <v>2485</v>
      </c>
      <c r="D2489" s="102"/>
      <c r="E2489" s="103"/>
      <c r="F2489" s="102"/>
      <c r="G2489" s="104"/>
      <c r="H2489" s="105" t="str">
        <f t="shared" ca="1" si="117"/>
        <v/>
      </c>
      <c r="I2489" s="102"/>
      <c r="J2489" s="102"/>
      <c r="K2489" s="102"/>
      <c r="L2489" s="102"/>
      <c r="M2489" s="102"/>
      <c r="N2489" s="102"/>
      <c r="O2489" s="102"/>
      <c r="P2489" s="102"/>
      <c r="Q2489" s="102"/>
      <c r="R2489" s="102"/>
      <c r="S2489" s="102"/>
      <c r="T2489" s="106"/>
      <c r="U2489" s="3" t="str">
        <f t="shared" si="116"/>
        <v>0/1</v>
      </c>
    </row>
    <row r="2490" spans="1:21" ht="30" customHeight="1" x14ac:dyDescent="0.3">
      <c r="A2490" s="3" t="str">
        <f>B2490&amp;"--"&amp;COUNTIF($B$5:B2490,B2490)</f>
        <v>--2453</v>
      </c>
      <c r="B2490" s="3" t="str">
        <f t="shared" si="115"/>
        <v/>
      </c>
      <c r="C2490" s="78">
        <v>2486</v>
      </c>
      <c r="D2490" s="102"/>
      <c r="E2490" s="103"/>
      <c r="F2490" s="102"/>
      <c r="G2490" s="104"/>
      <c r="H2490" s="105" t="str">
        <f t="shared" ca="1" si="117"/>
        <v/>
      </c>
      <c r="I2490" s="102"/>
      <c r="J2490" s="102"/>
      <c r="K2490" s="102"/>
      <c r="L2490" s="102"/>
      <c r="M2490" s="102"/>
      <c r="N2490" s="102"/>
      <c r="O2490" s="102"/>
      <c r="P2490" s="102"/>
      <c r="Q2490" s="102"/>
      <c r="R2490" s="102"/>
      <c r="S2490" s="102"/>
      <c r="T2490" s="106"/>
      <c r="U2490" s="3" t="str">
        <f t="shared" si="116"/>
        <v>0/1</v>
      </c>
    </row>
    <row r="2491" spans="1:21" ht="30" customHeight="1" x14ac:dyDescent="0.3">
      <c r="A2491" s="3" t="str">
        <f>B2491&amp;"--"&amp;COUNTIF($B$5:B2491,B2491)</f>
        <v>--2454</v>
      </c>
      <c r="B2491" s="3" t="str">
        <f t="shared" si="115"/>
        <v/>
      </c>
      <c r="C2491" s="78">
        <v>2487</v>
      </c>
      <c r="D2491" s="102"/>
      <c r="E2491" s="103"/>
      <c r="F2491" s="102"/>
      <c r="G2491" s="104"/>
      <c r="H2491" s="105" t="str">
        <f t="shared" ca="1" si="117"/>
        <v/>
      </c>
      <c r="I2491" s="102"/>
      <c r="J2491" s="102"/>
      <c r="K2491" s="102"/>
      <c r="L2491" s="102"/>
      <c r="M2491" s="102"/>
      <c r="N2491" s="102"/>
      <c r="O2491" s="102"/>
      <c r="P2491" s="102"/>
      <c r="Q2491" s="102"/>
      <c r="R2491" s="102"/>
      <c r="S2491" s="102"/>
      <c r="T2491" s="106"/>
      <c r="U2491" s="3" t="str">
        <f t="shared" si="116"/>
        <v>0/1</v>
      </c>
    </row>
    <row r="2492" spans="1:21" ht="30" customHeight="1" x14ac:dyDescent="0.3">
      <c r="A2492" s="3" t="str">
        <f>B2492&amp;"--"&amp;COUNTIF($B$5:B2492,B2492)</f>
        <v>--2455</v>
      </c>
      <c r="B2492" s="3" t="str">
        <f t="shared" si="115"/>
        <v/>
      </c>
      <c r="C2492" s="78">
        <v>2488</v>
      </c>
      <c r="D2492" s="102"/>
      <c r="E2492" s="103"/>
      <c r="F2492" s="102"/>
      <c r="G2492" s="104"/>
      <c r="H2492" s="105" t="str">
        <f t="shared" ca="1" si="117"/>
        <v/>
      </c>
      <c r="I2492" s="102"/>
      <c r="J2492" s="102"/>
      <c r="K2492" s="102"/>
      <c r="L2492" s="102"/>
      <c r="M2492" s="102"/>
      <c r="N2492" s="102"/>
      <c r="O2492" s="102"/>
      <c r="P2492" s="102"/>
      <c r="Q2492" s="102"/>
      <c r="R2492" s="102"/>
      <c r="S2492" s="102"/>
      <c r="T2492" s="106"/>
      <c r="U2492" s="3" t="str">
        <f t="shared" si="116"/>
        <v>0/1</v>
      </c>
    </row>
    <row r="2493" spans="1:21" ht="30" customHeight="1" x14ac:dyDescent="0.3">
      <c r="A2493" s="3" t="str">
        <f>B2493&amp;"--"&amp;COUNTIF($B$5:B2493,B2493)</f>
        <v>--2456</v>
      </c>
      <c r="B2493" s="3" t="str">
        <f t="shared" si="115"/>
        <v/>
      </c>
      <c r="C2493" s="78">
        <v>2489</v>
      </c>
      <c r="D2493" s="102"/>
      <c r="E2493" s="103"/>
      <c r="F2493" s="102"/>
      <c r="G2493" s="104"/>
      <c r="H2493" s="105" t="str">
        <f t="shared" ca="1" si="117"/>
        <v/>
      </c>
      <c r="I2493" s="102"/>
      <c r="J2493" s="102"/>
      <c r="K2493" s="102"/>
      <c r="L2493" s="102"/>
      <c r="M2493" s="102"/>
      <c r="N2493" s="102"/>
      <c r="O2493" s="102"/>
      <c r="P2493" s="102"/>
      <c r="Q2493" s="102"/>
      <c r="R2493" s="102"/>
      <c r="S2493" s="102"/>
      <c r="T2493" s="106"/>
      <c r="U2493" s="3" t="str">
        <f t="shared" si="116"/>
        <v>0/1</v>
      </c>
    </row>
    <row r="2494" spans="1:21" ht="30" customHeight="1" x14ac:dyDescent="0.3">
      <c r="A2494" s="3" t="str">
        <f>B2494&amp;"--"&amp;COUNTIF($B$5:B2494,B2494)</f>
        <v>--2457</v>
      </c>
      <c r="B2494" s="3" t="str">
        <f t="shared" si="115"/>
        <v/>
      </c>
      <c r="C2494" s="78">
        <v>2490</v>
      </c>
      <c r="D2494" s="102"/>
      <c r="E2494" s="103"/>
      <c r="F2494" s="102"/>
      <c r="G2494" s="104"/>
      <c r="H2494" s="105" t="str">
        <f t="shared" ca="1" si="117"/>
        <v/>
      </c>
      <c r="I2494" s="102"/>
      <c r="J2494" s="102"/>
      <c r="K2494" s="102"/>
      <c r="L2494" s="102"/>
      <c r="M2494" s="102"/>
      <c r="N2494" s="102"/>
      <c r="O2494" s="102"/>
      <c r="P2494" s="102"/>
      <c r="Q2494" s="102"/>
      <c r="R2494" s="102"/>
      <c r="S2494" s="102"/>
      <c r="T2494" s="106"/>
      <c r="U2494" s="3" t="str">
        <f t="shared" si="116"/>
        <v>0/1</v>
      </c>
    </row>
    <row r="2495" spans="1:21" ht="30" customHeight="1" x14ac:dyDescent="0.3">
      <c r="A2495" s="3" t="str">
        <f>B2495&amp;"--"&amp;COUNTIF($B$5:B2495,B2495)</f>
        <v>--2458</v>
      </c>
      <c r="B2495" s="3" t="str">
        <f t="shared" si="115"/>
        <v/>
      </c>
      <c r="C2495" s="78">
        <v>2491</v>
      </c>
      <c r="D2495" s="102"/>
      <c r="E2495" s="103"/>
      <c r="F2495" s="102"/>
      <c r="G2495" s="104"/>
      <c r="H2495" s="105" t="str">
        <f t="shared" ca="1" si="117"/>
        <v/>
      </c>
      <c r="I2495" s="102"/>
      <c r="J2495" s="102"/>
      <c r="K2495" s="102"/>
      <c r="L2495" s="102"/>
      <c r="M2495" s="102"/>
      <c r="N2495" s="102"/>
      <c r="O2495" s="102"/>
      <c r="P2495" s="102"/>
      <c r="Q2495" s="102"/>
      <c r="R2495" s="102"/>
      <c r="S2495" s="102"/>
      <c r="T2495" s="106"/>
      <c r="U2495" s="3" t="str">
        <f t="shared" si="116"/>
        <v>0/1</v>
      </c>
    </row>
    <row r="2496" spans="1:21" ht="30" customHeight="1" x14ac:dyDescent="0.3">
      <c r="A2496" s="3" t="str">
        <f>B2496&amp;"--"&amp;COUNTIF($B$5:B2496,B2496)</f>
        <v>--2459</v>
      </c>
      <c r="B2496" s="3" t="str">
        <f t="shared" si="115"/>
        <v/>
      </c>
      <c r="C2496" s="78">
        <v>2492</v>
      </c>
      <c r="D2496" s="102"/>
      <c r="E2496" s="103"/>
      <c r="F2496" s="102"/>
      <c r="G2496" s="104"/>
      <c r="H2496" s="105" t="str">
        <f t="shared" ca="1" si="117"/>
        <v/>
      </c>
      <c r="I2496" s="102"/>
      <c r="J2496" s="102"/>
      <c r="K2496" s="102"/>
      <c r="L2496" s="102"/>
      <c r="M2496" s="102"/>
      <c r="N2496" s="102"/>
      <c r="O2496" s="102"/>
      <c r="P2496" s="102"/>
      <c r="Q2496" s="102"/>
      <c r="R2496" s="102"/>
      <c r="S2496" s="102"/>
      <c r="T2496" s="106"/>
      <c r="U2496" s="3" t="str">
        <f t="shared" si="116"/>
        <v>0/1</v>
      </c>
    </row>
    <row r="2497" spans="1:21" ht="30" customHeight="1" x14ac:dyDescent="0.3">
      <c r="A2497" s="3" t="str">
        <f>B2497&amp;"--"&amp;COUNTIF($B$5:B2497,B2497)</f>
        <v>--2460</v>
      </c>
      <c r="B2497" s="3" t="str">
        <f t="shared" si="115"/>
        <v/>
      </c>
      <c r="C2497" s="78">
        <v>2493</v>
      </c>
      <c r="D2497" s="102"/>
      <c r="E2497" s="103"/>
      <c r="F2497" s="102"/>
      <c r="G2497" s="104"/>
      <c r="H2497" s="105" t="str">
        <f t="shared" ca="1" si="117"/>
        <v/>
      </c>
      <c r="I2497" s="102"/>
      <c r="J2497" s="102"/>
      <c r="K2497" s="102"/>
      <c r="L2497" s="102"/>
      <c r="M2497" s="102"/>
      <c r="N2497" s="102"/>
      <c r="O2497" s="102"/>
      <c r="P2497" s="102"/>
      <c r="Q2497" s="102"/>
      <c r="R2497" s="102"/>
      <c r="S2497" s="102"/>
      <c r="T2497" s="106"/>
      <c r="U2497" s="3" t="str">
        <f t="shared" si="116"/>
        <v>0/1</v>
      </c>
    </row>
    <row r="2498" spans="1:21" ht="30" customHeight="1" x14ac:dyDescent="0.3">
      <c r="A2498" s="3" t="str">
        <f>B2498&amp;"--"&amp;COUNTIF($B$5:B2498,B2498)</f>
        <v>--2461</v>
      </c>
      <c r="B2498" s="3" t="str">
        <f t="shared" si="115"/>
        <v/>
      </c>
      <c r="C2498" s="78">
        <v>2494</v>
      </c>
      <c r="D2498" s="102"/>
      <c r="E2498" s="103"/>
      <c r="F2498" s="102"/>
      <c r="G2498" s="104"/>
      <c r="H2498" s="105" t="str">
        <f t="shared" ca="1" si="117"/>
        <v/>
      </c>
      <c r="I2498" s="102"/>
      <c r="J2498" s="102"/>
      <c r="K2498" s="102"/>
      <c r="L2498" s="102"/>
      <c r="M2498" s="102"/>
      <c r="N2498" s="102"/>
      <c r="O2498" s="102"/>
      <c r="P2498" s="102"/>
      <c r="Q2498" s="102"/>
      <c r="R2498" s="102"/>
      <c r="S2498" s="102"/>
      <c r="T2498" s="106"/>
      <c r="U2498" s="3" t="str">
        <f t="shared" si="116"/>
        <v>0/1</v>
      </c>
    </row>
    <row r="2499" spans="1:21" ht="30" customHeight="1" x14ac:dyDescent="0.3">
      <c r="A2499" s="3" t="str">
        <f>B2499&amp;"--"&amp;COUNTIF($B$5:B2499,B2499)</f>
        <v>--2462</v>
      </c>
      <c r="B2499" s="3" t="str">
        <f t="shared" si="115"/>
        <v/>
      </c>
      <c r="C2499" s="78">
        <v>2495</v>
      </c>
      <c r="D2499" s="102"/>
      <c r="E2499" s="103"/>
      <c r="F2499" s="102"/>
      <c r="G2499" s="104"/>
      <c r="H2499" s="105" t="str">
        <f t="shared" ca="1" si="117"/>
        <v/>
      </c>
      <c r="I2499" s="102"/>
      <c r="J2499" s="102"/>
      <c r="K2499" s="102"/>
      <c r="L2499" s="102"/>
      <c r="M2499" s="102"/>
      <c r="N2499" s="102"/>
      <c r="O2499" s="102"/>
      <c r="P2499" s="102"/>
      <c r="Q2499" s="102"/>
      <c r="R2499" s="102"/>
      <c r="S2499" s="102"/>
      <c r="T2499" s="106"/>
      <c r="U2499" s="3" t="str">
        <f t="shared" si="116"/>
        <v>0/1</v>
      </c>
    </row>
    <row r="2500" spans="1:21" ht="30" customHeight="1" x14ac:dyDescent="0.3">
      <c r="A2500" s="3" t="str">
        <f>B2500&amp;"--"&amp;COUNTIF($B$5:B2500,B2500)</f>
        <v>--2463</v>
      </c>
      <c r="B2500" s="3" t="str">
        <f t="shared" si="115"/>
        <v/>
      </c>
      <c r="C2500" s="78">
        <v>2496</v>
      </c>
      <c r="D2500" s="102"/>
      <c r="E2500" s="103"/>
      <c r="F2500" s="102"/>
      <c r="G2500" s="104"/>
      <c r="H2500" s="105" t="str">
        <f t="shared" ca="1" si="117"/>
        <v/>
      </c>
      <c r="I2500" s="102"/>
      <c r="J2500" s="102"/>
      <c r="K2500" s="102"/>
      <c r="L2500" s="102"/>
      <c r="M2500" s="102"/>
      <c r="N2500" s="102"/>
      <c r="O2500" s="102"/>
      <c r="P2500" s="102"/>
      <c r="Q2500" s="102"/>
      <c r="R2500" s="102"/>
      <c r="S2500" s="102"/>
      <c r="T2500" s="106"/>
      <c r="U2500" s="3" t="str">
        <f t="shared" si="116"/>
        <v>0/1</v>
      </c>
    </row>
    <row r="2501" spans="1:21" ht="30" customHeight="1" x14ac:dyDescent="0.3">
      <c r="A2501" s="3" t="str">
        <f>B2501&amp;"--"&amp;COUNTIF($B$5:B2501,B2501)</f>
        <v>--2464</v>
      </c>
      <c r="B2501" s="3" t="str">
        <f t="shared" ref="B2501:B2564" si="118">IF(G2501&lt;&gt;"",MONTH(G2501),"")</f>
        <v/>
      </c>
      <c r="C2501" s="78">
        <v>2497</v>
      </c>
      <c r="D2501" s="102"/>
      <c r="E2501" s="103"/>
      <c r="F2501" s="102"/>
      <c r="G2501" s="104"/>
      <c r="H2501" s="105" t="str">
        <f t="shared" ca="1" si="117"/>
        <v/>
      </c>
      <c r="I2501" s="102"/>
      <c r="J2501" s="102"/>
      <c r="K2501" s="102"/>
      <c r="L2501" s="102"/>
      <c r="M2501" s="102"/>
      <c r="N2501" s="102"/>
      <c r="O2501" s="102"/>
      <c r="P2501" s="102"/>
      <c r="Q2501" s="102"/>
      <c r="R2501" s="102"/>
      <c r="S2501" s="102"/>
      <c r="T2501" s="106"/>
      <c r="U2501" s="3" t="str">
        <f t="shared" ref="U2501:U2564" si="119">DAY(G2501)&amp;"/"&amp;MONTH(G2501)</f>
        <v>0/1</v>
      </c>
    </row>
    <row r="2502" spans="1:21" ht="30" customHeight="1" x14ac:dyDescent="0.3">
      <c r="A2502" s="3" t="str">
        <f>B2502&amp;"--"&amp;COUNTIF($B$5:B2502,B2502)</f>
        <v>--2465</v>
      </c>
      <c r="B2502" s="3" t="str">
        <f t="shared" si="118"/>
        <v/>
      </c>
      <c r="C2502" s="78">
        <v>2498</v>
      </c>
      <c r="D2502" s="102"/>
      <c r="E2502" s="103"/>
      <c r="F2502" s="102"/>
      <c r="G2502" s="104"/>
      <c r="H2502" s="105" t="str">
        <f t="shared" ca="1" si="117"/>
        <v/>
      </c>
      <c r="I2502" s="102"/>
      <c r="J2502" s="102"/>
      <c r="K2502" s="102"/>
      <c r="L2502" s="102"/>
      <c r="M2502" s="102"/>
      <c r="N2502" s="102"/>
      <c r="O2502" s="102"/>
      <c r="P2502" s="102"/>
      <c r="Q2502" s="102"/>
      <c r="R2502" s="102"/>
      <c r="S2502" s="102"/>
      <c r="T2502" s="106"/>
      <c r="U2502" s="3" t="str">
        <f t="shared" si="119"/>
        <v>0/1</v>
      </c>
    </row>
    <row r="2503" spans="1:21" ht="30" customHeight="1" x14ac:dyDescent="0.3">
      <c r="A2503" s="3" t="str">
        <f>B2503&amp;"--"&amp;COUNTIF($B$5:B2503,B2503)</f>
        <v>--2466</v>
      </c>
      <c r="B2503" s="3" t="str">
        <f t="shared" si="118"/>
        <v/>
      </c>
      <c r="C2503" s="78">
        <v>2499</v>
      </c>
      <c r="D2503" s="102"/>
      <c r="E2503" s="103"/>
      <c r="F2503" s="102"/>
      <c r="G2503" s="104"/>
      <c r="H2503" s="105" t="str">
        <f t="shared" ca="1" si="117"/>
        <v/>
      </c>
      <c r="I2503" s="102"/>
      <c r="J2503" s="102"/>
      <c r="K2503" s="102"/>
      <c r="L2503" s="102"/>
      <c r="M2503" s="102"/>
      <c r="N2503" s="102"/>
      <c r="O2503" s="102"/>
      <c r="P2503" s="102"/>
      <c r="Q2503" s="102"/>
      <c r="R2503" s="102"/>
      <c r="S2503" s="102"/>
      <c r="T2503" s="106"/>
      <c r="U2503" s="3" t="str">
        <f t="shared" si="119"/>
        <v>0/1</v>
      </c>
    </row>
    <row r="2504" spans="1:21" ht="30" customHeight="1" x14ac:dyDescent="0.3">
      <c r="A2504" s="3" t="str">
        <f>B2504&amp;"--"&amp;COUNTIF($B$5:B2504,B2504)</f>
        <v>--2467</v>
      </c>
      <c r="B2504" s="3" t="str">
        <f t="shared" si="118"/>
        <v/>
      </c>
      <c r="C2504" s="78">
        <v>2500</v>
      </c>
      <c r="D2504" s="102"/>
      <c r="E2504" s="103"/>
      <c r="F2504" s="102"/>
      <c r="G2504" s="104"/>
      <c r="H2504" s="105" t="str">
        <f t="shared" ca="1" si="117"/>
        <v/>
      </c>
      <c r="I2504" s="102"/>
      <c r="J2504" s="102"/>
      <c r="K2504" s="102"/>
      <c r="L2504" s="102"/>
      <c r="M2504" s="102"/>
      <c r="N2504" s="102"/>
      <c r="O2504" s="102"/>
      <c r="P2504" s="102"/>
      <c r="Q2504" s="102"/>
      <c r="R2504" s="102"/>
      <c r="S2504" s="102"/>
      <c r="T2504" s="106"/>
      <c r="U2504" s="3" t="str">
        <f t="shared" si="119"/>
        <v>0/1</v>
      </c>
    </row>
    <row r="2505" spans="1:21" ht="30" customHeight="1" x14ac:dyDescent="0.3">
      <c r="A2505" s="3" t="str">
        <f>B2505&amp;"--"&amp;COUNTIF($B$5:B2505,B2505)</f>
        <v>--2468</v>
      </c>
      <c r="B2505" s="3" t="str">
        <f t="shared" si="118"/>
        <v/>
      </c>
      <c r="C2505" s="78">
        <v>2501</v>
      </c>
      <c r="D2505" s="102"/>
      <c r="E2505" s="103"/>
      <c r="F2505" s="102"/>
      <c r="G2505" s="104"/>
      <c r="H2505" s="105" t="str">
        <f t="shared" ca="1" si="117"/>
        <v/>
      </c>
      <c r="I2505" s="102"/>
      <c r="J2505" s="102"/>
      <c r="K2505" s="102"/>
      <c r="L2505" s="102"/>
      <c r="M2505" s="102"/>
      <c r="N2505" s="102"/>
      <c r="O2505" s="102"/>
      <c r="P2505" s="102"/>
      <c r="Q2505" s="102"/>
      <c r="R2505" s="102"/>
      <c r="S2505" s="102"/>
      <c r="T2505" s="106"/>
      <c r="U2505" s="3" t="str">
        <f t="shared" si="119"/>
        <v>0/1</v>
      </c>
    </row>
    <row r="2506" spans="1:21" ht="30" customHeight="1" x14ac:dyDescent="0.3">
      <c r="A2506" s="3" t="str">
        <f>B2506&amp;"--"&amp;COUNTIF($B$5:B2506,B2506)</f>
        <v>--2469</v>
      </c>
      <c r="B2506" s="3" t="str">
        <f t="shared" si="118"/>
        <v/>
      </c>
      <c r="C2506" s="78">
        <v>2502</v>
      </c>
      <c r="D2506" s="102"/>
      <c r="E2506" s="103"/>
      <c r="F2506" s="102"/>
      <c r="G2506" s="104"/>
      <c r="H2506" s="105" t="str">
        <f t="shared" ca="1" si="117"/>
        <v/>
      </c>
      <c r="I2506" s="102"/>
      <c r="J2506" s="102"/>
      <c r="K2506" s="102"/>
      <c r="L2506" s="102"/>
      <c r="M2506" s="102"/>
      <c r="N2506" s="102"/>
      <c r="O2506" s="102"/>
      <c r="P2506" s="102"/>
      <c r="Q2506" s="102"/>
      <c r="R2506" s="102"/>
      <c r="S2506" s="102"/>
      <c r="T2506" s="106"/>
      <c r="U2506" s="3" t="str">
        <f t="shared" si="119"/>
        <v>0/1</v>
      </c>
    </row>
    <row r="2507" spans="1:21" ht="30" customHeight="1" x14ac:dyDescent="0.3">
      <c r="A2507" s="3" t="str">
        <f>B2507&amp;"--"&amp;COUNTIF($B$5:B2507,B2507)</f>
        <v>--2470</v>
      </c>
      <c r="B2507" s="3" t="str">
        <f t="shared" si="118"/>
        <v/>
      </c>
      <c r="C2507" s="78">
        <v>2503</v>
      </c>
      <c r="D2507" s="102"/>
      <c r="E2507" s="103"/>
      <c r="F2507" s="102"/>
      <c r="G2507" s="104"/>
      <c r="H2507" s="105" t="str">
        <f t="shared" ca="1" si="117"/>
        <v/>
      </c>
      <c r="I2507" s="102"/>
      <c r="J2507" s="102"/>
      <c r="K2507" s="102"/>
      <c r="L2507" s="102"/>
      <c r="M2507" s="102"/>
      <c r="N2507" s="102"/>
      <c r="O2507" s="102"/>
      <c r="P2507" s="102"/>
      <c r="Q2507" s="102"/>
      <c r="R2507" s="102"/>
      <c r="S2507" s="102"/>
      <c r="T2507" s="106"/>
      <c r="U2507" s="3" t="str">
        <f t="shared" si="119"/>
        <v>0/1</v>
      </c>
    </row>
    <row r="2508" spans="1:21" ht="30" customHeight="1" x14ac:dyDescent="0.3">
      <c r="A2508" s="3" t="str">
        <f>B2508&amp;"--"&amp;COUNTIF($B$5:B2508,B2508)</f>
        <v>--2471</v>
      </c>
      <c r="B2508" s="3" t="str">
        <f t="shared" si="118"/>
        <v/>
      </c>
      <c r="C2508" s="78">
        <v>2504</v>
      </c>
      <c r="D2508" s="102"/>
      <c r="E2508" s="103"/>
      <c r="F2508" s="102"/>
      <c r="G2508" s="104"/>
      <c r="H2508" s="105" t="str">
        <f t="shared" ca="1" si="117"/>
        <v/>
      </c>
      <c r="I2508" s="102"/>
      <c r="J2508" s="102"/>
      <c r="K2508" s="102"/>
      <c r="L2508" s="102"/>
      <c r="M2508" s="102"/>
      <c r="N2508" s="102"/>
      <c r="O2508" s="102"/>
      <c r="P2508" s="102"/>
      <c r="Q2508" s="102"/>
      <c r="R2508" s="102"/>
      <c r="S2508" s="102"/>
      <c r="T2508" s="106"/>
      <c r="U2508" s="3" t="str">
        <f t="shared" si="119"/>
        <v>0/1</v>
      </c>
    </row>
    <row r="2509" spans="1:21" ht="30" customHeight="1" x14ac:dyDescent="0.3">
      <c r="A2509" s="3" t="str">
        <f>B2509&amp;"--"&amp;COUNTIF($B$5:B2509,B2509)</f>
        <v>--2472</v>
      </c>
      <c r="B2509" s="3" t="str">
        <f t="shared" si="118"/>
        <v/>
      </c>
      <c r="C2509" s="78">
        <v>2505</v>
      </c>
      <c r="D2509" s="102"/>
      <c r="E2509" s="103"/>
      <c r="F2509" s="102"/>
      <c r="G2509" s="104"/>
      <c r="H2509" s="105" t="str">
        <f t="shared" ca="1" si="117"/>
        <v/>
      </c>
      <c r="I2509" s="102"/>
      <c r="J2509" s="102"/>
      <c r="K2509" s="102"/>
      <c r="L2509" s="102"/>
      <c r="M2509" s="102"/>
      <c r="N2509" s="102"/>
      <c r="O2509" s="102"/>
      <c r="P2509" s="102"/>
      <c r="Q2509" s="102"/>
      <c r="R2509" s="102"/>
      <c r="S2509" s="102"/>
      <c r="T2509" s="106"/>
      <c r="U2509" s="3" t="str">
        <f t="shared" si="119"/>
        <v>0/1</v>
      </c>
    </row>
    <row r="2510" spans="1:21" ht="30" customHeight="1" x14ac:dyDescent="0.3">
      <c r="A2510" s="3" t="str">
        <f>B2510&amp;"--"&amp;COUNTIF($B$5:B2510,B2510)</f>
        <v>--2473</v>
      </c>
      <c r="B2510" s="3" t="str">
        <f t="shared" si="118"/>
        <v/>
      </c>
      <c r="C2510" s="78">
        <v>2506</v>
      </c>
      <c r="D2510" s="102"/>
      <c r="E2510" s="103"/>
      <c r="F2510" s="102"/>
      <c r="G2510" s="104"/>
      <c r="H2510" s="105" t="str">
        <f t="shared" ca="1" si="117"/>
        <v/>
      </c>
      <c r="I2510" s="102"/>
      <c r="J2510" s="102"/>
      <c r="K2510" s="102"/>
      <c r="L2510" s="102"/>
      <c r="M2510" s="102"/>
      <c r="N2510" s="102"/>
      <c r="O2510" s="102"/>
      <c r="P2510" s="102"/>
      <c r="Q2510" s="102"/>
      <c r="R2510" s="102"/>
      <c r="S2510" s="102"/>
      <c r="T2510" s="106"/>
      <c r="U2510" s="3" t="str">
        <f t="shared" si="119"/>
        <v>0/1</v>
      </c>
    </row>
    <row r="2511" spans="1:21" ht="30" customHeight="1" x14ac:dyDescent="0.3">
      <c r="A2511" s="3" t="str">
        <f>B2511&amp;"--"&amp;COUNTIF($B$5:B2511,B2511)</f>
        <v>--2474</v>
      </c>
      <c r="B2511" s="3" t="str">
        <f t="shared" si="118"/>
        <v/>
      </c>
      <c r="C2511" s="78">
        <v>2507</v>
      </c>
      <c r="D2511" s="102"/>
      <c r="E2511" s="103"/>
      <c r="F2511" s="102"/>
      <c r="G2511" s="104"/>
      <c r="H2511" s="105" t="str">
        <f t="shared" ca="1" si="117"/>
        <v/>
      </c>
      <c r="I2511" s="102"/>
      <c r="J2511" s="102"/>
      <c r="K2511" s="102"/>
      <c r="L2511" s="102"/>
      <c r="M2511" s="102"/>
      <c r="N2511" s="102"/>
      <c r="O2511" s="102"/>
      <c r="P2511" s="102"/>
      <c r="Q2511" s="102"/>
      <c r="R2511" s="102"/>
      <c r="S2511" s="102"/>
      <c r="T2511" s="106"/>
      <c r="U2511" s="3" t="str">
        <f t="shared" si="119"/>
        <v>0/1</v>
      </c>
    </row>
    <row r="2512" spans="1:21" ht="30" customHeight="1" x14ac:dyDescent="0.3">
      <c r="A2512" s="3" t="str">
        <f>B2512&amp;"--"&amp;COUNTIF($B$5:B2512,B2512)</f>
        <v>--2475</v>
      </c>
      <c r="B2512" s="3" t="str">
        <f t="shared" si="118"/>
        <v/>
      </c>
      <c r="C2512" s="78">
        <v>2508</v>
      </c>
      <c r="D2512" s="102"/>
      <c r="E2512" s="103"/>
      <c r="F2512" s="102"/>
      <c r="G2512" s="104"/>
      <c r="H2512" s="105" t="str">
        <f t="shared" ca="1" si="117"/>
        <v/>
      </c>
      <c r="I2512" s="102"/>
      <c r="J2512" s="102"/>
      <c r="K2512" s="102"/>
      <c r="L2512" s="102"/>
      <c r="M2512" s="102"/>
      <c r="N2512" s="102"/>
      <c r="O2512" s="102"/>
      <c r="P2512" s="102"/>
      <c r="Q2512" s="102"/>
      <c r="R2512" s="102"/>
      <c r="S2512" s="102"/>
      <c r="T2512" s="106"/>
      <c r="U2512" s="3" t="str">
        <f t="shared" si="119"/>
        <v>0/1</v>
      </c>
    </row>
    <row r="2513" spans="1:21" ht="30" customHeight="1" x14ac:dyDescent="0.3">
      <c r="A2513" s="3" t="str">
        <f>B2513&amp;"--"&amp;COUNTIF($B$5:B2513,B2513)</f>
        <v>--2476</v>
      </c>
      <c r="B2513" s="3" t="str">
        <f t="shared" si="118"/>
        <v/>
      </c>
      <c r="C2513" s="78">
        <v>2509</v>
      </c>
      <c r="D2513" s="102"/>
      <c r="E2513" s="103"/>
      <c r="F2513" s="102"/>
      <c r="G2513" s="104"/>
      <c r="H2513" s="105" t="str">
        <f t="shared" ca="1" si="117"/>
        <v/>
      </c>
      <c r="I2513" s="102"/>
      <c r="J2513" s="102"/>
      <c r="K2513" s="102"/>
      <c r="L2513" s="102"/>
      <c r="M2513" s="102"/>
      <c r="N2513" s="102"/>
      <c r="O2513" s="102"/>
      <c r="P2513" s="102"/>
      <c r="Q2513" s="102"/>
      <c r="R2513" s="102"/>
      <c r="S2513" s="102"/>
      <c r="T2513" s="106"/>
      <c r="U2513" s="3" t="str">
        <f t="shared" si="119"/>
        <v>0/1</v>
      </c>
    </row>
    <row r="2514" spans="1:21" ht="30" customHeight="1" x14ac:dyDescent="0.3">
      <c r="A2514" s="3" t="str">
        <f>B2514&amp;"--"&amp;COUNTIF($B$5:B2514,B2514)</f>
        <v>--2477</v>
      </c>
      <c r="B2514" s="3" t="str">
        <f t="shared" si="118"/>
        <v/>
      </c>
      <c r="C2514" s="78">
        <v>2510</v>
      </c>
      <c r="D2514" s="102"/>
      <c r="E2514" s="103"/>
      <c r="F2514" s="102"/>
      <c r="G2514" s="104"/>
      <c r="H2514" s="105" t="str">
        <f t="shared" ca="1" si="117"/>
        <v/>
      </c>
      <c r="I2514" s="102"/>
      <c r="J2514" s="102"/>
      <c r="K2514" s="102"/>
      <c r="L2514" s="102"/>
      <c r="M2514" s="102"/>
      <c r="N2514" s="102"/>
      <c r="O2514" s="102"/>
      <c r="P2514" s="102"/>
      <c r="Q2514" s="102"/>
      <c r="R2514" s="102"/>
      <c r="S2514" s="102"/>
      <c r="T2514" s="106"/>
      <c r="U2514" s="3" t="str">
        <f t="shared" si="119"/>
        <v>0/1</v>
      </c>
    </row>
    <row r="2515" spans="1:21" ht="30" customHeight="1" x14ac:dyDescent="0.3">
      <c r="A2515" s="3" t="str">
        <f>B2515&amp;"--"&amp;COUNTIF($B$5:B2515,B2515)</f>
        <v>--2478</v>
      </c>
      <c r="B2515" s="3" t="str">
        <f t="shared" si="118"/>
        <v/>
      </c>
      <c r="C2515" s="78">
        <v>2511</v>
      </c>
      <c r="D2515" s="102"/>
      <c r="E2515" s="103"/>
      <c r="F2515" s="102"/>
      <c r="G2515" s="104"/>
      <c r="H2515" s="105" t="str">
        <f t="shared" ca="1" si="117"/>
        <v/>
      </c>
      <c r="I2515" s="102"/>
      <c r="J2515" s="102"/>
      <c r="K2515" s="102"/>
      <c r="L2515" s="102"/>
      <c r="M2515" s="102"/>
      <c r="N2515" s="102"/>
      <c r="O2515" s="102"/>
      <c r="P2515" s="102"/>
      <c r="Q2515" s="102"/>
      <c r="R2515" s="102"/>
      <c r="S2515" s="102"/>
      <c r="T2515" s="106"/>
      <c r="U2515" s="3" t="str">
        <f t="shared" si="119"/>
        <v>0/1</v>
      </c>
    </row>
    <row r="2516" spans="1:21" ht="30" customHeight="1" x14ac:dyDescent="0.3">
      <c r="A2516" s="3" t="str">
        <f>B2516&amp;"--"&amp;COUNTIF($B$5:B2516,B2516)</f>
        <v>--2479</v>
      </c>
      <c r="B2516" s="3" t="str">
        <f t="shared" si="118"/>
        <v/>
      </c>
      <c r="C2516" s="78">
        <v>2512</v>
      </c>
      <c r="D2516" s="102"/>
      <c r="E2516" s="103"/>
      <c r="F2516" s="102"/>
      <c r="G2516" s="104"/>
      <c r="H2516" s="105" t="str">
        <f t="shared" ca="1" si="117"/>
        <v/>
      </c>
      <c r="I2516" s="102"/>
      <c r="J2516" s="102"/>
      <c r="K2516" s="102"/>
      <c r="L2516" s="102"/>
      <c r="M2516" s="102"/>
      <c r="N2516" s="102"/>
      <c r="O2516" s="102"/>
      <c r="P2516" s="102"/>
      <c r="Q2516" s="102"/>
      <c r="R2516" s="102"/>
      <c r="S2516" s="102"/>
      <c r="T2516" s="106"/>
      <c r="U2516" s="3" t="str">
        <f t="shared" si="119"/>
        <v>0/1</v>
      </c>
    </row>
    <row r="2517" spans="1:21" ht="30" customHeight="1" x14ac:dyDescent="0.3">
      <c r="A2517" s="3" t="str">
        <f>B2517&amp;"--"&amp;COUNTIF($B$5:B2517,B2517)</f>
        <v>--2480</v>
      </c>
      <c r="B2517" s="3" t="str">
        <f t="shared" si="118"/>
        <v/>
      </c>
      <c r="C2517" s="78">
        <v>2513</v>
      </c>
      <c r="D2517" s="102"/>
      <c r="E2517" s="103"/>
      <c r="F2517" s="102"/>
      <c r="G2517" s="104"/>
      <c r="H2517" s="105" t="str">
        <f t="shared" ca="1" si="117"/>
        <v/>
      </c>
      <c r="I2517" s="102"/>
      <c r="J2517" s="102"/>
      <c r="K2517" s="102"/>
      <c r="L2517" s="102"/>
      <c r="M2517" s="102"/>
      <c r="N2517" s="102"/>
      <c r="O2517" s="102"/>
      <c r="P2517" s="102"/>
      <c r="Q2517" s="102"/>
      <c r="R2517" s="102"/>
      <c r="S2517" s="102"/>
      <c r="T2517" s="106"/>
      <c r="U2517" s="3" t="str">
        <f t="shared" si="119"/>
        <v>0/1</v>
      </c>
    </row>
    <row r="2518" spans="1:21" ht="30" customHeight="1" x14ac:dyDescent="0.3">
      <c r="A2518" s="3" t="str">
        <f>B2518&amp;"--"&amp;COUNTIF($B$5:B2518,B2518)</f>
        <v>--2481</v>
      </c>
      <c r="B2518" s="3" t="str">
        <f t="shared" si="118"/>
        <v/>
      </c>
      <c r="C2518" s="78">
        <v>2514</v>
      </c>
      <c r="D2518" s="102"/>
      <c r="E2518" s="103"/>
      <c r="F2518" s="102"/>
      <c r="G2518" s="104"/>
      <c r="H2518" s="105" t="str">
        <f t="shared" ca="1" si="117"/>
        <v/>
      </c>
      <c r="I2518" s="102"/>
      <c r="J2518" s="102"/>
      <c r="K2518" s="102"/>
      <c r="L2518" s="102"/>
      <c r="M2518" s="102"/>
      <c r="N2518" s="102"/>
      <c r="O2518" s="102"/>
      <c r="P2518" s="102"/>
      <c r="Q2518" s="102"/>
      <c r="R2518" s="102"/>
      <c r="S2518" s="102"/>
      <c r="T2518" s="106"/>
      <c r="U2518" s="3" t="str">
        <f t="shared" si="119"/>
        <v>0/1</v>
      </c>
    </row>
    <row r="2519" spans="1:21" ht="30" customHeight="1" x14ac:dyDescent="0.3">
      <c r="A2519" s="3" t="str">
        <f>B2519&amp;"--"&amp;COUNTIF($B$5:B2519,B2519)</f>
        <v>--2482</v>
      </c>
      <c r="B2519" s="3" t="str">
        <f t="shared" si="118"/>
        <v/>
      </c>
      <c r="C2519" s="78">
        <v>2515</v>
      </c>
      <c r="D2519" s="102"/>
      <c r="E2519" s="103"/>
      <c r="F2519" s="102"/>
      <c r="G2519" s="104"/>
      <c r="H2519" s="105" t="str">
        <f t="shared" ca="1" si="117"/>
        <v/>
      </c>
      <c r="I2519" s="102"/>
      <c r="J2519" s="102"/>
      <c r="K2519" s="102"/>
      <c r="L2519" s="102"/>
      <c r="M2519" s="102"/>
      <c r="N2519" s="102"/>
      <c r="O2519" s="102"/>
      <c r="P2519" s="102"/>
      <c r="Q2519" s="102"/>
      <c r="R2519" s="102"/>
      <c r="S2519" s="102"/>
      <c r="T2519" s="106"/>
      <c r="U2519" s="3" t="str">
        <f t="shared" si="119"/>
        <v>0/1</v>
      </c>
    </row>
    <row r="2520" spans="1:21" ht="30" customHeight="1" x14ac:dyDescent="0.3">
      <c r="A2520" s="3" t="str">
        <f>B2520&amp;"--"&amp;COUNTIF($B$5:B2520,B2520)</f>
        <v>--2483</v>
      </c>
      <c r="B2520" s="3" t="str">
        <f t="shared" si="118"/>
        <v/>
      </c>
      <c r="C2520" s="78">
        <v>2516</v>
      </c>
      <c r="D2520" s="102"/>
      <c r="E2520" s="103"/>
      <c r="F2520" s="102"/>
      <c r="G2520" s="104"/>
      <c r="H2520" s="105" t="str">
        <f t="shared" ca="1" si="117"/>
        <v/>
      </c>
      <c r="I2520" s="102"/>
      <c r="J2520" s="102"/>
      <c r="K2520" s="102"/>
      <c r="L2520" s="102"/>
      <c r="M2520" s="102"/>
      <c r="N2520" s="102"/>
      <c r="O2520" s="102"/>
      <c r="P2520" s="102"/>
      <c r="Q2520" s="102"/>
      <c r="R2520" s="102"/>
      <c r="S2520" s="102"/>
      <c r="T2520" s="106"/>
      <c r="U2520" s="3" t="str">
        <f t="shared" si="119"/>
        <v>0/1</v>
      </c>
    </row>
    <row r="2521" spans="1:21" ht="30" customHeight="1" x14ac:dyDescent="0.3">
      <c r="A2521" s="3" t="str">
        <f>B2521&amp;"--"&amp;COUNTIF($B$5:B2521,B2521)</f>
        <v>--2484</v>
      </c>
      <c r="B2521" s="3" t="str">
        <f t="shared" si="118"/>
        <v/>
      </c>
      <c r="C2521" s="78">
        <v>2517</v>
      </c>
      <c r="D2521" s="102"/>
      <c r="E2521" s="103"/>
      <c r="F2521" s="102"/>
      <c r="G2521" s="104"/>
      <c r="H2521" s="105" t="str">
        <f t="shared" ca="1" si="117"/>
        <v/>
      </c>
      <c r="I2521" s="102"/>
      <c r="J2521" s="102"/>
      <c r="K2521" s="102"/>
      <c r="L2521" s="102"/>
      <c r="M2521" s="102"/>
      <c r="N2521" s="102"/>
      <c r="O2521" s="102"/>
      <c r="P2521" s="102"/>
      <c r="Q2521" s="102"/>
      <c r="R2521" s="102"/>
      <c r="S2521" s="102"/>
      <c r="T2521" s="106"/>
      <c r="U2521" s="3" t="str">
        <f t="shared" si="119"/>
        <v>0/1</v>
      </c>
    </row>
    <row r="2522" spans="1:21" ht="30" customHeight="1" x14ac:dyDescent="0.3">
      <c r="A2522" s="3" t="str">
        <f>B2522&amp;"--"&amp;COUNTIF($B$5:B2522,B2522)</f>
        <v>--2485</v>
      </c>
      <c r="B2522" s="3" t="str">
        <f t="shared" si="118"/>
        <v/>
      </c>
      <c r="C2522" s="78">
        <v>2518</v>
      </c>
      <c r="D2522" s="102"/>
      <c r="E2522" s="103"/>
      <c r="F2522" s="102"/>
      <c r="G2522" s="104"/>
      <c r="H2522" s="105" t="str">
        <f t="shared" ca="1" si="117"/>
        <v/>
      </c>
      <c r="I2522" s="102"/>
      <c r="J2522" s="102"/>
      <c r="K2522" s="102"/>
      <c r="L2522" s="102"/>
      <c r="M2522" s="102"/>
      <c r="N2522" s="102"/>
      <c r="O2522" s="102"/>
      <c r="P2522" s="102"/>
      <c r="Q2522" s="102"/>
      <c r="R2522" s="102"/>
      <c r="S2522" s="102"/>
      <c r="T2522" s="106"/>
      <c r="U2522" s="3" t="str">
        <f t="shared" si="119"/>
        <v>0/1</v>
      </c>
    </row>
    <row r="2523" spans="1:21" ht="30" customHeight="1" x14ac:dyDescent="0.3">
      <c r="A2523" s="3" t="str">
        <f>B2523&amp;"--"&amp;COUNTIF($B$5:B2523,B2523)</f>
        <v>--2486</v>
      </c>
      <c r="B2523" s="3" t="str">
        <f t="shared" si="118"/>
        <v/>
      </c>
      <c r="C2523" s="78">
        <v>2519</v>
      </c>
      <c r="D2523" s="102"/>
      <c r="E2523" s="103"/>
      <c r="F2523" s="102"/>
      <c r="G2523" s="104"/>
      <c r="H2523" s="105" t="str">
        <f t="shared" ca="1" si="117"/>
        <v/>
      </c>
      <c r="I2523" s="102"/>
      <c r="J2523" s="102"/>
      <c r="K2523" s="102"/>
      <c r="L2523" s="102"/>
      <c r="M2523" s="102"/>
      <c r="N2523" s="102"/>
      <c r="O2523" s="102"/>
      <c r="P2523" s="102"/>
      <c r="Q2523" s="102"/>
      <c r="R2523" s="102"/>
      <c r="S2523" s="102"/>
      <c r="T2523" s="106"/>
      <c r="U2523" s="3" t="str">
        <f t="shared" si="119"/>
        <v>0/1</v>
      </c>
    </row>
    <row r="2524" spans="1:21" ht="30" customHeight="1" x14ac:dyDescent="0.3">
      <c r="A2524" s="3" t="str">
        <f>B2524&amp;"--"&amp;COUNTIF($B$5:B2524,B2524)</f>
        <v>--2487</v>
      </c>
      <c r="B2524" s="3" t="str">
        <f t="shared" si="118"/>
        <v/>
      </c>
      <c r="C2524" s="78">
        <v>2520</v>
      </c>
      <c r="D2524" s="102"/>
      <c r="E2524" s="103"/>
      <c r="F2524" s="102"/>
      <c r="G2524" s="104"/>
      <c r="H2524" s="105" t="str">
        <f t="shared" ca="1" si="117"/>
        <v/>
      </c>
      <c r="I2524" s="102"/>
      <c r="J2524" s="102"/>
      <c r="K2524" s="102"/>
      <c r="L2524" s="102"/>
      <c r="M2524" s="102"/>
      <c r="N2524" s="102"/>
      <c r="O2524" s="102"/>
      <c r="P2524" s="102"/>
      <c r="Q2524" s="102"/>
      <c r="R2524" s="102"/>
      <c r="S2524" s="102"/>
      <c r="T2524" s="106"/>
      <c r="U2524" s="3" t="str">
        <f t="shared" si="119"/>
        <v>0/1</v>
      </c>
    </row>
    <row r="2525" spans="1:21" ht="30" customHeight="1" x14ac:dyDescent="0.3">
      <c r="A2525" s="3" t="str">
        <f>B2525&amp;"--"&amp;COUNTIF($B$5:B2525,B2525)</f>
        <v>--2488</v>
      </c>
      <c r="B2525" s="3" t="str">
        <f t="shared" si="118"/>
        <v/>
      </c>
      <c r="C2525" s="78">
        <v>2521</v>
      </c>
      <c r="D2525" s="102"/>
      <c r="E2525" s="103"/>
      <c r="F2525" s="102"/>
      <c r="G2525" s="104"/>
      <c r="H2525" s="105" t="str">
        <f t="shared" ca="1" si="117"/>
        <v/>
      </c>
      <c r="I2525" s="102"/>
      <c r="J2525" s="102"/>
      <c r="K2525" s="102"/>
      <c r="L2525" s="102"/>
      <c r="M2525" s="102"/>
      <c r="N2525" s="102"/>
      <c r="O2525" s="102"/>
      <c r="P2525" s="102"/>
      <c r="Q2525" s="102"/>
      <c r="R2525" s="102"/>
      <c r="S2525" s="102"/>
      <c r="T2525" s="106"/>
      <c r="U2525" s="3" t="str">
        <f t="shared" si="119"/>
        <v>0/1</v>
      </c>
    </row>
    <row r="2526" spans="1:21" ht="30" customHeight="1" x14ac:dyDescent="0.3">
      <c r="A2526" s="3" t="str">
        <f>B2526&amp;"--"&amp;COUNTIF($B$5:B2526,B2526)</f>
        <v>--2489</v>
      </c>
      <c r="B2526" s="3" t="str">
        <f t="shared" si="118"/>
        <v/>
      </c>
      <c r="C2526" s="78">
        <v>2522</v>
      </c>
      <c r="D2526" s="102"/>
      <c r="E2526" s="103"/>
      <c r="F2526" s="102"/>
      <c r="G2526" s="104"/>
      <c r="H2526" s="105" t="str">
        <f t="shared" ca="1" si="117"/>
        <v/>
      </c>
      <c r="I2526" s="102"/>
      <c r="J2526" s="102"/>
      <c r="K2526" s="102"/>
      <c r="L2526" s="102"/>
      <c r="M2526" s="102"/>
      <c r="N2526" s="102"/>
      <c r="O2526" s="102"/>
      <c r="P2526" s="102"/>
      <c r="Q2526" s="102"/>
      <c r="R2526" s="102"/>
      <c r="S2526" s="102"/>
      <c r="T2526" s="106"/>
      <c r="U2526" s="3" t="str">
        <f t="shared" si="119"/>
        <v>0/1</v>
      </c>
    </row>
    <row r="2527" spans="1:21" ht="30" customHeight="1" x14ac:dyDescent="0.3">
      <c r="A2527" s="3" t="str">
        <f>B2527&amp;"--"&amp;COUNTIF($B$5:B2527,B2527)</f>
        <v>--2490</v>
      </c>
      <c r="B2527" s="3" t="str">
        <f t="shared" si="118"/>
        <v/>
      </c>
      <c r="C2527" s="78">
        <v>2523</v>
      </c>
      <c r="D2527" s="102"/>
      <c r="E2527" s="103"/>
      <c r="F2527" s="102"/>
      <c r="G2527" s="104"/>
      <c r="H2527" s="105" t="str">
        <f t="shared" ca="1" si="117"/>
        <v/>
      </c>
      <c r="I2527" s="102"/>
      <c r="J2527" s="102"/>
      <c r="K2527" s="102"/>
      <c r="L2527" s="102"/>
      <c r="M2527" s="102"/>
      <c r="N2527" s="102"/>
      <c r="O2527" s="102"/>
      <c r="P2527" s="102"/>
      <c r="Q2527" s="102"/>
      <c r="R2527" s="102"/>
      <c r="S2527" s="102"/>
      <c r="T2527" s="106"/>
      <c r="U2527" s="3" t="str">
        <f t="shared" si="119"/>
        <v>0/1</v>
      </c>
    </row>
    <row r="2528" spans="1:21" ht="30" customHeight="1" x14ac:dyDescent="0.3">
      <c r="A2528" s="3" t="str">
        <f>B2528&amp;"--"&amp;COUNTIF($B$5:B2528,B2528)</f>
        <v>--2491</v>
      </c>
      <c r="B2528" s="3" t="str">
        <f t="shared" si="118"/>
        <v/>
      </c>
      <c r="C2528" s="78">
        <v>2524</v>
      </c>
      <c r="D2528" s="102"/>
      <c r="E2528" s="103"/>
      <c r="F2528" s="102"/>
      <c r="G2528" s="104"/>
      <c r="H2528" s="105" t="str">
        <f t="shared" ref="H2528:H2591" ca="1" si="120">IF(G2528,DATEDIF(G2528,TODAY(),"Y"),"")</f>
        <v/>
      </c>
      <c r="I2528" s="102"/>
      <c r="J2528" s="102"/>
      <c r="K2528" s="102"/>
      <c r="L2528" s="102"/>
      <c r="M2528" s="102"/>
      <c r="N2528" s="102"/>
      <c r="O2528" s="102"/>
      <c r="P2528" s="102"/>
      <c r="Q2528" s="102"/>
      <c r="R2528" s="102"/>
      <c r="S2528" s="102"/>
      <c r="T2528" s="106"/>
      <c r="U2528" s="3" t="str">
        <f t="shared" si="119"/>
        <v>0/1</v>
      </c>
    </row>
    <row r="2529" spans="1:21" ht="30" customHeight="1" x14ac:dyDescent="0.3">
      <c r="A2529" s="3" t="str">
        <f>B2529&amp;"--"&amp;COUNTIF($B$5:B2529,B2529)</f>
        <v>--2492</v>
      </c>
      <c r="B2529" s="3" t="str">
        <f t="shared" si="118"/>
        <v/>
      </c>
      <c r="C2529" s="78">
        <v>2525</v>
      </c>
      <c r="D2529" s="102"/>
      <c r="E2529" s="103"/>
      <c r="F2529" s="102"/>
      <c r="G2529" s="104"/>
      <c r="H2529" s="105" t="str">
        <f t="shared" ca="1" si="120"/>
        <v/>
      </c>
      <c r="I2529" s="102"/>
      <c r="J2529" s="102"/>
      <c r="K2529" s="102"/>
      <c r="L2529" s="102"/>
      <c r="M2529" s="102"/>
      <c r="N2529" s="102"/>
      <c r="O2529" s="102"/>
      <c r="P2529" s="102"/>
      <c r="Q2529" s="102"/>
      <c r="R2529" s="102"/>
      <c r="S2529" s="102"/>
      <c r="T2529" s="106"/>
      <c r="U2529" s="3" t="str">
        <f t="shared" si="119"/>
        <v>0/1</v>
      </c>
    </row>
    <row r="2530" spans="1:21" ht="30" customHeight="1" x14ac:dyDescent="0.3">
      <c r="A2530" s="3" t="str">
        <f>B2530&amp;"--"&amp;COUNTIF($B$5:B2530,B2530)</f>
        <v>--2493</v>
      </c>
      <c r="B2530" s="3" t="str">
        <f t="shared" si="118"/>
        <v/>
      </c>
      <c r="C2530" s="78">
        <v>2526</v>
      </c>
      <c r="D2530" s="102"/>
      <c r="E2530" s="103"/>
      <c r="F2530" s="102"/>
      <c r="G2530" s="104"/>
      <c r="H2530" s="105" t="str">
        <f t="shared" ca="1" si="120"/>
        <v/>
      </c>
      <c r="I2530" s="102"/>
      <c r="J2530" s="102"/>
      <c r="K2530" s="102"/>
      <c r="L2530" s="102"/>
      <c r="M2530" s="102"/>
      <c r="N2530" s="102"/>
      <c r="O2530" s="102"/>
      <c r="P2530" s="102"/>
      <c r="Q2530" s="102"/>
      <c r="R2530" s="102"/>
      <c r="S2530" s="102"/>
      <c r="T2530" s="106"/>
      <c r="U2530" s="3" t="str">
        <f t="shared" si="119"/>
        <v>0/1</v>
      </c>
    </row>
    <row r="2531" spans="1:21" ht="30" customHeight="1" x14ac:dyDescent="0.3">
      <c r="A2531" s="3" t="str">
        <f>B2531&amp;"--"&amp;COUNTIF($B$5:B2531,B2531)</f>
        <v>--2494</v>
      </c>
      <c r="B2531" s="3" t="str">
        <f t="shared" si="118"/>
        <v/>
      </c>
      <c r="C2531" s="78">
        <v>2527</v>
      </c>
      <c r="D2531" s="102"/>
      <c r="E2531" s="103"/>
      <c r="F2531" s="102"/>
      <c r="G2531" s="104"/>
      <c r="H2531" s="105" t="str">
        <f t="shared" ca="1" si="120"/>
        <v/>
      </c>
      <c r="I2531" s="102"/>
      <c r="J2531" s="102"/>
      <c r="K2531" s="102"/>
      <c r="L2531" s="102"/>
      <c r="M2531" s="102"/>
      <c r="N2531" s="102"/>
      <c r="O2531" s="102"/>
      <c r="P2531" s="102"/>
      <c r="Q2531" s="102"/>
      <c r="R2531" s="102"/>
      <c r="S2531" s="102"/>
      <c r="T2531" s="106"/>
      <c r="U2531" s="3" t="str">
        <f t="shared" si="119"/>
        <v>0/1</v>
      </c>
    </row>
    <row r="2532" spans="1:21" ht="30" customHeight="1" x14ac:dyDescent="0.3">
      <c r="A2532" s="3" t="str">
        <f>B2532&amp;"--"&amp;COUNTIF($B$5:B2532,B2532)</f>
        <v>--2495</v>
      </c>
      <c r="B2532" s="3" t="str">
        <f t="shared" si="118"/>
        <v/>
      </c>
      <c r="C2532" s="78">
        <v>2528</v>
      </c>
      <c r="D2532" s="102"/>
      <c r="E2532" s="103"/>
      <c r="F2532" s="102"/>
      <c r="G2532" s="104"/>
      <c r="H2532" s="105" t="str">
        <f t="shared" ca="1" si="120"/>
        <v/>
      </c>
      <c r="I2532" s="102"/>
      <c r="J2532" s="102"/>
      <c r="K2532" s="102"/>
      <c r="L2532" s="102"/>
      <c r="M2532" s="102"/>
      <c r="N2532" s="102"/>
      <c r="O2532" s="102"/>
      <c r="P2532" s="102"/>
      <c r="Q2532" s="102"/>
      <c r="R2532" s="102"/>
      <c r="S2532" s="102"/>
      <c r="T2532" s="106"/>
      <c r="U2532" s="3" t="str">
        <f t="shared" si="119"/>
        <v>0/1</v>
      </c>
    </row>
    <row r="2533" spans="1:21" ht="30" customHeight="1" x14ac:dyDescent="0.3">
      <c r="A2533" s="3" t="str">
        <f>B2533&amp;"--"&amp;COUNTIF($B$5:B2533,B2533)</f>
        <v>--2496</v>
      </c>
      <c r="B2533" s="3" t="str">
        <f t="shared" si="118"/>
        <v/>
      </c>
      <c r="C2533" s="78">
        <v>2529</v>
      </c>
      <c r="D2533" s="102"/>
      <c r="E2533" s="103"/>
      <c r="F2533" s="102"/>
      <c r="G2533" s="104"/>
      <c r="H2533" s="105" t="str">
        <f t="shared" ca="1" si="120"/>
        <v/>
      </c>
      <c r="I2533" s="102"/>
      <c r="J2533" s="102"/>
      <c r="K2533" s="102"/>
      <c r="L2533" s="102"/>
      <c r="M2533" s="102"/>
      <c r="N2533" s="102"/>
      <c r="O2533" s="102"/>
      <c r="P2533" s="102"/>
      <c r="Q2533" s="102"/>
      <c r="R2533" s="102"/>
      <c r="S2533" s="102"/>
      <c r="T2533" s="106"/>
      <c r="U2533" s="3" t="str">
        <f t="shared" si="119"/>
        <v>0/1</v>
      </c>
    </row>
    <row r="2534" spans="1:21" ht="30" customHeight="1" x14ac:dyDescent="0.3">
      <c r="A2534" s="3" t="str">
        <f>B2534&amp;"--"&amp;COUNTIF($B$5:B2534,B2534)</f>
        <v>--2497</v>
      </c>
      <c r="B2534" s="3" t="str">
        <f t="shared" si="118"/>
        <v/>
      </c>
      <c r="C2534" s="78">
        <v>2530</v>
      </c>
      <c r="D2534" s="102"/>
      <c r="E2534" s="103"/>
      <c r="F2534" s="102"/>
      <c r="G2534" s="104"/>
      <c r="H2534" s="105" t="str">
        <f t="shared" ca="1" si="120"/>
        <v/>
      </c>
      <c r="I2534" s="102"/>
      <c r="J2534" s="102"/>
      <c r="K2534" s="102"/>
      <c r="L2534" s="102"/>
      <c r="M2534" s="102"/>
      <c r="N2534" s="102"/>
      <c r="O2534" s="102"/>
      <c r="P2534" s="102"/>
      <c r="Q2534" s="102"/>
      <c r="R2534" s="102"/>
      <c r="S2534" s="102"/>
      <c r="T2534" s="106"/>
      <c r="U2534" s="3" t="str">
        <f t="shared" si="119"/>
        <v>0/1</v>
      </c>
    </row>
    <row r="2535" spans="1:21" ht="30" customHeight="1" x14ac:dyDescent="0.3">
      <c r="A2535" s="3" t="str">
        <f>B2535&amp;"--"&amp;COUNTIF($B$5:B2535,B2535)</f>
        <v>--2498</v>
      </c>
      <c r="B2535" s="3" t="str">
        <f t="shared" si="118"/>
        <v/>
      </c>
      <c r="C2535" s="78">
        <v>2531</v>
      </c>
      <c r="D2535" s="102"/>
      <c r="E2535" s="103"/>
      <c r="F2535" s="102"/>
      <c r="G2535" s="104"/>
      <c r="H2535" s="105" t="str">
        <f t="shared" ca="1" si="120"/>
        <v/>
      </c>
      <c r="I2535" s="102"/>
      <c r="J2535" s="102"/>
      <c r="K2535" s="102"/>
      <c r="L2535" s="102"/>
      <c r="M2535" s="102"/>
      <c r="N2535" s="102"/>
      <c r="O2535" s="102"/>
      <c r="P2535" s="102"/>
      <c r="Q2535" s="102"/>
      <c r="R2535" s="102"/>
      <c r="S2535" s="102"/>
      <c r="T2535" s="106"/>
      <c r="U2535" s="3" t="str">
        <f t="shared" si="119"/>
        <v>0/1</v>
      </c>
    </row>
    <row r="2536" spans="1:21" ht="30" customHeight="1" x14ac:dyDescent="0.3">
      <c r="A2536" s="3" t="str">
        <f>B2536&amp;"--"&amp;COUNTIF($B$5:B2536,B2536)</f>
        <v>--2499</v>
      </c>
      <c r="B2536" s="3" t="str">
        <f t="shared" si="118"/>
        <v/>
      </c>
      <c r="C2536" s="78">
        <v>2532</v>
      </c>
      <c r="D2536" s="102"/>
      <c r="E2536" s="103"/>
      <c r="F2536" s="102"/>
      <c r="G2536" s="104"/>
      <c r="H2536" s="105" t="str">
        <f t="shared" ca="1" si="120"/>
        <v/>
      </c>
      <c r="I2536" s="102"/>
      <c r="J2536" s="102"/>
      <c r="K2536" s="102"/>
      <c r="L2536" s="102"/>
      <c r="M2536" s="102"/>
      <c r="N2536" s="102"/>
      <c r="O2536" s="102"/>
      <c r="P2536" s="102"/>
      <c r="Q2536" s="102"/>
      <c r="R2536" s="102"/>
      <c r="S2536" s="102"/>
      <c r="T2536" s="106"/>
      <c r="U2536" s="3" t="str">
        <f t="shared" si="119"/>
        <v>0/1</v>
      </c>
    </row>
    <row r="2537" spans="1:21" ht="30" customHeight="1" x14ac:dyDescent="0.3">
      <c r="A2537" s="3" t="str">
        <f>B2537&amp;"--"&amp;COUNTIF($B$5:B2537,B2537)</f>
        <v>--2500</v>
      </c>
      <c r="B2537" s="3" t="str">
        <f t="shared" si="118"/>
        <v/>
      </c>
      <c r="C2537" s="78">
        <v>2533</v>
      </c>
      <c r="D2537" s="102"/>
      <c r="E2537" s="103"/>
      <c r="F2537" s="102"/>
      <c r="G2537" s="104"/>
      <c r="H2537" s="105" t="str">
        <f t="shared" ca="1" si="120"/>
        <v/>
      </c>
      <c r="I2537" s="102"/>
      <c r="J2537" s="102"/>
      <c r="K2537" s="102"/>
      <c r="L2537" s="102"/>
      <c r="M2537" s="102"/>
      <c r="N2537" s="102"/>
      <c r="O2537" s="102"/>
      <c r="P2537" s="102"/>
      <c r="Q2537" s="102"/>
      <c r="R2537" s="102"/>
      <c r="S2537" s="102"/>
      <c r="T2537" s="106"/>
      <c r="U2537" s="3" t="str">
        <f t="shared" si="119"/>
        <v>0/1</v>
      </c>
    </row>
    <row r="2538" spans="1:21" ht="30" customHeight="1" x14ac:dyDescent="0.3">
      <c r="A2538" s="3" t="str">
        <f>B2538&amp;"--"&amp;COUNTIF($B$5:B2538,B2538)</f>
        <v>--2501</v>
      </c>
      <c r="B2538" s="3" t="str">
        <f t="shared" si="118"/>
        <v/>
      </c>
      <c r="C2538" s="78">
        <v>2534</v>
      </c>
      <c r="D2538" s="102"/>
      <c r="E2538" s="103"/>
      <c r="F2538" s="102"/>
      <c r="G2538" s="104"/>
      <c r="H2538" s="105" t="str">
        <f t="shared" ca="1" si="120"/>
        <v/>
      </c>
      <c r="I2538" s="102"/>
      <c r="J2538" s="102"/>
      <c r="K2538" s="102"/>
      <c r="L2538" s="102"/>
      <c r="M2538" s="102"/>
      <c r="N2538" s="102"/>
      <c r="O2538" s="102"/>
      <c r="P2538" s="102"/>
      <c r="Q2538" s="102"/>
      <c r="R2538" s="102"/>
      <c r="S2538" s="102"/>
      <c r="T2538" s="106"/>
      <c r="U2538" s="3" t="str">
        <f t="shared" si="119"/>
        <v>0/1</v>
      </c>
    </row>
    <row r="2539" spans="1:21" ht="30" customHeight="1" x14ac:dyDescent="0.3">
      <c r="A2539" s="3" t="str">
        <f>B2539&amp;"--"&amp;COUNTIF($B$5:B2539,B2539)</f>
        <v>--2502</v>
      </c>
      <c r="B2539" s="3" t="str">
        <f t="shared" si="118"/>
        <v/>
      </c>
      <c r="C2539" s="78">
        <v>2535</v>
      </c>
      <c r="D2539" s="102"/>
      <c r="E2539" s="103"/>
      <c r="F2539" s="102"/>
      <c r="G2539" s="104"/>
      <c r="H2539" s="105" t="str">
        <f t="shared" ca="1" si="120"/>
        <v/>
      </c>
      <c r="I2539" s="102"/>
      <c r="J2539" s="102"/>
      <c r="K2539" s="102"/>
      <c r="L2539" s="102"/>
      <c r="M2539" s="102"/>
      <c r="N2539" s="102"/>
      <c r="O2539" s="102"/>
      <c r="P2539" s="102"/>
      <c r="Q2539" s="102"/>
      <c r="R2539" s="102"/>
      <c r="S2539" s="102"/>
      <c r="T2539" s="106"/>
      <c r="U2539" s="3" t="str">
        <f t="shared" si="119"/>
        <v>0/1</v>
      </c>
    </row>
    <row r="2540" spans="1:21" ht="30" customHeight="1" x14ac:dyDescent="0.3">
      <c r="A2540" s="3" t="str">
        <f>B2540&amp;"--"&amp;COUNTIF($B$5:B2540,B2540)</f>
        <v>--2503</v>
      </c>
      <c r="B2540" s="3" t="str">
        <f t="shared" si="118"/>
        <v/>
      </c>
      <c r="C2540" s="78">
        <v>2536</v>
      </c>
      <c r="D2540" s="102"/>
      <c r="E2540" s="103"/>
      <c r="F2540" s="102"/>
      <c r="G2540" s="104"/>
      <c r="H2540" s="105" t="str">
        <f t="shared" ca="1" si="120"/>
        <v/>
      </c>
      <c r="I2540" s="102"/>
      <c r="J2540" s="102"/>
      <c r="K2540" s="102"/>
      <c r="L2540" s="102"/>
      <c r="M2540" s="102"/>
      <c r="N2540" s="102"/>
      <c r="O2540" s="102"/>
      <c r="P2540" s="102"/>
      <c r="Q2540" s="102"/>
      <c r="R2540" s="102"/>
      <c r="S2540" s="102"/>
      <c r="T2540" s="106"/>
      <c r="U2540" s="3" t="str">
        <f t="shared" si="119"/>
        <v>0/1</v>
      </c>
    </row>
    <row r="2541" spans="1:21" ht="30" customHeight="1" x14ac:dyDescent="0.3">
      <c r="A2541" s="3" t="str">
        <f>B2541&amp;"--"&amp;COUNTIF($B$5:B2541,B2541)</f>
        <v>--2504</v>
      </c>
      <c r="B2541" s="3" t="str">
        <f t="shared" si="118"/>
        <v/>
      </c>
      <c r="C2541" s="78">
        <v>2537</v>
      </c>
      <c r="D2541" s="102"/>
      <c r="E2541" s="103"/>
      <c r="F2541" s="102"/>
      <c r="G2541" s="104"/>
      <c r="H2541" s="105" t="str">
        <f t="shared" ca="1" si="120"/>
        <v/>
      </c>
      <c r="I2541" s="102"/>
      <c r="J2541" s="102"/>
      <c r="K2541" s="102"/>
      <c r="L2541" s="102"/>
      <c r="M2541" s="102"/>
      <c r="N2541" s="102"/>
      <c r="O2541" s="102"/>
      <c r="P2541" s="102"/>
      <c r="Q2541" s="102"/>
      <c r="R2541" s="102"/>
      <c r="S2541" s="102"/>
      <c r="T2541" s="106"/>
      <c r="U2541" s="3" t="str">
        <f t="shared" si="119"/>
        <v>0/1</v>
      </c>
    </row>
    <row r="2542" spans="1:21" ht="30" customHeight="1" x14ac:dyDescent="0.3">
      <c r="A2542" s="3" t="str">
        <f>B2542&amp;"--"&amp;COUNTIF($B$5:B2542,B2542)</f>
        <v>--2505</v>
      </c>
      <c r="B2542" s="3" t="str">
        <f t="shared" si="118"/>
        <v/>
      </c>
      <c r="C2542" s="78">
        <v>2538</v>
      </c>
      <c r="D2542" s="102"/>
      <c r="E2542" s="103"/>
      <c r="F2542" s="102"/>
      <c r="G2542" s="104"/>
      <c r="H2542" s="105" t="str">
        <f t="shared" ca="1" si="120"/>
        <v/>
      </c>
      <c r="I2542" s="102"/>
      <c r="J2542" s="102"/>
      <c r="K2542" s="102"/>
      <c r="L2542" s="102"/>
      <c r="M2542" s="102"/>
      <c r="N2542" s="102"/>
      <c r="O2542" s="102"/>
      <c r="P2542" s="102"/>
      <c r="Q2542" s="102"/>
      <c r="R2542" s="102"/>
      <c r="S2542" s="102"/>
      <c r="T2542" s="106"/>
      <c r="U2542" s="3" t="str">
        <f t="shared" si="119"/>
        <v>0/1</v>
      </c>
    </row>
    <row r="2543" spans="1:21" ht="30" customHeight="1" x14ac:dyDescent="0.3">
      <c r="A2543" s="3" t="str">
        <f>B2543&amp;"--"&amp;COUNTIF($B$5:B2543,B2543)</f>
        <v>--2506</v>
      </c>
      <c r="B2543" s="3" t="str">
        <f t="shared" si="118"/>
        <v/>
      </c>
      <c r="C2543" s="78">
        <v>2539</v>
      </c>
      <c r="D2543" s="102"/>
      <c r="E2543" s="103"/>
      <c r="F2543" s="102"/>
      <c r="G2543" s="104"/>
      <c r="H2543" s="105" t="str">
        <f t="shared" ca="1" si="120"/>
        <v/>
      </c>
      <c r="I2543" s="102"/>
      <c r="J2543" s="102"/>
      <c r="K2543" s="102"/>
      <c r="L2543" s="102"/>
      <c r="M2543" s="102"/>
      <c r="N2543" s="102"/>
      <c r="O2543" s="102"/>
      <c r="P2543" s="102"/>
      <c r="Q2543" s="102"/>
      <c r="R2543" s="102"/>
      <c r="S2543" s="102"/>
      <c r="T2543" s="106"/>
      <c r="U2543" s="3" t="str">
        <f t="shared" si="119"/>
        <v>0/1</v>
      </c>
    </row>
    <row r="2544" spans="1:21" ht="30" customHeight="1" x14ac:dyDescent="0.3">
      <c r="A2544" s="3" t="str">
        <f>B2544&amp;"--"&amp;COUNTIF($B$5:B2544,B2544)</f>
        <v>--2507</v>
      </c>
      <c r="B2544" s="3" t="str">
        <f t="shared" si="118"/>
        <v/>
      </c>
      <c r="C2544" s="78">
        <v>2540</v>
      </c>
      <c r="D2544" s="102"/>
      <c r="E2544" s="103"/>
      <c r="F2544" s="102"/>
      <c r="G2544" s="104"/>
      <c r="H2544" s="105" t="str">
        <f t="shared" ca="1" si="120"/>
        <v/>
      </c>
      <c r="I2544" s="102"/>
      <c r="J2544" s="102"/>
      <c r="K2544" s="102"/>
      <c r="L2544" s="102"/>
      <c r="M2544" s="102"/>
      <c r="N2544" s="102"/>
      <c r="O2544" s="102"/>
      <c r="P2544" s="102"/>
      <c r="Q2544" s="102"/>
      <c r="R2544" s="102"/>
      <c r="S2544" s="102"/>
      <c r="T2544" s="106"/>
      <c r="U2544" s="3" t="str">
        <f t="shared" si="119"/>
        <v>0/1</v>
      </c>
    </row>
    <row r="2545" spans="1:21" ht="30" customHeight="1" x14ac:dyDescent="0.3">
      <c r="A2545" s="3" t="str">
        <f>B2545&amp;"--"&amp;COUNTIF($B$5:B2545,B2545)</f>
        <v>--2508</v>
      </c>
      <c r="B2545" s="3" t="str">
        <f t="shared" si="118"/>
        <v/>
      </c>
      <c r="C2545" s="78">
        <v>2541</v>
      </c>
      <c r="D2545" s="102"/>
      <c r="E2545" s="103"/>
      <c r="F2545" s="102"/>
      <c r="G2545" s="104"/>
      <c r="H2545" s="105" t="str">
        <f t="shared" ca="1" si="120"/>
        <v/>
      </c>
      <c r="I2545" s="102"/>
      <c r="J2545" s="102"/>
      <c r="K2545" s="102"/>
      <c r="L2545" s="102"/>
      <c r="M2545" s="102"/>
      <c r="N2545" s="102"/>
      <c r="O2545" s="102"/>
      <c r="P2545" s="102"/>
      <c r="Q2545" s="102"/>
      <c r="R2545" s="102"/>
      <c r="S2545" s="102"/>
      <c r="T2545" s="106"/>
      <c r="U2545" s="3" t="str">
        <f t="shared" si="119"/>
        <v>0/1</v>
      </c>
    </row>
    <row r="2546" spans="1:21" ht="30" customHeight="1" x14ac:dyDescent="0.3">
      <c r="A2546" s="3" t="str">
        <f>B2546&amp;"--"&amp;COUNTIF($B$5:B2546,B2546)</f>
        <v>--2509</v>
      </c>
      <c r="B2546" s="3" t="str">
        <f t="shared" si="118"/>
        <v/>
      </c>
      <c r="C2546" s="78">
        <v>2542</v>
      </c>
      <c r="D2546" s="102"/>
      <c r="E2546" s="103"/>
      <c r="F2546" s="102"/>
      <c r="G2546" s="104"/>
      <c r="H2546" s="105" t="str">
        <f t="shared" ca="1" si="120"/>
        <v/>
      </c>
      <c r="I2546" s="102"/>
      <c r="J2546" s="102"/>
      <c r="K2546" s="102"/>
      <c r="L2546" s="102"/>
      <c r="M2546" s="102"/>
      <c r="N2546" s="102"/>
      <c r="O2546" s="102"/>
      <c r="P2546" s="102"/>
      <c r="Q2546" s="102"/>
      <c r="R2546" s="102"/>
      <c r="S2546" s="102"/>
      <c r="T2546" s="106"/>
      <c r="U2546" s="3" t="str">
        <f t="shared" si="119"/>
        <v>0/1</v>
      </c>
    </row>
    <row r="2547" spans="1:21" ht="30" customHeight="1" x14ac:dyDescent="0.3">
      <c r="A2547" s="3" t="str">
        <f>B2547&amp;"--"&amp;COUNTIF($B$5:B2547,B2547)</f>
        <v>--2510</v>
      </c>
      <c r="B2547" s="3" t="str">
        <f t="shared" si="118"/>
        <v/>
      </c>
      <c r="C2547" s="78">
        <v>2543</v>
      </c>
      <c r="D2547" s="102"/>
      <c r="E2547" s="103"/>
      <c r="F2547" s="102"/>
      <c r="G2547" s="104"/>
      <c r="H2547" s="105" t="str">
        <f t="shared" ca="1" si="120"/>
        <v/>
      </c>
      <c r="I2547" s="102"/>
      <c r="J2547" s="102"/>
      <c r="K2547" s="102"/>
      <c r="L2547" s="102"/>
      <c r="M2547" s="102"/>
      <c r="N2547" s="102"/>
      <c r="O2547" s="102"/>
      <c r="P2547" s="102"/>
      <c r="Q2547" s="102"/>
      <c r="R2547" s="102"/>
      <c r="S2547" s="102"/>
      <c r="T2547" s="106"/>
      <c r="U2547" s="3" t="str">
        <f t="shared" si="119"/>
        <v>0/1</v>
      </c>
    </row>
    <row r="2548" spans="1:21" ht="30" customHeight="1" x14ac:dyDescent="0.3">
      <c r="A2548" s="3" t="str">
        <f>B2548&amp;"--"&amp;COUNTIF($B$5:B2548,B2548)</f>
        <v>--2511</v>
      </c>
      <c r="B2548" s="3" t="str">
        <f t="shared" si="118"/>
        <v/>
      </c>
      <c r="C2548" s="78">
        <v>2544</v>
      </c>
      <c r="D2548" s="102"/>
      <c r="E2548" s="103"/>
      <c r="F2548" s="102"/>
      <c r="G2548" s="104"/>
      <c r="H2548" s="105" t="str">
        <f t="shared" ca="1" si="120"/>
        <v/>
      </c>
      <c r="I2548" s="102"/>
      <c r="J2548" s="102"/>
      <c r="K2548" s="102"/>
      <c r="L2548" s="102"/>
      <c r="M2548" s="102"/>
      <c r="N2548" s="102"/>
      <c r="O2548" s="102"/>
      <c r="P2548" s="102"/>
      <c r="Q2548" s="102"/>
      <c r="R2548" s="102"/>
      <c r="S2548" s="102"/>
      <c r="T2548" s="106"/>
      <c r="U2548" s="3" t="str">
        <f t="shared" si="119"/>
        <v>0/1</v>
      </c>
    </row>
    <row r="2549" spans="1:21" ht="30" customHeight="1" x14ac:dyDescent="0.3">
      <c r="A2549" s="3" t="str">
        <f>B2549&amp;"--"&amp;COUNTIF($B$5:B2549,B2549)</f>
        <v>--2512</v>
      </c>
      <c r="B2549" s="3" t="str">
        <f t="shared" si="118"/>
        <v/>
      </c>
      <c r="C2549" s="78">
        <v>2545</v>
      </c>
      <c r="D2549" s="102"/>
      <c r="E2549" s="103"/>
      <c r="F2549" s="102"/>
      <c r="G2549" s="104"/>
      <c r="H2549" s="105" t="str">
        <f t="shared" ca="1" si="120"/>
        <v/>
      </c>
      <c r="I2549" s="102"/>
      <c r="J2549" s="102"/>
      <c r="K2549" s="102"/>
      <c r="L2549" s="102"/>
      <c r="M2549" s="102"/>
      <c r="N2549" s="102"/>
      <c r="O2549" s="102"/>
      <c r="P2549" s="102"/>
      <c r="Q2549" s="102"/>
      <c r="R2549" s="102"/>
      <c r="S2549" s="102"/>
      <c r="T2549" s="106"/>
      <c r="U2549" s="3" t="str">
        <f t="shared" si="119"/>
        <v>0/1</v>
      </c>
    </row>
    <row r="2550" spans="1:21" ht="30" customHeight="1" x14ac:dyDescent="0.3">
      <c r="A2550" s="3" t="str">
        <f>B2550&amp;"--"&amp;COUNTIF($B$5:B2550,B2550)</f>
        <v>--2513</v>
      </c>
      <c r="B2550" s="3" t="str">
        <f t="shared" si="118"/>
        <v/>
      </c>
      <c r="C2550" s="78">
        <v>2546</v>
      </c>
      <c r="D2550" s="102"/>
      <c r="E2550" s="103"/>
      <c r="F2550" s="102"/>
      <c r="G2550" s="104"/>
      <c r="H2550" s="105" t="str">
        <f t="shared" ca="1" si="120"/>
        <v/>
      </c>
      <c r="I2550" s="102"/>
      <c r="J2550" s="102"/>
      <c r="K2550" s="102"/>
      <c r="L2550" s="102"/>
      <c r="M2550" s="102"/>
      <c r="N2550" s="102"/>
      <c r="O2550" s="102"/>
      <c r="P2550" s="102"/>
      <c r="Q2550" s="102"/>
      <c r="R2550" s="102"/>
      <c r="S2550" s="102"/>
      <c r="T2550" s="106"/>
      <c r="U2550" s="3" t="str">
        <f t="shared" si="119"/>
        <v>0/1</v>
      </c>
    </row>
    <row r="2551" spans="1:21" ht="30" customHeight="1" x14ac:dyDescent="0.3">
      <c r="A2551" s="3" t="str">
        <f>B2551&amp;"--"&amp;COUNTIF($B$5:B2551,B2551)</f>
        <v>--2514</v>
      </c>
      <c r="B2551" s="3" t="str">
        <f t="shared" si="118"/>
        <v/>
      </c>
      <c r="C2551" s="78">
        <v>2547</v>
      </c>
      <c r="D2551" s="102"/>
      <c r="E2551" s="103"/>
      <c r="F2551" s="102"/>
      <c r="G2551" s="104"/>
      <c r="H2551" s="105" t="str">
        <f t="shared" ca="1" si="120"/>
        <v/>
      </c>
      <c r="I2551" s="102"/>
      <c r="J2551" s="102"/>
      <c r="K2551" s="102"/>
      <c r="L2551" s="102"/>
      <c r="M2551" s="102"/>
      <c r="N2551" s="102"/>
      <c r="O2551" s="102"/>
      <c r="P2551" s="102"/>
      <c r="Q2551" s="102"/>
      <c r="R2551" s="102"/>
      <c r="S2551" s="102"/>
      <c r="T2551" s="106"/>
      <c r="U2551" s="3" t="str">
        <f t="shared" si="119"/>
        <v>0/1</v>
      </c>
    </row>
    <row r="2552" spans="1:21" ht="30" customHeight="1" x14ac:dyDescent="0.3">
      <c r="A2552" s="3" t="str">
        <f>B2552&amp;"--"&amp;COUNTIF($B$5:B2552,B2552)</f>
        <v>--2515</v>
      </c>
      <c r="B2552" s="3" t="str">
        <f t="shared" si="118"/>
        <v/>
      </c>
      <c r="C2552" s="78">
        <v>2548</v>
      </c>
      <c r="D2552" s="102"/>
      <c r="E2552" s="103"/>
      <c r="F2552" s="102"/>
      <c r="G2552" s="104"/>
      <c r="H2552" s="105" t="str">
        <f t="shared" ca="1" si="120"/>
        <v/>
      </c>
      <c r="I2552" s="102"/>
      <c r="J2552" s="102"/>
      <c r="K2552" s="102"/>
      <c r="L2552" s="102"/>
      <c r="M2552" s="102"/>
      <c r="N2552" s="102"/>
      <c r="O2552" s="102"/>
      <c r="P2552" s="102"/>
      <c r="Q2552" s="102"/>
      <c r="R2552" s="102"/>
      <c r="S2552" s="102"/>
      <c r="T2552" s="106"/>
      <c r="U2552" s="3" t="str">
        <f t="shared" si="119"/>
        <v>0/1</v>
      </c>
    </row>
    <row r="2553" spans="1:21" ht="30" customHeight="1" x14ac:dyDescent="0.3">
      <c r="A2553" s="3" t="str">
        <f>B2553&amp;"--"&amp;COUNTIF($B$5:B2553,B2553)</f>
        <v>--2516</v>
      </c>
      <c r="B2553" s="3" t="str">
        <f t="shared" si="118"/>
        <v/>
      </c>
      <c r="C2553" s="78">
        <v>2549</v>
      </c>
      <c r="D2553" s="102"/>
      <c r="E2553" s="103"/>
      <c r="F2553" s="102"/>
      <c r="G2553" s="104"/>
      <c r="H2553" s="105" t="str">
        <f t="shared" ca="1" si="120"/>
        <v/>
      </c>
      <c r="I2553" s="102"/>
      <c r="J2553" s="102"/>
      <c r="K2553" s="102"/>
      <c r="L2553" s="102"/>
      <c r="M2553" s="102"/>
      <c r="N2553" s="102"/>
      <c r="O2553" s="102"/>
      <c r="P2553" s="102"/>
      <c r="Q2553" s="102"/>
      <c r="R2553" s="102"/>
      <c r="S2553" s="102"/>
      <c r="T2553" s="106"/>
      <c r="U2553" s="3" t="str">
        <f t="shared" si="119"/>
        <v>0/1</v>
      </c>
    </row>
    <row r="2554" spans="1:21" ht="30" customHeight="1" x14ac:dyDescent="0.3">
      <c r="A2554" s="3" t="str">
        <f>B2554&amp;"--"&amp;COUNTIF($B$5:B2554,B2554)</f>
        <v>--2517</v>
      </c>
      <c r="B2554" s="3" t="str">
        <f t="shared" si="118"/>
        <v/>
      </c>
      <c r="C2554" s="78">
        <v>2550</v>
      </c>
      <c r="D2554" s="102"/>
      <c r="E2554" s="103"/>
      <c r="F2554" s="102"/>
      <c r="G2554" s="104"/>
      <c r="H2554" s="105" t="str">
        <f t="shared" ca="1" si="120"/>
        <v/>
      </c>
      <c r="I2554" s="102"/>
      <c r="J2554" s="102"/>
      <c r="K2554" s="102"/>
      <c r="L2554" s="102"/>
      <c r="M2554" s="102"/>
      <c r="N2554" s="102"/>
      <c r="O2554" s="102"/>
      <c r="P2554" s="102"/>
      <c r="Q2554" s="102"/>
      <c r="R2554" s="102"/>
      <c r="S2554" s="102"/>
      <c r="T2554" s="106"/>
      <c r="U2554" s="3" t="str">
        <f t="shared" si="119"/>
        <v>0/1</v>
      </c>
    </row>
    <row r="2555" spans="1:21" ht="30" customHeight="1" x14ac:dyDescent="0.3">
      <c r="A2555" s="3" t="str">
        <f>B2555&amp;"--"&amp;COUNTIF($B$5:B2555,B2555)</f>
        <v>--2518</v>
      </c>
      <c r="B2555" s="3" t="str">
        <f t="shared" si="118"/>
        <v/>
      </c>
      <c r="C2555" s="78">
        <v>2551</v>
      </c>
      <c r="D2555" s="102"/>
      <c r="E2555" s="103"/>
      <c r="F2555" s="102"/>
      <c r="G2555" s="104"/>
      <c r="H2555" s="105" t="str">
        <f t="shared" ca="1" si="120"/>
        <v/>
      </c>
      <c r="I2555" s="102"/>
      <c r="J2555" s="102"/>
      <c r="K2555" s="102"/>
      <c r="L2555" s="102"/>
      <c r="M2555" s="102"/>
      <c r="N2555" s="102"/>
      <c r="O2555" s="102"/>
      <c r="P2555" s="102"/>
      <c r="Q2555" s="102"/>
      <c r="R2555" s="102"/>
      <c r="S2555" s="102"/>
      <c r="T2555" s="106"/>
      <c r="U2555" s="3" t="str">
        <f t="shared" si="119"/>
        <v>0/1</v>
      </c>
    </row>
    <row r="2556" spans="1:21" ht="30" customHeight="1" x14ac:dyDescent="0.3">
      <c r="A2556" s="3" t="str">
        <f>B2556&amp;"--"&amp;COUNTIF($B$5:B2556,B2556)</f>
        <v>--2519</v>
      </c>
      <c r="B2556" s="3" t="str">
        <f t="shared" si="118"/>
        <v/>
      </c>
      <c r="C2556" s="78">
        <v>2552</v>
      </c>
      <c r="D2556" s="102"/>
      <c r="E2556" s="103"/>
      <c r="F2556" s="102"/>
      <c r="G2556" s="104"/>
      <c r="H2556" s="105" t="str">
        <f t="shared" ca="1" si="120"/>
        <v/>
      </c>
      <c r="I2556" s="102"/>
      <c r="J2556" s="102"/>
      <c r="K2556" s="102"/>
      <c r="L2556" s="102"/>
      <c r="M2556" s="102"/>
      <c r="N2556" s="102"/>
      <c r="O2556" s="102"/>
      <c r="P2556" s="102"/>
      <c r="Q2556" s="102"/>
      <c r="R2556" s="102"/>
      <c r="S2556" s="102"/>
      <c r="T2556" s="106"/>
      <c r="U2556" s="3" t="str">
        <f t="shared" si="119"/>
        <v>0/1</v>
      </c>
    </row>
    <row r="2557" spans="1:21" ht="30" customHeight="1" x14ac:dyDescent="0.3">
      <c r="A2557" s="3" t="str">
        <f>B2557&amp;"--"&amp;COUNTIF($B$5:B2557,B2557)</f>
        <v>--2520</v>
      </c>
      <c r="B2557" s="3" t="str">
        <f t="shared" si="118"/>
        <v/>
      </c>
      <c r="C2557" s="78">
        <v>2553</v>
      </c>
      <c r="D2557" s="102"/>
      <c r="E2557" s="103"/>
      <c r="F2557" s="102"/>
      <c r="G2557" s="104"/>
      <c r="H2557" s="105" t="str">
        <f t="shared" ca="1" si="120"/>
        <v/>
      </c>
      <c r="I2557" s="102"/>
      <c r="J2557" s="102"/>
      <c r="K2557" s="102"/>
      <c r="L2557" s="102"/>
      <c r="M2557" s="102"/>
      <c r="N2557" s="102"/>
      <c r="O2557" s="102"/>
      <c r="P2557" s="102"/>
      <c r="Q2557" s="102"/>
      <c r="R2557" s="102"/>
      <c r="S2557" s="102"/>
      <c r="T2557" s="106"/>
      <c r="U2557" s="3" t="str">
        <f t="shared" si="119"/>
        <v>0/1</v>
      </c>
    </row>
    <row r="2558" spans="1:21" ht="30" customHeight="1" x14ac:dyDescent="0.3">
      <c r="A2558" s="3" t="str">
        <f>B2558&amp;"--"&amp;COUNTIF($B$5:B2558,B2558)</f>
        <v>--2521</v>
      </c>
      <c r="B2558" s="3" t="str">
        <f t="shared" si="118"/>
        <v/>
      </c>
      <c r="C2558" s="78">
        <v>2554</v>
      </c>
      <c r="D2558" s="102"/>
      <c r="E2558" s="103"/>
      <c r="F2558" s="102"/>
      <c r="G2558" s="104"/>
      <c r="H2558" s="105" t="str">
        <f t="shared" ca="1" si="120"/>
        <v/>
      </c>
      <c r="I2558" s="102"/>
      <c r="J2558" s="102"/>
      <c r="K2558" s="102"/>
      <c r="L2558" s="102"/>
      <c r="M2558" s="102"/>
      <c r="N2558" s="102"/>
      <c r="O2558" s="102"/>
      <c r="P2558" s="102"/>
      <c r="Q2558" s="102"/>
      <c r="R2558" s="102"/>
      <c r="S2558" s="102"/>
      <c r="T2558" s="106"/>
      <c r="U2558" s="3" t="str">
        <f t="shared" si="119"/>
        <v>0/1</v>
      </c>
    </row>
    <row r="2559" spans="1:21" ht="30" customHeight="1" x14ac:dyDescent="0.3">
      <c r="A2559" s="3" t="str">
        <f>B2559&amp;"--"&amp;COUNTIF($B$5:B2559,B2559)</f>
        <v>--2522</v>
      </c>
      <c r="B2559" s="3" t="str">
        <f t="shared" si="118"/>
        <v/>
      </c>
      <c r="C2559" s="78">
        <v>2555</v>
      </c>
      <c r="D2559" s="102"/>
      <c r="E2559" s="103"/>
      <c r="F2559" s="102"/>
      <c r="G2559" s="104"/>
      <c r="H2559" s="105" t="str">
        <f t="shared" ca="1" si="120"/>
        <v/>
      </c>
      <c r="I2559" s="102"/>
      <c r="J2559" s="102"/>
      <c r="K2559" s="102"/>
      <c r="L2559" s="102"/>
      <c r="M2559" s="102"/>
      <c r="N2559" s="102"/>
      <c r="O2559" s="102"/>
      <c r="P2559" s="102"/>
      <c r="Q2559" s="102"/>
      <c r="R2559" s="102"/>
      <c r="S2559" s="102"/>
      <c r="T2559" s="106"/>
      <c r="U2559" s="3" t="str">
        <f t="shared" si="119"/>
        <v>0/1</v>
      </c>
    </row>
    <row r="2560" spans="1:21" ht="30" customHeight="1" x14ac:dyDescent="0.3">
      <c r="A2560" s="3" t="str">
        <f>B2560&amp;"--"&amp;COUNTIF($B$5:B2560,B2560)</f>
        <v>--2523</v>
      </c>
      <c r="B2560" s="3" t="str">
        <f t="shared" si="118"/>
        <v/>
      </c>
      <c r="C2560" s="78">
        <v>2556</v>
      </c>
      <c r="D2560" s="102"/>
      <c r="E2560" s="103"/>
      <c r="F2560" s="102"/>
      <c r="G2560" s="104"/>
      <c r="H2560" s="105" t="str">
        <f t="shared" ca="1" si="120"/>
        <v/>
      </c>
      <c r="I2560" s="102"/>
      <c r="J2560" s="102"/>
      <c r="K2560" s="102"/>
      <c r="L2560" s="102"/>
      <c r="M2560" s="102"/>
      <c r="N2560" s="102"/>
      <c r="O2560" s="102"/>
      <c r="P2560" s="102"/>
      <c r="Q2560" s="102"/>
      <c r="R2560" s="102"/>
      <c r="S2560" s="102"/>
      <c r="T2560" s="106"/>
      <c r="U2560" s="3" t="str">
        <f t="shared" si="119"/>
        <v>0/1</v>
      </c>
    </row>
    <row r="2561" spans="1:21" ht="30" customHeight="1" x14ac:dyDescent="0.3">
      <c r="A2561" s="3" t="str">
        <f>B2561&amp;"--"&amp;COUNTIF($B$5:B2561,B2561)</f>
        <v>--2524</v>
      </c>
      <c r="B2561" s="3" t="str">
        <f t="shared" si="118"/>
        <v/>
      </c>
      <c r="C2561" s="78">
        <v>2557</v>
      </c>
      <c r="D2561" s="102"/>
      <c r="E2561" s="103"/>
      <c r="F2561" s="102"/>
      <c r="G2561" s="104"/>
      <c r="H2561" s="105" t="str">
        <f t="shared" ca="1" si="120"/>
        <v/>
      </c>
      <c r="I2561" s="102"/>
      <c r="J2561" s="102"/>
      <c r="K2561" s="102"/>
      <c r="L2561" s="102"/>
      <c r="M2561" s="102"/>
      <c r="N2561" s="102"/>
      <c r="O2561" s="102"/>
      <c r="P2561" s="102"/>
      <c r="Q2561" s="102"/>
      <c r="R2561" s="102"/>
      <c r="S2561" s="102"/>
      <c r="T2561" s="106"/>
      <c r="U2561" s="3" t="str">
        <f t="shared" si="119"/>
        <v>0/1</v>
      </c>
    </row>
    <row r="2562" spans="1:21" ht="30" customHeight="1" x14ac:dyDescent="0.3">
      <c r="A2562" s="3" t="str">
        <f>B2562&amp;"--"&amp;COUNTIF($B$5:B2562,B2562)</f>
        <v>--2525</v>
      </c>
      <c r="B2562" s="3" t="str">
        <f t="shared" si="118"/>
        <v/>
      </c>
      <c r="C2562" s="78">
        <v>2558</v>
      </c>
      <c r="D2562" s="102"/>
      <c r="E2562" s="103"/>
      <c r="F2562" s="102"/>
      <c r="G2562" s="104"/>
      <c r="H2562" s="105" t="str">
        <f t="shared" ca="1" si="120"/>
        <v/>
      </c>
      <c r="I2562" s="102"/>
      <c r="J2562" s="102"/>
      <c r="K2562" s="102"/>
      <c r="L2562" s="102"/>
      <c r="M2562" s="102"/>
      <c r="N2562" s="102"/>
      <c r="O2562" s="102"/>
      <c r="P2562" s="102"/>
      <c r="Q2562" s="102"/>
      <c r="R2562" s="102"/>
      <c r="S2562" s="102"/>
      <c r="T2562" s="106"/>
      <c r="U2562" s="3" t="str">
        <f t="shared" si="119"/>
        <v>0/1</v>
      </c>
    </row>
    <row r="2563" spans="1:21" ht="30" customHeight="1" x14ac:dyDescent="0.3">
      <c r="A2563" s="3" t="str">
        <f>B2563&amp;"--"&amp;COUNTIF($B$5:B2563,B2563)</f>
        <v>--2526</v>
      </c>
      <c r="B2563" s="3" t="str">
        <f t="shared" si="118"/>
        <v/>
      </c>
      <c r="C2563" s="78">
        <v>2559</v>
      </c>
      <c r="D2563" s="102"/>
      <c r="E2563" s="103"/>
      <c r="F2563" s="102"/>
      <c r="G2563" s="104"/>
      <c r="H2563" s="105" t="str">
        <f t="shared" ca="1" si="120"/>
        <v/>
      </c>
      <c r="I2563" s="102"/>
      <c r="J2563" s="102"/>
      <c r="K2563" s="102"/>
      <c r="L2563" s="102"/>
      <c r="M2563" s="102"/>
      <c r="N2563" s="102"/>
      <c r="O2563" s="102"/>
      <c r="P2563" s="102"/>
      <c r="Q2563" s="102"/>
      <c r="R2563" s="102"/>
      <c r="S2563" s="102"/>
      <c r="T2563" s="106"/>
      <c r="U2563" s="3" t="str">
        <f t="shared" si="119"/>
        <v>0/1</v>
      </c>
    </row>
    <row r="2564" spans="1:21" ht="30" customHeight="1" x14ac:dyDescent="0.3">
      <c r="A2564" s="3" t="str">
        <f>B2564&amp;"--"&amp;COUNTIF($B$5:B2564,B2564)</f>
        <v>--2527</v>
      </c>
      <c r="B2564" s="3" t="str">
        <f t="shared" si="118"/>
        <v/>
      </c>
      <c r="C2564" s="78">
        <v>2560</v>
      </c>
      <c r="D2564" s="102"/>
      <c r="E2564" s="103"/>
      <c r="F2564" s="102"/>
      <c r="G2564" s="104"/>
      <c r="H2564" s="105" t="str">
        <f t="shared" ca="1" si="120"/>
        <v/>
      </c>
      <c r="I2564" s="102"/>
      <c r="J2564" s="102"/>
      <c r="K2564" s="102"/>
      <c r="L2564" s="102"/>
      <c r="M2564" s="102"/>
      <c r="N2564" s="102"/>
      <c r="O2564" s="102"/>
      <c r="P2564" s="102"/>
      <c r="Q2564" s="102"/>
      <c r="R2564" s="102"/>
      <c r="S2564" s="102"/>
      <c r="T2564" s="106"/>
      <c r="U2564" s="3" t="str">
        <f t="shared" si="119"/>
        <v>0/1</v>
      </c>
    </row>
    <row r="2565" spans="1:21" ht="30" customHeight="1" x14ac:dyDescent="0.3">
      <c r="A2565" s="3" t="str">
        <f>B2565&amp;"--"&amp;COUNTIF($B$5:B2565,B2565)</f>
        <v>--2528</v>
      </c>
      <c r="B2565" s="3" t="str">
        <f t="shared" ref="B2565:B2628" si="121">IF(G2565&lt;&gt;"",MONTH(G2565),"")</f>
        <v/>
      </c>
      <c r="C2565" s="78">
        <v>2561</v>
      </c>
      <c r="D2565" s="102"/>
      <c r="E2565" s="103"/>
      <c r="F2565" s="102"/>
      <c r="G2565" s="104"/>
      <c r="H2565" s="105" t="str">
        <f t="shared" ca="1" si="120"/>
        <v/>
      </c>
      <c r="I2565" s="102"/>
      <c r="J2565" s="102"/>
      <c r="K2565" s="102"/>
      <c r="L2565" s="102"/>
      <c r="M2565" s="102"/>
      <c r="N2565" s="102"/>
      <c r="O2565" s="102"/>
      <c r="P2565" s="102"/>
      <c r="Q2565" s="102"/>
      <c r="R2565" s="102"/>
      <c r="S2565" s="102"/>
      <c r="T2565" s="106"/>
      <c r="U2565" s="3" t="str">
        <f t="shared" ref="U2565:U2628" si="122">DAY(G2565)&amp;"/"&amp;MONTH(G2565)</f>
        <v>0/1</v>
      </c>
    </row>
    <row r="2566" spans="1:21" ht="30" customHeight="1" x14ac:dyDescent="0.3">
      <c r="A2566" s="3" t="str">
        <f>B2566&amp;"--"&amp;COUNTIF($B$5:B2566,B2566)</f>
        <v>--2529</v>
      </c>
      <c r="B2566" s="3" t="str">
        <f t="shared" si="121"/>
        <v/>
      </c>
      <c r="C2566" s="78">
        <v>2562</v>
      </c>
      <c r="D2566" s="102"/>
      <c r="E2566" s="103"/>
      <c r="F2566" s="102"/>
      <c r="G2566" s="104"/>
      <c r="H2566" s="105" t="str">
        <f t="shared" ca="1" si="120"/>
        <v/>
      </c>
      <c r="I2566" s="102"/>
      <c r="J2566" s="102"/>
      <c r="K2566" s="102"/>
      <c r="L2566" s="102"/>
      <c r="M2566" s="102"/>
      <c r="N2566" s="102"/>
      <c r="O2566" s="102"/>
      <c r="P2566" s="102"/>
      <c r="Q2566" s="102"/>
      <c r="R2566" s="102"/>
      <c r="S2566" s="102"/>
      <c r="T2566" s="106"/>
      <c r="U2566" s="3" t="str">
        <f t="shared" si="122"/>
        <v>0/1</v>
      </c>
    </row>
    <row r="2567" spans="1:21" ht="30" customHeight="1" x14ac:dyDescent="0.3">
      <c r="A2567" s="3" t="str">
        <f>B2567&amp;"--"&amp;COUNTIF($B$5:B2567,B2567)</f>
        <v>--2530</v>
      </c>
      <c r="B2567" s="3" t="str">
        <f t="shared" si="121"/>
        <v/>
      </c>
      <c r="C2567" s="78">
        <v>2563</v>
      </c>
      <c r="D2567" s="102"/>
      <c r="E2567" s="103"/>
      <c r="F2567" s="102"/>
      <c r="G2567" s="104"/>
      <c r="H2567" s="105" t="str">
        <f t="shared" ca="1" si="120"/>
        <v/>
      </c>
      <c r="I2567" s="102"/>
      <c r="J2567" s="102"/>
      <c r="K2567" s="102"/>
      <c r="L2567" s="102"/>
      <c r="M2567" s="102"/>
      <c r="N2567" s="102"/>
      <c r="O2567" s="102"/>
      <c r="P2567" s="102"/>
      <c r="Q2567" s="102"/>
      <c r="R2567" s="102"/>
      <c r="S2567" s="102"/>
      <c r="T2567" s="106"/>
      <c r="U2567" s="3" t="str">
        <f t="shared" si="122"/>
        <v>0/1</v>
      </c>
    </row>
    <row r="2568" spans="1:21" ht="30" customHeight="1" x14ac:dyDescent="0.3">
      <c r="A2568" s="3" t="str">
        <f>B2568&amp;"--"&amp;COUNTIF($B$5:B2568,B2568)</f>
        <v>--2531</v>
      </c>
      <c r="B2568" s="3" t="str">
        <f t="shared" si="121"/>
        <v/>
      </c>
      <c r="C2568" s="78">
        <v>2564</v>
      </c>
      <c r="D2568" s="102"/>
      <c r="E2568" s="103"/>
      <c r="F2568" s="102"/>
      <c r="G2568" s="104"/>
      <c r="H2568" s="105" t="str">
        <f t="shared" ca="1" si="120"/>
        <v/>
      </c>
      <c r="I2568" s="102"/>
      <c r="J2568" s="102"/>
      <c r="K2568" s="102"/>
      <c r="L2568" s="102"/>
      <c r="M2568" s="102"/>
      <c r="N2568" s="102"/>
      <c r="O2568" s="102"/>
      <c r="P2568" s="102"/>
      <c r="Q2568" s="102"/>
      <c r="R2568" s="102"/>
      <c r="S2568" s="102"/>
      <c r="T2568" s="106"/>
      <c r="U2568" s="3" t="str">
        <f t="shared" si="122"/>
        <v>0/1</v>
      </c>
    </row>
    <row r="2569" spans="1:21" ht="30" customHeight="1" x14ac:dyDescent="0.3">
      <c r="A2569" s="3" t="str">
        <f>B2569&amp;"--"&amp;COUNTIF($B$5:B2569,B2569)</f>
        <v>--2532</v>
      </c>
      <c r="B2569" s="3" t="str">
        <f t="shared" si="121"/>
        <v/>
      </c>
      <c r="C2569" s="78">
        <v>2565</v>
      </c>
      <c r="D2569" s="102"/>
      <c r="E2569" s="103"/>
      <c r="F2569" s="102"/>
      <c r="G2569" s="104"/>
      <c r="H2569" s="105" t="str">
        <f t="shared" ca="1" si="120"/>
        <v/>
      </c>
      <c r="I2569" s="102"/>
      <c r="J2569" s="102"/>
      <c r="K2569" s="102"/>
      <c r="L2569" s="102"/>
      <c r="M2569" s="102"/>
      <c r="N2569" s="102"/>
      <c r="O2569" s="102"/>
      <c r="P2569" s="102"/>
      <c r="Q2569" s="102"/>
      <c r="R2569" s="102"/>
      <c r="S2569" s="102"/>
      <c r="T2569" s="106"/>
      <c r="U2569" s="3" t="str">
        <f t="shared" si="122"/>
        <v>0/1</v>
      </c>
    </row>
    <row r="2570" spans="1:21" ht="30" customHeight="1" x14ac:dyDescent="0.3">
      <c r="A2570" s="3" t="str">
        <f>B2570&amp;"--"&amp;COUNTIF($B$5:B2570,B2570)</f>
        <v>--2533</v>
      </c>
      <c r="B2570" s="3" t="str">
        <f t="shared" si="121"/>
        <v/>
      </c>
      <c r="C2570" s="78">
        <v>2566</v>
      </c>
      <c r="D2570" s="102"/>
      <c r="E2570" s="103"/>
      <c r="F2570" s="102"/>
      <c r="G2570" s="104"/>
      <c r="H2570" s="105" t="str">
        <f t="shared" ca="1" si="120"/>
        <v/>
      </c>
      <c r="I2570" s="102"/>
      <c r="J2570" s="102"/>
      <c r="K2570" s="102"/>
      <c r="L2570" s="102"/>
      <c r="M2570" s="102"/>
      <c r="N2570" s="102"/>
      <c r="O2570" s="102"/>
      <c r="P2570" s="102"/>
      <c r="Q2570" s="102"/>
      <c r="R2570" s="102"/>
      <c r="S2570" s="102"/>
      <c r="T2570" s="106"/>
      <c r="U2570" s="3" t="str">
        <f t="shared" si="122"/>
        <v>0/1</v>
      </c>
    </row>
    <row r="2571" spans="1:21" ht="30" customHeight="1" x14ac:dyDescent="0.3">
      <c r="A2571" s="3" t="str">
        <f>B2571&amp;"--"&amp;COUNTIF($B$5:B2571,B2571)</f>
        <v>--2534</v>
      </c>
      <c r="B2571" s="3" t="str">
        <f t="shared" si="121"/>
        <v/>
      </c>
      <c r="C2571" s="78">
        <v>2567</v>
      </c>
      <c r="D2571" s="102"/>
      <c r="E2571" s="103"/>
      <c r="F2571" s="102"/>
      <c r="G2571" s="104"/>
      <c r="H2571" s="105" t="str">
        <f t="shared" ca="1" si="120"/>
        <v/>
      </c>
      <c r="I2571" s="102"/>
      <c r="J2571" s="102"/>
      <c r="K2571" s="102"/>
      <c r="L2571" s="102"/>
      <c r="M2571" s="102"/>
      <c r="N2571" s="102"/>
      <c r="O2571" s="102"/>
      <c r="P2571" s="102"/>
      <c r="Q2571" s="102"/>
      <c r="R2571" s="102"/>
      <c r="S2571" s="102"/>
      <c r="T2571" s="106"/>
      <c r="U2571" s="3" t="str">
        <f t="shared" si="122"/>
        <v>0/1</v>
      </c>
    </row>
    <row r="2572" spans="1:21" ht="30" customHeight="1" x14ac:dyDescent="0.3">
      <c r="A2572" s="3" t="str">
        <f>B2572&amp;"--"&amp;COUNTIF($B$5:B2572,B2572)</f>
        <v>--2535</v>
      </c>
      <c r="B2572" s="3" t="str">
        <f t="shared" si="121"/>
        <v/>
      </c>
      <c r="C2572" s="78">
        <v>2568</v>
      </c>
      <c r="D2572" s="102"/>
      <c r="E2572" s="103"/>
      <c r="F2572" s="102"/>
      <c r="G2572" s="104"/>
      <c r="H2572" s="105" t="str">
        <f t="shared" ca="1" si="120"/>
        <v/>
      </c>
      <c r="I2572" s="102"/>
      <c r="J2572" s="102"/>
      <c r="K2572" s="102"/>
      <c r="L2572" s="102"/>
      <c r="M2572" s="102"/>
      <c r="N2572" s="102"/>
      <c r="O2572" s="102"/>
      <c r="P2572" s="102"/>
      <c r="Q2572" s="102"/>
      <c r="R2572" s="102"/>
      <c r="S2572" s="102"/>
      <c r="T2572" s="106"/>
      <c r="U2572" s="3" t="str">
        <f t="shared" si="122"/>
        <v>0/1</v>
      </c>
    </row>
    <row r="2573" spans="1:21" ht="30" customHeight="1" x14ac:dyDescent="0.3">
      <c r="A2573" s="3" t="str">
        <f>B2573&amp;"--"&amp;COUNTIF($B$5:B2573,B2573)</f>
        <v>--2536</v>
      </c>
      <c r="B2573" s="3" t="str">
        <f t="shared" si="121"/>
        <v/>
      </c>
      <c r="C2573" s="78">
        <v>2569</v>
      </c>
      <c r="D2573" s="102"/>
      <c r="E2573" s="103"/>
      <c r="F2573" s="102"/>
      <c r="G2573" s="104"/>
      <c r="H2573" s="105" t="str">
        <f t="shared" ca="1" si="120"/>
        <v/>
      </c>
      <c r="I2573" s="102"/>
      <c r="J2573" s="102"/>
      <c r="K2573" s="102"/>
      <c r="L2573" s="102"/>
      <c r="M2573" s="102"/>
      <c r="N2573" s="102"/>
      <c r="O2573" s="102"/>
      <c r="P2573" s="102"/>
      <c r="Q2573" s="102"/>
      <c r="R2573" s="102"/>
      <c r="S2573" s="102"/>
      <c r="T2573" s="106"/>
      <c r="U2573" s="3" t="str">
        <f t="shared" si="122"/>
        <v>0/1</v>
      </c>
    </row>
    <row r="2574" spans="1:21" ht="30" customHeight="1" x14ac:dyDescent="0.3">
      <c r="A2574" s="3" t="str">
        <f>B2574&amp;"--"&amp;COUNTIF($B$5:B2574,B2574)</f>
        <v>--2537</v>
      </c>
      <c r="B2574" s="3" t="str">
        <f t="shared" si="121"/>
        <v/>
      </c>
      <c r="C2574" s="78">
        <v>2570</v>
      </c>
      <c r="D2574" s="102"/>
      <c r="E2574" s="103"/>
      <c r="F2574" s="102"/>
      <c r="G2574" s="104"/>
      <c r="H2574" s="105" t="str">
        <f t="shared" ca="1" si="120"/>
        <v/>
      </c>
      <c r="I2574" s="102"/>
      <c r="J2574" s="102"/>
      <c r="K2574" s="102"/>
      <c r="L2574" s="102"/>
      <c r="M2574" s="102"/>
      <c r="N2574" s="102"/>
      <c r="O2574" s="102"/>
      <c r="P2574" s="102"/>
      <c r="Q2574" s="102"/>
      <c r="R2574" s="102"/>
      <c r="S2574" s="102"/>
      <c r="T2574" s="106"/>
      <c r="U2574" s="3" t="str">
        <f t="shared" si="122"/>
        <v>0/1</v>
      </c>
    </row>
    <row r="2575" spans="1:21" ht="30" customHeight="1" x14ac:dyDescent="0.3">
      <c r="A2575" s="3" t="str">
        <f>B2575&amp;"--"&amp;COUNTIF($B$5:B2575,B2575)</f>
        <v>--2538</v>
      </c>
      <c r="B2575" s="3" t="str">
        <f t="shared" si="121"/>
        <v/>
      </c>
      <c r="C2575" s="78">
        <v>2571</v>
      </c>
      <c r="D2575" s="102"/>
      <c r="E2575" s="103"/>
      <c r="F2575" s="102"/>
      <c r="G2575" s="104"/>
      <c r="H2575" s="105" t="str">
        <f t="shared" ca="1" si="120"/>
        <v/>
      </c>
      <c r="I2575" s="102"/>
      <c r="J2575" s="102"/>
      <c r="K2575" s="102"/>
      <c r="L2575" s="102"/>
      <c r="M2575" s="102"/>
      <c r="N2575" s="102"/>
      <c r="O2575" s="102"/>
      <c r="P2575" s="102"/>
      <c r="Q2575" s="102"/>
      <c r="R2575" s="102"/>
      <c r="S2575" s="102"/>
      <c r="T2575" s="106"/>
      <c r="U2575" s="3" t="str">
        <f t="shared" si="122"/>
        <v>0/1</v>
      </c>
    </row>
    <row r="2576" spans="1:21" ht="30" customHeight="1" x14ac:dyDescent="0.3">
      <c r="A2576" s="3" t="str">
        <f>B2576&amp;"--"&amp;COUNTIF($B$5:B2576,B2576)</f>
        <v>--2539</v>
      </c>
      <c r="B2576" s="3" t="str">
        <f t="shared" si="121"/>
        <v/>
      </c>
      <c r="C2576" s="78">
        <v>2572</v>
      </c>
      <c r="D2576" s="102"/>
      <c r="E2576" s="103"/>
      <c r="F2576" s="102"/>
      <c r="G2576" s="104"/>
      <c r="H2576" s="105" t="str">
        <f t="shared" ca="1" si="120"/>
        <v/>
      </c>
      <c r="I2576" s="102"/>
      <c r="J2576" s="102"/>
      <c r="K2576" s="102"/>
      <c r="L2576" s="102"/>
      <c r="M2576" s="102"/>
      <c r="N2576" s="102"/>
      <c r="O2576" s="102"/>
      <c r="P2576" s="102"/>
      <c r="Q2576" s="102"/>
      <c r="R2576" s="102"/>
      <c r="S2576" s="102"/>
      <c r="T2576" s="106"/>
      <c r="U2576" s="3" t="str">
        <f t="shared" si="122"/>
        <v>0/1</v>
      </c>
    </row>
    <row r="2577" spans="1:21" ht="30" customHeight="1" x14ac:dyDescent="0.3">
      <c r="A2577" s="3" t="str">
        <f>B2577&amp;"--"&amp;COUNTIF($B$5:B2577,B2577)</f>
        <v>--2540</v>
      </c>
      <c r="B2577" s="3" t="str">
        <f t="shared" si="121"/>
        <v/>
      </c>
      <c r="C2577" s="78">
        <v>2573</v>
      </c>
      <c r="D2577" s="102"/>
      <c r="E2577" s="103"/>
      <c r="F2577" s="102"/>
      <c r="G2577" s="104"/>
      <c r="H2577" s="105" t="str">
        <f t="shared" ca="1" si="120"/>
        <v/>
      </c>
      <c r="I2577" s="102"/>
      <c r="J2577" s="102"/>
      <c r="K2577" s="102"/>
      <c r="L2577" s="102"/>
      <c r="M2577" s="102"/>
      <c r="N2577" s="102"/>
      <c r="O2577" s="102"/>
      <c r="P2577" s="102"/>
      <c r="Q2577" s="102"/>
      <c r="R2577" s="102"/>
      <c r="S2577" s="102"/>
      <c r="T2577" s="106"/>
      <c r="U2577" s="3" t="str">
        <f t="shared" si="122"/>
        <v>0/1</v>
      </c>
    </row>
    <row r="2578" spans="1:21" ht="30" customHeight="1" x14ac:dyDescent="0.3">
      <c r="A2578" s="3" t="str">
        <f>B2578&amp;"--"&amp;COUNTIF($B$5:B2578,B2578)</f>
        <v>--2541</v>
      </c>
      <c r="B2578" s="3" t="str">
        <f t="shared" si="121"/>
        <v/>
      </c>
      <c r="C2578" s="78">
        <v>2574</v>
      </c>
      <c r="D2578" s="102"/>
      <c r="E2578" s="103"/>
      <c r="F2578" s="102"/>
      <c r="G2578" s="104"/>
      <c r="H2578" s="105" t="str">
        <f t="shared" ca="1" si="120"/>
        <v/>
      </c>
      <c r="I2578" s="102"/>
      <c r="J2578" s="102"/>
      <c r="K2578" s="102"/>
      <c r="L2578" s="102"/>
      <c r="M2578" s="102"/>
      <c r="N2578" s="102"/>
      <c r="O2578" s="102"/>
      <c r="P2578" s="102"/>
      <c r="Q2578" s="102"/>
      <c r="R2578" s="102"/>
      <c r="S2578" s="102"/>
      <c r="T2578" s="106"/>
      <c r="U2578" s="3" t="str">
        <f t="shared" si="122"/>
        <v>0/1</v>
      </c>
    </row>
    <row r="2579" spans="1:21" ht="30" customHeight="1" x14ac:dyDescent="0.3">
      <c r="A2579" s="3" t="str">
        <f>B2579&amp;"--"&amp;COUNTIF($B$5:B2579,B2579)</f>
        <v>--2542</v>
      </c>
      <c r="B2579" s="3" t="str">
        <f t="shared" si="121"/>
        <v/>
      </c>
      <c r="C2579" s="78">
        <v>2575</v>
      </c>
      <c r="D2579" s="102"/>
      <c r="E2579" s="103"/>
      <c r="F2579" s="102"/>
      <c r="G2579" s="104"/>
      <c r="H2579" s="105" t="str">
        <f t="shared" ca="1" si="120"/>
        <v/>
      </c>
      <c r="I2579" s="102"/>
      <c r="J2579" s="102"/>
      <c r="K2579" s="102"/>
      <c r="L2579" s="102"/>
      <c r="M2579" s="102"/>
      <c r="N2579" s="102"/>
      <c r="O2579" s="102"/>
      <c r="P2579" s="102"/>
      <c r="Q2579" s="102"/>
      <c r="R2579" s="102"/>
      <c r="S2579" s="102"/>
      <c r="T2579" s="106"/>
      <c r="U2579" s="3" t="str">
        <f t="shared" si="122"/>
        <v>0/1</v>
      </c>
    </row>
    <row r="2580" spans="1:21" ht="30" customHeight="1" x14ac:dyDescent="0.3">
      <c r="A2580" s="3" t="str">
        <f>B2580&amp;"--"&amp;COUNTIF($B$5:B2580,B2580)</f>
        <v>--2543</v>
      </c>
      <c r="B2580" s="3" t="str">
        <f t="shared" si="121"/>
        <v/>
      </c>
      <c r="C2580" s="78">
        <v>2576</v>
      </c>
      <c r="D2580" s="102"/>
      <c r="E2580" s="103"/>
      <c r="F2580" s="102"/>
      <c r="G2580" s="104"/>
      <c r="H2580" s="105" t="str">
        <f t="shared" ca="1" si="120"/>
        <v/>
      </c>
      <c r="I2580" s="102"/>
      <c r="J2580" s="102"/>
      <c r="K2580" s="102"/>
      <c r="L2580" s="102"/>
      <c r="M2580" s="102"/>
      <c r="N2580" s="102"/>
      <c r="O2580" s="102"/>
      <c r="P2580" s="102"/>
      <c r="Q2580" s="102"/>
      <c r="R2580" s="102"/>
      <c r="S2580" s="102"/>
      <c r="T2580" s="106"/>
      <c r="U2580" s="3" t="str">
        <f t="shared" si="122"/>
        <v>0/1</v>
      </c>
    </row>
    <row r="2581" spans="1:21" ht="30" customHeight="1" x14ac:dyDescent="0.3">
      <c r="A2581" s="3" t="str">
        <f>B2581&amp;"--"&amp;COUNTIF($B$5:B2581,B2581)</f>
        <v>--2544</v>
      </c>
      <c r="B2581" s="3" t="str">
        <f t="shared" si="121"/>
        <v/>
      </c>
      <c r="C2581" s="78">
        <v>2577</v>
      </c>
      <c r="D2581" s="102"/>
      <c r="E2581" s="103"/>
      <c r="F2581" s="102"/>
      <c r="G2581" s="104"/>
      <c r="H2581" s="105" t="str">
        <f t="shared" ca="1" si="120"/>
        <v/>
      </c>
      <c r="I2581" s="102"/>
      <c r="J2581" s="102"/>
      <c r="K2581" s="102"/>
      <c r="L2581" s="102"/>
      <c r="M2581" s="102"/>
      <c r="N2581" s="102"/>
      <c r="O2581" s="102"/>
      <c r="P2581" s="102"/>
      <c r="Q2581" s="102"/>
      <c r="R2581" s="102"/>
      <c r="S2581" s="102"/>
      <c r="T2581" s="106"/>
      <c r="U2581" s="3" t="str">
        <f t="shared" si="122"/>
        <v>0/1</v>
      </c>
    </row>
    <row r="2582" spans="1:21" ht="30" customHeight="1" x14ac:dyDescent="0.3">
      <c r="A2582" s="3" t="str">
        <f>B2582&amp;"--"&amp;COUNTIF($B$5:B2582,B2582)</f>
        <v>--2545</v>
      </c>
      <c r="B2582" s="3" t="str">
        <f t="shared" si="121"/>
        <v/>
      </c>
      <c r="C2582" s="78">
        <v>2578</v>
      </c>
      <c r="D2582" s="102"/>
      <c r="E2582" s="103"/>
      <c r="F2582" s="102"/>
      <c r="G2582" s="104"/>
      <c r="H2582" s="105" t="str">
        <f t="shared" ca="1" si="120"/>
        <v/>
      </c>
      <c r="I2582" s="102"/>
      <c r="J2582" s="102"/>
      <c r="K2582" s="102"/>
      <c r="L2582" s="102"/>
      <c r="M2582" s="102"/>
      <c r="N2582" s="102"/>
      <c r="O2582" s="102"/>
      <c r="P2582" s="102"/>
      <c r="Q2582" s="102"/>
      <c r="R2582" s="102"/>
      <c r="S2582" s="102"/>
      <c r="T2582" s="106"/>
      <c r="U2582" s="3" t="str">
        <f t="shared" si="122"/>
        <v>0/1</v>
      </c>
    </row>
    <row r="2583" spans="1:21" ht="30" customHeight="1" x14ac:dyDescent="0.3">
      <c r="A2583" s="3" t="str">
        <f>B2583&amp;"--"&amp;COUNTIF($B$5:B2583,B2583)</f>
        <v>--2546</v>
      </c>
      <c r="B2583" s="3" t="str">
        <f t="shared" si="121"/>
        <v/>
      </c>
      <c r="C2583" s="78">
        <v>2579</v>
      </c>
      <c r="D2583" s="102"/>
      <c r="E2583" s="103"/>
      <c r="F2583" s="102"/>
      <c r="G2583" s="104"/>
      <c r="H2583" s="105" t="str">
        <f t="shared" ca="1" si="120"/>
        <v/>
      </c>
      <c r="I2583" s="102"/>
      <c r="J2583" s="102"/>
      <c r="K2583" s="102"/>
      <c r="L2583" s="102"/>
      <c r="M2583" s="102"/>
      <c r="N2583" s="102"/>
      <c r="O2583" s="102"/>
      <c r="P2583" s="102"/>
      <c r="Q2583" s="102"/>
      <c r="R2583" s="102"/>
      <c r="S2583" s="102"/>
      <c r="T2583" s="106"/>
      <c r="U2583" s="3" t="str">
        <f t="shared" si="122"/>
        <v>0/1</v>
      </c>
    </row>
    <row r="2584" spans="1:21" ht="30" customHeight="1" x14ac:dyDescent="0.3">
      <c r="A2584" s="3" t="str">
        <f>B2584&amp;"--"&amp;COUNTIF($B$5:B2584,B2584)</f>
        <v>--2547</v>
      </c>
      <c r="B2584" s="3" t="str">
        <f t="shared" si="121"/>
        <v/>
      </c>
      <c r="C2584" s="78">
        <v>2580</v>
      </c>
      <c r="D2584" s="102"/>
      <c r="E2584" s="103"/>
      <c r="F2584" s="102"/>
      <c r="G2584" s="104"/>
      <c r="H2584" s="105" t="str">
        <f t="shared" ca="1" si="120"/>
        <v/>
      </c>
      <c r="I2584" s="102"/>
      <c r="J2584" s="102"/>
      <c r="K2584" s="102"/>
      <c r="L2584" s="102"/>
      <c r="M2584" s="102"/>
      <c r="N2584" s="102"/>
      <c r="O2584" s="102"/>
      <c r="P2584" s="102"/>
      <c r="Q2584" s="102"/>
      <c r="R2584" s="102"/>
      <c r="S2584" s="102"/>
      <c r="T2584" s="106"/>
      <c r="U2584" s="3" t="str">
        <f t="shared" si="122"/>
        <v>0/1</v>
      </c>
    </row>
    <row r="2585" spans="1:21" ht="30" customHeight="1" x14ac:dyDescent="0.3">
      <c r="A2585" s="3" t="str">
        <f>B2585&amp;"--"&amp;COUNTIF($B$5:B2585,B2585)</f>
        <v>--2548</v>
      </c>
      <c r="B2585" s="3" t="str">
        <f t="shared" si="121"/>
        <v/>
      </c>
      <c r="C2585" s="78">
        <v>2581</v>
      </c>
      <c r="D2585" s="102"/>
      <c r="E2585" s="103"/>
      <c r="F2585" s="102"/>
      <c r="G2585" s="104"/>
      <c r="H2585" s="105" t="str">
        <f t="shared" ca="1" si="120"/>
        <v/>
      </c>
      <c r="I2585" s="102"/>
      <c r="J2585" s="102"/>
      <c r="K2585" s="102"/>
      <c r="L2585" s="102"/>
      <c r="M2585" s="102"/>
      <c r="N2585" s="102"/>
      <c r="O2585" s="102"/>
      <c r="P2585" s="102"/>
      <c r="Q2585" s="102"/>
      <c r="R2585" s="102"/>
      <c r="S2585" s="102"/>
      <c r="T2585" s="106"/>
      <c r="U2585" s="3" t="str">
        <f t="shared" si="122"/>
        <v>0/1</v>
      </c>
    </row>
    <row r="2586" spans="1:21" ht="30" customHeight="1" x14ac:dyDescent="0.3">
      <c r="A2586" s="3" t="str">
        <f>B2586&amp;"--"&amp;COUNTIF($B$5:B2586,B2586)</f>
        <v>--2549</v>
      </c>
      <c r="B2586" s="3" t="str">
        <f t="shared" si="121"/>
        <v/>
      </c>
      <c r="C2586" s="78">
        <v>2582</v>
      </c>
      <c r="D2586" s="102"/>
      <c r="E2586" s="103"/>
      <c r="F2586" s="102"/>
      <c r="G2586" s="104"/>
      <c r="H2586" s="105" t="str">
        <f t="shared" ca="1" si="120"/>
        <v/>
      </c>
      <c r="I2586" s="102"/>
      <c r="J2586" s="102"/>
      <c r="K2586" s="102"/>
      <c r="L2586" s="102"/>
      <c r="M2586" s="102"/>
      <c r="N2586" s="102"/>
      <c r="O2586" s="102"/>
      <c r="P2586" s="102"/>
      <c r="Q2586" s="102"/>
      <c r="R2586" s="102"/>
      <c r="S2586" s="102"/>
      <c r="T2586" s="106"/>
      <c r="U2586" s="3" t="str">
        <f t="shared" si="122"/>
        <v>0/1</v>
      </c>
    </row>
    <row r="2587" spans="1:21" ht="30" customHeight="1" x14ac:dyDescent="0.3">
      <c r="A2587" s="3" t="str">
        <f>B2587&amp;"--"&amp;COUNTIF($B$5:B2587,B2587)</f>
        <v>--2550</v>
      </c>
      <c r="B2587" s="3" t="str">
        <f t="shared" si="121"/>
        <v/>
      </c>
      <c r="C2587" s="78">
        <v>2583</v>
      </c>
      <c r="D2587" s="102"/>
      <c r="E2587" s="103"/>
      <c r="F2587" s="102"/>
      <c r="G2587" s="104"/>
      <c r="H2587" s="105" t="str">
        <f t="shared" ca="1" si="120"/>
        <v/>
      </c>
      <c r="I2587" s="102"/>
      <c r="J2587" s="102"/>
      <c r="K2587" s="102"/>
      <c r="L2587" s="102"/>
      <c r="M2587" s="102"/>
      <c r="N2587" s="102"/>
      <c r="O2587" s="102"/>
      <c r="P2587" s="102"/>
      <c r="Q2587" s="102"/>
      <c r="R2587" s="102"/>
      <c r="S2587" s="102"/>
      <c r="T2587" s="106"/>
      <c r="U2587" s="3" t="str">
        <f t="shared" si="122"/>
        <v>0/1</v>
      </c>
    </row>
    <row r="2588" spans="1:21" ht="30" customHeight="1" x14ac:dyDescent="0.3">
      <c r="A2588" s="3" t="str">
        <f>B2588&amp;"--"&amp;COUNTIF($B$5:B2588,B2588)</f>
        <v>--2551</v>
      </c>
      <c r="B2588" s="3" t="str">
        <f t="shared" si="121"/>
        <v/>
      </c>
      <c r="C2588" s="78">
        <v>2584</v>
      </c>
      <c r="D2588" s="102"/>
      <c r="E2588" s="103"/>
      <c r="F2588" s="102"/>
      <c r="G2588" s="104"/>
      <c r="H2588" s="105" t="str">
        <f t="shared" ca="1" si="120"/>
        <v/>
      </c>
      <c r="I2588" s="102"/>
      <c r="J2588" s="102"/>
      <c r="K2588" s="102"/>
      <c r="L2588" s="102"/>
      <c r="M2588" s="102"/>
      <c r="N2588" s="102"/>
      <c r="O2588" s="102"/>
      <c r="P2588" s="102"/>
      <c r="Q2588" s="102"/>
      <c r="R2588" s="102"/>
      <c r="S2588" s="102"/>
      <c r="T2588" s="106"/>
      <c r="U2588" s="3" t="str">
        <f t="shared" si="122"/>
        <v>0/1</v>
      </c>
    </row>
    <row r="2589" spans="1:21" ht="30" customHeight="1" x14ac:dyDescent="0.3">
      <c r="A2589" s="3" t="str">
        <f>B2589&amp;"--"&amp;COUNTIF($B$5:B2589,B2589)</f>
        <v>--2552</v>
      </c>
      <c r="B2589" s="3" t="str">
        <f t="shared" si="121"/>
        <v/>
      </c>
      <c r="C2589" s="78">
        <v>2585</v>
      </c>
      <c r="D2589" s="102"/>
      <c r="E2589" s="103"/>
      <c r="F2589" s="102"/>
      <c r="G2589" s="104"/>
      <c r="H2589" s="105" t="str">
        <f t="shared" ca="1" si="120"/>
        <v/>
      </c>
      <c r="I2589" s="102"/>
      <c r="J2589" s="102"/>
      <c r="K2589" s="102"/>
      <c r="L2589" s="102"/>
      <c r="M2589" s="102"/>
      <c r="N2589" s="102"/>
      <c r="O2589" s="102"/>
      <c r="P2589" s="102"/>
      <c r="Q2589" s="102"/>
      <c r="R2589" s="102"/>
      <c r="S2589" s="102"/>
      <c r="T2589" s="106"/>
      <c r="U2589" s="3" t="str">
        <f t="shared" si="122"/>
        <v>0/1</v>
      </c>
    </row>
    <row r="2590" spans="1:21" ht="30" customHeight="1" x14ac:dyDescent="0.3">
      <c r="A2590" s="3" t="str">
        <f>B2590&amp;"--"&amp;COUNTIF($B$5:B2590,B2590)</f>
        <v>--2553</v>
      </c>
      <c r="B2590" s="3" t="str">
        <f t="shared" si="121"/>
        <v/>
      </c>
      <c r="C2590" s="78">
        <v>2586</v>
      </c>
      <c r="D2590" s="102"/>
      <c r="E2590" s="103"/>
      <c r="F2590" s="102"/>
      <c r="G2590" s="104"/>
      <c r="H2590" s="105" t="str">
        <f t="shared" ca="1" si="120"/>
        <v/>
      </c>
      <c r="I2590" s="102"/>
      <c r="J2590" s="102"/>
      <c r="K2590" s="102"/>
      <c r="L2590" s="102"/>
      <c r="M2590" s="102"/>
      <c r="N2590" s="102"/>
      <c r="O2590" s="102"/>
      <c r="P2590" s="102"/>
      <c r="Q2590" s="102"/>
      <c r="R2590" s="102"/>
      <c r="S2590" s="102"/>
      <c r="T2590" s="106"/>
      <c r="U2590" s="3" t="str">
        <f t="shared" si="122"/>
        <v>0/1</v>
      </c>
    </row>
    <row r="2591" spans="1:21" ht="30" customHeight="1" x14ac:dyDescent="0.3">
      <c r="A2591" s="3" t="str">
        <f>B2591&amp;"--"&amp;COUNTIF($B$5:B2591,B2591)</f>
        <v>--2554</v>
      </c>
      <c r="B2591" s="3" t="str">
        <f t="shared" si="121"/>
        <v/>
      </c>
      <c r="C2591" s="78">
        <v>2587</v>
      </c>
      <c r="D2591" s="102"/>
      <c r="E2591" s="103"/>
      <c r="F2591" s="102"/>
      <c r="G2591" s="104"/>
      <c r="H2591" s="105" t="str">
        <f t="shared" ca="1" si="120"/>
        <v/>
      </c>
      <c r="I2591" s="102"/>
      <c r="J2591" s="102"/>
      <c r="K2591" s="102"/>
      <c r="L2591" s="102"/>
      <c r="M2591" s="102"/>
      <c r="N2591" s="102"/>
      <c r="O2591" s="102"/>
      <c r="P2591" s="102"/>
      <c r="Q2591" s="102"/>
      <c r="R2591" s="102"/>
      <c r="S2591" s="102"/>
      <c r="T2591" s="106"/>
      <c r="U2591" s="3" t="str">
        <f t="shared" si="122"/>
        <v>0/1</v>
      </c>
    </row>
    <row r="2592" spans="1:21" ht="30" customHeight="1" x14ac:dyDescent="0.3">
      <c r="A2592" s="3" t="str">
        <f>B2592&amp;"--"&amp;COUNTIF($B$5:B2592,B2592)</f>
        <v>--2555</v>
      </c>
      <c r="B2592" s="3" t="str">
        <f t="shared" si="121"/>
        <v/>
      </c>
      <c r="C2592" s="78">
        <v>2588</v>
      </c>
      <c r="D2592" s="102"/>
      <c r="E2592" s="103"/>
      <c r="F2592" s="102"/>
      <c r="G2592" s="104"/>
      <c r="H2592" s="105" t="str">
        <f t="shared" ref="H2592:H2655" ca="1" si="123">IF(G2592,DATEDIF(G2592,TODAY(),"Y"),"")</f>
        <v/>
      </c>
      <c r="I2592" s="102"/>
      <c r="J2592" s="102"/>
      <c r="K2592" s="102"/>
      <c r="L2592" s="102"/>
      <c r="M2592" s="102"/>
      <c r="N2592" s="102"/>
      <c r="O2592" s="102"/>
      <c r="P2592" s="102"/>
      <c r="Q2592" s="102"/>
      <c r="R2592" s="102"/>
      <c r="S2592" s="102"/>
      <c r="T2592" s="106"/>
      <c r="U2592" s="3" t="str">
        <f t="shared" si="122"/>
        <v>0/1</v>
      </c>
    </row>
    <row r="2593" spans="1:21" ht="30" customHeight="1" x14ac:dyDescent="0.3">
      <c r="A2593" s="3" t="str">
        <f>B2593&amp;"--"&amp;COUNTIF($B$5:B2593,B2593)</f>
        <v>--2556</v>
      </c>
      <c r="B2593" s="3" t="str">
        <f t="shared" si="121"/>
        <v/>
      </c>
      <c r="C2593" s="78">
        <v>2589</v>
      </c>
      <c r="D2593" s="102"/>
      <c r="E2593" s="103"/>
      <c r="F2593" s="102"/>
      <c r="G2593" s="104"/>
      <c r="H2593" s="105" t="str">
        <f t="shared" ca="1" si="123"/>
        <v/>
      </c>
      <c r="I2593" s="102"/>
      <c r="J2593" s="102"/>
      <c r="K2593" s="102"/>
      <c r="L2593" s="102"/>
      <c r="M2593" s="102"/>
      <c r="N2593" s="102"/>
      <c r="O2593" s="102"/>
      <c r="P2593" s="102"/>
      <c r="Q2593" s="102"/>
      <c r="R2593" s="102"/>
      <c r="S2593" s="102"/>
      <c r="T2593" s="106"/>
      <c r="U2593" s="3" t="str">
        <f t="shared" si="122"/>
        <v>0/1</v>
      </c>
    </row>
    <row r="2594" spans="1:21" ht="30" customHeight="1" x14ac:dyDescent="0.3">
      <c r="A2594" s="3" t="str">
        <f>B2594&amp;"--"&amp;COUNTIF($B$5:B2594,B2594)</f>
        <v>--2557</v>
      </c>
      <c r="B2594" s="3" t="str">
        <f t="shared" si="121"/>
        <v/>
      </c>
      <c r="C2594" s="78">
        <v>2590</v>
      </c>
      <c r="D2594" s="102"/>
      <c r="E2594" s="103"/>
      <c r="F2594" s="102"/>
      <c r="G2594" s="104"/>
      <c r="H2594" s="105" t="str">
        <f t="shared" ca="1" si="123"/>
        <v/>
      </c>
      <c r="I2594" s="102"/>
      <c r="J2594" s="102"/>
      <c r="K2594" s="102"/>
      <c r="L2594" s="102"/>
      <c r="M2594" s="102"/>
      <c r="N2594" s="102"/>
      <c r="O2594" s="102"/>
      <c r="P2594" s="102"/>
      <c r="Q2594" s="102"/>
      <c r="R2594" s="102"/>
      <c r="S2594" s="102"/>
      <c r="T2594" s="106"/>
      <c r="U2594" s="3" t="str">
        <f t="shared" si="122"/>
        <v>0/1</v>
      </c>
    </row>
    <row r="2595" spans="1:21" ht="30" customHeight="1" x14ac:dyDescent="0.3">
      <c r="A2595" s="3" t="str">
        <f>B2595&amp;"--"&amp;COUNTIF($B$5:B2595,B2595)</f>
        <v>--2558</v>
      </c>
      <c r="B2595" s="3" t="str">
        <f t="shared" si="121"/>
        <v/>
      </c>
      <c r="C2595" s="78">
        <v>2591</v>
      </c>
      <c r="D2595" s="102"/>
      <c r="E2595" s="103"/>
      <c r="F2595" s="102"/>
      <c r="G2595" s="104"/>
      <c r="H2595" s="105" t="str">
        <f t="shared" ca="1" si="123"/>
        <v/>
      </c>
      <c r="I2595" s="102"/>
      <c r="J2595" s="102"/>
      <c r="K2595" s="102"/>
      <c r="L2595" s="102"/>
      <c r="M2595" s="102"/>
      <c r="N2595" s="102"/>
      <c r="O2595" s="102"/>
      <c r="P2595" s="102"/>
      <c r="Q2595" s="102"/>
      <c r="R2595" s="102"/>
      <c r="S2595" s="102"/>
      <c r="T2595" s="106"/>
      <c r="U2595" s="3" t="str">
        <f t="shared" si="122"/>
        <v>0/1</v>
      </c>
    </row>
    <row r="2596" spans="1:21" ht="30" customHeight="1" x14ac:dyDescent="0.3">
      <c r="A2596" s="3" t="str">
        <f>B2596&amp;"--"&amp;COUNTIF($B$5:B2596,B2596)</f>
        <v>--2559</v>
      </c>
      <c r="B2596" s="3" t="str">
        <f t="shared" si="121"/>
        <v/>
      </c>
      <c r="C2596" s="78">
        <v>2592</v>
      </c>
      <c r="D2596" s="102"/>
      <c r="E2596" s="103"/>
      <c r="F2596" s="102"/>
      <c r="G2596" s="104"/>
      <c r="H2596" s="105" t="str">
        <f t="shared" ca="1" si="123"/>
        <v/>
      </c>
      <c r="I2596" s="102"/>
      <c r="J2596" s="102"/>
      <c r="K2596" s="102"/>
      <c r="L2596" s="102"/>
      <c r="M2596" s="102"/>
      <c r="N2596" s="102"/>
      <c r="O2596" s="102"/>
      <c r="P2596" s="102"/>
      <c r="Q2596" s="102"/>
      <c r="R2596" s="102"/>
      <c r="S2596" s="102"/>
      <c r="T2596" s="106"/>
      <c r="U2596" s="3" t="str">
        <f t="shared" si="122"/>
        <v>0/1</v>
      </c>
    </row>
    <row r="2597" spans="1:21" ht="30" customHeight="1" x14ac:dyDescent="0.3">
      <c r="A2597" s="3" t="str">
        <f>B2597&amp;"--"&amp;COUNTIF($B$5:B2597,B2597)</f>
        <v>--2560</v>
      </c>
      <c r="B2597" s="3" t="str">
        <f t="shared" si="121"/>
        <v/>
      </c>
      <c r="C2597" s="78">
        <v>2593</v>
      </c>
      <c r="D2597" s="102"/>
      <c r="E2597" s="103"/>
      <c r="F2597" s="102"/>
      <c r="G2597" s="104"/>
      <c r="H2597" s="105" t="str">
        <f t="shared" ca="1" si="123"/>
        <v/>
      </c>
      <c r="I2597" s="102"/>
      <c r="J2597" s="102"/>
      <c r="K2597" s="102"/>
      <c r="L2597" s="102"/>
      <c r="M2597" s="102"/>
      <c r="N2597" s="102"/>
      <c r="O2597" s="102"/>
      <c r="P2597" s="102"/>
      <c r="Q2597" s="102"/>
      <c r="R2597" s="102"/>
      <c r="S2597" s="102"/>
      <c r="T2597" s="106"/>
      <c r="U2597" s="3" t="str">
        <f t="shared" si="122"/>
        <v>0/1</v>
      </c>
    </row>
    <row r="2598" spans="1:21" ht="30" customHeight="1" x14ac:dyDescent="0.3">
      <c r="A2598" s="3" t="str">
        <f>B2598&amp;"--"&amp;COUNTIF($B$5:B2598,B2598)</f>
        <v>--2561</v>
      </c>
      <c r="B2598" s="3" t="str">
        <f t="shared" si="121"/>
        <v/>
      </c>
      <c r="C2598" s="78">
        <v>2594</v>
      </c>
      <c r="D2598" s="102"/>
      <c r="E2598" s="103"/>
      <c r="F2598" s="102"/>
      <c r="G2598" s="104"/>
      <c r="H2598" s="105" t="str">
        <f t="shared" ca="1" si="123"/>
        <v/>
      </c>
      <c r="I2598" s="102"/>
      <c r="J2598" s="102"/>
      <c r="K2598" s="102"/>
      <c r="L2598" s="102"/>
      <c r="M2598" s="102"/>
      <c r="N2598" s="102"/>
      <c r="O2598" s="102"/>
      <c r="P2598" s="102"/>
      <c r="Q2598" s="102"/>
      <c r="R2598" s="102"/>
      <c r="S2598" s="102"/>
      <c r="T2598" s="106"/>
      <c r="U2598" s="3" t="str">
        <f t="shared" si="122"/>
        <v>0/1</v>
      </c>
    </row>
    <row r="2599" spans="1:21" ht="30" customHeight="1" x14ac:dyDescent="0.3">
      <c r="A2599" s="3" t="str">
        <f>B2599&amp;"--"&amp;COUNTIF($B$5:B2599,B2599)</f>
        <v>--2562</v>
      </c>
      <c r="B2599" s="3" t="str">
        <f t="shared" si="121"/>
        <v/>
      </c>
      <c r="C2599" s="78">
        <v>2595</v>
      </c>
      <c r="D2599" s="102"/>
      <c r="E2599" s="103"/>
      <c r="F2599" s="102"/>
      <c r="G2599" s="104"/>
      <c r="H2599" s="105" t="str">
        <f t="shared" ca="1" si="123"/>
        <v/>
      </c>
      <c r="I2599" s="102"/>
      <c r="J2599" s="102"/>
      <c r="K2599" s="102"/>
      <c r="L2599" s="102"/>
      <c r="M2599" s="102"/>
      <c r="N2599" s="102"/>
      <c r="O2599" s="102"/>
      <c r="P2599" s="102"/>
      <c r="Q2599" s="102"/>
      <c r="R2599" s="102"/>
      <c r="S2599" s="102"/>
      <c r="T2599" s="106"/>
      <c r="U2599" s="3" t="str">
        <f t="shared" si="122"/>
        <v>0/1</v>
      </c>
    </row>
    <row r="2600" spans="1:21" ht="30" customHeight="1" x14ac:dyDescent="0.3">
      <c r="A2600" s="3" t="str">
        <f>B2600&amp;"--"&amp;COUNTIF($B$5:B2600,B2600)</f>
        <v>--2563</v>
      </c>
      <c r="B2600" s="3" t="str">
        <f t="shared" si="121"/>
        <v/>
      </c>
      <c r="C2600" s="78">
        <v>2596</v>
      </c>
      <c r="D2600" s="102"/>
      <c r="E2600" s="103"/>
      <c r="F2600" s="102"/>
      <c r="G2600" s="104"/>
      <c r="H2600" s="105" t="str">
        <f t="shared" ca="1" si="123"/>
        <v/>
      </c>
      <c r="I2600" s="102"/>
      <c r="J2600" s="102"/>
      <c r="K2600" s="102"/>
      <c r="L2600" s="102"/>
      <c r="M2600" s="102"/>
      <c r="N2600" s="102"/>
      <c r="O2600" s="102"/>
      <c r="P2600" s="102"/>
      <c r="Q2600" s="102"/>
      <c r="R2600" s="102"/>
      <c r="S2600" s="102"/>
      <c r="T2600" s="106"/>
      <c r="U2600" s="3" t="str">
        <f t="shared" si="122"/>
        <v>0/1</v>
      </c>
    </row>
    <row r="2601" spans="1:21" ht="30" customHeight="1" x14ac:dyDescent="0.3">
      <c r="A2601" s="3" t="str">
        <f>B2601&amp;"--"&amp;COUNTIF($B$5:B2601,B2601)</f>
        <v>--2564</v>
      </c>
      <c r="B2601" s="3" t="str">
        <f t="shared" si="121"/>
        <v/>
      </c>
      <c r="C2601" s="78">
        <v>2597</v>
      </c>
      <c r="D2601" s="102"/>
      <c r="E2601" s="103"/>
      <c r="F2601" s="102"/>
      <c r="G2601" s="104"/>
      <c r="H2601" s="105" t="str">
        <f t="shared" ca="1" si="123"/>
        <v/>
      </c>
      <c r="I2601" s="102"/>
      <c r="J2601" s="102"/>
      <c r="K2601" s="102"/>
      <c r="L2601" s="102"/>
      <c r="M2601" s="102"/>
      <c r="N2601" s="102"/>
      <c r="O2601" s="102"/>
      <c r="P2601" s="102"/>
      <c r="Q2601" s="102"/>
      <c r="R2601" s="102"/>
      <c r="S2601" s="102"/>
      <c r="T2601" s="106"/>
      <c r="U2601" s="3" t="str">
        <f t="shared" si="122"/>
        <v>0/1</v>
      </c>
    </row>
    <row r="2602" spans="1:21" ht="30" customHeight="1" x14ac:dyDescent="0.3">
      <c r="A2602" s="3" t="str">
        <f>B2602&amp;"--"&amp;COUNTIF($B$5:B2602,B2602)</f>
        <v>--2565</v>
      </c>
      <c r="B2602" s="3" t="str">
        <f t="shared" si="121"/>
        <v/>
      </c>
      <c r="C2602" s="78">
        <v>2598</v>
      </c>
      <c r="D2602" s="102"/>
      <c r="E2602" s="103"/>
      <c r="F2602" s="102"/>
      <c r="G2602" s="104"/>
      <c r="H2602" s="105" t="str">
        <f t="shared" ca="1" si="123"/>
        <v/>
      </c>
      <c r="I2602" s="102"/>
      <c r="J2602" s="102"/>
      <c r="K2602" s="102"/>
      <c r="L2602" s="102"/>
      <c r="M2602" s="102"/>
      <c r="N2602" s="102"/>
      <c r="O2602" s="102"/>
      <c r="P2602" s="102"/>
      <c r="Q2602" s="102"/>
      <c r="R2602" s="102"/>
      <c r="S2602" s="102"/>
      <c r="T2602" s="106"/>
      <c r="U2602" s="3" t="str">
        <f t="shared" si="122"/>
        <v>0/1</v>
      </c>
    </row>
    <row r="2603" spans="1:21" ht="30" customHeight="1" x14ac:dyDescent="0.3">
      <c r="A2603" s="3" t="str">
        <f>B2603&amp;"--"&amp;COUNTIF($B$5:B2603,B2603)</f>
        <v>--2566</v>
      </c>
      <c r="B2603" s="3" t="str">
        <f t="shared" si="121"/>
        <v/>
      </c>
      <c r="C2603" s="78">
        <v>2599</v>
      </c>
      <c r="D2603" s="102"/>
      <c r="E2603" s="103"/>
      <c r="F2603" s="102"/>
      <c r="G2603" s="104"/>
      <c r="H2603" s="105" t="str">
        <f t="shared" ca="1" si="123"/>
        <v/>
      </c>
      <c r="I2603" s="102"/>
      <c r="J2603" s="102"/>
      <c r="K2603" s="102"/>
      <c r="L2603" s="102"/>
      <c r="M2603" s="102"/>
      <c r="N2603" s="102"/>
      <c r="O2603" s="102"/>
      <c r="P2603" s="102"/>
      <c r="Q2603" s="102"/>
      <c r="R2603" s="102"/>
      <c r="S2603" s="102"/>
      <c r="T2603" s="106"/>
      <c r="U2603" s="3" t="str">
        <f t="shared" si="122"/>
        <v>0/1</v>
      </c>
    </row>
    <row r="2604" spans="1:21" ht="30" customHeight="1" x14ac:dyDescent="0.3">
      <c r="A2604" s="3" t="str">
        <f>B2604&amp;"--"&amp;COUNTIF($B$5:B2604,B2604)</f>
        <v>--2567</v>
      </c>
      <c r="B2604" s="3" t="str">
        <f t="shared" si="121"/>
        <v/>
      </c>
      <c r="C2604" s="78">
        <v>2600</v>
      </c>
      <c r="D2604" s="102"/>
      <c r="E2604" s="103"/>
      <c r="F2604" s="102"/>
      <c r="G2604" s="104"/>
      <c r="H2604" s="105" t="str">
        <f t="shared" ca="1" si="123"/>
        <v/>
      </c>
      <c r="I2604" s="102"/>
      <c r="J2604" s="102"/>
      <c r="K2604" s="102"/>
      <c r="L2604" s="102"/>
      <c r="M2604" s="102"/>
      <c r="N2604" s="102"/>
      <c r="O2604" s="102"/>
      <c r="P2604" s="102"/>
      <c r="Q2604" s="102"/>
      <c r="R2604" s="102"/>
      <c r="S2604" s="102"/>
      <c r="T2604" s="106"/>
      <c r="U2604" s="3" t="str">
        <f t="shared" si="122"/>
        <v>0/1</v>
      </c>
    </row>
    <row r="2605" spans="1:21" ht="30" customHeight="1" x14ac:dyDescent="0.3">
      <c r="A2605" s="3" t="str">
        <f>B2605&amp;"--"&amp;COUNTIF($B$5:B2605,B2605)</f>
        <v>--2568</v>
      </c>
      <c r="B2605" s="3" t="str">
        <f t="shared" si="121"/>
        <v/>
      </c>
      <c r="C2605" s="78">
        <v>2601</v>
      </c>
      <c r="D2605" s="102"/>
      <c r="E2605" s="103"/>
      <c r="F2605" s="102"/>
      <c r="G2605" s="104"/>
      <c r="H2605" s="105" t="str">
        <f t="shared" ca="1" si="123"/>
        <v/>
      </c>
      <c r="I2605" s="102"/>
      <c r="J2605" s="102"/>
      <c r="K2605" s="102"/>
      <c r="L2605" s="102"/>
      <c r="M2605" s="102"/>
      <c r="N2605" s="102"/>
      <c r="O2605" s="102"/>
      <c r="P2605" s="102"/>
      <c r="Q2605" s="102"/>
      <c r="R2605" s="102"/>
      <c r="S2605" s="102"/>
      <c r="T2605" s="106"/>
      <c r="U2605" s="3" t="str">
        <f t="shared" si="122"/>
        <v>0/1</v>
      </c>
    </row>
    <row r="2606" spans="1:21" ht="30" customHeight="1" x14ac:dyDescent="0.3">
      <c r="A2606" s="3" t="str">
        <f>B2606&amp;"--"&amp;COUNTIF($B$5:B2606,B2606)</f>
        <v>--2569</v>
      </c>
      <c r="B2606" s="3" t="str">
        <f t="shared" si="121"/>
        <v/>
      </c>
      <c r="C2606" s="78">
        <v>2602</v>
      </c>
      <c r="D2606" s="102"/>
      <c r="E2606" s="103"/>
      <c r="F2606" s="102"/>
      <c r="G2606" s="104"/>
      <c r="H2606" s="105" t="str">
        <f t="shared" ca="1" si="123"/>
        <v/>
      </c>
      <c r="I2606" s="102"/>
      <c r="J2606" s="102"/>
      <c r="K2606" s="102"/>
      <c r="L2606" s="102"/>
      <c r="M2606" s="102"/>
      <c r="N2606" s="102"/>
      <c r="O2606" s="102"/>
      <c r="P2606" s="102"/>
      <c r="Q2606" s="102"/>
      <c r="R2606" s="102"/>
      <c r="S2606" s="102"/>
      <c r="T2606" s="106"/>
      <c r="U2606" s="3" t="str">
        <f t="shared" si="122"/>
        <v>0/1</v>
      </c>
    </row>
    <row r="2607" spans="1:21" ht="30" customHeight="1" x14ac:dyDescent="0.3">
      <c r="A2607" s="3" t="str">
        <f>B2607&amp;"--"&amp;COUNTIF($B$5:B2607,B2607)</f>
        <v>--2570</v>
      </c>
      <c r="B2607" s="3" t="str">
        <f t="shared" si="121"/>
        <v/>
      </c>
      <c r="C2607" s="78">
        <v>2603</v>
      </c>
      <c r="D2607" s="102"/>
      <c r="E2607" s="103"/>
      <c r="F2607" s="102"/>
      <c r="G2607" s="104"/>
      <c r="H2607" s="105" t="str">
        <f t="shared" ca="1" si="123"/>
        <v/>
      </c>
      <c r="I2607" s="102"/>
      <c r="J2607" s="102"/>
      <c r="K2607" s="102"/>
      <c r="L2607" s="102"/>
      <c r="M2607" s="102"/>
      <c r="N2607" s="102"/>
      <c r="O2607" s="102"/>
      <c r="P2607" s="102"/>
      <c r="Q2607" s="102"/>
      <c r="R2607" s="102"/>
      <c r="S2607" s="102"/>
      <c r="T2607" s="106"/>
      <c r="U2607" s="3" t="str">
        <f t="shared" si="122"/>
        <v>0/1</v>
      </c>
    </row>
    <row r="2608" spans="1:21" ht="30" customHeight="1" x14ac:dyDescent="0.3">
      <c r="A2608" s="3" t="str">
        <f>B2608&amp;"--"&amp;COUNTIF($B$5:B2608,B2608)</f>
        <v>--2571</v>
      </c>
      <c r="B2608" s="3" t="str">
        <f t="shared" si="121"/>
        <v/>
      </c>
      <c r="C2608" s="78">
        <v>2604</v>
      </c>
      <c r="D2608" s="102"/>
      <c r="E2608" s="103"/>
      <c r="F2608" s="102"/>
      <c r="G2608" s="104"/>
      <c r="H2608" s="105" t="str">
        <f t="shared" ca="1" si="123"/>
        <v/>
      </c>
      <c r="I2608" s="102"/>
      <c r="J2608" s="102"/>
      <c r="K2608" s="102"/>
      <c r="L2608" s="102"/>
      <c r="M2608" s="102"/>
      <c r="N2608" s="102"/>
      <c r="O2608" s="102"/>
      <c r="P2608" s="102"/>
      <c r="Q2608" s="102"/>
      <c r="R2608" s="102"/>
      <c r="S2608" s="102"/>
      <c r="T2608" s="106"/>
      <c r="U2608" s="3" t="str">
        <f t="shared" si="122"/>
        <v>0/1</v>
      </c>
    </row>
    <row r="2609" spans="1:21" ht="30" customHeight="1" x14ac:dyDescent="0.3">
      <c r="A2609" s="3" t="str">
        <f>B2609&amp;"--"&amp;COUNTIF($B$5:B2609,B2609)</f>
        <v>--2572</v>
      </c>
      <c r="B2609" s="3" t="str">
        <f t="shared" si="121"/>
        <v/>
      </c>
      <c r="C2609" s="78">
        <v>2605</v>
      </c>
      <c r="D2609" s="102"/>
      <c r="E2609" s="103"/>
      <c r="F2609" s="102"/>
      <c r="G2609" s="104"/>
      <c r="H2609" s="105" t="str">
        <f t="shared" ca="1" si="123"/>
        <v/>
      </c>
      <c r="I2609" s="102"/>
      <c r="J2609" s="102"/>
      <c r="K2609" s="102"/>
      <c r="L2609" s="102"/>
      <c r="M2609" s="102"/>
      <c r="N2609" s="102"/>
      <c r="O2609" s="102"/>
      <c r="P2609" s="102"/>
      <c r="Q2609" s="102"/>
      <c r="R2609" s="102"/>
      <c r="S2609" s="102"/>
      <c r="T2609" s="106"/>
      <c r="U2609" s="3" t="str">
        <f t="shared" si="122"/>
        <v>0/1</v>
      </c>
    </row>
    <row r="2610" spans="1:21" ht="30" customHeight="1" x14ac:dyDescent="0.3">
      <c r="A2610" s="3" t="str">
        <f>B2610&amp;"--"&amp;COUNTIF($B$5:B2610,B2610)</f>
        <v>--2573</v>
      </c>
      <c r="B2610" s="3" t="str">
        <f t="shared" si="121"/>
        <v/>
      </c>
      <c r="C2610" s="78">
        <v>2606</v>
      </c>
      <c r="D2610" s="102"/>
      <c r="E2610" s="103"/>
      <c r="F2610" s="102"/>
      <c r="G2610" s="104"/>
      <c r="H2610" s="105" t="str">
        <f t="shared" ca="1" si="123"/>
        <v/>
      </c>
      <c r="I2610" s="102"/>
      <c r="J2610" s="102"/>
      <c r="K2610" s="102"/>
      <c r="L2610" s="102"/>
      <c r="M2610" s="102"/>
      <c r="N2610" s="102"/>
      <c r="O2610" s="102"/>
      <c r="P2610" s="102"/>
      <c r="Q2610" s="102"/>
      <c r="R2610" s="102"/>
      <c r="S2610" s="102"/>
      <c r="T2610" s="106"/>
      <c r="U2610" s="3" t="str">
        <f t="shared" si="122"/>
        <v>0/1</v>
      </c>
    </row>
    <row r="2611" spans="1:21" ht="30" customHeight="1" x14ac:dyDescent="0.3">
      <c r="A2611" s="3" t="str">
        <f>B2611&amp;"--"&amp;COUNTIF($B$5:B2611,B2611)</f>
        <v>--2574</v>
      </c>
      <c r="B2611" s="3" t="str">
        <f t="shared" si="121"/>
        <v/>
      </c>
      <c r="C2611" s="78">
        <v>2607</v>
      </c>
      <c r="D2611" s="102"/>
      <c r="E2611" s="103"/>
      <c r="F2611" s="102"/>
      <c r="G2611" s="104"/>
      <c r="H2611" s="105" t="str">
        <f t="shared" ca="1" si="123"/>
        <v/>
      </c>
      <c r="I2611" s="102"/>
      <c r="J2611" s="102"/>
      <c r="K2611" s="102"/>
      <c r="L2611" s="102"/>
      <c r="M2611" s="102"/>
      <c r="N2611" s="102"/>
      <c r="O2611" s="102"/>
      <c r="P2611" s="102"/>
      <c r="Q2611" s="102"/>
      <c r="R2611" s="102"/>
      <c r="S2611" s="102"/>
      <c r="T2611" s="106"/>
      <c r="U2611" s="3" t="str">
        <f t="shared" si="122"/>
        <v>0/1</v>
      </c>
    </row>
    <row r="2612" spans="1:21" ht="30" customHeight="1" x14ac:dyDescent="0.3">
      <c r="A2612" s="3" t="str">
        <f>B2612&amp;"--"&amp;COUNTIF($B$5:B2612,B2612)</f>
        <v>--2575</v>
      </c>
      <c r="B2612" s="3" t="str">
        <f t="shared" si="121"/>
        <v/>
      </c>
      <c r="C2612" s="78">
        <v>2608</v>
      </c>
      <c r="D2612" s="102"/>
      <c r="E2612" s="103"/>
      <c r="F2612" s="102"/>
      <c r="G2612" s="104"/>
      <c r="H2612" s="105" t="str">
        <f t="shared" ca="1" si="123"/>
        <v/>
      </c>
      <c r="I2612" s="102"/>
      <c r="J2612" s="102"/>
      <c r="K2612" s="102"/>
      <c r="L2612" s="102"/>
      <c r="M2612" s="102"/>
      <c r="N2612" s="102"/>
      <c r="O2612" s="102"/>
      <c r="P2612" s="102"/>
      <c r="Q2612" s="102"/>
      <c r="R2612" s="102"/>
      <c r="S2612" s="102"/>
      <c r="T2612" s="106"/>
      <c r="U2612" s="3" t="str">
        <f t="shared" si="122"/>
        <v>0/1</v>
      </c>
    </row>
    <row r="2613" spans="1:21" ht="30" customHeight="1" x14ac:dyDescent="0.3">
      <c r="A2613" s="3" t="str">
        <f>B2613&amp;"--"&amp;COUNTIF($B$5:B2613,B2613)</f>
        <v>--2576</v>
      </c>
      <c r="B2613" s="3" t="str">
        <f t="shared" si="121"/>
        <v/>
      </c>
      <c r="C2613" s="78">
        <v>2609</v>
      </c>
      <c r="D2613" s="102"/>
      <c r="E2613" s="103"/>
      <c r="F2613" s="102"/>
      <c r="G2613" s="104"/>
      <c r="H2613" s="105" t="str">
        <f t="shared" ca="1" si="123"/>
        <v/>
      </c>
      <c r="I2613" s="102"/>
      <c r="J2613" s="102"/>
      <c r="K2613" s="102"/>
      <c r="L2613" s="102"/>
      <c r="M2613" s="102"/>
      <c r="N2613" s="102"/>
      <c r="O2613" s="102"/>
      <c r="P2613" s="102"/>
      <c r="Q2613" s="102"/>
      <c r="R2613" s="102"/>
      <c r="S2613" s="102"/>
      <c r="T2613" s="106"/>
      <c r="U2613" s="3" t="str">
        <f t="shared" si="122"/>
        <v>0/1</v>
      </c>
    </row>
    <row r="2614" spans="1:21" ht="30" customHeight="1" x14ac:dyDescent="0.3">
      <c r="A2614" s="3" t="str">
        <f>B2614&amp;"--"&amp;COUNTIF($B$5:B2614,B2614)</f>
        <v>--2577</v>
      </c>
      <c r="B2614" s="3" t="str">
        <f t="shared" si="121"/>
        <v/>
      </c>
      <c r="C2614" s="78">
        <v>2610</v>
      </c>
      <c r="D2614" s="102"/>
      <c r="E2614" s="103"/>
      <c r="F2614" s="102"/>
      <c r="G2614" s="104"/>
      <c r="H2614" s="105" t="str">
        <f t="shared" ca="1" si="123"/>
        <v/>
      </c>
      <c r="I2614" s="102"/>
      <c r="J2614" s="102"/>
      <c r="K2614" s="102"/>
      <c r="L2614" s="102"/>
      <c r="M2614" s="102"/>
      <c r="N2614" s="102"/>
      <c r="O2614" s="102"/>
      <c r="P2614" s="102"/>
      <c r="Q2614" s="102"/>
      <c r="R2614" s="102"/>
      <c r="S2614" s="102"/>
      <c r="T2614" s="106"/>
      <c r="U2614" s="3" t="str">
        <f t="shared" si="122"/>
        <v>0/1</v>
      </c>
    </row>
    <row r="2615" spans="1:21" ht="30" customHeight="1" x14ac:dyDescent="0.3">
      <c r="A2615" s="3" t="str">
        <f>B2615&amp;"--"&amp;COUNTIF($B$5:B2615,B2615)</f>
        <v>--2578</v>
      </c>
      <c r="B2615" s="3" t="str">
        <f t="shared" si="121"/>
        <v/>
      </c>
      <c r="C2615" s="78">
        <v>2611</v>
      </c>
      <c r="D2615" s="102"/>
      <c r="E2615" s="103"/>
      <c r="F2615" s="102"/>
      <c r="G2615" s="104"/>
      <c r="H2615" s="105" t="str">
        <f t="shared" ca="1" si="123"/>
        <v/>
      </c>
      <c r="I2615" s="102"/>
      <c r="J2615" s="102"/>
      <c r="K2615" s="102"/>
      <c r="L2615" s="102"/>
      <c r="M2615" s="102"/>
      <c r="N2615" s="102"/>
      <c r="O2615" s="102"/>
      <c r="P2615" s="102"/>
      <c r="Q2615" s="102"/>
      <c r="R2615" s="102"/>
      <c r="S2615" s="102"/>
      <c r="T2615" s="106"/>
      <c r="U2615" s="3" t="str">
        <f t="shared" si="122"/>
        <v>0/1</v>
      </c>
    </row>
    <row r="2616" spans="1:21" ht="30" customHeight="1" x14ac:dyDescent="0.3">
      <c r="A2616" s="3" t="str">
        <f>B2616&amp;"--"&amp;COUNTIF($B$5:B2616,B2616)</f>
        <v>--2579</v>
      </c>
      <c r="B2616" s="3" t="str">
        <f t="shared" si="121"/>
        <v/>
      </c>
      <c r="C2616" s="78">
        <v>2612</v>
      </c>
      <c r="D2616" s="102"/>
      <c r="E2616" s="103"/>
      <c r="F2616" s="102"/>
      <c r="G2616" s="104"/>
      <c r="H2616" s="105" t="str">
        <f t="shared" ca="1" si="123"/>
        <v/>
      </c>
      <c r="I2616" s="102"/>
      <c r="J2616" s="102"/>
      <c r="K2616" s="102"/>
      <c r="L2616" s="102"/>
      <c r="M2616" s="102"/>
      <c r="N2616" s="102"/>
      <c r="O2616" s="102"/>
      <c r="P2616" s="102"/>
      <c r="Q2616" s="102"/>
      <c r="R2616" s="102"/>
      <c r="S2616" s="102"/>
      <c r="T2616" s="106"/>
      <c r="U2616" s="3" t="str">
        <f t="shared" si="122"/>
        <v>0/1</v>
      </c>
    </row>
    <row r="2617" spans="1:21" ht="30" customHeight="1" x14ac:dyDescent="0.3">
      <c r="A2617" s="3" t="str">
        <f>B2617&amp;"--"&amp;COUNTIF($B$5:B2617,B2617)</f>
        <v>--2580</v>
      </c>
      <c r="B2617" s="3" t="str">
        <f t="shared" si="121"/>
        <v/>
      </c>
      <c r="C2617" s="78">
        <v>2613</v>
      </c>
      <c r="D2617" s="102"/>
      <c r="E2617" s="103"/>
      <c r="F2617" s="102"/>
      <c r="G2617" s="104"/>
      <c r="H2617" s="105" t="str">
        <f t="shared" ca="1" si="123"/>
        <v/>
      </c>
      <c r="I2617" s="102"/>
      <c r="J2617" s="102"/>
      <c r="K2617" s="102"/>
      <c r="L2617" s="102"/>
      <c r="M2617" s="102"/>
      <c r="N2617" s="102"/>
      <c r="O2617" s="102"/>
      <c r="P2617" s="102"/>
      <c r="Q2617" s="102"/>
      <c r="R2617" s="102"/>
      <c r="S2617" s="102"/>
      <c r="T2617" s="106"/>
      <c r="U2617" s="3" t="str">
        <f t="shared" si="122"/>
        <v>0/1</v>
      </c>
    </row>
    <row r="2618" spans="1:21" ht="30" customHeight="1" x14ac:dyDescent="0.3">
      <c r="A2618" s="3" t="str">
        <f>B2618&amp;"--"&amp;COUNTIF($B$5:B2618,B2618)</f>
        <v>--2581</v>
      </c>
      <c r="B2618" s="3" t="str">
        <f t="shared" si="121"/>
        <v/>
      </c>
      <c r="C2618" s="78">
        <v>2614</v>
      </c>
      <c r="D2618" s="102"/>
      <c r="E2618" s="103"/>
      <c r="F2618" s="102"/>
      <c r="G2618" s="104"/>
      <c r="H2618" s="105" t="str">
        <f t="shared" ca="1" si="123"/>
        <v/>
      </c>
      <c r="I2618" s="102"/>
      <c r="J2618" s="102"/>
      <c r="K2618" s="102"/>
      <c r="L2618" s="102"/>
      <c r="M2618" s="102"/>
      <c r="N2618" s="102"/>
      <c r="O2618" s="102"/>
      <c r="P2618" s="102"/>
      <c r="Q2618" s="102"/>
      <c r="R2618" s="102"/>
      <c r="S2618" s="102"/>
      <c r="T2618" s="106"/>
      <c r="U2618" s="3" t="str">
        <f t="shared" si="122"/>
        <v>0/1</v>
      </c>
    </row>
    <row r="2619" spans="1:21" ht="30" customHeight="1" x14ac:dyDescent="0.3">
      <c r="A2619" s="3" t="str">
        <f>B2619&amp;"--"&amp;COUNTIF($B$5:B2619,B2619)</f>
        <v>--2582</v>
      </c>
      <c r="B2619" s="3" t="str">
        <f t="shared" si="121"/>
        <v/>
      </c>
      <c r="C2619" s="78">
        <v>2615</v>
      </c>
      <c r="D2619" s="102"/>
      <c r="E2619" s="103"/>
      <c r="F2619" s="102"/>
      <c r="G2619" s="104"/>
      <c r="H2619" s="105" t="str">
        <f t="shared" ca="1" si="123"/>
        <v/>
      </c>
      <c r="I2619" s="102"/>
      <c r="J2619" s="102"/>
      <c r="K2619" s="102"/>
      <c r="L2619" s="102"/>
      <c r="M2619" s="102"/>
      <c r="N2619" s="102"/>
      <c r="O2619" s="102"/>
      <c r="P2619" s="102"/>
      <c r="Q2619" s="102"/>
      <c r="R2619" s="102"/>
      <c r="S2619" s="102"/>
      <c r="T2619" s="106"/>
      <c r="U2619" s="3" t="str">
        <f t="shared" si="122"/>
        <v>0/1</v>
      </c>
    </row>
    <row r="2620" spans="1:21" ht="30" customHeight="1" x14ac:dyDescent="0.3">
      <c r="A2620" s="3" t="str">
        <f>B2620&amp;"--"&amp;COUNTIF($B$5:B2620,B2620)</f>
        <v>--2583</v>
      </c>
      <c r="B2620" s="3" t="str">
        <f t="shared" si="121"/>
        <v/>
      </c>
      <c r="C2620" s="78">
        <v>2616</v>
      </c>
      <c r="D2620" s="102"/>
      <c r="E2620" s="103"/>
      <c r="F2620" s="102"/>
      <c r="G2620" s="104"/>
      <c r="H2620" s="105" t="str">
        <f t="shared" ca="1" si="123"/>
        <v/>
      </c>
      <c r="I2620" s="102"/>
      <c r="J2620" s="102"/>
      <c r="K2620" s="102"/>
      <c r="L2620" s="102"/>
      <c r="M2620" s="102"/>
      <c r="N2620" s="102"/>
      <c r="O2620" s="102"/>
      <c r="P2620" s="102"/>
      <c r="Q2620" s="102"/>
      <c r="R2620" s="102"/>
      <c r="S2620" s="102"/>
      <c r="T2620" s="106"/>
      <c r="U2620" s="3" t="str">
        <f t="shared" si="122"/>
        <v>0/1</v>
      </c>
    </row>
    <row r="2621" spans="1:21" ht="30" customHeight="1" x14ac:dyDescent="0.3">
      <c r="A2621" s="3" t="str">
        <f>B2621&amp;"--"&amp;COUNTIF($B$5:B2621,B2621)</f>
        <v>--2584</v>
      </c>
      <c r="B2621" s="3" t="str">
        <f t="shared" si="121"/>
        <v/>
      </c>
      <c r="C2621" s="78">
        <v>2617</v>
      </c>
      <c r="D2621" s="102"/>
      <c r="E2621" s="103"/>
      <c r="F2621" s="102"/>
      <c r="G2621" s="104"/>
      <c r="H2621" s="105" t="str">
        <f t="shared" ca="1" si="123"/>
        <v/>
      </c>
      <c r="I2621" s="102"/>
      <c r="J2621" s="102"/>
      <c r="K2621" s="102"/>
      <c r="L2621" s="102"/>
      <c r="M2621" s="102"/>
      <c r="N2621" s="102"/>
      <c r="O2621" s="102"/>
      <c r="P2621" s="102"/>
      <c r="Q2621" s="102"/>
      <c r="R2621" s="102"/>
      <c r="S2621" s="102"/>
      <c r="T2621" s="106"/>
      <c r="U2621" s="3" t="str">
        <f t="shared" si="122"/>
        <v>0/1</v>
      </c>
    </row>
    <row r="2622" spans="1:21" ht="30" customHeight="1" x14ac:dyDescent="0.3">
      <c r="A2622" s="3" t="str">
        <f>B2622&amp;"--"&amp;COUNTIF($B$5:B2622,B2622)</f>
        <v>--2585</v>
      </c>
      <c r="B2622" s="3" t="str">
        <f t="shared" si="121"/>
        <v/>
      </c>
      <c r="C2622" s="78">
        <v>2618</v>
      </c>
      <c r="D2622" s="102"/>
      <c r="E2622" s="103"/>
      <c r="F2622" s="102"/>
      <c r="G2622" s="104"/>
      <c r="H2622" s="105" t="str">
        <f t="shared" ca="1" si="123"/>
        <v/>
      </c>
      <c r="I2622" s="102"/>
      <c r="J2622" s="102"/>
      <c r="K2622" s="102"/>
      <c r="L2622" s="102"/>
      <c r="M2622" s="102"/>
      <c r="N2622" s="102"/>
      <c r="O2622" s="102"/>
      <c r="P2622" s="102"/>
      <c r="Q2622" s="102"/>
      <c r="R2622" s="102"/>
      <c r="S2622" s="102"/>
      <c r="T2622" s="106"/>
      <c r="U2622" s="3" t="str">
        <f t="shared" si="122"/>
        <v>0/1</v>
      </c>
    </row>
    <row r="2623" spans="1:21" ht="30" customHeight="1" x14ac:dyDescent="0.3">
      <c r="A2623" s="3" t="str">
        <f>B2623&amp;"--"&amp;COUNTIF($B$5:B2623,B2623)</f>
        <v>--2586</v>
      </c>
      <c r="B2623" s="3" t="str">
        <f t="shared" si="121"/>
        <v/>
      </c>
      <c r="C2623" s="78">
        <v>2619</v>
      </c>
      <c r="D2623" s="102"/>
      <c r="E2623" s="103"/>
      <c r="F2623" s="102"/>
      <c r="G2623" s="104"/>
      <c r="H2623" s="105" t="str">
        <f t="shared" ca="1" si="123"/>
        <v/>
      </c>
      <c r="I2623" s="102"/>
      <c r="J2623" s="102"/>
      <c r="K2623" s="102"/>
      <c r="L2623" s="102"/>
      <c r="M2623" s="102"/>
      <c r="N2623" s="102"/>
      <c r="O2623" s="102"/>
      <c r="P2623" s="102"/>
      <c r="Q2623" s="102"/>
      <c r="R2623" s="102"/>
      <c r="S2623" s="102"/>
      <c r="T2623" s="106"/>
      <c r="U2623" s="3" t="str">
        <f t="shared" si="122"/>
        <v>0/1</v>
      </c>
    </row>
    <row r="2624" spans="1:21" ht="30" customHeight="1" x14ac:dyDescent="0.3">
      <c r="A2624" s="3" t="str">
        <f>B2624&amp;"--"&amp;COUNTIF($B$5:B2624,B2624)</f>
        <v>--2587</v>
      </c>
      <c r="B2624" s="3" t="str">
        <f t="shared" si="121"/>
        <v/>
      </c>
      <c r="C2624" s="78">
        <v>2620</v>
      </c>
      <c r="D2624" s="102"/>
      <c r="E2624" s="103"/>
      <c r="F2624" s="102"/>
      <c r="G2624" s="104"/>
      <c r="H2624" s="105" t="str">
        <f t="shared" ca="1" si="123"/>
        <v/>
      </c>
      <c r="I2624" s="102"/>
      <c r="J2624" s="102"/>
      <c r="K2624" s="102"/>
      <c r="L2624" s="102"/>
      <c r="M2624" s="102"/>
      <c r="N2624" s="102"/>
      <c r="O2624" s="102"/>
      <c r="P2624" s="102"/>
      <c r="Q2624" s="102"/>
      <c r="R2624" s="102"/>
      <c r="S2624" s="102"/>
      <c r="T2624" s="106"/>
      <c r="U2624" s="3" t="str">
        <f t="shared" si="122"/>
        <v>0/1</v>
      </c>
    </row>
    <row r="2625" spans="1:21" ht="30" customHeight="1" x14ac:dyDescent="0.3">
      <c r="A2625" s="3" t="str">
        <f>B2625&amp;"--"&amp;COUNTIF($B$5:B2625,B2625)</f>
        <v>--2588</v>
      </c>
      <c r="B2625" s="3" t="str">
        <f t="shared" si="121"/>
        <v/>
      </c>
      <c r="C2625" s="78">
        <v>2621</v>
      </c>
      <c r="D2625" s="102"/>
      <c r="E2625" s="103"/>
      <c r="F2625" s="102"/>
      <c r="G2625" s="104"/>
      <c r="H2625" s="105" t="str">
        <f t="shared" ca="1" si="123"/>
        <v/>
      </c>
      <c r="I2625" s="102"/>
      <c r="J2625" s="102"/>
      <c r="K2625" s="102"/>
      <c r="L2625" s="102"/>
      <c r="M2625" s="102"/>
      <c r="N2625" s="102"/>
      <c r="O2625" s="102"/>
      <c r="P2625" s="102"/>
      <c r="Q2625" s="102"/>
      <c r="R2625" s="102"/>
      <c r="S2625" s="102"/>
      <c r="T2625" s="106"/>
      <c r="U2625" s="3" t="str">
        <f t="shared" si="122"/>
        <v>0/1</v>
      </c>
    </row>
    <row r="2626" spans="1:21" ht="30" customHeight="1" x14ac:dyDescent="0.3">
      <c r="A2626" s="3" t="str">
        <f>B2626&amp;"--"&amp;COUNTIF($B$5:B2626,B2626)</f>
        <v>--2589</v>
      </c>
      <c r="B2626" s="3" t="str">
        <f t="shared" si="121"/>
        <v/>
      </c>
      <c r="C2626" s="78">
        <v>2622</v>
      </c>
      <c r="D2626" s="102"/>
      <c r="E2626" s="103"/>
      <c r="F2626" s="102"/>
      <c r="G2626" s="104"/>
      <c r="H2626" s="105" t="str">
        <f t="shared" ca="1" si="123"/>
        <v/>
      </c>
      <c r="I2626" s="102"/>
      <c r="J2626" s="102"/>
      <c r="K2626" s="102"/>
      <c r="L2626" s="102"/>
      <c r="M2626" s="102"/>
      <c r="N2626" s="102"/>
      <c r="O2626" s="102"/>
      <c r="P2626" s="102"/>
      <c r="Q2626" s="102"/>
      <c r="R2626" s="102"/>
      <c r="S2626" s="102"/>
      <c r="T2626" s="106"/>
      <c r="U2626" s="3" t="str">
        <f t="shared" si="122"/>
        <v>0/1</v>
      </c>
    </row>
    <row r="2627" spans="1:21" ht="30" customHeight="1" x14ac:dyDescent="0.3">
      <c r="A2627" s="3" t="str">
        <f>B2627&amp;"--"&amp;COUNTIF($B$5:B2627,B2627)</f>
        <v>--2590</v>
      </c>
      <c r="B2627" s="3" t="str">
        <f t="shared" si="121"/>
        <v/>
      </c>
      <c r="C2627" s="78">
        <v>2623</v>
      </c>
      <c r="D2627" s="102"/>
      <c r="E2627" s="103"/>
      <c r="F2627" s="102"/>
      <c r="G2627" s="104"/>
      <c r="H2627" s="105" t="str">
        <f t="shared" ca="1" si="123"/>
        <v/>
      </c>
      <c r="I2627" s="102"/>
      <c r="J2627" s="102"/>
      <c r="K2627" s="102"/>
      <c r="L2627" s="102"/>
      <c r="M2627" s="102"/>
      <c r="N2627" s="102"/>
      <c r="O2627" s="102"/>
      <c r="P2627" s="102"/>
      <c r="Q2627" s="102"/>
      <c r="R2627" s="102"/>
      <c r="S2627" s="102"/>
      <c r="T2627" s="106"/>
      <c r="U2627" s="3" t="str">
        <f t="shared" si="122"/>
        <v>0/1</v>
      </c>
    </row>
    <row r="2628" spans="1:21" ht="30" customHeight="1" x14ac:dyDescent="0.3">
      <c r="A2628" s="3" t="str">
        <f>B2628&amp;"--"&amp;COUNTIF($B$5:B2628,B2628)</f>
        <v>--2591</v>
      </c>
      <c r="B2628" s="3" t="str">
        <f t="shared" si="121"/>
        <v/>
      </c>
      <c r="C2628" s="78">
        <v>2624</v>
      </c>
      <c r="D2628" s="102"/>
      <c r="E2628" s="103"/>
      <c r="F2628" s="102"/>
      <c r="G2628" s="104"/>
      <c r="H2628" s="105" t="str">
        <f t="shared" ca="1" si="123"/>
        <v/>
      </c>
      <c r="I2628" s="102"/>
      <c r="J2628" s="102"/>
      <c r="K2628" s="102"/>
      <c r="L2628" s="102"/>
      <c r="M2628" s="102"/>
      <c r="N2628" s="102"/>
      <c r="O2628" s="102"/>
      <c r="P2628" s="102"/>
      <c r="Q2628" s="102"/>
      <c r="R2628" s="102"/>
      <c r="S2628" s="102"/>
      <c r="T2628" s="106"/>
      <c r="U2628" s="3" t="str">
        <f t="shared" si="122"/>
        <v>0/1</v>
      </c>
    </row>
    <row r="2629" spans="1:21" ht="30" customHeight="1" x14ac:dyDescent="0.3">
      <c r="A2629" s="3" t="str">
        <f>B2629&amp;"--"&amp;COUNTIF($B$5:B2629,B2629)</f>
        <v>--2592</v>
      </c>
      <c r="B2629" s="3" t="str">
        <f t="shared" ref="B2629:B2692" si="124">IF(G2629&lt;&gt;"",MONTH(G2629),"")</f>
        <v/>
      </c>
      <c r="C2629" s="78">
        <v>2625</v>
      </c>
      <c r="D2629" s="102"/>
      <c r="E2629" s="103"/>
      <c r="F2629" s="102"/>
      <c r="G2629" s="104"/>
      <c r="H2629" s="105" t="str">
        <f t="shared" ca="1" si="123"/>
        <v/>
      </c>
      <c r="I2629" s="102"/>
      <c r="J2629" s="102"/>
      <c r="K2629" s="102"/>
      <c r="L2629" s="102"/>
      <c r="M2629" s="102"/>
      <c r="N2629" s="102"/>
      <c r="O2629" s="102"/>
      <c r="P2629" s="102"/>
      <c r="Q2629" s="102"/>
      <c r="R2629" s="102"/>
      <c r="S2629" s="102"/>
      <c r="T2629" s="106"/>
      <c r="U2629" s="3" t="str">
        <f t="shared" ref="U2629:U2692" si="125">DAY(G2629)&amp;"/"&amp;MONTH(G2629)</f>
        <v>0/1</v>
      </c>
    </row>
    <row r="2630" spans="1:21" ht="30" customHeight="1" x14ac:dyDescent="0.3">
      <c r="A2630" s="3" t="str">
        <f>B2630&amp;"--"&amp;COUNTIF($B$5:B2630,B2630)</f>
        <v>--2593</v>
      </c>
      <c r="B2630" s="3" t="str">
        <f t="shared" si="124"/>
        <v/>
      </c>
      <c r="C2630" s="78">
        <v>2626</v>
      </c>
      <c r="D2630" s="102"/>
      <c r="E2630" s="103"/>
      <c r="F2630" s="102"/>
      <c r="G2630" s="104"/>
      <c r="H2630" s="105" t="str">
        <f t="shared" ca="1" si="123"/>
        <v/>
      </c>
      <c r="I2630" s="102"/>
      <c r="J2630" s="102"/>
      <c r="K2630" s="102"/>
      <c r="L2630" s="102"/>
      <c r="M2630" s="102"/>
      <c r="N2630" s="102"/>
      <c r="O2630" s="102"/>
      <c r="P2630" s="102"/>
      <c r="Q2630" s="102"/>
      <c r="R2630" s="102"/>
      <c r="S2630" s="102"/>
      <c r="T2630" s="106"/>
      <c r="U2630" s="3" t="str">
        <f t="shared" si="125"/>
        <v>0/1</v>
      </c>
    </row>
    <row r="2631" spans="1:21" ht="30" customHeight="1" x14ac:dyDescent="0.3">
      <c r="A2631" s="3" t="str">
        <f>B2631&amp;"--"&amp;COUNTIF($B$5:B2631,B2631)</f>
        <v>--2594</v>
      </c>
      <c r="B2631" s="3" t="str">
        <f t="shared" si="124"/>
        <v/>
      </c>
      <c r="C2631" s="78">
        <v>2627</v>
      </c>
      <c r="D2631" s="102"/>
      <c r="E2631" s="103"/>
      <c r="F2631" s="102"/>
      <c r="G2631" s="104"/>
      <c r="H2631" s="105" t="str">
        <f t="shared" ca="1" si="123"/>
        <v/>
      </c>
      <c r="I2631" s="102"/>
      <c r="J2631" s="102"/>
      <c r="K2631" s="102"/>
      <c r="L2631" s="102"/>
      <c r="M2631" s="102"/>
      <c r="N2631" s="102"/>
      <c r="O2631" s="102"/>
      <c r="P2631" s="102"/>
      <c r="Q2631" s="102"/>
      <c r="R2631" s="102"/>
      <c r="S2631" s="102"/>
      <c r="T2631" s="106"/>
      <c r="U2631" s="3" t="str">
        <f t="shared" si="125"/>
        <v>0/1</v>
      </c>
    </row>
    <row r="2632" spans="1:21" ht="30" customHeight="1" x14ac:dyDescent="0.3">
      <c r="A2632" s="3" t="str">
        <f>B2632&amp;"--"&amp;COUNTIF($B$5:B2632,B2632)</f>
        <v>--2595</v>
      </c>
      <c r="B2632" s="3" t="str">
        <f t="shared" si="124"/>
        <v/>
      </c>
      <c r="C2632" s="78">
        <v>2628</v>
      </c>
      <c r="D2632" s="102"/>
      <c r="E2632" s="103"/>
      <c r="F2632" s="102"/>
      <c r="G2632" s="104"/>
      <c r="H2632" s="105" t="str">
        <f t="shared" ca="1" si="123"/>
        <v/>
      </c>
      <c r="I2632" s="102"/>
      <c r="J2632" s="102"/>
      <c r="K2632" s="102"/>
      <c r="L2632" s="102"/>
      <c r="M2632" s="102"/>
      <c r="N2632" s="102"/>
      <c r="O2632" s="102"/>
      <c r="P2632" s="102"/>
      <c r="Q2632" s="102"/>
      <c r="R2632" s="102"/>
      <c r="S2632" s="102"/>
      <c r="T2632" s="106"/>
      <c r="U2632" s="3" t="str">
        <f t="shared" si="125"/>
        <v>0/1</v>
      </c>
    </row>
    <row r="2633" spans="1:21" ht="30" customHeight="1" x14ac:dyDescent="0.3">
      <c r="A2633" s="3" t="str">
        <f>B2633&amp;"--"&amp;COUNTIF($B$5:B2633,B2633)</f>
        <v>--2596</v>
      </c>
      <c r="B2633" s="3" t="str">
        <f t="shared" si="124"/>
        <v/>
      </c>
      <c r="C2633" s="78">
        <v>2629</v>
      </c>
      <c r="D2633" s="102"/>
      <c r="E2633" s="103"/>
      <c r="F2633" s="102"/>
      <c r="G2633" s="104"/>
      <c r="H2633" s="105" t="str">
        <f t="shared" ca="1" si="123"/>
        <v/>
      </c>
      <c r="I2633" s="102"/>
      <c r="J2633" s="102"/>
      <c r="K2633" s="102"/>
      <c r="L2633" s="102"/>
      <c r="M2633" s="102"/>
      <c r="N2633" s="102"/>
      <c r="O2633" s="102"/>
      <c r="P2633" s="102"/>
      <c r="Q2633" s="102"/>
      <c r="R2633" s="102"/>
      <c r="S2633" s="102"/>
      <c r="T2633" s="106"/>
      <c r="U2633" s="3" t="str">
        <f t="shared" si="125"/>
        <v>0/1</v>
      </c>
    </row>
    <row r="2634" spans="1:21" ht="30" customHeight="1" x14ac:dyDescent="0.3">
      <c r="A2634" s="3" t="str">
        <f>B2634&amp;"--"&amp;COUNTIF($B$5:B2634,B2634)</f>
        <v>--2597</v>
      </c>
      <c r="B2634" s="3" t="str">
        <f t="shared" si="124"/>
        <v/>
      </c>
      <c r="C2634" s="78">
        <v>2630</v>
      </c>
      <c r="D2634" s="102"/>
      <c r="E2634" s="103"/>
      <c r="F2634" s="102"/>
      <c r="G2634" s="104"/>
      <c r="H2634" s="105" t="str">
        <f t="shared" ca="1" si="123"/>
        <v/>
      </c>
      <c r="I2634" s="102"/>
      <c r="J2634" s="102"/>
      <c r="K2634" s="102"/>
      <c r="L2634" s="102"/>
      <c r="M2634" s="102"/>
      <c r="N2634" s="102"/>
      <c r="O2634" s="102"/>
      <c r="P2634" s="102"/>
      <c r="Q2634" s="102"/>
      <c r="R2634" s="102"/>
      <c r="S2634" s="102"/>
      <c r="T2634" s="106"/>
      <c r="U2634" s="3" t="str">
        <f t="shared" si="125"/>
        <v>0/1</v>
      </c>
    </row>
    <row r="2635" spans="1:21" ht="30" customHeight="1" x14ac:dyDescent="0.3">
      <c r="A2635" s="3" t="str">
        <f>B2635&amp;"--"&amp;COUNTIF($B$5:B2635,B2635)</f>
        <v>--2598</v>
      </c>
      <c r="B2635" s="3" t="str">
        <f t="shared" si="124"/>
        <v/>
      </c>
      <c r="C2635" s="78">
        <v>2631</v>
      </c>
      <c r="D2635" s="102"/>
      <c r="E2635" s="103"/>
      <c r="F2635" s="102"/>
      <c r="G2635" s="104"/>
      <c r="H2635" s="105" t="str">
        <f t="shared" ca="1" si="123"/>
        <v/>
      </c>
      <c r="I2635" s="102"/>
      <c r="J2635" s="102"/>
      <c r="K2635" s="102"/>
      <c r="L2635" s="102"/>
      <c r="M2635" s="102"/>
      <c r="N2635" s="102"/>
      <c r="O2635" s="102"/>
      <c r="P2635" s="102"/>
      <c r="Q2635" s="102"/>
      <c r="R2635" s="102"/>
      <c r="S2635" s="102"/>
      <c r="T2635" s="106"/>
      <c r="U2635" s="3" t="str">
        <f t="shared" si="125"/>
        <v>0/1</v>
      </c>
    </row>
    <row r="2636" spans="1:21" ht="30" customHeight="1" x14ac:dyDescent="0.3">
      <c r="A2636" s="3" t="str">
        <f>B2636&amp;"--"&amp;COUNTIF($B$5:B2636,B2636)</f>
        <v>--2599</v>
      </c>
      <c r="B2636" s="3" t="str">
        <f t="shared" si="124"/>
        <v/>
      </c>
      <c r="C2636" s="78">
        <v>2632</v>
      </c>
      <c r="D2636" s="102"/>
      <c r="E2636" s="103"/>
      <c r="F2636" s="102"/>
      <c r="G2636" s="104"/>
      <c r="H2636" s="105" t="str">
        <f t="shared" ca="1" si="123"/>
        <v/>
      </c>
      <c r="I2636" s="102"/>
      <c r="J2636" s="102"/>
      <c r="K2636" s="102"/>
      <c r="L2636" s="102"/>
      <c r="M2636" s="102"/>
      <c r="N2636" s="102"/>
      <c r="O2636" s="102"/>
      <c r="P2636" s="102"/>
      <c r="Q2636" s="102"/>
      <c r="R2636" s="102"/>
      <c r="S2636" s="102"/>
      <c r="T2636" s="106"/>
      <c r="U2636" s="3" t="str">
        <f t="shared" si="125"/>
        <v>0/1</v>
      </c>
    </row>
    <row r="2637" spans="1:21" ht="30" customHeight="1" x14ac:dyDescent="0.3">
      <c r="A2637" s="3" t="str">
        <f>B2637&amp;"--"&amp;COUNTIF($B$5:B2637,B2637)</f>
        <v>--2600</v>
      </c>
      <c r="B2637" s="3" t="str">
        <f t="shared" si="124"/>
        <v/>
      </c>
      <c r="C2637" s="78">
        <v>2633</v>
      </c>
      <c r="D2637" s="102"/>
      <c r="E2637" s="103"/>
      <c r="F2637" s="102"/>
      <c r="G2637" s="104"/>
      <c r="H2637" s="105" t="str">
        <f t="shared" ca="1" si="123"/>
        <v/>
      </c>
      <c r="I2637" s="102"/>
      <c r="J2637" s="102"/>
      <c r="K2637" s="102"/>
      <c r="L2637" s="102"/>
      <c r="M2637" s="102"/>
      <c r="N2637" s="102"/>
      <c r="O2637" s="102"/>
      <c r="P2637" s="102"/>
      <c r="Q2637" s="102"/>
      <c r="R2637" s="102"/>
      <c r="S2637" s="102"/>
      <c r="T2637" s="106"/>
      <c r="U2637" s="3" t="str">
        <f t="shared" si="125"/>
        <v>0/1</v>
      </c>
    </row>
    <row r="2638" spans="1:21" ht="30" customHeight="1" x14ac:dyDescent="0.3">
      <c r="A2638" s="3" t="str">
        <f>B2638&amp;"--"&amp;COUNTIF($B$5:B2638,B2638)</f>
        <v>--2601</v>
      </c>
      <c r="B2638" s="3" t="str">
        <f t="shared" si="124"/>
        <v/>
      </c>
      <c r="C2638" s="78">
        <v>2634</v>
      </c>
      <c r="D2638" s="102"/>
      <c r="E2638" s="103"/>
      <c r="F2638" s="102"/>
      <c r="G2638" s="104"/>
      <c r="H2638" s="105" t="str">
        <f t="shared" ca="1" si="123"/>
        <v/>
      </c>
      <c r="I2638" s="102"/>
      <c r="J2638" s="102"/>
      <c r="K2638" s="102"/>
      <c r="L2638" s="102"/>
      <c r="M2638" s="102"/>
      <c r="N2638" s="102"/>
      <c r="O2638" s="102"/>
      <c r="P2638" s="102"/>
      <c r="Q2638" s="102"/>
      <c r="R2638" s="102"/>
      <c r="S2638" s="102"/>
      <c r="T2638" s="106"/>
      <c r="U2638" s="3" t="str">
        <f t="shared" si="125"/>
        <v>0/1</v>
      </c>
    </row>
    <row r="2639" spans="1:21" ht="30" customHeight="1" x14ac:dyDescent="0.3">
      <c r="A2639" s="3" t="str">
        <f>B2639&amp;"--"&amp;COUNTIF($B$5:B2639,B2639)</f>
        <v>--2602</v>
      </c>
      <c r="B2639" s="3" t="str">
        <f t="shared" si="124"/>
        <v/>
      </c>
      <c r="C2639" s="78">
        <v>2635</v>
      </c>
      <c r="D2639" s="102"/>
      <c r="E2639" s="103"/>
      <c r="F2639" s="102"/>
      <c r="G2639" s="104"/>
      <c r="H2639" s="105" t="str">
        <f t="shared" ca="1" si="123"/>
        <v/>
      </c>
      <c r="I2639" s="102"/>
      <c r="J2639" s="102"/>
      <c r="K2639" s="102"/>
      <c r="L2639" s="102"/>
      <c r="M2639" s="102"/>
      <c r="N2639" s="102"/>
      <c r="O2639" s="102"/>
      <c r="P2639" s="102"/>
      <c r="Q2639" s="102"/>
      <c r="R2639" s="102"/>
      <c r="S2639" s="102"/>
      <c r="T2639" s="106"/>
      <c r="U2639" s="3" t="str">
        <f t="shared" si="125"/>
        <v>0/1</v>
      </c>
    </row>
    <row r="2640" spans="1:21" ht="30" customHeight="1" x14ac:dyDescent="0.3">
      <c r="A2640" s="3" t="str">
        <f>B2640&amp;"--"&amp;COUNTIF($B$5:B2640,B2640)</f>
        <v>--2603</v>
      </c>
      <c r="B2640" s="3" t="str">
        <f t="shared" si="124"/>
        <v/>
      </c>
      <c r="C2640" s="78">
        <v>2636</v>
      </c>
      <c r="D2640" s="102"/>
      <c r="E2640" s="103"/>
      <c r="F2640" s="102"/>
      <c r="G2640" s="104"/>
      <c r="H2640" s="105" t="str">
        <f t="shared" ca="1" si="123"/>
        <v/>
      </c>
      <c r="I2640" s="102"/>
      <c r="J2640" s="102"/>
      <c r="K2640" s="102"/>
      <c r="L2640" s="102"/>
      <c r="M2640" s="102"/>
      <c r="N2640" s="102"/>
      <c r="O2640" s="102"/>
      <c r="P2640" s="102"/>
      <c r="Q2640" s="102"/>
      <c r="R2640" s="102"/>
      <c r="S2640" s="102"/>
      <c r="T2640" s="106"/>
      <c r="U2640" s="3" t="str">
        <f t="shared" si="125"/>
        <v>0/1</v>
      </c>
    </row>
    <row r="2641" spans="1:21" ht="30" customHeight="1" x14ac:dyDescent="0.3">
      <c r="A2641" s="3" t="str">
        <f>B2641&amp;"--"&amp;COUNTIF($B$5:B2641,B2641)</f>
        <v>--2604</v>
      </c>
      <c r="B2641" s="3" t="str">
        <f t="shared" si="124"/>
        <v/>
      </c>
      <c r="C2641" s="78">
        <v>2637</v>
      </c>
      <c r="D2641" s="102"/>
      <c r="E2641" s="103"/>
      <c r="F2641" s="102"/>
      <c r="G2641" s="104"/>
      <c r="H2641" s="105" t="str">
        <f t="shared" ca="1" si="123"/>
        <v/>
      </c>
      <c r="I2641" s="102"/>
      <c r="J2641" s="102"/>
      <c r="K2641" s="102"/>
      <c r="L2641" s="102"/>
      <c r="M2641" s="102"/>
      <c r="N2641" s="102"/>
      <c r="O2641" s="102"/>
      <c r="P2641" s="102"/>
      <c r="Q2641" s="102"/>
      <c r="R2641" s="102"/>
      <c r="S2641" s="102"/>
      <c r="T2641" s="106"/>
      <c r="U2641" s="3" t="str">
        <f t="shared" si="125"/>
        <v>0/1</v>
      </c>
    </row>
    <row r="2642" spans="1:21" ht="30" customHeight="1" x14ac:dyDescent="0.3">
      <c r="A2642" s="3" t="str">
        <f>B2642&amp;"--"&amp;COUNTIF($B$5:B2642,B2642)</f>
        <v>--2605</v>
      </c>
      <c r="B2642" s="3" t="str">
        <f t="shared" si="124"/>
        <v/>
      </c>
      <c r="C2642" s="78">
        <v>2638</v>
      </c>
      <c r="D2642" s="102"/>
      <c r="E2642" s="103"/>
      <c r="F2642" s="102"/>
      <c r="G2642" s="104"/>
      <c r="H2642" s="105" t="str">
        <f t="shared" ca="1" si="123"/>
        <v/>
      </c>
      <c r="I2642" s="102"/>
      <c r="J2642" s="102"/>
      <c r="K2642" s="102"/>
      <c r="L2642" s="102"/>
      <c r="M2642" s="102"/>
      <c r="N2642" s="102"/>
      <c r="O2642" s="102"/>
      <c r="P2642" s="102"/>
      <c r="Q2642" s="102"/>
      <c r="R2642" s="102"/>
      <c r="S2642" s="102"/>
      <c r="T2642" s="106"/>
      <c r="U2642" s="3" t="str">
        <f t="shared" si="125"/>
        <v>0/1</v>
      </c>
    </row>
    <row r="2643" spans="1:21" ht="30" customHeight="1" x14ac:dyDescent="0.3">
      <c r="A2643" s="3" t="str">
        <f>B2643&amp;"--"&amp;COUNTIF($B$5:B2643,B2643)</f>
        <v>--2606</v>
      </c>
      <c r="B2643" s="3" t="str">
        <f t="shared" si="124"/>
        <v/>
      </c>
      <c r="C2643" s="78">
        <v>2639</v>
      </c>
      <c r="D2643" s="102"/>
      <c r="E2643" s="103"/>
      <c r="F2643" s="102"/>
      <c r="G2643" s="104"/>
      <c r="H2643" s="105" t="str">
        <f t="shared" ca="1" si="123"/>
        <v/>
      </c>
      <c r="I2643" s="102"/>
      <c r="J2643" s="102"/>
      <c r="K2643" s="102"/>
      <c r="L2643" s="102"/>
      <c r="M2643" s="102"/>
      <c r="N2643" s="102"/>
      <c r="O2643" s="102"/>
      <c r="P2643" s="102"/>
      <c r="Q2643" s="102"/>
      <c r="R2643" s="102"/>
      <c r="S2643" s="102"/>
      <c r="T2643" s="106"/>
      <c r="U2643" s="3" t="str">
        <f t="shared" si="125"/>
        <v>0/1</v>
      </c>
    </row>
    <row r="2644" spans="1:21" ht="30" customHeight="1" x14ac:dyDescent="0.3">
      <c r="A2644" s="3" t="str">
        <f>B2644&amp;"--"&amp;COUNTIF($B$5:B2644,B2644)</f>
        <v>--2607</v>
      </c>
      <c r="B2644" s="3" t="str">
        <f t="shared" si="124"/>
        <v/>
      </c>
      <c r="C2644" s="78">
        <v>2640</v>
      </c>
      <c r="D2644" s="102"/>
      <c r="E2644" s="103"/>
      <c r="F2644" s="102"/>
      <c r="G2644" s="104"/>
      <c r="H2644" s="105" t="str">
        <f t="shared" ca="1" si="123"/>
        <v/>
      </c>
      <c r="I2644" s="102"/>
      <c r="J2644" s="102"/>
      <c r="K2644" s="102"/>
      <c r="L2644" s="102"/>
      <c r="M2644" s="102"/>
      <c r="N2644" s="102"/>
      <c r="O2644" s="102"/>
      <c r="P2644" s="102"/>
      <c r="Q2644" s="102"/>
      <c r="R2644" s="102"/>
      <c r="S2644" s="102"/>
      <c r="T2644" s="106"/>
      <c r="U2644" s="3" t="str">
        <f t="shared" si="125"/>
        <v>0/1</v>
      </c>
    </row>
    <row r="2645" spans="1:21" ht="30" customHeight="1" x14ac:dyDescent="0.3">
      <c r="A2645" s="3" t="str">
        <f>B2645&amp;"--"&amp;COUNTIF($B$5:B2645,B2645)</f>
        <v>--2608</v>
      </c>
      <c r="B2645" s="3" t="str">
        <f t="shared" si="124"/>
        <v/>
      </c>
      <c r="C2645" s="78">
        <v>2641</v>
      </c>
      <c r="D2645" s="102"/>
      <c r="E2645" s="103"/>
      <c r="F2645" s="102"/>
      <c r="G2645" s="104"/>
      <c r="H2645" s="105" t="str">
        <f t="shared" ca="1" si="123"/>
        <v/>
      </c>
      <c r="I2645" s="102"/>
      <c r="J2645" s="102"/>
      <c r="K2645" s="102"/>
      <c r="L2645" s="102"/>
      <c r="M2645" s="102"/>
      <c r="N2645" s="102"/>
      <c r="O2645" s="102"/>
      <c r="P2645" s="102"/>
      <c r="Q2645" s="102"/>
      <c r="R2645" s="102"/>
      <c r="S2645" s="102"/>
      <c r="T2645" s="106"/>
      <c r="U2645" s="3" t="str">
        <f t="shared" si="125"/>
        <v>0/1</v>
      </c>
    </row>
    <row r="2646" spans="1:21" ht="30" customHeight="1" x14ac:dyDescent="0.3">
      <c r="A2646" s="3" t="str">
        <f>B2646&amp;"--"&amp;COUNTIF($B$5:B2646,B2646)</f>
        <v>--2609</v>
      </c>
      <c r="B2646" s="3" t="str">
        <f t="shared" si="124"/>
        <v/>
      </c>
      <c r="C2646" s="78">
        <v>2642</v>
      </c>
      <c r="D2646" s="102"/>
      <c r="E2646" s="103"/>
      <c r="F2646" s="102"/>
      <c r="G2646" s="104"/>
      <c r="H2646" s="105" t="str">
        <f t="shared" ca="1" si="123"/>
        <v/>
      </c>
      <c r="I2646" s="102"/>
      <c r="J2646" s="102"/>
      <c r="K2646" s="102"/>
      <c r="L2646" s="102"/>
      <c r="M2646" s="102"/>
      <c r="N2646" s="102"/>
      <c r="O2646" s="102"/>
      <c r="P2646" s="102"/>
      <c r="Q2646" s="102"/>
      <c r="R2646" s="102"/>
      <c r="S2646" s="102"/>
      <c r="T2646" s="106"/>
      <c r="U2646" s="3" t="str">
        <f t="shared" si="125"/>
        <v>0/1</v>
      </c>
    </row>
    <row r="2647" spans="1:21" ht="30" customHeight="1" x14ac:dyDescent="0.3">
      <c r="A2647" s="3" t="str">
        <f>B2647&amp;"--"&amp;COUNTIF($B$5:B2647,B2647)</f>
        <v>--2610</v>
      </c>
      <c r="B2647" s="3" t="str">
        <f t="shared" si="124"/>
        <v/>
      </c>
      <c r="C2647" s="78">
        <v>2643</v>
      </c>
      <c r="D2647" s="102"/>
      <c r="E2647" s="103"/>
      <c r="F2647" s="102"/>
      <c r="G2647" s="104"/>
      <c r="H2647" s="105" t="str">
        <f t="shared" ca="1" si="123"/>
        <v/>
      </c>
      <c r="I2647" s="102"/>
      <c r="J2647" s="102"/>
      <c r="K2647" s="102"/>
      <c r="L2647" s="102"/>
      <c r="M2647" s="102"/>
      <c r="N2647" s="102"/>
      <c r="O2647" s="102"/>
      <c r="P2647" s="102"/>
      <c r="Q2647" s="102"/>
      <c r="R2647" s="102"/>
      <c r="S2647" s="102"/>
      <c r="T2647" s="106"/>
      <c r="U2647" s="3" t="str">
        <f t="shared" si="125"/>
        <v>0/1</v>
      </c>
    </row>
    <row r="2648" spans="1:21" ht="30" customHeight="1" x14ac:dyDescent="0.3">
      <c r="A2648" s="3" t="str">
        <f>B2648&amp;"--"&amp;COUNTIF($B$5:B2648,B2648)</f>
        <v>--2611</v>
      </c>
      <c r="B2648" s="3" t="str">
        <f t="shared" si="124"/>
        <v/>
      </c>
      <c r="C2648" s="78">
        <v>2644</v>
      </c>
      <c r="D2648" s="102"/>
      <c r="E2648" s="103"/>
      <c r="F2648" s="102"/>
      <c r="G2648" s="104"/>
      <c r="H2648" s="105" t="str">
        <f t="shared" ca="1" si="123"/>
        <v/>
      </c>
      <c r="I2648" s="102"/>
      <c r="J2648" s="102"/>
      <c r="K2648" s="102"/>
      <c r="L2648" s="102"/>
      <c r="M2648" s="102"/>
      <c r="N2648" s="102"/>
      <c r="O2648" s="102"/>
      <c r="P2648" s="102"/>
      <c r="Q2648" s="102"/>
      <c r="R2648" s="102"/>
      <c r="S2648" s="102"/>
      <c r="T2648" s="106"/>
      <c r="U2648" s="3" t="str">
        <f t="shared" si="125"/>
        <v>0/1</v>
      </c>
    </row>
    <row r="2649" spans="1:21" ht="30" customHeight="1" x14ac:dyDescent="0.3">
      <c r="A2649" s="3" t="str">
        <f>B2649&amp;"--"&amp;COUNTIF($B$5:B2649,B2649)</f>
        <v>--2612</v>
      </c>
      <c r="B2649" s="3" t="str">
        <f t="shared" si="124"/>
        <v/>
      </c>
      <c r="C2649" s="78">
        <v>2645</v>
      </c>
      <c r="D2649" s="102"/>
      <c r="E2649" s="103"/>
      <c r="F2649" s="102"/>
      <c r="G2649" s="104"/>
      <c r="H2649" s="105" t="str">
        <f t="shared" ca="1" si="123"/>
        <v/>
      </c>
      <c r="I2649" s="102"/>
      <c r="J2649" s="102"/>
      <c r="K2649" s="102"/>
      <c r="L2649" s="102"/>
      <c r="M2649" s="102"/>
      <c r="N2649" s="102"/>
      <c r="O2649" s="102"/>
      <c r="P2649" s="102"/>
      <c r="Q2649" s="102"/>
      <c r="R2649" s="102"/>
      <c r="S2649" s="102"/>
      <c r="T2649" s="106"/>
      <c r="U2649" s="3" t="str">
        <f t="shared" si="125"/>
        <v>0/1</v>
      </c>
    </row>
    <row r="2650" spans="1:21" ht="30" customHeight="1" x14ac:dyDescent="0.3">
      <c r="A2650" s="3" t="str">
        <f>B2650&amp;"--"&amp;COUNTIF($B$5:B2650,B2650)</f>
        <v>--2613</v>
      </c>
      <c r="B2650" s="3" t="str">
        <f t="shared" si="124"/>
        <v/>
      </c>
      <c r="C2650" s="78">
        <v>2646</v>
      </c>
      <c r="D2650" s="102"/>
      <c r="E2650" s="103"/>
      <c r="F2650" s="102"/>
      <c r="G2650" s="104"/>
      <c r="H2650" s="105" t="str">
        <f t="shared" ca="1" si="123"/>
        <v/>
      </c>
      <c r="I2650" s="102"/>
      <c r="J2650" s="102"/>
      <c r="K2650" s="102"/>
      <c r="L2650" s="102"/>
      <c r="M2650" s="102"/>
      <c r="N2650" s="102"/>
      <c r="O2650" s="102"/>
      <c r="P2650" s="102"/>
      <c r="Q2650" s="102"/>
      <c r="R2650" s="102"/>
      <c r="S2650" s="102"/>
      <c r="T2650" s="106"/>
      <c r="U2650" s="3" t="str">
        <f t="shared" si="125"/>
        <v>0/1</v>
      </c>
    </row>
    <row r="2651" spans="1:21" ht="30" customHeight="1" x14ac:dyDescent="0.3">
      <c r="A2651" s="3" t="str">
        <f>B2651&amp;"--"&amp;COUNTIF($B$5:B2651,B2651)</f>
        <v>--2614</v>
      </c>
      <c r="B2651" s="3" t="str">
        <f t="shared" si="124"/>
        <v/>
      </c>
      <c r="C2651" s="78">
        <v>2647</v>
      </c>
      <c r="D2651" s="102"/>
      <c r="E2651" s="103"/>
      <c r="F2651" s="102"/>
      <c r="G2651" s="104"/>
      <c r="H2651" s="105" t="str">
        <f t="shared" ca="1" si="123"/>
        <v/>
      </c>
      <c r="I2651" s="102"/>
      <c r="J2651" s="102"/>
      <c r="K2651" s="102"/>
      <c r="L2651" s="102"/>
      <c r="M2651" s="102"/>
      <c r="N2651" s="102"/>
      <c r="O2651" s="102"/>
      <c r="P2651" s="102"/>
      <c r="Q2651" s="102"/>
      <c r="R2651" s="102"/>
      <c r="S2651" s="102"/>
      <c r="T2651" s="106"/>
      <c r="U2651" s="3" t="str">
        <f t="shared" si="125"/>
        <v>0/1</v>
      </c>
    </row>
    <row r="2652" spans="1:21" ht="30" customHeight="1" x14ac:dyDescent="0.3">
      <c r="A2652" s="3" t="str">
        <f>B2652&amp;"--"&amp;COUNTIF($B$5:B2652,B2652)</f>
        <v>--2615</v>
      </c>
      <c r="B2652" s="3" t="str">
        <f t="shared" si="124"/>
        <v/>
      </c>
      <c r="C2652" s="78">
        <v>2648</v>
      </c>
      <c r="D2652" s="102"/>
      <c r="E2652" s="103"/>
      <c r="F2652" s="102"/>
      <c r="G2652" s="104"/>
      <c r="H2652" s="105" t="str">
        <f t="shared" ca="1" si="123"/>
        <v/>
      </c>
      <c r="I2652" s="102"/>
      <c r="J2652" s="102"/>
      <c r="K2652" s="102"/>
      <c r="L2652" s="102"/>
      <c r="M2652" s="102"/>
      <c r="N2652" s="102"/>
      <c r="O2652" s="102"/>
      <c r="P2652" s="102"/>
      <c r="Q2652" s="102"/>
      <c r="R2652" s="102"/>
      <c r="S2652" s="102"/>
      <c r="T2652" s="106"/>
      <c r="U2652" s="3" t="str">
        <f t="shared" si="125"/>
        <v>0/1</v>
      </c>
    </row>
    <row r="2653" spans="1:21" ht="30" customHeight="1" x14ac:dyDescent="0.3">
      <c r="A2653" s="3" t="str">
        <f>B2653&amp;"--"&amp;COUNTIF($B$5:B2653,B2653)</f>
        <v>--2616</v>
      </c>
      <c r="B2653" s="3" t="str">
        <f t="shared" si="124"/>
        <v/>
      </c>
      <c r="C2653" s="78">
        <v>2649</v>
      </c>
      <c r="D2653" s="102"/>
      <c r="E2653" s="103"/>
      <c r="F2653" s="102"/>
      <c r="G2653" s="104"/>
      <c r="H2653" s="105" t="str">
        <f t="shared" ca="1" si="123"/>
        <v/>
      </c>
      <c r="I2653" s="102"/>
      <c r="J2653" s="102"/>
      <c r="K2653" s="102"/>
      <c r="L2653" s="102"/>
      <c r="M2653" s="102"/>
      <c r="N2653" s="102"/>
      <c r="O2653" s="102"/>
      <c r="P2653" s="102"/>
      <c r="Q2653" s="102"/>
      <c r="R2653" s="102"/>
      <c r="S2653" s="102"/>
      <c r="T2653" s="106"/>
      <c r="U2653" s="3" t="str">
        <f t="shared" si="125"/>
        <v>0/1</v>
      </c>
    </row>
    <row r="2654" spans="1:21" ht="30" customHeight="1" x14ac:dyDescent="0.3">
      <c r="A2654" s="3" t="str">
        <f>B2654&amp;"--"&amp;COUNTIF($B$5:B2654,B2654)</f>
        <v>--2617</v>
      </c>
      <c r="B2654" s="3" t="str">
        <f t="shared" si="124"/>
        <v/>
      </c>
      <c r="C2654" s="78">
        <v>2650</v>
      </c>
      <c r="D2654" s="102"/>
      <c r="E2654" s="103"/>
      <c r="F2654" s="102"/>
      <c r="G2654" s="104"/>
      <c r="H2654" s="105" t="str">
        <f t="shared" ca="1" si="123"/>
        <v/>
      </c>
      <c r="I2654" s="102"/>
      <c r="J2654" s="102"/>
      <c r="K2654" s="102"/>
      <c r="L2654" s="102"/>
      <c r="M2654" s="102"/>
      <c r="N2654" s="102"/>
      <c r="O2654" s="102"/>
      <c r="P2654" s="102"/>
      <c r="Q2654" s="102"/>
      <c r="R2654" s="102"/>
      <c r="S2654" s="102"/>
      <c r="T2654" s="106"/>
      <c r="U2654" s="3" t="str">
        <f t="shared" si="125"/>
        <v>0/1</v>
      </c>
    </row>
    <row r="2655" spans="1:21" ht="30" customHeight="1" x14ac:dyDescent="0.3">
      <c r="A2655" s="3" t="str">
        <f>B2655&amp;"--"&amp;COUNTIF($B$5:B2655,B2655)</f>
        <v>--2618</v>
      </c>
      <c r="B2655" s="3" t="str">
        <f t="shared" si="124"/>
        <v/>
      </c>
      <c r="C2655" s="78">
        <v>2651</v>
      </c>
      <c r="D2655" s="102"/>
      <c r="E2655" s="103"/>
      <c r="F2655" s="102"/>
      <c r="G2655" s="104"/>
      <c r="H2655" s="105" t="str">
        <f t="shared" ca="1" si="123"/>
        <v/>
      </c>
      <c r="I2655" s="102"/>
      <c r="J2655" s="102"/>
      <c r="K2655" s="102"/>
      <c r="L2655" s="102"/>
      <c r="M2655" s="102"/>
      <c r="N2655" s="102"/>
      <c r="O2655" s="102"/>
      <c r="P2655" s="102"/>
      <c r="Q2655" s="102"/>
      <c r="R2655" s="102"/>
      <c r="S2655" s="102"/>
      <c r="T2655" s="106"/>
      <c r="U2655" s="3" t="str">
        <f t="shared" si="125"/>
        <v>0/1</v>
      </c>
    </row>
    <row r="2656" spans="1:21" ht="30" customHeight="1" x14ac:dyDescent="0.3">
      <c r="A2656" s="3" t="str">
        <f>B2656&amp;"--"&amp;COUNTIF($B$5:B2656,B2656)</f>
        <v>--2619</v>
      </c>
      <c r="B2656" s="3" t="str">
        <f t="shared" si="124"/>
        <v/>
      </c>
      <c r="C2656" s="78">
        <v>2652</v>
      </c>
      <c r="D2656" s="102"/>
      <c r="E2656" s="103"/>
      <c r="F2656" s="102"/>
      <c r="G2656" s="104"/>
      <c r="H2656" s="105" t="str">
        <f t="shared" ref="H2656:H2719" ca="1" si="126">IF(G2656,DATEDIF(G2656,TODAY(),"Y"),"")</f>
        <v/>
      </c>
      <c r="I2656" s="102"/>
      <c r="J2656" s="102"/>
      <c r="K2656" s="102"/>
      <c r="L2656" s="102"/>
      <c r="M2656" s="102"/>
      <c r="N2656" s="102"/>
      <c r="O2656" s="102"/>
      <c r="P2656" s="102"/>
      <c r="Q2656" s="102"/>
      <c r="R2656" s="102"/>
      <c r="S2656" s="102"/>
      <c r="T2656" s="106"/>
      <c r="U2656" s="3" t="str">
        <f t="shared" si="125"/>
        <v>0/1</v>
      </c>
    </row>
    <row r="2657" spans="1:21" ht="30" customHeight="1" x14ac:dyDescent="0.3">
      <c r="A2657" s="3" t="str">
        <f>B2657&amp;"--"&amp;COUNTIF($B$5:B2657,B2657)</f>
        <v>--2620</v>
      </c>
      <c r="B2657" s="3" t="str">
        <f t="shared" si="124"/>
        <v/>
      </c>
      <c r="C2657" s="78">
        <v>2653</v>
      </c>
      <c r="D2657" s="102"/>
      <c r="E2657" s="103"/>
      <c r="F2657" s="102"/>
      <c r="G2657" s="104"/>
      <c r="H2657" s="105" t="str">
        <f t="shared" ca="1" si="126"/>
        <v/>
      </c>
      <c r="I2657" s="102"/>
      <c r="J2657" s="102"/>
      <c r="K2657" s="102"/>
      <c r="L2657" s="102"/>
      <c r="M2657" s="102"/>
      <c r="N2657" s="102"/>
      <c r="O2657" s="102"/>
      <c r="P2657" s="102"/>
      <c r="Q2657" s="102"/>
      <c r="R2657" s="102"/>
      <c r="S2657" s="102"/>
      <c r="T2657" s="106"/>
      <c r="U2657" s="3" t="str">
        <f t="shared" si="125"/>
        <v>0/1</v>
      </c>
    </row>
    <row r="2658" spans="1:21" ht="30" customHeight="1" x14ac:dyDescent="0.3">
      <c r="A2658" s="3" t="str">
        <f>B2658&amp;"--"&amp;COUNTIF($B$5:B2658,B2658)</f>
        <v>--2621</v>
      </c>
      <c r="B2658" s="3" t="str">
        <f t="shared" si="124"/>
        <v/>
      </c>
      <c r="C2658" s="78">
        <v>2654</v>
      </c>
      <c r="D2658" s="102"/>
      <c r="E2658" s="103"/>
      <c r="F2658" s="102"/>
      <c r="G2658" s="104"/>
      <c r="H2658" s="105" t="str">
        <f t="shared" ca="1" si="126"/>
        <v/>
      </c>
      <c r="I2658" s="102"/>
      <c r="J2658" s="102"/>
      <c r="K2658" s="102"/>
      <c r="L2658" s="102"/>
      <c r="M2658" s="102"/>
      <c r="N2658" s="102"/>
      <c r="O2658" s="102"/>
      <c r="P2658" s="102"/>
      <c r="Q2658" s="102"/>
      <c r="R2658" s="102"/>
      <c r="S2658" s="102"/>
      <c r="T2658" s="106"/>
      <c r="U2658" s="3" t="str">
        <f t="shared" si="125"/>
        <v>0/1</v>
      </c>
    </row>
    <row r="2659" spans="1:21" ht="30" customHeight="1" x14ac:dyDescent="0.3">
      <c r="A2659" s="3" t="str">
        <f>B2659&amp;"--"&amp;COUNTIF($B$5:B2659,B2659)</f>
        <v>--2622</v>
      </c>
      <c r="B2659" s="3" t="str">
        <f t="shared" si="124"/>
        <v/>
      </c>
      <c r="C2659" s="78">
        <v>2655</v>
      </c>
      <c r="D2659" s="102"/>
      <c r="E2659" s="103"/>
      <c r="F2659" s="102"/>
      <c r="G2659" s="104"/>
      <c r="H2659" s="105" t="str">
        <f t="shared" ca="1" si="126"/>
        <v/>
      </c>
      <c r="I2659" s="102"/>
      <c r="J2659" s="102"/>
      <c r="K2659" s="102"/>
      <c r="L2659" s="102"/>
      <c r="M2659" s="102"/>
      <c r="N2659" s="102"/>
      <c r="O2659" s="102"/>
      <c r="P2659" s="102"/>
      <c r="Q2659" s="102"/>
      <c r="R2659" s="102"/>
      <c r="S2659" s="102"/>
      <c r="T2659" s="106"/>
      <c r="U2659" s="3" t="str">
        <f t="shared" si="125"/>
        <v>0/1</v>
      </c>
    </row>
    <row r="2660" spans="1:21" ht="30" customHeight="1" x14ac:dyDescent="0.3">
      <c r="A2660" s="3" t="str">
        <f>B2660&amp;"--"&amp;COUNTIF($B$5:B2660,B2660)</f>
        <v>--2623</v>
      </c>
      <c r="B2660" s="3" t="str">
        <f t="shared" si="124"/>
        <v/>
      </c>
      <c r="C2660" s="78">
        <v>2656</v>
      </c>
      <c r="D2660" s="102"/>
      <c r="E2660" s="103"/>
      <c r="F2660" s="102"/>
      <c r="G2660" s="104"/>
      <c r="H2660" s="105" t="str">
        <f t="shared" ca="1" si="126"/>
        <v/>
      </c>
      <c r="I2660" s="102"/>
      <c r="J2660" s="102"/>
      <c r="K2660" s="102"/>
      <c r="L2660" s="102"/>
      <c r="M2660" s="102"/>
      <c r="N2660" s="102"/>
      <c r="O2660" s="102"/>
      <c r="P2660" s="102"/>
      <c r="Q2660" s="102"/>
      <c r="R2660" s="102"/>
      <c r="S2660" s="102"/>
      <c r="T2660" s="106"/>
      <c r="U2660" s="3" t="str">
        <f t="shared" si="125"/>
        <v>0/1</v>
      </c>
    </row>
    <row r="2661" spans="1:21" ht="30" customHeight="1" x14ac:dyDescent="0.3">
      <c r="A2661" s="3" t="str">
        <f>B2661&amp;"--"&amp;COUNTIF($B$5:B2661,B2661)</f>
        <v>--2624</v>
      </c>
      <c r="B2661" s="3" t="str">
        <f t="shared" si="124"/>
        <v/>
      </c>
      <c r="C2661" s="78">
        <v>2657</v>
      </c>
      <c r="D2661" s="102"/>
      <c r="E2661" s="103"/>
      <c r="F2661" s="102"/>
      <c r="G2661" s="104"/>
      <c r="H2661" s="105" t="str">
        <f t="shared" ca="1" si="126"/>
        <v/>
      </c>
      <c r="I2661" s="102"/>
      <c r="J2661" s="102"/>
      <c r="K2661" s="102"/>
      <c r="L2661" s="102"/>
      <c r="M2661" s="102"/>
      <c r="N2661" s="102"/>
      <c r="O2661" s="102"/>
      <c r="P2661" s="102"/>
      <c r="Q2661" s="102"/>
      <c r="R2661" s="102"/>
      <c r="S2661" s="102"/>
      <c r="T2661" s="106"/>
      <c r="U2661" s="3" t="str">
        <f t="shared" si="125"/>
        <v>0/1</v>
      </c>
    </row>
    <row r="2662" spans="1:21" ht="30" customHeight="1" x14ac:dyDescent="0.3">
      <c r="A2662" s="3" t="str">
        <f>B2662&amp;"--"&amp;COUNTIF($B$5:B2662,B2662)</f>
        <v>--2625</v>
      </c>
      <c r="B2662" s="3" t="str">
        <f t="shared" si="124"/>
        <v/>
      </c>
      <c r="C2662" s="78">
        <v>2658</v>
      </c>
      <c r="D2662" s="102"/>
      <c r="E2662" s="103"/>
      <c r="F2662" s="102"/>
      <c r="G2662" s="104"/>
      <c r="H2662" s="105" t="str">
        <f t="shared" ca="1" si="126"/>
        <v/>
      </c>
      <c r="I2662" s="102"/>
      <c r="J2662" s="102"/>
      <c r="K2662" s="102"/>
      <c r="L2662" s="102"/>
      <c r="M2662" s="102"/>
      <c r="N2662" s="102"/>
      <c r="O2662" s="102"/>
      <c r="P2662" s="102"/>
      <c r="Q2662" s="102"/>
      <c r="R2662" s="102"/>
      <c r="S2662" s="102"/>
      <c r="T2662" s="106"/>
      <c r="U2662" s="3" t="str">
        <f t="shared" si="125"/>
        <v>0/1</v>
      </c>
    </row>
    <row r="2663" spans="1:21" ht="30" customHeight="1" x14ac:dyDescent="0.3">
      <c r="A2663" s="3" t="str">
        <f>B2663&amp;"--"&amp;COUNTIF($B$5:B2663,B2663)</f>
        <v>--2626</v>
      </c>
      <c r="B2663" s="3" t="str">
        <f t="shared" si="124"/>
        <v/>
      </c>
      <c r="C2663" s="78">
        <v>2659</v>
      </c>
      <c r="D2663" s="102"/>
      <c r="E2663" s="103"/>
      <c r="F2663" s="102"/>
      <c r="G2663" s="104"/>
      <c r="H2663" s="105" t="str">
        <f t="shared" ca="1" si="126"/>
        <v/>
      </c>
      <c r="I2663" s="102"/>
      <c r="J2663" s="102"/>
      <c r="K2663" s="102"/>
      <c r="L2663" s="102"/>
      <c r="M2663" s="102"/>
      <c r="N2663" s="102"/>
      <c r="O2663" s="102"/>
      <c r="P2663" s="102"/>
      <c r="Q2663" s="102"/>
      <c r="R2663" s="102"/>
      <c r="S2663" s="102"/>
      <c r="T2663" s="106"/>
      <c r="U2663" s="3" t="str">
        <f t="shared" si="125"/>
        <v>0/1</v>
      </c>
    </row>
    <row r="2664" spans="1:21" ht="30" customHeight="1" x14ac:dyDescent="0.3">
      <c r="A2664" s="3" t="str">
        <f>B2664&amp;"--"&amp;COUNTIF($B$5:B2664,B2664)</f>
        <v>--2627</v>
      </c>
      <c r="B2664" s="3" t="str">
        <f t="shared" si="124"/>
        <v/>
      </c>
      <c r="C2664" s="78">
        <v>2660</v>
      </c>
      <c r="D2664" s="102"/>
      <c r="E2664" s="103"/>
      <c r="F2664" s="102"/>
      <c r="G2664" s="104"/>
      <c r="H2664" s="105" t="str">
        <f t="shared" ca="1" si="126"/>
        <v/>
      </c>
      <c r="I2664" s="102"/>
      <c r="J2664" s="102"/>
      <c r="K2664" s="102"/>
      <c r="L2664" s="102"/>
      <c r="M2664" s="102"/>
      <c r="N2664" s="102"/>
      <c r="O2664" s="102"/>
      <c r="P2664" s="102"/>
      <c r="Q2664" s="102"/>
      <c r="R2664" s="102"/>
      <c r="S2664" s="102"/>
      <c r="T2664" s="106"/>
      <c r="U2664" s="3" t="str">
        <f t="shared" si="125"/>
        <v>0/1</v>
      </c>
    </row>
    <row r="2665" spans="1:21" ht="30" customHeight="1" x14ac:dyDescent="0.3">
      <c r="A2665" s="3" t="str">
        <f>B2665&amp;"--"&amp;COUNTIF($B$5:B2665,B2665)</f>
        <v>--2628</v>
      </c>
      <c r="B2665" s="3" t="str">
        <f t="shared" si="124"/>
        <v/>
      </c>
      <c r="C2665" s="78">
        <v>2661</v>
      </c>
      <c r="D2665" s="102"/>
      <c r="E2665" s="103"/>
      <c r="F2665" s="102"/>
      <c r="G2665" s="104"/>
      <c r="H2665" s="105" t="str">
        <f t="shared" ca="1" si="126"/>
        <v/>
      </c>
      <c r="I2665" s="102"/>
      <c r="J2665" s="102"/>
      <c r="K2665" s="102"/>
      <c r="L2665" s="102"/>
      <c r="M2665" s="102"/>
      <c r="N2665" s="102"/>
      <c r="O2665" s="102"/>
      <c r="P2665" s="102"/>
      <c r="Q2665" s="102"/>
      <c r="R2665" s="102"/>
      <c r="S2665" s="102"/>
      <c r="T2665" s="106"/>
      <c r="U2665" s="3" t="str">
        <f t="shared" si="125"/>
        <v>0/1</v>
      </c>
    </row>
    <row r="2666" spans="1:21" ht="30" customHeight="1" x14ac:dyDescent="0.3">
      <c r="A2666" s="3" t="str">
        <f>B2666&amp;"--"&amp;COUNTIF($B$5:B2666,B2666)</f>
        <v>--2629</v>
      </c>
      <c r="B2666" s="3" t="str">
        <f t="shared" si="124"/>
        <v/>
      </c>
      <c r="C2666" s="78">
        <v>2662</v>
      </c>
      <c r="D2666" s="102"/>
      <c r="E2666" s="103"/>
      <c r="F2666" s="102"/>
      <c r="G2666" s="104"/>
      <c r="H2666" s="105" t="str">
        <f t="shared" ca="1" si="126"/>
        <v/>
      </c>
      <c r="I2666" s="102"/>
      <c r="J2666" s="102"/>
      <c r="K2666" s="102"/>
      <c r="L2666" s="102"/>
      <c r="M2666" s="102"/>
      <c r="N2666" s="102"/>
      <c r="O2666" s="102"/>
      <c r="P2666" s="102"/>
      <c r="Q2666" s="102"/>
      <c r="R2666" s="102"/>
      <c r="S2666" s="102"/>
      <c r="T2666" s="106"/>
      <c r="U2666" s="3" t="str">
        <f t="shared" si="125"/>
        <v>0/1</v>
      </c>
    </row>
    <row r="2667" spans="1:21" ht="30" customHeight="1" x14ac:dyDescent="0.3">
      <c r="A2667" s="3" t="str">
        <f>B2667&amp;"--"&amp;COUNTIF($B$5:B2667,B2667)</f>
        <v>--2630</v>
      </c>
      <c r="B2667" s="3" t="str">
        <f t="shared" si="124"/>
        <v/>
      </c>
      <c r="C2667" s="78">
        <v>2663</v>
      </c>
      <c r="D2667" s="102"/>
      <c r="E2667" s="103"/>
      <c r="F2667" s="102"/>
      <c r="G2667" s="104"/>
      <c r="H2667" s="105" t="str">
        <f t="shared" ca="1" si="126"/>
        <v/>
      </c>
      <c r="I2667" s="102"/>
      <c r="J2667" s="102"/>
      <c r="K2667" s="102"/>
      <c r="L2667" s="102"/>
      <c r="M2667" s="102"/>
      <c r="N2667" s="102"/>
      <c r="O2667" s="102"/>
      <c r="P2667" s="102"/>
      <c r="Q2667" s="102"/>
      <c r="R2667" s="102"/>
      <c r="S2667" s="102"/>
      <c r="T2667" s="106"/>
      <c r="U2667" s="3" t="str">
        <f t="shared" si="125"/>
        <v>0/1</v>
      </c>
    </row>
    <row r="2668" spans="1:21" ht="30" customHeight="1" x14ac:dyDescent="0.3">
      <c r="A2668" s="3" t="str">
        <f>B2668&amp;"--"&amp;COUNTIF($B$5:B2668,B2668)</f>
        <v>--2631</v>
      </c>
      <c r="B2668" s="3" t="str">
        <f t="shared" si="124"/>
        <v/>
      </c>
      <c r="C2668" s="78">
        <v>2664</v>
      </c>
      <c r="D2668" s="102"/>
      <c r="E2668" s="103"/>
      <c r="F2668" s="102"/>
      <c r="G2668" s="104"/>
      <c r="H2668" s="105" t="str">
        <f t="shared" ca="1" si="126"/>
        <v/>
      </c>
      <c r="I2668" s="102"/>
      <c r="J2668" s="102"/>
      <c r="K2668" s="102"/>
      <c r="L2668" s="102"/>
      <c r="M2668" s="102"/>
      <c r="N2668" s="102"/>
      <c r="O2668" s="102"/>
      <c r="P2668" s="102"/>
      <c r="Q2668" s="102"/>
      <c r="R2668" s="102"/>
      <c r="S2668" s="102"/>
      <c r="T2668" s="106"/>
      <c r="U2668" s="3" t="str">
        <f t="shared" si="125"/>
        <v>0/1</v>
      </c>
    </row>
    <row r="2669" spans="1:21" ht="30" customHeight="1" x14ac:dyDescent="0.3">
      <c r="A2669" s="3" t="str">
        <f>B2669&amp;"--"&amp;COUNTIF($B$5:B2669,B2669)</f>
        <v>--2632</v>
      </c>
      <c r="B2669" s="3" t="str">
        <f t="shared" si="124"/>
        <v/>
      </c>
      <c r="C2669" s="78">
        <v>2665</v>
      </c>
      <c r="D2669" s="102"/>
      <c r="E2669" s="103"/>
      <c r="F2669" s="102"/>
      <c r="G2669" s="104"/>
      <c r="H2669" s="105" t="str">
        <f t="shared" ca="1" si="126"/>
        <v/>
      </c>
      <c r="I2669" s="102"/>
      <c r="J2669" s="102"/>
      <c r="K2669" s="102"/>
      <c r="L2669" s="102"/>
      <c r="M2669" s="102"/>
      <c r="N2669" s="102"/>
      <c r="O2669" s="102"/>
      <c r="P2669" s="102"/>
      <c r="Q2669" s="102"/>
      <c r="R2669" s="102"/>
      <c r="S2669" s="102"/>
      <c r="T2669" s="106"/>
      <c r="U2669" s="3" t="str">
        <f t="shared" si="125"/>
        <v>0/1</v>
      </c>
    </row>
    <row r="2670" spans="1:21" ht="30" customHeight="1" x14ac:dyDescent="0.3">
      <c r="A2670" s="3" t="str">
        <f>B2670&amp;"--"&amp;COUNTIF($B$5:B2670,B2670)</f>
        <v>--2633</v>
      </c>
      <c r="B2670" s="3" t="str">
        <f t="shared" si="124"/>
        <v/>
      </c>
      <c r="C2670" s="78">
        <v>2666</v>
      </c>
      <c r="D2670" s="102"/>
      <c r="E2670" s="103"/>
      <c r="F2670" s="102"/>
      <c r="G2670" s="104"/>
      <c r="H2670" s="105" t="str">
        <f t="shared" ca="1" si="126"/>
        <v/>
      </c>
      <c r="I2670" s="102"/>
      <c r="J2670" s="102"/>
      <c r="K2670" s="102"/>
      <c r="L2670" s="102"/>
      <c r="M2670" s="102"/>
      <c r="N2670" s="102"/>
      <c r="O2670" s="102"/>
      <c r="P2670" s="102"/>
      <c r="Q2670" s="102"/>
      <c r="R2670" s="102"/>
      <c r="S2670" s="102"/>
      <c r="T2670" s="106"/>
      <c r="U2670" s="3" t="str">
        <f t="shared" si="125"/>
        <v>0/1</v>
      </c>
    </row>
    <row r="2671" spans="1:21" ht="30" customHeight="1" x14ac:dyDescent="0.3">
      <c r="A2671" s="3" t="str">
        <f>B2671&amp;"--"&amp;COUNTIF($B$5:B2671,B2671)</f>
        <v>--2634</v>
      </c>
      <c r="B2671" s="3" t="str">
        <f t="shared" si="124"/>
        <v/>
      </c>
      <c r="C2671" s="78">
        <v>2667</v>
      </c>
      <c r="D2671" s="102"/>
      <c r="E2671" s="103"/>
      <c r="F2671" s="102"/>
      <c r="G2671" s="104"/>
      <c r="H2671" s="105" t="str">
        <f t="shared" ca="1" si="126"/>
        <v/>
      </c>
      <c r="I2671" s="102"/>
      <c r="J2671" s="102"/>
      <c r="K2671" s="102"/>
      <c r="L2671" s="102"/>
      <c r="M2671" s="102"/>
      <c r="N2671" s="102"/>
      <c r="O2671" s="102"/>
      <c r="P2671" s="102"/>
      <c r="Q2671" s="102"/>
      <c r="R2671" s="102"/>
      <c r="S2671" s="102"/>
      <c r="T2671" s="106"/>
      <c r="U2671" s="3" t="str">
        <f t="shared" si="125"/>
        <v>0/1</v>
      </c>
    </row>
    <row r="2672" spans="1:21" ht="30" customHeight="1" x14ac:dyDescent="0.3">
      <c r="A2672" s="3" t="str">
        <f>B2672&amp;"--"&amp;COUNTIF($B$5:B2672,B2672)</f>
        <v>--2635</v>
      </c>
      <c r="B2672" s="3" t="str">
        <f t="shared" si="124"/>
        <v/>
      </c>
      <c r="C2672" s="78">
        <v>2668</v>
      </c>
      <c r="D2672" s="102"/>
      <c r="E2672" s="103"/>
      <c r="F2672" s="102"/>
      <c r="G2672" s="104"/>
      <c r="H2672" s="105" t="str">
        <f t="shared" ca="1" si="126"/>
        <v/>
      </c>
      <c r="I2672" s="102"/>
      <c r="J2672" s="102"/>
      <c r="K2672" s="102"/>
      <c r="L2672" s="102"/>
      <c r="M2672" s="102"/>
      <c r="N2672" s="102"/>
      <c r="O2672" s="102"/>
      <c r="P2672" s="102"/>
      <c r="Q2672" s="102"/>
      <c r="R2672" s="102"/>
      <c r="S2672" s="102"/>
      <c r="T2672" s="106"/>
      <c r="U2672" s="3" t="str">
        <f t="shared" si="125"/>
        <v>0/1</v>
      </c>
    </row>
    <row r="2673" spans="1:21" ht="30" customHeight="1" x14ac:dyDescent="0.3">
      <c r="A2673" s="3" t="str">
        <f>B2673&amp;"--"&amp;COUNTIF($B$5:B2673,B2673)</f>
        <v>--2636</v>
      </c>
      <c r="B2673" s="3" t="str">
        <f t="shared" si="124"/>
        <v/>
      </c>
      <c r="C2673" s="78">
        <v>2669</v>
      </c>
      <c r="D2673" s="102"/>
      <c r="E2673" s="103"/>
      <c r="F2673" s="102"/>
      <c r="G2673" s="104"/>
      <c r="H2673" s="105" t="str">
        <f t="shared" ca="1" si="126"/>
        <v/>
      </c>
      <c r="I2673" s="102"/>
      <c r="J2673" s="102"/>
      <c r="K2673" s="102"/>
      <c r="L2673" s="102"/>
      <c r="M2673" s="102"/>
      <c r="N2673" s="102"/>
      <c r="O2673" s="102"/>
      <c r="P2673" s="102"/>
      <c r="Q2673" s="102"/>
      <c r="R2673" s="102"/>
      <c r="S2673" s="102"/>
      <c r="T2673" s="106"/>
      <c r="U2673" s="3" t="str">
        <f t="shared" si="125"/>
        <v>0/1</v>
      </c>
    </row>
    <row r="2674" spans="1:21" ht="30" customHeight="1" x14ac:dyDescent="0.3">
      <c r="A2674" s="3" t="str">
        <f>B2674&amp;"--"&amp;COUNTIF($B$5:B2674,B2674)</f>
        <v>--2637</v>
      </c>
      <c r="B2674" s="3" t="str">
        <f t="shared" si="124"/>
        <v/>
      </c>
      <c r="C2674" s="78">
        <v>2670</v>
      </c>
      <c r="D2674" s="102"/>
      <c r="E2674" s="103"/>
      <c r="F2674" s="102"/>
      <c r="G2674" s="104"/>
      <c r="H2674" s="105" t="str">
        <f t="shared" ca="1" si="126"/>
        <v/>
      </c>
      <c r="I2674" s="102"/>
      <c r="J2674" s="102"/>
      <c r="K2674" s="102"/>
      <c r="L2674" s="102"/>
      <c r="M2674" s="102"/>
      <c r="N2674" s="102"/>
      <c r="O2674" s="102"/>
      <c r="P2674" s="102"/>
      <c r="Q2674" s="102"/>
      <c r="R2674" s="102"/>
      <c r="S2674" s="102"/>
      <c r="T2674" s="106"/>
      <c r="U2674" s="3" t="str">
        <f t="shared" si="125"/>
        <v>0/1</v>
      </c>
    </row>
    <row r="2675" spans="1:21" ht="30" customHeight="1" x14ac:dyDescent="0.3">
      <c r="A2675" s="3" t="str">
        <f>B2675&amp;"--"&amp;COUNTIF($B$5:B2675,B2675)</f>
        <v>--2638</v>
      </c>
      <c r="B2675" s="3" t="str">
        <f t="shared" si="124"/>
        <v/>
      </c>
      <c r="C2675" s="78">
        <v>2671</v>
      </c>
      <c r="D2675" s="102"/>
      <c r="E2675" s="103"/>
      <c r="F2675" s="102"/>
      <c r="G2675" s="104"/>
      <c r="H2675" s="105" t="str">
        <f t="shared" ca="1" si="126"/>
        <v/>
      </c>
      <c r="I2675" s="102"/>
      <c r="J2675" s="102"/>
      <c r="K2675" s="102"/>
      <c r="L2675" s="102"/>
      <c r="M2675" s="102"/>
      <c r="N2675" s="102"/>
      <c r="O2675" s="102"/>
      <c r="P2675" s="102"/>
      <c r="Q2675" s="102"/>
      <c r="R2675" s="102"/>
      <c r="S2675" s="102"/>
      <c r="T2675" s="106"/>
      <c r="U2675" s="3" t="str">
        <f t="shared" si="125"/>
        <v>0/1</v>
      </c>
    </row>
    <row r="2676" spans="1:21" ht="30" customHeight="1" x14ac:dyDescent="0.3">
      <c r="A2676" s="3" t="str">
        <f>B2676&amp;"--"&amp;COUNTIF($B$5:B2676,B2676)</f>
        <v>--2639</v>
      </c>
      <c r="B2676" s="3" t="str">
        <f t="shared" si="124"/>
        <v/>
      </c>
      <c r="C2676" s="78">
        <v>2672</v>
      </c>
      <c r="D2676" s="102"/>
      <c r="E2676" s="103"/>
      <c r="F2676" s="102"/>
      <c r="G2676" s="104"/>
      <c r="H2676" s="105" t="str">
        <f t="shared" ca="1" si="126"/>
        <v/>
      </c>
      <c r="I2676" s="102"/>
      <c r="J2676" s="102"/>
      <c r="K2676" s="102"/>
      <c r="L2676" s="102"/>
      <c r="M2676" s="102"/>
      <c r="N2676" s="102"/>
      <c r="O2676" s="102"/>
      <c r="P2676" s="102"/>
      <c r="Q2676" s="102"/>
      <c r="R2676" s="102"/>
      <c r="S2676" s="102"/>
      <c r="T2676" s="106"/>
      <c r="U2676" s="3" t="str">
        <f t="shared" si="125"/>
        <v>0/1</v>
      </c>
    </row>
    <row r="2677" spans="1:21" ht="30" customHeight="1" x14ac:dyDescent="0.3">
      <c r="A2677" s="3" t="str">
        <f>B2677&amp;"--"&amp;COUNTIF($B$5:B2677,B2677)</f>
        <v>--2640</v>
      </c>
      <c r="B2677" s="3" t="str">
        <f t="shared" si="124"/>
        <v/>
      </c>
      <c r="C2677" s="78">
        <v>2673</v>
      </c>
      <c r="D2677" s="102"/>
      <c r="E2677" s="103"/>
      <c r="F2677" s="102"/>
      <c r="G2677" s="104"/>
      <c r="H2677" s="105" t="str">
        <f t="shared" ca="1" si="126"/>
        <v/>
      </c>
      <c r="I2677" s="102"/>
      <c r="J2677" s="102"/>
      <c r="K2677" s="102"/>
      <c r="L2677" s="102"/>
      <c r="M2677" s="102"/>
      <c r="N2677" s="102"/>
      <c r="O2677" s="102"/>
      <c r="P2677" s="102"/>
      <c r="Q2677" s="102"/>
      <c r="R2677" s="102"/>
      <c r="S2677" s="102"/>
      <c r="T2677" s="106"/>
      <c r="U2677" s="3" t="str">
        <f t="shared" si="125"/>
        <v>0/1</v>
      </c>
    </row>
    <row r="2678" spans="1:21" ht="30" customHeight="1" x14ac:dyDescent="0.3">
      <c r="A2678" s="3" t="str">
        <f>B2678&amp;"--"&amp;COUNTIF($B$5:B2678,B2678)</f>
        <v>--2641</v>
      </c>
      <c r="B2678" s="3" t="str">
        <f t="shared" si="124"/>
        <v/>
      </c>
      <c r="C2678" s="78">
        <v>2674</v>
      </c>
      <c r="D2678" s="102"/>
      <c r="E2678" s="103"/>
      <c r="F2678" s="102"/>
      <c r="G2678" s="104"/>
      <c r="H2678" s="105" t="str">
        <f t="shared" ca="1" si="126"/>
        <v/>
      </c>
      <c r="I2678" s="102"/>
      <c r="J2678" s="102"/>
      <c r="K2678" s="102"/>
      <c r="L2678" s="102"/>
      <c r="M2678" s="102"/>
      <c r="N2678" s="102"/>
      <c r="O2678" s="102"/>
      <c r="P2678" s="102"/>
      <c r="Q2678" s="102"/>
      <c r="R2678" s="102"/>
      <c r="S2678" s="102"/>
      <c r="T2678" s="106"/>
      <c r="U2678" s="3" t="str">
        <f t="shared" si="125"/>
        <v>0/1</v>
      </c>
    </row>
    <row r="2679" spans="1:21" ht="30" customHeight="1" x14ac:dyDescent="0.3">
      <c r="A2679" s="3" t="str">
        <f>B2679&amp;"--"&amp;COUNTIF($B$5:B2679,B2679)</f>
        <v>--2642</v>
      </c>
      <c r="B2679" s="3" t="str">
        <f t="shared" si="124"/>
        <v/>
      </c>
      <c r="C2679" s="78">
        <v>2675</v>
      </c>
      <c r="D2679" s="102"/>
      <c r="E2679" s="103"/>
      <c r="F2679" s="102"/>
      <c r="G2679" s="104"/>
      <c r="H2679" s="105" t="str">
        <f t="shared" ca="1" si="126"/>
        <v/>
      </c>
      <c r="I2679" s="102"/>
      <c r="J2679" s="102"/>
      <c r="K2679" s="102"/>
      <c r="L2679" s="102"/>
      <c r="M2679" s="102"/>
      <c r="N2679" s="102"/>
      <c r="O2679" s="102"/>
      <c r="P2679" s="102"/>
      <c r="Q2679" s="102"/>
      <c r="R2679" s="102"/>
      <c r="S2679" s="102"/>
      <c r="T2679" s="106"/>
      <c r="U2679" s="3" t="str">
        <f t="shared" si="125"/>
        <v>0/1</v>
      </c>
    </row>
    <row r="2680" spans="1:21" ht="30" customHeight="1" x14ac:dyDescent="0.3">
      <c r="A2680" s="3" t="str">
        <f>B2680&amp;"--"&amp;COUNTIF($B$5:B2680,B2680)</f>
        <v>--2643</v>
      </c>
      <c r="B2680" s="3" t="str">
        <f t="shared" si="124"/>
        <v/>
      </c>
      <c r="C2680" s="78">
        <v>2676</v>
      </c>
      <c r="D2680" s="102"/>
      <c r="E2680" s="103"/>
      <c r="F2680" s="102"/>
      <c r="G2680" s="104"/>
      <c r="H2680" s="105" t="str">
        <f t="shared" ca="1" si="126"/>
        <v/>
      </c>
      <c r="I2680" s="102"/>
      <c r="J2680" s="102"/>
      <c r="K2680" s="102"/>
      <c r="L2680" s="102"/>
      <c r="M2680" s="102"/>
      <c r="N2680" s="102"/>
      <c r="O2680" s="102"/>
      <c r="P2680" s="102"/>
      <c r="Q2680" s="102"/>
      <c r="R2680" s="102"/>
      <c r="S2680" s="102"/>
      <c r="T2680" s="106"/>
      <c r="U2680" s="3" t="str">
        <f t="shared" si="125"/>
        <v>0/1</v>
      </c>
    </row>
    <row r="2681" spans="1:21" ht="30" customHeight="1" x14ac:dyDescent="0.3">
      <c r="A2681" s="3" t="str">
        <f>B2681&amp;"--"&amp;COUNTIF($B$5:B2681,B2681)</f>
        <v>--2644</v>
      </c>
      <c r="B2681" s="3" t="str">
        <f t="shared" si="124"/>
        <v/>
      </c>
      <c r="C2681" s="78">
        <v>2677</v>
      </c>
      <c r="D2681" s="102"/>
      <c r="E2681" s="103"/>
      <c r="F2681" s="102"/>
      <c r="G2681" s="104"/>
      <c r="H2681" s="105" t="str">
        <f t="shared" ca="1" si="126"/>
        <v/>
      </c>
      <c r="I2681" s="102"/>
      <c r="J2681" s="102"/>
      <c r="K2681" s="102"/>
      <c r="L2681" s="102"/>
      <c r="M2681" s="102"/>
      <c r="N2681" s="102"/>
      <c r="O2681" s="102"/>
      <c r="P2681" s="102"/>
      <c r="Q2681" s="102"/>
      <c r="R2681" s="102"/>
      <c r="S2681" s="102"/>
      <c r="T2681" s="106"/>
      <c r="U2681" s="3" t="str">
        <f t="shared" si="125"/>
        <v>0/1</v>
      </c>
    </row>
    <row r="2682" spans="1:21" ht="30" customHeight="1" x14ac:dyDescent="0.3">
      <c r="A2682" s="3" t="str">
        <f>B2682&amp;"--"&amp;COUNTIF($B$5:B2682,B2682)</f>
        <v>--2645</v>
      </c>
      <c r="B2682" s="3" t="str">
        <f t="shared" si="124"/>
        <v/>
      </c>
      <c r="C2682" s="78">
        <v>2678</v>
      </c>
      <c r="D2682" s="102"/>
      <c r="E2682" s="103"/>
      <c r="F2682" s="102"/>
      <c r="G2682" s="104"/>
      <c r="H2682" s="105" t="str">
        <f t="shared" ca="1" si="126"/>
        <v/>
      </c>
      <c r="I2682" s="102"/>
      <c r="J2682" s="102"/>
      <c r="K2682" s="102"/>
      <c r="L2682" s="102"/>
      <c r="M2682" s="102"/>
      <c r="N2682" s="102"/>
      <c r="O2682" s="102"/>
      <c r="P2682" s="102"/>
      <c r="Q2682" s="102"/>
      <c r="R2682" s="102"/>
      <c r="S2682" s="102"/>
      <c r="T2682" s="106"/>
      <c r="U2682" s="3" t="str">
        <f t="shared" si="125"/>
        <v>0/1</v>
      </c>
    </row>
    <row r="2683" spans="1:21" ht="30" customHeight="1" x14ac:dyDescent="0.3">
      <c r="A2683" s="3" t="str">
        <f>B2683&amp;"--"&amp;COUNTIF($B$5:B2683,B2683)</f>
        <v>--2646</v>
      </c>
      <c r="B2683" s="3" t="str">
        <f t="shared" si="124"/>
        <v/>
      </c>
      <c r="C2683" s="78">
        <v>2679</v>
      </c>
      <c r="D2683" s="102"/>
      <c r="E2683" s="103"/>
      <c r="F2683" s="102"/>
      <c r="G2683" s="104"/>
      <c r="H2683" s="105" t="str">
        <f t="shared" ca="1" si="126"/>
        <v/>
      </c>
      <c r="I2683" s="102"/>
      <c r="J2683" s="102"/>
      <c r="K2683" s="102"/>
      <c r="L2683" s="102"/>
      <c r="M2683" s="102"/>
      <c r="N2683" s="102"/>
      <c r="O2683" s="102"/>
      <c r="P2683" s="102"/>
      <c r="Q2683" s="102"/>
      <c r="R2683" s="102"/>
      <c r="S2683" s="102"/>
      <c r="T2683" s="106"/>
      <c r="U2683" s="3" t="str">
        <f t="shared" si="125"/>
        <v>0/1</v>
      </c>
    </row>
    <row r="2684" spans="1:21" ht="30" customHeight="1" x14ac:dyDescent="0.3">
      <c r="A2684" s="3" t="str">
        <f>B2684&amp;"--"&amp;COUNTIF($B$5:B2684,B2684)</f>
        <v>--2647</v>
      </c>
      <c r="B2684" s="3" t="str">
        <f t="shared" si="124"/>
        <v/>
      </c>
      <c r="C2684" s="78">
        <v>2680</v>
      </c>
      <c r="D2684" s="102"/>
      <c r="E2684" s="103"/>
      <c r="F2684" s="102"/>
      <c r="G2684" s="104"/>
      <c r="H2684" s="105" t="str">
        <f t="shared" ca="1" si="126"/>
        <v/>
      </c>
      <c r="I2684" s="102"/>
      <c r="J2684" s="102"/>
      <c r="K2684" s="102"/>
      <c r="L2684" s="102"/>
      <c r="M2684" s="102"/>
      <c r="N2684" s="102"/>
      <c r="O2684" s="102"/>
      <c r="P2684" s="102"/>
      <c r="Q2684" s="102"/>
      <c r="R2684" s="102"/>
      <c r="S2684" s="102"/>
      <c r="T2684" s="106"/>
      <c r="U2684" s="3" t="str">
        <f t="shared" si="125"/>
        <v>0/1</v>
      </c>
    </row>
    <row r="2685" spans="1:21" ht="30" customHeight="1" x14ac:dyDescent="0.3">
      <c r="A2685" s="3" t="str">
        <f>B2685&amp;"--"&amp;COUNTIF($B$5:B2685,B2685)</f>
        <v>--2648</v>
      </c>
      <c r="B2685" s="3" t="str">
        <f t="shared" si="124"/>
        <v/>
      </c>
      <c r="C2685" s="78">
        <v>2681</v>
      </c>
      <c r="D2685" s="102"/>
      <c r="E2685" s="103"/>
      <c r="F2685" s="102"/>
      <c r="G2685" s="104"/>
      <c r="H2685" s="105" t="str">
        <f t="shared" ca="1" si="126"/>
        <v/>
      </c>
      <c r="I2685" s="102"/>
      <c r="J2685" s="102"/>
      <c r="K2685" s="102"/>
      <c r="L2685" s="102"/>
      <c r="M2685" s="102"/>
      <c r="N2685" s="102"/>
      <c r="O2685" s="102"/>
      <c r="P2685" s="102"/>
      <c r="Q2685" s="102"/>
      <c r="R2685" s="102"/>
      <c r="S2685" s="102"/>
      <c r="T2685" s="106"/>
      <c r="U2685" s="3" t="str">
        <f t="shared" si="125"/>
        <v>0/1</v>
      </c>
    </row>
    <row r="2686" spans="1:21" ht="30" customHeight="1" x14ac:dyDescent="0.3">
      <c r="A2686" s="3" t="str">
        <f>B2686&amp;"--"&amp;COUNTIF($B$5:B2686,B2686)</f>
        <v>--2649</v>
      </c>
      <c r="B2686" s="3" t="str">
        <f t="shared" si="124"/>
        <v/>
      </c>
      <c r="C2686" s="78">
        <v>2682</v>
      </c>
      <c r="D2686" s="102"/>
      <c r="E2686" s="103"/>
      <c r="F2686" s="102"/>
      <c r="G2686" s="104"/>
      <c r="H2686" s="105" t="str">
        <f t="shared" ca="1" si="126"/>
        <v/>
      </c>
      <c r="I2686" s="102"/>
      <c r="J2686" s="102"/>
      <c r="K2686" s="102"/>
      <c r="L2686" s="102"/>
      <c r="M2686" s="102"/>
      <c r="N2686" s="102"/>
      <c r="O2686" s="102"/>
      <c r="P2686" s="102"/>
      <c r="Q2686" s="102"/>
      <c r="R2686" s="102"/>
      <c r="S2686" s="102"/>
      <c r="T2686" s="106"/>
      <c r="U2686" s="3" t="str">
        <f t="shared" si="125"/>
        <v>0/1</v>
      </c>
    </row>
    <row r="2687" spans="1:21" ht="30" customHeight="1" x14ac:dyDescent="0.3">
      <c r="A2687" s="3" t="str">
        <f>B2687&amp;"--"&amp;COUNTIF($B$5:B2687,B2687)</f>
        <v>--2650</v>
      </c>
      <c r="B2687" s="3" t="str">
        <f t="shared" si="124"/>
        <v/>
      </c>
      <c r="C2687" s="78">
        <v>2683</v>
      </c>
      <c r="D2687" s="102"/>
      <c r="E2687" s="103"/>
      <c r="F2687" s="102"/>
      <c r="G2687" s="104"/>
      <c r="H2687" s="105" t="str">
        <f t="shared" ca="1" si="126"/>
        <v/>
      </c>
      <c r="I2687" s="102"/>
      <c r="J2687" s="102"/>
      <c r="K2687" s="102"/>
      <c r="L2687" s="102"/>
      <c r="M2687" s="102"/>
      <c r="N2687" s="102"/>
      <c r="O2687" s="102"/>
      <c r="P2687" s="102"/>
      <c r="Q2687" s="102"/>
      <c r="R2687" s="102"/>
      <c r="S2687" s="102"/>
      <c r="T2687" s="106"/>
      <c r="U2687" s="3" t="str">
        <f t="shared" si="125"/>
        <v>0/1</v>
      </c>
    </row>
    <row r="2688" spans="1:21" ht="30" customHeight="1" x14ac:dyDescent="0.3">
      <c r="A2688" s="3" t="str">
        <f>B2688&amp;"--"&amp;COUNTIF($B$5:B2688,B2688)</f>
        <v>--2651</v>
      </c>
      <c r="B2688" s="3" t="str">
        <f t="shared" si="124"/>
        <v/>
      </c>
      <c r="C2688" s="78">
        <v>2684</v>
      </c>
      <c r="D2688" s="102"/>
      <c r="E2688" s="103"/>
      <c r="F2688" s="102"/>
      <c r="G2688" s="104"/>
      <c r="H2688" s="105" t="str">
        <f t="shared" ca="1" si="126"/>
        <v/>
      </c>
      <c r="I2688" s="102"/>
      <c r="J2688" s="102"/>
      <c r="K2688" s="102"/>
      <c r="L2688" s="102"/>
      <c r="M2688" s="102"/>
      <c r="N2688" s="102"/>
      <c r="O2688" s="102"/>
      <c r="P2688" s="102"/>
      <c r="Q2688" s="102"/>
      <c r="R2688" s="102"/>
      <c r="S2688" s="102"/>
      <c r="T2688" s="106"/>
      <c r="U2688" s="3" t="str">
        <f t="shared" si="125"/>
        <v>0/1</v>
      </c>
    </row>
    <row r="2689" spans="1:21" ht="30" customHeight="1" x14ac:dyDescent="0.3">
      <c r="A2689" s="3" t="str">
        <f>B2689&amp;"--"&amp;COUNTIF($B$5:B2689,B2689)</f>
        <v>--2652</v>
      </c>
      <c r="B2689" s="3" t="str">
        <f t="shared" si="124"/>
        <v/>
      </c>
      <c r="C2689" s="78">
        <v>2685</v>
      </c>
      <c r="D2689" s="102"/>
      <c r="E2689" s="103"/>
      <c r="F2689" s="102"/>
      <c r="G2689" s="104"/>
      <c r="H2689" s="105" t="str">
        <f t="shared" ca="1" si="126"/>
        <v/>
      </c>
      <c r="I2689" s="102"/>
      <c r="J2689" s="102"/>
      <c r="K2689" s="102"/>
      <c r="L2689" s="102"/>
      <c r="M2689" s="102"/>
      <c r="N2689" s="102"/>
      <c r="O2689" s="102"/>
      <c r="P2689" s="102"/>
      <c r="Q2689" s="102"/>
      <c r="R2689" s="102"/>
      <c r="S2689" s="102"/>
      <c r="T2689" s="106"/>
      <c r="U2689" s="3" t="str">
        <f t="shared" si="125"/>
        <v>0/1</v>
      </c>
    </row>
    <row r="2690" spans="1:21" ht="30" customHeight="1" x14ac:dyDescent="0.3">
      <c r="A2690" s="3" t="str">
        <f>B2690&amp;"--"&amp;COUNTIF($B$5:B2690,B2690)</f>
        <v>--2653</v>
      </c>
      <c r="B2690" s="3" t="str">
        <f t="shared" si="124"/>
        <v/>
      </c>
      <c r="C2690" s="78">
        <v>2686</v>
      </c>
      <c r="D2690" s="102"/>
      <c r="E2690" s="103"/>
      <c r="F2690" s="102"/>
      <c r="G2690" s="104"/>
      <c r="H2690" s="105" t="str">
        <f t="shared" ca="1" si="126"/>
        <v/>
      </c>
      <c r="I2690" s="102"/>
      <c r="J2690" s="102"/>
      <c r="K2690" s="102"/>
      <c r="L2690" s="102"/>
      <c r="M2690" s="102"/>
      <c r="N2690" s="102"/>
      <c r="O2690" s="102"/>
      <c r="P2690" s="102"/>
      <c r="Q2690" s="102"/>
      <c r="R2690" s="102"/>
      <c r="S2690" s="102"/>
      <c r="T2690" s="106"/>
      <c r="U2690" s="3" t="str">
        <f t="shared" si="125"/>
        <v>0/1</v>
      </c>
    </row>
    <row r="2691" spans="1:21" ht="30" customHeight="1" x14ac:dyDescent="0.3">
      <c r="A2691" s="3" t="str">
        <f>B2691&amp;"--"&amp;COUNTIF($B$5:B2691,B2691)</f>
        <v>--2654</v>
      </c>
      <c r="B2691" s="3" t="str">
        <f t="shared" si="124"/>
        <v/>
      </c>
      <c r="C2691" s="78">
        <v>2687</v>
      </c>
      <c r="D2691" s="102"/>
      <c r="E2691" s="103"/>
      <c r="F2691" s="102"/>
      <c r="G2691" s="104"/>
      <c r="H2691" s="105" t="str">
        <f t="shared" ca="1" si="126"/>
        <v/>
      </c>
      <c r="I2691" s="102"/>
      <c r="J2691" s="102"/>
      <c r="K2691" s="102"/>
      <c r="L2691" s="102"/>
      <c r="M2691" s="102"/>
      <c r="N2691" s="102"/>
      <c r="O2691" s="102"/>
      <c r="P2691" s="102"/>
      <c r="Q2691" s="102"/>
      <c r="R2691" s="102"/>
      <c r="S2691" s="102"/>
      <c r="T2691" s="106"/>
      <c r="U2691" s="3" t="str">
        <f t="shared" si="125"/>
        <v>0/1</v>
      </c>
    </row>
    <row r="2692" spans="1:21" ht="30" customHeight="1" x14ac:dyDescent="0.3">
      <c r="A2692" s="3" t="str">
        <f>B2692&amp;"--"&amp;COUNTIF($B$5:B2692,B2692)</f>
        <v>--2655</v>
      </c>
      <c r="B2692" s="3" t="str">
        <f t="shared" si="124"/>
        <v/>
      </c>
      <c r="C2692" s="78">
        <v>2688</v>
      </c>
      <c r="D2692" s="102"/>
      <c r="E2692" s="103"/>
      <c r="F2692" s="102"/>
      <c r="G2692" s="104"/>
      <c r="H2692" s="105" t="str">
        <f t="shared" ca="1" si="126"/>
        <v/>
      </c>
      <c r="I2692" s="102"/>
      <c r="J2692" s="102"/>
      <c r="K2692" s="102"/>
      <c r="L2692" s="102"/>
      <c r="M2692" s="102"/>
      <c r="N2692" s="102"/>
      <c r="O2692" s="102"/>
      <c r="P2692" s="102"/>
      <c r="Q2692" s="102"/>
      <c r="R2692" s="102"/>
      <c r="S2692" s="102"/>
      <c r="T2692" s="106"/>
      <c r="U2692" s="3" t="str">
        <f t="shared" si="125"/>
        <v>0/1</v>
      </c>
    </row>
    <row r="2693" spans="1:21" ht="30" customHeight="1" x14ac:dyDescent="0.3">
      <c r="A2693" s="3" t="str">
        <f>B2693&amp;"--"&amp;COUNTIF($B$5:B2693,B2693)</f>
        <v>--2656</v>
      </c>
      <c r="B2693" s="3" t="str">
        <f t="shared" ref="B2693:B2756" si="127">IF(G2693&lt;&gt;"",MONTH(G2693),"")</f>
        <v/>
      </c>
      <c r="C2693" s="78">
        <v>2689</v>
      </c>
      <c r="D2693" s="102"/>
      <c r="E2693" s="103"/>
      <c r="F2693" s="102"/>
      <c r="G2693" s="104"/>
      <c r="H2693" s="105" t="str">
        <f t="shared" ca="1" si="126"/>
        <v/>
      </c>
      <c r="I2693" s="102"/>
      <c r="J2693" s="102"/>
      <c r="K2693" s="102"/>
      <c r="L2693" s="102"/>
      <c r="M2693" s="102"/>
      <c r="N2693" s="102"/>
      <c r="O2693" s="102"/>
      <c r="P2693" s="102"/>
      <c r="Q2693" s="102"/>
      <c r="R2693" s="102"/>
      <c r="S2693" s="102"/>
      <c r="T2693" s="106"/>
      <c r="U2693" s="3" t="str">
        <f t="shared" ref="U2693:U2756" si="128">DAY(G2693)&amp;"/"&amp;MONTH(G2693)</f>
        <v>0/1</v>
      </c>
    </row>
    <row r="2694" spans="1:21" ht="30" customHeight="1" x14ac:dyDescent="0.3">
      <c r="A2694" s="3" t="str">
        <f>B2694&amp;"--"&amp;COUNTIF($B$5:B2694,B2694)</f>
        <v>--2657</v>
      </c>
      <c r="B2694" s="3" t="str">
        <f t="shared" si="127"/>
        <v/>
      </c>
      <c r="C2694" s="78">
        <v>2690</v>
      </c>
      <c r="D2694" s="102"/>
      <c r="E2694" s="103"/>
      <c r="F2694" s="102"/>
      <c r="G2694" s="104"/>
      <c r="H2694" s="105" t="str">
        <f t="shared" ca="1" si="126"/>
        <v/>
      </c>
      <c r="I2694" s="102"/>
      <c r="J2694" s="102"/>
      <c r="K2694" s="102"/>
      <c r="L2694" s="102"/>
      <c r="M2694" s="102"/>
      <c r="N2694" s="102"/>
      <c r="O2694" s="102"/>
      <c r="P2694" s="102"/>
      <c r="Q2694" s="102"/>
      <c r="R2694" s="102"/>
      <c r="S2694" s="102"/>
      <c r="T2694" s="106"/>
      <c r="U2694" s="3" t="str">
        <f t="shared" si="128"/>
        <v>0/1</v>
      </c>
    </row>
    <row r="2695" spans="1:21" ht="30" customHeight="1" x14ac:dyDescent="0.3">
      <c r="A2695" s="3" t="str">
        <f>B2695&amp;"--"&amp;COUNTIF($B$5:B2695,B2695)</f>
        <v>--2658</v>
      </c>
      <c r="B2695" s="3" t="str">
        <f t="shared" si="127"/>
        <v/>
      </c>
      <c r="C2695" s="78">
        <v>2691</v>
      </c>
      <c r="D2695" s="102"/>
      <c r="E2695" s="103"/>
      <c r="F2695" s="102"/>
      <c r="G2695" s="104"/>
      <c r="H2695" s="105" t="str">
        <f t="shared" ca="1" si="126"/>
        <v/>
      </c>
      <c r="I2695" s="102"/>
      <c r="J2695" s="102"/>
      <c r="K2695" s="102"/>
      <c r="L2695" s="102"/>
      <c r="M2695" s="102"/>
      <c r="N2695" s="102"/>
      <c r="O2695" s="102"/>
      <c r="P2695" s="102"/>
      <c r="Q2695" s="102"/>
      <c r="R2695" s="102"/>
      <c r="S2695" s="102"/>
      <c r="T2695" s="106"/>
      <c r="U2695" s="3" t="str">
        <f t="shared" si="128"/>
        <v>0/1</v>
      </c>
    </row>
    <row r="2696" spans="1:21" ht="30" customHeight="1" x14ac:dyDescent="0.3">
      <c r="A2696" s="3" t="str">
        <f>B2696&amp;"--"&amp;COUNTIF($B$5:B2696,B2696)</f>
        <v>--2659</v>
      </c>
      <c r="B2696" s="3" t="str">
        <f t="shared" si="127"/>
        <v/>
      </c>
      <c r="C2696" s="78">
        <v>2692</v>
      </c>
      <c r="D2696" s="102"/>
      <c r="E2696" s="103"/>
      <c r="F2696" s="102"/>
      <c r="G2696" s="104"/>
      <c r="H2696" s="105" t="str">
        <f t="shared" ca="1" si="126"/>
        <v/>
      </c>
      <c r="I2696" s="102"/>
      <c r="J2696" s="102"/>
      <c r="K2696" s="102"/>
      <c r="L2696" s="102"/>
      <c r="M2696" s="102"/>
      <c r="N2696" s="102"/>
      <c r="O2696" s="102"/>
      <c r="P2696" s="102"/>
      <c r="Q2696" s="102"/>
      <c r="R2696" s="102"/>
      <c r="S2696" s="102"/>
      <c r="T2696" s="106"/>
      <c r="U2696" s="3" t="str">
        <f t="shared" si="128"/>
        <v>0/1</v>
      </c>
    </row>
    <row r="2697" spans="1:21" ht="30" customHeight="1" x14ac:dyDescent="0.3">
      <c r="A2697" s="3" t="str">
        <f>B2697&amp;"--"&amp;COUNTIF($B$5:B2697,B2697)</f>
        <v>--2660</v>
      </c>
      <c r="B2697" s="3" t="str">
        <f t="shared" si="127"/>
        <v/>
      </c>
      <c r="C2697" s="78">
        <v>2693</v>
      </c>
      <c r="D2697" s="102"/>
      <c r="E2697" s="103"/>
      <c r="F2697" s="102"/>
      <c r="G2697" s="104"/>
      <c r="H2697" s="105" t="str">
        <f t="shared" ca="1" si="126"/>
        <v/>
      </c>
      <c r="I2697" s="102"/>
      <c r="J2697" s="102"/>
      <c r="K2697" s="102"/>
      <c r="L2697" s="102"/>
      <c r="M2697" s="102"/>
      <c r="N2697" s="102"/>
      <c r="O2697" s="102"/>
      <c r="P2697" s="102"/>
      <c r="Q2697" s="102"/>
      <c r="R2697" s="102"/>
      <c r="S2697" s="102"/>
      <c r="T2697" s="106"/>
      <c r="U2697" s="3" t="str">
        <f t="shared" si="128"/>
        <v>0/1</v>
      </c>
    </row>
    <row r="2698" spans="1:21" ht="30" customHeight="1" x14ac:dyDescent="0.3">
      <c r="A2698" s="3" t="str">
        <f>B2698&amp;"--"&amp;COUNTIF($B$5:B2698,B2698)</f>
        <v>--2661</v>
      </c>
      <c r="B2698" s="3" t="str">
        <f t="shared" si="127"/>
        <v/>
      </c>
      <c r="C2698" s="78">
        <v>2694</v>
      </c>
      <c r="D2698" s="102"/>
      <c r="E2698" s="103"/>
      <c r="F2698" s="102"/>
      <c r="G2698" s="104"/>
      <c r="H2698" s="105" t="str">
        <f t="shared" ca="1" si="126"/>
        <v/>
      </c>
      <c r="I2698" s="102"/>
      <c r="J2698" s="102"/>
      <c r="K2698" s="102"/>
      <c r="L2698" s="102"/>
      <c r="M2698" s="102"/>
      <c r="N2698" s="102"/>
      <c r="O2698" s="102"/>
      <c r="P2698" s="102"/>
      <c r="Q2698" s="102"/>
      <c r="R2698" s="102"/>
      <c r="S2698" s="102"/>
      <c r="T2698" s="106"/>
      <c r="U2698" s="3" t="str">
        <f t="shared" si="128"/>
        <v>0/1</v>
      </c>
    </row>
    <row r="2699" spans="1:21" ht="30" customHeight="1" x14ac:dyDescent="0.3">
      <c r="A2699" s="3" t="str">
        <f>B2699&amp;"--"&amp;COUNTIF($B$5:B2699,B2699)</f>
        <v>--2662</v>
      </c>
      <c r="B2699" s="3" t="str">
        <f t="shared" si="127"/>
        <v/>
      </c>
      <c r="C2699" s="78">
        <v>2695</v>
      </c>
      <c r="D2699" s="102"/>
      <c r="E2699" s="103"/>
      <c r="F2699" s="102"/>
      <c r="G2699" s="104"/>
      <c r="H2699" s="105" t="str">
        <f t="shared" ca="1" si="126"/>
        <v/>
      </c>
      <c r="I2699" s="102"/>
      <c r="J2699" s="102"/>
      <c r="K2699" s="102"/>
      <c r="L2699" s="102"/>
      <c r="M2699" s="102"/>
      <c r="N2699" s="102"/>
      <c r="O2699" s="102"/>
      <c r="P2699" s="102"/>
      <c r="Q2699" s="102"/>
      <c r="R2699" s="102"/>
      <c r="S2699" s="102"/>
      <c r="T2699" s="106"/>
      <c r="U2699" s="3" t="str">
        <f t="shared" si="128"/>
        <v>0/1</v>
      </c>
    </row>
    <row r="2700" spans="1:21" ht="30" customHeight="1" x14ac:dyDescent="0.3">
      <c r="A2700" s="3" t="str">
        <f>B2700&amp;"--"&amp;COUNTIF($B$5:B2700,B2700)</f>
        <v>--2663</v>
      </c>
      <c r="B2700" s="3" t="str">
        <f t="shared" si="127"/>
        <v/>
      </c>
      <c r="C2700" s="78">
        <v>2696</v>
      </c>
      <c r="D2700" s="102"/>
      <c r="E2700" s="103"/>
      <c r="F2700" s="102"/>
      <c r="G2700" s="104"/>
      <c r="H2700" s="105" t="str">
        <f t="shared" ca="1" si="126"/>
        <v/>
      </c>
      <c r="I2700" s="102"/>
      <c r="J2700" s="102"/>
      <c r="K2700" s="102"/>
      <c r="L2700" s="102"/>
      <c r="M2700" s="102"/>
      <c r="N2700" s="102"/>
      <c r="O2700" s="102"/>
      <c r="P2700" s="102"/>
      <c r="Q2700" s="102"/>
      <c r="R2700" s="102"/>
      <c r="S2700" s="102"/>
      <c r="T2700" s="106"/>
      <c r="U2700" s="3" t="str">
        <f t="shared" si="128"/>
        <v>0/1</v>
      </c>
    </row>
    <row r="2701" spans="1:21" ht="30" customHeight="1" x14ac:dyDescent="0.3">
      <c r="A2701" s="3" t="str">
        <f>B2701&amp;"--"&amp;COUNTIF($B$5:B2701,B2701)</f>
        <v>--2664</v>
      </c>
      <c r="B2701" s="3" t="str">
        <f t="shared" si="127"/>
        <v/>
      </c>
      <c r="C2701" s="78">
        <v>2697</v>
      </c>
      <c r="D2701" s="102"/>
      <c r="E2701" s="103"/>
      <c r="F2701" s="102"/>
      <c r="G2701" s="104"/>
      <c r="H2701" s="105" t="str">
        <f t="shared" ca="1" si="126"/>
        <v/>
      </c>
      <c r="I2701" s="102"/>
      <c r="J2701" s="102"/>
      <c r="K2701" s="102"/>
      <c r="L2701" s="102"/>
      <c r="M2701" s="102"/>
      <c r="N2701" s="102"/>
      <c r="O2701" s="102"/>
      <c r="P2701" s="102"/>
      <c r="Q2701" s="102"/>
      <c r="R2701" s="102"/>
      <c r="S2701" s="102"/>
      <c r="T2701" s="106"/>
      <c r="U2701" s="3" t="str">
        <f t="shared" si="128"/>
        <v>0/1</v>
      </c>
    </row>
    <row r="2702" spans="1:21" ht="30" customHeight="1" x14ac:dyDescent="0.3">
      <c r="A2702" s="3" t="str">
        <f>B2702&amp;"--"&amp;COUNTIF($B$5:B2702,B2702)</f>
        <v>--2665</v>
      </c>
      <c r="B2702" s="3" t="str">
        <f t="shared" si="127"/>
        <v/>
      </c>
      <c r="C2702" s="78">
        <v>2698</v>
      </c>
      <c r="D2702" s="102"/>
      <c r="E2702" s="103"/>
      <c r="F2702" s="102"/>
      <c r="G2702" s="104"/>
      <c r="H2702" s="105" t="str">
        <f t="shared" ca="1" si="126"/>
        <v/>
      </c>
      <c r="I2702" s="102"/>
      <c r="J2702" s="102"/>
      <c r="K2702" s="102"/>
      <c r="L2702" s="102"/>
      <c r="M2702" s="102"/>
      <c r="N2702" s="102"/>
      <c r="O2702" s="102"/>
      <c r="P2702" s="102"/>
      <c r="Q2702" s="102"/>
      <c r="R2702" s="102"/>
      <c r="S2702" s="102"/>
      <c r="T2702" s="106"/>
      <c r="U2702" s="3" t="str">
        <f t="shared" si="128"/>
        <v>0/1</v>
      </c>
    </row>
    <row r="2703" spans="1:21" ht="30" customHeight="1" x14ac:dyDescent="0.3">
      <c r="A2703" s="3" t="str">
        <f>B2703&amp;"--"&amp;COUNTIF($B$5:B2703,B2703)</f>
        <v>--2666</v>
      </c>
      <c r="B2703" s="3" t="str">
        <f t="shared" si="127"/>
        <v/>
      </c>
      <c r="C2703" s="78">
        <v>2699</v>
      </c>
      <c r="D2703" s="102"/>
      <c r="E2703" s="103"/>
      <c r="F2703" s="102"/>
      <c r="G2703" s="104"/>
      <c r="H2703" s="105" t="str">
        <f t="shared" ca="1" si="126"/>
        <v/>
      </c>
      <c r="I2703" s="102"/>
      <c r="J2703" s="102"/>
      <c r="K2703" s="102"/>
      <c r="L2703" s="102"/>
      <c r="M2703" s="102"/>
      <c r="N2703" s="102"/>
      <c r="O2703" s="102"/>
      <c r="P2703" s="102"/>
      <c r="Q2703" s="102"/>
      <c r="R2703" s="102"/>
      <c r="S2703" s="102"/>
      <c r="T2703" s="106"/>
      <c r="U2703" s="3" t="str">
        <f t="shared" si="128"/>
        <v>0/1</v>
      </c>
    </row>
    <row r="2704" spans="1:21" ht="30" customHeight="1" x14ac:dyDescent="0.3">
      <c r="A2704" s="3" t="str">
        <f>B2704&amp;"--"&amp;COUNTIF($B$5:B2704,B2704)</f>
        <v>--2667</v>
      </c>
      <c r="B2704" s="3" t="str">
        <f t="shared" si="127"/>
        <v/>
      </c>
      <c r="C2704" s="78">
        <v>2700</v>
      </c>
      <c r="D2704" s="102"/>
      <c r="E2704" s="103"/>
      <c r="F2704" s="102"/>
      <c r="G2704" s="104"/>
      <c r="H2704" s="105" t="str">
        <f t="shared" ca="1" si="126"/>
        <v/>
      </c>
      <c r="I2704" s="102"/>
      <c r="J2704" s="102"/>
      <c r="K2704" s="102"/>
      <c r="L2704" s="102"/>
      <c r="M2704" s="102"/>
      <c r="N2704" s="102"/>
      <c r="O2704" s="102"/>
      <c r="P2704" s="102"/>
      <c r="Q2704" s="102"/>
      <c r="R2704" s="102"/>
      <c r="S2704" s="102"/>
      <c r="T2704" s="106"/>
      <c r="U2704" s="3" t="str">
        <f t="shared" si="128"/>
        <v>0/1</v>
      </c>
    </row>
    <row r="2705" spans="1:21" ht="30" customHeight="1" x14ac:dyDescent="0.3">
      <c r="A2705" s="3" t="str">
        <f>B2705&amp;"--"&amp;COUNTIF($B$5:B2705,B2705)</f>
        <v>--2668</v>
      </c>
      <c r="B2705" s="3" t="str">
        <f t="shared" si="127"/>
        <v/>
      </c>
      <c r="C2705" s="78">
        <v>2701</v>
      </c>
      <c r="D2705" s="102"/>
      <c r="E2705" s="103"/>
      <c r="F2705" s="102"/>
      <c r="G2705" s="104"/>
      <c r="H2705" s="105" t="str">
        <f t="shared" ca="1" si="126"/>
        <v/>
      </c>
      <c r="I2705" s="102"/>
      <c r="J2705" s="102"/>
      <c r="K2705" s="102"/>
      <c r="L2705" s="102"/>
      <c r="M2705" s="102"/>
      <c r="N2705" s="102"/>
      <c r="O2705" s="102"/>
      <c r="P2705" s="102"/>
      <c r="Q2705" s="102"/>
      <c r="R2705" s="102"/>
      <c r="S2705" s="102"/>
      <c r="T2705" s="106"/>
      <c r="U2705" s="3" t="str">
        <f t="shared" si="128"/>
        <v>0/1</v>
      </c>
    </row>
    <row r="2706" spans="1:21" ht="30" customHeight="1" x14ac:dyDescent="0.3">
      <c r="A2706" s="3" t="str">
        <f>B2706&amp;"--"&amp;COUNTIF($B$5:B2706,B2706)</f>
        <v>--2669</v>
      </c>
      <c r="B2706" s="3" t="str">
        <f t="shared" si="127"/>
        <v/>
      </c>
      <c r="C2706" s="78">
        <v>2702</v>
      </c>
      <c r="D2706" s="102"/>
      <c r="E2706" s="103"/>
      <c r="F2706" s="102"/>
      <c r="G2706" s="104"/>
      <c r="H2706" s="105" t="str">
        <f t="shared" ca="1" si="126"/>
        <v/>
      </c>
      <c r="I2706" s="102"/>
      <c r="J2706" s="102"/>
      <c r="K2706" s="102"/>
      <c r="L2706" s="102"/>
      <c r="M2706" s="102"/>
      <c r="N2706" s="102"/>
      <c r="O2706" s="102"/>
      <c r="P2706" s="102"/>
      <c r="Q2706" s="102"/>
      <c r="R2706" s="102"/>
      <c r="S2706" s="102"/>
      <c r="T2706" s="106"/>
      <c r="U2706" s="3" t="str">
        <f t="shared" si="128"/>
        <v>0/1</v>
      </c>
    </row>
    <row r="2707" spans="1:21" ht="30" customHeight="1" x14ac:dyDescent="0.3">
      <c r="A2707" s="3" t="str">
        <f>B2707&amp;"--"&amp;COUNTIF($B$5:B2707,B2707)</f>
        <v>--2670</v>
      </c>
      <c r="B2707" s="3" t="str">
        <f t="shared" si="127"/>
        <v/>
      </c>
      <c r="C2707" s="78">
        <v>2703</v>
      </c>
      <c r="D2707" s="102"/>
      <c r="E2707" s="103"/>
      <c r="F2707" s="102"/>
      <c r="G2707" s="104"/>
      <c r="H2707" s="105" t="str">
        <f t="shared" ca="1" si="126"/>
        <v/>
      </c>
      <c r="I2707" s="102"/>
      <c r="J2707" s="102"/>
      <c r="K2707" s="102"/>
      <c r="L2707" s="102"/>
      <c r="M2707" s="102"/>
      <c r="N2707" s="102"/>
      <c r="O2707" s="102"/>
      <c r="P2707" s="102"/>
      <c r="Q2707" s="102"/>
      <c r="R2707" s="102"/>
      <c r="S2707" s="102"/>
      <c r="T2707" s="106"/>
      <c r="U2707" s="3" t="str">
        <f t="shared" si="128"/>
        <v>0/1</v>
      </c>
    </row>
    <row r="2708" spans="1:21" ht="30" customHeight="1" x14ac:dyDescent="0.3">
      <c r="A2708" s="3" t="str">
        <f>B2708&amp;"--"&amp;COUNTIF($B$5:B2708,B2708)</f>
        <v>--2671</v>
      </c>
      <c r="B2708" s="3" t="str">
        <f t="shared" si="127"/>
        <v/>
      </c>
      <c r="C2708" s="78">
        <v>2704</v>
      </c>
      <c r="D2708" s="102"/>
      <c r="E2708" s="103"/>
      <c r="F2708" s="102"/>
      <c r="G2708" s="104"/>
      <c r="H2708" s="105" t="str">
        <f t="shared" ca="1" si="126"/>
        <v/>
      </c>
      <c r="I2708" s="102"/>
      <c r="J2708" s="102"/>
      <c r="K2708" s="102"/>
      <c r="L2708" s="102"/>
      <c r="M2708" s="102"/>
      <c r="N2708" s="102"/>
      <c r="O2708" s="102"/>
      <c r="P2708" s="102"/>
      <c r="Q2708" s="102"/>
      <c r="R2708" s="102"/>
      <c r="S2708" s="102"/>
      <c r="T2708" s="106"/>
      <c r="U2708" s="3" t="str">
        <f t="shared" si="128"/>
        <v>0/1</v>
      </c>
    </row>
    <row r="2709" spans="1:21" ht="30" customHeight="1" x14ac:dyDescent="0.3">
      <c r="A2709" s="3" t="str">
        <f>B2709&amp;"--"&amp;COUNTIF($B$5:B2709,B2709)</f>
        <v>--2672</v>
      </c>
      <c r="B2709" s="3" t="str">
        <f t="shared" si="127"/>
        <v/>
      </c>
      <c r="C2709" s="78">
        <v>2705</v>
      </c>
      <c r="D2709" s="102"/>
      <c r="E2709" s="103"/>
      <c r="F2709" s="102"/>
      <c r="G2709" s="104"/>
      <c r="H2709" s="105" t="str">
        <f t="shared" ca="1" si="126"/>
        <v/>
      </c>
      <c r="I2709" s="102"/>
      <c r="J2709" s="102"/>
      <c r="K2709" s="102"/>
      <c r="L2709" s="102"/>
      <c r="M2709" s="102"/>
      <c r="N2709" s="102"/>
      <c r="O2709" s="102"/>
      <c r="P2709" s="102"/>
      <c r="Q2709" s="102"/>
      <c r="R2709" s="102"/>
      <c r="S2709" s="102"/>
      <c r="T2709" s="106"/>
      <c r="U2709" s="3" t="str">
        <f t="shared" si="128"/>
        <v>0/1</v>
      </c>
    </row>
    <row r="2710" spans="1:21" ht="30" customHeight="1" x14ac:dyDescent="0.3">
      <c r="A2710" s="3" t="str">
        <f>B2710&amp;"--"&amp;COUNTIF($B$5:B2710,B2710)</f>
        <v>--2673</v>
      </c>
      <c r="B2710" s="3" t="str">
        <f t="shared" si="127"/>
        <v/>
      </c>
      <c r="C2710" s="78">
        <v>2706</v>
      </c>
      <c r="D2710" s="102"/>
      <c r="E2710" s="103"/>
      <c r="F2710" s="102"/>
      <c r="G2710" s="104"/>
      <c r="H2710" s="105" t="str">
        <f t="shared" ca="1" si="126"/>
        <v/>
      </c>
      <c r="I2710" s="102"/>
      <c r="J2710" s="102"/>
      <c r="K2710" s="102"/>
      <c r="L2710" s="102"/>
      <c r="M2710" s="102"/>
      <c r="N2710" s="102"/>
      <c r="O2710" s="102"/>
      <c r="P2710" s="102"/>
      <c r="Q2710" s="102"/>
      <c r="R2710" s="102"/>
      <c r="S2710" s="102"/>
      <c r="T2710" s="106"/>
      <c r="U2710" s="3" t="str">
        <f t="shared" si="128"/>
        <v>0/1</v>
      </c>
    </row>
    <row r="2711" spans="1:21" ht="30" customHeight="1" x14ac:dyDescent="0.3">
      <c r="A2711" s="3" t="str">
        <f>B2711&amp;"--"&amp;COUNTIF($B$5:B2711,B2711)</f>
        <v>--2674</v>
      </c>
      <c r="B2711" s="3" t="str">
        <f t="shared" si="127"/>
        <v/>
      </c>
      <c r="C2711" s="78">
        <v>2707</v>
      </c>
      <c r="D2711" s="102"/>
      <c r="E2711" s="103"/>
      <c r="F2711" s="102"/>
      <c r="G2711" s="104"/>
      <c r="H2711" s="105" t="str">
        <f t="shared" ca="1" si="126"/>
        <v/>
      </c>
      <c r="I2711" s="102"/>
      <c r="J2711" s="102"/>
      <c r="K2711" s="102"/>
      <c r="L2711" s="102"/>
      <c r="M2711" s="102"/>
      <c r="N2711" s="102"/>
      <c r="O2711" s="102"/>
      <c r="P2711" s="102"/>
      <c r="Q2711" s="102"/>
      <c r="R2711" s="102"/>
      <c r="S2711" s="102"/>
      <c r="T2711" s="106"/>
      <c r="U2711" s="3" t="str">
        <f t="shared" si="128"/>
        <v>0/1</v>
      </c>
    </row>
    <row r="2712" spans="1:21" ht="30" customHeight="1" x14ac:dyDescent="0.3">
      <c r="A2712" s="3" t="str">
        <f>B2712&amp;"--"&amp;COUNTIF($B$5:B2712,B2712)</f>
        <v>--2675</v>
      </c>
      <c r="B2712" s="3" t="str">
        <f t="shared" si="127"/>
        <v/>
      </c>
      <c r="C2712" s="78">
        <v>2708</v>
      </c>
      <c r="D2712" s="102"/>
      <c r="E2712" s="103"/>
      <c r="F2712" s="102"/>
      <c r="G2712" s="104"/>
      <c r="H2712" s="105" t="str">
        <f t="shared" ca="1" si="126"/>
        <v/>
      </c>
      <c r="I2712" s="102"/>
      <c r="J2712" s="102"/>
      <c r="K2712" s="102"/>
      <c r="L2712" s="102"/>
      <c r="M2712" s="102"/>
      <c r="N2712" s="102"/>
      <c r="O2712" s="102"/>
      <c r="P2712" s="102"/>
      <c r="Q2712" s="102"/>
      <c r="R2712" s="102"/>
      <c r="S2712" s="102"/>
      <c r="T2712" s="106"/>
      <c r="U2712" s="3" t="str">
        <f t="shared" si="128"/>
        <v>0/1</v>
      </c>
    </row>
    <row r="2713" spans="1:21" ht="30" customHeight="1" x14ac:dyDescent="0.3">
      <c r="A2713" s="3" t="str">
        <f>B2713&amp;"--"&amp;COUNTIF($B$5:B2713,B2713)</f>
        <v>--2676</v>
      </c>
      <c r="B2713" s="3" t="str">
        <f t="shared" si="127"/>
        <v/>
      </c>
      <c r="C2713" s="78">
        <v>2709</v>
      </c>
      <c r="D2713" s="102"/>
      <c r="E2713" s="103"/>
      <c r="F2713" s="102"/>
      <c r="G2713" s="104"/>
      <c r="H2713" s="105" t="str">
        <f t="shared" ca="1" si="126"/>
        <v/>
      </c>
      <c r="I2713" s="102"/>
      <c r="J2713" s="102"/>
      <c r="K2713" s="102"/>
      <c r="L2713" s="102"/>
      <c r="M2713" s="102"/>
      <c r="N2713" s="102"/>
      <c r="O2713" s="102"/>
      <c r="P2713" s="102"/>
      <c r="Q2713" s="102"/>
      <c r="R2713" s="102"/>
      <c r="S2713" s="102"/>
      <c r="T2713" s="106"/>
      <c r="U2713" s="3" t="str">
        <f t="shared" si="128"/>
        <v>0/1</v>
      </c>
    </row>
    <row r="2714" spans="1:21" ht="30" customHeight="1" x14ac:dyDescent="0.3">
      <c r="A2714" s="3" t="str">
        <f>B2714&amp;"--"&amp;COUNTIF($B$5:B2714,B2714)</f>
        <v>--2677</v>
      </c>
      <c r="B2714" s="3" t="str">
        <f t="shared" si="127"/>
        <v/>
      </c>
      <c r="C2714" s="78">
        <v>2710</v>
      </c>
      <c r="D2714" s="102"/>
      <c r="E2714" s="103"/>
      <c r="F2714" s="102"/>
      <c r="G2714" s="104"/>
      <c r="H2714" s="105" t="str">
        <f t="shared" ca="1" si="126"/>
        <v/>
      </c>
      <c r="I2714" s="102"/>
      <c r="J2714" s="102"/>
      <c r="K2714" s="102"/>
      <c r="L2714" s="102"/>
      <c r="M2714" s="102"/>
      <c r="N2714" s="102"/>
      <c r="O2714" s="102"/>
      <c r="P2714" s="102"/>
      <c r="Q2714" s="102"/>
      <c r="R2714" s="102"/>
      <c r="S2714" s="102"/>
      <c r="T2714" s="106"/>
      <c r="U2714" s="3" t="str">
        <f t="shared" si="128"/>
        <v>0/1</v>
      </c>
    </row>
    <row r="2715" spans="1:21" ht="30" customHeight="1" x14ac:dyDescent="0.3">
      <c r="A2715" s="3" t="str">
        <f>B2715&amp;"--"&amp;COUNTIF($B$5:B2715,B2715)</f>
        <v>--2678</v>
      </c>
      <c r="B2715" s="3" t="str">
        <f t="shared" si="127"/>
        <v/>
      </c>
      <c r="C2715" s="78">
        <v>2711</v>
      </c>
      <c r="D2715" s="102"/>
      <c r="E2715" s="103"/>
      <c r="F2715" s="102"/>
      <c r="G2715" s="104"/>
      <c r="H2715" s="105" t="str">
        <f t="shared" ca="1" si="126"/>
        <v/>
      </c>
      <c r="I2715" s="102"/>
      <c r="J2715" s="102"/>
      <c r="K2715" s="102"/>
      <c r="L2715" s="102"/>
      <c r="M2715" s="102"/>
      <c r="N2715" s="102"/>
      <c r="O2715" s="102"/>
      <c r="P2715" s="102"/>
      <c r="Q2715" s="102"/>
      <c r="R2715" s="102"/>
      <c r="S2715" s="102"/>
      <c r="T2715" s="106"/>
      <c r="U2715" s="3" t="str">
        <f t="shared" si="128"/>
        <v>0/1</v>
      </c>
    </row>
    <row r="2716" spans="1:21" ht="30" customHeight="1" x14ac:dyDescent="0.3">
      <c r="A2716" s="3" t="str">
        <f>B2716&amp;"--"&amp;COUNTIF($B$5:B2716,B2716)</f>
        <v>--2679</v>
      </c>
      <c r="B2716" s="3" t="str">
        <f t="shared" si="127"/>
        <v/>
      </c>
      <c r="C2716" s="78">
        <v>2712</v>
      </c>
      <c r="D2716" s="102"/>
      <c r="E2716" s="103"/>
      <c r="F2716" s="102"/>
      <c r="G2716" s="104"/>
      <c r="H2716" s="105" t="str">
        <f t="shared" ca="1" si="126"/>
        <v/>
      </c>
      <c r="I2716" s="102"/>
      <c r="J2716" s="102"/>
      <c r="K2716" s="102"/>
      <c r="L2716" s="102"/>
      <c r="M2716" s="102"/>
      <c r="N2716" s="102"/>
      <c r="O2716" s="102"/>
      <c r="P2716" s="102"/>
      <c r="Q2716" s="102"/>
      <c r="R2716" s="102"/>
      <c r="S2716" s="102"/>
      <c r="T2716" s="106"/>
      <c r="U2716" s="3" t="str">
        <f t="shared" si="128"/>
        <v>0/1</v>
      </c>
    </row>
    <row r="2717" spans="1:21" ht="30" customHeight="1" x14ac:dyDescent="0.3">
      <c r="A2717" s="3" t="str">
        <f>B2717&amp;"--"&amp;COUNTIF($B$5:B2717,B2717)</f>
        <v>--2680</v>
      </c>
      <c r="B2717" s="3" t="str">
        <f t="shared" si="127"/>
        <v/>
      </c>
      <c r="C2717" s="78">
        <v>2713</v>
      </c>
      <c r="D2717" s="102"/>
      <c r="E2717" s="103"/>
      <c r="F2717" s="102"/>
      <c r="G2717" s="104"/>
      <c r="H2717" s="105" t="str">
        <f t="shared" ca="1" si="126"/>
        <v/>
      </c>
      <c r="I2717" s="102"/>
      <c r="J2717" s="102"/>
      <c r="K2717" s="102"/>
      <c r="L2717" s="102"/>
      <c r="M2717" s="102"/>
      <c r="N2717" s="102"/>
      <c r="O2717" s="102"/>
      <c r="P2717" s="102"/>
      <c r="Q2717" s="102"/>
      <c r="R2717" s="102"/>
      <c r="S2717" s="102"/>
      <c r="T2717" s="106"/>
      <c r="U2717" s="3" t="str">
        <f t="shared" si="128"/>
        <v>0/1</v>
      </c>
    </row>
    <row r="2718" spans="1:21" ht="30" customHeight="1" x14ac:dyDescent="0.3">
      <c r="A2718" s="3" t="str">
        <f>B2718&amp;"--"&amp;COUNTIF($B$5:B2718,B2718)</f>
        <v>--2681</v>
      </c>
      <c r="B2718" s="3" t="str">
        <f t="shared" si="127"/>
        <v/>
      </c>
      <c r="C2718" s="78">
        <v>2714</v>
      </c>
      <c r="D2718" s="102"/>
      <c r="E2718" s="103"/>
      <c r="F2718" s="102"/>
      <c r="G2718" s="104"/>
      <c r="H2718" s="105" t="str">
        <f t="shared" ca="1" si="126"/>
        <v/>
      </c>
      <c r="I2718" s="102"/>
      <c r="J2718" s="102"/>
      <c r="K2718" s="102"/>
      <c r="L2718" s="102"/>
      <c r="M2718" s="102"/>
      <c r="N2718" s="102"/>
      <c r="O2718" s="102"/>
      <c r="P2718" s="102"/>
      <c r="Q2718" s="102"/>
      <c r="R2718" s="102"/>
      <c r="S2718" s="102"/>
      <c r="T2718" s="106"/>
      <c r="U2718" s="3" t="str">
        <f t="shared" si="128"/>
        <v>0/1</v>
      </c>
    </row>
    <row r="2719" spans="1:21" ht="30" customHeight="1" x14ac:dyDescent="0.3">
      <c r="A2719" s="3" t="str">
        <f>B2719&amp;"--"&amp;COUNTIF($B$5:B2719,B2719)</f>
        <v>--2682</v>
      </c>
      <c r="B2719" s="3" t="str">
        <f t="shared" si="127"/>
        <v/>
      </c>
      <c r="C2719" s="78">
        <v>2715</v>
      </c>
      <c r="D2719" s="102"/>
      <c r="E2719" s="103"/>
      <c r="F2719" s="102"/>
      <c r="G2719" s="104"/>
      <c r="H2719" s="105" t="str">
        <f t="shared" ca="1" si="126"/>
        <v/>
      </c>
      <c r="I2719" s="102"/>
      <c r="J2719" s="102"/>
      <c r="K2719" s="102"/>
      <c r="L2719" s="102"/>
      <c r="M2719" s="102"/>
      <c r="N2719" s="102"/>
      <c r="O2719" s="102"/>
      <c r="P2719" s="102"/>
      <c r="Q2719" s="102"/>
      <c r="R2719" s="102"/>
      <c r="S2719" s="102"/>
      <c r="T2719" s="106"/>
      <c r="U2719" s="3" t="str">
        <f t="shared" si="128"/>
        <v>0/1</v>
      </c>
    </row>
    <row r="2720" spans="1:21" ht="30" customHeight="1" x14ac:dyDescent="0.3">
      <c r="A2720" s="3" t="str">
        <f>B2720&amp;"--"&amp;COUNTIF($B$5:B2720,B2720)</f>
        <v>--2683</v>
      </c>
      <c r="B2720" s="3" t="str">
        <f t="shared" si="127"/>
        <v/>
      </c>
      <c r="C2720" s="78">
        <v>2716</v>
      </c>
      <c r="D2720" s="102"/>
      <c r="E2720" s="103"/>
      <c r="F2720" s="102"/>
      <c r="G2720" s="104"/>
      <c r="H2720" s="105" t="str">
        <f t="shared" ref="H2720:H2783" ca="1" si="129">IF(G2720,DATEDIF(G2720,TODAY(),"Y"),"")</f>
        <v/>
      </c>
      <c r="I2720" s="102"/>
      <c r="J2720" s="102"/>
      <c r="K2720" s="102"/>
      <c r="L2720" s="102"/>
      <c r="M2720" s="102"/>
      <c r="N2720" s="102"/>
      <c r="O2720" s="102"/>
      <c r="P2720" s="102"/>
      <c r="Q2720" s="102"/>
      <c r="R2720" s="102"/>
      <c r="S2720" s="102"/>
      <c r="T2720" s="106"/>
      <c r="U2720" s="3" t="str">
        <f t="shared" si="128"/>
        <v>0/1</v>
      </c>
    </row>
    <row r="2721" spans="1:21" ht="30" customHeight="1" x14ac:dyDescent="0.3">
      <c r="A2721" s="3" t="str">
        <f>B2721&amp;"--"&amp;COUNTIF($B$5:B2721,B2721)</f>
        <v>--2684</v>
      </c>
      <c r="B2721" s="3" t="str">
        <f t="shared" si="127"/>
        <v/>
      </c>
      <c r="C2721" s="78">
        <v>2717</v>
      </c>
      <c r="D2721" s="102"/>
      <c r="E2721" s="103"/>
      <c r="F2721" s="102"/>
      <c r="G2721" s="104"/>
      <c r="H2721" s="105" t="str">
        <f t="shared" ca="1" si="129"/>
        <v/>
      </c>
      <c r="I2721" s="102"/>
      <c r="J2721" s="102"/>
      <c r="K2721" s="102"/>
      <c r="L2721" s="102"/>
      <c r="M2721" s="102"/>
      <c r="N2721" s="102"/>
      <c r="O2721" s="102"/>
      <c r="P2721" s="102"/>
      <c r="Q2721" s="102"/>
      <c r="R2721" s="102"/>
      <c r="S2721" s="102"/>
      <c r="T2721" s="106"/>
      <c r="U2721" s="3" t="str">
        <f t="shared" si="128"/>
        <v>0/1</v>
      </c>
    </row>
    <row r="2722" spans="1:21" ht="30" customHeight="1" x14ac:dyDescent="0.3">
      <c r="A2722" s="3" t="str">
        <f>B2722&amp;"--"&amp;COUNTIF($B$5:B2722,B2722)</f>
        <v>--2685</v>
      </c>
      <c r="B2722" s="3" t="str">
        <f t="shared" si="127"/>
        <v/>
      </c>
      <c r="C2722" s="78">
        <v>2718</v>
      </c>
      <c r="D2722" s="102"/>
      <c r="E2722" s="103"/>
      <c r="F2722" s="102"/>
      <c r="G2722" s="104"/>
      <c r="H2722" s="105" t="str">
        <f t="shared" ca="1" si="129"/>
        <v/>
      </c>
      <c r="I2722" s="102"/>
      <c r="J2722" s="102"/>
      <c r="K2722" s="102"/>
      <c r="L2722" s="102"/>
      <c r="M2722" s="102"/>
      <c r="N2722" s="102"/>
      <c r="O2722" s="102"/>
      <c r="P2722" s="102"/>
      <c r="Q2722" s="102"/>
      <c r="R2722" s="102"/>
      <c r="S2722" s="102"/>
      <c r="T2722" s="106"/>
      <c r="U2722" s="3" t="str">
        <f t="shared" si="128"/>
        <v>0/1</v>
      </c>
    </row>
    <row r="2723" spans="1:21" ht="30" customHeight="1" x14ac:dyDescent="0.3">
      <c r="A2723" s="3" t="str">
        <f>B2723&amp;"--"&amp;COUNTIF($B$5:B2723,B2723)</f>
        <v>--2686</v>
      </c>
      <c r="B2723" s="3" t="str">
        <f t="shared" si="127"/>
        <v/>
      </c>
      <c r="C2723" s="78">
        <v>2719</v>
      </c>
      <c r="D2723" s="102"/>
      <c r="E2723" s="103"/>
      <c r="F2723" s="102"/>
      <c r="G2723" s="104"/>
      <c r="H2723" s="105" t="str">
        <f t="shared" ca="1" si="129"/>
        <v/>
      </c>
      <c r="I2723" s="102"/>
      <c r="J2723" s="102"/>
      <c r="K2723" s="102"/>
      <c r="L2723" s="102"/>
      <c r="M2723" s="102"/>
      <c r="N2723" s="102"/>
      <c r="O2723" s="102"/>
      <c r="P2723" s="102"/>
      <c r="Q2723" s="102"/>
      <c r="R2723" s="102"/>
      <c r="S2723" s="102"/>
      <c r="T2723" s="106"/>
      <c r="U2723" s="3" t="str">
        <f t="shared" si="128"/>
        <v>0/1</v>
      </c>
    </row>
    <row r="2724" spans="1:21" ht="30" customHeight="1" x14ac:dyDescent="0.3">
      <c r="A2724" s="3" t="str">
        <f>B2724&amp;"--"&amp;COUNTIF($B$5:B2724,B2724)</f>
        <v>--2687</v>
      </c>
      <c r="B2724" s="3" t="str">
        <f t="shared" si="127"/>
        <v/>
      </c>
      <c r="C2724" s="78">
        <v>2720</v>
      </c>
      <c r="D2724" s="102"/>
      <c r="E2724" s="103"/>
      <c r="F2724" s="102"/>
      <c r="G2724" s="104"/>
      <c r="H2724" s="105" t="str">
        <f t="shared" ca="1" si="129"/>
        <v/>
      </c>
      <c r="I2724" s="102"/>
      <c r="J2724" s="102"/>
      <c r="K2724" s="102"/>
      <c r="L2724" s="102"/>
      <c r="M2724" s="102"/>
      <c r="N2724" s="102"/>
      <c r="O2724" s="102"/>
      <c r="P2724" s="102"/>
      <c r="Q2724" s="102"/>
      <c r="R2724" s="102"/>
      <c r="S2724" s="102"/>
      <c r="T2724" s="106"/>
      <c r="U2724" s="3" t="str">
        <f t="shared" si="128"/>
        <v>0/1</v>
      </c>
    </row>
    <row r="2725" spans="1:21" ht="30" customHeight="1" x14ac:dyDescent="0.3">
      <c r="A2725" s="3" t="str">
        <f>B2725&amp;"--"&amp;COUNTIF($B$5:B2725,B2725)</f>
        <v>--2688</v>
      </c>
      <c r="B2725" s="3" t="str">
        <f t="shared" si="127"/>
        <v/>
      </c>
      <c r="C2725" s="78">
        <v>2721</v>
      </c>
      <c r="D2725" s="102"/>
      <c r="E2725" s="103"/>
      <c r="F2725" s="102"/>
      <c r="G2725" s="104"/>
      <c r="H2725" s="105" t="str">
        <f t="shared" ca="1" si="129"/>
        <v/>
      </c>
      <c r="I2725" s="102"/>
      <c r="J2725" s="102"/>
      <c r="K2725" s="102"/>
      <c r="L2725" s="102"/>
      <c r="M2725" s="102"/>
      <c r="N2725" s="102"/>
      <c r="O2725" s="102"/>
      <c r="P2725" s="102"/>
      <c r="Q2725" s="102"/>
      <c r="R2725" s="102"/>
      <c r="S2725" s="102"/>
      <c r="T2725" s="106"/>
      <c r="U2725" s="3" t="str">
        <f t="shared" si="128"/>
        <v>0/1</v>
      </c>
    </row>
    <row r="2726" spans="1:21" ht="30" customHeight="1" x14ac:dyDescent="0.3">
      <c r="A2726" s="3" t="str">
        <f>B2726&amp;"--"&amp;COUNTIF($B$5:B2726,B2726)</f>
        <v>--2689</v>
      </c>
      <c r="B2726" s="3" t="str">
        <f t="shared" si="127"/>
        <v/>
      </c>
      <c r="C2726" s="78">
        <v>2722</v>
      </c>
      <c r="D2726" s="102"/>
      <c r="E2726" s="103"/>
      <c r="F2726" s="102"/>
      <c r="G2726" s="104"/>
      <c r="H2726" s="105" t="str">
        <f t="shared" ca="1" si="129"/>
        <v/>
      </c>
      <c r="I2726" s="102"/>
      <c r="J2726" s="102"/>
      <c r="K2726" s="102"/>
      <c r="L2726" s="102"/>
      <c r="M2726" s="102"/>
      <c r="N2726" s="102"/>
      <c r="O2726" s="102"/>
      <c r="P2726" s="102"/>
      <c r="Q2726" s="102"/>
      <c r="R2726" s="102"/>
      <c r="S2726" s="102"/>
      <c r="T2726" s="106"/>
      <c r="U2726" s="3" t="str">
        <f t="shared" si="128"/>
        <v>0/1</v>
      </c>
    </row>
    <row r="2727" spans="1:21" ht="30" customHeight="1" x14ac:dyDescent="0.3">
      <c r="A2727" s="3" t="str">
        <f>B2727&amp;"--"&amp;COUNTIF($B$5:B2727,B2727)</f>
        <v>--2690</v>
      </c>
      <c r="B2727" s="3" t="str">
        <f t="shared" si="127"/>
        <v/>
      </c>
      <c r="C2727" s="78">
        <v>2723</v>
      </c>
      <c r="D2727" s="102"/>
      <c r="E2727" s="103"/>
      <c r="F2727" s="102"/>
      <c r="G2727" s="104"/>
      <c r="H2727" s="105" t="str">
        <f t="shared" ca="1" si="129"/>
        <v/>
      </c>
      <c r="I2727" s="102"/>
      <c r="J2727" s="102"/>
      <c r="K2727" s="102"/>
      <c r="L2727" s="102"/>
      <c r="M2727" s="102"/>
      <c r="N2727" s="102"/>
      <c r="O2727" s="102"/>
      <c r="P2727" s="102"/>
      <c r="Q2727" s="102"/>
      <c r="R2727" s="102"/>
      <c r="S2727" s="102"/>
      <c r="T2727" s="106"/>
      <c r="U2727" s="3" t="str">
        <f t="shared" si="128"/>
        <v>0/1</v>
      </c>
    </row>
    <row r="2728" spans="1:21" ht="30" customHeight="1" x14ac:dyDescent="0.3">
      <c r="A2728" s="3" t="str">
        <f>B2728&amp;"--"&amp;COUNTIF($B$5:B2728,B2728)</f>
        <v>--2691</v>
      </c>
      <c r="B2728" s="3" t="str">
        <f t="shared" si="127"/>
        <v/>
      </c>
      <c r="C2728" s="78">
        <v>2724</v>
      </c>
      <c r="D2728" s="102"/>
      <c r="E2728" s="103"/>
      <c r="F2728" s="102"/>
      <c r="G2728" s="104"/>
      <c r="H2728" s="105" t="str">
        <f t="shared" ca="1" si="129"/>
        <v/>
      </c>
      <c r="I2728" s="102"/>
      <c r="J2728" s="102"/>
      <c r="K2728" s="102"/>
      <c r="L2728" s="102"/>
      <c r="M2728" s="102"/>
      <c r="N2728" s="102"/>
      <c r="O2728" s="102"/>
      <c r="P2728" s="102"/>
      <c r="Q2728" s="102"/>
      <c r="R2728" s="102"/>
      <c r="S2728" s="102"/>
      <c r="T2728" s="106"/>
      <c r="U2728" s="3" t="str">
        <f t="shared" si="128"/>
        <v>0/1</v>
      </c>
    </row>
    <row r="2729" spans="1:21" ht="30" customHeight="1" x14ac:dyDescent="0.3">
      <c r="A2729" s="3" t="str">
        <f>B2729&amp;"--"&amp;COUNTIF($B$5:B2729,B2729)</f>
        <v>--2692</v>
      </c>
      <c r="B2729" s="3" t="str">
        <f t="shared" si="127"/>
        <v/>
      </c>
      <c r="C2729" s="78">
        <v>2725</v>
      </c>
      <c r="D2729" s="102"/>
      <c r="E2729" s="103"/>
      <c r="F2729" s="102"/>
      <c r="G2729" s="104"/>
      <c r="H2729" s="105" t="str">
        <f t="shared" ca="1" si="129"/>
        <v/>
      </c>
      <c r="I2729" s="102"/>
      <c r="J2729" s="102"/>
      <c r="K2729" s="102"/>
      <c r="L2729" s="102"/>
      <c r="M2729" s="102"/>
      <c r="N2729" s="102"/>
      <c r="O2729" s="102"/>
      <c r="P2729" s="102"/>
      <c r="Q2729" s="102"/>
      <c r="R2729" s="102"/>
      <c r="S2729" s="102"/>
      <c r="T2729" s="106"/>
      <c r="U2729" s="3" t="str">
        <f t="shared" si="128"/>
        <v>0/1</v>
      </c>
    </row>
    <row r="2730" spans="1:21" ht="30" customHeight="1" x14ac:dyDescent="0.3">
      <c r="A2730" s="3" t="str">
        <f>B2730&amp;"--"&amp;COUNTIF($B$5:B2730,B2730)</f>
        <v>--2693</v>
      </c>
      <c r="B2730" s="3" t="str">
        <f t="shared" si="127"/>
        <v/>
      </c>
      <c r="C2730" s="78">
        <v>2726</v>
      </c>
      <c r="D2730" s="102"/>
      <c r="E2730" s="103"/>
      <c r="F2730" s="102"/>
      <c r="G2730" s="104"/>
      <c r="H2730" s="105" t="str">
        <f t="shared" ca="1" si="129"/>
        <v/>
      </c>
      <c r="I2730" s="102"/>
      <c r="J2730" s="102"/>
      <c r="K2730" s="102"/>
      <c r="L2730" s="102"/>
      <c r="M2730" s="102"/>
      <c r="N2730" s="102"/>
      <c r="O2730" s="102"/>
      <c r="P2730" s="102"/>
      <c r="Q2730" s="102"/>
      <c r="R2730" s="102"/>
      <c r="S2730" s="102"/>
      <c r="T2730" s="106"/>
      <c r="U2730" s="3" t="str">
        <f t="shared" si="128"/>
        <v>0/1</v>
      </c>
    </row>
    <row r="2731" spans="1:21" ht="30" customHeight="1" x14ac:dyDescent="0.3">
      <c r="A2731" s="3" t="str">
        <f>B2731&amp;"--"&amp;COUNTIF($B$5:B2731,B2731)</f>
        <v>--2694</v>
      </c>
      <c r="B2731" s="3" t="str">
        <f t="shared" si="127"/>
        <v/>
      </c>
      <c r="C2731" s="78">
        <v>2727</v>
      </c>
      <c r="D2731" s="102"/>
      <c r="E2731" s="103"/>
      <c r="F2731" s="102"/>
      <c r="G2731" s="104"/>
      <c r="H2731" s="105" t="str">
        <f t="shared" ca="1" si="129"/>
        <v/>
      </c>
      <c r="I2731" s="102"/>
      <c r="J2731" s="102"/>
      <c r="K2731" s="102"/>
      <c r="L2731" s="102"/>
      <c r="M2731" s="102"/>
      <c r="N2731" s="102"/>
      <c r="O2731" s="102"/>
      <c r="P2731" s="102"/>
      <c r="Q2731" s="102"/>
      <c r="R2731" s="102"/>
      <c r="S2731" s="102"/>
      <c r="T2731" s="106"/>
      <c r="U2731" s="3" t="str">
        <f t="shared" si="128"/>
        <v>0/1</v>
      </c>
    </row>
    <row r="2732" spans="1:21" ht="30" customHeight="1" x14ac:dyDescent="0.3">
      <c r="A2732" s="3" t="str">
        <f>B2732&amp;"--"&amp;COUNTIF($B$5:B2732,B2732)</f>
        <v>--2695</v>
      </c>
      <c r="B2732" s="3" t="str">
        <f t="shared" si="127"/>
        <v/>
      </c>
      <c r="C2732" s="78">
        <v>2728</v>
      </c>
      <c r="D2732" s="102"/>
      <c r="E2732" s="103"/>
      <c r="F2732" s="102"/>
      <c r="G2732" s="104"/>
      <c r="H2732" s="105" t="str">
        <f t="shared" ca="1" si="129"/>
        <v/>
      </c>
      <c r="I2732" s="102"/>
      <c r="J2732" s="102"/>
      <c r="K2732" s="102"/>
      <c r="L2732" s="102"/>
      <c r="M2732" s="102"/>
      <c r="N2732" s="102"/>
      <c r="O2732" s="102"/>
      <c r="P2732" s="102"/>
      <c r="Q2732" s="102"/>
      <c r="R2732" s="102"/>
      <c r="S2732" s="102"/>
      <c r="T2732" s="106"/>
      <c r="U2732" s="3" t="str">
        <f t="shared" si="128"/>
        <v>0/1</v>
      </c>
    </row>
    <row r="2733" spans="1:21" ht="30" customHeight="1" x14ac:dyDescent="0.3">
      <c r="A2733" s="3" t="str">
        <f>B2733&amp;"--"&amp;COUNTIF($B$5:B2733,B2733)</f>
        <v>--2696</v>
      </c>
      <c r="B2733" s="3" t="str">
        <f t="shared" si="127"/>
        <v/>
      </c>
      <c r="C2733" s="78">
        <v>2729</v>
      </c>
      <c r="D2733" s="102"/>
      <c r="E2733" s="103"/>
      <c r="F2733" s="102"/>
      <c r="G2733" s="104"/>
      <c r="H2733" s="105" t="str">
        <f t="shared" ca="1" si="129"/>
        <v/>
      </c>
      <c r="I2733" s="102"/>
      <c r="J2733" s="102"/>
      <c r="K2733" s="102"/>
      <c r="L2733" s="102"/>
      <c r="M2733" s="102"/>
      <c r="N2733" s="102"/>
      <c r="O2733" s="102"/>
      <c r="P2733" s="102"/>
      <c r="Q2733" s="102"/>
      <c r="R2733" s="102"/>
      <c r="S2733" s="102"/>
      <c r="T2733" s="106"/>
      <c r="U2733" s="3" t="str">
        <f t="shared" si="128"/>
        <v>0/1</v>
      </c>
    </row>
    <row r="2734" spans="1:21" ht="30" customHeight="1" x14ac:dyDescent="0.3">
      <c r="A2734" s="3" t="str">
        <f>B2734&amp;"--"&amp;COUNTIF($B$5:B2734,B2734)</f>
        <v>--2697</v>
      </c>
      <c r="B2734" s="3" t="str">
        <f t="shared" si="127"/>
        <v/>
      </c>
      <c r="C2734" s="78">
        <v>2730</v>
      </c>
      <c r="D2734" s="102"/>
      <c r="E2734" s="103"/>
      <c r="F2734" s="102"/>
      <c r="G2734" s="104"/>
      <c r="H2734" s="105" t="str">
        <f t="shared" ca="1" si="129"/>
        <v/>
      </c>
      <c r="I2734" s="102"/>
      <c r="J2734" s="102"/>
      <c r="K2734" s="102"/>
      <c r="L2734" s="102"/>
      <c r="M2734" s="102"/>
      <c r="N2734" s="102"/>
      <c r="O2734" s="102"/>
      <c r="P2734" s="102"/>
      <c r="Q2734" s="102"/>
      <c r="R2734" s="102"/>
      <c r="S2734" s="102"/>
      <c r="T2734" s="106"/>
      <c r="U2734" s="3" t="str">
        <f t="shared" si="128"/>
        <v>0/1</v>
      </c>
    </row>
    <row r="2735" spans="1:21" ht="30" customHeight="1" x14ac:dyDescent="0.3">
      <c r="A2735" s="3" t="str">
        <f>B2735&amp;"--"&amp;COUNTIF($B$5:B2735,B2735)</f>
        <v>--2698</v>
      </c>
      <c r="B2735" s="3" t="str">
        <f t="shared" si="127"/>
        <v/>
      </c>
      <c r="C2735" s="78">
        <v>2731</v>
      </c>
      <c r="D2735" s="102"/>
      <c r="E2735" s="103"/>
      <c r="F2735" s="102"/>
      <c r="G2735" s="104"/>
      <c r="H2735" s="105" t="str">
        <f t="shared" ca="1" si="129"/>
        <v/>
      </c>
      <c r="I2735" s="102"/>
      <c r="J2735" s="102"/>
      <c r="K2735" s="102"/>
      <c r="L2735" s="102"/>
      <c r="M2735" s="102"/>
      <c r="N2735" s="102"/>
      <c r="O2735" s="102"/>
      <c r="P2735" s="102"/>
      <c r="Q2735" s="102"/>
      <c r="R2735" s="102"/>
      <c r="S2735" s="102"/>
      <c r="T2735" s="106"/>
      <c r="U2735" s="3" t="str">
        <f t="shared" si="128"/>
        <v>0/1</v>
      </c>
    </row>
    <row r="2736" spans="1:21" ht="30" customHeight="1" x14ac:dyDescent="0.3">
      <c r="A2736" s="3" t="str">
        <f>B2736&amp;"--"&amp;COUNTIF($B$5:B2736,B2736)</f>
        <v>--2699</v>
      </c>
      <c r="B2736" s="3" t="str">
        <f t="shared" si="127"/>
        <v/>
      </c>
      <c r="C2736" s="78">
        <v>2732</v>
      </c>
      <c r="D2736" s="102"/>
      <c r="E2736" s="103"/>
      <c r="F2736" s="102"/>
      <c r="G2736" s="104"/>
      <c r="H2736" s="105" t="str">
        <f t="shared" ca="1" si="129"/>
        <v/>
      </c>
      <c r="I2736" s="102"/>
      <c r="J2736" s="102"/>
      <c r="K2736" s="102"/>
      <c r="L2736" s="102"/>
      <c r="M2736" s="102"/>
      <c r="N2736" s="102"/>
      <c r="O2736" s="102"/>
      <c r="P2736" s="102"/>
      <c r="Q2736" s="102"/>
      <c r="R2736" s="102"/>
      <c r="S2736" s="102"/>
      <c r="T2736" s="106"/>
      <c r="U2736" s="3" t="str">
        <f t="shared" si="128"/>
        <v>0/1</v>
      </c>
    </row>
    <row r="2737" spans="1:21" ht="30" customHeight="1" x14ac:dyDescent="0.3">
      <c r="A2737" s="3" t="str">
        <f>B2737&amp;"--"&amp;COUNTIF($B$5:B2737,B2737)</f>
        <v>--2700</v>
      </c>
      <c r="B2737" s="3" t="str">
        <f t="shared" si="127"/>
        <v/>
      </c>
      <c r="C2737" s="78">
        <v>2733</v>
      </c>
      <c r="D2737" s="102"/>
      <c r="E2737" s="103"/>
      <c r="F2737" s="102"/>
      <c r="G2737" s="104"/>
      <c r="H2737" s="105" t="str">
        <f t="shared" ca="1" si="129"/>
        <v/>
      </c>
      <c r="I2737" s="102"/>
      <c r="J2737" s="102"/>
      <c r="K2737" s="102"/>
      <c r="L2737" s="102"/>
      <c r="M2737" s="102"/>
      <c r="N2737" s="102"/>
      <c r="O2737" s="102"/>
      <c r="P2737" s="102"/>
      <c r="Q2737" s="102"/>
      <c r="R2737" s="102"/>
      <c r="S2737" s="102"/>
      <c r="T2737" s="106"/>
      <c r="U2737" s="3" t="str">
        <f t="shared" si="128"/>
        <v>0/1</v>
      </c>
    </row>
    <row r="2738" spans="1:21" ht="30" customHeight="1" x14ac:dyDescent="0.3">
      <c r="A2738" s="3" t="str">
        <f>B2738&amp;"--"&amp;COUNTIF($B$5:B2738,B2738)</f>
        <v>--2701</v>
      </c>
      <c r="B2738" s="3" t="str">
        <f t="shared" si="127"/>
        <v/>
      </c>
      <c r="C2738" s="78">
        <v>2734</v>
      </c>
      <c r="D2738" s="102"/>
      <c r="E2738" s="103"/>
      <c r="F2738" s="102"/>
      <c r="G2738" s="104"/>
      <c r="H2738" s="105" t="str">
        <f t="shared" ca="1" si="129"/>
        <v/>
      </c>
      <c r="I2738" s="102"/>
      <c r="J2738" s="102"/>
      <c r="K2738" s="102"/>
      <c r="L2738" s="102"/>
      <c r="M2738" s="102"/>
      <c r="N2738" s="102"/>
      <c r="O2738" s="102"/>
      <c r="P2738" s="102"/>
      <c r="Q2738" s="102"/>
      <c r="R2738" s="102"/>
      <c r="S2738" s="102"/>
      <c r="T2738" s="106"/>
      <c r="U2738" s="3" t="str">
        <f t="shared" si="128"/>
        <v>0/1</v>
      </c>
    </row>
    <row r="2739" spans="1:21" ht="30" customHeight="1" x14ac:dyDescent="0.3">
      <c r="A2739" s="3" t="str">
        <f>B2739&amp;"--"&amp;COUNTIF($B$5:B2739,B2739)</f>
        <v>--2702</v>
      </c>
      <c r="B2739" s="3" t="str">
        <f t="shared" si="127"/>
        <v/>
      </c>
      <c r="C2739" s="78">
        <v>2735</v>
      </c>
      <c r="D2739" s="102"/>
      <c r="E2739" s="103"/>
      <c r="F2739" s="102"/>
      <c r="G2739" s="104"/>
      <c r="H2739" s="105" t="str">
        <f t="shared" ca="1" si="129"/>
        <v/>
      </c>
      <c r="I2739" s="102"/>
      <c r="J2739" s="102"/>
      <c r="K2739" s="102"/>
      <c r="L2739" s="102"/>
      <c r="M2739" s="102"/>
      <c r="N2739" s="102"/>
      <c r="O2739" s="102"/>
      <c r="P2739" s="102"/>
      <c r="Q2739" s="102"/>
      <c r="R2739" s="102"/>
      <c r="S2739" s="102"/>
      <c r="T2739" s="106"/>
      <c r="U2739" s="3" t="str">
        <f t="shared" si="128"/>
        <v>0/1</v>
      </c>
    </row>
    <row r="2740" spans="1:21" ht="30" customHeight="1" x14ac:dyDescent="0.3">
      <c r="A2740" s="3" t="str">
        <f>B2740&amp;"--"&amp;COUNTIF($B$5:B2740,B2740)</f>
        <v>--2703</v>
      </c>
      <c r="B2740" s="3" t="str">
        <f t="shared" si="127"/>
        <v/>
      </c>
      <c r="C2740" s="78">
        <v>2736</v>
      </c>
      <c r="D2740" s="102"/>
      <c r="E2740" s="103"/>
      <c r="F2740" s="102"/>
      <c r="G2740" s="104"/>
      <c r="H2740" s="105" t="str">
        <f t="shared" ca="1" si="129"/>
        <v/>
      </c>
      <c r="I2740" s="102"/>
      <c r="J2740" s="102"/>
      <c r="K2740" s="102"/>
      <c r="L2740" s="102"/>
      <c r="M2740" s="102"/>
      <c r="N2740" s="102"/>
      <c r="O2740" s="102"/>
      <c r="P2740" s="102"/>
      <c r="Q2740" s="102"/>
      <c r="R2740" s="102"/>
      <c r="S2740" s="102"/>
      <c r="T2740" s="106"/>
      <c r="U2740" s="3" t="str">
        <f t="shared" si="128"/>
        <v>0/1</v>
      </c>
    </row>
    <row r="2741" spans="1:21" ht="30" customHeight="1" x14ac:dyDescent="0.3">
      <c r="A2741" s="3" t="str">
        <f>B2741&amp;"--"&amp;COUNTIF($B$5:B2741,B2741)</f>
        <v>--2704</v>
      </c>
      <c r="B2741" s="3" t="str">
        <f t="shared" si="127"/>
        <v/>
      </c>
      <c r="C2741" s="78">
        <v>2737</v>
      </c>
      <c r="D2741" s="102"/>
      <c r="E2741" s="103"/>
      <c r="F2741" s="102"/>
      <c r="G2741" s="104"/>
      <c r="H2741" s="105" t="str">
        <f t="shared" ca="1" si="129"/>
        <v/>
      </c>
      <c r="I2741" s="102"/>
      <c r="J2741" s="102"/>
      <c r="K2741" s="102"/>
      <c r="L2741" s="102"/>
      <c r="M2741" s="102"/>
      <c r="N2741" s="102"/>
      <c r="O2741" s="102"/>
      <c r="P2741" s="102"/>
      <c r="Q2741" s="102"/>
      <c r="R2741" s="102"/>
      <c r="S2741" s="102"/>
      <c r="T2741" s="106"/>
      <c r="U2741" s="3" t="str">
        <f t="shared" si="128"/>
        <v>0/1</v>
      </c>
    </row>
    <row r="2742" spans="1:21" ht="30" customHeight="1" x14ac:dyDescent="0.3">
      <c r="A2742" s="3" t="str">
        <f>B2742&amp;"--"&amp;COUNTIF($B$5:B2742,B2742)</f>
        <v>--2705</v>
      </c>
      <c r="B2742" s="3" t="str">
        <f t="shared" si="127"/>
        <v/>
      </c>
      <c r="C2742" s="78">
        <v>2738</v>
      </c>
      <c r="D2742" s="102"/>
      <c r="E2742" s="103"/>
      <c r="F2742" s="102"/>
      <c r="G2742" s="104"/>
      <c r="H2742" s="105" t="str">
        <f t="shared" ca="1" si="129"/>
        <v/>
      </c>
      <c r="I2742" s="102"/>
      <c r="J2742" s="102"/>
      <c r="K2742" s="102"/>
      <c r="L2742" s="102"/>
      <c r="M2742" s="102"/>
      <c r="N2742" s="102"/>
      <c r="O2742" s="102"/>
      <c r="P2742" s="102"/>
      <c r="Q2742" s="102"/>
      <c r="R2742" s="102"/>
      <c r="S2742" s="102"/>
      <c r="T2742" s="106"/>
      <c r="U2742" s="3" t="str">
        <f t="shared" si="128"/>
        <v>0/1</v>
      </c>
    </row>
    <row r="2743" spans="1:21" ht="30" customHeight="1" x14ac:dyDescent="0.3">
      <c r="A2743" s="3" t="str">
        <f>B2743&amp;"--"&amp;COUNTIF($B$5:B2743,B2743)</f>
        <v>--2706</v>
      </c>
      <c r="B2743" s="3" t="str">
        <f t="shared" si="127"/>
        <v/>
      </c>
      <c r="C2743" s="78">
        <v>2739</v>
      </c>
      <c r="D2743" s="102"/>
      <c r="E2743" s="103"/>
      <c r="F2743" s="102"/>
      <c r="G2743" s="104"/>
      <c r="H2743" s="105" t="str">
        <f t="shared" ca="1" si="129"/>
        <v/>
      </c>
      <c r="I2743" s="102"/>
      <c r="J2743" s="102"/>
      <c r="K2743" s="102"/>
      <c r="L2743" s="102"/>
      <c r="M2743" s="102"/>
      <c r="N2743" s="102"/>
      <c r="O2743" s="102"/>
      <c r="P2743" s="102"/>
      <c r="Q2743" s="102"/>
      <c r="R2743" s="102"/>
      <c r="S2743" s="102"/>
      <c r="T2743" s="106"/>
      <c r="U2743" s="3" t="str">
        <f t="shared" si="128"/>
        <v>0/1</v>
      </c>
    </row>
    <row r="2744" spans="1:21" ht="30" customHeight="1" x14ac:dyDescent="0.3">
      <c r="A2744" s="3" t="str">
        <f>B2744&amp;"--"&amp;COUNTIF($B$5:B2744,B2744)</f>
        <v>--2707</v>
      </c>
      <c r="B2744" s="3" t="str">
        <f t="shared" si="127"/>
        <v/>
      </c>
      <c r="C2744" s="78">
        <v>2740</v>
      </c>
      <c r="D2744" s="102"/>
      <c r="E2744" s="103"/>
      <c r="F2744" s="102"/>
      <c r="G2744" s="104"/>
      <c r="H2744" s="105" t="str">
        <f t="shared" ca="1" si="129"/>
        <v/>
      </c>
      <c r="I2744" s="102"/>
      <c r="J2744" s="102"/>
      <c r="K2744" s="102"/>
      <c r="L2744" s="102"/>
      <c r="M2744" s="102"/>
      <c r="N2744" s="102"/>
      <c r="O2744" s="102"/>
      <c r="P2744" s="102"/>
      <c r="Q2744" s="102"/>
      <c r="R2744" s="102"/>
      <c r="S2744" s="102"/>
      <c r="T2744" s="106"/>
      <c r="U2744" s="3" t="str">
        <f t="shared" si="128"/>
        <v>0/1</v>
      </c>
    </row>
    <row r="2745" spans="1:21" ht="30" customHeight="1" x14ac:dyDescent="0.3">
      <c r="A2745" s="3" t="str">
        <f>B2745&amp;"--"&amp;COUNTIF($B$5:B2745,B2745)</f>
        <v>--2708</v>
      </c>
      <c r="B2745" s="3" t="str">
        <f t="shared" si="127"/>
        <v/>
      </c>
      <c r="C2745" s="78">
        <v>2741</v>
      </c>
      <c r="D2745" s="102"/>
      <c r="E2745" s="103"/>
      <c r="F2745" s="102"/>
      <c r="G2745" s="104"/>
      <c r="H2745" s="105" t="str">
        <f t="shared" ca="1" si="129"/>
        <v/>
      </c>
      <c r="I2745" s="102"/>
      <c r="J2745" s="102"/>
      <c r="K2745" s="102"/>
      <c r="L2745" s="102"/>
      <c r="M2745" s="102"/>
      <c r="N2745" s="102"/>
      <c r="O2745" s="102"/>
      <c r="P2745" s="102"/>
      <c r="Q2745" s="102"/>
      <c r="R2745" s="102"/>
      <c r="S2745" s="102"/>
      <c r="T2745" s="106"/>
      <c r="U2745" s="3" t="str">
        <f t="shared" si="128"/>
        <v>0/1</v>
      </c>
    </row>
    <row r="2746" spans="1:21" ht="30" customHeight="1" x14ac:dyDescent="0.3">
      <c r="A2746" s="3" t="str">
        <f>B2746&amp;"--"&amp;COUNTIF($B$5:B2746,B2746)</f>
        <v>--2709</v>
      </c>
      <c r="B2746" s="3" t="str">
        <f t="shared" si="127"/>
        <v/>
      </c>
      <c r="C2746" s="78">
        <v>2742</v>
      </c>
      <c r="D2746" s="102"/>
      <c r="E2746" s="103"/>
      <c r="F2746" s="102"/>
      <c r="G2746" s="104"/>
      <c r="H2746" s="105" t="str">
        <f t="shared" ca="1" si="129"/>
        <v/>
      </c>
      <c r="I2746" s="102"/>
      <c r="J2746" s="102"/>
      <c r="K2746" s="102"/>
      <c r="L2746" s="102"/>
      <c r="M2746" s="102"/>
      <c r="N2746" s="102"/>
      <c r="O2746" s="102"/>
      <c r="P2746" s="102"/>
      <c r="Q2746" s="102"/>
      <c r="R2746" s="102"/>
      <c r="S2746" s="102"/>
      <c r="T2746" s="106"/>
      <c r="U2746" s="3" t="str">
        <f t="shared" si="128"/>
        <v>0/1</v>
      </c>
    </row>
    <row r="2747" spans="1:21" ht="30" customHeight="1" x14ac:dyDescent="0.3">
      <c r="A2747" s="3" t="str">
        <f>B2747&amp;"--"&amp;COUNTIF($B$5:B2747,B2747)</f>
        <v>--2710</v>
      </c>
      <c r="B2747" s="3" t="str">
        <f t="shared" si="127"/>
        <v/>
      </c>
      <c r="C2747" s="78">
        <v>2743</v>
      </c>
      <c r="D2747" s="102"/>
      <c r="E2747" s="103"/>
      <c r="F2747" s="102"/>
      <c r="G2747" s="104"/>
      <c r="H2747" s="105" t="str">
        <f t="shared" ca="1" si="129"/>
        <v/>
      </c>
      <c r="I2747" s="102"/>
      <c r="J2747" s="102"/>
      <c r="K2747" s="102"/>
      <c r="L2747" s="102"/>
      <c r="M2747" s="102"/>
      <c r="N2747" s="102"/>
      <c r="O2747" s="102"/>
      <c r="P2747" s="102"/>
      <c r="Q2747" s="102"/>
      <c r="R2747" s="102"/>
      <c r="S2747" s="102"/>
      <c r="T2747" s="106"/>
      <c r="U2747" s="3" t="str">
        <f t="shared" si="128"/>
        <v>0/1</v>
      </c>
    </row>
    <row r="2748" spans="1:21" ht="30" customHeight="1" x14ac:dyDescent="0.3">
      <c r="A2748" s="3" t="str">
        <f>B2748&amp;"--"&amp;COUNTIF($B$5:B2748,B2748)</f>
        <v>--2711</v>
      </c>
      <c r="B2748" s="3" t="str">
        <f t="shared" si="127"/>
        <v/>
      </c>
      <c r="C2748" s="78">
        <v>2744</v>
      </c>
      <c r="D2748" s="102"/>
      <c r="E2748" s="103"/>
      <c r="F2748" s="102"/>
      <c r="G2748" s="104"/>
      <c r="H2748" s="105" t="str">
        <f t="shared" ca="1" si="129"/>
        <v/>
      </c>
      <c r="I2748" s="102"/>
      <c r="J2748" s="102"/>
      <c r="K2748" s="102"/>
      <c r="L2748" s="102"/>
      <c r="M2748" s="102"/>
      <c r="N2748" s="102"/>
      <c r="O2748" s="102"/>
      <c r="P2748" s="102"/>
      <c r="Q2748" s="102"/>
      <c r="R2748" s="102"/>
      <c r="S2748" s="102"/>
      <c r="T2748" s="106"/>
      <c r="U2748" s="3" t="str">
        <f t="shared" si="128"/>
        <v>0/1</v>
      </c>
    </row>
    <row r="2749" spans="1:21" ht="30" customHeight="1" x14ac:dyDescent="0.3">
      <c r="A2749" s="3" t="str">
        <f>B2749&amp;"--"&amp;COUNTIF($B$5:B2749,B2749)</f>
        <v>--2712</v>
      </c>
      <c r="B2749" s="3" t="str">
        <f t="shared" si="127"/>
        <v/>
      </c>
      <c r="C2749" s="78">
        <v>2745</v>
      </c>
      <c r="D2749" s="102"/>
      <c r="E2749" s="103"/>
      <c r="F2749" s="102"/>
      <c r="G2749" s="104"/>
      <c r="H2749" s="105" t="str">
        <f t="shared" ca="1" si="129"/>
        <v/>
      </c>
      <c r="I2749" s="102"/>
      <c r="J2749" s="102"/>
      <c r="K2749" s="102"/>
      <c r="L2749" s="102"/>
      <c r="M2749" s="102"/>
      <c r="N2749" s="102"/>
      <c r="O2749" s="102"/>
      <c r="P2749" s="102"/>
      <c r="Q2749" s="102"/>
      <c r="R2749" s="102"/>
      <c r="S2749" s="102"/>
      <c r="T2749" s="106"/>
      <c r="U2749" s="3" t="str">
        <f t="shared" si="128"/>
        <v>0/1</v>
      </c>
    </row>
    <row r="2750" spans="1:21" ht="30" customHeight="1" x14ac:dyDescent="0.3">
      <c r="A2750" s="3" t="str">
        <f>B2750&amp;"--"&amp;COUNTIF($B$5:B2750,B2750)</f>
        <v>--2713</v>
      </c>
      <c r="B2750" s="3" t="str">
        <f t="shared" si="127"/>
        <v/>
      </c>
      <c r="C2750" s="78">
        <v>2746</v>
      </c>
      <c r="D2750" s="102"/>
      <c r="E2750" s="103"/>
      <c r="F2750" s="102"/>
      <c r="G2750" s="104"/>
      <c r="H2750" s="105" t="str">
        <f t="shared" ca="1" si="129"/>
        <v/>
      </c>
      <c r="I2750" s="102"/>
      <c r="J2750" s="102"/>
      <c r="K2750" s="102"/>
      <c r="L2750" s="102"/>
      <c r="M2750" s="102"/>
      <c r="N2750" s="102"/>
      <c r="O2750" s="102"/>
      <c r="P2750" s="102"/>
      <c r="Q2750" s="102"/>
      <c r="R2750" s="102"/>
      <c r="S2750" s="102"/>
      <c r="T2750" s="106"/>
      <c r="U2750" s="3" t="str">
        <f t="shared" si="128"/>
        <v>0/1</v>
      </c>
    </row>
    <row r="2751" spans="1:21" ht="30" customHeight="1" x14ac:dyDescent="0.3">
      <c r="A2751" s="3" t="str">
        <f>B2751&amp;"--"&amp;COUNTIF($B$5:B2751,B2751)</f>
        <v>--2714</v>
      </c>
      <c r="B2751" s="3" t="str">
        <f t="shared" si="127"/>
        <v/>
      </c>
      <c r="C2751" s="78">
        <v>2747</v>
      </c>
      <c r="D2751" s="102"/>
      <c r="E2751" s="103"/>
      <c r="F2751" s="102"/>
      <c r="G2751" s="104"/>
      <c r="H2751" s="105" t="str">
        <f t="shared" ca="1" si="129"/>
        <v/>
      </c>
      <c r="I2751" s="102"/>
      <c r="J2751" s="102"/>
      <c r="K2751" s="102"/>
      <c r="L2751" s="102"/>
      <c r="M2751" s="102"/>
      <c r="N2751" s="102"/>
      <c r="O2751" s="102"/>
      <c r="P2751" s="102"/>
      <c r="Q2751" s="102"/>
      <c r="R2751" s="102"/>
      <c r="S2751" s="102"/>
      <c r="T2751" s="106"/>
      <c r="U2751" s="3" t="str">
        <f t="shared" si="128"/>
        <v>0/1</v>
      </c>
    </row>
    <row r="2752" spans="1:21" ht="30" customHeight="1" x14ac:dyDescent="0.3">
      <c r="A2752" s="3" t="str">
        <f>B2752&amp;"--"&amp;COUNTIF($B$5:B2752,B2752)</f>
        <v>--2715</v>
      </c>
      <c r="B2752" s="3" t="str">
        <f t="shared" si="127"/>
        <v/>
      </c>
      <c r="C2752" s="78">
        <v>2748</v>
      </c>
      <c r="D2752" s="102"/>
      <c r="E2752" s="103"/>
      <c r="F2752" s="102"/>
      <c r="G2752" s="104"/>
      <c r="H2752" s="105" t="str">
        <f t="shared" ca="1" si="129"/>
        <v/>
      </c>
      <c r="I2752" s="102"/>
      <c r="J2752" s="102"/>
      <c r="K2752" s="102"/>
      <c r="L2752" s="102"/>
      <c r="M2752" s="102"/>
      <c r="N2752" s="102"/>
      <c r="O2752" s="102"/>
      <c r="P2752" s="102"/>
      <c r="Q2752" s="102"/>
      <c r="R2752" s="102"/>
      <c r="S2752" s="102"/>
      <c r="T2752" s="106"/>
      <c r="U2752" s="3" t="str">
        <f t="shared" si="128"/>
        <v>0/1</v>
      </c>
    </row>
    <row r="2753" spans="1:21" ht="30" customHeight="1" x14ac:dyDescent="0.3">
      <c r="A2753" s="3" t="str">
        <f>B2753&amp;"--"&amp;COUNTIF($B$5:B2753,B2753)</f>
        <v>--2716</v>
      </c>
      <c r="B2753" s="3" t="str">
        <f t="shared" si="127"/>
        <v/>
      </c>
      <c r="C2753" s="78">
        <v>2749</v>
      </c>
      <c r="D2753" s="102"/>
      <c r="E2753" s="103"/>
      <c r="F2753" s="102"/>
      <c r="G2753" s="104"/>
      <c r="H2753" s="105" t="str">
        <f t="shared" ca="1" si="129"/>
        <v/>
      </c>
      <c r="I2753" s="102"/>
      <c r="J2753" s="102"/>
      <c r="K2753" s="102"/>
      <c r="L2753" s="102"/>
      <c r="M2753" s="102"/>
      <c r="N2753" s="102"/>
      <c r="O2753" s="102"/>
      <c r="P2753" s="102"/>
      <c r="Q2753" s="102"/>
      <c r="R2753" s="102"/>
      <c r="S2753" s="102"/>
      <c r="T2753" s="106"/>
      <c r="U2753" s="3" t="str">
        <f t="shared" si="128"/>
        <v>0/1</v>
      </c>
    </row>
    <row r="2754" spans="1:21" ht="30" customHeight="1" x14ac:dyDescent="0.3">
      <c r="A2754" s="3" t="str">
        <f>B2754&amp;"--"&amp;COUNTIF($B$5:B2754,B2754)</f>
        <v>--2717</v>
      </c>
      <c r="B2754" s="3" t="str">
        <f t="shared" si="127"/>
        <v/>
      </c>
      <c r="C2754" s="78">
        <v>2750</v>
      </c>
      <c r="D2754" s="102"/>
      <c r="E2754" s="103"/>
      <c r="F2754" s="102"/>
      <c r="G2754" s="104"/>
      <c r="H2754" s="105" t="str">
        <f t="shared" ca="1" si="129"/>
        <v/>
      </c>
      <c r="I2754" s="102"/>
      <c r="J2754" s="102"/>
      <c r="K2754" s="102"/>
      <c r="L2754" s="102"/>
      <c r="M2754" s="102"/>
      <c r="N2754" s="102"/>
      <c r="O2754" s="102"/>
      <c r="P2754" s="102"/>
      <c r="Q2754" s="102"/>
      <c r="R2754" s="102"/>
      <c r="S2754" s="102"/>
      <c r="T2754" s="106"/>
      <c r="U2754" s="3" t="str">
        <f t="shared" si="128"/>
        <v>0/1</v>
      </c>
    </row>
    <row r="2755" spans="1:21" ht="30" customHeight="1" x14ac:dyDescent="0.3">
      <c r="A2755" s="3" t="str">
        <f>B2755&amp;"--"&amp;COUNTIF($B$5:B2755,B2755)</f>
        <v>--2718</v>
      </c>
      <c r="B2755" s="3" t="str">
        <f t="shared" si="127"/>
        <v/>
      </c>
      <c r="C2755" s="78">
        <v>2751</v>
      </c>
      <c r="D2755" s="102"/>
      <c r="E2755" s="103"/>
      <c r="F2755" s="102"/>
      <c r="G2755" s="104"/>
      <c r="H2755" s="105" t="str">
        <f t="shared" ca="1" si="129"/>
        <v/>
      </c>
      <c r="I2755" s="102"/>
      <c r="J2755" s="102"/>
      <c r="K2755" s="102"/>
      <c r="L2755" s="102"/>
      <c r="M2755" s="102"/>
      <c r="N2755" s="102"/>
      <c r="O2755" s="102"/>
      <c r="P2755" s="102"/>
      <c r="Q2755" s="102"/>
      <c r="R2755" s="102"/>
      <c r="S2755" s="102"/>
      <c r="T2755" s="106"/>
      <c r="U2755" s="3" t="str">
        <f t="shared" si="128"/>
        <v>0/1</v>
      </c>
    </row>
    <row r="2756" spans="1:21" ht="30" customHeight="1" x14ac:dyDescent="0.3">
      <c r="A2756" s="3" t="str">
        <f>B2756&amp;"--"&amp;COUNTIF($B$5:B2756,B2756)</f>
        <v>--2719</v>
      </c>
      <c r="B2756" s="3" t="str">
        <f t="shared" si="127"/>
        <v/>
      </c>
      <c r="C2756" s="78">
        <v>2752</v>
      </c>
      <c r="D2756" s="102"/>
      <c r="E2756" s="103"/>
      <c r="F2756" s="102"/>
      <c r="G2756" s="104"/>
      <c r="H2756" s="105" t="str">
        <f t="shared" ca="1" si="129"/>
        <v/>
      </c>
      <c r="I2756" s="102"/>
      <c r="J2756" s="102"/>
      <c r="K2756" s="102"/>
      <c r="L2756" s="102"/>
      <c r="M2756" s="102"/>
      <c r="N2756" s="102"/>
      <c r="O2756" s="102"/>
      <c r="P2756" s="102"/>
      <c r="Q2756" s="102"/>
      <c r="R2756" s="102"/>
      <c r="S2756" s="102"/>
      <c r="T2756" s="106"/>
      <c r="U2756" s="3" t="str">
        <f t="shared" si="128"/>
        <v>0/1</v>
      </c>
    </row>
    <row r="2757" spans="1:21" ht="30" customHeight="1" x14ac:dyDescent="0.3">
      <c r="A2757" s="3" t="str">
        <f>B2757&amp;"--"&amp;COUNTIF($B$5:B2757,B2757)</f>
        <v>--2720</v>
      </c>
      <c r="B2757" s="3" t="str">
        <f t="shared" ref="B2757:B2820" si="130">IF(G2757&lt;&gt;"",MONTH(G2757),"")</f>
        <v/>
      </c>
      <c r="C2757" s="78">
        <v>2753</v>
      </c>
      <c r="D2757" s="102"/>
      <c r="E2757" s="103"/>
      <c r="F2757" s="102"/>
      <c r="G2757" s="104"/>
      <c r="H2757" s="105" t="str">
        <f t="shared" ca="1" si="129"/>
        <v/>
      </c>
      <c r="I2757" s="102"/>
      <c r="J2757" s="102"/>
      <c r="K2757" s="102"/>
      <c r="L2757" s="102"/>
      <c r="M2757" s="102"/>
      <c r="N2757" s="102"/>
      <c r="O2757" s="102"/>
      <c r="P2757" s="102"/>
      <c r="Q2757" s="102"/>
      <c r="R2757" s="102"/>
      <c r="S2757" s="102"/>
      <c r="T2757" s="106"/>
      <c r="U2757" s="3" t="str">
        <f t="shared" ref="U2757:U2820" si="131">DAY(G2757)&amp;"/"&amp;MONTH(G2757)</f>
        <v>0/1</v>
      </c>
    </row>
    <row r="2758" spans="1:21" ht="30" customHeight="1" x14ac:dyDescent="0.3">
      <c r="A2758" s="3" t="str">
        <f>B2758&amp;"--"&amp;COUNTIF($B$5:B2758,B2758)</f>
        <v>--2721</v>
      </c>
      <c r="B2758" s="3" t="str">
        <f t="shared" si="130"/>
        <v/>
      </c>
      <c r="C2758" s="78">
        <v>2754</v>
      </c>
      <c r="D2758" s="102"/>
      <c r="E2758" s="103"/>
      <c r="F2758" s="102"/>
      <c r="G2758" s="104"/>
      <c r="H2758" s="105" t="str">
        <f t="shared" ca="1" si="129"/>
        <v/>
      </c>
      <c r="I2758" s="102"/>
      <c r="J2758" s="102"/>
      <c r="K2758" s="102"/>
      <c r="L2758" s="102"/>
      <c r="M2758" s="102"/>
      <c r="N2758" s="102"/>
      <c r="O2758" s="102"/>
      <c r="P2758" s="102"/>
      <c r="Q2758" s="102"/>
      <c r="R2758" s="102"/>
      <c r="S2758" s="102"/>
      <c r="T2758" s="106"/>
      <c r="U2758" s="3" t="str">
        <f t="shared" si="131"/>
        <v>0/1</v>
      </c>
    </row>
    <row r="2759" spans="1:21" ht="30" customHeight="1" x14ac:dyDescent="0.3">
      <c r="A2759" s="3" t="str">
        <f>B2759&amp;"--"&amp;COUNTIF($B$5:B2759,B2759)</f>
        <v>--2722</v>
      </c>
      <c r="B2759" s="3" t="str">
        <f t="shared" si="130"/>
        <v/>
      </c>
      <c r="C2759" s="78">
        <v>2755</v>
      </c>
      <c r="D2759" s="102"/>
      <c r="E2759" s="103"/>
      <c r="F2759" s="102"/>
      <c r="G2759" s="104"/>
      <c r="H2759" s="105" t="str">
        <f t="shared" ca="1" si="129"/>
        <v/>
      </c>
      <c r="I2759" s="102"/>
      <c r="J2759" s="102"/>
      <c r="K2759" s="102"/>
      <c r="L2759" s="102"/>
      <c r="M2759" s="102"/>
      <c r="N2759" s="102"/>
      <c r="O2759" s="102"/>
      <c r="P2759" s="102"/>
      <c r="Q2759" s="102"/>
      <c r="R2759" s="102"/>
      <c r="S2759" s="102"/>
      <c r="T2759" s="106"/>
      <c r="U2759" s="3" t="str">
        <f t="shared" si="131"/>
        <v>0/1</v>
      </c>
    </row>
    <row r="2760" spans="1:21" ht="30" customHeight="1" x14ac:dyDescent="0.3">
      <c r="A2760" s="3" t="str">
        <f>B2760&amp;"--"&amp;COUNTIF($B$5:B2760,B2760)</f>
        <v>--2723</v>
      </c>
      <c r="B2760" s="3" t="str">
        <f t="shared" si="130"/>
        <v/>
      </c>
      <c r="C2760" s="78">
        <v>2756</v>
      </c>
      <c r="D2760" s="102"/>
      <c r="E2760" s="103"/>
      <c r="F2760" s="102"/>
      <c r="G2760" s="104"/>
      <c r="H2760" s="105" t="str">
        <f t="shared" ca="1" si="129"/>
        <v/>
      </c>
      <c r="I2760" s="102"/>
      <c r="J2760" s="102"/>
      <c r="K2760" s="102"/>
      <c r="L2760" s="102"/>
      <c r="M2760" s="102"/>
      <c r="N2760" s="102"/>
      <c r="O2760" s="102"/>
      <c r="P2760" s="102"/>
      <c r="Q2760" s="102"/>
      <c r="R2760" s="102"/>
      <c r="S2760" s="102"/>
      <c r="T2760" s="106"/>
      <c r="U2760" s="3" t="str">
        <f t="shared" si="131"/>
        <v>0/1</v>
      </c>
    </row>
    <row r="2761" spans="1:21" ht="30" customHeight="1" x14ac:dyDescent="0.3">
      <c r="A2761" s="3" t="str">
        <f>B2761&amp;"--"&amp;COUNTIF($B$5:B2761,B2761)</f>
        <v>--2724</v>
      </c>
      <c r="B2761" s="3" t="str">
        <f t="shared" si="130"/>
        <v/>
      </c>
      <c r="C2761" s="78">
        <v>2757</v>
      </c>
      <c r="D2761" s="102"/>
      <c r="E2761" s="103"/>
      <c r="F2761" s="102"/>
      <c r="G2761" s="104"/>
      <c r="H2761" s="105" t="str">
        <f t="shared" ca="1" si="129"/>
        <v/>
      </c>
      <c r="I2761" s="102"/>
      <c r="J2761" s="102"/>
      <c r="K2761" s="102"/>
      <c r="L2761" s="102"/>
      <c r="M2761" s="102"/>
      <c r="N2761" s="102"/>
      <c r="O2761" s="102"/>
      <c r="P2761" s="102"/>
      <c r="Q2761" s="102"/>
      <c r="R2761" s="102"/>
      <c r="S2761" s="102"/>
      <c r="T2761" s="106"/>
      <c r="U2761" s="3" t="str">
        <f t="shared" si="131"/>
        <v>0/1</v>
      </c>
    </row>
    <row r="2762" spans="1:21" ht="30" customHeight="1" x14ac:dyDescent="0.3">
      <c r="A2762" s="3" t="str">
        <f>B2762&amp;"--"&amp;COUNTIF($B$5:B2762,B2762)</f>
        <v>--2725</v>
      </c>
      <c r="B2762" s="3" t="str">
        <f t="shared" si="130"/>
        <v/>
      </c>
      <c r="C2762" s="78">
        <v>2758</v>
      </c>
      <c r="D2762" s="102"/>
      <c r="E2762" s="103"/>
      <c r="F2762" s="102"/>
      <c r="G2762" s="104"/>
      <c r="H2762" s="105" t="str">
        <f t="shared" ca="1" si="129"/>
        <v/>
      </c>
      <c r="I2762" s="102"/>
      <c r="J2762" s="102"/>
      <c r="K2762" s="102"/>
      <c r="L2762" s="102"/>
      <c r="M2762" s="102"/>
      <c r="N2762" s="102"/>
      <c r="O2762" s="102"/>
      <c r="P2762" s="102"/>
      <c r="Q2762" s="102"/>
      <c r="R2762" s="102"/>
      <c r="S2762" s="102"/>
      <c r="T2762" s="106"/>
      <c r="U2762" s="3" t="str">
        <f t="shared" si="131"/>
        <v>0/1</v>
      </c>
    </row>
    <row r="2763" spans="1:21" ht="30" customHeight="1" x14ac:dyDescent="0.3">
      <c r="A2763" s="3" t="str">
        <f>B2763&amp;"--"&amp;COUNTIF($B$5:B2763,B2763)</f>
        <v>--2726</v>
      </c>
      <c r="B2763" s="3" t="str">
        <f t="shared" si="130"/>
        <v/>
      </c>
      <c r="C2763" s="78">
        <v>2759</v>
      </c>
      <c r="D2763" s="102"/>
      <c r="E2763" s="103"/>
      <c r="F2763" s="102"/>
      <c r="G2763" s="104"/>
      <c r="H2763" s="105" t="str">
        <f t="shared" ca="1" si="129"/>
        <v/>
      </c>
      <c r="I2763" s="102"/>
      <c r="J2763" s="102"/>
      <c r="K2763" s="102"/>
      <c r="L2763" s="102"/>
      <c r="M2763" s="102"/>
      <c r="N2763" s="102"/>
      <c r="O2763" s="102"/>
      <c r="P2763" s="102"/>
      <c r="Q2763" s="102"/>
      <c r="R2763" s="102"/>
      <c r="S2763" s="102"/>
      <c r="T2763" s="106"/>
      <c r="U2763" s="3" t="str">
        <f t="shared" si="131"/>
        <v>0/1</v>
      </c>
    </row>
    <row r="2764" spans="1:21" ht="30" customHeight="1" x14ac:dyDescent="0.3">
      <c r="A2764" s="3" t="str">
        <f>B2764&amp;"--"&amp;COUNTIF($B$5:B2764,B2764)</f>
        <v>--2727</v>
      </c>
      <c r="B2764" s="3" t="str">
        <f t="shared" si="130"/>
        <v/>
      </c>
      <c r="C2764" s="78">
        <v>2760</v>
      </c>
      <c r="D2764" s="102"/>
      <c r="E2764" s="103"/>
      <c r="F2764" s="102"/>
      <c r="G2764" s="104"/>
      <c r="H2764" s="105" t="str">
        <f t="shared" ca="1" si="129"/>
        <v/>
      </c>
      <c r="I2764" s="102"/>
      <c r="J2764" s="102"/>
      <c r="K2764" s="102"/>
      <c r="L2764" s="102"/>
      <c r="M2764" s="102"/>
      <c r="N2764" s="102"/>
      <c r="O2764" s="102"/>
      <c r="P2764" s="102"/>
      <c r="Q2764" s="102"/>
      <c r="R2764" s="102"/>
      <c r="S2764" s="102"/>
      <c r="T2764" s="106"/>
      <c r="U2764" s="3" t="str">
        <f t="shared" si="131"/>
        <v>0/1</v>
      </c>
    </row>
    <row r="2765" spans="1:21" ht="30" customHeight="1" x14ac:dyDescent="0.3">
      <c r="A2765" s="3" t="str">
        <f>B2765&amp;"--"&amp;COUNTIF($B$5:B2765,B2765)</f>
        <v>--2728</v>
      </c>
      <c r="B2765" s="3" t="str">
        <f t="shared" si="130"/>
        <v/>
      </c>
      <c r="C2765" s="78">
        <v>2761</v>
      </c>
      <c r="D2765" s="102"/>
      <c r="E2765" s="103"/>
      <c r="F2765" s="102"/>
      <c r="G2765" s="104"/>
      <c r="H2765" s="105" t="str">
        <f t="shared" ca="1" si="129"/>
        <v/>
      </c>
      <c r="I2765" s="102"/>
      <c r="J2765" s="102"/>
      <c r="K2765" s="102"/>
      <c r="L2765" s="102"/>
      <c r="M2765" s="102"/>
      <c r="N2765" s="102"/>
      <c r="O2765" s="102"/>
      <c r="P2765" s="102"/>
      <c r="Q2765" s="102"/>
      <c r="R2765" s="102"/>
      <c r="S2765" s="102"/>
      <c r="T2765" s="106"/>
      <c r="U2765" s="3" t="str">
        <f t="shared" si="131"/>
        <v>0/1</v>
      </c>
    </row>
    <row r="2766" spans="1:21" ht="30" customHeight="1" x14ac:dyDescent="0.3">
      <c r="A2766" s="3" t="str">
        <f>B2766&amp;"--"&amp;COUNTIF($B$5:B2766,B2766)</f>
        <v>--2729</v>
      </c>
      <c r="B2766" s="3" t="str">
        <f t="shared" si="130"/>
        <v/>
      </c>
      <c r="C2766" s="78">
        <v>2762</v>
      </c>
      <c r="D2766" s="102"/>
      <c r="E2766" s="103"/>
      <c r="F2766" s="102"/>
      <c r="G2766" s="104"/>
      <c r="H2766" s="105" t="str">
        <f t="shared" ca="1" si="129"/>
        <v/>
      </c>
      <c r="I2766" s="102"/>
      <c r="J2766" s="102"/>
      <c r="K2766" s="102"/>
      <c r="L2766" s="102"/>
      <c r="M2766" s="102"/>
      <c r="N2766" s="102"/>
      <c r="O2766" s="102"/>
      <c r="P2766" s="102"/>
      <c r="Q2766" s="102"/>
      <c r="R2766" s="102"/>
      <c r="S2766" s="102"/>
      <c r="T2766" s="106"/>
      <c r="U2766" s="3" t="str">
        <f t="shared" si="131"/>
        <v>0/1</v>
      </c>
    </row>
    <row r="2767" spans="1:21" ht="30" customHeight="1" x14ac:dyDescent="0.3">
      <c r="A2767" s="3" t="str">
        <f>B2767&amp;"--"&amp;COUNTIF($B$5:B2767,B2767)</f>
        <v>--2730</v>
      </c>
      <c r="B2767" s="3" t="str">
        <f t="shared" si="130"/>
        <v/>
      </c>
      <c r="C2767" s="78">
        <v>2763</v>
      </c>
      <c r="D2767" s="102"/>
      <c r="E2767" s="103"/>
      <c r="F2767" s="102"/>
      <c r="G2767" s="104"/>
      <c r="H2767" s="105" t="str">
        <f t="shared" ca="1" si="129"/>
        <v/>
      </c>
      <c r="I2767" s="102"/>
      <c r="J2767" s="102"/>
      <c r="K2767" s="102"/>
      <c r="L2767" s="102"/>
      <c r="M2767" s="102"/>
      <c r="N2767" s="102"/>
      <c r="O2767" s="102"/>
      <c r="P2767" s="102"/>
      <c r="Q2767" s="102"/>
      <c r="R2767" s="102"/>
      <c r="S2767" s="102"/>
      <c r="T2767" s="106"/>
      <c r="U2767" s="3" t="str">
        <f t="shared" si="131"/>
        <v>0/1</v>
      </c>
    </row>
    <row r="2768" spans="1:21" ht="30" customHeight="1" x14ac:dyDescent="0.3">
      <c r="A2768" s="3" t="str">
        <f>B2768&amp;"--"&amp;COUNTIF($B$5:B2768,B2768)</f>
        <v>--2731</v>
      </c>
      <c r="B2768" s="3" t="str">
        <f t="shared" si="130"/>
        <v/>
      </c>
      <c r="C2768" s="78">
        <v>2764</v>
      </c>
      <c r="D2768" s="102"/>
      <c r="E2768" s="103"/>
      <c r="F2768" s="102"/>
      <c r="G2768" s="104"/>
      <c r="H2768" s="105" t="str">
        <f t="shared" ca="1" si="129"/>
        <v/>
      </c>
      <c r="I2768" s="102"/>
      <c r="J2768" s="102"/>
      <c r="K2768" s="102"/>
      <c r="L2768" s="102"/>
      <c r="M2768" s="102"/>
      <c r="N2768" s="102"/>
      <c r="O2768" s="102"/>
      <c r="P2768" s="102"/>
      <c r="Q2768" s="102"/>
      <c r="R2768" s="102"/>
      <c r="S2768" s="102"/>
      <c r="T2768" s="106"/>
      <c r="U2768" s="3" t="str">
        <f t="shared" si="131"/>
        <v>0/1</v>
      </c>
    </row>
    <row r="2769" spans="1:21" ht="30" customHeight="1" x14ac:dyDescent="0.3">
      <c r="A2769" s="3" t="str">
        <f>B2769&amp;"--"&amp;COUNTIF($B$5:B2769,B2769)</f>
        <v>--2732</v>
      </c>
      <c r="B2769" s="3" t="str">
        <f t="shared" si="130"/>
        <v/>
      </c>
      <c r="C2769" s="78">
        <v>2765</v>
      </c>
      <c r="D2769" s="102"/>
      <c r="E2769" s="103"/>
      <c r="F2769" s="102"/>
      <c r="G2769" s="104"/>
      <c r="H2769" s="105" t="str">
        <f t="shared" ca="1" si="129"/>
        <v/>
      </c>
      <c r="I2769" s="102"/>
      <c r="J2769" s="102"/>
      <c r="K2769" s="102"/>
      <c r="L2769" s="102"/>
      <c r="M2769" s="102"/>
      <c r="N2769" s="102"/>
      <c r="O2769" s="102"/>
      <c r="P2769" s="102"/>
      <c r="Q2769" s="102"/>
      <c r="R2769" s="102"/>
      <c r="S2769" s="102"/>
      <c r="T2769" s="106"/>
      <c r="U2769" s="3" t="str">
        <f t="shared" si="131"/>
        <v>0/1</v>
      </c>
    </row>
    <row r="2770" spans="1:21" ht="30" customHeight="1" x14ac:dyDescent="0.3">
      <c r="A2770" s="3" t="str">
        <f>B2770&amp;"--"&amp;COUNTIF($B$5:B2770,B2770)</f>
        <v>--2733</v>
      </c>
      <c r="B2770" s="3" t="str">
        <f t="shared" si="130"/>
        <v/>
      </c>
      <c r="C2770" s="78">
        <v>2766</v>
      </c>
      <c r="D2770" s="102"/>
      <c r="E2770" s="103"/>
      <c r="F2770" s="102"/>
      <c r="G2770" s="104"/>
      <c r="H2770" s="105" t="str">
        <f t="shared" ca="1" si="129"/>
        <v/>
      </c>
      <c r="I2770" s="102"/>
      <c r="J2770" s="102"/>
      <c r="K2770" s="102"/>
      <c r="L2770" s="102"/>
      <c r="M2770" s="102"/>
      <c r="N2770" s="102"/>
      <c r="O2770" s="102"/>
      <c r="P2770" s="102"/>
      <c r="Q2770" s="102"/>
      <c r="R2770" s="102"/>
      <c r="S2770" s="102"/>
      <c r="T2770" s="106"/>
      <c r="U2770" s="3" t="str">
        <f t="shared" si="131"/>
        <v>0/1</v>
      </c>
    </row>
    <row r="2771" spans="1:21" ht="30" customHeight="1" x14ac:dyDescent="0.3">
      <c r="A2771" s="3" t="str">
        <f>B2771&amp;"--"&amp;COUNTIF($B$5:B2771,B2771)</f>
        <v>--2734</v>
      </c>
      <c r="B2771" s="3" t="str">
        <f t="shared" si="130"/>
        <v/>
      </c>
      <c r="C2771" s="78">
        <v>2767</v>
      </c>
      <c r="D2771" s="102"/>
      <c r="E2771" s="103"/>
      <c r="F2771" s="102"/>
      <c r="G2771" s="104"/>
      <c r="H2771" s="105" t="str">
        <f t="shared" ca="1" si="129"/>
        <v/>
      </c>
      <c r="I2771" s="102"/>
      <c r="J2771" s="102"/>
      <c r="K2771" s="102"/>
      <c r="L2771" s="102"/>
      <c r="M2771" s="102"/>
      <c r="N2771" s="102"/>
      <c r="O2771" s="102"/>
      <c r="P2771" s="102"/>
      <c r="Q2771" s="102"/>
      <c r="R2771" s="102"/>
      <c r="S2771" s="102"/>
      <c r="T2771" s="106"/>
      <c r="U2771" s="3" t="str">
        <f t="shared" si="131"/>
        <v>0/1</v>
      </c>
    </row>
    <row r="2772" spans="1:21" ht="30" customHeight="1" x14ac:dyDescent="0.3">
      <c r="A2772" s="3" t="str">
        <f>B2772&amp;"--"&amp;COUNTIF($B$5:B2772,B2772)</f>
        <v>--2735</v>
      </c>
      <c r="B2772" s="3" t="str">
        <f t="shared" si="130"/>
        <v/>
      </c>
      <c r="C2772" s="78">
        <v>2768</v>
      </c>
      <c r="D2772" s="102"/>
      <c r="E2772" s="103"/>
      <c r="F2772" s="102"/>
      <c r="G2772" s="104"/>
      <c r="H2772" s="105" t="str">
        <f t="shared" ca="1" si="129"/>
        <v/>
      </c>
      <c r="I2772" s="102"/>
      <c r="J2772" s="102"/>
      <c r="K2772" s="102"/>
      <c r="L2772" s="102"/>
      <c r="M2772" s="102"/>
      <c r="N2772" s="102"/>
      <c r="O2772" s="102"/>
      <c r="P2772" s="102"/>
      <c r="Q2772" s="102"/>
      <c r="R2772" s="102"/>
      <c r="S2772" s="102"/>
      <c r="T2772" s="106"/>
      <c r="U2772" s="3" t="str">
        <f t="shared" si="131"/>
        <v>0/1</v>
      </c>
    </row>
    <row r="2773" spans="1:21" ht="30" customHeight="1" x14ac:dyDescent="0.3">
      <c r="A2773" s="3" t="str">
        <f>B2773&amp;"--"&amp;COUNTIF($B$5:B2773,B2773)</f>
        <v>--2736</v>
      </c>
      <c r="B2773" s="3" t="str">
        <f t="shared" si="130"/>
        <v/>
      </c>
      <c r="C2773" s="78">
        <v>2769</v>
      </c>
      <c r="D2773" s="102"/>
      <c r="E2773" s="103"/>
      <c r="F2773" s="102"/>
      <c r="G2773" s="104"/>
      <c r="H2773" s="105" t="str">
        <f t="shared" ca="1" si="129"/>
        <v/>
      </c>
      <c r="I2773" s="102"/>
      <c r="J2773" s="102"/>
      <c r="K2773" s="102"/>
      <c r="L2773" s="102"/>
      <c r="M2773" s="102"/>
      <c r="N2773" s="102"/>
      <c r="O2773" s="102"/>
      <c r="P2773" s="102"/>
      <c r="Q2773" s="102"/>
      <c r="R2773" s="102"/>
      <c r="S2773" s="102"/>
      <c r="T2773" s="106"/>
      <c r="U2773" s="3" t="str">
        <f t="shared" si="131"/>
        <v>0/1</v>
      </c>
    </row>
    <row r="2774" spans="1:21" ht="30" customHeight="1" x14ac:dyDescent="0.3">
      <c r="A2774" s="3" t="str">
        <f>B2774&amp;"--"&amp;COUNTIF($B$5:B2774,B2774)</f>
        <v>--2737</v>
      </c>
      <c r="B2774" s="3" t="str">
        <f t="shared" si="130"/>
        <v/>
      </c>
      <c r="C2774" s="78">
        <v>2770</v>
      </c>
      <c r="D2774" s="102"/>
      <c r="E2774" s="103"/>
      <c r="F2774" s="102"/>
      <c r="G2774" s="104"/>
      <c r="H2774" s="105" t="str">
        <f t="shared" ca="1" si="129"/>
        <v/>
      </c>
      <c r="I2774" s="102"/>
      <c r="J2774" s="102"/>
      <c r="K2774" s="102"/>
      <c r="L2774" s="102"/>
      <c r="M2774" s="102"/>
      <c r="N2774" s="102"/>
      <c r="O2774" s="102"/>
      <c r="P2774" s="102"/>
      <c r="Q2774" s="102"/>
      <c r="R2774" s="102"/>
      <c r="S2774" s="102"/>
      <c r="T2774" s="106"/>
      <c r="U2774" s="3" t="str">
        <f t="shared" si="131"/>
        <v>0/1</v>
      </c>
    </row>
    <row r="2775" spans="1:21" ht="30" customHeight="1" x14ac:dyDescent="0.3">
      <c r="A2775" s="3" t="str">
        <f>B2775&amp;"--"&amp;COUNTIF($B$5:B2775,B2775)</f>
        <v>--2738</v>
      </c>
      <c r="B2775" s="3" t="str">
        <f t="shared" si="130"/>
        <v/>
      </c>
      <c r="C2775" s="78">
        <v>2771</v>
      </c>
      <c r="D2775" s="102"/>
      <c r="E2775" s="103"/>
      <c r="F2775" s="102"/>
      <c r="G2775" s="104"/>
      <c r="H2775" s="105" t="str">
        <f t="shared" ca="1" si="129"/>
        <v/>
      </c>
      <c r="I2775" s="102"/>
      <c r="J2775" s="102"/>
      <c r="K2775" s="102"/>
      <c r="L2775" s="102"/>
      <c r="M2775" s="102"/>
      <c r="N2775" s="102"/>
      <c r="O2775" s="102"/>
      <c r="P2775" s="102"/>
      <c r="Q2775" s="102"/>
      <c r="R2775" s="102"/>
      <c r="S2775" s="102"/>
      <c r="T2775" s="106"/>
      <c r="U2775" s="3" t="str">
        <f t="shared" si="131"/>
        <v>0/1</v>
      </c>
    </row>
    <row r="2776" spans="1:21" ht="30" customHeight="1" x14ac:dyDescent="0.3">
      <c r="A2776" s="3" t="str">
        <f>B2776&amp;"--"&amp;COUNTIF($B$5:B2776,B2776)</f>
        <v>--2739</v>
      </c>
      <c r="B2776" s="3" t="str">
        <f t="shared" si="130"/>
        <v/>
      </c>
      <c r="C2776" s="78">
        <v>2772</v>
      </c>
      <c r="D2776" s="102"/>
      <c r="E2776" s="103"/>
      <c r="F2776" s="102"/>
      <c r="G2776" s="104"/>
      <c r="H2776" s="105" t="str">
        <f t="shared" ca="1" si="129"/>
        <v/>
      </c>
      <c r="I2776" s="102"/>
      <c r="J2776" s="102"/>
      <c r="K2776" s="102"/>
      <c r="L2776" s="102"/>
      <c r="M2776" s="102"/>
      <c r="N2776" s="102"/>
      <c r="O2776" s="102"/>
      <c r="P2776" s="102"/>
      <c r="Q2776" s="102"/>
      <c r="R2776" s="102"/>
      <c r="S2776" s="102"/>
      <c r="T2776" s="106"/>
      <c r="U2776" s="3" t="str">
        <f t="shared" si="131"/>
        <v>0/1</v>
      </c>
    </row>
    <row r="2777" spans="1:21" ht="30" customHeight="1" x14ac:dyDescent="0.3">
      <c r="A2777" s="3" t="str">
        <f>B2777&amp;"--"&amp;COUNTIF($B$5:B2777,B2777)</f>
        <v>--2740</v>
      </c>
      <c r="B2777" s="3" t="str">
        <f t="shared" si="130"/>
        <v/>
      </c>
      <c r="C2777" s="78">
        <v>2773</v>
      </c>
      <c r="D2777" s="102"/>
      <c r="E2777" s="103"/>
      <c r="F2777" s="102"/>
      <c r="G2777" s="104"/>
      <c r="H2777" s="105" t="str">
        <f t="shared" ca="1" si="129"/>
        <v/>
      </c>
      <c r="I2777" s="102"/>
      <c r="J2777" s="102"/>
      <c r="K2777" s="102"/>
      <c r="L2777" s="102"/>
      <c r="M2777" s="102"/>
      <c r="N2777" s="102"/>
      <c r="O2777" s="102"/>
      <c r="P2777" s="102"/>
      <c r="Q2777" s="102"/>
      <c r="R2777" s="102"/>
      <c r="S2777" s="102"/>
      <c r="T2777" s="106"/>
      <c r="U2777" s="3" t="str">
        <f t="shared" si="131"/>
        <v>0/1</v>
      </c>
    </row>
    <row r="2778" spans="1:21" ht="30" customHeight="1" x14ac:dyDescent="0.3">
      <c r="A2778" s="3" t="str">
        <f>B2778&amp;"--"&amp;COUNTIF($B$5:B2778,B2778)</f>
        <v>--2741</v>
      </c>
      <c r="B2778" s="3" t="str">
        <f t="shared" si="130"/>
        <v/>
      </c>
      <c r="C2778" s="78">
        <v>2774</v>
      </c>
      <c r="D2778" s="102"/>
      <c r="E2778" s="103"/>
      <c r="F2778" s="102"/>
      <c r="G2778" s="104"/>
      <c r="H2778" s="105" t="str">
        <f t="shared" ca="1" si="129"/>
        <v/>
      </c>
      <c r="I2778" s="102"/>
      <c r="J2778" s="102"/>
      <c r="K2778" s="102"/>
      <c r="L2778" s="102"/>
      <c r="M2778" s="102"/>
      <c r="N2778" s="102"/>
      <c r="O2778" s="102"/>
      <c r="P2778" s="102"/>
      <c r="Q2778" s="102"/>
      <c r="R2778" s="102"/>
      <c r="S2778" s="102"/>
      <c r="T2778" s="106"/>
      <c r="U2778" s="3" t="str">
        <f t="shared" si="131"/>
        <v>0/1</v>
      </c>
    </row>
    <row r="2779" spans="1:21" ht="30" customHeight="1" x14ac:dyDescent="0.3">
      <c r="A2779" s="3" t="str">
        <f>B2779&amp;"--"&amp;COUNTIF($B$5:B2779,B2779)</f>
        <v>--2742</v>
      </c>
      <c r="B2779" s="3" t="str">
        <f t="shared" si="130"/>
        <v/>
      </c>
      <c r="C2779" s="78">
        <v>2775</v>
      </c>
      <c r="D2779" s="102"/>
      <c r="E2779" s="103"/>
      <c r="F2779" s="102"/>
      <c r="G2779" s="104"/>
      <c r="H2779" s="105" t="str">
        <f t="shared" ca="1" si="129"/>
        <v/>
      </c>
      <c r="I2779" s="102"/>
      <c r="J2779" s="102"/>
      <c r="K2779" s="102"/>
      <c r="L2779" s="102"/>
      <c r="M2779" s="102"/>
      <c r="N2779" s="102"/>
      <c r="O2779" s="102"/>
      <c r="P2779" s="102"/>
      <c r="Q2779" s="102"/>
      <c r="R2779" s="102"/>
      <c r="S2779" s="102"/>
      <c r="T2779" s="106"/>
      <c r="U2779" s="3" t="str">
        <f t="shared" si="131"/>
        <v>0/1</v>
      </c>
    </row>
    <row r="2780" spans="1:21" ht="30" customHeight="1" x14ac:dyDescent="0.3">
      <c r="A2780" s="3" t="str">
        <f>B2780&amp;"--"&amp;COUNTIF($B$5:B2780,B2780)</f>
        <v>--2743</v>
      </c>
      <c r="B2780" s="3" t="str">
        <f t="shared" si="130"/>
        <v/>
      </c>
      <c r="C2780" s="78">
        <v>2776</v>
      </c>
      <c r="D2780" s="102"/>
      <c r="E2780" s="103"/>
      <c r="F2780" s="102"/>
      <c r="G2780" s="104"/>
      <c r="H2780" s="105" t="str">
        <f t="shared" ca="1" si="129"/>
        <v/>
      </c>
      <c r="I2780" s="102"/>
      <c r="J2780" s="102"/>
      <c r="K2780" s="102"/>
      <c r="L2780" s="102"/>
      <c r="M2780" s="102"/>
      <c r="N2780" s="102"/>
      <c r="O2780" s="102"/>
      <c r="P2780" s="102"/>
      <c r="Q2780" s="102"/>
      <c r="R2780" s="102"/>
      <c r="S2780" s="102"/>
      <c r="T2780" s="106"/>
      <c r="U2780" s="3" t="str">
        <f t="shared" si="131"/>
        <v>0/1</v>
      </c>
    </row>
    <row r="2781" spans="1:21" ht="30" customHeight="1" x14ac:dyDescent="0.3">
      <c r="A2781" s="3" t="str">
        <f>B2781&amp;"--"&amp;COUNTIF($B$5:B2781,B2781)</f>
        <v>--2744</v>
      </c>
      <c r="B2781" s="3" t="str">
        <f t="shared" si="130"/>
        <v/>
      </c>
      <c r="C2781" s="78">
        <v>2777</v>
      </c>
      <c r="D2781" s="102"/>
      <c r="E2781" s="103"/>
      <c r="F2781" s="102"/>
      <c r="G2781" s="104"/>
      <c r="H2781" s="105" t="str">
        <f t="shared" ca="1" si="129"/>
        <v/>
      </c>
      <c r="I2781" s="102"/>
      <c r="J2781" s="102"/>
      <c r="K2781" s="102"/>
      <c r="L2781" s="102"/>
      <c r="M2781" s="102"/>
      <c r="N2781" s="102"/>
      <c r="O2781" s="102"/>
      <c r="P2781" s="102"/>
      <c r="Q2781" s="102"/>
      <c r="R2781" s="102"/>
      <c r="S2781" s="102"/>
      <c r="T2781" s="106"/>
      <c r="U2781" s="3" t="str">
        <f t="shared" si="131"/>
        <v>0/1</v>
      </c>
    </row>
    <row r="2782" spans="1:21" ht="30" customHeight="1" x14ac:dyDescent="0.3">
      <c r="A2782" s="3" t="str">
        <f>B2782&amp;"--"&amp;COUNTIF($B$5:B2782,B2782)</f>
        <v>--2745</v>
      </c>
      <c r="B2782" s="3" t="str">
        <f t="shared" si="130"/>
        <v/>
      </c>
      <c r="C2782" s="78">
        <v>2778</v>
      </c>
      <c r="D2782" s="102"/>
      <c r="E2782" s="103"/>
      <c r="F2782" s="102"/>
      <c r="G2782" s="104"/>
      <c r="H2782" s="105" t="str">
        <f t="shared" ca="1" si="129"/>
        <v/>
      </c>
      <c r="I2782" s="102"/>
      <c r="J2782" s="102"/>
      <c r="K2782" s="102"/>
      <c r="L2782" s="102"/>
      <c r="M2782" s="102"/>
      <c r="N2782" s="102"/>
      <c r="O2782" s="102"/>
      <c r="P2782" s="102"/>
      <c r="Q2782" s="102"/>
      <c r="R2782" s="102"/>
      <c r="S2782" s="102"/>
      <c r="T2782" s="106"/>
      <c r="U2782" s="3" t="str">
        <f t="shared" si="131"/>
        <v>0/1</v>
      </c>
    </row>
    <row r="2783" spans="1:21" ht="30" customHeight="1" x14ac:dyDescent="0.3">
      <c r="A2783" s="3" t="str">
        <f>B2783&amp;"--"&amp;COUNTIF($B$5:B2783,B2783)</f>
        <v>--2746</v>
      </c>
      <c r="B2783" s="3" t="str">
        <f t="shared" si="130"/>
        <v/>
      </c>
      <c r="C2783" s="78">
        <v>2779</v>
      </c>
      <c r="D2783" s="102"/>
      <c r="E2783" s="103"/>
      <c r="F2783" s="102"/>
      <c r="G2783" s="104"/>
      <c r="H2783" s="105" t="str">
        <f t="shared" ca="1" si="129"/>
        <v/>
      </c>
      <c r="I2783" s="102"/>
      <c r="J2783" s="102"/>
      <c r="K2783" s="102"/>
      <c r="L2783" s="102"/>
      <c r="M2783" s="102"/>
      <c r="N2783" s="102"/>
      <c r="O2783" s="102"/>
      <c r="P2783" s="102"/>
      <c r="Q2783" s="102"/>
      <c r="R2783" s="102"/>
      <c r="S2783" s="102"/>
      <c r="T2783" s="106"/>
      <c r="U2783" s="3" t="str">
        <f t="shared" si="131"/>
        <v>0/1</v>
      </c>
    </row>
    <row r="2784" spans="1:21" ht="30" customHeight="1" x14ac:dyDescent="0.3">
      <c r="A2784" s="3" t="str">
        <f>B2784&amp;"--"&amp;COUNTIF($B$5:B2784,B2784)</f>
        <v>--2747</v>
      </c>
      <c r="B2784" s="3" t="str">
        <f t="shared" si="130"/>
        <v/>
      </c>
      <c r="C2784" s="78">
        <v>2780</v>
      </c>
      <c r="D2784" s="102"/>
      <c r="E2784" s="103"/>
      <c r="F2784" s="102"/>
      <c r="G2784" s="104"/>
      <c r="H2784" s="105" t="str">
        <f t="shared" ref="H2784:H2847" ca="1" si="132">IF(G2784,DATEDIF(G2784,TODAY(),"Y"),"")</f>
        <v/>
      </c>
      <c r="I2784" s="102"/>
      <c r="J2784" s="102"/>
      <c r="K2784" s="102"/>
      <c r="L2784" s="102"/>
      <c r="M2784" s="102"/>
      <c r="N2784" s="102"/>
      <c r="O2784" s="102"/>
      <c r="P2784" s="102"/>
      <c r="Q2784" s="102"/>
      <c r="R2784" s="102"/>
      <c r="S2784" s="102"/>
      <c r="T2784" s="106"/>
      <c r="U2784" s="3" t="str">
        <f t="shared" si="131"/>
        <v>0/1</v>
      </c>
    </row>
    <row r="2785" spans="1:21" ht="30" customHeight="1" x14ac:dyDescent="0.3">
      <c r="A2785" s="3" t="str">
        <f>B2785&amp;"--"&amp;COUNTIF($B$5:B2785,B2785)</f>
        <v>--2748</v>
      </c>
      <c r="B2785" s="3" t="str">
        <f t="shared" si="130"/>
        <v/>
      </c>
      <c r="C2785" s="78">
        <v>2781</v>
      </c>
      <c r="D2785" s="102"/>
      <c r="E2785" s="103"/>
      <c r="F2785" s="102"/>
      <c r="G2785" s="104"/>
      <c r="H2785" s="105" t="str">
        <f t="shared" ca="1" si="132"/>
        <v/>
      </c>
      <c r="I2785" s="102"/>
      <c r="J2785" s="102"/>
      <c r="K2785" s="102"/>
      <c r="L2785" s="102"/>
      <c r="M2785" s="102"/>
      <c r="N2785" s="102"/>
      <c r="O2785" s="102"/>
      <c r="P2785" s="102"/>
      <c r="Q2785" s="102"/>
      <c r="R2785" s="102"/>
      <c r="S2785" s="102"/>
      <c r="T2785" s="106"/>
      <c r="U2785" s="3" t="str">
        <f t="shared" si="131"/>
        <v>0/1</v>
      </c>
    </row>
    <row r="2786" spans="1:21" ht="30" customHeight="1" x14ac:dyDescent="0.3">
      <c r="A2786" s="3" t="str">
        <f>B2786&amp;"--"&amp;COUNTIF($B$5:B2786,B2786)</f>
        <v>--2749</v>
      </c>
      <c r="B2786" s="3" t="str">
        <f t="shared" si="130"/>
        <v/>
      </c>
      <c r="C2786" s="78">
        <v>2782</v>
      </c>
      <c r="D2786" s="102"/>
      <c r="E2786" s="103"/>
      <c r="F2786" s="102"/>
      <c r="G2786" s="104"/>
      <c r="H2786" s="105" t="str">
        <f t="shared" ca="1" si="132"/>
        <v/>
      </c>
      <c r="I2786" s="102"/>
      <c r="J2786" s="102"/>
      <c r="K2786" s="102"/>
      <c r="L2786" s="102"/>
      <c r="M2786" s="102"/>
      <c r="N2786" s="102"/>
      <c r="O2786" s="102"/>
      <c r="P2786" s="102"/>
      <c r="Q2786" s="102"/>
      <c r="R2786" s="102"/>
      <c r="S2786" s="102"/>
      <c r="T2786" s="106"/>
      <c r="U2786" s="3" t="str">
        <f t="shared" si="131"/>
        <v>0/1</v>
      </c>
    </row>
    <row r="2787" spans="1:21" ht="30" customHeight="1" x14ac:dyDescent="0.3">
      <c r="A2787" s="3" t="str">
        <f>B2787&amp;"--"&amp;COUNTIF($B$5:B2787,B2787)</f>
        <v>--2750</v>
      </c>
      <c r="B2787" s="3" t="str">
        <f t="shared" si="130"/>
        <v/>
      </c>
      <c r="C2787" s="78">
        <v>2783</v>
      </c>
      <c r="D2787" s="102"/>
      <c r="E2787" s="103"/>
      <c r="F2787" s="102"/>
      <c r="G2787" s="104"/>
      <c r="H2787" s="105" t="str">
        <f t="shared" ca="1" si="132"/>
        <v/>
      </c>
      <c r="I2787" s="102"/>
      <c r="J2787" s="102"/>
      <c r="K2787" s="102"/>
      <c r="L2787" s="102"/>
      <c r="M2787" s="102"/>
      <c r="N2787" s="102"/>
      <c r="O2787" s="102"/>
      <c r="P2787" s="102"/>
      <c r="Q2787" s="102"/>
      <c r="R2787" s="102"/>
      <c r="S2787" s="102"/>
      <c r="T2787" s="106"/>
      <c r="U2787" s="3" t="str">
        <f t="shared" si="131"/>
        <v>0/1</v>
      </c>
    </row>
    <row r="2788" spans="1:21" ht="30" customHeight="1" x14ac:dyDescent="0.3">
      <c r="A2788" s="3" t="str">
        <f>B2788&amp;"--"&amp;COUNTIF($B$5:B2788,B2788)</f>
        <v>--2751</v>
      </c>
      <c r="B2788" s="3" t="str">
        <f t="shared" si="130"/>
        <v/>
      </c>
      <c r="C2788" s="78">
        <v>2784</v>
      </c>
      <c r="D2788" s="102"/>
      <c r="E2788" s="103"/>
      <c r="F2788" s="102"/>
      <c r="G2788" s="104"/>
      <c r="H2788" s="105" t="str">
        <f t="shared" ca="1" si="132"/>
        <v/>
      </c>
      <c r="I2788" s="102"/>
      <c r="J2788" s="102"/>
      <c r="K2788" s="102"/>
      <c r="L2788" s="102"/>
      <c r="M2788" s="102"/>
      <c r="N2788" s="102"/>
      <c r="O2788" s="102"/>
      <c r="P2788" s="102"/>
      <c r="Q2788" s="102"/>
      <c r="R2788" s="102"/>
      <c r="S2788" s="102"/>
      <c r="T2788" s="106"/>
      <c r="U2788" s="3" t="str">
        <f t="shared" si="131"/>
        <v>0/1</v>
      </c>
    </row>
    <row r="2789" spans="1:21" ht="30" customHeight="1" x14ac:dyDescent="0.3">
      <c r="A2789" s="3" t="str">
        <f>B2789&amp;"--"&amp;COUNTIF($B$5:B2789,B2789)</f>
        <v>--2752</v>
      </c>
      <c r="B2789" s="3" t="str">
        <f t="shared" si="130"/>
        <v/>
      </c>
      <c r="C2789" s="78">
        <v>2785</v>
      </c>
      <c r="D2789" s="102"/>
      <c r="E2789" s="103"/>
      <c r="F2789" s="102"/>
      <c r="G2789" s="104"/>
      <c r="H2789" s="105" t="str">
        <f t="shared" ca="1" si="132"/>
        <v/>
      </c>
      <c r="I2789" s="102"/>
      <c r="J2789" s="102"/>
      <c r="K2789" s="102"/>
      <c r="L2789" s="102"/>
      <c r="M2789" s="102"/>
      <c r="N2789" s="102"/>
      <c r="O2789" s="102"/>
      <c r="P2789" s="102"/>
      <c r="Q2789" s="102"/>
      <c r="R2789" s="102"/>
      <c r="S2789" s="102"/>
      <c r="T2789" s="106"/>
      <c r="U2789" s="3" t="str">
        <f t="shared" si="131"/>
        <v>0/1</v>
      </c>
    </row>
    <row r="2790" spans="1:21" ht="30" customHeight="1" x14ac:dyDescent="0.3">
      <c r="A2790" s="3" t="str">
        <f>B2790&amp;"--"&amp;COUNTIF($B$5:B2790,B2790)</f>
        <v>--2753</v>
      </c>
      <c r="B2790" s="3" t="str">
        <f t="shared" si="130"/>
        <v/>
      </c>
      <c r="C2790" s="78">
        <v>2786</v>
      </c>
      <c r="D2790" s="102"/>
      <c r="E2790" s="103"/>
      <c r="F2790" s="102"/>
      <c r="G2790" s="104"/>
      <c r="H2790" s="105" t="str">
        <f t="shared" ca="1" si="132"/>
        <v/>
      </c>
      <c r="I2790" s="102"/>
      <c r="J2790" s="102"/>
      <c r="K2790" s="102"/>
      <c r="L2790" s="102"/>
      <c r="M2790" s="102"/>
      <c r="N2790" s="102"/>
      <c r="O2790" s="102"/>
      <c r="P2790" s="102"/>
      <c r="Q2790" s="102"/>
      <c r="R2790" s="102"/>
      <c r="S2790" s="102"/>
      <c r="T2790" s="106"/>
      <c r="U2790" s="3" t="str">
        <f t="shared" si="131"/>
        <v>0/1</v>
      </c>
    </row>
    <row r="2791" spans="1:21" ht="30" customHeight="1" x14ac:dyDescent="0.3">
      <c r="A2791" s="3" t="str">
        <f>B2791&amp;"--"&amp;COUNTIF($B$5:B2791,B2791)</f>
        <v>--2754</v>
      </c>
      <c r="B2791" s="3" t="str">
        <f t="shared" si="130"/>
        <v/>
      </c>
      <c r="C2791" s="78">
        <v>2787</v>
      </c>
      <c r="D2791" s="102"/>
      <c r="E2791" s="103"/>
      <c r="F2791" s="102"/>
      <c r="G2791" s="104"/>
      <c r="H2791" s="105" t="str">
        <f t="shared" ca="1" si="132"/>
        <v/>
      </c>
      <c r="I2791" s="102"/>
      <c r="J2791" s="102"/>
      <c r="K2791" s="102"/>
      <c r="L2791" s="102"/>
      <c r="M2791" s="102"/>
      <c r="N2791" s="102"/>
      <c r="O2791" s="102"/>
      <c r="P2791" s="102"/>
      <c r="Q2791" s="102"/>
      <c r="R2791" s="102"/>
      <c r="S2791" s="102"/>
      <c r="T2791" s="106"/>
      <c r="U2791" s="3" t="str">
        <f t="shared" si="131"/>
        <v>0/1</v>
      </c>
    </row>
    <row r="2792" spans="1:21" ht="30" customHeight="1" x14ac:dyDescent="0.3">
      <c r="A2792" s="3" t="str">
        <f>B2792&amp;"--"&amp;COUNTIF($B$5:B2792,B2792)</f>
        <v>--2755</v>
      </c>
      <c r="B2792" s="3" t="str">
        <f t="shared" si="130"/>
        <v/>
      </c>
      <c r="C2792" s="78">
        <v>2788</v>
      </c>
      <c r="D2792" s="102"/>
      <c r="E2792" s="103"/>
      <c r="F2792" s="102"/>
      <c r="G2792" s="104"/>
      <c r="H2792" s="105" t="str">
        <f t="shared" ca="1" si="132"/>
        <v/>
      </c>
      <c r="I2792" s="102"/>
      <c r="J2792" s="102"/>
      <c r="K2792" s="102"/>
      <c r="L2792" s="102"/>
      <c r="M2792" s="102"/>
      <c r="N2792" s="102"/>
      <c r="O2792" s="102"/>
      <c r="P2792" s="102"/>
      <c r="Q2792" s="102"/>
      <c r="R2792" s="102"/>
      <c r="S2792" s="102"/>
      <c r="T2792" s="106"/>
      <c r="U2792" s="3" t="str">
        <f t="shared" si="131"/>
        <v>0/1</v>
      </c>
    </row>
    <row r="2793" spans="1:21" ht="30" customHeight="1" x14ac:dyDescent="0.3">
      <c r="A2793" s="3" t="str">
        <f>B2793&amp;"--"&amp;COUNTIF($B$5:B2793,B2793)</f>
        <v>--2756</v>
      </c>
      <c r="B2793" s="3" t="str">
        <f t="shared" si="130"/>
        <v/>
      </c>
      <c r="C2793" s="78">
        <v>2789</v>
      </c>
      <c r="D2793" s="102"/>
      <c r="E2793" s="103"/>
      <c r="F2793" s="102"/>
      <c r="G2793" s="104"/>
      <c r="H2793" s="105" t="str">
        <f t="shared" ca="1" si="132"/>
        <v/>
      </c>
      <c r="I2793" s="102"/>
      <c r="J2793" s="102"/>
      <c r="K2793" s="102"/>
      <c r="L2793" s="102"/>
      <c r="M2793" s="102"/>
      <c r="N2793" s="102"/>
      <c r="O2793" s="102"/>
      <c r="P2793" s="102"/>
      <c r="Q2793" s="102"/>
      <c r="R2793" s="102"/>
      <c r="S2793" s="102"/>
      <c r="T2793" s="106"/>
      <c r="U2793" s="3" t="str">
        <f t="shared" si="131"/>
        <v>0/1</v>
      </c>
    </row>
    <row r="2794" spans="1:21" ht="30" customHeight="1" x14ac:dyDescent="0.3">
      <c r="A2794" s="3" t="str">
        <f>B2794&amp;"--"&amp;COUNTIF($B$5:B2794,B2794)</f>
        <v>--2757</v>
      </c>
      <c r="B2794" s="3" t="str">
        <f t="shared" si="130"/>
        <v/>
      </c>
      <c r="C2794" s="78">
        <v>2790</v>
      </c>
      <c r="D2794" s="102"/>
      <c r="E2794" s="103"/>
      <c r="F2794" s="102"/>
      <c r="G2794" s="104"/>
      <c r="H2794" s="105" t="str">
        <f t="shared" ca="1" si="132"/>
        <v/>
      </c>
      <c r="I2794" s="102"/>
      <c r="J2794" s="102"/>
      <c r="K2794" s="102"/>
      <c r="L2794" s="102"/>
      <c r="M2794" s="102"/>
      <c r="N2794" s="102"/>
      <c r="O2794" s="102"/>
      <c r="P2794" s="102"/>
      <c r="Q2794" s="102"/>
      <c r="R2794" s="102"/>
      <c r="S2794" s="102"/>
      <c r="T2794" s="106"/>
      <c r="U2794" s="3" t="str">
        <f t="shared" si="131"/>
        <v>0/1</v>
      </c>
    </row>
    <row r="2795" spans="1:21" ht="30" customHeight="1" x14ac:dyDescent="0.3">
      <c r="A2795" s="3" t="str">
        <f>B2795&amp;"--"&amp;COUNTIF($B$5:B2795,B2795)</f>
        <v>--2758</v>
      </c>
      <c r="B2795" s="3" t="str">
        <f t="shared" si="130"/>
        <v/>
      </c>
      <c r="C2795" s="78">
        <v>2791</v>
      </c>
      <c r="D2795" s="102"/>
      <c r="E2795" s="103"/>
      <c r="F2795" s="102"/>
      <c r="G2795" s="104"/>
      <c r="H2795" s="105" t="str">
        <f t="shared" ca="1" si="132"/>
        <v/>
      </c>
      <c r="I2795" s="102"/>
      <c r="J2795" s="102"/>
      <c r="K2795" s="102"/>
      <c r="L2795" s="102"/>
      <c r="M2795" s="102"/>
      <c r="N2795" s="102"/>
      <c r="O2795" s="102"/>
      <c r="P2795" s="102"/>
      <c r="Q2795" s="102"/>
      <c r="R2795" s="102"/>
      <c r="S2795" s="102"/>
      <c r="T2795" s="106"/>
      <c r="U2795" s="3" t="str">
        <f t="shared" si="131"/>
        <v>0/1</v>
      </c>
    </row>
    <row r="2796" spans="1:21" ht="30" customHeight="1" x14ac:dyDescent="0.3">
      <c r="A2796" s="3" t="str">
        <f>B2796&amp;"--"&amp;COUNTIF($B$5:B2796,B2796)</f>
        <v>--2759</v>
      </c>
      <c r="B2796" s="3" t="str">
        <f t="shared" si="130"/>
        <v/>
      </c>
      <c r="C2796" s="78">
        <v>2792</v>
      </c>
      <c r="D2796" s="102"/>
      <c r="E2796" s="103"/>
      <c r="F2796" s="102"/>
      <c r="G2796" s="104"/>
      <c r="H2796" s="105" t="str">
        <f t="shared" ca="1" si="132"/>
        <v/>
      </c>
      <c r="I2796" s="102"/>
      <c r="J2796" s="102"/>
      <c r="K2796" s="102"/>
      <c r="L2796" s="102"/>
      <c r="M2796" s="102"/>
      <c r="N2796" s="102"/>
      <c r="O2796" s="102"/>
      <c r="P2796" s="102"/>
      <c r="Q2796" s="102"/>
      <c r="R2796" s="102"/>
      <c r="S2796" s="102"/>
      <c r="T2796" s="106"/>
      <c r="U2796" s="3" t="str">
        <f t="shared" si="131"/>
        <v>0/1</v>
      </c>
    </row>
    <row r="2797" spans="1:21" ht="30" customHeight="1" x14ac:dyDescent="0.3">
      <c r="A2797" s="3" t="str">
        <f>B2797&amp;"--"&amp;COUNTIF($B$5:B2797,B2797)</f>
        <v>--2760</v>
      </c>
      <c r="B2797" s="3" t="str">
        <f t="shared" si="130"/>
        <v/>
      </c>
      <c r="C2797" s="78">
        <v>2793</v>
      </c>
      <c r="D2797" s="102"/>
      <c r="E2797" s="103"/>
      <c r="F2797" s="102"/>
      <c r="G2797" s="104"/>
      <c r="H2797" s="105" t="str">
        <f t="shared" ca="1" si="132"/>
        <v/>
      </c>
      <c r="I2797" s="102"/>
      <c r="J2797" s="102"/>
      <c r="K2797" s="102"/>
      <c r="L2797" s="102"/>
      <c r="M2797" s="102"/>
      <c r="N2797" s="102"/>
      <c r="O2797" s="102"/>
      <c r="P2797" s="102"/>
      <c r="Q2797" s="102"/>
      <c r="R2797" s="102"/>
      <c r="S2797" s="102"/>
      <c r="T2797" s="106"/>
      <c r="U2797" s="3" t="str">
        <f t="shared" si="131"/>
        <v>0/1</v>
      </c>
    </row>
    <row r="2798" spans="1:21" ht="30" customHeight="1" x14ac:dyDescent="0.3">
      <c r="A2798" s="3" t="str">
        <f>B2798&amp;"--"&amp;COUNTIF($B$5:B2798,B2798)</f>
        <v>--2761</v>
      </c>
      <c r="B2798" s="3" t="str">
        <f t="shared" si="130"/>
        <v/>
      </c>
      <c r="C2798" s="78">
        <v>2794</v>
      </c>
      <c r="D2798" s="102"/>
      <c r="E2798" s="103"/>
      <c r="F2798" s="102"/>
      <c r="G2798" s="104"/>
      <c r="H2798" s="105" t="str">
        <f t="shared" ca="1" si="132"/>
        <v/>
      </c>
      <c r="I2798" s="102"/>
      <c r="J2798" s="102"/>
      <c r="K2798" s="102"/>
      <c r="L2798" s="102"/>
      <c r="M2798" s="102"/>
      <c r="N2798" s="102"/>
      <c r="O2798" s="102"/>
      <c r="P2798" s="102"/>
      <c r="Q2798" s="102"/>
      <c r="R2798" s="102"/>
      <c r="S2798" s="102"/>
      <c r="T2798" s="106"/>
      <c r="U2798" s="3" t="str">
        <f t="shared" si="131"/>
        <v>0/1</v>
      </c>
    </row>
    <row r="2799" spans="1:21" ht="30" customHeight="1" x14ac:dyDescent="0.3">
      <c r="A2799" s="3" t="str">
        <f>B2799&amp;"--"&amp;COUNTIF($B$5:B2799,B2799)</f>
        <v>--2762</v>
      </c>
      <c r="B2799" s="3" t="str">
        <f t="shared" si="130"/>
        <v/>
      </c>
      <c r="C2799" s="78">
        <v>2795</v>
      </c>
      <c r="D2799" s="102"/>
      <c r="E2799" s="103"/>
      <c r="F2799" s="102"/>
      <c r="G2799" s="104"/>
      <c r="H2799" s="105" t="str">
        <f t="shared" ca="1" si="132"/>
        <v/>
      </c>
      <c r="I2799" s="102"/>
      <c r="J2799" s="102"/>
      <c r="K2799" s="102"/>
      <c r="L2799" s="102"/>
      <c r="M2799" s="102"/>
      <c r="N2799" s="102"/>
      <c r="O2799" s="102"/>
      <c r="P2799" s="102"/>
      <c r="Q2799" s="102"/>
      <c r="R2799" s="102"/>
      <c r="S2799" s="102"/>
      <c r="T2799" s="106"/>
      <c r="U2799" s="3" t="str">
        <f t="shared" si="131"/>
        <v>0/1</v>
      </c>
    </row>
    <row r="2800" spans="1:21" ht="30" customHeight="1" x14ac:dyDescent="0.3">
      <c r="A2800" s="3" t="str">
        <f>B2800&amp;"--"&amp;COUNTIF($B$5:B2800,B2800)</f>
        <v>--2763</v>
      </c>
      <c r="B2800" s="3" t="str">
        <f t="shared" si="130"/>
        <v/>
      </c>
      <c r="C2800" s="78">
        <v>2796</v>
      </c>
      <c r="D2800" s="102"/>
      <c r="E2800" s="103"/>
      <c r="F2800" s="102"/>
      <c r="G2800" s="104"/>
      <c r="H2800" s="105" t="str">
        <f t="shared" ca="1" si="132"/>
        <v/>
      </c>
      <c r="I2800" s="102"/>
      <c r="J2800" s="102"/>
      <c r="K2800" s="102"/>
      <c r="L2800" s="102"/>
      <c r="M2800" s="102"/>
      <c r="N2800" s="102"/>
      <c r="O2800" s="102"/>
      <c r="P2800" s="102"/>
      <c r="Q2800" s="102"/>
      <c r="R2800" s="102"/>
      <c r="S2800" s="102"/>
      <c r="T2800" s="106"/>
      <c r="U2800" s="3" t="str">
        <f t="shared" si="131"/>
        <v>0/1</v>
      </c>
    </row>
    <row r="2801" spans="1:21" ht="30" customHeight="1" x14ac:dyDescent="0.3">
      <c r="A2801" s="3" t="str">
        <f>B2801&amp;"--"&amp;COUNTIF($B$5:B2801,B2801)</f>
        <v>--2764</v>
      </c>
      <c r="B2801" s="3" t="str">
        <f t="shared" si="130"/>
        <v/>
      </c>
      <c r="C2801" s="78">
        <v>2797</v>
      </c>
      <c r="D2801" s="102"/>
      <c r="E2801" s="103"/>
      <c r="F2801" s="102"/>
      <c r="G2801" s="104"/>
      <c r="H2801" s="105" t="str">
        <f t="shared" ca="1" si="132"/>
        <v/>
      </c>
      <c r="I2801" s="102"/>
      <c r="J2801" s="102"/>
      <c r="K2801" s="102"/>
      <c r="L2801" s="102"/>
      <c r="M2801" s="102"/>
      <c r="N2801" s="102"/>
      <c r="O2801" s="102"/>
      <c r="P2801" s="102"/>
      <c r="Q2801" s="102"/>
      <c r="R2801" s="102"/>
      <c r="S2801" s="102"/>
      <c r="T2801" s="106"/>
      <c r="U2801" s="3" t="str">
        <f t="shared" si="131"/>
        <v>0/1</v>
      </c>
    </row>
    <row r="2802" spans="1:21" ht="30" customHeight="1" x14ac:dyDescent="0.3">
      <c r="A2802" s="3" t="str">
        <f>B2802&amp;"--"&amp;COUNTIF($B$5:B2802,B2802)</f>
        <v>--2765</v>
      </c>
      <c r="B2802" s="3" t="str">
        <f t="shared" si="130"/>
        <v/>
      </c>
      <c r="C2802" s="78">
        <v>2798</v>
      </c>
      <c r="D2802" s="102"/>
      <c r="E2802" s="103"/>
      <c r="F2802" s="102"/>
      <c r="G2802" s="104"/>
      <c r="H2802" s="105" t="str">
        <f t="shared" ca="1" si="132"/>
        <v/>
      </c>
      <c r="I2802" s="102"/>
      <c r="J2802" s="102"/>
      <c r="K2802" s="102"/>
      <c r="L2802" s="102"/>
      <c r="M2802" s="102"/>
      <c r="N2802" s="102"/>
      <c r="O2802" s="102"/>
      <c r="P2802" s="102"/>
      <c r="Q2802" s="102"/>
      <c r="R2802" s="102"/>
      <c r="S2802" s="102"/>
      <c r="T2802" s="106"/>
      <c r="U2802" s="3" t="str">
        <f t="shared" si="131"/>
        <v>0/1</v>
      </c>
    </row>
    <row r="2803" spans="1:21" ht="30" customHeight="1" x14ac:dyDescent="0.3">
      <c r="A2803" s="3" t="str">
        <f>B2803&amp;"--"&amp;COUNTIF($B$5:B2803,B2803)</f>
        <v>--2766</v>
      </c>
      <c r="B2803" s="3" t="str">
        <f t="shared" si="130"/>
        <v/>
      </c>
      <c r="C2803" s="78">
        <v>2799</v>
      </c>
      <c r="D2803" s="102"/>
      <c r="E2803" s="103"/>
      <c r="F2803" s="102"/>
      <c r="G2803" s="104"/>
      <c r="H2803" s="105" t="str">
        <f t="shared" ca="1" si="132"/>
        <v/>
      </c>
      <c r="I2803" s="102"/>
      <c r="J2803" s="102"/>
      <c r="K2803" s="102"/>
      <c r="L2803" s="102"/>
      <c r="M2803" s="102"/>
      <c r="N2803" s="102"/>
      <c r="O2803" s="102"/>
      <c r="P2803" s="102"/>
      <c r="Q2803" s="102"/>
      <c r="R2803" s="102"/>
      <c r="S2803" s="102"/>
      <c r="T2803" s="106"/>
      <c r="U2803" s="3" t="str">
        <f t="shared" si="131"/>
        <v>0/1</v>
      </c>
    </row>
    <row r="2804" spans="1:21" ht="30" customHeight="1" x14ac:dyDescent="0.3">
      <c r="A2804" s="3" t="str">
        <f>B2804&amp;"--"&amp;COUNTIF($B$5:B2804,B2804)</f>
        <v>--2767</v>
      </c>
      <c r="B2804" s="3" t="str">
        <f t="shared" si="130"/>
        <v/>
      </c>
      <c r="C2804" s="78">
        <v>2800</v>
      </c>
      <c r="D2804" s="102"/>
      <c r="E2804" s="103"/>
      <c r="F2804" s="102"/>
      <c r="G2804" s="104"/>
      <c r="H2804" s="105" t="str">
        <f t="shared" ca="1" si="132"/>
        <v/>
      </c>
      <c r="I2804" s="102"/>
      <c r="J2804" s="102"/>
      <c r="K2804" s="102"/>
      <c r="L2804" s="102"/>
      <c r="M2804" s="102"/>
      <c r="N2804" s="102"/>
      <c r="O2804" s="102"/>
      <c r="P2804" s="102"/>
      <c r="Q2804" s="102"/>
      <c r="R2804" s="102"/>
      <c r="S2804" s="102"/>
      <c r="T2804" s="106"/>
      <c r="U2804" s="3" t="str">
        <f t="shared" si="131"/>
        <v>0/1</v>
      </c>
    </row>
    <row r="2805" spans="1:21" ht="30" customHeight="1" x14ac:dyDescent="0.3">
      <c r="A2805" s="3" t="str">
        <f>B2805&amp;"--"&amp;COUNTIF($B$5:B2805,B2805)</f>
        <v>--2768</v>
      </c>
      <c r="B2805" s="3" t="str">
        <f t="shared" si="130"/>
        <v/>
      </c>
      <c r="C2805" s="78">
        <v>2801</v>
      </c>
      <c r="D2805" s="102"/>
      <c r="E2805" s="103"/>
      <c r="F2805" s="102"/>
      <c r="G2805" s="104"/>
      <c r="H2805" s="105" t="str">
        <f t="shared" ca="1" si="132"/>
        <v/>
      </c>
      <c r="I2805" s="102"/>
      <c r="J2805" s="102"/>
      <c r="K2805" s="102"/>
      <c r="L2805" s="102"/>
      <c r="M2805" s="102"/>
      <c r="N2805" s="102"/>
      <c r="O2805" s="102"/>
      <c r="P2805" s="102"/>
      <c r="Q2805" s="102"/>
      <c r="R2805" s="102"/>
      <c r="S2805" s="102"/>
      <c r="T2805" s="106"/>
      <c r="U2805" s="3" t="str">
        <f t="shared" si="131"/>
        <v>0/1</v>
      </c>
    </row>
    <row r="2806" spans="1:21" ht="30" customHeight="1" x14ac:dyDescent="0.3">
      <c r="A2806" s="3" t="str">
        <f>B2806&amp;"--"&amp;COUNTIF($B$5:B2806,B2806)</f>
        <v>--2769</v>
      </c>
      <c r="B2806" s="3" t="str">
        <f t="shared" si="130"/>
        <v/>
      </c>
      <c r="C2806" s="78">
        <v>2802</v>
      </c>
      <c r="D2806" s="102"/>
      <c r="E2806" s="103"/>
      <c r="F2806" s="102"/>
      <c r="G2806" s="104"/>
      <c r="H2806" s="105" t="str">
        <f t="shared" ca="1" si="132"/>
        <v/>
      </c>
      <c r="I2806" s="102"/>
      <c r="J2806" s="102"/>
      <c r="K2806" s="102"/>
      <c r="L2806" s="102"/>
      <c r="M2806" s="102"/>
      <c r="N2806" s="102"/>
      <c r="O2806" s="102"/>
      <c r="P2806" s="102"/>
      <c r="Q2806" s="102"/>
      <c r="R2806" s="102"/>
      <c r="S2806" s="102"/>
      <c r="T2806" s="106"/>
      <c r="U2806" s="3" t="str">
        <f t="shared" si="131"/>
        <v>0/1</v>
      </c>
    </row>
    <row r="2807" spans="1:21" ht="30" customHeight="1" x14ac:dyDescent="0.3">
      <c r="A2807" s="3" t="str">
        <f>B2807&amp;"--"&amp;COUNTIF($B$5:B2807,B2807)</f>
        <v>--2770</v>
      </c>
      <c r="B2807" s="3" t="str">
        <f t="shared" si="130"/>
        <v/>
      </c>
      <c r="C2807" s="78">
        <v>2803</v>
      </c>
      <c r="D2807" s="102"/>
      <c r="E2807" s="103"/>
      <c r="F2807" s="102"/>
      <c r="G2807" s="104"/>
      <c r="H2807" s="105" t="str">
        <f t="shared" ca="1" si="132"/>
        <v/>
      </c>
      <c r="I2807" s="102"/>
      <c r="J2807" s="102"/>
      <c r="K2807" s="102"/>
      <c r="L2807" s="102"/>
      <c r="M2807" s="102"/>
      <c r="N2807" s="102"/>
      <c r="O2807" s="102"/>
      <c r="P2807" s="102"/>
      <c r="Q2807" s="102"/>
      <c r="R2807" s="102"/>
      <c r="S2807" s="102"/>
      <c r="T2807" s="106"/>
      <c r="U2807" s="3" t="str">
        <f t="shared" si="131"/>
        <v>0/1</v>
      </c>
    </row>
    <row r="2808" spans="1:21" ht="30" customHeight="1" x14ac:dyDescent="0.3">
      <c r="A2808" s="3" t="str">
        <f>B2808&amp;"--"&amp;COUNTIF($B$5:B2808,B2808)</f>
        <v>--2771</v>
      </c>
      <c r="B2808" s="3" t="str">
        <f t="shared" si="130"/>
        <v/>
      </c>
      <c r="C2808" s="78">
        <v>2804</v>
      </c>
      <c r="D2808" s="102"/>
      <c r="E2808" s="103"/>
      <c r="F2808" s="102"/>
      <c r="G2808" s="104"/>
      <c r="H2808" s="105" t="str">
        <f t="shared" ca="1" si="132"/>
        <v/>
      </c>
      <c r="I2808" s="102"/>
      <c r="J2808" s="102"/>
      <c r="K2808" s="102"/>
      <c r="L2808" s="102"/>
      <c r="M2808" s="102"/>
      <c r="N2808" s="102"/>
      <c r="O2808" s="102"/>
      <c r="P2808" s="102"/>
      <c r="Q2808" s="102"/>
      <c r="R2808" s="102"/>
      <c r="S2808" s="102"/>
      <c r="T2808" s="106"/>
      <c r="U2808" s="3" t="str">
        <f t="shared" si="131"/>
        <v>0/1</v>
      </c>
    </row>
    <row r="2809" spans="1:21" ht="30" customHeight="1" x14ac:dyDescent="0.3">
      <c r="A2809" s="3" t="str">
        <f>B2809&amp;"--"&amp;COUNTIF($B$5:B2809,B2809)</f>
        <v>--2772</v>
      </c>
      <c r="B2809" s="3" t="str">
        <f t="shared" si="130"/>
        <v/>
      </c>
      <c r="C2809" s="78">
        <v>2805</v>
      </c>
      <c r="D2809" s="102"/>
      <c r="E2809" s="103"/>
      <c r="F2809" s="102"/>
      <c r="G2809" s="104"/>
      <c r="H2809" s="105" t="str">
        <f t="shared" ca="1" si="132"/>
        <v/>
      </c>
      <c r="I2809" s="102"/>
      <c r="J2809" s="102"/>
      <c r="K2809" s="102"/>
      <c r="L2809" s="102"/>
      <c r="M2809" s="102"/>
      <c r="N2809" s="102"/>
      <c r="O2809" s="102"/>
      <c r="P2809" s="102"/>
      <c r="Q2809" s="102"/>
      <c r="R2809" s="102"/>
      <c r="S2809" s="102"/>
      <c r="T2809" s="106"/>
      <c r="U2809" s="3" t="str">
        <f t="shared" si="131"/>
        <v>0/1</v>
      </c>
    </row>
    <row r="2810" spans="1:21" ht="30" customHeight="1" x14ac:dyDescent="0.3">
      <c r="A2810" s="3" t="str">
        <f>B2810&amp;"--"&amp;COUNTIF($B$5:B2810,B2810)</f>
        <v>--2773</v>
      </c>
      <c r="B2810" s="3" t="str">
        <f t="shared" si="130"/>
        <v/>
      </c>
      <c r="C2810" s="78">
        <v>2806</v>
      </c>
      <c r="D2810" s="102"/>
      <c r="E2810" s="103"/>
      <c r="F2810" s="102"/>
      <c r="G2810" s="104"/>
      <c r="H2810" s="105" t="str">
        <f t="shared" ca="1" si="132"/>
        <v/>
      </c>
      <c r="I2810" s="102"/>
      <c r="J2810" s="102"/>
      <c r="K2810" s="102"/>
      <c r="L2810" s="102"/>
      <c r="M2810" s="102"/>
      <c r="N2810" s="102"/>
      <c r="O2810" s="102"/>
      <c r="P2810" s="102"/>
      <c r="Q2810" s="102"/>
      <c r="R2810" s="102"/>
      <c r="S2810" s="102"/>
      <c r="T2810" s="106"/>
      <c r="U2810" s="3" t="str">
        <f t="shared" si="131"/>
        <v>0/1</v>
      </c>
    </row>
    <row r="2811" spans="1:21" ht="30" customHeight="1" x14ac:dyDescent="0.3">
      <c r="A2811" s="3" t="str">
        <f>B2811&amp;"--"&amp;COUNTIF($B$5:B2811,B2811)</f>
        <v>--2774</v>
      </c>
      <c r="B2811" s="3" t="str">
        <f t="shared" si="130"/>
        <v/>
      </c>
      <c r="C2811" s="78">
        <v>2807</v>
      </c>
      <c r="D2811" s="102"/>
      <c r="E2811" s="103"/>
      <c r="F2811" s="102"/>
      <c r="G2811" s="104"/>
      <c r="H2811" s="105" t="str">
        <f t="shared" ca="1" si="132"/>
        <v/>
      </c>
      <c r="I2811" s="102"/>
      <c r="J2811" s="102"/>
      <c r="K2811" s="102"/>
      <c r="L2811" s="102"/>
      <c r="M2811" s="102"/>
      <c r="N2811" s="102"/>
      <c r="O2811" s="102"/>
      <c r="P2811" s="102"/>
      <c r="Q2811" s="102"/>
      <c r="R2811" s="102"/>
      <c r="S2811" s="102"/>
      <c r="T2811" s="106"/>
      <c r="U2811" s="3" t="str">
        <f t="shared" si="131"/>
        <v>0/1</v>
      </c>
    </row>
    <row r="2812" spans="1:21" ht="30" customHeight="1" x14ac:dyDescent="0.3">
      <c r="A2812" s="3" t="str">
        <f>B2812&amp;"--"&amp;COUNTIF($B$5:B2812,B2812)</f>
        <v>--2775</v>
      </c>
      <c r="B2812" s="3" t="str">
        <f t="shared" si="130"/>
        <v/>
      </c>
      <c r="C2812" s="78">
        <v>2808</v>
      </c>
      <c r="D2812" s="102"/>
      <c r="E2812" s="103"/>
      <c r="F2812" s="102"/>
      <c r="G2812" s="104"/>
      <c r="H2812" s="105" t="str">
        <f t="shared" ca="1" si="132"/>
        <v/>
      </c>
      <c r="I2812" s="102"/>
      <c r="J2812" s="102"/>
      <c r="K2812" s="102"/>
      <c r="L2812" s="102"/>
      <c r="M2812" s="102"/>
      <c r="N2812" s="102"/>
      <c r="O2812" s="102"/>
      <c r="P2812" s="102"/>
      <c r="Q2812" s="102"/>
      <c r="R2812" s="102"/>
      <c r="S2812" s="102"/>
      <c r="T2812" s="106"/>
      <c r="U2812" s="3" t="str">
        <f t="shared" si="131"/>
        <v>0/1</v>
      </c>
    </row>
    <row r="2813" spans="1:21" ht="30" customHeight="1" x14ac:dyDescent="0.3">
      <c r="A2813" s="3" t="str">
        <f>B2813&amp;"--"&amp;COUNTIF($B$5:B2813,B2813)</f>
        <v>--2776</v>
      </c>
      <c r="B2813" s="3" t="str">
        <f t="shared" si="130"/>
        <v/>
      </c>
      <c r="C2813" s="78">
        <v>2809</v>
      </c>
      <c r="D2813" s="102"/>
      <c r="E2813" s="103"/>
      <c r="F2813" s="102"/>
      <c r="G2813" s="104"/>
      <c r="H2813" s="105" t="str">
        <f t="shared" ca="1" si="132"/>
        <v/>
      </c>
      <c r="I2813" s="102"/>
      <c r="J2813" s="102"/>
      <c r="K2813" s="102"/>
      <c r="L2813" s="102"/>
      <c r="M2813" s="102"/>
      <c r="N2813" s="102"/>
      <c r="O2813" s="102"/>
      <c r="P2813" s="102"/>
      <c r="Q2813" s="102"/>
      <c r="R2813" s="102"/>
      <c r="S2813" s="102"/>
      <c r="T2813" s="106"/>
      <c r="U2813" s="3" t="str">
        <f t="shared" si="131"/>
        <v>0/1</v>
      </c>
    </row>
    <row r="2814" spans="1:21" ht="30" customHeight="1" x14ac:dyDescent="0.3">
      <c r="A2814" s="3" t="str">
        <f>B2814&amp;"--"&amp;COUNTIF($B$5:B2814,B2814)</f>
        <v>--2777</v>
      </c>
      <c r="B2814" s="3" t="str">
        <f t="shared" si="130"/>
        <v/>
      </c>
      <c r="C2814" s="78">
        <v>2810</v>
      </c>
      <c r="D2814" s="102"/>
      <c r="E2814" s="103"/>
      <c r="F2814" s="102"/>
      <c r="G2814" s="104"/>
      <c r="H2814" s="105" t="str">
        <f t="shared" ca="1" si="132"/>
        <v/>
      </c>
      <c r="I2814" s="102"/>
      <c r="J2814" s="102"/>
      <c r="K2814" s="102"/>
      <c r="L2814" s="102"/>
      <c r="M2814" s="102"/>
      <c r="N2814" s="102"/>
      <c r="O2814" s="102"/>
      <c r="P2814" s="102"/>
      <c r="Q2814" s="102"/>
      <c r="R2814" s="102"/>
      <c r="S2814" s="102"/>
      <c r="T2814" s="106"/>
      <c r="U2814" s="3" t="str">
        <f t="shared" si="131"/>
        <v>0/1</v>
      </c>
    </row>
    <row r="2815" spans="1:21" ht="30" customHeight="1" x14ac:dyDescent="0.3">
      <c r="A2815" s="3" t="str">
        <f>B2815&amp;"--"&amp;COUNTIF($B$5:B2815,B2815)</f>
        <v>--2778</v>
      </c>
      <c r="B2815" s="3" t="str">
        <f t="shared" si="130"/>
        <v/>
      </c>
      <c r="C2815" s="78">
        <v>2811</v>
      </c>
      <c r="D2815" s="102"/>
      <c r="E2815" s="103"/>
      <c r="F2815" s="102"/>
      <c r="G2815" s="104"/>
      <c r="H2815" s="105" t="str">
        <f t="shared" ca="1" si="132"/>
        <v/>
      </c>
      <c r="I2815" s="102"/>
      <c r="J2815" s="102"/>
      <c r="K2815" s="102"/>
      <c r="L2815" s="102"/>
      <c r="M2815" s="102"/>
      <c r="N2815" s="102"/>
      <c r="O2815" s="102"/>
      <c r="P2815" s="102"/>
      <c r="Q2815" s="102"/>
      <c r="R2815" s="102"/>
      <c r="S2815" s="102"/>
      <c r="T2815" s="106"/>
      <c r="U2815" s="3" t="str">
        <f t="shared" si="131"/>
        <v>0/1</v>
      </c>
    </row>
    <row r="2816" spans="1:21" ht="30" customHeight="1" x14ac:dyDescent="0.3">
      <c r="A2816" s="3" t="str">
        <f>B2816&amp;"--"&amp;COUNTIF($B$5:B2816,B2816)</f>
        <v>--2779</v>
      </c>
      <c r="B2816" s="3" t="str">
        <f t="shared" si="130"/>
        <v/>
      </c>
      <c r="C2816" s="78">
        <v>2812</v>
      </c>
      <c r="D2816" s="102"/>
      <c r="E2816" s="103"/>
      <c r="F2816" s="102"/>
      <c r="G2816" s="104"/>
      <c r="H2816" s="105" t="str">
        <f t="shared" ca="1" si="132"/>
        <v/>
      </c>
      <c r="I2816" s="102"/>
      <c r="J2816" s="102"/>
      <c r="K2816" s="102"/>
      <c r="L2816" s="102"/>
      <c r="M2816" s="102"/>
      <c r="N2816" s="102"/>
      <c r="O2816" s="102"/>
      <c r="P2816" s="102"/>
      <c r="Q2816" s="102"/>
      <c r="R2816" s="102"/>
      <c r="S2816" s="102"/>
      <c r="T2816" s="106"/>
      <c r="U2816" s="3" t="str">
        <f t="shared" si="131"/>
        <v>0/1</v>
      </c>
    </row>
    <row r="2817" spans="1:21" ht="30" customHeight="1" x14ac:dyDescent="0.3">
      <c r="A2817" s="3" t="str">
        <f>B2817&amp;"--"&amp;COUNTIF($B$5:B2817,B2817)</f>
        <v>--2780</v>
      </c>
      <c r="B2817" s="3" t="str">
        <f t="shared" si="130"/>
        <v/>
      </c>
      <c r="C2817" s="78">
        <v>2813</v>
      </c>
      <c r="D2817" s="102"/>
      <c r="E2817" s="103"/>
      <c r="F2817" s="102"/>
      <c r="G2817" s="104"/>
      <c r="H2817" s="105" t="str">
        <f t="shared" ca="1" si="132"/>
        <v/>
      </c>
      <c r="I2817" s="102"/>
      <c r="J2817" s="102"/>
      <c r="K2817" s="102"/>
      <c r="L2817" s="102"/>
      <c r="M2817" s="102"/>
      <c r="N2817" s="102"/>
      <c r="O2817" s="102"/>
      <c r="P2817" s="102"/>
      <c r="Q2817" s="102"/>
      <c r="R2817" s="102"/>
      <c r="S2817" s="102"/>
      <c r="T2817" s="106"/>
      <c r="U2817" s="3" t="str">
        <f t="shared" si="131"/>
        <v>0/1</v>
      </c>
    </row>
    <row r="2818" spans="1:21" ht="30" customHeight="1" x14ac:dyDescent="0.3">
      <c r="A2818" s="3" t="str">
        <f>B2818&amp;"--"&amp;COUNTIF($B$5:B2818,B2818)</f>
        <v>--2781</v>
      </c>
      <c r="B2818" s="3" t="str">
        <f t="shared" si="130"/>
        <v/>
      </c>
      <c r="C2818" s="78">
        <v>2814</v>
      </c>
      <c r="D2818" s="102"/>
      <c r="E2818" s="103"/>
      <c r="F2818" s="102"/>
      <c r="G2818" s="104"/>
      <c r="H2818" s="105" t="str">
        <f t="shared" ca="1" si="132"/>
        <v/>
      </c>
      <c r="I2818" s="102"/>
      <c r="J2818" s="102"/>
      <c r="K2818" s="102"/>
      <c r="L2818" s="102"/>
      <c r="M2818" s="102"/>
      <c r="N2818" s="102"/>
      <c r="O2818" s="102"/>
      <c r="P2818" s="102"/>
      <c r="Q2818" s="102"/>
      <c r="R2818" s="102"/>
      <c r="S2818" s="102"/>
      <c r="T2818" s="106"/>
      <c r="U2818" s="3" t="str">
        <f t="shared" si="131"/>
        <v>0/1</v>
      </c>
    </row>
    <row r="2819" spans="1:21" ht="30" customHeight="1" x14ac:dyDescent="0.3">
      <c r="A2819" s="3" t="str">
        <f>B2819&amp;"--"&amp;COUNTIF($B$5:B2819,B2819)</f>
        <v>--2782</v>
      </c>
      <c r="B2819" s="3" t="str">
        <f t="shared" si="130"/>
        <v/>
      </c>
      <c r="C2819" s="78">
        <v>2815</v>
      </c>
      <c r="D2819" s="102"/>
      <c r="E2819" s="103"/>
      <c r="F2819" s="102"/>
      <c r="G2819" s="104"/>
      <c r="H2819" s="105" t="str">
        <f t="shared" ca="1" si="132"/>
        <v/>
      </c>
      <c r="I2819" s="102"/>
      <c r="J2819" s="102"/>
      <c r="K2819" s="102"/>
      <c r="L2819" s="102"/>
      <c r="M2819" s="102"/>
      <c r="N2819" s="102"/>
      <c r="O2819" s="102"/>
      <c r="P2819" s="102"/>
      <c r="Q2819" s="102"/>
      <c r="R2819" s="102"/>
      <c r="S2819" s="102"/>
      <c r="T2819" s="106"/>
      <c r="U2819" s="3" t="str">
        <f t="shared" si="131"/>
        <v>0/1</v>
      </c>
    </row>
    <row r="2820" spans="1:21" ht="30" customHeight="1" x14ac:dyDescent="0.3">
      <c r="A2820" s="3" t="str">
        <f>B2820&amp;"--"&amp;COUNTIF($B$5:B2820,B2820)</f>
        <v>--2783</v>
      </c>
      <c r="B2820" s="3" t="str">
        <f t="shared" si="130"/>
        <v/>
      </c>
      <c r="C2820" s="78">
        <v>2816</v>
      </c>
      <c r="D2820" s="102"/>
      <c r="E2820" s="103"/>
      <c r="F2820" s="102"/>
      <c r="G2820" s="104"/>
      <c r="H2820" s="105" t="str">
        <f t="shared" ca="1" si="132"/>
        <v/>
      </c>
      <c r="I2820" s="102"/>
      <c r="J2820" s="102"/>
      <c r="K2820" s="102"/>
      <c r="L2820" s="102"/>
      <c r="M2820" s="102"/>
      <c r="N2820" s="102"/>
      <c r="O2820" s="102"/>
      <c r="P2820" s="102"/>
      <c r="Q2820" s="102"/>
      <c r="R2820" s="102"/>
      <c r="S2820" s="102"/>
      <c r="T2820" s="106"/>
      <c r="U2820" s="3" t="str">
        <f t="shared" si="131"/>
        <v>0/1</v>
      </c>
    </row>
    <row r="2821" spans="1:21" ht="30" customHeight="1" x14ac:dyDescent="0.3">
      <c r="A2821" s="3" t="str">
        <f>B2821&amp;"--"&amp;COUNTIF($B$5:B2821,B2821)</f>
        <v>--2784</v>
      </c>
      <c r="B2821" s="3" t="str">
        <f t="shared" ref="B2821:B2884" si="133">IF(G2821&lt;&gt;"",MONTH(G2821),"")</f>
        <v/>
      </c>
      <c r="C2821" s="78">
        <v>2817</v>
      </c>
      <c r="D2821" s="102"/>
      <c r="E2821" s="103"/>
      <c r="F2821" s="102"/>
      <c r="G2821" s="104"/>
      <c r="H2821" s="105" t="str">
        <f t="shared" ca="1" si="132"/>
        <v/>
      </c>
      <c r="I2821" s="102"/>
      <c r="J2821" s="102"/>
      <c r="K2821" s="102"/>
      <c r="L2821" s="102"/>
      <c r="M2821" s="102"/>
      <c r="N2821" s="102"/>
      <c r="O2821" s="102"/>
      <c r="P2821" s="102"/>
      <c r="Q2821" s="102"/>
      <c r="R2821" s="102"/>
      <c r="S2821" s="102"/>
      <c r="T2821" s="106"/>
      <c r="U2821" s="3" t="str">
        <f t="shared" ref="U2821:U2884" si="134">DAY(G2821)&amp;"/"&amp;MONTH(G2821)</f>
        <v>0/1</v>
      </c>
    </row>
    <row r="2822" spans="1:21" ht="30" customHeight="1" x14ac:dyDescent="0.3">
      <c r="A2822" s="3" t="str">
        <f>B2822&amp;"--"&amp;COUNTIF($B$5:B2822,B2822)</f>
        <v>--2785</v>
      </c>
      <c r="B2822" s="3" t="str">
        <f t="shared" si="133"/>
        <v/>
      </c>
      <c r="C2822" s="78">
        <v>2818</v>
      </c>
      <c r="D2822" s="102"/>
      <c r="E2822" s="103"/>
      <c r="F2822" s="102"/>
      <c r="G2822" s="104"/>
      <c r="H2822" s="105" t="str">
        <f t="shared" ca="1" si="132"/>
        <v/>
      </c>
      <c r="I2822" s="102"/>
      <c r="J2822" s="102"/>
      <c r="K2822" s="102"/>
      <c r="L2822" s="102"/>
      <c r="M2822" s="102"/>
      <c r="N2822" s="102"/>
      <c r="O2822" s="102"/>
      <c r="P2822" s="102"/>
      <c r="Q2822" s="102"/>
      <c r="R2822" s="102"/>
      <c r="S2822" s="102"/>
      <c r="T2822" s="106"/>
      <c r="U2822" s="3" t="str">
        <f t="shared" si="134"/>
        <v>0/1</v>
      </c>
    </row>
    <row r="2823" spans="1:21" ht="30" customHeight="1" x14ac:dyDescent="0.3">
      <c r="A2823" s="3" t="str">
        <f>B2823&amp;"--"&amp;COUNTIF($B$5:B2823,B2823)</f>
        <v>--2786</v>
      </c>
      <c r="B2823" s="3" t="str">
        <f t="shared" si="133"/>
        <v/>
      </c>
      <c r="C2823" s="78">
        <v>2819</v>
      </c>
      <c r="D2823" s="102"/>
      <c r="E2823" s="103"/>
      <c r="F2823" s="102"/>
      <c r="G2823" s="104"/>
      <c r="H2823" s="105" t="str">
        <f t="shared" ca="1" si="132"/>
        <v/>
      </c>
      <c r="I2823" s="102"/>
      <c r="J2823" s="102"/>
      <c r="K2823" s="102"/>
      <c r="L2823" s="102"/>
      <c r="M2823" s="102"/>
      <c r="N2823" s="102"/>
      <c r="O2823" s="102"/>
      <c r="P2823" s="102"/>
      <c r="Q2823" s="102"/>
      <c r="R2823" s="102"/>
      <c r="S2823" s="102"/>
      <c r="T2823" s="106"/>
      <c r="U2823" s="3" t="str">
        <f t="shared" si="134"/>
        <v>0/1</v>
      </c>
    </row>
    <row r="2824" spans="1:21" ht="30" customHeight="1" x14ac:dyDescent="0.3">
      <c r="A2824" s="3" t="str">
        <f>B2824&amp;"--"&amp;COUNTIF($B$5:B2824,B2824)</f>
        <v>--2787</v>
      </c>
      <c r="B2824" s="3" t="str">
        <f t="shared" si="133"/>
        <v/>
      </c>
      <c r="C2824" s="78">
        <v>2820</v>
      </c>
      <c r="D2824" s="102"/>
      <c r="E2824" s="103"/>
      <c r="F2824" s="102"/>
      <c r="G2824" s="104"/>
      <c r="H2824" s="105" t="str">
        <f t="shared" ca="1" si="132"/>
        <v/>
      </c>
      <c r="I2824" s="102"/>
      <c r="J2824" s="102"/>
      <c r="K2824" s="102"/>
      <c r="L2824" s="102"/>
      <c r="M2824" s="102"/>
      <c r="N2824" s="102"/>
      <c r="O2824" s="102"/>
      <c r="P2824" s="102"/>
      <c r="Q2824" s="102"/>
      <c r="R2824" s="102"/>
      <c r="S2824" s="102"/>
      <c r="T2824" s="106"/>
      <c r="U2824" s="3" t="str">
        <f t="shared" si="134"/>
        <v>0/1</v>
      </c>
    </row>
    <row r="2825" spans="1:21" ht="30" customHeight="1" x14ac:dyDescent="0.3">
      <c r="A2825" s="3" t="str">
        <f>B2825&amp;"--"&amp;COUNTIF($B$5:B2825,B2825)</f>
        <v>--2788</v>
      </c>
      <c r="B2825" s="3" t="str">
        <f t="shared" si="133"/>
        <v/>
      </c>
      <c r="C2825" s="78">
        <v>2821</v>
      </c>
      <c r="D2825" s="102"/>
      <c r="E2825" s="103"/>
      <c r="F2825" s="102"/>
      <c r="G2825" s="104"/>
      <c r="H2825" s="105" t="str">
        <f t="shared" ca="1" si="132"/>
        <v/>
      </c>
      <c r="I2825" s="102"/>
      <c r="J2825" s="102"/>
      <c r="K2825" s="102"/>
      <c r="L2825" s="102"/>
      <c r="M2825" s="102"/>
      <c r="N2825" s="102"/>
      <c r="O2825" s="102"/>
      <c r="P2825" s="102"/>
      <c r="Q2825" s="102"/>
      <c r="R2825" s="102"/>
      <c r="S2825" s="102"/>
      <c r="T2825" s="106"/>
      <c r="U2825" s="3" t="str">
        <f t="shared" si="134"/>
        <v>0/1</v>
      </c>
    </row>
    <row r="2826" spans="1:21" ht="30" customHeight="1" x14ac:dyDescent="0.3">
      <c r="A2826" s="3" t="str">
        <f>B2826&amp;"--"&amp;COUNTIF($B$5:B2826,B2826)</f>
        <v>--2789</v>
      </c>
      <c r="B2826" s="3" t="str">
        <f t="shared" si="133"/>
        <v/>
      </c>
      <c r="C2826" s="78">
        <v>2822</v>
      </c>
      <c r="D2826" s="102"/>
      <c r="E2826" s="103"/>
      <c r="F2826" s="102"/>
      <c r="G2826" s="104"/>
      <c r="H2826" s="105" t="str">
        <f t="shared" ca="1" si="132"/>
        <v/>
      </c>
      <c r="I2826" s="102"/>
      <c r="J2826" s="102"/>
      <c r="K2826" s="102"/>
      <c r="L2826" s="102"/>
      <c r="M2826" s="102"/>
      <c r="N2826" s="102"/>
      <c r="O2826" s="102"/>
      <c r="P2826" s="102"/>
      <c r="Q2826" s="102"/>
      <c r="R2826" s="102"/>
      <c r="S2826" s="102"/>
      <c r="T2826" s="106"/>
      <c r="U2826" s="3" t="str">
        <f t="shared" si="134"/>
        <v>0/1</v>
      </c>
    </row>
    <row r="2827" spans="1:21" ht="30" customHeight="1" x14ac:dyDescent="0.3">
      <c r="A2827" s="3" t="str">
        <f>B2827&amp;"--"&amp;COUNTIF($B$5:B2827,B2827)</f>
        <v>--2790</v>
      </c>
      <c r="B2827" s="3" t="str">
        <f t="shared" si="133"/>
        <v/>
      </c>
      <c r="C2827" s="78">
        <v>2823</v>
      </c>
      <c r="D2827" s="102"/>
      <c r="E2827" s="103"/>
      <c r="F2827" s="102"/>
      <c r="G2827" s="104"/>
      <c r="H2827" s="105" t="str">
        <f t="shared" ca="1" si="132"/>
        <v/>
      </c>
      <c r="I2827" s="102"/>
      <c r="J2827" s="102"/>
      <c r="K2827" s="102"/>
      <c r="L2827" s="102"/>
      <c r="M2827" s="102"/>
      <c r="N2827" s="102"/>
      <c r="O2827" s="102"/>
      <c r="P2827" s="102"/>
      <c r="Q2827" s="102"/>
      <c r="R2827" s="102"/>
      <c r="S2827" s="102"/>
      <c r="T2827" s="106"/>
      <c r="U2827" s="3" t="str">
        <f t="shared" si="134"/>
        <v>0/1</v>
      </c>
    </row>
    <row r="2828" spans="1:21" ht="30" customHeight="1" x14ac:dyDescent="0.3">
      <c r="A2828" s="3" t="str">
        <f>B2828&amp;"--"&amp;COUNTIF($B$5:B2828,B2828)</f>
        <v>--2791</v>
      </c>
      <c r="B2828" s="3" t="str">
        <f t="shared" si="133"/>
        <v/>
      </c>
      <c r="C2828" s="78">
        <v>2824</v>
      </c>
      <c r="D2828" s="102"/>
      <c r="E2828" s="103"/>
      <c r="F2828" s="102"/>
      <c r="G2828" s="104"/>
      <c r="H2828" s="105" t="str">
        <f t="shared" ca="1" si="132"/>
        <v/>
      </c>
      <c r="I2828" s="102"/>
      <c r="J2828" s="102"/>
      <c r="K2828" s="102"/>
      <c r="L2828" s="102"/>
      <c r="M2828" s="102"/>
      <c r="N2828" s="102"/>
      <c r="O2828" s="102"/>
      <c r="P2828" s="102"/>
      <c r="Q2828" s="102"/>
      <c r="R2828" s="102"/>
      <c r="S2828" s="102"/>
      <c r="T2828" s="106"/>
      <c r="U2828" s="3" t="str">
        <f t="shared" si="134"/>
        <v>0/1</v>
      </c>
    </row>
    <row r="2829" spans="1:21" ht="30" customHeight="1" x14ac:dyDescent="0.3">
      <c r="A2829" s="3" t="str">
        <f>B2829&amp;"--"&amp;COUNTIF($B$5:B2829,B2829)</f>
        <v>--2792</v>
      </c>
      <c r="B2829" s="3" t="str">
        <f t="shared" si="133"/>
        <v/>
      </c>
      <c r="C2829" s="78">
        <v>2825</v>
      </c>
      <c r="D2829" s="102"/>
      <c r="E2829" s="103"/>
      <c r="F2829" s="102"/>
      <c r="G2829" s="104"/>
      <c r="H2829" s="105" t="str">
        <f t="shared" ca="1" si="132"/>
        <v/>
      </c>
      <c r="I2829" s="102"/>
      <c r="J2829" s="102"/>
      <c r="K2829" s="102"/>
      <c r="L2829" s="102"/>
      <c r="M2829" s="102"/>
      <c r="N2829" s="102"/>
      <c r="O2829" s="102"/>
      <c r="P2829" s="102"/>
      <c r="Q2829" s="102"/>
      <c r="R2829" s="102"/>
      <c r="S2829" s="102"/>
      <c r="T2829" s="106"/>
      <c r="U2829" s="3" t="str">
        <f t="shared" si="134"/>
        <v>0/1</v>
      </c>
    </row>
    <row r="2830" spans="1:21" ht="30" customHeight="1" x14ac:dyDescent="0.3">
      <c r="A2830" s="3" t="str">
        <f>B2830&amp;"--"&amp;COUNTIF($B$5:B2830,B2830)</f>
        <v>--2793</v>
      </c>
      <c r="B2830" s="3" t="str">
        <f t="shared" si="133"/>
        <v/>
      </c>
      <c r="C2830" s="78">
        <v>2826</v>
      </c>
      <c r="D2830" s="102"/>
      <c r="E2830" s="103"/>
      <c r="F2830" s="102"/>
      <c r="G2830" s="104"/>
      <c r="H2830" s="105" t="str">
        <f t="shared" ca="1" si="132"/>
        <v/>
      </c>
      <c r="I2830" s="102"/>
      <c r="J2830" s="102"/>
      <c r="K2830" s="102"/>
      <c r="L2830" s="102"/>
      <c r="M2830" s="102"/>
      <c r="N2830" s="102"/>
      <c r="O2830" s="102"/>
      <c r="P2830" s="102"/>
      <c r="Q2830" s="102"/>
      <c r="R2830" s="102"/>
      <c r="S2830" s="102"/>
      <c r="T2830" s="106"/>
      <c r="U2830" s="3" t="str">
        <f t="shared" si="134"/>
        <v>0/1</v>
      </c>
    </row>
    <row r="2831" spans="1:21" ht="30" customHeight="1" x14ac:dyDescent="0.3">
      <c r="A2831" s="3" t="str">
        <f>B2831&amp;"--"&amp;COUNTIF($B$5:B2831,B2831)</f>
        <v>--2794</v>
      </c>
      <c r="B2831" s="3" t="str">
        <f t="shared" si="133"/>
        <v/>
      </c>
      <c r="C2831" s="78">
        <v>2827</v>
      </c>
      <c r="D2831" s="102"/>
      <c r="E2831" s="103"/>
      <c r="F2831" s="102"/>
      <c r="G2831" s="104"/>
      <c r="H2831" s="105" t="str">
        <f t="shared" ca="1" si="132"/>
        <v/>
      </c>
      <c r="I2831" s="102"/>
      <c r="J2831" s="102"/>
      <c r="K2831" s="102"/>
      <c r="L2831" s="102"/>
      <c r="M2831" s="102"/>
      <c r="N2831" s="102"/>
      <c r="O2831" s="102"/>
      <c r="P2831" s="102"/>
      <c r="Q2831" s="102"/>
      <c r="R2831" s="102"/>
      <c r="S2831" s="102"/>
      <c r="T2831" s="106"/>
      <c r="U2831" s="3" t="str">
        <f t="shared" si="134"/>
        <v>0/1</v>
      </c>
    </row>
    <row r="2832" spans="1:21" ht="30" customHeight="1" x14ac:dyDescent="0.3">
      <c r="A2832" s="3" t="str">
        <f>B2832&amp;"--"&amp;COUNTIF($B$5:B2832,B2832)</f>
        <v>--2795</v>
      </c>
      <c r="B2832" s="3" t="str">
        <f t="shared" si="133"/>
        <v/>
      </c>
      <c r="C2832" s="78">
        <v>2828</v>
      </c>
      <c r="D2832" s="102"/>
      <c r="E2832" s="103"/>
      <c r="F2832" s="102"/>
      <c r="G2832" s="104"/>
      <c r="H2832" s="105" t="str">
        <f t="shared" ca="1" si="132"/>
        <v/>
      </c>
      <c r="I2832" s="102"/>
      <c r="J2832" s="102"/>
      <c r="K2832" s="102"/>
      <c r="L2832" s="102"/>
      <c r="M2832" s="102"/>
      <c r="N2832" s="102"/>
      <c r="O2832" s="102"/>
      <c r="P2832" s="102"/>
      <c r="Q2832" s="102"/>
      <c r="R2832" s="102"/>
      <c r="S2832" s="102"/>
      <c r="T2832" s="106"/>
      <c r="U2832" s="3" t="str">
        <f t="shared" si="134"/>
        <v>0/1</v>
      </c>
    </row>
    <row r="2833" spans="1:21" ht="30" customHeight="1" x14ac:dyDescent="0.3">
      <c r="A2833" s="3" t="str">
        <f>B2833&amp;"--"&amp;COUNTIF($B$5:B2833,B2833)</f>
        <v>--2796</v>
      </c>
      <c r="B2833" s="3" t="str">
        <f t="shared" si="133"/>
        <v/>
      </c>
      <c r="C2833" s="78">
        <v>2829</v>
      </c>
      <c r="D2833" s="102"/>
      <c r="E2833" s="103"/>
      <c r="F2833" s="102"/>
      <c r="G2833" s="104"/>
      <c r="H2833" s="105" t="str">
        <f t="shared" ca="1" si="132"/>
        <v/>
      </c>
      <c r="I2833" s="102"/>
      <c r="J2833" s="102"/>
      <c r="K2833" s="102"/>
      <c r="L2833" s="102"/>
      <c r="M2833" s="102"/>
      <c r="N2833" s="102"/>
      <c r="O2833" s="102"/>
      <c r="P2833" s="102"/>
      <c r="Q2833" s="102"/>
      <c r="R2833" s="102"/>
      <c r="S2833" s="102"/>
      <c r="T2833" s="106"/>
      <c r="U2833" s="3" t="str">
        <f t="shared" si="134"/>
        <v>0/1</v>
      </c>
    </row>
    <row r="2834" spans="1:21" ht="30" customHeight="1" x14ac:dyDescent="0.3">
      <c r="A2834" s="3" t="str">
        <f>B2834&amp;"--"&amp;COUNTIF($B$5:B2834,B2834)</f>
        <v>--2797</v>
      </c>
      <c r="B2834" s="3" t="str">
        <f t="shared" si="133"/>
        <v/>
      </c>
      <c r="C2834" s="78">
        <v>2830</v>
      </c>
      <c r="D2834" s="102"/>
      <c r="E2834" s="103"/>
      <c r="F2834" s="102"/>
      <c r="G2834" s="104"/>
      <c r="H2834" s="105" t="str">
        <f t="shared" ca="1" si="132"/>
        <v/>
      </c>
      <c r="I2834" s="102"/>
      <c r="J2834" s="102"/>
      <c r="K2834" s="102"/>
      <c r="L2834" s="102"/>
      <c r="M2834" s="102"/>
      <c r="N2834" s="102"/>
      <c r="O2834" s="102"/>
      <c r="P2834" s="102"/>
      <c r="Q2834" s="102"/>
      <c r="R2834" s="102"/>
      <c r="S2834" s="102"/>
      <c r="T2834" s="106"/>
      <c r="U2834" s="3" t="str">
        <f t="shared" si="134"/>
        <v>0/1</v>
      </c>
    </row>
    <row r="2835" spans="1:21" ht="30" customHeight="1" x14ac:dyDescent="0.3">
      <c r="A2835" s="3" t="str">
        <f>B2835&amp;"--"&amp;COUNTIF($B$5:B2835,B2835)</f>
        <v>--2798</v>
      </c>
      <c r="B2835" s="3" t="str">
        <f t="shared" si="133"/>
        <v/>
      </c>
      <c r="C2835" s="78">
        <v>2831</v>
      </c>
      <c r="D2835" s="102"/>
      <c r="E2835" s="103"/>
      <c r="F2835" s="102"/>
      <c r="G2835" s="104"/>
      <c r="H2835" s="105" t="str">
        <f t="shared" ca="1" si="132"/>
        <v/>
      </c>
      <c r="I2835" s="102"/>
      <c r="J2835" s="102"/>
      <c r="K2835" s="102"/>
      <c r="L2835" s="102"/>
      <c r="M2835" s="102"/>
      <c r="N2835" s="102"/>
      <c r="O2835" s="102"/>
      <c r="P2835" s="102"/>
      <c r="Q2835" s="102"/>
      <c r="R2835" s="102"/>
      <c r="S2835" s="102"/>
      <c r="T2835" s="106"/>
      <c r="U2835" s="3" t="str">
        <f t="shared" si="134"/>
        <v>0/1</v>
      </c>
    </row>
    <row r="2836" spans="1:21" ht="30" customHeight="1" x14ac:dyDescent="0.3">
      <c r="A2836" s="3" t="str">
        <f>B2836&amp;"--"&amp;COUNTIF($B$5:B2836,B2836)</f>
        <v>--2799</v>
      </c>
      <c r="B2836" s="3" t="str">
        <f t="shared" si="133"/>
        <v/>
      </c>
      <c r="C2836" s="78">
        <v>2832</v>
      </c>
      <c r="D2836" s="102"/>
      <c r="E2836" s="103"/>
      <c r="F2836" s="102"/>
      <c r="G2836" s="104"/>
      <c r="H2836" s="105" t="str">
        <f t="shared" ca="1" si="132"/>
        <v/>
      </c>
      <c r="I2836" s="102"/>
      <c r="J2836" s="102"/>
      <c r="K2836" s="102"/>
      <c r="L2836" s="102"/>
      <c r="M2836" s="102"/>
      <c r="N2836" s="102"/>
      <c r="O2836" s="102"/>
      <c r="P2836" s="102"/>
      <c r="Q2836" s="102"/>
      <c r="R2836" s="102"/>
      <c r="S2836" s="102"/>
      <c r="T2836" s="106"/>
      <c r="U2836" s="3" t="str">
        <f t="shared" si="134"/>
        <v>0/1</v>
      </c>
    </row>
    <row r="2837" spans="1:21" ht="30" customHeight="1" x14ac:dyDescent="0.3">
      <c r="A2837" s="3" t="str">
        <f>B2837&amp;"--"&amp;COUNTIF($B$5:B2837,B2837)</f>
        <v>--2800</v>
      </c>
      <c r="B2837" s="3" t="str">
        <f t="shared" si="133"/>
        <v/>
      </c>
      <c r="C2837" s="78">
        <v>2833</v>
      </c>
      <c r="D2837" s="102"/>
      <c r="E2837" s="103"/>
      <c r="F2837" s="102"/>
      <c r="G2837" s="104"/>
      <c r="H2837" s="105" t="str">
        <f t="shared" ca="1" si="132"/>
        <v/>
      </c>
      <c r="I2837" s="102"/>
      <c r="J2837" s="102"/>
      <c r="K2837" s="102"/>
      <c r="L2837" s="102"/>
      <c r="M2837" s="102"/>
      <c r="N2837" s="102"/>
      <c r="O2837" s="102"/>
      <c r="P2837" s="102"/>
      <c r="Q2837" s="102"/>
      <c r="R2837" s="102"/>
      <c r="S2837" s="102"/>
      <c r="T2837" s="106"/>
      <c r="U2837" s="3" t="str">
        <f t="shared" si="134"/>
        <v>0/1</v>
      </c>
    </row>
    <row r="2838" spans="1:21" ht="30" customHeight="1" x14ac:dyDescent="0.3">
      <c r="A2838" s="3" t="str">
        <f>B2838&amp;"--"&amp;COUNTIF($B$5:B2838,B2838)</f>
        <v>--2801</v>
      </c>
      <c r="B2838" s="3" t="str">
        <f t="shared" si="133"/>
        <v/>
      </c>
      <c r="C2838" s="78">
        <v>2834</v>
      </c>
      <c r="D2838" s="102"/>
      <c r="E2838" s="103"/>
      <c r="F2838" s="102"/>
      <c r="G2838" s="104"/>
      <c r="H2838" s="105" t="str">
        <f t="shared" ca="1" si="132"/>
        <v/>
      </c>
      <c r="I2838" s="102"/>
      <c r="J2838" s="102"/>
      <c r="K2838" s="102"/>
      <c r="L2838" s="102"/>
      <c r="M2838" s="102"/>
      <c r="N2838" s="102"/>
      <c r="O2838" s="102"/>
      <c r="P2838" s="102"/>
      <c r="Q2838" s="102"/>
      <c r="R2838" s="102"/>
      <c r="S2838" s="102"/>
      <c r="T2838" s="106"/>
      <c r="U2838" s="3" t="str">
        <f t="shared" si="134"/>
        <v>0/1</v>
      </c>
    </row>
    <row r="2839" spans="1:21" ht="30" customHeight="1" x14ac:dyDescent="0.3">
      <c r="A2839" s="3" t="str">
        <f>B2839&amp;"--"&amp;COUNTIF($B$5:B2839,B2839)</f>
        <v>--2802</v>
      </c>
      <c r="B2839" s="3" t="str">
        <f t="shared" si="133"/>
        <v/>
      </c>
      <c r="C2839" s="78">
        <v>2835</v>
      </c>
      <c r="D2839" s="102"/>
      <c r="E2839" s="103"/>
      <c r="F2839" s="102"/>
      <c r="G2839" s="104"/>
      <c r="H2839" s="105" t="str">
        <f t="shared" ca="1" si="132"/>
        <v/>
      </c>
      <c r="I2839" s="102"/>
      <c r="J2839" s="102"/>
      <c r="K2839" s="102"/>
      <c r="L2839" s="102"/>
      <c r="M2839" s="102"/>
      <c r="N2839" s="102"/>
      <c r="O2839" s="102"/>
      <c r="P2839" s="102"/>
      <c r="Q2839" s="102"/>
      <c r="R2839" s="102"/>
      <c r="S2839" s="102"/>
      <c r="T2839" s="106"/>
      <c r="U2839" s="3" t="str">
        <f t="shared" si="134"/>
        <v>0/1</v>
      </c>
    </row>
    <row r="2840" spans="1:21" ht="30" customHeight="1" x14ac:dyDescent="0.3">
      <c r="A2840" s="3" t="str">
        <f>B2840&amp;"--"&amp;COUNTIF($B$5:B2840,B2840)</f>
        <v>--2803</v>
      </c>
      <c r="B2840" s="3" t="str">
        <f t="shared" si="133"/>
        <v/>
      </c>
      <c r="C2840" s="78">
        <v>2836</v>
      </c>
      <c r="D2840" s="102"/>
      <c r="E2840" s="103"/>
      <c r="F2840" s="102"/>
      <c r="G2840" s="104"/>
      <c r="H2840" s="105" t="str">
        <f t="shared" ca="1" si="132"/>
        <v/>
      </c>
      <c r="I2840" s="102"/>
      <c r="J2840" s="102"/>
      <c r="K2840" s="102"/>
      <c r="L2840" s="102"/>
      <c r="M2840" s="102"/>
      <c r="N2840" s="102"/>
      <c r="O2840" s="102"/>
      <c r="P2840" s="102"/>
      <c r="Q2840" s="102"/>
      <c r="R2840" s="102"/>
      <c r="S2840" s="102"/>
      <c r="T2840" s="106"/>
      <c r="U2840" s="3" t="str">
        <f t="shared" si="134"/>
        <v>0/1</v>
      </c>
    </row>
    <row r="2841" spans="1:21" ht="30" customHeight="1" x14ac:dyDescent="0.3">
      <c r="A2841" s="3" t="str">
        <f>B2841&amp;"--"&amp;COUNTIF($B$5:B2841,B2841)</f>
        <v>--2804</v>
      </c>
      <c r="B2841" s="3" t="str">
        <f t="shared" si="133"/>
        <v/>
      </c>
      <c r="C2841" s="78">
        <v>2837</v>
      </c>
      <c r="D2841" s="102"/>
      <c r="E2841" s="103"/>
      <c r="F2841" s="102"/>
      <c r="G2841" s="104"/>
      <c r="H2841" s="105" t="str">
        <f t="shared" ca="1" si="132"/>
        <v/>
      </c>
      <c r="I2841" s="102"/>
      <c r="J2841" s="102"/>
      <c r="K2841" s="102"/>
      <c r="L2841" s="102"/>
      <c r="M2841" s="102"/>
      <c r="N2841" s="102"/>
      <c r="O2841" s="102"/>
      <c r="P2841" s="102"/>
      <c r="Q2841" s="102"/>
      <c r="R2841" s="102"/>
      <c r="S2841" s="102"/>
      <c r="T2841" s="106"/>
      <c r="U2841" s="3" t="str">
        <f t="shared" si="134"/>
        <v>0/1</v>
      </c>
    </row>
    <row r="2842" spans="1:21" ht="30" customHeight="1" x14ac:dyDescent="0.3">
      <c r="A2842" s="3" t="str">
        <f>B2842&amp;"--"&amp;COUNTIF($B$5:B2842,B2842)</f>
        <v>--2805</v>
      </c>
      <c r="B2842" s="3" t="str">
        <f t="shared" si="133"/>
        <v/>
      </c>
      <c r="C2842" s="78">
        <v>2838</v>
      </c>
      <c r="D2842" s="102"/>
      <c r="E2842" s="103"/>
      <c r="F2842" s="102"/>
      <c r="G2842" s="104"/>
      <c r="H2842" s="105" t="str">
        <f t="shared" ca="1" si="132"/>
        <v/>
      </c>
      <c r="I2842" s="102"/>
      <c r="J2842" s="102"/>
      <c r="K2842" s="102"/>
      <c r="L2842" s="102"/>
      <c r="M2842" s="102"/>
      <c r="N2842" s="102"/>
      <c r="O2842" s="102"/>
      <c r="P2842" s="102"/>
      <c r="Q2842" s="102"/>
      <c r="R2842" s="102"/>
      <c r="S2842" s="102"/>
      <c r="T2842" s="106"/>
      <c r="U2842" s="3" t="str">
        <f t="shared" si="134"/>
        <v>0/1</v>
      </c>
    </row>
    <row r="2843" spans="1:21" ht="30" customHeight="1" x14ac:dyDescent="0.3">
      <c r="A2843" s="3" t="str">
        <f>B2843&amp;"--"&amp;COUNTIF($B$5:B2843,B2843)</f>
        <v>--2806</v>
      </c>
      <c r="B2843" s="3" t="str">
        <f t="shared" si="133"/>
        <v/>
      </c>
      <c r="C2843" s="78">
        <v>2839</v>
      </c>
      <c r="D2843" s="102"/>
      <c r="E2843" s="103"/>
      <c r="F2843" s="102"/>
      <c r="G2843" s="104"/>
      <c r="H2843" s="105" t="str">
        <f t="shared" ca="1" si="132"/>
        <v/>
      </c>
      <c r="I2843" s="102"/>
      <c r="J2843" s="102"/>
      <c r="K2843" s="102"/>
      <c r="L2843" s="102"/>
      <c r="M2843" s="102"/>
      <c r="N2843" s="102"/>
      <c r="O2843" s="102"/>
      <c r="P2843" s="102"/>
      <c r="Q2843" s="102"/>
      <c r="R2843" s="102"/>
      <c r="S2843" s="102"/>
      <c r="T2843" s="106"/>
      <c r="U2843" s="3" t="str">
        <f t="shared" si="134"/>
        <v>0/1</v>
      </c>
    </row>
    <row r="2844" spans="1:21" ht="30" customHeight="1" x14ac:dyDescent="0.3">
      <c r="A2844" s="3" t="str">
        <f>B2844&amp;"--"&amp;COUNTIF($B$5:B2844,B2844)</f>
        <v>--2807</v>
      </c>
      <c r="B2844" s="3" t="str">
        <f t="shared" si="133"/>
        <v/>
      </c>
      <c r="C2844" s="78">
        <v>2840</v>
      </c>
      <c r="D2844" s="102"/>
      <c r="E2844" s="103"/>
      <c r="F2844" s="102"/>
      <c r="G2844" s="104"/>
      <c r="H2844" s="105" t="str">
        <f t="shared" ca="1" si="132"/>
        <v/>
      </c>
      <c r="I2844" s="102"/>
      <c r="J2844" s="102"/>
      <c r="K2844" s="102"/>
      <c r="L2844" s="102"/>
      <c r="M2844" s="102"/>
      <c r="N2844" s="102"/>
      <c r="O2844" s="102"/>
      <c r="P2844" s="102"/>
      <c r="Q2844" s="102"/>
      <c r="R2844" s="102"/>
      <c r="S2844" s="102"/>
      <c r="T2844" s="106"/>
      <c r="U2844" s="3" t="str">
        <f t="shared" si="134"/>
        <v>0/1</v>
      </c>
    </row>
    <row r="2845" spans="1:21" ht="30" customHeight="1" x14ac:dyDescent="0.3">
      <c r="A2845" s="3" t="str">
        <f>B2845&amp;"--"&amp;COUNTIF($B$5:B2845,B2845)</f>
        <v>--2808</v>
      </c>
      <c r="B2845" s="3" t="str">
        <f t="shared" si="133"/>
        <v/>
      </c>
      <c r="C2845" s="78">
        <v>2841</v>
      </c>
      <c r="D2845" s="102"/>
      <c r="E2845" s="103"/>
      <c r="F2845" s="102"/>
      <c r="G2845" s="104"/>
      <c r="H2845" s="105" t="str">
        <f t="shared" ca="1" si="132"/>
        <v/>
      </c>
      <c r="I2845" s="102"/>
      <c r="J2845" s="102"/>
      <c r="K2845" s="102"/>
      <c r="L2845" s="102"/>
      <c r="M2845" s="102"/>
      <c r="N2845" s="102"/>
      <c r="O2845" s="102"/>
      <c r="P2845" s="102"/>
      <c r="Q2845" s="102"/>
      <c r="R2845" s="102"/>
      <c r="S2845" s="102"/>
      <c r="T2845" s="106"/>
      <c r="U2845" s="3" t="str">
        <f t="shared" si="134"/>
        <v>0/1</v>
      </c>
    </row>
    <row r="2846" spans="1:21" ht="30" customHeight="1" x14ac:dyDescent="0.3">
      <c r="A2846" s="3" t="str">
        <f>B2846&amp;"--"&amp;COUNTIF($B$5:B2846,B2846)</f>
        <v>--2809</v>
      </c>
      <c r="B2846" s="3" t="str">
        <f t="shared" si="133"/>
        <v/>
      </c>
      <c r="C2846" s="78">
        <v>2842</v>
      </c>
      <c r="D2846" s="102"/>
      <c r="E2846" s="103"/>
      <c r="F2846" s="102"/>
      <c r="G2846" s="104"/>
      <c r="H2846" s="105" t="str">
        <f t="shared" ca="1" si="132"/>
        <v/>
      </c>
      <c r="I2846" s="102"/>
      <c r="J2846" s="102"/>
      <c r="K2846" s="102"/>
      <c r="L2846" s="102"/>
      <c r="M2846" s="102"/>
      <c r="N2846" s="102"/>
      <c r="O2846" s="102"/>
      <c r="P2846" s="102"/>
      <c r="Q2846" s="102"/>
      <c r="R2846" s="102"/>
      <c r="S2846" s="102"/>
      <c r="T2846" s="106"/>
      <c r="U2846" s="3" t="str">
        <f t="shared" si="134"/>
        <v>0/1</v>
      </c>
    </row>
    <row r="2847" spans="1:21" ht="30" customHeight="1" x14ac:dyDescent="0.3">
      <c r="A2847" s="3" t="str">
        <f>B2847&amp;"--"&amp;COUNTIF($B$5:B2847,B2847)</f>
        <v>--2810</v>
      </c>
      <c r="B2847" s="3" t="str">
        <f t="shared" si="133"/>
        <v/>
      </c>
      <c r="C2847" s="78">
        <v>2843</v>
      </c>
      <c r="D2847" s="102"/>
      <c r="E2847" s="103"/>
      <c r="F2847" s="102"/>
      <c r="G2847" s="104"/>
      <c r="H2847" s="105" t="str">
        <f t="shared" ca="1" si="132"/>
        <v/>
      </c>
      <c r="I2847" s="102"/>
      <c r="J2847" s="102"/>
      <c r="K2847" s="102"/>
      <c r="L2847" s="102"/>
      <c r="M2847" s="102"/>
      <c r="N2847" s="102"/>
      <c r="O2847" s="102"/>
      <c r="P2847" s="102"/>
      <c r="Q2847" s="102"/>
      <c r="R2847" s="102"/>
      <c r="S2847" s="102"/>
      <c r="T2847" s="106"/>
      <c r="U2847" s="3" t="str">
        <f t="shared" si="134"/>
        <v>0/1</v>
      </c>
    </row>
    <row r="2848" spans="1:21" ht="30" customHeight="1" x14ac:dyDescent="0.3">
      <c r="A2848" s="3" t="str">
        <f>B2848&amp;"--"&amp;COUNTIF($B$5:B2848,B2848)</f>
        <v>--2811</v>
      </c>
      <c r="B2848" s="3" t="str">
        <f t="shared" si="133"/>
        <v/>
      </c>
      <c r="C2848" s="78">
        <v>2844</v>
      </c>
      <c r="D2848" s="102"/>
      <c r="E2848" s="103"/>
      <c r="F2848" s="102"/>
      <c r="G2848" s="104"/>
      <c r="H2848" s="105" t="str">
        <f t="shared" ref="H2848:H2911" ca="1" si="135">IF(G2848,DATEDIF(G2848,TODAY(),"Y"),"")</f>
        <v/>
      </c>
      <c r="I2848" s="102"/>
      <c r="J2848" s="102"/>
      <c r="K2848" s="102"/>
      <c r="L2848" s="102"/>
      <c r="M2848" s="102"/>
      <c r="N2848" s="102"/>
      <c r="O2848" s="102"/>
      <c r="P2848" s="102"/>
      <c r="Q2848" s="102"/>
      <c r="R2848" s="102"/>
      <c r="S2848" s="102"/>
      <c r="T2848" s="106"/>
      <c r="U2848" s="3" t="str">
        <f t="shared" si="134"/>
        <v>0/1</v>
      </c>
    </row>
    <row r="2849" spans="1:21" ht="30" customHeight="1" x14ac:dyDescent="0.3">
      <c r="A2849" s="3" t="str">
        <f>B2849&amp;"--"&amp;COUNTIF($B$5:B2849,B2849)</f>
        <v>--2812</v>
      </c>
      <c r="B2849" s="3" t="str">
        <f t="shared" si="133"/>
        <v/>
      </c>
      <c r="C2849" s="78">
        <v>2845</v>
      </c>
      <c r="D2849" s="102"/>
      <c r="E2849" s="103"/>
      <c r="F2849" s="102"/>
      <c r="G2849" s="104"/>
      <c r="H2849" s="105" t="str">
        <f t="shared" ca="1" si="135"/>
        <v/>
      </c>
      <c r="I2849" s="102"/>
      <c r="J2849" s="102"/>
      <c r="K2849" s="102"/>
      <c r="L2849" s="102"/>
      <c r="M2849" s="102"/>
      <c r="N2849" s="102"/>
      <c r="O2849" s="102"/>
      <c r="P2849" s="102"/>
      <c r="Q2849" s="102"/>
      <c r="R2849" s="102"/>
      <c r="S2849" s="102"/>
      <c r="T2849" s="106"/>
      <c r="U2849" s="3" t="str">
        <f t="shared" si="134"/>
        <v>0/1</v>
      </c>
    </row>
    <row r="2850" spans="1:21" ht="30" customHeight="1" x14ac:dyDescent="0.3">
      <c r="A2850" s="3" t="str">
        <f>B2850&amp;"--"&amp;COUNTIF($B$5:B2850,B2850)</f>
        <v>--2813</v>
      </c>
      <c r="B2850" s="3" t="str">
        <f t="shared" si="133"/>
        <v/>
      </c>
      <c r="C2850" s="78">
        <v>2846</v>
      </c>
      <c r="D2850" s="102"/>
      <c r="E2850" s="103"/>
      <c r="F2850" s="102"/>
      <c r="G2850" s="104"/>
      <c r="H2850" s="105" t="str">
        <f t="shared" ca="1" si="135"/>
        <v/>
      </c>
      <c r="I2850" s="102"/>
      <c r="J2850" s="102"/>
      <c r="K2850" s="102"/>
      <c r="L2850" s="102"/>
      <c r="M2850" s="102"/>
      <c r="N2850" s="102"/>
      <c r="O2850" s="102"/>
      <c r="P2850" s="102"/>
      <c r="Q2850" s="102"/>
      <c r="R2850" s="102"/>
      <c r="S2850" s="102"/>
      <c r="T2850" s="106"/>
      <c r="U2850" s="3" t="str">
        <f t="shared" si="134"/>
        <v>0/1</v>
      </c>
    </row>
    <row r="2851" spans="1:21" ht="30" customHeight="1" x14ac:dyDescent="0.3">
      <c r="A2851" s="3" t="str">
        <f>B2851&amp;"--"&amp;COUNTIF($B$5:B2851,B2851)</f>
        <v>--2814</v>
      </c>
      <c r="B2851" s="3" t="str">
        <f t="shared" si="133"/>
        <v/>
      </c>
      <c r="C2851" s="78">
        <v>2847</v>
      </c>
      <c r="D2851" s="102"/>
      <c r="E2851" s="103"/>
      <c r="F2851" s="102"/>
      <c r="G2851" s="104"/>
      <c r="H2851" s="105" t="str">
        <f t="shared" ca="1" si="135"/>
        <v/>
      </c>
      <c r="I2851" s="102"/>
      <c r="J2851" s="102"/>
      <c r="K2851" s="102"/>
      <c r="L2851" s="102"/>
      <c r="M2851" s="102"/>
      <c r="N2851" s="102"/>
      <c r="O2851" s="102"/>
      <c r="P2851" s="102"/>
      <c r="Q2851" s="102"/>
      <c r="R2851" s="102"/>
      <c r="S2851" s="102"/>
      <c r="T2851" s="106"/>
      <c r="U2851" s="3" t="str">
        <f t="shared" si="134"/>
        <v>0/1</v>
      </c>
    </row>
    <row r="2852" spans="1:21" ht="30" customHeight="1" x14ac:dyDescent="0.3">
      <c r="A2852" s="3" t="str">
        <f>B2852&amp;"--"&amp;COUNTIF($B$5:B2852,B2852)</f>
        <v>--2815</v>
      </c>
      <c r="B2852" s="3" t="str">
        <f t="shared" si="133"/>
        <v/>
      </c>
      <c r="C2852" s="78">
        <v>2848</v>
      </c>
      <c r="D2852" s="102"/>
      <c r="E2852" s="103"/>
      <c r="F2852" s="102"/>
      <c r="G2852" s="104"/>
      <c r="H2852" s="105" t="str">
        <f t="shared" ca="1" si="135"/>
        <v/>
      </c>
      <c r="I2852" s="102"/>
      <c r="J2852" s="102"/>
      <c r="K2852" s="102"/>
      <c r="L2852" s="102"/>
      <c r="M2852" s="102"/>
      <c r="N2852" s="102"/>
      <c r="O2852" s="102"/>
      <c r="P2852" s="102"/>
      <c r="Q2852" s="102"/>
      <c r="R2852" s="102"/>
      <c r="S2852" s="102"/>
      <c r="T2852" s="106"/>
      <c r="U2852" s="3" t="str">
        <f t="shared" si="134"/>
        <v>0/1</v>
      </c>
    </row>
    <row r="2853" spans="1:21" ht="30" customHeight="1" x14ac:dyDescent="0.3">
      <c r="A2853" s="3" t="str">
        <f>B2853&amp;"--"&amp;COUNTIF($B$5:B2853,B2853)</f>
        <v>--2816</v>
      </c>
      <c r="B2853" s="3" t="str">
        <f t="shared" si="133"/>
        <v/>
      </c>
      <c r="C2853" s="78">
        <v>2849</v>
      </c>
      <c r="D2853" s="102"/>
      <c r="E2853" s="103"/>
      <c r="F2853" s="102"/>
      <c r="G2853" s="104"/>
      <c r="H2853" s="105" t="str">
        <f t="shared" ca="1" si="135"/>
        <v/>
      </c>
      <c r="I2853" s="102"/>
      <c r="J2853" s="102"/>
      <c r="K2853" s="102"/>
      <c r="L2853" s="102"/>
      <c r="M2853" s="102"/>
      <c r="N2853" s="102"/>
      <c r="O2853" s="102"/>
      <c r="P2853" s="102"/>
      <c r="Q2853" s="102"/>
      <c r="R2853" s="102"/>
      <c r="S2853" s="102"/>
      <c r="T2853" s="106"/>
      <c r="U2853" s="3" t="str">
        <f t="shared" si="134"/>
        <v>0/1</v>
      </c>
    </row>
    <row r="2854" spans="1:21" ht="30" customHeight="1" x14ac:dyDescent="0.3">
      <c r="A2854" s="3" t="str">
        <f>B2854&amp;"--"&amp;COUNTIF($B$5:B2854,B2854)</f>
        <v>--2817</v>
      </c>
      <c r="B2854" s="3" t="str">
        <f t="shared" si="133"/>
        <v/>
      </c>
      <c r="C2854" s="78">
        <v>2850</v>
      </c>
      <c r="D2854" s="102"/>
      <c r="E2854" s="103"/>
      <c r="F2854" s="102"/>
      <c r="G2854" s="104"/>
      <c r="H2854" s="105" t="str">
        <f t="shared" ca="1" si="135"/>
        <v/>
      </c>
      <c r="I2854" s="102"/>
      <c r="J2854" s="102"/>
      <c r="K2854" s="102"/>
      <c r="L2854" s="102"/>
      <c r="M2854" s="102"/>
      <c r="N2854" s="102"/>
      <c r="O2854" s="102"/>
      <c r="P2854" s="102"/>
      <c r="Q2854" s="102"/>
      <c r="R2854" s="102"/>
      <c r="S2854" s="102"/>
      <c r="T2854" s="106"/>
      <c r="U2854" s="3" t="str">
        <f t="shared" si="134"/>
        <v>0/1</v>
      </c>
    </row>
    <row r="2855" spans="1:21" ht="30" customHeight="1" x14ac:dyDescent="0.3">
      <c r="A2855" s="3" t="str">
        <f>B2855&amp;"--"&amp;COUNTIF($B$5:B2855,B2855)</f>
        <v>--2818</v>
      </c>
      <c r="B2855" s="3" t="str">
        <f t="shared" si="133"/>
        <v/>
      </c>
      <c r="C2855" s="78">
        <v>2851</v>
      </c>
      <c r="D2855" s="102"/>
      <c r="E2855" s="103"/>
      <c r="F2855" s="102"/>
      <c r="G2855" s="104"/>
      <c r="H2855" s="105" t="str">
        <f t="shared" ca="1" si="135"/>
        <v/>
      </c>
      <c r="I2855" s="102"/>
      <c r="J2855" s="102"/>
      <c r="K2855" s="102"/>
      <c r="L2855" s="102"/>
      <c r="M2855" s="102"/>
      <c r="N2855" s="102"/>
      <c r="O2855" s="102"/>
      <c r="P2855" s="102"/>
      <c r="Q2855" s="102"/>
      <c r="R2855" s="102"/>
      <c r="S2855" s="102"/>
      <c r="T2855" s="106"/>
      <c r="U2855" s="3" t="str">
        <f t="shared" si="134"/>
        <v>0/1</v>
      </c>
    </row>
    <row r="2856" spans="1:21" ht="30" customHeight="1" x14ac:dyDescent="0.3">
      <c r="A2856" s="3" t="str">
        <f>B2856&amp;"--"&amp;COUNTIF($B$5:B2856,B2856)</f>
        <v>--2819</v>
      </c>
      <c r="B2856" s="3" t="str">
        <f t="shared" si="133"/>
        <v/>
      </c>
      <c r="C2856" s="78">
        <v>2852</v>
      </c>
      <c r="D2856" s="102"/>
      <c r="E2856" s="103"/>
      <c r="F2856" s="102"/>
      <c r="G2856" s="104"/>
      <c r="H2856" s="105" t="str">
        <f t="shared" ca="1" si="135"/>
        <v/>
      </c>
      <c r="I2856" s="102"/>
      <c r="J2856" s="102"/>
      <c r="K2856" s="102"/>
      <c r="L2856" s="102"/>
      <c r="M2856" s="102"/>
      <c r="N2856" s="102"/>
      <c r="O2856" s="102"/>
      <c r="P2856" s="102"/>
      <c r="Q2856" s="102"/>
      <c r="R2856" s="102"/>
      <c r="S2856" s="102"/>
      <c r="T2856" s="106"/>
      <c r="U2856" s="3" t="str">
        <f t="shared" si="134"/>
        <v>0/1</v>
      </c>
    </row>
    <row r="2857" spans="1:21" ht="30" customHeight="1" x14ac:dyDescent="0.3">
      <c r="A2857" s="3" t="str">
        <f>B2857&amp;"--"&amp;COUNTIF($B$5:B2857,B2857)</f>
        <v>--2820</v>
      </c>
      <c r="B2857" s="3" t="str">
        <f t="shared" si="133"/>
        <v/>
      </c>
      <c r="C2857" s="78">
        <v>2853</v>
      </c>
      <c r="D2857" s="102"/>
      <c r="E2857" s="103"/>
      <c r="F2857" s="102"/>
      <c r="G2857" s="104"/>
      <c r="H2857" s="105" t="str">
        <f t="shared" ca="1" si="135"/>
        <v/>
      </c>
      <c r="I2857" s="102"/>
      <c r="J2857" s="102"/>
      <c r="K2857" s="102"/>
      <c r="L2857" s="102"/>
      <c r="M2857" s="102"/>
      <c r="N2857" s="102"/>
      <c r="O2857" s="102"/>
      <c r="P2857" s="102"/>
      <c r="Q2857" s="102"/>
      <c r="R2857" s="102"/>
      <c r="S2857" s="102"/>
      <c r="T2857" s="106"/>
      <c r="U2857" s="3" t="str">
        <f t="shared" si="134"/>
        <v>0/1</v>
      </c>
    </row>
    <row r="2858" spans="1:21" ht="30" customHeight="1" x14ac:dyDescent="0.3">
      <c r="A2858" s="3" t="str">
        <f>B2858&amp;"--"&amp;COUNTIF($B$5:B2858,B2858)</f>
        <v>--2821</v>
      </c>
      <c r="B2858" s="3" t="str">
        <f t="shared" si="133"/>
        <v/>
      </c>
      <c r="C2858" s="78">
        <v>2854</v>
      </c>
      <c r="D2858" s="102"/>
      <c r="E2858" s="103"/>
      <c r="F2858" s="102"/>
      <c r="G2858" s="104"/>
      <c r="H2858" s="105" t="str">
        <f t="shared" ca="1" si="135"/>
        <v/>
      </c>
      <c r="I2858" s="102"/>
      <c r="J2858" s="102"/>
      <c r="K2858" s="102"/>
      <c r="L2858" s="102"/>
      <c r="M2858" s="102"/>
      <c r="N2858" s="102"/>
      <c r="O2858" s="102"/>
      <c r="P2858" s="102"/>
      <c r="Q2858" s="102"/>
      <c r="R2858" s="102"/>
      <c r="S2858" s="102"/>
      <c r="T2858" s="106"/>
      <c r="U2858" s="3" t="str">
        <f t="shared" si="134"/>
        <v>0/1</v>
      </c>
    </row>
    <row r="2859" spans="1:21" ht="30" customHeight="1" x14ac:dyDescent="0.3">
      <c r="A2859" s="3" t="str">
        <f>B2859&amp;"--"&amp;COUNTIF($B$5:B2859,B2859)</f>
        <v>--2822</v>
      </c>
      <c r="B2859" s="3" t="str">
        <f t="shared" si="133"/>
        <v/>
      </c>
      <c r="C2859" s="78">
        <v>2855</v>
      </c>
      <c r="D2859" s="102"/>
      <c r="E2859" s="103"/>
      <c r="F2859" s="102"/>
      <c r="G2859" s="104"/>
      <c r="H2859" s="105" t="str">
        <f t="shared" ca="1" si="135"/>
        <v/>
      </c>
      <c r="I2859" s="102"/>
      <c r="J2859" s="102"/>
      <c r="K2859" s="102"/>
      <c r="L2859" s="102"/>
      <c r="M2859" s="102"/>
      <c r="N2859" s="102"/>
      <c r="O2859" s="102"/>
      <c r="P2859" s="102"/>
      <c r="Q2859" s="102"/>
      <c r="R2859" s="102"/>
      <c r="S2859" s="102"/>
      <c r="T2859" s="106"/>
      <c r="U2859" s="3" t="str">
        <f t="shared" si="134"/>
        <v>0/1</v>
      </c>
    </row>
    <row r="2860" spans="1:21" ht="30" customHeight="1" x14ac:dyDescent="0.3">
      <c r="A2860" s="3" t="str">
        <f>B2860&amp;"--"&amp;COUNTIF($B$5:B2860,B2860)</f>
        <v>--2823</v>
      </c>
      <c r="B2860" s="3" t="str">
        <f t="shared" si="133"/>
        <v/>
      </c>
      <c r="C2860" s="78">
        <v>2856</v>
      </c>
      <c r="D2860" s="102"/>
      <c r="E2860" s="103"/>
      <c r="F2860" s="102"/>
      <c r="G2860" s="104"/>
      <c r="H2860" s="105" t="str">
        <f t="shared" ca="1" si="135"/>
        <v/>
      </c>
      <c r="I2860" s="102"/>
      <c r="J2860" s="102"/>
      <c r="K2860" s="102"/>
      <c r="L2860" s="102"/>
      <c r="M2860" s="102"/>
      <c r="N2860" s="102"/>
      <c r="O2860" s="102"/>
      <c r="P2860" s="102"/>
      <c r="Q2860" s="102"/>
      <c r="R2860" s="102"/>
      <c r="S2860" s="102"/>
      <c r="T2860" s="106"/>
      <c r="U2860" s="3" t="str">
        <f t="shared" si="134"/>
        <v>0/1</v>
      </c>
    </row>
    <row r="2861" spans="1:21" ht="30" customHeight="1" x14ac:dyDescent="0.3">
      <c r="A2861" s="3" t="str">
        <f>B2861&amp;"--"&amp;COUNTIF($B$5:B2861,B2861)</f>
        <v>--2824</v>
      </c>
      <c r="B2861" s="3" t="str">
        <f t="shared" si="133"/>
        <v/>
      </c>
      <c r="C2861" s="78">
        <v>2857</v>
      </c>
      <c r="D2861" s="102"/>
      <c r="E2861" s="103"/>
      <c r="F2861" s="102"/>
      <c r="G2861" s="104"/>
      <c r="H2861" s="105" t="str">
        <f t="shared" ca="1" si="135"/>
        <v/>
      </c>
      <c r="I2861" s="102"/>
      <c r="J2861" s="102"/>
      <c r="K2861" s="102"/>
      <c r="L2861" s="102"/>
      <c r="M2861" s="102"/>
      <c r="N2861" s="102"/>
      <c r="O2861" s="102"/>
      <c r="P2861" s="102"/>
      <c r="Q2861" s="102"/>
      <c r="R2861" s="102"/>
      <c r="S2861" s="102"/>
      <c r="T2861" s="106"/>
      <c r="U2861" s="3" t="str">
        <f t="shared" si="134"/>
        <v>0/1</v>
      </c>
    </row>
    <row r="2862" spans="1:21" ht="30" customHeight="1" x14ac:dyDescent="0.3">
      <c r="A2862" s="3" t="str">
        <f>B2862&amp;"--"&amp;COUNTIF($B$5:B2862,B2862)</f>
        <v>--2825</v>
      </c>
      <c r="B2862" s="3" t="str">
        <f t="shared" si="133"/>
        <v/>
      </c>
      <c r="C2862" s="78">
        <v>2858</v>
      </c>
      <c r="D2862" s="102"/>
      <c r="E2862" s="103"/>
      <c r="F2862" s="102"/>
      <c r="G2862" s="104"/>
      <c r="H2862" s="105" t="str">
        <f t="shared" ca="1" si="135"/>
        <v/>
      </c>
      <c r="I2862" s="102"/>
      <c r="J2862" s="102"/>
      <c r="K2862" s="102"/>
      <c r="L2862" s="102"/>
      <c r="M2862" s="102"/>
      <c r="N2862" s="102"/>
      <c r="O2862" s="102"/>
      <c r="P2862" s="102"/>
      <c r="Q2862" s="102"/>
      <c r="R2862" s="102"/>
      <c r="S2862" s="102"/>
      <c r="T2862" s="106"/>
      <c r="U2862" s="3" t="str">
        <f t="shared" si="134"/>
        <v>0/1</v>
      </c>
    </row>
    <row r="2863" spans="1:21" ht="30" customHeight="1" x14ac:dyDescent="0.3">
      <c r="A2863" s="3" t="str">
        <f>B2863&amp;"--"&amp;COUNTIF($B$5:B2863,B2863)</f>
        <v>--2826</v>
      </c>
      <c r="B2863" s="3" t="str">
        <f t="shared" si="133"/>
        <v/>
      </c>
      <c r="C2863" s="78">
        <v>2859</v>
      </c>
      <c r="D2863" s="102"/>
      <c r="E2863" s="103"/>
      <c r="F2863" s="102"/>
      <c r="G2863" s="104"/>
      <c r="H2863" s="105" t="str">
        <f t="shared" ca="1" si="135"/>
        <v/>
      </c>
      <c r="I2863" s="102"/>
      <c r="J2863" s="102"/>
      <c r="K2863" s="102"/>
      <c r="L2863" s="102"/>
      <c r="M2863" s="102"/>
      <c r="N2863" s="102"/>
      <c r="O2863" s="102"/>
      <c r="P2863" s="102"/>
      <c r="Q2863" s="102"/>
      <c r="R2863" s="102"/>
      <c r="S2863" s="102"/>
      <c r="T2863" s="106"/>
      <c r="U2863" s="3" t="str">
        <f t="shared" si="134"/>
        <v>0/1</v>
      </c>
    </row>
    <row r="2864" spans="1:21" ht="30" customHeight="1" x14ac:dyDescent="0.3">
      <c r="A2864" s="3" t="str">
        <f>B2864&amp;"--"&amp;COUNTIF($B$5:B2864,B2864)</f>
        <v>--2827</v>
      </c>
      <c r="B2864" s="3" t="str">
        <f t="shared" si="133"/>
        <v/>
      </c>
      <c r="C2864" s="78">
        <v>2860</v>
      </c>
      <c r="D2864" s="102"/>
      <c r="E2864" s="103"/>
      <c r="F2864" s="102"/>
      <c r="G2864" s="104"/>
      <c r="H2864" s="105" t="str">
        <f t="shared" ca="1" si="135"/>
        <v/>
      </c>
      <c r="I2864" s="102"/>
      <c r="J2864" s="102"/>
      <c r="K2864" s="102"/>
      <c r="L2864" s="102"/>
      <c r="M2864" s="102"/>
      <c r="N2864" s="102"/>
      <c r="O2864" s="102"/>
      <c r="P2864" s="102"/>
      <c r="Q2864" s="102"/>
      <c r="R2864" s="102"/>
      <c r="S2864" s="102"/>
      <c r="T2864" s="106"/>
      <c r="U2864" s="3" t="str">
        <f t="shared" si="134"/>
        <v>0/1</v>
      </c>
    </row>
    <row r="2865" spans="1:21" ht="30" customHeight="1" x14ac:dyDescent="0.3">
      <c r="A2865" s="3" t="str">
        <f>B2865&amp;"--"&amp;COUNTIF($B$5:B2865,B2865)</f>
        <v>--2828</v>
      </c>
      <c r="B2865" s="3" t="str">
        <f t="shared" si="133"/>
        <v/>
      </c>
      <c r="C2865" s="78">
        <v>2861</v>
      </c>
      <c r="D2865" s="102"/>
      <c r="E2865" s="103"/>
      <c r="F2865" s="102"/>
      <c r="G2865" s="104"/>
      <c r="H2865" s="105" t="str">
        <f t="shared" ca="1" si="135"/>
        <v/>
      </c>
      <c r="I2865" s="102"/>
      <c r="J2865" s="102"/>
      <c r="K2865" s="102"/>
      <c r="L2865" s="102"/>
      <c r="M2865" s="102"/>
      <c r="N2865" s="102"/>
      <c r="O2865" s="102"/>
      <c r="P2865" s="102"/>
      <c r="Q2865" s="102"/>
      <c r="R2865" s="102"/>
      <c r="S2865" s="102"/>
      <c r="T2865" s="106"/>
      <c r="U2865" s="3" t="str">
        <f t="shared" si="134"/>
        <v>0/1</v>
      </c>
    </row>
    <row r="2866" spans="1:21" ht="30" customHeight="1" x14ac:dyDescent="0.3">
      <c r="A2866" s="3" t="str">
        <f>B2866&amp;"--"&amp;COUNTIF($B$5:B2866,B2866)</f>
        <v>--2829</v>
      </c>
      <c r="B2866" s="3" t="str">
        <f t="shared" si="133"/>
        <v/>
      </c>
      <c r="C2866" s="78">
        <v>2862</v>
      </c>
      <c r="D2866" s="102"/>
      <c r="E2866" s="103"/>
      <c r="F2866" s="102"/>
      <c r="G2866" s="104"/>
      <c r="H2866" s="105" t="str">
        <f t="shared" ca="1" si="135"/>
        <v/>
      </c>
      <c r="I2866" s="102"/>
      <c r="J2866" s="102"/>
      <c r="K2866" s="102"/>
      <c r="L2866" s="102"/>
      <c r="M2866" s="102"/>
      <c r="N2866" s="102"/>
      <c r="O2866" s="102"/>
      <c r="P2866" s="102"/>
      <c r="Q2866" s="102"/>
      <c r="R2866" s="102"/>
      <c r="S2866" s="102"/>
      <c r="T2866" s="106"/>
      <c r="U2866" s="3" t="str">
        <f t="shared" si="134"/>
        <v>0/1</v>
      </c>
    </row>
    <row r="2867" spans="1:21" ht="30" customHeight="1" x14ac:dyDescent="0.3">
      <c r="A2867" s="3" t="str">
        <f>B2867&amp;"--"&amp;COUNTIF($B$5:B2867,B2867)</f>
        <v>--2830</v>
      </c>
      <c r="B2867" s="3" t="str">
        <f t="shared" si="133"/>
        <v/>
      </c>
      <c r="C2867" s="78">
        <v>2863</v>
      </c>
      <c r="D2867" s="102"/>
      <c r="E2867" s="103"/>
      <c r="F2867" s="102"/>
      <c r="G2867" s="104"/>
      <c r="H2867" s="105" t="str">
        <f t="shared" ca="1" si="135"/>
        <v/>
      </c>
      <c r="I2867" s="102"/>
      <c r="J2867" s="102"/>
      <c r="K2867" s="102"/>
      <c r="L2867" s="102"/>
      <c r="M2867" s="102"/>
      <c r="N2867" s="102"/>
      <c r="O2867" s="102"/>
      <c r="P2867" s="102"/>
      <c r="Q2867" s="102"/>
      <c r="R2867" s="102"/>
      <c r="S2867" s="102"/>
      <c r="T2867" s="106"/>
      <c r="U2867" s="3" t="str">
        <f t="shared" si="134"/>
        <v>0/1</v>
      </c>
    </row>
    <row r="2868" spans="1:21" ht="30" customHeight="1" x14ac:dyDescent="0.3">
      <c r="A2868" s="3" t="str">
        <f>B2868&amp;"--"&amp;COUNTIF($B$5:B2868,B2868)</f>
        <v>--2831</v>
      </c>
      <c r="B2868" s="3" t="str">
        <f t="shared" si="133"/>
        <v/>
      </c>
      <c r="C2868" s="78">
        <v>2864</v>
      </c>
      <c r="D2868" s="102"/>
      <c r="E2868" s="103"/>
      <c r="F2868" s="102"/>
      <c r="G2868" s="104"/>
      <c r="H2868" s="105" t="str">
        <f t="shared" ca="1" si="135"/>
        <v/>
      </c>
      <c r="I2868" s="102"/>
      <c r="J2868" s="102"/>
      <c r="K2868" s="102"/>
      <c r="L2868" s="102"/>
      <c r="M2868" s="102"/>
      <c r="N2868" s="102"/>
      <c r="O2868" s="102"/>
      <c r="P2868" s="102"/>
      <c r="Q2868" s="102"/>
      <c r="R2868" s="102"/>
      <c r="S2868" s="102"/>
      <c r="T2868" s="106"/>
      <c r="U2868" s="3" t="str">
        <f t="shared" si="134"/>
        <v>0/1</v>
      </c>
    </row>
    <row r="2869" spans="1:21" ht="30" customHeight="1" x14ac:dyDescent="0.3">
      <c r="A2869" s="3" t="str">
        <f>B2869&amp;"--"&amp;COUNTIF($B$5:B2869,B2869)</f>
        <v>--2832</v>
      </c>
      <c r="B2869" s="3" t="str">
        <f t="shared" si="133"/>
        <v/>
      </c>
      <c r="C2869" s="78">
        <v>2865</v>
      </c>
      <c r="D2869" s="102"/>
      <c r="E2869" s="103"/>
      <c r="F2869" s="102"/>
      <c r="G2869" s="104"/>
      <c r="H2869" s="105" t="str">
        <f t="shared" ca="1" si="135"/>
        <v/>
      </c>
      <c r="I2869" s="102"/>
      <c r="J2869" s="102"/>
      <c r="K2869" s="102"/>
      <c r="L2869" s="102"/>
      <c r="M2869" s="102"/>
      <c r="N2869" s="102"/>
      <c r="O2869" s="102"/>
      <c r="P2869" s="102"/>
      <c r="Q2869" s="102"/>
      <c r="R2869" s="102"/>
      <c r="S2869" s="102"/>
      <c r="T2869" s="106"/>
      <c r="U2869" s="3" t="str">
        <f t="shared" si="134"/>
        <v>0/1</v>
      </c>
    </row>
    <row r="2870" spans="1:21" ht="30" customHeight="1" x14ac:dyDescent="0.3">
      <c r="A2870" s="3" t="str">
        <f>B2870&amp;"--"&amp;COUNTIF($B$5:B2870,B2870)</f>
        <v>--2833</v>
      </c>
      <c r="B2870" s="3" t="str">
        <f t="shared" si="133"/>
        <v/>
      </c>
      <c r="C2870" s="78">
        <v>2866</v>
      </c>
      <c r="D2870" s="102"/>
      <c r="E2870" s="103"/>
      <c r="F2870" s="102"/>
      <c r="G2870" s="104"/>
      <c r="H2870" s="105" t="str">
        <f t="shared" ca="1" si="135"/>
        <v/>
      </c>
      <c r="I2870" s="102"/>
      <c r="J2870" s="102"/>
      <c r="K2870" s="102"/>
      <c r="L2870" s="102"/>
      <c r="M2870" s="102"/>
      <c r="N2870" s="102"/>
      <c r="O2870" s="102"/>
      <c r="P2870" s="102"/>
      <c r="Q2870" s="102"/>
      <c r="R2870" s="102"/>
      <c r="S2870" s="102"/>
      <c r="T2870" s="106"/>
      <c r="U2870" s="3" t="str">
        <f t="shared" si="134"/>
        <v>0/1</v>
      </c>
    </row>
    <row r="2871" spans="1:21" ht="30" customHeight="1" x14ac:dyDescent="0.3">
      <c r="A2871" s="3" t="str">
        <f>B2871&amp;"--"&amp;COUNTIF($B$5:B2871,B2871)</f>
        <v>--2834</v>
      </c>
      <c r="B2871" s="3" t="str">
        <f t="shared" si="133"/>
        <v/>
      </c>
      <c r="C2871" s="78">
        <v>2867</v>
      </c>
      <c r="D2871" s="102"/>
      <c r="E2871" s="103"/>
      <c r="F2871" s="102"/>
      <c r="G2871" s="104"/>
      <c r="H2871" s="105" t="str">
        <f t="shared" ca="1" si="135"/>
        <v/>
      </c>
      <c r="I2871" s="102"/>
      <c r="J2871" s="102"/>
      <c r="K2871" s="102"/>
      <c r="L2871" s="102"/>
      <c r="M2871" s="102"/>
      <c r="N2871" s="102"/>
      <c r="O2871" s="102"/>
      <c r="P2871" s="102"/>
      <c r="Q2871" s="102"/>
      <c r="R2871" s="102"/>
      <c r="S2871" s="102"/>
      <c r="T2871" s="106"/>
      <c r="U2871" s="3" t="str">
        <f t="shared" si="134"/>
        <v>0/1</v>
      </c>
    </row>
    <row r="2872" spans="1:21" ht="30" customHeight="1" x14ac:dyDescent="0.3">
      <c r="A2872" s="3" t="str">
        <f>B2872&amp;"--"&amp;COUNTIF($B$5:B2872,B2872)</f>
        <v>--2835</v>
      </c>
      <c r="B2872" s="3" t="str">
        <f t="shared" si="133"/>
        <v/>
      </c>
      <c r="C2872" s="78">
        <v>2868</v>
      </c>
      <c r="D2872" s="102"/>
      <c r="E2872" s="103"/>
      <c r="F2872" s="102"/>
      <c r="G2872" s="104"/>
      <c r="H2872" s="105" t="str">
        <f t="shared" ca="1" si="135"/>
        <v/>
      </c>
      <c r="I2872" s="102"/>
      <c r="J2872" s="102"/>
      <c r="K2872" s="102"/>
      <c r="L2872" s="102"/>
      <c r="M2872" s="102"/>
      <c r="N2872" s="102"/>
      <c r="O2872" s="102"/>
      <c r="P2872" s="102"/>
      <c r="Q2872" s="102"/>
      <c r="R2872" s="102"/>
      <c r="S2872" s="102"/>
      <c r="T2872" s="106"/>
      <c r="U2872" s="3" t="str">
        <f t="shared" si="134"/>
        <v>0/1</v>
      </c>
    </row>
    <row r="2873" spans="1:21" ht="30" customHeight="1" x14ac:dyDescent="0.3">
      <c r="A2873" s="3" t="str">
        <f>B2873&amp;"--"&amp;COUNTIF($B$5:B2873,B2873)</f>
        <v>--2836</v>
      </c>
      <c r="B2873" s="3" t="str">
        <f t="shared" si="133"/>
        <v/>
      </c>
      <c r="C2873" s="78">
        <v>2869</v>
      </c>
      <c r="D2873" s="102"/>
      <c r="E2873" s="103"/>
      <c r="F2873" s="102"/>
      <c r="G2873" s="104"/>
      <c r="H2873" s="105" t="str">
        <f t="shared" ca="1" si="135"/>
        <v/>
      </c>
      <c r="I2873" s="102"/>
      <c r="J2873" s="102"/>
      <c r="K2873" s="102"/>
      <c r="L2873" s="102"/>
      <c r="M2873" s="102"/>
      <c r="N2873" s="102"/>
      <c r="O2873" s="102"/>
      <c r="P2873" s="102"/>
      <c r="Q2873" s="102"/>
      <c r="R2873" s="102"/>
      <c r="S2873" s="102"/>
      <c r="T2873" s="106"/>
      <c r="U2873" s="3" t="str">
        <f t="shared" si="134"/>
        <v>0/1</v>
      </c>
    </row>
    <row r="2874" spans="1:21" ht="30" customHeight="1" x14ac:dyDescent="0.3">
      <c r="A2874" s="3" t="str">
        <f>B2874&amp;"--"&amp;COUNTIF($B$5:B2874,B2874)</f>
        <v>--2837</v>
      </c>
      <c r="B2874" s="3" t="str">
        <f t="shared" si="133"/>
        <v/>
      </c>
      <c r="C2874" s="78">
        <v>2870</v>
      </c>
      <c r="D2874" s="102"/>
      <c r="E2874" s="103"/>
      <c r="F2874" s="102"/>
      <c r="G2874" s="104"/>
      <c r="H2874" s="105" t="str">
        <f t="shared" ca="1" si="135"/>
        <v/>
      </c>
      <c r="I2874" s="102"/>
      <c r="J2874" s="102"/>
      <c r="K2874" s="102"/>
      <c r="L2874" s="102"/>
      <c r="M2874" s="102"/>
      <c r="N2874" s="102"/>
      <c r="O2874" s="102"/>
      <c r="P2874" s="102"/>
      <c r="Q2874" s="102"/>
      <c r="R2874" s="102"/>
      <c r="S2874" s="102"/>
      <c r="T2874" s="106"/>
      <c r="U2874" s="3" t="str">
        <f t="shared" si="134"/>
        <v>0/1</v>
      </c>
    </row>
    <row r="2875" spans="1:21" ht="30" customHeight="1" x14ac:dyDescent="0.3">
      <c r="A2875" s="3" t="str">
        <f>B2875&amp;"--"&amp;COUNTIF($B$5:B2875,B2875)</f>
        <v>--2838</v>
      </c>
      <c r="B2875" s="3" t="str">
        <f t="shared" si="133"/>
        <v/>
      </c>
      <c r="C2875" s="78">
        <v>2871</v>
      </c>
      <c r="D2875" s="102"/>
      <c r="E2875" s="103"/>
      <c r="F2875" s="102"/>
      <c r="G2875" s="104"/>
      <c r="H2875" s="105" t="str">
        <f t="shared" ca="1" si="135"/>
        <v/>
      </c>
      <c r="I2875" s="102"/>
      <c r="J2875" s="102"/>
      <c r="K2875" s="102"/>
      <c r="L2875" s="102"/>
      <c r="M2875" s="102"/>
      <c r="N2875" s="102"/>
      <c r="O2875" s="102"/>
      <c r="P2875" s="102"/>
      <c r="Q2875" s="102"/>
      <c r="R2875" s="102"/>
      <c r="S2875" s="102"/>
      <c r="T2875" s="106"/>
      <c r="U2875" s="3" t="str">
        <f t="shared" si="134"/>
        <v>0/1</v>
      </c>
    </row>
    <row r="2876" spans="1:21" ht="30" customHeight="1" x14ac:dyDescent="0.3">
      <c r="A2876" s="3" t="str">
        <f>B2876&amp;"--"&amp;COUNTIF($B$5:B2876,B2876)</f>
        <v>--2839</v>
      </c>
      <c r="B2876" s="3" t="str">
        <f t="shared" si="133"/>
        <v/>
      </c>
      <c r="C2876" s="78">
        <v>2872</v>
      </c>
      <c r="D2876" s="102"/>
      <c r="E2876" s="103"/>
      <c r="F2876" s="102"/>
      <c r="G2876" s="104"/>
      <c r="H2876" s="105" t="str">
        <f t="shared" ca="1" si="135"/>
        <v/>
      </c>
      <c r="I2876" s="102"/>
      <c r="J2876" s="102"/>
      <c r="K2876" s="102"/>
      <c r="L2876" s="102"/>
      <c r="M2876" s="102"/>
      <c r="N2876" s="102"/>
      <c r="O2876" s="102"/>
      <c r="P2876" s="102"/>
      <c r="Q2876" s="102"/>
      <c r="R2876" s="102"/>
      <c r="S2876" s="102"/>
      <c r="T2876" s="106"/>
      <c r="U2876" s="3" t="str">
        <f t="shared" si="134"/>
        <v>0/1</v>
      </c>
    </row>
    <row r="2877" spans="1:21" ht="30" customHeight="1" x14ac:dyDescent="0.3">
      <c r="A2877" s="3" t="str">
        <f>B2877&amp;"--"&amp;COUNTIF($B$5:B2877,B2877)</f>
        <v>--2840</v>
      </c>
      <c r="B2877" s="3" t="str">
        <f t="shared" si="133"/>
        <v/>
      </c>
      <c r="C2877" s="78">
        <v>2873</v>
      </c>
      <c r="D2877" s="102"/>
      <c r="E2877" s="103"/>
      <c r="F2877" s="102"/>
      <c r="G2877" s="104"/>
      <c r="H2877" s="105" t="str">
        <f t="shared" ca="1" si="135"/>
        <v/>
      </c>
      <c r="I2877" s="102"/>
      <c r="J2877" s="102"/>
      <c r="K2877" s="102"/>
      <c r="L2877" s="102"/>
      <c r="M2877" s="102"/>
      <c r="N2877" s="102"/>
      <c r="O2877" s="102"/>
      <c r="P2877" s="102"/>
      <c r="Q2877" s="102"/>
      <c r="R2877" s="102"/>
      <c r="S2877" s="102"/>
      <c r="T2877" s="106"/>
      <c r="U2877" s="3" t="str">
        <f t="shared" si="134"/>
        <v>0/1</v>
      </c>
    </row>
    <row r="2878" spans="1:21" ht="30" customHeight="1" x14ac:dyDescent="0.3">
      <c r="A2878" s="3" t="str">
        <f>B2878&amp;"--"&amp;COUNTIF($B$5:B2878,B2878)</f>
        <v>--2841</v>
      </c>
      <c r="B2878" s="3" t="str">
        <f t="shared" si="133"/>
        <v/>
      </c>
      <c r="C2878" s="78">
        <v>2874</v>
      </c>
      <c r="D2878" s="102"/>
      <c r="E2878" s="103"/>
      <c r="F2878" s="102"/>
      <c r="G2878" s="104"/>
      <c r="H2878" s="105" t="str">
        <f t="shared" ca="1" si="135"/>
        <v/>
      </c>
      <c r="I2878" s="102"/>
      <c r="J2878" s="102"/>
      <c r="K2878" s="102"/>
      <c r="L2878" s="102"/>
      <c r="M2878" s="102"/>
      <c r="N2878" s="102"/>
      <c r="O2878" s="102"/>
      <c r="P2878" s="102"/>
      <c r="Q2878" s="102"/>
      <c r="R2878" s="102"/>
      <c r="S2878" s="102"/>
      <c r="T2878" s="106"/>
      <c r="U2878" s="3" t="str">
        <f t="shared" si="134"/>
        <v>0/1</v>
      </c>
    </row>
    <row r="2879" spans="1:21" ht="30" customHeight="1" x14ac:dyDescent="0.3">
      <c r="A2879" s="3" t="str">
        <f>B2879&amp;"--"&amp;COUNTIF($B$5:B2879,B2879)</f>
        <v>--2842</v>
      </c>
      <c r="B2879" s="3" t="str">
        <f t="shared" si="133"/>
        <v/>
      </c>
      <c r="C2879" s="78">
        <v>2875</v>
      </c>
      <c r="D2879" s="102"/>
      <c r="E2879" s="103"/>
      <c r="F2879" s="102"/>
      <c r="G2879" s="104"/>
      <c r="H2879" s="105" t="str">
        <f t="shared" ca="1" si="135"/>
        <v/>
      </c>
      <c r="I2879" s="102"/>
      <c r="J2879" s="102"/>
      <c r="K2879" s="102"/>
      <c r="L2879" s="102"/>
      <c r="M2879" s="102"/>
      <c r="N2879" s="102"/>
      <c r="O2879" s="102"/>
      <c r="P2879" s="102"/>
      <c r="Q2879" s="102"/>
      <c r="R2879" s="102"/>
      <c r="S2879" s="102"/>
      <c r="T2879" s="106"/>
      <c r="U2879" s="3" t="str">
        <f t="shared" si="134"/>
        <v>0/1</v>
      </c>
    </row>
    <row r="2880" spans="1:21" ht="30" customHeight="1" x14ac:dyDescent="0.3">
      <c r="A2880" s="3" t="str">
        <f>B2880&amp;"--"&amp;COUNTIF($B$5:B2880,B2880)</f>
        <v>--2843</v>
      </c>
      <c r="B2880" s="3" t="str">
        <f t="shared" si="133"/>
        <v/>
      </c>
      <c r="C2880" s="78">
        <v>2876</v>
      </c>
      <c r="D2880" s="102"/>
      <c r="E2880" s="103"/>
      <c r="F2880" s="102"/>
      <c r="G2880" s="104"/>
      <c r="H2880" s="105" t="str">
        <f t="shared" ca="1" si="135"/>
        <v/>
      </c>
      <c r="I2880" s="102"/>
      <c r="J2880" s="102"/>
      <c r="K2880" s="102"/>
      <c r="L2880" s="102"/>
      <c r="M2880" s="102"/>
      <c r="N2880" s="102"/>
      <c r="O2880" s="102"/>
      <c r="P2880" s="102"/>
      <c r="Q2880" s="102"/>
      <c r="R2880" s="102"/>
      <c r="S2880" s="102"/>
      <c r="T2880" s="106"/>
      <c r="U2880" s="3" t="str">
        <f t="shared" si="134"/>
        <v>0/1</v>
      </c>
    </row>
    <row r="2881" spans="1:21" ht="30" customHeight="1" x14ac:dyDescent="0.3">
      <c r="A2881" s="3" t="str">
        <f>B2881&amp;"--"&amp;COUNTIF($B$5:B2881,B2881)</f>
        <v>--2844</v>
      </c>
      <c r="B2881" s="3" t="str">
        <f t="shared" si="133"/>
        <v/>
      </c>
      <c r="C2881" s="78">
        <v>2877</v>
      </c>
      <c r="D2881" s="102"/>
      <c r="E2881" s="103"/>
      <c r="F2881" s="102"/>
      <c r="G2881" s="104"/>
      <c r="H2881" s="105" t="str">
        <f t="shared" ca="1" si="135"/>
        <v/>
      </c>
      <c r="I2881" s="102"/>
      <c r="J2881" s="102"/>
      <c r="K2881" s="102"/>
      <c r="L2881" s="102"/>
      <c r="M2881" s="102"/>
      <c r="N2881" s="102"/>
      <c r="O2881" s="102"/>
      <c r="P2881" s="102"/>
      <c r="Q2881" s="102"/>
      <c r="R2881" s="102"/>
      <c r="S2881" s="102"/>
      <c r="T2881" s="106"/>
      <c r="U2881" s="3" t="str">
        <f t="shared" si="134"/>
        <v>0/1</v>
      </c>
    </row>
    <row r="2882" spans="1:21" ht="30" customHeight="1" x14ac:dyDescent="0.3">
      <c r="A2882" s="3" t="str">
        <f>B2882&amp;"--"&amp;COUNTIF($B$5:B2882,B2882)</f>
        <v>--2845</v>
      </c>
      <c r="B2882" s="3" t="str">
        <f t="shared" si="133"/>
        <v/>
      </c>
      <c r="C2882" s="78">
        <v>2878</v>
      </c>
      <c r="D2882" s="102"/>
      <c r="E2882" s="103"/>
      <c r="F2882" s="102"/>
      <c r="G2882" s="104"/>
      <c r="H2882" s="105" t="str">
        <f t="shared" ca="1" si="135"/>
        <v/>
      </c>
      <c r="I2882" s="102"/>
      <c r="J2882" s="102"/>
      <c r="K2882" s="102"/>
      <c r="L2882" s="102"/>
      <c r="M2882" s="102"/>
      <c r="N2882" s="102"/>
      <c r="O2882" s="102"/>
      <c r="P2882" s="102"/>
      <c r="Q2882" s="102"/>
      <c r="R2882" s="102"/>
      <c r="S2882" s="102"/>
      <c r="T2882" s="106"/>
      <c r="U2882" s="3" t="str">
        <f t="shared" si="134"/>
        <v>0/1</v>
      </c>
    </row>
    <row r="2883" spans="1:21" ht="30" customHeight="1" x14ac:dyDescent="0.3">
      <c r="A2883" s="3" t="str">
        <f>B2883&amp;"--"&amp;COUNTIF($B$5:B2883,B2883)</f>
        <v>--2846</v>
      </c>
      <c r="B2883" s="3" t="str">
        <f t="shared" si="133"/>
        <v/>
      </c>
      <c r="C2883" s="78">
        <v>2879</v>
      </c>
      <c r="D2883" s="102"/>
      <c r="E2883" s="103"/>
      <c r="F2883" s="102"/>
      <c r="G2883" s="104"/>
      <c r="H2883" s="105" t="str">
        <f t="shared" ca="1" si="135"/>
        <v/>
      </c>
      <c r="I2883" s="102"/>
      <c r="J2883" s="102"/>
      <c r="K2883" s="102"/>
      <c r="L2883" s="102"/>
      <c r="M2883" s="102"/>
      <c r="N2883" s="102"/>
      <c r="O2883" s="102"/>
      <c r="P2883" s="102"/>
      <c r="Q2883" s="102"/>
      <c r="R2883" s="102"/>
      <c r="S2883" s="102"/>
      <c r="T2883" s="106"/>
      <c r="U2883" s="3" t="str">
        <f t="shared" si="134"/>
        <v>0/1</v>
      </c>
    </row>
    <row r="2884" spans="1:21" ht="30" customHeight="1" x14ac:dyDescent="0.3">
      <c r="A2884" s="3" t="str">
        <f>B2884&amp;"--"&amp;COUNTIF($B$5:B2884,B2884)</f>
        <v>--2847</v>
      </c>
      <c r="B2884" s="3" t="str">
        <f t="shared" si="133"/>
        <v/>
      </c>
      <c r="C2884" s="78">
        <v>2880</v>
      </c>
      <c r="D2884" s="102"/>
      <c r="E2884" s="103"/>
      <c r="F2884" s="102"/>
      <c r="G2884" s="104"/>
      <c r="H2884" s="105" t="str">
        <f t="shared" ca="1" si="135"/>
        <v/>
      </c>
      <c r="I2884" s="102"/>
      <c r="J2884" s="102"/>
      <c r="K2884" s="102"/>
      <c r="L2884" s="102"/>
      <c r="M2884" s="102"/>
      <c r="N2884" s="102"/>
      <c r="O2884" s="102"/>
      <c r="P2884" s="102"/>
      <c r="Q2884" s="102"/>
      <c r="R2884" s="102"/>
      <c r="S2884" s="102"/>
      <c r="T2884" s="106"/>
      <c r="U2884" s="3" t="str">
        <f t="shared" si="134"/>
        <v>0/1</v>
      </c>
    </row>
    <row r="2885" spans="1:21" ht="30" customHeight="1" x14ac:dyDescent="0.3">
      <c r="A2885" s="3" t="str">
        <f>B2885&amp;"--"&amp;COUNTIF($B$5:B2885,B2885)</f>
        <v>--2848</v>
      </c>
      <c r="B2885" s="3" t="str">
        <f t="shared" ref="B2885:B2948" si="136">IF(G2885&lt;&gt;"",MONTH(G2885),"")</f>
        <v/>
      </c>
      <c r="C2885" s="78">
        <v>2881</v>
      </c>
      <c r="D2885" s="102"/>
      <c r="E2885" s="103"/>
      <c r="F2885" s="102"/>
      <c r="G2885" s="104"/>
      <c r="H2885" s="105" t="str">
        <f t="shared" ca="1" si="135"/>
        <v/>
      </c>
      <c r="I2885" s="102"/>
      <c r="J2885" s="102"/>
      <c r="K2885" s="102"/>
      <c r="L2885" s="102"/>
      <c r="M2885" s="102"/>
      <c r="N2885" s="102"/>
      <c r="O2885" s="102"/>
      <c r="P2885" s="102"/>
      <c r="Q2885" s="102"/>
      <c r="R2885" s="102"/>
      <c r="S2885" s="102"/>
      <c r="T2885" s="106"/>
      <c r="U2885" s="3" t="str">
        <f t="shared" ref="U2885:U2948" si="137">DAY(G2885)&amp;"/"&amp;MONTH(G2885)</f>
        <v>0/1</v>
      </c>
    </row>
    <row r="2886" spans="1:21" ht="30" customHeight="1" x14ac:dyDescent="0.3">
      <c r="A2886" s="3" t="str">
        <f>B2886&amp;"--"&amp;COUNTIF($B$5:B2886,B2886)</f>
        <v>--2849</v>
      </c>
      <c r="B2886" s="3" t="str">
        <f t="shared" si="136"/>
        <v/>
      </c>
      <c r="C2886" s="78">
        <v>2882</v>
      </c>
      <c r="D2886" s="102"/>
      <c r="E2886" s="103"/>
      <c r="F2886" s="102"/>
      <c r="G2886" s="104"/>
      <c r="H2886" s="105" t="str">
        <f t="shared" ca="1" si="135"/>
        <v/>
      </c>
      <c r="I2886" s="102"/>
      <c r="J2886" s="102"/>
      <c r="K2886" s="102"/>
      <c r="L2886" s="102"/>
      <c r="M2886" s="102"/>
      <c r="N2886" s="102"/>
      <c r="O2886" s="102"/>
      <c r="P2886" s="102"/>
      <c r="Q2886" s="102"/>
      <c r="R2886" s="102"/>
      <c r="S2886" s="102"/>
      <c r="T2886" s="106"/>
      <c r="U2886" s="3" t="str">
        <f t="shared" si="137"/>
        <v>0/1</v>
      </c>
    </row>
    <row r="2887" spans="1:21" ht="30" customHeight="1" x14ac:dyDescent="0.3">
      <c r="A2887" s="3" t="str">
        <f>B2887&amp;"--"&amp;COUNTIF($B$5:B2887,B2887)</f>
        <v>--2850</v>
      </c>
      <c r="B2887" s="3" t="str">
        <f t="shared" si="136"/>
        <v/>
      </c>
      <c r="C2887" s="78">
        <v>2883</v>
      </c>
      <c r="D2887" s="102"/>
      <c r="E2887" s="103"/>
      <c r="F2887" s="102"/>
      <c r="G2887" s="104"/>
      <c r="H2887" s="105" t="str">
        <f t="shared" ca="1" si="135"/>
        <v/>
      </c>
      <c r="I2887" s="102"/>
      <c r="J2887" s="102"/>
      <c r="K2887" s="102"/>
      <c r="L2887" s="102"/>
      <c r="M2887" s="102"/>
      <c r="N2887" s="102"/>
      <c r="O2887" s="102"/>
      <c r="P2887" s="102"/>
      <c r="Q2887" s="102"/>
      <c r="R2887" s="102"/>
      <c r="S2887" s="102"/>
      <c r="T2887" s="106"/>
      <c r="U2887" s="3" t="str">
        <f t="shared" si="137"/>
        <v>0/1</v>
      </c>
    </row>
    <row r="2888" spans="1:21" ht="30" customHeight="1" x14ac:dyDescent="0.3">
      <c r="A2888" s="3" t="str">
        <f>B2888&amp;"--"&amp;COUNTIF($B$5:B2888,B2888)</f>
        <v>--2851</v>
      </c>
      <c r="B2888" s="3" t="str">
        <f t="shared" si="136"/>
        <v/>
      </c>
      <c r="C2888" s="78">
        <v>2884</v>
      </c>
      <c r="D2888" s="102"/>
      <c r="E2888" s="103"/>
      <c r="F2888" s="102"/>
      <c r="G2888" s="104"/>
      <c r="H2888" s="105" t="str">
        <f t="shared" ca="1" si="135"/>
        <v/>
      </c>
      <c r="I2888" s="102"/>
      <c r="J2888" s="102"/>
      <c r="K2888" s="102"/>
      <c r="L2888" s="102"/>
      <c r="M2888" s="102"/>
      <c r="N2888" s="102"/>
      <c r="O2888" s="102"/>
      <c r="P2888" s="102"/>
      <c r="Q2888" s="102"/>
      <c r="R2888" s="102"/>
      <c r="S2888" s="102"/>
      <c r="T2888" s="106"/>
      <c r="U2888" s="3" t="str">
        <f t="shared" si="137"/>
        <v>0/1</v>
      </c>
    </row>
    <row r="2889" spans="1:21" ht="30" customHeight="1" x14ac:dyDescent="0.3">
      <c r="A2889" s="3" t="str">
        <f>B2889&amp;"--"&amp;COUNTIF($B$5:B2889,B2889)</f>
        <v>--2852</v>
      </c>
      <c r="B2889" s="3" t="str">
        <f t="shared" si="136"/>
        <v/>
      </c>
      <c r="C2889" s="78">
        <v>2885</v>
      </c>
      <c r="D2889" s="102"/>
      <c r="E2889" s="103"/>
      <c r="F2889" s="102"/>
      <c r="G2889" s="104"/>
      <c r="H2889" s="105" t="str">
        <f t="shared" ca="1" si="135"/>
        <v/>
      </c>
      <c r="I2889" s="102"/>
      <c r="J2889" s="102"/>
      <c r="K2889" s="102"/>
      <c r="L2889" s="102"/>
      <c r="M2889" s="102"/>
      <c r="N2889" s="102"/>
      <c r="O2889" s="102"/>
      <c r="P2889" s="102"/>
      <c r="Q2889" s="102"/>
      <c r="R2889" s="102"/>
      <c r="S2889" s="102"/>
      <c r="T2889" s="106"/>
      <c r="U2889" s="3" t="str">
        <f t="shared" si="137"/>
        <v>0/1</v>
      </c>
    </row>
    <row r="2890" spans="1:21" ht="30" customHeight="1" x14ac:dyDescent="0.3">
      <c r="A2890" s="3" t="str">
        <f>B2890&amp;"--"&amp;COUNTIF($B$5:B2890,B2890)</f>
        <v>--2853</v>
      </c>
      <c r="B2890" s="3" t="str">
        <f t="shared" si="136"/>
        <v/>
      </c>
      <c r="C2890" s="78">
        <v>2886</v>
      </c>
      <c r="D2890" s="102"/>
      <c r="E2890" s="103"/>
      <c r="F2890" s="102"/>
      <c r="G2890" s="104"/>
      <c r="H2890" s="105" t="str">
        <f t="shared" ca="1" si="135"/>
        <v/>
      </c>
      <c r="I2890" s="102"/>
      <c r="J2890" s="102"/>
      <c r="K2890" s="102"/>
      <c r="L2890" s="102"/>
      <c r="M2890" s="102"/>
      <c r="N2890" s="102"/>
      <c r="O2890" s="102"/>
      <c r="P2890" s="102"/>
      <c r="Q2890" s="102"/>
      <c r="R2890" s="102"/>
      <c r="S2890" s="102"/>
      <c r="T2890" s="106"/>
      <c r="U2890" s="3" t="str">
        <f t="shared" si="137"/>
        <v>0/1</v>
      </c>
    </row>
    <row r="2891" spans="1:21" ht="30" customHeight="1" x14ac:dyDescent="0.3">
      <c r="A2891" s="3" t="str">
        <f>B2891&amp;"--"&amp;COUNTIF($B$5:B2891,B2891)</f>
        <v>--2854</v>
      </c>
      <c r="B2891" s="3" t="str">
        <f t="shared" si="136"/>
        <v/>
      </c>
      <c r="C2891" s="78">
        <v>2887</v>
      </c>
      <c r="D2891" s="102"/>
      <c r="E2891" s="103"/>
      <c r="F2891" s="102"/>
      <c r="G2891" s="104"/>
      <c r="H2891" s="105" t="str">
        <f t="shared" ca="1" si="135"/>
        <v/>
      </c>
      <c r="I2891" s="102"/>
      <c r="J2891" s="102"/>
      <c r="K2891" s="102"/>
      <c r="L2891" s="102"/>
      <c r="M2891" s="102"/>
      <c r="N2891" s="102"/>
      <c r="O2891" s="102"/>
      <c r="P2891" s="102"/>
      <c r="Q2891" s="102"/>
      <c r="R2891" s="102"/>
      <c r="S2891" s="102"/>
      <c r="T2891" s="106"/>
      <c r="U2891" s="3" t="str">
        <f t="shared" si="137"/>
        <v>0/1</v>
      </c>
    </row>
    <row r="2892" spans="1:21" ht="30" customHeight="1" x14ac:dyDescent="0.3">
      <c r="A2892" s="3" t="str">
        <f>B2892&amp;"--"&amp;COUNTIF($B$5:B2892,B2892)</f>
        <v>--2855</v>
      </c>
      <c r="B2892" s="3" t="str">
        <f t="shared" si="136"/>
        <v/>
      </c>
      <c r="C2892" s="78">
        <v>2888</v>
      </c>
      <c r="D2892" s="102"/>
      <c r="E2892" s="103"/>
      <c r="F2892" s="102"/>
      <c r="G2892" s="104"/>
      <c r="H2892" s="105" t="str">
        <f t="shared" ca="1" si="135"/>
        <v/>
      </c>
      <c r="I2892" s="102"/>
      <c r="J2892" s="102"/>
      <c r="K2892" s="102"/>
      <c r="L2892" s="102"/>
      <c r="M2892" s="102"/>
      <c r="N2892" s="102"/>
      <c r="O2892" s="102"/>
      <c r="P2892" s="102"/>
      <c r="Q2892" s="102"/>
      <c r="R2892" s="102"/>
      <c r="S2892" s="102"/>
      <c r="T2892" s="106"/>
      <c r="U2892" s="3" t="str">
        <f t="shared" si="137"/>
        <v>0/1</v>
      </c>
    </row>
    <row r="2893" spans="1:21" ht="30" customHeight="1" x14ac:dyDescent="0.3">
      <c r="A2893" s="3" t="str">
        <f>B2893&amp;"--"&amp;COUNTIF($B$5:B2893,B2893)</f>
        <v>--2856</v>
      </c>
      <c r="B2893" s="3" t="str">
        <f t="shared" si="136"/>
        <v/>
      </c>
      <c r="C2893" s="78">
        <v>2889</v>
      </c>
      <c r="D2893" s="102"/>
      <c r="E2893" s="103"/>
      <c r="F2893" s="102"/>
      <c r="G2893" s="104"/>
      <c r="H2893" s="105" t="str">
        <f t="shared" ca="1" si="135"/>
        <v/>
      </c>
      <c r="I2893" s="102"/>
      <c r="J2893" s="102"/>
      <c r="K2893" s="102"/>
      <c r="L2893" s="102"/>
      <c r="M2893" s="102"/>
      <c r="N2893" s="102"/>
      <c r="O2893" s="102"/>
      <c r="P2893" s="102"/>
      <c r="Q2893" s="102"/>
      <c r="R2893" s="102"/>
      <c r="S2893" s="102"/>
      <c r="T2893" s="106"/>
      <c r="U2893" s="3" t="str">
        <f t="shared" si="137"/>
        <v>0/1</v>
      </c>
    </row>
    <row r="2894" spans="1:21" ht="30" customHeight="1" x14ac:dyDescent="0.3">
      <c r="A2894" s="3" t="str">
        <f>B2894&amp;"--"&amp;COUNTIF($B$5:B2894,B2894)</f>
        <v>--2857</v>
      </c>
      <c r="B2894" s="3" t="str">
        <f t="shared" si="136"/>
        <v/>
      </c>
      <c r="C2894" s="78">
        <v>2890</v>
      </c>
      <c r="D2894" s="102"/>
      <c r="E2894" s="103"/>
      <c r="F2894" s="102"/>
      <c r="G2894" s="104"/>
      <c r="H2894" s="105" t="str">
        <f t="shared" ca="1" si="135"/>
        <v/>
      </c>
      <c r="I2894" s="102"/>
      <c r="J2894" s="102"/>
      <c r="K2894" s="102"/>
      <c r="L2894" s="102"/>
      <c r="M2894" s="102"/>
      <c r="N2894" s="102"/>
      <c r="O2894" s="102"/>
      <c r="P2894" s="102"/>
      <c r="Q2894" s="102"/>
      <c r="R2894" s="102"/>
      <c r="S2894" s="102"/>
      <c r="T2894" s="106"/>
      <c r="U2894" s="3" t="str">
        <f t="shared" si="137"/>
        <v>0/1</v>
      </c>
    </row>
    <row r="2895" spans="1:21" ht="30" customHeight="1" x14ac:dyDescent="0.3">
      <c r="A2895" s="3" t="str">
        <f>B2895&amp;"--"&amp;COUNTIF($B$5:B2895,B2895)</f>
        <v>--2858</v>
      </c>
      <c r="B2895" s="3" t="str">
        <f t="shared" si="136"/>
        <v/>
      </c>
      <c r="C2895" s="78">
        <v>2891</v>
      </c>
      <c r="D2895" s="102"/>
      <c r="E2895" s="103"/>
      <c r="F2895" s="102"/>
      <c r="G2895" s="104"/>
      <c r="H2895" s="105" t="str">
        <f t="shared" ca="1" si="135"/>
        <v/>
      </c>
      <c r="I2895" s="102"/>
      <c r="J2895" s="102"/>
      <c r="K2895" s="102"/>
      <c r="L2895" s="102"/>
      <c r="M2895" s="102"/>
      <c r="N2895" s="102"/>
      <c r="O2895" s="102"/>
      <c r="P2895" s="102"/>
      <c r="Q2895" s="102"/>
      <c r="R2895" s="102"/>
      <c r="S2895" s="102"/>
      <c r="T2895" s="106"/>
      <c r="U2895" s="3" t="str">
        <f t="shared" si="137"/>
        <v>0/1</v>
      </c>
    </row>
    <row r="2896" spans="1:21" ht="30" customHeight="1" x14ac:dyDescent="0.3">
      <c r="A2896" s="3" t="str">
        <f>B2896&amp;"--"&amp;COUNTIF($B$5:B2896,B2896)</f>
        <v>--2859</v>
      </c>
      <c r="B2896" s="3" t="str">
        <f t="shared" si="136"/>
        <v/>
      </c>
      <c r="C2896" s="78">
        <v>2892</v>
      </c>
      <c r="D2896" s="102"/>
      <c r="E2896" s="103"/>
      <c r="F2896" s="102"/>
      <c r="G2896" s="104"/>
      <c r="H2896" s="105" t="str">
        <f t="shared" ca="1" si="135"/>
        <v/>
      </c>
      <c r="I2896" s="102"/>
      <c r="J2896" s="102"/>
      <c r="K2896" s="102"/>
      <c r="L2896" s="102"/>
      <c r="M2896" s="102"/>
      <c r="N2896" s="102"/>
      <c r="O2896" s="102"/>
      <c r="P2896" s="102"/>
      <c r="Q2896" s="102"/>
      <c r="R2896" s="102"/>
      <c r="S2896" s="102"/>
      <c r="T2896" s="106"/>
      <c r="U2896" s="3" t="str">
        <f t="shared" si="137"/>
        <v>0/1</v>
      </c>
    </row>
    <row r="2897" spans="1:21" ht="30" customHeight="1" x14ac:dyDescent="0.3">
      <c r="A2897" s="3" t="str">
        <f>B2897&amp;"--"&amp;COUNTIF($B$5:B2897,B2897)</f>
        <v>--2860</v>
      </c>
      <c r="B2897" s="3" t="str">
        <f t="shared" si="136"/>
        <v/>
      </c>
      <c r="C2897" s="78">
        <v>2893</v>
      </c>
      <c r="D2897" s="102"/>
      <c r="E2897" s="103"/>
      <c r="F2897" s="102"/>
      <c r="G2897" s="104"/>
      <c r="H2897" s="105" t="str">
        <f t="shared" ca="1" si="135"/>
        <v/>
      </c>
      <c r="I2897" s="102"/>
      <c r="J2897" s="102"/>
      <c r="K2897" s="102"/>
      <c r="L2897" s="102"/>
      <c r="M2897" s="102"/>
      <c r="N2897" s="102"/>
      <c r="O2897" s="102"/>
      <c r="P2897" s="102"/>
      <c r="Q2897" s="102"/>
      <c r="R2897" s="102"/>
      <c r="S2897" s="102"/>
      <c r="T2897" s="106"/>
      <c r="U2897" s="3" t="str">
        <f t="shared" si="137"/>
        <v>0/1</v>
      </c>
    </row>
    <row r="2898" spans="1:21" ht="30" customHeight="1" x14ac:dyDescent="0.3">
      <c r="A2898" s="3" t="str">
        <f>B2898&amp;"--"&amp;COUNTIF($B$5:B2898,B2898)</f>
        <v>--2861</v>
      </c>
      <c r="B2898" s="3" t="str">
        <f t="shared" si="136"/>
        <v/>
      </c>
      <c r="C2898" s="78">
        <v>2894</v>
      </c>
      <c r="D2898" s="102"/>
      <c r="E2898" s="103"/>
      <c r="F2898" s="102"/>
      <c r="G2898" s="104"/>
      <c r="H2898" s="105" t="str">
        <f t="shared" ca="1" si="135"/>
        <v/>
      </c>
      <c r="I2898" s="102"/>
      <c r="J2898" s="102"/>
      <c r="K2898" s="102"/>
      <c r="L2898" s="102"/>
      <c r="M2898" s="102"/>
      <c r="N2898" s="102"/>
      <c r="O2898" s="102"/>
      <c r="P2898" s="102"/>
      <c r="Q2898" s="102"/>
      <c r="R2898" s="102"/>
      <c r="S2898" s="102"/>
      <c r="T2898" s="106"/>
      <c r="U2898" s="3" t="str">
        <f t="shared" si="137"/>
        <v>0/1</v>
      </c>
    </row>
    <row r="2899" spans="1:21" ht="30" customHeight="1" x14ac:dyDescent="0.3">
      <c r="A2899" s="3" t="str">
        <f>B2899&amp;"--"&amp;COUNTIF($B$5:B2899,B2899)</f>
        <v>--2862</v>
      </c>
      <c r="B2899" s="3" t="str">
        <f t="shared" si="136"/>
        <v/>
      </c>
      <c r="C2899" s="78">
        <v>2895</v>
      </c>
      <c r="D2899" s="102"/>
      <c r="E2899" s="103"/>
      <c r="F2899" s="102"/>
      <c r="G2899" s="104"/>
      <c r="H2899" s="105" t="str">
        <f t="shared" ca="1" si="135"/>
        <v/>
      </c>
      <c r="I2899" s="102"/>
      <c r="J2899" s="102"/>
      <c r="K2899" s="102"/>
      <c r="L2899" s="102"/>
      <c r="M2899" s="102"/>
      <c r="N2899" s="102"/>
      <c r="O2899" s="102"/>
      <c r="P2899" s="102"/>
      <c r="Q2899" s="102"/>
      <c r="R2899" s="102"/>
      <c r="S2899" s="102"/>
      <c r="T2899" s="106"/>
      <c r="U2899" s="3" t="str">
        <f t="shared" si="137"/>
        <v>0/1</v>
      </c>
    </row>
    <row r="2900" spans="1:21" ht="30" customHeight="1" x14ac:dyDescent="0.3">
      <c r="A2900" s="3" t="str">
        <f>B2900&amp;"--"&amp;COUNTIF($B$5:B2900,B2900)</f>
        <v>--2863</v>
      </c>
      <c r="B2900" s="3" t="str">
        <f t="shared" si="136"/>
        <v/>
      </c>
      <c r="C2900" s="78">
        <v>2896</v>
      </c>
      <c r="D2900" s="102"/>
      <c r="E2900" s="103"/>
      <c r="F2900" s="102"/>
      <c r="G2900" s="104"/>
      <c r="H2900" s="105" t="str">
        <f t="shared" ca="1" si="135"/>
        <v/>
      </c>
      <c r="I2900" s="102"/>
      <c r="J2900" s="102"/>
      <c r="K2900" s="102"/>
      <c r="L2900" s="102"/>
      <c r="M2900" s="102"/>
      <c r="N2900" s="102"/>
      <c r="O2900" s="102"/>
      <c r="P2900" s="102"/>
      <c r="Q2900" s="102"/>
      <c r="R2900" s="102"/>
      <c r="S2900" s="102"/>
      <c r="T2900" s="106"/>
      <c r="U2900" s="3" t="str">
        <f t="shared" si="137"/>
        <v>0/1</v>
      </c>
    </row>
    <row r="2901" spans="1:21" ht="30" customHeight="1" x14ac:dyDescent="0.3">
      <c r="A2901" s="3" t="str">
        <f>B2901&amp;"--"&amp;COUNTIF($B$5:B2901,B2901)</f>
        <v>--2864</v>
      </c>
      <c r="B2901" s="3" t="str">
        <f t="shared" si="136"/>
        <v/>
      </c>
      <c r="C2901" s="78">
        <v>2897</v>
      </c>
      <c r="D2901" s="102"/>
      <c r="E2901" s="103"/>
      <c r="F2901" s="102"/>
      <c r="G2901" s="104"/>
      <c r="H2901" s="105" t="str">
        <f t="shared" ca="1" si="135"/>
        <v/>
      </c>
      <c r="I2901" s="102"/>
      <c r="J2901" s="102"/>
      <c r="K2901" s="102"/>
      <c r="L2901" s="102"/>
      <c r="M2901" s="102"/>
      <c r="N2901" s="102"/>
      <c r="O2901" s="102"/>
      <c r="P2901" s="102"/>
      <c r="Q2901" s="102"/>
      <c r="R2901" s="102"/>
      <c r="S2901" s="102"/>
      <c r="T2901" s="106"/>
      <c r="U2901" s="3" t="str">
        <f t="shared" si="137"/>
        <v>0/1</v>
      </c>
    </row>
    <row r="2902" spans="1:21" ht="30" customHeight="1" x14ac:dyDescent="0.3">
      <c r="A2902" s="3" t="str">
        <f>B2902&amp;"--"&amp;COUNTIF($B$5:B2902,B2902)</f>
        <v>--2865</v>
      </c>
      <c r="B2902" s="3" t="str">
        <f t="shared" si="136"/>
        <v/>
      </c>
      <c r="C2902" s="78">
        <v>2898</v>
      </c>
      <c r="D2902" s="102"/>
      <c r="E2902" s="103"/>
      <c r="F2902" s="102"/>
      <c r="G2902" s="104"/>
      <c r="H2902" s="105" t="str">
        <f t="shared" ca="1" si="135"/>
        <v/>
      </c>
      <c r="I2902" s="102"/>
      <c r="J2902" s="102"/>
      <c r="K2902" s="102"/>
      <c r="L2902" s="102"/>
      <c r="M2902" s="102"/>
      <c r="N2902" s="102"/>
      <c r="O2902" s="102"/>
      <c r="P2902" s="102"/>
      <c r="Q2902" s="102"/>
      <c r="R2902" s="102"/>
      <c r="S2902" s="102"/>
      <c r="T2902" s="106"/>
      <c r="U2902" s="3" t="str">
        <f t="shared" si="137"/>
        <v>0/1</v>
      </c>
    </row>
    <row r="2903" spans="1:21" ht="30" customHeight="1" x14ac:dyDescent="0.3">
      <c r="A2903" s="3" t="str">
        <f>B2903&amp;"--"&amp;COUNTIF($B$5:B2903,B2903)</f>
        <v>--2866</v>
      </c>
      <c r="B2903" s="3" t="str">
        <f t="shared" si="136"/>
        <v/>
      </c>
      <c r="C2903" s="78">
        <v>2899</v>
      </c>
      <c r="D2903" s="102"/>
      <c r="E2903" s="103"/>
      <c r="F2903" s="102"/>
      <c r="G2903" s="104"/>
      <c r="H2903" s="105" t="str">
        <f t="shared" ca="1" si="135"/>
        <v/>
      </c>
      <c r="I2903" s="102"/>
      <c r="J2903" s="102"/>
      <c r="K2903" s="102"/>
      <c r="L2903" s="102"/>
      <c r="M2903" s="102"/>
      <c r="N2903" s="102"/>
      <c r="O2903" s="102"/>
      <c r="P2903" s="102"/>
      <c r="Q2903" s="102"/>
      <c r="R2903" s="102"/>
      <c r="S2903" s="102"/>
      <c r="T2903" s="106"/>
      <c r="U2903" s="3" t="str">
        <f t="shared" si="137"/>
        <v>0/1</v>
      </c>
    </row>
    <row r="2904" spans="1:21" ht="30" customHeight="1" x14ac:dyDescent="0.3">
      <c r="A2904" s="3" t="str">
        <f>B2904&amp;"--"&amp;COUNTIF($B$5:B2904,B2904)</f>
        <v>--2867</v>
      </c>
      <c r="B2904" s="3" t="str">
        <f t="shared" si="136"/>
        <v/>
      </c>
      <c r="C2904" s="78">
        <v>2900</v>
      </c>
      <c r="D2904" s="102"/>
      <c r="E2904" s="103"/>
      <c r="F2904" s="102"/>
      <c r="G2904" s="104"/>
      <c r="H2904" s="105" t="str">
        <f t="shared" ca="1" si="135"/>
        <v/>
      </c>
      <c r="I2904" s="102"/>
      <c r="J2904" s="102"/>
      <c r="K2904" s="102"/>
      <c r="L2904" s="102"/>
      <c r="M2904" s="102"/>
      <c r="N2904" s="102"/>
      <c r="O2904" s="102"/>
      <c r="P2904" s="102"/>
      <c r="Q2904" s="102"/>
      <c r="R2904" s="102"/>
      <c r="S2904" s="102"/>
      <c r="T2904" s="106"/>
      <c r="U2904" s="3" t="str">
        <f t="shared" si="137"/>
        <v>0/1</v>
      </c>
    </row>
    <row r="2905" spans="1:21" ht="30" customHeight="1" x14ac:dyDescent="0.3">
      <c r="A2905" s="3" t="str">
        <f>B2905&amp;"--"&amp;COUNTIF($B$5:B2905,B2905)</f>
        <v>--2868</v>
      </c>
      <c r="B2905" s="3" t="str">
        <f t="shared" si="136"/>
        <v/>
      </c>
      <c r="C2905" s="78">
        <v>2901</v>
      </c>
      <c r="D2905" s="102"/>
      <c r="E2905" s="103"/>
      <c r="F2905" s="102"/>
      <c r="G2905" s="104"/>
      <c r="H2905" s="105" t="str">
        <f t="shared" ca="1" si="135"/>
        <v/>
      </c>
      <c r="I2905" s="102"/>
      <c r="J2905" s="102"/>
      <c r="K2905" s="102"/>
      <c r="L2905" s="102"/>
      <c r="M2905" s="102"/>
      <c r="N2905" s="102"/>
      <c r="O2905" s="102"/>
      <c r="P2905" s="102"/>
      <c r="Q2905" s="102"/>
      <c r="R2905" s="102"/>
      <c r="S2905" s="102"/>
      <c r="T2905" s="106"/>
      <c r="U2905" s="3" t="str">
        <f t="shared" si="137"/>
        <v>0/1</v>
      </c>
    </row>
    <row r="2906" spans="1:21" ht="30" customHeight="1" x14ac:dyDescent="0.3">
      <c r="A2906" s="3" t="str">
        <f>B2906&amp;"--"&amp;COUNTIF($B$5:B2906,B2906)</f>
        <v>--2869</v>
      </c>
      <c r="B2906" s="3" t="str">
        <f t="shared" si="136"/>
        <v/>
      </c>
      <c r="C2906" s="78">
        <v>2902</v>
      </c>
      <c r="D2906" s="102"/>
      <c r="E2906" s="103"/>
      <c r="F2906" s="102"/>
      <c r="G2906" s="104"/>
      <c r="H2906" s="105" t="str">
        <f t="shared" ca="1" si="135"/>
        <v/>
      </c>
      <c r="I2906" s="102"/>
      <c r="J2906" s="102"/>
      <c r="K2906" s="102"/>
      <c r="L2906" s="102"/>
      <c r="M2906" s="102"/>
      <c r="N2906" s="102"/>
      <c r="O2906" s="102"/>
      <c r="P2906" s="102"/>
      <c r="Q2906" s="102"/>
      <c r="R2906" s="102"/>
      <c r="S2906" s="102"/>
      <c r="T2906" s="106"/>
      <c r="U2906" s="3" t="str">
        <f t="shared" si="137"/>
        <v>0/1</v>
      </c>
    </row>
    <row r="2907" spans="1:21" ht="30" customHeight="1" x14ac:dyDescent="0.3">
      <c r="A2907" s="3" t="str">
        <f>B2907&amp;"--"&amp;COUNTIF($B$5:B2907,B2907)</f>
        <v>--2870</v>
      </c>
      <c r="B2907" s="3" t="str">
        <f t="shared" si="136"/>
        <v/>
      </c>
      <c r="C2907" s="78">
        <v>2903</v>
      </c>
      <c r="D2907" s="102"/>
      <c r="E2907" s="103"/>
      <c r="F2907" s="102"/>
      <c r="G2907" s="104"/>
      <c r="H2907" s="105" t="str">
        <f t="shared" ca="1" si="135"/>
        <v/>
      </c>
      <c r="I2907" s="102"/>
      <c r="J2907" s="102"/>
      <c r="K2907" s="102"/>
      <c r="L2907" s="102"/>
      <c r="M2907" s="102"/>
      <c r="N2907" s="102"/>
      <c r="O2907" s="102"/>
      <c r="P2907" s="102"/>
      <c r="Q2907" s="102"/>
      <c r="R2907" s="102"/>
      <c r="S2907" s="102"/>
      <c r="T2907" s="106"/>
      <c r="U2907" s="3" t="str">
        <f t="shared" si="137"/>
        <v>0/1</v>
      </c>
    </row>
    <row r="2908" spans="1:21" ht="30" customHeight="1" x14ac:dyDescent="0.3">
      <c r="A2908" s="3" t="str">
        <f>B2908&amp;"--"&amp;COUNTIF($B$5:B2908,B2908)</f>
        <v>--2871</v>
      </c>
      <c r="B2908" s="3" t="str">
        <f t="shared" si="136"/>
        <v/>
      </c>
      <c r="C2908" s="78">
        <v>2904</v>
      </c>
      <c r="D2908" s="102"/>
      <c r="E2908" s="103"/>
      <c r="F2908" s="102"/>
      <c r="G2908" s="104"/>
      <c r="H2908" s="105" t="str">
        <f t="shared" ca="1" si="135"/>
        <v/>
      </c>
      <c r="I2908" s="102"/>
      <c r="J2908" s="102"/>
      <c r="K2908" s="102"/>
      <c r="L2908" s="102"/>
      <c r="M2908" s="102"/>
      <c r="N2908" s="102"/>
      <c r="O2908" s="102"/>
      <c r="P2908" s="102"/>
      <c r="Q2908" s="102"/>
      <c r="R2908" s="102"/>
      <c r="S2908" s="102"/>
      <c r="T2908" s="106"/>
      <c r="U2908" s="3" t="str">
        <f t="shared" si="137"/>
        <v>0/1</v>
      </c>
    </row>
    <row r="2909" spans="1:21" ht="30" customHeight="1" x14ac:dyDescent="0.3">
      <c r="A2909" s="3" t="str">
        <f>B2909&amp;"--"&amp;COUNTIF($B$5:B2909,B2909)</f>
        <v>--2872</v>
      </c>
      <c r="B2909" s="3" t="str">
        <f t="shared" si="136"/>
        <v/>
      </c>
      <c r="C2909" s="78">
        <v>2905</v>
      </c>
      <c r="D2909" s="102"/>
      <c r="E2909" s="103"/>
      <c r="F2909" s="102"/>
      <c r="G2909" s="104"/>
      <c r="H2909" s="105" t="str">
        <f t="shared" ca="1" si="135"/>
        <v/>
      </c>
      <c r="I2909" s="102"/>
      <c r="J2909" s="102"/>
      <c r="K2909" s="102"/>
      <c r="L2909" s="102"/>
      <c r="M2909" s="102"/>
      <c r="N2909" s="102"/>
      <c r="O2909" s="102"/>
      <c r="P2909" s="102"/>
      <c r="Q2909" s="102"/>
      <c r="R2909" s="102"/>
      <c r="S2909" s="102"/>
      <c r="T2909" s="106"/>
      <c r="U2909" s="3" t="str">
        <f t="shared" si="137"/>
        <v>0/1</v>
      </c>
    </row>
    <row r="2910" spans="1:21" ht="30" customHeight="1" x14ac:dyDescent="0.3">
      <c r="A2910" s="3" t="str">
        <f>B2910&amp;"--"&amp;COUNTIF($B$5:B2910,B2910)</f>
        <v>--2873</v>
      </c>
      <c r="B2910" s="3" t="str">
        <f t="shared" si="136"/>
        <v/>
      </c>
      <c r="C2910" s="78">
        <v>2906</v>
      </c>
      <c r="D2910" s="102"/>
      <c r="E2910" s="103"/>
      <c r="F2910" s="102"/>
      <c r="G2910" s="104"/>
      <c r="H2910" s="105" t="str">
        <f t="shared" ca="1" si="135"/>
        <v/>
      </c>
      <c r="I2910" s="102"/>
      <c r="J2910" s="102"/>
      <c r="K2910" s="102"/>
      <c r="L2910" s="102"/>
      <c r="M2910" s="102"/>
      <c r="N2910" s="102"/>
      <c r="O2910" s="102"/>
      <c r="P2910" s="102"/>
      <c r="Q2910" s="102"/>
      <c r="R2910" s="102"/>
      <c r="S2910" s="102"/>
      <c r="T2910" s="106"/>
      <c r="U2910" s="3" t="str">
        <f t="shared" si="137"/>
        <v>0/1</v>
      </c>
    </row>
    <row r="2911" spans="1:21" ht="30" customHeight="1" x14ac:dyDescent="0.3">
      <c r="A2911" s="3" t="str">
        <f>B2911&amp;"--"&amp;COUNTIF($B$5:B2911,B2911)</f>
        <v>--2874</v>
      </c>
      <c r="B2911" s="3" t="str">
        <f t="shared" si="136"/>
        <v/>
      </c>
      <c r="C2911" s="78">
        <v>2907</v>
      </c>
      <c r="D2911" s="102"/>
      <c r="E2911" s="103"/>
      <c r="F2911" s="102"/>
      <c r="G2911" s="104"/>
      <c r="H2911" s="105" t="str">
        <f t="shared" ca="1" si="135"/>
        <v/>
      </c>
      <c r="I2911" s="102"/>
      <c r="J2911" s="102"/>
      <c r="K2911" s="102"/>
      <c r="L2911" s="102"/>
      <c r="M2911" s="102"/>
      <c r="N2911" s="102"/>
      <c r="O2911" s="102"/>
      <c r="P2911" s="102"/>
      <c r="Q2911" s="102"/>
      <c r="R2911" s="102"/>
      <c r="S2911" s="102"/>
      <c r="T2911" s="106"/>
      <c r="U2911" s="3" t="str">
        <f t="shared" si="137"/>
        <v>0/1</v>
      </c>
    </row>
    <row r="2912" spans="1:21" ht="30" customHeight="1" x14ac:dyDescent="0.3">
      <c r="A2912" s="3" t="str">
        <f>B2912&amp;"--"&amp;COUNTIF($B$5:B2912,B2912)</f>
        <v>--2875</v>
      </c>
      <c r="B2912" s="3" t="str">
        <f t="shared" si="136"/>
        <v/>
      </c>
      <c r="C2912" s="78">
        <v>2908</v>
      </c>
      <c r="D2912" s="102"/>
      <c r="E2912" s="103"/>
      <c r="F2912" s="102"/>
      <c r="G2912" s="104"/>
      <c r="H2912" s="105" t="str">
        <f t="shared" ref="H2912:H2975" ca="1" si="138">IF(G2912,DATEDIF(G2912,TODAY(),"Y"),"")</f>
        <v/>
      </c>
      <c r="I2912" s="102"/>
      <c r="J2912" s="102"/>
      <c r="K2912" s="102"/>
      <c r="L2912" s="102"/>
      <c r="M2912" s="102"/>
      <c r="N2912" s="102"/>
      <c r="O2912" s="102"/>
      <c r="P2912" s="102"/>
      <c r="Q2912" s="102"/>
      <c r="R2912" s="102"/>
      <c r="S2912" s="102"/>
      <c r="T2912" s="106"/>
      <c r="U2912" s="3" t="str">
        <f t="shared" si="137"/>
        <v>0/1</v>
      </c>
    </row>
    <row r="2913" spans="1:21" ht="30" customHeight="1" x14ac:dyDescent="0.3">
      <c r="A2913" s="3" t="str">
        <f>B2913&amp;"--"&amp;COUNTIF($B$5:B2913,B2913)</f>
        <v>--2876</v>
      </c>
      <c r="B2913" s="3" t="str">
        <f t="shared" si="136"/>
        <v/>
      </c>
      <c r="C2913" s="78">
        <v>2909</v>
      </c>
      <c r="D2913" s="102"/>
      <c r="E2913" s="103"/>
      <c r="F2913" s="102"/>
      <c r="G2913" s="104"/>
      <c r="H2913" s="105" t="str">
        <f t="shared" ca="1" si="138"/>
        <v/>
      </c>
      <c r="I2913" s="102"/>
      <c r="J2913" s="102"/>
      <c r="K2913" s="102"/>
      <c r="L2913" s="102"/>
      <c r="M2913" s="102"/>
      <c r="N2913" s="102"/>
      <c r="O2913" s="102"/>
      <c r="P2913" s="102"/>
      <c r="Q2913" s="102"/>
      <c r="R2913" s="102"/>
      <c r="S2913" s="102"/>
      <c r="T2913" s="106"/>
      <c r="U2913" s="3" t="str">
        <f t="shared" si="137"/>
        <v>0/1</v>
      </c>
    </row>
    <row r="2914" spans="1:21" ht="30" customHeight="1" x14ac:dyDescent="0.3">
      <c r="A2914" s="3" t="str">
        <f>B2914&amp;"--"&amp;COUNTIF($B$5:B2914,B2914)</f>
        <v>--2877</v>
      </c>
      <c r="B2914" s="3" t="str">
        <f t="shared" si="136"/>
        <v/>
      </c>
      <c r="C2914" s="78">
        <v>2910</v>
      </c>
      <c r="D2914" s="102"/>
      <c r="E2914" s="103"/>
      <c r="F2914" s="102"/>
      <c r="G2914" s="104"/>
      <c r="H2914" s="105" t="str">
        <f t="shared" ca="1" si="138"/>
        <v/>
      </c>
      <c r="I2914" s="102"/>
      <c r="J2914" s="102"/>
      <c r="K2914" s="102"/>
      <c r="L2914" s="102"/>
      <c r="M2914" s="102"/>
      <c r="N2914" s="102"/>
      <c r="O2914" s="102"/>
      <c r="P2914" s="102"/>
      <c r="Q2914" s="102"/>
      <c r="R2914" s="102"/>
      <c r="S2914" s="102"/>
      <c r="T2914" s="106"/>
      <c r="U2914" s="3" t="str">
        <f t="shared" si="137"/>
        <v>0/1</v>
      </c>
    </row>
    <row r="2915" spans="1:21" ht="30" customHeight="1" x14ac:dyDescent="0.3">
      <c r="A2915" s="3" t="str">
        <f>B2915&amp;"--"&amp;COUNTIF($B$5:B2915,B2915)</f>
        <v>--2878</v>
      </c>
      <c r="B2915" s="3" t="str">
        <f t="shared" si="136"/>
        <v/>
      </c>
      <c r="C2915" s="78">
        <v>2911</v>
      </c>
      <c r="D2915" s="102"/>
      <c r="E2915" s="103"/>
      <c r="F2915" s="102"/>
      <c r="G2915" s="104"/>
      <c r="H2915" s="105" t="str">
        <f t="shared" ca="1" si="138"/>
        <v/>
      </c>
      <c r="I2915" s="102"/>
      <c r="J2915" s="102"/>
      <c r="K2915" s="102"/>
      <c r="L2915" s="102"/>
      <c r="M2915" s="102"/>
      <c r="N2915" s="102"/>
      <c r="O2915" s="102"/>
      <c r="P2915" s="102"/>
      <c r="Q2915" s="102"/>
      <c r="R2915" s="102"/>
      <c r="S2915" s="102"/>
      <c r="T2915" s="106"/>
      <c r="U2915" s="3" t="str">
        <f t="shared" si="137"/>
        <v>0/1</v>
      </c>
    </row>
    <row r="2916" spans="1:21" ht="30" customHeight="1" x14ac:dyDescent="0.3">
      <c r="A2916" s="3" t="str">
        <f>B2916&amp;"--"&amp;COUNTIF($B$5:B2916,B2916)</f>
        <v>--2879</v>
      </c>
      <c r="B2916" s="3" t="str">
        <f t="shared" si="136"/>
        <v/>
      </c>
      <c r="C2916" s="78">
        <v>2912</v>
      </c>
      <c r="D2916" s="102"/>
      <c r="E2916" s="103"/>
      <c r="F2916" s="102"/>
      <c r="G2916" s="104"/>
      <c r="H2916" s="105" t="str">
        <f t="shared" ca="1" si="138"/>
        <v/>
      </c>
      <c r="I2916" s="102"/>
      <c r="J2916" s="102"/>
      <c r="K2916" s="102"/>
      <c r="L2916" s="102"/>
      <c r="M2916" s="102"/>
      <c r="N2916" s="102"/>
      <c r="O2916" s="102"/>
      <c r="P2916" s="102"/>
      <c r="Q2916" s="102"/>
      <c r="R2916" s="102"/>
      <c r="S2916" s="102"/>
      <c r="T2916" s="106"/>
      <c r="U2916" s="3" t="str">
        <f t="shared" si="137"/>
        <v>0/1</v>
      </c>
    </row>
    <row r="2917" spans="1:21" ht="30" customHeight="1" x14ac:dyDescent="0.3">
      <c r="A2917" s="3" t="str">
        <f>B2917&amp;"--"&amp;COUNTIF($B$5:B2917,B2917)</f>
        <v>--2880</v>
      </c>
      <c r="B2917" s="3" t="str">
        <f t="shared" si="136"/>
        <v/>
      </c>
      <c r="C2917" s="78">
        <v>2913</v>
      </c>
      <c r="D2917" s="102"/>
      <c r="E2917" s="103"/>
      <c r="F2917" s="102"/>
      <c r="G2917" s="104"/>
      <c r="H2917" s="105" t="str">
        <f t="shared" ca="1" si="138"/>
        <v/>
      </c>
      <c r="I2917" s="102"/>
      <c r="J2917" s="102"/>
      <c r="K2917" s="102"/>
      <c r="L2917" s="102"/>
      <c r="M2917" s="102"/>
      <c r="N2917" s="102"/>
      <c r="O2917" s="102"/>
      <c r="P2917" s="102"/>
      <c r="Q2917" s="102"/>
      <c r="R2917" s="102"/>
      <c r="S2917" s="102"/>
      <c r="T2917" s="106"/>
      <c r="U2917" s="3" t="str">
        <f t="shared" si="137"/>
        <v>0/1</v>
      </c>
    </row>
    <row r="2918" spans="1:21" ht="30" customHeight="1" x14ac:dyDescent="0.3">
      <c r="A2918" s="3" t="str">
        <f>B2918&amp;"--"&amp;COUNTIF($B$5:B2918,B2918)</f>
        <v>--2881</v>
      </c>
      <c r="B2918" s="3" t="str">
        <f t="shared" si="136"/>
        <v/>
      </c>
      <c r="C2918" s="78">
        <v>2914</v>
      </c>
      <c r="D2918" s="102"/>
      <c r="E2918" s="103"/>
      <c r="F2918" s="102"/>
      <c r="G2918" s="104"/>
      <c r="H2918" s="105" t="str">
        <f t="shared" ca="1" si="138"/>
        <v/>
      </c>
      <c r="I2918" s="102"/>
      <c r="J2918" s="102"/>
      <c r="K2918" s="102"/>
      <c r="L2918" s="102"/>
      <c r="M2918" s="102"/>
      <c r="N2918" s="102"/>
      <c r="O2918" s="102"/>
      <c r="P2918" s="102"/>
      <c r="Q2918" s="102"/>
      <c r="R2918" s="102"/>
      <c r="S2918" s="102"/>
      <c r="T2918" s="106"/>
      <c r="U2918" s="3" t="str">
        <f t="shared" si="137"/>
        <v>0/1</v>
      </c>
    </row>
    <row r="2919" spans="1:21" ht="30" customHeight="1" x14ac:dyDescent="0.3">
      <c r="A2919" s="3" t="str">
        <f>B2919&amp;"--"&amp;COUNTIF($B$5:B2919,B2919)</f>
        <v>--2882</v>
      </c>
      <c r="B2919" s="3" t="str">
        <f t="shared" si="136"/>
        <v/>
      </c>
      <c r="C2919" s="78">
        <v>2915</v>
      </c>
      <c r="D2919" s="102"/>
      <c r="E2919" s="103"/>
      <c r="F2919" s="102"/>
      <c r="G2919" s="104"/>
      <c r="H2919" s="105" t="str">
        <f t="shared" ca="1" si="138"/>
        <v/>
      </c>
      <c r="I2919" s="102"/>
      <c r="J2919" s="102"/>
      <c r="K2919" s="102"/>
      <c r="L2919" s="102"/>
      <c r="M2919" s="102"/>
      <c r="N2919" s="102"/>
      <c r="O2919" s="102"/>
      <c r="P2919" s="102"/>
      <c r="Q2919" s="102"/>
      <c r="R2919" s="102"/>
      <c r="S2919" s="102"/>
      <c r="T2919" s="106"/>
      <c r="U2919" s="3" t="str">
        <f t="shared" si="137"/>
        <v>0/1</v>
      </c>
    </row>
    <row r="2920" spans="1:21" ht="30" customHeight="1" x14ac:dyDescent="0.3">
      <c r="A2920" s="3" t="str">
        <f>B2920&amp;"--"&amp;COUNTIF($B$5:B2920,B2920)</f>
        <v>--2883</v>
      </c>
      <c r="B2920" s="3" t="str">
        <f t="shared" si="136"/>
        <v/>
      </c>
      <c r="C2920" s="78">
        <v>2916</v>
      </c>
      <c r="D2920" s="102"/>
      <c r="E2920" s="103"/>
      <c r="F2920" s="102"/>
      <c r="G2920" s="104"/>
      <c r="H2920" s="105" t="str">
        <f t="shared" ca="1" si="138"/>
        <v/>
      </c>
      <c r="I2920" s="102"/>
      <c r="J2920" s="102"/>
      <c r="K2920" s="102"/>
      <c r="L2920" s="102"/>
      <c r="M2920" s="102"/>
      <c r="N2920" s="102"/>
      <c r="O2920" s="102"/>
      <c r="P2920" s="102"/>
      <c r="Q2920" s="102"/>
      <c r="R2920" s="102"/>
      <c r="S2920" s="102"/>
      <c r="T2920" s="106"/>
      <c r="U2920" s="3" t="str">
        <f t="shared" si="137"/>
        <v>0/1</v>
      </c>
    </row>
    <row r="2921" spans="1:21" ht="30" customHeight="1" x14ac:dyDescent="0.3">
      <c r="A2921" s="3" t="str">
        <f>B2921&amp;"--"&amp;COUNTIF($B$5:B2921,B2921)</f>
        <v>--2884</v>
      </c>
      <c r="B2921" s="3" t="str">
        <f t="shared" si="136"/>
        <v/>
      </c>
      <c r="C2921" s="78">
        <v>2917</v>
      </c>
      <c r="D2921" s="102"/>
      <c r="E2921" s="103"/>
      <c r="F2921" s="102"/>
      <c r="G2921" s="104"/>
      <c r="H2921" s="105" t="str">
        <f t="shared" ca="1" si="138"/>
        <v/>
      </c>
      <c r="I2921" s="102"/>
      <c r="J2921" s="102"/>
      <c r="K2921" s="102"/>
      <c r="L2921" s="102"/>
      <c r="M2921" s="102"/>
      <c r="N2921" s="102"/>
      <c r="O2921" s="102"/>
      <c r="P2921" s="102"/>
      <c r="Q2921" s="102"/>
      <c r="R2921" s="102"/>
      <c r="S2921" s="102"/>
      <c r="T2921" s="106"/>
      <c r="U2921" s="3" t="str">
        <f t="shared" si="137"/>
        <v>0/1</v>
      </c>
    </row>
    <row r="2922" spans="1:21" ht="30" customHeight="1" x14ac:dyDescent="0.3">
      <c r="A2922" s="3" t="str">
        <f>B2922&amp;"--"&amp;COUNTIF($B$5:B2922,B2922)</f>
        <v>--2885</v>
      </c>
      <c r="B2922" s="3" t="str">
        <f t="shared" si="136"/>
        <v/>
      </c>
      <c r="C2922" s="78">
        <v>2918</v>
      </c>
      <c r="D2922" s="102"/>
      <c r="E2922" s="103"/>
      <c r="F2922" s="102"/>
      <c r="G2922" s="104"/>
      <c r="H2922" s="105" t="str">
        <f t="shared" ca="1" si="138"/>
        <v/>
      </c>
      <c r="I2922" s="102"/>
      <c r="J2922" s="102"/>
      <c r="K2922" s="102"/>
      <c r="L2922" s="102"/>
      <c r="M2922" s="102"/>
      <c r="N2922" s="102"/>
      <c r="O2922" s="102"/>
      <c r="P2922" s="102"/>
      <c r="Q2922" s="102"/>
      <c r="R2922" s="102"/>
      <c r="S2922" s="102"/>
      <c r="T2922" s="106"/>
      <c r="U2922" s="3" t="str">
        <f t="shared" si="137"/>
        <v>0/1</v>
      </c>
    </row>
    <row r="2923" spans="1:21" ht="30" customHeight="1" x14ac:dyDescent="0.3">
      <c r="A2923" s="3" t="str">
        <f>B2923&amp;"--"&amp;COUNTIF($B$5:B2923,B2923)</f>
        <v>--2886</v>
      </c>
      <c r="B2923" s="3" t="str">
        <f t="shared" si="136"/>
        <v/>
      </c>
      <c r="C2923" s="78">
        <v>2919</v>
      </c>
      <c r="D2923" s="102"/>
      <c r="E2923" s="103"/>
      <c r="F2923" s="102"/>
      <c r="G2923" s="104"/>
      <c r="H2923" s="105" t="str">
        <f t="shared" ca="1" si="138"/>
        <v/>
      </c>
      <c r="I2923" s="102"/>
      <c r="J2923" s="102"/>
      <c r="K2923" s="102"/>
      <c r="L2923" s="102"/>
      <c r="M2923" s="102"/>
      <c r="N2923" s="102"/>
      <c r="O2923" s="102"/>
      <c r="P2923" s="102"/>
      <c r="Q2923" s="102"/>
      <c r="R2923" s="102"/>
      <c r="S2923" s="102"/>
      <c r="T2923" s="106"/>
      <c r="U2923" s="3" t="str">
        <f t="shared" si="137"/>
        <v>0/1</v>
      </c>
    </row>
    <row r="2924" spans="1:21" ht="30" customHeight="1" x14ac:dyDescent="0.3">
      <c r="A2924" s="3" t="str">
        <f>B2924&amp;"--"&amp;COUNTIF($B$5:B2924,B2924)</f>
        <v>--2887</v>
      </c>
      <c r="B2924" s="3" t="str">
        <f t="shared" si="136"/>
        <v/>
      </c>
      <c r="C2924" s="78">
        <v>2920</v>
      </c>
      <c r="D2924" s="102"/>
      <c r="E2924" s="103"/>
      <c r="F2924" s="102"/>
      <c r="G2924" s="104"/>
      <c r="H2924" s="105" t="str">
        <f t="shared" ca="1" si="138"/>
        <v/>
      </c>
      <c r="I2924" s="102"/>
      <c r="J2924" s="102"/>
      <c r="K2924" s="102"/>
      <c r="L2924" s="102"/>
      <c r="M2924" s="102"/>
      <c r="N2924" s="102"/>
      <c r="O2924" s="102"/>
      <c r="P2924" s="102"/>
      <c r="Q2924" s="102"/>
      <c r="R2924" s="102"/>
      <c r="S2924" s="102"/>
      <c r="T2924" s="106"/>
      <c r="U2924" s="3" t="str">
        <f t="shared" si="137"/>
        <v>0/1</v>
      </c>
    </row>
    <row r="2925" spans="1:21" ht="30" customHeight="1" x14ac:dyDescent="0.3">
      <c r="A2925" s="3" t="str">
        <f>B2925&amp;"--"&amp;COUNTIF($B$5:B2925,B2925)</f>
        <v>--2888</v>
      </c>
      <c r="B2925" s="3" t="str">
        <f t="shared" si="136"/>
        <v/>
      </c>
      <c r="C2925" s="78">
        <v>2921</v>
      </c>
      <c r="D2925" s="102"/>
      <c r="E2925" s="103"/>
      <c r="F2925" s="102"/>
      <c r="G2925" s="104"/>
      <c r="H2925" s="105" t="str">
        <f t="shared" ca="1" si="138"/>
        <v/>
      </c>
      <c r="I2925" s="102"/>
      <c r="J2925" s="102"/>
      <c r="K2925" s="102"/>
      <c r="L2925" s="102"/>
      <c r="M2925" s="102"/>
      <c r="N2925" s="102"/>
      <c r="O2925" s="102"/>
      <c r="P2925" s="102"/>
      <c r="Q2925" s="102"/>
      <c r="R2925" s="102"/>
      <c r="S2925" s="102"/>
      <c r="T2925" s="106"/>
      <c r="U2925" s="3" t="str">
        <f t="shared" si="137"/>
        <v>0/1</v>
      </c>
    </row>
    <row r="2926" spans="1:21" ht="30" customHeight="1" x14ac:dyDescent="0.3">
      <c r="A2926" s="3" t="str">
        <f>B2926&amp;"--"&amp;COUNTIF($B$5:B2926,B2926)</f>
        <v>--2889</v>
      </c>
      <c r="B2926" s="3" t="str">
        <f t="shared" si="136"/>
        <v/>
      </c>
      <c r="C2926" s="78">
        <v>2922</v>
      </c>
      <c r="D2926" s="102"/>
      <c r="E2926" s="103"/>
      <c r="F2926" s="102"/>
      <c r="G2926" s="104"/>
      <c r="H2926" s="105" t="str">
        <f t="shared" ca="1" si="138"/>
        <v/>
      </c>
      <c r="I2926" s="102"/>
      <c r="J2926" s="102"/>
      <c r="K2926" s="102"/>
      <c r="L2926" s="102"/>
      <c r="M2926" s="102"/>
      <c r="N2926" s="102"/>
      <c r="O2926" s="102"/>
      <c r="P2926" s="102"/>
      <c r="Q2926" s="102"/>
      <c r="R2926" s="102"/>
      <c r="S2926" s="102"/>
      <c r="T2926" s="106"/>
      <c r="U2926" s="3" t="str">
        <f t="shared" si="137"/>
        <v>0/1</v>
      </c>
    </row>
    <row r="2927" spans="1:21" ht="30" customHeight="1" x14ac:dyDescent="0.3">
      <c r="A2927" s="3" t="str">
        <f>B2927&amp;"--"&amp;COUNTIF($B$5:B2927,B2927)</f>
        <v>--2890</v>
      </c>
      <c r="B2927" s="3" t="str">
        <f t="shared" si="136"/>
        <v/>
      </c>
      <c r="C2927" s="78">
        <v>2923</v>
      </c>
      <c r="D2927" s="102"/>
      <c r="E2927" s="103"/>
      <c r="F2927" s="102"/>
      <c r="G2927" s="104"/>
      <c r="H2927" s="105" t="str">
        <f t="shared" ca="1" si="138"/>
        <v/>
      </c>
      <c r="I2927" s="102"/>
      <c r="J2927" s="102"/>
      <c r="K2927" s="102"/>
      <c r="L2927" s="102"/>
      <c r="M2927" s="102"/>
      <c r="N2927" s="102"/>
      <c r="O2927" s="102"/>
      <c r="P2927" s="102"/>
      <c r="Q2927" s="102"/>
      <c r="R2927" s="102"/>
      <c r="S2927" s="102"/>
      <c r="T2927" s="106"/>
      <c r="U2927" s="3" t="str">
        <f t="shared" si="137"/>
        <v>0/1</v>
      </c>
    </row>
    <row r="2928" spans="1:21" ht="30" customHeight="1" x14ac:dyDescent="0.3">
      <c r="A2928" s="3" t="str">
        <f>B2928&amp;"--"&amp;COUNTIF($B$5:B2928,B2928)</f>
        <v>--2891</v>
      </c>
      <c r="B2928" s="3" t="str">
        <f t="shared" si="136"/>
        <v/>
      </c>
      <c r="C2928" s="78">
        <v>2924</v>
      </c>
      <c r="D2928" s="102"/>
      <c r="E2928" s="103"/>
      <c r="F2928" s="102"/>
      <c r="G2928" s="104"/>
      <c r="H2928" s="105" t="str">
        <f t="shared" ca="1" si="138"/>
        <v/>
      </c>
      <c r="I2928" s="102"/>
      <c r="J2928" s="102"/>
      <c r="K2928" s="102"/>
      <c r="L2928" s="102"/>
      <c r="M2928" s="102"/>
      <c r="N2928" s="102"/>
      <c r="O2928" s="102"/>
      <c r="P2928" s="102"/>
      <c r="Q2928" s="102"/>
      <c r="R2928" s="102"/>
      <c r="S2928" s="102"/>
      <c r="T2928" s="106"/>
      <c r="U2928" s="3" t="str">
        <f t="shared" si="137"/>
        <v>0/1</v>
      </c>
    </row>
    <row r="2929" spans="1:21" ht="30" customHeight="1" x14ac:dyDescent="0.3">
      <c r="A2929" s="3" t="str">
        <f>B2929&amp;"--"&amp;COUNTIF($B$5:B2929,B2929)</f>
        <v>--2892</v>
      </c>
      <c r="B2929" s="3" t="str">
        <f t="shared" si="136"/>
        <v/>
      </c>
      <c r="C2929" s="78">
        <v>2925</v>
      </c>
      <c r="D2929" s="102"/>
      <c r="E2929" s="103"/>
      <c r="F2929" s="102"/>
      <c r="G2929" s="104"/>
      <c r="H2929" s="105" t="str">
        <f t="shared" ca="1" si="138"/>
        <v/>
      </c>
      <c r="I2929" s="102"/>
      <c r="J2929" s="102"/>
      <c r="K2929" s="102"/>
      <c r="L2929" s="102"/>
      <c r="M2929" s="102"/>
      <c r="N2929" s="102"/>
      <c r="O2929" s="102"/>
      <c r="P2929" s="102"/>
      <c r="Q2929" s="102"/>
      <c r="R2929" s="102"/>
      <c r="S2929" s="102"/>
      <c r="T2929" s="106"/>
      <c r="U2929" s="3" t="str">
        <f t="shared" si="137"/>
        <v>0/1</v>
      </c>
    </row>
    <row r="2930" spans="1:21" ht="30" customHeight="1" x14ac:dyDescent="0.3">
      <c r="A2930" s="3" t="str">
        <f>B2930&amp;"--"&amp;COUNTIF($B$5:B2930,B2930)</f>
        <v>--2893</v>
      </c>
      <c r="B2930" s="3" t="str">
        <f t="shared" si="136"/>
        <v/>
      </c>
      <c r="C2930" s="78">
        <v>2926</v>
      </c>
      <c r="D2930" s="102"/>
      <c r="E2930" s="103"/>
      <c r="F2930" s="102"/>
      <c r="G2930" s="104"/>
      <c r="H2930" s="105" t="str">
        <f t="shared" ca="1" si="138"/>
        <v/>
      </c>
      <c r="I2930" s="102"/>
      <c r="J2930" s="102"/>
      <c r="K2930" s="102"/>
      <c r="L2930" s="102"/>
      <c r="M2930" s="102"/>
      <c r="N2930" s="102"/>
      <c r="O2930" s="102"/>
      <c r="P2930" s="102"/>
      <c r="Q2930" s="102"/>
      <c r="R2930" s="102"/>
      <c r="S2930" s="102"/>
      <c r="T2930" s="106"/>
      <c r="U2930" s="3" t="str">
        <f t="shared" si="137"/>
        <v>0/1</v>
      </c>
    </row>
    <row r="2931" spans="1:21" ht="30" customHeight="1" x14ac:dyDescent="0.3">
      <c r="A2931" s="3" t="str">
        <f>B2931&amp;"--"&amp;COUNTIF($B$5:B2931,B2931)</f>
        <v>--2894</v>
      </c>
      <c r="B2931" s="3" t="str">
        <f t="shared" si="136"/>
        <v/>
      </c>
      <c r="C2931" s="78">
        <v>2927</v>
      </c>
      <c r="D2931" s="102"/>
      <c r="E2931" s="103"/>
      <c r="F2931" s="102"/>
      <c r="G2931" s="104"/>
      <c r="H2931" s="105" t="str">
        <f t="shared" ca="1" si="138"/>
        <v/>
      </c>
      <c r="I2931" s="102"/>
      <c r="J2931" s="102"/>
      <c r="K2931" s="102"/>
      <c r="L2931" s="102"/>
      <c r="M2931" s="102"/>
      <c r="N2931" s="102"/>
      <c r="O2931" s="102"/>
      <c r="P2931" s="102"/>
      <c r="Q2931" s="102"/>
      <c r="R2931" s="102"/>
      <c r="S2931" s="102"/>
      <c r="T2931" s="106"/>
      <c r="U2931" s="3" t="str">
        <f t="shared" si="137"/>
        <v>0/1</v>
      </c>
    </row>
    <row r="2932" spans="1:21" ht="30" customHeight="1" x14ac:dyDescent="0.3">
      <c r="A2932" s="3" t="str">
        <f>B2932&amp;"--"&amp;COUNTIF($B$5:B2932,B2932)</f>
        <v>--2895</v>
      </c>
      <c r="B2932" s="3" t="str">
        <f t="shared" si="136"/>
        <v/>
      </c>
      <c r="C2932" s="78">
        <v>2928</v>
      </c>
      <c r="D2932" s="102"/>
      <c r="E2932" s="103"/>
      <c r="F2932" s="102"/>
      <c r="G2932" s="104"/>
      <c r="H2932" s="105" t="str">
        <f t="shared" ca="1" si="138"/>
        <v/>
      </c>
      <c r="I2932" s="102"/>
      <c r="J2932" s="102"/>
      <c r="K2932" s="102"/>
      <c r="L2932" s="102"/>
      <c r="M2932" s="102"/>
      <c r="N2932" s="102"/>
      <c r="O2932" s="102"/>
      <c r="P2932" s="102"/>
      <c r="Q2932" s="102"/>
      <c r="R2932" s="102"/>
      <c r="S2932" s="102"/>
      <c r="T2932" s="106"/>
      <c r="U2932" s="3" t="str">
        <f t="shared" si="137"/>
        <v>0/1</v>
      </c>
    </row>
    <row r="2933" spans="1:21" ht="30" customHeight="1" x14ac:dyDescent="0.3">
      <c r="A2933" s="3" t="str">
        <f>B2933&amp;"--"&amp;COUNTIF($B$5:B2933,B2933)</f>
        <v>--2896</v>
      </c>
      <c r="B2933" s="3" t="str">
        <f t="shared" si="136"/>
        <v/>
      </c>
      <c r="C2933" s="78">
        <v>2929</v>
      </c>
      <c r="D2933" s="102"/>
      <c r="E2933" s="103"/>
      <c r="F2933" s="102"/>
      <c r="G2933" s="104"/>
      <c r="H2933" s="105" t="str">
        <f t="shared" ca="1" si="138"/>
        <v/>
      </c>
      <c r="I2933" s="102"/>
      <c r="J2933" s="102"/>
      <c r="K2933" s="102"/>
      <c r="L2933" s="102"/>
      <c r="M2933" s="102"/>
      <c r="N2933" s="102"/>
      <c r="O2933" s="102"/>
      <c r="P2933" s="102"/>
      <c r="Q2933" s="102"/>
      <c r="R2933" s="102"/>
      <c r="S2933" s="102"/>
      <c r="T2933" s="106"/>
      <c r="U2933" s="3" t="str">
        <f t="shared" si="137"/>
        <v>0/1</v>
      </c>
    </row>
    <row r="2934" spans="1:21" ht="30" customHeight="1" x14ac:dyDescent="0.3">
      <c r="A2934" s="3" t="str">
        <f>B2934&amp;"--"&amp;COUNTIF($B$5:B2934,B2934)</f>
        <v>--2897</v>
      </c>
      <c r="B2934" s="3" t="str">
        <f t="shared" si="136"/>
        <v/>
      </c>
      <c r="C2934" s="78">
        <v>2930</v>
      </c>
      <c r="D2934" s="102"/>
      <c r="E2934" s="103"/>
      <c r="F2934" s="102"/>
      <c r="G2934" s="104"/>
      <c r="H2934" s="105" t="str">
        <f t="shared" ca="1" si="138"/>
        <v/>
      </c>
      <c r="I2934" s="102"/>
      <c r="J2934" s="102"/>
      <c r="K2934" s="102"/>
      <c r="L2934" s="102"/>
      <c r="M2934" s="102"/>
      <c r="N2934" s="102"/>
      <c r="O2934" s="102"/>
      <c r="P2934" s="102"/>
      <c r="Q2934" s="102"/>
      <c r="R2934" s="102"/>
      <c r="S2934" s="102"/>
      <c r="T2934" s="106"/>
      <c r="U2934" s="3" t="str">
        <f t="shared" si="137"/>
        <v>0/1</v>
      </c>
    </row>
    <row r="2935" spans="1:21" ht="30" customHeight="1" x14ac:dyDescent="0.3">
      <c r="A2935" s="3" t="str">
        <f>B2935&amp;"--"&amp;COUNTIF($B$5:B2935,B2935)</f>
        <v>--2898</v>
      </c>
      <c r="B2935" s="3" t="str">
        <f t="shared" si="136"/>
        <v/>
      </c>
      <c r="C2935" s="78">
        <v>2931</v>
      </c>
      <c r="D2935" s="102"/>
      <c r="E2935" s="103"/>
      <c r="F2935" s="102"/>
      <c r="G2935" s="104"/>
      <c r="H2935" s="105" t="str">
        <f t="shared" ca="1" si="138"/>
        <v/>
      </c>
      <c r="I2935" s="102"/>
      <c r="J2935" s="102"/>
      <c r="K2935" s="102"/>
      <c r="L2935" s="102"/>
      <c r="M2935" s="102"/>
      <c r="N2935" s="102"/>
      <c r="O2935" s="102"/>
      <c r="P2935" s="102"/>
      <c r="Q2935" s="102"/>
      <c r="R2935" s="102"/>
      <c r="S2935" s="102"/>
      <c r="T2935" s="106"/>
      <c r="U2935" s="3" t="str">
        <f t="shared" si="137"/>
        <v>0/1</v>
      </c>
    </row>
    <row r="2936" spans="1:21" ht="30" customHeight="1" x14ac:dyDescent="0.3">
      <c r="A2936" s="3" t="str">
        <f>B2936&amp;"--"&amp;COUNTIF($B$5:B2936,B2936)</f>
        <v>--2899</v>
      </c>
      <c r="B2936" s="3" t="str">
        <f t="shared" si="136"/>
        <v/>
      </c>
      <c r="C2936" s="78">
        <v>2932</v>
      </c>
      <c r="D2936" s="102"/>
      <c r="E2936" s="103"/>
      <c r="F2936" s="102"/>
      <c r="G2936" s="104"/>
      <c r="H2936" s="105" t="str">
        <f t="shared" ca="1" si="138"/>
        <v/>
      </c>
      <c r="I2936" s="102"/>
      <c r="J2936" s="102"/>
      <c r="K2936" s="102"/>
      <c r="L2936" s="102"/>
      <c r="M2936" s="102"/>
      <c r="N2936" s="102"/>
      <c r="O2936" s="102"/>
      <c r="P2936" s="102"/>
      <c r="Q2936" s="102"/>
      <c r="R2936" s="102"/>
      <c r="S2936" s="102"/>
      <c r="T2936" s="106"/>
      <c r="U2936" s="3" t="str">
        <f t="shared" si="137"/>
        <v>0/1</v>
      </c>
    </row>
    <row r="2937" spans="1:21" ht="30" customHeight="1" x14ac:dyDescent="0.3">
      <c r="A2937" s="3" t="str">
        <f>B2937&amp;"--"&amp;COUNTIF($B$5:B2937,B2937)</f>
        <v>--2900</v>
      </c>
      <c r="B2937" s="3" t="str">
        <f t="shared" si="136"/>
        <v/>
      </c>
      <c r="C2937" s="78">
        <v>2933</v>
      </c>
      <c r="D2937" s="102"/>
      <c r="E2937" s="103"/>
      <c r="F2937" s="102"/>
      <c r="G2937" s="104"/>
      <c r="H2937" s="105" t="str">
        <f t="shared" ca="1" si="138"/>
        <v/>
      </c>
      <c r="I2937" s="102"/>
      <c r="J2937" s="102"/>
      <c r="K2937" s="102"/>
      <c r="L2937" s="102"/>
      <c r="M2937" s="102"/>
      <c r="N2937" s="102"/>
      <c r="O2937" s="102"/>
      <c r="P2937" s="102"/>
      <c r="Q2937" s="102"/>
      <c r="R2937" s="102"/>
      <c r="S2937" s="102"/>
      <c r="T2937" s="106"/>
      <c r="U2937" s="3" t="str">
        <f t="shared" si="137"/>
        <v>0/1</v>
      </c>
    </row>
    <row r="2938" spans="1:21" ht="30" customHeight="1" x14ac:dyDescent="0.3">
      <c r="A2938" s="3" t="str">
        <f>B2938&amp;"--"&amp;COUNTIF($B$5:B2938,B2938)</f>
        <v>--2901</v>
      </c>
      <c r="B2938" s="3" t="str">
        <f t="shared" si="136"/>
        <v/>
      </c>
      <c r="C2938" s="78">
        <v>2934</v>
      </c>
      <c r="D2938" s="102"/>
      <c r="E2938" s="103"/>
      <c r="F2938" s="102"/>
      <c r="G2938" s="104"/>
      <c r="H2938" s="105" t="str">
        <f t="shared" ca="1" si="138"/>
        <v/>
      </c>
      <c r="I2938" s="102"/>
      <c r="J2938" s="102"/>
      <c r="K2938" s="102"/>
      <c r="L2938" s="102"/>
      <c r="M2938" s="102"/>
      <c r="N2938" s="102"/>
      <c r="O2938" s="102"/>
      <c r="P2938" s="102"/>
      <c r="Q2938" s="102"/>
      <c r="R2938" s="102"/>
      <c r="S2938" s="102"/>
      <c r="T2938" s="106"/>
      <c r="U2938" s="3" t="str">
        <f t="shared" si="137"/>
        <v>0/1</v>
      </c>
    </row>
    <row r="2939" spans="1:21" ht="30" customHeight="1" x14ac:dyDescent="0.3">
      <c r="A2939" s="3" t="str">
        <f>B2939&amp;"--"&amp;COUNTIF($B$5:B2939,B2939)</f>
        <v>--2902</v>
      </c>
      <c r="B2939" s="3" t="str">
        <f t="shared" si="136"/>
        <v/>
      </c>
      <c r="C2939" s="78">
        <v>2935</v>
      </c>
      <c r="D2939" s="102"/>
      <c r="E2939" s="103"/>
      <c r="F2939" s="102"/>
      <c r="G2939" s="104"/>
      <c r="H2939" s="105" t="str">
        <f t="shared" ca="1" si="138"/>
        <v/>
      </c>
      <c r="I2939" s="102"/>
      <c r="J2939" s="102"/>
      <c r="K2939" s="102"/>
      <c r="L2939" s="102"/>
      <c r="M2939" s="102"/>
      <c r="N2939" s="102"/>
      <c r="O2939" s="102"/>
      <c r="P2939" s="102"/>
      <c r="Q2939" s="102"/>
      <c r="R2939" s="102"/>
      <c r="S2939" s="102"/>
      <c r="T2939" s="106"/>
      <c r="U2939" s="3" t="str">
        <f t="shared" si="137"/>
        <v>0/1</v>
      </c>
    </row>
    <row r="2940" spans="1:21" ht="30" customHeight="1" x14ac:dyDescent="0.3">
      <c r="A2940" s="3" t="str">
        <f>B2940&amp;"--"&amp;COUNTIF($B$5:B2940,B2940)</f>
        <v>--2903</v>
      </c>
      <c r="B2940" s="3" t="str">
        <f t="shared" si="136"/>
        <v/>
      </c>
      <c r="C2940" s="78">
        <v>2936</v>
      </c>
      <c r="D2940" s="102"/>
      <c r="E2940" s="103"/>
      <c r="F2940" s="102"/>
      <c r="G2940" s="104"/>
      <c r="H2940" s="105" t="str">
        <f t="shared" ca="1" si="138"/>
        <v/>
      </c>
      <c r="I2940" s="102"/>
      <c r="J2940" s="102"/>
      <c r="K2940" s="102"/>
      <c r="L2940" s="102"/>
      <c r="M2940" s="102"/>
      <c r="N2940" s="102"/>
      <c r="O2940" s="102"/>
      <c r="P2940" s="102"/>
      <c r="Q2940" s="102"/>
      <c r="R2940" s="102"/>
      <c r="S2940" s="102"/>
      <c r="T2940" s="106"/>
      <c r="U2940" s="3" t="str">
        <f t="shared" si="137"/>
        <v>0/1</v>
      </c>
    </row>
    <row r="2941" spans="1:21" ht="30" customHeight="1" x14ac:dyDescent="0.3">
      <c r="A2941" s="3" t="str">
        <f>B2941&amp;"--"&amp;COUNTIF($B$5:B2941,B2941)</f>
        <v>--2904</v>
      </c>
      <c r="B2941" s="3" t="str">
        <f t="shared" si="136"/>
        <v/>
      </c>
      <c r="C2941" s="78">
        <v>2937</v>
      </c>
      <c r="D2941" s="102"/>
      <c r="E2941" s="103"/>
      <c r="F2941" s="102"/>
      <c r="G2941" s="104"/>
      <c r="H2941" s="105" t="str">
        <f t="shared" ca="1" si="138"/>
        <v/>
      </c>
      <c r="I2941" s="102"/>
      <c r="J2941" s="102"/>
      <c r="K2941" s="102"/>
      <c r="L2941" s="102"/>
      <c r="M2941" s="102"/>
      <c r="N2941" s="102"/>
      <c r="O2941" s="102"/>
      <c r="P2941" s="102"/>
      <c r="Q2941" s="102"/>
      <c r="R2941" s="102"/>
      <c r="S2941" s="102"/>
      <c r="T2941" s="106"/>
      <c r="U2941" s="3" t="str">
        <f t="shared" si="137"/>
        <v>0/1</v>
      </c>
    </row>
    <row r="2942" spans="1:21" ht="30" customHeight="1" x14ac:dyDescent="0.3">
      <c r="A2942" s="3" t="str">
        <f>B2942&amp;"--"&amp;COUNTIF($B$5:B2942,B2942)</f>
        <v>--2905</v>
      </c>
      <c r="B2942" s="3" t="str">
        <f t="shared" si="136"/>
        <v/>
      </c>
      <c r="C2942" s="78">
        <v>2938</v>
      </c>
      <c r="D2942" s="102"/>
      <c r="E2942" s="103"/>
      <c r="F2942" s="102"/>
      <c r="G2942" s="104"/>
      <c r="H2942" s="105" t="str">
        <f t="shared" ca="1" si="138"/>
        <v/>
      </c>
      <c r="I2942" s="102"/>
      <c r="J2942" s="102"/>
      <c r="K2942" s="102"/>
      <c r="L2942" s="102"/>
      <c r="M2942" s="102"/>
      <c r="N2942" s="102"/>
      <c r="O2942" s="102"/>
      <c r="P2942" s="102"/>
      <c r="Q2942" s="102"/>
      <c r="R2942" s="102"/>
      <c r="S2942" s="102"/>
      <c r="T2942" s="106"/>
      <c r="U2942" s="3" t="str">
        <f t="shared" si="137"/>
        <v>0/1</v>
      </c>
    </row>
    <row r="2943" spans="1:21" ht="30" customHeight="1" x14ac:dyDescent="0.3">
      <c r="A2943" s="3" t="str">
        <f>B2943&amp;"--"&amp;COUNTIF($B$5:B2943,B2943)</f>
        <v>--2906</v>
      </c>
      <c r="B2943" s="3" t="str">
        <f t="shared" si="136"/>
        <v/>
      </c>
      <c r="C2943" s="78">
        <v>2939</v>
      </c>
      <c r="D2943" s="102"/>
      <c r="E2943" s="103"/>
      <c r="F2943" s="102"/>
      <c r="G2943" s="104"/>
      <c r="H2943" s="105" t="str">
        <f t="shared" ca="1" si="138"/>
        <v/>
      </c>
      <c r="I2943" s="102"/>
      <c r="J2943" s="102"/>
      <c r="K2943" s="102"/>
      <c r="L2943" s="102"/>
      <c r="M2943" s="102"/>
      <c r="N2943" s="102"/>
      <c r="O2943" s="102"/>
      <c r="P2943" s="102"/>
      <c r="Q2943" s="102"/>
      <c r="R2943" s="102"/>
      <c r="S2943" s="102"/>
      <c r="T2943" s="106"/>
      <c r="U2943" s="3" t="str">
        <f t="shared" si="137"/>
        <v>0/1</v>
      </c>
    </row>
    <row r="2944" spans="1:21" ht="30" customHeight="1" x14ac:dyDescent="0.3">
      <c r="A2944" s="3" t="str">
        <f>B2944&amp;"--"&amp;COUNTIF($B$5:B2944,B2944)</f>
        <v>--2907</v>
      </c>
      <c r="B2944" s="3" t="str">
        <f t="shared" si="136"/>
        <v/>
      </c>
      <c r="C2944" s="78">
        <v>2940</v>
      </c>
      <c r="D2944" s="102"/>
      <c r="E2944" s="103"/>
      <c r="F2944" s="102"/>
      <c r="G2944" s="104"/>
      <c r="H2944" s="105" t="str">
        <f t="shared" ca="1" si="138"/>
        <v/>
      </c>
      <c r="I2944" s="102"/>
      <c r="J2944" s="102"/>
      <c r="K2944" s="102"/>
      <c r="L2944" s="102"/>
      <c r="M2944" s="102"/>
      <c r="N2944" s="102"/>
      <c r="O2944" s="102"/>
      <c r="P2944" s="102"/>
      <c r="Q2944" s="102"/>
      <c r="R2944" s="102"/>
      <c r="S2944" s="102"/>
      <c r="T2944" s="106"/>
      <c r="U2944" s="3" t="str">
        <f t="shared" si="137"/>
        <v>0/1</v>
      </c>
    </row>
    <row r="2945" spans="1:21" ht="30" customHeight="1" x14ac:dyDescent="0.3">
      <c r="A2945" s="3" t="str">
        <f>B2945&amp;"--"&amp;COUNTIF($B$5:B2945,B2945)</f>
        <v>--2908</v>
      </c>
      <c r="B2945" s="3" t="str">
        <f t="shared" si="136"/>
        <v/>
      </c>
      <c r="C2945" s="78">
        <v>2941</v>
      </c>
      <c r="D2945" s="102"/>
      <c r="E2945" s="103"/>
      <c r="F2945" s="102"/>
      <c r="G2945" s="104"/>
      <c r="H2945" s="105" t="str">
        <f t="shared" ca="1" si="138"/>
        <v/>
      </c>
      <c r="I2945" s="102"/>
      <c r="J2945" s="102"/>
      <c r="K2945" s="102"/>
      <c r="L2945" s="102"/>
      <c r="M2945" s="102"/>
      <c r="N2945" s="102"/>
      <c r="O2945" s="102"/>
      <c r="P2945" s="102"/>
      <c r="Q2945" s="102"/>
      <c r="R2945" s="102"/>
      <c r="S2945" s="102"/>
      <c r="T2945" s="106"/>
      <c r="U2945" s="3" t="str">
        <f t="shared" si="137"/>
        <v>0/1</v>
      </c>
    </row>
    <row r="2946" spans="1:21" ht="30" customHeight="1" x14ac:dyDescent="0.3">
      <c r="A2946" s="3" t="str">
        <f>B2946&amp;"--"&amp;COUNTIF($B$5:B2946,B2946)</f>
        <v>--2909</v>
      </c>
      <c r="B2946" s="3" t="str">
        <f t="shared" si="136"/>
        <v/>
      </c>
      <c r="C2946" s="78">
        <v>2942</v>
      </c>
      <c r="D2946" s="102"/>
      <c r="E2946" s="103"/>
      <c r="F2946" s="102"/>
      <c r="G2946" s="104"/>
      <c r="H2946" s="105" t="str">
        <f t="shared" ca="1" si="138"/>
        <v/>
      </c>
      <c r="I2946" s="102"/>
      <c r="J2946" s="102"/>
      <c r="K2946" s="102"/>
      <c r="L2946" s="102"/>
      <c r="M2946" s="102"/>
      <c r="N2946" s="102"/>
      <c r="O2946" s="102"/>
      <c r="P2946" s="102"/>
      <c r="Q2946" s="102"/>
      <c r="R2946" s="102"/>
      <c r="S2946" s="102"/>
      <c r="T2946" s="106"/>
      <c r="U2946" s="3" t="str">
        <f t="shared" si="137"/>
        <v>0/1</v>
      </c>
    </row>
    <row r="2947" spans="1:21" ht="30" customHeight="1" x14ac:dyDescent="0.3">
      <c r="A2947" s="3" t="str">
        <f>B2947&amp;"--"&amp;COUNTIF($B$5:B2947,B2947)</f>
        <v>--2910</v>
      </c>
      <c r="B2947" s="3" t="str">
        <f t="shared" si="136"/>
        <v/>
      </c>
      <c r="C2947" s="78">
        <v>2943</v>
      </c>
      <c r="D2947" s="102"/>
      <c r="E2947" s="103"/>
      <c r="F2947" s="102"/>
      <c r="G2947" s="104"/>
      <c r="H2947" s="105" t="str">
        <f t="shared" ca="1" si="138"/>
        <v/>
      </c>
      <c r="I2947" s="102"/>
      <c r="J2947" s="102"/>
      <c r="K2947" s="102"/>
      <c r="L2947" s="102"/>
      <c r="M2947" s="102"/>
      <c r="N2947" s="102"/>
      <c r="O2947" s="102"/>
      <c r="P2947" s="102"/>
      <c r="Q2947" s="102"/>
      <c r="R2947" s="102"/>
      <c r="S2947" s="102"/>
      <c r="T2947" s="106"/>
      <c r="U2947" s="3" t="str">
        <f t="shared" si="137"/>
        <v>0/1</v>
      </c>
    </row>
    <row r="2948" spans="1:21" ht="30" customHeight="1" x14ac:dyDescent="0.3">
      <c r="A2948" s="3" t="str">
        <f>B2948&amp;"--"&amp;COUNTIF($B$5:B2948,B2948)</f>
        <v>--2911</v>
      </c>
      <c r="B2948" s="3" t="str">
        <f t="shared" si="136"/>
        <v/>
      </c>
      <c r="C2948" s="78">
        <v>2944</v>
      </c>
      <c r="D2948" s="102"/>
      <c r="E2948" s="103"/>
      <c r="F2948" s="102"/>
      <c r="G2948" s="104"/>
      <c r="H2948" s="105" t="str">
        <f t="shared" ca="1" si="138"/>
        <v/>
      </c>
      <c r="I2948" s="102"/>
      <c r="J2948" s="102"/>
      <c r="K2948" s="102"/>
      <c r="L2948" s="102"/>
      <c r="M2948" s="102"/>
      <c r="N2948" s="102"/>
      <c r="O2948" s="102"/>
      <c r="P2948" s="102"/>
      <c r="Q2948" s="102"/>
      <c r="R2948" s="102"/>
      <c r="S2948" s="102"/>
      <c r="T2948" s="106"/>
      <c r="U2948" s="3" t="str">
        <f t="shared" si="137"/>
        <v>0/1</v>
      </c>
    </row>
    <row r="2949" spans="1:21" ht="30" customHeight="1" x14ac:dyDescent="0.3">
      <c r="A2949" s="3" t="str">
        <f>B2949&amp;"--"&amp;COUNTIF($B$5:B2949,B2949)</f>
        <v>--2912</v>
      </c>
      <c r="B2949" s="3" t="str">
        <f t="shared" ref="B2949:B3012" si="139">IF(G2949&lt;&gt;"",MONTH(G2949),"")</f>
        <v/>
      </c>
      <c r="C2949" s="78">
        <v>2945</v>
      </c>
      <c r="D2949" s="102"/>
      <c r="E2949" s="103"/>
      <c r="F2949" s="102"/>
      <c r="G2949" s="104"/>
      <c r="H2949" s="105" t="str">
        <f t="shared" ca="1" si="138"/>
        <v/>
      </c>
      <c r="I2949" s="102"/>
      <c r="J2949" s="102"/>
      <c r="K2949" s="102"/>
      <c r="L2949" s="102"/>
      <c r="M2949" s="102"/>
      <c r="N2949" s="102"/>
      <c r="O2949" s="102"/>
      <c r="P2949" s="102"/>
      <c r="Q2949" s="102"/>
      <c r="R2949" s="102"/>
      <c r="S2949" s="102"/>
      <c r="T2949" s="106"/>
      <c r="U2949" s="3" t="str">
        <f t="shared" ref="U2949:U3012" si="140">DAY(G2949)&amp;"/"&amp;MONTH(G2949)</f>
        <v>0/1</v>
      </c>
    </row>
    <row r="2950" spans="1:21" ht="30" customHeight="1" x14ac:dyDescent="0.3">
      <c r="A2950" s="3" t="str">
        <f>B2950&amp;"--"&amp;COUNTIF($B$5:B2950,B2950)</f>
        <v>--2913</v>
      </c>
      <c r="B2950" s="3" t="str">
        <f t="shared" si="139"/>
        <v/>
      </c>
      <c r="C2950" s="78">
        <v>2946</v>
      </c>
      <c r="D2950" s="102"/>
      <c r="E2950" s="103"/>
      <c r="F2950" s="102"/>
      <c r="G2950" s="104"/>
      <c r="H2950" s="105" t="str">
        <f t="shared" ca="1" si="138"/>
        <v/>
      </c>
      <c r="I2950" s="102"/>
      <c r="J2950" s="102"/>
      <c r="K2950" s="102"/>
      <c r="L2950" s="102"/>
      <c r="M2950" s="102"/>
      <c r="N2950" s="102"/>
      <c r="O2950" s="102"/>
      <c r="P2950" s="102"/>
      <c r="Q2950" s="102"/>
      <c r="R2950" s="102"/>
      <c r="S2950" s="102"/>
      <c r="T2950" s="106"/>
      <c r="U2950" s="3" t="str">
        <f t="shared" si="140"/>
        <v>0/1</v>
      </c>
    </row>
    <row r="2951" spans="1:21" ht="30" customHeight="1" x14ac:dyDescent="0.3">
      <c r="A2951" s="3" t="str">
        <f>B2951&amp;"--"&amp;COUNTIF($B$5:B2951,B2951)</f>
        <v>--2914</v>
      </c>
      <c r="B2951" s="3" t="str">
        <f t="shared" si="139"/>
        <v/>
      </c>
      <c r="C2951" s="78">
        <v>2947</v>
      </c>
      <c r="D2951" s="102"/>
      <c r="E2951" s="103"/>
      <c r="F2951" s="102"/>
      <c r="G2951" s="104"/>
      <c r="H2951" s="105" t="str">
        <f t="shared" ca="1" si="138"/>
        <v/>
      </c>
      <c r="I2951" s="102"/>
      <c r="J2951" s="102"/>
      <c r="K2951" s="102"/>
      <c r="L2951" s="102"/>
      <c r="M2951" s="102"/>
      <c r="N2951" s="102"/>
      <c r="O2951" s="102"/>
      <c r="P2951" s="102"/>
      <c r="Q2951" s="102"/>
      <c r="R2951" s="102"/>
      <c r="S2951" s="102"/>
      <c r="T2951" s="106"/>
      <c r="U2951" s="3" t="str">
        <f t="shared" si="140"/>
        <v>0/1</v>
      </c>
    </row>
    <row r="2952" spans="1:21" ht="30" customHeight="1" x14ac:dyDescent="0.3">
      <c r="A2952" s="3" t="str">
        <f>B2952&amp;"--"&amp;COUNTIF($B$5:B2952,B2952)</f>
        <v>--2915</v>
      </c>
      <c r="B2952" s="3" t="str">
        <f t="shared" si="139"/>
        <v/>
      </c>
      <c r="C2952" s="78">
        <v>2948</v>
      </c>
      <c r="D2952" s="102"/>
      <c r="E2952" s="103"/>
      <c r="F2952" s="102"/>
      <c r="G2952" s="104"/>
      <c r="H2952" s="105" t="str">
        <f t="shared" ca="1" si="138"/>
        <v/>
      </c>
      <c r="I2952" s="102"/>
      <c r="J2952" s="102"/>
      <c r="K2952" s="102"/>
      <c r="L2952" s="102"/>
      <c r="M2952" s="102"/>
      <c r="N2952" s="102"/>
      <c r="O2952" s="102"/>
      <c r="P2952" s="102"/>
      <c r="Q2952" s="102"/>
      <c r="R2952" s="102"/>
      <c r="S2952" s="102"/>
      <c r="T2952" s="106"/>
      <c r="U2952" s="3" t="str">
        <f t="shared" si="140"/>
        <v>0/1</v>
      </c>
    </row>
    <row r="2953" spans="1:21" ht="30" customHeight="1" x14ac:dyDescent="0.3">
      <c r="A2953" s="3" t="str">
        <f>B2953&amp;"--"&amp;COUNTIF($B$5:B2953,B2953)</f>
        <v>--2916</v>
      </c>
      <c r="B2953" s="3" t="str">
        <f t="shared" si="139"/>
        <v/>
      </c>
      <c r="C2953" s="78">
        <v>2949</v>
      </c>
      <c r="D2953" s="102"/>
      <c r="E2953" s="103"/>
      <c r="F2953" s="102"/>
      <c r="G2953" s="104"/>
      <c r="H2953" s="105" t="str">
        <f t="shared" ca="1" si="138"/>
        <v/>
      </c>
      <c r="I2953" s="102"/>
      <c r="J2953" s="102"/>
      <c r="K2953" s="102"/>
      <c r="L2953" s="102"/>
      <c r="M2953" s="102"/>
      <c r="N2953" s="102"/>
      <c r="O2953" s="102"/>
      <c r="P2953" s="102"/>
      <c r="Q2953" s="102"/>
      <c r="R2953" s="102"/>
      <c r="S2953" s="102"/>
      <c r="T2953" s="106"/>
      <c r="U2953" s="3" t="str">
        <f t="shared" si="140"/>
        <v>0/1</v>
      </c>
    </row>
    <row r="2954" spans="1:21" ht="30" customHeight="1" x14ac:dyDescent="0.3">
      <c r="A2954" s="3" t="str">
        <f>B2954&amp;"--"&amp;COUNTIF($B$5:B2954,B2954)</f>
        <v>--2917</v>
      </c>
      <c r="B2954" s="3" t="str">
        <f t="shared" si="139"/>
        <v/>
      </c>
      <c r="C2954" s="78">
        <v>2950</v>
      </c>
      <c r="D2954" s="102"/>
      <c r="E2954" s="103"/>
      <c r="F2954" s="102"/>
      <c r="G2954" s="104"/>
      <c r="H2954" s="105" t="str">
        <f t="shared" ca="1" si="138"/>
        <v/>
      </c>
      <c r="I2954" s="102"/>
      <c r="J2954" s="102"/>
      <c r="K2954" s="102"/>
      <c r="L2954" s="102"/>
      <c r="M2954" s="102"/>
      <c r="N2954" s="102"/>
      <c r="O2954" s="102"/>
      <c r="P2954" s="102"/>
      <c r="Q2954" s="102"/>
      <c r="R2954" s="102"/>
      <c r="S2954" s="102"/>
      <c r="T2954" s="106"/>
      <c r="U2954" s="3" t="str">
        <f t="shared" si="140"/>
        <v>0/1</v>
      </c>
    </row>
    <row r="2955" spans="1:21" ht="30" customHeight="1" x14ac:dyDescent="0.3">
      <c r="A2955" s="3" t="str">
        <f>B2955&amp;"--"&amp;COUNTIF($B$5:B2955,B2955)</f>
        <v>--2918</v>
      </c>
      <c r="B2955" s="3" t="str">
        <f t="shared" si="139"/>
        <v/>
      </c>
      <c r="C2955" s="78">
        <v>2951</v>
      </c>
      <c r="D2955" s="102"/>
      <c r="E2955" s="103"/>
      <c r="F2955" s="102"/>
      <c r="G2955" s="104"/>
      <c r="H2955" s="105" t="str">
        <f t="shared" ca="1" si="138"/>
        <v/>
      </c>
      <c r="I2955" s="102"/>
      <c r="J2955" s="102"/>
      <c r="K2955" s="102"/>
      <c r="L2955" s="102"/>
      <c r="M2955" s="102"/>
      <c r="N2955" s="102"/>
      <c r="O2955" s="102"/>
      <c r="P2955" s="102"/>
      <c r="Q2955" s="102"/>
      <c r="R2955" s="102"/>
      <c r="S2955" s="102"/>
      <c r="T2955" s="106"/>
      <c r="U2955" s="3" t="str">
        <f t="shared" si="140"/>
        <v>0/1</v>
      </c>
    </row>
    <row r="2956" spans="1:21" ht="30" customHeight="1" x14ac:dyDescent="0.3">
      <c r="A2956" s="3" t="str">
        <f>B2956&amp;"--"&amp;COUNTIF($B$5:B2956,B2956)</f>
        <v>--2919</v>
      </c>
      <c r="B2956" s="3" t="str">
        <f t="shared" si="139"/>
        <v/>
      </c>
      <c r="C2956" s="78">
        <v>2952</v>
      </c>
      <c r="D2956" s="102"/>
      <c r="E2956" s="103"/>
      <c r="F2956" s="102"/>
      <c r="G2956" s="104"/>
      <c r="H2956" s="105" t="str">
        <f t="shared" ca="1" si="138"/>
        <v/>
      </c>
      <c r="I2956" s="102"/>
      <c r="J2956" s="102"/>
      <c r="K2956" s="102"/>
      <c r="L2956" s="102"/>
      <c r="M2956" s="102"/>
      <c r="N2956" s="102"/>
      <c r="O2956" s="102"/>
      <c r="P2956" s="102"/>
      <c r="Q2956" s="102"/>
      <c r="R2956" s="102"/>
      <c r="S2956" s="102"/>
      <c r="T2956" s="106"/>
      <c r="U2956" s="3" t="str">
        <f t="shared" si="140"/>
        <v>0/1</v>
      </c>
    </row>
    <row r="2957" spans="1:21" ht="30" customHeight="1" x14ac:dyDescent="0.3">
      <c r="A2957" s="3" t="str">
        <f>B2957&amp;"--"&amp;COUNTIF($B$5:B2957,B2957)</f>
        <v>--2920</v>
      </c>
      <c r="B2957" s="3" t="str">
        <f t="shared" si="139"/>
        <v/>
      </c>
      <c r="C2957" s="78">
        <v>2953</v>
      </c>
      <c r="D2957" s="102"/>
      <c r="E2957" s="103"/>
      <c r="F2957" s="102"/>
      <c r="G2957" s="104"/>
      <c r="H2957" s="105" t="str">
        <f t="shared" ca="1" si="138"/>
        <v/>
      </c>
      <c r="I2957" s="102"/>
      <c r="J2957" s="102"/>
      <c r="K2957" s="102"/>
      <c r="L2957" s="102"/>
      <c r="M2957" s="102"/>
      <c r="N2957" s="102"/>
      <c r="O2957" s="102"/>
      <c r="P2957" s="102"/>
      <c r="Q2957" s="102"/>
      <c r="R2957" s="102"/>
      <c r="S2957" s="102"/>
      <c r="T2957" s="106"/>
      <c r="U2957" s="3" t="str">
        <f t="shared" si="140"/>
        <v>0/1</v>
      </c>
    </row>
    <row r="2958" spans="1:21" ht="30" customHeight="1" x14ac:dyDescent="0.3">
      <c r="A2958" s="3" t="str">
        <f>B2958&amp;"--"&amp;COUNTIF($B$5:B2958,B2958)</f>
        <v>--2921</v>
      </c>
      <c r="B2958" s="3" t="str">
        <f t="shared" si="139"/>
        <v/>
      </c>
      <c r="C2958" s="78">
        <v>2954</v>
      </c>
      <c r="D2958" s="102"/>
      <c r="E2958" s="103"/>
      <c r="F2958" s="102"/>
      <c r="G2958" s="104"/>
      <c r="H2958" s="105" t="str">
        <f t="shared" ca="1" si="138"/>
        <v/>
      </c>
      <c r="I2958" s="102"/>
      <c r="J2958" s="102"/>
      <c r="K2958" s="102"/>
      <c r="L2958" s="102"/>
      <c r="M2958" s="102"/>
      <c r="N2958" s="102"/>
      <c r="O2958" s="102"/>
      <c r="P2958" s="102"/>
      <c r="Q2958" s="102"/>
      <c r="R2958" s="102"/>
      <c r="S2958" s="102"/>
      <c r="T2958" s="106"/>
      <c r="U2958" s="3" t="str">
        <f t="shared" si="140"/>
        <v>0/1</v>
      </c>
    </row>
    <row r="2959" spans="1:21" ht="30" customHeight="1" x14ac:dyDescent="0.3">
      <c r="A2959" s="3" t="str">
        <f>B2959&amp;"--"&amp;COUNTIF($B$5:B2959,B2959)</f>
        <v>--2922</v>
      </c>
      <c r="B2959" s="3" t="str">
        <f t="shared" si="139"/>
        <v/>
      </c>
      <c r="C2959" s="78">
        <v>2955</v>
      </c>
      <c r="D2959" s="102"/>
      <c r="E2959" s="103"/>
      <c r="F2959" s="102"/>
      <c r="G2959" s="104"/>
      <c r="H2959" s="105" t="str">
        <f t="shared" ca="1" si="138"/>
        <v/>
      </c>
      <c r="I2959" s="102"/>
      <c r="J2959" s="102"/>
      <c r="K2959" s="102"/>
      <c r="L2959" s="102"/>
      <c r="M2959" s="102"/>
      <c r="N2959" s="102"/>
      <c r="O2959" s="102"/>
      <c r="P2959" s="102"/>
      <c r="Q2959" s="102"/>
      <c r="R2959" s="102"/>
      <c r="S2959" s="102"/>
      <c r="T2959" s="106"/>
      <c r="U2959" s="3" t="str">
        <f t="shared" si="140"/>
        <v>0/1</v>
      </c>
    </row>
    <row r="2960" spans="1:21" ht="30" customHeight="1" x14ac:dyDescent="0.3">
      <c r="A2960" s="3" t="str">
        <f>B2960&amp;"--"&amp;COUNTIF($B$5:B2960,B2960)</f>
        <v>--2923</v>
      </c>
      <c r="B2960" s="3" t="str">
        <f t="shared" si="139"/>
        <v/>
      </c>
      <c r="C2960" s="78">
        <v>2956</v>
      </c>
      <c r="D2960" s="102"/>
      <c r="E2960" s="103"/>
      <c r="F2960" s="102"/>
      <c r="G2960" s="104"/>
      <c r="H2960" s="105" t="str">
        <f t="shared" ca="1" si="138"/>
        <v/>
      </c>
      <c r="I2960" s="102"/>
      <c r="J2960" s="102"/>
      <c r="K2960" s="102"/>
      <c r="L2960" s="102"/>
      <c r="M2960" s="102"/>
      <c r="N2960" s="102"/>
      <c r="O2960" s="102"/>
      <c r="P2960" s="102"/>
      <c r="Q2960" s="102"/>
      <c r="R2960" s="102"/>
      <c r="S2960" s="102"/>
      <c r="T2960" s="106"/>
      <c r="U2960" s="3" t="str">
        <f t="shared" si="140"/>
        <v>0/1</v>
      </c>
    </row>
    <row r="2961" spans="1:21" ht="30" customHeight="1" x14ac:dyDescent="0.3">
      <c r="A2961" s="3" t="str">
        <f>B2961&amp;"--"&amp;COUNTIF($B$5:B2961,B2961)</f>
        <v>--2924</v>
      </c>
      <c r="B2961" s="3" t="str">
        <f t="shared" si="139"/>
        <v/>
      </c>
      <c r="C2961" s="78">
        <v>2957</v>
      </c>
      <c r="D2961" s="102"/>
      <c r="E2961" s="103"/>
      <c r="F2961" s="102"/>
      <c r="G2961" s="104"/>
      <c r="H2961" s="105" t="str">
        <f t="shared" ca="1" si="138"/>
        <v/>
      </c>
      <c r="I2961" s="102"/>
      <c r="J2961" s="102"/>
      <c r="K2961" s="102"/>
      <c r="L2961" s="102"/>
      <c r="M2961" s="102"/>
      <c r="N2961" s="102"/>
      <c r="O2961" s="102"/>
      <c r="P2961" s="102"/>
      <c r="Q2961" s="102"/>
      <c r="R2961" s="102"/>
      <c r="S2961" s="102"/>
      <c r="T2961" s="106"/>
      <c r="U2961" s="3" t="str">
        <f t="shared" si="140"/>
        <v>0/1</v>
      </c>
    </row>
    <row r="2962" spans="1:21" ht="30" customHeight="1" x14ac:dyDescent="0.3">
      <c r="A2962" s="3" t="str">
        <f>B2962&amp;"--"&amp;COUNTIF($B$5:B2962,B2962)</f>
        <v>--2925</v>
      </c>
      <c r="B2962" s="3" t="str">
        <f t="shared" si="139"/>
        <v/>
      </c>
      <c r="C2962" s="78">
        <v>2958</v>
      </c>
      <c r="D2962" s="102"/>
      <c r="E2962" s="103"/>
      <c r="F2962" s="102"/>
      <c r="G2962" s="104"/>
      <c r="H2962" s="105" t="str">
        <f t="shared" ca="1" si="138"/>
        <v/>
      </c>
      <c r="I2962" s="102"/>
      <c r="J2962" s="102"/>
      <c r="K2962" s="102"/>
      <c r="L2962" s="102"/>
      <c r="M2962" s="102"/>
      <c r="N2962" s="102"/>
      <c r="O2962" s="102"/>
      <c r="P2962" s="102"/>
      <c r="Q2962" s="102"/>
      <c r="R2962" s="102"/>
      <c r="S2962" s="102"/>
      <c r="T2962" s="106"/>
      <c r="U2962" s="3" t="str">
        <f t="shared" si="140"/>
        <v>0/1</v>
      </c>
    </row>
    <row r="2963" spans="1:21" ht="30" customHeight="1" x14ac:dyDescent="0.3">
      <c r="A2963" s="3" t="str">
        <f>B2963&amp;"--"&amp;COUNTIF($B$5:B2963,B2963)</f>
        <v>--2926</v>
      </c>
      <c r="B2963" s="3" t="str">
        <f t="shared" si="139"/>
        <v/>
      </c>
      <c r="C2963" s="78">
        <v>2959</v>
      </c>
      <c r="D2963" s="102"/>
      <c r="E2963" s="103"/>
      <c r="F2963" s="102"/>
      <c r="G2963" s="104"/>
      <c r="H2963" s="105" t="str">
        <f t="shared" ca="1" si="138"/>
        <v/>
      </c>
      <c r="I2963" s="102"/>
      <c r="J2963" s="102"/>
      <c r="K2963" s="102"/>
      <c r="L2963" s="102"/>
      <c r="M2963" s="102"/>
      <c r="N2963" s="102"/>
      <c r="O2963" s="102"/>
      <c r="P2963" s="102"/>
      <c r="Q2963" s="102"/>
      <c r="R2963" s="102"/>
      <c r="S2963" s="102"/>
      <c r="T2963" s="106"/>
      <c r="U2963" s="3" t="str">
        <f t="shared" si="140"/>
        <v>0/1</v>
      </c>
    </row>
    <row r="2964" spans="1:21" ht="30" customHeight="1" x14ac:dyDescent="0.3">
      <c r="A2964" s="3" t="str">
        <f>B2964&amp;"--"&amp;COUNTIF($B$5:B2964,B2964)</f>
        <v>--2927</v>
      </c>
      <c r="B2964" s="3" t="str">
        <f t="shared" si="139"/>
        <v/>
      </c>
      <c r="C2964" s="78">
        <v>2960</v>
      </c>
      <c r="D2964" s="102"/>
      <c r="E2964" s="103"/>
      <c r="F2964" s="102"/>
      <c r="G2964" s="104"/>
      <c r="H2964" s="105" t="str">
        <f t="shared" ca="1" si="138"/>
        <v/>
      </c>
      <c r="I2964" s="102"/>
      <c r="J2964" s="102"/>
      <c r="K2964" s="102"/>
      <c r="L2964" s="102"/>
      <c r="M2964" s="102"/>
      <c r="N2964" s="102"/>
      <c r="O2964" s="102"/>
      <c r="P2964" s="102"/>
      <c r="Q2964" s="102"/>
      <c r="R2964" s="102"/>
      <c r="S2964" s="102"/>
      <c r="T2964" s="106"/>
      <c r="U2964" s="3" t="str">
        <f t="shared" si="140"/>
        <v>0/1</v>
      </c>
    </row>
    <row r="2965" spans="1:21" ht="30" customHeight="1" x14ac:dyDescent="0.3">
      <c r="A2965" s="3" t="str">
        <f>B2965&amp;"--"&amp;COUNTIF($B$5:B2965,B2965)</f>
        <v>--2928</v>
      </c>
      <c r="B2965" s="3" t="str">
        <f t="shared" si="139"/>
        <v/>
      </c>
      <c r="C2965" s="78">
        <v>2961</v>
      </c>
      <c r="D2965" s="102"/>
      <c r="E2965" s="103"/>
      <c r="F2965" s="102"/>
      <c r="G2965" s="104"/>
      <c r="H2965" s="105" t="str">
        <f t="shared" ca="1" si="138"/>
        <v/>
      </c>
      <c r="I2965" s="102"/>
      <c r="J2965" s="102"/>
      <c r="K2965" s="102"/>
      <c r="L2965" s="102"/>
      <c r="M2965" s="102"/>
      <c r="N2965" s="102"/>
      <c r="O2965" s="102"/>
      <c r="P2965" s="102"/>
      <c r="Q2965" s="102"/>
      <c r="R2965" s="102"/>
      <c r="S2965" s="102"/>
      <c r="T2965" s="106"/>
      <c r="U2965" s="3" t="str">
        <f t="shared" si="140"/>
        <v>0/1</v>
      </c>
    </row>
    <row r="2966" spans="1:21" ht="30" customHeight="1" x14ac:dyDescent="0.3">
      <c r="A2966" s="3" t="str">
        <f>B2966&amp;"--"&amp;COUNTIF($B$5:B2966,B2966)</f>
        <v>--2929</v>
      </c>
      <c r="B2966" s="3" t="str">
        <f t="shared" si="139"/>
        <v/>
      </c>
      <c r="C2966" s="78">
        <v>2962</v>
      </c>
      <c r="D2966" s="102"/>
      <c r="E2966" s="103"/>
      <c r="F2966" s="102"/>
      <c r="G2966" s="104"/>
      <c r="H2966" s="105" t="str">
        <f t="shared" ca="1" si="138"/>
        <v/>
      </c>
      <c r="I2966" s="102"/>
      <c r="J2966" s="102"/>
      <c r="K2966" s="102"/>
      <c r="L2966" s="102"/>
      <c r="M2966" s="102"/>
      <c r="N2966" s="102"/>
      <c r="O2966" s="102"/>
      <c r="P2966" s="102"/>
      <c r="Q2966" s="102"/>
      <c r="R2966" s="102"/>
      <c r="S2966" s="102"/>
      <c r="T2966" s="106"/>
      <c r="U2966" s="3" t="str">
        <f t="shared" si="140"/>
        <v>0/1</v>
      </c>
    </row>
    <row r="2967" spans="1:21" ht="30" customHeight="1" x14ac:dyDescent="0.3">
      <c r="A2967" s="3" t="str">
        <f>B2967&amp;"--"&amp;COUNTIF($B$5:B2967,B2967)</f>
        <v>--2930</v>
      </c>
      <c r="B2967" s="3" t="str">
        <f t="shared" si="139"/>
        <v/>
      </c>
      <c r="C2967" s="78">
        <v>2963</v>
      </c>
      <c r="D2967" s="102"/>
      <c r="E2967" s="103"/>
      <c r="F2967" s="102"/>
      <c r="G2967" s="104"/>
      <c r="H2967" s="105" t="str">
        <f t="shared" ca="1" si="138"/>
        <v/>
      </c>
      <c r="I2967" s="102"/>
      <c r="J2967" s="102"/>
      <c r="K2967" s="102"/>
      <c r="L2967" s="102"/>
      <c r="M2967" s="102"/>
      <c r="N2967" s="102"/>
      <c r="O2967" s="102"/>
      <c r="P2967" s="102"/>
      <c r="Q2967" s="102"/>
      <c r="R2967" s="102"/>
      <c r="S2967" s="102"/>
      <c r="T2967" s="106"/>
      <c r="U2967" s="3" t="str">
        <f t="shared" si="140"/>
        <v>0/1</v>
      </c>
    </row>
    <row r="2968" spans="1:21" ht="30" customHeight="1" x14ac:dyDescent="0.3">
      <c r="A2968" s="3" t="str">
        <f>B2968&amp;"--"&amp;COUNTIF($B$5:B2968,B2968)</f>
        <v>--2931</v>
      </c>
      <c r="B2968" s="3" t="str">
        <f t="shared" si="139"/>
        <v/>
      </c>
      <c r="C2968" s="78">
        <v>2964</v>
      </c>
      <c r="D2968" s="102"/>
      <c r="E2968" s="103"/>
      <c r="F2968" s="102"/>
      <c r="G2968" s="104"/>
      <c r="H2968" s="105" t="str">
        <f t="shared" ca="1" si="138"/>
        <v/>
      </c>
      <c r="I2968" s="102"/>
      <c r="J2968" s="102"/>
      <c r="K2968" s="102"/>
      <c r="L2968" s="102"/>
      <c r="M2968" s="102"/>
      <c r="N2968" s="102"/>
      <c r="O2968" s="102"/>
      <c r="P2968" s="102"/>
      <c r="Q2968" s="102"/>
      <c r="R2968" s="102"/>
      <c r="S2968" s="102"/>
      <c r="T2968" s="106"/>
      <c r="U2968" s="3" t="str">
        <f t="shared" si="140"/>
        <v>0/1</v>
      </c>
    </row>
    <row r="2969" spans="1:21" ht="30" customHeight="1" x14ac:dyDescent="0.3">
      <c r="A2969" s="3" t="str">
        <f>B2969&amp;"--"&amp;COUNTIF($B$5:B2969,B2969)</f>
        <v>--2932</v>
      </c>
      <c r="B2969" s="3" t="str">
        <f t="shared" si="139"/>
        <v/>
      </c>
      <c r="C2969" s="78">
        <v>2965</v>
      </c>
      <c r="D2969" s="102"/>
      <c r="E2969" s="103"/>
      <c r="F2969" s="102"/>
      <c r="G2969" s="104"/>
      <c r="H2969" s="105" t="str">
        <f t="shared" ca="1" si="138"/>
        <v/>
      </c>
      <c r="I2969" s="102"/>
      <c r="J2969" s="102"/>
      <c r="K2969" s="102"/>
      <c r="L2969" s="102"/>
      <c r="M2969" s="102"/>
      <c r="N2969" s="102"/>
      <c r="O2969" s="102"/>
      <c r="P2969" s="102"/>
      <c r="Q2969" s="102"/>
      <c r="R2969" s="102"/>
      <c r="S2969" s="102"/>
      <c r="T2969" s="106"/>
      <c r="U2969" s="3" t="str">
        <f t="shared" si="140"/>
        <v>0/1</v>
      </c>
    </row>
    <row r="2970" spans="1:21" ht="30" customHeight="1" x14ac:dyDescent="0.3">
      <c r="A2970" s="3" t="str">
        <f>B2970&amp;"--"&amp;COUNTIF($B$5:B2970,B2970)</f>
        <v>--2933</v>
      </c>
      <c r="B2970" s="3" t="str">
        <f t="shared" si="139"/>
        <v/>
      </c>
      <c r="C2970" s="78">
        <v>2966</v>
      </c>
      <c r="D2970" s="102"/>
      <c r="E2970" s="103"/>
      <c r="F2970" s="102"/>
      <c r="G2970" s="104"/>
      <c r="H2970" s="105" t="str">
        <f t="shared" ca="1" si="138"/>
        <v/>
      </c>
      <c r="I2970" s="102"/>
      <c r="J2970" s="102"/>
      <c r="K2970" s="102"/>
      <c r="L2970" s="102"/>
      <c r="M2970" s="102"/>
      <c r="N2970" s="102"/>
      <c r="O2970" s="102"/>
      <c r="P2970" s="102"/>
      <c r="Q2970" s="102"/>
      <c r="R2970" s="102"/>
      <c r="S2970" s="102"/>
      <c r="T2970" s="106"/>
      <c r="U2970" s="3" t="str">
        <f t="shared" si="140"/>
        <v>0/1</v>
      </c>
    </row>
    <row r="2971" spans="1:21" ht="30" customHeight="1" x14ac:dyDescent="0.3">
      <c r="A2971" s="3" t="str">
        <f>B2971&amp;"--"&amp;COUNTIF($B$5:B2971,B2971)</f>
        <v>--2934</v>
      </c>
      <c r="B2971" s="3" t="str">
        <f t="shared" si="139"/>
        <v/>
      </c>
      <c r="C2971" s="78">
        <v>2967</v>
      </c>
      <c r="D2971" s="102"/>
      <c r="E2971" s="103"/>
      <c r="F2971" s="102"/>
      <c r="G2971" s="104"/>
      <c r="H2971" s="105" t="str">
        <f t="shared" ca="1" si="138"/>
        <v/>
      </c>
      <c r="I2971" s="102"/>
      <c r="J2971" s="102"/>
      <c r="K2971" s="102"/>
      <c r="L2971" s="102"/>
      <c r="M2971" s="102"/>
      <c r="N2971" s="102"/>
      <c r="O2971" s="102"/>
      <c r="P2971" s="102"/>
      <c r="Q2971" s="102"/>
      <c r="R2971" s="102"/>
      <c r="S2971" s="102"/>
      <c r="T2971" s="106"/>
      <c r="U2971" s="3" t="str">
        <f t="shared" si="140"/>
        <v>0/1</v>
      </c>
    </row>
    <row r="2972" spans="1:21" ht="30" customHeight="1" x14ac:dyDescent="0.3">
      <c r="A2972" s="3" t="str">
        <f>B2972&amp;"--"&amp;COUNTIF($B$5:B2972,B2972)</f>
        <v>--2935</v>
      </c>
      <c r="B2972" s="3" t="str">
        <f t="shared" si="139"/>
        <v/>
      </c>
      <c r="C2972" s="78">
        <v>2968</v>
      </c>
      <c r="D2972" s="102"/>
      <c r="E2972" s="103"/>
      <c r="F2972" s="102"/>
      <c r="G2972" s="104"/>
      <c r="H2972" s="105" t="str">
        <f t="shared" ca="1" si="138"/>
        <v/>
      </c>
      <c r="I2972" s="102"/>
      <c r="J2972" s="102"/>
      <c r="K2972" s="102"/>
      <c r="L2972" s="102"/>
      <c r="M2972" s="102"/>
      <c r="N2972" s="102"/>
      <c r="O2972" s="102"/>
      <c r="P2972" s="102"/>
      <c r="Q2972" s="102"/>
      <c r="R2972" s="102"/>
      <c r="S2972" s="102"/>
      <c r="T2972" s="106"/>
      <c r="U2972" s="3" t="str">
        <f t="shared" si="140"/>
        <v>0/1</v>
      </c>
    </row>
    <row r="2973" spans="1:21" ht="30" customHeight="1" x14ac:dyDescent="0.3">
      <c r="A2973" s="3" t="str">
        <f>B2973&amp;"--"&amp;COUNTIF($B$5:B2973,B2973)</f>
        <v>--2936</v>
      </c>
      <c r="B2973" s="3" t="str">
        <f t="shared" si="139"/>
        <v/>
      </c>
      <c r="C2973" s="78">
        <v>2969</v>
      </c>
      <c r="D2973" s="102"/>
      <c r="E2973" s="103"/>
      <c r="F2973" s="102"/>
      <c r="G2973" s="104"/>
      <c r="H2973" s="105" t="str">
        <f t="shared" ca="1" si="138"/>
        <v/>
      </c>
      <c r="I2973" s="102"/>
      <c r="J2973" s="102"/>
      <c r="K2973" s="102"/>
      <c r="L2973" s="102"/>
      <c r="M2973" s="102"/>
      <c r="N2973" s="102"/>
      <c r="O2973" s="102"/>
      <c r="P2973" s="102"/>
      <c r="Q2973" s="102"/>
      <c r="R2973" s="102"/>
      <c r="S2973" s="102"/>
      <c r="T2973" s="106"/>
      <c r="U2973" s="3" t="str">
        <f t="shared" si="140"/>
        <v>0/1</v>
      </c>
    </row>
    <row r="2974" spans="1:21" ht="30" customHeight="1" x14ac:dyDescent="0.3">
      <c r="A2974" s="3" t="str">
        <f>B2974&amp;"--"&amp;COUNTIF($B$5:B2974,B2974)</f>
        <v>--2937</v>
      </c>
      <c r="B2974" s="3" t="str">
        <f t="shared" si="139"/>
        <v/>
      </c>
      <c r="C2974" s="78">
        <v>2970</v>
      </c>
      <c r="D2974" s="102"/>
      <c r="E2974" s="103"/>
      <c r="F2974" s="102"/>
      <c r="G2974" s="104"/>
      <c r="H2974" s="105" t="str">
        <f t="shared" ca="1" si="138"/>
        <v/>
      </c>
      <c r="I2974" s="102"/>
      <c r="J2974" s="102"/>
      <c r="K2974" s="102"/>
      <c r="L2974" s="102"/>
      <c r="M2974" s="102"/>
      <c r="N2974" s="102"/>
      <c r="O2974" s="102"/>
      <c r="P2974" s="102"/>
      <c r="Q2974" s="102"/>
      <c r="R2974" s="102"/>
      <c r="S2974" s="102"/>
      <c r="T2974" s="106"/>
      <c r="U2974" s="3" t="str">
        <f t="shared" si="140"/>
        <v>0/1</v>
      </c>
    </row>
    <row r="2975" spans="1:21" ht="30" customHeight="1" x14ac:dyDescent="0.3">
      <c r="A2975" s="3" t="str">
        <f>B2975&amp;"--"&amp;COUNTIF($B$5:B2975,B2975)</f>
        <v>--2938</v>
      </c>
      <c r="B2975" s="3" t="str">
        <f t="shared" si="139"/>
        <v/>
      </c>
      <c r="C2975" s="78">
        <v>2971</v>
      </c>
      <c r="D2975" s="102"/>
      <c r="E2975" s="103"/>
      <c r="F2975" s="102"/>
      <c r="G2975" s="104"/>
      <c r="H2975" s="105" t="str">
        <f t="shared" ca="1" si="138"/>
        <v/>
      </c>
      <c r="I2975" s="102"/>
      <c r="J2975" s="102"/>
      <c r="K2975" s="102"/>
      <c r="L2975" s="102"/>
      <c r="M2975" s="102"/>
      <c r="N2975" s="102"/>
      <c r="O2975" s="102"/>
      <c r="P2975" s="102"/>
      <c r="Q2975" s="102"/>
      <c r="R2975" s="102"/>
      <c r="S2975" s="102"/>
      <c r="T2975" s="106"/>
      <c r="U2975" s="3" t="str">
        <f t="shared" si="140"/>
        <v>0/1</v>
      </c>
    </row>
    <row r="2976" spans="1:21" ht="30" customHeight="1" x14ac:dyDescent="0.3">
      <c r="A2976" s="3" t="str">
        <f>B2976&amp;"--"&amp;COUNTIF($B$5:B2976,B2976)</f>
        <v>--2939</v>
      </c>
      <c r="B2976" s="3" t="str">
        <f t="shared" si="139"/>
        <v/>
      </c>
      <c r="C2976" s="78">
        <v>2972</v>
      </c>
      <c r="D2976" s="102"/>
      <c r="E2976" s="103"/>
      <c r="F2976" s="102"/>
      <c r="G2976" s="104"/>
      <c r="H2976" s="105" t="str">
        <f t="shared" ref="H2976:H3039" ca="1" si="141">IF(G2976,DATEDIF(G2976,TODAY(),"Y"),"")</f>
        <v/>
      </c>
      <c r="I2976" s="102"/>
      <c r="J2976" s="102"/>
      <c r="K2976" s="102"/>
      <c r="L2976" s="102"/>
      <c r="M2976" s="102"/>
      <c r="N2976" s="102"/>
      <c r="O2976" s="102"/>
      <c r="P2976" s="102"/>
      <c r="Q2976" s="102"/>
      <c r="R2976" s="102"/>
      <c r="S2976" s="102"/>
      <c r="T2976" s="106"/>
      <c r="U2976" s="3" t="str">
        <f t="shared" si="140"/>
        <v>0/1</v>
      </c>
    </row>
    <row r="2977" spans="1:21" ht="30" customHeight="1" x14ac:dyDescent="0.3">
      <c r="A2977" s="3" t="str">
        <f>B2977&amp;"--"&amp;COUNTIF($B$5:B2977,B2977)</f>
        <v>--2940</v>
      </c>
      <c r="B2977" s="3" t="str">
        <f t="shared" si="139"/>
        <v/>
      </c>
      <c r="C2977" s="78">
        <v>2973</v>
      </c>
      <c r="D2977" s="102"/>
      <c r="E2977" s="103"/>
      <c r="F2977" s="102"/>
      <c r="G2977" s="104"/>
      <c r="H2977" s="105" t="str">
        <f t="shared" ca="1" si="141"/>
        <v/>
      </c>
      <c r="I2977" s="102"/>
      <c r="J2977" s="102"/>
      <c r="K2977" s="102"/>
      <c r="L2977" s="102"/>
      <c r="M2977" s="102"/>
      <c r="N2977" s="102"/>
      <c r="O2977" s="102"/>
      <c r="P2977" s="102"/>
      <c r="Q2977" s="102"/>
      <c r="R2977" s="102"/>
      <c r="S2977" s="102"/>
      <c r="T2977" s="106"/>
      <c r="U2977" s="3" t="str">
        <f t="shared" si="140"/>
        <v>0/1</v>
      </c>
    </row>
    <row r="2978" spans="1:21" ht="30" customHeight="1" x14ac:dyDescent="0.3">
      <c r="A2978" s="3" t="str">
        <f>B2978&amp;"--"&amp;COUNTIF($B$5:B2978,B2978)</f>
        <v>--2941</v>
      </c>
      <c r="B2978" s="3" t="str">
        <f t="shared" si="139"/>
        <v/>
      </c>
      <c r="C2978" s="78">
        <v>2974</v>
      </c>
      <c r="D2978" s="102"/>
      <c r="E2978" s="103"/>
      <c r="F2978" s="102"/>
      <c r="G2978" s="104"/>
      <c r="H2978" s="105" t="str">
        <f t="shared" ca="1" si="141"/>
        <v/>
      </c>
      <c r="I2978" s="102"/>
      <c r="J2978" s="102"/>
      <c r="K2978" s="102"/>
      <c r="L2978" s="102"/>
      <c r="M2978" s="102"/>
      <c r="N2978" s="102"/>
      <c r="O2978" s="102"/>
      <c r="P2978" s="102"/>
      <c r="Q2978" s="102"/>
      <c r="R2978" s="102"/>
      <c r="S2978" s="102"/>
      <c r="T2978" s="106"/>
      <c r="U2978" s="3" t="str">
        <f t="shared" si="140"/>
        <v>0/1</v>
      </c>
    </row>
    <row r="2979" spans="1:21" ht="30" customHeight="1" x14ac:dyDescent="0.3">
      <c r="A2979" s="3" t="str">
        <f>B2979&amp;"--"&amp;COUNTIF($B$5:B2979,B2979)</f>
        <v>--2942</v>
      </c>
      <c r="B2979" s="3" t="str">
        <f t="shared" si="139"/>
        <v/>
      </c>
      <c r="C2979" s="78">
        <v>2975</v>
      </c>
      <c r="D2979" s="102"/>
      <c r="E2979" s="103"/>
      <c r="F2979" s="102"/>
      <c r="G2979" s="104"/>
      <c r="H2979" s="105" t="str">
        <f t="shared" ca="1" si="141"/>
        <v/>
      </c>
      <c r="I2979" s="102"/>
      <c r="J2979" s="102"/>
      <c r="K2979" s="102"/>
      <c r="L2979" s="102"/>
      <c r="M2979" s="102"/>
      <c r="N2979" s="102"/>
      <c r="O2979" s="102"/>
      <c r="P2979" s="102"/>
      <c r="Q2979" s="102"/>
      <c r="R2979" s="102"/>
      <c r="S2979" s="102"/>
      <c r="T2979" s="106"/>
      <c r="U2979" s="3" t="str">
        <f t="shared" si="140"/>
        <v>0/1</v>
      </c>
    </row>
    <row r="2980" spans="1:21" ht="30" customHeight="1" x14ac:dyDescent="0.3">
      <c r="A2980" s="3" t="str">
        <f>B2980&amp;"--"&amp;COUNTIF($B$5:B2980,B2980)</f>
        <v>--2943</v>
      </c>
      <c r="B2980" s="3" t="str">
        <f t="shared" si="139"/>
        <v/>
      </c>
      <c r="C2980" s="78">
        <v>2976</v>
      </c>
      <c r="D2980" s="102"/>
      <c r="E2980" s="103"/>
      <c r="F2980" s="102"/>
      <c r="G2980" s="104"/>
      <c r="H2980" s="105" t="str">
        <f t="shared" ca="1" si="141"/>
        <v/>
      </c>
      <c r="I2980" s="102"/>
      <c r="J2980" s="102"/>
      <c r="K2980" s="102"/>
      <c r="L2980" s="102"/>
      <c r="M2980" s="102"/>
      <c r="N2980" s="102"/>
      <c r="O2980" s="102"/>
      <c r="P2980" s="102"/>
      <c r="Q2980" s="102"/>
      <c r="R2980" s="102"/>
      <c r="S2980" s="102"/>
      <c r="T2980" s="106"/>
      <c r="U2980" s="3" t="str">
        <f t="shared" si="140"/>
        <v>0/1</v>
      </c>
    </row>
    <row r="2981" spans="1:21" ht="30" customHeight="1" x14ac:dyDescent="0.3">
      <c r="A2981" s="3" t="str">
        <f>B2981&amp;"--"&amp;COUNTIF($B$5:B2981,B2981)</f>
        <v>--2944</v>
      </c>
      <c r="B2981" s="3" t="str">
        <f t="shared" si="139"/>
        <v/>
      </c>
      <c r="C2981" s="78">
        <v>2977</v>
      </c>
      <c r="D2981" s="102"/>
      <c r="E2981" s="103"/>
      <c r="F2981" s="102"/>
      <c r="G2981" s="104"/>
      <c r="H2981" s="105" t="str">
        <f t="shared" ca="1" si="141"/>
        <v/>
      </c>
      <c r="I2981" s="102"/>
      <c r="J2981" s="102"/>
      <c r="K2981" s="102"/>
      <c r="L2981" s="102"/>
      <c r="M2981" s="102"/>
      <c r="N2981" s="102"/>
      <c r="O2981" s="102"/>
      <c r="P2981" s="102"/>
      <c r="Q2981" s="102"/>
      <c r="R2981" s="102"/>
      <c r="S2981" s="102"/>
      <c r="T2981" s="106"/>
      <c r="U2981" s="3" t="str">
        <f t="shared" si="140"/>
        <v>0/1</v>
      </c>
    </row>
    <row r="2982" spans="1:21" ht="30" customHeight="1" x14ac:dyDescent="0.3">
      <c r="A2982" s="3" t="str">
        <f>B2982&amp;"--"&amp;COUNTIF($B$5:B2982,B2982)</f>
        <v>--2945</v>
      </c>
      <c r="B2982" s="3" t="str">
        <f t="shared" si="139"/>
        <v/>
      </c>
      <c r="C2982" s="78">
        <v>2978</v>
      </c>
      <c r="D2982" s="102"/>
      <c r="E2982" s="103"/>
      <c r="F2982" s="102"/>
      <c r="G2982" s="104"/>
      <c r="H2982" s="105" t="str">
        <f t="shared" ca="1" si="141"/>
        <v/>
      </c>
      <c r="I2982" s="102"/>
      <c r="J2982" s="102"/>
      <c r="K2982" s="102"/>
      <c r="L2982" s="102"/>
      <c r="M2982" s="102"/>
      <c r="N2982" s="102"/>
      <c r="O2982" s="102"/>
      <c r="P2982" s="102"/>
      <c r="Q2982" s="102"/>
      <c r="R2982" s="102"/>
      <c r="S2982" s="102"/>
      <c r="T2982" s="106"/>
      <c r="U2982" s="3" t="str">
        <f t="shared" si="140"/>
        <v>0/1</v>
      </c>
    </row>
    <row r="2983" spans="1:21" ht="30" customHeight="1" x14ac:dyDescent="0.3">
      <c r="A2983" s="3" t="str">
        <f>B2983&amp;"--"&amp;COUNTIF($B$5:B2983,B2983)</f>
        <v>--2946</v>
      </c>
      <c r="B2983" s="3" t="str">
        <f t="shared" si="139"/>
        <v/>
      </c>
      <c r="C2983" s="78">
        <v>2979</v>
      </c>
      <c r="D2983" s="102"/>
      <c r="E2983" s="103"/>
      <c r="F2983" s="102"/>
      <c r="G2983" s="104"/>
      <c r="H2983" s="105" t="str">
        <f t="shared" ca="1" si="141"/>
        <v/>
      </c>
      <c r="I2983" s="102"/>
      <c r="J2983" s="102"/>
      <c r="K2983" s="102"/>
      <c r="L2983" s="102"/>
      <c r="M2983" s="102"/>
      <c r="N2983" s="102"/>
      <c r="O2983" s="102"/>
      <c r="P2983" s="102"/>
      <c r="Q2983" s="102"/>
      <c r="R2983" s="102"/>
      <c r="S2983" s="102"/>
      <c r="T2983" s="106"/>
      <c r="U2983" s="3" t="str">
        <f t="shared" si="140"/>
        <v>0/1</v>
      </c>
    </row>
    <row r="2984" spans="1:21" ht="30" customHeight="1" x14ac:dyDescent="0.3">
      <c r="A2984" s="3" t="str">
        <f>B2984&amp;"--"&amp;COUNTIF($B$5:B2984,B2984)</f>
        <v>--2947</v>
      </c>
      <c r="B2984" s="3" t="str">
        <f t="shared" si="139"/>
        <v/>
      </c>
      <c r="C2984" s="78">
        <v>2980</v>
      </c>
      <c r="D2984" s="102"/>
      <c r="E2984" s="103"/>
      <c r="F2984" s="102"/>
      <c r="G2984" s="104"/>
      <c r="H2984" s="105" t="str">
        <f t="shared" ca="1" si="141"/>
        <v/>
      </c>
      <c r="I2984" s="102"/>
      <c r="J2984" s="102"/>
      <c r="K2984" s="102"/>
      <c r="L2984" s="102"/>
      <c r="M2984" s="102"/>
      <c r="N2984" s="102"/>
      <c r="O2984" s="102"/>
      <c r="P2984" s="102"/>
      <c r="Q2984" s="102"/>
      <c r="R2984" s="102"/>
      <c r="S2984" s="102"/>
      <c r="T2984" s="106"/>
      <c r="U2984" s="3" t="str">
        <f t="shared" si="140"/>
        <v>0/1</v>
      </c>
    </row>
    <row r="2985" spans="1:21" ht="30" customHeight="1" x14ac:dyDescent="0.3">
      <c r="A2985" s="3" t="str">
        <f>B2985&amp;"--"&amp;COUNTIF($B$5:B2985,B2985)</f>
        <v>--2948</v>
      </c>
      <c r="B2985" s="3" t="str">
        <f t="shared" si="139"/>
        <v/>
      </c>
      <c r="C2985" s="78">
        <v>2981</v>
      </c>
      <c r="D2985" s="102"/>
      <c r="E2985" s="103"/>
      <c r="F2985" s="102"/>
      <c r="G2985" s="104"/>
      <c r="H2985" s="105" t="str">
        <f t="shared" ca="1" si="141"/>
        <v/>
      </c>
      <c r="I2985" s="102"/>
      <c r="J2985" s="102"/>
      <c r="K2985" s="102"/>
      <c r="L2985" s="102"/>
      <c r="M2985" s="102"/>
      <c r="N2985" s="102"/>
      <c r="O2985" s="102"/>
      <c r="P2985" s="102"/>
      <c r="Q2985" s="102"/>
      <c r="R2985" s="102"/>
      <c r="S2985" s="102"/>
      <c r="T2985" s="106"/>
      <c r="U2985" s="3" t="str">
        <f t="shared" si="140"/>
        <v>0/1</v>
      </c>
    </row>
    <row r="2986" spans="1:21" ht="30" customHeight="1" x14ac:dyDescent="0.3">
      <c r="A2986" s="3" t="str">
        <f>B2986&amp;"--"&amp;COUNTIF($B$5:B2986,B2986)</f>
        <v>--2949</v>
      </c>
      <c r="B2986" s="3" t="str">
        <f t="shared" si="139"/>
        <v/>
      </c>
      <c r="C2986" s="78">
        <v>2982</v>
      </c>
      <c r="D2986" s="102"/>
      <c r="E2986" s="103"/>
      <c r="F2986" s="102"/>
      <c r="G2986" s="104"/>
      <c r="H2986" s="105" t="str">
        <f t="shared" ca="1" si="141"/>
        <v/>
      </c>
      <c r="I2986" s="102"/>
      <c r="J2986" s="102"/>
      <c r="K2986" s="102"/>
      <c r="L2986" s="102"/>
      <c r="M2986" s="102"/>
      <c r="N2986" s="102"/>
      <c r="O2986" s="102"/>
      <c r="P2986" s="102"/>
      <c r="Q2986" s="102"/>
      <c r="R2986" s="102"/>
      <c r="S2986" s="102"/>
      <c r="T2986" s="106"/>
      <c r="U2986" s="3" t="str">
        <f t="shared" si="140"/>
        <v>0/1</v>
      </c>
    </row>
    <row r="2987" spans="1:21" ht="30" customHeight="1" x14ac:dyDescent="0.3">
      <c r="A2987" s="3" t="str">
        <f>B2987&amp;"--"&amp;COUNTIF($B$5:B2987,B2987)</f>
        <v>--2950</v>
      </c>
      <c r="B2987" s="3" t="str">
        <f t="shared" si="139"/>
        <v/>
      </c>
      <c r="C2987" s="78">
        <v>2983</v>
      </c>
      <c r="D2987" s="102"/>
      <c r="E2987" s="103"/>
      <c r="F2987" s="102"/>
      <c r="G2987" s="104"/>
      <c r="H2987" s="105" t="str">
        <f t="shared" ca="1" si="141"/>
        <v/>
      </c>
      <c r="I2987" s="102"/>
      <c r="J2987" s="102"/>
      <c r="K2987" s="102"/>
      <c r="L2987" s="102"/>
      <c r="M2987" s="102"/>
      <c r="N2987" s="102"/>
      <c r="O2987" s="102"/>
      <c r="P2987" s="102"/>
      <c r="Q2987" s="102"/>
      <c r="R2987" s="102"/>
      <c r="S2987" s="102"/>
      <c r="T2987" s="106"/>
      <c r="U2987" s="3" t="str">
        <f t="shared" si="140"/>
        <v>0/1</v>
      </c>
    </row>
    <row r="2988" spans="1:21" ht="30" customHeight="1" x14ac:dyDescent="0.3">
      <c r="A2988" s="3" t="str">
        <f>B2988&amp;"--"&amp;COUNTIF($B$5:B2988,B2988)</f>
        <v>--2951</v>
      </c>
      <c r="B2988" s="3" t="str">
        <f t="shared" si="139"/>
        <v/>
      </c>
      <c r="C2988" s="78">
        <v>2984</v>
      </c>
      <c r="D2988" s="102"/>
      <c r="E2988" s="103"/>
      <c r="F2988" s="102"/>
      <c r="G2988" s="104"/>
      <c r="H2988" s="105" t="str">
        <f t="shared" ca="1" si="141"/>
        <v/>
      </c>
      <c r="I2988" s="102"/>
      <c r="J2988" s="102"/>
      <c r="K2988" s="102"/>
      <c r="L2988" s="102"/>
      <c r="M2988" s="102"/>
      <c r="N2988" s="102"/>
      <c r="O2988" s="102"/>
      <c r="P2988" s="102"/>
      <c r="Q2988" s="102"/>
      <c r="R2988" s="102"/>
      <c r="S2988" s="102"/>
      <c r="T2988" s="106"/>
      <c r="U2988" s="3" t="str">
        <f t="shared" si="140"/>
        <v>0/1</v>
      </c>
    </row>
    <row r="2989" spans="1:21" ht="30" customHeight="1" x14ac:dyDescent="0.3">
      <c r="A2989" s="3" t="str">
        <f>B2989&amp;"--"&amp;COUNTIF($B$5:B2989,B2989)</f>
        <v>--2952</v>
      </c>
      <c r="B2989" s="3" t="str">
        <f t="shared" si="139"/>
        <v/>
      </c>
      <c r="C2989" s="78">
        <v>2985</v>
      </c>
      <c r="D2989" s="102"/>
      <c r="E2989" s="103"/>
      <c r="F2989" s="102"/>
      <c r="G2989" s="104"/>
      <c r="H2989" s="105" t="str">
        <f t="shared" ca="1" si="141"/>
        <v/>
      </c>
      <c r="I2989" s="102"/>
      <c r="J2989" s="102"/>
      <c r="K2989" s="102"/>
      <c r="L2989" s="102"/>
      <c r="M2989" s="102"/>
      <c r="N2989" s="102"/>
      <c r="O2989" s="102"/>
      <c r="P2989" s="102"/>
      <c r="Q2989" s="102"/>
      <c r="R2989" s="102"/>
      <c r="S2989" s="102"/>
      <c r="T2989" s="106"/>
      <c r="U2989" s="3" t="str">
        <f t="shared" si="140"/>
        <v>0/1</v>
      </c>
    </row>
    <row r="2990" spans="1:21" ht="30" customHeight="1" x14ac:dyDescent="0.3">
      <c r="A2990" s="3" t="str">
        <f>B2990&amp;"--"&amp;COUNTIF($B$5:B2990,B2990)</f>
        <v>--2953</v>
      </c>
      <c r="B2990" s="3" t="str">
        <f t="shared" si="139"/>
        <v/>
      </c>
      <c r="C2990" s="78">
        <v>2986</v>
      </c>
      <c r="D2990" s="102"/>
      <c r="E2990" s="103"/>
      <c r="F2990" s="102"/>
      <c r="G2990" s="104"/>
      <c r="H2990" s="105" t="str">
        <f t="shared" ca="1" si="141"/>
        <v/>
      </c>
      <c r="I2990" s="102"/>
      <c r="J2990" s="102"/>
      <c r="K2990" s="102"/>
      <c r="L2990" s="102"/>
      <c r="M2990" s="102"/>
      <c r="N2990" s="102"/>
      <c r="O2990" s="102"/>
      <c r="P2990" s="102"/>
      <c r="Q2990" s="102"/>
      <c r="R2990" s="102"/>
      <c r="S2990" s="102"/>
      <c r="T2990" s="106"/>
      <c r="U2990" s="3" t="str">
        <f t="shared" si="140"/>
        <v>0/1</v>
      </c>
    </row>
    <row r="2991" spans="1:21" ht="30" customHeight="1" x14ac:dyDescent="0.3">
      <c r="A2991" s="3" t="str">
        <f>B2991&amp;"--"&amp;COUNTIF($B$5:B2991,B2991)</f>
        <v>--2954</v>
      </c>
      <c r="B2991" s="3" t="str">
        <f t="shared" si="139"/>
        <v/>
      </c>
      <c r="C2991" s="78">
        <v>2987</v>
      </c>
      <c r="D2991" s="102"/>
      <c r="E2991" s="103"/>
      <c r="F2991" s="102"/>
      <c r="G2991" s="104"/>
      <c r="H2991" s="105" t="str">
        <f t="shared" ca="1" si="141"/>
        <v/>
      </c>
      <c r="I2991" s="102"/>
      <c r="J2991" s="102"/>
      <c r="K2991" s="102"/>
      <c r="L2991" s="102"/>
      <c r="M2991" s="102"/>
      <c r="N2991" s="102"/>
      <c r="O2991" s="102"/>
      <c r="P2991" s="102"/>
      <c r="Q2991" s="102"/>
      <c r="R2991" s="102"/>
      <c r="S2991" s="102"/>
      <c r="T2991" s="106"/>
      <c r="U2991" s="3" t="str">
        <f t="shared" si="140"/>
        <v>0/1</v>
      </c>
    </row>
    <row r="2992" spans="1:21" ht="30" customHeight="1" x14ac:dyDescent="0.3">
      <c r="A2992" s="3" t="str">
        <f>B2992&amp;"--"&amp;COUNTIF($B$5:B2992,B2992)</f>
        <v>--2955</v>
      </c>
      <c r="B2992" s="3" t="str">
        <f t="shared" si="139"/>
        <v/>
      </c>
      <c r="C2992" s="78">
        <v>2988</v>
      </c>
      <c r="D2992" s="102"/>
      <c r="E2992" s="103"/>
      <c r="F2992" s="102"/>
      <c r="G2992" s="104"/>
      <c r="H2992" s="105" t="str">
        <f t="shared" ca="1" si="141"/>
        <v/>
      </c>
      <c r="I2992" s="102"/>
      <c r="J2992" s="102"/>
      <c r="K2992" s="102"/>
      <c r="L2992" s="102"/>
      <c r="M2992" s="102"/>
      <c r="N2992" s="102"/>
      <c r="O2992" s="102"/>
      <c r="P2992" s="102"/>
      <c r="Q2992" s="102"/>
      <c r="R2992" s="102"/>
      <c r="S2992" s="102"/>
      <c r="T2992" s="106"/>
      <c r="U2992" s="3" t="str">
        <f t="shared" si="140"/>
        <v>0/1</v>
      </c>
    </row>
    <row r="2993" spans="1:21" ht="30" customHeight="1" x14ac:dyDescent="0.3">
      <c r="A2993" s="3" t="str">
        <f>B2993&amp;"--"&amp;COUNTIF($B$5:B2993,B2993)</f>
        <v>--2956</v>
      </c>
      <c r="B2993" s="3" t="str">
        <f t="shared" si="139"/>
        <v/>
      </c>
      <c r="C2993" s="78">
        <v>2989</v>
      </c>
      <c r="D2993" s="102"/>
      <c r="E2993" s="103"/>
      <c r="F2993" s="102"/>
      <c r="G2993" s="104"/>
      <c r="H2993" s="105" t="str">
        <f t="shared" ca="1" si="141"/>
        <v/>
      </c>
      <c r="I2993" s="102"/>
      <c r="J2993" s="102"/>
      <c r="K2993" s="102"/>
      <c r="L2993" s="102"/>
      <c r="M2993" s="102"/>
      <c r="N2993" s="102"/>
      <c r="O2993" s="102"/>
      <c r="P2993" s="102"/>
      <c r="Q2993" s="102"/>
      <c r="R2993" s="102"/>
      <c r="S2993" s="102"/>
      <c r="T2993" s="106"/>
      <c r="U2993" s="3" t="str">
        <f t="shared" si="140"/>
        <v>0/1</v>
      </c>
    </row>
    <row r="2994" spans="1:21" ht="30" customHeight="1" x14ac:dyDescent="0.3">
      <c r="A2994" s="3" t="str">
        <f>B2994&amp;"--"&amp;COUNTIF($B$5:B2994,B2994)</f>
        <v>--2957</v>
      </c>
      <c r="B2994" s="3" t="str">
        <f t="shared" si="139"/>
        <v/>
      </c>
      <c r="C2994" s="78">
        <v>2990</v>
      </c>
      <c r="D2994" s="102"/>
      <c r="E2994" s="103"/>
      <c r="F2994" s="102"/>
      <c r="G2994" s="104"/>
      <c r="H2994" s="105" t="str">
        <f t="shared" ca="1" si="141"/>
        <v/>
      </c>
      <c r="I2994" s="102"/>
      <c r="J2994" s="102"/>
      <c r="K2994" s="102"/>
      <c r="L2994" s="102"/>
      <c r="M2994" s="102"/>
      <c r="N2994" s="102"/>
      <c r="O2994" s="102"/>
      <c r="P2994" s="102"/>
      <c r="Q2994" s="102"/>
      <c r="R2994" s="102"/>
      <c r="S2994" s="102"/>
      <c r="T2994" s="106"/>
      <c r="U2994" s="3" t="str">
        <f t="shared" si="140"/>
        <v>0/1</v>
      </c>
    </row>
    <row r="2995" spans="1:21" ht="30" customHeight="1" x14ac:dyDescent="0.3">
      <c r="A2995" s="3" t="str">
        <f>B2995&amp;"--"&amp;COUNTIF($B$5:B2995,B2995)</f>
        <v>--2958</v>
      </c>
      <c r="B2995" s="3" t="str">
        <f t="shared" si="139"/>
        <v/>
      </c>
      <c r="C2995" s="78">
        <v>2991</v>
      </c>
      <c r="D2995" s="102"/>
      <c r="E2995" s="103"/>
      <c r="F2995" s="102"/>
      <c r="G2995" s="104"/>
      <c r="H2995" s="105" t="str">
        <f t="shared" ca="1" si="141"/>
        <v/>
      </c>
      <c r="I2995" s="102"/>
      <c r="J2995" s="102"/>
      <c r="K2995" s="102"/>
      <c r="L2995" s="102"/>
      <c r="M2995" s="102"/>
      <c r="N2995" s="102"/>
      <c r="O2995" s="102"/>
      <c r="P2995" s="102"/>
      <c r="Q2995" s="102"/>
      <c r="R2995" s="102"/>
      <c r="S2995" s="102"/>
      <c r="T2995" s="106"/>
      <c r="U2995" s="3" t="str">
        <f t="shared" si="140"/>
        <v>0/1</v>
      </c>
    </row>
    <row r="2996" spans="1:21" ht="30" customHeight="1" x14ac:dyDescent="0.3">
      <c r="A2996" s="3" t="str">
        <f>B2996&amp;"--"&amp;COUNTIF($B$5:B2996,B2996)</f>
        <v>--2959</v>
      </c>
      <c r="B2996" s="3" t="str">
        <f t="shared" si="139"/>
        <v/>
      </c>
      <c r="C2996" s="78">
        <v>2992</v>
      </c>
      <c r="D2996" s="102"/>
      <c r="E2996" s="103"/>
      <c r="F2996" s="102"/>
      <c r="G2996" s="104"/>
      <c r="H2996" s="105" t="str">
        <f t="shared" ca="1" si="141"/>
        <v/>
      </c>
      <c r="I2996" s="102"/>
      <c r="J2996" s="102"/>
      <c r="K2996" s="102"/>
      <c r="L2996" s="102"/>
      <c r="M2996" s="102"/>
      <c r="N2996" s="102"/>
      <c r="O2996" s="102"/>
      <c r="P2996" s="102"/>
      <c r="Q2996" s="102"/>
      <c r="R2996" s="102"/>
      <c r="S2996" s="102"/>
      <c r="T2996" s="106"/>
      <c r="U2996" s="3" t="str">
        <f t="shared" si="140"/>
        <v>0/1</v>
      </c>
    </row>
    <row r="2997" spans="1:21" ht="30" customHeight="1" x14ac:dyDescent="0.3">
      <c r="A2997" s="3" t="str">
        <f>B2997&amp;"--"&amp;COUNTIF($B$5:B2997,B2997)</f>
        <v>--2960</v>
      </c>
      <c r="B2997" s="3" t="str">
        <f t="shared" si="139"/>
        <v/>
      </c>
      <c r="C2997" s="78">
        <v>2993</v>
      </c>
      <c r="D2997" s="102"/>
      <c r="E2997" s="103"/>
      <c r="F2997" s="102"/>
      <c r="G2997" s="104"/>
      <c r="H2997" s="105" t="str">
        <f t="shared" ca="1" si="141"/>
        <v/>
      </c>
      <c r="I2997" s="102"/>
      <c r="J2997" s="102"/>
      <c r="K2997" s="102"/>
      <c r="L2997" s="102"/>
      <c r="M2997" s="102"/>
      <c r="N2997" s="102"/>
      <c r="O2997" s="102"/>
      <c r="P2997" s="102"/>
      <c r="Q2997" s="102"/>
      <c r="R2997" s="102"/>
      <c r="S2997" s="102"/>
      <c r="T2997" s="106"/>
      <c r="U2997" s="3" t="str">
        <f t="shared" si="140"/>
        <v>0/1</v>
      </c>
    </row>
    <row r="2998" spans="1:21" ht="30" customHeight="1" x14ac:dyDescent="0.3">
      <c r="A2998" s="3" t="str">
        <f>B2998&amp;"--"&amp;COUNTIF($B$5:B2998,B2998)</f>
        <v>--2961</v>
      </c>
      <c r="B2998" s="3" t="str">
        <f t="shared" si="139"/>
        <v/>
      </c>
      <c r="C2998" s="78">
        <v>2994</v>
      </c>
      <c r="D2998" s="102"/>
      <c r="E2998" s="103"/>
      <c r="F2998" s="102"/>
      <c r="G2998" s="104"/>
      <c r="H2998" s="105" t="str">
        <f t="shared" ca="1" si="141"/>
        <v/>
      </c>
      <c r="I2998" s="102"/>
      <c r="J2998" s="102"/>
      <c r="K2998" s="102"/>
      <c r="L2998" s="102"/>
      <c r="M2998" s="102"/>
      <c r="N2998" s="102"/>
      <c r="O2998" s="102"/>
      <c r="P2998" s="102"/>
      <c r="Q2998" s="102"/>
      <c r="R2998" s="102"/>
      <c r="S2998" s="102"/>
      <c r="T2998" s="106"/>
      <c r="U2998" s="3" t="str">
        <f t="shared" si="140"/>
        <v>0/1</v>
      </c>
    </row>
    <row r="2999" spans="1:21" ht="30" customHeight="1" x14ac:dyDescent="0.3">
      <c r="A2999" s="3" t="str">
        <f>B2999&amp;"--"&amp;COUNTIF($B$5:B2999,B2999)</f>
        <v>--2962</v>
      </c>
      <c r="B2999" s="3" t="str">
        <f t="shared" si="139"/>
        <v/>
      </c>
      <c r="C2999" s="78">
        <v>2995</v>
      </c>
      <c r="D2999" s="102"/>
      <c r="E2999" s="103"/>
      <c r="F2999" s="102"/>
      <c r="G2999" s="104"/>
      <c r="H2999" s="105" t="str">
        <f t="shared" ca="1" si="141"/>
        <v/>
      </c>
      <c r="I2999" s="102"/>
      <c r="J2999" s="102"/>
      <c r="K2999" s="102"/>
      <c r="L2999" s="102"/>
      <c r="M2999" s="102"/>
      <c r="N2999" s="102"/>
      <c r="O2999" s="102"/>
      <c r="P2999" s="102"/>
      <c r="Q2999" s="102"/>
      <c r="R2999" s="102"/>
      <c r="S2999" s="102"/>
      <c r="T2999" s="106"/>
      <c r="U2999" s="3" t="str">
        <f t="shared" si="140"/>
        <v>0/1</v>
      </c>
    </row>
    <row r="3000" spans="1:21" ht="30" customHeight="1" x14ac:dyDescent="0.3">
      <c r="A3000" s="3" t="str">
        <f>B3000&amp;"--"&amp;COUNTIF($B$5:B3000,B3000)</f>
        <v>--2963</v>
      </c>
      <c r="B3000" s="3" t="str">
        <f t="shared" si="139"/>
        <v/>
      </c>
      <c r="C3000" s="78">
        <v>2996</v>
      </c>
      <c r="D3000" s="102"/>
      <c r="E3000" s="103"/>
      <c r="F3000" s="102"/>
      <c r="G3000" s="104"/>
      <c r="H3000" s="105" t="str">
        <f t="shared" ca="1" si="141"/>
        <v/>
      </c>
      <c r="I3000" s="102"/>
      <c r="J3000" s="102"/>
      <c r="K3000" s="102"/>
      <c r="L3000" s="102"/>
      <c r="M3000" s="102"/>
      <c r="N3000" s="102"/>
      <c r="O3000" s="102"/>
      <c r="P3000" s="102"/>
      <c r="Q3000" s="102"/>
      <c r="R3000" s="102"/>
      <c r="S3000" s="102"/>
      <c r="T3000" s="106"/>
      <c r="U3000" s="3" t="str">
        <f t="shared" si="140"/>
        <v>0/1</v>
      </c>
    </row>
    <row r="3001" spans="1:21" ht="30" customHeight="1" x14ac:dyDescent="0.3">
      <c r="A3001" s="3" t="str">
        <f>B3001&amp;"--"&amp;COUNTIF($B$5:B3001,B3001)</f>
        <v>--2964</v>
      </c>
      <c r="B3001" s="3" t="str">
        <f t="shared" si="139"/>
        <v/>
      </c>
      <c r="C3001" s="78">
        <v>2997</v>
      </c>
      <c r="D3001" s="102"/>
      <c r="E3001" s="103"/>
      <c r="F3001" s="102"/>
      <c r="G3001" s="104"/>
      <c r="H3001" s="105" t="str">
        <f t="shared" ca="1" si="141"/>
        <v/>
      </c>
      <c r="I3001" s="102"/>
      <c r="J3001" s="102"/>
      <c r="K3001" s="102"/>
      <c r="L3001" s="102"/>
      <c r="M3001" s="102"/>
      <c r="N3001" s="102"/>
      <c r="O3001" s="102"/>
      <c r="P3001" s="102"/>
      <c r="Q3001" s="102"/>
      <c r="R3001" s="102"/>
      <c r="S3001" s="102"/>
      <c r="T3001" s="106"/>
      <c r="U3001" s="3" t="str">
        <f t="shared" si="140"/>
        <v>0/1</v>
      </c>
    </row>
    <row r="3002" spans="1:21" ht="30" customHeight="1" x14ac:dyDescent="0.3">
      <c r="A3002" s="3" t="str">
        <f>B3002&amp;"--"&amp;COUNTIF($B$5:B3002,B3002)</f>
        <v>--2965</v>
      </c>
      <c r="B3002" s="3" t="str">
        <f t="shared" si="139"/>
        <v/>
      </c>
      <c r="C3002" s="78">
        <v>2998</v>
      </c>
      <c r="D3002" s="102"/>
      <c r="E3002" s="103"/>
      <c r="F3002" s="102"/>
      <c r="G3002" s="104"/>
      <c r="H3002" s="105" t="str">
        <f t="shared" ca="1" si="141"/>
        <v/>
      </c>
      <c r="I3002" s="102"/>
      <c r="J3002" s="102"/>
      <c r="K3002" s="102"/>
      <c r="L3002" s="102"/>
      <c r="M3002" s="102"/>
      <c r="N3002" s="102"/>
      <c r="O3002" s="102"/>
      <c r="P3002" s="102"/>
      <c r="Q3002" s="102"/>
      <c r="R3002" s="102"/>
      <c r="S3002" s="102"/>
      <c r="T3002" s="106"/>
      <c r="U3002" s="3" t="str">
        <f t="shared" si="140"/>
        <v>0/1</v>
      </c>
    </row>
    <row r="3003" spans="1:21" ht="30" customHeight="1" x14ac:dyDescent="0.3">
      <c r="A3003" s="3" t="str">
        <f>B3003&amp;"--"&amp;COUNTIF($B$5:B3003,B3003)</f>
        <v>--2966</v>
      </c>
      <c r="B3003" s="3" t="str">
        <f t="shared" si="139"/>
        <v/>
      </c>
      <c r="C3003" s="78">
        <v>2999</v>
      </c>
      <c r="D3003" s="102"/>
      <c r="E3003" s="103"/>
      <c r="F3003" s="102"/>
      <c r="G3003" s="104"/>
      <c r="H3003" s="105" t="str">
        <f t="shared" ca="1" si="141"/>
        <v/>
      </c>
      <c r="I3003" s="102"/>
      <c r="J3003" s="102"/>
      <c r="K3003" s="102"/>
      <c r="L3003" s="102"/>
      <c r="M3003" s="102"/>
      <c r="N3003" s="102"/>
      <c r="O3003" s="102"/>
      <c r="P3003" s="102"/>
      <c r="Q3003" s="102"/>
      <c r="R3003" s="102"/>
      <c r="S3003" s="102"/>
      <c r="T3003" s="106"/>
      <c r="U3003" s="3" t="str">
        <f t="shared" si="140"/>
        <v>0/1</v>
      </c>
    </row>
    <row r="3004" spans="1:21" ht="30" customHeight="1" x14ac:dyDescent="0.3">
      <c r="A3004" s="3" t="str">
        <f>B3004&amp;"--"&amp;COUNTIF($B$5:B3004,B3004)</f>
        <v>--2967</v>
      </c>
      <c r="B3004" s="3" t="str">
        <f t="shared" si="139"/>
        <v/>
      </c>
      <c r="C3004" s="78">
        <v>3000</v>
      </c>
      <c r="D3004" s="102"/>
      <c r="E3004" s="103"/>
      <c r="F3004" s="102"/>
      <c r="G3004" s="104"/>
      <c r="H3004" s="105" t="str">
        <f t="shared" ca="1" si="141"/>
        <v/>
      </c>
      <c r="I3004" s="102"/>
      <c r="J3004" s="102"/>
      <c r="K3004" s="102"/>
      <c r="L3004" s="102"/>
      <c r="M3004" s="102"/>
      <c r="N3004" s="102"/>
      <c r="O3004" s="102"/>
      <c r="P3004" s="102"/>
      <c r="Q3004" s="102"/>
      <c r="R3004" s="102"/>
      <c r="S3004" s="102"/>
      <c r="T3004" s="106"/>
      <c r="U3004" s="3" t="str">
        <f t="shared" si="140"/>
        <v>0/1</v>
      </c>
    </row>
    <row r="3005" spans="1:21" ht="30" customHeight="1" x14ac:dyDescent="0.3">
      <c r="A3005" s="3" t="str">
        <f>B3005&amp;"--"&amp;COUNTIF($B$5:B3005,B3005)</f>
        <v>--2968</v>
      </c>
      <c r="B3005" s="3" t="str">
        <f t="shared" si="139"/>
        <v/>
      </c>
      <c r="C3005" s="78">
        <v>3001</v>
      </c>
      <c r="D3005" s="102"/>
      <c r="E3005" s="103"/>
      <c r="F3005" s="102"/>
      <c r="G3005" s="104"/>
      <c r="H3005" s="105" t="str">
        <f t="shared" ca="1" si="141"/>
        <v/>
      </c>
      <c r="I3005" s="102"/>
      <c r="J3005" s="102"/>
      <c r="K3005" s="102"/>
      <c r="L3005" s="102"/>
      <c r="M3005" s="102"/>
      <c r="N3005" s="102"/>
      <c r="O3005" s="102"/>
      <c r="P3005" s="102"/>
      <c r="Q3005" s="102"/>
      <c r="R3005" s="102"/>
      <c r="S3005" s="102"/>
      <c r="T3005" s="106"/>
      <c r="U3005" s="3" t="str">
        <f t="shared" si="140"/>
        <v>0/1</v>
      </c>
    </row>
    <row r="3006" spans="1:21" ht="30" customHeight="1" x14ac:dyDescent="0.3">
      <c r="A3006" s="3" t="str">
        <f>B3006&amp;"--"&amp;COUNTIF($B$5:B3006,B3006)</f>
        <v>--2969</v>
      </c>
      <c r="B3006" s="3" t="str">
        <f t="shared" si="139"/>
        <v/>
      </c>
      <c r="C3006" s="78">
        <v>3002</v>
      </c>
      <c r="D3006" s="102"/>
      <c r="E3006" s="103"/>
      <c r="F3006" s="102"/>
      <c r="G3006" s="104"/>
      <c r="H3006" s="105" t="str">
        <f t="shared" ca="1" si="141"/>
        <v/>
      </c>
      <c r="I3006" s="102"/>
      <c r="J3006" s="102"/>
      <c r="K3006" s="102"/>
      <c r="L3006" s="102"/>
      <c r="M3006" s="102"/>
      <c r="N3006" s="102"/>
      <c r="O3006" s="102"/>
      <c r="P3006" s="102"/>
      <c r="Q3006" s="102"/>
      <c r="R3006" s="102"/>
      <c r="S3006" s="102"/>
      <c r="T3006" s="106"/>
      <c r="U3006" s="3" t="str">
        <f t="shared" si="140"/>
        <v>0/1</v>
      </c>
    </row>
    <row r="3007" spans="1:21" ht="30" customHeight="1" x14ac:dyDescent="0.3">
      <c r="A3007" s="3" t="str">
        <f>B3007&amp;"--"&amp;COUNTIF($B$5:B3007,B3007)</f>
        <v>--2970</v>
      </c>
      <c r="B3007" s="3" t="str">
        <f t="shared" si="139"/>
        <v/>
      </c>
      <c r="C3007" s="78">
        <v>3003</v>
      </c>
      <c r="D3007" s="102"/>
      <c r="E3007" s="103"/>
      <c r="F3007" s="102"/>
      <c r="G3007" s="104"/>
      <c r="H3007" s="105" t="str">
        <f t="shared" ca="1" si="141"/>
        <v/>
      </c>
      <c r="I3007" s="102"/>
      <c r="J3007" s="102"/>
      <c r="K3007" s="102"/>
      <c r="L3007" s="102"/>
      <c r="M3007" s="102"/>
      <c r="N3007" s="102"/>
      <c r="O3007" s="102"/>
      <c r="P3007" s="102"/>
      <c r="Q3007" s="102"/>
      <c r="R3007" s="102"/>
      <c r="S3007" s="102"/>
      <c r="T3007" s="106"/>
      <c r="U3007" s="3" t="str">
        <f t="shared" si="140"/>
        <v>0/1</v>
      </c>
    </row>
    <row r="3008" spans="1:21" ht="30" customHeight="1" x14ac:dyDescent="0.3">
      <c r="A3008" s="3" t="str">
        <f>B3008&amp;"--"&amp;COUNTIF($B$5:B3008,B3008)</f>
        <v>--2971</v>
      </c>
      <c r="B3008" s="3" t="str">
        <f t="shared" si="139"/>
        <v/>
      </c>
      <c r="C3008" s="78">
        <v>3004</v>
      </c>
      <c r="D3008" s="102"/>
      <c r="E3008" s="103"/>
      <c r="F3008" s="102"/>
      <c r="G3008" s="104"/>
      <c r="H3008" s="105" t="str">
        <f t="shared" ca="1" si="141"/>
        <v/>
      </c>
      <c r="I3008" s="102"/>
      <c r="J3008" s="102"/>
      <c r="K3008" s="102"/>
      <c r="L3008" s="102"/>
      <c r="M3008" s="102"/>
      <c r="N3008" s="102"/>
      <c r="O3008" s="102"/>
      <c r="P3008" s="102"/>
      <c r="Q3008" s="102"/>
      <c r="R3008" s="102"/>
      <c r="S3008" s="102"/>
      <c r="T3008" s="106"/>
      <c r="U3008" s="3" t="str">
        <f t="shared" si="140"/>
        <v>0/1</v>
      </c>
    </row>
    <row r="3009" spans="1:21" ht="30" customHeight="1" x14ac:dyDescent="0.3">
      <c r="A3009" s="3" t="str">
        <f>B3009&amp;"--"&amp;COUNTIF($B$5:B3009,B3009)</f>
        <v>--2972</v>
      </c>
      <c r="B3009" s="3" t="str">
        <f t="shared" si="139"/>
        <v/>
      </c>
      <c r="C3009" s="78">
        <v>3005</v>
      </c>
      <c r="D3009" s="102"/>
      <c r="E3009" s="103"/>
      <c r="F3009" s="102"/>
      <c r="G3009" s="104"/>
      <c r="H3009" s="105" t="str">
        <f t="shared" ca="1" si="141"/>
        <v/>
      </c>
      <c r="I3009" s="102"/>
      <c r="J3009" s="102"/>
      <c r="K3009" s="102"/>
      <c r="L3009" s="102"/>
      <c r="M3009" s="102"/>
      <c r="N3009" s="102"/>
      <c r="O3009" s="102"/>
      <c r="P3009" s="102"/>
      <c r="Q3009" s="102"/>
      <c r="R3009" s="102"/>
      <c r="S3009" s="102"/>
      <c r="T3009" s="106"/>
      <c r="U3009" s="3" t="str">
        <f t="shared" si="140"/>
        <v>0/1</v>
      </c>
    </row>
    <row r="3010" spans="1:21" ht="30" customHeight="1" x14ac:dyDescent="0.3">
      <c r="A3010" s="3" t="str">
        <f>B3010&amp;"--"&amp;COUNTIF($B$5:B3010,B3010)</f>
        <v>--2973</v>
      </c>
      <c r="B3010" s="3" t="str">
        <f t="shared" si="139"/>
        <v/>
      </c>
      <c r="C3010" s="78">
        <v>3006</v>
      </c>
      <c r="D3010" s="102"/>
      <c r="E3010" s="103"/>
      <c r="F3010" s="102"/>
      <c r="G3010" s="104"/>
      <c r="H3010" s="105" t="str">
        <f t="shared" ca="1" si="141"/>
        <v/>
      </c>
      <c r="I3010" s="102"/>
      <c r="J3010" s="102"/>
      <c r="K3010" s="102"/>
      <c r="L3010" s="102"/>
      <c r="M3010" s="102"/>
      <c r="N3010" s="102"/>
      <c r="O3010" s="102"/>
      <c r="P3010" s="102"/>
      <c r="Q3010" s="102"/>
      <c r="R3010" s="102"/>
      <c r="S3010" s="102"/>
      <c r="T3010" s="106"/>
      <c r="U3010" s="3" t="str">
        <f t="shared" si="140"/>
        <v>0/1</v>
      </c>
    </row>
    <row r="3011" spans="1:21" ht="30" customHeight="1" x14ac:dyDescent="0.3">
      <c r="A3011" s="3" t="str">
        <f>B3011&amp;"--"&amp;COUNTIF($B$5:B3011,B3011)</f>
        <v>--2974</v>
      </c>
      <c r="B3011" s="3" t="str">
        <f t="shared" si="139"/>
        <v/>
      </c>
      <c r="C3011" s="78">
        <v>3007</v>
      </c>
      <c r="D3011" s="102"/>
      <c r="E3011" s="103"/>
      <c r="F3011" s="102"/>
      <c r="G3011" s="104"/>
      <c r="H3011" s="105" t="str">
        <f t="shared" ca="1" si="141"/>
        <v/>
      </c>
      <c r="I3011" s="102"/>
      <c r="J3011" s="102"/>
      <c r="K3011" s="102"/>
      <c r="L3011" s="102"/>
      <c r="M3011" s="102"/>
      <c r="N3011" s="102"/>
      <c r="O3011" s="102"/>
      <c r="P3011" s="102"/>
      <c r="Q3011" s="102"/>
      <c r="R3011" s="102"/>
      <c r="S3011" s="102"/>
      <c r="T3011" s="106"/>
      <c r="U3011" s="3" t="str">
        <f t="shared" si="140"/>
        <v>0/1</v>
      </c>
    </row>
    <row r="3012" spans="1:21" ht="30" customHeight="1" x14ac:dyDescent="0.3">
      <c r="A3012" s="3" t="str">
        <f>B3012&amp;"--"&amp;COUNTIF($B$5:B3012,B3012)</f>
        <v>--2975</v>
      </c>
      <c r="B3012" s="3" t="str">
        <f t="shared" si="139"/>
        <v/>
      </c>
      <c r="C3012" s="78">
        <v>3008</v>
      </c>
      <c r="D3012" s="102"/>
      <c r="E3012" s="103"/>
      <c r="F3012" s="102"/>
      <c r="G3012" s="104"/>
      <c r="H3012" s="105" t="str">
        <f t="shared" ca="1" si="141"/>
        <v/>
      </c>
      <c r="I3012" s="102"/>
      <c r="J3012" s="102"/>
      <c r="K3012" s="102"/>
      <c r="L3012" s="102"/>
      <c r="M3012" s="102"/>
      <c r="N3012" s="102"/>
      <c r="O3012" s="102"/>
      <c r="P3012" s="102"/>
      <c r="Q3012" s="102"/>
      <c r="R3012" s="102"/>
      <c r="S3012" s="102"/>
      <c r="T3012" s="106"/>
      <c r="U3012" s="3" t="str">
        <f t="shared" si="140"/>
        <v>0/1</v>
      </c>
    </row>
    <row r="3013" spans="1:21" ht="30" customHeight="1" x14ac:dyDescent="0.3">
      <c r="A3013" s="3" t="str">
        <f>B3013&amp;"--"&amp;COUNTIF($B$5:B3013,B3013)</f>
        <v>--2976</v>
      </c>
      <c r="B3013" s="3" t="str">
        <f t="shared" ref="B3013:B3076" si="142">IF(G3013&lt;&gt;"",MONTH(G3013),"")</f>
        <v/>
      </c>
      <c r="C3013" s="78">
        <v>3009</v>
      </c>
      <c r="D3013" s="102"/>
      <c r="E3013" s="103"/>
      <c r="F3013" s="102"/>
      <c r="G3013" s="104"/>
      <c r="H3013" s="105" t="str">
        <f t="shared" ca="1" si="141"/>
        <v/>
      </c>
      <c r="I3013" s="102"/>
      <c r="J3013" s="102"/>
      <c r="K3013" s="102"/>
      <c r="L3013" s="102"/>
      <c r="M3013" s="102"/>
      <c r="N3013" s="102"/>
      <c r="O3013" s="102"/>
      <c r="P3013" s="102"/>
      <c r="Q3013" s="102"/>
      <c r="R3013" s="102"/>
      <c r="S3013" s="102"/>
      <c r="T3013" s="106"/>
      <c r="U3013" s="3" t="str">
        <f t="shared" ref="U3013:U3076" si="143">DAY(G3013)&amp;"/"&amp;MONTH(G3013)</f>
        <v>0/1</v>
      </c>
    </row>
    <row r="3014" spans="1:21" ht="30" customHeight="1" x14ac:dyDescent="0.3">
      <c r="A3014" s="3" t="str">
        <f>B3014&amp;"--"&amp;COUNTIF($B$5:B3014,B3014)</f>
        <v>--2977</v>
      </c>
      <c r="B3014" s="3" t="str">
        <f t="shared" si="142"/>
        <v/>
      </c>
      <c r="C3014" s="78">
        <v>3010</v>
      </c>
      <c r="D3014" s="102"/>
      <c r="E3014" s="103"/>
      <c r="F3014" s="102"/>
      <c r="G3014" s="104"/>
      <c r="H3014" s="105" t="str">
        <f t="shared" ca="1" si="141"/>
        <v/>
      </c>
      <c r="I3014" s="102"/>
      <c r="J3014" s="102"/>
      <c r="K3014" s="102"/>
      <c r="L3014" s="102"/>
      <c r="M3014" s="102"/>
      <c r="N3014" s="102"/>
      <c r="O3014" s="102"/>
      <c r="P3014" s="102"/>
      <c r="Q3014" s="102"/>
      <c r="R3014" s="102"/>
      <c r="S3014" s="102"/>
      <c r="T3014" s="106"/>
      <c r="U3014" s="3" t="str">
        <f t="shared" si="143"/>
        <v>0/1</v>
      </c>
    </row>
    <row r="3015" spans="1:21" ht="30" customHeight="1" x14ac:dyDescent="0.3">
      <c r="A3015" s="3" t="str">
        <f>B3015&amp;"--"&amp;COUNTIF($B$5:B3015,B3015)</f>
        <v>--2978</v>
      </c>
      <c r="B3015" s="3" t="str">
        <f t="shared" si="142"/>
        <v/>
      </c>
      <c r="C3015" s="78">
        <v>3011</v>
      </c>
      <c r="D3015" s="102"/>
      <c r="E3015" s="103"/>
      <c r="F3015" s="102"/>
      <c r="G3015" s="104"/>
      <c r="H3015" s="105" t="str">
        <f t="shared" ca="1" si="141"/>
        <v/>
      </c>
      <c r="I3015" s="102"/>
      <c r="J3015" s="102"/>
      <c r="K3015" s="102"/>
      <c r="L3015" s="102"/>
      <c r="M3015" s="102"/>
      <c r="N3015" s="102"/>
      <c r="O3015" s="102"/>
      <c r="P3015" s="102"/>
      <c r="Q3015" s="102"/>
      <c r="R3015" s="102"/>
      <c r="S3015" s="102"/>
      <c r="T3015" s="106"/>
      <c r="U3015" s="3" t="str">
        <f t="shared" si="143"/>
        <v>0/1</v>
      </c>
    </row>
    <row r="3016" spans="1:21" ht="30" customHeight="1" x14ac:dyDescent="0.3">
      <c r="A3016" s="3" t="str">
        <f>B3016&amp;"--"&amp;COUNTIF($B$5:B3016,B3016)</f>
        <v>--2979</v>
      </c>
      <c r="B3016" s="3" t="str">
        <f t="shared" si="142"/>
        <v/>
      </c>
      <c r="C3016" s="78">
        <v>3012</v>
      </c>
      <c r="D3016" s="102"/>
      <c r="E3016" s="103"/>
      <c r="F3016" s="102"/>
      <c r="G3016" s="104"/>
      <c r="H3016" s="105" t="str">
        <f t="shared" ca="1" si="141"/>
        <v/>
      </c>
      <c r="I3016" s="102"/>
      <c r="J3016" s="102"/>
      <c r="K3016" s="102"/>
      <c r="L3016" s="102"/>
      <c r="M3016" s="102"/>
      <c r="N3016" s="102"/>
      <c r="O3016" s="102"/>
      <c r="P3016" s="102"/>
      <c r="Q3016" s="102"/>
      <c r="R3016" s="102"/>
      <c r="S3016" s="102"/>
      <c r="T3016" s="106"/>
      <c r="U3016" s="3" t="str">
        <f t="shared" si="143"/>
        <v>0/1</v>
      </c>
    </row>
    <row r="3017" spans="1:21" ht="30" customHeight="1" x14ac:dyDescent="0.3">
      <c r="A3017" s="3" t="str">
        <f>B3017&amp;"--"&amp;COUNTIF($B$5:B3017,B3017)</f>
        <v>--2980</v>
      </c>
      <c r="B3017" s="3" t="str">
        <f t="shared" si="142"/>
        <v/>
      </c>
      <c r="C3017" s="78">
        <v>3013</v>
      </c>
      <c r="D3017" s="102"/>
      <c r="E3017" s="103"/>
      <c r="F3017" s="102"/>
      <c r="G3017" s="104"/>
      <c r="H3017" s="105" t="str">
        <f t="shared" ca="1" si="141"/>
        <v/>
      </c>
      <c r="I3017" s="102"/>
      <c r="J3017" s="102"/>
      <c r="K3017" s="102"/>
      <c r="L3017" s="102"/>
      <c r="M3017" s="102"/>
      <c r="N3017" s="102"/>
      <c r="O3017" s="102"/>
      <c r="P3017" s="102"/>
      <c r="Q3017" s="102"/>
      <c r="R3017" s="102"/>
      <c r="S3017" s="102"/>
      <c r="T3017" s="106"/>
      <c r="U3017" s="3" t="str">
        <f t="shared" si="143"/>
        <v>0/1</v>
      </c>
    </row>
    <row r="3018" spans="1:21" ht="30" customHeight="1" x14ac:dyDescent="0.3">
      <c r="A3018" s="3" t="str">
        <f>B3018&amp;"--"&amp;COUNTIF($B$5:B3018,B3018)</f>
        <v>--2981</v>
      </c>
      <c r="B3018" s="3" t="str">
        <f t="shared" si="142"/>
        <v/>
      </c>
      <c r="C3018" s="78">
        <v>3014</v>
      </c>
      <c r="D3018" s="102"/>
      <c r="E3018" s="103"/>
      <c r="F3018" s="102"/>
      <c r="G3018" s="104"/>
      <c r="H3018" s="105" t="str">
        <f t="shared" ca="1" si="141"/>
        <v/>
      </c>
      <c r="I3018" s="102"/>
      <c r="J3018" s="102"/>
      <c r="K3018" s="102"/>
      <c r="L3018" s="102"/>
      <c r="M3018" s="102"/>
      <c r="N3018" s="102"/>
      <c r="O3018" s="102"/>
      <c r="P3018" s="102"/>
      <c r="Q3018" s="102"/>
      <c r="R3018" s="102"/>
      <c r="S3018" s="102"/>
      <c r="T3018" s="106"/>
      <c r="U3018" s="3" t="str">
        <f t="shared" si="143"/>
        <v>0/1</v>
      </c>
    </row>
    <row r="3019" spans="1:21" ht="30" customHeight="1" x14ac:dyDescent="0.3">
      <c r="A3019" s="3" t="str">
        <f>B3019&amp;"--"&amp;COUNTIF($B$5:B3019,B3019)</f>
        <v>--2982</v>
      </c>
      <c r="B3019" s="3" t="str">
        <f t="shared" si="142"/>
        <v/>
      </c>
      <c r="C3019" s="78">
        <v>3015</v>
      </c>
      <c r="D3019" s="102"/>
      <c r="E3019" s="103"/>
      <c r="F3019" s="102"/>
      <c r="G3019" s="104"/>
      <c r="H3019" s="105" t="str">
        <f t="shared" ca="1" si="141"/>
        <v/>
      </c>
      <c r="I3019" s="102"/>
      <c r="J3019" s="102"/>
      <c r="K3019" s="102"/>
      <c r="L3019" s="102"/>
      <c r="M3019" s="102"/>
      <c r="N3019" s="102"/>
      <c r="O3019" s="102"/>
      <c r="P3019" s="102"/>
      <c r="Q3019" s="102"/>
      <c r="R3019" s="102"/>
      <c r="S3019" s="102"/>
      <c r="T3019" s="106"/>
      <c r="U3019" s="3" t="str">
        <f t="shared" si="143"/>
        <v>0/1</v>
      </c>
    </row>
    <row r="3020" spans="1:21" ht="30" customHeight="1" x14ac:dyDescent="0.3">
      <c r="A3020" s="3" t="str">
        <f>B3020&amp;"--"&amp;COUNTIF($B$5:B3020,B3020)</f>
        <v>--2983</v>
      </c>
      <c r="B3020" s="3" t="str">
        <f t="shared" si="142"/>
        <v/>
      </c>
      <c r="C3020" s="78">
        <v>3016</v>
      </c>
      <c r="D3020" s="102"/>
      <c r="E3020" s="103"/>
      <c r="F3020" s="102"/>
      <c r="G3020" s="104"/>
      <c r="H3020" s="105" t="str">
        <f t="shared" ca="1" si="141"/>
        <v/>
      </c>
      <c r="I3020" s="102"/>
      <c r="J3020" s="102"/>
      <c r="K3020" s="102"/>
      <c r="L3020" s="102"/>
      <c r="M3020" s="102"/>
      <c r="N3020" s="102"/>
      <c r="O3020" s="102"/>
      <c r="P3020" s="102"/>
      <c r="Q3020" s="102"/>
      <c r="R3020" s="102"/>
      <c r="S3020" s="102"/>
      <c r="T3020" s="106"/>
      <c r="U3020" s="3" t="str">
        <f t="shared" si="143"/>
        <v>0/1</v>
      </c>
    </row>
    <row r="3021" spans="1:21" ht="30" customHeight="1" x14ac:dyDescent="0.3">
      <c r="A3021" s="3" t="str">
        <f>B3021&amp;"--"&amp;COUNTIF($B$5:B3021,B3021)</f>
        <v>--2984</v>
      </c>
      <c r="B3021" s="3" t="str">
        <f t="shared" si="142"/>
        <v/>
      </c>
      <c r="C3021" s="78">
        <v>3017</v>
      </c>
      <c r="D3021" s="102"/>
      <c r="E3021" s="103"/>
      <c r="F3021" s="102"/>
      <c r="G3021" s="104"/>
      <c r="H3021" s="105" t="str">
        <f t="shared" ca="1" si="141"/>
        <v/>
      </c>
      <c r="I3021" s="102"/>
      <c r="J3021" s="102"/>
      <c r="K3021" s="102"/>
      <c r="L3021" s="102"/>
      <c r="M3021" s="102"/>
      <c r="N3021" s="102"/>
      <c r="O3021" s="102"/>
      <c r="P3021" s="102"/>
      <c r="Q3021" s="102"/>
      <c r="R3021" s="102"/>
      <c r="S3021" s="102"/>
      <c r="T3021" s="106"/>
      <c r="U3021" s="3" t="str">
        <f t="shared" si="143"/>
        <v>0/1</v>
      </c>
    </row>
    <row r="3022" spans="1:21" ht="30" customHeight="1" x14ac:dyDescent="0.3">
      <c r="A3022" s="3" t="str">
        <f>B3022&amp;"--"&amp;COUNTIF($B$5:B3022,B3022)</f>
        <v>--2985</v>
      </c>
      <c r="B3022" s="3" t="str">
        <f t="shared" si="142"/>
        <v/>
      </c>
      <c r="C3022" s="78">
        <v>3018</v>
      </c>
      <c r="D3022" s="102"/>
      <c r="E3022" s="103"/>
      <c r="F3022" s="102"/>
      <c r="G3022" s="104"/>
      <c r="H3022" s="105" t="str">
        <f t="shared" ca="1" si="141"/>
        <v/>
      </c>
      <c r="I3022" s="102"/>
      <c r="J3022" s="102"/>
      <c r="K3022" s="102"/>
      <c r="L3022" s="102"/>
      <c r="M3022" s="102"/>
      <c r="N3022" s="102"/>
      <c r="O3022" s="102"/>
      <c r="P3022" s="102"/>
      <c r="Q3022" s="102"/>
      <c r="R3022" s="102"/>
      <c r="S3022" s="102"/>
      <c r="T3022" s="106"/>
      <c r="U3022" s="3" t="str">
        <f t="shared" si="143"/>
        <v>0/1</v>
      </c>
    </row>
    <row r="3023" spans="1:21" ht="30" customHeight="1" x14ac:dyDescent="0.3">
      <c r="A3023" s="3" t="str">
        <f>B3023&amp;"--"&amp;COUNTIF($B$5:B3023,B3023)</f>
        <v>--2986</v>
      </c>
      <c r="B3023" s="3" t="str">
        <f t="shared" si="142"/>
        <v/>
      </c>
      <c r="C3023" s="78">
        <v>3019</v>
      </c>
      <c r="D3023" s="102"/>
      <c r="E3023" s="103"/>
      <c r="F3023" s="102"/>
      <c r="G3023" s="104"/>
      <c r="H3023" s="105" t="str">
        <f t="shared" ca="1" si="141"/>
        <v/>
      </c>
      <c r="I3023" s="102"/>
      <c r="J3023" s="102"/>
      <c r="K3023" s="102"/>
      <c r="L3023" s="102"/>
      <c r="M3023" s="102"/>
      <c r="N3023" s="102"/>
      <c r="O3023" s="102"/>
      <c r="P3023" s="102"/>
      <c r="Q3023" s="102"/>
      <c r="R3023" s="102"/>
      <c r="S3023" s="102"/>
      <c r="T3023" s="106"/>
      <c r="U3023" s="3" t="str">
        <f t="shared" si="143"/>
        <v>0/1</v>
      </c>
    </row>
    <row r="3024" spans="1:21" ht="30" customHeight="1" x14ac:dyDescent="0.3">
      <c r="A3024" s="3" t="str">
        <f>B3024&amp;"--"&amp;COUNTIF($B$5:B3024,B3024)</f>
        <v>--2987</v>
      </c>
      <c r="B3024" s="3" t="str">
        <f t="shared" si="142"/>
        <v/>
      </c>
      <c r="C3024" s="78">
        <v>3020</v>
      </c>
      <c r="D3024" s="102"/>
      <c r="E3024" s="103"/>
      <c r="F3024" s="102"/>
      <c r="G3024" s="104"/>
      <c r="H3024" s="105" t="str">
        <f t="shared" ca="1" si="141"/>
        <v/>
      </c>
      <c r="I3024" s="102"/>
      <c r="J3024" s="102"/>
      <c r="K3024" s="102"/>
      <c r="L3024" s="102"/>
      <c r="M3024" s="102"/>
      <c r="N3024" s="102"/>
      <c r="O3024" s="102"/>
      <c r="P3024" s="102"/>
      <c r="Q3024" s="102"/>
      <c r="R3024" s="102"/>
      <c r="S3024" s="102"/>
      <c r="T3024" s="106"/>
      <c r="U3024" s="3" t="str">
        <f t="shared" si="143"/>
        <v>0/1</v>
      </c>
    </row>
    <row r="3025" spans="1:21" ht="30" customHeight="1" x14ac:dyDescent="0.3">
      <c r="A3025" s="3" t="str">
        <f>B3025&amp;"--"&amp;COUNTIF($B$5:B3025,B3025)</f>
        <v>--2988</v>
      </c>
      <c r="B3025" s="3" t="str">
        <f t="shared" si="142"/>
        <v/>
      </c>
      <c r="C3025" s="78">
        <v>3021</v>
      </c>
      <c r="D3025" s="102"/>
      <c r="E3025" s="103"/>
      <c r="F3025" s="102"/>
      <c r="G3025" s="104"/>
      <c r="H3025" s="105" t="str">
        <f t="shared" ca="1" si="141"/>
        <v/>
      </c>
      <c r="I3025" s="102"/>
      <c r="J3025" s="102"/>
      <c r="K3025" s="102"/>
      <c r="L3025" s="102"/>
      <c r="M3025" s="102"/>
      <c r="N3025" s="102"/>
      <c r="O3025" s="102"/>
      <c r="P3025" s="102"/>
      <c r="Q3025" s="102"/>
      <c r="R3025" s="102"/>
      <c r="S3025" s="102"/>
      <c r="T3025" s="106"/>
      <c r="U3025" s="3" t="str">
        <f t="shared" si="143"/>
        <v>0/1</v>
      </c>
    </row>
    <row r="3026" spans="1:21" ht="30" customHeight="1" x14ac:dyDescent="0.3">
      <c r="A3026" s="3" t="str">
        <f>B3026&amp;"--"&amp;COUNTIF($B$5:B3026,B3026)</f>
        <v>--2989</v>
      </c>
      <c r="B3026" s="3" t="str">
        <f t="shared" si="142"/>
        <v/>
      </c>
      <c r="C3026" s="78">
        <v>3022</v>
      </c>
      <c r="D3026" s="102"/>
      <c r="E3026" s="103"/>
      <c r="F3026" s="102"/>
      <c r="G3026" s="104"/>
      <c r="H3026" s="105" t="str">
        <f t="shared" ca="1" si="141"/>
        <v/>
      </c>
      <c r="I3026" s="102"/>
      <c r="J3026" s="102"/>
      <c r="K3026" s="102"/>
      <c r="L3026" s="102"/>
      <c r="M3026" s="102"/>
      <c r="N3026" s="102"/>
      <c r="O3026" s="102"/>
      <c r="P3026" s="102"/>
      <c r="Q3026" s="102"/>
      <c r="R3026" s="102"/>
      <c r="S3026" s="102"/>
      <c r="T3026" s="106"/>
      <c r="U3026" s="3" t="str">
        <f t="shared" si="143"/>
        <v>0/1</v>
      </c>
    </row>
    <row r="3027" spans="1:21" ht="30" customHeight="1" x14ac:dyDescent="0.3">
      <c r="A3027" s="3" t="str">
        <f>B3027&amp;"--"&amp;COUNTIF($B$5:B3027,B3027)</f>
        <v>--2990</v>
      </c>
      <c r="B3027" s="3" t="str">
        <f t="shared" si="142"/>
        <v/>
      </c>
      <c r="C3027" s="78">
        <v>3023</v>
      </c>
      <c r="D3027" s="102"/>
      <c r="E3027" s="103"/>
      <c r="F3027" s="102"/>
      <c r="G3027" s="104"/>
      <c r="H3027" s="105" t="str">
        <f t="shared" ca="1" si="141"/>
        <v/>
      </c>
      <c r="I3027" s="102"/>
      <c r="J3027" s="102"/>
      <c r="K3027" s="102"/>
      <c r="L3027" s="102"/>
      <c r="M3027" s="102"/>
      <c r="N3027" s="102"/>
      <c r="O3027" s="102"/>
      <c r="P3027" s="102"/>
      <c r="Q3027" s="102"/>
      <c r="R3027" s="102"/>
      <c r="S3027" s="102"/>
      <c r="T3027" s="106"/>
      <c r="U3027" s="3" t="str">
        <f t="shared" si="143"/>
        <v>0/1</v>
      </c>
    </row>
    <row r="3028" spans="1:21" ht="30" customHeight="1" x14ac:dyDescent="0.3">
      <c r="A3028" s="3" t="str">
        <f>B3028&amp;"--"&amp;COUNTIF($B$5:B3028,B3028)</f>
        <v>--2991</v>
      </c>
      <c r="B3028" s="3" t="str">
        <f t="shared" si="142"/>
        <v/>
      </c>
      <c r="C3028" s="78">
        <v>3024</v>
      </c>
      <c r="D3028" s="102"/>
      <c r="E3028" s="103"/>
      <c r="F3028" s="102"/>
      <c r="G3028" s="104"/>
      <c r="H3028" s="105" t="str">
        <f t="shared" ca="1" si="141"/>
        <v/>
      </c>
      <c r="I3028" s="102"/>
      <c r="J3028" s="102"/>
      <c r="K3028" s="102"/>
      <c r="L3028" s="102"/>
      <c r="M3028" s="102"/>
      <c r="N3028" s="102"/>
      <c r="O3028" s="102"/>
      <c r="P3028" s="102"/>
      <c r="Q3028" s="102"/>
      <c r="R3028" s="102"/>
      <c r="S3028" s="102"/>
      <c r="T3028" s="106"/>
      <c r="U3028" s="3" t="str">
        <f t="shared" si="143"/>
        <v>0/1</v>
      </c>
    </row>
    <row r="3029" spans="1:21" ht="30" customHeight="1" x14ac:dyDescent="0.3">
      <c r="A3029" s="3" t="str">
        <f>B3029&amp;"--"&amp;COUNTIF($B$5:B3029,B3029)</f>
        <v>--2992</v>
      </c>
      <c r="B3029" s="3" t="str">
        <f t="shared" si="142"/>
        <v/>
      </c>
      <c r="C3029" s="78">
        <v>3025</v>
      </c>
      <c r="D3029" s="102"/>
      <c r="E3029" s="103"/>
      <c r="F3029" s="102"/>
      <c r="G3029" s="104"/>
      <c r="H3029" s="105" t="str">
        <f t="shared" ca="1" si="141"/>
        <v/>
      </c>
      <c r="I3029" s="102"/>
      <c r="J3029" s="102"/>
      <c r="K3029" s="102"/>
      <c r="L3029" s="102"/>
      <c r="M3029" s="102"/>
      <c r="N3029" s="102"/>
      <c r="O3029" s="102"/>
      <c r="P3029" s="102"/>
      <c r="Q3029" s="102"/>
      <c r="R3029" s="102"/>
      <c r="S3029" s="102"/>
      <c r="T3029" s="106"/>
      <c r="U3029" s="3" t="str">
        <f t="shared" si="143"/>
        <v>0/1</v>
      </c>
    </row>
    <row r="3030" spans="1:21" ht="30" customHeight="1" x14ac:dyDescent="0.3">
      <c r="A3030" s="3" t="str">
        <f>B3030&amp;"--"&amp;COUNTIF($B$5:B3030,B3030)</f>
        <v>--2993</v>
      </c>
      <c r="B3030" s="3" t="str">
        <f t="shared" si="142"/>
        <v/>
      </c>
      <c r="C3030" s="78">
        <v>3026</v>
      </c>
      <c r="D3030" s="102"/>
      <c r="E3030" s="103"/>
      <c r="F3030" s="102"/>
      <c r="G3030" s="104"/>
      <c r="H3030" s="105" t="str">
        <f t="shared" ca="1" si="141"/>
        <v/>
      </c>
      <c r="I3030" s="102"/>
      <c r="J3030" s="102"/>
      <c r="K3030" s="102"/>
      <c r="L3030" s="102"/>
      <c r="M3030" s="102"/>
      <c r="N3030" s="102"/>
      <c r="O3030" s="102"/>
      <c r="P3030" s="102"/>
      <c r="Q3030" s="102"/>
      <c r="R3030" s="102"/>
      <c r="S3030" s="102"/>
      <c r="T3030" s="106"/>
      <c r="U3030" s="3" t="str">
        <f t="shared" si="143"/>
        <v>0/1</v>
      </c>
    </row>
    <row r="3031" spans="1:21" ht="30" customHeight="1" x14ac:dyDescent="0.3">
      <c r="A3031" s="3" t="str">
        <f>B3031&amp;"--"&amp;COUNTIF($B$5:B3031,B3031)</f>
        <v>--2994</v>
      </c>
      <c r="B3031" s="3" t="str">
        <f t="shared" si="142"/>
        <v/>
      </c>
      <c r="C3031" s="78">
        <v>3027</v>
      </c>
      <c r="D3031" s="102"/>
      <c r="E3031" s="103"/>
      <c r="F3031" s="102"/>
      <c r="G3031" s="104"/>
      <c r="H3031" s="105" t="str">
        <f t="shared" ca="1" si="141"/>
        <v/>
      </c>
      <c r="I3031" s="102"/>
      <c r="J3031" s="102"/>
      <c r="K3031" s="102"/>
      <c r="L3031" s="102"/>
      <c r="M3031" s="102"/>
      <c r="N3031" s="102"/>
      <c r="O3031" s="102"/>
      <c r="P3031" s="102"/>
      <c r="Q3031" s="102"/>
      <c r="R3031" s="102"/>
      <c r="S3031" s="102"/>
      <c r="T3031" s="106"/>
      <c r="U3031" s="3" t="str">
        <f t="shared" si="143"/>
        <v>0/1</v>
      </c>
    </row>
    <row r="3032" spans="1:21" ht="30" customHeight="1" x14ac:dyDescent="0.3">
      <c r="A3032" s="3" t="str">
        <f>B3032&amp;"--"&amp;COUNTIF($B$5:B3032,B3032)</f>
        <v>--2995</v>
      </c>
      <c r="B3032" s="3" t="str">
        <f t="shared" si="142"/>
        <v/>
      </c>
      <c r="C3032" s="78">
        <v>3028</v>
      </c>
      <c r="D3032" s="102"/>
      <c r="E3032" s="103"/>
      <c r="F3032" s="102"/>
      <c r="G3032" s="104"/>
      <c r="H3032" s="105" t="str">
        <f t="shared" ca="1" si="141"/>
        <v/>
      </c>
      <c r="I3032" s="102"/>
      <c r="J3032" s="102"/>
      <c r="K3032" s="102"/>
      <c r="L3032" s="102"/>
      <c r="M3032" s="102"/>
      <c r="N3032" s="102"/>
      <c r="O3032" s="102"/>
      <c r="P3032" s="102"/>
      <c r="Q3032" s="102"/>
      <c r="R3032" s="102"/>
      <c r="S3032" s="102"/>
      <c r="T3032" s="106"/>
      <c r="U3032" s="3" t="str">
        <f t="shared" si="143"/>
        <v>0/1</v>
      </c>
    </row>
    <row r="3033" spans="1:21" ht="30" customHeight="1" x14ac:dyDescent="0.3">
      <c r="A3033" s="3" t="str">
        <f>B3033&amp;"--"&amp;COUNTIF($B$5:B3033,B3033)</f>
        <v>--2996</v>
      </c>
      <c r="B3033" s="3" t="str">
        <f t="shared" si="142"/>
        <v/>
      </c>
      <c r="C3033" s="78">
        <v>3029</v>
      </c>
      <c r="D3033" s="102"/>
      <c r="E3033" s="103"/>
      <c r="F3033" s="102"/>
      <c r="G3033" s="104"/>
      <c r="H3033" s="105" t="str">
        <f t="shared" ca="1" si="141"/>
        <v/>
      </c>
      <c r="I3033" s="102"/>
      <c r="J3033" s="102"/>
      <c r="K3033" s="102"/>
      <c r="L3033" s="102"/>
      <c r="M3033" s="102"/>
      <c r="N3033" s="102"/>
      <c r="O3033" s="102"/>
      <c r="P3033" s="102"/>
      <c r="Q3033" s="102"/>
      <c r="R3033" s="102"/>
      <c r="S3033" s="102"/>
      <c r="T3033" s="106"/>
      <c r="U3033" s="3" t="str">
        <f t="shared" si="143"/>
        <v>0/1</v>
      </c>
    </row>
    <row r="3034" spans="1:21" ht="30" customHeight="1" x14ac:dyDescent="0.3">
      <c r="A3034" s="3" t="str">
        <f>B3034&amp;"--"&amp;COUNTIF($B$5:B3034,B3034)</f>
        <v>--2997</v>
      </c>
      <c r="B3034" s="3" t="str">
        <f t="shared" si="142"/>
        <v/>
      </c>
      <c r="C3034" s="78">
        <v>3030</v>
      </c>
      <c r="D3034" s="102"/>
      <c r="E3034" s="103"/>
      <c r="F3034" s="102"/>
      <c r="G3034" s="104"/>
      <c r="H3034" s="105" t="str">
        <f t="shared" ca="1" si="141"/>
        <v/>
      </c>
      <c r="I3034" s="102"/>
      <c r="J3034" s="102"/>
      <c r="K3034" s="102"/>
      <c r="L3034" s="102"/>
      <c r="M3034" s="102"/>
      <c r="N3034" s="102"/>
      <c r="O3034" s="102"/>
      <c r="P3034" s="102"/>
      <c r="Q3034" s="102"/>
      <c r="R3034" s="102"/>
      <c r="S3034" s="102"/>
      <c r="T3034" s="106"/>
      <c r="U3034" s="3" t="str">
        <f t="shared" si="143"/>
        <v>0/1</v>
      </c>
    </row>
    <row r="3035" spans="1:21" ht="30" customHeight="1" x14ac:dyDescent="0.3">
      <c r="A3035" s="3" t="str">
        <f>B3035&amp;"--"&amp;COUNTIF($B$5:B3035,B3035)</f>
        <v>--2998</v>
      </c>
      <c r="B3035" s="3" t="str">
        <f t="shared" si="142"/>
        <v/>
      </c>
      <c r="C3035" s="78">
        <v>3031</v>
      </c>
      <c r="D3035" s="102"/>
      <c r="E3035" s="103"/>
      <c r="F3035" s="102"/>
      <c r="G3035" s="104"/>
      <c r="H3035" s="105" t="str">
        <f t="shared" ca="1" si="141"/>
        <v/>
      </c>
      <c r="I3035" s="102"/>
      <c r="J3035" s="102"/>
      <c r="K3035" s="102"/>
      <c r="L3035" s="102"/>
      <c r="M3035" s="102"/>
      <c r="N3035" s="102"/>
      <c r="O3035" s="102"/>
      <c r="P3035" s="102"/>
      <c r="Q3035" s="102"/>
      <c r="R3035" s="102"/>
      <c r="S3035" s="102"/>
      <c r="T3035" s="106"/>
      <c r="U3035" s="3" t="str">
        <f t="shared" si="143"/>
        <v>0/1</v>
      </c>
    </row>
    <row r="3036" spans="1:21" ht="30" customHeight="1" x14ac:dyDescent="0.3">
      <c r="A3036" s="3" t="str">
        <f>B3036&amp;"--"&amp;COUNTIF($B$5:B3036,B3036)</f>
        <v>--2999</v>
      </c>
      <c r="B3036" s="3" t="str">
        <f t="shared" si="142"/>
        <v/>
      </c>
      <c r="C3036" s="78">
        <v>3032</v>
      </c>
      <c r="D3036" s="102"/>
      <c r="E3036" s="103"/>
      <c r="F3036" s="102"/>
      <c r="G3036" s="104"/>
      <c r="H3036" s="105" t="str">
        <f t="shared" ca="1" si="141"/>
        <v/>
      </c>
      <c r="I3036" s="102"/>
      <c r="J3036" s="102"/>
      <c r="K3036" s="102"/>
      <c r="L3036" s="102"/>
      <c r="M3036" s="102"/>
      <c r="N3036" s="102"/>
      <c r="O3036" s="102"/>
      <c r="P3036" s="102"/>
      <c r="Q3036" s="102"/>
      <c r="R3036" s="102"/>
      <c r="S3036" s="102"/>
      <c r="T3036" s="106"/>
      <c r="U3036" s="3" t="str">
        <f t="shared" si="143"/>
        <v>0/1</v>
      </c>
    </row>
    <row r="3037" spans="1:21" ht="30" customHeight="1" x14ac:dyDescent="0.3">
      <c r="A3037" s="3" t="str">
        <f>B3037&amp;"--"&amp;COUNTIF($B$5:B3037,B3037)</f>
        <v>--3000</v>
      </c>
      <c r="B3037" s="3" t="str">
        <f t="shared" si="142"/>
        <v/>
      </c>
      <c r="C3037" s="78">
        <v>3033</v>
      </c>
      <c r="D3037" s="102"/>
      <c r="E3037" s="103"/>
      <c r="F3037" s="102"/>
      <c r="G3037" s="104"/>
      <c r="H3037" s="105" t="str">
        <f t="shared" ca="1" si="141"/>
        <v/>
      </c>
      <c r="I3037" s="102"/>
      <c r="J3037" s="102"/>
      <c r="K3037" s="102"/>
      <c r="L3037" s="102"/>
      <c r="M3037" s="102"/>
      <c r="N3037" s="102"/>
      <c r="O3037" s="102"/>
      <c r="P3037" s="102"/>
      <c r="Q3037" s="102"/>
      <c r="R3037" s="102"/>
      <c r="S3037" s="102"/>
      <c r="T3037" s="106"/>
      <c r="U3037" s="3" t="str">
        <f t="shared" si="143"/>
        <v>0/1</v>
      </c>
    </row>
    <row r="3038" spans="1:21" ht="30" customHeight="1" x14ac:dyDescent="0.3">
      <c r="A3038" s="3" t="str">
        <f>B3038&amp;"--"&amp;COUNTIF($B$5:B3038,B3038)</f>
        <v>--3001</v>
      </c>
      <c r="B3038" s="3" t="str">
        <f t="shared" si="142"/>
        <v/>
      </c>
      <c r="C3038" s="78">
        <v>3034</v>
      </c>
      <c r="D3038" s="102"/>
      <c r="E3038" s="103"/>
      <c r="F3038" s="102"/>
      <c r="G3038" s="104"/>
      <c r="H3038" s="105" t="str">
        <f t="shared" ca="1" si="141"/>
        <v/>
      </c>
      <c r="I3038" s="102"/>
      <c r="J3038" s="102"/>
      <c r="K3038" s="102"/>
      <c r="L3038" s="102"/>
      <c r="M3038" s="102"/>
      <c r="N3038" s="102"/>
      <c r="O3038" s="102"/>
      <c r="P3038" s="102"/>
      <c r="Q3038" s="102"/>
      <c r="R3038" s="102"/>
      <c r="S3038" s="102"/>
      <c r="T3038" s="106"/>
      <c r="U3038" s="3" t="str">
        <f t="shared" si="143"/>
        <v>0/1</v>
      </c>
    </row>
    <row r="3039" spans="1:21" ht="30" customHeight="1" x14ac:dyDescent="0.3">
      <c r="A3039" s="3" t="str">
        <f>B3039&amp;"--"&amp;COUNTIF($B$5:B3039,B3039)</f>
        <v>--3002</v>
      </c>
      <c r="B3039" s="3" t="str">
        <f t="shared" si="142"/>
        <v/>
      </c>
      <c r="C3039" s="78">
        <v>3035</v>
      </c>
      <c r="D3039" s="102"/>
      <c r="E3039" s="103"/>
      <c r="F3039" s="102"/>
      <c r="G3039" s="104"/>
      <c r="H3039" s="105" t="str">
        <f t="shared" ca="1" si="141"/>
        <v/>
      </c>
      <c r="I3039" s="102"/>
      <c r="J3039" s="102"/>
      <c r="K3039" s="102"/>
      <c r="L3039" s="102"/>
      <c r="M3039" s="102"/>
      <c r="N3039" s="102"/>
      <c r="O3039" s="102"/>
      <c r="P3039" s="102"/>
      <c r="Q3039" s="102"/>
      <c r="R3039" s="102"/>
      <c r="S3039" s="102"/>
      <c r="T3039" s="106"/>
      <c r="U3039" s="3" t="str">
        <f t="shared" si="143"/>
        <v>0/1</v>
      </c>
    </row>
    <row r="3040" spans="1:21" ht="30" customHeight="1" x14ac:dyDescent="0.3">
      <c r="A3040" s="3" t="str">
        <f>B3040&amp;"--"&amp;COUNTIF($B$5:B3040,B3040)</f>
        <v>--3003</v>
      </c>
      <c r="B3040" s="3" t="str">
        <f t="shared" si="142"/>
        <v/>
      </c>
      <c r="C3040" s="78">
        <v>3036</v>
      </c>
      <c r="D3040" s="102"/>
      <c r="E3040" s="103"/>
      <c r="F3040" s="102"/>
      <c r="G3040" s="104"/>
      <c r="H3040" s="105" t="str">
        <f t="shared" ref="H3040:H3103" ca="1" si="144">IF(G3040,DATEDIF(G3040,TODAY(),"Y"),"")</f>
        <v/>
      </c>
      <c r="I3040" s="102"/>
      <c r="J3040" s="102"/>
      <c r="K3040" s="102"/>
      <c r="L3040" s="102"/>
      <c r="M3040" s="102"/>
      <c r="N3040" s="102"/>
      <c r="O3040" s="102"/>
      <c r="P3040" s="102"/>
      <c r="Q3040" s="102"/>
      <c r="R3040" s="102"/>
      <c r="S3040" s="102"/>
      <c r="T3040" s="106"/>
      <c r="U3040" s="3" t="str">
        <f t="shared" si="143"/>
        <v>0/1</v>
      </c>
    </row>
    <row r="3041" spans="1:21" ht="30" customHeight="1" x14ac:dyDescent="0.3">
      <c r="A3041" s="3" t="str">
        <f>B3041&amp;"--"&amp;COUNTIF($B$5:B3041,B3041)</f>
        <v>--3004</v>
      </c>
      <c r="B3041" s="3" t="str">
        <f t="shared" si="142"/>
        <v/>
      </c>
      <c r="C3041" s="78">
        <v>3037</v>
      </c>
      <c r="D3041" s="102"/>
      <c r="E3041" s="103"/>
      <c r="F3041" s="102"/>
      <c r="G3041" s="104"/>
      <c r="H3041" s="105" t="str">
        <f t="shared" ca="1" si="144"/>
        <v/>
      </c>
      <c r="I3041" s="102"/>
      <c r="J3041" s="102"/>
      <c r="K3041" s="102"/>
      <c r="L3041" s="102"/>
      <c r="M3041" s="102"/>
      <c r="N3041" s="102"/>
      <c r="O3041" s="102"/>
      <c r="P3041" s="102"/>
      <c r="Q3041" s="102"/>
      <c r="R3041" s="102"/>
      <c r="S3041" s="102"/>
      <c r="T3041" s="106"/>
      <c r="U3041" s="3" t="str">
        <f t="shared" si="143"/>
        <v>0/1</v>
      </c>
    </row>
    <row r="3042" spans="1:21" ht="30" customHeight="1" x14ac:dyDescent="0.3">
      <c r="A3042" s="3" t="str">
        <f>B3042&amp;"--"&amp;COUNTIF($B$5:B3042,B3042)</f>
        <v>--3005</v>
      </c>
      <c r="B3042" s="3" t="str">
        <f t="shared" si="142"/>
        <v/>
      </c>
      <c r="C3042" s="78">
        <v>3038</v>
      </c>
      <c r="D3042" s="102"/>
      <c r="E3042" s="103"/>
      <c r="F3042" s="102"/>
      <c r="G3042" s="104"/>
      <c r="H3042" s="105" t="str">
        <f t="shared" ca="1" si="144"/>
        <v/>
      </c>
      <c r="I3042" s="102"/>
      <c r="J3042" s="102"/>
      <c r="K3042" s="102"/>
      <c r="L3042" s="102"/>
      <c r="M3042" s="102"/>
      <c r="N3042" s="102"/>
      <c r="O3042" s="102"/>
      <c r="P3042" s="102"/>
      <c r="Q3042" s="102"/>
      <c r="R3042" s="102"/>
      <c r="S3042" s="102"/>
      <c r="T3042" s="106"/>
      <c r="U3042" s="3" t="str">
        <f t="shared" si="143"/>
        <v>0/1</v>
      </c>
    </row>
    <row r="3043" spans="1:21" ht="30" customHeight="1" x14ac:dyDescent="0.3">
      <c r="A3043" s="3" t="str">
        <f>B3043&amp;"--"&amp;COUNTIF($B$5:B3043,B3043)</f>
        <v>--3006</v>
      </c>
      <c r="B3043" s="3" t="str">
        <f t="shared" si="142"/>
        <v/>
      </c>
      <c r="C3043" s="78">
        <v>3039</v>
      </c>
      <c r="D3043" s="102"/>
      <c r="E3043" s="103"/>
      <c r="F3043" s="102"/>
      <c r="G3043" s="104"/>
      <c r="H3043" s="105" t="str">
        <f t="shared" ca="1" si="144"/>
        <v/>
      </c>
      <c r="I3043" s="102"/>
      <c r="J3043" s="102"/>
      <c r="K3043" s="102"/>
      <c r="L3043" s="102"/>
      <c r="M3043" s="102"/>
      <c r="N3043" s="102"/>
      <c r="O3043" s="102"/>
      <c r="P3043" s="102"/>
      <c r="Q3043" s="102"/>
      <c r="R3043" s="102"/>
      <c r="S3043" s="102"/>
      <c r="T3043" s="106"/>
      <c r="U3043" s="3" t="str">
        <f t="shared" si="143"/>
        <v>0/1</v>
      </c>
    </row>
    <row r="3044" spans="1:21" ht="30" customHeight="1" x14ac:dyDescent="0.3">
      <c r="A3044" s="3" t="str">
        <f>B3044&amp;"--"&amp;COUNTIF($B$5:B3044,B3044)</f>
        <v>--3007</v>
      </c>
      <c r="B3044" s="3" t="str">
        <f t="shared" si="142"/>
        <v/>
      </c>
      <c r="C3044" s="78">
        <v>3040</v>
      </c>
      <c r="D3044" s="102"/>
      <c r="E3044" s="103"/>
      <c r="F3044" s="102"/>
      <c r="G3044" s="104"/>
      <c r="H3044" s="105" t="str">
        <f t="shared" ca="1" si="144"/>
        <v/>
      </c>
      <c r="I3044" s="102"/>
      <c r="J3044" s="102"/>
      <c r="K3044" s="102"/>
      <c r="L3044" s="102"/>
      <c r="M3044" s="102"/>
      <c r="N3044" s="102"/>
      <c r="O3044" s="102"/>
      <c r="P3044" s="102"/>
      <c r="Q3044" s="102"/>
      <c r="R3044" s="102"/>
      <c r="S3044" s="102"/>
      <c r="T3044" s="106"/>
      <c r="U3044" s="3" t="str">
        <f t="shared" si="143"/>
        <v>0/1</v>
      </c>
    </row>
    <row r="3045" spans="1:21" ht="30" customHeight="1" x14ac:dyDescent="0.3">
      <c r="A3045" s="3" t="str">
        <f>B3045&amp;"--"&amp;COUNTIF($B$5:B3045,B3045)</f>
        <v>--3008</v>
      </c>
      <c r="B3045" s="3" t="str">
        <f t="shared" si="142"/>
        <v/>
      </c>
      <c r="C3045" s="78">
        <v>3041</v>
      </c>
      <c r="D3045" s="102"/>
      <c r="E3045" s="103"/>
      <c r="F3045" s="102"/>
      <c r="G3045" s="104"/>
      <c r="H3045" s="105" t="str">
        <f t="shared" ca="1" si="144"/>
        <v/>
      </c>
      <c r="I3045" s="102"/>
      <c r="J3045" s="102"/>
      <c r="K3045" s="102"/>
      <c r="L3045" s="102"/>
      <c r="M3045" s="102"/>
      <c r="N3045" s="102"/>
      <c r="O3045" s="102"/>
      <c r="P3045" s="102"/>
      <c r="Q3045" s="102"/>
      <c r="R3045" s="102"/>
      <c r="S3045" s="102"/>
      <c r="T3045" s="106"/>
      <c r="U3045" s="3" t="str">
        <f t="shared" si="143"/>
        <v>0/1</v>
      </c>
    </row>
    <row r="3046" spans="1:21" ht="30" customHeight="1" x14ac:dyDescent="0.3">
      <c r="A3046" s="3" t="str">
        <f>B3046&amp;"--"&amp;COUNTIF($B$5:B3046,B3046)</f>
        <v>--3009</v>
      </c>
      <c r="B3046" s="3" t="str">
        <f t="shared" si="142"/>
        <v/>
      </c>
      <c r="C3046" s="78">
        <v>3042</v>
      </c>
      <c r="D3046" s="102"/>
      <c r="E3046" s="103"/>
      <c r="F3046" s="102"/>
      <c r="G3046" s="104"/>
      <c r="H3046" s="105" t="str">
        <f t="shared" ca="1" si="144"/>
        <v/>
      </c>
      <c r="I3046" s="102"/>
      <c r="J3046" s="102"/>
      <c r="K3046" s="102"/>
      <c r="L3046" s="102"/>
      <c r="M3046" s="102"/>
      <c r="N3046" s="102"/>
      <c r="O3046" s="102"/>
      <c r="P3046" s="102"/>
      <c r="Q3046" s="102"/>
      <c r="R3046" s="102"/>
      <c r="S3046" s="102"/>
      <c r="T3046" s="106"/>
      <c r="U3046" s="3" t="str">
        <f t="shared" si="143"/>
        <v>0/1</v>
      </c>
    </row>
    <row r="3047" spans="1:21" ht="30" customHeight="1" x14ac:dyDescent="0.3">
      <c r="A3047" s="3" t="str">
        <f>B3047&amp;"--"&amp;COUNTIF($B$5:B3047,B3047)</f>
        <v>--3010</v>
      </c>
      <c r="B3047" s="3" t="str">
        <f t="shared" si="142"/>
        <v/>
      </c>
      <c r="C3047" s="78">
        <v>3043</v>
      </c>
      <c r="D3047" s="102"/>
      <c r="E3047" s="103"/>
      <c r="F3047" s="102"/>
      <c r="G3047" s="104"/>
      <c r="H3047" s="105" t="str">
        <f t="shared" ca="1" si="144"/>
        <v/>
      </c>
      <c r="I3047" s="102"/>
      <c r="J3047" s="102"/>
      <c r="K3047" s="102"/>
      <c r="L3047" s="102"/>
      <c r="M3047" s="102"/>
      <c r="N3047" s="102"/>
      <c r="O3047" s="102"/>
      <c r="P3047" s="102"/>
      <c r="Q3047" s="102"/>
      <c r="R3047" s="102"/>
      <c r="S3047" s="102"/>
      <c r="T3047" s="106"/>
      <c r="U3047" s="3" t="str">
        <f t="shared" si="143"/>
        <v>0/1</v>
      </c>
    </row>
    <row r="3048" spans="1:21" ht="30" customHeight="1" x14ac:dyDescent="0.3">
      <c r="A3048" s="3" t="str">
        <f>B3048&amp;"--"&amp;COUNTIF($B$5:B3048,B3048)</f>
        <v>--3011</v>
      </c>
      <c r="B3048" s="3" t="str">
        <f t="shared" si="142"/>
        <v/>
      </c>
      <c r="C3048" s="78">
        <v>3044</v>
      </c>
      <c r="D3048" s="102"/>
      <c r="E3048" s="103"/>
      <c r="F3048" s="102"/>
      <c r="G3048" s="104"/>
      <c r="H3048" s="105" t="str">
        <f t="shared" ca="1" si="144"/>
        <v/>
      </c>
      <c r="I3048" s="102"/>
      <c r="J3048" s="102"/>
      <c r="K3048" s="102"/>
      <c r="L3048" s="102"/>
      <c r="M3048" s="102"/>
      <c r="N3048" s="102"/>
      <c r="O3048" s="102"/>
      <c r="P3048" s="102"/>
      <c r="Q3048" s="102"/>
      <c r="R3048" s="102"/>
      <c r="S3048" s="102"/>
      <c r="T3048" s="106"/>
      <c r="U3048" s="3" t="str">
        <f t="shared" si="143"/>
        <v>0/1</v>
      </c>
    </row>
    <row r="3049" spans="1:21" ht="30" customHeight="1" x14ac:dyDescent="0.3">
      <c r="A3049" s="3" t="str">
        <f>B3049&amp;"--"&amp;COUNTIF($B$5:B3049,B3049)</f>
        <v>--3012</v>
      </c>
      <c r="B3049" s="3" t="str">
        <f t="shared" si="142"/>
        <v/>
      </c>
      <c r="C3049" s="78">
        <v>3045</v>
      </c>
      <c r="D3049" s="102"/>
      <c r="E3049" s="103"/>
      <c r="F3049" s="102"/>
      <c r="G3049" s="104"/>
      <c r="H3049" s="105" t="str">
        <f t="shared" ca="1" si="144"/>
        <v/>
      </c>
      <c r="I3049" s="102"/>
      <c r="J3049" s="102"/>
      <c r="K3049" s="102"/>
      <c r="L3049" s="102"/>
      <c r="M3049" s="102"/>
      <c r="N3049" s="102"/>
      <c r="O3049" s="102"/>
      <c r="P3049" s="102"/>
      <c r="Q3049" s="102"/>
      <c r="R3049" s="102"/>
      <c r="S3049" s="102"/>
      <c r="T3049" s="106"/>
      <c r="U3049" s="3" t="str">
        <f t="shared" si="143"/>
        <v>0/1</v>
      </c>
    </row>
    <row r="3050" spans="1:21" ht="30" customHeight="1" x14ac:dyDescent="0.3">
      <c r="A3050" s="3" t="str">
        <f>B3050&amp;"--"&amp;COUNTIF($B$5:B3050,B3050)</f>
        <v>--3013</v>
      </c>
      <c r="B3050" s="3" t="str">
        <f t="shared" si="142"/>
        <v/>
      </c>
      <c r="C3050" s="78">
        <v>3046</v>
      </c>
      <c r="D3050" s="102"/>
      <c r="E3050" s="103"/>
      <c r="F3050" s="102"/>
      <c r="G3050" s="104"/>
      <c r="H3050" s="105" t="str">
        <f t="shared" ca="1" si="144"/>
        <v/>
      </c>
      <c r="I3050" s="102"/>
      <c r="J3050" s="102"/>
      <c r="K3050" s="102"/>
      <c r="L3050" s="102"/>
      <c r="M3050" s="102"/>
      <c r="N3050" s="102"/>
      <c r="O3050" s="102"/>
      <c r="P3050" s="102"/>
      <c r="Q3050" s="102"/>
      <c r="R3050" s="102"/>
      <c r="S3050" s="102"/>
      <c r="T3050" s="106"/>
      <c r="U3050" s="3" t="str">
        <f t="shared" si="143"/>
        <v>0/1</v>
      </c>
    </row>
    <row r="3051" spans="1:21" ht="30" customHeight="1" x14ac:dyDescent="0.3">
      <c r="A3051" s="3" t="str">
        <f>B3051&amp;"--"&amp;COUNTIF($B$5:B3051,B3051)</f>
        <v>--3014</v>
      </c>
      <c r="B3051" s="3" t="str">
        <f t="shared" si="142"/>
        <v/>
      </c>
      <c r="C3051" s="78">
        <v>3047</v>
      </c>
      <c r="D3051" s="102"/>
      <c r="E3051" s="103"/>
      <c r="F3051" s="102"/>
      <c r="G3051" s="104"/>
      <c r="H3051" s="105" t="str">
        <f t="shared" ca="1" si="144"/>
        <v/>
      </c>
      <c r="I3051" s="102"/>
      <c r="J3051" s="102"/>
      <c r="K3051" s="102"/>
      <c r="L3051" s="102"/>
      <c r="M3051" s="102"/>
      <c r="N3051" s="102"/>
      <c r="O3051" s="102"/>
      <c r="P3051" s="102"/>
      <c r="Q3051" s="102"/>
      <c r="R3051" s="102"/>
      <c r="S3051" s="102"/>
      <c r="T3051" s="106"/>
      <c r="U3051" s="3" t="str">
        <f t="shared" si="143"/>
        <v>0/1</v>
      </c>
    </row>
    <row r="3052" spans="1:21" ht="30" customHeight="1" x14ac:dyDescent="0.3">
      <c r="A3052" s="3" t="str">
        <f>B3052&amp;"--"&amp;COUNTIF($B$5:B3052,B3052)</f>
        <v>--3015</v>
      </c>
      <c r="B3052" s="3" t="str">
        <f t="shared" si="142"/>
        <v/>
      </c>
      <c r="C3052" s="78">
        <v>3048</v>
      </c>
      <c r="D3052" s="102"/>
      <c r="E3052" s="103"/>
      <c r="F3052" s="102"/>
      <c r="G3052" s="104"/>
      <c r="H3052" s="105" t="str">
        <f t="shared" ca="1" si="144"/>
        <v/>
      </c>
      <c r="I3052" s="102"/>
      <c r="J3052" s="102"/>
      <c r="K3052" s="102"/>
      <c r="L3052" s="102"/>
      <c r="M3052" s="102"/>
      <c r="N3052" s="102"/>
      <c r="O3052" s="102"/>
      <c r="P3052" s="102"/>
      <c r="Q3052" s="102"/>
      <c r="R3052" s="102"/>
      <c r="S3052" s="102"/>
      <c r="T3052" s="106"/>
      <c r="U3052" s="3" t="str">
        <f t="shared" si="143"/>
        <v>0/1</v>
      </c>
    </row>
    <row r="3053" spans="1:21" ht="30" customHeight="1" x14ac:dyDescent="0.3">
      <c r="A3053" s="3" t="str">
        <f>B3053&amp;"--"&amp;COUNTIF($B$5:B3053,B3053)</f>
        <v>--3016</v>
      </c>
      <c r="B3053" s="3" t="str">
        <f t="shared" si="142"/>
        <v/>
      </c>
      <c r="C3053" s="78">
        <v>3049</v>
      </c>
      <c r="D3053" s="102"/>
      <c r="E3053" s="103"/>
      <c r="F3053" s="102"/>
      <c r="G3053" s="104"/>
      <c r="H3053" s="105" t="str">
        <f t="shared" ca="1" si="144"/>
        <v/>
      </c>
      <c r="I3053" s="102"/>
      <c r="J3053" s="102"/>
      <c r="K3053" s="102"/>
      <c r="L3053" s="102"/>
      <c r="M3053" s="102"/>
      <c r="N3053" s="102"/>
      <c r="O3053" s="102"/>
      <c r="P3053" s="102"/>
      <c r="Q3053" s="102"/>
      <c r="R3053" s="102"/>
      <c r="S3053" s="102"/>
      <c r="T3053" s="106"/>
      <c r="U3053" s="3" t="str">
        <f t="shared" si="143"/>
        <v>0/1</v>
      </c>
    </row>
    <row r="3054" spans="1:21" ht="30" customHeight="1" x14ac:dyDescent="0.3">
      <c r="A3054" s="3" t="str">
        <f>B3054&amp;"--"&amp;COUNTIF($B$5:B3054,B3054)</f>
        <v>--3017</v>
      </c>
      <c r="B3054" s="3" t="str">
        <f t="shared" si="142"/>
        <v/>
      </c>
      <c r="C3054" s="78">
        <v>3050</v>
      </c>
      <c r="D3054" s="102"/>
      <c r="E3054" s="103"/>
      <c r="F3054" s="102"/>
      <c r="G3054" s="104"/>
      <c r="H3054" s="105" t="str">
        <f t="shared" ca="1" si="144"/>
        <v/>
      </c>
      <c r="I3054" s="102"/>
      <c r="J3054" s="102"/>
      <c r="K3054" s="102"/>
      <c r="L3054" s="102"/>
      <c r="M3054" s="102"/>
      <c r="N3054" s="102"/>
      <c r="O3054" s="102"/>
      <c r="P3054" s="102"/>
      <c r="Q3054" s="102"/>
      <c r="R3054" s="102"/>
      <c r="S3054" s="102"/>
      <c r="T3054" s="106"/>
      <c r="U3054" s="3" t="str">
        <f t="shared" si="143"/>
        <v>0/1</v>
      </c>
    </row>
    <row r="3055" spans="1:21" ht="30" customHeight="1" x14ac:dyDescent="0.3">
      <c r="A3055" s="3" t="str">
        <f>B3055&amp;"--"&amp;COUNTIF($B$5:B3055,B3055)</f>
        <v>--3018</v>
      </c>
      <c r="B3055" s="3" t="str">
        <f t="shared" si="142"/>
        <v/>
      </c>
      <c r="C3055" s="78">
        <v>3051</v>
      </c>
      <c r="D3055" s="102"/>
      <c r="E3055" s="103"/>
      <c r="F3055" s="102"/>
      <c r="G3055" s="104"/>
      <c r="H3055" s="105" t="str">
        <f t="shared" ca="1" si="144"/>
        <v/>
      </c>
      <c r="I3055" s="102"/>
      <c r="J3055" s="102"/>
      <c r="K3055" s="102"/>
      <c r="L3055" s="102"/>
      <c r="M3055" s="102"/>
      <c r="N3055" s="102"/>
      <c r="O3055" s="102"/>
      <c r="P3055" s="102"/>
      <c r="Q3055" s="102"/>
      <c r="R3055" s="102"/>
      <c r="S3055" s="102"/>
      <c r="T3055" s="106"/>
      <c r="U3055" s="3" t="str">
        <f t="shared" si="143"/>
        <v>0/1</v>
      </c>
    </row>
    <row r="3056" spans="1:21" ht="30" customHeight="1" x14ac:dyDescent="0.3">
      <c r="A3056" s="3" t="str">
        <f>B3056&amp;"--"&amp;COUNTIF($B$5:B3056,B3056)</f>
        <v>--3019</v>
      </c>
      <c r="B3056" s="3" t="str">
        <f t="shared" si="142"/>
        <v/>
      </c>
      <c r="C3056" s="78">
        <v>3052</v>
      </c>
      <c r="D3056" s="102"/>
      <c r="E3056" s="103"/>
      <c r="F3056" s="102"/>
      <c r="G3056" s="104"/>
      <c r="H3056" s="105" t="str">
        <f t="shared" ca="1" si="144"/>
        <v/>
      </c>
      <c r="I3056" s="102"/>
      <c r="J3056" s="102"/>
      <c r="K3056" s="102"/>
      <c r="L3056" s="102"/>
      <c r="M3056" s="102"/>
      <c r="N3056" s="102"/>
      <c r="O3056" s="102"/>
      <c r="P3056" s="102"/>
      <c r="Q3056" s="102"/>
      <c r="R3056" s="102"/>
      <c r="S3056" s="102"/>
      <c r="T3056" s="106"/>
      <c r="U3056" s="3" t="str">
        <f t="shared" si="143"/>
        <v>0/1</v>
      </c>
    </row>
    <row r="3057" spans="1:21" ht="30" customHeight="1" x14ac:dyDescent="0.3">
      <c r="A3057" s="3" t="str">
        <f>B3057&amp;"--"&amp;COUNTIF($B$5:B3057,B3057)</f>
        <v>--3020</v>
      </c>
      <c r="B3057" s="3" t="str">
        <f t="shared" si="142"/>
        <v/>
      </c>
      <c r="C3057" s="78">
        <v>3053</v>
      </c>
      <c r="D3057" s="102"/>
      <c r="E3057" s="103"/>
      <c r="F3057" s="102"/>
      <c r="G3057" s="104"/>
      <c r="H3057" s="105" t="str">
        <f t="shared" ca="1" si="144"/>
        <v/>
      </c>
      <c r="I3057" s="102"/>
      <c r="J3057" s="102"/>
      <c r="K3057" s="102"/>
      <c r="L3057" s="102"/>
      <c r="M3057" s="102"/>
      <c r="N3057" s="102"/>
      <c r="O3057" s="102"/>
      <c r="P3057" s="102"/>
      <c r="Q3057" s="102"/>
      <c r="R3057" s="102"/>
      <c r="S3057" s="102"/>
      <c r="T3057" s="106"/>
      <c r="U3057" s="3" t="str">
        <f t="shared" si="143"/>
        <v>0/1</v>
      </c>
    </row>
    <row r="3058" spans="1:21" ht="30" customHeight="1" x14ac:dyDescent="0.3">
      <c r="A3058" s="3" t="str">
        <f>B3058&amp;"--"&amp;COUNTIF($B$5:B3058,B3058)</f>
        <v>--3021</v>
      </c>
      <c r="B3058" s="3" t="str">
        <f t="shared" si="142"/>
        <v/>
      </c>
      <c r="C3058" s="78">
        <v>3054</v>
      </c>
      <c r="D3058" s="102"/>
      <c r="E3058" s="103"/>
      <c r="F3058" s="102"/>
      <c r="G3058" s="104"/>
      <c r="H3058" s="105" t="str">
        <f t="shared" ca="1" si="144"/>
        <v/>
      </c>
      <c r="I3058" s="102"/>
      <c r="J3058" s="102"/>
      <c r="K3058" s="102"/>
      <c r="L3058" s="102"/>
      <c r="M3058" s="102"/>
      <c r="N3058" s="102"/>
      <c r="O3058" s="102"/>
      <c r="P3058" s="102"/>
      <c r="Q3058" s="102"/>
      <c r="R3058" s="102"/>
      <c r="S3058" s="102"/>
      <c r="T3058" s="106"/>
      <c r="U3058" s="3" t="str">
        <f t="shared" si="143"/>
        <v>0/1</v>
      </c>
    </row>
    <row r="3059" spans="1:21" ht="30" customHeight="1" x14ac:dyDescent="0.3">
      <c r="A3059" s="3" t="str">
        <f>B3059&amp;"--"&amp;COUNTIF($B$5:B3059,B3059)</f>
        <v>--3022</v>
      </c>
      <c r="B3059" s="3" t="str">
        <f t="shared" si="142"/>
        <v/>
      </c>
      <c r="C3059" s="78">
        <v>3055</v>
      </c>
      <c r="D3059" s="102"/>
      <c r="E3059" s="103"/>
      <c r="F3059" s="102"/>
      <c r="G3059" s="104"/>
      <c r="H3059" s="105" t="str">
        <f t="shared" ca="1" si="144"/>
        <v/>
      </c>
      <c r="I3059" s="102"/>
      <c r="J3059" s="102"/>
      <c r="K3059" s="102"/>
      <c r="L3059" s="102"/>
      <c r="M3059" s="102"/>
      <c r="N3059" s="102"/>
      <c r="O3059" s="102"/>
      <c r="P3059" s="102"/>
      <c r="Q3059" s="102"/>
      <c r="R3059" s="102"/>
      <c r="S3059" s="102"/>
      <c r="T3059" s="106"/>
      <c r="U3059" s="3" t="str">
        <f t="shared" si="143"/>
        <v>0/1</v>
      </c>
    </row>
    <row r="3060" spans="1:21" ht="30" customHeight="1" x14ac:dyDescent="0.3">
      <c r="A3060" s="3" t="str">
        <f>B3060&amp;"--"&amp;COUNTIF($B$5:B3060,B3060)</f>
        <v>--3023</v>
      </c>
      <c r="B3060" s="3" t="str">
        <f t="shared" si="142"/>
        <v/>
      </c>
      <c r="C3060" s="78">
        <v>3056</v>
      </c>
      <c r="D3060" s="102"/>
      <c r="E3060" s="103"/>
      <c r="F3060" s="102"/>
      <c r="G3060" s="104"/>
      <c r="H3060" s="105" t="str">
        <f t="shared" ca="1" si="144"/>
        <v/>
      </c>
      <c r="I3060" s="102"/>
      <c r="J3060" s="102"/>
      <c r="K3060" s="102"/>
      <c r="L3060" s="102"/>
      <c r="M3060" s="102"/>
      <c r="N3060" s="102"/>
      <c r="O3060" s="102"/>
      <c r="P3060" s="102"/>
      <c r="Q3060" s="102"/>
      <c r="R3060" s="102"/>
      <c r="S3060" s="102"/>
      <c r="T3060" s="106"/>
      <c r="U3060" s="3" t="str">
        <f t="shared" si="143"/>
        <v>0/1</v>
      </c>
    </row>
    <row r="3061" spans="1:21" ht="30" customHeight="1" x14ac:dyDescent="0.3">
      <c r="A3061" s="3" t="str">
        <f>B3061&amp;"--"&amp;COUNTIF($B$5:B3061,B3061)</f>
        <v>--3024</v>
      </c>
      <c r="B3061" s="3" t="str">
        <f t="shared" si="142"/>
        <v/>
      </c>
      <c r="C3061" s="78">
        <v>3057</v>
      </c>
      <c r="D3061" s="102"/>
      <c r="E3061" s="103"/>
      <c r="F3061" s="102"/>
      <c r="G3061" s="104"/>
      <c r="H3061" s="105" t="str">
        <f t="shared" ca="1" si="144"/>
        <v/>
      </c>
      <c r="I3061" s="102"/>
      <c r="J3061" s="102"/>
      <c r="K3061" s="102"/>
      <c r="L3061" s="102"/>
      <c r="M3061" s="102"/>
      <c r="N3061" s="102"/>
      <c r="O3061" s="102"/>
      <c r="P3061" s="102"/>
      <c r="Q3061" s="102"/>
      <c r="R3061" s="102"/>
      <c r="S3061" s="102"/>
      <c r="T3061" s="106"/>
      <c r="U3061" s="3" t="str">
        <f t="shared" si="143"/>
        <v>0/1</v>
      </c>
    </row>
    <row r="3062" spans="1:21" ht="30" customHeight="1" x14ac:dyDescent="0.3">
      <c r="A3062" s="3" t="str">
        <f>B3062&amp;"--"&amp;COUNTIF($B$5:B3062,B3062)</f>
        <v>--3025</v>
      </c>
      <c r="B3062" s="3" t="str">
        <f t="shared" si="142"/>
        <v/>
      </c>
      <c r="C3062" s="78">
        <v>3058</v>
      </c>
      <c r="D3062" s="102"/>
      <c r="E3062" s="103"/>
      <c r="F3062" s="102"/>
      <c r="G3062" s="104"/>
      <c r="H3062" s="105" t="str">
        <f t="shared" ca="1" si="144"/>
        <v/>
      </c>
      <c r="I3062" s="102"/>
      <c r="J3062" s="102"/>
      <c r="K3062" s="102"/>
      <c r="L3062" s="102"/>
      <c r="M3062" s="102"/>
      <c r="N3062" s="102"/>
      <c r="O3062" s="102"/>
      <c r="P3062" s="102"/>
      <c r="Q3062" s="102"/>
      <c r="R3062" s="102"/>
      <c r="S3062" s="102"/>
      <c r="T3062" s="106"/>
      <c r="U3062" s="3" t="str">
        <f t="shared" si="143"/>
        <v>0/1</v>
      </c>
    </row>
    <row r="3063" spans="1:21" ht="30" customHeight="1" x14ac:dyDescent="0.3">
      <c r="A3063" s="3" t="str">
        <f>B3063&amp;"--"&amp;COUNTIF($B$5:B3063,B3063)</f>
        <v>--3026</v>
      </c>
      <c r="B3063" s="3" t="str">
        <f t="shared" si="142"/>
        <v/>
      </c>
      <c r="C3063" s="78">
        <v>3059</v>
      </c>
      <c r="D3063" s="102"/>
      <c r="E3063" s="103"/>
      <c r="F3063" s="102"/>
      <c r="G3063" s="104"/>
      <c r="H3063" s="105" t="str">
        <f t="shared" ca="1" si="144"/>
        <v/>
      </c>
      <c r="I3063" s="102"/>
      <c r="J3063" s="102"/>
      <c r="K3063" s="102"/>
      <c r="L3063" s="102"/>
      <c r="M3063" s="102"/>
      <c r="N3063" s="102"/>
      <c r="O3063" s="102"/>
      <c r="P3063" s="102"/>
      <c r="Q3063" s="102"/>
      <c r="R3063" s="102"/>
      <c r="S3063" s="102"/>
      <c r="T3063" s="106"/>
      <c r="U3063" s="3" t="str">
        <f t="shared" si="143"/>
        <v>0/1</v>
      </c>
    </row>
    <row r="3064" spans="1:21" ht="30" customHeight="1" x14ac:dyDescent="0.3">
      <c r="A3064" s="3" t="str">
        <f>B3064&amp;"--"&amp;COUNTIF($B$5:B3064,B3064)</f>
        <v>--3027</v>
      </c>
      <c r="B3064" s="3" t="str">
        <f t="shared" si="142"/>
        <v/>
      </c>
      <c r="C3064" s="78">
        <v>3060</v>
      </c>
      <c r="D3064" s="102"/>
      <c r="E3064" s="103"/>
      <c r="F3064" s="102"/>
      <c r="G3064" s="104"/>
      <c r="H3064" s="105" t="str">
        <f t="shared" ca="1" si="144"/>
        <v/>
      </c>
      <c r="I3064" s="102"/>
      <c r="J3064" s="102"/>
      <c r="K3064" s="102"/>
      <c r="L3064" s="102"/>
      <c r="M3064" s="102"/>
      <c r="N3064" s="102"/>
      <c r="O3064" s="102"/>
      <c r="P3064" s="102"/>
      <c r="Q3064" s="102"/>
      <c r="R3064" s="102"/>
      <c r="S3064" s="102"/>
      <c r="T3064" s="106"/>
      <c r="U3064" s="3" t="str">
        <f t="shared" si="143"/>
        <v>0/1</v>
      </c>
    </row>
    <row r="3065" spans="1:21" ht="30" customHeight="1" x14ac:dyDescent="0.3">
      <c r="A3065" s="3" t="str">
        <f>B3065&amp;"--"&amp;COUNTIF($B$5:B3065,B3065)</f>
        <v>--3028</v>
      </c>
      <c r="B3065" s="3" t="str">
        <f t="shared" si="142"/>
        <v/>
      </c>
      <c r="C3065" s="78">
        <v>3061</v>
      </c>
      <c r="D3065" s="102"/>
      <c r="E3065" s="103"/>
      <c r="F3065" s="102"/>
      <c r="G3065" s="104"/>
      <c r="H3065" s="105" t="str">
        <f t="shared" ca="1" si="144"/>
        <v/>
      </c>
      <c r="I3065" s="102"/>
      <c r="J3065" s="102"/>
      <c r="K3065" s="102"/>
      <c r="L3065" s="102"/>
      <c r="M3065" s="102"/>
      <c r="N3065" s="102"/>
      <c r="O3065" s="102"/>
      <c r="P3065" s="102"/>
      <c r="Q3065" s="102"/>
      <c r="R3065" s="102"/>
      <c r="S3065" s="102"/>
      <c r="T3065" s="106"/>
      <c r="U3065" s="3" t="str">
        <f t="shared" si="143"/>
        <v>0/1</v>
      </c>
    </row>
    <row r="3066" spans="1:21" ht="30" customHeight="1" x14ac:dyDescent="0.3">
      <c r="A3066" s="3" t="str">
        <f>B3066&amp;"--"&amp;COUNTIF($B$5:B3066,B3066)</f>
        <v>--3029</v>
      </c>
      <c r="B3066" s="3" t="str">
        <f t="shared" si="142"/>
        <v/>
      </c>
      <c r="C3066" s="78">
        <v>3062</v>
      </c>
      <c r="D3066" s="102"/>
      <c r="E3066" s="103"/>
      <c r="F3066" s="102"/>
      <c r="G3066" s="104"/>
      <c r="H3066" s="105" t="str">
        <f t="shared" ca="1" si="144"/>
        <v/>
      </c>
      <c r="I3066" s="102"/>
      <c r="J3066" s="102"/>
      <c r="K3066" s="102"/>
      <c r="L3066" s="102"/>
      <c r="M3066" s="102"/>
      <c r="N3066" s="102"/>
      <c r="O3066" s="102"/>
      <c r="P3066" s="102"/>
      <c r="Q3066" s="102"/>
      <c r="R3066" s="102"/>
      <c r="S3066" s="102"/>
      <c r="T3066" s="106"/>
      <c r="U3066" s="3" t="str">
        <f t="shared" si="143"/>
        <v>0/1</v>
      </c>
    </row>
    <row r="3067" spans="1:21" ht="30" customHeight="1" x14ac:dyDescent="0.3">
      <c r="A3067" s="3" t="str">
        <f>B3067&amp;"--"&amp;COUNTIF($B$5:B3067,B3067)</f>
        <v>--3030</v>
      </c>
      <c r="B3067" s="3" t="str">
        <f t="shared" si="142"/>
        <v/>
      </c>
      <c r="C3067" s="78">
        <v>3063</v>
      </c>
      <c r="D3067" s="102"/>
      <c r="E3067" s="103"/>
      <c r="F3067" s="102"/>
      <c r="G3067" s="104"/>
      <c r="H3067" s="105" t="str">
        <f t="shared" ca="1" si="144"/>
        <v/>
      </c>
      <c r="I3067" s="102"/>
      <c r="J3067" s="102"/>
      <c r="K3067" s="102"/>
      <c r="L3067" s="102"/>
      <c r="M3067" s="102"/>
      <c r="N3067" s="102"/>
      <c r="O3067" s="102"/>
      <c r="P3067" s="102"/>
      <c r="Q3067" s="102"/>
      <c r="R3067" s="102"/>
      <c r="S3067" s="102"/>
      <c r="T3067" s="106"/>
      <c r="U3067" s="3" t="str">
        <f t="shared" si="143"/>
        <v>0/1</v>
      </c>
    </row>
    <row r="3068" spans="1:21" ht="30" customHeight="1" x14ac:dyDescent="0.3">
      <c r="A3068" s="3" t="str">
        <f>B3068&amp;"--"&amp;COUNTIF($B$5:B3068,B3068)</f>
        <v>--3031</v>
      </c>
      <c r="B3068" s="3" t="str">
        <f t="shared" si="142"/>
        <v/>
      </c>
      <c r="C3068" s="78">
        <v>3064</v>
      </c>
      <c r="D3068" s="102"/>
      <c r="E3068" s="103"/>
      <c r="F3068" s="102"/>
      <c r="G3068" s="104"/>
      <c r="H3068" s="105" t="str">
        <f t="shared" ca="1" si="144"/>
        <v/>
      </c>
      <c r="I3068" s="102"/>
      <c r="J3068" s="102"/>
      <c r="K3068" s="102"/>
      <c r="L3068" s="102"/>
      <c r="M3068" s="102"/>
      <c r="N3068" s="102"/>
      <c r="O3068" s="102"/>
      <c r="P3068" s="102"/>
      <c r="Q3068" s="102"/>
      <c r="R3068" s="102"/>
      <c r="S3068" s="102"/>
      <c r="T3068" s="106"/>
      <c r="U3068" s="3" t="str">
        <f t="shared" si="143"/>
        <v>0/1</v>
      </c>
    </row>
    <row r="3069" spans="1:21" ht="30" customHeight="1" x14ac:dyDescent="0.3">
      <c r="A3069" s="3" t="str">
        <f>B3069&amp;"--"&amp;COUNTIF($B$5:B3069,B3069)</f>
        <v>--3032</v>
      </c>
      <c r="B3069" s="3" t="str">
        <f t="shared" si="142"/>
        <v/>
      </c>
      <c r="C3069" s="78">
        <v>3065</v>
      </c>
      <c r="D3069" s="102"/>
      <c r="E3069" s="103"/>
      <c r="F3069" s="102"/>
      <c r="G3069" s="104"/>
      <c r="H3069" s="105" t="str">
        <f t="shared" ca="1" si="144"/>
        <v/>
      </c>
      <c r="I3069" s="102"/>
      <c r="J3069" s="102"/>
      <c r="K3069" s="102"/>
      <c r="L3069" s="102"/>
      <c r="M3069" s="102"/>
      <c r="N3069" s="102"/>
      <c r="O3069" s="102"/>
      <c r="P3069" s="102"/>
      <c r="Q3069" s="102"/>
      <c r="R3069" s="102"/>
      <c r="S3069" s="102"/>
      <c r="T3069" s="106"/>
      <c r="U3069" s="3" t="str">
        <f t="shared" si="143"/>
        <v>0/1</v>
      </c>
    </row>
    <row r="3070" spans="1:21" ht="30" customHeight="1" x14ac:dyDescent="0.3">
      <c r="A3070" s="3" t="str">
        <f>B3070&amp;"--"&amp;COUNTIF($B$5:B3070,B3070)</f>
        <v>--3033</v>
      </c>
      <c r="B3070" s="3" t="str">
        <f t="shared" si="142"/>
        <v/>
      </c>
      <c r="C3070" s="78">
        <v>3066</v>
      </c>
      <c r="D3070" s="102"/>
      <c r="E3070" s="103"/>
      <c r="F3070" s="102"/>
      <c r="G3070" s="104"/>
      <c r="H3070" s="105" t="str">
        <f t="shared" ca="1" si="144"/>
        <v/>
      </c>
      <c r="I3070" s="102"/>
      <c r="J3070" s="102"/>
      <c r="K3070" s="102"/>
      <c r="L3070" s="102"/>
      <c r="M3070" s="102"/>
      <c r="N3070" s="102"/>
      <c r="O3070" s="102"/>
      <c r="P3070" s="102"/>
      <c r="Q3070" s="102"/>
      <c r="R3070" s="102"/>
      <c r="S3070" s="102"/>
      <c r="T3070" s="106"/>
      <c r="U3070" s="3" t="str">
        <f t="shared" si="143"/>
        <v>0/1</v>
      </c>
    </row>
    <row r="3071" spans="1:21" ht="30" customHeight="1" x14ac:dyDescent="0.3">
      <c r="A3071" s="3" t="str">
        <f>B3071&amp;"--"&amp;COUNTIF($B$5:B3071,B3071)</f>
        <v>--3034</v>
      </c>
      <c r="B3071" s="3" t="str">
        <f t="shared" si="142"/>
        <v/>
      </c>
      <c r="C3071" s="78">
        <v>3067</v>
      </c>
      <c r="D3071" s="102"/>
      <c r="E3071" s="103"/>
      <c r="F3071" s="102"/>
      <c r="G3071" s="104"/>
      <c r="H3071" s="105" t="str">
        <f t="shared" ca="1" si="144"/>
        <v/>
      </c>
      <c r="I3071" s="102"/>
      <c r="J3071" s="102"/>
      <c r="K3071" s="102"/>
      <c r="L3071" s="102"/>
      <c r="M3071" s="102"/>
      <c r="N3071" s="102"/>
      <c r="O3071" s="102"/>
      <c r="P3071" s="102"/>
      <c r="Q3071" s="102"/>
      <c r="R3071" s="102"/>
      <c r="S3071" s="102"/>
      <c r="T3071" s="106"/>
      <c r="U3071" s="3" t="str">
        <f t="shared" si="143"/>
        <v>0/1</v>
      </c>
    </row>
    <row r="3072" spans="1:21" ht="30" customHeight="1" x14ac:dyDescent="0.3">
      <c r="A3072" s="3" t="str">
        <f>B3072&amp;"--"&amp;COUNTIF($B$5:B3072,B3072)</f>
        <v>--3035</v>
      </c>
      <c r="B3072" s="3" t="str">
        <f t="shared" si="142"/>
        <v/>
      </c>
      <c r="C3072" s="78">
        <v>3068</v>
      </c>
      <c r="D3072" s="102"/>
      <c r="E3072" s="103"/>
      <c r="F3072" s="102"/>
      <c r="G3072" s="104"/>
      <c r="H3072" s="105" t="str">
        <f t="shared" ca="1" si="144"/>
        <v/>
      </c>
      <c r="I3072" s="102"/>
      <c r="J3072" s="102"/>
      <c r="K3072" s="102"/>
      <c r="L3072" s="102"/>
      <c r="M3072" s="102"/>
      <c r="N3072" s="102"/>
      <c r="O3072" s="102"/>
      <c r="P3072" s="102"/>
      <c r="Q3072" s="102"/>
      <c r="R3072" s="102"/>
      <c r="S3072" s="102"/>
      <c r="T3072" s="106"/>
      <c r="U3072" s="3" t="str">
        <f t="shared" si="143"/>
        <v>0/1</v>
      </c>
    </row>
    <row r="3073" spans="1:21" ht="30" customHeight="1" x14ac:dyDescent="0.3">
      <c r="A3073" s="3" t="str">
        <f>B3073&amp;"--"&amp;COUNTIF($B$5:B3073,B3073)</f>
        <v>--3036</v>
      </c>
      <c r="B3073" s="3" t="str">
        <f t="shared" si="142"/>
        <v/>
      </c>
      <c r="C3073" s="78">
        <v>3069</v>
      </c>
      <c r="D3073" s="102"/>
      <c r="E3073" s="103"/>
      <c r="F3073" s="102"/>
      <c r="G3073" s="104"/>
      <c r="H3073" s="105" t="str">
        <f t="shared" ca="1" si="144"/>
        <v/>
      </c>
      <c r="I3073" s="102"/>
      <c r="J3073" s="102"/>
      <c r="K3073" s="102"/>
      <c r="L3073" s="102"/>
      <c r="M3073" s="102"/>
      <c r="N3073" s="102"/>
      <c r="O3073" s="102"/>
      <c r="P3073" s="102"/>
      <c r="Q3073" s="102"/>
      <c r="R3073" s="102"/>
      <c r="S3073" s="102"/>
      <c r="T3073" s="106"/>
      <c r="U3073" s="3" t="str">
        <f t="shared" si="143"/>
        <v>0/1</v>
      </c>
    </row>
    <row r="3074" spans="1:21" ht="30" customHeight="1" x14ac:dyDescent="0.3">
      <c r="A3074" s="3" t="str">
        <f>B3074&amp;"--"&amp;COUNTIF($B$5:B3074,B3074)</f>
        <v>--3037</v>
      </c>
      <c r="B3074" s="3" t="str">
        <f t="shared" si="142"/>
        <v/>
      </c>
      <c r="C3074" s="78">
        <v>3070</v>
      </c>
      <c r="D3074" s="102"/>
      <c r="E3074" s="103"/>
      <c r="F3074" s="102"/>
      <c r="G3074" s="104"/>
      <c r="H3074" s="105" t="str">
        <f t="shared" ca="1" si="144"/>
        <v/>
      </c>
      <c r="I3074" s="102"/>
      <c r="J3074" s="102"/>
      <c r="K3074" s="102"/>
      <c r="L3074" s="102"/>
      <c r="M3074" s="102"/>
      <c r="N3074" s="102"/>
      <c r="O3074" s="102"/>
      <c r="P3074" s="102"/>
      <c r="Q3074" s="102"/>
      <c r="R3074" s="102"/>
      <c r="S3074" s="102"/>
      <c r="T3074" s="106"/>
      <c r="U3074" s="3" t="str">
        <f t="shared" si="143"/>
        <v>0/1</v>
      </c>
    </row>
    <row r="3075" spans="1:21" ht="30" customHeight="1" x14ac:dyDescent="0.3">
      <c r="A3075" s="3" t="str">
        <f>B3075&amp;"--"&amp;COUNTIF($B$5:B3075,B3075)</f>
        <v>--3038</v>
      </c>
      <c r="B3075" s="3" t="str">
        <f t="shared" si="142"/>
        <v/>
      </c>
      <c r="C3075" s="78">
        <v>3071</v>
      </c>
      <c r="D3075" s="102"/>
      <c r="E3075" s="103"/>
      <c r="F3075" s="102"/>
      <c r="G3075" s="104"/>
      <c r="H3075" s="105" t="str">
        <f t="shared" ca="1" si="144"/>
        <v/>
      </c>
      <c r="I3075" s="102"/>
      <c r="J3075" s="102"/>
      <c r="K3075" s="102"/>
      <c r="L3075" s="102"/>
      <c r="M3075" s="102"/>
      <c r="N3075" s="102"/>
      <c r="O3075" s="102"/>
      <c r="P3075" s="102"/>
      <c r="Q3075" s="102"/>
      <c r="R3075" s="102"/>
      <c r="S3075" s="102"/>
      <c r="T3075" s="106"/>
      <c r="U3075" s="3" t="str">
        <f t="shared" si="143"/>
        <v>0/1</v>
      </c>
    </row>
    <row r="3076" spans="1:21" ht="30" customHeight="1" x14ac:dyDescent="0.3">
      <c r="A3076" s="3" t="str">
        <f>B3076&amp;"--"&amp;COUNTIF($B$5:B3076,B3076)</f>
        <v>--3039</v>
      </c>
      <c r="B3076" s="3" t="str">
        <f t="shared" si="142"/>
        <v/>
      </c>
      <c r="C3076" s="78">
        <v>3072</v>
      </c>
      <c r="D3076" s="102"/>
      <c r="E3076" s="103"/>
      <c r="F3076" s="102"/>
      <c r="G3076" s="104"/>
      <c r="H3076" s="105" t="str">
        <f t="shared" ca="1" si="144"/>
        <v/>
      </c>
      <c r="I3076" s="102"/>
      <c r="J3076" s="102"/>
      <c r="K3076" s="102"/>
      <c r="L3076" s="102"/>
      <c r="M3076" s="102"/>
      <c r="N3076" s="102"/>
      <c r="O3076" s="102"/>
      <c r="P3076" s="102"/>
      <c r="Q3076" s="102"/>
      <c r="R3076" s="102"/>
      <c r="S3076" s="102"/>
      <c r="T3076" s="106"/>
      <c r="U3076" s="3" t="str">
        <f t="shared" si="143"/>
        <v>0/1</v>
      </c>
    </row>
    <row r="3077" spans="1:21" ht="30" customHeight="1" x14ac:dyDescent="0.3">
      <c r="A3077" s="3" t="str">
        <f>B3077&amp;"--"&amp;COUNTIF($B$5:B3077,B3077)</f>
        <v>--3040</v>
      </c>
      <c r="B3077" s="3" t="str">
        <f t="shared" ref="B3077:B3140" si="145">IF(G3077&lt;&gt;"",MONTH(G3077),"")</f>
        <v/>
      </c>
      <c r="C3077" s="78">
        <v>3073</v>
      </c>
      <c r="D3077" s="102"/>
      <c r="E3077" s="103"/>
      <c r="F3077" s="102"/>
      <c r="G3077" s="104"/>
      <c r="H3077" s="105" t="str">
        <f t="shared" ca="1" si="144"/>
        <v/>
      </c>
      <c r="I3077" s="102"/>
      <c r="J3077" s="102"/>
      <c r="K3077" s="102"/>
      <c r="L3077" s="102"/>
      <c r="M3077" s="102"/>
      <c r="N3077" s="102"/>
      <c r="O3077" s="102"/>
      <c r="P3077" s="102"/>
      <c r="Q3077" s="102"/>
      <c r="R3077" s="102"/>
      <c r="S3077" s="102"/>
      <c r="T3077" s="106"/>
      <c r="U3077" s="3" t="str">
        <f t="shared" ref="U3077:U3140" si="146">DAY(G3077)&amp;"/"&amp;MONTH(G3077)</f>
        <v>0/1</v>
      </c>
    </row>
    <row r="3078" spans="1:21" ht="30" customHeight="1" x14ac:dyDescent="0.3">
      <c r="A3078" s="3" t="str">
        <f>B3078&amp;"--"&amp;COUNTIF($B$5:B3078,B3078)</f>
        <v>--3041</v>
      </c>
      <c r="B3078" s="3" t="str">
        <f t="shared" si="145"/>
        <v/>
      </c>
      <c r="C3078" s="78">
        <v>3074</v>
      </c>
      <c r="D3078" s="102"/>
      <c r="E3078" s="103"/>
      <c r="F3078" s="102"/>
      <c r="G3078" s="104"/>
      <c r="H3078" s="105" t="str">
        <f t="shared" ca="1" si="144"/>
        <v/>
      </c>
      <c r="I3078" s="102"/>
      <c r="J3078" s="102"/>
      <c r="K3078" s="102"/>
      <c r="L3078" s="102"/>
      <c r="M3078" s="102"/>
      <c r="N3078" s="102"/>
      <c r="O3078" s="102"/>
      <c r="P3078" s="102"/>
      <c r="Q3078" s="102"/>
      <c r="R3078" s="102"/>
      <c r="S3078" s="102"/>
      <c r="T3078" s="106"/>
      <c r="U3078" s="3" t="str">
        <f t="shared" si="146"/>
        <v>0/1</v>
      </c>
    </row>
    <row r="3079" spans="1:21" ht="30" customHeight="1" x14ac:dyDescent="0.3">
      <c r="A3079" s="3" t="str">
        <f>B3079&amp;"--"&amp;COUNTIF($B$5:B3079,B3079)</f>
        <v>--3042</v>
      </c>
      <c r="B3079" s="3" t="str">
        <f t="shared" si="145"/>
        <v/>
      </c>
      <c r="C3079" s="78">
        <v>3075</v>
      </c>
      <c r="D3079" s="102"/>
      <c r="E3079" s="103"/>
      <c r="F3079" s="102"/>
      <c r="G3079" s="104"/>
      <c r="H3079" s="105" t="str">
        <f t="shared" ca="1" si="144"/>
        <v/>
      </c>
      <c r="I3079" s="102"/>
      <c r="J3079" s="102"/>
      <c r="K3079" s="102"/>
      <c r="L3079" s="102"/>
      <c r="M3079" s="102"/>
      <c r="N3079" s="102"/>
      <c r="O3079" s="102"/>
      <c r="P3079" s="102"/>
      <c r="Q3079" s="102"/>
      <c r="R3079" s="102"/>
      <c r="S3079" s="102"/>
      <c r="T3079" s="106"/>
      <c r="U3079" s="3" t="str">
        <f t="shared" si="146"/>
        <v>0/1</v>
      </c>
    </row>
    <row r="3080" spans="1:21" ht="30" customHeight="1" x14ac:dyDescent="0.3">
      <c r="A3080" s="3" t="str">
        <f>B3080&amp;"--"&amp;COUNTIF($B$5:B3080,B3080)</f>
        <v>--3043</v>
      </c>
      <c r="B3080" s="3" t="str">
        <f t="shared" si="145"/>
        <v/>
      </c>
      <c r="C3080" s="78">
        <v>3076</v>
      </c>
      <c r="D3080" s="102"/>
      <c r="E3080" s="103"/>
      <c r="F3080" s="102"/>
      <c r="G3080" s="104"/>
      <c r="H3080" s="105" t="str">
        <f t="shared" ca="1" si="144"/>
        <v/>
      </c>
      <c r="I3080" s="102"/>
      <c r="J3080" s="102"/>
      <c r="K3080" s="102"/>
      <c r="L3080" s="102"/>
      <c r="M3080" s="102"/>
      <c r="N3080" s="102"/>
      <c r="O3080" s="102"/>
      <c r="P3080" s="102"/>
      <c r="Q3080" s="102"/>
      <c r="R3080" s="102"/>
      <c r="S3080" s="102"/>
      <c r="T3080" s="106"/>
      <c r="U3080" s="3" t="str">
        <f t="shared" si="146"/>
        <v>0/1</v>
      </c>
    </row>
    <row r="3081" spans="1:21" ht="30" customHeight="1" x14ac:dyDescent="0.3">
      <c r="A3081" s="3" t="str">
        <f>B3081&amp;"--"&amp;COUNTIF($B$5:B3081,B3081)</f>
        <v>--3044</v>
      </c>
      <c r="B3081" s="3" t="str">
        <f t="shared" si="145"/>
        <v/>
      </c>
      <c r="C3081" s="78">
        <v>3077</v>
      </c>
      <c r="D3081" s="102"/>
      <c r="E3081" s="103"/>
      <c r="F3081" s="102"/>
      <c r="G3081" s="104"/>
      <c r="H3081" s="105" t="str">
        <f t="shared" ca="1" si="144"/>
        <v/>
      </c>
      <c r="I3081" s="102"/>
      <c r="J3081" s="102"/>
      <c r="K3081" s="102"/>
      <c r="L3081" s="102"/>
      <c r="M3081" s="102"/>
      <c r="N3081" s="102"/>
      <c r="O3081" s="102"/>
      <c r="P3081" s="102"/>
      <c r="Q3081" s="102"/>
      <c r="R3081" s="102"/>
      <c r="S3081" s="102"/>
      <c r="T3081" s="106"/>
      <c r="U3081" s="3" t="str">
        <f t="shared" si="146"/>
        <v>0/1</v>
      </c>
    </row>
    <row r="3082" spans="1:21" ht="30" customHeight="1" x14ac:dyDescent="0.3">
      <c r="A3082" s="3" t="str">
        <f>B3082&amp;"--"&amp;COUNTIF($B$5:B3082,B3082)</f>
        <v>--3045</v>
      </c>
      <c r="B3082" s="3" t="str">
        <f t="shared" si="145"/>
        <v/>
      </c>
      <c r="C3082" s="78">
        <v>3078</v>
      </c>
      <c r="D3082" s="102"/>
      <c r="E3082" s="103"/>
      <c r="F3082" s="102"/>
      <c r="G3082" s="104"/>
      <c r="H3082" s="105" t="str">
        <f t="shared" ca="1" si="144"/>
        <v/>
      </c>
      <c r="I3082" s="102"/>
      <c r="J3082" s="102"/>
      <c r="K3082" s="102"/>
      <c r="L3082" s="102"/>
      <c r="M3082" s="102"/>
      <c r="N3082" s="102"/>
      <c r="O3082" s="102"/>
      <c r="P3082" s="102"/>
      <c r="Q3082" s="102"/>
      <c r="R3082" s="102"/>
      <c r="S3082" s="102"/>
      <c r="T3082" s="106"/>
      <c r="U3082" s="3" t="str">
        <f t="shared" si="146"/>
        <v>0/1</v>
      </c>
    </row>
    <row r="3083" spans="1:21" ht="30" customHeight="1" x14ac:dyDescent="0.3">
      <c r="A3083" s="3" t="str">
        <f>B3083&amp;"--"&amp;COUNTIF($B$5:B3083,B3083)</f>
        <v>--3046</v>
      </c>
      <c r="B3083" s="3" t="str">
        <f t="shared" si="145"/>
        <v/>
      </c>
      <c r="C3083" s="78">
        <v>3079</v>
      </c>
      <c r="D3083" s="102"/>
      <c r="E3083" s="103"/>
      <c r="F3083" s="102"/>
      <c r="G3083" s="104"/>
      <c r="H3083" s="105" t="str">
        <f t="shared" ca="1" si="144"/>
        <v/>
      </c>
      <c r="I3083" s="102"/>
      <c r="J3083" s="102"/>
      <c r="K3083" s="102"/>
      <c r="L3083" s="102"/>
      <c r="M3083" s="102"/>
      <c r="N3083" s="102"/>
      <c r="O3083" s="102"/>
      <c r="P3083" s="102"/>
      <c r="Q3083" s="102"/>
      <c r="R3083" s="102"/>
      <c r="S3083" s="102"/>
      <c r="T3083" s="106"/>
      <c r="U3083" s="3" t="str">
        <f t="shared" si="146"/>
        <v>0/1</v>
      </c>
    </row>
    <row r="3084" spans="1:21" ht="30" customHeight="1" x14ac:dyDescent="0.3">
      <c r="A3084" s="3" t="str">
        <f>B3084&amp;"--"&amp;COUNTIF($B$5:B3084,B3084)</f>
        <v>--3047</v>
      </c>
      <c r="B3084" s="3" t="str">
        <f t="shared" si="145"/>
        <v/>
      </c>
      <c r="C3084" s="78">
        <v>3080</v>
      </c>
      <c r="D3084" s="102"/>
      <c r="E3084" s="103"/>
      <c r="F3084" s="102"/>
      <c r="G3084" s="104"/>
      <c r="H3084" s="105" t="str">
        <f t="shared" ca="1" si="144"/>
        <v/>
      </c>
      <c r="I3084" s="102"/>
      <c r="J3084" s="102"/>
      <c r="K3084" s="102"/>
      <c r="L3084" s="102"/>
      <c r="M3084" s="102"/>
      <c r="N3084" s="102"/>
      <c r="O3084" s="102"/>
      <c r="P3084" s="102"/>
      <c r="Q3084" s="102"/>
      <c r="R3084" s="102"/>
      <c r="S3084" s="102"/>
      <c r="T3084" s="106"/>
      <c r="U3084" s="3" t="str">
        <f t="shared" si="146"/>
        <v>0/1</v>
      </c>
    </row>
    <row r="3085" spans="1:21" ht="30" customHeight="1" x14ac:dyDescent="0.3">
      <c r="A3085" s="3" t="str">
        <f>B3085&amp;"--"&amp;COUNTIF($B$5:B3085,B3085)</f>
        <v>--3048</v>
      </c>
      <c r="B3085" s="3" t="str">
        <f t="shared" si="145"/>
        <v/>
      </c>
      <c r="C3085" s="78">
        <v>3081</v>
      </c>
      <c r="D3085" s="102"/>
      <c r="E3085" s="103"/>
      <c r="F3085" s="102"/>
      <c r="G3085" s="104"/>
      <c r="H3085" s="105" t="str">
        <f t="shared" ca="1" si="144"/>
        <v/>
      </c>
      <c r="I3085" s="102"/>
      <c r="J3085" s="102"/>
      <c r="K3085" s="102"/>
      <c r="L3085" s="102"/>
      <c r="M3085" s="102"/>
      <c r="N3085" s="102"/>
      <c r="O3085" s="102"/>
      <c r="P3085" s="102"/>
      <c r="Q3085" s="102"/>
      <c r="R3085" s="102"/>
      <c r="S3085" s="102"/>
      <c r="T3085" s="106"/>
      <c r="U3085" s="3" t="str">
        <f t="shared" si="146"/>
        <v>0/1</v>
      </c>
    </row>
    <row r="3086" spans="1:21" ht="30" customHeight="1" x14ac:dyDescent="0.3">
      <c r="A3086" s="3" t="str">
        <f>B3086&amp;"--"&amp;COUNTIF($B$5:B3086,B3086)</f>
        <v>--3049</v>
      </c>
      <c r="B3086" s="3" t="str">
        <f t="shared" si="145"/>
        <v/>
      </c>
      <c r="C3086" s="78">
        <v>3082</v>
      </c>
      <c r="D3086" s="102"/>
      <c r="E3086" s="103"/>
      <c r="F3086" s="102"/>
      <c r="G3086" s="104"/>
      <c r="H3086" s="105" t="str">
        <f t="shared" ca="1" si="144"/>
        <v/>
      </c>
      <c r="I3086" s="102"/>
      <c r="J3086" s="102"/>
      <c r="K3086" s="102"/>
      <c r="L3086" s="102"/>
      <c r="M3086" s="102"/>
      <c r="N3086" s="102"/>
      <c r="O3086" s="102"/>
      <c r="P3086" s="102"/>
      <c r="Q3086" s="102"/>
      <c r="R3086" s="102"/>
      <c r="S3086" s="102"/>
      <c r="T3086" s="106"/>
      <c r="U3086" s="3" t="str">
        <f t="shared" si="146"/>
        <v>0/1</v>
      </c>
    </row>
    <row r="3087" spans="1:21" ht="30" customHeight="1" x14ac:dyDescent="0.3">
      <c r="A3087" s="3" t="str">
        <f>B3087&amp;"--"&amp;COUNTIF($B$5:B3087,B3087)</f>
        <v>--3050</v>
      </c>
      <c r="B3087" s="3" t="str">
        <f t="shared" si="145"/>
        <v/>
      </c>
      <c r="C3087" s="78">
        <v>3083</v>
      </c>
      <c r="D3087" s="102"/>
      <c r="E3087" s="103"/>
      <c r="F3087" s="102"/>
      <c r="G3087" s="104"/>
      <c r="H3087" s="105" t="str">
        <f t="shared" ca="1" si="144"/>
        <v/>
      </c>
      <c r="I3087" s="102"/>
      <c r="J3087" s="102"/>
      <c r="K3087" s="102"/>
      <c r="L3087" s="102"/>
      <c r="M3087" s="102"/>
      <c r="N3087" s="102"/>
      <c r="O3087" s="102"/>
      <c r="P3087" s="102"/>
      <c r="Q3087" s="102"/>
      <c r="R3087" s="102"/>
      <c r="S3087" s="102"/>
      <c r="T3087" s="106"/>
      <c r="U3087" s="3" t="str">
        <f t="shared" si="146"/>
        <v>0/1</v>
      </c>
    </row>
    <row r="3088" spans="1:21" ht="30" customHeight="1" x14ac:dyDescent="0.3">
      <c r="A3088" s="3" t="str">
        <f>B3088&amp;"--"&amp;COUNTIF($B$5:B3088,B3088)</f>
        <v>--3051</v>
      </c>
      <c r="B3088" s="3" t="str">
        <f t="shared" si="145"/>
        <v/>
      </c>
      <c r="C3088" s="78">
        <v>3084</v>
      </c>
      <c r="D3088" s="102"/>
      <c r="E3088" s="103"/>
      <c r="F3088" s="102"/>
      <c r="G3088" s="104"/>
      <c r="H3088" s="105" t="str">
        <f t="shared" ca="1" si="144"/>
        <v/>
      </c>
      <c r="I3088" s="102"/>
      <c r="J3088" s="102"/>
      <c r="K3088" s="102"/>
      <c r="L3088" s="102"/>
      <c r="M3088" s="102"/>
      <c r="N3088" s="102"/>
      <c r="O3088" s="102"/>
      <c r="P3088" s="102"/>
      <c r="Q3088" s="102"/>
      <c r="R3088" s="102"/>
      <c r="S3088" s="102"/>
      <c r="T3088" s="106"/>
      <c r="U3088" s="3" t="str">
        <f t="shared" si="146"/>
        <v>0/1</v>
      </c>
    </row>
    <row r="3089" spans="1:21" ht="30" customHeight="1" x14ac:dyDescent="0.3">
      <c r="A3089" s="3" t="str">
        <f>B3089&amp;"--"&amp;COUNTIF($B$5:B3089,B3089)</f>
        <v>--3052</v>
      </c>
      <c r="B3089" s="3" t="str">
        <f t="shared" si="145"/>
        <v/>
      </c>
      <c r="C3089" s="78">
        <v>3085</v>
      </c>
      <c r="D3089" s="102"/>
      <c r="E3089" s="103"/>
      <c r="F3089" s="102"/>
      <c r="G3089" s="104"/>
      <c r="H3089" s="105" t="str">
        <f t="shared" ca="1" si="144"/>
        <v/>
      </c>
      <c r="I3089" s="102"/>
      <c r="J3089" s="102"/>
      <c r="K3089" s="102"/>
      <c r="L3089" s="102"/>
      <c r="M3089" s="102"/>
      <c r="N3089" s="102"/>
      <c r="O3089" s="102"/>
      <c r="P3089" s="102"/>
      <c r="Q3089" s="102"/>
      <c r="R3089" s="102"/>
      <c r="S3089" s="102"/>
      <c r="T3089" s="106"/>
      <c r="U3089" s="3" t="str">
        <f t="shared" si="146"/>
        <v>0/1</v>
      </c>
    </row>
    <row r="3090" spans="1:21" ht="30" customHeight="1" x14ac:dyDescent="0.3">
      <c r="A3090" s="3" t="str">
        <f>B3090&amp;"--"&amp;COUNTIF($B$5:B3090,B3090)</f>
        <v>--3053</v>
      </c>
      <c r="B3090" s="3" t="str">
        <f t="shared" si="145"/>
        <v/>
      </c>
      <c r="C3090" s="78">
        <v>3086</v>
      </c>
      <c r="D3090" s="102"/>
      <c r="E3090" s="103"/>
      <c r="F3090" s="102"/>
      <c r="G3090" s="104"/>
      <c r="H3090" s="105" t="str">
        <f t="shared" ca="1" si="144"/>
        <v/>
      </c>
      <c r="I3090" s="102"/>
      <c r="J3090" s="102"/>
      <c r="K3090" s="102"/>
      <c r="L3090" s="102"/>
      <c r="M3090" s="102"/>
      <c r="N3090" s="102"/>
      <c r="O3090" s="102"/>
      <c r="P3090" s="102"/>
      <c r="Q3090" s="102"/>
      <c r="R3090" s="102"/>
      <c r="S3090" s="102"/>
      <c r="T3090" s="106"/>
      <c r="U3090" s="3" t="str">
        <f t="shared" si="146"/>
        <v>0/1</v>
      </c>
    </row>
    <row r="3091" spans="1:21" ht="30" customHeight="1" x14ac:dyDescent="0.3">
      <c r="A3091" s="3" t="str">
        <f>B3091&amp;"--"&amp;COUNTIF($B$5:B3091,B3091)</f>
        <v>--3054</v>
      </c>
      <c r="B3091" s="3" t="str">
        <f t="shared" si="145"/>
        <v/>
      </c>
      <c r="C3091" s="78">
        <v>3087</v>
      </c>
      <c r="D3091" s="102"/>
      <c r="E3091" s="103"/>
      <c r="F3091" s="102"/>
      <c r="G3091" s="104"/>
      <c r="H3091" s="105" t="str">
        <f t="shared" ca="1" si="144"/>
        <v/>
      </c>
      <c r="I3091" s="102"/>
      <c r="J3091" s="102"/>
      <c r="K3091" s="102"/>
      <c r="L3091" s="102"/>
      <c r="M3091" s="102"/>
      <c r="N3091" s="102"/>
      <c r="O3091" s="102"/>
      <c r="P3091" s="102"/>
      <c r="Q3091" s="102"/>
      <c r="R3091" s="102"/>
      <c r="S3091" s="102"/>
      <c r="T3091" s="106"/>
      <c r="U3091" s="3" t="str">
        <f t="shared" si="146"/>
        <v>0/1</v>
      </c>
    </row>
    <row r="3092" spans="1:21" ht="30" customHeight="1" x14ac:dyDescent="0.3">
      <c r="A3092" s="3" t="str">
        <f>B3092&amp;"--"&amp;COUNTIF($B$5:B3092,B3092)</f>
        <v>--3055</v>
      </c>
      <c r="B3092" s="3" t="str">
        <f t="shared" si="145"/>
        <v/>
      </c>
      <c r="C3092" s="78">
        <v>3088</v>
      </c>
      <c r="D3092" s="102"/>
      <c r="E3092" s="103"/>
      <c r="F3092" s="102"/>
      <c r="G3092" s="104"/>
      <c r="H3092" s="105" t="str">
        <f t="shared" ca="1" si="144"/>
        <v/>
      </c>
      <c r="I3092" s="102"/>
      <c r="J3092" s="102"/>
      <c r="K3092" s="102"/>
      <c r="L3092" s="102"/>
      <c r="M3092" s="102"/>
      <c r="N3092" s="102"/>
      <c r="O3092" s="102"/>
      <c r="P3092" s="102"/>
      <c r="Q3092" s="102"/>
      <c r="R3092" s="102"/>
      <c r="S3092" s="102"/>
      <c r="T3092" s="106"/>
      <c r="U3092" s="3" t="str">
        <f t="shared" si="146"/>
        <v>0/1</v>
      </c>
    </row>
    <row r="3093" spans="1:21" ht="30" customHeight="1" x14ac:dyDescent="0.3">
      <c r="A3093" s="3" t="str">
        <f>B3093&amp;"--"&amp;COUNTIF($B$5:B3093,B3093)</f>
        <v>--3056</v>
      </c>
      <c r="B3093" s="3" t="str">
        <f t="shared" si="145"/>
        <v/>
      </c>
      <c r="C3093" s="78">
        <v>3089</v>
      </c>
      <c r="D3093" s="102"/>
      <c r="E3093" s="103"/>
      <c r="F3093" s="102"/>
      <c r="G3093" s="104"/>
      <c r="H3093" s="105" t="str">
        <f t="shared" ca="1" si="144"/>
        <v/>
      </c>
      <c r="I3093" s="102"/>
      <c r="J3093" s="102"/>
      <c r="K3093" s="102"/>
      <c r="L3093" s="102"/>
      <c r="M3093" s="102"/>
      <c r="N3093" s="102"/>
      <c r="O3093" s="102"/>
      <c r="P3093" s="102"/>
      <c r="Q3093" s="102"/>
      <c r="R3093" s="102"/>
      <c r="S3093" s="102"/>
      <c r="T3093" s="106"/>
      <c r="U3093" s="3" t="str">
        <f t="shared" si="146"/>
        <v>0/1</v>
      </c>
    </row>
    <row r="3094" spans="1:21" ht="30" customHeight="1" x14ac:dyDescent="0.3">
      <c r="A3094" s="3" t="str">
        <f>B3094&amp;"--"&amp;COUNTIF($B$5:B3094,B3094)</f>
        <v>--3057</v>
      </c>
      <c r="B3094" s="3" t="str">
        <f t="shared" si="145"/>
        <v/>
      </c>
      <c r="C3094" s="78">
        <v>3090</v>
      </c>
      <c r="D3094" s="102"/>
      <c r="E3094" s="103"/>
      <c r="F3094" s="102"/>
      <c r="G3094" s="104"/>
      <c r="H3094" s="105" t="str">
        <f t="shared" ca="1" si="144"/>
        <v/>
      </c>
      <c r="I3094" s="102"/>
      <c r="J3094" s="102"/>
      <c r="K3094" s="102"/>
      <c r="L3094" s="102"/>
      <c r="M3094" s="102"/>
      <c r="N3094" s="102"/>
      <c r="O3094" s="102"/>
      <c r="P3094" s="102"/>
      <c r="Q3094" s="102"/>
      <c r="R3094" s="102"/>
      <c r="S3094" s="102"/>
      <c r="T3094" s="106"/>
      <c r="U3094" s="3" t="str">
        <f t="shared" si="146"/>
        <v>0/1</v>
      </c>
    </row>
    <row r="3095" spans="1:21" ht="30" customHeight="1" x14ac:dyDescent="0.3">
      <c r="A3095" s="3" t="str">
        <f>B3095&amp;"--"&amp;COUNTIF($B$5:B3095,B3095)</f>
        <v>--3058</v>
      </c>
      <c r="B3095" s="3" t="str">
        <f t="shared" si="145"/>
        <v/>
      </c>
      <c r="C3095" s="78">
        <v>3091</v>
      </c>
      <c r="D3095" s="102"/>
      <c r="E3095" s="103"/>
      <c r="F3095" s="102"/>
      <c r="G3095" s="104"/>
      <c r="H3095" s="105" t="str">
        <f t="shared" ca="1" si="144"/>
        <v/>
      </c>
      <c r="I3095" s="102"/>
      <c r="J3095" s="102"/>
      <c r="K3095" s="102"/>
      <c r="L3095" s="102"/>
      <c r="M3095" s="102"/>
      <c r="N3095" s="102"/>
      <c r="O3095" s="102"/>
      <c r="P3095" s="102"/>
      <c r="Q3095" s="102"/>
      <c r="R3095" s="102"/>
      <c r="S3095" s="102"/>
      <c r="T3095" s="106"/>
      <c r="U3095" s="3" t="str">
        <f t="shared" si="146"/>
        <v>0/1</v>
      </c>
    </row>
    <row r="3096" spans="1:21" ht="30" customHeight="1" x14ac:dyDescent="0.3">
      <c r="A3096" s="3" t="str">
        <f>B3096&amp;"--"&amp;COUNTIF($B$5:B3096,B3096)</f>
        <v>--3059</v>
      </c>
      <c r="B3096" s="3" t="str">
        <f t="shared" si="145"/>
        <v/>
      </c>
      <c r="C3096" s="78">
        <v>3092</v>
      </c>
      <c r="D3096" s="102"/>
      <c r="E3096" s="103"/>
      <c r="F3096" s="102"/>
      <c r="G3096" s="104"/>
      <c r="H3096" s="105" t="str">
        <f t="shared" ca="1" si="144"/>
        <v/>
      </c>
      <c r="I3096" s="102"/>
      <c r="J3096" s="102"/>
      <c r="K3096" s="102"/>
      <c r="L3096" s="102"/>
      <c r="M3096" s="102"/>
      <c r="N3096" s="102"/>
      <c r="O3096" s="102"/>
      <c r="P3096" s="102"/>
      <c r="Q3096" s="102"/>
      <c r="R3096" s="102"/>
      <c r="S3096" s="102"/>
      <c r="T3096" s="106"/>
      <c r="U3096" s="3" t="str">
        <f t="shared" si="146"/>
        <v>0/1</v>
      </c>
    </row>
    <row r="3097" spans="1:21" ht="30" customHeight="1" x14ac:dyDescent="0.3">
      <c r="A3097" s="3" t="str">
        <f>B3097&amp;"--"&amp;COUNTIF($B$5:B3097,B3097)</f>
        <v>--3060</v>
      </c>
      <c r="B3097" s="3" t="str">
        <f t="shared" si="145"/>
        <v/>
      </c>
      <c r="C3097" s="78">
        <v>3093</v>
      </c>
      <c r="D3097" s="102"/>
      <c r="E3097" s="103"/>
      <c r="F3097" s="102"/>
      <c r="G3097" s="104"/>
      <c r="H3097" s="105" t="str">
        <f t="shared" ca="1" si="144"/>
        <v/>
      </c>
      <c r="I3097" s="102"/>
      <c r="J3097" s="102"/>
      <c r="K3097" s="102"/>
      <c r="L3097" s="102"/>
      <c r="M3097" s="102"/>
      <c r="N3097" s="102"/>
      <c r="O3097" s="102"/>
      <c r="P3097" s="102"/>
      <c r="Q3097" s="102"/>
      <c r="R3097" s="102"/>
      <c r="S3097" s="102"/>
      <c r="T3097" s="106"/>
      <c r="U3097" s="3" t="str">
        <f t="shared" si="146"/>
        <v>0/1</v>
      </c>
    </row>
    <row r="3098" spans="1:21" ht="30" customHeight="1" x14ac:dyDescent="0.3">
      <c r="A3098" s="3" t="str">
        <f>B3098&amp;"--"&amp;COUNTIF($B$5:B3098,B3098)</f>
        <v>--3061</v>
      </c>
      <c r="B3098" s="3" t="str">
        <f t="shared" si="145"/>
        <v/>
      </c>
      <c r="C3098" s="78">
        <v>3094</v>
      </c>
      <c r="D3098" s="102"/>
      <c r="E3098" s="103"/>
      <c r="F3098" s="102"/>
      <c r="G3098" s="104"/>
      <c r="H3098" s="105" t="str">
        <f t="shared" ca="1" si="144"/>
        <v/>
      </c>
      <c r="I3098" s="102"/>
      <c r="J3098" s="102"/>
      <c r="K3098" s="102"/>
      <c r="L3098" s="102"/>
      <c r="M3098" s="102"/>
      <c r="N3098" s="102"/>
      <c r="O3098" s="102"/>
      <c r="P3098" s="102"/>
      <c r="Q3098" s="102"/>
      <c r="R3098" s="102"/>
      <c r="S3098" s="102"/>
      <c r="T3098" s="106"/>
      <c r="U3098" s="3" t="str">
        <f t="shared" si="146"/>
        <v>0/1</v>
      </c>
    </row>
    <row r="3099" spans="1:21" ht="30" customHeight="1" x14ac:dyDescent="0.3">
      <c r="A3099" s="3" t="str">
        <f>B3099&amp;"--"&amp;COUNTIF($B$5:B3099,B3099)</f>
        <v>--3062</v>
      </c>
      <c r="B3099" s="3" t="str">
        <f t="shared" si="145"/>
        <v/>
      </c>
      <c r="C3099" s="78">
        <v>3095</v>
      </c>
      <c r="D3099" s="102"/>
      <c r="E3099" s="103"/>
      <c r="F3099" s="102"/>
      <c r="G3099" s="104"/>
      <c r="H3099" s="105" t="str">
        <f t="shared" ca="1" si="144"/>
        <v/>
      </c>
      <c r="I3099" s="102"/>
      <c r="J3099" s="102"/>
      <c r="K3099" s="102"/>
      <c r="L3099" s="102"/>
      <c r="M3099" s="102"/>
      <c r="N3099" s="102"/>
      <c r="O3099" s="102"/>
      <c r="P3099" s="102"/>
      <c r="Q3099" s="102"/>
      <c r="R3099" s="102"/>
      <c r="S3099" s="102"/>
      <c r="T3099" s="106"/>
      <c r="U3099" s="3" t="str">
        <f t="shared" si="146"/>
        <v>0/1</v>
      </c>
    </row>
    <row r="3100" spans="1:21" ht="30" customHeight="1" x14ac:dyDescent="0.3">
      <c r="A3100" s="3" t="str">
        <f>B3100&amp;"--"&amp;COUNTIF($B$5:B3100,B3100)</f>
        <v>--3063</v>
      </c>
      <c r="B3100" s="3" t="str">
        <f t="shared" si="145"/>
        <v/>
      </c>
      <c r="C3100" s="78">
        <v>3096</v>
      </c>
      <c r="D3100" s="102"/>
      <c r="E3100" s="103"/>
      <c r="F3100" s="102"/>
      <c r="G3100" s="104"/>
      <c r="H3100" s="105" t="str">
        <f t="shared" ca="1" si="144"/>
        <v/>
      </c>
      <c r="I3100" s="102"/>
      <c r="J3100" s="102"/>
      <c r="K3100" s="102"/>
      <c r="L3100" s="102"/>
      <c r="M3100" s="102"/>
      <c r="N3100" s="102"/>
      <c r="O3100" s="102"/>
      <c r="P3100" s="102"/>
      <c r="Q3100" s="102"/>
      <c r="R3100" s="102"/>
      <c r="S3100" s="102"/>
      <c r="T3100" s="106"/>
      <c r="U3100" s="3" t="str">
        <f t="shared" si="146"/>
        <v>0/1</v>
      </c>
    </row>
    <row r="3101" spans="1:21" ht="30" customHeight="1" x14ac:dyDescent="0.3">
      <c r="A3101" s="3" t="str">
        <f>B3101&amp;"--"&amp;COUNTIF($B$5:B3101,B3101)</f>
        <v>--3064</v>
      </c>
      <c r="B3101" s="3" t="str">
        <f t="shared" si="145"/>
        <v/>
      </c>
      <c r="C3101" s="78">
        <v>3097</v>
      </c>
      <c r="D3101" s="102"/>
      <c r="E3101" s="103"/>
      <c r="F3101" s="102"/>
      <c r="G3101" s="104"/>
      <c r="H3101" s="105" t="str">
        <f t="shared" ca="1" si="144"/>
        <v/>
      </c>
      <c r="I3101" s="102"/>
      <c r="J3101" s="102"/>
      <c r="K3101" s="102"/>
      <c r="L3101" s="102"/>
      <c r="M3101" s="102"/>
      <c r="N3101" s="102"/>
      <c r="O3101" s="102"/>
      <c r="P3101" s="102"/>
      <c r="Q3101" s="102"/>
      <c r="R3101" s="102"/>
      <c r="S3101" s="102"/>
      <c r="T3101" s="106"/>
      <c r="U3101" s="3" t="str">
        <f t="shared" si="146"/>
        <v>0/1</v>
      </c>
    </row>
    <row r="3102" spans="1:21" ht="30" customHeight="1" x14ac:dyDescent="0.3">
      <c r="A3102" s="3" t="str">
        <f>B3102&amp;"--"&amp;COUNTIF($B$5:B3102,B3102)</f>
        <v>--3065</v>
      </c>
      <c r="B3102" s="3" t="str">
        <f t="shared" si="145"/>
        <v/>
      </c>
      <c r="C3102" s="78">
        <v>3098</v>
      </c>
      <c r="D3102" s="102"/>
      <c r="E3102" s="103"/>
      <c r="F3102" s="102"/>
      <c r="G3102" s="104"/>
      <c r="H3102" s="105" t="str">
        <f t="shared" ca="1" si="144"/>
        <v/>
      </c>
      <c r="I3102" s="102"/>
      <c r="J3102" s="102"/>
      <c r="K3102" s="102"/>
      <c r="L3102" s="102"/>
      <c r="M3102" s="102"/>
      <c r="N3102" s="102"/>
      <c r="O3102" s="102"/>
      <c r="P3102" s="102"/>
      <c r="Q3102" s="102"/>
      <c r="R3102" s="102"/>
      <c r="S3102" s="102"/>
      <c r="T3102" s="106"/>
      <c r="U3102" s="3" t="str">
        <f t="shared" si="146"/>
        <v>0/1</v>
      </c>
    </row>
    <row r="3103" spans="1:21" ht="30" customHeight="1" x14ac:dyDescent="0.3">
      <c r="A3103" s="3" t="str">
        <f>B3103&amp;"--"&amp;COUNTIF($B$5:B3103,B3103)</f>
        <v>--3066</v>
      </c>
      <c r="B3103" s="3" t="str">
        <f t="shared" si="145"/>
        <v/>
      </c>
      <c r="C3103" s="78">
        <v>3099</v>
      </c>
      <c r="D3103" s="102"/>
      <c r="E3103" s="103"/>
      <c r="F3103" s="102"/>
      <c r="G3103" s="104"/>
      <c r="H3103" s="105" t="str">
        <f t="shared" ca="1" si="144"/>
        <v/>
      </c>
      <c r="I3103" s="102"/>
      <c r="J3103" s="102"/>
      <c r="K3103" s="102"/>
      <c r="L3103" s="102"/>
      <c r="M3103" s="102"/>
      <c r="N3103" s="102"/>
      <c r="O3103" s="102"/>
      <c r="P3103" s="102"/>
      <c r="Q3103" s="102"/>
      <c r="R3103" s="102"/>
      <c r="S3103" s="102"/>
      <c r="T3103" s="106"/>
      <c r="U3103" s="3" t="str">
        <f t="shared" si="146"/>
        <v>0/1</v>
      </c>
    </row>
    <row r="3104" spans="1:21" ht="30" customHeight="1" x14ac:dyDescent="0.3">
      <c r="A3104" s="3" t="str">
        <f>B3104&amp;"--"&amp;COUNTIF($B$5:B3104,B3104)</f>
        <v>--3067</v>
      </c>
      <c r="B3104" s="3" t="str">
        <f t="shared" si="145"/>
        <v/>
      </c>
      <c r="C3104" s="78">
        <v>3100</v>
      </c>
      <c r="D3104" s="102"/>
      <c r="E3104" s="103"/>
      <c r="F3104" s="102"/>
      <c r="G3104" s="104"/>
      <c r="H3104" s="105" t="str">
        <f t="shared" ref="H3104:H3167" ca="1" si="147">IF(G3104,DATEDIF(G3104,TODAY(),"Y"),"")</f>
        <v/>
      </c>
      <c r="I3104" s="102"/>
      <c r="J3104" s="102"/>
      <c r="K3104" s="102"/>
      <c r="L3104" s="102"/>
      <c r="M3104" s="102"/>
      <c r="N3104" s="102"/>
      <c r="O3104" s="102"/>
      <c r="P3104" s="102"/>
      <c r="Q3104" s="102"/>
      <c r="R3104" s="102"/>
      <c r="S3104" s="102"/>
      <c r="T3104" s="106"/>
      <c r="U3104" s="3" t="str">
        <f t="shared" si="146"/>
        <v>0/1</v>
      </c>
    </row>
    <row r="3105" spans="1:21" ht="30" customHeight="1" x14ac:dyDescent="0.3">
      <c r="A3105" s="3" t="str">
        <f>B3105&amp;"--"&amp;COUNTIF($B$5:B3105,B3105)</f>
        <v>--3068</v>
      </c>
      <c r="B3105" s="3" t="str">
        <f t="shared" si="145"/>
        <v/>
      </c>
      <c r="C3105" s="78">
        <v>3101</v>
      </c>
      <c r="D3105" s="102"/>
      <c r="E3105" s="103"/>
      <c r="F3105" s="102"/>
      <c r="G3105" s="104"/>
      <c r="H3105" s="105" t="str">
        <f t="shared" ca="1" si="147"/>
        <v/>
      </c>
      <c r="I3105" s="102"/>
      <c r="J3105" s="102"/>
      <c r="K3105" s="102"/>
      <c r="L3105" s="102"/>
      <c r="M3105" s="102"/>
      <c r="N3105" s="102"/>
      <c r="O3105" s="102"/>
      <c r="P3105" s="102"/>
      <c r="Q3105" s="102"/>
      <c r="R3105" s="102"/>
      <c r="S3105" s="102"/>
      <c r="T3105" s="106"/>
      <c r="U3105" s="3" t="str">
        <f t="shared" si="146"/>
        <v>0/1</v>
      </c>
    </row>
    <row r="3106" spans="1:21" ht="30" customHeight="1" x14ac:dyDescent="0.3">
      <c r="A3106" s="3" t="str">
        <f>B3106&amp;"--"&amp;COUNTIF($B$5:B3106,B3106)</f>
        <v>--3069</v>
      </c>
      <c r="B3106" s="3" t="str">
        <f t="shared" si="145"/>
        <v/>
      </c>
      <c r="C3106" s="78">
        <v>3102</v>
      </c>
      <c r="D3106" s="102"/>
      <c r="E3106" s="103"/>
      <c r="F3106" s="102"/>
      <c r="G3106" s="104"/>
      <c r="H3106" s="105" t="str">
        <f t="shared" ca="1" si="147"/>
        <v/>
      </c>
      <c r="I3106" s="102"/>
      <c r="J3106" s="102"/>
      <c r="K3106" s="102"/>
      <c r="L3106" s="102"/>
      <c r="M3106" s="102"/>
      <c r="N3106" s="102"/>
      <c r="O3106" s="102"/>
      <c r="P3106" s="102"/>
      <c r="Q3106" s="102"/>
      <c r="R3106" s="102"/>
      <c r="S3106" s="102"/>
      <c r="T3106" s="106"/>
      <c r="U3106" s="3" t="str">
        <f t="shared" si="146"/>
        <v>0/1</v>
      </c>
    </row>
    <row r="3107" spans="1:21" ht="30" customHeight="1" x14ac:dyDescent="0.3">
      <c r="A3107" s="3" t="str">
        <f>B3107&amp;"--"&amp;COUNTIF($B$5:B3107,B3107)</f>
        <v>--3070</v>
      </c>
      <c r="B3107" s="3" t="str">
        <f t="shared" si="145"/>
        <v/>
      </c>
      <c r="C3107" s="78">
        <v>3103</v>
      </c>
      <c r="D3107" s="102"/>
      <c r="E3107" s="103"/>
      <c r="F3107" s="102"/>
      <c r="G3107" s="104"/>
      <c r="H3107" s="105" t="str">
        <f t="shared" ca="1" si="147"/>
        <v/>
      </c>
      <c r="I3107" s="102"/>
      <c r="J3107" s="102"/>
      <c r="K3107" s="102"/>
      <c r="L3107" s="102"/>
      <c r="M3107" s="102"/>
      <c r="N3107" s="102"/>
      <c r="O3107" s="102"/>
      <c r="P3107" s="102"/>
      <c r="Q3107" s="102"/>
      <c r="R3107" s="102"/>
      <c r="S3107" s="102"/>
      <c r="T3107" s="106"/>
      <c r="U3107" s="3" t="str">
        <f t="shared" si="146"/>
        <v>0/1</v>
      </c>
    </row>
    <row r="3108" spans="1:21" ht="30" customHeight="1" x14ac:dyDescent="0.3">
      <c r="A3108" s="3" t="str">
        <f>B3108&amp;"--"&amp;COUNTIF($B$5:B3108,B3108)</f>
        <v>--3071</v>
      </c>
      <c r="B3108" s="3" t="str">
        <f t="shared" si="145"/>
        <v/>
      </c>
      <c r="C3108" s="78">
        <v>3104</v>
      </c>
      <c r="D3108" s="102"/>
      <c r="E3108" s="103"/>
      <c r="F3108" s="102"/>
      <c r="G3108" s="104"/>
      <c r="H3108" s="105" t="str">
        <f t="shared" ca="1" si="147"/>
        <v/>
      </c>
      <c r="I3108" s="102"/>
      <c r="J3108" s="102"/>
      <c r="K3108" s="102"/>
      <c r="L3108" s="102"/>
      <c r="M3108" s="102"/>
      <c r="N3108" s="102"/>
      <c r="O3108" s="102"/>
      <c r="P3108" s="102"/>
      <c r="Q3108" s="102"/>
      <c r="R3108" s="102"/>
      <c r="S3108" s="102"/>
      <c r="T3108" s="106"/>
      <c r="U3108" s="3" t="str">
        <f t="shared" si="146"/>
        <v>0/1</v>
      </c>
    </row>
    <row r="3109" spans="1:21" ht="30" customHeight="1" x14ac:dyDescent="0.3">
      <c r="A3109" s="3" t="str">
        <f>B3109&amp;"--"&amp;COUNTIF($B$5:B3109,B3109)</f>
        <v>--3072</v>
      </c>
      <c r="B3109" s="3" t="str">
        <f t="shared" si="145"/>
        <v/>
      </c>
      <c r="C3109" s="78">
        <v>3105</v>
      </c>
      <c r="D3109" s="102"/>
      <c r="E3109" s="103"/>
      <c r="F3109" s="102"/>
      <c r="G3109" s="104"/>
      <c r="H3109" s="105" t="str">
        <f t="shared" ca="1" si="147"/>
        <v/>
      </c>
      <c r="I3109" s="102"/>
      <c r="J3109" s="102"/>
      <c r="K3109" s="102"/>
      <c r="L3109" s="102"/>
      <c r="M3109" s="102"/>
      <c r="N3109" s="102"/>
      <c r="O3109" s="102"/>
      <c r="P3109" s="102"/>
      <c r="Q3109" s="102"/>
      <c r="R3109" s="102"/>
      <c r="S3109" s="102"/>
      <c r="T3109" s="106"/>
      <c r="U3109" s="3" t="str">
        <f t="shared" si="146"/>
        <v>0/1</v>
      </c>
    </row>
    <row r="3110" spans="1:21" ht="30" customHeight="1" x14ac:dyDescent="0.3">
      <c r="A3110" s="3" t="str">
        <f>B3110&amp;"--"&amp;COUNTIF($B$5:B3110,B3110)</f>
        <v>--3073</v>
      </c>
      <c r="B3110" s="3" t="str">
        <f t="shared" si="145"/>
        <v/>
      </c>
      <c r="C3110" s="78">
        <v>3106</v>
      </c>
      <c r="D3110" s="102"/>
      <c r="E3110" s="103"/>
      <c r="F3110" s="102"/>
      <c r="G3110" s="104"/>
      <c r="H3110" s="105" t="str">
        <f t="shared" ca="1" si="147"/>
        <v/>
      </c>
      <c r="I3110" s="102"/>
      <c r="J3110" s="102"/>
      <c r="K3110" s="102"/>
      <c r="L3110" s="102"/>
      <c r="M3110" s="102"/>
      <c r="N3110" s="102"/>
      <c r="O3110" s="102"/>
      <c r="P3110" s="102"/>
      <c r="Q3110" s="102"/>
      <c r="R3110" s="102"/>
      <c r="S3110" s="102"/>
      <c r="T3110" s="106"/>
      <c r="U3110" s="3" t="str">
        <f t="shared" si="146"/>
        <v>0/1</v>
      </c>
    </row>
    <row r="3111" spans="1:21" ht="30" customHeight="1" x14ac:dyDescent="0.3">
      <c r="A3111" s="3" t="str">
        <f>B3111&amp;"--"&amp;COUNTIF($B$5:B3111,B3111)</f>
        <v>--3074</v>
      </c>
      <c r="B3111" s="3" t="str">
        <f t="shared" si="145"/>
        <v/>
      </c>
      <c r="C3111" s="78">
        <v>3107</v>
      </c>
      <c r="D3111" s="102"/>
      <c r="E3111" s="103"/>
      <c r="F3111" s="102"/>
      <c r="G3111" s="104"/>
      <c r="H3111" s="105" t="str">
        <f t="shared" ca="1" si="147"/>
        <v/>
      </c>
      <c r="I3111" s="102"/>
      <c r="J3111" s="102"/>
      <c r="K3111" s="102"/>
      <c r="L3111" s="102"/>
      <c r="M3111" s="102"/>
      <c r="N3111" s="102"/>
      <c r="O3111" s="102"/>
      <c r="P3111" s="102"/>
      <c r="Q3111" s="102"/>
      <c r="R3111" s="102"/>
      <c r="S3111" s="102"/>
      <c r="T3111" s="106"/>
      <c r="U3111" s="3" t="str">
        <f t="shared" si="146"/>
        <v>0/1</v>
      </c>
    </row>
    <row r="3112" spans="1:21" ht="30" customHeight="1" x14ac:dyDescent="0.3">
      <c r="A3112" s="3" t="str">
        <f>B3112&amp;"--"&amp;COUNTIF($B$5:B3112,B3112)</f>
        <v>--3075</v>
      </c>
      <c r="B3112" s="3" t="str">
        <f t="shared" si="145"/>
        <v/>
      </c>
      <c r="C3112" s="78">
        <v>3108</v>
      </c>
      <c r="D3112" s="102"/>
      <c r="E3112" s="103"/>
      <c r="F3112" s="102"/>
      <c r="G3112" s="104"/>
      <c r="H3112" s="105" t="str">
        <f t="shared" ca="1" si="147"/>
        <v/>
      </c>
      <c r="I3112" s="102"/>
      <c r="J3112" s="102"/>
      <c r="K3112" s="102"/>
      <c r="L3112" s="102"/>
      <c r="M3112" s="102"/>
      <c r="N3112" s="102"/>
      <c r="O3112" s="102"/>
      <c r="P3112" s="102"/>
      <c r="Q3112" s="102"/>
      <c r="R3112" s="102"/>
      <c r="S3112" s="102"/>
      <c r="T3112" s="106"/>
      <c r="U3112" s="3" t="str">
        <f t="shared" si="146"/>
        <v>0/1</v>
      </c>
    </row>
    <row r="3113" spans="1:21" ht="30" customHeight="1" x14ac:dyDescent="0.3">
      <c r="A3113" s="3" t="str">
        <f>B3113&amp;"--"&amp;COUNTIF($B$5:B3113,B3113)</f>
        <v>--3076</v>
      </c>
      <c r="B3113" s="3" t="str">
        <f t="shared" si="145"/>
        <v/>
      </c>
      <c r="C3113" s="78">
        <v>3109</v>
      </c>
      <c r="D3113" s="102"/>
      <c r="E3113" s="103"/>
      <c r="F3113" s="102"/>
      <c r="G3113" s="104"/>
      <c r="H3113" s="105" t="str">
        <f t="shared" ca="1" si="147"/>
        <v/>
      </c>
      <c r="I3113" s="102"/>
      <c r="J3113" s="102"/>
      <c r="K3113" s="102"/>
      <c r="L3113" s="102"/>
      <c r="M3113" s="102"/>
      <c r="N3113" s="102"/>
      <c r="O3113" s="102"/>
      <c r="P3113" s="102"/>
      <c r="Q3113" s="102"/>
      <c r="R3113" s="102"/>
      <c r="S3113" s="102"/>
      <c r="T3113" s="106"/>
      <c r="U3113" s="3" t="str">
        <f t="shared" si="146"/>
        <v>0/1</v>
      </c>
    </row>
    <row r="3114" spans="1:21" ht="30" customHeight="1" x14ac:dyDescent="0.3">
      <c r="A3114" s="3" t="str">
        <f>B3114&amp;"--"&amp;COUNTIF($B$5:B3114,B3114)</f>
        <v>--3077</v>
      </c>
      <c r="B3114" s="3" t="str">
        <f t="shared" si="145"/>
        <v/>
      </c>
      <c r="C3114" s="78">
        <v>3110</v>
      </c>
      <c r="D3114" s="102"/>
      <c r="E3114" s="103"/>
      <c r="F3114" s="102"/>
      <c r="G3114" s="104"/>
      <c r="H3114" s="105" t="str">
        <f t="shared" ca="1" si="147"/>
        <v/>
      </c>
      <c r="I3114" s="102"/>
      <c r="J3114" s="102"/>
      <c r="K3114" s="102"/>
      <c r="L3114" s="102"/>
      <c r="M3114" s="102"/>
      <c r="N3114" s="102"/>
      <c r="O3114" s="102"/>
      <c r="P3114" s="102"/>
      <c r="Q3114" s="102"/>
      <c r="R3114" s="102"/>
      <c r="S3114" s="102"/>
      <c r="T3114" s="106"/>
      <c r="U3114" s="3" t="str">
        <f t="shared" si="146"/>
        <v>0/1</v>
      </c>
    </row>
    <row r="3115" spans="1:21" ht="30" customHeight="1" x14ac:dyDescent="0.3">
      <c r="A3115" s="3" t="str">
        <f>B3115&amp;"--"&amp;COUNTIF($B$5:B3115,B3115)</f>
        <v>--3078</v>
      </c>
      <c r="B3115" s="3" t="str">
        <f t="shared" si="145"/>
        <v/>
      </c>
      <c r="C3115" s="78">
        <v>3111</v>
      </c>
      <c r="D3115" s="102"/>
      <c r="E3115" s="103"/>
      <c r="F3115" s="102"/>
      <c r="G3115" s="104"/>
      <c r="H3115" s="105" t="str">
        <f t="shared" ca="1" si="147"/>
        <v/>
      </c>
      <c r="I3115" s="102"/>
      <c r="J3115" s="102"/>
      <c r="K3115" s="102"/>
      <c r="L3115" s="102"/>
      <c r="M3115" s="102"/>
      <c r="N3115" s="102"/>
      <c r="O3115" s="102"/>
      <c r="P3115" s="102"/>
      <c r="Q3115" s="102"/>
      <c r="R3115" s="102"/>
      <c r="S3115" s="102"/>
      <c r="T3115" s="106"/>
      <c r="U3115" s="3" t="str">
        <f t="shared" si="146"/>
        <v>0/1</v>
      </c>
    </row>
    <row r="3116" spans="1:21" ht="30" customHeight="1" x14ac:dyDescent="0.3">
      <c r="A3116" s="3" t="str">
        <f>B3116&amp;"--"&amp;COUNTIF($B$5:B3116,B3116)</f>
        <v>--3079</v>
      </c>
      <c r="B3116" s="3" t="str">
        <f t="shared" si="145"/>
        <v/>
      </c>
      <c r="C3116" s="78">
        <v>3112</v>
      </c>
      <c r="D3116" s="102"/>
      <c r="E3116" s="103"/>
      <c r="F3116" s="102"/>
      <c r="G3116" s="104"/>
      <c r="H3116" s="105" t="str">
        <f t="shared" ca="1" si="147"/>
        <v/>
      </c>
      <c r="I3116" s="102"/>
      <c r="J3116" s="102"/>
      <c r="K3116" s="102"/>
      <c r="L3116" s="102"/>
      <c r="M3116" s="102"/>
      <c r="N3116" s="102"/>
      <c r="O3116" s="102"/>
      <c r="P3116" s="102"/>
      <c r="Q3116" s="102"/>
      <c r="R3116" s="102"/>
      <c r="S3116" s="102"/>
      <c r="T3116" s="106"/>
      <c r="U3116" s="3" t="str">
        <f t="shared" si="146"/>
        <v>0/1</v>
      </c>
    </row>
    <row r="3117" spans="1:21" ht="30" customHeight="1" x14ac:dyDescent="0.3">
      <c r="A3117" s="3" t="str">
        <f>B3117&amp;"--"&amp;COUNTIF($B$5:B3117,B3117)</f>
        <v>--3080</v>
      </c>
      <c r="B3117" s="3" t="str">
        <f t="shared" si="145"/>
        <v/>
      </c>
      <c r="C3117" s="78">
        <v>3113</v>
      </c>
      <c r="D3117" s="102"/>
      <c r="E3117" s="103"/>
      <c r="F3117" s="102"/>
      <c r="G3117" s="104"/>
      <c r="H3117" s="105" t="str">
        <f t="shared" ca="1" si="147"/>
        <v/>
      </c>
      <c r="I3117" s="102"/>
      <c r="J3117" s="102"/>
      <c r="K3117" s="102"/>
      <c r="L3117" s="102"/>
      <c r="M3117" s="102"/>
      <c r="N3117" s="102"/>
      <c r="O3117" s="102"/>
      <c r="P3117" s="102"/>
      <c r="Q3117" s="102"/>
      <c r="R3117" s="102"/>
      <c r="S3117" s="102"/>
      <c r="T3117" s="106"/>
      <c r="U3117" s="3" t="str">
        <f t="shared" si="146"/>
        <v>0/1</v>
      </c>
    </row>
    <row r="3118" spans="1:21" ht="30" customHeight="1" x14ac:dyDescent="0.3">
      <c r="A3118" s="3" t="str">
        <f>B3118&amp;"--"&amp;COUNTIF($B$5:B3118,B3118)</f>
        <v>--3081</v>
      </c>
      <c r="B3118" s="3" t="str">
        <f t="shared" si="145"/>
        <v/>
      </c>
      <c r="C3118" s="78">
        <v>3114</v>
      </c>
      <c r="D3118" s="102"/>
      <c r="E3118" s="103"/>
      <c r="F3118" s="102"/>
      <c r="G3118" s="104"/>
      <c r="H3118" s="105" t="str">
        <f t="shared" ca="1" si="147"/>
        <v/>
      </c>
      <c r="I3118" s="102"/>
      <c r="J3118" s="102"/>
      <c r="K3118" s="102"/>
      <c r="L3118" s="102"/>
      <c r="M3118" s="102"/>
      <c r="N3118" s="102"/>
      <c r="O3118" s="102"/>
      <c r="P3118" s="102"/>
      <c r="Q3118" s="102"/>
      <c r="R3118" s="102"/>
      <c r="S3118" s="102"/>
      <c r="T3118" s="106"/>
      <c r="U3118" s="3" t="str">
        <f t="shared" si="146"/>
        <v>0/1</v>
      </c>
    </row>
    <row r="3119" spans="1:21" ht="30" customHeight="1" x14ac:dyDescent="0.3">
      <c r="A3119" s="3" t="str">
        <f>B3119&amp;"--"&amp;COUNTIF($B$5:B3119,B3119)</f>
        <v>--3082</v>
      </c>
      <c r="B3119" s="3" t="str">
        <f t="shared" si="145"/>
        <v/>
      </c>
      <c r="C3119" s="78">
        <v>3115</v>
      </c>
      <c r="D3119" s="102"/>
      <c r="E3119" s="103"/>
      <c r="F3119" s="102"/>
      <c r="G3119" s="104"/>
      <c r="H3119" s="105" t="str">
        <f t="shared" ca="1" si="147"/>
        <v/>
      </c>
      <c r="I3119" s="102"/>
      <c r="J3119" s="102"/>
      <c r="K3119" s="102"/>
      <c r="L3119" s="102"/>
      <c r="M3119" s="102"/>
      <c r="N3119" s="102"/>
      <c r="O3119" s="102"/>
      <c r="P3119" s="102"/>
      <c r="Q3119" s="102"/>
      <c r="R3119" s="102"/>
      <c r="S3119" s="102"/>
      <c r="T3119" s="106"/>
      <c r="U3119" s="3" t="str">
        <f t="shared" si="146"/>
        <v>0/1</v>
      </c>
    </row>
    <row r="3120" spans="1:21" ht="30" customHeight="1" x14ac:dyDescent="0.3">
      <c r="A3120" s="3" t="str">
        <f>B3120&amp;"--"&amp;COUNTIF($B$5:B3120,B3120)</f>
        <v>--3083</v>
      </c>
      <c r="B3120" s="3" t="str">
        <f t="shared" si="145"/>
        <v/>
      </c>
      <c r="C3120" s="78">
        <v>3116</v>
      </c>
      <c r="D3120" s="102"/>
      <c r="E3120" s="103"/>
      <c r="F3120" s="102"/>
      <c r="G3120" s="104"/>
      <c r="H3120" s="105" t="str">
        <f t="shared" ca="1" si="147"/>
        <v/>
      </c>
      <c r="I3120" s="102"/>
      <c r="J3120" s="102"/>
      <c r="K3120" s="102"/>
      <c r="L3120" s="102"/>
      <c r="M3120" s="102"/>
      <c r="N3120" s="102"/>
      <c r="O3120" s="102"/>
      <c r="P3120" s="102"/>
      <c r="Q3120" s="102"/>
      <c r="R3120" s="102"/>
      <c r="S3120" s="102"/>
      <c r="T3120" s="106"/>
      <c r="U3120" s="3" t="str">
        <f t="shared" si="146"/>
        <v>0/1</v>
      </c>
    </row>
    <row r="3121" spans="1:21" ht="30" customHeight="1" x14ac:dyDescent="0.3">
      <c r="A3121" s="3" t="str">
        <f>B3121&amp;"--"&amp;COUNTIF($B$5:B3121,B3121)</f>
        <v>--3084</v>
      </c>
      <c r="B3121" s="3" t="str">
        <f t="shared" si="145"/>
        <v/>
      </c>
      <c r="C3121" s="78">
        <v>3117</v>
      </c>
      <c r="D3121" s="102"/>
      <c r="E3121" s="103"/>
      <c r="F3121" s="102"/>
      <c r="G3121" s="104"/>
      <c r="H3121" s="105" t="str">
        <f t="shared" ca="1" si="147"/>
        <v/>
      </c>
      <c r="I3121" s="102"/>
      <c r="J3121" s="102"/>
      <c r="K3121" s="102"/>
      <c r="L3121" s="102"/>
      <c r="M3121" s="102"/>
      <c r="N3121" s="102"/>
      <c r="O3121" s="102"/>
      <c r="P3121" s="102"/>
      <c r="Q3121" s="102"/>
      <c r="R3121" s="102"/>
      <c r="S3121" s="102"/>
      <c r="T3121" s="106"/>
      <c r="U3121" s="3" t="str">
        <f t="shared" si="146"/>
        <v>0/1</v>
      </c>
    </row>
    <row r="3122" spans="1:21" ht="30" customHeight="1" x14ac:dyDescent="0.3">
      <c r="A3122" s="3" t="str">
        <f>B3122&amp;"--"&amp;COUNTIF($B$5:B3122,B3122)</f>
        <v>--3085</v>
      </c>
      <c r="B3122" s="3" t="str">
        <f t="shared" si="145"/>
        <v/>
      </c>
      <c r="C3122" s="78">
        <v>3118</v>
      </c>
      <c r="D3122" s="102"/>
      <c r="E3122" s="103"/>
      <c r="F3122" s="102"/>
      <c r="G3122" s="104"/>
      <c r="H3122" s="105" t="str">
        <f t="shared" ca="1" si="147"/>
        <v/>
      </c>
      <c r="I3122" s="102"/>
      <c r="J3122" s="102"/>
      <c r="K3122" s="102"/>
      <c r="L3122" s="102"/>
      <c r="M3122" s="102"/>
      <c r="N3122" s="102"/>
      <c r="O3122" s="102"/>
      <c r="P3122" s="102"/>
      <c r="Q3122" s="102"/>
      <c r="R3122" s="102"/>
      <c r="S3122" s="102"/>
      <c r="T3122" s="106"/>
      <c r="U3122" s="3" t="str">
        <f t="shared" si="146"/>
        <v>0/1</v>
      </c>
    </row>
    <row r="3123" spans="1:21" ht="30" customHeight="1" x14ac:dyDescent="0.3">
      <c r="A3123" s="3" t="str">
        <f>B3123&amp;"--"&amp;COUNTIF($B$5:B3123,B3123)</f>
        <v>--3086</v>
      </c>
      <c r="B3123" s="3" t="str">
        <f t="shared" si="145"/>
        <v/>
      </c>
      <c r="C3123" s="78">
        <v>3119</v>
      </c>
      <c r="D3123" s="102"/>
      <c r="E3123" s="103"/>
      <c r="F3123" s="102"/>
      <c r="G3123" s="104"/>
      <c r="H3123" s="105" t="str">
        <f t="shared" ca="1" si="147"/>
        <v/>
      </c>
      <c r="I3123" s="102"/>
      <c r="J3123" s="102"/>
      <c r="K3123" s="102"/>
      <c r="L3123" s="102"/>
      <c r="M3123" s="102"/>
      <c r="N3123" s="102"/>
      <c r="O3123" s="102"/>
      <c r="P3123" s="102"/>
      <c r="Q3123" s="102"/>
      <c r="R3123" s="102"/>
      <c r="S3123" s="102"/>
      <c r="T3123" s="106"/>
      <c r="U3123" s="3" t="str">
        <f t="shared" si="146"/>
        <v>0/1</v>
      </c>
    </row>
    <row r="3124" spans="1:21" ht="30" customHeight="1" x14ac:dyDescent="0.3">
      <c r="A3124" s="3" t="str">
        <f>B3124&amp;"--"&amp;COUNTIF($B$5:B3124,B3124)</f>
        <v>--3087</v>
      </c>
      <c r="B3124" s="3" t="str">
        <f t="shared" si="145"/>
        <v/>
      </c>
      <c r="C3124" s="78">
        <v>3120</v>
      </c>
      <c r="D3124" s="102"/>
      <c r="E3124" s="103"/>
      <c r="F3124" s="102"/>
      <c r="G3124" s="104"/>
      <c r="H3124" s="105" t="str">
        <f t="shared" ca="1" si="147"/>
        <v/>
      </c>
      <c r="I3124" s="102"/>
      <c r="J3124" s="102"/>
      <c r="K3124" s="102"/>
      <c r="L3124" s="102"/>
      <c r="M3124" s="102"/>
      <c r="N3124" s="102"/>
      <c r="O3124" s="102"/>
      <c r="P3124" s="102"/>
      <c r="Q3124" s="102"/>
      <c r="R3124" s="102"/>
      <c r="S3124" s="102"/>
      <c r="T3124" s="106"/>
      <c r="U3124" s="3" t="str">
        <f t="shared" si="146"/>
        <v>0/1</v>
      </c>
    </row>
    <row r="3125" spans="1:21" ht="30" customHeight="1" x14ac:dyDescent="0.3">
      <c r="A3125" s="3" t="str">
        <f>B3125&amp;"--"&amp;COUNTIF($B$5:B3125,B3125)</f>
        <v>--3088</v>
      </c>
      <c r="B3125" s="3" t="str">
        <f t="shared" si="145"/>
        <v/>
      </c>
      <c r="C3125" s="78">
        <v>3121</v>
      </c>
      <c r="D3125" s="102"/>
      <c r="E3125" s="103"/>
      <c r="F3125" s="102"/>
      <c r="G3125" s="104"/>
      <c r="H3125" s="105" t="str">
        <f t="shared" ca="1" si="147"/>
        <v/>
      </c>
      <c r="I3125" s="102"/>
      <c r="J3125" s="102"/>
      <c r="K3125" s="102"/>
      <c r="L3125" s="102"/>
      <c r="M3125" s="102"/>
      <c r="N3125" s="102"/>
      <c r="O3125" s="102"/>
      <c r="P3125" s="102"/>
      <c r="Q3125" s="102"/>
      <c r="R3125" s="102"/>
      <c r="S3125" s="102"/>
      <c r="T3125" s="106"/>
      <c r="U3125" s="3" t="str">
        <f t="shared" si="146"/>
        <v>0/1</v>
      </c>
    </row>
    <row r="3126" spans="1:21" ht="30" customHeight="1" x14ac:dyDescent="0.3">
      <c r="A3126" s="3" t="str">
        <f>B3126&amp;"--"&amp;COUNTIF($B$5:B3126,B3126)</f>
        <v>--3089</v>
      </c>
      <c r="B3126" s="3" t="str">
        <f t="shared" si="145"/>
        <v/>
      </c>
      <c r="C3126" s="78">
        <v>3122</v>
      </c>
      <c r="D3126" s="102"/>
      <c r="E3126" s="103"/>
      <c r="F3126" s="102"/>
      <c r="G3126" s="104"/>
      <c r="H3126" s="105" t="str">
        <f t="shared" ca="1" si="147"/>
        <v/>
      </c>
      <c r="I3126" s="102"/>
      <c r="J3126" s="102"/>
      <c r="K3126" s="102"/>
      <c r="L3126" s="102"/>
      <c r="M3126" s="102"/>
      <c r="N3126" s="102"/>
      <c r="O3126" s="102"/>
      <c r="P3126" s="102"/>
      <c r="Q3126" s="102"/>
      <c r="R3126" s="102"/>
      <c r="S3126" s="102"/>
      <c r="T3126" s="106"/>
      <c r="U3126" s="3" t="str">
        <f t="shared" si="146"/>
        <v>0/1</v>
      </c>
    </row>
    <row r="3127" spans="1:21" ht="30" customHeight="1" x14ac:dyDescent="0.3">
      <c r="A3127" s="3" t="str">
        <f>B3127&amp;"--"&amp;COUNTIF($B$5:B3127,B3127)</f>
        <v>--3090</v>
      </c>
      <c r="B3127" s="3" t="str">
        <f t="shared" si="145"/>
        <v/>
      </c>
      <c r="C3127" s="78">
        <v>3123</v>
      </c>
      <c r="D3127" s="102"/>
      <c r="E3127" s="103"/>
      <c r="F3127" s="102"/>
      <c r="G3127" s="104"/>
      <c r="H3127" s="105" t="str">
        <f t="shared" ca="1" si="147"/>
        <v/>
      </c>
      <c r="I3127" s="102"/>
      <c r="J3127" s="102"/>
      <c r="K3127" s="102"/>
      <c r="L3127" s="102"/>
      <c r="M3127" s="102"/>
      <c r="N3127" s="102"/>
      <c r="O3127" s="102"/>
      <c r="P3127" s="102"/>
      <c r="Q3127" s="102"/>
      <c r="R3127" s="102"/>
      <c r="S3127" s="102"/>
      <c r="T3127" s="106"/>
      <c r="U3127" s="3" t="str">
        <f t="shared" si="146"/>
        <v>0/1</v>
      </c>
    </row>
    <row r="3128" spans="1:21" ht="30" customHeight="1" x14ac:dyDescent="0.3">
      <c r="A3128" s="3" t="str">
        <f>B3128&amp;"--"&amp;COUNTIF($B$5:B3128,B3128)</f>
        <v>--3091</v>
      </c>
      <c r="B3128" s="3" t="str">
        <f t="shared" si="145"/>
        <v/>
      </c>
      <c r="C3128" s="78">
        <v>3124</v>
      </c>
      <c r="D3128" s="102"/>
      <c r="E3128" s="103"/>
      <c r="F3128" s="102"/>
      <c r="G3128" s="104"/>
      <c r="H3128" s="105" t="str">
        <f t="shared" ca="1" si="147"/>
        <v/>
      </c>
      <c r="I3128" s="102"/>
      <c r="J3128" s="102"/>
      <c r="K3128" s="102"/>
      <c r="L3128" s="102"/>
      <c r="M3128" s="102"/>
      <c r="N3128" s="102"/>
      <c r="O3128" s="102"/>
      <c r="P3128" s="102"/>
      <c r="Q3128" s="102"/>
      <c r="R3128" s="102"/>
      <c r="S3128" s="102"/>
      <c r="T3128" s="106"/>
      <c r="U3128" s="3" t="str">
        <f t="shared" si="146"/>
        <v>0/1</v>
      </c>
    </row>
    <row r="3129" spans="1:21" ht="30" customHeight="1" x14ac:dyDescent="0.3">
      <c r="A3129" s="3" t="str">
        <f>B3129&amp;"--"&amp;COUNTIF($B$5:B3129,B3129)</f>
        <v>--3092</v>
      </c>
      <c r="B3129" s="3" t="str">
        <f t="shared" si="145"/>
        <v/>
      </c>
      <c r="C3129" s="78">
        <v>3125</v>
      </c>
      <c r="D3129" s="102"/>
      <c r="E3129" s="103"/>
      <c r="F3129" s="102"/>
      <c r="G3129" s="104"/>
      <c r="H3129" s="105" t="str">
        <f t="shared" ca="1" si="147"/>
        <v/>
      </c>
      <c r="I3129" s="102"/>
      <c r="J3129" s="102"/>
      <c r="K3129" s="102"/>
      <c r="L3129" s="102"/>
      <c r="M3129" s="102"/>
      <c r="N3129" s="102"/>
      <c r="O3129" s="102"/>
      <c r="P3129" s="102"/>
      <c r="Q3129" s="102"/>
      <c r="R3129" s="102"/>
      <c r="S3129" s="102"/>
      <c r="T3129" s="106"/>
      <c r="U3129" s="3" t="str">
        <f t="shared" si="146"/>
        <v>0/1</v>
      </c>
    </row>
    <row r="3130" spans="1:21" ht="30" customHeight="1" x14ac:dyDescent="0.3">
      <c r="A3130" s="3" t="str">
        <f>B3130&amp;"--"&amp;COUNTIF($B$5:B3130,B3130)</f>
        <v>--3093</v>
      </c>
      <c r="B3130" s="3" t="str">
        <f t="shared" si="145"/>
        <v/>
      </c>
      <c r="C3130" s="78">
        <v>3126</v>
      </c>
      <c r="D3130" s="102"/>
      <c r="E3130" s="103"/>
      <c r="F3130" s="102"/>
      <c r="G3130" s="104"/>
      <c r="H3130" s="105" t="str">
        <f t="shared" ca="1" si="147"/>
        <v/>
      </c>
      <c r="I3130" s="102"/>
      <c r="J3130" s="102"/>
      <c r="K3130" s="102"/>
      <c r="L3130" s="102"/>
      <c r="M3130" s="102"/>
      <c r="N3130" s="102"/>
      <c r="O3130" s="102"/>
      <c r="P3130" s="102"/>
      <c r="Q3130" s="102"/>
      <c r="R3130" s="102"/>
      <c r="S3130" s="102"/>
      <c r="T3130" s="106"/>
      <c r="U3130" s="3" t="str">
        <f t="shared" si="146"/>
        <v>0/1</v>
      </c>
    </row>
    <row r="3131" spans="1:21" ht="30" customHeight="1" x14ac:dyDescent="0.3">
      <c r="A3131" s="3" t="str">
        <f>B3131&amp;"--"&amp;COUNTIF($B$5:B3131,B3131)</f>
        <v>--3094</v>
      </c>
      <c r="B3131" s="3" t="str">
        <f t="shared" si="145"/>
        <v/>
      </c>
      <c r="C3131" s="78">
        <v>3127</v>
      </c>
      <c r="D3131" s="102"/>
      <c r="E3131" s="103"/>
      <c r="F3131" s="102"/>
      <c r="G3131" s="104"/>
      <c r="H3131" s="105" t="str">
        <f t="shared" ca="1" si="147"/>
        <v/>
      </c>
      <c r="I3131" s="102"/>
      <c r="J3131" s="102"/>
      <c r="K3131" s="102"/>
      <c r="L3131" s="102"/>
      <c r="M3131" s="102"/>
      <c r="N3131" s="102"/>
      <c r="O3131" s="102"/>
      <c r="P3131" s="102"/>
      <c r="Q3131" s="102"/>
      <c r="R3131" s="102"/>
      <c r="S3131" s="102"/>
      <c r="T3131" s="106"/>
      <c r="U3131" s="3" t="str">
        <f t="shared" si="146"/>
        <v>0/1</v>
      </c>
    </row>
    <row r="3132" spans="1:21" ht="30" customHeight="1" x14ac:dyDescent="0.3">
      <c r="A3132" s="3" t="str">
        <f>B3132&amp;"--"&amp;COUNTIF($B$5:B3132,B3132)</f>
        <v>--3095</v>
      </c>
      <c r="B3132" s="3" t="str">
        <f t="shared" si="145"/>
        <v/>
      </c>
      <c r="C3132" s="78">
        <v>3128</v>
      </c>
      <c r="D3132" s="102"/>
      <c r="E3132" s="103"/>
      <c r="F3132" s="102"/>
      <c r="G3132" s="104"/>
      <c r="H3132" s="105" t="str">
        <f t="shared" ca="1" si="147"/>
        <v/>
      </c>
      <c r="I3132" s="102"/>
      <c r="J3132" s="102"/>
      <c r="K3132" s="102"/>
      <c r="L3132" s="102"/>
      <c r="M3132" s="102"/>
      <c r="N3132" s="102"/>
      <c r="O3132" s="102"/>
      <c r="P3132" s="102"/>
      <c r="Q3132" s="102"/>
      <c r="R3132" s="102"/>
      <c r="S3132" s="102"/>
      <c r="T3132" s="106"/>
      <c r="U3132" s="3" t="str">
        <f t="shared" si="146"/>
        <v>0/1</v>
      </c>
    </row>
    <row r="3133" spans="1:21" ht="30" customHeight="1" x14ac:dyDescent="0.3">
      <c r="A3133" s="3" t="str">
        <f>B3133&amp;"--"&amp;COUNTIF($B$5:B3133,B3133)</f>
        <v>--3096</v>
      </c>
      <c r="B3133" s="3" t="str">
        <f t="shared" si="145"/>
        <v/>
      </c>
      <c r="C3133" s="78">
        <v>3129</v>
      </c>
      <c r="D3133" s="102"/>
      <c r="E3133" s="103"/>
      <c r="F3133" s="102"/>
      <c r="G3133" s="104"/>
      <c r="H3133" s="105" t="str">
        <f t="shared" ca="1" si="147"/>
        <v/>
      </c>
      <c r="I3133" s="102"/>
      <c r="J3133" s="102"/>
      <c r="K3133" s="102"/>
      <c r="L3133" s="102"/>
      <c r="M3133" s="102"/>
      <c r="N3133" s="102"/>
      <c r="O3133" s="102"/>
      <c r="P3133" s="102"/>
      <c r="Q3133" s="102"/>
      <c r="R3133" s="102"/>
      <c r="S3133" s="102"/>
      <c r="T3133" s="106"/>
      <c r="U3133" s="3" t="str">
        <f t="shared" si="146"/>
        <v>0/1</v>
      </c>
    </row>
    <row r="3134" spans="1:21" ht="30" customHeight="1" x14ac:dyDescent="0.3">
      <c r="A3134" s="3" t="str">
        <f>B3134&amp;"--"&amp;COUNTIF($B$5:B3134,B3134)</f>
        <v>--3097</v>
      </c>
      <c r="B3134" s="3" t="str">
        <f t="shared" si="145"/>
        <v/>
      </c>
      <c r="C3134" s="78">
        <v>3130</v>
      </c>
      <c r="D3134" s="102"/>
      <c r="E3134" s="103"/>
      <c r="F3134" s="102"/>
      <c r="G3134" s="104"/>
      <c r="H3134" s="105" t="str">
        <f t="shared" ca="1" si="147"/>
        <v/>
      </c>
      <c r="I3134" s="102"/>
      <c r="J3134" s="102"/>
      <c r="K3134" s="102"/>
      <c r="L3134" s="102"/>
      <c r="M3134" s="102"/>
      <c r="N3134" s="102"/>
      <c r="O3134" s="102"/>
      <c r="P3134" s="102"/>
      <c r="Q3134" s="102"/>
      <c r="R3134" s="102"/>
      <c r="S3134" s="102"/>
      <c r="T3134" s="106"/>
      <c r="U3134" s="3" t="str">
        <f t="shared" si="146"/>
        <v>0/1</v>
      </c>
    </row>
    <row r="3135" spans="1:21" ht="30" customHeight="1" x14ac:dyDescent="0.3">
      <c r="A3135" s="3" t="str">
        <f>B3135&amp;"--"&amp;COUNTIF($B$5:B3135,B3135)</f>
        <v>--3098</v>
      </c>
      <c r="B3135" s="3" t="str">
        <f t="shared" si="145"/>
        <v/>
      </c>
      <c r="C3135" s="78">
        <v>3131</v>
      </c>
      <c r="D3135" s="102"/>
      <c r="E3135" s="103"/>
      <c r="F3135" s="102"/>
      <c r="G3135" s="104"/>
      <c r="H3135" s="105" t="str">
        <f t="shared" ca="1" si="147"/>
        <v/>
      </c>
      <c r="I3135" s="102"/>
      <c r="J3135" s="102"/>
      <c r="K3135" s="102"/>
      <c r="L3135" s="102"/>
      <c r="M3135" s="102"/>
      <c r="N3135" s="102"/>
      <c r="O3135" s="102"/>
      <c r="P3135" s="102"/>
      <c r="Q3135" s="102"/>
      <c r="R3135" s="102"/>
      <c r="S3135" s="102"/>
      <c r="T3135" s="106"/>
      <c r="U3135" s="3" t="str">
        <f t="shared" si="146"/>
        <v>0/1</v>
      </c>
    </row>
    <row r="3136" spans="1:21" ht="30" customHeight="1" x14ac:dyDescent="0.3">
      <c r="A3136" s="3" t="str">
        <f>B3136&amp;"--"&amp;COUNTIF($B$5:B3136,B3136)</f>
        <v>--3099</v>
      </c>
      <c r="B3136" s="3" t="str">
        <f t="shared" si="145"/>
        <v/>
      </c>
      <c r="C3136" s="78">
        <v>3132</v>
      </c>
      <c r="D3136" s="102"/>
      <c r="E3136" s="103"/>
      <c r="F3136" s="102"/>
      <c r="G3136" s="104"/>
      <c r="H3136" s="105" t="str">
        <f t="shared" ca="1" si="147"/>
        <v/>
      </c>
      <c r="I3136" s="102"/>
      <c r="J3136" s="102"/>
      <c r="K3136" s="102"/>
      <c r="L3136" s="102"/>
      <c r="M3136" s="102"/>
      <c r="N3136" s="102"/>
      <c r="O3136" s="102"/>
      <c r="P3136" s="102"/>
      <c r="Q3136" s="102"/>
      <c r="R3136" s="102"/>
      <c r="S3136" s="102"/>
      <c r="T3136" s="106"/>
      <c r="U3136" s="3" t="str">
        <f t="shared" si="146"/>
        <v>0/1</v>
      </c>
    </row>
    <row r="3137" spans="1:21" ht="30" customHeight="1" x14ac:dyDescent="0.3">
      <c r="A3137" s="3" t="str">
        <f>B3137&amp;"--"&amp;COUNTIF($B$5:B3137,B3137)</f>
        <v>--3100</v>
      </c>
      <c r="B3137" s="3" t="str">
        <f t="shared" si="145"/>
        <v/>
      </c>
      <c r="C3137" s="78">
        <v>3133</v>
      </c>
      <c r="D3137" s="102"/>
      <c r="E3137" s="103"/>
      <c r="F3137" s="102"/>
      <c r="G3137" s="104"/>
      <c r="H3137" s="105" t="str">
        <f t="shared" ca="1" si="147"/>
        <v/>
      </c>
      <c r="I3137" s="102"/>
      <c r="J3137" s="102"/>
      <c r="K3137" s="102"/>
      <c r="L3137" s="102"/>
      <c r="M3137" s="102"/>
      <c r="N3137" s="102"/>
      <c r="O3137" s="102"/>
      <c r="P3137" s="102"/>
      <c r="Q3137" s="102"/>
      <c r="R3137" s="102"/>
      <c r="S3137" s="102"/>
      <c r="T3137" s="106"/>
      <c r="U3137" s="3" t="str">
        <f t="shared" si="146"/>
        <v>0/1</v>
      </c>
    </row>
    <row r="3138" spans="1:21" ht="30" customHeight="1" x14ac:dyDescent="0.3">
      <c r="A3138" s="3" t="str">
        <f>B3138&amp;"--"&amp;COUNTIF($B$5:B3138,B3138)</f>
        <v>--3101</v>
      </c>
      <c r="B3138" s="3" t="str">
        <f t="shared" si="145"/>
        <v/>
      </c>
      <c r="C3138" s="78">
        <v>3134</v>
      </c>
      <c r="D3138" s="102"/>
      <c r="E3138" s="103"/>
      <c r="F3138" s="102"/>
      <c r="G3138" s="104"/>
      <c r="H3138" s="105" t="str">
        <f t="shared" ca="1" si="147"/>
        <v/>
      </c>
      <c r="I3138" s="102"/>
      <c r="J3138" s="102"/>
      <c r="K3138" s="102"/>
      <c r="L3138" s="102"/>
      <c r="M3138" s="102"/>
      <c r="N3138" s="102"/>
      <c r="O3138" s="102"/>
      <c r="P3138" s="102"/>
      <c r="Q3138" s="102"/>
      <c r="R3138" s="102"/>
      <c r="S3138" s="102"/>
      <c r="T3138" s="106"/>
      <c r="U3138" s="3" t="str">
        <f t="shared" si="146"/>
        <v>0/1</v>
      </c>
    </row>
    <row r="3139" spans="1:21" ht="30" customHeight="1" x14ac:dyDescent="0.3">
      <c r="A3139" s="3" t="str">
        <f>B3139&amp;"--"&amp;COUNTIF($B$5:B3139,B3139)</f>
        <v>--3102</v>
      </c>
      <c r="B3139" s="3" t="str">
        <f t="shared" si="145"/>
        <v/>
      </c>
      <c r="C3139" s="78">
        <v>3135</v>
      </c>
      <c r="D3139" s="102"/>
      <c r="E3139" s="103"/>
      <c r="F3139" s="102"/>
      <c r="G3139" s="104"/>
      <c r="H3139" s="105" t="str">
        <f t="shared" ca="1" si="147"/>
        <v/>
      </c>
      <c r="I3139" s="102"/>
      <c r="J3139" s="102"/>
      <c r="K3139" s="102"/>
      <c r="L3139" s="102"/>
      <c r="M3139" s="102"/>
      <c r="N3139" s="102"/>
      <c r="O3139" s="102"/>
      <c r="P3139" s="102"/>
      <c r="Q3139" s="102"/>
      <c r="R3139" s="102"/>
      <c r="S3139" s="102"/>
      <c r="T3139" s="106"/>
      <c r="U3139" s="3" t="str">
        <f t="shared" si="146"/>
        <v>0/1</v>
      </c>
    </row>
    <row r="3140" spans="1:21" ht="30" customHeight="1" x14ac:dyDescent="0.3">
      <c r="A3140" s="3" t="str">
        <f>B3140&amp;"--"&amp;COUNTIF($B$5:B3140,B3140)</f>
        <v>--3103</v>
      </c>
      <c r="B3140" s="3" t="str">
        <f t="shared" si="145"/>
        <v/>
      </c>
      <c r="C3140" s="78">
        <v>3136</v>
      </c>
      <c r="D3140" s="102"/>
      <c r="E3140" s="103"/>
      <c r="F3140" s="102"/>
      <c r="G3140" s="104"/>
      <c r="H3140" s="105" t="str">
        <f t="shared" ca="1" si="147"/>
        <v/>
      </c>
      <c r="I3140" s="102"/>
      <c r="J3140" s="102"/>
      <c r="K3140" s="102"/>
      <c r="L3140" s="102"/>
      <c r="M3140" s="102"/>
      <c r="N3140" s="102"/>
      <c r="O3140" s="102"/>
      <c r="P3140" s="102"/>
      <c r="Q3140" s="102"/>
      <c r="R3140" s="102"/>
      <c r="S3140" s="102"/>
      <c r="T3140" s="106"/>
      <c r="U3140" s="3" t="str">
        <f t="shared" si="146"/>
        <v>0/1</v>
      </c>
    </row>
    <row r="3141" spans="1:21" ht="30" customHeight="1" x14ac:dyDescent="0.3">
      <c r="A3141" s="3" t="str">
        <f>B3141&amp;"--"&amp;COUNTIF($B$5:B3141,B3141)</f>
        <v>--3104</v>
      </c>
      <c r="B3141" s="3" t="str">
        <f t="shared" ref="B3141:B3204" si="148">IF(G3141&lt;&gt;"",MONTH(G3141),"")</f>
        <v/>
      </c>
      <c r="C3141" s="78">
        <v>3137</v>
      </c>
      <c r="D3141" s="102"/>
      <c r="E3141" s="103"/>
      <c r="F3141" s="102"/>
      <c r="G3141" s="104"/>
      <c r="H3141" s="105" t="str">
        <f t="shared" ca="1" si="147"/>
        <v/>
      </c>
      <c r="I3141" s="102"/>
      <c r="J3141" s="102"/>
      <c r="K3141" s="102"/>
      <c r="L3141" s="102"/>
      <c r="M3141" s="102"/>
      <c r="N3141" s="102"/>
      <c r="O3141" s="102"/>
      <c r="P3141" s="102"/>
      <c r="Q3141" s="102"/>
      <c r="R3141" s="102"/>
      <c r="S3141" s="102"/>
      <c r="T3141" s="106"/>
      <c r="U3141" s="3" t="str">
        <f t="shared" ref="U3141:U3204" si="149">DAY(G3141)&amp;"/"&amp;MONTH(G3141)</f>
        <v>0/1</v>
      </c>
    </row>
    <row r="3142" spans="1:21" ht="30" customHeight="1" x14ac:dyDescent="0.3">
      <c r="A3142" s="3" t="str">
        <f>B3142&amp;"--"&amp;COUNTIF($B$5:B3142,B3142)</f>
        <v>--3105</v>
      </c>
      <c r="B3142" s="3" t="str">
        <f t="shared" si="148"/>
        <v/>
      </c>
      <c r="C3142" s="78">
        <v>3138</v>
      </c>
      <c r="D3142" s="102"/>
      <c r="E3142" s="103"/>
      <c r="F3142" s="102"/>
      <c r="G3142" s="104"/>
      <c r="H3142" s="105" t="str">
        <f t="shared" ca="1" si="147"/>
        <v/>
      </c>
      <c r="I3142" s="102"/>
      <c r="J3142" s="102"/>
      <c r="K3142" s="102"/>
      <c r="L3142" s="102"/>
      <c r="M3142" s="102"/>
      <c r="N3142" s="102"/>
      <c r="O3142" s="102"/>
      <c r="P3142" s="102"/>
      <c r="Q3142" s="102"/>
      <c r="R3142" s="102"/>
      <c r="S3142" s="102"/>
      <c r="T3142" s="106"/>
      <c r="U3142" s="3" t="str">
        <f t="shared" si="149"/>
        <v>0/1</v>
      </c>
    </row>
    <row r="3143" spans="1:21" ht="30" customHeight="1" x14ac:dyDescent="0.3">
      <c r="A3143" s="3" t="str">
        <f>B3143&amp;"--"&amp;COUNTIF($B$5:B3143,B3143)</f>
        <v>--3106</v>
      </c>
      <c r="B3143" s="3" t="str">
        <f t="shared" si="148"/>
        <v/>
      </c>
      <c r="C3143" s="78">
        <v>3139</v>
      </c>
      <c r="D3143" s="102"/>
      <c r="E3143" s="103"/>
      <c r="F3143" s="102"/>
      <c r="G3143" s="104"/>
      <c r="H3143" s="105" t="str">
        <f t="shared" ca="1" si="147"/>
        <v/>
      </c>
      <c r="I3143" s="102"/>
      <c r="J3143" s="102"/>
      <c r="K3143" s="102"/>
      <c r="L3143" s="102"/>
      <c r="M3143" s="102"/>
      <c r="N3143" s="102"/>
      <c r="O3143" s="102"/>
      <c r="P3143" s="102"/>
      <c r="Q3143" s="102"/>
      <c r="R3143" s="102"/>
      <c r="S3143" s="102"/>
      <c r="T3143" s="106"/>
      <c r="U3143" s="3" t="str">
        <f t="shared" si="149"/>
        <v>0/1</v>
      </c>
    </row>
    <row r="3144" spans="1:21" ht="30" customHeight="1" x14ac:dyDescent="0.3">
      <c r="A3144" s="3" t="str">
        <f>B3144&amp;"--"&amp;COUNTIF($B$5:B3144,B3144)</f>
        <v>--3107</v>
      </c>
      <c r="B3144" s="3" t="str">
        <f t="shared" si="148"/>
        <v/>
      </c>
      <c r="C3144" s="78">
        <v>3140</v>
      </c>
      <c r="D3144" s="102"/>
      <c r="E3144" s="103"/>
      <c r="F3144" s="102"/>
      <c r="G3144" s="104"/>
      <c r="H3144" s="105" t="str">
        <f t="shared" ca="1" si="147"/>
        <v/>
      </c>
      <c r="I3144" s="102"/>
      <c r="J3144" s="102"/>
      <c r="K3144" s="102"/>
      <c r="L3144" s="102"/>
      <c r="M3144" s="102"/>
      <c r="N3144" s="102"/>
      <c r="O3144" s="102"/>
      <c r="P3144" s="102"/>
      <c r="Q3144" s="102"/>
      <c r="R3144" s="102"/>
      <c r="S3144" s="102"/>
      <c r="T3144" s="106"/>
      <c r="U3144" s="3" t="str">
        <f t="shared" si="149"/>
        <v>0/1</v>
      </c>
    </row>
    <row r="3145" spans="1:21" ht="30" customHeight="1" x14ac:dyDescent="0.3">
      <c r="A3145" s="3" t="str">
        <f>B3145&amp;"--"&amp;COUNTIF($B$5:B3145,B3145)</f>
        <v>--3108</v>
      </c>
      <c r="B3145" s="3" t="str">
        <f t="shared" si="148"/>
        <v/>
      </c>
      <c r="C3145" s="78">
        <v>3141</v>
      </c>
      <c r="D3145" s="102"/>
      <c r="E3145" s="103"/>
      <c r="F3145" s="102"/>
      <c r="G3145" s="104"/>
      <c r="H3145" s="105" t="str">
        <f t="shared" ca="1" si="147"/>
        <v/>
      </c>
      <c r="I3145" s="102"/>
      <c r="J3145" s="102"/>
      <c r="K3145" s="102"/>
      <c r="L3145" s="102"/>
      <c r="M3145" s="102"/>
      <c r="N3145" s="102"/>
      <c r="O3145" s="102"/>
      <c r="P3145" s="102"/>
      <c r="Q3145" s="102"/>
      <c r="R3145" s="102"/>
      <c r="S3145" s="102"/>
      <c r="T3145" s="106"/>
      <c r="U3145" s="3" t="str">
        <f t="shared" si="149"/>
        <v>0/1</v>
      </c>
    </row>
    <row r="3146" spans="1:21" ht="30" customHeight="1" x14ac:dyDescent="0.3">
      <c r="A3146" s="3" t="str">
        <f>B3146&amp;"--"&amp;COUNTIF($B$5:B3146,B3146)</f>
        <v>--3109</v>
      </c>
      <c r="B3146" s="3" t="str">
        <f t="shared" si="148"/>
        <v/>
      </c>
      <c r="C3146" s="78">
        <v>3142</v>
      </c>
      <c r="D3146" s="102"/>
      <c r="E3146" s="103"/>
      <c r="F3146" s="102"/>
      <c r="G3146" s="104"/>
      <c r="H3146" s="105" t="str">
        <f t="shared" ca="1" si="147"/>
        <v/>
      </c>
      <c r="I3146" s="102"/>
      <c r="J3146" s="102"/>
      <c r="K3146" s="102"/>
      <c r="L3146" s="102"/>
      <c r="M3146" s="102"/>
      <c r="N3146" s="102"/>
      <c r="O3146" s="102"/>
      <c r="P3146" s="102"/>
      <c r="Q3146" s="102"/>
      <c r="R3146" s="102"/>
      <c r="S3146" s="102"/>
      <c r="T3146" s="106"/>
      <c r="U3146" s="3" t="str">
        <f t="shared" si="149"/>
        <v>0/1</v>
      </c>
    </row>
    <row r="3147" spans="1:21" ht="30" customHeight="1" x14ac:dyDescent="0.3">
      <c r="A3147" s="3" t="str">
        <f>B3147&amp;"--"&amp;COUNTIF($B$5:B3147,B3147)</f>
        <v>--3110</v>
      </c>
      <c r="B3147" s="3" t="str">
        <f t="shared" si="148"/>
        <v/>
      </c>
      <c r="C3147" s="78">
        <v>3143</v>
      </c>
      <c r="D3147" s="102"/>
      <c r="E3147" s="103"/>
      <c r="F3147" s="102"/>
      <c r="G3147" s="104"/>
      <c r="H3147" s="105" t="str">
        <f t="shared" ca="1" si="147"/>
        <v/>
      </c>
      <c r="I3147" s="102"/>
      <c r="J3147" s="102"/>
      <c r="K3147" s="102"/>
      <c r="L3147" s="102"/>
      <c r="M3147" s="102"/>
      <c r="N3147" s="102"/>
      <c r="O3147" s="102"/>
      <c r="P3147" s="102"/>
      <c r="Q3147" s="102"/>
      <c r="R3147" s="102"/>
      <c r="S3147" s="102"/>
      <c r="T3147" s="106"/>
      <c r="U3147" s="3" t="str">
        <f t="shared" si="149"/>
        <v>0/1</v>
      </c>
    </row>
    <row r="3148" spans="1:21" ht="30" customHeight="1" x14ac:dyDescent="0.3">
      <c r="A3148" s="3" t="str">
        <f>B3148&amp;"--"&amp;COUNTIF($B$5:B3148,B3148)</f>
        <v>--3111</v>
      </c>
      <c r="B3148" s="3" t="str">
        <f t="shared" si="148"/>
        <v/>
      </c>
      <c r="C3148" s="78">
        <v>3144</v>
      </c>
      <c r="D3148" s="102"/>
      <c r="E3148" s="103"/>
      <c r="F3148" s="102"/>
      <c r="G3148" s="104"/>
      <c r="H3148" s="105" t="str">
        <f t="shared" ca="1" si="147"/>
        <v/>
      </c>
      <c r="I3148" s="102"/>
      <c r="J3148" s="102"/>
      <c r="K3148" s="102"/>
      <c r="L3148" s="102"/>
      <c r="M3148" s="102"/>
      <c r="N3148" s="102"/>
      <c r="O3148" s="102"/>
      <c r="P3148" s="102"/>
      <c r="Q3148" s="102"/>
      <c r="R3148" s="102"/>
      <c r="S3148" s="102"/>
      <c r="T3148" s="106"/>
      <c r="U3148" s="3" t="str">
        <f t="shared" si="149"/>
        <v>0/1</v>
      </c>
    </row>
    <row r="3149" spans="1:21" ht="30" customHeight="1" x14ac:dyDescent="0.3">
      <c r="A3149" s="3" t="str">
        <f>B3149&amp;"--"&amp;COUNTIF($B$5:B3149,B3149)</f>
        <v>--3112</v>
      </c>
      <c r="B3149" s="3" t="str">
        <f t="shared" si="148"/>
        <v/>
      </c>
      <c r="C3149" s="78">
        <v>3145</v>
      </c>
      <c r="D3149" s="102"/>
      <c r="E3149" s="103"/>
      <c r="F3149" s="102"/>
      <c r="G3149" s="104"/>
      <c r="H3149" s="105" t="str">
        <f t="shared" ca="1" si="147"/>
        <v/>
      </c>
      <c r="I3149" s="102"/>
      <c r="J3149" s="102"/>
      <c r="K3149" s="102"/>
      <c r="L3149" s="102"/>
      <c r="M3149" s="102"/>
      <c r="N3149" s="102"/>
      <c r="O3149" s="102"/>
      <c r="P3149" s="102"/>
      <c r="Q3149" s="102"/>
      <c r="R3149" s="102"/>
      <c r="S3149" s="102"/>
      <c r="T3149" s="106"/>
      <c r="U3149" s="3" t="str">
        <f t="shared" si="149"/>
        <v>0/1</v>
      </c>
    </row>
    <row r="3150" spans="1:21" ht="30" customHeight="1" x14ac:dyDescent="0.3">
      <c r="A3150" s="3" t="str">
        <f>B3150&amp;"--"&amp;COUNTIF($B$5:B3150,B3150)</f>
        <v>--3113</v>
      </c>
      <c r="B3150" s="3" t="str">
        <f t="shared" si="148"/>
        <v/>
      </c>
      <c r="C3150" s="78">
        <v>3146</v>
      </c>
      <c r="D3150" s="102"/>
      <c r="E3150" s="103"/>
      <c r="F3150" s="102"/>
      <c r="G3150" s="104"/>
      <c r="H3150" s="105" t="str">
        <f t="shared" ca="1" si="147"/>
        <v/>
      </c>
      <c r="I3150" s="102"/>
      <c r="J3150" s="102"/>
      <c r="K3150" s="102"/>
      <c r="L3150" s="102"/>
      <c r="M3150" s="102"/>
      <c r="N3150" s="102"/>
      <c r="O3150" s="102"/>
      <c r="P3150" s="102"/>
      <c r="Q3150" s="102"/>
      <c r="R3150" s="102"/>
      <c r="S3150" s="102"/>
      <c r="T3150" s="106"/>
      <c r="U3150" s="3" t="str">
        <f t="shared" si="149"/>
        <v>0/1</v>
      </c>
    </row>
    <row r="3151" spans="1:21" ht="30" customHeight="1" x14ac:dyDescent="0.3">
      <c r="A3151" s="3" t="str">
        <f>B3151&amp;"--"&amp;COUNTIF($B$5:B3151,B3151)</f>
        <v>--3114</v>
      </c>
      <c r="B3151" s="3" t="str">
        <f t="shared" si="148"/>
        <v/>
      </c>
      <c r="C3151" s="78">
        <v>3147</v>
      </c>
      <c r="D3151" s="102"/>
      <c r="E3151" s="103"/>
      <c r="F3151" s="102"/>
      <c r="G3151" s="104"/>
      <c r="H3151" s="105" t="str">
        <f t="shared" ca="1" si="147"/>
        <v/>
      </c>
      <c r="I3151" s="102"/>
      <c r="J3151" s="102"/>
      <c r="K3151" s="102"/>
      <c r="L3151" s="102"/>
      <c r="M3151" s="102"/>
      <c r="N3151" s="102"/>
      <c r="O3151" s="102"/>
      <c r="P3151" s="102"/>
      <c r="Q3151" s="102"/>
      <c r="R3151" s="102"/>
      <c r="S3151" s="102"/>
      <c r="T3151" s="106"/>
      <c r="U3151" s="3" t="str">
        <f t="shared" si="149"/>
        <v>0/1</v>
      </c>
    </row>
    <row r="3152" spans="1:21" ht="30" customHeight="1" x14ac:dyDescent="0.3">
      <c r="A3152" s="3" t="str">
        <f>B3152&amp;"--"&amp;COUNTIF($B$5:B3152,B3152)</f>
        <v>--3115</v>
      </c>
      <c r="B3152" s="3" t="str">
        <f t="shared" si="148"/>
        <v/>
      </c>
      <c r="C3152" s="78">
        <v>3148</v>
      </c>
      <c r="D3152" s="102"/>
      <c r="E3152" s="103"/>
      <c r="F3152" s="102"/>
      <c r="G3152" s="104"/>
      <c r="H3152" s="105" t="str">
        <f t="shared" ca="1" si="147"/>
        <v/>
      </c>
      <c r="I3152" s="102"/>
      <c r="J3152" s="102"/>
      <c r="K3152" s="102"/>
      <c r="L3152" s="102"/>
      <c r="M3152" s="102"/>
      <c r="N3152" s="102"/>
      <c r="O3152" s="102"/>
      <c r="P3152" s="102"/>
      <c r="Q3152" s="102"/>
      <c r="R3152" s="102"/>
      <c r="S3152" s="102"/>
      <c r="T3152" s="106"/>
      <c r="U3152" s="3" t="str">
        <f t="shared" si="149"/>
        <v>0/1</v>
      </c>
    </row>
    <row r="3153" spans="1:21" ht="30" customHeight="1" x14ac:dyDescent="0.3">
      <c r="A3153" s="3" t="str">
        <f>B3153&amp;"--"&amp;COUNTIF($B$5:B3153,B3153)</f>
        <v>--3116</v>
      </c>
      <c r="B3153" s="3" t="str">
        <f t="shared" si="148"/>
        <v/>
      </c>
      <c r="C3153" s="78">
        <v>3149</v>
      </c>
      <c r="D3153" s="102"/>
      <c r="E3153" s="103"/>
      <c r="F3153" s="102"/>
      <c r="G3153" s="104"/>
      <c r="H3153" s="105" t="str">
        <f t="shared" ca="1" si="147"/>
        <v/>
      </c>
      <c r="I3153" s="102"/>
      <c r="J3153" s="102"/>
      <c r="K3153" s="102"/>
      <c r="L3153" s="102"/>
      <c r="M3153" s="102"/>
      <c r="N3153" s="102"/>
      <c r="O3153" s="102"/>
      <c r="P3153" s="102"/>
      <c r="Q3153" s="102"/>
      <c r="R3153" s="102"/>
      <c r="S3153" s="102"/>
      <c r="T3153" s="106"/>
      <c r="U3153" s="3" t="str">
        <f t="shared" si="149"/>
        <v>0/1</v>
      </c>
    </row>
    <row r="3154" spans="1:21" ht="30" customHeight="1" x14ac:dyDescent="0.3">
      <c r="A3154" s="3" t="str">
        <f>B3154&amp;"--"&amp;COUNTIF($B$5:B3154,B3154)</f>
        <v>--3117</v>
      </c>
      <c r="B3154" s="3" t="str">
        <f t="shared" si="148"/>
        <v/>
      </c>
      <c r="C3154" s="78">
        <v>3150</v>
      </c>
      <c r="D3154" s="102"/>
      <c r="E3154" s="103"/>
      <c r="F3154" s="102"/>
      <c r="G3154" s="104"/>
      <c r="H3154" s="105" t="str">
        <f t="shared" ca="1" si="147"/>
        <v/>
      </c>
      <c r="I3154" s="102"/>
      <c r="J3154" s="102"/>
      <c r="K3154" s="102"/>
      <c r="L3154" s="102"/>
      <c r="M3154" s="102"/>
      <c r="N3154" s="102"/>
      <c r="O3154" s="102"/>
      <c r="P3154" s="102"/>
      <c r="Q3154" s="102"/>
      <c r="R3154" s="102"/>
      <c r="S3154" s="102"/>
      <c r="T3154" s="106"/>
      <c r="U3154" s="3" t="str">
        <f t="shared" si="149"/>
        <v>0/1</v>
      </c>
    </row>
    <row r="3155" spans="1:21" ht="30" customHeight="1" x14ac:dyDescent="0.3">
      <c r="A3155" s="3" t="str">
        <f>B3155&amp;"--"&amp;COUNTIF($B$5:B3155,B3155)</f>
        <v>--3118</v>
      </c>
      <c r="B3155" s="3" t="str">
        <f t="shared" si="148"/>
        <v/>
      </c>
      <c r="C3155" s="78">
        <v>3151</v>
      </c>
      <c r="D3155" s="102"/>
      <c r="E3155" s="103"/>
      <c r="F3155" s="102"/>
      <c r="G3155" s="104"/>
      <c r="H3155" s="105" t="str">
        <f t="shared" ca="1" si="147"/>
        <v/>
      </c>
      <c r="I3155" s="102"/>
      <c r="J3155" s="102"/>
      <c r="K3155" s="102"/>
      <c r="L3155" s="102"/>
      <c r="M3155" s="102"/>
      <c r="N3155" s="102"/>
      <c r="O3155" s="102"/>
      <c r="P3155" s="102"/>
      <c r="Q3155" s="102"/>
      <c r="R3155" s="102"/>
      <c r="S3155" s="102"/>
      <c r="T3155" s="106"/>
      <c r="U3155" s="3" t="str">
        <f t="shared" si="149"/>
        <v>0/1</v>
      </c>
    </row>
    <row r="3156" spans="1:21" ht="30" customHeight="1" x14ac:dyDescent="0.3">
      <c r="A3156" s="3" t="str">
        <f>B3156&amp;"--"&amp;COUNTIF($B$5:B3156,B3156)</f>
        <v>--3119</v>
      </c>
      <c r="B3156" s="3" t="str">
        <f t="shared" si="148"/>
        <v/>
      </c>
      <c r="C3156" s="78">
        <v>3152</v>
      </c>
      <c r="D3156" s="102"/>
      <c r="E3156" s="103"/>
      <c r="F3156" s="102"/>
      <c r="G3156" s="104"/>
      <c r="H3156" s="105" t="str">
        <f t="shared" ca="1" si="147"/>
        <v/>
      </c>
      <c r="I3156" s="102"/>
      <c r="J3156" s="102"/>
      <c r="K3156" s="102"/>
      <c r="L3156" s="102"/>
      <c r="M3156" s="102"/>
      <c r="N3156" s="102"/>
      <c r="O3156" s="102"/>
      <c r="P3156" s="102"/>
      <c r="Q3156" s="102"/>
      <c r="R3156" s="102"/>
      <c r="S3156" s="102"/>
      <c r="T3156" s="106"/>
      <c r="U3156" s="3" t="str">
        <f t="shared" si="149"/>
        <v>0/1</v>
      </c>
    </row>
    <row r="3157" spans="1:21" ht="30" customHeight="1" x14ac:dyDescent="0.3">
      <c r="A3157" s="3" t="str">
        <f>B3157&amp;"--"&amp;COUNTIF($B$5:B3157,B3157)</f>
        <v>--3120</v>
      </c>
      <c r="B3157" s="3" t="str">
        <f t="shared" si="148"/>
        <v/>
      </c>
      <c r="C3157" s="78">
        <v>3153</v>
      </c>
      <c r="D3157" s="102"/>
      <c r="E3157" s="103"/>
      <c r="F3157" s="102"/>
      <c r="G3157" s="104"/>
      <c r="H3157" s="105" t="str">
        <f t="shared" ca="1" si="147"/>
        <v/>
      </c>
      <c r="I3157" s="102"/>
      <c r="J3157" s="102"/>
      <c r="K3157" s="102"/>
      <c r="L3157" s="102"/>
      <c r="M3157" s="102"/>
      <c r="N3157" s="102"/>
      <c r="O3157" s="102"/>
      <c r="P3157" s="102"/>
      <c r="Q3157" s="102"/>
      <c r="R3157" s="102"/>
      <c r="S3157" s="102"/>
      <c r="T3157" s="106"/>
      <c r="U3157" s="3" t="str">
        <f t="shared" si="149"/>
        <v>0/1</v>
      </c>
    </row>
    <row r="3158" spans="1:21" ht="30" customHeight="1" x14ac:dyDescent="0.3">
      <c r="A3158" s="3" t="str">
        <f>B3158&amp;"--"&amp;COUNTIF($B$5:B3158,B3158)</f>
        <v>--3121</v>
      </c>
      <c r="B3158" s="3" t="str">
        <f t="shared" si="148"/>
        <v/>
      </c>
      <c r="C3158" s="78">
        <v>3154</v>
      </c>
      <c r="D3158" s="102"/>
      <c r="E3158" s="103"/>
      <c r="F3158" s="102"/>
      <c r="G3158" s="104"/>
      <c r="H3158" s="105" t="str">
        <f t="shared" ca="1" si="147"/>
        <v/>
      </c>
      <c r="I3158" s="102"/>
      <c r="J3158" s="102"/>
      <c r="K3158" s="102"/>
      <c r="L3158" s="102"/>
      <c r="M3158" s="102"/>
      <c r="N3158" s="102"/>
      <c r="O3158" s="102"/>
      <c r="P3158" s="102"/>
      <c r="Q3158" s="102"/>
      <c r="R3158" s="102"/>
      <c r="S3158" s="102"/>
      <c r="T3158" s="106"/>
      <c r="U3158" s="3" t="str">
        <f t="shared" si="149"/>
        <v>0/1</v>
      </c>
    </row>
    <row r="3159" spans="1:21" ht="30" customHeight="1" x14ac:dyDescent="0.3">
      <c r="A3159" s="3" t="str">
        <f>B3159&amp;"--"&amp;COUNTIF($B$5:B3159,B3159)</f>
        <v>--3122</v>
      </c>
      <c r="B3159" s="3" t="str">
        <f t="shared" si="148"/>
        <v/>
      </c>
      <c r="C3159" s="78">
        <v>3155</v>
      </c>
      <c r="D3159" s="102"/>
      <c r="E3159" s="103"/>
      <c r="F3159" s="102"/>
      <c r="G3159" s="104"/>
      <c r="H3159" s="105" t="str">
        <f t="shared" ca="1" si="147"/>
        <v/>
      </c>
      <c r="I3159" s="102"/>
      <c r="J3159" s="102"/>
      <c r="K3159" s="102"/>
      <c r="L3159" s="102"/>
      <c r="M3159" s="102"/>
      <c r="N3159" s="102"/>
      <c r="O3159" s="102"/>
      <c r="P3159" s="102"/>
      <c r="Q3159" s="102"/>
      <c r="R3159" s="102"/>
      <c r="S3159" s="102"/>
      <c r="T3159" s="106"/>
      <c r="U3159" s="3" t="str">
        <f t="shared" si="149"/>
        <v>0/1</v>
      </c>
    </row>
    <row r="3160" spans="1:21" ht="30" customHeight="1" x14ac:dyDescent="0.3">
      <c r="A3160" s="3" t="str">
        <f>B3160&amp;"--"&amp;COUNTIF($B$5:B3160,B3160)</f>
        <v>--3123</v>
      </c>
      <c r="B3160" s="3" t="str">
        <f t="shared" si="148"/>
        <v/>
      </c>
      <c r="C3160" s="78">
        <v>3156</v>
      </c>
      <c r="D3160" s="102"/>
      <c r="E3160" s="103"/>
      <c r="F3160" s="102"/>
      <c r="G3160" s="104"/>
      <c r="H3160" s="105" t="str">
        <f t="shared" ca="1" si="147"/>
        <v/>
      </c>
      <c r="I3160" s="102"/>
      <c r="J3160" s="102"/>
      <c r="K3160" s="102"/>
      <c r="L3160" s="102"/>
      <c r="M3160" s="102"/>
      <c r="N3160" s="102"/>
      <c r="O3160" s="102"/>
      <c r="P3160" s="102"/>
      <c r="Q3160" s="102"/>
      <c r="R3160" s="102"/>
      <c r="S3160" s="102"/>
      <c r="T3160" s="106"/>
      <c r="U3160" s="3" t="str">
        <f t="shared" si="149"/>
        <v>0/1</v>
      </c>
    </row>
    <row r="3161" spans="1:21" ht="30" customHeight="1" x14ac:dyDescent="0.3">
      <c r="A3161" s="3" t="str">
        <f>B3161&amp;"--"&amp;COUNTIF($B$5:B3161,B3161)</f>
        <v>--3124</v>
      </c>
      <c r="B3161" s="3" t="str">
        <f t="shared" si="148"/>
        <v/>
      </c>
      <c r="C3161" s="78">
        <v>3157</v>
      </c>
      <c r="D3161" s="102"/>
      <c r="E3161" s="103"/>
      <c r="F3161" s="102"/>
      <c r="G3161" s="104"/>
      <c r="H3161" s="105" t="str">
        <f t="shared" ca="1" si="147"/>
        <v/>
      </c>
      <c r="I3161" s="102"/>
      <c r="J3161" s="102"/>
      <c r="K3161" s="102"/>
      <c r="L3161" s="102"/>
      <c r="M3161" s="102"/>
      <c r="N3161" s="102"/>
      <c r="O3161" s="102"/>
      <c r="P3161" s="102"/>
      <c r="Q3161" s="102"/>
      <c r="R3161" s="102"/>
      <c r="S3161" s="102"/>
      <c r="T3161" s="106"/>
      <c r="U3161" s="3" t="str">
        <f t="shared" si="149"/>
        <v>0/1</v>
      </c>
    </row>
    <row r="3162" spans="1:21" ht="30" customHeight="1" x14ac:dyDescent="0.3">
      <c r="A3162" s="3" t="str">
        <f>B3162&amp;"--"&amp;COUNTIF($B$5:B3162,B3162)</f>
        <v>--3125</v>
      </c>
      <c r="B3162" s="3" t="str">
        <f t="shared" si="148"/>
        <v/>
      </c>
      <c r="C3162" s="78">
        <v>3158</v>
      </c>
      <c r="D3162" s="102"/>
      <c r="E3162" s="103"/>
      <c r="F3162" s="102"/>
      <c r="G3162" s="104"/>
      <c r="H3162" s="105" t="str">
        <f t="shared" ca="1" si="147"/>
        <v/>
      </c>
      <c r="I3162" s="102"/>
      <c r="J3162" s="102"/>
      <c r="K3162" s="102"/>
      <c r="L3162" s="102"/>
      <c r="M3162" s="102"/>
      <c r="N3162" s="102"/>
      <c r="O3162" s="102"/>
      <c r="P3162" s="102"/>
      <c r="Q3162" s="102"/>
      <c r="R3162" s="102"/>
      <c r="S3162" s="102"/>
      <c r="T3162" s="106"/>
      <c r="U3162" s="3" t="str">
        <f t="shared" si="149"/>
        <v>0/1</v>
      </c>
    </row>
    <row r="3163" spans="1:21" ht="30" customHeight="1" x14ac:dyDescent="0.3">
      <c r="A3163" s="3" t="str">
        <f>B3163&amp;"--"&amp;COUNTIF($B$5:B3163,B3163)</f>
        <v>--3126</v>
      </c>
      <c r="B3163" s="3" t="str">
        <f t="shared" si="148"/>
        <v/>
      </c>
      <c r="C3163" s="78">
        <v>3159</v>
      </c>
      <c r="D3163" s="102"/>
      <c r="E3163" s="103"/>
      <c r="F3163" s="102"/>
      <c r="G3163" s="104"/>
      <c r="H3163" s="105" t="str">
        <f t="shared" ca="1" si="147"/>
        <v/>
      </c>
      <c r="I3163" s="102"/>
      <c r="J3163" s="102"/>
      <c r="K3163" s="102"/>
      <c r="L3163" s="102"/>
      <c r="M3163" s="102"/>
      <c r="N3163" s="102"/>
      <c r="O3163" s="102"/>
      <c r="P3163" s="102"/>
      <c r="Q3163" s="102"/>
      <c r="R3163" s="102"/>
      <c r="S3163" s="102"/>
      <c r="T3163" s="106"/>
      <c r="U3163" s="3" t="str">
        <f t="shared" si="149"/>
        <v>0/1</v>
      </c>
    </row>
    <row r="3164" spans="1:21" ht="30" customHeight="1" x14ac:dyDescent="0.3">
      <c r="A3164" s="3" t="str">
        <f>B3164&amp;"--"&amp;COUNTIF($B$5:B3164,B3164)</f>
        <v>--3127</v>
      </c>
      <c r="B3164" s="3" t="str">
        <f t="shared" si="148"/>
        <v/>
      </c>
      <c r="C3164" s="78">
        <v>3160</v>
      </c>
      <c r="D3164" s="102"/>
      <c r="E3164" s="103"/>
      <c r="F3164" s="102"/>
      <c r="G3164" s="104"/>
      <c r="H3164" s="105" t="str">
        <f t="shared" ca="1" si="147"/>
        <v/>
      </c>
      <c r="I3164" s="102"/>
      <c r="J3164" s="102"/>
      <c r="K3164" s="102"/>
      <c r="L3164" s="102"/>
      <c r="M3164" s="102"/>
      <c r="N3164" s="102"/>
      <c r="O3164" s="102"/>
      <c r="P3164" s="102"/>
      <c r="Q3164" s="102"/>
      <c r="R3164" s="102"/>
      <c r="S3164" s="102"/>
      <c r="T3164" s="106"/>
      <c r="U3164" s="3" t="str">
        <f t="shared" si="149"/>
        <v>0/1</v>
      </c>
    </row>
    <row r="3165" spans="1:21" ht="30" customHeight="1" x14ac:dyDescent="0.3">
      <c r="A3165" s="3" t="str">
        <f>B3165&amp;"--"&amp;COUNTIF($B$5:B3165,B3165)</f>
        <v>--3128</v>
      </c>
      <c r="B3165" s="3" t="str">
        <f t="shared" si="148"/>
        <v/>
      </c>
      <c r="C3165" s="78">
        <v>3161</v>
      </c>
      <c r="D3165" s="102"/>
      <c r="E3165" s="103"/>
      <c r="F3165" s="102"/>
      <c r="G3165" s="104"/>
      <c r="H3165" s="105" t="str">
        <f t="shared" ca="1" si="147"/>
        <v/>
      </c>
      <c r="I3165" s="102"/>
      <c r="J3165" s="102"/>
      <c r="K3165" s="102"/>
      <c r="L3165" s="102"/>
      <c r="M3165" s="102"/>
      <c r="N3165" s="102"/>
      <c r="O3165" s="102"/>
      <c r="P3165" s="102"/>
      <c r="Q3165" s="102"/>
      <c r="R3165" s="102"/>
      <c r="S3165" s="102"/>
      <c r="T3165" s="106"/>
      <c r="U3165" s="3" t="str">
        <f t="shared" si="149"/>
        <v>0/1</v>
      </c>
    </row>
    <row r="3166" spans="1:21" ht="30" customHeight="1" x14ac:dyDescent="0.3">
      <c r="A3166" s="3" t="str">
        <f>B3166&amp;"--"&amp;COUNTIF($B$5:B3166,B3166)</f>
        <v>--3129</v>
      </c>
      <c r="B3166" s="3" t="str">
        <f t="shared" si="148"/>
        <v/>
      </c>
      <c r="C3166" s="78">
        <v>3162</v>
      </c>
      <c r="D3166" s="102"/>
      <c r="E3166" s="103"/>
      <c r="F3166" s="102"/>
      <c r="G3166" s="104"/>
      <c r="H3166" s="105" t="str">
        <f t="shared" ca="1" si="147"/>
        <v/>
      </c>
      <c r="I3166" s="102"/>
      <c r="J3166" s="102"/>
      <c r="K3166" s="102"/>
      <c r="L3166" s="102"/>
      <c r="M3166" s="102"/>
      <c r="N3166" s="102"/>
      <c r="O3166" s="102"/>
      <c r="P3166" s="102"/>
      <c r="Q3166" s="102"/>
      <c r="R3166" s="102"/>
      <c r="S3166" s="102"/>
      <c r="T3166" s="106"/>
      <c r="U3166" s="3" t="str">
        <f t="shared" si="149"/>
        <v>0/1</v>
      </c>
    </row>
    <row r="3167" spans="1:21" ht="30" customHeight="1" x14ac:dyDescent="0.3">
      <c r="A3167" s="3" t="str">
        <f>B3167&amp;"--"&amp;COUNTIF($B$5:B3167,B3167)</f>
        <v>--3130</v>
      </c>
      <c r="B3167" s="3" t="str">
        <f t="shared" si="148"/>
        <v/>
      </c>
      <c r="C3167" s="78">
        <v>3163</v>
      </c>
      <c r="D3167" s="102"/>
      <c r="E3167" s="103"/>
      <c r="F3167" s="102"/>
      <c r="G3167" s="104"/>
      <c r="H3167" s="105" t="str">
        <f t="shared" ca="1" si="147"/>
        <v/>
      </c>
      <c r="I3167" s="102"/>
      <c r="J3167" s="102"/>
      <c r="K3167" s="102"/>
      <c r="L3167" s="102"/>
      <c r="M3167" s="102"/>
      <c r="N3167" s="102"/>
      <c r="O3167" s="102"/>
      <c r="P3167" s="102"/>
      <c r="Q3167" s="102"/>
      <c r="R3167" s="102"/>
      <c r="S3167" s="102"/>
      <c r="T3167" s="106"/>
      <c r="U3167" s="3" t="str">
        <f t="shared" si="149"/>
        <v>0/1</v>
      </c>
    </row>
    <row r="3168" spans="1:21" ht="30" customHeight="1" x14ac:dyDescent="0.3">
      <c r="A3168" s="3" t="str">
        <f>B3168&amp;"--"&amp;COUNTIF($B$5:B3168,B3168)</f>
        <v>--3131</v>
      </c>
      <c r="B3168" s="3" t="str">
        <f t="shared" si="148"/>
        <v/>
      </c>
      <c r="C3168" s="78">
        <v>3164</v>
      </c>
      <c r="D3168" s="102"/>
      <c r="E3168" s="103"/>
      <c r="F3168" s="102"/>
      <c r="G3168" s="104"/>
      <c r="H3168" s="105" t="str">
        <f t="shared" ref="H3168:H3231" ca="1" si="150">IF(G3168,DATEDIF(G3168,TODAY(),"Y"),"")</f>
        <v/>
      </c>
      <c r="I3168" s="102"/>
      <c r="J3168" s="102"/>
      <c r="K3168" s="102"/>
      <c r="L3168" s="102"/>
      <c r="M3168" s="102"/>
      <c r="N3168" s="102"/>
      <c r="O3168" s="102"/>
      <c r="P3168" s="102"/>
      <c r="Q3168" s="102"/>
      <c r="R3168" s="102"/>
      <c r="S3168" s="102"/>
      <c r="T3168" s="106"/>
      <c r="U3168" s="3" t="str">
        <f t="shared" si="149"/>
        <v>0/1</v>
      </c>
    </row>
    <row r="3169" spans="1:21" ht="30" customHeight="1" x14ac:dyDescent="0.3">
      <c r="A3169" s="3" t="str">
        <f>B3169&amp;"--"&amp;COUNTIF($B$5:B3169,B3169)</f>
        <v>--3132</v>
      </c>
      <c r="B3169" s="3" t="str">
        <f t="shared" si="148"/>
        <v/>
      </c>
      <c r="C3169" s="78">
        <v>3165</v>
      </c>
      <c r="D3169" s="102"/>
      <c r="E3169" s="103"/>
      <c r="F3169" s="102"/>
      <c r="G3169" s="104"/>
      <c r="H3169" s="105" t="str">
        <f t="shared" ca="1" si="150"/>
        <v/>
      </c>
      <c r="I3169" s="102"/>
      <c r="J3169" s="102"/>
      <c r="K3169" s="102"/>
      <c r="L3169" s="102"/>
      <c r="M3169" s="102"/>
      <c r="N3169" s="102"/>
      <c r="O3169" s="102"/>
      <c r="P3169" s="102"/>
      <c r="Q3169" s="102"/>
      <c r="R3169" s="102"/>
      <c r="S3169" s="102"/>
      <c r="T3169" s="106"/>
      <c r="U3169" s="3" t="str">
        <f t="shared" si="149"/>
        <v>0/1</v>
      </c>
    </row>
    <row r="3170" spans="1:21" ht="30" customHeight="1" x14ac:dyDescent="0.3">
      <c r="A3170" s="3" t="str">
        <f>B3170&amp;"--"&amp;COUNTIF($B$5:B3170,B3170)</f>
        <v>--3133</v>
      </c>
      <c r="B3170" s="3" t="str">
        <f t="shared" si="148"/>
        <v/>
      </c>
      <c r="C3170" s="78">
        <v>3166</v>
      </c>
      <c r="D3170" s="102"/>
      <c r="E3170" s="103"/>
      <c r="F3170" s="102"/>
      <c r="G3170" s="104"/>
      <c r="H3170" s="105" t="str">
        <f t="shared" ca="1" si="150"/>
        <v/>
      </c>
      <c r="I3170" s="102"/>
      <c r="J3170" s="102"/>
      <c r="K3170" s="102"/>
      <c r="L3170" s="102"/>
      <c r="M3170" s="102"/>
      <c r="N3170" s="102"/>
      <c r="O3170" s="102"/>
      <c r="P3170" s="102"/>
      <c r="Q3170" s="102"/>
      <c r="R3170" s="102"/>
      <c r="S3170" s="102"/>
      <c r="T3170" s="106"/>
      <c r="U3170" s="3" t="str">
        <f t="shared" si="149"/>
        <v>0/1</v>
      </c>
    </row>
    <row r="3171" spans="1:21" ht="30" customHeight="1" x14ac:dyDescent="0.3">
      <c r="A3171" s="3" t="str">
        <f>B3171&amp;"--"&amp;COUNTIF($B$5:B3171,B3171)</f>
        <v>--3134</v>
      </c>
      <c r="B3171" s="3" t="str">
        <f t="shared" si="148"/>
        <v/>
      </c>
      <c r="C3171" s="78">
        <v>3167</v>
      </c>
      <c r="D3171" s="102"/>
      <c r="E3171" s="103"/>
      <c r="F3171" s="102"/>
      <c r="G3171" s="104"/>
      <c r="H3171" s="105" t="str">
        <f t="shared" ca="1" si="150"/>
        <v/>
      </c>
      <c r="I3171" s="102"/>
      <c r="J3171" s="102"/>
      <c r="K3171" s="102"/>
      <c r="L3171" s="102"/>
      <c r="M3171" s="102"/>
      <c r="N3171" s="102"/>
      <c r="O3171" s="102"/>
      <c r="P3171" s="102"/>
      <c r="Q3171" s="102"/>
      <c r="R3171" s="102"/>
      <c r="S3171" s="102"/>
      <c r="T3171" s="106"/>
      <c r="U3171" s="3" t="str">
        <f t="shared" si="149"/>
        <v>0/1</v>
      </c>
    </row>
    <row r="3172" spans="1:21" ht="30" customHeight="1" x14ac:dyDescent="0.3">
      <c r="A3172" s="3" t="str">
        <f>B3172&amp;"--"&amp;COUNTIF($B$5:B3172,B3172)</f>
        <v>--3135</v>
      </c>
      <c r="B3172" s="3" t="str">
        <f t="shared" si="148"/>
        <v/>
      </c>
      <c r="C3172" s="78">
        <v>3168</v>
      </c>
      <c r="D3172" s="102"/>
      <c r="E3172" s="103"/>
      <c r="F3172" s="102"/>
      <c r="G3172" s="104"/>
      <c r="H3172" s="105" t="str">
        <f t="shared" ca="1" si="150"/>
        <v/>
      </c>
      <c r="I3172" s="102"/>
      <c r="J3172" s="102"/>
      <c r="K3172" s="102"/>
      <c r="L3172" s="102"/>
      <c r="M3172" s="102"/>
      <c r="N3172" s="102"/>
      <c r="O3172" s="102"/>
      <c r="P3172" s="102"/>
      <c r="Q3172" s="102"/>
      <c r="R3172" s="102"/>
      <c r="S3172" s="102"/>
      <c r="T3172" s="106"/>
      <c r="U3172" s="3" t="str">
        <f t="shared" si="149"/>
        <v>0/1</v>
      </c>
    </row>
    <row r="3173" spans="1:21" ht="30" customHeight="1" x14ac:dyDescent="0.3">
      <c r="A3173" s="3" t="str">
        <f>B3173&amp;"--"&amp;COUNTIF($B$5:B3173,B3173)</f>
        <v>--3136</v>
      </c>
      <c r="B3173" s="3" t="str">
        <f t="shared" si="148"/>
        <v/>
      </c>
      <c r="C3173" s="78">
        <v>3169</v>
      </c>
      <c r="D3173" s="102"/>
      <c r="E3173" s="103"/>
      <c r="F3173" s="102"/>
      <c r="G3173" s="104"/>
      <c r="H3173" s="105" t="str">
        <f t="shared" ca="1" si="150"/>
        <v/>
      </c>
      <c r="I3173" s="102"/>
      <c r="J3173" s="102"/>
      <c r="K3173" s="102"/>
      <c r="L3173" s="102"/>
      <c r="M3173" s="102"/>
      <c r="N3173" s="102"/>
      <c r="O3173" s="102"/>
      <c r="P3173" s="102"/>
      <c r="Q3173" s="102"/>
      <c r="R3173" s="102"/>
      <c r="S3173" s="102"/>
      <c r="T3173" s="106"/>
      <c r="U3173" s="3" t="str">
        <f t="shared" si="149"/>
        <v>0/1</v>
      </c>
    </row>
    <row r="3174" spans="1:21" ht="30" customHeight="1" x14ac:dyDescent="0.3">
      <c r="A3174" s="3" t="str">
        <f>B3174&amp;"--"&amp;COUNTIF($B$5:B3174,B3174)</f>
        <v>--3137</v>
      </c>
      <c r="B3174" s="3" t="str">
        <f t="shared" si="148"/>
        <v/>
      </c>
      <c r="C3174" s="78">
        <v>3170</v>
      </c>
      <c r="D3174" s="102"/>
      <c r="E3174" s="103"/>
      <c r="F3174" s="102"/>
      <c r="G3174" s="104"/>
      <c r="H3174" s="105" t="str">
        <f t="shared" ca="1" si="150"/>
        <v/>
      </c>
      <c r="I3174" s="102"/>
      <c r="J3174" s="102"/>
      <c r="K3174" s="102"/>
      <c r="L3174" s="102"/>
      <c r="M3174" s="102"/>
      <c r="N3174" s="102"/>
      <c r="O3174" s="102"/>
      <c r="P3174" s="102"/>
      <c r="Q3174" s="102"/>
      <c r="R3174" s="102"/>
      <c r="S3174" s="102"/>
      <c r="T3174" s="106"/>
      <c r="U3174" s="3" t="str">
        <f t="shared" si="149"/>
        <v>0/1</v>
      </c>
    </row>
    <row r="3175" spans="1:21" ht="30" customHeight="1" x14ac:dyDescent="0.3">
      <c r="A3175" s="3" t="str">
        <f>B3175&amp;"--"&amp;COUNTIF($B$5:B3175,B3175)</f>
        <v>--3138</v>
      </c>
      <c r="B3175" s="3" t="str">
        <f t="shared" si="148"/>
        <v/>
      </c>
      <c r="C3175" s="78">
        <v>3171</v>
      </c>
      <c r="D3175" s="102"/>
      <c r="E3175" s="103"/>
      <c r="F3175" s="102"/>
      <c r="G3175" s="104"/>
      <c r="H3175" s="105" t="str">
        <f t="shared" ca="1" si="150"/>
        <v/>
      </c>
      <c r="I3175" s="102"/>
      <c r="J3175" s="102"/>
      <c r="K3175" s="102"/>
      <c r="L3175" s="102"/>
      <c r="M3175" s="102"/>
      <c r="N3175" s="102"/>
      <c r="O3175" s="102"/>
      <c r="P3175" s="102"/>
      <c r="Q3175" s="102"/>
      <c r="R3175" s="102"/>
      <c r="S3175" s="102"/>
      <c r="T3175" s="106"/>
      <c r="U3175" s="3" t="str">
        <f t="shared" si="149"/>
        <v>0/1</v>
      </c>
    </row>
    <row r="3176" spans="1:21" ht="30" customHeight="1" x14ac:dyDescent="0.3">
      <c r="A3176" s="3" t="str">
        <f>B3176&amp;"--"&amp;COUNTIF($B$5:B3176,B3176)</f>
        <v>--3139</v>
      </c>
      <c r="B3176" s="3" t="str">
        <f t="shared" si="148"/>
        <v/>
      </c>
      <c r="C3176" s="78">
        <v>3172</v>
      </c>
      <c r="D3176" s="102"/>
      <c r="E3176" s="103"/>
      <c r="F3176" s="102"/>
      <c r="G3176" s="104"/>
      <c r="H3176" s="105" t="str">
        <f t="shared" ca="1" si="150"/>
        <v/>
      </c>
      <c r="I3176" s="102"/>
      <c r="J3176" s="102"/>
      <c r="K3176" s="102"/>
      <c r="L3176" s="102"/>
      <c r="M3176" s="102"/>
      <c r="N3176" s="102"/>
      <c r="O3176" s="102"/>
      <c r="P3176" s="102"/>
      <c r="Q3176" s="102"/>
      <c r="R3176" s="102"/>
      <c r="S3176" s="102"/>
      <c r="T3176" s="106"/>
      <c r="U3176" s="3" t="str">
        <f t="shared" si="149"/>
        <v>0/1</v>
      </c>
    </row>
    <row r="3177" spans="1:21" ht="30" customHeight="1" x14ac:dyDescent="0.3">
      <c r="A3177" s="3" t="str">
        <f>B3177&amp;"--"&amp;COUNTIF($B$5:B3177,B3177)</f>
        <v>--3140</v>
      </c>
      <c r="B3177" s="3" t="str">
        <f t="shared" si="148"/>
        <v/>
      </c>
      <c r="C3177" s="78">
        <v>3173</v>
      </c>
      <c r="D3177" s="102"/>
      <c r="E3177" s="103"/>
      <c r="F3177" s="102"/>
      <c r="G3177" s="104"/>
      <c r="H3177" s="105" t="str">
        <f t="shared" ca="1" si="150"/>
        <v/>
      </c>
      <c r="I3177" s="102"/>
      <c r="J3177" s="102"/>
      <c r="K3177" s="102"/>
      <c r="L3177" s="102"/>
      <c r="M3177" s="102"/>
      <c r="N3177" s="102"/>
      <c r="O3177" s="102"/>
      <c r="P3177" s="102"/>
      <c r="Q3177" s="102"/>
      <c r="R3177" s="102"/>
      <c r="S3177" s="102"/>
      <c r="T3177" s="106"/>
      <c r="U3177" s="3" t="str">
        <f t="shared" si="149"/>
        <v>0/1</v>
      </c>
    </row>
    <row r="3178" spans="1:21" ht="30" customHeight="1" x14ac:dyDescent="0.3">
      <c r="A3178" s="3" t="str">
        <f>B3178&amp;"--"&amp;COUNTIF($B$5:B3178,B3178)</f>
        <v>--3141</v>
      </c>
      <c r="B3178" s="3" t="str">
        <f t="shared" si="148"/>
        <v/>
      </c>
      <c r="C3178" s="78">
        <v>3174</v>
      </c>
      <c r="D3178" s="102"/>
      <c r="E3178" s="103"/>
      <c r="F3178" s="102"/>
      <c r="G3178" s="104"/>
      <c r="H3178" s="105" t="str">
        <f t="shared" ca="1" si="150"/>
        <v/>
      </c>
      <c r="I3178" s="102"/>
      <c r="J3178" s="102"/>
      <c r="K3178" s="102"/>
      <c r="L3178" s="102"/>
      <c r="M3178" s="102"/>
      <c r="N3178" s="102"/>
      <c r="O3178" s="102"/>
      <c r="P3178" s="102"/>
      <c r="Q3178" s="102"/>
      <c r="R3178" s="102"/>
      <c r="S3178" s="102"/>
      <c r="T3178" s="106"/>
      <c r="U3178" s="3" t="str">
        <f t="shared" si="149"/>
        <v>0/1</v>
      </c>
    </row>
    <row r="3179" spans="1:21" ht="30" customHeight="1" x14ac:dyDescent="0.3">
      <c r="A3179" s="3" t="str">
        <f>B3179&amp;"--"&amp;COUNTIF($B$5:B3179,B3179)</f>
        <v>--3142</v>
      </c>
      <c r="B3179" s="3" t="str">
        <f t="shared" si="148"/>
        <v/>
      </c>
      <c r="C3179" s="78">
        <v>3175</v>
      </c>
      <c r="D3179" s="102"/>
      <c r="E3179" s="103"/>
      <c r="F3179" s="102"/>
      <c r="G3179" s="104"/>
      <c r="H3179" s="105" t="str">
        <f t="shared" ca="1" si="150"/>
        <v/>
      </c>
      <c r="I3179" s="102"/>
      <c r="J3179" s="102"/>
      <c r="K3179" s="102"/>
      <c r="L3179" s="102"/>
      <c r="M3179" s="102"/>
      <c r="N3179" s="102"/>
      <c r="O3179" s="102"/>
      <c r="P3179" s="102"/>
      <c r="Q3179" s="102"/>
      <c r="R3179" s="102"/>
      <c r="S3179" s="102"/>
      <c r="T3179" s="106"/>
      <c r="U3179" s="3" t="str">
        <f t="shared" si="149"/>
        <v>0/1</v>
      </c>
    </row>
    <row r="3180" spans="1:21" ht="30" customHeight="1" x14ac:dyDescent="0.3">
      <c r="A3180" s="3" t="str">
        <f>B3180&amp;"--"&amp;COUNTIF($B$5:B3180,B3180)</f>
        <v>--3143</v>
      </c>
      <c r="B3180" s="3" t="str">
        <f t="shared" si="148"/>
        <v/>
      </c>
      <c r="C3180" s="78">
        <v>3176</v>
      </c>
      <c r="D3180" s="102"/>
      <c r="E3180" s="103"/>
      <c r="F3180" s="102"/>
      <c r="G3180" s="104"/>
      <c r="H3180" s="105" t="str">
        <f t="shared" ca="1" si="150"/>
        <v/>
      </c>
      <c r="I3180" s="102"/>
      <c r="J3180" s="102"/>
      <c r="K3180" s="102"/>
      <c r="L3180" s="102"/>
      <c r="M3180" s="102"/>
      <c r="N3180" s="102"/>
      <c r="O3180" s="102"/>
      <c r="P3180" s="102"/>
      <c r="Q3180" s="102"/>
      <c r="R3180" s="102"/>
      <c r="S3180" s="102"/>
      <c r="T3180" s="106"/>
      <c r="U3180" s="3" t="str">
        <f t="shared" si="149"/>
        <v>0/1</v>
      </c>
    </row>
    <row r="3181" spans="1:21" ht="30" customHeight="1" x14ac:dyDescent="0.3">
      <c r="A3181" s="3" t="str">
        <f>B3181&amp;"--"&amp;COUNTIF($B$5:B3181,B3181)</f>
        <v>--3144</v>
      </c>
      <c r="B3181" s="3" t="str">
        <f t="shared" si="148"/>
        <v/>
      </c>
      <c r="C3181" s="78">
        <v>3177</v>
      </c>
      <c r="D3181" s="102"/>
      <c r="E3181" s="103"/>
      <c r="F3181" s="102"/>
      <c r="G3181" s="104"/>
      <c r="H3181" s="105" t="str">
        <f t="shared" ca="1" si="150"/>
        <v/>
      </c>
      <c r="I3181" s="102"/>
      <c r="J3181" s="102"/>
      <c r="K3181" s="102"/>
      <c r="L3181" s="102"/>
      <c r="M3181" s="102"/>
      <c r="N3181" s="102"/>
      <c r="O3181" s="102"/>
      <c r="P3181" s="102"/>
      <c r="Q3181" s="102"/>
      <c r="R3181" s="102"/>
      <c r="S3181" s="102"/>
      <c r="T3181" s="106"/>
      <c r="U3181" s="3" t="str">
        <f t="shared" si="149"/>
        <v>0/1</v>
      </c>
    </row>
    <row r="3182" spans="1:21" ht="30" customHeight="1" x14ac:dyDescent="0.3">
      <c r="A3182" s="3" t="str">
        <f>B3182&amp;"--"&amp;COUNTIF($B$5:B3182,B3182)</f>
        <v>--3145</v>
      </c>
      <c r="B3182" s="3" t="str">
        <f t="shared" si="148"/>
        <v/>
      </c>
      <c r="C3182" s="78">
        <v>3178</v>
      </c>
      <c r="D3182" s="102"/>
      <c r="E3182" s="103"/>
      <c r="F3182" s="102"/>
      <c r="G3182" s="104"/>
      <c r="H3182" s="105" t="str">
        <f t="shared" ca="1" si="150"/>
        <v/>
      </c>
      <c r="I3182" s="102"/>
      <c r="J3182" s="102"/>
      <c r="K3182" s="102"/>
      <c r="L3182" s="102"/>
      <c r="M3182" s="102"/>
      <c r="N3182" s="102"/>
      <c r="O3182" s="102"/>
      <c r="P3182" s="102"/>
      <c r="Q3182" s="102"/>
      <c r="R3182" s="102"/>
      <c r="S3182" s="102"/>
      <c r="T3182" s="106"/>
      <c r="U3182" s="3" t="str">
        <f t="shared" si="149"/>
        <v>0/1</v>
      </c>
    </row>
    <row r="3183" spans="1:21" ht="30" customHeight="1" x14ac:dyDescent="0.3">
      <c r="A3183" s="3" t="str">
        <f>B3183&amp;"--"&amp;COUNTIF($B$5:B3183,B3183)</f>
        <v>--3146</v>
      </c>
      <c r="B3183" s="3" t="str">
        <f t="shared" si="148"/>
        <v/>
      </c>
      <c r="C3183" s="78">
        <v>3179</v>
      </c>
      <c r="D3183" s="102"/>
      <c r="E3183" s="103"/>
      <c r="F3183" s="102"/>
      <c r="G3183" s="104"/>
      <c r="H3183" s="105" t="str">
        <f t="shared" ca="1" si="150"/>
        <v/>
      </c>
      <c r="I3183" s="102"/>
      <c r="J3183" s="102"/>
      <c r="K3183" s="102"/>
      <c r="L3183" s="102"/>
      <c r="M3183" s="102"/>
      <c r="N3183" s="102"/>
      <c r="O3183" s="102"/>
      <c r="P3183" s="102"/>
      <c r="Q3183" s="102"/>
      <c r="R3183" s="102"/>
      <c r="S3183" s="102"/>
      <c r="T3183" s="106"/>
      <c r="U3183" s="3" t="str">
        <f t="shared" si="149"/>
        <v>0/1</v>
      </c>
    </row>
    <row r="3184" spans="1:21" ht="30" customHeight="1" x14ac:dyDescent="0.3">
      <c r="A3184" s="3" t="str">
        <f>B3184&amp;"--"&amp;COUNTIF($B$5:B3184,B3184)</f>
        <v>--3147</v>
      </c>
      <c r="B3184" s="3" t="str">
        <f t="shared" si="148"/>
        <v/>
      </c>
      <c r="C3184" s="78">
        <v>3180</v>
      </c>
      <c r="D3184" s="102"/>
      <c r="E3184" s="103"/>
      <c r="F3184" s="102"/>
      <c r="G3184" s="104"/>
      <c r="H3184" s="105" t="str">
        <f t="shared" ca="1" si="150"/>
        <v/>
      </c>
      <c r="I3184" s="102"/>
      <c r="J3184" s="102"/>
      <c r="K3184" s="102"/>
      <c r="L3184" s="102"/>
      <c r="M3184" s="102"/>
      <c r="N3184" s="102"/>
      <c r="O3184" s="102"/>
      <c r="P3184" s="102"/>
      <c r="Q3184" s="102"/>
      <c r="R3184" s="102"/>
      <c r="S3184" s="102"/>
      <c r="T3184" s="106"/>
      <c r="U3184" s="3" t="str">
        <f t="shared" si="149"/>
        <v>0/1</v>
      </c>
    </row>
    <row r="3185" spans="1:21" ht="30" customHeight="1" x14ac:dyDescent="0.3">
      <c r="A3185" s="3" t="str">
        <f>B3185&amp;"--"&amp;COUNTIF($B$5:B3185,B3185)</f>
        <v>--3148</v>
      </c>
      <c r="B3185" s="3" t="str">
        <f t="shared" si="148"/>
        <v/>
      </c>
      <c r="C3185" s="78">
        <v>3181</v>
      </c>
      <c r="D3185" s="102"/>
      <c r="E3185" s="103"/>
      <c r="F3185" s="102"/>
      <c r="G3185" s="104"/>
      <c r="H3185" s="105" t="str">
        <f t="shared" ca="1" si="150"/>
        <v/>
      </c>
      <c r="I3185" s="102"/>
      <c r="J3185" s="102"/>
      <c r="K3185" s="102"/>
      <c r="L3185" s="102"/>
      <c r="M3185" s="102"/>
      <c r="N3185" s="102"/>
      <c r="O3185" s="102"/>
      <c r="P3185" s="102"/>
      <c r="Q3185" s="102"/>
      <c r="R3185" s="102"/>
      <c r="S3185" s="102"/>
      <c r="T3185" s="106"/>
      <c r="U3185" s="3" t="str">
        <f t="shared" si="149"/>
        <v>0/1</v>
      </c>
    </row>
    <row r="3186" spans="1:21" ht="30" customHeight="1" x14ac:dyDescent="0.3">
      <c r="A3186" s="3" t="str">
        <f>B3186&amp;"--"&amp;COUNTIF($B$5:B3186,B3186)</f>
        <v>--3149</v>
      </c>
      <c r="B3186" s="3" t="str">
        <f t="shared" si="148"/>
        <v/>
      </c>
      <c r="C3186" s="78">
        <v>3182</v>
      </c>
      <c r="D3186" s="102"/>
      <c r="E3186" s="103"/>
      <c r="F3186" s="102"/>
      <c r="G3186" s="104"/>
      <c r="H3186" s="105" t="str">
        <f t="shared" ca="1" si="150"/>
        <v/>
      </c>
      <c r="I3186" s="102"/>
      <c r="J3186" s="102"/>
      <c r="K3186" s="102"/>
      <c r="L3186" s="102"/>
      <c r="M3186" s="102"/>
      <c r="N3186" s="102"/>
      <c r="O3186" s="102"/>
      <c r="P3186" s="102"/>
      <c r="Q3186" s="102"/>
      <c r="R3186" s="102"/>
      <c r="S3186" s="102"/>
      <c r="T3186" s="106"/>
      <c r="U3186" s="3" t="str">
        <f t="shared" si="149"/>
        <v>0/1</v>
      </c>
    </row>
    <row r="3187" spans="1:21" ht="30" customHeight="1" x14ac:dyDescent="0.3">
      <c r="A3187" s="3" t="str">
        <f>B3187&amp;"--"&amp;COUNTIF($B$5:B3187,B3187)</f>
        <v>--3150</v>
      </c>
      <c r="B3187" s="3" t="str">
        <f t="shared" si="148"/>
        <v/>
      </c>
      <c r="C3187" s="78">
        <v>3183</v>
      </c>
      <c r="D3187" s="102"/>
      <c r="E3187" s="103"/>
      <c r="F3187" s="102"/>
      <c r="G3187" s="104"/>
      <c r="H3187" s="105" t="str">
        <f t="shared" ca="1" si="150"/>
        <v/>
      </c>
      <c r="I3187" s="102"/>
      <c r="J3187" s="102"/>
      <c r="K3187" s="102"/>
      <c r="L3187" s="102"/>
      <c r="M3187" s="102"/>
      <c r="N3187" s="102"/>
      <c r="O3187" s="102"/>
      <c r="P3187" s="102"/>
      <c r="Q3187" s="102"/>
      <c r="R3187" s="102"/>
      <c r="S3187" s="102"/>
      <c r="T3187" s="106"/>
      <c r="U3187" s="3" t="str">
        <f t="shared" si="149"/>
        <v>0/1</v>
      </c>
    </row>
    <row r="3188" spans="1:21" ht="30" customHeight="1" x14ac:dyDescent="0.3">
      <c r="A3188" s="3" t="str">
        <f>B3188&amp;"--"&amp;COUNTIF($B$5:B3188,B3188)</f>
        <v>--3151</v>
      </c>
      <c r="B3188" s="3" t="str">
        <f t="shared" si="148"/>
        <v/>
      </c>
      <c r="C3188" s="78">
        <v>3184</v>
      </c>
      <c r="D3188" s="102"/>
      <c r="E3188" s="103"/>
      <c r="F3188" s="102"/>
      <c r="G3188" s="104"/>
      <c r="H3188" s="105" t="str">
        <f t="shared" ca="1" si="150"/>
        <v/>
      </c>
      <c r="I3188" s="102"/>
      <c r="J3188" s="102"/>
      <c r="K3188" s="102"/>
      <c r="L3188" s="102"/>
      <c r="M3188" s="102"/>
      <c r="N3188" s="102"/>
      <c r="O3188" s="102"/>
      <c r="P3188" s="102"/>
      <c r="Q3188" s="102"/>
      <c r="R3188" s="102"/>
      <c r="S3188" s="102"/>
      <c r="T3188" s="106"/>
      <c r="U3188" s="3" t="str">
        <f t="shared" si="149"/>
        <v>0/1</v>
      </c>
    </row>
    <row r="3189" spans="1:21" ht="30" customHeight="1" x14ac:dyDescent="0.3">
      <c r="A3189" s="3" t="str">
        <f>B3189&amp;"--"&amp;COUNTIF($B$5:B3189,B3189)</f>
        <v>--3152</v>
      </c>
      <c r="B3189" s="3" t="str">
        <f t="shared" si="148"/>
        <v/>
      </c>
      <c r="C3189" s="78">
        <v>3185</v>
      </c>
      <c r="D3189" s="102"/>
      <c r="E3189" s="103"/>
      <c r="F3189" s="102"/>
      <c r="G3189" s="104"/>
      <c r="H3189" s="105" t="str">
        <f t="shared" ca="1" si="150"/>
        <v/>
      </c>
      <c r="I3189" s="102"/>
      <c r="J3189" s="102"/>
      <c r="K3189" s="102"/>
      <c r="L3189" s="102"/>
      <c r="M3189" s="102"/>
      <c r="N3189" s="102"/>
      <c r="O3189" s="102"/>
      <c r="P3189" s="102"/>
      <c r="Q3189" s="102"/>
      <c r="R3189" s="102"/>
      <c r="S3189" s="102"/>
      <c r="T3189" s="106"/>
      <c r="U3189" s="3" t="str">
        <f t="shared" si="149"/>
        <v>0/1</v>
      </c>
    </row>
    <row r="3190" spans="1:21" ht="30" customHeight="1" x14ac:dyDescent="0.3">
      <c r="A3190" s="3" t="str">
        <f>B3190&amp;"--"&amp;COUNTIF($B$5:B3190,B3190)</f>
        <v>--3153</v>
      </c>
      <c r="B3190" s="3" t="str">
        <f t="shared" si="148"/>
        <v/>
      </c>
      <c r="C3190" s="78">
        <v>3186</v>
      </c>
      <c r="D3190" s="102"/>
      <c r="E3190" s="103"/>
      <c r="F3190" s="102"/>
      <c r="G3190" s="104"/>
      <c r="H3190" s="105" t="str">
        <f t="shared" ca="1" si="150"/>
        <v/>
      </c>
      <c r="I3190" s="102"/>
      <c r="J3190" s="102"/>
      <c r="K3190" s="102"/>
      <c r="L3190" s="102"/>
      <c r="M3190" s="102"/>
      <c r="N3190" s="102"/>
      <c r="O3190" s="102"/>
      <c r="P3190" s="102"/>
      <c r="Q3190" s="102"/>
      <c r="R3190" s="102"/>
      <c r="S3190" s="102"/>
      <c r="T3190" s="106"/>
      <c r="U3190" s="3" t="str">
        <f t="shared" si="149"/>
        <v>0/1</v>
      </c>
    </row>
    <row r="3191" spans="1:21" ht="30" customHeight="1" x14ac:dyDescent="0.3">
      <c r="A3191" s="3" t="str">
        <f>B3191&amp;"--"&amp;COUNTIF($B$5:B3191,B3191)</f>
        <v>--3154</v>
      </c>
      <c r="B3191" s="3" t="str">
        <f t="shared" si="148"/>
        <v/>
      </c>
      <c r="C3191" s="78">
        <v>3187</v>
      </c>
      <c r="D3191" s="102"/>
      <c r="E3191" s="103"/>
      <c r="F3191" s="102"/>
      <c r="G3191" s="104"/>
      <c r="H3191" s="105" t="str">
        <f t="shared" ca="1" si="150"/>
        <v/>
      </c>
      <c r="I3191" s="102"/>
      <c r="J3191" s="102"/>
      <c r="K3191" s="102"/>
      <c r="L3191" s="102"/>
      <c r="M3191" s="102"/>
      <c r="N3191" s="102"/>
      <c r="O3191" s="102"/>
      <c r="P3191" s="102"/>
      <c r="Q3191" s="102"/>
      <c r="R3191" s="102"/>
      <c r="S3191" s="102"/>
      <c r="T3191" s="106"/>
      <c r="U3191" s="3" t="str">
        <f t="shared" si="149"/>
        <v>0/1</v>
      </c>
    </row>
    <row r="3192" spans="1:21" ht="30" customHeight="1" x14ac:dyDescent="0.3">
      <c r="A3192" s="3" t="str">
        <f>B3192&amp;"--"&amp;COUNTIF($B$5:B3192,B3192)</f>
        <v>--3155</v>
      </c>
      <c r="B3192" s="3" t="str">
        <f t="shared" si="148"/>
        <v/>
      </c>
      <c r="C3192" s="78">
        <v>3188</v>
      </c>
      <c r="D3192" s="102"/>
      <c r="E3192" s="103"/>
      <c r="F3192" s="102"/>
      <c r="G3192" s="104"/>
      <c r="H3192" s="105" t="str">
        <f t="shared" ca="1" si="150"/>
        <v/>
      </c>
      <c r="I3192" s="102"/>
      <c r="J3192" s="102"/>
      <c r="K3192" s="102"/>
      <c r="L3192" s="102"/>
      <c r="M3192" s="102"/>
      <c r="N3192" s="102"/>
      <c r="O3192" s="102"/>
      <c r="P3192" s="102"/>
      <c r="Q3192" s="102"/>
      <c r="R3192" s="102"/>
      <c r="S3192" s="102"/>
      <c r="T3192" s="106"/>
      <c r="U3192" s="3" t="str">
        <f t="shared" si="149"/>
        <v>0/1</v>
      </c>
    </row>
    <row r="3193" spans="1:21" ht="30" customHeight="1" x14ac:dyDescent="0.3">
      <c r="A3193" s="3" t="str">
        <f>B3193&amp;"--"&amp;COUNTIF($B$5:B3193,B3193)</f>
        <v>--3156</v>
      </c>
      <c r="B3193" s="3" t="str">
        <f t="shared" si="148"/>
        <v/>
      </c>
      <c r="C3193" s="78">
        <v>3189</v>
      </c>
      <c r="D3193" s="102"/>
      <c r="E3193" s="103"/>
      <c r="F3193" s="102"/>
      <c r="G3193" s="104"/>
      <c r="H3193" s="105" t="str">
        <f t="shared" ca="1" si="150"/>
        <v/>
      </c>
      <c r="I3193" s="102"/>
      <c r="J3193" s="102"/>
      <c r="K3193" s="102"/>
      <c r="L3193" s="102"/>
      <c r="M3193" s="102"/>
      <c r="N3193" s="102"/>
      <c r="O3193" s="102"/>
      <c r="P3193" s="102"/>
      <c r="Q3193" s="102"/>
      <c r="R3193" s="102"/>
      <c r="S3193" s="102"/>
      <c r="T3193" s="106"/>
      <c r="U3193" s="3" t="str">
        <f t="shared" si="149"/>
        <v>0/1</v>
      </c>
    </row>
    <row r="3194" spans="1:21" ht="30" customHeight="1" x14ac:dyDescent="0.3">
      <c r="A3194" s="3" t="str">
        <f>B3194&amp;"--"&amp;COUNTIF($B$5:B3194,B3194)</f>
        <v>--3157</v>
      </c>
      <c r="B3194" s="3" t="str">
        <f t="shared" si="148"/>
        <v/>
      </c>
      <c r="C3194" s="78">
        <v>3190</v>
      </c>
      <c r="D3194" s="102"/>
      <c r="E3194" s="103"/>
      <c r="F3194" s="102"/>
      <c r="G3194" s="104"/>
      <c r="H3194" s="105" t="str">
        <f t="shared" ca="1" si="150"/>
        <v/>
      </c>
      <c r="I3194" s="102"/>
      <c r="J3194" s="102"/>
      <c r="K3194" s="102"/>
      <c r="L3194" s="102"/>
      <c r="M3194" s="102"/>
      <c r="N3194" s="102"/>
      <c r="O3194" s="102"/>
      <c r="P3194" s="102"/>
      <c r="Q3194" s="102"/>
      <c r="R3194" s="102"/>
      <c r="S3194" s="102"/>
      <c r="T3194" s="106"/>
      <c r="U3194" s="3" t="str">
        <f t="shared" si="149"/>
        <v>0/1</v>
      </c>
    </row>
    <row r="3195" spans="1:21" ht="30" customHeight="1" x14ac:dyDescent="0.3">
      <c r="A3195" s="3" t="str">
        <f>B3195&amp;"--"&amp;COUNTIF($B$5:B3195,B3195)</f>
        <v>--3158</v>
      </c>
      <c r="B3195" s="3" t="str">
        <f t="shared" si="148"/>
        <v/>
      </c>
      <c r="C3195" s="78">
        <v>3191</v>
      </c>
      <c r="D3195" s="102"/>
      <c r="E3195" s="103"/>
      <c r="F3195" s="102"/>
      <c r="G3195" s="104"/>
      <c r="H3195" s="105" t="str">
        <f t="shared" ca="1" si="150"/>
        <v/>
      </c>
      <c r="I3195" s="102"/>
      <c r="J3195" s="102"/>
      <c r="K3195" s="102"/>
      <c r="L3195" s="102"/>
      <c r="M3195" s="102"/>
      <c r="N3195" s="102"/>
      <c r="O3195" s="102"/>
      <c r="P3195" s="102"/>
      <c r="Q3195" s="102"/>
      <c r="R3195" s="102"/>
      <c r="S3195" s="102"/>
      <c r="T3195" s="106"/>
      <c r="U3195" s="3" t="str">
        <f t="shared" si="149"/>
        <v>0/1</v>
      </c>
    </row>
    <row r="3196" spans="1:21" ht="30" customHeight="1" x14ac:dyDescent="0.3">
      <c r="A3196" s="3" t="str">
        <f>B3196&amp;"--"&amp;COUNTIF($B$5:B3196,B3196)</f>
        <v>--3159</v>
      </c>
      <c r="B3196" s="3" t="str">
        <f t="shared" si="148"/>
        <v/>
      </c>
      <c r="C3196" s="78">
        <v>3192</v>
      </c>
      <c r="D3196" s="102"/>
      <c r="E3196" s="103"/>
      <c r="F3196" s="102"/>
      <c r="G3196" s="104"/>
      <c r="H3196" s="105" t="str">
        <f t="shared" ca="1" si="150"/>
        <v/>
      </c>
      <c r="I3196" s="102"/>
      <c r="J3196" s="102"/>
      <c r="K3196" s="102"/>
      <c r="L3196" s="102"/>
      <c r="M3196" s="102"/>
      <c r="N3196" s="102"/>
      <c r="O3196" s="102"/>
      <c r="P3196" s="102"/>
      <c r="Q3196" s="102"/>
      <c r="R3196" s="102"/>
      <c r="S3196" s="102"/>
      <c r="T3196" s="106"/>
      <c r="U3196" s="3" t="str">
        <f t="shared" si="149"/>
        <v>0/1</v>
      </c>
    </row>
    <row r="3197" spans="1:21" ht="30" customHeight="1" x14ac:dyDescent="0.3">
      <c r="A3197" s="3" t="str">
        <f>B3197&amp;"--"&amp;COUNTIF($B$5:B3197,B3197)</f>
        <v>--3160</v>
      </c>
      <c r="B3197" s="3" t="str">
        <f t="shared" si="148"/>
        <v/>
      </c>
      <c r="C3197" s="78">
        <v>3193</v>
      </c>
      <c r="D3197" s="102"/>
      <c r="E3197" s="103"/>
      <c r="F3197" s="102"/>
      <c r="G3197" s="104"/>
      <c r="H3197" s="105" t="str">
        <f t="shared" ca="1" si="150"/>
        <v/>
      </c>
      <c r="I3197" s="102"/>
      <c r="J3197" s="102"/>
      <c r="K3197" s="102"/>
      <c r="L3197" s="102"/>
      <c r="M3197" s="102"/>
      <c r="N3197" s="102"/>
      <c r="O3197" s="102"/>
      <c r="P3197" s="102"/>
      <c r="Q3197" s="102"/>
      <c r="R3197" s="102"/>
      <c r="S3197" s="102"/>
      <c r="T3197" s="106"/>
      <c r="U3197" s="3" t="str">
        <f t="shared" si="149"/>
        <v>0/1</v>
      </c>
    </row>
    <row r="3198" spans="1:21" ht="30" customHeight="1" x14ac:dyDescent="0.3">
      <c r="A3198" s="3" t="str">
        <f>B3198&amp;"--"&amp;COUNTIF($B$5:B3198,B3198)</f>
        <v>--3161</v>
      </c>
      <c r="B3198" s="3" t="str">
        <f t="shared" si="148"/>
        <v/>
      </c>
      <c r="C3198" s="78">
        <v>3194</v>
      </c>
      <c r="D3198" s="102"/>
      <c r="E3198" s="103"/>
      <c r="F3198" s="102"/>
      <c r="G3198" s="104"/>
      <c r="H3198" s="105" t="str">
        <f t="shared" ca="1" si="150"/>
        <v/>
      </c>
      <c r="I3198" s="102"/>
      <c r="J3198" s="102"/>
      <c r="K3198" s="102"/>
      <c r="L3198" s="102"/>
      <c r="M3198" s="102"/>
      <c r="N3198" s="102"/>
      <c r="O3198" s="102"/>
      <c r="P3198" s="102"/>
      <c r="Q3198" s="102"/>
      <c r="R3198" s="102"/>
      <c r="S3198" s="102"/>
      <c r="T3198" s="106"/>
      <c r="U3198" s="3" t="str">
        <f t="shared" si="149"/>
        <v>0/1</v>
      </c>
    </row>
    <row r="3199" spans="1:21" ht="30" customHeight="1" x14ac:dyDescent="0.3">
      <c r="A3199" s="3" t="str">
        <f>B3199&amp;"--"&amp;COUNTIF($B$5:B3199,B3199)</f>
        <v>--3162</v>
      </c>
      <c r="B3199" s="3" t="str">
        <f t="shared" si="148"/>
        <v/>
      </c>
      <c r="C3199" s="78">
        <v>3195</v>
      </c>
      <c r="D3199" s="102"/>
      <c r="E3199" s="103"/>
      <c r="F3199" s="102"/>
      <c r="G3199" s="104"/>
      <c r="H3199" s="105" t="str">
        <f t="shared" ca="1" si="150"/>
        <v/>
      </c>
      <c r="I3199" s="102"/>
      <c r="J3199" s="102"/>
      <c r="K3199" s="102"/>
      <c r="L3199" s="102"/>
      <c r="M3199" s="102"/>
      <c r="N3199" s="102"/>
      <c r="O3199" s="102"/>
      <c r="P3199" s="102"/>
      <c r="Q3199" s="102"/>
      <c r="R3199" s="102"/>
      <c r="S3199" s="102"/>
      <c r="T3199" s="106"/>
      <c r="U3199" s="3" t="str">
        <f t="shared" si="149"/>
        <v>0/1</v>
      </c>
    </row>
    <row r="3200" spans="1:21" ht="30" customHeight="1" x14ac:dyDescent="0.3">
      <c r="A3200" s="3" t="str">
        <f>B3200&amp;"--"&amp;COUNTIF($B$5:B3200,B3200)</f>
        <v>--3163</v>
      </c>
      <c r="B3200" s="3" t="str">
        <f t="shared" si="148"/>
        <v/>
      </c>
      <c r="C3200" s="78">
        <v>3196</v>
      </c>
      <c r="D3200" s="102"/>
      <c r="E3200" s="103"/>
      <c r="F3200" s="102"/>
      <c r="G3200" s="104"/>
      <c r="H3200" s="105" t="str">
        <f t="shared" ca="1" si="150"/>
        <v/>
      </c>
      <c r="I3200" s="102"/>
      <c r="J3200" s="102"/>
      <c r="K3200" s="102"/>
      <c r="L3200" s="102"/>
      <c r="M3200" s="102"/>
      <c r="N3200" s="102"/>
      <c r="O3200" s="102"/>
      <c r="P3200" s="102"/>
      <c r="Q3200" s="102"/>
      <c r="R3200" s="102"/>
      <c r="S3200" s="102"/>
      <c r="T3200" s="106"/>
      <c r="U3200" s="3" t="str">
        <f t="shared" si="149"/>
        <v>0/1</v>
      </c>
    </row>
    <row r="3201" spans="1:21" ht="30" customHeight="1" x14ac:dyDescent="0.3">
      <c r="A3201" s="3" t="str">
        <f>B3201&amp;"--"&amp;COUNTIF($B$5:B3201,B3201)</f>
        <v>--3164</v>
      </c>
      <c r="B3201" s="3" t="str">
        <f t="shared" si="148"/>
        <v/>
      </c>
      <c r="C3201" s="78">
        <v>3197</v>
      </c>
      <c r="D3201" s="102"/>
      <c r="E3201" s="103"/>
      <c r="F3201" s="102"/>
      <c r="G3201" s="104"/>
      <c r="H3201" s="105" t="str">
        <f t="shared" ca="1" si="150"/>
        <v/>
      </c>
      <c r="I3201" s="102"/>
      <c r="J3201" s="102"/>
      <c r="K3201" s="102"/>
      <c r="L3201" s="102"/>
      <c r="M3201" s="102"/>
      <c r="N3201" s="102"/>
      <c r="O3201" s="102"/>
      <c r="P3201" s="102"/>
      <c r="Q3201" s="102"/>
      <c r="R3201" s="102"/>
      <c r="S3201" s="102"/>
      <c r="T3201" s="106"/>
      <c r="U3201" s="3" t="str">
        <f t="shared" si="149"/>
        <v>0/1</v>
      </c>
    </row>
    <row r="3202" spans="1:21" ht="30" customHeight="1" x14ac:dyDescent="0.3">
      <c r="A3202" s="3" t="str">
        <f>B3202&amp;"--"&amp;COUNTIF($B$5:B3202,B3202)</f>
        <v>--3165</v>
      </c>
      <c r="B3202" s="3" t="str">
        <f t="shared" si="148"/>
        <v/>
      </c>
      <c r="C3202" s="78">
        <v>3198</v>
      </c>
      <c r="D3202" s="102"/>
      <c r="E3202" s="103"/>
      <c r="F3202" s="102"/>
      <c r="G3202" s="104"/>
      <c r="H3202" s="105" t="str">
        <f t="shared" ca="1" si="150"/>
        <v/>
      </c>
      <c r="I3202" s="102"/>
      <c r="J3202" s="102"/>
      <c r="K3202" s="102"/>
      <c r="L3202" s="102"/>
      <c r="M3202" s="102"/>
      <c r="N3202" s="102"/>
      <c r="O3202" s="102"/>
      <c r="P3202" s="102"/>
      <c r="Q3202" s="102"/>
      <c r="R3202" s="102"/>
      <c r="S3202" s="102"/>
      <c r="T3202" s="106"/>
      <c r="U3202" s="3" t="str">
        <f t="shared" si="149"/>
        <v>0/1</v>
      </c>
    </row>
    <row r="3203" spans="1:21" ht="30" customHeight="1" x14ac:dyDescent="0.3">
      <c r="A3203" s="3" t="str">
        <f>B3203&amp;"--"&amp;COUNTIF($B$5:B3203,B3203)</f>
        <v>--3166</v>
      </c>
      <c r="B3203" s="3" t="str">
        <f t="shared" si="148"/>
        <v/>
      </c>
      <c r="C3203" s="78">
        <v>3199</v>
      </c>
      <c r="D3203" s="102"/>
      <c r="E3203" s="103"/>
      <c r="F3203" s="102"/>
      <c r="G3203" s="104"/>
      <c r="H3203" s="105" t="str">
        <f t="shared" ca="1" si="150"/>
        <v/>
      </c>
      <c r="I3203" s="102"/>
      <c r="J3203" s="102"/>
      <c r="K3203" s="102"/>
      <c r="L3203" s="102"/>
      <c r="M3203" s="102"/>
      <c r="N3203" s="102"/>
      <c r="O3203" s="102"/>
      <c r="P3203" s="102"/>
      <c r="Q3203" s="102"/>
      <c r="R3203" s="102"/>
      <c r="S3203" s="102"/>
      <c r="T3203" s="106"/>
      <c r="U3203" s="3" t="str">
        <f t="shared" si="149"/>
        <v>0/1</v>
      </c>
    </row>
    <row r="3204" spans="1:21" ht="30" customHeight="1" x14ac:dyDescent="0.3">
      <c r="A3204" s="3" t="str">
        <f>B3204&amp;"--"&amp;COUNTIF($B$5:B3204,B3204)</f>
        <v>--3167</v>
      </c>
      <c r="B3204" s="3" t="str">
        <f t="shared" si="148"/>
        <v/>
      </c>
      <c r="C3204" s="78">
        <v>3200</v>
      </c>
      <c r="D3204" s="102"/>
      <c r="E3204" s="103"/>
      <c r="F3204" s="102"/>
      <c r="G3204" s="104"/>
      <c r="H3204" s="105" t="str">
        <f t="shared" ca="1" si="150"/>
        <v/>
      </c>
      <c r="I3204" s="102"/>
      <c r="J3204" s="102"/>
      <c r="K3204" s="102"/>
      <c r="L3204" s="102"/>
      <c r="M3204" s="102"/>
      <c r="N3204" s="102"/>
      <c r="O3204" s="102"/>
      <c r="P3204" s="102"/>
      <c r="Q3204" s="102"/>
      <c r="R3204" s="102"/>
      <c r="S3204" s="102"/>
      <c r="T3204" s="106"/>
      <c r="U3204" s="3" t="str">
        <f t="shared" si="149"/>
        <v>0/1</v>
      </c>
    </row>
    <row r="3205" spans="1:21" ht="30" customHeight="1" x14ac:dyDescent="0.3">
      <c r="A3205" s="3" t="str">
        <f>B3205&amp;"--"&amp;COUNTIF($B$5:B3205,B3205)</f>
        <v>--3168</v>
      </c>
      <c r="B3205" s="3" t="str">
        <f t="shared" ref="B3205:B3268" si="151">IF(G3205&lt;&gt;"",MONTH(G3205),"")</f>
        <v/>
      </c>
      <c r="C3205" s="78">
        <v>3201</v>
      </c>
      <c r="D3205" s="102"/>
      <c r="E3205" s="103"/>
      <c r="F3205" s="102"/>
      <c r="G3205" s="104"/>
      <c r="H3205" s="105" t="str">
        <f t="shared" ca="1" si="150"/>
        <v/>
      </c>
      <c r="I3205" s="102"/>
      <c r="J3205" s="102"/>
      <c r="K3205" s="102"/>
      <c r="L3205" s="102"/>
      <c r="M3205" s="102"/>
      <c r="N3205" s="102"/>
      <c r="O3205" s="102"/>
      <c r="P3205" s="102"/>
      <c r="Q3205" s="102"/>
      <c r="R3205" s="102"/>
      <c r="S3205" s="102"/>
      <c r="T3205" s="106"/>
      <c r="U3205" s="3" t="str">
        <f t="shared" ref="U3205:U3268" si="152">DAY(G3205)&amp;"/"&amp;MONTH(G3205)</f>
        <v>0/1</v>
      </c>
    </row>
    <row r="3206" spans="1:21" ht="30" customHeight="1" x14ac:dyDescent="0.3">
      <c r="A3206" s="3" t="str">
        <f>B3206&amp;"--"&amp;COUNTIF($B$5:B3206,B3206)</f>
        <v>--3169</v>
      </c>
      <c r="B3206" s="3" t="str">
        <f t="shared" si="151"/>
        <v/>
      </c>
      <c r="C3206" s="78">
        <v>3202</v>
      </c>
      <c r="D3206" s="102"/>
      <c r="E3206" s="103"/>
      <c r="F3206" s="102"/>
      <c r="G3206" s="104"/>
      <c r="H3206" s="105" t="str">
        <f t="shared" ca="1" si="150"/>
        <v/>
      </c>
      <c r="I3206" s="102"/>
      <c r="J3206" s="102"/>
      <c r="K3206" s="102"/>
      <c r="L3206" s="102"/>
      <c r="M3206" s="102"/>
      <c r="N3206" s="102"/>
      <c r="O3206" s="102"/>
      <c r="P3206" s="102"/>
      <c r="Q3206" s="102"/>
      <c r="R3206" s="102"/>
      <c r="S3206" s="102"/>
      <c r="T3206" s="106"/>
      <c r="U3206" s="3" t="str">
        <f t="shared" si="152"/>
        <v>0/1</v>
      </c>
    </row>
    <row r="3207" spans="1:21" ht="30" customHeight="1" x14ac:dyDescent="0.3">
      <c r="A3207" s="3" t="str">
        <f>B3207&amp;"--"&amp;COUNTIF($B$5:B3207,B3207)</f>
        <v>--3170</v>
      </c>
      <c r="B3207" s="3" t="str">
        <f t="shared" si="151"/>
        <v/>
      </c>
      <c r="C3207" s="78">
        <v>3203</v>
      </c>
      <c r="D3207" s="102"/>
      <c r="E3207" s="103"/>
      <c r="F3207" s="102"/>
      <c r="G3207" s="104"/>
      <c r="H3207" s="105" t="str">
        <f t="shared" ca="1" si="150"/>
        <v/>
      </c>
      <c r="I3207" s="102"/>
      <c r="J3207" s="102"/>
      <c r="K3207" s="102"/>
      <c r="L3207" s="102"/>
      <c r="M3207" s="102"/>
      <c r="N3207" s="102"/>
      <c r="O3207" s="102"/>
      <c r="P3207" s="102"/>
      <c r="Q3207" s="102"/>
      <c r="R3207" s="102"/>
      <c r="S3207" s="102"/>
      <c r="T3207" s="106"/>
      <c r="U3207" s="3" t="str">
        <f t="shared" si="152"/>
        <v>0/1</v>
      </c>
    </row>
    <row r="3208" spans="1:21" ht="30" customHeight="1" x14ac:dyDescent="0.3">
      <c r="A3208" s="3" t="str">
        <f>B3208&amp;"--"&amp;COUNTIF($B$5:B3208,B3208)</f>
        <v>--3171</v>
      </c>
      <c r="B3208" s="3" t="str">
        <f t="shared" si="151"/>
        <v/>
      </c>
      <c r="C3208" s="78">
        <v>3204</v>
      </c>
      <c r="D3208" s="102"/>
      <c r="E3208" s="103"/>
      <c r="F3208" s="102"/>
      <c r="G3208" s="104"/>
      <c r="H3208" s="105" t="str">
        <f t="shared" ca="1" si="150"/>
        <v/>
      </c>
      <c r="I3208" s="102"/>
      <c r="J3208" s="102"/>
      <c r="K3208" s="102"/>
      <c r="L3208" s="102"/>
      <c r="M3208" s="102"/>
      <c r="N3208" s="102"/>
      <c r="O3208" s="102"/>
      <c r="P3208" s="102"/>
      <c r="Q3208" s="102"/>
      <c r="R3208" s="102"/>
      <c r="S3208" s="102"/>
      <c r="T3208" s="106"/>
      <c r="U3208" s="3" t="str">
        <f t="shared" si="152"/>
        <v>0/1</v>
      </c>
    </row>
    <row r="3209" spans="1:21" ht="30" customHeight="1" x14ac:dyDescent="0.3">
      <c r="A3209" s="3" t="str">
        <f>B3209&amp;"--"&amp;COUNTIF($B$5:B3209,B3209)</f>
        <v>--3172</v>
      </c>
      <c r="B3209" s="3" t="str">
        <f t="shared" si="151"/>
        <v/>
      </c>
      <c r="C3209" s="78">
        <v>3205</v>
      </c>
      <c r="D3209" s="102"/>
      <c r="E3209" s="103"/>
      <c r="F3209" s="102"/>
      <c r="G3209" s="104"/>
      <c r="H3209" s="105" t="str">
        <f t="shared" ca="1" si="150"/>
        <v/>
      </c>
      <c r="I3209" s="102"/>
      <c r="J3209" s="102"/>
      <c r="K3209" s="102"/>
      <c r="L3209" s="102"/>
      <c r="M3209" s="102"/>
      <c r="N3209" s="102"/>
      <c r="O3209" s="102"/>
      <c r="P3209" s="102"/>
      <c r="Q3209" s="102"/>
      <c r="R3209" s="102"/>
      <c r="S3209" s="102"/>
      <c r="T3209" s="106"/>
      <c r="U3209" s="3" t="str">
        <f t="shared" si="152"/>
        <v>0/1</v>
      </c>
    </row>
    <row r="3210" spans="1:21" ht="30" customHeight="1" x14ac:dyDescent="0.3">
      <c r="A3210" s="3" t="str">
        <f>B3210&amp;"--"&amp;COUNTIF($B$5:B3210,B3210)</f>
        <v>--3173</v>
      </c>
      <c r="B3210" s="3" t="str">
        <f t="shared" si="151"/>
        <v/>
      </c>
      <c r="C3210" s="78">
        <v>3206</v>
      </c>
      <c r="D3210" s="102"/>
      <c r="E3210" s="103"/>
      <c r="F3210" s="102"/>
      <c r="G3210" s="104"/>
      <c r="H3210" s="105" t="str">
        <f t="shared" ca="1" si="150"/>
        <v/>
      </c>
      <c r="I3210" s="102"/>
      <c r="J3210" s="102"/>
      <c r="K3210" s="102"/>
      <c r="L3210" s="102"/>
      <c r="M3210" s="102"/>
      <c r="N3210" s="102"/>
      <c r="O3210" s="102"/>
      <c r="P3210" s="102"/>
      <c r="Q3210" s="102"/>
      <c r="R3210" s="102"/>
      <c r="S3210" s="102"/>
      <c r="T3210" s="106"/>
      <c r="U3210" s="3" t="str">
        <f t="shared" si="152"/>
        <v>0/1</v>
      </c>
    </row>
    <row r="3211" spans="1:21" ht="30" customHeight="1" x14ac:dyDescent="0.3">
      <c r="A3211" s="3" t="str">
        <f>B3211&amp;"--"&amp;COUNTIF($B$5:B3211,B3211)</f>
        <v>--3174</v>
      </c>
      <c r="B3211" s="3" t="str">
        <f t="shared" si="151"/>
        <v/>
      </c>
      <c r="C3211" s="78">
        <v>3207</v>
      </c>
      <c r="D3211" s="102"/>
      <c r="E3211" s="103"/>
      <c r="F3211" s="102"/>
      <c r="G3211" s="104"/>
      <c r="H3211" s="105" t="str">
        <f t="shared" ca="1" si="150"/>
        <v/>
      </c>
      <c r="I3211" s="102"/>
      <c r="J3211" s="102"/>
      <c r="K3211" s="102"/>
      <c r="L3211" s="102"/>
      <c r="M3211" s="102"/>
      <c r="N3211" s="102"/>
      <c r="O3211" s="102"/>
      <c r="P3211" s="102"/>
      <c r="Q3211" s="102"/>
      <c r="R3211" s="102"/>
      <c r="S3211" s="102"/>
      <c r="T3211" s="106"/>
      <c r="U3211" s="3" t="str">
        <f t="shared" si="152"/>
        <v>0/1</v>
      </c>
    </row>
    <row r="3212" spans="1:21" ht="30" customHeight="1" x14ac:dyDescent="0.3">
      <c r="A3212" s="3" t="str">
        <f>B3212&amp;"--"&amp;COUNTIF($B$5:B3212,B3212)</f>
        <v>--3175</v>
      </c>
      <c r="B3212" s="3" t="str">
        <f t="shared" si="151"/>
        <v/>
      </c>
      <c r="C3212" s="78">
        <v>3208</v>
      </c>
      <c r="D3212" s="102"/>
      <c r="E3212" s="103"/>
      <c r="F3212" s="102"/>
      <c r="G3212" s="104"/>
      <c r="H3212" s="105" t="str">
        <f t="shared" ca="1" si="150"/>
        <v/>
      </c>
      <c r="I3212" s="102"/>
      <c r="J3212" s="102"/>
      <c r="K3212" s="102"/>
      <c r="L3212" s="102"/>
      <c r="M3212" s="102"/>
      <c r="N3212" s="102"/>
      <c r="O3212" s="102"/>
      <c r="P3212" s="102"/>
      <c r="Q3212" s="102"/>
      <c r="R3212" s="102"/>
      <c r="S3212" s="102"/>
      <c r="T3212" s="106"/>
      <c r="U3212" s="3" t="str">
        <f t="shared" si="152"/>
        <v>0/1</v>
      </c>
    </row>
    <row r="3213" spans="1:21" ht="30" customHeight="1" x14ac:dyDescent="0.3">
      <c r="A3213" s="3" t="str">
        <f>B3213&amp;"--"&amp;COUNTIF($B$5:B3213,B3213)</f>
        <v>--3176</v>
      </c>
      <c r="B3213" s="3" t="str">
        <f t="shared" si="151"/>
        <v/>
      </c>
      <c r="C3213" s="78">
        <v>3209</v>
      </c>
      <c r="D3213" s="102"/>
      <c r="E3213" s="103"/>
      <c r="F3213" s="102"/>
      <c r="G3213" s="104"/>
      <c r="H3213" s="105" t="str">
        <f t="shared" ca="1" si="150"/>
        <v/>
      </c>
      <c r="I3213" s="102"/>
      <c r="J3213" s="102"/>
      <c r="K3213" s="102"/>
      <c r="L3213" s="102"/>
      <c r="M3213" s="102"/>
      <c r="N3213" s="102"/>
      <c r="O3213" s="102"/>
      <c r="P3213" s="102"/>
      <c r="Q3213" s="102"/>
      <c r="R3213" s="102"/>
      <c r="S3213" s="102"/>
      <c r="T3213" s="106"/>
      <c r="U3213" s="3" t="str">
        <f t="shared" si="152"/>
        <v>0/1</v>
      </c>
    </row>
    <row r="3214" spans="1:21" ht="30" customHeight="1" x14ac:dyDescent="0.3">
      <c r="A3214" s="3" t="str">
        <f>B3214&amp;"--"&amp;COUNTIF($B$5:B3214,B3214)</f>
        <v>--3177</v>
      </c>
      <c r="B3214" s="3" t="str">
        <f t="shared" si="151"/>
        <v/>
      </c>
      <c r="C3214" s="78">
        <v>3210</v>
      </c>
      <c r="D3214" s="102"/>
      <c r="E3214" s="103"/>
      <c r="F3214" s="102"/>
      <c r="G3214" s="104"/>
      <c r="H3214" s="105" t="str">
        <f t="shared" ca="1" si="150"/>
        <v/>
      </c>
      <c r="I3214" s="102"/>
      <c r="J3214" s="102"/>
      <c r="K3214" s="102"/>
      <c r="L3214" s="102"/>
      <c r="M3214" s="102"/>
      <c r="N3214" s="102"/>
      <c r="O3214" s="102"/>
      <c r="P3214" s="102"/>
      <c r="Q3214" s="102"/>
      <c r="R3214" s="102"/>
      <c r="S3214" s="102"/>
      <c r="T3214" s="106"/>
      <c r="U3214" s="3" t="str">
        <f t="shared" si="152"/>
        <v>0/1</v>
      </c>
    </row>
    <row r="3215" spans="1:21" ht="30" customHeight="1" x14ac:dyDescent="0.3">
      <c r="A3215" s="3" t="str">
        <f>B3215&amp;"--"&amp;COUNTIF($B$5:B3215,B3215)</f>
        <v>--3178</v>
      </c>
      <c r="B3215" s="3" t="str">
        <f t="shared" si="151"/>
        <v/>
      </c>
      <c r="C3215" s="78">
        <v>3211</v>
      </c>
      <c r="D3215" s="102"/>
      <c r="E3215" s="103"/>
      <c r="F3215" s="102"/>
      <c r="G3215" s="104"/>
      <c r="H3215" s="105" t="str">
        <f t="shared" ca="1" si="150"/>
        <v/>
      </c>
      <c r="I3215" s="102"/>
      <c r="J3215" s="102"/>
      <c r="K3215" s="102"/>
      <c r="L3215" s="102"/>
      <c r="M3215" s="102"/>
      <c r="N3215" s="102"/>
      <c r="O3215" s="102"/>
      <c r="P3215" s="102"/>
      <c r="Q3215" s="102"/>
      <c r="R3215" s="102"/>
      <c r="S3215" s="102"/>
      <c r="T3215" s="106"/>
      <c r="U3215" s="3" t="str">
        <f t="shared" si="152"/>
        <v>0/1</v>
      </c>
    </row>
    <row r="3216" spans="1:21" ht="30" customHeight="1" x14ac:dyDescent="0.3">
      <c r="A3216" s="3" t="str">
        <f>B3216&amp;"--"&amp;COUNTIF($B$5:B3216,B3216)</f>
        <v>--3179</v>
      </c>
      <c r="B3216" s="3" t="str">
        <f t="shared" si="151"/>
        <v/>
      </c>
      <c r="C3216" s="78">
        <v>3212</v>
      </c>
      <c r="D3216" s="102"/>
      <c r="E3216" s="103"/>
      <c r="F3216" s="102"/>
      <c r="G3216" s="104"/>
      <c r="H3216" s="105" t="str">
        <f t="shared" ca="1" si="150"/>
        <v/>
      </c>
      <c r="I3216" s="102"/>
      <c r="J3216" s="102"/>
      <c r="K3216" s="102"/>
      <c r="L3216" s="102"/>
      <c r="M3216" s="102"/>
      <c r="N3216" s="102"/>
      <c r="O3216" s="102"/>
      <c r="P3216" s="102"/>
      <c r="Q3216" s="102"/>
      <c r="R3216" s="102"/>
      <c r="S3216" s="102"/>
      <c r="T3216" s="106"/>
      <c r="U3216" s="3" t="str">
        <f t="shared" si="152"/>
        <v>0/1</v>
      </c>
    </row>
    <row r="3217" spans="1:21" ht="30" customHeight="1" x14ac:dyDescent="0.3">
      <c r="A3217" s="3" t="str">
        <f>B3217&amp;"--"&amp;COUNTIF($B$5:B3217,B3217)</f>
        <v>--3180</v>
      </c>
      <c r="B3217" s="3" t="str">
        <f t="shared" si="151"/>
        <v/>
      </c>
      <c r="C3217" s="78">
        <v>3213</v>
      </c>
      <c r="D3217" s="102"/>
      <c r="E3217" s="103"/>
      <c r="F3217" s="102"/>
      <c r="G3217" s="104"/>
      <c r="H3217" s="105" t="str">
        <f t="shared" ca="1" si="150"/>
        <v/>
      </c>
      <c r="I3217" s="102"/>
      <c r="J3217" s="102"/>
      <c r="K3217" s="102"/>
      <c r="L3217" s="102"/>
      <c r="M3217" s="102"/>
      <c r="N3217" s="102"/>
      <c r="O3217" s="102"/>
      <c r="P3217" s="102"/>
      <c r="Q3217" s="102"/>
      <c r="R3217" s="102"/>
      <c r="S3217" s="102"/>
      <c r="T3217" s="106"/>
      <c r="U3217" s="3" t="str">
        <f t="shared" si="152"/>
        <v>0/1</v>
      </c>
    </row>
    <row r="3218" spans="1:21" ht="30" customHeight="1" x14ac:dyDescent="0.3">
      <c r="A3218" s="3" t="str">
        <f>B3218&amp;"--"&amp;COUNTIF($B$5:B3218,B3218)</f>
        <v>--3181</v>
      </c>
      <c r="B3218" s="3" t="str">
        <f t="shared" si="151"/>
        <v/>
      </c>
      <c r="C3218" s="78">
        <v>3214</v>
      </c>
      <c r="D3218" s="102"/>
      <c r="E3218" s="103"/>
      <c r="F3218" s="102"/>
      <c r="G3218" s="104"/>
      <c r="H3218" s="105" t="str">
        <f t="shared" ca="1" si="150"/>
        <v/>
      </c>
      <c r="I3218" s="102"/>
      <c r="J3218" s="102"/>
      <c r="K3218" s="102"/>
      <c r="L3218" s="102"/>
      <c r="M3218" s="102"/>
      <c r="N3218" s="102"/>
      <c r="O3218" s="102"/>
      <c r="P3218" s="102"/>
      <c r="Q3218" s="102"/>
      <c r="R3218" s="102"/>
      <c r="S3218" s="102"/>
      <c r="T3218" s="106"/>
      <c r="U3218" s="3" t="str">
        <f t="shared" si="152"/>
        <v>0/1</v>
      </c>
    </row>
    <row r="3219" spans="1:21" ht="30" customHeight="1" x14ac:dyDescent="0.3">
      <c r="A3219" s="3" t="str">
        <f>B3219&amp;"--"&amp;COUNTIF($B$5:B3219,B3219)</f>
        <v>--3182</v>
      </c>
      <c r="B3219" s="3" t="str">
        <f t="shared" si="151"/>
        <v/>
      </c>
      <c r="C3219" s="78">
        <v>3215</v>
      </c>
      <c r="D3219" s="102"/>
      <c r="E3219" s="103"/>
      <c r="F3219" s="102"/>
      <c r="G3219" s="104"/>
      <c r="H3219" s="105" t="str">
        <f t="shared" ca="1" si="150"/>
        <v/>
      </c>
      <c r="I3219" s="102"/>
      <c r="J3219" s="102"/>
      <c r="K3219" s="102"/>
      <c r="L3219" s="102"/>
      <c r="M3219" s="102"/>
      <c r="N3219" s="102"/>
      <c r="O3219" s="102"/>
      <c r="P3219" s="102"/>
      <c r="Q3219" s="102"/>
      <c r="R3219" s="102"/>
      <c r="S3219" s="102"/>
      <c r="T3219" s="106"/>
      <c r="U3219" s="3" t="str">
        <f t="shared" si="152"/>
        <v>0/1</v>
      </c>
    </row>
    <row r="3220" spans="1:21" ht="30" customHeight="1" x14ac:dyDescent="0.3">
      <c r="A3220" s="3" t="str">
        <f>B3220&amp;"--"&amp;COUNTIF($B$5:B3220,B3220)</f>
        <v>--3183</v>
      </c>
      <c r="B3220" s="3" t="str">
        <f t="shared" si="151"/>
        <v/>
      </c>
      <c r="C3220" s="78">
        <v>3216</v>
      </c>
      <c r="D3220" s="102"/>
      <c r="E3220" s="103"/>
      <c r="F3220" s="102"/>
      <c r="G3220" s="104"/>
      <c r="H3220" s="105" t="str">
        <f t="shared" ca="1" si="150"/>
        <v/>
      </c>
      <c r="I3220" s="102"/>
      <c r="J3220" s="102"/>
      <c r="K3220" s="102"/>
      <c r="L3220" s="102"/>
      <c r="M3220" s="102"/>
      <c r="N3220" s="102"/>
      <c r="O3220" s="102"/>
      <c r="P3220" s="102"/>
      <c r="Q3220" s="102"/>
      <c r="R3220" s="102"/>
      <c r="S3220" s="102"/>
      <c r="T3220" s="106"/>
      <c r="U3220" s="3" t="str">
        <f t="shared" si="152"/>
        <v>0/1</v>
      </c>
    </row>
    <row r="3221" spans="1:21" ht="30" customHeight="1" x14ac:dyDescent="0.3">
      <c r="A3221" s="3" t="str">
        <f>B3221&amp;"--"&amp;COUNTIF($B$5:B3221,B3221)</f>
        <v>--3184</v>
      </c>
      <c r="B3221" s="3" t="str">
        <f t="shared" si="151"/>
        <v/>
      </c>
      <c r="C3221" s="78">
        <v>3217</v>
      </c>
      <c r="D3221" s="102"/>
      <c r="E3221" s="103"/>
      <c r="F3221" s="102"/>
      <c r="G3221" s="104"/>
      <c r="H3221" s="105" t="str">
        <f t="shared" ca="1" si="150"/>
        <v/>
      </c>
      <c r="I3221" s="102"/>
      <c r="J3221" s="102"/>
      <c r="K3221" s="102"/>
      <c r="L3221" s="102"/>
      <c r="M3221" s="102"/>
      <c r="N3221" s="102"/>
      <c r="O3221" s="102"/>
      <c r="P3221" s="102"/>
      <c r="Q3221" s="102"/>
      <c r="R3221" s="102"/>
      <c r="S3221" s="102"/>
      <c r="T3221" s="106"/>
      <c r="U3221" s="3" t="str">
        <f t="shared" si="152"/>
        <v>0/1</v>
      </c>
    </row>
    <row r="3222" spans="1:21" ht="30" customHeight="1" x14ac:dyDescent="0.3">
      <c r="A3222" s="3" t="str">
        <f>B3222&amp;"--"&amp;COUNTIF($B$5:B3222,B3222)</f>
        <v>--3185</v>
      </c>
      <c r="B3222" s="3" t="str">
        <f t="shared" si="151"/>
        <v/>
      </c>
      <c r="C3222" s="78">
        <v>3218</v>
      </c>
      <c r="D3222" s="102"/>
      <c r="E3222" s="103"/>
      <c r="F3222" s="102"/>
      <c r="G3222" s="104"/>
      <c r="H3222" s="105" t="str">
        <f t="shared" ca="1" si="150"/>
        <v/>
      </c>
      <c r="I3222" s="102"/>
      <c r="J3222" s="102"/>
      <c r="K3222" s="102"/>
      <c r="L3222" s="102"/>
      <c r="M3222" s="102"/>
      <c r="N3222" s="102"/>
      <c r="O3222" s="102"/>
      <c r="P3222" s="102"/>
      <c r="Q3222" s="102"/>
      <c r="R3222" s="102"/>
      <c r="S3222" s="102"/>
      <c r="T3222" s="106"/>
      <c r="U3222" s="3" t="str">
        <f t="shared" si="152"/>
        <v>0/1</v>
      </c>
    </row>
    <row r="3223" spans="1:21" ht="30" customHeight="1" x14ac:dyDescent="0.3">
      <c r="A3223" s="3" t="str">
        <f>B3223&amp;"--"&amp;COUNTIF($B$5:B3223,B3223)</f>
        <v>--3186</v>
      </c>
      <c r="B3223" s="3" t="str">
        <f t="shared" si="151"/>
        <v/>
      </c>
      <c r="C3223" s="78">
        <v>3219</v>
      </c>
      <c r="D3223" s="102"/>
      <c r="E3223" s="103"/>
      <c r="F3223" s="102"/>
      <c r="G3223" s="104"/>
      <c r="H3223" s="105" t="str">
        <f t="shared" ca="1" si="150"/>
        <v/>
      </c>
      <c r="I3223" s="102"/>
      <c r="J3223" s="102"/>
      <c r="K3223" s="102"/>
      <c r="L3223" s="102"/>
      <c r="M3223" s="102"/>
      <c r="N3223" s="102"/>
      <c r="O3223" s="102"/>
      <c r="P3223" s="102"/>
      <c r="Q3223" s="102"/>
      <c r="R3223" s="102"/>
      <c r="S3223" s="102"/>
      <c r="T3223" s="106"/>
      <c r="U3223" s="3" t="str">
        <f t="shared" si="152"/>
        <v>0/1</v>
      </c>
    </row>
    <row r="3224" spans="1:21" ht="30" customHeight="1" x14ac:dyDescent="0.3">
      <c r="A3224" s="3" t="str">
        <f>B3224&amp;"--"&amp;COUNTIF($B$5:B3224,B3224)</f>
        <v>--3187</v>
      </c>
      <c r="B3224" s="3" t="str">
        <f t="shared" si="151"/>
        <v/>
      </c>
      <c r="C3224" s="78">
        <v>3220</v>
      </c>
      <c r="D3224" s="102"/>
      <c r="E3224" s="103"/>
      <c r="F3224" s="102"/>
      <c r="G3224" s="104"/>
      <c r="H3224" s="105" t="str">
        <f t="shared" ca="1" si="150"/>
        <v/>
      </c>
      <c r="I3224" s="102"/>
      <c r="J3224" s="102"/>
      <c r="K3224" s="102"/>
      <c r="L3224" s="102"/>
      <c r="M3224" s="102"/>
      <c r="N3224" s="102"/>
      <c r="O3224" s="102"/>
      <c r="P3224" s="102"/>
      <c r="Q3224" s="102"/>
      <c r="R3224" s="102"/>
      <c r="S3224" s="102"/>
      <c r="T3224" s="106"/>
      <c r="U3224" s="3" t="str">
        <f t="shared" si="152"/>
        <v>0/1</v>
      </c>
    </row>
    <row r="3225" spans="1:21" ht="30" customHeight="1" x14ac:dyDescent="0.3">
      <c r="A3225" s="3" t="str">
        <f>B3225&amp;"--"&amp;COUNTIF($B$5:B3225,B3225)</f>
        <v>--3188</v>
      </c>
      <c r="B3225" s="3" t="str">
        <f t="shared" si="151"/>
        <v/>
      </c>
      <c r="C3225" s="78">
        <v>3221</v>
      </c>
      <c r="D3225" s="102"/>
      <c r="E3225" s="103"/>
      <c r="F3225" s="102"/>
      <c r="G3225" s="104"/>
      <c r="H3225" s="105" t="str">
        <f t="shared" ca="1" si="150"/>
        <v/>
      </c>
      <c r="I3225" s="102"/>
      <c r="J3225" s="102"/>
      <c r="K3225" s="102"/>
      <c r="L3225" s="102"/>
      <c r="M3225" s="102"/>
      <c r="N3225" s="102"/>
      <c r="O3225" s="102"/>
      <c r="P3225" s="102"/>
      <c r="Q3225" s="102"/>
      <c r="R3225" s="102"/>
      <c r="S3225" s="102"/>
      <c r="T3225" s="106"/>
      <c r="U3225" s="3" t="str">
        <f t="shared" si="152"/>
        <v>0/1</v>
      </c>
    </row>
    <row r="3226" spans="1:21" ht="30" customHeight="1" x14ac:dyDescent="0.3">
      <c r="A3226" s="3" t="str">
        <f>B3226&amp;"--"&amp;COUNTIF($B$5:B3226,B3226)</f>
        <v>--3189</v>
      </c>
      <c r="B3226" s="3" t="str">
        <f t="shared" si="151"/>
        <v/>
      </c>
      <c r="C3226" s="78">
        <v>3222</v>
      </c>
      <c r="D3226" s="102"/>
      <c r="E3226" s="103"/>
      <c r="F3226" s="102"/>
      <c r="G3226" s="104"/>
      <c r="H3226" s="105" t="str">
        <f t="shared" ca="1" si="150"/>
        <v/>
      </c>
      <c r="I3226" s="102"/>
      <c r="J3226" s="102"/>
      <c r="K3226" s="102"/>
      <c r="L3226" s="102"/>
      <c r="M3226" s="102"/>
      <c r="N3226" s="102"/>
      <c r="O3226" s="102"/>
      <c r="P3226" s="102"/>
      <c r="Q3226" s="102"/>
      <c r="R3226" s="102"/>
      <c r="S3226" s="102"/>
      <c r="T3226" s="106"/>
      <c r="U3226" s="3" t="str">
        <f t="shared" si="152"/>
        <v>0/1</v>
      </c>
    </row>
    <row r="3227" spans="1:21" ht="30" customHeight="1" x14ac:dyDescent="0.3">
      <c r="A3227" s="3" t="str">
        <f>B3227&amp;"--"&amp;COUNTIF($B$5:B3227,B3227)</f>
        <v>--3190</v>
      </c>
      <c r="B3227" s="3" t="str">
        <f t="shared" si="151"/>
        <v/>
      </c>
      <c r="C3227" s="78">
        <v>3223</v>
      </c>
      <c r="D3227" s="102"/>
      <c r="E3227" s="103"/>
      <c r="F3227" s="102"/>
      <c r="G3227" s="104"/>
      <c r="H3227" s="105" t="str">
        <f t="shared" ca="1" si="150"/>
        <v/>
      </c>
      <c r="I3227" s="102"/>
      <c r="J3227" s="102"/>
      <c r="K3227" s="102"/>
      <c r="L3227" s="102"/>
      <c r="M3227" s="102"/>
      <c r="N3227" s="102"/>
      <c r="O3227" s="102"/>
      <c r="P3227" s="102"/>
      <c r="Q3227" s="102"/>
      <c r="R3227" s="102"/>
      <c r="S3227" s="102"/>
      <c r="T3227" s="106"/>
      <c r="U3227" s="3" t="str">
        <f t="shared" si="152"/>
        <v>0/1</v>
      </c>
    </row>
    <row r="3228" spans="1:21" ht="30" customHeight="1" x14ac:dyDescent="0.3">
      <c r="A3228" s="3" t="str">
        <f>B3228&amp;"--"&amp;COUNTIF($B$5:B3228,B3228)</f>
        <v>--3191</v>
      </c>
      <c r="B3228" s="3" t="str">
        <f t="shared" si="151"/>
        <v/>
      </c>
      <c r="C3228" s="78">
        <v>3224</v>
      </c>
      <c r="D3228" s="102"/>
      <c r="E3228" s="103"/>
      <c r="F3228" s="102"/>
      <c r="G3228" s="104"/>
      <c r="H3228" s="105" t="str">
        <f t="shared" ca="1" si="150"/>
        <v/>
      </c>
      <c r="I3228" s="102"/>
      <c r="J3228" s="102"/>
      <c r="K3228" s="102"/>
      <c r="L3228" s="102"/>
      <c r="M3228" s="102"/>
      <c r="N3228" s="102"/>
      <c r="O3228" s="102"/>
      <c r="P3228" s="102"/>
      <c r="Q3228" s="102"/>
      <c r="R3228" s="102"/>
      <c r="S3228" s="102"/>
      <c r="T3228" s="106"/>
      <c r="U3228" s="3" t="str">
        <f t="shared" si="152"/>
        <v>0/1</v>
      </c>
    </row>
    <row r="3229" spans="1:21" ht="30" customHeight="1" x14ac:dyDescent="0.3">
      <c r="A3229" s="3" t="str">
        <f>B3229&amp;"--"&amp;COUNTIF($B$5:B3229,B3229)</f>
        <v>--3192</v>
      </c>
      <c r="B3229" s="3" t="str">
        <f t="shared" si="151"/>
        <v/>
      </c>
      <c r="C3229" s="78">
        <v>3225</v>
      </c>
      <c r="D3229" s="102"/>
      <c r="E3229" s="103"/>
      <c r="F3229" s="102"/>
      <c r="G3229" s="104"/>
      <c r="H3229" s="105" t="str">
        <f t="shared" ca="1" si="150"/>
        <v/>
      </c>
      <c r="I3229" s="102"/>
      <c r="J3229" s="102"/>
      <c r="K3229" s="102"/>
      <c r="L3229" s="102"/>
      <c r="M3229" s="102"/>
      <c r="N3229" s="102"/>
      <c r="O3229" s="102"/>
      <c r="P3229" s="102"/>
      <c r="Q3229" s="102"/>
      <c r="R3229" s="102"/>
      <c r="S3229" s="102"/>
      <c r="T3229" s="106"/>
      <c r="U3229" s="3" t="str">
        <f t="shared" si="152"/>
        <v>0/1</v>
      </c>
    </row>
    <row r="3230" spans="1:21" ht="30" customHeight="1" x14ac:dyDescent="0.3">
      <c r="A3230" s="3" t="str">
        <f>B3230&amp;"--"&amp;COUNTIF($B$5:B3230,B3230)</f>
        <v>--3193</v>
      </c>
      <c r="B3230" s="3" t="str">
        <f t="shared" si="151"/>
        <v/>
      </c>
      <c r="C3230" s="78">
        <v>3226</v>
      </c>
      <c r="D3230" s="102"/>
      <c r="E3230" s="103"/>
      <c r="F3230" s="102"/>
      <c r="G3230" s="104"/>
      <c r="H3230" s="105" t="str">
        <f t="shared" ca="1" si="150"/>
        <v/>
      </c>
      <c r="I3230" s="102"/>
      <c r="J3230" s="102"/>
      <c r="K3230" s="102"/>
      <c r="L3230" s="102"/>
      <c r="M3230" s="102"/>
      <c r="N3230" s="102"/>
      <c r="O3230" s="102"/>
      <c r="P3230" s="102"/>
      <c r="Q3230" s="102"/>
      <c r="R3230" s="102"/>
      <c r="S3230" s="102"/>
      <c r="T3230" s="106"/>
      <c r="U3230" s="3" t="str">
        <f t="shared" si="152"/>
        <v>0/1</v>
      </c>
    </row>
    <row r="3231" spans="1:21" ht="30" customHeight="1" x14ac:dyDescent="0.3">
      <c r="A3231" s="3" t="str">
        <f>B3231&amp;"--"&amp;COUNTIF($B$5:B3231,B3231)</f>
        <v>--3194</v>
      </c>
      <c r="B3231" s="3" t="str">
        <f t="shared" si="151"/>
        <v/>
      </c>
      <c r="C3231" s="78">
        <v>3227</v>
      </c>
      <c r="D3231" s="102"/>
      <c r="E3231" s="103"/>
      <c r="F3231" s="102"/>
      <c r="G3231" s="104"/>
      <c r="H3231" s="105" t="str">
        <f t="shared" ca="1" si="150"/>
        <v/>
      </c>
      <c r="I3231" s="102"/>
      <c r="J3231" s="102"/>
      <c r="K3231" s="102"/>
      <c r="L3231" s="102"/>
      <c r="M3231" s="102"/>
      <c r="N3231" s="102"/>
      <c r="O3231" s="102"/>
      <c r="P3231" s="102"/>
      <c r="Q3231" s="102"/>
      <c r="R3231" s="102"/>
      <c r="S3231" s="102"/>
      <c r="T3231" s="106"/>
      <c r="U3231" s="3" t="str">
        <f t="shared" si="152"/>
        <v>0/1</v>
      </c>
    </row>
    <row r="3232" spans="1:21" ht="30" customHeight="1" x14ac:dyDescent="0.3">
      <c r="A3232" s="3" t="str">
        <f>B3232&amp;"--"&amp;COUNTIF($B$5:B3232,B3232)</f>
        <v>--3195</v>
      </c>
      <c r="B3232" s="3" t="str">
        <f t="shared" si="151"/>
        <v/>
      </c>
      <c r="C3232" s="78">
        <v>3228</v>
      </c>
      <c r="D3232" s="102"/>
      <c r="E3232" s="103"/>
      <c r="F3232" s="102"/>
      <c r="G3232" s="104"/>
      <c r="H3232" s="105" t="str">
        <f t="shared" ref="H3232:H3295" ca="1" si="153">IF(G3232,DATEDIF(G3232,TODAY(),"Y"),"")</f>
        <v/>
      </c>
      <c r="I3232" s="102"/>
      <c r="J3232" s="102"/>
      <c r="K3232" s="102"/>
      <c r="L3232" s="102"/>
      <c r="M3232" s="102"/>
      <c r="N3232" s="102"/>
      <c r="O3232" s="102"/>
      <c r="P3232" s="102"/>
      <c r="Q3232" s="102"/>
      <c r="R3232" s="102"/>
      <c r="S3232" s="102"/>
      <c r="T3232" s="106"/>
      <c r="U3232" s="3" t="str">
        <f t="shared" si="152"/>
        <v>0/1</v>
      </c>
    </row>
    <row r="3233" spans="1:21" ht="30" customHeight="1" x14ac:dyDescent="0.3">
      <c r="A3233" s="3" t="str">
        <f>B3233&amp;"--"&amp;COUNTIF($B$5:B3233,B3233)</f>
        <v>--3196</v>
      </c>
      <c r="B3233" s="3" t="str">
        <f t="shared" si="151"/>
        <v/>
      </c>
      <c r="C3233" s="78">
        <v>3229</v>
      </c>
      <c r="D3233" s="102"/>
      <c r="E3233" s="103"/>
      <c r="F3233" s="102"/>
      <c r="G3233" s="104"/>
      <c r="H3233" s="105" t="str">
        <f t="shared" ca="1" si="153"/>
        <v/>
      </c>
      <c r="I3233" s="102"/>
      <c r="J3233" s="102"/>
      <c r="K3233" s="102"/>
      <c r="L3233" s="102"/>
      <c r="M3233" s="102"/>
      <c r="N3233" s="102"/>
      <c r="O3233" s="102"/>
      <c r="P3233" s="102"/>
      <c r="Q3233" s="102"/>
      <c r="R3233" s="102"/>
      <c r="S3233" s="102"/>
      <c r="T3233" s="106"/>
      <c r="U3233" s="3" t="str">
        <f t="shared" si="152"/>
        <v>0/1</v>
      </c>
    </row>
    <row r="3234" spans="1:21" ht="30" customHeight="1" x14ac:dyDescent="0.3">
      <c r="A3234" s="3" t="str">
        <f>B3234&amp;"--"&amp;COUNTIF($B$5:B3234,B3234)</f>
        <v>--3197</v>
      </c>
      <c r="B3234" s="3" t="str">
        <f t="shared" si="151"/>
        <v/>
      </c>
      <c r="C3234" s="78">
        <v>3230</v>
      </c>
      <c r="D3234" s="102"/>
      <c r="E3234" s="103"/>
      <c r="F3234" s="102"/>
      <c r="G3234" s="104"/>
      <c r="H3234" s="105" t="str">
        <f t="shared" ca="1" si="153"/>
        <v/>
      </c>
      <c r="I3234" s="102"/>
      <c r="J3234" s="102"/>
      <c r="K3234" s="102"/>
      <c r="L3234" s="102"/>
      <c r="M3234" s="102"/>
      <c r="N3234" s="102"/>
      <c r="O3234" s="102"/>
      <c r="P3234" s="102"/>
      <c r="Q3234" s="102"/>
      <c r="R3234" s="102"/>
      <c r="S3234" s="102"/>
      <c r="T3234" s="106"/>
      <c r="U3234" s="3" t="str">
        <f t="shared" si="152"/>
        <v>0/1</v>
      </c>
    </row>
    <row r="3235" spans="1:21" ht="30" customHeight="1" x14ac:dyDescent="0.3">
      <c r="A3235" s="3" t="str">
        <f>B3235&amp;"--"&amp;COUNTIF($B$5:B3235,B3235)</f>
        <v>--3198</v>
      </c>
      <c r="B3235" s="3" t="str">
        <f t="shared" si="151"/>
        <v/>
      </c>
      <c r="C3235" s="78">
        <v>3231</v>
      </c>
      <c r="D3235" s="102"/>
      <c r="E3235" s="103"/>
      <c r="F3235" s="102"/>
      <c r="G3235" s="104"/>
      <c r="H3235" s="105" t="str">
        <f t="shared" ca="1" si="153"/>
        <v/>
      </c>
      <c r="I3235" s="102"/>
      <c r="J3235" s="102"/>
      <c r="K3235" s="102"/>
      <c r="L3235" s="102"/>
      <c r="M3235" s="102"/>
      <c r="N3235" s="102"/>
      <c r="O3235" s="102"/>
      <c r="P3235" s="102"/>
      <c r="Q3235" s="102"/>
      <c r="R3235" s="102"/>
      <c r="S3235" s="102"/>
      <c r="T3235" s="106"/>
      <c r="U3235" s="3" t="str">
        <f t="shared" si="152"/>
        <v>0/1</v>
      </c>
    </row>
    <row r="3236" spans="1:21" ht="30" customHeight="1" x14ac:dyDescent="0.3">
      <c r="A3236" s="3" t="str">
        <f>B3236&amp;"--"&amp;COUNTIF($B$5:B3236,B3236)</f>
        <v>--3199</v>
      </c>
      <c r="B3236" s="3" t="str">
        <f t="shared" si="151"/>
        <v/>
      </c>
      <c r="C3236" s="78">
        <v>3232</v>
      </c>
      <c r="D3236" s="102"/>
      <c r="E3236" s="103"/>
      <c r="F3236" s="102"/>
      <c r="G3236" s="104"/>
      <c r="H3236" s="105" t="str">
        <f t="shared" ca="1" si="153"/>
        <v/>
      </c>
      <c r="I3236" s="102"/>
      <c r="J3236" s="102"/>
      <c r="K3236" s="102"/>
      <c r="L3236" s="102"/>
      <c r="M3236" s="102"/>
      <c r="N3236" s="102"/>
      <c r="O3236" s="102"/>
      <c r="P3236" s="102"/>
      <c r="Q3236" s="102"/>
      <c r="R3236" s="102"/>
      <c r="S3236" s="102"/>
      <c r="T3236" s="106"/>
      <c r="U3236" s="3" t="str">
        <f t="shared" si="152"/>
        <v>0/1</v>
      </c>
    </row>
    <row r="3237" spans="1:21" ht="30" customHeight="1" x14ac:dyDescent="0.3">
      <c r="A3237" s="3" t="str">
        <f>B3237&amp;"--"&amp;COUNTIF($B$5:B3237,B3237)</f>
        <v>--3200</v>
      </c>
      <c r="B3237" s="3" t="str">
        <f t="shared" si="151"/>
        <v/>
      </c>
      <c r="C3237" s="78">
        <v>3233</v>
      </c>
      <c r="D3237" s="102"/>
      <c r="E3237" s="103"/>
      <c r="F3237" s="102"/>
      <c r="G3237" s="104"/>
      <c r="H3237" s="105" t="str">
        <f t="shared" ca="1" si="153"/>
        <v/>
      </c>
      <c r="I3237" s="102"/>
      <c r="J3237" s="102"/>
      <c r="K3237" s="102"/>
      <c r="L3237" s="102"/>
      <c r="M3237" s="102"/>
      <c r="N3237" s="102"/>
      <c r="O3237" s="102"/>
      <c r="P3237" s="102"/>
      <c r="Q3237" s="102"/>
      <c r="R3237" s="102"/>
      <c r="S3237" s="102"/>
      <c r="T3237" s="106"/>
      <c r="U3237" s="3" t="str">
        <f t="shared" si="152"/>
        <v>0/1</v>
      </c>
    </row>
    <row r="3238" spans="1:21" ht="30" customHeight="1" x14ac:dyDescent="0.3">
      <c r="A3238" s="3" t="str">
        <f>B3238&amp;"--"&amp;COUNTIF($B$5:B3238,B3238)</f>
        <v>--3201</v>
      </c>
      <c r="B3238" s="3" t="str">
        <f t="shared" si="151"/>
        <v/>
      </c>
      <c r="C3238" s="78">
        <v>3234</v>
      </c>
      <c r="D3238" s="102"/>
      <c r="E3238" s="103"/>
      <c r="F3238" s="102"/>
      <c r="G3238" s="104"/>
      <c r="H3238" s="105" t="str">
        <f t="shared" ca="1" si="153"/>
        <v/>
      </c>
      <c r="I3238" s="102"/>
      <c r="J3238" s="102"/>
      <c r="K3238" s="102"/>
      <c r="L3238" s="102"/>
      <c r="M3238" s="102"/>
      <c r="N3238" s="102"/>
      <c r="O3238" s="102"/>
      <c r="P3238" s="102"/>
      <c r="Q3238" s="102"/>
      <c r="R3238" s="102"/>
      <c r="S3238" s="102"/>
      <c r="T3238" s="106"/>
      <c r="U3238" s="3" t="str">
        <f t="shared" si="152"/>
        <v>0/1</v>
      </c>
    </row>
    <row r="3239" spans="1:21" ht="30" customHeight="1" x14ac:dyDescent="0.3">
      <c r="A3239" s="3" t="str">
        <f>B3239&amp;"--"&amp;COUNTIF($B$5:B3239,B3239)</f>
        <v>--3202</v>
      </c>
      <c r="B3239" s="3" t="str">
        <f t="shared" si="151"/>
        <v/>
      </c>
      <c r="C3239" s="78">
        <v>3235</v>
      </c>
      <c r="D3239" s="102"/>
      <c r="E3239" s="103"/>
      <c r="F3239" s="102"/>
      <c r="G3239" s="104"/>
      <c r="H3239" s="105" t="str">
        <f t="shared" ca="1" si="153"/>
        <v/>
      </c>
      <c r="I3239" s="102"/>
      <c r="J3239" s="102"/>
      <c r="K3239" s="102"/>
      <c r="L3239" s="102"/>
      <c r="M3239" s="102"/>
      <c r="N3239" s="102"/>
      <c r="O3239" s="102"/>
      <c r="P3239" s="102"/>
      <c r="Q3239" s="102"/>
      <c r="R3239" s="102"/>
      <c r="S3239" s="102"/>
      <c r="T3239" s="106"/>
      <c r="U3239" s="3" t="str">
        <f t="shared" si="152"/>
        <v>0/1</v>
      </c>
    </row>
    <row r="3240" spans="1:21" ht="30" customHeight="1" x14ac:dyDescent="0.3">
      <c r="A3240" s="3" t="str">
        <f>B3240&amp;"--"&amp;COUNTIF($B$5:B3240,B3240)</f>
        <v>--3203</v>
      </c>
      <c r="B3240" s="3" t="str">
        <f t="shared" si="151"/>
        <v/>
      </c>
      <c r="C3240" s="78">
        <v>3236</v>
      </c>
      <c r="D3240" s="102"/>
      <c r="E3240" s="103"/>
      <c r="F3240" s="102"/>
      <c r="G3240" s="104"/>
      <c r="H3240" s="105" t="str">
        <f t="shared" ca="1" si="153"/>
        <v/>
      </c>
      <c r="I3240" s="102"/>
      <c r="J3240" s="102"/>
      <c r="K3240" s="102"/>
      <c r="L3240" s="102"/>
      <c r="M3240" s="102"/>
      <c r="N3240" s="102"/>
      <c r="O3240" s="102"/>
      <c r="P3240" s="102"/>
      <c r="Q3240" s="102"/>
      <c r="R3240" s="102"/>
      <c r="S3240" s="102"/>
      <c r="T3240" s="106"/>
      <c r="U3240" s="3" t="str">
        <f t="shared" si="152"/>
        <v>0/1</v>
      </c>
    </row>
    <row r="3241" spans="1:21" ht="30" customHeight="1" x14ac:dyDescent="0.3">
      <c r="A3241" s="3" t="str">
        <f>B3241&amp;"--"&amp;COUNTIF($B$5:B3241,B3241)</f>
        <v>--3204</v>
      </c>
      <c r="B3241" s="3" t="str">
        <f t="shared" si="151"/>
        <v/>
      </c>
      <c r="C3241" s="78">
        <v>3237</v>
      </c>
      <c r="D3241" s="102"/>
      <c r="E3241" s="103"/>
      <c r="F3241" s="102"/>
      <c r="G3241" s="104"/>
      <c r="H3241" s="105" t="str">
        <f t="shared" ca="1" si="153"/>
        <v/>
      </c>
      <c r="I3241" s="102"/>
      <c r="J3241" s="102"/>
      <c r="K3241" s="102"/>
      <c r="L3241" s="102"/>
      <c r="M3241" s="102"/>
      <c r="N3241" s="102"/>
      <c r="O3241" s="102"/>
      <c r="P3241" s="102"/>
      <c r="Q3241" s="102"/>
      <c r="R3241" s="102"/>
      <c r="S3241" s="102"/>
      <c r="T3241" s="106"/>
      <c r="U3241" s="3" t="str">
        <f t="shared" si="152"/>
        <v>0/1</v>
      </c>
    </row>
    <row r="3242" spans="1:21" ht="30" customHeight="1" x14ac:dyDescent="0.3">
      <c r="A3242" s="3" t="str">
        <f>B3242&amp;"--"&amp;COUNTIF($B$5:B3242,B3242)</f>
        <v>--3205</v>
      </c>
      <c r="B3242" s="3" t="str">
        <f t="shared" si="151"/>
        <v/>
      </c>
      <c r="C3242" s="78">
        <v>3238</v>
      </c>
      <c r="D3242" s="102"/>
      <c r="E3242" s="103"/>
      <c r="F3242" s="102"/>
      <c r="G3242" s="104"/>
      <c r="H3242" s="105" t="str">
        <f t="shared" ca="1" si="153"/>
        <v/>
      </c>
      <c r="I3242" s="102"/>
      <c r="J3242" s="102"/>
      <c r="K3242" s="102"/>
      <c r="L3242" s="102"/>
      <c r="M3242" s="102"/>
      <c r="N3242" s="102"/>
      <c r="O3242" s="102"/>
      <c r="P3242" s="102"/>
      <c r="Q3242" s="102"/>
      <c r="R3242" s="102"/>
      <c r="S3242" s="102"/>
      <c r="T3242" s="106"/>
      <c r="U3242" s="3" t="str">
        <f t="shared" si="152"/>
        <v>0/1</v>
      </c>
    </row>
    <row r="3243" spans="1:21" ht="30" customHeight="1" x14ac:dyDescent="0.3">
      <c r="A3243" s="3" t="str">
        <f>B3243&amp;"--"&amp;COUNTIF($B$5:B3243,B3243)</f>
        <v>--3206</v>
      </c>
      <c r="B3243" s="3" t="str">
        <f t="shared" si="151"/>
        <v/>
      </c>
      <c r="C3243" s="78">
        <v>3239</v>
      </c>
      <c r="D3243" s="102"/>
      <c r="E3243" s="103"/>
      <c r="F3243" s="102"/>
      <c r="G3243" s="104"/>
      <c r="H3243" s="105" t="str">
        <f t="shared" ca="1" si="153"/>
        <v/>
      </c>
      <c r="I3243" s="102"/>
      <c r="J3243" s="102"/>
      <c r="K3243" s="102"/>
      <c r="L3243" s="102"/>
      <c r="M3243" s="102"/>
      <c r="N3243" s="102"/>
      <c r="O3243" s="102"/>
      <c r="P3243" s="102"/>
      <c r="Q3243" s="102"/>
      <c r="R3243" s="102"/>
      <c r="S3243" s="102"/>
      <c r="T3243" s="106"/>
      <c r="U3243" s="3" t="str">
        <f t="shared" si="152"/>
        <v>0/1</v>
      </c>
    </row>
    <row r="3244" spans="1:21" ht="30" customHeight="1" x14ac:dyDescent="0.3">
      <c r="A3244" s="3" t="str">
        <f>B3244&amp;"--"&amp;COUNTIF($B$5:B3244,B3244)</f>
        <v>--3207</v>
      </c>
      <c r="B3244" s="3" t="str">
        <f t="shared" si="151"/>
        <v/>
      </c>
      <c r="C3244" s="78">
        <v>3240</v>
      </c>
      <c r="D3244" s="102"/>
      <c r="E3244" s="103"/>
      <c r="F3244" s="102"/>
      <c r="G3244" s="104"/>
      <c r="H3244" s="105" t="str">
        <f t="shared" ca="1" si="153"/>
        <v/>
      </c>
      <c r="I3244" s="102"/>
      <c r="J3244" s="102"/>
      <c r="K3244" s="102"/>
      <c r="L3244" s="102"/>
      <c r="M3244" s="102"/>
      <c r="N3244" s="102"/>
      <c r="O3244" s="102"/>
      <c r="P3244" s="102"/>
      <c r="Q3244" s="102"/>
      <c r="R3244" s="102"/>
      <c r="S3244" s="102"/>
      <c r="T3244" s="106"/>
      <c r="U3244" s="3" t="str">
        <f t="shared" si="152"/>
        <v>0/1</v>
      </c>
    </row>
    <row r="3245" spans="1:21" ht="30" customHeight="1" x14ac:dyDescent="0.3">
      <c r="A3245" s="3" t="str">
        <f>B3245&amp;"--"&amp;COUNTIF($B$5:B3245,B3245)</f>
        <v>--3208</v>
      </c>
      <c r="B3245" s="3" t="str">
        <f t="shared" si="151"/>
        <v/>
      </c>
      <c r="C3245" s="78">
        <v>3241</v>
      </c>
      <c r="D3245" s="102"/>
      <c r="E3245" s="103"/>
      <c r="F3245" s="102"/>
      <c r="G3245" s="104"/>
      <c r="H3245" s="105" t="str">
        <f t="shared" ca="1" si="153"/>
        <v/>
      </c>
      <c r="I3245" s="102"/>
      <c r="J3245" s="102"/>
      <c r="K3245" s="102"/>
      <c r="L3245" s="102"/>
      <c r="M3245" s="102"/>
      <c r="N3245" s="102"/>
      <c r="O3245" s="102"/>
      <c r="P3245" s="102"/>
      <c r="Q3245" s="102"/>
      <c r="R3245" s="102"/>
      <c r="S3245" s="102"/>
      <c r="T3245" s="106"/>
      <c r="U3245" s="3" t="str">
        <f t="shared" si="152"/>
        <v>0/1</v>
      </c>
    </row>
    <row r="3246" spans="1:21" ht="30" customHeight="1" x14ac:dyDescent="0.3">
      <c r="A3246" s="3" t="str">
        <f>B3246&amp;"--"&amp;COUNTIF($B$5:B3246,B3246)</f>
        <v>--3209</v>
      </c>
      <c r="B3246" s="3" t="str">
        <f t="shared" si="151"/>
        <v/>
      </c>
      <c r="C3246" s="78">
        <v>3242</v>
      </c>
      <c r="D3246" s="102"/>
      <c r="E3246" s="103"/>
      <c r="F3246" s="102"/>
      <c r="G3246" s="104"/>
      <c r="H3246" s="105" t="str">
        <f t="shared" ca="1" si="153"/>
        <v/>
      </c>
      <c r="I3246" s="102"/>
      <c r="J3246" s="102"/>
      <c r="K3246" s="102"/>
      <c r="L3246" s="102"/>
      <c r="M3246" s="102"/>
      <c r="N3246" s="102"/>
      <c r="O3246" s="102"/>
      <c r="P3246" s="102"/>
      <c r="Q3246" s="102"/>
      <c r="R3246" s="102"/>
      <c r="S3246" s="102"/>
      <c r="T3246" s="106"/>
      <c r="U3246" s="3" t="str">
        <f t="shared" si="152"/>
        <v>0/1</v>
      </c>
    </row>
    <row r="3247" spans="1:21" ht="30" customHeight="1" x14ac:dyDescent="0.3">
      <c r="A3247" s="3" t="str">
        <f>B3247&amp;"--"&amp;COUNTIF($B$5:B3247,B3247)</f>
        <v>--3210</v>
      </c>
      <c r="B3247" s="3" t="str">
        <f t="shared" si="151"/>
        <v/>
      </c>
      <c r="C3247" s="78">
        <v>3243</v>
      </c>
      <c r="D3247" s="102"/>
      <c r="E3247" s="103"/>
      <c r="F3247" s="102"/>
      <c r="G3247" s="104"/>
      <c r="H3247" s="105" t="str">
        <f t="shared" ca="1" si="153"/>
        <v/>
      </c>
      <c r="I3247" s="102"/>
      <c r="J3247" s="102"/>
      <c r="K3247" s="102"/>
      <c r="L3247" s="102"/>
      <c r="M3247" s="102"/>
      <c r="N3247" s="102"/>
      <c r="O3247" s="102"/>
      <c r="P3247" s="102"/>
      <c r="Q3247" s="102"/>
      <c r="R3247" s="102"/>
      <c r="S3247" s="102"/>
      <c r="T3247" s="106"/>
      <c r="U3247" s="3" t="str">
        <f t="shared" si="152"/>
        <v>0/1</v>
      </c>
    </row>
    <row r="3248" spans="1:21" ht="30" customHeight="1" x14ac:dyDescent="0.3">
      <c r="A3248" s="3" t="str">
        <f>B3248&amp;"--"&amp;COUNTIF($B$5:B3248,B3248)</f>
        <v>--3211</v>
      </c>
      <c r="B3248" s="3" t="str">
        <f t="shared" si="151"/>
        <v/>
      </c>
      <c r="C3248" s="78">
        <v>3244</v>
      </c>
      <c r="D3248" s="102"/>
      <c r="E3248" s="103"/>
      <c r="F3248" s="102"/>
      <c r="G3248" s="104"/>
      <c r="H3248" s="105" t="str">
        <f t="shared" ca="1" si="153"/>
        <v/>
      </c>
      <c r="I3248" s="102"/>
      <c r="J3248" s="102"/>
      <c r="K3248" s="102"/>
      <c r="L3248" s="102"/>
      <c r="M3248" s="102"/>
      <c r="N3248" s="102"/>
      <c r="O3248" s="102"/>
      <c r="P3248" s="102"/>
      <c r="Q3248" s="102"/>
      <c r="R3248" s="102"/>
      <c r="S3248" s="102"/>
      <c r="T3248" s="106"/>
      <c r="U3248" s="3" t="str">
        <f t="shared" si="152"/>
        <v>0/1</v>
      </c>
    </row>
    <row r="3249" spans="1:21" ht="30" customHeight="1" x14ac:dyDescent="0.3">
      <c r="A3249" s="3" t="str">
        <f>B3249&amp;"--"&amp;COUNTIF($B$5:B3249,B3249)</f>
        <v>--3212</v>
      </c>
      <c r="B3249" s="3" t="str">
        <f t="shared" si="151"/>
        <v/>
      </c>
      <c r="C3249" s="78">
        <v>3245</v>
      </c>
      <c r="D3249" s="102"/>
      <c r="E3249" s="103"/>
      <c r="F3249" s="102"/>
      <c r="G3249" s="104"/>
      <c r="H3249" s="105" t="str">
        <f t="shared" ca="1" si="153"/>
        <v/>
      </c>
      <c r="I3249" s="102"/>
      <c r="J3249" s="102"/>
      <c r="K3249" s="102"/>
      <c r="L3249" s="102"/>
      <c r="M3249" s="102"/>
      <c r="N3249" s="102"/>
      <c r="O3249" s="102"/>
      <c r="P3249" s="102"/>
      <c r="Q3249" s="102"/>
      <c r="R3249" s="102"/>
      <c r="S3249" s="102"/>
      <c r="T3249" s="106"/>
      <c r="U3249" s="3" t="str">
        <f t="shared" si="152"/>
        <v>0/1</v>
      </c>
    </row>
    <row r="3250" spans="1:21" ht="30" customHeight="1" x14ac:dyDescent="0.3">
      <c r="A3250" s="3" t="str">
        <f>B3250&amp;"--"&amp;COUNTIF($B$5:B3250,B3250)</f>
        <v>--3213</v>
      </c>
      <c r="B3250" s="3" t="str">
        <f t="shared" si="151"/>
        <v/>
      </c>
      <c r="C3250" s="78">
        <v>3246</v>
      </c>
      <c r="D3250" s="102"/>
      <c r="E3250" s="103"/>
      <c r="F3250" s="102"/>
      <c r="G3250" s="104"/>
      <c r="H3250" s="105" t="str">
        <f t="shared" ca="1" si="153"/>
        <v/>
      </c>
      <c r="I3250" s="102"/>
      <c r="J3250" s="102"/>
      <c r="K3250" s="102"/>
      <c r="L3250" s="102"/>
      <c r="M3250" s="102"/>
      <c r="N3250" s="102"/>
      <c r="O3250" s="102"/>
      <c r="P3250" s="102"/>
      <c r="Q3250" s="102"/>
      <c r="R3250" s="102"/>
      <c r="S3250" s="102"/>
      <c r="T3250" s="106"/>
      <c r="U3250" s="3" t="str">
        <f t="shared" si="152"/>
        <v>0/1</v>
      </c>
    </row>
    <row r="3251" spans="1:21" ht="30" customHeight="1" x14ac:dyDescent="0.3">
      <c r="A3251" s="3" t="str">
        <f>B3251&amp;"--"&amp;COUNTIF($B$5:B3251,B3251)</f>
        <v>--3214</v>
      </c>
      <c r="B3251" s="3" t="str">
        <f t="shared" si="151"/>
        <v/>
      </c>
      <c r="C3251" s="78">
        <v>3247</v>
      </c>
      <c r="D3251" s="102"/>
      <c r="E3251" s="103"/>
      <c r="F3251" s="102"/>
      <c r="G3251" s="104"/>
      <c r="H3251" s="105" t="str">
        <f t="shared" ca="1" si="153"/>
        <v/>
      </c>
      <c r="I3251" s="102"/>
      <c r="J3251" s="102"/>
      <c r="K3251" s="102"/>
      <c r="L3251" s="102"/>
      <c r="M3251" s="102"/>
      <c r="N3251" s="102"/>
      <c r="O3251" s="102"/>
      <c r="P3251" s="102"/>
      <c r="Q3251" s="102"/>
      <c r="R3251" s="102"/>
      <c r="S3251" s="102"/>
      <c r="T3251" s="106"/>
      <c r="U3251" s="3" t="str">
        <f t="shared" si="152"/>
        <v>0/1</v>
      </c>
    </row>
    <row r="3252" spans="1:21" ht="30" customHeight="1" x14ac:dyDescent="0.3">
      <c r="A3252" s="3" t="str">
        <f>B3252&amp;"--"&amp;COUNTIF($B$5:B3252,B3252)</f>
        <v>--3215</v>
      </c>
      <c r="B3252" s="3" t="str">
        <f t="shared" si="151"/>
        <v/>
      </c>
      <c r="C3252" s="78">
        <v>3248</v>
      </c>
      <c r="D3252" s="102"/>
      <c r="E3252" s="103"/>
      <c r="F3252" s="102"/>
      <c r="G3252" s="104"/>
      <c r="H3252" s="105" t="str">
        <f t="shared" ca="1" si="153"/>
        <v/>
      </c>
      <c r="I3252" s="102"/>
      <c r="J3252" s="102"/>
      <c r="K3252" s="102"/>
      <c r="L3252" s="102"/>
      <c r="M3252" s="102"/>
      <c r="N3252" s="102"/>
      <c r="O3252" s="102"/>
      <c r="P3252" s="102"/>
      <c r="Q3252" s="102"/>
      <c r="R3252" s="102"/>
      <c r="S3252" s="102"/>
      <c r="T3252" s="106"/>
      <c r="U3252" s="3" t="str">
        <f t="shared" si="152"/>
        <v>0/1</v>
      </c>
    </row>
    <row r="3253" spans="1:21" ht="30" customHeight="1" x14ac:dyDescent="0.3">
      <c r="A3253" s="3" t="str">
        <f>B3253&amp;"--"&amp;COUNTIF($B$5:B3253,B3253)</f>
        <v>--3216</v>
      </c>
      <c r="B3253" s="3" t="str">
        <f t="shared" si="151"/>
        <v/>
      </c>
      <c r="C3253" s="78">
        <v>3249</v>
      </c>
      <c r="D3253" s="102"/>
      <c r="E3253" s="103"/>
      <c r="F3253" s="102"/>
      <c r="G3253" s="104"/>
      <c r="H3253" s="105" t="str">
        <f t="shared" ca="1" si="153"/>
        <v/>
      </c>
      <c r="I3253" s="102"/>
      <c r="J3253" s="102"/>
      <c r="K3253" s="102"/>
      <c r="L3253" s="102"/>
      <c r="M3253" s="102"/>
      <c r="N3253" s="102"/>
      <c r="O3253" s="102"/>
      <c r="P3253" s="102"/>
      <c r="Q3253" s="102"/>
      <c r="R3253" s="102"/>
      <c r="S3253" s="102"/>
      <c r="T3253" s="106"/>
      <c r="U3253" s="3" t="str">
        <f t="shared" si="152"/>
        <v>0/1</v>
      </c>
    </row>
    <row r="3254" spans="1:21" ht="30" customHeight="1" x14ac:dyDescent="0.3">
      <c r="A3254" s="3" t="str">
        <f>B3254&amp;"--"&amp;COUNTIF($B$5:B3254,B3254)</f>
        <v>--3217</v>
      </c>
      <c r="B3254" s="3" t="str">
        <f t="shared" si="151"/>
        <v/>
      </c>
      <c r="C3254" s="78">
        <v>3250</v>
      </c>
      <c r="D3254" s="102"/>
      <c r="E3254" s="103"/>
      <c r="F3254" s="102"/>
      <c r="G3254" s="104"/>
      <c r="H3254" s="105" t="str">
        <f t="shared" ca="1" si="153"/>
        <v/>
      </c>
      <c r="I3254" s="102"/>
      <c r="J3254" s="102"/>
      <c r="K3254" s="102"/>
      <c r="L3254" s="102"/>
      <c r="M3254" s="102"/>
      <c r="N3254" s="102"/>
      <c r="O3254" s="102"/>
      <c r="P3254" s="102"/>
      <c r="Q3254" s="102"/>
      <c r="R3254" s="102"/>
      <c r="S3254" s="102"/>
      <c r="T3254" s="106"/>
      <c r="U3254" s="3" t="str">
        <f t="shared" si="152"/>
        <v>0/1</v>
      </c>
    </row>
    <row r="3255" spans="1:21" ht="30" customHeight="1" x14ac:dyDescent="0.3">
      <c r="A3255" s="3" t="str">
        <f>B3255&amp;"--"&amp;COUNTIF($B$5:B3255,B3255)</f>
        <v>--3218</v>
      </c>
      <c r="B3255" s="3" t="str">
        <f t="shared" si="151"/>
        <v/>
      </c>
      <c r="C3255" s="78">
        <v>3251</v>
      </c>
      <c r="D3255" s="102"/>
      <c r="E3255" s="103"/>
      <c r="F3255" s="102"/>
      <c r="G3255" s="104"/>
      <c r="H3255" s="105" t="str">
        <f t="shared" ca="1" si="153"/>
        <v/>
      </c>
      <c r="I3255" s="102"/>
      <c r="J3255" s="102"/>
      <c r="K3255" s="102"/>
      <c r="L3255" s="102"/>
      <c r="M3255" s="102"/>
      <c r="N3255" s="102"/>
      <c r="O3255" s="102"/>
      <c r="P3255" s="102"/>
      <c r="Q3255" s="102"/>
      <c r="R3255" s="102"/>
      <c r="S3255" s="102"/>
      <c r="T3255" s="106"/>
      <c r="U3255" s="3" t="str">
        <f t="shared" si="152"/>
        <v>0/1</v>
      </c>
    </row>
    <row r="3256" spans="1:21" ht="30" customHeight="1" x14ac:dyDescent="0.3">
      <c r="A3256" s="3" t="str">
        <f>B3256&amp;"--"&amp;COUNTIF($B$5:B3256,B3256)</f>
        <v>--3219</v>
      </c>
      <c r="B3256" s="3" t="str">
        <f t="shared" si="151"/>
        <v/>
      </c>
      <c r="C3256" s="78">
        <v>3252</v>
      </c>
      <c r="D3256" s="102"/>
      <c r="E3256" s="103"/>
      <c r="F3256" s="102"/>
      <c r="G3256" s="104"/>
      <c r="H3256" s="105" t="str">
        <f t="shared" ca="1" si="153"/>
        <v/>
      </c>
      <c r="I3256" s="102"/>
      <c r="J3256" s="102"/>
      <c r="K3256" s="102"/>
      <c r="L3256" s="102"/>
      <c r="M3256" s="102"/>
      <c r="N3256" s="102"/>
      <c r="O3256" s="102"/>
      <c r="P3256" s="102"/>
      <c r="Q3256" s="102"/>
      <c r="R3256" s="102"/>
      <c r="S3256" s="102"/>
      <c r="T3256" s="106"/>
      <c r="U3256" s="3" t="str">
        <f t="shared" si="152"/>
        <v>0/1</v>
      </c>
    </row>
    <row r="3257" spans="1:21" ht="30" customHeight="1" x14ac:dyDescent="0.3">
      <c r="A3257" s="3" t="str">
        <f>B3257&amp;"--"&amp;COUNTIF($B$5:B3257,B3257)</f>
        <v>--3220</v>
      </c>
      <c r="B3257" s="3" t="str">
        <f t="shared" si="151"/>
        <v/>
      </c>
      <c r="C3257" s="78">
        <v>3253</v>
      </c>
      <c r="D3257" s="102"/>
      <c r="E3257" s="103"/>
      <c r="F3257" s="102"/>
      <c r="G3257" s="104"/>
      <c r="H3257" s="105" t="str">
        <f t="shared" ca="1" si="153"/>
        <v/>
      </c>
      <c r="I3257" s="102"/>
      <c r="J3257" s="102"/>
      <c r="K3257" s="102"/>
      <c r="L3257" s="102"/>
      <c r="M3257" s="102"/>
      <c r="N3257" s="102"/>
      <c r="O3257" s="102"/>
      <c r="P3257" s="102"/>
      <c r="Q3257" s="102"/>
      <c r="R3257" s="102"/>
      <c r="S3257" s="102"/>
      <c r="T3257" s="106"/>
      <c r="U3257" s="3" t="str">
        <f t="shared" si="152"/>
        <v>0/1</v>
      </c>
    </row>
    <row r="3258" spans="1:21" ht="30" customHeight="1" x14ac:dyDescent="0.3">
      <c r="A3258" s="3" t="str">
        <f>B3258&amp;"--"&amp;COUNTIF($B$5:B3258,B3258)</f>
        <v>--3221</v>
      </c>
      <c r="B3258" s="3" t="str">
        <f t="shared" si="151"/>
        <v/>
      </c>
      <c r="C3258" s="78">
        <v>3254</v>
      </c>
      <c r="D3258" s="102"/>
      <c r="E3258" s="103"/>
      <c r="F3258" s="102"/>
      <c r="G3258" s="104"/>
      <c r="H3258" s="105" t="str">
        <f t="shared" ca="1" si="153"/>
        <v/>
      </c>
      <c r="I3258" s="102"/>
      <c r="J3258" s="102"/>
      <c r="K3258" s="102"/>
      <c r="L3258" s="102"/>
      <c r="M3258" s="102"/>
      <c r="N3258" s="102"/>
      <c r="O3258" s="102"/>
      <c r="P3258" s="102"/>
      <c r="Q3258" s="102"/>
      <c r="R3258" s="102"/>
      <c r="S3258" s="102"/>
      <c r="T3258" s="106"/>
      <c r="U3258" s="3" t="str">
        <f t="shared" si="152"/>
        <v>0/1</v>
      </c>
    </row>
    <row r="3259" spans="1:21" ht="30" customHeight="1" x14ac:dyDescent="0.3">
      <c r="A3259" s="3" t="str">
        <f>B3259&amp;"--"&amp;COUNTIF($B$5:B3259,B3259)</f>
        <v>--3222</v>
      </c>
      <c r="B3259" s="3" t="str">
        <f t="shared" si="151"/>
        <v/>
      </c>
      <c r="C3259" s="78">
        <v>3255</v>
      </c>
      <c r="D3259" s="102"/>
      <c r="E3259" s="103"/>
      <c r="F3259" s="102"/>
      <c r="G3259" s="104"/>
      <c r="H3259" s="105" t="str">
        <f t="shared" ca="1" si="153"/>
        <v/>
      </c>
      <c r="I3259" s="102"/>
      <c r="J3259" s="102"/>
      <c r="K3259" s="102"/>
      <c r="L3259" s="102"/>
      <c r="M3259" s="102"/>
      <c r="N3259" s="102"/>
      <c r="O3259" s="102"/>
      <c r="P3259" s="102"/>
      <c r="Q3259" s="102"/>
      <c r="R3259" s="102"/>
      <c r="S3259" s="102"/>
      <c r="T3259" s="106"/>
      <c r="U3259" s="3" t="str">
        <f t="shared" si="152"/>
        <v>0/1</v>
      </c>
    </row>
    <row r="3260" spans="1:21" ht="30" customHeight="1" x14ac:dyDescent="0.3">
      <c r="A3260" s="3" t="str">
        <f>B3260&amp;"--"&amp;COUNTIF($B$5:B3260,B3260)</f>
        <v>--3223</v>
      </c>
      <c r="B3260" s="3" t="str">
        <f t="shared" si="151"/>
        <v/>
      </c>
      <c r="C3260" s="78">
        <v>3256</v>
      </c>
      <c r="D3260" s="102"/>
      <c r="E3260" s="103"/>
      <c r="F3260" s="102"/>
      <c r="G3260" s="104"/>
      <c r="H3260" s="105" t="str">
        <f t="shared" ca="1" si="153"/>
        <v/>
      </c>
      <c r="I3260" s="102"/>
      <c r="J3260" s="102"/>
      <c r="K3260" s="102"/>
      <c r="L3260" s="102"/>
      <c r="M3260" s="102"/>
      <c r="N3260" s="102"/>
      <c r="O3260" s="102"/>
      <c r="P3260" s="102"/>
      <c r="Q3260" s="102"/>
      <c r="R3260" s="102"/>
      <c r="S3260" s="102"/>
      <c r="T3260" s="106"/>
      <c r="U3260" s="3" t="str">
        <f t="shared" si="152"/>
        <v>0/1</v>
      </c>
    </row>
    <row r="3261" spans="1:21" ht="30" customHeight="1" x14ac:dyDescent="0.3">
      <c r="A3261" s="3" t="str">
        <f>B3261&amp;"--"&amp;COUNTIF($B$5:B3261,B3261)</f>
        <v>--3224</v>
      </c>
      <c r="B3261" s="3" t="str">
        <f t="shared" si="151"/>
        <v/>
      </c>
      <c r="C3261" s="78">
        <v>3257</v>
      </c>
      <c r="D3261" s="102"/>
      <c r="E3261" s="103"/>
      <c r="F3261" s="102"/>
      <c r="G3261" s="104"/>
      <c r="H3261" s="105" t="str">
        <f t="shared" ca="1" si="153"/>
        <v/>
      </c>
      <c r="I3261" s="102"/>
      <c r="J3261" s="102"/>
      <c r="K3261" s="102"/>
      <c r="L3261" s="102"/>
      <c r="M3261" s="102"/>
      <c r="N3261" s="102"/>
      <c r="O3261" s="102"/>
      <c r="P3261" s="102"/>
      <c r="Q3261" s="102"/>
      <c r="R3261" s="102"/>
      <c r="S3261" s="102"/>
      <c r="T3261" s="106"/>
      <c r="U3261" s="3" t="str">
        <f t="shared" si="152"/>
        <v>0/1</v>
      </c>
    </row>
    <row r="3262" spans="1:21" ht="30" customHeight="1" x14ac:dyDescent="0.3">
      <c r="A3262" s="3" t="str">
        <f>B3262&amp;"--"&amp;COUNTIF($B$5:B3262,B3262)</f>
        <v>--3225</v>
      </c>
      <c r="B3262" s="3" t="str">
        <f t="shared" si="151"/>
        <v/>
      </c>
      <c r="C3262" s="78">
        <v>3258</v>
      </c>
      <c r="D3262" s="102"/>
      <c r="E3262" s="103"/>
      <c r="F3262" s="102"/>
      <c r="G3262" s="104"/>
      <c r="H3262" s="105" t="str">
        <f t="shared" ca="1" si="153"/>
        <v/>
      </c>
      <c r="I3262" s="102"/>
      <c r="J3262" s="102"/>
      <c r="K3262" s="102"/>
      <c r="L3262" s="102"/>
      <c r="M3262" s="102"/>
      <c r="N3262" s="102"/>
      <c r="O3262" s="102"/>
      <c r="P3262" s="102"/>
      <c r="Q3262" s="102"/>
      <c r="R3262" s="102"/>
      <c r="S3262" s="102"/>
      <c r="T3262" s="106"/>
      <c r="U3262" s="3" t="str">
        <f t="shared" si="152"/>
        <v>0/1</v>
      </c>
    </row>
    <row r="3263" spans="1:21" ht="30" customHeight="1" x14ac:dyDescent="0.3">
      <c r="A3263" s="3" t="str">
        <f>B3263&amp;"--"&amp;COUNTIF($B$5:B3263,B3263)</f>
        <v>--3226</v>
      </c>
      <c r="B3263" s="3" t="str">
        <f t="shared" si="151"/>
        <v/>
      </c>
      <c r="C3263" s="78">
        <v>3259</v>
      </c>
      <c r="D3263" s="102"/>
      <c r="E3263" s="103"/>
      <c r="F3263" s="102"/>
      <c r="G3263" s="104"/>
      <c r="H3263" s="105" t="str">
        <f t="shared" ca="1" si="153"/>
        <v/>
      </c>
      <c r="I3263" s="102"/>
      <c r="J3263" s="102"/>
      <c r="K3263" s="102"/>
      <c r="L3263" s="102"/>
      <c r="M3263" s="102"/>
      <c r="N3263" s="102"/>
      <c r="O3263" s="102"/>
      <c r="P3263" s="102"/>
      <c r="Q3263" s="102"/>
      <c r="R3263" s="102"/>
      <c r="S3263" s="102"/>
      <c r="T3263" s="106"/>
      <c r="U3263" s="3" t="str">
        <f t="shared" si="152"/>
        <v>0/1</v>
      </c>
    </row>
    <row r="3264" spans="1:21" ht="30" customHeight="1" x14ac:dyDescent="0.3">
      <c r="A3264" s="3" t="str">
        <f>B3264&amp;"--"&amp;COUNTIF($B$5:B3264,B3264)</f>
        <v>--3227</v>
      </c>
      <c r="B3264" s="3" t="str">
        <f t="shared" si="151"/>
        <v/>
      </c>
      <c r="C3264" s="78">
        <v>3260</v>
      </c>
      <c r="D3264" s="102"/>
      <c r="E3264" s="103"/>
      <c r="F3264" s="102"/>
      <c r="G3264" s="104"/>
      <c r="H3264" s="105" t="str">
        <f t="shared" ca="1" si="153"/>
        <v/>
      </c>
      <c r="I3264" s="102"/>
      <c r="J3264" s="102"/>
      <c r="K3264" s="102"/>
      <c r="L3264" s="102"/>
      <c r="M3264" s="102"/>
      <c r="N3264" s="102"/>
      <c r="O3264" s="102"/>
      <c r="P3264" s="102"/>
      <c r="Q3264" s="102"/>
      <c r="R3264" s="102"/>
      <c r="S3264" s="102"/>
      <c r="T3264" s="106"/>
      <c r="U3264" s="3" t="str">
        <f t="shared" si="152"/>
        <v>0/1</v>
      </c>
    </row>
    <row r="3265" spans="1:21" ht="30" customHeight="1" x14ac:dyDescent="0.3">
      <c r="A3265" s="3" t="str">
        <f>B3265&amp;"--"&amp;COUNTIF($B$5:B3265,B3265)</f>
        <v>--3228</v>
      </c>
      <c r="B3265" s="3" t="str">
        <f t="shared" si="151"/>
        <v/>
      </c>
      <c r="C3265" s="78">
        <v>3261</v>
      </c>
      <c r="D3265" s="102"/>
      <c r="E3265" s="103"/>
      <c r="F3265" s="102"/>
      <c r="G3265" s="104"/>
      <c r="H3265" s="105" t="str">
        <f t="shared" ca="1" si="153"/>
        <v/>
      </c>
      <c r="I3265" s="102"/>
      <c r="J3265" s="102"/>
      <c r="K3265" s="102"/>
      <c r="L3265" s="102"/>
      <c r="M3265" s="102"/>
      <c r="N3265" s="102"/>
      <c r="O3265" s="102"/>
      <c r="P3265" s="102"/>
      <c r="Q3265" s="102"/>
      <c r="R3265" s="102"/>
      <c r="S3265" s="102"/>
      <c r="T3265" s="106"/>
      <c r="U3265" s="3" t="str">
        <f t="shared" si="152"/>
        <v>0/1</v>
      </c>
    </row>
    <row r="3266" spans="1:21" ht="30" customHeight="1" x14ac:dyDescent="0.3">
      <c r="A3266" s="3" t="str">
        <f>B3266&amp;"--"&amp;COUNTIF($B$5:B3266,B3266)</f>
        <v>--3229</v>
      </c>
      <c r="B3266" s="3" t="str">
        <f t="shared" si="151"/>
        <v/>
      </c>
      <c r="C3266" s="78">
        <v>3262</v>
      </c>
      <c r="D3266" s="102"/>
      <c r="E3266" s="103"/>
      <c r="F3266" s="102"/>
      <c r="G3266" s="104"/>
      <c r="H3266" s="105" t="str">
        <f t="shared" ca="1" si="153"/>
        <v/>
      </c>
      <c r="I3266" s="102"/>
      <c r="J3266" s="102"/>
      <c r="K3266" s="102"/>
      <c r="L3266" s="102"/>
      <c r="M3266" s="102"/>
      <c r="N3266" s="102"/>
      <c r="O3266" s="102"/>
      <c r="P3266" s="102"/>
      <c r="Q3266" s="102"/>
      <c r="R3266" s="102"/>
      <c r="S3266" s="102"/>
      <c r="T3266" s="106"/>
      <c r="U3266" s="3" t="str">
        <f t="shared" si="152"/>
        <v>0/1</v>
      </c>
    </row>
    <row r="3267" spans="1:21" ht="30" customHeight="1" x14ac:dyDescent="0.3">
      <c r="A3267" s="3" t="str">
        <f>B3267&amp;"--"&amp;COUNTIF($B$5:B3267,B3267)</f>
        <v>--3230</v>
      </c>
      <c r="B3267" s="3" t="str">
        <f t="shared" si="151"/>
        <v/>
      </c>
      <c r="C3267" s="78">
        <v>3263</v>
      </c>
      <c r="D3267" s="102"/>
      <c r="E3267" s="103"/>
      <c r="F3267" s="102"/>
      <c r="G3267" s="104"/>
      <c r="H3267" s="105" t="str">
        <f t="shared" ca="1" si="153"/>
        <v/>
      </c>
      <c r="I3267" s="102"/>
      <c r="J3267" s="102"/>
      <c r="K3267" s="102"/>
      <c r="L3267" s="102"/>
      <c r="M3267" s="102"/>
      <c r="N3267" s="102"/>
      <c r="O3267" s="102"/>
      <c r="P3267" s="102"/>
      <c r="Q3267" s="102"/>
      <c r="R3267" s="102"/>
      <c r="S3267" s="102"/>
      <c r="T3267" s="106"/>
      <c r="U3267" s="3" t="str">
        <f t="shared" si="152"/>
        <v>0/1</v>
      </c>
    </row>
    <row r="3268" spans="1:21" ht="30" customHeight="1" x14ac:dyDescent="0.3">
      <c r="A3268" s="3" t="str">
        <f>B3268&amp;"--"&amp;COUNTIF($B$5:B3268,B3268)</f>
        <v>--3231</v>
      </c>
      <c r="B3268" s="3" t="str">
        <f t="shared" si="151"/>
        <v/>
      </c>
      <c r="C3268" s="78">
        <v>3264</v>
      </c>
      <c r="D3268" s="102"/>
      <c r="E3268" s="103"/>
      <c r="F3268" s="102"/>
      <c r="G3268" s="104"/>
      <c r="H3268" s="105" t="str">
        <f t="shared" ca="1" si="153"/>
        <v/>
      </c>
      <c r="I3268" s="102"/>
      <c r="J3268" s="102"/>
      <c r="K3268" s="102"/>
      <c r="L3268" s="102"/>
      <c r="M3268" s="102"/>
      <c r="N3268" s="102"/>
      <c r="O3268" s="102"/>
      <c r="P3268" s="102"/>
      <c r="Q3268" s="102"/>
      <c r="R3268" s="102"/>
      <c r="S3268" s="102"/>
      <c r="T3268" s="106"/>
      <c r="U3268" s="3" t="str">
        <f t="shared" si="152"/>
        <v>0/1</v>
      </c>
    </row>
    <row r="3269" spans="1:21" ht="30" customHeight="1" x14ac:dyDescent="0.3">
      <c r="A3269" s="3" t="str">
        <f>B3269&amp;"--"&amp;COUNTIF($B$5:B3269,B3269)</f>
        <v>--3232</v>
      </c>
      <c r="B3269" s="3" t="str">
        <f t="shared" ref="B3269:B3332" si="154">IF(G3269&lt;&gt;"",MONTH(G3269),"")</f>
        <v/>
      </c>
      <c r="C3269" s="78">
        <v>3265</v>
      </c>
      <c r="D3269" s="102"/>
      <c r="E3269" s="103"/>
      <c r="F3269" s="102"/>
      <c r="G3269" s="104"/>
      <c r="H3269" s="105" t="str">
        <f t="shared" ca="1" si="153"/>
        <v/>
      </c>
      <c r="I3269" s="102"/>
      <c r="J3269" s="102"/>
      <c r="K3269" s="102"/>
      <c r="L3269" s="102"/>
      <c r="M3269" s="102"/>
      <c r="N3269" s="102"/>
      <c r="O3269" s="102"/>
      <c r="P3269" s="102"/>
      <c r="Q3269" s="102"/>
      <c r="R3269" s="102"/>
      <c r="S3269" s="102"/>
      <c r="T3269" s="106"/>
      <c r="U3269" s="3" t="str">
        <f t="shared" ref="U3269:U3332" si="155">DAY(G3269)&amp;"/"&amp;MONTH(G3269)</f>
        <v>0/1</v>
      </c>
    </row>
    <row r="3270" spans="1:21" ht="30" customHeight="1" x14ac:dyDescent="0.3">
      <c r="A3270" s="3" t="str">
        <f>B3270&amp;"--"&amp;COUNTIF($B$5:B3270,B3270)</f>
        <v>--3233</v>
      </c>
      <c r="B3270" s="3" t="str">
        <f t="shared" si="154"/>
        <v/>
      </c>
      <c r="C3270" s="78">
        <v>3266</v>
      </c>
      <c r="D3270" s="102"/>
      <c r="E3270" s="103"/>
      <c r="F3270" s="102"/>
      <c r="G3270" s="104"/>
      <c r="H3270" s="105" t="str">
        <f t="shared" ca="1" si="153"/>
        <v/>
      </c>
      <c r="I3270" s="102"/>
      <c r="J3270" s="102"/>
      <c r="K3270" s="102"/>
      <c r="L3270" s="102"/>
      <c r="M3270" s="102"/>
      <c r="N3270" s="102"/>
      <c r="O3270" s="102"/>
      <c r="P3270" s="102"/>
      <c r="Q3270" s="102"/>
      <c r="R3270" s="102"/>
      <c r="S3270" s="102"/>
      <c r="T3270" s="106"/>
      <c r="U3270" s="3" t="str">
        <f t="shared" si="155"/>
        <v>0/1</v>
      </c>
    </row>
    <row r="3271" spans="1:21" ht="30" customHeight="1" x14ac:dyDescent="0.3">
      <c r="A3271" s="3" t="str">
        <f>B3271&amp;"--"&amp;COUNTIF($B$5:B3271,B3271)</f>
        <v>--3234</v>
      </c>
      <c r="B3271" s="3" t="str">
        <f t="shared" si="154"/>
        <v/>
      </c>
      <c r="C3271" s="78">
        <v>3267</v>
      </c>
      <c r="D3271" s="102"/>
      <c r="E3271" s="103"/>
      <c r="F3271" s="102"/>
      <c r="G3271" s="104"/>
      <c r="H3271" s="105" t="str">
        <f t="shared" ca="1" si="153"/>
        <v/>
      </c>
      <c r="I3271" s="102"/>
      <c r="J3271" s="102"/>
      <c r="K3271" s="102"/>
      <c r="L3271" s="102"/>
      <c r="M3271" s="102"/>
      <c r="N3271" s="102"/>
      <c r="O3271" s="102"/>
      <c r="P3271" s="102"/>
      <c r="Q3271" s="102"/>
      <c r="R3271" s="102"/>
      <c r="S3271" s="102"/>
      <c r="T3271" s="106"/>
      <c r="U3271" s="3" t="str">
        <f t="shared" si="155"/>
        <v>0/1</v>
      </c>
    </row>
    <row r="3272" spans="1:21" ht="30" customHeight="1" x14ac:dyDescent="0.3">
      <c r="A3272" s="3" t="str">
        <f>B3272&amp;"--"&amp;COUNTIF($B$5:B3272,B3272)</f>
        <v>--3235</v>
      </c>
      <c r="B3272" s="3" t="str">
        <f t="shared" si="154"/>
        <v/>
      </c>
      <c r="C3272" s="78">
        <v>3268</v>
      </c>
      <c r="D3272" s="102"/>
      <c r="E3272" s="103"/>
      <c r="F3272" s="102"/>
      <c r="G3272" s="104"/>
      <c r="H3272" s="105" t="str">
        <f t="shared" ca="1" si="153"/>
        <v/>
      </c>
      <c r="I3272" s="102"/>
      <c r="J3272" s="102"/>
      <c r="K3272" s="102"/>
      <c r="L3272" s="102"/>
      <c r="M3272" s="102"/>
      <c r="N3272" s="102"/>
      <c r="O3272" s="102"/>
      <c r="P3272" s="102"/>
      <c r="Q3272" s="102"/>
      <c r="R3272" s="102"/>
      <c r="S3272" s="102"/>
      <c r="T3272" s="106"/>
      <c r="U3272" s="3" t="str">
        <f t="shared" si="155"/>
        <v>0/1</v>
      </c>
    </row>
    <row r="3273" spans="1:21" ht="30" customHeight="1" x14ac:dyDescent="0.3">
      <c r="A3273" s="3" t="str">
        <f>B3273&amp;"--"&amp;COUNTIF($B$5:B3273,B3273)</f>
        <v>--3236</v>
      </c>
      <c r="B3273" s="3" t="str">
        <f t="shared" si="154"/>
        <v/>
      </c>
      <c r="C3273" s="78">
        <v>3269</v>
      </c>
      <c r="D3273" s="102"/>
      <c r="E3273" s="103"/>
      <c r="F3273" s="102"/>
      <c r="G3273" s="104"/>
      <c r="H3273" s="105" t="str">
        <f t="shared" ca="1" si="153"/>
        <v/>
      </c>
      <c r="I3273" s="102"/>
      <c r="J3273" s="102"/>
      <c r="K3273" s="102"/>
      <c r="L3273" s="102"/>
      <c r="M3273" s="102"/>
      <c r="N3273" s="102"/>
      <c r="O3273" s="102"/>
      <c r="P3273" s="102"/>
      <c r="Q3273" s="102"/>
      <c r="R3273" s="102"/>
      <c r="S3273" s="102"/>
      <c r="T3273" s="106"/>
      <c r="U3273" s="3" t="str">
        <f t="shared" si="155"/>
        <v>0/1</v>
      </c>
    </row>
    <row r="3274" spans="1:21" ht="30" customHeight="1" x14ac:dyDescent="0.3">
      <c r="A3274" s="3" t="str">
        <f>B3274&amp;"--"&amp;COUNTIF($B$5:B3274,B3274)</f>
        <v>--3237</v>
      </c>
      <c r="B3274" s="3" t="str">
        <f t="shared" si="154"/>
        <v/>
      </c>
      <c r="C3274" s="78">
        <v>3270</v>
      </c>
      <c r="D3274" s="102"/>
      <c r="E3274" s="103"/>
      <c r="F3274" s="102"/>
      <c r="G3274" s="104"/>
      <c r="H3274" s="105" t="str">
        <f t="shared" ca="1" si="153"/>
        <v/>
      </c>
      <c r="I3274" s="102"/>
      <c r="J3274" s="102"/>
      <c r="K3274" s="102"/>
      <c r="L3274" s="102"/>
      <c r="M3274" s="102"/>
      <c r="N3274" s="102"/>
      <c r="O3274" s="102"/>
      <c r="P3274" s="102"/>
      <c r="Q3274" s="102"/>
      <c r="R3274" s="102"/>
      <c r="S3274" s="102"/>
      <c r="T3274" s="106"/>
      <c r="U3274" s="3" t="str">
        <f t="shared" si="155"/>
        <v>0/1</v>
      </c>
    </row>
    <row r="3275" spans="1:21" ht="30" customHeight="1" x14ac:dyDescent="0.3">
      <c r="A3275" s="3" t="str">
        <f>B3275&amp;"--"&amp;COUNTIF($B$5:B3275,B3275)</f>
        <v>--3238</v>
      </c>
      <c r="B3275" s="3" t="str">
        <f t="shared" si="154"/>
        <v/>
      </c>
      <c r="C3275" s="78">
        <v>3271</v>
      </c>
      <c r="D3275" s="102"/>
      <c r="E3275" s="103"/>
      <c r="F3275" s="102"/>
      <c r="G3275" s="104"/>
      <c r="H3275" s="105" t="str">
        <f t="shared" ca="1" si="153"/>
        <v/>
      </c>
      <c r="I3275" s="102"/>
      <c r="J3275" s="102"/>
      <c r="K3275" s="102"/>
      <c r="L3275" s="102"/>
      <c r="M3275" s="102"/>
      <c r="N3275" s="102"/>
      <c r="O3275" s="102"/>
      <c r="P3275" s="102"/>
      <c r="Q3275" s="102"/>
      <c r="R3275" s="102"/>
      <c r="S3275" s="102"/>
      <c r="T3275" s="106"/>
      <c r="U3275" s="3" t="str">
        <f t="shared" si="155"/>
        <v>0/1</v>
      </c>
    </row>
    <row r="3276" spans="1:21" ht="30" customHeight="1" x14ac:dyDescent="0.3">
      <c r="A3276" s="3" t="str">
        <f>B3276&amp;"--"&amp;COUNTIF($B$5:B3276,B3276)</f>
        <v>--3239</v>
      </c>
      <c r="B3276" s="3" t="str">
        <f t="shared" si="154"/>
        <v/>
      </c>
      <c r="C3276" s="78">
        <v>3272</v>
      </c>
      <c r="D3276" s="102"/>
      <c r="E3276" s="103"/>
      <c r="F3276" s="102"/>
      <c r="G3276" s="104"/>
      <c r="H3276" s="105" t="str">
        <f t="shared" ca="1" si="153"/>
        <v/>
      </c>
      <c r="I3276" s="102"/>
      <c r="J3276" s="102"/>
      <c r="K3276" s="102"/>
      <c r="L3276" s="102"/>
      <c r="M3276" s="102"/>
      <c r="N3276" s="102"/>
      <c r="O3276" s="102"/>
      <c r="P3276" s="102"/>
      <c r="Q3276" s="102"/>
      <c r="R3276" s="102"/>
      <c r="S3276" s="102"/>
      <c r="T3276" s="106"/>
      <c r="U3276" s="3" t="str">
        <f t="shared" si="155"/>
        <v>0/1</v>
      </c>
    </row>
    <row r="3277" spans="1:21" ht="30" customHeight="1" x14ac:dyDescent="0.3">
      <c r="A3277" s="3" t="str">
        <f>B3277&amp;"--"&amp;COUNTIF($B$5:B3277,B3277)</f>
        <v>--3240</v>
      </c>
      <c r="B3277" s="3" t="str">
        <f t="shared" si="154"/>
        <v/>
      </c>
      <c r="C3277" s="78">
        <v>3273</v>
      </c>
      <c r="D3277" s="102"/>
      <c r="E3277" s="103"/>
      <c r="F3277" s="102"/>
      <c r="G3277" s="104"/>
      <c r="H3277" s="105" t="str">
        <f t="shared" ca="1" si="153"/>
        <v/>
      </c>
      <c r="I3277" s="102"/>
      <c r="J3277" s="102"/>
      <c r="K3277" s="102"/>
      <c r="L3277" s="102"/>
      <c r="M3277" s="102"/>
      <c r="N3277" s="102"/>
      <c r="O3277" s="102"/>
      <c r="P3277" s="102"/>
      <c r="Q3277" s="102"/>
      <c r="R3277" s="102"/>
      <c r="S3277" s="102"/>
      <c r="T3277" s="106"/>
      <c r="U3277" s="3" t="str">
        <f t="shared" si="155"/>
        <v>0/1</v>
      </c>
    </row>
    <row r="3278" spans="1:21" ht="30" customHeight="1" x14ac:dyDescent="0.3">
      <c r="A3278" s="3" t="str">
        <f>B3278&amp;"--"&amp;COUNTIF($B$5:B3278,B3278)</f>
        <v>--3241</v>
      </c>
      <c r="B3278" s="3" t="str">
        <f t="shared" si="154"/>
        <v/>
      </c>
      <c r="C3278" s="78">
        <v>3274</v>
      </c>
      <c r="D3278" s="102"/>
      <c r="E3278" s="103"/>
      <c r="F3278" s="102"/>
      <c r="G3278" s="104"/>
      <c r="H3278" s="105" t="str">
        <f t="shared" ca="1" si="153"/>
        <v/>
      </c>
      <c r="I3278" s="102"/>
      <c r="J3278" s="102"/>
      <c r="K3278" s="102"/>
      <c r="L3278" s="102"/>
      <c r="M3278" s="102"/>
      <c r="N3278" s="102"/>
      <c r="O3278" s="102"/>
      <c r="P3278" s="102"/>
      <c r="Q3278" s="102"/>
      <c r="R3278" s="102"/>
      <c r="S3278" s="102"/>
      <c r="T3278" s="106"/>
      <c r="U3278" s="3" t="str">
        <f t="shared" si="155"/>
        <v>0/1</v>
      </c>
    </row>
    <row r="3279" spans="1:21" ht="30" customHeight="1" x14ac:dyDescent="0.3">
      <c r="A3279" s="3" t="str">
        <f>B3279&amp;"--"&amp;COUNTIF($B$5:B3279,B3279)</f>
        <v>--3242</v>
      </c>
      <c r="B3279" s="3" t="str">
        <f t="shared" si="154"/>
        <v/>
      </c>
      <c r="C3279" s="78">
        <v>3275</v>
      </c>
      <c r="D3279" s="102"/>
      <c r="E3279" s="103"/>
      <c r="F3279" s="102"/>
      <c r="G3279" s="104"/>
      <c r="H3279" s="105" t="str">
        <f t="shared" ca="1" si="153"/>
        <v/>
      </c>
      <c r="I3279" s="102"/>
      <c r="J3279" s="102"/>
      <c r="K3279" s="102"/>
      <c r="L3279" s="102"/>
      <c r="M3279" s="102"/>
      <c r="N3279" s="102"/>
      <c r="O3279" s="102"/>
      <c r="P3279" s="102"/>
      <c r="Q3279" s="102"/>
      <c r="R3279" s="102"/>
      <c r="S3279" s="102"/>
      <c r="T3279" s="106"/>
      <c r="U3279" s="3" t="str">
        <f t="shared" si="155"/>
        <v>0/1</v>
      </c>
    </row>
    <row r="3280" spans="1:21" ht="30" customHeight="1" x14ac:dyDescent="0.3">
      <c r="A3280" s="3" t="str">
        <f>B3280&amp;"--"&amp;COUNTIF($B$5:B3280,B3280)</f>
        <v>--3243</v>
      </c>
      <c r="B3280" s="3" t="str">
        <f t="shared" si="154"/>
        <v/>
      </c>
      <c r="C3280" s="78">
        <v>3276</v>
      </c>
      <c r="D3280" s="102"/>
      <c r="E3280" s="103"/>
      <c r="F3280" s="102"/>
      <c r="G3280" s="104"/>
      <c r="H3280" s="105" t="str">
        <f t="shared" ca="1" si="153"/>
        <v/>
      </c>
      <c r="I3280" s="102"/>
      <c r="J3280" s="102"/>
      <c r="K3280" s="102"/>
      <c r="L3280" s="102"/>
      <c r="M3280" s="102"/>
      <c r="N3280" s="102"/>
      <c r="O3280" s="102"/>
      <c r="P3280" s="102"/>
      <c r="Q3280" s="102"/>
      <c r="R3280" s="102"/>
      <c r="S3280" s="102"/>
      <c r="T3280" s="106"/>
      <c r="U3280" s="3" t="str">
        <f t="shared" si="155"/>
        <v>0/1</v>
      </c>
    </row>
    <row r="3281" spans="1:21" ht="30" customHeight="1" x14ac:dyDescent="0.3">
      <c r="A3281" s="3" t="str">
        <f>B3281&amp;"--"&amp;COUNTIF($B$5:B3281,B3281)</f>
        <v>--3244</v>
      </c>
      <c r="B3281" s="3" t="str">
        <f t="shared" si="154"/>
        <v/>
      </c>
      <c r="C3281" s="78">
        <v>3277</v>
      </c>
      <c r="D3281" s="102"/>
      <c r="E3281" s="103"/>
      <c r="F3281" s="102"/>
      <c r="G3281" s="104"/>
      <c r="H3281" s="105" t="str">
        <f t="shared" ca="1" si="153"/>
        <v/>
      </c>
      <c r="I3281" s="102"/>
      <c r="J3281" s="102"/>
      <c r="K3281" s="102"/>
      <c r="L3281" s="102"/>
      <c r="M3281" s="102"/>
      <c r="N3281" s="102"/>
      <c r="O3281" s="102"/>
      <c r="P3281" s="102"/>
      <c r="Q3281" s="102"/>
      <c r="R3281" s="102"/>
      <c r="S3281" s="102"/>
      <c r="T3281" s="106"/>
      <c r="U3281" s="3" t="str">
        <f t="shared" si="155"/>
        <v>0/1</v>
      </c>
    </row>
    <row r="3282" spans="1:21" ht="30" customHeight="1" x14ac:dyDescent="0.3">
      <c r="A3282" s="3" t="str">
        <f>B3282&amp;"--"&amp;COUNTIF($B$5:B3282,B3282)</f>
        <v>--3245</v>
      </c>
      <c r="B3282" s="3" t="str">
        <f t="shared" si="154"/>
        <v/>
      </c>
      <c r="C3282" s="78">
        <v>3278</v>
      </c>
      <c r="D3282" s="102"/>
      <c r="E3282" s="103"/>
      <c r="F3282" s="102"/>
      <c r="G3282" s="104"/>
      <c r="H3282" s="105" t="str">
        <f t="shared" ca="1" si="153"/>
        <v/>
      </c>
      <c r="I3282" s="102"/>
      <c r="J3282" s="102"/>
      <c r="K3282" s="102"/>
      <c r="L3282" s="102"/>
      <c r="M3282" s="102"/>
      <c r="N3282" s="102"/>
      <c r="O3282" s="102"/>
      <c r="P3282" s="102"/>
      <c r="Q3282" s="102"/>
      <c r="R3282" s="102"/>
      <c r="S3282" s="102"/>
      <c r="T3282" s="106"/>
      <c r="U3282" s="3" t="str">
        <f t="shared" si="155"/>
        <v>0/1</v>
      </c>
    </row>
    <row r="3283" spans="1:21" ht="30" customHeight="1" x14ac:dyDescent="0.3">
      <c r="A3283" s="3" t="str">
        <f>B3283&amp;"--"&amp;COUNTIF($B$5:B3283,B3283)</f>
        <v>--3246</v>
      </c>
      <c r="B3283" s="3" t="str">
        <f t="shared" si="154"/>
        <v/>
      </c>
      <c r="C3283" s="78">
        <v>3279</v>
      </c>
      <c r="D3283" s="102"/>
      <c r="E3283" s="103"/>
      <c r="F3283" s="102"/>
      <c r="G3283" s="104"/>
      <c r="H3283" s="105" t="str">
        <f t="shared" ca="1" si="153"/>
        <v/>
      </c>
      <c r="I3283" s="102"/>
      <c r="J3283" s="102"/>
      <c r="K3283" s="102"/>
      <c r="L3283" s="102"/>
      <c r="M3283" s="102"/>
      <c r="N3283" s="102"/>
      <c r="O3283" s="102"/>
      <c r="P3283" s="102"/>
      <c r="Q3283" s="102"/>
      <c r="R3283" s="102"/>
      <c r="S3283" s="102"/>
      <c r="T3283" s="106"/>
      <c r="U3283" s="3" t="str">
        <f t="shared" si="155"/>
        <v>0/1</v>
      </c>
    </row>
    <row r="3284" spans="1:21" ht="30" customHeight="1" x14ac:dyDescent="0.3">
      <c r="A3284" s="3" t="str">
        <f>B3284&amp;"--"&amp;COUNTIF($B$5:B3284,B3284)</f>
        <v>--3247</v>
      </c>
      <c r="B3284" s="3" t="str">
        <f t="shared" si="154"/>
        <v/>
      </c>
      <c r="C3284" s="78">
        <v>3280</v>
      </c>
      <c r="D3284" s="102"/>
      <c r="E3284" s="103"/>
      <c r="F3284" s="102"/>
      <c r="G3284" s="104"/>
      <c r="H3284" s="105" t="str">
        <f t="shared" ca="1" si="153"/>
        <v/>
      </c>
      <c r="I3284" s="102"/>
      <c r="J3284" s="102"/>
      <c r="K3284" s="102"/>
      <c r="L3284" s="102"/>
      <c r="M3284" s="102"/>
      <c r="N3284" s="102"/>
      <c r="O3284" s="102"/>
      <c r="P3284" s="102"/>
      <c r="Q3284" s="102"/>
      <c r="R3284" s="102"/>
      <c r="S3284" s="102"/>
      <c r="T3284" s="106"/>
      <c r="U3284" s="3" t="str">
        <f t="shared" si="155"/>
        <v>0/1</v>
      </c>
    </row>
    <row r="3285" spans="1:21" ht="30" customHeight="1" x14ac:dyDescent="0.3">
      <c r="A3285" s="3" t="str">
        <f>B3285&amp;"--"&amp;COUNTIF($B$5:B3285,B3285)</f>
        <v>--3248</v>
      </c>
      <c r="B3285" s="3" t="str">
        <f t="shared" si="154"/>
        <v/>
      </c>
      <c r="C3285" s="78">
        <v>3281</v>
      </c>
      <c r="D3285" s="102"/>
      <c r="E3285" s="103"/>
      <c r="F3285" s="102"/>
      <c r="G3285" s="104"/>
      <c r="H3285" s="105" t="str">
        <f t="shared" ca="1" si="153"/>
        <v/>
      </c>
      <c r="I3285" s="102"/>
      <c r="J3285" s="102"/>
      <c r="K3285" s="102"/>
      <c r="L3285" s="102"/>
      <c r="M3285" s="102"/>
      <c r="N3285" s="102"/>
      <c r="O3285" s="102"/>
      <c r="P3285" s="102"/>
      <c r="Q3285" s="102"/>
      <c r="R3285" s="102"/>
      <c r="S3285" s="102"/>
      <c r="T3285" s="106"/>
      <c r="U3285" s="3" t="str">
        <f t="shared" si="155"/>
        <v>0/1</v>
      </c>
    </row>
    <row r="3286" spans="1:21" ht="30" customHeight="1" x14ac:dyDescent="0.3">
      <c r="A3286" s="3" t="str">
        <f>B3286&amp;"--"&amp;COUNTIF($B$5:B3286,B3286)</f>
        <v>--3249</v>
      </c>
      <c r="B3286" s="3" t="str">
        <f t="shared" si="154"/>
        <v/>
      </c>
      <c r="C3286" s="78">
        <v>3282</v>
      </c>
      <c r="D3286" s="102"/>
      <c r="E3286" s="103"/>
      <c r="F3286" s="102"/>
      <c r="G3286" s="104"/>
      <c r="H3286" s="105" t="str">
        <f t="shared" ca="1" si="153"/>
        <v/>
      </c>
      <c r="I3286" s="102"/>
      <c r="J3286" s="102"/>
      <c r="K3286" s="102"/>
      <c r="L3286" s="102"/>
      <c r="M3286" s="102"/>
      <c r="N3286" s="102"/>
      <c r="O3286" s="102"/>
      <c r="P3286" s="102"/>
      <c r="Q3286" s="102"/>
      <c r="R3286" s="102"/>
      <c r="S3286" s="102"/>
      <c r="T3286" s="106"/>
      <c r="U3286" s="3" t="str">
        <f t="shared" si="155"/>
        <v>0/1</v>
      </c>
    </row>
    <row r="3287" spans="1:21" ht="30" customHeight="1" x14ac:dyDescent="0.3">
      <c r="A3287" s="3" t="str">
        <f>B3287&amp;"--"&amp;COUNTIF($B$5:B3287,B3287)</f>
        <v>--3250</v>
      </c>
      <c r="B3287" s="3" t="str">
        <f t="shared" si="154"/>
        <v/>
      </c>
      <c r="C3287" s="78">
        <v>3283</v>
      </c>
      <c r="D3287" s="102"/>
      <c r="E3287" s="103"/>
      <c r="F3287" s="102"/>
      <c r="G3287" s="104"/>
      <c r="H3287" s="105" t="str">
        <f t="shared" ca="1" si="153"/>
        <v/>
      </c>
      <c r="I3287" s="102"/>
      <c r="J3287" s="102"/>
      <c r="K3287" s="102"/>
      <c r="L3287" s="102"/>
      <c r="M3287" s="102"/>
      <c r="N3287" s="102"/>
      <c r="O3287" s="102"/>
      <c r="P3287" s="102"/>
      <c r="Q3287" s="102"/>
      <c r="R3287" s="102"/>
      <c r="S3287" s="102"/>
      <c r="T3287" s="106"/>
      <c r="U3287" s="3" t="str">
        <f t="shared" si="155"/>
        <v>0/1</v>
      </c>
    </row>
    <row r="3288" spans="1:21" ht="30" customHeight="1" x14ac:dyDescent="0.3">
      <c r="A3288" s="3" t="str">
        <f>B3288&amp;"--"&amp;COUNTIF($B$5:B3288,B3288)</f>
        <v>--3251</v>
      </c>
      <c r="B3288" s="3" t="str">
        <f t="shared" si="154"/>
        <v/>
      </c>
      <c r="C3288" s="78">
        <v>3284</v>
      </c>
      <c r="D3288" s="102"/>
      <c r="E3288" s="103"/>
      <c r="F3288" s="102"/>
      <c r="G3288" s="104"/>
      <c r="H3288" s="105" t="str">
        <f t="shared" ca="1" si="153"/>
        <v/>
      </c>
      <c r="I3288" s="102"/>
      <c r="J3288" s="102"/>
      <c r="K3288" s="102"/>
      <c r="L3288" s="102"/>
      <c r="M3288" s="102"/>
      <c r="N3288" s="102"/>
      <c r="O3288" s="102"/>
      <c r="P3288" s="102"/>
      <c r="Q3288" s="102"/>
      <c r="R3288" s="102"/>
      <c r="S3288" s="102"/>
      <c r="T3288" s="106"/>
      <c r="U3288" s="3" t="str">
        <f t="shared" si="155"/>
        <v>0/1</v>
      </c>
    </row>
    <row r="3289" spans="1:21" ht="30" customHeight="1" x14ac:dyDescent="0.3">
      <c r="A3289" s="3" t="str">
        <f>B3289&amp;"--"&amp;COUNTIF($B$5:B3289,B3289)</f>
        <v>--3252</v>
      </c>
      <c r="B3289" s="3" t="str">
        <f t="shared" si="154"/>
        <v/>
      </c>
      <c r="C3289" s="78">
        <v>3285</v>
      </c>
      <c r="D3289" s="102"/>
      <c r="E3289" s="103"/>
      <c r="F3289" s="102"/>
      <c r="G3289" s="104"/>
      <c r="H3289" s="105" t="str">
        <f t="shared" ca="1" si="153"/>
        <v/>
      </c>
      <c r="I3289" s="102"/>
      <c r="J3289" s="102"/>
      <c r="K3289" s="102"/>
      <c r="L3289" s="102"/>
      <c r="M3289" s="102"/>
      <c r="N3289" s="102"/>
      <c r="O3289" s="102"/>
      <c r="P3289" s="102"/>
      <c r="Q3289" s="102"/>
      <c r="R3289" s="102"/>
      <c r="S3289" s="102"/>
      <c r="T3289" s="106"/>
      <c r="U3289" s="3" t="str">
        <f t="shared" si="155"/>
        <v>0/1</v>
      </c>
    </row>
    <row r="3290" spans="1:21" ht="30" customHeight="1" x14ac:dyDescent="0.3">
      <c r="A3290" s="3" t="str">
        <f>B3290&amp;"--"&amp;COUNTIF($B$5:B3290,B3290)</f>
        <v>--3253</v>
      </c>
      <c r="B3290" s="3" t="str">
        <f t="shared" si="154"/>
        <v/>
      </c>
      <c r="C3290" s="78">
        <v>3286</v>
      </c>
      <c r="D3290" s="102"/>
      <c r="E3290" s="103"/>
      <c r="F3290" s="102"/>
      <c r="G3290" s="104"/>
      <c r="H3290" s="105" t="str">
        <f t="shared" ca="1" si="153"/>
        <v/>
      </c>
      <c r="I3290" s="102"/>
      <c r="J3290" s="102"/>
      <c r="K3290" s="102"/>
      <c r="L3290" s="102"/>
      <c r="M3290" s="102"/>
      <c r="N3290" s="102"/>
      <c r="O3290" s="102"/>
      <c r="P3290" s="102"/>
      <c r="Q3290" s="102"/>
      <c r="R3290" s="102"/>
      <c r="S3290" s="102"/>
      <c r="T3290" s="106"/>
      <c r="U3290" s="3" t="str">
        <f t="shared" si="155"/>
        <v>0/1</v>
      </c>
    </row>
    <row r="3291" spans="1:21" ht="30" customHeight="1" x14ac:dyDescent="0.3">
      <c r="A3291" s="3" t="str">
        <f>B3291&amp;"--"&amp;COUNTIF($B$5:B3291,B3291)</f>
        <v>--3254</v>
      </c>
      <c r="B3291" s="3" t="str">
        <f t="shared" si="154"/>
        <v/>
      </c>
      <c r="C3291" s="78">
        <v>3287</v>
      </c>
      <c r="D3291" s="102"/>
      <c r="E3291" s="103"/>
      <c r="F3291" s="102"/>
      <c r="G3291" s="104"/>
      <c r="H3291" s="105" t="str">
        <f t="shared" ca="1" si="153"/>
        <v/>
      </c>
      <c r="I3291" s="102"/>
      <c r="J3291" s="102"/>
      <c r="K3291" s="102"/>
      <c r="L3291" s="102"/>
      <c r="M3291" s="102"/>
      <c r="N3291" s="102"/>
      <c r="O3291" s="102"/>
      <c r="P3291" s="102"/>
      <c r="Q3291" s="102"/>
      <c r="R3291" s="102"/>
      <c r="S3291" s="102"/>
      <c r="T3291" s="106"/>
      <c r="U3291" s="3" t="str">
        <f t="shared" si="155"/>
        <v>0/1</v>
      </c>
    </row>
    <row r="3292" spans="1:21" ht="30" customHeight="1" x14ac:dyDescent="0.3">
      <c r="A3292" s="3" t="str">
        <f>B3292&amp;"--"&amp;COUNTIF($B$5:B3292,B3292)</f>
        <v>--3255</v>
      </c>
      <c r="B3292" s="3" t="str">
        <f t="shared" si="154"/>
        <v/>
      </c>
      <c r="C3292" s="78">
        <v>3288</v>
      </c>
      <c r="D3292" s="102"/>
      <c r="E3292" s="103"/>
      <c r="F3292" s="102"/>
      <c r="G3292" s="104"/>
      <c r="H3292" s="105" t="str">
        <f t="shared" ca="1" si="153"/>
        <v/>
      </c>
      <c r="I3292" s="102"/>
      <c r="J3292" s="102"/>
      <c r="K3292" s="102"/>
      <c r="L3292" s="102"/>
      <c r="M3292" s="102"/>
      <c r="N3292" s="102"/>
      <c r="O3292" s="102"/>
      <c r="P3292" s="102"/>
      <c r="Q3292" s="102"/>
      <c r="R3292" s="102"/>
      <c r="S3292" s="102"/>
      <c r="T3292" s="106"/>
      <c r="U3292" s="3" t="str">
        <f t="shared" si="155"/>
        <v>0/1</v>
      </c>
    </row>
    <row r="3293" spans="1:21" ht="30" customHeight="1" x14ac:dyDescent="0.3">
      <c r="A3293" s="3" t="str">
        <f>B3293&amp;"--"&amp;COUNTIF($B$5:B3293,B3293)</f>
        <v>--3256</v>
      </c>
      <c r="B3293" s="3" t="str">
        <f t="shared" si="154"/>
        <v/>
      </c>
      <c r="C3293" s="78">
        <v>3289</v>
      </c>
      <c r="D3293" s="102"/>
      <c r="E3293" s="103"/>
      <c r="F3293" s="102"/>
      <c r="G3293" s="104"/>
      <c r="H3293" s="105" t="str">
        <f t="shared" ca="1" si="153"/>
        <v/>
      </c>
      <c r="I3293" s="102"/>
      <c r="J3293" s="102"/>
      <c r="K3293" s="102"/>
      <c r="L3293" s="102"/>
      <c r="M3293" s="102"/>
      <c r="N3293" s="102"/>
      <c r="O3293" s="102"/>
      <c r="P3293" s="102"/>
      <c r="Q3293" s="102"/>
      <c r="R3293" s="102"/>
      <c r="S3293" s="102"/>
      <c r="T3293" s="106"/>
      <c r="U3293" s="3" t="str">
        <f t="shared" si="155"/>
        <v>0/1</v>
      </c>
    </row>
    <row r="3294" spans="1:21" ht="30" customHeight="1" x14ac:dyDescent="0.3">
      <c r="A3294" s="3" t="str">
        <f>B3294&amp;"--"&amp;COUNTIF($B$5:B3294,B3294)</f>
        <v>--3257</v>
      </c>
      <c r="B3294" s="3" t="str">
        <f t="shared" si="154"/>
        <v/>
      </c>
      <c r="C3294" s="78">
        <v>3290</v>
      </c>
      <c r="D3294" s="102"/>
      <c r="E3294" s="103"/>
      <c r="F3294" s="102"/>
      <c r="G3294" s="104"/>
      <c r="H3294" s="105" t="str">
        <f t="shared" ca="1" si="153"/>
        <v/>
      </c>
      <c r="I3294" s="102"/>
      <c r="J3294" s="102"/>
      <c r="K3294" s="102"/>
      <c r="L3294" s="102"/>
      <c r="M3294" s="102"/>
      <c r="N3294" s="102"/>
      <c r="O3294" s="102"/>
      <c r="P3294" s="102"/>
      <c r="Q3294" s="102"/>
      <c r="R3294" s="102"/>
      <c r="S3294" s="102"/>
      <c r="T3294" s="106"/>
      <c r="U3294" s="3" t="str">
        <f t="shared" si="155"/>
        <v>0/1</v>
      </c>
    </row>
    <row r="3295" spans="1:21" ht="30" customHeight="1" x14ac:dyDescent="0.3">
      <c r="A3295" s="3" t="str">
        <f>B3295&amp;"--"&amp;COUNTIF($B$5:B3295,B3295)</f>
        <v>--3258</v>
      </c>
      <c r="B3295" s="3" t="str">
        <f t="shared" si="154"/>
        <v/>
      </c>
      <c r="C3295" s="78">
        <v>3291</v>
      </c>
      <c r="D3295" s="102"/>
      <c r="E3295" s="103"/>
      <c r="F3295" s="102"/>
      <c r="G3295" s="104"/>
      <c r="H3295" s="105" t="str">
        <f t="shared" ca="1" si="153"/>
        <v/>
      </c>
      <c r="I3295" s="102"/>
      <c r="J3295" s="102"/>
      <c r="K3295" s="102"/>
      <c r="L3295" s="102"/>
      <c r="M3295" s="102"/>
      <c r="N3295" s="102"/>
      <c r="O3295" s="102"/>
      <c r="P3295" s="102"/>
      <c r="Q3295" s="102"/>
      <c r="R3295" s="102"/>
      <c r="S3295" s="102"/>
      <c r="T3295" s="106"/>
      <c r="U3295" s="3" t="str">
        <f t="shared" si="155"/>
        <v>0/1</v>
      </c>
    </row>
    <row r="3296" spans="1:21" ht="30" customHeight="1" x14ac:dyDescent="0.3">
      <c r="A3296" s="3" t="str">
        <f>B3296&amp;"--"&amp;COUNTIF($B$5:B3296,B3296)</f>
        <v>--3259</v>
      </c>
      <c r="B3296" s="3" t="str">
        <f t="shared" si="154"/>
        <v/>
      </c>
      <c r="C3296" s="78">
        <v>3292</v>
      </c>
      <c r="D3296" s="102"/>
      <c r="E3296" s="103"/>
      <c r="F3296" s="102"/>
      <c r="G3296" s="104"/>
      <c r="H3296" s="105" t="str">
        <f t="shared" ref="H3296:H3359" ca="1" si="156">IF(G3296,DATEDIF(G3296,TODAY(),"Y"),"")</f>
        <v/>
      </c>
      <c r="I3296" s="102"/>
      <c r="J3296" s="102"/>
      <c r="K3296" s="102"/>
      <c r="L3296" s="102"/>
      <c r="M3296" s="102"/>
      <c r="N3296" s="102"/>
      <c r="O3296" s="102"/>
      <c r="P3296" s="102"/>
      <c r="Q3296" s="102"/>
      <c r="R3296" s="102"/>
      <c r="S3296" s="102"/>
      <c r="T3296" s="106"/>
      <c r="U3296" s="3" t="str">
        <f t="shared" si="155"/>
        <v>0/1</v>
      </c>
    </row>
    <row r="3297" spans="1:21" ht="30" customHeight="1" x14ac:dyDescent="0.3">
      <c r="A3297" s="3" t="str">
        <f>B3297&amp;"--"&amp;COUNTIF($B$5:B3297,B3297)</f>
        <v>--3260</v>
      </c>
      <c r="B3297" s="3" t="str">
        <f t="shared" si="154"/>
        <v/>
      </c>
      <c r="C3297" s="78">
        <v>3293</v>
      </c>
      <c r="D3297" s="102"/>
      <c r="E3297" s="103"/>
      <c r="F3297" s="102"/>
      <c r="G3297" s="104"/>
      <c r="H3297" s="105" t="str">
        <f t="shared" ca="1" si="156"/>
        <v/>
      </c>
      <c r="I3297" s="102"/>
      <c r="J3297" s="102"/>
      <c r="K3297" s="102"/>
      <c r="L3297" s="102"/>
      <c r="M3297" s="102"/>
      <c r="N3297" s="102"/>
      <c r="O3297" s="102"/>
      <c r="P3297" s="102"/>
      <c r="Q3297" s="102"/>
      <c r="R3297" s="102"/>
      <c r="S3297" s="102"/>
      <c r="T3297" s="106"/>
      <c r="U3297" s="3" t="str">
        <f t="shared" si="155"/>
        <v>0/1</v>
      </c>
    </row>
    <row r="3298" spans="1:21" ht="30" customHeight="1" x14ac:dyDescent="0.3">
      <c r="A3298" s="3" t="str">
        <f>B3298&amp;"--"&amp;COUNTIF($B$5:B3298,B3298)</f>
        <v>--3261</v>
      </c>
      <c r="B3298" s="3" t="str">
        <f t="shared" si="154"/>
        <v/>
      </c>
      <c r="C3298" s="78">
        <v>3294</v>
      </c>
      <c r="D3298" s="102"/>
      <c r="E3298" s="103"/>
      <c r="F3298" s="102"/>
      <c r="G3298" s="104"/>
      <c r="H3298" s="105" t="str">
        <f t="shared" ca="1" si="156"/>
        <v/>
      </c>
      <c r="I3298" s="102"/>
      <c r="J3298" s="102"/>
      <c r="K3298" s="102"/>
      <c r="L3298" s="102"/>
      <c r="M3298" s="102"/>
      <c r="N3298" s="102"/>
      <c r="O3298" s="102"/>
      <c r="P3298" s="102"/>
      <c r="Q3298" s="102"/>
      <c r="R3298" s="102"/>
      <c r="S3298" s="102"/>
      <c r="T3298" s="106"/>
      <c r="U3298" s="3" t="str">
        <f t="shared" si="155"/>
        <v>0/1</v>
      </c>
    </row>
    <row r="3299" spans="1:21" ht="30" customHeight="1" x14ac:dyDescent="0.3">
      <c r="A3299" s="3" t="str">
        <f>B3299&amp;"--"&amp;COUNTIF($B$5:B3299,B3299)</f>
        <v>--3262</v>
      </c>
      <c r="B3299" s="3" t="str">
        <f t="shared" si="154"/>
        <v/>
      </c>
      <c r="C3299" s="78">
        <v>3295</v>
      </c>
      <c r="D3299" s="102"/>
      <c r="E3299" s="103"/>
      <c r="F3299" s="102"/>
      <c r="G3299" s="104"/>
      <c r="H3299" s="105" t="str">
        <f t="shared" ca="1" si="156"/>
        <v/>
      </c>
      <c r="I3299" s="102"/>
      <c r="J3299" s="102"/>
      <c r="K3299" s="102"/>
      <c r="L3299" s="102"/>
      <c r="M3299" s="102"/>
      <c r="N3299" s="102"/>
      <c r="O3299" s="102"/>
      <c r="P3299" s="102"/>
      <c r="Q3299" s="102"/>
      <c r="R3299" s="102"/>
      <c r="S3299" s="102"/>
      <c r="T3299" s="106"/>
      <c r="U3299" s="3" t="str">
        <f t="shared" si="155"/>
        <v>0/1</v>
      </c>
    </row>
    <row r="3300" spans="1:21" ht="30" customHeight="1" x14ac:dyDescent="0.3">
      <c r="A3300" s="3" t="str">
        <f>B3300&amp;"--"&amp;COUNTIF($B$5:B3300,B3300)</f>
        <v>--3263</v>
      </c>
      <c r="B3300" s="3" t="str">
        <f t="shared" si="154"/>
        <v/>
      </c>
      <c r="C3300" s="78">
        <v>3296</v>
      </c>
      <c r="D3300" s="102"/>
      <c r="E3300" s="103"/>
      <c r="F3300" s="102"/>
      <c r="G3300" s="104"/>
      <c r="H3300" s="105" t="str">
        <f t="shared" ca="1" si="156"/>
        <v/>
      </c>
      <c r="I3300" s="102"/>
      <c r="J3300" s="102"/>
      <c r="K3300" s="102"/>
      <c r="L3300" s="102"/>
      <c r="M3300" s="102"/>
      <c r="N3300" s="102"/>
      <c r="O3300" s="102"/>
      <c r="P3300" s="102"/>
      <c r="Q3300" s="102"/>
      <c r="R3300" s="102"/>
      <c r="S3300" s="102"/>
      <c r="T3300" s="106"/>
      <c r="U3300" s="3" t="str">
        <f t="shared" si="155"/>
        <v>0/1</v>
      </c>
    </row>
    <row r="3301" spans="1:21" ht="30" customHeight="1" x14ac:dyDescent="0.3">
      <c r="A3301" s="3" t="str">
        <f>B3301&amp;"--"&amp;COUNTIF($B$5:B3301,B3301)</f>
        <v>--3264</v>
      </c>
      <c r="B3301" s="3" t="str">
        <f t="shared" si="154"/>
        <v/>
      </c>
      <c r="C3301" s="78">
        <v>3297</v>
      </c>
      <c r="D3301" s="102"/>
      <c r="E3301" s="103"/>
      <c r="F3301" s="102"/>
      <c r="G3301" s="104"/>
      <c r="H3301" s="105" t="str">
        <f t="shared" ca="1" si="156"/>
        <v/>
      </c>
      <c r="I3301" s="102"/>
      <c r="J3301" s="102"/>
      <c r="K3301" s="102"/>
      <c r="L3301" s="102"/>
      <c r="M3301" s="102"/>
      <c r="N3301" s="102"/>
      <c r="O3301" s="102"/>
      <c r="P3301" s="102"/>
      <c r="Q3301" s="102"/>
      <c r="R3301" s="102"/>
      <c r="S3301" s="102"/>
      <c r="T3301" s="106"/>
      <c r="U3301" s="3" t="str">
        <f t="shared" si="155"/>
        <v>0/1</v>
      </c>
    </row>
    <row r="3302" spans="1:21" ht="30" customHeight="1" x14ac:dyDescent="0.3">
      <c r="A3302" s="3" t="str">
        <f>B3302&amp;"--"&amp;COUNTIF($B$5:B3302,B3302)</f>
        <v>--3265</v>
      </c>
      <c r="B3302" s="3" t="str">
        <f t="shared" si="154"/>
        <v/>
      </c>
      <c r="C3302" s="78">
        <v>3298</v>
      </c>
      <c r="D3302" s="102"/>
      <c r="E3302" s="103"/>
      <c r="F3302" s="102"/>
      <c r="G3302" s="104"/>
      <c r="H3302" s="105" t="str">
        <f t="shared" ca="1" si="156"/>
        <v/>
      </c>
      <c r="I3302" s="102"/>
      <c r="J3302" s="102"/>
      <c r="K3302" s="102"/>
      <c r="L3302" s="102"/>
      <c r="M3302" s="102"/>
      <c r="N3302" s="102"/>
      <c r="O3302" s="102"/>
      <c r="P3302" s="102"/>
      <c r="Q3302" s="102"/>
      <c r="R3302" s="102"/>
      <c r="S3302" s="102"/>
      <c r="T3302" s="106"/>
      <c r="U3302" s="3" t="str">
        <f t="shared" si="155"/>
        <v>0/1</v>
      </c>
    </row>
    <row r="3303" spans="1:21" ht="30" customHeight="1" x14ac:dyDescent="0.3">
      <c r="A3303" s="3" t="str">
        <f>B3303&amp;"--"&amp;COUNTIF($B$5:B3303,B3303)</f>
        <v>--3266</v>
      </c>
      <c r="B3303" s="3" t="str">
        <f t="shared" si="154"/>
        <v/>
      </c>
      <c r="C3303" s="78">
        <v>3299</v>
      </c>
      <c r="D3303" s="102"/>
      <c r="E3303" s="103"/>
      <c r="F3303" s="102"/>
      <c r="G3303" s="104"/>
      <c r="H3303" s="105" t="str">
        <f t="shared" ca="1" si="156"/>
        <v/>
      </c>
      <c r="I3303" s="102"/>
      <c r="J3303" s="102"/>
      <c r="K3303" s="102"/>
      <c r="L3303" s="102"/>
      <c r="M3303" s="102"/>
      <c r="N3303" s="102"/>
      <c r="O3303" s="102"/>
      <c r="P3303" s="102"/>
      <c r="Q3303" s="102"/>
      <c r="R3303" s="102"/>
      <c r="S3303" s="102"/>
      <c r="T3303" s="106"/>
      <c r="U3303" s="3" t="str">
        <f t="shared" si="155"/>
        <v>0/1</v>
      </c>
    </row>
    <row r="3304" spans="1:21" ht="30" customHeight="1" x14ac:dyDescent="0.3">
      <c r="A3304" s="3" t="str">
        <f>B3304&amp;"--"&amp;COUNTIF($B$5:B3304,B3304)</f>
        <v>--3267</v>
      </c>
      <c r="B3304" s="3" t="str">
        <f t="shared" si="154"/>
        <v/>
      </c>
      <c r="C3304" s="78">
        <v>3300</v>
      </c>
      <c r="D3304" s="102"/>
      <c r="E3304" s="103"/>
      <c r="F3304" s="102"/>
      <c r="G3304" s="104"/>
      <c r="H3304" s="105" t="str">
        <f t="shared" ca="1" si="156"/>
        <v/>
      </c>
      <c r="I3304" s="102"/>
      <c r="J3304" s="102"/>
      <c r="K3304" s="102"/>
      <c r="L3304" s="102"/>
      <c r="M3304" s="102"/>
      <c r="N3304" s="102"/>
      <c r="O3304" s="102"/>
      <c r="P3304" s="102"/>
      <c r="Q3304" s="102"/>
      <c r="R3304" s="102"/>
      <c r="S3304" s="102"/>
      <c r="T3304" s="106"/>
      <c r="U3304" s="3" t="str">
        <f t="shared" si="155"/>
        <v>0/1</v>
      </c>
    </row>
    <row r="3305" spans="1:21" ht="30" customHeight="1" x14ac:dyDescent="0.3">
      <c r="A3305" s="3" t="str">
        <f>B3305&amp;"--"&amp;COUNTIF($B$5:B3305,B3305)</f>
        <v>--3268</v>
      </c>
      <c r="B3305" s="3" t="str">
        <f t="shared" si="154"/>
        <v/>
      </c>
      <c r="C3305" s="78">
        <v>3301</v>
      </c>
      <c r="D3305" s="102"/>
      <c r="E3305" s="103"/>
      <c r="F3305" s="102"/>
      <c r="G3305" s="104"/>
      <c r="H3305" s="105" t="str">
        <f t="shared" ca="1" si="156"/>
        <v/>
      </c>
      <c r="I3305" s="102"/>
      <c r="J3305" s="102"/>
      <c r="K3305" s="102"/>
      <c r="L3305" s="102"/>
      <c r="M3305" s="102"/>
      <c r="N3305" s="102"/>
      <c r="O3305" s="102"/>
      <c r="P3305" s="102"/>
      <c r="Q3305" s="102"/>
      <c r="R3305" s="102"/>
      <c r="S3305" s="102"/>
      <c r="T3305" s="106"/>
      <c r="U3305" s="3" t="str">
        <f t="shared" si="155"/>
        <v>0/1</v>
      </c>
    </row>
    <row r="3306" spans="1:21" ht="30" customHeight="1" x14ac:dyDescent="0.3">
      <c r="A3306" s="3" t="str">
        <f>B3306&amp;"--"&amp;COUNTIF($B$5:B3306,B3306)</f>
        <v>--3269</v>
      </c>
      <c r="B3306" s="3" t="str">
        <f t="shared" si="154"/>
        <v/>
      </c>
      <c r="C3306" s="78">
        <v>3302</v>
      </c>
      <c r="D3306" s="102"/>
      <c r="E3306" s="103"/>
      <c r="F3306" s="102"/>
      <c r="G3306" s="104"/>
      <c r="H3306" s="105" t="str">
        <f t="shared" ca="1" si="156"/>
        <v/>
      </c>
      <c r="I3306" s="102"/>
      <c r="J3306" s="102"/>
      <c r="K3306" s="102"/>
      <c r="L3306" s="102"/>
      <c r="M3306" s="102"/>
      <c r="N3306" s="102"/>
      <c r="O3306" s="102"/>
      <c r="P3306" s="102"/>
      <c r="Q3306" s="102"/>
      <c r="R3306" s="102"/>
      <c r="S3306" s="102"/>
      <c r="T3306" s="106"/>
      <c r="U3306" s="3" t="str">
        <f t="shared" si="155"/>
        <v>0/1</v>
      </c>
    </row>
    <row r="3307" spans="1:21" ht="30" customHeight="1" x14ac:dyDescent="0.3">
      <c r="A3307" s="3" t="str">
        <f>B3307&amp;"--"&amp;COUNTIF($B$5:B3307,B3307)</f>
        <v>--3270</v>
      </c>
      <c r="B3307" s="3" t="str">
        <f t="shared" si="154"/>
        <v/>
      </c>
      <c r="C3307" s="78">
        <v>3303</v>
      </c>
      <c r="D3307" s="102"/>
      <c r="E3307" s="103"/>
      <c r="F3307" s="102"/>
      <c r="G3307" s="104"/>
      <c r="H3307" s="105" t="str">
        <f t="shared" ca="1" si="156"/>
        <v/>
      </c>
      <c r="I3307" s="102"/>
      <c r="J3307" s="102"/>
      <c r="K3307" s="102"/>
      <c r="L3307" s="102"/>
      <c r="M3307" s="102"/>
      <c r="N3307" s="102"/>
      <c r="O3307" s="102"/>
      <c r="P3307" s="102"/>
      <c r="Q3307" s="102"/>
      <c r="R3307" s="102"/>
      <c r="S3307" s="102"/>
      <c r="T3307" s="106"/>
      <c r="U3307" s="3" t="str">
        <f t="shared" si="155"/>
        <v>0/1</v>
      </c>
    </row>
    <row r="3308" spans="1:21" ht="30" customHeight="1" x14ac:dyDescent="0.3">
      <c r="A3308" s="3" t="str">
        <f>B3308&amp;"--"&amp;COUNTIF($B$5:B3308,B3308)</f>
        <v>--3271</v>
      </c>
      <c r="B3308" s="3" t="str">
        <f t="shared" si="154"/>
        <v/>
      </c>
      <c r="C3308" s="78">
        <v>3304</v>
      </c>
      <c r="D3308" s="102"/>
      <c r="E3308" s="103"/>
      <c r="F3308" s="102"/>
      <c r="G3308" s="104"/>
      <c r="H3308" s="105" t="str">
        <f t="shared" ca="1" si="156"/>
        <v/>
      </c>
      <c r="I3308" s="102"/>
      <c r="J3308" s="102"/>
      <c r="K3308" s="102"/>
      <c r="L3308" s="102"/>
      <c r="M3308" s="102"/>
      <c r="N3308" s="102"/>
      <c r="O3308" s="102"/>
      <c r="P3308" s="102"/>
      <c r="Q3308" s="102"/>
      <c r="R3308" s="102"/>
      <c r="S3308" s="102"/>
      <c r="T3308" s="106"/>
      <c r="U3308" s="3" t="str">
        <f t="shared" si="155"/>
        <v>0/1</v>
      </c>
    </row>
    <row r="3309" spans="1:21" ht="30" customHeight="1" x14ac:dyDescent="0.3">
      <c r="A3309" s="3" t="str">
        <f>B3309&amp;"--"&amp;COUNTIF($B$5:B3309,B3309)</f>
        <v>--3272</v>
      </c>
      <c r="B3309" s="3" t="str">
        <f t="shared" si="154"/>
        <v/>
      </c>
      <c r="C3309" s="78">
        <v>3305</v>
      </c>
      <c r="D3309" s="102"/>
      <c r="E3309" s="103"/>
      <c r="F3309" s="102"/>
      <c r="G3309" s="104"/>
      <c r="H3309" s="105" t="str">
        <f t="shared" ca="1" si="156"/>
        <v/>
      </c>
      <c r="I3309" s="102"/>
      <c r="J3309" s="102"/>
      <c r="K3309" s="102"/>
      <c r="L3309" s="102"/>
      <c r="M3309" s="102"/>
      <c r="N3309" s="102"/>
      <c r="O3309" s="102"/>
      <c r="P3309" s="102"/>
      <c r="Q3309" s="102"/>
      <c r="R3309" s="102"/>
      <c r="S3309" s="102"/>
      <c r="T3309" s="106"/>
      <c r="U3309" s="3" t="str">
        <f t="shared" si="155"/>
        <v>0/1</v>
      </c>
    </row>
    <row r="3310" spans="1:21" ht="30" customHeight="1" x14ac:dyDescent="0.3">
      <c r="A3310" s="3" t="str">
        <f>B3310&amp;"--"&amp;COUNTIF($B$5:B3310,B3310)</f>
        <v>--3273</v>
      </c>
      <c r="B3310" s="3" t="str">
        <f t="shared" si="154"/>
        <v/>
      </c>
      <c r="C3310" s="78">
        <v>3306</v>
      </c>
      <c r="D3310" s="102"/>
      <c r="E3310" s="103"/>
      <c r="F3310" s="102"/>
      <c r="G3310" s="104"/>
      <c r="H3310" s="105" t="str">
        <f t="shared" ca="1" si="156"/>
        <v/>
      </c>
      <c r="I3310" s="102"/>
      <c r="J3310" s="102"/>
      <c r="K3310" s="102"/>
      <c r="L3310" s="102"/>
      <c r="M3310" s="102"/>
      <c r="N3310" s="102"/>
      <c r="O3310" s="102"/>
      <c r="P3310" s="102"/>
      <c r="Q3310" s="102"/>
      <c r="R3310" s="102"/>
      <c r="S3310" s="102"/>
      <c r="T3310" s="106"/>
      <c r="U3310" s="3" t="str">
        <f t="shared" si="155"/>
        <v>0/1</v>
      </c>
    </row>
    <row r="3311" spans="1:21" ht="30" customHeight="1" x14ac:dyDescent="0.3">
      <c r="A3311" s="3" t="str">
        <f>B3311&amp;"--"&amp;COUNTIF($B$5:B3311,B3311)</f>
        <v>--3274</v>
      </c>
      <c r="B3311" s="3" t="str">
        <f t="shared" si="154"/>
        <v/>
      </c>
      <c r="C3311" s="78">
        <v>3307</v>
      </c>
      <c r="D3311" s="102"/>
      <c r="E3311" s="103"/>
      <c r="F3311" s="102"/>
      <c r="G3311" s="104"/>
      <c r="H3311" s="105" t="str">
        <f t="shared" ca="1" si="156"/>
        <v/>
      </c>
      <c r="I3311" s="102"/>
      <c r="J3311" s="102"/>
      <c r="K3311" s="102"/>
      <c r="L3311" s="102"/>
      <c r="M3311" s="102"/>
      <c r="N3311" s="102"/>
      <c r="O3311" s="102"/>
      <c r="P3311" s="102"/>
      <c r="Q3311" s="102"/>
      <c r="R3311" s="102"/>
      <c r="S3311" s="102"/>
      <c r="T3311" s="106"/>
      <c r="U3311" s="3" t="str">
        <f t="shared" si="155"/>
        <v>0/1</v>
      </c>
    </row>
    <row r="3312" spans="1:21" ht="30" customHeight="1" x14ac:dyDescent="0.3">
      <c r="A3312" s="3" t="str">
        <f>B3312&amp;"--"&amp;COUNTIF($B$5:B3312,B3312)</f>
        <v>--3275</v>
      </c>
      <c r="B3312" s="3" t="str">
        <f t="shared" si="154"/>
        <v/>
      </c>
      <c r="C3312" s="78">
        <v>3308</v>
      </c>
      <c r="D3312" s="102"/>
      <c r="E3312" s="103"/>
      <c r="F3312" s="102"/>
      <c r="G3312" s="104"/>
      <c r="H3312" s="105" t="str">
        <f t="shared" ca="1" si="156"/>
        <v/>
      </c>
      <c r="I3312" s="102"/>
      <c r="J3312" s="102"/>
      <c r="K3312" s="102"/>
      <c r="L3312" s="102"/>
      <c r="M3312" s="102"/>
      <c r="N3312" s="102"/>
      <c r="O3312" s="102"/>
      <c r="P3312" s="102"/>
      <c r="Q3312" s="102"/>
      <c r="R3312" s="102"/>
      <c r="S3312" s="102"/>
      <c r="T3312" s="106"/>
      <c r="U3312" s="3" t="str">
        <f t="shared" si="155"/>
        <v>0/1</v>
      </c>
    </row>
    <row r="3313" spans="1:21" ht="30" customHeight="1" x14ac:dyDescent="0.3">
      <c r="A3313" s="3" t="str">
        <f>B3313&amp;"--"&amp;COUNTIF($B$5:B3313,B3313)</f>
        <v>--3276</v>
      </c>
      <c r="B3313" s="3" t="str">
        <f t="shared" si="154"/>
        <v/>
      </c>
      <c r="C3313" s="78">
        <v>3309</v>
      </c>
      <c r="D3313" s="102"/>
      <c r="E3313" s="103"/>
      <c r="F3313" s="102"/>
      <c r="G3313" s="104"/>
      <c r="H3313" s="105" t="str">
        <f t="shared" ca="1" si="156"/>
        <v/>
      </c>
      <c r="I3313" s="102"/>
      <c r="J3313" s="102"/>
      <c r="K3313" s="102"/>
      <c r="L3313" s="102"/>
      <c r="M3313" s="102"/>
      <c r="N3313" s="102"/>
      <c r="O3313" s="102"/>
      <c r="P3313" s="102"/>
      <c r="Q3313" s="102"/>
      <c r="R3313" s="102"/>
      <c r="S3313" s="102"/>
      <c r="T3313" s="106"/>
      <c r="U3313" s="3" t="str">
        <f t="shared" si="155"/>
        <v>0/1</v>
      </c>
    </row>
    <row r="3314" spans="1:21" ht="30" customHeight="1" x14ac:dyDescent="0.3">
      <c r="A3314" s="3" t="str">
        <f>B3314&amp;"--"&amp;COUNTIF($B$5:B3314,B3314)</f>
        <v>--3277</v>
      </c>
      <c r="B3314" s="3" t="str">
        <f t="shared" si="154"/>
        <v/>
      </c>
      <c r="C3314" s="78">
        <v>3310</v>
      </c>
      <c r="D3314" s="102"/>
      <c r="E3314" s="103"/>
      <c r="F3314" s="102"/>
      <c r="G3314" s="104"/>
      <c r="H3314" s="105" t="str">
        <f t="shared" ca="1" si="156"/>
        <v/>
      </c>
      <c r="I3314" s="102"/>
      <c r="J3314" s="102"/>
      <c r="K3314" s="102"/>
      <c r="L3314" s="102"/>
      <c r="M3314" s="102"/>
      <c r="N3314" s="102"/>
      <c r="O3314" s="102"/>
      <c r="P3314" s="102"/>
      <c r="Q3314" s="102"/>
      <c r="R3314" s="102"/>
      <c r="S3314" s="102"/>
      <c r="T3314" s="106"/>
      <c r="U3314" s="3" t="str">
        <f t="shared" si="155"/>
        <v>0/1</v>
      </c>
    </row>
    <row r="3315" spans="1:21" ht="30" customHeight="1" x14ac:dyDescent="0.3">
      <c r="A3315" s="3" t="str">
        <f>B3315&amp;"--"&amp;COUNTIF($B$5:B3315,B3315)</f>
        <v>--3278</v>
      </c>
      <c r="B3315" s="3" t="str">
        <f t="shared" si="154"/>
        <v/>
      </c>
      <c r="C3315" s="78">
        <v>3311</v>
      </c>
      <c r="D3315" s="102"/>
      <c r="E3315" s="103"/>
      <c r="F3315" s="102"/>
      <c r="G3315" s="104"/>
      <c r="H3315" s="105" t="str">
        <f t="shared" ca="1" si="156"/>
        <v/>
      </c>
      <c r="I3315" s="102"/>
      <c r="J3315" s="102"/>
      <c r="K3315" s="102"/>
      <c r="L3315" s="102"/>
      <c r="M3315" s="102"/>
      <c r="N3315" s="102"/>
      <c r="O3315" s="102"/>
      <c r="P3315" s="102"/>
      <c r="Q3315" s="102"/>
      <c r="R3315" s="102"/>
      <c r="S3315" s="102"/>
      <c r="T3315" s="106"/>
      <c r="U3315" s="3" t="str">
        <f t="shared" si="155"/>
        <v>0/1</v>
      </c>
    </row>
    <row r="3316" spans="1:21" ht="30" customHeight="1" x14ac:dyDescent="0.3">
      <c r="A3316" s="3" t="str">
        <f>B3316&amp;"--"&amp;COUNTIF($B$5:B3316,B3316)</f>
        <v>--3279</v>
      </c>
      <c r="B3316" s="3" t="str">
        <f t="shared" si="154"/>
        <v/>
      </c>
      <c r="C3316" s="78">
        <v>3312</v>
      </c>
      <c r="D3316" s="102"/>
      <c r="E3316" s="103"/>
      <c r="F3316" s="102"/>
      <c r="G3316" s="104"/>
      <c r="H3316" s="105" t="str">
        <f t="shared" ca="1" si="156"/>
        <v/>
      </c>
      <c r="I3316" s="102"/>
      <c r="J3316" s="102"/>
      <c r="K3316" s="102"/>
      <c r="L3316" s="102"/>
      <c r="M3316" s="102"/>
      <c r="N3316" s="102"/>
      <c r="O3316" s="102"/>
      <c r="P3316" s="102"/>
      <c r="Q3316" s="102"/>
      <c r="R3316" s="102"/>
      <c r="S3316" s="102"/>
      <c r="T3316" s="106"/>
      <c r="U3316" s="3" t="str">
        <f t="shared" si="155"/>
        <v>0/1</v>
      </c>
    </row>
    <row r="3317" spans="1:21" ht="30" customHeight="1" x14ac:dyDescent="0.3">
      <c r="A3317" s="3" t="str">
        <f>B3317&amp;"--"&amp;COUNTIF($B$5:B3317,B3317)</f>
        <v>--3280</v>
      </c>
      <c r="B3317" s="3" t="str">
        <f t="shared" si="154"/>
        <v/>
      </c>
      <c r="C3317" s="78">
        <v>3313</v>
      </c>
      <c r="D3317" s="102"/>
      <c r="E3317" s="103"/>
      <c r="F3317" s="102"/>
      <c r="G3317" s="104"/>
      <c r="H3317" s="105" t="str">
        <f t="shared" ca="1" si="156"/>
        <v/>
      </c>
      <c r="I3317" s="102"/>
      <c r="J3317" s="102"/>
      <c r="K3317" s="102"/>
      <c r="L3317" s="102"/>
      <c r="M3317" s="102"/>
      <c r="N3317" s="102"/>
      <c r="O3317" s="102"/>
      <c r="P3317" s="102"/>
      <c r="Q3317" s="102"/>
      <c r="R3317" s="102"/>
      <c r="S3317" s="102"/>
      <c r="T3317" s="106"/>
      <c r="U3317" s="3" t="str">
        <f t="shared" si="155"/>
        <v>0/1</v>
      </c>
    </row>
    <row r="3318" spans="1:21" ht="30" customHeight="1" x14ac:dyDescent="0.3">
      <c r="A3318" s="3" t="str">
        <f>B3318&amp;"--"&amp;COUNTIF($B$5:B3318,B3318)</f>
        <v>--3281</v>
      </c>
      <c r="B3318" s="3" t="str">
        <f t="shared" si="154"/>
        <v/>
      </c>
      <c r="C3318" s="78">
        <v>3314</v>
      </c>
      <c r="D3318" s="102"/>
      <c r="E3318" s="103"/>
      <c r="F3318" s="102"/>
      <c r="G3318" s="104"/>
      <c r="H3318" s="105" t="str">
        <f t="shared" ca="1" si="156"/>
        <v/>
      </c>
      <c r="I3318" s="102"/>
      <c r="J3318" s="102"/>
      <c r="K3318" s="102"/>
      <c r="L3318" s="102"/>
      <c r="M3318" s="102"/>
      <c r="N3318" s="102"/>
      <c r="O3318" s="102"/>
      <c r="P3318" s="102"/>
      <c r="Q3318" s="102"/>
      <c r="R3318" s="102"/>
      <c r="S3318" s="102"/>
      <c r="T3318" s="106"/>
      <c r="U3318" s="3" t="str">
        <f t="shared" si="155"/>
        <v>0/1</v>
      </c>
    </row>
    <row r="3319" spans="1:21" ht="30" customHeight="1" x14ac:dyDescent="0.3">
      <c r="A3319" s="3" t="str">
        <f>B3319&amp;"--"&amp;COUNTIF($B$5:B3319,B3319)</f>
        <v>--3282</v>
      </c>
      <c r="B3319" s="3" t="str">
        <f t="shared" si="154"/>
        <v/>
      </c>
      <c r="C3319" s="78">
        <v>3315</v>
      </c>
      <c r="D3319" s="102"/>
      <c r="E3319" s="103"/>
      <c r="F3319" s="102"/>
      <c r="G3319" s="104"/>
      <c r="H3319" s="105" t="str">
        <f t="shared" ca="1" si="156"/>
        <v/>
      </c>
      <c r="I3319" s="102"/>
      <c r="J3319" s="102"/>
      <c r="K3319" s="102"/>
      <c r="L3319" s="102"/>
      <c r="M3319" s="102"/>
      <c r="N3319" s="102"/>
      <c r="O3319" s="102"/>
      <c r="P3319" s="102"/>
      <c r="Q3319" s="102"/>
      <c r="R3319" s="102"/>
      <c r="S3319" s="102"/>
      <c r="T3319" s="106"/>
      <c r="U3319" s="3" t="str">
        <f t="shared" si="155"/>
        <v>0/1</v>
      </c>
    </row>
    <row r="3320" spans="1:21" ht="30" customHeight="1" x14ac:dyDescent="0.3">
      <c r="A3320" s="3" t="str">
        <f>B3320&amp;"--"&amp;COUNTIF($B$5:B3320,B3320)</f>
        <v>--3283</v>
      </c>
      <c r="B3320" s="3" t="str">
        <f t="shared" si="154"/>
        <v/>
      </c>
      <c r="C3320" s="78">
        <v>3316</v>
      </c>
      <c r="D3320" s="102"/>
      <c r="E3320" s="103"/>
      <c r="F3320" s="102"/>
      <c r="G3320" s="104"/>
      <c r="H3320" s="105" t="str">
        <f t="shared" ca="1" si="156"/>
        <v/>
      </c>
      <c r="I3320" s="102"/>
      <c r="J3320" s="102"/>
      <c r="K3320" s="102"/>
      <c r="L3320" s="102"/>
      <c r="M3320" s="102"/>
      <c r="N3320" s="102"/>
      <c r="O3320" s="102"/>
      <c r="P3320" s="102"/>
      <c r="Q3320" s="102"/>
      <c r="R3320" s="102"/>
      <c r="S3320" s="102"/>
      <c r="T3320" s="106"/>
      <c r="U3320" s="3" t="str">
        <f t="shared" si="155"/>
        <v>0/1</v>
      </c>
    </row>
    <row r="3321" spans="1:21" ht="30" customHeight="1" x14ac:dyDescent="0.3">
      <c r="A3321" s="3" t="str">
        <f>B3321&amp;"--"&amp;COUNTIF($B$5:B3321,B3321)</f>
        <v>--3284</v>
      </c>
      <c r="B3321" s="3" t="str">
        <f t="shared" si="154"/>
        <v/>
      </c>
      <c r="C3321" s="78">
        <v>3317</v>
      </c>
      <c r="D3321" s="102"/>
      <c r="E3321" s="103"/>
      <c r="F3321" s="102"/>
      <c r="G3321" s="104"/>
      <c r="H3321" s="105" t="str">
        <f t="shared" ca="1" si="156"/>
        <v/>
      </c>
      <c r="I3321" s="102"/>
      <c r="J3321" s="102"/>
      <c r="K3321" s="102"/>
      <c r="L3321" s="102"/>
      <c r="M3321" s="102"/>
      <c r="N3321" s="102"/>
      <c r="O3321" s="102"/>
      <c r="P3321" s="102"/>
      <c r="Q3321" s="102"/>
      <c r="R3321" s="102"/>
      <c r="S3321" s="102"/>
      <c r="T3321" s="106"/>
      <c r="U3321" s="3" t="str">
        <f t="shared" si="155"/>
        <v>0/1</v>
      </c>
    </row>
    <row r="3322" spans="1:21" ht="30" customHeight="1" x14ac:dyDescent="0.3">
      <c r="A3322" s="3" t="str">
        <f>B3322&amp;"--"&amp;COUNTIF($B$5:B3322,B3322)</f>
        <v>--3285</v>
      </c>
      <c r="B3322" s="3" t="str">
        <f t="shared" si="154"/>
        <v/>
      </c>
      <c r="C3322" s="78">
        <v>3318</v>
      </c>
      <c r="D3322" s="102"/>
      <c r="E3322" s="103"/>
      <c r="F3322" s="102"/>
      <c r="G3322" s="104"/>
      <c r="H3322" s="105" t="str">
        <f t="shared" ca="1" si="156"/>
        <v/>
      </c>
      <c r="I3322" s="102"/>
      <c r="J3322" s="102"/>
      <c r="K3322" s="102"/>
      <c r="L3322" s="102"/>
      <c r="M3322" s="102"/>
      <c r="N3322" s="102"/>
      <c r="O3322" s="102"/>
      <c r="P3322" s="102"/>
      <c r="Q3322" s="102"/>
      <c r="R3322" s="102"/>
      <c r="S3322" s="102"/>
      <c r="T3322" s="106"/>
      <c r="U3322" s="3" t="str">
        <f t="shared" si="155"/>
        <v>0/1</v>
      </c>
    </row>
    <row r="3323" spans="1:21" ht="30" customHeight="1" x14ac:dyDescent="0.3">
      <c r="A3323" s="3" t="str">
        <f>B3323&amp;"--"&amp;COUNTIF($B$5:B3323,B3323)</f>
        <v>--3286</v>
      </c>
      <c r="B3323" s="3" t="str">
        <f t="shared" si="154"/>
        <v/>
      </c>
      <c r="C3323" s="78">
        <v>3319</v>
      </c>
      <c r="D3323" s="102"/>
      <c r="E3323" s="103"/>
      <c r="F3323" s="102"/>
      <c r="G3323" s="104"/>
      <c r="H3323" s="105" t="str">
        <f t="shared" ca="1" si="156"/>
        <v/>
      </c>
      <c r="I3323" s="102"/>
      <c r="J3323" s="102"/>
      <c r="K3323" s="102"/>
      <c r="L3323" s="102"/>
      <c r="M3323" s="102"/>
      <c r="N3323" s="102"/>
      <c r="O3323" s="102"/>
      <c r="P3323" s="102"/>
      <c r="Q3323" s="102"/>
      <c r="R3323" s="102"/>
      <c r="S3323" s="102"/>
      <c r="T3323" s="106"/>
      <c r="U3323" s="3" t="str">
        <f t="shared" si="155"/>
        <v>0/1</v>
      </c>
    </row>
    <row r="3324" spans="1:21" ht="30" customHeight="1" x14ac:dyDescent="0.3">
      <c r="A3324" s="3" t="str">
        <f>B3324&amp;"--"&amp;COUNTIF($B$5:B3324,B3324)</f>
        <v>--3287</v>
      </c>
      <c r="B3324" s="3" t="str">
        <f t="shared" si="154"/>
        <v/>
      </c>
      <c r="C3324" s="78">
        <v>3320</v>
      </c>
      <c r="D3324" s="102"/>
      <c r="E3324" s="103"/>
      <c r="F3324" s="102"/>
      <c r="G3324" s="104"/>
      <c r="H3324" s="105" t="str">
        <f t="shared" ca="1" si="156"/>
        <v/>
      </c>
      <c r="I3324" s="102"/>
      <c r="J3324" s="102"/>
      <c r="K3324" s="102"/>
      <c r="L3324" s="102"/>
      <c r="M3324" s="102"/>
      <c r="N3324" s="102"/>
      <c r="O3324" s="102"/>
      <c r="P3324" s="102"/>
      <c r="Q3324" s="102"/>
      <c r="R3324" s="102"/>
      <c r="S3324" s="102"/>
      <c r="T3324" s="106"/>
      <c r="U3324" s="3" t="str">
        <f t="shared" si="155"/>
        <v>0/1</v>
      </c>
    </row>
    <row r="3325" spans="1:21" ht="30" customHeight="1" x14ac:dyDescent="0.3">
      <c r="A3325" s="3" t="str">
        <f>B3325&amp;"--"&amp;COUNTIF($B$5:B3325,B3325)</f>
        <v>--3288</v>
      </c>
      <c r="B3325" s="3" t="str">
        <f t="shared" si="154"/>
        <v/>
      </c>
      <c r="C3325" s="78">
        <v>3321</v>
      </c>
      <c r="D3325" s="102"/>
      <c r="E3325" s="103"/>
      <c r="F3325" s="102"/>
      <c r="G3325" s="104"/>
      <c r="H3325" s="105" t="str">
        <f t="shared" ca="1" si="156"/>
        <v/>
      </c>
      <c r="I3325" s="102"/>
      <c r="J3325" s="102"/>
      <c r="K3325" s="102"/>
      <c r="L3325" s="102"/>
      <c r="M3325" s="102"/>
      <c r="N3325" s="102"/>
      <c r="O3325" s="102"/>
      <c r="P3325" s="102"/>
      <c r="Q3325" s="102"/>
      <c r="R3325" s="102"/>
      <c r="S3325" s="102"/>
      <c r="T3325" s="106"/>
      <c r="U3325" s="3" t="str">
        <f t="shared" si="155"/>
        <v>0/1</v>
      </c>
    </row>
    <row r="3326" spans="1:21" ht="30" customHeight="1" x14ac:dyDescent="0.3">
      <c r="A3326" s="3" t="str">
        <f>B3326&amp;"--"&amp;COUNTIF($B$5:B3326,B3326)</f>
        <v>--3289</v>
      </c>
      <c r="B3326" s="3" t="str">
        <f t="shared" si="154"/>
        <v/>
      </c>
      <c r="C3326" s="78">
        <v>3322</v>
      </c>
      <c r="D3326" s="102"/>
      <c r="E3326" s="103"/>
      <c r="F3326" s="102"/>
      <c r="G3326" s="104"/>
      <c r="H3326" s="105" t="str">
        <f t="shared" ca="1" si="156"/>
        <v/>
      </c>
      <c r="I3326" s="102"/>
      <c r="J3326" s="102"/>
      <c r="K3326" s="102"/>
      <c r="L3326" s="102"/>
      <c r="M3326" s="102"/>
      <c r="N3326" s="102"/>
      <c r="O3326" s="102"/>
      <c r="P3326" s="102"/>
      <c r="Q3326" s="102"/>
      <c r="R3326" s="102"/>
      <c r="S3326" s="102"/>
      <c r="T3326" s="106"/>
      <c r="U3326" s="3" t="str">
        <f t="shared" si="155"/>
        <v>0/1</v>
      </c>
    </row>
    <row r="3327" spans="1:21" ht="30" customHeight="1" x14ac:dyDescent="0.3">
      <c r="A3327" s="3" t="str">
        <f>B3327&amp;"--"&amp;COUNTIF($B$5:B3327,B3327)</f>
        <v>--3290</v>
      </c>
      <c r="B3327" s="3" t="str">
        <f t="shared" si="154"/>
        <v/>
      </c>
      <c r="C3327" s="78">
        <v>3323</v>
      </c>
      <c r="D3327" s="102"/>
      <c r="E3327" s="103"/>
      <c r="F3327" s="102"/>
      <c r="G3327" s="104"/>
      <c r="H3327" s="105" t="str">
        <f t="shared" ca="1" si="156"/>
        <v/>
      </c>
      <c r="I3327" s="102"/>
      <c r="J3327" s="102"/>
      <c r="K3327" s="102"/>
      <c r="L3327" s="102"/>
      <c r="M3327" s="102"/>
      <c r="N3327" s="102"/>
      <c r="O3327" s="102"/>
      <c r="P3327" s="102"/>
      <c r="Q3327" s="102"/>
      <c r="R3327" s="102"/>
      <c r="S3327" s="102"/>
      <c r="T3327" s="106"/>
      <c r="U3327" s="3" t="str">
        <f t="shared" si="155"/>
        <v>0/1</v>
      </c>
    </row>
    <row r="3328" spans="1:21" ht="30" customHeight="1" x14ac:dyDescent="0.3">
      <c r="A3328" s="3" t="str">
        <f>B3328&amp;"--"&amp;COUNTIF($B$5:B3328,B3328)</f>
        <v>--3291</v>
      </c>
      <c r="B3328" s="3" t="str">
        <f t="shared" si="154"/>
        <v/>
      </c>
      <c r="C3328" s="78">
        <v>3324</v>
      </c>
      <c r="D3328" s="102"/>
      <c r="E3328" s="103"/>
      <c r="F3328" s="102"/>
      <c r="G3328" s="104"/>
      <c r="H3328" s="105" t="str">
        <f t="shared" ca="1" si="156"/>
        <v/>
      </c>
      <c r="I3328" s="102"/>
      <c r="J3328" s="102"/>
      <c r="K3328" s="102"/>
      <c r="L3328" s="102"/>
      <c r="M3328" s="102"/>
      <c r="N3328" s="102"/>
      <c r="O3328" s="102"/>
      <c r="P3328" s="102"/>
      <c r="Q3328" s="102"/>
      <c r="R3328" s="102"/>
      <c r="S3328" s="102"/>
      <c r="T3328" s="106"/>
      <c r="U3328" s="3" t="str">
        <f t="shared" si="155"/>
        <v>0/1</v>
      </c>
    </row>
    <row r="3329" spans="1:21" ht="30" customHeight="1" x14ac:dyDescent="0.3">
      <c r="A3329" s="3" t="str">
        <f>B3329&amp;"--"&amp;COUNTIF($B$5:B3329,B3329)</f>
        <v>--3292</v>
      </c>
      <c r="B3329" s="3" t="str">
        <f t="shared" si="154"/>
        <v/>
      </c>
      <c r="C3329" s="78">
        <v>3325</v>
      </c>
      <c r="D3329" s="102"/>
      <c r="E3329" s="103"/>
      <c r="F3329" s="102"/>
      <c r="G3329" s="104"/>
      <c r="H3329" s="105" t="str">
        <f t="shared" ca="1" si="156"/>
        <v/>
      </c>
      <c r="I3329" s="102"/>
      <c r="J3329" s="102"/>
      <c r="K3329" s="102"/>
      <c r="L3329" s="102"/>
      <c r="M3329" s="102"/>
      <c r="N3329" s="102"/>
      <c r="O3329" s="102"/>
      <c r="P3329" s="102"/>
      <c r="Q3329" s="102"/>
      <c r="R3329" s="102"/>
      <c r="S3329" s="102"/>
      <c r="T3329" s="106"/>
      <c r="U3329" s="3" t="str">
        <f t="shared" si="155"/>
        <v>0/1</v>
      </c>
    </row>
    <row r="3330" spans="1:21" ht="30" customHeight="1" x14ac:dyDescent="0.3">
      <c r="A3330" s="3" t="str">
        <f>B3330&amp;"--"&amp;COUNTIF($B$5:B3330,B3330)</f>
        <v>--3293</v>
      </c>
      <c r="B3330" s="3" t="str">
        <f t="shared" si="154"/>
        <v/>
      </c>
      <c r="C3330" s="78">
        <v>3326</v>
      </c>
      <c r="D3330" s="102"/>
      <c r="E3330" s="103"/>
      <c r="F3330" s="102"/>
      <c r="G3330" s="104"/>
      <c r="H3330" s="105" t="str">
        <f t="shared" ca="1" si="156"/>
        <v/>
      </c>
      <c r="I3330" s="102"/>
      <c r="J3330" s="102"/>
      <c r="K3330" s="102"/>
      <c r="L3330" s="102"/>
      <c r="M3330" s="102"/>
      <c r="N3330" s="102"/>
      <c r="O3330" s="102"/>
      <c r="P3330" s="102"/>
      <c r="Q3330" s="102"/>
      <c r="R3330" s="102"/>
      <c r="S3330" s="102"/>
      <c r="T3330" s="106"/>
      <c r="U3330" s="3" t="str">
        <f t="shared" si="155"/>
        <v>0/1</v>
      </c>
    </row>
    <row r="3331" spans="1:21" ht="30" customHeight="1" x14ac:dyDescent="0.3">
      <c r="A3331" s="3" t="str">
        <f>B3331&amp;"--"&amp;COUNTIF($B$5:B3331,B3331)</f>
        <v>--3294</v>
      </c>
      <c r="B3331" s="3" t="str">
        <f t="shared" si="154"/>
        <v/>
      </c>
      <c r="C3331" s="78">
        <v>3327</v>
      </c>
      <c r="D3331" s="102"/>
      <c r="E3331" s="103"/>
      <c r="F3331" s="102"/>
      <c r="G3331" s="104"/>
      <c r="H3331" s="105" t="str">
        <f t="shared" ca="1" si="156"/>
        <v/>
      </c>
      <c r="I3331" s="102"/>
      <c r="J3331" s="102"/>
      <c r="K3331" s="102"/>
      <c r="L3331" s="102"/>
      <c r="M3331" s="102"/>
      <c r="N3331" s="102"/>
      <c r="O3331" s="102"/>
      <c r="P3331" s="102"/>
      <c r="Q3331" s="102"/>
      <c r="R3331" s="102"/>
      <c r="S3331" s="102"/>
      <c r="T3331" s="106"/>
      <c r="U3331" s="3" t="str">
        <f t="shared" si="155"/>
        <v>0/1</v>
      </c>
    </row>
    <row r="3332" spans="1:21" ht="30" customHeight="1" x14ac:dyDescent="0.3">
      <c r="A3332" s="3" t="str">
        <f>B3332&amp;"--"&amp;COUNTIF($B$5:B3332,B3332)</f>
        <v>--3295</v>
      </c>
      <c r="B3332" s="3" t="str">
        <f t="shared" si="154"/>
        <v/>
      </c>
      <c r="C3332" s="78">
        <v>3328</v>
      </c>
      <c r="D3332" s="102"/>
      <c r="E3332" s="103"/>
      <c r="F3332" s="102"/>
      <c r="G3332" s="104"/>
      <c r="H3332" s="105" t="str">
        <f t="shared" ca="1" si="156"/>
        <v/>
      </c>
      <c r="I3332" s="102"/>
      <c r="J3332" s="102"/>
      <c r="K3332" s="102"/>
      <c r="L3332" s="102"/>
      <c r="M3332" s="102"/>
      <c r="N3332" s="102"/>
      <c r="O3332" s="102"/>
      <c r="P3332" s="102"/>
      <c r="Q3332" s="102"/>
      <c r="R3332" s="102"/>
      <c r="S3332" s="102"/>
      <c r="T3332" s="106"/>
      <c r="U3332" s="3" t="str">
        <f t="shared" si="155"/>
        <v>0/1</v>
      </c>
    </row>
    <row r="3333" spans="1:21" ht="30" customHeight="1" x14ac:dyDescent="0.3">
      <c r="A3333" s="3" t="str">
        <f>B3333&amp;"--"&amp;COUNTIF($B$5:B3333,B3333)</f>
        <v>--3296</v>
      </c>
      <c r="B3333" s="3" t="str">
        <f t="shared" ref="B3333:B3396" si="157">IF(G3333&lt;&gt;"",MONTH(G3333),"")</f>
        <v/>
      </c>
      <c r="C3333" s="78">
        <v>3329</v>
      </c>
      <c r="D3333" s="102"/>
      <c r="E3333" s="103"/>
      <c r="F3333" s="102"/>
      <c r="G3333" s="104"/>
      <c r="H3333" s="105" t="str">
        <f t="shared" ca="1" si="156"/>
        <v/>
      </c>
      <c r="I3333" s="102"/>
      <c r="J3333" s="102"/>
      <c r="K3333" s="102"/>
      <c r="L3333" s="102"/>
      <c r="M3333" s="102"/>
      <c r="N3333" s="102"/>
      <c r="O3333" s="102"/>
      <c r="P3333" s="102"/>
      <c r="Q3333" s="102"/>
      <c r="R3333" s="102"/>
      <c r="S3333" s="102"/>
      <c r="T3333" s="106"/>
      <c r="U3333" s="3" t="str">
        <f t="shared" ref="U3333:U3396" si="158">DAY(G3333)&amp;"/"&amp;MONTH(G3333)</f>
        <v>0/1</v>
      </c>
    </row>
    <row r="3334" spans="1:21" ht="30" customHeight="1" x14ac:dyDescent="0.3">
      <c r="A3334" s="3" t="str">
        <f>B3334&amp;"--"&amp;COUNTIF($B$5:B3334,B3334)</f>
        <v>--3297</v>
      </c>
      <c r="B3334" s="3" t="str">
        <f t="shared" si="157"/>
        <v/>
      </c>
      <c r="C3334" s="78">
        <v>3330</v>
      </c>
      <c r="D3334" s="102"/>
      <c r="E3334" s="103"/>
      <c r="F3334" s="102"/>
      <c r="G3334" s="104"/>
      <c r="H3334" s="105" t="str">
        <f t="shared" ca="1" si="156"/>
        <v/>
      </c>
      <c r="I3334" s="102"/>
      <c r="J3334" s="102"/>
      <c r="K3334" s="102"/>
      <c r="L3334" s="102"/>
      <c r="M3334" s="102"/>
      <c r="N3334" s="102"/>
      <c r="O3334" s="102"/>
      <c r="P3334" s="102"/>
      <c r="Q3334" s="102"/>
      <c r="R3334" s="102"/>
      <c r="S3334" s="102"/>
      <c r="T3334" s="106"/>
      <c r="U3334" s="3" t="str">
        <f t="shared" si="158"/>
        <v>0/1</v>
      </c>
    </row>
    <row r="3335" spans="1:21" ht="30" customHeight="1" x14ac:dyDescent="0.3">
      <c r="A3335" s="3" t="str">
        <f>B3335&amp;"--"&amp;COUNTIF($B$5:B3335,B3335)</f>
        <v>--3298</v>
      </c>
      <c r="B3335" s="3" t="str">
        <f t="shared" si="157"/>
        <v/>
      </c>
      <c r="C3335" s="78">
        <v>3331</v>
      </c>
      <c r="D3335" s="102"/>
      <c r="E3335" s="103"/>
      <c r="F3335" s="102"/>
      <c r="G3335" s="104"/>
      <c r="H3335" s="105" t="str">
        <f t="shared" ca="1" si="156"/>
        <v/>
      </c>
      <c r="I3335" s="102"/>
      <c r="J3335" s="102"/>
      <c r="K3335" s="102"/>
      <c r="L3335" s="102"/>
      <c r="M3335" s="102"/>
      <c r="N3335" s="102"/>
      <c r="O3335" s="102"/>
      <c r="P3335" s="102"/>
      <c r="Q3335" s="102"/>
      <c r="R3335" s="102"/>
      <c r="S3335" s="102"/>
      <c r="T3335" s="106"/>
      <c r="U3335" s="3" t="str">
        <f t="shared" si="158"/>
        <v>0/1</v>
      </c>
    </row>
    <row r="3336" spans="1:21" ht="30" customHeight="1" x14ac:dyDescent="0.3">
      <c r="A3336" s="3" t="str">
        <f>B3336&amp;"--"&amp;COUNTIF($B$5:B3336,B3336)</f>
        <v>--3299</v>
      </c>
      <c r="B3336" s="3" t="str">
        <f t="shared" si="157"/>
        <v/>
      </c>
      <c r="C3336" s="78">
        <v>3332</v>
      </c>
      <c r="D3336" s="102"/>
      <c r="E3336" s="103"/>
      <c r="F3336" s="102"/>
      <c r="G3336" s="104"/>
      <c r="H3336" s="105" t="str">
        <f t="shared" ca="1" si="156"/>
        <v/>
      </c>
      <c r="I3336" s="102"/>
      <c r="J3336" s="102"/>
      <c r="K3336" s="102"/>
      <c r="L3336" s="102"/>
      <c r="M3336" s="102"/>
      <c r="N3336" s="102"/>
      <c r="O3336" s="102"/>
      <c r="P3336" s="102"/>
      <c r="Q3336" s="102"/>
      <c r="R3336" s="102"/>
      <c r="S3336" s="102"/>
      <c r="T3336" s="106"/>
      <c r="U3336" s="3" t="str">
        <f t="shared" si="158"/>
        <v>0/1</v>
      </c>
    </row>
    <row r="3337" spans="1:21" ht="30" customHeight="1" x14ac:dyDescent="0.3">
      <c r="A3337" s="3" t="str">
        <f>B3337&amp;"--"&amp;COUNTIF($B$5:B3337,B3337)</f>
        <v>--3300</v>
      </c>
      <c r="B3337" s="3" t="str">
        <f t="shared" si="157"/>
        <v/>
      </c>
      <c r="C3337" s="78">
        <v>3333</v>
      </c>
      <c r="D3337" s="102"/>
      <c r="E3337" s="103"/>
      <c r="F3337" s="102"/>
      <c r="G3337" s="104"/>
      <c r="H3337" s="105" t="str">
        <f t="shared" ca="1" si="156"/>
        <v/>
      </c>
      <c r="I3337" s="102"/>
      <c r="J3337" s="102"/>
      <c r="K3337" s="102"/>
      <c r="L3337" s="102"/>
      <c r="M3337" s="102"/>
      <c r="N3337" s="102"/>
      <c r="O3337" s="102"/>
      <c r="P3337" s="102"/>
      <c r="Q3337" s="102"/>
      <c r="R3337" s="102"/>
      <c r="S3337" s="102"/>
      <c r="T3337" s="106"/>
      <c r="U3337" s="3" t="str">
        <f t="shared" si="158"/>
        <v>0/1</v>
      </c>
    </row>
    <row r="3338" spans="1:21" ht="30" customHeight="1" x14ac:dyDescent="0.3">
      <c r="A3338" s="3" t="str">
        <f>B3338&amp;"--"&amp;COUNTIF($B$5:B3338,B3338)</f>
        <v>--3301</v>
      </c>
      <c r="B3338" s="3" t="str">
        <f t="shared" si="157"/>
        <v/>
      </c>
      <c r="C3338" s="78">
        <v>3334</v>
      </c>
      <c r="D3338" s="102"/>
      <c r="E3338" s="103"/>
      <c r="F3338" s="102"/>
      <c r="G3338" s="104"/>
      <c r="H3338" s="105" t="str">
        <f t="shared" ca="1" si="156"/>
        <v/>
      </c>
      <c r="I3338" s="102"/>
      <c r="J3338" s="102"/>
      <c r="K3338" s="102"/>
      <c r="L3338" s="102"/>
      <c r="M3338" s="102"/>
      <c r="N3338" s="102"/>
      <c r="O3338" s="102"/>
      <c r="P3338" s="102"/>
      <c r="Q3338" s="102"/>
      <c r="R3338" s="102"/>
      <c r="S3338" s="102"/>
      <c r="T3338" s="106"/>
      <c r="U3338" s="3" t="str">
        <f t="shared" si="158"/>
        <v>0/1</v>
      </c>
    </row>
    <row r="3339" spans="1:21" ht="30" customHeight="1" x14ac:dyDescent="0.3">
      <c r="A3339" s="3" t="str">
        <f>B3339&amp;"--"&amp;COUNTIF($B$5:B3339,B3339)</f>
        <v>--3302</v>
      </c>
      <c r="B3339" s="3" t="str">
        <f t="shared" si="157"/>
        <v/>
      </c>
      <c r="C3339" s="78">
        <v>3335</v>
      </c>
      <c r="D3339" s="102"/>
      <c r="E3339" s="103"/>
      <c r="F3339" s="102"/>
      <c r="G3339" s="104"/>
      <c r="H3339" s="105" t="str">
        <f t="shared" ca="1" si="156"/>
        <v/>
      </c>
      <c r="I3339" s="102"/>
      <c r="J3339" s="102"/>
      <c r="K3339" s="102"/>
      <c r="L3339" s="102"/>
      <c r="M3339" s="102"/>
      <c r="N3339" s="102"/>
      <c r="O3339" s="102"/>
      <c r="P3339" s="102"/>
      <c r="Q3339" s="102"/>
      <c r="R3339" s="102"/>
      <c r="S3339" s="102"/>
      <c r="T3339" s="106"/>
      <c r="U3339" s="3" t="str">
        <f t="shared" si="158"/>
        <v>0/1</v>
      </c>
    </row>
    <row r="3340" spans="1:21" ht="30" customHeight="1" x14ac:dyDescent="0.3">
      <c r="A3340" s="3" t="str">
        <f>B3340&amp;"--"&amp;COUNTIF($B$5:B3340,B3340)</f>
        <v>--3303</v>
      </c>
      <c r="B3340" s="3" t="str">
        <f t="shared" si="157"/>
        <v/>
      </c>
      <c r="C3340" s="78">
        <v>3336</v>
      </c>
      <c r="D3340" s="102"/>
      <c r="E3340" s="103"/>
      <c r="F3340" s="102"/>
      <c r="G3340" s="104"/>
      <c r="H3340" s="105" t="str">
        <f t="shared" ca="1" si="156"/>
        <v/>
      </c>
      <c r="I3340" s="102"/>
      <c r="J3340" s="102"/>
      <c r="K3340" s="102"/>
      <c r="L3340" s="102"/>
      <c r="M3340" s="102"/>
      <c r="N3340" s="102"/>
      <c r="O3340" s="102"/>
      <c r="P3340" s="102"/>
      <c r="Q3340" s="102"/>
      <c r="R3340" s="102"/>
      <c r="S3340" s="102"/>
      <c r="T3340" s="106"/>
      <c r="U3340" s="3" t="str">
        <f t="shared" si="158"/>
        <v>0/1</v>
      </c>
    </row>
    <row r="3341" spans="1:21" ht="30" customHeight="1" x14ac:dyDescent="0.3">
      <c r="A3341" s="3" t="str">
        <f>B3341&amp;"--"&amp;COUNTIF($B$5:B3341,B3341)</f>
        <v>--3304</v>
      </c>
      <c r="B3341" s="3" t="str">
        <f t="shared" si="157"/>
        <v/>
      </c>
      <c r="C3341" s="78">
        <v>3337</v>
      </c>
      <c r="D3341" s="102"/>
      <c r="E3341" s="103"/>
      <c r="F3341" s="102"/>
      <c r="G3341" s="104"/>
      <c r="H3341" s="105" t="str">
        <f t="shared" ca="1" si="156"/>
        <v/>
      </c>
      <c r="I3341" s="102"/>
      <c r="J3341" s="102"/>
      <c r="K3341" s="102"/>
      <c r="L3341" s="102"/>
      <c r="M3341" s="102"/>
      <c r="N3341" s="102"/>
      <c r="O3341" s="102"/>
      <c r="P3341" s="102"/>
      <c r="Q3341" s="102"/>
      <c r="R3341" s="102"/>
      <c r="S3341" s="102"/>
      <c r="T3341" s="106"/>
      <c r="U3341" s="3" t="str">
        <f t="shared" si="158"/>
        <v>0/1</v>
      </c>
    </row>
    <row r="3342" spans="1:21" ht="30" customHeight="1" x14ac:dyDescent="0.3">
      <c r="A3342" s="3" t="str">
        <f>B3342&amp;"--"&amp;COUNTIF($B$5:B3342,B3342)</f>
        <v>--3305</v>
      </c>
      <c r="B3342" s="3" t="str">
        <f t="shared" si="157"/>
        <v/>
      </c>
      <c r="C3342" s="78">
        <v>3338</v>
      </c>
      <c r="D3342" s="102"/>
      <c r="E3342" s="103"/>
      <c r="F3342" s="102"/>
      <c r="G3342" s="104"/>
      <c r="H3342" s="105" t="str">
        <f t="shared" ca="1" si="156"/>
        <v/>
      </c>
      <c r="I3342" s="102"/>
      <c r="J3342" s="102"/>
      <c r="K3342" s="102"/>
      <c r="L3342" s="102"/>
      <c r="M3342" s="102"/>
      <c r="N3342" s="102"/>
      <c r="O3342" s="102"/>
      <c r="P3342" s="102"/>
      <c r="Q3342" s="102"/>
      <c r="R3342" s="102"/>
      <c r="S3342" s="102"/>
      <c r="T3342" s="106"/>
      <c r="U3342" s="3" t="str">
        <f t="shared" si="158"/>
        <v>0/1</v>
      </c>
    </row>
    <row r="3343" spans="1:21" ht="30" customHeight="1" x14ac:dyDescent="0.3">
      <c r="A3343" s="3" t="str">
        <f>B3343&amp;"--"&amp;COUNTIF($B$5:B3343,B3343)</f>
        <v>--3306</v>
      </c>
      <c r="B3343" s="3" t="str">
        <f t="shared" si="157"/>
        <v/>
      </c>
      <c r="C3343" s="78">
        <v>3339</v>
      </c>
      <c r="D3343" s="102"/>
      <c r="E3343" s="103"/>
      <c r="F3343" s="102"/>
      <c r="G3343" s="104"/>
      <c r="H3343" s="105" t="str">
        <f t="shared" ca="1" si="156"/>
        <v/>
      </c>
      <c r="I3343" s="102"/>
      <c r="J3343" s="102"/>
      <c r="K3343" s="102"/>
      <c r="L3343" s="102"/>
      <c r="M3343" s="102"/>
      <c r="N3343" s="102"/>
      <c r="O3343" s="102"/>
      <c r="P3343" s="102"/>
      <c r="Q3343" s="102"/>
      <c r="R3343" s="102"/>
      <c r="S3343" s="102"/>
      <c r="T3343" s="106"/>
      <c r="U3343" s="3" t="str">
        <f t="shared" si="158"/>
        <v>0/1</v>
      </c>
    </row>
    <row r="3344" spans="1:21" ht="30" customHeight="1" x14ac:dyDescent="0.3">
      <c r="A3344" s="3" t="str">
        <f>B3344&amp;"--"&amp;COUNTIF($B$5:B3344,B3344)</f>
        <v>--3307</v>
      </c>
      <c r="B3344" s="3" t="str">
        <f t="shared" si="157"/>
        <v/>
      </c>
      <c r="C3344" s="78">
        <v>3340</v>
      </c>
      <c r="D3344" s="102"/>
      <c r="E3344" s="103"/>
      <c r="F3344" s="102"/>
      <c r="G3344" s="104"/>
      <c r="H3344" s="105" t="str">
        <f t="shared" ca="1" si="156"/>
        <v/>
      </c>
      <c r="I3344" s="102"/>
      <c r="J3344" s="102"/>
      <c r="K3344" s="102"/>
      <c r="L3344" s="102"/>
      <c r="M3344" s="102"/>
      <c r="N3344" s="102"/>
      <c r="O3344" s="102"/>
      <c r="P3344" s="102"/>
      <c r="Q3344" s="102"/>
      <c r="R3344" s="102"/>
      <c r="S3344" s="102"/>
      <c r="T3344" s="106"/>
      <c r="U3344" s="3" t="str">
        <f t="shared" si="158"/>
        <v>0/1</v>
      </c>
    </row>
    <row r="3345" spans="1:21" ht="30" customHeight="1" x14ac:dyDescent="0.3">
      <c r="A3345" s="3" t="str">
        <f>B3345&amp;"--"&amp;COUNTIF($B$5:B3345,B3345)</f>
        <v>--3308</v>
      </c>
      <c r="B3345" s="3" t="str">
        <f t="shared" si="157"/>
        <v/>
      </c>
      <c r="C3345" s="78">
        <v>3341</v>
      </c>
      <c r="D3345" s="102"/>
      <c r="E3345" s="103"/>
      <c r="F3345" s="102"/>
      <c r="G3345" s="104"/>
      <c r="H3345" s="105" t="str">
        <f t="shared" ca="1" si="156"/>
        <v/>
      </c>
      <c r="I3345" s="102"/>
      <c r="J3345" s="102"/>
      <c r="K3345" s="102"/>
      <c r="L3345" s="102"/>
      <c r="M3345" s="102"/>
      <c r="N3345" s="102"/>
      <c r="O3345" s="102"/>
      <c r="P3345" s="102"/>
      <c r="Q3345" s="102"/>
      <c r="R3345" s="102"/>
      <c r="S3345" s="102"/>
      <c r="T3345" s="106"/>
      <c r="U3345" s="3" t="str">
        <f t="shared" si="158"/>
        <v>0/1</v>
      </c>
    </row>
    <row r="3346" spans="1:21" ht="30" customHeight="1" x14ac:dyDescent="0.3">
      <c r="A3346" s="3" t="str">
        <f>B3346&amp;"--"&amp;COUNTIF($B$5:B3346,B3346)</f>
        <v>--3309</v>
      </c>
      <c r="B3346" s="3" t="str">
        <f t="shared" si="157"/>
        <v/>
      </c>
      <c r="C3346" s="78">
        <v>3342</v>
      </c>
      <c r="D3346" s="102"/>
      <c r="E3346" s="103"/>
      <c r="F3346" s="102"/>
      <c r="G3346" s="104"/>
      <c r="H3346" s="105" t="str">
        <f t="shared" ca="1" si="156"/>
        <v/>
      </c>
      <c r="I3346" s="102"/>
      <c r="J3346" s="102"/>
      <c r="K3346" s="102"/>
      <c r="L3346" s="102"/>
      <c r="M3346" s="102"/>
      <c r="N3346" s="102"/>
      <c r="O3346" s="102"/>
      <c r="P3346" s="102"/>
      <c r="Q3346" s="102"/>
      <c r="R3346" s="102"/>
      <c r="S3346" s="102"/>
      <c r="T3346" s="106"/>
      <c r="U3346" s="3" t="str">
        <f t="shared" si="158"/>
        <v>0/1</v>
      </c>
    </row>
    <row r="3347" spans="1:21" ht="30" customHeight="1" x14ac:dyDescent="0.3">
      <c r="A3347" s="3" t="str">
        <f>B3347&amp;"--"&amp;COUNTIF($B$5:B3347,B3347)</f>
        <v>--3310</v>
      </c>
      <c r="B3347" s="3" t="str">
        <f t="shared" si="157"/>
        <v/>
      </c>
      <c r="C3347" s="78">
        <v>3343</v>
      </c>
      <c r="D3347" s="102"/>
      <c r="E3347" s="103"/>
      <c r="F3347" s="102"/>
      <c r="G3347" s="104"/>
      <c r="H3347" s="105" t="str">
        <f t="shared" ca="1" si="156"/>
        <v/>
      </c>
      <c r="I3347" s="102"/>
      <c r="J3347" s="102"/>
      <c r="K3347" s="102"/>
      <c r="L3347" s="102"/>
      <c r="M3347" s="102"/>
      <c r="N3347" s="102"/>
      <c r="O3347" s="102"/>
      <c r="P3347" s="102"/>
      <c r="Q3347" s="102"/>
      <c r="R3347" s="102"/>
      <c r="S3347" s="102"/>
      <c r="T3347" s="106"/>
      <c r="U3347" s="3" t="str">
        <f t="shared" si="158"/>
        <v>0/1</v>
      </c>
    </row>
    <row r="3348" spans="1:21" ht="30" customHeight="1" x14ac:dyDescent="0.3">
      <c r="A3348" s="3" t="str">
        <f>B3348&amp;"--"&amp;COUNTIF($B$5:B3348,B3348)</f>
        <v>--3311</v>
      </c>
      <c r="B3348" s="3" t="str">
        <f t="shared" si="157"/>
        <v/>
      </c>
      <c r="C3348" s="78">
        <v>3344</v>
      </c>
      <c r="D3348" s="102"/>
      <c r="E3348" s="103"/>
      <c r="F3348" s="102"/>
      <c r="G3348" s="104"/>
      <c r="H3348" s="105" t="str">
        <f t="shared" ca="1" si="156"/>
        <v/>
      </c>
      <c r="I3348" s="102"/>
      <c r="J3348" s="102"/>
      <c r="K3348" s="102"/>
      <c r="L3348" s="102"/>
      <c r="M3348" s="102"/>
      <c r="N3348" s="102"/>
      <c r="O3348" s="102"/>
      <c r="P3348" s="102"/>
      <c r="Q3348" s="102"/>
      <c r="R3348" s="102"/>
      <c r="S3348" s="102"/>
      <c r="T3348" s="106"/>
      <c r="U3348" s="3" t="str">
        <f t="shared" si="158"/>
        <v>0/1</v>
      </c>
    </row>
    <row r="3349" spans="1:21" ht="30" customHeight="1" x14ac:dyDescent="0.3">
      <c r="A3349" s="3" t="str">
        <f>B3349&amp;"--"&amp;COUNTIF($B$5:B3349,B3349)</f>
        <v>--3312</v>
      </c>
      <c r="B3349" s="3" t="str">
        <f t="shared" si="157"/>
        <v/>
      </c>
      <c r="C3349" s="78">
        <v>3345</v>
      </c>
      <c r="D3349" s="102"/>
      <c r="E3349" s="103"/>
      <c r="F3349" s="102"/>
      <c r="G3349" s="104"/>
      <c r="H3349" s="105" t="str">
        <f t="shared" ca="1" si="156"/>
        <v/>
      </c>
      <c r="I3349" s="102"/>
      <c r="J3349" s="102"/>
      <c r="K3349" s="102"/>
      <c r="L3349" s="102"/>
      <c r="M3349" s="102"/>
      <c r="N3349" s="102"/>
      <c r="O3349" s="102"/>
      <c r="P3349" s="102"/>
      <c r="Q3349" s="102"/>
      <c r="R3349" s="102"/>
      <c r="S3349" s="102"/>
      <c r="T3349" s="106"/>
      <c r="U3349" s="3" t="str">
        <f t="shared" si="158"/>
        <v>0/1</v>
      </c>
    </row>
    <row r="3350" spans="1:21" ht="30" customHeight="1" x14ac:dyDescent="0.3">
      <c r="A3350" s="3" t="str">
        <f>B3350&amp;"--"&amp;COUNTIF($B$5:B3350,B3350)</f>
        <v>--3313</v>
      </c>
      <c r="B3350" s="3" t="str">
        <f t="shared" si="157"/>
        <v/>
      </c>
      <c r="C3350" s="78">
        <v>3346</v>
      </c>
      <c r="D3350" s="102"/>
      <c r="E3350" s="103"/>
      <c r="F3350" s="102"/>
      <c r="G3350" s="104"/>
      <c r="H3350" s="105" t="str">
        <f t="shared" ca="1" si="156"/>
        <v/>
      </c>
      <c r="I3350" s="102"/>
      <c r="J3350" s="102"/>
      <c r="K3350" s="102"/>
      <c r="L3350" s="102"/>
      <c r="M3350" s="102"/>
      <c r="N3350" s="102"/>
      <c r="O3350" s="102"/>
      <c r="P3350" s="102"/>
      <c r="Q3350" s="102"/>
      <c r="R3350" s="102"/>
      <c r="S3350" s="102"/>
      <c r="T3350" s="106"/>
      <c r="U3350" s="3" t="str">
        <f t="shared" si="158"/>
        <v>0/1</v>
      </c>
    </row>
    <row r="3351" spans="1:21" ht="30" customHeight="1" x14ac:dyDescent="0.3">
      <c r="A3351" s="3" t="str">
        <f>B3351&amp;"--"&amp;COUNTIF($B$5:B3351,B3351)</f>
        <v>--3314</v>
      </c>
      <c r="B3351" s="3" t="str">
        <f t="shared" si="157"/>
        <v/>
      </c>
      <c r="C3351" s="78">
        <v>3347</v>
      </c>
      <c r="D3351" s="102"/>
      <c r="E3351" s="103"/>
      <c r="F3351" s="102"/>
      <c r="G3351" s="104"/>
      <c r="H3351" s="105" t="str">
        <f t="shared" ca="1" si="156"/>
        <v/>
      </c>
      <c r="I3351" s="102"/>
      <c r="J3351" s="102"/>
      <c r="K3351" s="102"/>
      <c r="L3351" s="102"/>
      <c r="M3351" s="102"/>
      <c r="N3351" s="102"/>
      <c r="O3351" s="102"/>
      <c r="P3351" s="102"/>
      <c r="Q3351" s="102"/>
      <c r="R3351" s="102"/>
      <c r="S3351" s="102"/>
      <c r="T3351" s="106"/>
      <c r="U3351" s="3" t="str">
        <f t="shared" si="158"/>
        <v>0/1</v>
      </c>
    </row>
    <row r="3352" spans="1:21" ht="30" customHeight="1" x14ac:dyDescent="0.3">
      <c r="A3352" s="3" t="str">
        <f>B3352&amp;"--"&amp;COUNTIF($B$5:B3352,B3352)</f>
        <v>--3315</v>
      </c>
      <c r="B3352" s="3" t="str">
        <f t="shared" si="157"/>
        <v/>
      </c>
      <c r="C3352" s="78">
        <v>3348</v>
      </c>
      <c r="D3352" s="102"/>
      <c r="E3352" s="103"/>
      <c r="F3352" s="102"/>
      <c r="G3352" s="104"/>
      <c r="H3352" s="105" t="str">
        <f t="shared" ca="1" si="156"/>
        <v/>
      </c>
      <c r="I3352" s="102"/>
      <c r="J3352" s="102"/>
      <c r="K3352" s="102"/>
      <c r="L3352" s="102"/>
      <c r="M3352" s="102"/>
      <c r="N3352" s="102"/>
      <c r="O3352" s="102"/>
      <c r="P3352" s="102"/>
      <c r="Q3352" s="102"/>
      <c r="R3352" s="102"/>
      <c r="S3352" s="102"/>
      <c r="T3352" s="106"/>
      <c r="U3352" s="3" t="str">
        <f t="shared" si="158"/>
        <v>0/1</v>
      </c>
    </row>
    <row r="3353" spans="1:21" ht="30" customHeight="1" x14ac:dyDescent="0.3">
      <c r="A3353" s="3" t="str">
        <f>B3353&amp;"--"&amp;COUNTIF($B$5:B3353,B3353)</f>
        <v>--3316</v>
      </c>
      <c r="B3353" s="3" t="str">
        <f t="shared" si="157"/>
        <v/>
      </c>
      <c r="C3353" s="78">
        <v>3349</v>
      </c>
      <c r="D3353" s="102"/>
      <c r="E3353" s="103"/>
      <c r="F3353" s="102"/>
      <c r="G3353" s="104"/>
      <c r="H3353" s="105" t="str">
        <f t="shared" ca="1" si="156"/>
        <v/>
      </c>
      <c r="I3353" s="102"/>
      <c r="J3353" s="102"/>
      <c r="K3353" s="102"/>
      <c r="L3353" s="102"/>
      <c r="M3353" s="102"/>
      <c r="N3353" s="102"/>
      <c r="O3353" s="102"/>
      <c r="P3353" s="102"/>
      <c r="Q3353" s="102"/>
      <c r="R3353" s="102"/>
      <c r="S3353" s="102"/>
      <c r="T3353" s="106"/>
      <c r="U3353" s="3" t="str">
        <f t="shared" si="158"/>
        <v>0/1</v>
      </c>
    </row>
    <row r="3354" spans="1:21" ht="30" customHeight="1" x14ac:dyDescent="0.3">
      <c r="A3354" s="3" t="str">
        <f>B3354&amp;"--"&amp;COUNTIF($B$5:B3354,B3354)</f>
        <v>--3317</v>
      </c>
      <c r="B3354" s="3" t="str">
        <f t="shared" si="157"/>
        <v/>
      </c>
      <c r="C3354" s="78">
        <v>3350</v>
      </c>
      <c r="D3354" s="102"/>
      <c r="E3354" s="103"/>
      <c r="F3354" s="102"/>
      <c r="G3354" s="104"/>
      <c r="H3354" s="105" t="str">
        <f t="shared" ca="1" si="156"/>
        <v/>
      </c>
      <c r="I3354" s="102"/>
      <c r="J3354" s="102"/>
      <c r="K3354" s="102"/>
      <c r="L3354" s="102"/>
      <c r="M3354" s="102"/>
      <c r="N3354" s="102"/>
      <c r="O3354" s="102"/>
      <c r="P3354" s="102"/>
      <c r="Q3354" s="102"/>
      <c r="R3354" s="102"/>
      <c r="S3354" s="102"/>
      <c r="T3354" s="106"/>
      <c r="U3354" s="3" t="str">
        <f t="shared" si="158"/>
        <v>0/1</v>
      </c>
    </row>
    <row r="3355" spans="1:21" ht="30" customHeight="1" x14ac:dyDescent="0.3">
      <c r="A3355" s="3" t="str">
        <f>B3355&amp;"--"&amp;COUNTIF($B$5:B3355,B3355)</f>
        <v>--3318</v>
      </c>
      <c r="B3355" s="3" t="str">
        <f t="shared" si="157"/>
        <v/>
      </c>
      <c r="C3355" s="78">
        <v>3351</v>
      </c>
      <c r="D3355" s="102"/>
      <c r="E3355" s="103"/>
      <c r="F3355" s="102"/>
      <c r="G3355" s="104"/>
      <c r="H3355" s="105" t="str">
        <f t="shared" ca="1" si="156"/>
        <v/>
      </c>
      <c r="I3355" s="102"/>
      <c r="J3355" s="102"/>
      <c r="K3355" s="102"/>
      <c r="L3355" s="102"/>
      <c r="M3355" s="102"/>
      <c r="N3355" s="102"/>
      <c r="O3355" s="102"/>
      <c r="P3355" s="102"/>
      <c r="Q3355" s="102"/>
      <c r="R3355" s="102"/>
      <c r="S3355" s="102"/>
      <c r="T3355" s="106"/>
      <c r="U3355" s="3" t="str">
        <f t="shared" si="158"/>
        <v>0/1</v>
      </c>
    </row>
    <row r="3356" spans="1:21" ht="30" customHeight="1" x14ac:dyDescent="0.3">
      <c r="A3356" s="3" t="str">
        <f>B3356&amp;"--"&amp;COUNTIF($B$5:B3356,B3356)</f>
        <v>--3319</v>
      </c>
      <c r="B3356" s="3" t="str">
        <f t="shared" si="157"/>
        <v/>
      </c>
      <c r="C3356" s="78">
        <v>3352</v>
      </c>
      <c r="D3356" s="102"/>
      <c r="E3356" s="103"/>
      <c r="F3356" s="102"/>
      <c r="G3356" s="104"/>
      <c r="H3356" s="105" t="str">
        <f t="shared" ca="1" si="156"/>
        <v/>
      </c>
      <c r="I3356" s="102"/>
      <c r="J3356" s="102"/>
      <c r="K3356" s="102"/>
      <c r="L3356" s="102"/>
      <c r="M3356" s="102"/>
      <c r="N3356" s="102"/>
      <c r="O3356" s="102"/>
      <c r="P3356" s="102"/>
      <c r="Q3356" s="102"/>
      <c r="R3356" s="102"/>
      <c r="S3356" s="102"/>
      <c r="T3356" s="106"/>
      <c r="U3356" s="3" t="str">
        <f t="shared" si="158"/>
        <v>0/1</v>
      </c>
    </row>
    <row r="3357" spans="1:21" ht="30" customHeight="1" x14ac:dyDescent="0.3">
      <c r="A3357" s="3" t="str">
        <f>B3357&amp;"--"&amp;COUNTIF($B$5:B3357,B3357)</f>
        <v>--3320</v>
      </c>
      <c r="B3357" s="3" t="str">
        <f t="shared" si="157"/>
        <v/>
      </c>
      <c r="C3357" s="78">
        <v>3353</v>
      </c>
      <c r="D3357" s="102"/>
      <c r="E3357" s="103"/>
      <c r="F3357" s="102"/>
      <c r="G3357" s="104"/>
      <c r="H3357" s="105" t="str">
        <f t="shared" ca="1" si="156"/>
        <v/>
      </c>
      <c r="I3357" s="102"/>
      <c r="J3357" s="102"/>
      <c r="K3357" s="102"/>
      <c r="L3357" s="102"/>
      <c r="M3357" s="102"/>
      <c r="N3357" s="102"/>
      <c r="O3357" s="102"/>
      <c r="P3357" s="102"/>
      <c r="Q3357" s="102"/>
      <c r="R3357" s="102"/>
      <c r="S3357" s="102"/>
      <c r="T3357" s="106"/>
      <c r="U3357" s="3" t="str">
        <f t="shared" si="158"/>
        <v>0/1</v>
      </c>
    </row>
    <row r="3358" spans="1:21" ht="30" customHeight="1" x14ac:dyDescent="0.3">
      <c r="A3358" s="3" t="str">
        <f>B3358&amp;"--"&amp;COUNTIF($B$5:B3358,B3358)</f>
        <v>--3321</v>
      </c>
      <c r="B3358" s="3" t="str">
        <f t="shared" si="157"/>
        <v/>
      </c>
      <c r="C3358" s="78">
        <v>3354</v>
      </c>
      <c r="D3358" s="102"/>
      <c r="E3358" s="103"/>
      <c r="F3358" s="102"/>
      <c r="G3358" s="104"/>
      <c r="H3358" s="105" t="str">
        <f t="shared" ca="1" si="156"/>
        <v/>
      </c>
      <c r="I3358" s="102"/>
      <c r="J3358" s="102"/>
      <c r="K3358" s="102"/>
      <c r="L3358" s="102"/>
      <c r="M3358" s="102"/>
      <c r="N3358" s="102"/>
      <c r="O3358" s="102"/>
      <c r="P3358" s="102"/>
      <c r="Q3358" s="102"/>
      <c r="R3358" s="102"/>
      <c r="S3358" s="102"/>
      <c r="T3358" s="106"/>
      <c r="U3358" s="3" t="str">
        <f t="shared" si="158"/>
        <v>0/1</v>
      </c>
    </row>
    <row r="3359" spans="1:21" ht="30" customHeight="1" x14ac:dyDescent="0.3">
      <c r="A3359" s="3" t="str">
        <f>B3359&amp;"--"&amp;COUNTIF($B$5:B3359,B3359)</f>
        <v>--3322</v>
      </c>
      <c r="B3359" s="3" t="str">
        <f t="shared" si="157"/>
        <v/>
      </c>
      <c r="C3359" s="78">
        <v>3355</v>
      </c>
      <c r="D3359" s="102"/>
      <c r="E3359" s="103"/>
      <c r="F3359" s="102"/>
      <c r="G3359" s="104"/>
      <c r="H3359" s="105" t="str">
        <f t="shared" ca="1" si="156"/>
        <v/>
      </c>
      <c r="I3359" s="102"/>
      <c r="J3359" s="102"/>
      <c r="K3359" s="102"/>
      <c r="L3359" s="102"/>
      <c r="M3359" s="102"/>
      <c r="N3359" s="102"/>
      <c r="O3359" s="102"/>
      <c r="P3359" s="102"/>
      <c r="Q3359" s="102"/>
      <c r="R3359" s="102"/>
      <c r="S3359" s="102"/>
      <c r="T3359" s="106"/>
      <c r="U3359" s="3" t="str">
        <f t="shared" si="158"/>
        <v>0/1</v>
      </c>
    </row>
    <row r="3360" spans="1:21" ht="30" customHeight="1" x14ac:dyDescent="0.3">
      <c r="A3360" s="3" t="str">
        <f>B3360&amp;"--"&amp;COUNTIF($B$5:B3360,B3360)</f>
        <v>--3323</v>
      </c>
      <c r="B3360" s="3" t="str">
        <f t="shared" si="157"/>
        <v/>
      </c>
      <c r="C3360" s="78">
        <v>3356</v>
      </c>
      <c r="D3360" s="102"/>
      <c r="E3360" s="103"/>
      <c r="F3360" s="102"/>
      <c r="G3360" s="104"/>
      <c r="H3360" s="105" t="str">
        <f t="shared" ref="H3360:H3423" ca="1" si="159">IF(G3360,DATEDIF(G3360,TODAY(),"Y"),"")</f>
        <v/>
      </c>
      <c r="I3360" s="102"/>
      <c r="J3360" s="102"/>
      <c r="K3360" s="102"/>
      <c r="L3360" s="102"/>
      <c r="M3360" s="102"/>
      <c r="N3360" s="102"/>
      <c r="O3360" s="102"/>
      <c r="P3360" s="102"/>
      <c r="Q3360" s="102"/>
      <c r="R3360" s="102"/>
      <c r="S3360" s="102"/>
      <c r="T3360" s="106"/>
      <c r="U3360" s="3" t="str">
        <f t="shared" si="158"/>
        <v>0/1</v>
      </c>
    </row>
    <row r="3361" spans="1:21" ht="30" customHeight="1" x14ac:dyDescent="0.3">
      <c r="A3361" s="3" t="str">
        <f>B3361&amp;"--"&amp;COUNTIF($B$5:B3361,B3361)</f>
        <v>--3324</v>
      </c>
      <c r="B3361" s="3" t="str">
        <f t="shared" si="157"/>
        <v/>
      </c>
      <c r="C3361" s="78">
        <v>3357</v>
      </c>
      <c r="D3361" s="102"/>
      <c r="E3361" s="103"/>
      <c r="F3361" s="102"/>
      <c r="G3361" s="104"/>
      <c r="H3361" s="105" t="str">
        <f t="shared" ca="1" si="159"/>
        <v/>
      </c>
      <c r="I3361" s="102"/>
      <c r="J3361" s="102"/>
      <c r="K3361" s="102"/>
      <c r="L3361" s="102"/>
      <c r="M3361" s="102"/>
      <c r="N3361" s="102"/>
      <c r="O3361" s="102"/>
      <c r="P3361" s="102"/>
      <c r="Q3361" s="102"/>
      <c r="R3361" s="102"/>
      <c r="S3361" s="102"/>
      <c r="T3361" s="106"/>
      <c r="U3361" s="3" t="str">
        <f t="shared" si="158"/>
        <v>0/1</v>
      </c>
    </row>
    <row r="3362" spans="1:21" ht="30" customHeight="1" x14ac:dyDescent="0.3">
      <c r="A3362" s="3" t="str">
        <f>B3362&amp;"--"&amp;COUNTIF($B$5:B3362,B3362)</f>
        <v>--3325</v>
      </c>
      <c r="B3362" s="3" t="str">
        <f t="shared" si="157"/>
        <v/>
      </c>
      <c r="C3362" s="78">
        <v>3358</v>
      </c>
      <c r="D3362" s="102"/>
      <c r="E3362" s="103"/>
      <c r="F3362" s="102"/>
      <c r="G3362" s="104"/>
      <c r="H3362" s="105" t="str">
        <f t="shared" ca="1" si="159"/>
        <v/>
      </c>
      <c r="I3362" s="102"/>
      <c r="J3362" s="102"/>
      <c r="K3362" s="102"/>
      <c r="L3362" s="102"/>
      <c r="M3362" s="102"/>
      <c r="N3362" s="102"/>
      <c r="O3362" s="102"/>
      <c r="P3362" s="102"/>
      <c r="Q3362" s="102"/>
      <c r="R3362" s="102"/>
      <c r="S3362" s="102"/>
      <c r="T3362" s="106"/>
      <c r="U3362" s="3" t="str">
        <f t="shared" si="158"/>
        <v>0/1</v>
      </c>
    </row>
    <row r="3363" spans="1:21" ht="30" customHeight="1" x14ac:dyDescent="0.3">
      <c r="A3363" s="3" t="str">
        <f>B3363&amp;"--"&amp;COUNTIF($B$5:B3363,B3363)</f>
        <v>--3326</v>
      </c>
      <c r="B3363" s="3" t="str">
        <f t="shared" si="157"/>
        <v/>
      </c>
      <c r="C3363" s="78">
        <v>3359</v>
      </c>
      <c r="D3363" s="102"/>
      <c r="E3363" s="103"/>
      <c r="F3363" s="102"/>
      <c r="G3363" s="104"/>
      <c r="H3363" s="105" t="str">
        <f t="shared" ca="1" si="159"/>
        <v/>
      </c>
      <c r="I3363" s="102"/>
      <c r="J3363" s="102"/>
      <c r="K3363" s="102"/>
      <c r="L3363" s="102"/>
      <c r="M3363" s="102"/>
      <c r="N3363" s="102"/>
      <c r="O3363" s="102"/>
      <c r="P3363" s="102"/>
      <c r="Q3363" s="102"/>
      <c r="R3363" s="102"/>
      <c r="S3363" s="102"/>
      <c r="T3363" s="106"/>
      <c r="U3363" s="3" t="str">
        <f t="shared" si="158"/>
        <v>0/1</v>
      </c>
    </row>
    <row r="3364" spans="1:21" ht="30" customHeight="1" x14ac:dyDescent="0.3">
      <c r="A3364" s="3" t="str">
        <f>B3364&amp;"--"&amp;COUNTIF($B$5:B3364,B3364)</f>
        <v>--3327</v>
      </c>
      <c r="B3364" s="3" t="str">
        <f t="shared" si="157"/>
        <v/>
      </c>
      <c r="C3364" s="78">
        <v>3360</v>
      </c>
      <c r="D3364" s="102"/>
      <c r="E3364" s="103"/>
      <c r="F3364" s="102"/>
      <c r="G3364" s="104"/>
      <c r="H3364" s="105" t="str">
        <f t="shared" ca="1" si="159"/>
        <v/>
      </c>
      <c r="I3364" s="102"/>
      <c r="J3364" s="102"/>
      <c r="K3364" s="102"/>
      <c r="L3364" s="102"/>
      <c r="M3364" s="102"/>
      <c r="N3364" s="102"/>
      <c r="O3364" s="102"/>
      <c r="P3364" s="102"/>
      <c r="Q3364" s="102"/>
      <c r="R3364" s="102"/>
      <c r="S3364" s="102"/>
      <c r="T3364" s="106"/>
      <c r="U3364" s="3" t="str">
        <f t="shared" si="158"/>
        <v>0/1</v>
      </c>
    </row>
    <row r="3365" spans="1:21" ht="30" customHeight="1" x14ac:dyDescent="0.3">
      <c r="A3365" s="3" t="str">
        <f>B3365&amp;"--"&amp;COUNTIF($B$5:B3365,B3365)</f>
        <v>--3328</v>
      </c>
      <c r="B3365" s="3" t="str">
        <f t="shared" si="157"/>
        <v/>
      </c>
      <c r="C3365" s="78">
        <v>3361</v>
      </c>
      <c r="D3365" s="102"/>
      <c r="E3365" s="103"/>
      <c r="F3365" s="102"/>
      <c r="G3365" s="104"/>
      <c r="H3365" s="105" t="str">
        <f t="shared" ca="1" si="159"/>
        <v/>
      </c>
      <c r="I3365" s="102"/>
      <c r="J3365" s="102"/>
      <c r="K3365" s="102"/>
      <c r="L3365" s="102"/>
      <c r="M3365" s="102"/>
      <c r="N3365" s="102"/>
      <c r="O3365" s="102"/>
      <c r="P3365" s="102"/>
      <c r="Q3365" s="102"/>
      <c r="R3365" s="102"/>
      <c r="S3365" s="102"/>
      <c r="T3365" s="106"/>
      <c r="U3365" s="3" t="str">
        <f t="shared" si="158"/>
        <v>0/1</v>
      </c>
    </row>
    <row r="3366" spans="1:21" ht="30" customHeight="1" x14ac:dyDescent="0.3">
      <c r="A3366" s="3" t="str">
        <f>B3366&amp;"--"&amp;COUNTIF($B$5:B3366,B3366)</f>
        <v>--3329</v>
      </c>
      <c r="B3366" s="3" t="str">
        <f t="shared" si="157"/>
        <v/>
      </c>
      <c r="C3366" s="78">
        <v>3362</v>
      </c>
      <c r="D3366" s="102"/>
      <c r="E3366" s="103"/>
      <c r="F3366" s="102"/>
      <c r="G3366" s="104"/>
      <c r="H3366" s="105" t="str">
        <f t="shared" ca="1" si="159"/>
        <v/>
      </c>
      <c r="I3366" s="102"/>
      <c r="J3366" s="102"/>
      <c r="K3366" s="102"/>
      <c r="L3366" s="102"/>
      <c r="M3366" s="102"/>
      <c r="N3366" s="102"/>
      <c r="O3366" s="102"/>
      <c r="P3366" s="102"/>
      <c r="Q3366" s="102"/>
      <c r="R3366" s="102"/>
      <c r="S3366" s="102"/>
      <c r="T3366" s="106"/>
      <c r="U3366" s="3" t="str">
        <f t="shared" si="158"/>
        <v>0/1</v>
      </c>
    </row>
    <row r="3367" spans="1:21" ht="30" customHeight="1" x14ac:dyDescent="0.3">
      <c r="A3367" s="3" t="str">
        <f>B3367&amp;"--"&amp;COUNTIF($B$5:B3367,B3367)</f>
        <v>--3330</v>
      </c>
      <c r="B3367" s="3" t="str">
        <f t="shared" si="157"/>
        <v/>
      </c>
      <c r="C3367" s="78">
        <v>3363</v>
      </c>
      <c r="D3367" s="102"/>
      <c r="E3367" s="103"/>
      <c r="F3367" s="102"/>
      <c r="G3367" s="104"/>
      <c r="H3367" s="105" t="str">
        <f t="shared" ca="1" si="159"/>
        <v/>
      </c>
      <c r="I3367" s="102"/>
      <c r="J3367" s="102"/>
      <c r="K3367" s="102"/>
      <c r="L3367" s="102"/>
      <c r="M3367" s="102"/>
      <c r="N3367" s="102"/>
      <c r="O3367" s="102"/>
      <c r="P3367" s="102"/>
      <c r="Q3367" s="102"/>
      <c r="R3367" s="102"/>
      <c r="S3367" s="102"/>
      <c r="T3367" s="106"/>
      <c r="U3367" s="3" t="str">
        <f t="shared" si="158"/>
        <v>0/1</v>
      </c>
    </row>
    <row r="3368" spans="1:21" ht="30" customHeight="1" x14ac:dyDescent="0.3">
      <c r="A3368" s="3" t="str">
        <f>B3368&amp;"--"&amp;COUNTIF($B$5:B3368,B3368)</f>
        <v>--3331</v>
      </c>
      <c r="B3368" s="3" t="str">
        <f t="shared" si="157"/>
        <v/>
      </c>
      <c r="C3368" s="78">
        <v>3364</v>
      </c>
      <c r="D3368" s="102"/>
      <c r="E3368" s="103"/>
      <c r="F3368" s="102"/>
      <c r="G3368" s="104"/>
      <c r="H3368" s="105" t="str">
        <f t="shared" ca="1" si="159"/>
        <v/>
      </c>
      <c r="I3368" s="102"/>
      <c r="J3368" s="102"/>
      <c r="K3368" s="102"/>
      <c r="L3368" s="102"/>
      <c r="M3368" s="102"/>
      <c r="N3368" s="102"/>
      <c r="O3368" s="102"/>
      <c r="P3368" s="102"/>
      <c r="Q3368" s="102"/>
      <c r="R3368" s="102"/>
      <c r="S3368" s="102"/>
      <c r="T3368" s="106"/>
      <c r="U3368" s="3" t="str">
        <f t="shared" si="158"/>
        <v>0/1</v>
      </c>
    </row>
    <row r="3369" spans="1:21" ht="30" customHeight="1" x14ac:dyDescent="0.3">
      <c r="A3369" s="3" t="str">
        <f>B3369&amp;"--"&amp;COUNTIF($B$5:B3369,B3369)</f>
        <v>--3332</v>
      </c>
      <c r="B3369" s="3" t="str">
        <f t="shared" si="157"/>
        <v/>
      </c>
      <c r="C3369" s="78">
        <v>3365</v>
      </c>
      <c r="D3369" s="102"/>
      <c r="E3369" s="103"/>
      <c r="F3369" s="102"/>
      <c r="G3369" s="104"/>
      <c r="H3369" s="105" t="str">
        <f t="shared" ca="1" si="159"/>
        <v/>
      </c>
      <c r="I3369" s="102"/>
      <c r="J3369" s="102"/>
      <c r="K3369" s="102"/>
      <c r="L3369" s="102"/>
      <c r="M3369" s="102"/>
      <c r="N3369" s="102"/>
      <c r="O3369" s="102"/>
      <c r="P3369" s="102"/>
      <c r="Q3369" s="102"/>
      <c r="R3369" s="102"/>
      <c r="S3369" s="102"/>
      <c r="T3369" s="106"/>
      <c r="U3369" s="3" t="str">
        <f t="shared" si="158"/>
        <v>0/1</v>
      </c>
    </row>
    <row r="3370" spans="1:21" ht="30" customHeight="1" x14ac:dyDescent="0.3">
      <c r="A3370" s="3" t="str">
        <f>B3370&amp;"--"&amp;COUNTIF($B$5:B3370,B3370)</f>
        <v>--3333</v>
      </c>
      <c r="B3370" s="3" t="str">
        <f t="shared" si="157"/>
        <v/>
      </c>
      <c r="C3370" s="78">
        <v>3366</v>
      </c>
      <c r="D3370" s="102"/>
      <c r="E3370" s="103"/>
      <c r="F3370" s="102"/>
      <c r="G3370" s="104"/>
      <c r="H3370" s="105" t="str">
        <f t="shared" ca="1" si="159"/>
        <v/>
      </c>
      <c r="I3370" s="102"/>
      <c r="J3370" s="102"/>
      <c r="K3370" s="102"/>
      <c r="L3370" s="102"/>
      <c r="M3370" s="102"/>
      <c r="N3370" s="102"/>
      <c r="O3370" s="102"/>
      <c r="P3370" s="102"/>
      <c r="Q3370" s="102"/>
      <c r="R3370" s="102"/>
      <c r="S3370" s="102"/>
      <c r="T3370" s="106"/>
      <c r="U3370" s="3" t="str">
        <f t="shared" si="158"/>
        <v>0/1</v>
      </c>
    </row>
    <row r="3371" spans="1:21" ht="30" customHeight="1" x14ac:dyDescent="0.3">
      <c r="A3371" s="3" t="str">
        <f>B3371&amp;"--"&amp;COUNTIF($B$5:B3371,B3371)</f>
        <v>--3334</v>
      </c>
      <c r="B3371" s="3" t="str">
        <f t="shared" si="157"/>
        <v/>
      </c>
      <c r="C3371" s="78">
        <v>3367</v>
      </c>
      <c r="D3371" s="102"/>
      <c r="E3371" s="103"/>
      <c r="F3371" s="102"/>
      <c r="G3371" s="104"/>
      <c r="H3371" s="105" t="str">
        <f t="shared" ca="1" si="159"/>
        <v/>
      </c>
      <c r="I3371" s="102"/>
      <c r="J3371" s="102"/>
      <c r="K3371" s="102"/>
      <c r="L3371" s="102"/>
      <c r="M3371" s="102"/>
      <c r="N3371" s="102"/>
      <c r="O3371" s="102"/>
      <c r="P3371" s="102"/>
      <c r="Q3371" s="102"/>
      <c r="R3371" s="102"/>
      <c r="S3371" s="102"/>
      <c r="T3371" s="106"/>
      <c r="U3371" s="3" t="str">
        <f t="shared" si="158"/>
        <v>0/1</v>
      </c>
    </row>
    <row r="3372" spans="1:21" ht="30" customHeight="1" x14ac:dyDescent="0.3">
      <c r="A3372" s="3" t="str">
        <f>B3372&amp;"--"&amp;COUNTIF($B$5:B3372,B3372)</f>
        <v>--3335</v>
      </c>
      <c r="B3372" s="3" t="str">
        <f t="shared" si="157"/>
        <v/>
      </c>
      <c r="C3372" s="78">
        <v>3368</v>
      </c>
      <c r="D3372" s="102"/>
      <c r="E3372" s="103"/>
      <c r="F3372" s="102"/>
      <c r="G3372" s="104"/>
      <c r="H3372" s="105" t="str">
        <f t="shared" ca="1" si="159"/>
        <v/>
      </c>
      <c r="I3372" s="102"/>
      <c r="J3372" s="102"/>
      <c r="K3372" s="102"/>
      <c r="L3372" s="102"/>
      <c r="M3372" s="102"/>
      <c r="N3372" s="102"/>
      <c r="O3372" s="102"/>
      <c r="P3372" s="102"/>
      <c r="Q3372" s="102"/>
      <c r="R3372" s="102"/>
      <c r="S3372" s="102"/>
      <c r="T3372" s="106"/>
      <c r="U3372" s="3" t="str">
        <f t="shared" si="158"/>
        <v>0/1</v>
      </c>
    </row>
    <row r="3373" spans="1:21" ht="30" customHeight="1" x14ac:dyDescent="0.3">
      <c r="A3373" s="3" t="str">
        <f>B3373&amp;"--"&amp;COUNTIF($B$5:B3373,B3373)</f>
        <v>--3336</v>
      </c>
      <c r="B3373" s="3" t="str">
        <f t="shared" si="157"/>
        <v/>
      </c>
      <c r="C3373" s="78">
        <v>3369</v>
      </c>
      <c r="D3373" s="102"/>
      <c r="E3373" s="103"/>
      <c r="F3373" s="102"/>
      <c r="G3373" s="104"/>
      <c r="H3373" s="105" t="str">
        <f t="shared" ca="1" si="159"/>
        <v/>
      </c>
      <c r="I3373" s="102"/>
      <c r="J3373" s="102"/>
      <c r="K3373" s="102"/>
      <c r="L3373" s="102"/>
      <c r="M3373" s="102"/>
      <c r="N3373" s="102"/>
      <c r="O3373" s="102"/>
      <c r="P3373" s="102"/>
      <c r="Q3373" s="102"/>
      <c r="R3373" s="102"/>
      <c r="S3373" s="102"/>
      <c r="T3373" s="106"/>
      <c r="U3373" s="3" t="str">
        <f t="shared" si="158"/>
        <v>0/1</v>
      </c>
    </row>
    <row r="3374" spans="1:21" ht="30" customHeight="1" x14ac:dyDescent="0.3">
      <c r="A3374" s="3" t="str">
        <f>B3374&amp;"--"&amp;COUNTIF($B$5:B3374,B3374)</f>
        <v>--3337</v>
      </c>
      <c r="B3374" s="3" t="str">
        <f t="shared" si="157"/>
        <v/>
      </c>
      <c r="C3374" s="78">
        <v>3370</v>
      </c>
      <c r="D3374" s="102"/>
      <c r="E3374" s="103"/>
      <c r="F3374" s="102"/>
      <c r="G3374" s="104"/>
      <c r="H3374" s="105" t="str">
        <f t="shared" ca="1" si="159"/>
        <v/>
      </c>
      <c r="I3374" s="102"/>
      <c r="J3374" s="102"/>
      <c r="K3374" s="102"/>
      <c r="L3374" s="102"/>
      <c r="M3374" s="102"/>
      <c r="N3374" s="102"/>
      <c r="O3374" s="102"/>
      <c r="P3374" s="102"/>
      <c r="Q3374" s="102"/>
      <c r="R3374" s="102"/>
      <c r="S3374" s="102"/>
      <c r="T3374" s="106"/>
      <c r="U3374" s="3" t="str">
        <f t="shared" si="158"/>
        <v>0/1</v>
      </c>
    </row>
    <row r="3375" spans="1:21" ht="30" customHeight="1" x14ac:dyDescent="0.3">
      <c r="A3375" s="3" t="str">
        <f>B3375&amp;"--"&amp;COUNTIF($B$5:B3375,B3375)</f>
        <v>--3338</v>
      </c>
      <c r="B3375" s="3" t="str">
        <f t="shared" si="157"/>
        <v/>
      </c>
      <c r="C3375" s="78">
        <v>3371</v>
      </c>
      <c r="D3375" s="102"/>
      <c r="E3375" s="103"/>
      <c r="F3375" s="102"/>
      <c r="G3375" s="104"/>
      <c r="H3375" s="105" t="str">
        <f t="shared" ca="1" si="159"/>
        <v/>
      </c>
      <c r="I3375" s="102"/>
      <c r="J3375" s="102"/>
      <c r="K3375" s="102"/>
      <c r="L3375" s="102"/>
      <c r="M3375" s="102"/>
      <c r="N3375" s="102"/>
      <c r="O3375" s="102"/>
      <c r="P3375" s="102"/>
      <c r="Q3375" s="102"/>
      <c r="R3375" s="102"/>
      <c r="S3375" s="102"/>
      <c r="T3375" s="106"/>
      <c r="U3375" s="3" t="str">
        <f t="shared" si="158"/>
        <v>0/1</v>
      </c>
    </row>
    <row r="3376" spans="1:21" ht="30" customHeight="1" x14ac:dyDescent="0.3">
      <c r="A3376" s="3" t="str">
        <f>B3376&amp;"--"&amp;COUNTIF($B$5:B3376,B3376)</f>
        <v>--3339</v>
      </c>
      <c r="B3376" s="3" t="str">
        <f t="shared" si="157"/>
        <v/>
      </c>
      <c r="C3376" s="78">
        <v>3372</v>
      </c>
      <c r="D3376" s="102"/>
      <c r="E3376" s="103"/>
      <c r="F3376" s="102"/>
      <c r="G3376" s="104"/>
      <c r="H3376" s="105" t="str">
        <f t="shared" ca="1" si="159"/>
        <v/>
      </c>
      <c r="I3376" s="102"/>
      <c r="J3376" s="102"/>
      <c r="K3376" s="102"/>
      <c r="L3376" s="102"/>
      <c r="M3376" s="102"/>
      <c r="N3376" s="102"/>
      <c r="O3376" s="102"/>
      <c r="P3376" s="102"/>
      <c r="Q3376" s="102"/>
      <c r="R3376" s="102"/>
      <c r="S3376" s="102"/>
      <c r="T3376" s="106"/>
      <c r="U3376" s="3" t="str">
        <f t="shared" si="158"/>
        <v>0/1</v>
      </c>
    </row>
    <row r="3377" spans="1:21" ht="30" customHeight="1" x14ac:dyDescent="0.3">
      <c r="A3377" s="3" t="str">
        <f>B3377&amp;"--"&amp;COUNTIF($B$5:B3377,B3377)</f>
        <v>--3340</v>
      </c>
      <c r="B3377" s="3" t="str">
        <f t="shared" si="157"/>
        <v/>
      </c>
      <c r="C3377" s="78">
        <v>3373</v>
      </c>
      <c r="D3377" s="102"/>
      <c r="E3377" s="103"/>
      <c r="F3377" s="102"/>
      <c r="G3377" s="104"/>
      <c r="H3377" s="105" t="str">
        <f t="shared" ca="1" si="159"/>
        <v/>
      </c>
      <c r="I3377" s="102"/>
      <c r="J3377" s="102"/>
      <c r="K3377" s="102"/>
      <c r="L3377" s="102"/>
      <c r="M3377" s="102"/>
      <c r="N3377" s="102"/>
      <c r="O3377" s="102"/>
      <c r="P3377" s="102"/>
      <c r="Q3377" s="102"/>
      <c r="R3377" s="102"/>
      <c r="S3377" s="102"/>
      <c r="T3377" s="106"/>
      <c r="U3377" s="3" t="str">
        <f t="shared" si="158"/>
        <v>0/1</v>
      </c>
    </row>
    <row r="3378" spans="1:21" ht="30" customHeight="1" x14ac:dyDescent="0.3">
      <c r="A3378" s="3" t="str">
        <f>B3378&amp;"--"&amp;COUNTIF($B$5:B3378,B3378)</f>
        <v>--3341</v>
      </c>
      <c r="B3378" s="3" t="str">
        <f t="shared" si="157"/>
        <v/>
      </c>
      <c r="C3378" s="78">
        <v>3374</v>
      </c>
      <c r="D3378" s="102"/>
      <c r="E3378" s="103"/>
      <c r="F3378" s="102"/>
      <c r="G3378" s="104"/>
      <c r="H3378" s="105" t="str">
        <f t="shared" ca="1" si="159"/>
        <v/>
      </c>
      <c r="I3378" s="102"/>
      <c r="J3378" s="102"/>
      <c r="K3378" s="102"/>
      <c r="L3378" s="102"/>
      <c r="M3378" s="102"/>
      <c r="N3378" s="102"/>
      <c r="O3378" s="102"/>
      <c r="P3378" s="102"/>
      <c r="Q3378" s="102"/>
      <c r="R3378" s="102"/>
      <c r="S3378" s="102"/>
      <c r="T3378" s="106"/>
      <c r="U3378" s="3" t="str">
        <f t="shared" si="158"/>
        <v>0/1</v>
      </c>
    </row>
    <row r="3379" spans="1:21" ht="30" customHeight="1" x14ac:dyDescent="0.3">
      <c r="A3379" s="3" t="str">
        <f>B3379&amp;"--"&amp;COUNTIF($B$5:B3379,B3379)</f>
        <v>--3342</v>
      </c>
      <c r="B3379" s="3" t="str">
        <f t="shared" si="157"/>
        <v/>
      </c>
      <c r="C3379" s="78">
        <v>3375</v>
      </c>
      <c r="D3379" s="102"/>
      <c r="E3379" s="103"/>
      <c r="F3379" s="102"/>
      <c r="G3379" s="104"/>
      <c r="H3379" s="105" t="str">
        <f t="shared" ca="1" si="159"/>
        <v/>
      </c>
      <c r="I3379" s="102"/>
      <c r="J3379" s="102"/>
      <c r="K3379" s="102"/>
      <c r="L3379" s="102"/>
      <c r="M3379" s="102"/>
      <c r="N3379" s="102"/>
      <c r="O3379" s="102"/>
      <c r="P3379" s="102"/>
      <c r="Q3379" s="102"/>
      <c r="R3379" s="102"/>
      <c r="S3379" s="102"/>
      <c r="T3379" s="106"/>
      <c r="U3379" s="3" t="str">
        <f t="shared" si="158"/>
        <v>0/1</v>
      </c>
    </row>
    <row r="3380" spans="1:21" ht="30" customHeight="1" x14ac:dyDescent="0.3">
      <c r="A3380" s="3" t="str">
        <f>B3380&amp;"--"&amp;COUNTIF($B$5:B3380,B3380)</f>
        <v>--3343</v>
      </c>
      <c r="B3380" s="3" t="str">
        <f t="shared" si="157"/>
        <v/>
      </c>
      <c r="C3380" s="78">
        <v>3376</v>
      </c>
      <c r="D3380" s="102"/>
      <c r="E3380" s="103"/>
      <c r="F3380" s="102"/>
      <c r="G3380" s="104"/>
      <c r="H3380" s="105" t="str">
        <f t="shared" ca="1" si="159"/>
        <v/>
      </c>
      <c r="I3380" s="102"/>
      <c r="J3380" s="102"/>
      <c r="K3380" s="102"/>
      <c r="L3380" s="102"/>
      <c r="M3380" s="102"/>
      <c r="N3380" s="102"/>
      <c r="O3380" s="102"/>
      <c r="P3380" s="102"/>
      <c r="Q3380" s="102"/>
      <c r="R3380" s="102"/>
      <c r="S3380" s="102"/>
      <c r="T3380" s="106"/>
      <c r="U3380" s="3" t="str">
        <f t="shared" si="158"/>
        <v>0/1</v>
      </c>
    </row>
    <row r="3381" spans="1:21" ht="30" customHeight="1" x14ac:dyDescent="0.3">
      <c r="A3381" s="3" t="str">
        <f>B3381&amp;"--"&amp;COUNTIF($B$5:B3381,B3381)</f>
        <v>--3344</v>
      </c>
      <c r="B3381" s="3" t="str">
        <f t="shared" si="157"/>
        <v/>
      </c>
      <c r="C3381" s="78">
        <v>3377</v>
      </c>
      <c r="D3381" s="102"/>
      <c r="E3381" s="103"/>
      <c r="F3381" s="102"/>
      <c r="G3381" s="104"/>
      <c r="H3381" s="105" t="str">
        <f t="shared" ca="1" si="159"/>
        <v/>
      </c>
      <c r="I3381" s="102"/>
      <c r="J3381" s="102"/>
      <c r="K3381" s="102"/>
      <c r="L3381" s="102"/>
      <c r="M3381" s="102"/>
      <c r="N3381" s="102"/>
      <c r="O3381" s="102"/>
      <c r="P3381" s="102"/>
      <c r="Q3381" s="102"/>
      <c r="R3381" s="102"/>
      <c r="S3381" s="102"/>
      <c r="T3381" s="106"/>
      <c r="U3381" s="3" t="str">
        <f t="shared" si="158"/>
        <v>0/1</v>
      </c>
    </row>
    <row r="3382" spans="1:21" ht="30" customHeight="1" x14ac:dyDescent="0.3">
      <c r="A3382" s="3" t="str">
        <f>B3382&amp;"--"&amp;COUNTIF($B$5:B3382,B3382)</f>
        <v>--3345</v>
      </c>
      <c r="B3382" s="3" t="str">
        <f t="shared" si="157"/>
        <v/>
      </c>
      <c r="C3382" s="78">
        <v>3378</v>
      </c>
      <c r="D3382" s="102"/>
      <c r="E3382" s="103"/>
      <c r="F3382" s="102"/>
      <c r="G3382" s="104"/>
      <c r="H3382" s="105" t="str">
        <f t="shared" ca="1" si="159"/>
        <v/>
      </c>
      <c r="I3382" s="102"/>
      <c r="J3382" s="102"/>
      <c r="K3382" s="102"/>
      <c r="L3382" s="102"/>
      <c r="M3382" s="102"/>
      <c r="N3382" s="102"/>
      <c r="O3382" s="102"/>
      <c r="P3382" s="102"/>
      <c r="Q3382" s="102"/>
      <c r="R3382" s="102"/>
      <c r="S3382" s="102"/>
      <c r="T3382" s="106"/>
      <c r="U3382" s="3" t="str">
        <f t="shared" si="158"/>
        <v>0/1</v>
      </c>
    </row>
    <row r="3383" spans="1:21" ht="30" customHeight="1" x14ac:dyDescent="0.3">
      <c r="A3383" s="3" t="str">
        <f>B3383&amp;"--"&amp;COUNTIF($B$5:B3383,B3383)</f>
        <v>--3346</v>
      </c>
      <c r="B3383" s="3" t="str">
        <f t="shared" si="157"/>
        <v/>
      </c>
      <c r="C3383" s="78">
        <v>3379</v>
      </c>
      <c r="D3383" s="102"/>
      <c r="E3383" s="103"/>
      <c r="F3383" s="102"/>
      <c r="G3383" s="104"/>
      <c r="H3383" s="105" t="str">
        <f t="shared" ca="1" si="159"/>
        <v/>
      </c>
      <c r="I3383" s="102"/>
      <c r="J3383" s="102"/>
      <c r="K3383" s="102"/>
      <c r="L3383" s="102"/>
      <c r="M3383" s="102"/>
      <c r="N3383" s="102"/>
      <c r="O3383" s="102"/>
      <c r="P3383" s="102"/>
      <c r="Q3383" s="102"/>
      <c r="R3383" s="102"/>
      <c r="S3383" s="102"/>
      <c r="T3383" s="106"/>
      <c r="U3383" s="3" t="str">
        <f t="shared" si="158"/>
        <v>0/1</v>
      </c>
    </row>
    <row r="3384" spans="1:21" ht="30" customHeight="1" x14ac:dyDescent="0.3">
      <c r="A3384" s="3" t="str">
        <f>B3384&amp;"--"&amp;COUNTIF($B$5:B3384,B3384)</f>
        <v>--3347</v>
      </c>
      <c r="B3384" s="3" t="str">
        <f t="shared" si="157"/>
        <v/>
      </c>
      <c r="C3384" s="78">
        <v>3380</v>
      </c>
      <c r="D3384" s="102"/>
      <c r="E3384" s="103"/>
      <c r="F3384" s="102"/>
      <c r="G3384" s="104"/>
      <c r="H3384" s="105" t="str">
        <f t="shared" ca="1" si="159"/>
        <v/>
      </c>
      <c r="I3384" s="102"/>
      <c r="J3384" s="102"/>
      <c r="K3384" s="102"/>
      <c r="L3384" s="102"/>
      <c r="M3384" s="102"/>
      <c r="N3384" s="102"/>
      <c r="O3384" s="102"/>
      <c r="P3384" s="102"/>
      <c r="Q3384" s="102"/>
      <c r="R3384" s="102"/>
      <c r="S3384" s="102"/>
      <c r="T3384" s="106"/>
      <c r="U3384" s="3" t="str">
        <f t="shared" si="158"/>
        <v>0/1</v>
      </c>
    </row>
    <row r="3385" spans="1:21" ht="30" customHeight="1" x14ac:dyDescent="0.3">
      <c r="A3385" s="3" t="str">
        <f>B3385&amp;"--"&amp;COUNTIF($B$5:B3385,B3385)</f>
        <v>--3348</v>
      </c>
      <c r="B3385" s="3" t="str">
        <f t="shared" si="157"/>
        <v/>
      </c>
      <c r="C3385" s="78">
        <v>3381</v>
      </c>
      <c r="D3385" s="102"/>
      <c r="E3385" s="103"/>
      <c r="F3385" s="102"/>
      <c r="G3385" s="104"/>
      <c r="H3385" s="105" t="str">
        <f t="shared" ca="1" si="159"/>
        <v/>
      </c>
      <c r="I3385" s="102"/>
      <c r="J3385" s="102"/>
      <c r="K3385" s="102"/>
      <c r="L3385" s="102"/>
      <c r="M3385" s="102"/>
      <c r="N3385" s="102"/>
      <c r="O3385" s="102"/>
      <c r="P3385" s="102"/>
      <c r="Q3385" s="102"/>
      <c r="R3385" s="102"/>
      <c r="S3385" s="102"/>
      <c r="T3385" s="106"/>
      <c r="U3385" s="3" t="str">
        <f t="shared" si="158"/>
        <v>0/1</v>
      </c>
    </row>
    <row r="3386" spans="1:21" ht="30" customHeight="1" x14ac:dyDescent="0.3">
      <c r="A3386" s="3" t="str">
        <f>B3386&amp;"--"&amp;COUNTIF($B$5:B3386,B3386)</f>
        <v>--3349</v>
      </c>
      <c r="B3386" s="3" t="str">
        <f t="shared" si="157"/>
        <v/>
      </c>
      <c r="C3386" s="78">
        <v>3382</v>
      </c>
      <c r="D3386" s="102"/>
      <c r="E3386" s="103"/>
      <c r="F3386" s="102"/>
      <c r="G3386" s="104"/>
      <c r="H3386" s="105" t="str">
        <f t="shared" ca="1" si="159"/>
        <v/>
      </c>
      <c r="I3386" s="102"/>
      <c r="J3386" s="102"/>
      <c r="K3386" s="102"/>
      <c r="L3386" s="102"/>
      <c r="M3386" s="102"/>
      <c r="N3386" s="102"/>
      <c r="O3386" s="102"/>
      <c r="P3386" s="102"/>
      <c r="Q3386" s="102"/>
      <c r="R3386" s="102"/>
      <c r="S3386" s="102"/>
      <c r="T3386" s="106"/>
      <c r="U3386" s="3" t="str">
        <f t="shared" si="158"/>
        <v>0/1</v>
      </c>
    </row>
    <row r="3387" spans="1:21" ht="30" customHeight="1" x14ac:dyDescent="0.3">
      <c r="A3387" s="3" t="str">
        <f>B3387&amp;"--"&amp;COUNTIF($B$5:B3387,B3387)</f>
        <v>--3350</v>
      </c>
      <c r="B3387" s="3" t="str">
        <f t="shared" si="157"/>
        <v/>
      </c>
      <c r="C3387" s="78">
        <v>3383</v>
      </c>
      <c r="D3387" s="102"/>
      <c r="E3387" s="103"/>
      <c r="F3387" s="102"/>
      <c r="G3387" s="104"/>
      <c r="H3387" s="105" t="str">
        <f t="shared" ca="1" si="159"/>
        <v/>
      </c>
      <c r="I3387" s="102"/>
      <c r="J3387" s="102"/>
      <c r="K3387" s="102"/>
      <c r="L3387" s="102"/>
      <c r="M3387" s="102"/>
      <c r="N3387" s="102"/>
      <c r="O3387" s="102"/>
      <c r="P3387" s="102"/>
      <c r="Q3387" s="102"/>
      <c r="R3387" s="102"/>
      <c r="S3387" s="102"/>
      <c r="T3387" s="106"/>
      <c r="U3387" s="3" t="str">
        <f t="shared" si="158"/>
        <v>0/1</v>
      </c>
    </row>
    <row r="3388" spans="1:21" ht="30" customHeight="1" x14ac:dyDescent="0.3">
      <c r="A3388" s="3" t="str">
        <f>B3388&amp;"--"&amp;COUNTIF($B$5:B3388,B3388)</f>
        <v>--3351</v>
      </c>
      <c r="B3388" s="3" t="str">
        <f t="shared" si="157"/>
        <v/>
      </c>
      <c r="C3388" s="78">
        <v>3384</v>
      </c>
      <c r="D3388" s="102"/>
      <c r="E3388" s="103"/>
      <c r="F3388" s="102"/>
      <c r="G3388" s="104"/>
      <c r="H3388" s="105" t="str">
        <f t="shared" ca="1" si="159"/>
        <v/>
      </c>
      <c r="I3388" s="102"/>
      <c r="J3388" s="102"/>
      <c r="K3388" s="102"/>
      <c r="L3388" s="102"/>
      <c r="M3388" s="102"/>
      <c r="N3388" s="102"/>
      <c r="O3388" s="102"/>
      <c r="P3388" s="102"/>
      <c r="Q3388" s="102"/>
      <c r="R3388" s="102"/>
      <c r="S3388" s="102"/>
      <c r="T3388" s="106"/>
      <c r="U3388" s="3" t="str">
        <f t="shared" si="158"/>
        <v>0/1</v>
      </c>
    </row>
    <row r="3389" spans="1:21" ht="30" customHeight="1" x14ac:dyDescent="0.3">
      <c r="A3389" s="3" t="str">
        <f>B3389&amp;"--"&amp;COUNTIF($B$5:B3389,B3389)</f>
        <v>--3352</v>
      </c>
      <c r="B3389" s="3" t="str">
        <f t="shared" si="157"/>
        <v/>
      </c>
      <c r="C3389" s="78">
        <v>3385</v>
      </c>
      <c r="D3389" s="102"/>
      <c r="E3389" s="103"/>
      <c r="F3389" s="102"/>
      <c r="G3389" s="104"/>
      <c r="H3389" s="105" t="str">
        <f t="shared" ca="1" si="159"/>
        <v/>
      </c>
      <c r="I3389" s="102"/>
      <c r="J3389" s="102"/>
      <c r="K3389" s="102"/>
      <c r="L3389" s="102"/>
      <c r="M3389" s="102"/>
      <c r="N3389" s="102"/>
      <c r="O3389" s="102"/>
      <c r="P3389" s="102"/>
      <c r="Q3389" s="102"/>
      <c r="R3389" s="102"/>
      <c r="S3389" s="102"/>
      <c r="T3389" s="106"/>
      <c r="U3389" s="3" t="str">
        <f t="shared" si="158"/>
        <v>0/1</v>
      </c>
    </row>
    <row r="3390" spans="1:21" ht="30" customHeight="1" x14ac:dyDescent="0.3">
      <c r="A3390" s="3" t="str">
        <f>B3390&amp;"--"&amp;COUNTIF($B$5:B3390,B3390)</f>
        <v>--3353</v>
      </c>
      <c r="B3390" s="3" t="str">
        <f t="shared" si="157"/>
        <v/>
      </c>
      <c r="C3390" s="78">
        <v>3386</v>
      </c>
      <c r="D3390" s="102"/>
      <c r="E3390" s="103"/>
      <c r="F3390" s="102"/>
      <c r="G3390" s="104"/>
      <c r="H3390" s="105" t="str">
        <f t="shared" ca="1" si="159"/>
        <v/>
      </c>
      <c r="I3390" s="102"/>
      <c r="J3390" s="102"/>
      <c r="K3390" s="102"/>
      <c r="L3390" s="102"/>
      <c r="M3390" s="102"/>
      <c r="N3390" s="102"/>
      <c r="O3390" s="102"/>
      <c r="P3390" s="102"/>
      <c r="Q3390" s="102"/>
      <c r="R3390" s="102"/>
      <c r="S3390" s="102"/>
      <c r="T3390" s="106"/>
      <c r="U3390" s="3" t="str">
        <f t="shared" si="158"/>
        <v>0/1</v>
      </c>
    </row>
    <row r="3391" spans="1:21" ht="30" customHeight="1" x14ac:dyDescent="0.3">
      <c r="A3391" s="3" t="str">
        <f>B3391&amp;"--"&amp;COUNTIF($B$5:B3391,B3391)</f>
        <v>--3354</v>
      </c>
      <c r="B3391" s="3" t="str">
        <f t="shared" si="157"/>
        <v/>
      </c>
      <c r="C3391" s="78">
        <v>3387</v>
      </c>
      <c r="D3391" s="102"/>
      <c r="E3391" s="103"/>
      <c r="F3391" s="102"/>
      <c r="G3391" s="104"/>
      <c r="H3391" s="105" t="str">
        <f t="shared" ca="1" si="159"/>
        <v/>
      </c>
      <c r="I3391" s="102"/>
      <c r="J3391" s="102"/>
      <c r="K3391" s="102"/>
      <c r="L3391" s="102"/>
      <c r="M3391" s="102"/>
      <c r="N3391" s="102"/>
      <c r="O3391" s="102"/>
      <c r="P3391" s="102"/>
      <c r="Q3391" s="102"/>
      <c r="R3391" s="102"/>
      <c r="S3391" s="102"/>
      <c r="T3391" s="106"/>
      <c r="U3391" s="3" t="str">
        <f t="shared" si="158"/>
        <v>0/1</v>
      </c>
    </row>
    <row r="3392" spans="1:21" ht="30" customHeight="1" x14ac:dyDescent="0.3">
      <c r="A3392" s="3" t="str">
        <f>B3392&amp;"--"&amp;COUNTIF($B$5:B3392,B3392)</f>
        <v>--3355</v>
      </c>
      <c r="B3392" s="3" t="str">
        <f t="shared" si="157"/>
        <v/>
      </c>
      <c r="C3392" s="78">
        <v>3388</v>
      </c>
      <c r="D3392" s="102"/>
      <c r="E3392" s="103"/>
      <c r="F3392" s="102"/>
      <c r="G3392" s="104"/>
      <c r="H3392" s="105" t="str">
        <f t="shared" ca="1" si="159"/>
        <v/>
      </c>
      <c r="I3392" s="102"/>
      <c r="J3392" s="102"/>
      <c r="K3392" s="102"/>
      <c r="L3392" s="102"/>
      <c r="M3392" s="102"/>
      <c r="N3392" s="102"/>
      <c r="O3392" s="102"/>
      <c r="P3392" s="102"/>
      <c r="Q3392" s="102"/>
      <c r="R3392" s="102"/>
      <c r="S3392" s="102"/>
      <c r="T3392" s="106"/>
      <c r="U3392" s="3" t="str">
        <f t="shared" si="158"/>
        <v>0/1</v>
      </c>
    </row>
    <row r="3393" spans="1:21" ht="30" customHeight="1" x14ac:dyDescent="0.3">
      <c r="A3393" s="3" t="str">
        <f>B3393&amp;"--"&amp;COUNTIF($B$5:B3393,B3393)</f>
        <v>--3356</v>
      </c>
      <c r="B3393" s="3" t="str">
        <f t="shared" si="157"/>
        <v/>
      </c>
      <c r="C3393" s="78">
        <v>3389</v>
      </c>
      <c r="D3393" s="102"/>
      <c r="E3393" s="103"/>
      <c r="F3393" s="102"/>
      <c r="G3393" s="104"/>
      <c r="H3393" s="105" t="str">
        <f t="shared" ca="1" si="159"/>
        <v/>
      </c>
      <c r="I3393" s="102"/>
      <c r="J3393" s="102"/>
      <c r="K3393" s="102"/>
      <c r="L3393" s="102"/>
      <c r="M3393" s="102"/>
      <c r="N3393" s="102"/>
      <c r="O3393" s="102"/>
      <c r="P3393" s="102"/>
      <c r="Q3393" s="102"/>
      <c r="R3393" s="102"/>
      <c r="S3393" s="102"/>
      <c r="T3393" s="106"/>
      <c r="U3393" s="3" t="str">
        <f t="shared" si="158"/>
        <v>0/1</v>
      </c>
    </row>
    <row r="3394" spans="1:21" ht="30" customHeight="1" x14ac:dyDescent="0.3">
      <c r="A3394" s="3" t="str">
        <f>B3394&amp;"--"&amp;COUNTIF($B$5:B3394,B3394)</f>
        <v>--3357</v>
      </c>
      <c r="B3394" s="3" t="str">
        <f t="shared" si="157"/>
        <v/>
      </c>
      <c r="C3394" s="78">
        <v>3390</v>
      </c>
      <c r="D3394" s="102"/>
      <c r="E3394" s="103"/>
      <c r="F3394" s="102"/>
      <c r="G3394" s="104"/>
      <c r="H3394" s="105" t="str">
        <f t="shared" ca="1" si="159"/>
        <v/>
      </c>
      <c r="I3394" s="102"/>
      <c r="J3394" s="102"/>
      <c r="K3394" s="102"/>
      <c r="L3394" s="102"/>
      <c r="M3394" s="102"/>
      <c r="N3394" s="102"/>
      <c r="O3394" s="102"/>
      <c r="P3394" s="102"/>
      <c r="Q3394" s="102"/>
      <c r="R3394" s="102"/>
      <c r="S3394" s="102"/>
      <c r="T3394" s="106"/>
      <c r="U3394" s="3" t="str">
        <f t="shared" si="158"/>
        <v>0/1</v>
      </c>
    </row>
    <row r="3395" spans="1:21" ht="30" customHeight="1" x14ac:dyDescent="0.3">
      <c r="A3395" s="3" t="str">
        <f>B3395&amp;"--"&amp;COUNTIF($B$5:B3395,B3395)</f>
        <v>--3358</v>
      </c>
      <c r="B3395" s="3" t="str">
        <f t="shared" si="157"/>
        <v/>
      </c>
      <c r="C3395" s="78">
        <v>3391</v>
      </c>
      <c r="D3395" s="102"/>
      <c r="E3395" s="103"/>
      <c r="F3395" s="102"/>
      <c r="G3395" s="104"/>
      <c r="H3395" s="105" t="str">
        <f t="shared" ca="1" si="159"/>
        <v/>
      </c>
      <c r="I3395" s="102"/>
      <c r="J3395" s="102"/>
      <c r="K3395" s="102"/>
      <c r="L3395" s="102"/>
      <c r="M3395" s="102"/>
      <c r="N3395" s="102"/>
      <c r="O3395" s="102"/>
      <c r="P3395" s="102"/>
      <c r="Q3395" s="102"/>
      <c r="R3395" s="102"/>
      <c r="S3395" s="102"/>
      <c r="T3395" s="106"/>
      <c r="U3395" s="3" t="str">
        <f t="shared" si="158"/>
        <v>0/1</v>
      </c>
    </row>
    <row r="3396" spans="1:21" ht="30" customHeight="1" x14ac:dyDescent="0.3">
      <c r="A3396" s="3" t="str">
        <f>B3396&amp;"--"&amp;COUNTIF($B$5:B3396,B3396)</f>
        <v>--3359</v>
      </c>
      <c r="B3396" s="3" t="str">
        <f t="shared" si="157"/>
        <v/>
      </c>
      <c r="C3396" s="78">
        <v>3392</v>
      </c>
      <c r="D3396" s="102"/>
      <c r="E3396" s="103"/>
      <c r="F3396" s="102"/>
      <c r="G3396" s="104"/>
      <c r="H3396" s="105" t="str">
        <f t="shared" ca="1" si="159"/>
        <v/>
      </c>
      <c r="I3396" s="102"/>
      <c r="J3396" s="102"/>
      <c r="K3396" s="102"/>
      <c r="L3396" s="102"/>
      <c r="M3396" s="102"/>
      <c r="N3396" s="102"/>
      <c r="O3396" s="102"/>
      <c r="P3396" s="102"/>
      <c r="Q3396" s="102"/>
      <c r="R3396" s="102"/>
      <c r="S3396" s="102"/>
      <c r="T3396" s="106"/>
      <c r="U3396" s="3" t="str">
        <f t="shared" si="158"/>
        <v>0/1</v>
      </c>
    </row>
    <row r="3397" spans="1:21" ht="30" customHeight="1" x14ac:dyDescent="0.3">
      <c r="A3397" s="3" t="str">
        <f>B3397&amp;"--"&amp;COUNTIF($B$5:B3397,B3397)</f>
        <v>--3360</v>
      </c>
      <c r="B3397" s="3" t="str">
        <f t="shared" ref="B3397:B3460" si="160">IF(G3397&lt;&gt;"",MONTH(G3397),"")</f>
        <v/>
      </c>
      <c r="C3397" s="78">
        <v>3393</v>
      </c>
      <c r="D3397" s="102"/>
      <c r="E3397" s="103"/>
      <c r="F3397" s="102"/>
      <c r="G3397" s="104"/>
      <c r="H3397" s="105" t="str">
        <f t="shared" ca="1" si="159"/>
        <v/>
      </c>
      <c r="I3397" s="102"/>
      <c r="J3397" s="102"/>
      <c r="K3397" s="102"/>
      <c r="L3397" s="102"/>
      <c r="M3397" s="102"/>
      <c r="N3397" s="102"/>
      <c r="O3397" s="102"/>
      <c r="P3397" s="102"/>
      <c r="Q3397" s="102"/>
      <c r="R3397" s="102"/>
      <c r="S3397" s="102"/>
      <c r="T3397" s="106"/>
      <c r="U3397" s="3" t="str">
        <f t="shared" ref="U3397:U3460" si="161">DAY(G3397)&amp;"/"&amp;MONTH(G3397)</f>
        <v>0/1</v>
      </c>
    </row>
    <row r="3398" spans="1:21" ht="30" customHeight="1" x14ac:dyDescent="0.3">
      <c r="A3398" s="3" t="str">
        <f>B3398&amp;"--"&amp;COUNTIF($B$5:B3398,B3398)</f>
        <v>--3361</v>
      </c>
      <c r="B3398" s="3" t="str">
        <f t="shared" si="160"/>
        <v/>
      </c>
      <c r="C3398" s="78">
        <v>3394</v>
      </c>
      <c r="D3398" s="102"/>
      <c r="E3398" s="103"/>
      <c r="F3398" s="102"/>
      <c r="G3398" s="104"/>
      <c r="H3398" s="105" t="str">
        <f t="shared" ca="1" si="159"/>
        <v/>
      </c>
      <c r="I3398" s="102"/>
      <c r="J3398" s="102"/>
      <c r="K3398" s="102"/>
      <c r="L3398" s="102"/>
      <c r="M3398" s="102"/>
      <c r="N3398" s="102"/>
      <c r="O3398" s="102"/>
      <c r="P3398" s="102"/>
      <c r="Q3398" s="102"/>
      <c r="R3398" s="102"/>
      <c r="S3398" s="102"/>
      <c r="T3398" s="106"/>
      <c r="U3398" s="3" t="str">
        <f t="shared" si="161"/>
        <v>0/1</v>
      </c>
    </row>
    <row r="3399" spans="1:21" ht="30" customHeight="1" x14ac:dyDescent="0.3">
      <c r="A3399" s="3" t="str">
        <f>B3399&amp;"--"&amp;COUNTIF($B$5:B3399,B3399)</f>
        <v>--3362</v>
      </c>
      <c r="B3399" s="3" t="str">
        <f t="shared" si="160"/>
        <v/>
      </c>
      <c r="C3399" s="78">
        <v>3395</v>
      </c>
      <c r="D3399" s="102"/>
      <c r="E3399" s="103"/>
      <c r="F3399" s="102"/>
      <c r="G3399" s="104"/>
      <c r="H3399" s="105" t="str">
        <f t="shared" ca="1" si="159"/>
        <v/>
      </c>
      <c r="I3399" s="102"/>
      <c r="J3399" s="102"/>
      <c r="K3399" s="102"/>
      <c r="L3399" s="102"/>
      <c r="M3399" s="102"/>
      <c r="N3399" s="102"/>
      <c r="O3399" s="102"/>
      <c r="P3399" s="102"/>
      <c r="Q3399" s="102"/>
      <c r="R3399" s="102"/>
      <c r="S3399" s="102"/>
      <c r="T3399" s="106"/>
      <c r="U3399" s="3" t="str">
        <f t="shared" si="161"/>
        <v>0/1</v>
      </c>
    </row>
    <row r="3400" spans="1:21" ht="30" customHeight="1" x14ac:dyDescent="0.3">
      <c r="A3400" s="3" t="str">
        <f>B3400&amp;"--"&amp;COUNTIF($B$5:B3400,B3400)</f>
        <v>--3363</v>
      </c>
      <c r="B3400" s="3" t="str">
        <f t="shared" si="160"/>
        <v/>
      </c>
      <c r="C3400" s="78">
        <v>3396</v>
      </c>
      <c r="D3400" s="102"/>
      <c r="E3400" s="103"/>
      <c r="F3400" s="102"/>
      <c r="G3400" s="104"/>
      <c r="H3400" s="105" t="str">
        <f t="shared" ca="1" si="159"/>
        <v/>
      </c>
      <c r="I3400" s="102"/>
      <c r="J3400" s="102"/>
      <c r="K3400" s="102"/>
      <c r="L3400" s="102"/>
      <c r="M3400" s="102"/>
      <c r="N3400" s="102"/>
      <c r="O3400" s="102"/>
      <c r="P3400" s="102"/>
      <c r="Q3400" s="102"/>
      <c r="R3400" s="102"/>
      <c r="S3400" s="102"/>
      <c r="T3400" s="106"/>
      <c r="U3400" s="3" t="str">
        <f t="shared" si="161"/>
        <v>0/1</v>
      </c>
    </row>
    <row r="3401" spans="1:21" ht="30" customHeight="1" x14ac:dyDescent="0.3">
      <c r="A3401" s="3" t="str">
        <f>B3401&amp;"--"&amp;COUNTIF($B$5:B3401,B3401)</f>
        <v>--3364</v>
      </c>
      <c r="B3401" s="3" t="str">
        <f t="shared" si="160"/>
        <v/>
      </c>
      <c r="C3401" s="78">
        <v>3397</v>
      </c>
      <c r="D3401" s="102"/>
      <c r="E3401" s="103"/>
      <c r="F3401" s="102"/>
      <c r="G3401" s="104"/>
      <c r="H3401" s="105" t="str">
        <f t="shared" ca="1" si="159"/>
        <v/>
      </c>
      <c r="I3401" s="102"/>
      <c r="J3401" s="102"/>
      <c r="K3401" s="102"/>
      <c r="L3401" s="102"/>
      <c r="M3401" s="102"/>
      <c r="N3401" s="102"/>
      <c r="O3401" s="102"/>
      <c r="P3401" s="102"/>
      <c r="Q3401" s="102"/>
      <c r="R3401" s="102"/>
      <c r="S3401" s="102"/>
      <c r="T3401" s="106"/>
      <c r="U3401" s="3" t="str">
        <f t="shared" si="161"/>
        <v>0/1</v>
      </c>
    </row>
    <row r="3402" spans="1:21" ht="30" customHeight="1" x14ac:dyDescent="0.3">
      <c r="A3402" s="3" t="str">
        <f>B3402&amp;"--"&amp;COUNTIF($B$5:B3402,B3402)</f>
        <v>--3365</v>
      </c>
      <c r="B3402" s="3" t="str">
        <f t="shared" si="160"/>
        <v/>
      </c>
      <c r="C3402" s="78">
        <v>3398</v>
      </c>
      <c r="D3402" s="102"/>
      <c r="E3402" s="103"/>
      <c r="F3402" s="102"/>
      <c r="G3402" s="104"/>
      <c r="H3402" s="105" t="str">
        <f t="shared" ca="1" si="159"/>
        <v/>
      </c>
      <c r="I3402" s="102"/>
      <c r="J3402" s="102"/>
      <c r="K3402" s="102"/>
      <c r="L3402" s="102"/>
      <c r="M3402" s="102"/>
      <c r="N3402" s="102"/>
      <c r="O3402" s="102"/>
      <c r="P3402" s="102"/>
      <c r="Q3402" s="102"/>
      <c r="R3402" s="102"/>
      <c r="S3402" s="102"/>
      <c r="T3402" s="106"/>
      <c r="U3402" s="3" t="str">
        <f t="shared" si="161"/>
        <v>0/1</v>
      </c>
    </row>
    <row r="3403" spans="1:21" ht="30" customHeight="1" x14ac:dyDescent="0.3">
      <c r="A3403" s="3" t="str">
        <f>B3403&amp;"--"&amp;COUNTIF($B$5:B3403,B3403)</f>
        <v>--3366</v>
      </c>
      <c r="B3403" s="3" t="str">
        <f t="shared" si="160"/>
        <v/>
      </c>
      <c r="C3403" s="78">
        <v>3399</v>
      </c>
      <c r="D3403" s="102"/>
      <c r="E3403" s="103"/>
      <c r="F3403" s="102"/>
      <c r="G3403" s="104"/>
      <c r="H3403" s="105" t="str">
        <f t="shared" ca="1" si="159"/>
        <v/>
      </c>
      <c r="I3403" s="102"/>
      <c r="J3403" s="102"/>
      <c r="K3403" s="102"/>
      <c r="L3403" s="102"/>
      <c r="M3403" s="102"/>
      <c r="N3403" s="102"/>
      <c r="O3403" s="102"/>
      <c r="P3403" s="102"/>
      <c r="Q3403" s="102"/>
      <c r="R3403" s="102"/>
      <c r="S3403" s="102"/>
      <c r="T3403" s="106"/>
      <c r="U3403" s="3" t="str">
        <f t="shared" si="161"/>
        <v>0/1</v>
      </c>
    </row>
    <row r="3404" spans="1:21" ht="30" customHeight="1" x14ac:dyDescent="0.3">
      <c r="A3404" s="3" t="str">
        <f>B3404&amp;"--"&amp;COUNTIF($B$5:B3404,B3404)</f>
        <v>--3367</v>
      </c>
      <c r="B3404" s="3" t="str">
        <f t="shared" si="160"/>
        <v/>
      </c>
      <c r="C3404" s="78">
        <v>3400</v>
      </c>
      <c r="D3404" s="102"/>
      <c r="E3404" s="103"/>
      <c r="F3404" s="102"/>
      <c r="G3404" s="104"/>
      <c r="H3404" s="105" t="str">
        <f t="shared" ca="1" si="159"/>
        <v/>
      </c>
      <c r="I3404" s="102"/>
      <c r="J3404" s="102"/>
      <c r="K3404" s="102"/>
      <c r="L3404" s="102"/>
      <c r="M3404" s="102"/>
      <c r="N3404" s="102"/>
      <c r="O3404" s="102"/>
      <c r="P3404" s="102"/>
      <c r="Q3404" s="102"/>
      <c r="R3404" s="102"/>
      <c r="S3404" s="102"/>
      <c r="T3404" s="106"/>
      <c r="U3404" s="3" t="str">
        <f t="shared" si="161"/>
        <v>0/1</v>
      </c>
    </row>
    <row r="3405" spans="1:21" ht="30" customHeight="1" x14ac:dyDescent="0.3">
      <c r="A3405" s="3" t="str">
        <f>B3405&amp;"--"&amp;COUNTIF($B$5:B3405,B3405)</f>
        <v>--3368</v>
      </c>
      <c r="B3405" s="3" t="str">
        <f t="shared" si="160"/>
        <v/>
      </c>
      <c r="C3405" s="78">
        <v>3401</v>
      </c>
      <c r="D3405" s="102"/>
      <c r="E3405" s="103"/>
      <c r="F3405" s="102"/>
      <c r="G3405" s="104"/>
      <c r="H3405" s="105" t="str">
        <f t="shared" ca="1" si="159"/>
        <v/>
      </c>
      <c r="I3405" s="102"/>
      <c r="J3405" s="102"/>
      <c r="K3405" s="102"/>
      <c r="L3405" s="102"/>
      <c r="M3405" s="102"/>
      <c r="N3405" s="102"/>
      <c r="O3405" s="102"/>
      <c r="P3405" s="102"/>
      <c r="Q3405" s="102"/>
      <c r="R3405" s="102"/>
      <c r="S3405" s="102"/>
      <c r="T3405" s="106"/>
      <c r="U3405" s="3" t="str">
        <f t="shared" si="161"/>
        <v>0/1</v>
      </c>
    </row>
    <row r="3406" spans="1:21" ht="30" customHeight="1" x14ac:dyDescent="0.3">
      <c r="A3406" s="3" t="str">
        <f>B3406&amp;"--"&amp;COUNTIF($B$5:B3406,B3406)</f>
        <v>--3369</v>
      </c>
      <c r="B3406" s="3" t="str">
        <f t="shared" si="160"/>
        <v/>
      </c>
      <c r="C3406" s="78">
        <v>3402</v>
      </c>
      <c r="D3406" s="102"/>
      <c r="E3406" s="103"/>
      <c r="F3406" s="102"/>
      <c r="G3406" s="104"/>
      <c r="H3406" s="105" t="str">
        <f t="shared" ca="1" si="159"/>
        <v/>
      </c>
      <c r="I3406" s="102"/>
      <c r="J3406" s="102"/>
      <c r="K3406" s="102"/>
      <c r="L3406" s="102"/>
      <c r="M3406" s="102"/>
      <c r="N3406" s="102"/>
      <c r="O3406" s="102"/>
      <c r="P3406" s="102"/>
      <c r="Q3406" s="102"/>
      <c r="R3406" s="102"/>
      <c r="S3406" s="102"/>
      <c r="T3406" s="106"/>
      <c r="U3406" s="3" t="str">
        <f t="shared" si="161"/>
        <v>0/1</v>
      </c>
    </row>
    <row r="3407" spans="1:21" ht="30" customHeight="1" x14ac:dyDescent="0.3">
      <c r="A3407" s="3" t="str">
        <f>B3407&amp;"--"&amp;COUNTIF($B$5:B3407,B3407)</f>
        <v>--3370</v>
      </c>
      <c r="B3407" s="3" t="str">
        <f t="shared" si="160"/>
        <v/>
      </c>
      <c r="C3407" s="78">
        <v>3403</v>
      </c>
      <c r="D3407" s="102"/>
      <c r="E3407" s="103"/>
      <c r="F3407" s="102"/>
      <c r="G3407" s="104"/>
      <c r="H3407" s="105" t="str">
        <f t="shared" ca="1" si="159"/>
        <v/>
      </c>
      <c r="I3407" s="102"/>
      <c r="J3407" s="102"/>
      <c r="K3407" s="102"/>
      <c r="L3407" s="102"/>
      <c r="M3407" s="102"/>
      <c r="N3407" s="102"/>
      <c r="O3407" s="102"/>
      <c r="P3407" s="102"/>
      <c r="Q3407" s="102"/>
      <c r="R3407" s="102"/>
      <c r="S3407" s="102"/>
      <c r="T3407" s="106"/>
      <c r="U3407" s="3" t="str">
        <f t="shared" si="161"/>
        <v>0/1</v>
      </c>
    </row>
    <row r="3408" spans="1:21" ht="30" customHeight="1" x14ac:dyDescent="0.3">
      <c r="A3408" s="3" t="str">
        <f>B3408&amp;"--"&amp;COUNTIF($B$5:B3408,B3408)</f>
        <v>--3371</v>
      </c>
      <c r="B3408" s="3" t="str">
        <f t="shared" si="160"/>
        <v/>
      </c>
      <c r="C3408" s="78">
        <v>3404</v>
      </c>
      <c r="D3408" s="102"/>
      <c r="E3408" s="103"/>
      <c r="F3408" s="102"/>
      <c r="G3408" s="104"/>
      <c r="H3408" s="105" t="str">
        <f t="shared" ca="1" si="159"/>
        <v/>
      </c>
      <c r="I3408" s="102"/>
      <c r="J3408" s="102"/>
      <c r="K3408" s="102"/>
      <c r="L3408" s="102"/>
      <c r="M3408" s="102"/>
      <c r="N3408" s="102"/>
      <c r="O3408" s="102"/>
      <c r="P3408" s="102"/>
      <c r="Q3408" s="102"/>
      <c r="R3408" s="102"/>
      <c r="S3408" s="102"/>
      <c r="T3408" s="106"/>
      <c r="U3408" s="3" t="str">
        <f t="shared" si="161"/>
        <v>0/1</v>
      </c>
    </row>
    <row r="3409" spans="1:21" ht="30" customHeight="1" x14ac:dyDescent="0.3">
      <c r="A3409" s="3" t="str">
        <f>B3409&amp;"--"&amp;COUNTIF($B$5:B3409,B3409)</f>
        <v>--3372</v>
      </c>
      <c r="B3409" s="3" t="str">
        <f t="shared" si="160"/>
        <v/>
      </c>
      <c r="C3409" s="78">
        <v>3405</v>
      </c>
      <c r="D3409" s="102"/>
      <c r="E3409" s="103"/>
      <c r="F3409" s="102"/>
      <c r="G3409" s="104"/>
      <c r="H3409" s="105" t="str">
        <f t="shared" ca="1" si="159"/>
        <v/>
      </c>
      <c r="I3409" s="102"/>
      <c r="J3409" s="102"/>
      <c r="K3409" s="102"/>
      <c r="L3409" s="102"/>
      <c r="M3409" s="102"/>
      <c r="N3409" s="102"/>
      <c r="O3409" s="102"/>
      <c r="P3409" s="102"/>
      <c r="Q3409" s="102"/>
      <c r="R3409" s="102"/>
      <c r="S3409" s="102"/>
      <c r="T3409" s="106"/>
      <c r="U3409" s="3" t="str">
        <f t="shared" si="161"/>
        <v>0/1</v>
      </c>
    </row>
    <row r="3410" spans="1:21" ht="30" customHeight="1" x14ac:dyDescent="0.3">
      <c r="A3410" s="3" t="str">
        <f>B3410&amp;"--"&amp;COUNTIF($B$5:B3410,B3410)</f>
        <v>--3373</v>
      </c>
      <c r="B3410" s="3" t="str">
        <f t="shared" si="160"/>
        <v/>
      </c>
      <c r="C3410" s="78">
        <v>3406</v>
      </c>
      <c r="D3410" s="102"/>
      <c r="E3410" s="103"/>
      <c r="F3410" s="102"/>
      <c r="G3410" s="104"/>
      <c r="H3410" s="105" t="str">
        <f t="shared" ca="1" si="159"/>
        <v/>
      </c>
      <c r="I3410" s="102"/>
      <c r="J3410" s="102"/>
      <c r="K3410" s="102"/>
      <c r="L3410" s="102"/>
      <c r="M3410" s="102"/>
      <c r="N3410" s="102"/>
      <c r="O3410" s="102"/>
      <c r="P3410" s="102"/>
      <c r="Q3410" s="102"/>
      <c r="R3410" s="102"/>
      <c r="S3410" s="102"/>
      <c r="T3410" s="106"/>
      <c r="U3410" s="3" t="str">
        <f t="shared" si="161"/>
        <v>0/1</v>
      </c>
    </row>
    <row r="3411" spans="1:21" ht="30" customHeight="1" x14ac:dyDescent="0.3">
      <c r="A3411" s="3" t="str">
        <f>B3411&amp;"--"&amp;COUNTIF($B$5:B3411,B3411)</f>
        <v>--3374</v>
      </c>
      <c r="B3411" s="3" t="str">
        <f t="shared" si="160"/>
        <v/>
      </c>
      <c r="C3411" s="78">
        <v>3407</v>
      </c>
      <c r="D3411" s="102"/>
      <c r="E3411" s="103"/>
      <c r="F3411" s="102"/>
      <c r="G3411" s="104"/>
      <c r="H3411" s="105" t="str">
        <f t="shared" ca="1" si="159"/>
        <v/>
      </c>
      <c r="I3411" s="102"/>
      <c r="J3411" s="102"/>
      <c r="K3411" s="102"/>
      <c r="L3411" s="102"/>
      <c r="M3411" s="102"/>
      <c r="N3411" s="102"/>
      <c r="O3411" s="102"/>
      <c r="P3411" s="102"/>
      <c r="Q3411" s="102"/>
      <c r="R3411" s="102"/>
      <c r="S3411" s="102"/>
      <c r="T3411" s="106"/>
      <c r="U3411" s="3" t="str">
        <f t="shared" si="161"/>
        <v>0/1</v>
      </c>
    </row>
    <row r="3412" spans="1:21" ht="30" customHeight="1" x14ac:dyDescent="0.3">
      <c r="A3412" s="3" t="str">
        <f>B3412&amp;"--"&amp;COUNTIF($B$5:B3412,B3412)</f>
        <v>--3375</v>
      </c>
      <c r="B3412" s="3" t="str">
        <f t="shared" si="160"/>
        <v/>
      </c>
      <c r="C3412" s="78">
        <v>3408</v>
      </c>
      <c r="D3412" s="102"/>
      <c r="E3412" s="103"/>
      <c r="F3412" s="102"/>
      <c r="G3412" s="104"/>
      <c r="H3412" s="105" t="str">
        <f t="shared" ca="1" si="159"/>
        <v/>
      </c>
      <c r="I3412" s="102"/>
      <c r="J3412" s="102"/>
      <c r="K3412" s="102"/>
      <c r="L3412" s="102"/>
      <c r="M3412" s="102"/>
      <c r="N3412" s="102"/>
      <c r="O3412" s="102"/>
      <c r="P3412" s="102"/>
      <c r="Q3412" s="102"/>
      <c r="R3412" s="102"/>
      <c r="S3412" s="102"/>
      <c r="T3412" s="106"/>
      <c r="U3412" s="3" t="str">
        <f t="shared" si="161"/>
        <v>0/1</v>
      </c>
    </row>
    <row r="3413" spans="1:21" ht="30" customHeight="1" x14ac:dyDescent="0.3">
      <c r="A3413" s="3" t="str">
        <f>B3413&amp;"--"&amp;COUNTIF($B$5:B3413,B3413)</f>
        <v>--3376</v>
      </c>
      <c r="B3413" s="3" t="str">
        <f t="shared" si="160"/>
        <v/>
      </c>
      <c r="C3413" s="78">
        <v>3409</v>
      </c>
      <c r="D3413" s="102"/>
      <c r="E3413" s="103"/>
      <c r="F3413" s="102"/>
      <c r="G3413" s="104"/>
      <c r="H3413" s="105" t="str">
        <f t="shared" ca="1" si="159"/>
        <v/>
      </c>
      <c r="I3413" s="102"/>
      <c r="J3413" s="102"/>
      <c r="K3413" s="102"/>
      <c r="L3413" s="102"/>
      <c r="M3413" s="102"/>
      <c r="N3413" s="102"/>
      <c r="O3413" s="102"/>
      <c r="P3413" s="102"/>
      <c r="Q3413" s="102"/>
      <c r="R3413" s="102"/>
      <c r="S3413" s="102"/>
      <c r="T3413" s="106"/>
      <c r="U3413" s="3" t="str">
        <f t="shared" si="161"/>
        <v>0/1</v>
      </c>
    </row>
    <row r="3414" spans="1:21" ht="30" customHeight="1" x14ac:dyDescent="0.3">
      <c r="A3414" s="3" t="str">
        <f>B3414&amp;"--"&amp;COUNTIF($B$5:B3414,B3414)</f>
        <v>--3377</v>
      </c>
      <c r="B3414" s="3" t="str">
        <f t="shared" si="160"/>
        <v/>
      </c>
      <c r="C3414" s="78">
        <v>3410</v>
      </c>
      <c r="D3414" s="102"/>
      <c r="E3414" s="103"/>
      <c r="F3414" s="102"/>
      <c r="G3414" s="104"/>
      <c r="H3414" s="105" t="str">
        <f t="shared" ca="1" si="159"/>
        <v/>
      </c>
      <c r="I3414" s="102"/>
      <c r="J3414" s="102"/>
      <c r="K3414" s="102"/>
      <c r="L3414" s="102"/>
      <c r="M3414" s="102"/>
      <c r="N3414" s="102"/>
      <c r="O3414" s="102"/>
      <c r="P3414" s="102"/>
      <c r="Q3414" s="102"/>
      <c r="R3414" s="102"/>
      <c r="S3414" s="102"/>
      <c r="T3414" s="106"/>
      <c r="U3414" s="3" t="str">
        <f t="shared" si="161"/>
        <v>0/1</v>
      </c>
    </row>
    <row r="3415" spans="1:21" ht="30" customHeight="1" x14ac:dyDescent="0.3">
      <c r="A3415" s="3" t="str">
        <f>B3415&amp;"--"&amp;COUNTIF($B$5:B3415,B3415)</f>
        <v>--3378</v>
      </c>
      <c r="B3415" s="3" t="str">
        <f t="shared" si="160"/>
        <v/>
      </c>
      <c r="C3415" s="78">
        <v>3411</v>
      </c>
      <c r="D3415" s="102"/>
      <c r="E3415" s="103"/>
      <c r="F3415" s="102"/>
      <c r="G3415" s="104"/>
      <c r="H3415" s="105" t="str">
        <f t="shared" ca="1" si="159"/>
        <v/>
      </c>
      <c r="I3415" s="102"/>
      <c r="J3415" s="102"/>
      <c r="K3415" s="102"/>
      <c r="L3415" s="102"/>
      <c r="M3415" s="102"/>
      <c r="N3415" s="102"/>
      <c r="O3415" s="102"/>
      <c r="P3415" s="102"/>
      <c r="Q3415" s="102"/>
      <c r="R3415" s="102"/>
      <c r="S3415" s="102"/>
      <c r="T3415" s="106"/>
      <c r="U3415" s="3" t="str">
        <f t="shared" si="161"/>
        <v>0/1</v>
      </c>
    </row>
    <row r="3416" spans="1:21" ht="30" customHeight="1" x14ac:dyDescent="0.3">
      <c r="A3416" s="3" t="str">
        <f>B3416&amp;"--"&amp;COUNTIF($B$5:B3416,B3416)</f>
        <v>--3379</v>
      </c>
      <c r="B3416" s="3" t="str">
        <f t="shared" si="160"/>
        <v/>
      </c>
      <c r="C3416" s="78">
        <v>3412</v>
      </c>
      <c r="D3416" s="102"/>
      <c r="E3416" s="103"/>
      <c r="F3416" s="102"/>
      <c r="G3416" s="104"/>
      <c r="H3416" s="105" t="str">
        <f t="shared" ca="1" si="159"/>
        <v/>
      </c>
      <c r="I3416" s="102"/>
      <c r="J3416" s="102"/>
      <c r="K3416" s="102"/>
      <c r="L3416" s="102"/>
      <c r="M3416" s="102"/>
      <c r="N3416" s="102"/>
      <c r="O3416" s="102"/>
      <c r="P3416" s="102"/>
      <c r="Q3416" s="102"/>
      <c r="R3416" s="102"/>
      <c r="S3416" s="102"/>
      <c r="T3416" s="106"/>
      <c r="U3416" s="3" t="str">
        <f t="shared" si="161"/>
        <v>0/1</v>
      </c>
    </row>
    <row r="3417" spans="1:21" ht="30" customHeight="1" x14ac:dyDescent="0.3">
      <c r="A3417" s="3" t="str">
        <f>B3417&amp;"--"&amp;COUNTIF($B$5:B3417,B3417)</f>
        <v>--3380</v>
      </c>
      <c r="B3417" s="3" t="str">
        <f t="shared" si="160"/>
        <v/>
      </c>
      <c r="C3417" s="78">
        <v>3413</v>
      </c>
      <c r="D3417" s="102"/>
      <c r="E3417" s="103"/>
      <c r="F3417" s="102"/>
      <c r="G3417" s="104"/>
      <c r="H3417" s="105" t="str">
        <f t="shared" ca="1" si="159"/>
        <v/>
      </c>
      <c r="I3417" s="102"/>
      <c r="J3417" s="102"/>
      <c r="K3417" s="102"/>
      <c r="L3417" s="102"/>
      <c r="M3417" s="102"/>
      <c r="N3417" s="102"/>
      <c r="O3417" s="102"/>
      <c r="P3417" s="102"/>
      <c r="Q3417" s="102"/>
      <c r="R3417" s="102"/>
      <c r="S3417" s="102"/>
      <c r="T3417" s="106"/>
      <c r="U3417" s="3" t="str">
        <f t="shared" si="161"/>
        <v>0/1</v>
      </c>
    </row>
    <row r="3418" spans="1:21" ht="30" customHeight="1" x14ac:dyDescent="0.3">
      <c r="A3418" s="3" t="str">
        <f>B3418&amp;"--"&amp;COUNTIF($B$5:B3418,B3418)</f>
        <v>--3381</v>
      </c>
      <c r="B3418" s="3" t="str">
        <f t="shared" si="160"/>
        <v/>
      </c>
      <c r="C3418" s="78">
        <v>3414</v>
      </c>
      <c r="D3418" s="102"/>
      <c r="E3418" s="103"/>
      <c r="F3418" s="102"/>
      <c r="G3418" s="104"/>
      <c r="H3418" s="105" t="str">
        <f t="shared" ca="1" si="159"/>
        <v/>
      </c>
      <c r="I3418" s="102"/>
      <c r="J3418" s="102"/>
      <c r="K3418" s="102"/>
      <c r="L3418" s="102"/>
      <c r="M3418" s="102"/>
      <c r="N3418" s="102"/>
      <c r="O3418" s="102"/>
      <c r="P3418" s="102"/>
      <c r="Q3418" s="102"/>
      <c r="R3418" s="102"/>
      <c r="S3418" s="102"/>
      <c r="T3418" s="106"/>
      <c r="U3418" s="3" t="str">
        <f t="shared" si="161"/>
        <v>0/1</v>
      </c>
    </row>
    <row r="3419" spans="1:21" ht="30" customHeight="1" x14ac:dyDescent="0.3">
      <c r="A3419" s="3" t="str">
        <f>B3419&amp;"--"&amp;COUNTIF($B$5:B3419,B3419)</f>
        <v>--3382</v>
      </c>
      <c r="B3419" s="3" t="str">
        <f t="shared" si="160"/>
        <v/>
      </c>
      <c r="C3419" s="78">
        <v>3415</v>
      </c>
      <c r="D3419" s="102"/>
      <c r="E3419" s="103"/>
      <c r="F3419" s="102"/>
      <c r="G3419" s="104"/>
      <c r="H3419" s="105" t="str">
        <f t="shared" ca="1" si="159"/>
        <v/>
      </c>
      <c r="I3419" s="102"/>
      <c r="J3419" s="102"/>
      <c r="K3419" s="102"/>
      <c r="L3419" s="102"/>
      <c r="M3419" s="102"/>
      <c r="N3419" s="102"/>
      <c r="O3419" s="102"/>
      <c r="P3419" s="102"/>
      <c r="Q3419" s="102"/>
      <c r="R3419" s="102"/>
      <c r="S3419" s="102"/>
      <c r="T3419" s="106"/>
      <c r="U3419" s="3" t="str">
        <f t="shared" si="161"/>
        <v>0/1</v>
      </c>
    </row>
    <row r="3420" spans="1:21" ht="30" customHeight="1" x14ac:dyDescent="0.3">
      <c r="A3420" s="3" t="str">
        <f>B3420&amp;"--"&amp;COUNTIF($B$5:B3420,B3420)</f>
        <v>--3383</v>
      </c>
      <c r="B3420" s="3" t="str">
        <f t="shared" si="160"/>
        <v/>
      </c>
      <c r="C3420" s="78">
        <v>3416</v>
      </c>
      <c r="D3420" s="102"/>
      <c r="E3420" s="103"/>
      <c r="F3420" s="102"/>
      <c r="G3420" s="104"/>
      <c r="H3420" s="105" t="str">
        <f t="shared" ca="1" si="159"/>
        <v/>
      </c>
      <c r="I3420" s="102"/>
      <c r="J3420" s="102"/>
      <c r="K3420" s="102"/>
      <c r="L3420" s="102"/>
      <c r="M3420" s="102"/>
      <c r="N3420" s="102"/>
      <c r="O3420" s="102"/>
      <c r="P3420" s="102"/>
      <c r="Q3420" s="102"/>
      <c r="R3420" s="102"/>
      <c r="S3420" s="102"/>
      <c r="T3420" s="106"/>
      <c r="U3420" s="3" t="str">
        <f t="shared" si="161"/>
        <v>0/1</v>
      </c>
    </row>
    <row r="3421" spans="1:21" ht="30" customHeight="1" x14ac:dyDescent="0.3">
      <c r="A3421" s="3" t="str">
        <f>B3421&amp;"--"&amp;COUNTIF($B$5:B3421,B3421)</f>
        <v>--3384</v>
      </c>
      <c r="B3421" s="3" t="str">
        <f t="shared" si="160"/>
        <v/>
      </c>
      <c r="C3421" s="78">
        <v>3417</v>
      </c>
      <c r="D3421" s="102"/>
      <c r="E3421" s="103"/>
      <c r="F3421" s="102"/>
      <c r="G3421" s="104"/>
      <c r="H3421" s="105" t="str">
        <f t="shared" ca="1" si="159"/>
        <v/>
      </c>
      <c r="I3421" s="102"/>
      <c r="J3421" s="102"/>
      <c r="K3421" s="102"/>
      <c r="L3421" s="102"/>
      <c r="M3421" s="102"/>
      <c r="N3421" s="102"/>
      <c r="O3421" s="102"/>
      <c r="P3421" s="102"/>
      <c r="Q3421" s="102"/>
      <c r="R3421" s="102"/>
      <c r="S3421" s="102"/>
      <c r="T3421" s="106"/>
      <c r="U3421" s="3" t="str">
        <f t="shared" si="161"/>
        <v>0/1</v>
      </c>
    </row>
    <row r="3422" spans="1:21" ht="30" customHeight="1" x14ac:dyDescent="0.3">
      <c r="A3422" s="3" t="str">
        <f>B3422&amp;"--"&amp;COUNTIF($B$5:B3422,B3422)</f>
        <v>--3385</v>
      </c>
      <c r="B3422" s="3" t="str">
        <f t="shared" si="160"/>
        <v/>
      </c>
      <c r="C3422" s="78">
        <v>3418</v>
      </c>
      <c r="D3422" s="102"/>
      <c r="E3422" s="103"/>
      <c r="F3422" s="102"/>
      <c r="G3422" s="104"/>
      <c r="H3422" s="105" t="str">
        <f t="shared" ca="1" si="159"/>
        <v/>
      </c>
      <c r="I3422" s="102"/>
      <c r="J3422" s="102"/>
      <c r="K3422" s="102"/>
      <c r="L3422" s="102"/>
      <c r="M3422" s="102"/>
      <c r="N3422" s="102"/>
      <c r="O3422" s="102"/>
      <c r="P3422" s="102"/>
      <c r="Q3422" s="102"/>
      <c r="R3422" s="102"/>
      <c r="S3422" s="102"/>
      <c r="T3422" s="106"/>
      <c r="U3422" s="3" t="str">
        <f t="shared" si="161"/>
        <v>0/1</v>
      </c>
    </row>
    <row r="3423" spans="1:21" ht="30" customHeight="1" x14ac:dyDescent="0.3">
      <c r="A3423" s="3" t="str">
        <f>B3423&amp;"--"&amp;COUNTIF($B$5:B3423,B3423)</f>
        <v>--3386</v>
      </c>
      <c r="B3423" s="3" t="str">
        <f t="shared" si="160"/>
        <v/>
      </c>
      <c r="C3423" s="78">
        <v>3419</v>
      </c>
      <c r="D3423" s="102"/>
      <c r="E3423" s="103"/>
      <c r="F3423" s="102"/>
      <c r="G3423" s="104"/>
      <c r="H3423" s="105" t="str">
        <f t="shared" ca="1" si="159"/>
        <v/>
      </c>
      <c r="I3423" s="102"/>
      <c r="J3423" s="102"/>
      <c r="K3423" s="102"/>
      <c r="L3423" s="102"/>
      <c r="M3423" s="102"/>
      <c r="N3423" s="102"/>
      <c r="O3423" s="102"/>
      <c r="P3423" s="102"/>
      <c r="Q3423" s="102"/>
      <c r="R3423" s="102"/>
      <c r="S3423" s="102"/>
      <c r="T3423" s="106"/>
      <c r="U3423" s="3" t="str">
        <f t="shared" si="161"/>
        <v>0/1</v>
      </c>
    </row>
    <row r="3424" spans="1:21" ht="30" customHeight="1" x14ac:dyDescent="0.3">
      <c r="A3424" s="3" t="str">
        <f>B3424&amp;"--"&amp;COUNTIF($B$5:B3424,B3424)</f>
        <v>--3387</v>
      </c>
      <c r="B3424" s="3" t="str">
        <f t="shared" si="160"/>
        <v/>
      </c>
      <c r="C3424" s="78">
        <v>3420</v>
      </c>
      <c r="D3424" s="102"/>
      <c r="E3424" s="103"/>
      <c r="F3424" s="102"/>
      <c r="G3424" s="104"/>
      <c r="H3424" s="105" t="str">
        <f t="shared" ref="H3424:H3487" ca="1" si="162">IF(G3424,DATEDIF(G3424,TODAY(),"Y"),"")</f>
        <v/>
      </c>
      <c r="I3424" s="102"/>
      <c r="J3424" s="102"/>
      <c r="K3424" s="102"/>
      <c r="L3424" s="102"/>
      <c r="M3424" s="102"/>
      <c r="N3424" s="102"/>
      <c r="O3424" s="102"/>
      <c r="P3424" s="102"/>
      <c r="Q3424" s="102"/>
      <c r="R3424" s="102"/>
      <c r="S3424" s="102"/>
      <c r="T3424" s="106"/>
      <c r="U3424" s="3" t="str">
        <f t="shared" si="161"/>
        <v>0/1</v>
      </c>
    </row>
    <row r="3425" spans="1:21" ht="30" customHeight="1" x14ac:dyDescent="0.3">
      <c r="A3425" s="3" t="str">
        <f>B3425&amp;"--"&amp;COUNTIF($B$5:B3425,B3425)</f>
        <v>--3388</v>
      </c>
      <c r="B3425" s="3" t="str">
        <f t="shared" si="160"/>
        <v/>
      </c>
      <c r="C3425" s="78">
        <v>3421</v>
      </c>
      <c r="D3425" s="102"/>
      <c r="E3425" s="103"/>
      <c r="F3425" s="102"/>
      <c r="G3425" s="104"/>
      <c r="H3425" s="105" t="str">
        <f t="shared" ca="1" si="162"/>
        <v/>
      </c>
      <c r="I3425" s="102"/>
      <c r="J3425" s="102"/>
      <c r="K3425" s="102"/>
      <c r="L3425" s="102"/>
      <c r="M3425" s="102"/>
      <c r="N3425" s="102"/>
      <c r="O3425" s="102"/>
      <c r="P3425" s="102"/>
      <c r="Q3425" s="102"/>
      <c r="R3425" s="102"/>
      <c r="S3425" s="102"/>
      <c r="T3425" s="106"/>
      <c r="U3425" s="3" t="str">
        <f t="shared" si="161"/>
        <v>0/1</v>
      </c>
    </row>
    <row r="3426" spans="1:21" ht="30" customHeight="1" x14ac:dyDescent="0.3">
      <c r="A3426" s="3" t="str">
        <f>B3426&amp;"--"&amp;COUNTIF($B$5:B3426,B3426)</f>
        <v>--3389</v>
      </c>
      <c r="B3426" s="3" t="str">
        <f t="shared" si="160"/>
        <v/>
      </c>
      <c r="C3426" s="78">
        <v>3422</v>
      </c>
      <c r="D3426" s="102"/>
      <c r="E3426" s="103"/>
      <c r="F3426" s="102"/>
      <c r="G3426" s="104"/>
      <c r="H3426" s="105" t="str">
        <f t="shared" ca="1" si="162"/>
        <v/>
      </c>
      <c r="I3426" s="102"/>
      <c r="J3426" s="102"/>
      <c r="K3426" s="102"/>
      <c r="L3426" s="102"/>
      <c r="M3426" s="102"/>
      <c r="N3426" s="102"/>
      <c r="O3426" s="102"/>
      <c r="P3426" s="102"/>
      <c r="Q3426" s="102"/>
      <c r="R3426" s="102"/>
      <c r="S3426" s="102"/>
      <c r="T3426" s="106"/>
      <c r="U3426" s="3" t="str">
        <f t="shared" si="161"/>
        <v>0/1</v>
      </c>
    </row>
    <row r="3427" spans="1:21" ht="30" customHeight="1" x14ac:dyDescent="0.3">
      <c r="A3427" s="3" t="str">
        <f>B3427&amp;"--"&amp;COUNTIF($B$5:B3427,B3427)</f>
        <v>--3390</v>
      </c>
      <c r="B3427" s="3" t="str">
        <f t="shared" si="160"/>
        <v/>
      </c>
      <c r="C3427" s="78">
        <v>3423</v>
      </c>
      <c r="D3427" s="102"/>
      <c r="E3427" s="103"/>
      <c r="F3427" s="102"/>
      <c r="G3427" s="104"/>
      <c r="H3427" s="105" t="str">
        <f t="shared" ca="1" si="162"/>
        <v/>
      </c>
      <c r="I3427" s="102"/>
      <c r="J3427" s="102"/>
      <c r="K3427" s="102"/>
      <c r="L3427" s="102"/>
      <c r="M3427" s="102"/>
      <c r="N3427" s="102"/>
      <c r="O3427" s="102"/>
      <c r="P3427" s="102"/>
      <c r="Q3427" s="102"/>
      <c r="R3427" s="102"/>
      <c r="S3427" s="102"/>
      <c r="T3427" s="106"/>
      <c r="U3427" s="3" t="str">
        <f t="shared" si="161"/>
        <v>0/1</v>
      </c>
    </row>
    <row r="3428" spans="1:21" ht="30" customHeight="1" x14ac:dyDescent="0.3">
      <c r="A3428" s="3" t="str">
        <f>B3428&amp;"--"&amp;COUNTIF($B$5:B3428,B3428)</f>
        <v>--3391</v>
      </c>
      <c r="B3428" s="3" t="str">
        <f t="shared" si="160"/>
        <v/>
      </c>
      <c r="C3428" s="78">
        <v>3424</v>
      </c>
      <c r="D3428" s="102"/>
      <c r="E3428" s="103"/>
      <c r="F3428" s="102"/>
      <c r="G3428" s="104"/>
      <c r="H3428" s="105" t="str">
        <f t="shared" ca="1" si="162"/>
        <v/>
      </c>
      <c r="I3428" s="102"/>
      <c r="J3428" s="102"/>
      <c r="K3428" s="102"/>
      <c r="L3428" s="102"/>
      <c r="M3428" s="102"/>
      <c r="N3428" s="102"/>
      <c r="O3428" s="102"/>
      <c r="P3428" s="102"/>
      <c r="Q3428" s="102"/>
      <c r="R3428" s="102"/>
      <c r="S3428" s="102"/>
      <c r="T3428" s="106"/>
      <c r="U3428" s="3" t="str">
        <f t="shared" si="161"/>
        <v>0/1</v>
      </c>
    </row>
    <row r="3429" spans="1:21" ht="30" customHeight="1" x14ac:dyDescent="0.3">
      <c r="A3429" s="3" t="str">
        <f>B3429&amp;"--"&amp;COUNTIF($B$5:B3429,B3429)</f>
        <v>--3392</v>
      </c>
      <c r="B3429" s="3" t="str">
        <f t="shared" si="160"/>
        <v/>
      </c>
      <c r="C3429" s="78">
        <v>3425</v>
      </c>
      <c r="D3429" s="102"/>
      <c r="E3429" s="103"/>
      <c r="F3429" s="102"/>
      <c r="G3429" s="104"/>
      <c r="H3429" s="105" t="str">
        <f t="shared" ca="1" si="162"/>
        <v/>
      </c>
      <c r="I3429" s="102"/>
      <c r="J3429" s="102"/>
      <c r="K3429" s="102"/>
      <c r="L3429" s="102"/>
      <c r="M3429" s="102"/>
      <c r="N3429" s="102"/>
      <c r="O3429" s="102"/>
      <c r="P3429" s="102"/>
      <c r="Q3429" s="102"/>
      <c r="R3429" s="102"/>
      <c r="S3429" s="102"/>
      <c r="T3429" s="106"/>
      <c r="U3429" s="3" t="str">
        <f t="shared" si="161"/>
        <v>0/1</v>
      </c>
    </row>
    <row r="3430" spans="1:21" ht="30" customHeight="1" x14ac:dyDescent="0.3">
      <c r="A3430" s="3" t="str">
        <f>B3430&amp;"--"&amp;COUNTIF($B$5:B3430,B3430)</f>
        <v>--3393</v>
      </c>
      <c r="B3430" s="3" t="str">
        <f t="shared" si="160"/>
        <v/>
      </c>
      <c r="C3430" s="78">
        <v>3426</v>
      </c>
      <c r="D3430" s="102"/>
      <c r="E3430" s="103"/>
      <c r="F3430" s="102"/>
      <c r="G3430" s="104"/>
      <c r="H3430" s="105" t="str">
        <f t="shared" ca="1" si="162"/>
        <v/>
      </c>
      <c r="I3430" s="102"/>
      <c r="J3430" s="102"/>
      <c r="K3430" s="102"/>
      <c r="L3430" s="102"/>
      <c r="M3430" s="102"/>
      <c r="N3430" s="102"/>
      <c r="O3430" s="102"/>
      <c r="P3430" s="102"/>
      <c r="Q3430" s="102"/>
      <c r="R3430" s="102"/>
      <c r="S3430" s="102"/>
      <c r="T3430" s="106"/>
      <c r="U3430" s="3" t="str">
        <f t="shared" si="161"/>
        <v>0/1</v>
      </c>
    </row>
    <row r="3431" spans="1:21" ht="30" customHeight="1" x14ac:dyDescent="0.3">
      <c r="A3431" s="3" t="str">
        <f>B3431&amp;"--"&amp;COUNTIF($B$5:B3431,B3431)</f>
        <v>--3394</v>
      </c>
      <c r="B3431" s="3" t="str">
        <f t="shared" si="160"/>
        <v/>
      </c>
      <c r="C3431" s="78">
        <v>3427</v>
      </c>
      <c r="D3431" s="102"/>
      <c r="E3431" s="103"/>
      <c r="F3431" s="102"/>
      <c r="G3431" s="104"/>
      <c r="H3431" s="105" t="str">
        <f t="shared" ca="1" si="162"/>
        <v/>
      </c>
      <c r="I3431" s="102"/>
      <c r="J3431" s="102"/>
      <c r="K3431" s="102"/>
      <c r="L3431" s="102"/>
      <c r="M3431" s="102"/>
      <c r="N3431" s="102"/>
      <c r="O3431" s="102"/>
      <c r="P3431" s="102"/>
      <c r="Q3431" s="102"/>
      <c r="R3431" s="102"/>
      <c r="S3431" s="102"/>
      <c r="T3431" s="106"/>
      <c r="U3431" s="3" t="str">
        <f t="shared" si="161"/>
        <v>0/1</v>
      </c>
    </row>
    <row r="3432" spans="1:21" ht="30" customHeight="1" x14ac:dyDescent="0.3">
      <c r="A3432" s="3" t="str">
        <f>B3432&amp;"--"&amp;COUNTIF($B$5:B3432,B3432)</f>
        <v>--3395</v>
      </c>
      <c r="B3432" s="3" t="str">
        <f t="shared" si="160"/>
        <v/>
      </c>
      <c r="C3432" s="78">
        <v>3428</v>
      </c>
      <c r="D3432" s="102"/>
      <c r="E3432" s="103"/>
      <c r="F3432" s="102"/>
      <c r="G3432" s="104"/>
      <c r="H3432" s="105" t="str">
        <f t="shared" ca="1" si="162"/>
        <v/>
      </c>
      <c r="I3432" s="102"/>
      <c r="J3432" s="102"/>
      <c r="K3432" s="102"/>
      <c r="L3432" s="102"/>
      <c r="M3432" s="102"/>
      <c r="N3432" s="102"/>
      <c r="O3432" s="102"/>
      <c r="P3432" s="102"/>
      <c r="Q3432" s="102"/>
      <c r="R3432" s="102"/>
      <c r="S3432" s="102"/>
      <c r="T3432" s="106"/>
      <c r="U3432" s="3" t="str">
        <f t="shared" si="161"/>
        <v>0/1</v>
      </c>
    </row>
    <row r="3433" spans="1:21" ht="30" customHeight="1" x14ac:dyDescent="0.3">
      <c r="A3433" s="3" t="str">
        <f>B3433&amp;"--"&amp;COUNTIF($B$5:B3433,B3433)</f>
        <v>--3396</v>
      </c>
      <c r="B3433" s="3" t="str">
        <f t="shared" si="160"/>
        <v/>
      </c>
      <c r="C3433" s="78">
        <v>3429</v>
      </c>
      <c r="D3433" s="102"/>
      <c r="E3433" s="103"/>
      <c r="F3433" s="102"/>
      <c r="G3433" s="104"/>
      <c r="H3433" s="105" t="str">
        <f t="shared" ca="1" si="162"/>
        <v/>
      </c>
      <c r="I3433" s="102"/>
      <c r="J3433" s="102"/>
      <c r="K3433" s="102"/>
      <c r="L3433" s="102"/>
      <c r="M3433" s="102"/>
      <c r="N3433" s="102"/>
      <c r="O3433" s="102"/>
      <c r="P3433" s="102"/>
      <c r="Q3433" s="102"/>
      <c r="R3433" s="102"/>
      <c r="S3433" s="102"/>
      <c r="T3433" s="106"/>
      <c r="U3433" s="3" t="str">
        <f t="shared" si="161"/>
        <v>0/1</v>
      </c>
    </row>
    <row r="3434" spans="1:21" ht="30" customHeight="1" x14ac:dyDescent="0.3">
      <c r="A3434" s="3" t="str">
        <f>B3434&amp;"--"&amp;COUNTIF($B$5:B3434,B3434)</f>
        <v>--3397</v>
      </c>
      <c r="B3434" s="3" t="str">
        <f t="shared" si="160"/>
        <v/>
      </c>
      <c r="C3434" s="78">
        <v>3430</v>
      </c>
      <c r="D3434" s="102"/>
      <c r="E3434" s="103"/>
      <c r="F3434" s="102"/>
      <c r="G3434" s="104"/>
      <c r="H3434" s="105" t="str">
        <f t="shared" ca="1" si="162"/>
        <v/>
      </c>
      <c r="I3434" s="102"/>
      <c r="J3434" s="102"/>
      <c r="K3434" s="102"/>
      <c r="L3434" s="102"/>
      <c r="M3434" s="102"/>
      <c r="N3434" s="102"/>
      <c r="O3434" s="102"/>
      <c r="P3434" s="102"/>
      <c r="Q3434" s="102"/>
      <c r="R3434" s="102"/>
      <c r="S3434" s="102"/>
      <c r="T3434" s="106"/>
      <c r="U3434" s="3" t="str">
        <f t="shared" si="161"/>
        <v>0/1</v>
      </c>
    </row>
    <row r="3435" spans="1:21" ht="30" customHeight="1" x14ac:dyDescent="0.3">
      <c r="A3435" s="3" t="str">
        <f>B3435&amp;"--"&amp;COUNTIF($B$5:B3435,B3435)</f>
        <v>--3398</v>
      </c>
      <c r="B3435" s="3" t="str">
        <f t="shared" si="160"/>
        <v/>
      </c>
      <c r="C3435" s="78">
        <v>3431</v>
      </c>
      <c r="D3435" s="102"/>
      <c r="E3435" s="103"/>
      <c r="F3435" s="102"/>
      <c r="G3435" s="104"/>
      <c r="H3435" s="105" t="str">
        <f t="shared" ca="1" si="162"/>
        <v/>
      </c>
      <c r="I3435" s="102"/>
      <c r="J3435" s="102"/>
      <c r="K3435" s="102"/>
      <c r="L3435" s="102"/>
      <c r="M3435" s="102"/>
      <c r="N3435" s="102"/>
      <c r="O3435" s="102"/>
      <c r="P3435" s="102"/>
      <c r="Q3435" s="102"/>
      <c r="R3435" s="102"/>
      <c r="S3435" s="102"/>
      <c r="T3435" s="106"/>
      <c r="U3435" s="3" t="str">
        <f t="shared" si="161"/>
        <v>0/1</v>
      </c>
    </row>
    <row r="3436" spans="1:21" ht="30" customHeight="1" x14ac:dyDescent="0.3">
      <c r="A3436" s="3" t="str">
        <f>B3436&amp;"--"&amp;COUNTIF($B$5:B3436,B3436)</f>
        <v>--3399</v>
      </c>
      <c r="B3436" s="3" t="str">
        <f t="shared" si="160"/>
        <v/>
      </c>
      <c r="C3436" s="78">
        <v>3432</v>
      </c>
      <c r="D3436" s="102"/>
      <c r="E3436" s="103"/>
      <c r="F3436" s="102"/>
      <c r="G3436" s="104"/>
      <c r="H3436" s="105" t="str">
        <f t="shared" ca="1" si="162"/>
        <v/>
      </c>
      <c r="I3436" s="102"/>
      <c r="J3436" s="102"/>
      <c r="K3436" s="102"/>
      <c r="L3436" s="102"/>
      <c r="M3436" s="102"/>
      <c r="N3436" s="102"/>
      <c r="O3436" s="102"/>
      <c r="P3436" s="102"/>
      <c r="Q3436" s="102"/>
      <c r="R3436" s="102"/>
      <c r="S3436" s="102"/>
      <c r="T3436" s="106"/>
      <c r="U3436" s="3" t="str">
        <f t="shared" si="161"/>
        <v>0/1</v>
      </c>
    </row>
    <row r="3437" spans="1:21" ht="30" customHeight="1" x14ac:dyDescent="0.3">
      <c r="A3437" s="3" t="str">
        <f>B3437&amp;"--"&amp;COUNTIF($B$5:B3437,B3437)</f>
        <v>--3400</v>
      </c>
      <c r="B3437" s="3" t="str">
        <f t="shared" si="160"/>
        <v/>
      </c>
      <c r="C3437" s="78">
        <v>3433</v>
      </c>
      <c r="D3437" s="102"/>
      <c r="E3437" s="103"/>
      <c r="F3437" s="102"/>
      <c r="G3437" s="104"/>
      <c r="H3437" s="105" t="str">
        <f t="shared" ca="1" si="162"/>
        <v/>
      </c>
      <c r="I3437" s="102"/>
      <c r="J3437" s="102"/>
      <c r="K3437" s="102"/>
      <c r="L3437" s="102"/>
      <c r="M3437" s="102"/>
      <c r="N3437" s="102"/>
      <c r="O3437" s="102"/>
      <c r="P3437" s="102"/>
      <c r="Q3437" s="102"/>
      <c r="R3437" s="102"/>
      <c r="S3437" s="102"/>
      <c r="T3437" s="106"/>
      <c r="U3437" s="3" t="str">
        <f t="shared" si="161"/>
        <v>0/1</v>
      </c>
    </row>
    <row r="3438" spans="1:21" ht="30" customHeight="1" x14ac:dyDescent="0.3">
      <c r="A3438" s="3" t="str">
        <f>B3438&amp;"--"&amp;COUNTIF($B$5:B3438,B3438)</f>
        <v>--3401</v>
      </c>
      <c r="B3438" s="3" t="str">
        <f t="shared" si="160"/>
        <v/>
      </c>
      <c r="C3438" s="78">
        <v>3434</v>
      </c>
      <c r="D3438" s="102"/>
      <c r="E3438" s="103"/>
      <c r="F3438" s="102"/>
      <c r="G3438" s="104"/>
      <c r="H3438" s="105" t="str">
        <f t="shared" ca="1" si="162"/>
        <v/>
      </c>
      <c r="I3438" s="102"/>
      <c r="J3438" s="102"/>
      <c r="K3438" s="102"/>
      <c r="L3438" s="102"/>
      <c r="M3438" s="102"/>
      <c r="N3438" s="102"/>
      <c r="O3438" s="102"/>
      <c r="P3438" s="102"/>
      <c r="Q3438" s="102"/>
      <c r="R3438" s="102"/>
      <c r="S3438" s="102"/>
      <c r="T3438" s="106"/>
      <c r="U3438" s="3" t="str">
        <f t="shared" si="161"/>
        <v>0/1</v>
      </c>
    </row>
    <row r="3439" spans="1:21" ht="30" customHeight="1" x14ac:dyDescent="0.3">
      <c r="A3439" s="3" t="str">
        <f>B3439&amp;"--"&amp;COUNTIF($B$5:B3439,B3439)</f>
        <v>--3402</v>
      </c>
      <c r="B3439" s="3" t="str">
        <f t="shared" si="160"/>
        <v/>
      </c>
      <c r="C3439" s="78">
        <v>3435</v>
      </c>
      <c r="D3439" s="102"/>
      <c r="E3439" s="103"/>
      <c r="F3439" s="102"/>
      <c r="G3439" s="104"/>
      <c r="H3439" s="105" t="str">
        <f t="shared" ca="1" si="162"/>
        <v/>
      </c>
      <c r="I3439" s="102"/>
      <c r="J3439" s="102"/>
      <c r="K3439" s="102"/>
      <c r="L3439" s="102"/>
      <c r="M3439" s="102"/>
      <c r="N3439" s="102"/>
      <c r="O3439" s="102"/>
      <c r="P3439" s="102"/>
      <c r="Q3439" s="102"/>
      <c r="R3439" s="102"/>
      <c r="S3439" s="102"/>
      <c r="T3439" s="106"/>
      <c r="U3439" s="3" t="str">
        <f t="shared" si="161"/>
        <v>0/1</v>
      </c>
    </row>
    <row r="3440" spans="1:21" ht="30" customHeight="1" x14ac:dyDescent="0.3">
      <c r="A3440" s="3" t="str">
        <f>B3440&amp;"--"&amp;COUNTIF($B$5:B3440,B3440)</f>
        <v>--3403</v>
      </c>
      <c r="B3440" s="3" t="str">
        <f t="shared" si="160"/>
        <v/>
      </c>
      <c r="C3440" s="78">
        <v>3436</v>
      </c>
      <c r="D3440" s="102"/>
      <c r="E3440" s="103"/>
      <c r="F3440" s="102"/>
      <c r="G3440" s="104"/>
      <c r="H3440" s="105" t="str">
        <f t="shared" ca="1" si="162"/>
        <v/>
      </c>
      <c r="I3440" s="102"/>
      <c r="J3440" s="102"/>
      <c r="K3440" s="102"/>
      <c r="L3440" s="102"/>
      <c r="M3440" s="102"/>
      <c r="N3440" s="102"/>
      <c r="O3440" s="102"/>
      <c r="P3440" s="102"/>
      <c r="Q3440" s="102"/>
      <c r="R3440" s="102"/>
      <c r="S3440" s="102"/>
      <c r="T3440" s="106"/>
      <c r="U3440" s="3" t="str">
        <f t="shared" si="161"/>
        <v>0/1</v>
      </c>
    </row>
    <row r="3441" spans="1:21" ht="30" customHeight="1" x14ac:dyDescent="0.3">
      <c r="A3441" s="3" t="str">
        <f>B3441&amp;"--"&amp;COUNTIF($B$5:B3441,B3441)</f>
        <v>--3404</v>
      </c>
      <c r="B3441" s="3" t="str">
        <f t="shared" si="160"/>
        <v/>
      </c>
      <c r="C3441" s="78">
        <v>3437</v>
      </c>
      <c r="D3441" s="102"/>
      <c r="E3441" s="103"/>
      <c r="F3441" s="102"/>
      <c r="G3441" s="104"/>
      <c r="H3441" s="105" t="str">
        <f t="shared" ca="1" si="162"/>
        <v/>
      </c>
      <c r="I3441" s="102"/>
      <c r="J3441" s="102"/>
      <c r="K3441" s="102"/>
      <c r="L3441" s="102"/>
      <c r="M3441" s="102"/>
      <c r="N3441" s="102"/>
      <c r="O3441" s="102"/>
      <c r="P3441" s="102"/>
      <c r="Q3441" s="102"/>
      <c r="R3441" s="102"/>
      <c r="S3441" s="102"/>
      <c r="T3441" s="106"/>
      <c r="U3441" s="3" t="str">
        <f t="shared" si="161"/>
        <v>0/1</v>
      </c>
    </row>
    <row r="3442" spans="1:21" ht="30" customHeight="1" x14ac:dyDescent="0.3">
      <c r="A3442" s="3" t="str">
        <f>B3442&amp;"--"&amp;COUNTIF($B$5:B3442,B3442)</f>
        <v>--3405</v>
      </c>
      <c r="B3442" s="3" t="str">
        <f t="shared" si="160"/>
        <v/>
      </c>
      <c r="C3442" s="78">
        <v>3438</v>
      </c>
      <c r="D3442" s="102"/>
      <c r="E3442" s="103"/>
      <c r="F3442" s="102"/>
      <c r="G3442" s="104"/>
      <c r="H3442" s="105" t="str">
        <f t="shared" ca="1" si="162"/>
        <v/>
      </c>
      <c r="I3442" s="102"/>
      <c r="J3442" s="102"/>
      <c r="K3442" s="102"/>
      <c r="L3442" s="102"/>
      <c r="M3442" s="102"/>
      <c r="N3442" s="102"/>
      <c r="O3442" s="102"/>
      <c r="P3442" s="102"/>
      <c r="Q3442" s="102"/>
      <c r="R3442" s="102"/>
      <c r="S3442" s="102"/>
      <c r="T3442" s="106"/>
      <c r="U3442" s="3" t="str">
        <f t="shared" si="161"/>
        <v>0/1</v>
      </c>
    </row>
    <row r="3443" spans="1:21" ht="30" customHeight="1" x14ac:dyDescent="0.3">
      <c r="A3443" s="3" t="str">
        <f>B3443&amp;"--"&amp;COUNTIF($B$5:B3443,B3443)</f>
        <v>--3406</v>
      </c>
      <c r="B3443" s="3" t="str">
        <f t="shared" si="160"/>
        <v/>
      </c>
      <c r="C3443" s="78">
        <v>3439</v>
      </c>
      <c r="D3443" s="102"/>
      <c r="E3443" s="103"/>
      <c r="F3443" s="102"/>
      <c r="G3443" s="104"/>
      <c r="H3443" s="105" t="str">
        <f t="shared" ca="1" si="162"/>
        <v/>
      </c>
      <c r="I3443" s="102"/>
      <c r="J3443" s="102"/>
      <c r="K3443" s="102"/>
      <c r="L3443" s="102"/>
      <c r="M3443" s="102"/>
      <c r="N3443" s="102"/>
      <c r="O3443" s="102"/>
      <c r="P3443" s="102"/>
      <c r="Q3443" s="102"/>
      <c r="R3443" s="102"/>
      <c r="S3443" s="102"/>
      <c r="T3443" s="106"/>
      <c r="U3443" s="3" t="str">
        <f t="shared" si="161"/>
        <v>0/1</v>
      </c>
    </row>
    <row r="3444" spans="1:21" ht="30" customHeight="1" x14ac:dyDescent="0.3">
      <c r="A3444" s="3" t="str">
        <f>B3444&amp;"--"&amp;COUNTIF($B$5:B3444,B3444)</f>
        <v>--3407</v>
      </c>
      <c r="B3444" s="3" t="str">
        <f t="shared" si="160"/>
        <v/>
      </c>
      <c r="C3444" s="78">
        <v>3440</v>
      </c>
      <c r="D3444" s="102"/>
      <c r="E3444" s="103"/>
      <c r="F3444" s="102"/>
      <c r="G3444" s="104"/>
      <c r="H3444" s="105" t="str">
        <f t="shared" ca="1" si="162"/>
        <v/>
      </c>
      <c r="I3444" s="102"/>
      <c r="J3444" s="102"/>
      <c r="K3444" s="102"/>
      <c r="L3444" s="102"/>
      <c r="M3444" s="102"/>
      <c r="N3444" s="102"/>
      <c r="O3444" s="102"/>
      <c r="P3444" s="102"/>
      <c r="Q3444" s="102"/>
      <c r="R3444" s="102"/>
      <c r="S3444" s="102"/>
      <c r="T3444" s="106"/>
      <c r="U3444" s="3" t="str">
        <f t="shared" si="161"/>
        <v>0/1</v>
      </c>
    </row>
    <row r="3445" spans="1:21" ht="30" customHeight="1" x14ac:dyDescent="0.3">
      <c r="A3445" s="3" t="str">
        <f>B3445&amp;"--"&amp;COUNTIF($B$5:B3445,B3445)</f>
        <v>--3408</v>
      </c>
      <c r="B3445" s="3" t="str">
        <f t="shared" si="160"/>
        <v/>
      </c>
      <c r="C3445" s="78">
        <v>3441</v>
      </c>
      <c r="D3445" s="102"/>
      <c r="E3445" s="103"/>
      <c r="F3445" s="102"/>
      <c r="G3445" s="104"/>
      <c r="H3445" s="105" t="str">
        <f t="shared" ca="1" si="162"/>
        <v/>
      </c>
      <c r="I3445" s="102"/>
      <c r="J3445" s="102"/>
      <c r="K3445" s="102"/>
      <c r="L3445" s="102"/>
      <c r="M3445" s="102"/>
      <c r="N3445" s="102"/>
      <c r="O3445" s="102"/>
      <c r="P3445" s="102"/>
      <c r="Q3445" s="102"/>
      <c r="R3445" s="102"/>
      <c r="S3445" s="102"/>
      <c r="T3445" s="106"/>
      <c r="U3445" s="3" t="str">
        <f t="shared" si="161"/>
        <v>0/1</v>
      </c>
    </row>
    <row r="3446" spans="1:21" ht="30" customHeight="1" x14ac:dyDescent="0.3">
      <c r="A3446" s="3" t="str">
        <f>B3446&amp;"--"&amp;COUNTIF($B$5:B3446,B3446)</f>
        <v>--3409</v>
      </c>
      <c r="B3446" s="3" t="str">
        <f t="shared" si="160"/>
        <v/>
      </c>
      <c r="C3446" s="78">
        <v>3442</v>
      </c>
      <c r="D3446" s="102"/>
      <c r="E3446" s="103"/>
      <c r="F3446" s="102"/>
      <c r="G3446" s="104"/>
      <c r="H3446" s="105" t="str">
        <f t="shared" ca="1" si="162"/>
        <v/>
      </c>
      <c r="I3446" s="102"/>
      <c r="J3446" s="102"/>
      <c r="K3446" s="102"/>
      <c r="L3446" s="102"/>
      <c r="M3446" s="102"/>
      <c r="N3446" s="102"/>
      <c r="O3446" s="102"/>
      <c r="P3446" s="102"/>
      <c r="Q3446" s="102"/>
      <c r="R3446" s="102"/>
      <c r="S3446" s="102"/>
      <c r="T3446" s="106"/>
      <c r="U3446" s="3" t="str">
        <f t="shared" si="161"/>
        <v>0/1</v>
      </c>
    </row>
    <row r="3447" spans="1:21" ht="30" customHeight="1" x14ac:dyDescent="0.3">
      <c r="A3447" s="3" t="str">
        <f>B3447&amp;"--"&amp;COUNTIF($B$5:B3447,B3447)</f>
        <v>--3410</v>
      </c>
      <c r="B3447" s="3" t="str">
        <f t="shared" si="160"/>
        <v/>
      </c>
      <c r="C3447" s="78">
        <v>3443</v>
      </c>
      <c r="D3447" s="102"/>
      <c r="E3447" s="103"/>
      <c r="F3447" s="102"/>
      <c r="G3447" s="104"/>
      <c r="H3447" s="105" t="str">
        <f t="shared" ca="1" si="162"/>
        <v/>
      </c>
      <c r="I3447" s="102"/>
      <c r="J3447" s="102"/>
      <c r="K3447" s="102"/>
      <c r="L3447" s="102"/>
      <c r="M3447" s="102"/>
      <c r="N3447" s="102"/>
      <c r="O3447" s="102"/>
      <c r="P3447" s="102"/>
      <c r="Q3447" s="102"/>
      <c r="R3447" s="102"/>
      <c r="S3447" s="102"/>
      <c r="T3447" s="106"/>
      <c r="U3447" s="3" t="str">
        <f t="shared" si="161"/>
        <v>0/1</v>
      </c>
    </row>
    <row r="3448" spans="1:21" ht="30" customHeight="1" x14ac:dyDescent="0.3">
      <c r="A3448" s="3" t="str">
        <f>B3448&amp;"--"&amp;COUNTIF($B$5:B3448,B3448)</f>
        <v>--3411</v>
      </c>
      <c r="B3448" s="3" t="str">
        <f t="shared" si="160"/>
        <v/>
      </c>
      <c r="C3448" s="78">
        <v>3444</v>
      </c>
      <c r="D3448" s="102"/>
      <c r="E3448" s="103"/>
      <c r="F3448" s="102"/>
      <c r="G3448" s="104"/>
      <c r="H3448" s="105" t="str">
        <f t="shared" ca="1" si="162"/>
        <v/>
      </c>
      <c r="I3448" s="102"/>
      <c r="J3448" s="102"/>
      <c r="K3448" s="102"/>
      <c r="L3448" s="102"/>
      <c r="M3448" s="102"/>
      <c r="N3448" s="102"/>
      <c r="O3448" s="102"/>
      <c r="P3448" s="102"/>
      <c r="Q3448" s="102"/>
      <c r="R3448" s="102"/>
      <c r="S3448" s="102"/>
      <c r="T3448" s="106"/>
      <c r="U3448" s="3" t="str">
        <f t="shared" si="161"/>
        <v>0/1</v>
      </c>
    </row>
    <row r="3449" spans="1:21" ht="30" customHeight="1" x14ac:dyDescent="0.3">
      <c r="A3449" s="3" t="str">
        <f>B3449&amp;"--"&amp;COUNTIF($B$5:B3449,B3449)</f>
        <v>--3412</v>
      </c>
      <c r="B3449" s="3" t="str">
        <f t="shared" si="160"/>
        <v/>
      </c>
      <c r="C3449" s="78">
        <v>3445</v>
      </c>
      <c r="D3449" s="102"/>
      <c r="E3449" s="103"/>
      <c r="F3449" s="102"/>
      <c r="G3449" s="104"/>
      <c r="H3449" s="105" t="str">
        <f t="shared" ca="1" si="162"/>
        <v/>
      </c>
      <c r="I3449" s="102"/>
      <c r="J3449" s="102"/>
      <c r="K3449" s="102"/>
      <c r="L3449" s="102"/>
      <c r="M3449" s="102"/>
      <c r="N3449" s="102"/>
      <c r="O3449" s="102"/>
      <c r="P3449" s="102"/>
      <c r="Q3449" s="102"/>
      <c r="R3449" s="102"/>
      <c r="S3449" s="102"/>
      <c r="T3449" s="106"/>
      <c r="U3449" s="3" t="str">
        <f t="shared" si="161"/>
        <v>0/1</v>
      </c>
    </row>
    <row r="3450" spans="1:21" ht="30" customHeight="1" x14ac:dyDescent="0.3">
      <c r="A3450" s="3" t="str">
        <f>B3450&amp;"--"&amp;COUNTIF($B$5:B3450,B3450)</f>
        <v>--3413</v>
      </c>
      <c r="B3450" s="3" t="str">
        <f t="shared" si="160"/>
        <v/>
      </c>
      <c r="C3450" s="78">
        <v>3446</v>
      </c>
      <c r="D3450" s="102"/>
      <c r="E3450" s="103"/>
      <c r="F3450" s="102"/>
      <c r="G3450" s="104"/>
      <c r="H3450" s="105" t="str">
        <f t="shared" ca="1" si="162"/>
        <v/>
      </c>
      <c r="I3450" s="102"/>
      <c r="J3450" s="102"/>
      <c r="K3450" s="102"/>
      <c r="L3450" s="102"/>
      <c r="M3450" s="102"/>
      <c r="N3450" s="102"/>
      <c r="O3450" s="102"/>
      <c r="P3450" s="102"/>
      <c r="Q3450" s="102"/>
      <c r="R3450" s="102"/>
      <c r="S3450" s="102"/>
      <c r="T3450" s="106"/>
      <c r="U3450" s="3" t="str">
        <f t="shared" si="161"/>
        <v>0/1</v>
      </c>
    </row>
    <row r="3451" spans="1:21" ht="30" customHeight="1" x14ac:dyDescent="0.3">
      <c r="A3451" s="3" t="str">
        <f>B3451&amp;"--"&amp;COUNTIF($B$5:B3451,B3451)</f>
        <v>--3414</v>
      </c>
      <c r="B3451" s="3" t="str">
        <f t="shared" si="160"/>
        <v/>
      </c>
      <c r="C3451" s="78">
        <v>3447</v>
      </c>
      <c r="D3451" s="102"/>
      <c r="E3451" s="103"/>
      <c r="F3451" s="102"/>
      <c r="G3451" s="104"/>
      <c r="H3451" s="105" t="str">
        <f t="shared" ca="1" si="162"/>
        <v/>
      </c>
      <c r="I3451" s="102"/>
      <c r="J3451" s="102"/>
      <c r="K3451" s="102"/>
      <c r="L3451" s="102"/>
      <c r="M3451" s="102"/>
      <c r="N3451" s="102"/>
      <c r="O3451" s="102"/>
      <c r="P3451" s="102"/>
      <c r="Q3451" s="102"/>
      <c r="R3451" s="102"/>
      <c r="S3451" s="102"/>
      <c r="T3451" s="106"/>
      <c r="U3451" s="3" t="str">
        <f t="shared" si="161"/>
        <v>0/1</v>
      </c>
    </row>
    <row r="3452" spans="1:21" ht="30" customHeight="1" x14ac:dyDescent="0.3">
      <c r="A3452" s="3" t="str">
        <f>B3452&amp;"--"&amp;COUNTIF($B$5:B3452,B3452)</f>
        <v>--3415</v>
      </c>
      <c r="B3452" s="3" t="str">
        <f t="shared" si="160"/>
        <v/>
      </c>
      <c r="C3452" s="78">
        <v>3448</v>
      </c>
      <c r="D3452" s="102"/>
      <c r="E3452" s="103"/>
      <c r="F3452" s="102"/>
      <c r="G3452" s="104"/>
      <c r="H3452" s="105" t="str">
        <f t="shared" ca="1" si="162"/>
        <v/>
      </c>
      <c r="I3452" s="102"/>
      <c r="J3452" s="102"/>
      <c r="K3452" s="102"/>
      <c r="L3452" s="102"/>
      <c r="M3452" s="102"/>
      <c r="N3452" s="102"/>
      <c r="O3452" s="102"/>
      <c r="P3452" s="102"/>
      <c r="Q3452" s="102"/>
      <c r="R3452" s="102"/>
      <c r="S3452" s="102"/>
      <c r="T3452" s="106"/>
      <c r="U3452" s="3" t="str">
        <f t="shared" si="161"/>
        <v>0/1</v>
      </c>
    </row>
    <row r="3453" spans="1:21" ht="30" customHeight="1" x14ac:dyDescent="0.3">
      <c r="A3453" s="3" t="str">
        <f>B3453&amp;"--"&amp;COUNTIF($B$5:B3453,B3453)</f>
        <v>--3416</v>
      </c>
      <c r="B3453" s="3" t="str">
        <f t="shared" si="160"/>
        <v/>
      </c>
      <c r="C3453" s="78">
        <v>3449</v>
      </c>
      <c r="D3453" s="102"/>
      <c r="E3453" s="103"/>
      <c r="F3453" s="102"/>
      <c r="G3453" s="104"/>
      <c r="H3453" s="105" t="str">
        <f t="shared" ca="1" si="162"/>
        <v/>
      </c>
      <c r="I3453" s="102"/>
      <c r="J3453" s="102"/>
      <c r="K3453" s="102"/>
      <c r="L3453" s="102"/>
      <c r="M3453" s="102"/>
      <c r="N3453" s="102"/>
      <c r="O3453" s="102"/>
      <c r="P3453" s="102"/>
      <c r="Q3453" s="102"/>
      <c r="R3453" s="102"/>
      <c r="S3453" s="102"/>
      <c r="T3453" s="106"/>
      <c r="U3453" s="3" t="str">
        <f t="shared" si="161"/>
        <v>0/1</v>
      </c>
    </row>
    <row r="3454" spans="1:21" ht="30" customHeight="1" x14ac:dyDescent="0.3">
      <c r="A3454" s="3" t="str">
        <f>B3454&amp;"--"&amp;COUNTIF($B$5:B3454,B3454)</f>
        <v>--3417</v>
      </c>
      <c r="B3454" s="3" t="str">
        <f t="shared" si="160"/>
        <v/>
      </c>
      <c r="C3454" s="78">
        <v>3450</v>
      </c>
      <c r="D3454" s="102"/>
      <c r="E3454" s="103"/>
      <c r="F3454" s="102"/>
      <c r="G3454" s="104"/>
      <c r="H3454" s="105" t="str">
        <f t="shared" ca="1" si="162"/>
        <v/>
      </c>
      <c r="I3454" s="102"/>
      <c r="J3454" s="102"/>
      <c r="K3454" s="102"/>
      <c r="L3454" s="102"/>
      <c r="M3454" s="102"/>
      <c r="N3454" s="102"/>
      <c r="O3454" s="102"/>
      <c r="P3454" s="102"/>
      <c r="Q3454" s="102"/>
      <c r="R3454" s="102"/>
      <c r="S3454" s="102"/>
      <c r="T3454" s="106"/>
      <c r="U3454" s="3" t="str">
        <f t="shared" si="161"/>
        <v>0/1</v>
      </c>
    </row>
    <row r="3455" spans="1:21" ht="30" customHeight="1" x14ac:dyDescent="0.3">
      <c r="A3455" s="3" t="str">
        <f>B3455&amp;"--"&amp;COUNTIF($B$5:B3455,B3455)</f>
        <v>--3418</v>
      </c>
      <c r="B3455" s="3" t="str">
        <f t="shared" si="160"/>
        <v/>
      </c>
      <c r="C3455" s="78">
        <v>3451</v>
      </c>
      <c r="D3455" s="102"/>
      <c r="E3455" s="103"/>
      <c r="F3455" s="102"/>
      <c r="G3455" s="104"/>
      <c r="H3455" s="105" t="str">
        <f t="shared" ca="1" si="162"/>
        <v/>
      </c>
      <c r="I3455" s="102"/>
      <c r="J3455" s="102"/>
      <c r="K3455" s="102"/>
      <c r="L3455" s="102"/>
      <c r="M3455" s="102"/>
      <c r="N3455" s="102"/>
      <c r="O3455" s="102"/>
      <c r="P3455" s="102"/>
      <c r="Q3455" s="102"/>
      <c r="R3455" s="102"/>
      <c r="S3455" s="102"/>
      <c r="T3455" s="106"/>
      <c r="U3455" s="3" t="str">
        <f t="shared" si="161"/>
        <v>0/1</v>
      </c>
    </row>
    <row r="3456" spans="1:21" ht="30" customHeight="1" x14ac:dyDescent="0.3">
      <c r="A3456" s="3" t="str">
        <f>B3456&amp;"--"&amp;COUNTIF($B$5:B3456,B3456)</f>
        <v>--3419</v>
      </c>
      <c r="B3456" s="3" t="str">
        <f t="shared" si="160"/>
        <v/>
      </c>
      <c r="C3456" s="78">
        <v>3452</v>
      </c>
      <c r="D3456" s="102"/>
      <c r="E3456" s="103"/>
      <c r="F3456" s="102"/>
      <c r="G3456" s="104"/>
      <c r="H3456" s="105" t="str">
        <f t="shared" ca="1" si="162"/>
        <v/>
      </c>
      <c r="I3456" s="102"/>
      <c r="J3456" s="102"/>
      <c r="K3456" s="102"/>
      <c r="L3456" s="102"/>
      <c r="M3456" s="102"/>
      <c r="N3456" s="102"/>
      <c r="O3456" s="102"/>
      <c r="P3456" s="102"/>
      <c r="Q3456" s="102"/>
      <c r="R3456" s="102"/>
      <c r="S3456" s="102"/>
      <c r="T3456" s="106"/>
      <c r="U3456" s="3" t="str">
        <f t="shared" si="161"/>
        <v>0/1</v>
      </c>
    </row>
    <row r="3457" spans="1:21" ht="30" customHeight="1" x14ac:dyDescent="0.3">
      <c r="A3457" s="3" t="str">
        <f>B3457&amp;"--"&amp;COUNTIF($B$5:B3457,B3457)</f>
        <v>--3420</v>
      </c>
      <c r="B3457" s="3" t="str">
        <f t="shared" si="160"/>
        <v/>
      </c>
      <c r="C3457" s="78">
        <v>3453</v>
      </c>
      <c r="D3457" s="102"/>
      <c r="E3457" s="103"/>
      <c r="F3457" s="102"/>
      <c r="G3457" s="104"/>
      <c r="H3457" s="105" t="str">
        <f t="shared" ca="1" si="162"/>
        <v/>
      </c>
      <c r="I3457" s="102"/>
      <c r="J3457" s="102"/>
      <c r="K3457" s="102"/>
      <c r="L3457" s="102"/>
      <c r="M3457" s="102"/>
      <c r="N3457" s="102"/>
      <c r="O3457" s="102"/>
      <c r="P3457" s="102"/>
      <c r="Q3457" s="102"/>
      <c r="R3457" s="102"/>
      <c r="S3457" s="102"/>
      <c r="T3457" s="106"/>
      <c r="U3457" s="3" t="str">
        <f t="shared" si="161"/>
        <v>0/1</v>
      </c>
    </row>
    <row r="3458" spans="1:21" ht="30" customHeight="1" x14ac:dyDescent="0.3">
      <c r="A3458" s="3" t="str">
        <f>B3458&amp;"--"&amp;COUNTIF($B$5:B3458,B3458)</f>
        <v>--3421</v>
      </c>
      <c r="B3458" s="3" t="str">
        <f t="shared" si="160"/>
        <v/>
      </c>
      <c r="C3458" s="78">
        <v>3454</v>
      </c>
      <c r="D3458" s="102"/>
      <c r="E3458" s="103"/>
      <c r="F3458" s="102"/>
      <c r="G3458" s="104"/>
      <c r="H3458" s="105" t="str">
        <f t="shared" ca="1" si="162"/>
        <v/>
      </c>
      <c r="I3458" s="102"/>
      <c r="J3458" s="102"/>
      <c r="K3458" s="102"/>
      <c r="L3458" s="102"/>
      <c r="M3458" s="102"/>
      <c r="N3458" s="102"/>
      <c r="O3458" s="102"/>
      <c r="P3458" s="102"/>
      <c r="Q3458" s="102"/>
      <c r="R3458" s="102"/>
      <c r="S3458" s="102"/>
      <c r="T3458" s="106"/>
      <c r="U3458" s="3" t="str">
        <f t="shared" si="161"/>
        <v>0/1</v>
      </c>
    </row>
    <row r="3459" spans="1:21" ht="30" customHeight="1" x14ac:dyDescent="0.3">
      <c r="A3459" s="3" t="str">
        <f>B3459&amp;"--"&amp;COUNTIF($B$5:B3459,B3459)</f>
        <v>--3422</v>
      </c>
      <c r="B3459" s="3" t="str">
        <f t="shared" si="160"/>
        <v/>
      </c>
      <c r="C3459" s="78">
        <v>3455</v>
      </c>
      <c r="D3459" s="102"/>
      <c r="E3459" s="103"/>
      <c r="F3459" s="102"/>
      <c r="G3459" s="104"/>
      <c r="H3459" s="105" t="str">
        <f t="shared" ca="1" si="162"/>
        <v/>
      </c>
      <c r="I3459" s="102"/>
      <c r="J3459" s="102"/>
      <c r="K3459" s="102"/>
      <c r="L3459" s="102"/>
      <c r="M3459" s="102"/>
      <c r="N3459" s="102"/>
      <c r="O3459" s="102"/>
      <c r="P3459" s="102"/>
      <c r="Q3459" s="102"/>
      <c r="R3459" s="102"/>
      <c r="S3459" s="102"/>
      <c r="T3459" s="106"/>
      <c r="U3459" s="3" t="str">
        <f t="shared" si="161"/>
        <v>0/1</v>
      </c>
    </row>
    <row r="3460" spans="1:21" ht="30" customHeight="1" x14ac:dyDescent="0.3">
      <c r="A3460" s="3" t="str">
        <f>B3460&amp;"--"&amp;COUNTIF($B$5:B3460,B3460)</f>
        <v>--3423</v>
      </c>
      <c r="B3460" s="3" t="str">
        <f t="shared" si="160"/>
        <v/>
      </c>
      <c r="C3460" s="78">
        <v>3456</v>
      </c>
      <c r="D3460" s="102"/>
      <c r="E3460" s="103"/>
      <c r="F3460" s="102"/>
      <c r="G3460" s="104"/>
      <c r="H3460" s="105" t="str">
        <f t="shared" ca="1" si="162"/>
        <v/>
      </c>
      <c r="I3460" s="102"/>
      <c r="J3460" s="102"/>
      <c r="K3460" s="102"/>
      <c r="L3460" s="102"/>
      <c r="M3460" s="102"/>
      <c r="N3460" s="102"/>
      <c r="O3460" s="102"/>
      <c r="P3460" s="102"/>
      <c r="Q3460" s="102"/>
      <c r="R3460" s="102"/>
      <c r="S3460" s="102"/>
      <c r="T3460" s="106"/>
      <c r="U3460" s="3" t="str">
        <f t="shared" si="161"/>
        <v>0/1</v>
      </c>
    </row>
    <row r="3461" spans="1:21" ht="30" customHeight="1" x14ac:dyDescent="0.3">
      <c r="A3461" s="3" t="str">
        <f>B3461&amp;"--"&amp;COUNTIF($B$5:B3461,B3461)</f>
        <v>--3424</v>
      </c>
      <c r="B3461" s="3" t="str">
        <f t="shared" ref="B3461:B3524" si="163">IF(G3461&lt;&gt;"",MONTH(G3461),"")</f>
        <v/>
      </c>
      <c r="C3461" s="78">
        <v>3457</v>
      </c>
      <c r="D3461" s="102"/>
      <c r="E3461" s="103"/>
      <c r="F3461" s="102"/>
      <c r="G3461" s="104"/>
      <c r="H3461" s="105" t="str">
        <f t="shared" ca="1" si="162"/>
        <v/>
      </c>
      <c r="I3461" s="102"/>
      <c r="J3461" s="102"/>
      <c r="K3461" s="102"/>
      <c r="L3461" s="102"/>
      <c r="M3461" s="102"/>
      <c r="N3461" s="102"/>
      <c r="O3461" s="102"/>
      <c r="P3461" s="102"/>
      <c r="Q3461" s="102"/>
      <c r="R3461" s="102"/>
      <c r="S3461" s="102"/>
      <c r="T3461" s="106"/>
      <c r="U3461" s="3" t="str">
        <f t="shared" ref="U3461:U3524" si="164">DAY(G3461)&amp;"/"&amp;MONTH(G3461)</f>
        <v>0/1</v>
      </c>
    </row>
    <row r="3462" spans="1:21" ht="30" customHeight="1" x14ac:dyDescent="0.3">
      <c r="A3462" s="3" t="str">
        <f>B3462&amp;"--"&amp;COUNTIF($B$5:B3462,B3462)</f>
        <v>--3425</v>
      </c>
      <c r="B3462" s="3" t="str">
        <f t="shared" si="163"/>
        <v/>
      </c>
      <c r="C3462" s="78">
        <v>3458</v>
      </c>
      <c r="D3462" s="102"/>
      <c r="E3462" s="103"/>
      <c r="F3462" s="102"/>
      <c r="G3462" s="104"/>
      <c r="H3462" s="105" t="str">
        <f t="shared" ca="1" si="162"/>
        <v/>
      </c>
      <c r="I3462" s="102"/>
      <c r="J3462" s="102"/>
      <c r="K3462" s="102"/>
      <c r="L3462" s="102"/>
      <c r="M3462" s="102"/>
      <c r="N3462" s="102"/>
      <c r="O3462" s="102"/>
      <c r="P3462" s="102"/>
      <c r="Q3462" s="102"/>
      <c r="R3462" s="102"/>
      <c r="S3462" s="102"/>
      <c r="T3462" s="106"/>
      <c r="U3462" s="3" t="str">
        <f t="shared" si="164"/>
        <v>0/1</v>
      </c>
    </row>
    <row r="3463" spans="1:21" ht="30" customHeight="1" x14ac:dyDescent="0.3">
      <c r="A3463" s="3" t="str">
        <f>B3463&amp;"--"&amp;COUNTIF($B$5:B3463,B3463)</f>
        <v>--3426</v>
      </c>
      <c r="B3463" s="3" t="str">
        <f t="shared" si="163"/>
        <v/>
      </c>
      <c r="C3463" s="78">
        <v>3459</v>
      </c>
      <c r="D3463" s="102"/>
      <c r="E3463" s="103"/>
      <c r="F3463" s="102"/>
      <c r="G3463" s="104"/>
      <c r="H3463" s="105" t="str">
        <f t="shared" ca="1" si="162"/>
        <v/>
      </c>
      <c r="I3463" s="102"/>
      <c r="J3463" s="102"/>
      <c r="K3463" s="102"/>
      <c r="L3463" s="102"/>
      <c r="M3463" s="102"/>
      <c r="N3463" s="102"/>
      <c r="O3463" s="102"/>
      <c r="P3463" s="102"/>
      <c r="Q3463" s="102"/>
      <c r="R3463" s="102"/>
      <c r="S3463" s="102"/>
      <c r="T3463" s="106"/>
      <c r="U3463" s="3" t="str">
        <f t="shared" si="164"/>
        <v>0/1</v>
      </c>
    </row>
    <row r="3464" spans="1:21" ht="30" customHeight="1" x14ac:dyDescent="0.3">
      <c r="A3464" s="3" t="str">
        <f>B3464&amp;"--"&amp;COUNTIF($B$5:B3464,B3464)</f>
        <v>--3427</v>
      </c>
      <c r="B3464" s="3" t="str">
        <f t="shared" si="163"/>
        <v/>
      </c>
      <c r="C3464" s="78">
        <v>3460</v>
      </c>
      <c r="D3464" s="102"/>
      <c r="E3464" s="103"/>
      <c r="F3464" s="102"/>
      <c r="G3464" s="104"/>
      <c r="H3464" s="105" t="str">
        <f t="shared" ca="1" si="162"/>
        <v/>
      </c>
      <c r="I3464" s="102"/>
      <c r="J3464" s="102"/>
      <c r="K3464" s="102"/>
      <c r="L3464" s="102"/>
      <c r="M3464" s="102"/>
      <c r="N3464" s="102"/>
      <c r="O3464" s="102"/>
      <c r="P3464" s="102"/>
      <c r="Q3464" s="102"/>
      <c r="R3464" s="102"/>
      <c r="S3464" s="102"/>
      <c r="T3464" s="106"/>
      <c r="U3464" s="3" t="str">
        <f t="shared" si="164"/>
        <v>0/1</v>
      </c>
    </row>
    <row r="3465" spans="1:21" ht="30" customHeight="1" x14ac:dyDescent="0.3">
      <c r="A3465" s="3" t="str">
        <f>B3465&amp;"--"&amp;COUNTIF($B$5:B3465,B3465)</f>
        <v>--3428</v>
      </c>
      <c r="B3465" s="3" t="str">
        <f t="shared" si="163"/>
        <v/>
      </c>
      <c r="C3465" s="78">
        <v>3461</v>
      </c>
      <c r="D3465" s="102"/>
      <c r="E3465" s="103"/>
      <c r="F3465" s="102"/>
      <c r="G3465" s="104"/>
      <c r="H3465" s="105" t="str">
        <f t="shared" ca="1" si="162"/>
        <v/>
      </c>
      <c r="I3465" s="102"/>
      <c r="J3465" s="102"/>
      <c r="K3465" s="102"/>
      <c r="L3465" s="102"/>
      <c r="M3465" s="102"/>
      <c r="N3465" s="102"/>
      <c r="O3465" s="102"/>
      <c r="P3465" s="102"/>
      <c r="Q3465" s="102"/>
      <c r="R3465" s="102"/>
      <c r="S3465" s="102"/>
      <c r="T3465" s="106"/>
      <c r="U3465" s="3" t="str">
        <f t="shared" si="164"/>
        <v>0/1</v>
      </c>
    </row>
    <row r="3466" spans="1:21" ht="30" customHeight="1" x14ac:dyDescent="0.3">
      <c r="A3466" s="3" t="str">
        <f>B3466&amp;"--"&amp;COUNTIF($B$5:B3466,B3466)</f>
        <v>--3429</v>
      </c>
      <c r="B3466" s="3" t="str">
        <f t="shared" si="163"/>
        <v/>
      </c>
      <c r="C3466" s="78">
        <v>3462</v>
      </c>
      <c r="D3466" s="102"/>
      <c r="E3466" s="103"/>
      <c r="F3466" s="102"/>
      <c r="G3466" s="104"/>
      <c r="H3466" s="105" t="str">
        <f t="shared" ca="1" si="162"/>
        <v/>
      </c>
      <c r="I3466" s="102"/>
      <c r="J3466" s="102"/>
      <c r="K3466" s="102"/>
      <c r="L3466" s="102"/>
      <c r="M3466" s="102"/>
      <c r="N3466" s="102"/>
      <c r="O3466" s="102"/>
      <c r="P3466" s="102"/>
      <c r="Q3466" s="102"/>
      <c r="R3466" s="102"/>
      <c r="S3466" s="102"/>
      <c r="T3466" s="106"/>
      <c r="U3466" s="3" t="str">
        <f t="shared" si="164"/>
        <v>0/1</v>
      </c>
    </row>
    <row r="3467" spans="1:21" ht="30" customHeight="1" x14ac:dyDescent="0.3">
      <c r="A3467" s="3" t="str">
        <f>B3467&amp;"--"&amp;COUNTIF($B$5:B3467,B3467)</f>
        <v>--3430</v>
      </c>
      <c r="B3467" s="3" t="str">
        <f t="shared" si="163"/>
        <v/>
      </c>
      <c r="C3467" s="78">
        <v>3463</v>
      </c>
      <c r="D3467" s="102"/>
      <c r="E3467" s="103"/>
      <c r="F3467" s="102"/>
      <c r="G3467" s="104"/>
      <c r="H3467" s="105" t="str">
        <f t="shared" ca="1" si="162"/>
        <v/>
      </c>
      <c r="I3467" s="102"/>
      <c r="J3467" s="102"/>
      <c r="K3467" s="102"/>
      <c r="L3467" s="102"/>
      <c r="M3467" s="102"/>
      <c r="N3467" s="102"/>
      <c r="O3467" s="102"/>
      <c r="P3467" s="102"/>
      <c r="Q3467" s="102"/>
      <c r="R3467" s="102"/>
      <c r="S3467" s="102"/>
      <c r="T3467" s="106"/>
      <c r="U3467" s="3" t="str">
        <f t="shared" si="164"/>
        <v>0/1</v>
      </c>
    </row>
    <row r="3468" spans="1:21" ht="30" customHeight="1" x14ac:dyDescent="0.3">
      <c r="A3468" s="3" t="str">
        <f>B3468&amp;"--"&amp;COUNTIF($B$5:B3468,B3468)</f>
        <v>--3431</v>
      </c>
      <c r="B3468" s="3" t="str">
        <f t="shared" si="163"/>
        <v/>
      </c>
      <c r="C3468" s="78">
        <v>3464</v>
      </c>
      <c r="D3468" s="102"/>
      <c r="E3468" s="103"/>
      <c r="F3468" s="102"/>
      <c r="G3468" s="104"/>
      <c r="H3468" s="105" t="str">
        <f t="shared" ca="1" si="162"/>
        <v/>
      </c>
      <c r="I3468" s="102"/>
      <c r="J3468" s="102"/>
      <c r="K3468" s="102"/>
      <c r="L3468" s="102"/>
      <c r="M3468" s="102"/>
      <c r="N3468" s="102"/>
      <c r="O3468" s="102"/>
      <c r="P3468" s="102"/>
      <c r="Q3468" s="102"/>
      <c r="R3468" s="102"/>
      <c r="S3468" s="102"/>
      <c r="T3468" s="106"/>
      <c r="U3468" s="3" t="str">
        <f t="shared" si="164"/>
        <v>0/1</v>
      </c>
    </row>
    <row r="3469" spans="1:21" ht="30" customHeight="1" x14ac:dyDescent="0.3">
      <c r="A3469" s="3" t="str">
        <f>B3469&amp;"--"&amp;COUNTIF($B$5:B3469,B3469)</f>
        <v>--3432</v>
      </c>
      <c r="B3469" s="3" t="str">
        <f t="shared" si="163"/>
        <v/>
      </c>
      <c r="C3469" s="78">
        <v>3465</v>
      </c>
      <c r="D3469" s="102"/>
      <c r="E3469" s="103"/>
      <c r="F3469" s="102"/>
      <c r="G3469" s="104"/>
      <c r="H3469" s="105" t="str">
        <f t="shared" ca="1" si="162"/>
        <v/>
      </c>
      <c r="I3469" s="102"/>
      <c r="J3469" s="102"/>
      <c r="K3469" s="102"/>
      <c r="L3469" s="102"/>
      <c r="M3469" s="102"/>
      <c r="N3469" s="102"/>
      <c r="O3469" s="102"/>
      <c r="P3469" s="102"/>
      <c r="Q3469" s="102"/>
      <c r="R3469" s="102"/>
      <c r="S3469" s="102"/>
      <c r="T3469" s="106"/>
      <c r="U3469" s="3" t="str">
        <f t="shared" si="164"/>
        <v>0/1</v>
      </c>
    </row>
    <row r="3470" spans="1:21" ht="30" customHeight="1" x14ac:dyDescent="0.3">
      <c r="A3470" s="3" t="str">
        <f>B3470&amp;"--"&amp;COUNTIF($B$5:B3470,B3470)</f>
        <v>--3433</v>
      </c>
      <c r="B3470" s="3" t="str">
        <f t="shared" si="163"/>
        <v/>
      </c>
      <c r="C3470" s="78">
        <v>3466</v>
      </c>
      <c r="D3470" s="102"/>
      <c r="E3470" s="103"/>
      <c r="F3470" s="102"/>
      <c r="G3470" s="104"/>
      <c r="H3470" s="105" t="str">
        <f t="shared" ca="1" si="162"/>
        <v/>
      </c>
      <c r="I3470" s="102"/>
      <c r="J3470" s="102"/>
      <c r="K3470" s="102"/>
      <c r="L3470" s="102"/>
      <c r="M3470" s="102"/>
      <c r="N3470" s="102"/>
      <c r="O3470" s="102"/>
      <c r="P3470" s="102"/>
      <c r="Q3470" s="102"/>
      <c r="R3470" s="102"/>
      <c r="S3470" s="102"/>
      <c r="T3470" s="106"/>
      <c r="U3470" s="3" t="str">
        <f t="shared" si="164"/>
        <v>0/1</v>
      </c>
    </row>
    <row r="3471" spans="1:21" ht="30" customHeight="1" x14ac:dyDescent="0.3">
      <c r="A3471" s="3" t="str">
        <f>B3471&amp;"--"&amp;COUNTIF($B$5:B3471,B3471)</f>
        <v>--3434</v>
      </c>
      <c r="B3471" s="3" t="str">
        <f t="shared" si="163"/>
        <v/>
      </c>
      <c r="C3471" s="78">
        <v>3467</v>
      </c>
      <c r="D3471" s="102"/>
      <c r="E3471" s="103"/>
      <c r="F3471" s="102"/>
      <c r="G3471" s="104"/>
      <c r="H3471" s="105" t="str">
        <f t="shared" ca="1" si="162"/>
        <v/>
      </c>
      <c r="I3471" s="102"/>
      <c r="J3471" s="102"/>
      <c r="K3471" s="102"/>
      <c r="L3471" s="102"/>
      <c r="M3471" s="102"/>
      <c r="N3471" s="102"/>
      <c r="O3471" s="102"/>
      <c r="P3471" s="102"/>
      <c r="Q3471" s="102"/>
      <c r="R3471" s="102"/>
      <c r="S3471" s="102"/>
      <c r="T3471" s="106"/>
      <c r="U3471" s="3" t="str">
        <f t="shared" si="164"/>
        <v>0/1</v>
      </c>
    </row>
    <row r="3472" spans="1:21" ht="30" customHeight="1" x14ac:dyDescent="0.3">
      <c r="A3472" s="3" t="str">
        <f>B3472&amp;"--"&amp;COUNTIF($B$5:B3472,B3472)</f>
        <v>--3435</v>
      </c>
      <c r="B3472" s="3" t="str">
        <f t="shared" si="163"/>
        <v/>
      </c>
      <c r="C3472" s="78">
        <v>3468</v>
      </c>
      <c r="D3472" s="102"/>
      <c r="E3472" s="103"/>
      <c r="F3472" s="102"/>
      <c r="G3472" s="104"/>
      <c r="H3472" s="105" t="str">
        <f t="shared" ca="1" si="162"/>
        <v/>
      </c>
      <c r="I3472" s="102"/>
      <c r="J3472" s="102"/>
      <c r="K3472" s="102"/>
      <c r="L3472" s="102"/>
      <c r="M3472" s="102"/>
      <c r="N3472" s="102"/>
      <c r="O3472" s="102"/>
      <c r="P3472" s="102"/>
      <c r="Q3472" s="102"/>
      <c r="R3472" s="102"/>
      <c r="S3472" s="102"/>
      <c r="T3472" s="106"/>
      <c r="U3472" s="3" t="str">
        <f t="shared" si="164"/>
        <v>0/1</v>
      </c>
    </row>
    <row r="3473" spans="1:21" ht="30" customHeight="1" x14ac:dyDescent="0.3">
      <c r="A3473" s="3" t="str">
        <f>B3473&amp;"--"&amp;COUNTIF($B$5:B3473,B3473)</f>
        <v>--3436</v>
      </c>
      <c r="B3473" s="3" t="str">
        <f t="shared" si="163"/>
        <v/>
      </c>
      <c r="C3473" s="78">
        <v>3469</v>
      </c>
      <c r="D3473" s="102"/>
      <c r="E3473" s="103"/>
      <c r="F3473" s="102"/>
      <c r="G3473" s="104"/>
      <c r="H3473" s="105" t="str">
        <f t="shared" ca="1" si="162"/>
        <v/>
      </c>
      <c r="I3473" s="102"/>
      <c r="J3473" s="102"/>
      <c r="K3473" s="102"/>
      <c r="L3473" s="102"/>
      <c r="M3473" s="102"/>
      <c r="N3473" s="102"/>
      <c r="O3473" s="102"/>
      <c r="P3473" s="102"/>
      <c r="Q3473" s="102"/>
      <c r="R3473" s="102"/>
      <c r="S3473" s="102"/>
      <c r="T3473" s="106"/>
      <c r="U3473" s="3" t="str">
        <f t="shared" si="164"/>
        <v>0/1</v>
      </c>
    </row>
    <row r="3474" spans="1:21" ht="30" customHeight="1" x14ac:dyDescent="0.3">
      <c r="A3474" s="3" t="str">
        <f>B3474&amp;"--"&amp;COUNTIF($B$5:B3474,B3474)</f>
        <v>--3437</v>
      </c>
      <c r="B3474" s="3" t="str">
        <f t="shared" si="163"/>
        <v/>
      </c>
      <c r="C3474" s="78">
        <v>3470</v>
      </c>
      <c r="D3474" s="102"/>
      <c r="E3474" s="103"/>
      <c r="F3474" s="102"/>
      <c r="G3474" s="104"/>
      <c r="H3474" s="105" t="str">
        <f t="shared" ca="1" si="162"/>
        <v/>
      </c>
      <c r="I3474" s="102"/>
      <c r="J3474" s="102"/>
      <c r="K3474" s="102"/>
      <c r="L3474" s="102"/>
      <c r="M3474" s="102"/>
      <c r="N3474" s="102"/>
      <c r="O3474" s="102"/>
      <c r="P3474" s="102"/>
      <c r="Q3474" s="102"/>
      <c r="R3474" s="102"/>
      <c r="S3474" s="102"/>
      <c r="T3474" s="106"/>
      <c r="U3474" s="3" t="str">
        <f t="shared" si="164"/>
        <v>0/1</v>
      </c>
    </row>
    <row r="3475" spans="1:21" ht="30" customHeight="1" x14ac:dyDescent="0.3">
      <c r="A3475" s="3" t="str">
        <f>B3475&amp;"--"&amp;COUNTIF($B$5:B3475,B3475)</f>
        <v>--3438</v>
      </c>
      <c r="B3475" s="3" t="str">
        <f t="shared" si="163"/>
        <v/>
      </c>
      <c r="C3475" s="78">
        <v>3471</v>
      </c>
      <c r="D3475" s="102"/>
      <c r="E3475" s="103"/>
      <c r="F3475" s="102"/>
      <c r="G3475" s="104"/>
      <c r="H3475" s="105" t="str">
        <f t="shared" ca="1" si="162"/>
        <v/>
      </c>
      <c r="I3475" s="102"/>
      <c r="J3475" s="102"/>
      <c r="K3475" s="102"/>
      <c r="L3475" s="102"/>
      <c r="M3475" s="102"/>
      <c r="N3475" s="102"/>
      <c r="O3475" s="102"/>
      <c r="P3475" s="102"/>
      <c r="Q3475" s="102"/>
      <c r="R3475" s="102"/>
      <c r="S3475" s="102"/>
      <c r="T3475" s="106"/>
      <c r="U3475" s="3" t="str">
        <f t="shared" si="164"/>
        <v>0/1</v>
      </c>
    </row>
    <row r="3476" spans="1:21" ht="30" customHeight="1" x14ac:dyDescent="0.3">
      <c r="A3476" s="3" t="str">
        <f>B3476&amp;"--"&amp;COUNTIF($B$5:B3476,B3476)</f>
        <v>--3439</v>
      </c>
      <c r="B3476" s="3" t="str">
        <f t="shared" si="163"/>
        <v/>
      </c>
      <c r="C3476" s="78">
        <v>3472</v>
      </c>
      <c r="D3476" s="102"/>
      <c r="E3476" s="103"/>
      <c r="F3476" s="102"/>
      <c r="G3476" s="104"/>
      <c r="H3476" s="105" t="str">
        <f t="shared" ca="1" si="162"/>
        <v/>
      </c>
      <c r="I3476" s="102"/>
      <c r="J3476" s="102"/>
      <c r="K3476" s="102"/>
      <c r="L3476" s="102"/>
      <c r="M3476" s="102"/>
      <c r="N3476" s="102"/>
      <c r="O3476" s="102"/>
      <c r="P3476" s="102"/>
      <c r="Q3476" s="102"/>
      <c r="R3476" s="102"/>
      <c r="S3476" s="102"/>
      <c r="T3476" s="106"/>
      <c r="U3476" s="3" t="str">
        <f t="shared" si="164"/>
        <v>0/1</v>
      </c>
    </row>
    <row r="3477" spans="1:21" ht="30" customHeight="1" x14ac:dyDescent="0.3">
      <c r="A3477" s="3" t="str">
        <f>B3477&amp;"--"&amp;COUNTIF($B$5:B3477,B3477)</f>
        <v>--3440</v>
      </c>
      <c r="B3477" s="3" t="str">
        <f t="shared" si="163"/>
        <v/>
      </c>
      <c r="C3477" s="78">
        <v>3473</v>
      </c>
      <c r="D3477" s="102"/>
      <c r="E3477" s="103"/>
      <c r="F3477" s="102"/>
      <c r="G3477" s="104"/>
      <c r="H3477" s="105" t="str">
        <f t="shared" ca="1" si="162"/>
        <v/>
      </c>
      <c r="I3477" s="102"/>
      <c r="J3477" s="102"/>
      <c r="K3477" s="102"/>
      <c r="L3477" s="102"/>
      <c r="M3477" s="102"/>
      <c r="N3477" s="102"/>
      <c r="O3477" s="102"/>
      <c r="P3477" s="102"/>
      <c r="Q3477" s="102"/>
      <c r="R3477" s="102"/>
      <c r="S3477" s="102"/>
      <c r="T3477" s="106"/>
      <c r="U3477" s="3" t="str">
        <f t="shared" si="164"/>
        <v>0/1</v>
      </c>
    </row>
    <row r="3478" spans="1:21" ht="30" customHeight="1" x14ac:dyDescent="0.3">
      <c r="A3478" s="3" t="str">
        <f>B3478&amp;"--"&amp;COUNTIF($B$5:B3478,B3478)</f>
        <v>--3441</v>
      </c>
      <c r="B3478" s="3" t="str">
        <f t="shared" si="163"/>
        <v/>
      </c>
      <c r="C3478" s="78">
        <v>3474</v>
      </c>
      <c r="D3478" s="102"/>
      <c r="E3478" s="103"/>
      <c r="F3478" s="102"/>
      <c r="G3478" s="104"/>
      <c r="H3478" s="105" t="str">
        <f t="shared" ca="1" si="162"/>
        <v/>
      </c>
      <c r="I3478" s="102"/>
      <c r="J3478" s="102"/>
      <c r="K3478" s="102"/>
      <c r="L3478" s="102"/>
      <c r="M3478" s="102"/>
      <c r="N3478" s="102"/>
      <c r="O3478" s="102"/>
      <c r="P3478" s="102"/>
      <c r="Q3478" s="102"/>
      <c r="R3478" s="102"/>
      <c r="S3478" s="102"/>
      <c r="T3478" s="106"/>
      <c r="U3478" s="3" t="str">
        <f t="shared" si="164"/>
        <v>0/1</v>
      </c>
    </row>
    <row r="3479" spans="1:21" ht="30" customHeight="1" x14ac:dyDescent="0.3">
      <c r="A3479" s="3" t="str">
        <f>B3479&amp;"--"&amp;COUNTIF($B$5:B3479,B3479)</f>
        <v>--3442</v>
      </c>
      <c r="B3479" s="3" t="str">
        <f t="shared" si="163"/>
        <v/>
      </c>
      <c r="C3479" s="78">
        <v>3475</v>
      </c>
      <c r="D3479" s="102"/>
      <c r="E3479" s="103"/>
      <c r="F3479" s="102"/>
      <c r="G3479" s="104"/>
      <c r="H3479" s="105" t="str">
        <f t="shared" ca="1" si="162"/>
        <v/>
      </c>
      <c r="I3479" s="102"/>
      <c r="J3479" s="102"/>
      <c r="K3479" s="102"/>
      <c r="L3479" s="102"/>
      <c r="M3479" s="102"/>
      <c r="N3479" s="102"/>
      <c r="O3479" s="102"/>
      <c r="P3479" s="102"/>
      <c r="Q3479" s="102"/>
      <c r="R3479" s="102"/>
      <c r="S3479" s="102"/>
      <c r="T3479" s="106"/>
      <c r="U3479" s="3" t="str">
        <f t="shared" si="164"/>
        <v>0/1</v>
      </c>
    </row>
    <row r="3480" spans="1:21" ht="30" customHeight="1" x14ac:dyDescent="0.3">
      <c r="A3480" s="3" t="str">
        <f>B3480&amp;"--"&amp;COUNTIF($B$5:B3480,B3480)</f>
        <v>--3443</v>
      </c>
      <c r="B3480" s="3" t="str">
        <f t="shared" si="163"/>
        <v/>
      </c>
      <c r="C3480" s="78">
        <v>3476</v>
      </c>
      <c r="D3480" s="102"/>
      <c r="E3480" s="103"/>
      <c r="F3480" s="102"/>
      <c r="G3480" s="104"/>
      <c r="H3480" s="105" t="str">
        <f t="shared" ca="1" si="162"/>
        <v/>
      </c>
      <c r="I3480" s="102"/>
      <c r="J3480" s="102"/>
      <c r="K3480" s="102"/>
      <c r="L3480" s="102"/>
      <c r="M3480" s="102"/>
      <c r="N3480" s="102"/>
      <c r="O3480" s="102"/>
      <c r="P3480" s="102"/>
      <c r="Q3480" s="102"/>
      <c r="R3480" s="102"/>
      <c r="S3480" s="102"/>
      <c r="T3480" s="106"/>
      <c r="U3480" s="3" t="str">
        <f t="shared" si="164"/>
        <v>0/1</v>
      </c>
    </row>
    <row r="3481" spans="1:21" ht="30" customHeight="1" x14ac:dyDescent="0.3">
      <c r="A3481" s="3" t="str">
        <f>B3481&amp;"--"&amp;COUNTIF($B$5:B3481,B3481)</f>
        <v>--3444</v>
      </c>
      <c r="B3481" s="3" t="str">
        <f t="shared" si="163"/>
        <v/>
      </c>
      <c r="C3481" s="78">
        <v>3477</v>
      </c>
      <c r="D3481" s="102"/>
      <c r="E3481" s="103"/>
      <c r="F3481" s="102"/>
      <c r="G3481" s="104"/>
      <c r="H3481" s="105" t="str">
        <f t="shared" ca="1" si="162"/>
        <v/>
      </c>
      <c r="I3481" s="102"/>
      <c r="J3481" s="102"/>
      <c r="K3481" s="102"/>
      <c r="L3481" s="102"/>
      <c r="M3481" s="102"/>
      <c r="N3481" s="102"/>
      <c r="O3481" s="102"/>
      <c r="P3481" s="102"/>
      <c r="Q3481" s="102"/>
      <c r="R3481" s="102"/>
      <c r="S3481" s="102"/>
      <c r="T3481" s="106"/>
      <c r="U3481" s="3" t="str">
        <f t="shared" si="164"/>
        <v>0/1</v>
      </c>
    </row>
    <row r="3482" spans="1:21" ht="30" customHeight="1" x14ac:dyDescent="0.3">
      <c r="A3482" s="3" t="str">
        <f>B3482&amp;"--"&amp;COUNTIF($B$5:B3482,B3482)</f>
        <v>--3445</v>
      </c>
      <c r="B3482" s="3" t="str">
        <f t="shared" si="163"/>
        <v/>
      </c>
      <c r="C3482" s="78">
        <v>3478</v>
      </c>
      <c r="D3482" s="102"/>
      <c r="E3482" s="103"/>
      <c r="F3482" s="102"/>
      <c r="G3482" s="104"/>
      <c r="H3482" s="105" t="str">
        <f t="shared" ca="1" si="162"/>
        <v/>
      </c>
      <c r="I3482" s="102"/>
      <c r="J3482" s="102"/>
      <c r="K3482" s="102"/>
      <c r="L3482" s="102"/>
      <c r="M3482" s="102"/>
      <c r="N3482" s="102"/>
      <c r="O3482" s="102"/>
      <c r="P3482" s="102"/>
      <c r="Q3482" s="102"/>
      <c r="R3482" s="102"/>
      <c r="S3482" s="102"/>
      <c r="T3482" s="106"/>
      <c r="U3482" s="3" t="str">
        <f t="shared" si="164"/>
        <v>0/1</v>
      </c>
    </row>
    <row r="3483" spans="1:21" ht="30" customHeight="1" x14ac:dyDescent="0.3">
      <c r="A3483" s="3" t="str">
        <f>B3483&amp;"--"&amp;COUNTIF($B$5:B3483,B3483)</f>
        <v>--3446</v>
      </c>
      <c r="B3483" s="3" t="str">
        <f t="shared" si="163"/>
        <v/>
      </c>
      <c r="C3483" s="78">
        <v>3479</v>
      </c>
      <c r="D3483" s="102"/>
      <c r="E3483" s="103"/>
      <c r="F3483" s="102"/>
      <c r="G3483" s="104"/>
      <c r="H3483" s="105" t="str">
        <f t="shared" ca="1" si="162"/>
        <v/>
      </c>
      <c r="I3483" s="102"/>
      <c r="J3483" s="102"/>
      <c r="K3483" s="102"/>
      <c r="L3483" s="102"/>
      <c r="M3483" s="102"/>
      <c r="N3483" s="102"/>
      <c r="O3483" s="102"/>
      <c r="P3483" s="102"/>
      <c r="Q3483" s="102"/>
      <c r="R3483" s="102"/>
      <c r="S3483" s="102"/>
      <c r="T3483" s="106"/>
      <c r="U3483" s="3" t="str">
        <f t="shared" si="164"/>
        <v>0/1</v>
      </c>
    </row>
    <row r="3484" spans="1:21" ht="30" customHeight="1" x14ac:dyDescent="0.3">
      <c r="A3484" s="3" t="str">
        <f>B3484&amp;"--"&amp;COUNTIF($B$5:B3484,B3484)</f>
        <v>--3447</v>
      </c>
      <c r="B3484" s="3" t="str">
        <f t="shared" si="163"/>
        <v/>
      </c>
      <c r="C3484" s="78">
        <v>3480</v>
      </c>
      <c r="D3484" s="102"/>
      <c r="E3484" s="103"/>
      <c r="F3484" s="102"/>
      <c r="G3484" s="104"/>
      <c r="H3484" s="105" t="str">
        <f t="shared" ca="1" si="162"/>
        <v/>
      </c>
      <c r="I3484" s="102"/>
      <c r="J3484" s="102"/>
      <c r="K3484" s="102"/>
      <c r="L3484" s="102"/>
      <c r="M3484" s="102"/>
      <c r="N3484" s="102"/>
      <c r="O3484" s="102"/>
      <c r="P3484" s="102"/>
      <c r="Q3484" s="102"/>
      <c r="R3484" s="102"/>
      <c r="S3484" s="102"/>
      <c r="T3484" s="106"/>
      <c r="U3484" s="3" t="str">
        <f t="shared" si="164"/>
        <v>0/1</v>
      </c>
    </row>
    <row r="3485" spans="1:21" ht="30" customHeight="1" x14ac:dyDescent="0.3">
      <c r="A3485" s="3" t="str">
        <f>B3485&amp;"--"&amp;COUNTIF($B$5:B3485,B3485)</f>
        <v>--3448</v>
      </c>
      <c r="B3485" s="3" t="str">
        <f t="shared" si="163"/>
        <v/>
      </c>
      <c r="C3485" s="78">
        <v>3481</v>
      </c>
      <c r="D3485" s="102"/>
      <c r="E3485" s="103"/>
      <c r="F3485" s="102"/>
      <c r="G3485" s="104"/>
      <c r="H3485" s="105" t="str">
        <f t="shared" ca="1" si="162"/>
        <v/>
      </c>
      <c r="I3485" s="102"/>
      <c r="J3485" s="102"/>
      <c r="K3485" s="102"/>
      <c r="L3485" s="102"/>
      <c r="M3485" s="102"/>
      <c r="N3485" s="102"/>
      <c r="O3485" s="102"/>
      <c r="P3485" s="102"/>
      <c r="Q3485" s="102"/>
      <c r="R3485" s="102"/>
      <c r="S3485" s="102"/>
      <c r="T3485" s="106"/>
      <c r="U3485" s="3" t="str">
        <f t="shared" si="164"/>
        <v>0/1</v>
      </c>
    </row>
    <row r="3486" spans="1:21" ht="30" customHeight="1" x14ac:dyDescent="0.3">
      <c r="A3486" s="3" t="str">
        <f>B3486&amp;"--"&amp;COUNTIF($B$5:B3486,B3486)</f>
        <v>--3449</v>
      </c>
      <c r="B3486" s="3" t="str">
        <f t="shared" si="163"/>
        <v/>
      </c>
      <c r="C3486" s="78">
        <v>3482</v>
      </c>
      <c r="D3486" s="102"/>
      <c r="E3486" s="103"/>
      <c r="F3486" s="102"/>
      <c r="G3486" s="104"/>
      <c r="H3486" s="105" t="str">
        <f t="shared" ca="1" si="162"/>
        <v/>
      </c>
      <c r="I3486" s="102"/>
      <c r="J3486" s="102"/>
      <c r="K3486" s="102"/>
      <c r="L3486" s="102"/>
      <c r="M3486" s="102"/>
      <c r="N3486" s="102"/>
      <c r="O3486" s="102"/>
      <c r="P3486" s="102"/>
      <c r="Q3486" s="102"/>
      <c r="R3486" s="102"/>
      <c r="S3486" s="102"/>
      <c r="T3486" s="106"/>
      <c r="U3486" s="3" t="str">
        <f t="shared" si="164"/>
        <v>0/1</v>
      </c>
    </row>
    <row r="3487" spans="1:21" ht="30" customHeight="1" x14ac:dyDescent="0.3">
      <c r="A3487" s="3" t="str">
        <f>B3487&amp;"--"&amp;COUNTIF($B$5:B3487,B3487)</f>
        <v>--3450</v>
      </c>
      <c r="B3487" s="3" t="str">
        <f t="shared" si="163"/>
        <v/>
      </c>
      <c r="C3487" s="78">
        <v>3483</v>
      </c>
      <c r="D3487" s="102"/>
      <c r="E3487" s="103"/>
      <c r="F3487" s="102"/>
      <c r="G3487" s="104"/>
      <c r="H3487" s="105" t="str">
        <f t="shared" ca="1" si="162"/>
        <v/>
      </c>
      <c r="I3487" s="102"/>
      <c r="J3487" s="102"/>
      <c r="K3487" s="102"/>
      <c r="L3487" s="102"/>
      <c r="M3487" s="102"/>
      <c r="N3487" s="102"/>
      <c r="O3487" s="102"/>
      <c r="P3487" s="102"/>
      <c r="Q3487" s="102"/>
      <c r="R3487" s="102"/>
      <c r="S3487" s="102"/>
      <c r="T3487" s="106"/>
      <c r="U3487" s="3" t="str">
        <f t="shared" si="164"/>
        <v>0/1</v>
      </c>
    </row>
    <row r="3488" spans="1:21" ht="30" customHeight="1" x14ac:dyDescent="0.3">
      <c r="A3488" s="3" t="str">
        <f>B3488&amp;"--"&amp;COUNTIF($B$5:B3488,B3488)</f>
        <v>--3451</v>
      </c>
      <c r="B3488" s="3" t="str">
        <f t="shared" si="163"/>
        <v/>
      </c>
      <c r="C3488" s="78">
        <v>3484</v>
      </c>
      <c r="D3488" s="102"/>
      <c r="E3488" s="103"/>
      <c r="F3488" s="102"/>
      <c r="G3488" s="104"/>
      <c r="H3488" s="105" t="str">
        <f t="shared" ref="H3488:H3551" ca="1" si="165">IF(G3488,DATEDIF(G3488,TODAY(),"Y"),"")</f>
        <v/>
      </c>
      <c r="I3488" s="102"/>
      <c r="J3488" s="102"/>
      <c r="K3488" s="102"/>
      <c r="L3488" s="102"/>
      <c r="M3488" s="102"/>
      <c r="N3488" s="102"/>
      <c r="O3488" s="102"/>
      <c r="P3488" s="102"/>
      <c r="Q3488" s="102"/>
      <c r="R3488" s="102"/>
      <c r="S3488" s="102"/>
      <c r="T3488" s="106"/>
      <c r="U3488" s="3" t="str">
        <f t="shared" si="164"/>
        <v>0/1</v>
      </c>
    </row>
    <row r="3489" spans="1:21" ht="30" customHeight="1" x14ac:dyDescent="0.3">
      <c r="A3489" s="3" t="str">
        <f>B3489&amp;"--"&amp;COUNTIF($B$5:B3489,B3489)</f>
        <v>--3452</v>
      </c>
      <c r="B3489" s="3" t="str">
        <f t="shared" si="163"/>
        <v/>
      </c>
      <c r="C3489" s="78">
        <v>3485</v>
      </c>
      <c r="D3489" s="102"/>
      <c r="E3489" s="103"/>
      <c r="F3489" s="102"/>
      <c r="G3489" s="104"/>
      <c r="H3489" s="105" t="str">
        <f t="shared" ca="1" si="165"/>
        <v/>
      </c>
      <c r="I3489" s="102"/>
      <c r="J3489" s="102"/>
      <c r="K3489" s="102"/>
      <c r="L3489" s="102"/>
      <c r="M3489" s="102"/>
      <c r="N3489" s="102"/>
      <c r="O3489" s="102"/>
      <c r="P3489" s="102"/>
      <c r="Q3489" s="102"/>
      <c r="R3489" s="102"/>
      <c r="S3489" s="102"/>
      <c r="T3489" s="106"/>
      <c r="U3489" s="3" t="str">
        <f t="shared" si="164"/>
        <v>0/1</v>
      </c>
    </row>
    <row r="3490" spans="1:21" ht="30" customHeight="1" x14ac:dyDescent="0.3">
      <c r="A3490" s="3" t="str">
        <f>B3490&amp;"--"&amp;COUNTIF($B$5:B3490,B3490)</f>
        <v>--3453</v>
      </c>
      <c r="B3490" s="3" t="str">
        <f t="shared" si="163"/>
        <v/>
      </c>
      <c r="C3490" s="78">
        <v>3486</v>
      </c>
      <c r="D3490" s="102"/>
      <c r="E3490" s="103"/>
      <c r="F3490" s="102"/>
      <c r="G3490" s="104"/>
      <c r="H3490" s="105" t="str">
        <f t="shared" ca="1" si="165"/>
        <v/>
      </c>
      <c r="I3490" s="102"/>
      <c r="J3490" s="102"/>
      <c r="K3490" s="102"/>
      <c r="L3490" s="102"/>
      <c r="M3490" s="102"/>
      <c r="N3490" s="102"/>
      <c r="O3490" s="102"/>
      <c r="P3490" s="102"/>
      <c r="Q3490" s="102"/>
      <c r="R3490" s="102"/>
      <c r="S3490" s="102"/>
      <c r="T3490" s="106"/>
      <c r="U3490" s="3" t="str">
        <f t="shared" si="164"/>
        <v>0/1</v>
      </c>
    </row>
    <row r="3491" spans="1:21" ht="30" customHeight="1" x14ac:dyDescent="0.3">
      <c r="A3491" s="3" t="str">
        <f>B3491&amp;"--"&amp;COUNTIF($B$5:B3491,B3491)</f>
        <v>--3454</v>
      </c>
      <c r="B3491" s="3" t="str">
        <f t="shared" si="163"/>
        <v/>
      </c>
      <c r="C3491" s="78">
        <v>3487</v>
      </c>
      <c r="D3491" s="102"/>
      <c r="E3491" s="103"/>
      <c r="F3491" s="102"/>
      <c r="G3491" s="104"/>
      <c r="H3491" s="105" t="str">
        <f t="shared" ca="1" si="165"/>
        <v/>
      </c>
      <c r="I3491" s="102"/>
      <c r="J3491" s="102"/>
      <c r="K3491" s="102"/>
      <c r="L3491" s="102"/>
      <c r="M3491" s="102"/>
      <c r="N3491" s="102"/>
      <c r="O3491" s="102"/>
      <c r="P3491" s="102"/>
      <c r="Q3491" s="102"/>
      <c r="R3491" s="102"/>
      <c r="S3491" s="102"/>
      <c r="T3491" s="106"/>
      <c r="U3491" s="3" t="str">
        <f t="shared" si="164"/>
        <v>0/1</v>
      </c>
    </row>
    <row r="3492" spans="1:21" ht="30" customHeight="1" x14ac:dyDescent="0.3">
      <c r="A3492" s="3" t="str">
        <f>B3492&amp;"--"&amp;COUNTIF($B$5:B3492,B3492)</f>
        <v>--3455</v>
      </c>
      <c r="B3492" s="3" t="str">
        <f t="shared" si="163"/>
        <v/>
      </c>
      <c r="C3492" s="78">
        <v>3488</v>
      </c>
      <c r="D3492" s="102"/>
      <c r="E3492" s="103"/>
      <c r="F3492" s="102"/>
      <c r="G3492" s="104"/>
      <c r="H3492" s="105" t="str">
        <f t="shared" ca="1" si="165"/>
        <v/>
      </c>
      <c r="I3492" s="102"/>
      <c r="J3492" s="102"/>
      <c r="K3492" s="102"/>
      <c r="L3492" s="102"/>
      <c r="M3492" s="102"/>
      <c r="N3492" s="102"/>
      <c r="O3492" s="102"/>
      <c r="P3492" s="102"/>
      <c r="Q3492" s="102"/>
      <c r="R3492" s="102"/>
      <c r="S3492" s="102"/>
      <c r="T3492" s="106"/>
      <c r="U3492" s="3" t="str">
        <f t="shared" si="164"/>
        <v>0/1</v>
      </c>
    </row>
    <row r="3493" spans="1:21" ht="30" customHeight="1" x14ac:dyDescent="0.3">
      <c r="A3493" s="3" t="str">
        <f>B3493&amp;"--"&amp;COUNTIF($B$5:B3493,B3493)</f>
        <v>--3456</v>
      </c>
      <c r="B3493" s="3" t="str">
        <f t="shared" si="163"/>
        <v/>
      </c>
      <c r="C3493" s="78">
        <v>3489</v>
      </c>
      <c r="D3493" s="102"/>
      <c r="E3493" s="103"/>
      <c r="F3493" s="102"/>
      <c r="G3493" s="104"/>
      <c r="H3493" s="105" t="str">
        <f t="shared" ca="1" si="165"/>
        <v/>
      </c>
      <c r="I3493" s="102"/>
      <c r="J3493" s="102"/>
      <c r="K3493" s="102"/>
      <c r="L3493" s="102"/>
      <c r="M3493" s="102"/>
      <c r="N3493" s="102"/>
      <c r="O3493" s="102"/>
      <c r="P3493" s="102"/>
      <c r="Q3493" s="102"/>
      <c r="R3493" s="102"/>
      <c r="S3493" s="102"/>
      <c r="T3493" s="106"/>
      <c r="U3493" s="3" t="str">
        <f t="shared" si="164"/>
        <v>0/1</v>
      </c>
    </row>
    <row r="3494" spans="1:21" ht="30" customHeight="1" x14ac:dyDescent="0.3">
      <c r="A3494" s="3" t="str">
        <f>B3494&amp;"--"&amp;COUNTIF($B$5:B3494,B3494)</f>
        <v>--3457</v>
      </c>
      <c r="B3494" s="3" t="str">
        <f t="shared" si="163"/>
        <v/>
      </c>
      <c r="C3494" s="78">
        <v>3490</v>
      </c>
      <c r="D3494" s="102"/>
      <c r="E3494" s="103"/>
      <c r="F3494" s="102"/>
      <c r="G3494" s="104"/>
      <c r="H3494" s="105" t="str">
        <f t="shared" ca="1" si="165"/>
        <v/>
      </c>
      <c r="I3494" s="102"/>
      <c r="J3494" s="102"/>
      <c r="K3494" s="102"/>
      <c r="L3494" s="102"/>
      <c r="M3494" s="102"/>
      <c r="N3494" s="102"/>
      <c r="O3494" s="102"/>
      <c r="P3494" s="102"/>
      <c r="Q3494" s="102"/>
      <c r="R3494" s="102"/>
      <c r="S3494" s="102"/>
      <c r="T3494" s="106"/>
      <c r="U3494" s="3" t="str">
        <f t="shared" si="164"/>
        <v>0/1</v>
      </c>
    </row>
    <row r="3495" spans="1:21" ht="30" customHeight="1" x14ac:dyDescent="0.3">
      <c r="A3495" s="3" t="str">
        <f>B3495&amp;"--"&amp;COUNTIF($B$5:B3495,B3495)</f>
        <v>--3458</v>
      </c>
      <c r="B3495" s="3" t="str">
        <f t="shared" si="163"/>
        <v/>
      </c>
      <c r="C3495" s="78">
        <v>3491</v>
      </c>
      <c r="D3495" s="102"/>
      <c r="E3495" s="103"/>
      <c r="F3495" s="102"/>
      <c r="G3495" s="104"/>
      <c r="H3495" s="105" t="str">
        <f t="shared" ca="1" si="165"/>
        <v/>
      </c>
      <c r="I3495" s="102"/>
      <c r="J3495" s="102"/>
      <c r="K3495" s="102"/>
      <c r="L3495" s="102"/>
      <c r="M3495" s="102"/>
      <c r="N3495" s="102"/>
      <c r="O3495" s="102"/>
      <c r="P3495" s="102"/>
      <c r="Q3495" s="102"/>
      <c r="R3495" s="102"/>
      <c r="S3495" s="102"/>
      <c r="T3495" s="106"/>
      <c r="U3495" s="3" t="str">
        <f t="shared" si="164"/>
        <v>0/1</v>
      </c>
    </row>
    <row r="3496" spans="1:21" ht="30" customHeight="1" x14ac:dyDescent="0.3">
      <c r="A3496" s="3" t="str">
        <f>B3496&amp;"--"&amp;COUNTIF($B$5:B3496,B3496)</f>
        <v>--3459</v>
      </c>
      <c r="B3496" s="3" t="str">
        <f t="shared" si="163"/>
        <v/>
      </c>
      <c r="C3496" s="78">
        <v>3492</v>
      </c>
      <c r="D3496" s="102"/>
      <c r="E3496" s="103"/>
      <c r="F3496" s="102"/>
      <c r="G3496" s="104"/>
      <c r="H3496" s="105" t="str">
        <f t="shared" ca="1" si="165"/>
        <v/>
      </c>
      <c r="I3496" s="102"/>
      <c r="J3496" s="102"/>
      <c r="K3496" s="102"/>
      <c r="L3496" s="102"/>
      <c r="M3496" s="102"/>
      <c r="N3496" s="102"/>
      <c r="O3496" s="102"/>
      <c r="P3496" s="102"/>
      <c r="Q3496" s="102"/>
      <c r="R3496" s="102"/>
      <c r="S3496" s="102"/>
      <c r="T3496" s="106"/>
      <c r="U3496" s="3" t="str">
        <f t="shared" si="164"/>
        <v>0/1</v>
      </c>
    </row>
    <row r="3497" spans="1:21" ht="30" customHeight="1" x14ac:dyDescent="0.3">
      <c r="A3497" s="3" t="str">
        <f>B3497&amp;"--"&amp;COUNTIF($B$5:B3497,B3497)</f>
        <v>--3460</v>
      </c>
      <c r="B3497" s="3" t="str">
        <f t="shared" si="163"/>
        <v/>
      </c>
      <c r="C3497" s="78">
        <v>3493</v>
      </c>
      <c r="D3497" s="102"/>
      <c r="E3497" s="103"/>
      <c r="F3497" s="102"/>
      <c r="G3497" s="104"/>
      <c r="H3497" s="105" t="str">
        <f t="shared" ca="1" si="165"/>
        <v/>
      </c>
      <c r="I3497" s="102"/>
      <c r="J3497" s="102"/>
      <c r="K3497" s="102"/>
      <c r="L3497" s="102"/>
      <c r="M3497" s="102"/>
      <c r="N3497" s="102"/>
      <c r="O3497" s="102"/>
      <c r="P3497" s="102"/>
      <c r="Q3497" s="102"/>
      <c r="R3497" s="102"/>
      <c r="S3497" s="102"/>
      <c r="T3497" s="106"/>
      <c r="U3497" s="3" t="str">
        <f t="shared" si="164"/>
        <v>0/1</v>
      </c>
    </row>
    <row r="3498" spans="1:21" ht="30" customHeight="1" x14ac:dyDescent="0.3">
      <c r="A3498" s="3" t="str">
        <f>B3498&amp;"--"&amp;COUNTIF($B$5:B3498,B3498)</f>
        <v>--3461</v>
      </c>
      <c r="B3498" s="3" t="str">
        <f t="shared" si="163"/>
        <v/>
      </c>
      <c r="C3498" s="78">
        <v>3494</v>
      </c>
      <c r="D3498" s="102"/>
      <c r="E3498" s="103"/>
      <c r="F3498" s="102"/>
      <c r="G3498" s="104"/>
      <c r="H3498" s="105" t="str">
        <f t="shared" ca="1" si="165"/>
        <v/>
      </c>
      <c r="I3498" s="102"/>
      <c r="J3498" s="102"/>
      <c r="K3498" s="102"/>
      <c r="L3498" s="102"/>
      <c r="M3498" s="102"/>
      <c r="N3498" s="102"/>
      <c r="O3498" s="102"/>
      <c r="P3498" s="102"/>
      <c r="Q3498" s="102"/>
      <c r="R3498" s="102"/>
      <c r="S3498" s="102"/>
      <c r="T3498" s="106"/>
      <c r="U3498" s="3" t="str">
        <f t="shared" si="164"/>
        <v>0/1</v>
      </c>
    </row>
    <row r="3499" spans="1:21" ht="30" customHeight="1" x14ac:dyDescent="0.3">
      <c r="A3499" s="3" t="str">
        <f>B3499&amp;"--"&amp;COUNTIF($B$5:B3499,B3499)</f>
        <v>--3462</v>
      </c>
      <c r="B3499" s="3" t="str">
        <f t="shared" si="163"/>
        <v/>
      </c>
      <c r="C3499" s="78">
        <v>3495</v>
      </c>
      <c r="D3499" s="102"/>
      <c r="E3499" s="103"/>
      <c r="F3499" s="102"/>
      <c r="G3499" s="104"/>
      <c r="H3499" s="105" t="str">
        <f t="shared" ca="1" si="165"/>
        <v/>
      </c>
      <c r="I3499" s="102"/>
      <c r="J3499" s="102"/>
      <c r="K3499" s="102"/>
      <c r="L3499" s="102"/>
      <c r="M3499" s="102"/>
      <c r="N3499" s="102"/>
      <c r="O3499" s="102"/>
      <c r="P3499" s="102"/>
      <c r="Q3499" s="102"/>
      <c r="R3499" s="102"/>
      <c r="S3499" s="102"/>
      <c r="T3499" s="106"/>
      <c r="U3499" s="3" t="str">
        <f t="shared" si="164"/>
        <v>0/1</v>
      </c>
    </row>
    <row r="3500" spans="1:21" ht="30" customHeight="1" x14ac:dyDescent="0.3">
      <c r="A3500" s="3" t="str">
        <f>B3500&amp;"--"&amp;COUNTIF($B$5:B3500,B3500)</f>
        <v>--3463</v>
      </c>
      <c r="B3500" s="3" t="str">
        <f t="shared" si="163"/>
        <v/>
      </c>
      <c r="C3500" s="78">
        <v>3496</v>
      </c>
      <c r="D3500" s="102"/>
      <c r="E3500" s="103"/>
      <c r="F3500" s="102"/>
      <c r="G3500" s="104"/>
      <c r="H3500" s="105" t="str">
        <f t="shared" ca="1" si="165"/>
        <v/>
      </c>
      <c r="I3500" s="102"/>
      <c r="J3500" s="102"/>
      <c r="K3500" s="102"/>
      <c r="L3500" s="102"/>
      <c r="M3500" s="102"/>
      <c r="N3500" s="102"/>
      <c r="O3500" s="102"/>
      <c r="P3500" s="102"/>
      <c r="Q3500" s="102"/>
      <c r="R3500" s="102"/>
      <c r="S3500" s="102"/>
      <c r="T3500" s="106"/>
      <c r="U3500" s="3" t="str">
        <f t="shared" si="164"/>
        <v>0/1</v>
      </c>
    </row>
    <row r="3501" spans="1:21" ht="30" customHeight="1" x14ac:dyDescent="0.3">
      <c r="A3501" s="3" t="str">
        <f>B3501&amp;"--"&amp;COUNTIF($B$5:B3501,B3501)</f>
        <v>--3464</v>
      </c>
      <c r="B3501" s="3" t="str">
        <f t="shared" si="163"/>
        <v/>
      </c>
      <c r="C3501" s="78">
        <v>3497</v>
      </c>
      <c r="D3501" s="102"/>
      <c r="E3501" s="103"/>
      <c r="F3501" s="102"/>
      <c r="G3501" s="104"/>
      <c r="H3501" s="105" t="str">
        <f t="shared" ca="1" si="165"/>
        <v/>
      </c>
      <c r="I3501" s="102"/>
      <c r="J3501" s="102"/>
      <c r="K3501" s="102"/>
      <c r="L3501" s="102"/>
      <c r="M3501" s="102"/>
      <c r="N3501" s="102"/>
      <c r="O3501" s="102"/>
      <c r="P3501" s="102"/>
      <c r="Q3501" s="102"/>
      <c r="R3501" s="102"/>
      <c r="S3501" s="102"/>
      <c r="T3501" s="106"/>
      <c r="U3501" s="3" t="str">
        <f t="shared" si="164"/>
        <v>0/1</v>
      </c>
    </row>
    <row r="3502" spans="1:21" ht="30" customHeight="1" x14ac:dyDescent="0.3">
      <c r="A3502" s="3" t="str">
        <f>B3502&amp;"--"&amp;COUNTIF($B$5:B3502,B3502)</f>
        <v>--3465</v>
      </c>
      <c r="B3502" s="3" t="str">
        <f t="shared" si="163"/>
        <v/>
      </c>
      <c r="C3502" s="78">
        <v>3498</v>
      </c>
      <c r="D3502" s="102"/>
      <c r="E3502" s="103"/>
      <c r="F3502" s="102"/>
      <c r="G3502" s="104"/>
      <c r="H3502" s="105" t="str">
        <f t="shared" ca="1" si="165"/>
        <v/>
      </c>
      <c r="I3502" s="102"/>
      <c r="J3502" s="102"/>
      <c r="K3502" s="102"/>
      <c r="L3502" s="102"/>
      <c r="M3502" s="102"/>
      <c r="N3502" s="102"/>
      <c r="O3502" s="102"/>
      <c r="P3502" s="102"/>
      <c r="Q3502" s="102"/>
      <c r="R3502" s="102"/>
      <c r="S3502" s="102"/>
      <c r="T3502" s="106"/>
      <c r="U3502" s="3" t="str">
        <f t="shared" si="164"/>
        <v>0/1</v>
      </c>
    </row>
    <row r="3503" spans="1:21" ht="30" customHeight="1" x14ac:dyDescent="0.3">
      <c r="A3503" s="3" t="str">
        <f>B3503&amp;"--"&amp;COUNTIF($B$5:B3503,B3503)</f>
        <v>--3466</v>
      </c>
      <c r="B3503" s="3" t="str">
        <f t="shared" si="163"/>
        <v/>
      </c>
      <c r="C3503" s="78">
        <v>3499</v>
      </c>
      <c r="D3503" s="102"/>
      <c r="E3503" s="103"/>
      <c r="F3503" s="102"/>
      <c r="G3503" s="104"/>
      <c r="H3503" s="105" t="str">
        <f t="shared" ca="1" si="165"/>
        <v/>
      </c>
      <c r="I3503" s="102"/>
      <c r="J3503" s="102"/>
      <c r="K3503" s="102"/>
      <c r="L3503" s="102"/>
      <c r="M3503" s="102"/>
      <c r="N3503" s="102"/>
      <c r="O3503" s="102"/>
      <c r="P3503" s="102"/>
      <c r="Q3503" s="102"/>
      <c r="R3503" s="102"/>
      <c r="S3503" s="102"/>
      <c r="T3503" s="106"/>
      <c r="U3503" s="3" t="str">
        <f t="shared" si="164"/>
        <v>0/1</v>
      </c>
    </row>
    <row r="3504" spans="1:21" ht="30" customHeight="1" x14ac:dyDescent="0.3">
      <c r="A3504" s="3" t="str">
        <f>B3504&amp;"--"&amp;COUNTIF($B$5:B3504,B3504)</f>
        <v>--3467</v>
      </c>
      <c r="B3504" s="3" t="str">
        <f t="shared" si="163"/>
        <v/>
      </c>
      <c r="C3504" s="78">
        <v>3500</v>
      </c>
      <c r="D3504" s="102"/>
      <c r="E3504" s="103"/>
      <c r="F3504" s="102"/>
      <c r="G3504" s="104"/>
      <c r="H3504" s="105" t="str">
        <f t="shared" ca="1" si="165"/>
        <v/>
      </c>
      <c r="I3504" s="102"/>
      <c r="J3504" s="102"/>
      <c r="K3504" s="102"/>
      <c r="L3504" s="102"/>
      <c r="M3504" s="102"/>
      <c r="N3504" s="102"/>
      <c r="O3504" s="102"/>
      <c r="P3504" s="102"/>
      <c r="Q3504" s="102"/>
      <c r="R3504" s="102"/>
      <c r="S3504" s="102"/>
      <c r="T3504" s="106"/>
      <c r="U3504" s="3" t="str">
        <f t="shared" si="164"/>
        <v>0/1</v>
      </c>
    </row>
    <row r="3505" spans="1:21" ht="30" customHeight="1" x14ac:dyDescent="0.3">
      <c r="A3505" s="3" t="str">
        <f>B3505&amp;"--"&amp;COUNTIF($B$5:B3505,B3505)</f>
        <v>--3468</v>
      </c>
      <c r="B3505" s="3" t="str">
        <f t="shared" si="163"/>
        <v/>
      </c>
      <c r="C3505" s="78">
        <v>3501</v>
      </c>
      <c r="D3505" s="102"/>
      <c r="E3505" s="103"/>
      <c r="F3505" s="102"/>
      <c r="G3505" s="104"/>
      <c r="H3505" s="105" t="str">
        <f t="shared" ca="1" si="165"/>
        <v/>
      </c>
      <c r="I3505" s="102"/>
      <c r="J3505" s="102"/>
      <c r="K3505" s="102"/>
      <c r="L3505" s="102"/>
      <c r="M3505" s="102"/>
      <c r="N3505" s="102"/>
      <c r="O3505" s="102"/>
      <c r="P3505" s="102"/>
      <c r="Q3505" s="102"/>
      <c r="R3505" s="102"/>
      <c r="S3505" s="102"/>
      <c r="T3505" s="106"/>
      <c r="U3505" s="3" t="str">
        <f t="shared" si="164"/>
        <v>0/1</v>
      </c>
    </row>
    <row r="3506" spans="1:21" ht="30" customHeight="1" x14ac:dyDescent="0.3">
      <c r="A3506" s="3" t="str">
        <f>B3506&amp;"--"&amp;COUNTIF($B$5:B3506,B3506)</f>
        <v>--3469</v>
      </c>
      <c r="B3506" s="3" t="str">
        <f t="shared" si="163"/>
        <v/>
      </c>
      <c r="C3506" s="78">
        <v>3502</v>
      </c>
      <c r="D3506" s="102"/>
      <c r="E3506" s="103"/>
      <c r="F3506" s="102"/>
      <c r="G3506" s="104"/>
      <c r="H3506" s="105" t="str">
        <f t="shared" ca="1" si="165"/>
        <v/>
      </c>
      <c r="I3506" s="102"/>
      <c r="J3506" s="102"/>
      <c r="K3506" s="102"/>
      <c r="L3506" s="102"/>
      <c r="M3506" s="102"/>
      <c r="N3506" s="102"/>
      <c r="O3506" s="102"/>
      <c r="P3506" s="102"/>
      <c r="Q3506" s="102"/>
      <c r="R3506" s="102"/>
      <c r="S3506" s="102"/>
      <c r="T3506" s="106"/>
      <c r="U3506" s="3" t="str">
        <f t="shared" si="164"/>
        <v>0/1</v>
      </c>
    </row>
    <row r="3507" spans="1:21" ht="30" customHeight="1" x14ac:dyDescent="0.3">
      <c r="A3507" s="3" t="str">
        <f>B3507&amp;"--"&amp;COUNTIF($B$5:B3507,B3507)</f>
        <v>--3470</v>
      </c>
      <c r="B3507" s="3" t="str">
        <f t="shared" si="163"/>
        <v/>
      </c>
      <c r="C3507" s="78">
        <v>3503</v>
      </c>
      <c r="D3507" s="102"/>
      <c r="E3507" s="103"/>
      <c r="F3507" s="102"/>
      <c r="G3507" s="104"/>
      <c r="H3507" s="105" t="str">
        <f t="shared" ca="1" si="165"/>
        <v/>
      </c>
      <c r="I3507" s="102"/>
      <c r="J3507" s="102"/>
      <c r="K3507" s="102"/>
      <c r="L3507" s="102"/>
      <c r="M3507" s="102"/>
      <c r="N3507" s="102"/>
      <c r="O3507" s="102"/>
      <c r="P3507" s="102"/>
      <c r="Q3507" s="102"/>
      <c r="R3507" s="102"/>
      <c r="S3507" s="102"/>
      <c r="T3507" s="106"/>
      <c r="U3507" s="3" t="str">
        <f t="shared" si="164"/>
        <v>0/1</v>
      </c>
    </row>
    <row r="3508" spans="1:21" ht="30" customHeight="1" x14ac:dyDescent="0.3">
      <c r="A3508" s="3" t="str">
        <f>B3508&amp;"--"&amp;COUNTIF($B$5:B3508,B3508)</f>
        <v>--3471</v>
      </c>
      <c r="B3508" s="3" t="str">
        <f t="shared" si="163"/>
        <v/>
      </c>
      <c r="C3508" s="78">
        <v>3504</v>
      </c>
      <c r="D3508" s="102"/>
      <c r="E3508" s="103"/>
      <c r="F3508" s="102"/>
      <c r="G3508" s="104"/>
      <c r="H3508" s="105" t="str">
        <f t="shared" ca="1" si="165"/>
        <v/>
      </c>
      <c r="I3508" s="102"/>
      <c r="J3508" s="102"/>
      <c r="K3508" s="102"/>
      <c r="L3508" s="102"/>
      <c r="M3508" s="102"/>
      <c r="N3508" s="102"/>
      <c r="O3508" s="102"/>
      <c r="P3508" s="102"/>
      <c r="Q3508" s="102"/>
      <c r="R3508" s="102"/>
      <c r="S3508" s="102"/>
      <c r="T3508" s="106"/>
      <c r="U3508" s="3" t="str">
        <f t="shared" si="164"/>
        <v>0/1</v>
      </c>
    </row>
    <row r="3509" spans="1:21" ht="30" customHeight="1" x14ac:dyDescent="0.3">
      <c r="A3509" s="3" t="str">
        <f>B3509&amp;"--"&amp;COUNTIF($B$5:B3509,B3509)</f>
        <v>--3472</v>
      </c>
      <c r="B3509" s="3" t="str">
        <f t="shared" si="163"/>
        <v/>
      </c>
      <c r="C3509" s="78">
        <v>3505</v>
      </c>
      <c r="D3509" s="102"/>
      <c r="E3509" s="103"/>
      <c r="F3509" s="102"/>
      <c r="G3509" s="104"/>
      <c r="H3509" s="105" t="str">
        <f t="shared" ca="1" si="165"/>
        <v/>
      </c>
      <c r="I3509" s="102"/>
      <c r="J3509" s="102"/>
      <c r="K3509" s="102"/>
      <c r="L3509" s="102"/>
      <c r="M3509" s="102"/>
      <c r="N3509" s="102"/>
      <c r="O3509" s="102"/>
      <c r="P3509" s="102"/>
      <c r="Q3509" s="102"/>
      <c r="R3509" s="102"/>
      <c r="S3509" s="102"/>
      <c r="T3509" s="106"/>
      <c r="U3509" s="3" t="str">
        <f t="shared" si="164"/>
        <v>0/1</v>
      </c>
    </row>
    <row r="3510" spans="1:21" ht="30" customHeight="1" x14ac:dyDescent="0.3">
      <c r="A3510" s="3" t="str">
        <f>B3510&amp;"--"&amp;COUNTIF($B$5:B3510,B3510)</f>
        <v>--3473</v>
      </c>
      <c r="B3510" s="3" t="str">
        <f t="shared" si="163"/>
        <v/>
      </c>
      <c r="C3510" s="78">
        <v>3506</v>
      </c>
      <c r="D3510" s="102"/>
      <c r="E3510" s="103"/>
      <c r="F3510" s="102"/>
      <c r="G3510" s="104"/>
      <c r="H3510" s="105" t="str">
        <f t="shared" ca="1" si="165"/>
        <v/>
      </c>
      <c r="I3510" s="102"/>
      <c r="J3510" s="102"/>
      <c r="K3510" s="102"/>
      <c r="L3510" s="102"/>
      <c r="M3510" s="102"/>
      <c r="N3510" s="102"/>
      <c r="O3510" s="102"/>
      <c r="P3510" s="102"/>
      <c r="Q3510" s="102"/>
      <c r="R3510" s="102"/>
      <c r="S3510" s="102"/>
      <c r="T3510" s="106"/>
      <c r="U3510" s="3" t="str">
        <f t="shared" si="164"/>
        <v>0/1</v>
      </c>
    </row>
    <row r="3511" spans="1:21" ht="30" customHeight="1" x14ac:dyDescent="0.3">
      <c r="A3511" s="3" t="str">
        <f>B3511&amp;"--"&amp;COUNTIF($B$5:B3511,B3511)</f>
        <v>--3474</v>
      </c>
      <c r="B3511" s="3" t="str">
        <f t="shared" si="163"/>
        <v/>
      </c>
      <c r="C3511" s="78">
        <v>3507</v>
      </c>
      <c r="D3511" s="102"/>
      <c r="E3511" s="103"/>
      <c r="F3511" s="102"/>
      <c r="G3511" s="104"/>
      <c r="H3511" s="105" t="str">
        <f t="shared" ca="1" si="165"/>
        <v/>
      </c>
      <c r="I3511" s="102"/>
      <c r="J3511" s="102"/>
      <c r="K3511" s="102"/>
      <c r="L3511" s="102"/>
      <c r="M3511" s="102"/>
      <c r="N3511" s="102"/>
      <c r="O3511" s="102"/>
      <c r="P3511" s="102"/>
      <c r="Q3511" s="102"/>
      <c r="R3511" s="102"/>
      <c r="S3511" s="102"/>
      <c r="T3511" s="106"/>
      <c r="U3511" s="3" t="str">
        <f t="shared" si="164"/>
        <v>0/1</v>
      </c>
    </row>
    <row r="3512" spans="1:21" ht="30" customHeight="1" x14ac:dyDescent="0.3">
      <c r="A3512" s="3" t="str">
        <f>B3512&amp;"--"&amp;COUNTIF($B$5:B3512,B3512)</f>
        <v>--3475</v>
      </c>
      <c r="B3512" s="3" t="str">
        <f t="shared" si="163"/>
        <v/>
      </c>
      <c r="C3512" s="78">
        <v>3508</v>
      </c>
      <c r="D3512" s="102"/>
      <c r="E3512" s="103"/>
      <c r="F3512" s="102"/>
      <c r="G3512" s="104"/>
      <c r="H3512" s="105" t="str">
        <f t="shared" ca="1" si="165"/>
        <v/>
      </c>
      <c r="I3512" s="102"/>
      <c r="J3512" s="102"/>
      <c r="K3512" s="102"/>
      <c r="L3512" s="102"/>
      <c r="M3512" s="102"/>
      <c r="N3512" s="102"/>
      <c r="O3512" s="102"/>
      <c r="P3512" s="102"/>
      <c r="Q3512" s="102"/>
      <c r="R3512" s="102"/>
      <c r="S3512" s="102"/>
      <c r="T3512" s="106"/>
      <c r="U3512" s="3" t="str">
        <f t="shared" si="164"/>
        <v>0/1</v>
      </c>
    </row>
    <row r="3513" spans="1:21" ht="30" customHeight="1" x14ac:dyDescent="0.3">
      <c r="A3513" s="3" t="str">
        <f>B3513&amp;"--"&amp;COUNTIF($B$5:B3513,B3513)</f>
        <v>--3476</v>
      </c>
      <c r="B3513" s="3" t="str">
        <f t="shared" si="163"/>
        <v/>
      </c>
      <c r="C3513" s="78">
        <v>3509</v>
      </c>
      <c r="D3513" s="102"/>
      <c r="E3513" s="103"/>
      <c r="F3513" s="102"/>
      <c r="G3513" s="104"/>
      <c r="H3513" s="105" t="str">
        <f t="shared" ca="1" si="165"/>
        <v/>
      </c>
      <c r="I3513" s="102"/>
      <c r="J3513" s="102"/>
      <c r="K3513" s="102"/>
      <c r="L3513" s="102"/>
      <c r="M3513" s="102"/>
      <c r="N3513" s="102"/>
      <c r="O3513" s="102"/>
      <c r="P3513" s="102"/>
      <c r="Q3513" s="102"/>
      <c r="R3513" s="102"/>
      <c r="S3513" s="102"/>
      <c r="T3513" s="106"/>
      <c r="U3513" s="3" t="str">
        <f t="shared" si="164"/>
        <v>0/1</v>
      </c>
    </row>
    <row r="3514" spans="1:21" ht="30" customHeight="1" x14ac:dyDescent="0.3">
      <c r="A3514" s="3" t="str">
        <f>B3514&amp;"--"&amp;COUNTIF($B$5:B3514,B3514)</f>
        <v>--3477</v>
      </c>
      <c r="B3514" s="3" t="str">
        <f t="shared" si="163"/>
        <v/>
      </c>
      <c r="C3514" s="78">
        <v>3510</v>
      </c>
      <c r="D3514" s="102"/>
      <c r="E3514" s="103"/>
      <c r="F3514" s="102"/>
      <c r="G3514" s="104"/>
      <c r="H3514" s="105" t="str">
        <f t="shared" ca="1" si="165"/>
        <v/>
      </c>
      <c r="I3514" s="102"/>
      <c r="J3514" s="102"/>
      <c r="K3514" s="102"/>
      <c r="L3514" s="102"/>
      <c r="M3514" s="102"/>
      <c r="N3514" s="102"/>
      <c r="O3514" s="102"/>
      <c r="P3514" s="102"/>
      <c r="Q3514" s="102"/>
      <c r="R3514" s="102"/>
      <c r="S3514" s="102"/>
      <c r="T3514" s="106"/>
      <c r="U3514" s="3" t="str">
        <f t="shared" si="164"/>
        <v>0/1</v>
      </c>
    </row>
    <row r="3515" spans="1:21" ht="30" customHeight="1" x14ac:dyDescent="0.3">
      <c r="A3515" s="3" t="str">
        <f>B3515&amp;"--"&amp;COUNTIF($B$5:B3515,B3515)</f>
        <v>--3478</v>
      </c>
      <c r="B3515" s="3" t="str">
        <f t="shared" si="163"/>
        <v/>
      </c>
      <c r="C3515" s="78">
        <v>3511</v>
      </c>
      <c r="D3515" s="102"/>
      <c r="E3515" s="103"/>
      <c r="F3515" s="102"/>
      <c r="G3515" s="104"/>
      <c r="H3515" s="105" t="str">
        <f t="shared" ca="1" si="165"/>
        <v/>
      </c>
      <c r="I3515" s="102"/>
      <c r="J3515" s="102"/>
      <c r="K3515" s="102"/>
      <c r="L3515" s="102"/>
      <c r="M3515" s="102"/>
      <c r="N3515" s="102"/>
      <c r="O3515" s="102"/>
      <c r="P3515" s="102"/>
      <c r="Q3515" s="102"/>
      <c r="R3515" s="102"/>
      <c r="S3515" s="102"/>
      <c r="T3515" s="106"/>
      <c r="U3515" s="3" t="str">
        <f t="shared" si="164"/>
        <v>0/1</v>
      </c>
    </row>
    <row r="3516" spans="1:21" ht="30" customHeight="1" x14ac:dyDescent="0.3">
      <c r="A3516" s="3" t="str">
        <f>B3516&amp;"--"&amp;COUNTIF($B$5:B3516,B3516)</f>
        <v>--3479</v>
      </c>
      <c r="B3516" s="3" t="str">
        <f t="shared" si="163"/>
        <v/>
      </c>
      <c r="C3516" s="78">
        <v>3512</v>
      </c>
      <c r="D3516" s="102"/>
      <c r="E3516" s="103"/>
      <c r="F3516" s="102"/>
      <c r="G3516" s="104"/>
      <c r="H3516" s="105" t="str">
        <f t="shared" ca="1" si="165"/>
        <v/>
      </c>
      <c r="I3516" s="102"/>
      <c r="J3516" s="102"/>
      <c r="K3516" s="102"/>
      <c r="L3516" s="102"/>
      <c r="M3516" s="102"/>
      <c r="N3516" s="102"/>
      <c r="O3516" s="102"/>
      <c r="P3516" s="102"/>
      <c r="Q3516" s="102"/>
      <c r="R3516" s="102"/>
      <c r="S3516" s="102"/>
      <c r="T3516" s="106"/>
      <c r="U3516" s="3" t="str">
        <f t="shared" si="164"/>
        <v>0/1</v>
      </c>
    </row>
    <row r="3517" spans="1:21" ht="30" customHeight="1" x14ac:dyDescent="0.3">
      <c r="A3517" s="3" t="str">
        <f>B3517&amp;"--"&amp;COUNTIF($B$5:B3517,B3517)</f>
        <v>--3480</v>
      </c>
      <c r="B3517" s="3" t="str">
        <f t="shared" si="163"/>
        <v/>
      </c>
      <c r="C3517" s="78">
        <v>3513</v>
      </c>
      <c r="D3517" s="102"/>
      <c r="E3517" s="103"/>
      <c r="F3517" s="102"/>
      <c r="G3517" s="104"/>
      <c r="H3517" s="105" t="str">
        <f t="shared" ca="1" si="165"/>
        <v/>
      </c>
      <c r="I3517" s="102"/>
      <c r="J3517" s="102"/>
      <c r="K3517" s="102"/>
      <c r="L3517" s="102"/>
      <c r="M3517" s="102"/>
      <c r="N3517" s="102"/>
      <c r="O3517" s="102"/>
      <c r="P3517" s="102"/>
      <c r="Q3517" s="102"/>
      <c r="R3517" s="102"/>
      <c r="S3517" s="102"/>
      <c r="T3517" s="106"/>
      <c r="U3517" s="3" t="str">
        <f t="shared" si="164"/>
        <v>0/1</v>
      </c>
    </row>
    <row r="3518" spans="1:21" ht="30" customHeight="1" x14ac:dyDescent="0.3">
      <c r="A3518" s="3" t="str">
        <f>B3518&amp;"--"&amp;COUNTIF($B$5:B3518,B3518)</f>
        <v>--3481</v>
      </c>
      <c r="B3518" s="3" t="str">
        <f t="shared" si="163"/>
        <v/>
      </c>
      <c r="C3518" s="78">
        <v>3514</v>
      </c>
      <c r="D3518" s="102"/>
      <c r="E3518" s="103"/>
      <c r="F3518" s="102"/>
      <c r="G3518" s="104"/>
      <c r="H3518" s="105" t="str">
        <f t="shared" ca="1" si="165"/>
        <v/>
      </c>
      <c r="I3518" s="102"/>
      <c r="J3518" s="102"/>
      <c r="K3518" s="102"/>
      <c r="L3518" s="102"/>
      <c r="M3518" s="102"/>
      <c r="N3518" s="102"/>
      <c r="O3518" s="102"/>
      <c r="P3518" s="102"/>
      <c r="Q3518" s="102"/>
      <c r="R3518" s="102"/>
      <c r="S3518" s="102"/>
      <c r="T3518" s="106"/>
      <c r="U3518" s="3" t="str">
        <f t="shared" si="164"/>
        <v>0/1</v>
      </c>
    </row>
    <row r="3519" spans="1:21" ht="30" customHeight="1" x14ac:dyDescent="0.3">
      <c r="A3519" s="3" t="str">
        <f>B3519&amp;"--"&amp;COUNTIF($B$5:B3519,B3519)</f>
        <v>--3482</v>
      </c>
      <c r="B3519" s="3" t="str">
        <f t="shared" si="163"/>
        <v/>
      </c>
      <c r="C3519" s="78">
        <v>3515</v>
      </c>
      <c r="D3519" s="102"/>
      <c r="E3519" s="103"/>
      <c r="F3519" s="102"/>
      <c r="G3519" s="104"/>
      <c r="H3519" s="105" t="str">
        <f t="shared" ca="1" si="165"/>
        <v/>
      </c>
      <c r="I3519" s="102"/>
      <c r="J3519" s="102"/>
      <c r="K3519" s="102"/>
      <c r="L3519" s="102"/>
      <c r="M3519" s="102"/>
      <c r="N3519" s="102"/>
      <c r="O3519" s="102"/>
      <c r="P3519" s="102"/>
      <c r="Q3519" s="102"/>
      <c r="R3519" s="102"/>
      <c r="S3519" s="102"/>
      <c r="T3519" s="106"/>
      <c r="U3519" s="3" t="str">
        <f t="shared" si="164"/>
        <v>0/1</v>
      </c>
    </row>
    <row r="3520" spans="1:21" ht="30" customHeight="1" x14ac:dyDescent="0.3">
      <c r="A3520" s="3" t="str">
        <f>B3520&amp;"--"&amp;COUNTIF($B$5:B3520,B3520)</f>
        <v>--3483</v>
      </c>
      <c r="B3520" s="3" t="str">
        <f t="shared" si="163"/>
        <v/>
      </c>
      <c r="C3520" s="78">
        <v>3516</v>
      </c>
      <c r="D3520" s="102"/>
      <c r="E3520" s="103"/>
      <c r="F3520" s="102"/>
      <c r="G3520" s="104"/>
      <c r="H3520" s="105" t="str">
        <f t="shared" ca="1" si="165"/>
        <v/>
      </c>
      <c r="I3520" s="102"/>
      <c r="J3520" s="102"/>
      <c r="K3520" s="102"/>
      <c r="L3520" s="102"/>
      <c r="M3520" s="102"/>
      <c r="N3520" s="102"/>
      <c r="O3520" s="102"/>
      <c r="P3520" s="102"/>
      <c r="Q3520" s="102"/>
      <c r="R3520" s="102"/>
      <c r="S3520" s="102"/>
      <c r="T3520" s="106"/>
      <c r="U3520" s="3" t="str">
        <f t="shared" si="164"/>
        <v>0/1</v>
      </c>
    </row>
    <row r="3521" spans="1:21" ht="30" customHeight="1" x14ac:dyDescent="0.3">
      <c r="A3521" s="3" t="str">
        <f>B3521&amp;"--"&amp;COUNTIF($B$5:B3521,B3521)</f>
        <v>--3484</v>
      </c>
      <c r="B3521" s="3" t="str">
        <f t="shared" si="163"/>
        <v/>
      </c>
      <c r="C3521" s="78">
        <v>3517</v>
      </c>
      <c r="D3521" s="102"/>
      <c r="E3521" s="103"/>
      <c r="F3521" s="102"/>
      <c r="G3521" s="104"/>
      <c r="H3521" s="105" t="str">
        <f t="shared" ca="1" si="165"/>
        <v/>
      </c>
      <c r="I3521" s="102"/>
      <c r="J3521" s="102"/>
      <c r="K3521" s="102"/>
      <c r="L3521" s="102"/>
      <c r="M3521" s="102"/>
      <c r="N3521" s="102"/>
      <c r="O3521" s="102"/>
      <c r="P3521" s="102"/>
      <c r="Q3521" s="102"/>
      <c r="R3521" s="102"/>
      <c r="S3521" s="102"/>
      <c r="T3521" s="106"/>
      <c r="U3521" s="3" t="str">
        <f t="shared" si="164"/>
        <v>0/1</v>
      </c>
    </row>
    <row r="3522" spans="1:21" ht="30" customHeight="1" x14ac:dyDescent="0.3">
      <c r="A3522" s="3" t="str">
        <f>B3522&amp;"--"&amp;COUNTIF($B$5:B3522,B3522)</f>
        <v>--3485</v>
      </c>
      <c r="B3522" s="3" t="str">
        <f t="shared" si="163"/>
        <v/>
      </c>
      <c r="C3522" s="78">
        <v>3518</v>
      </c>
      <c r="D3522" s="102"/>
      <c r="E3522" s="103"/>
      <c r="F3522" s="102"/>
      <c r="G3522" s="104"/>
      <c r="H3522" s="105" t="str">
        <f t="shared" ca="1" si="165"/>
        <v/>
      </c>
      <c r="I3522" s="102"/>
      <c r="J3522" s="102"/>
      <c r="K3522" s="102"/>
      <c r="L3522" s="102"/>
      <c r="M3522" s="102"/>
      <c r="N3522" s="102"/>
      <c r="O3522" s="102"/>
      <c r="P3522" s="102"/>
      <c r="Q3522" s="102"/>
      <c r="R3522" s="102"/>
      <c r="S3522" s="102"/>
      <c r="T3522" s="106"/>
      <c r="U3522" s="3" t="str">
        <f t="shared" si="164"/>
        <v>0/1</v>
      </c>
    </row>
    <row r="3523" spans="1:21" ht="30" customHeight="1" x14ac:dyDescent="0.3">
      <c r="A3523" s="3" t="str">
        <f>B3523&amp;"--"&amp;COUNTIF($B$5:B3523,B3523)</f>
        <v>--3486</v>
      </c>
      <c r="B3523" s="3" t="str">
        <f t="shared" si="163"/>
        <v/>
      </c>
      <c r="C3523" s="78">
        <v>3519</v>
      </c>
      <c r="D3523" s="102"/>
      <c r="E3523" s="103"/>
      <c r="F3523" s="102"/>
      <c r="G3523" s="104"/>
      <c r="H3523" s="105" t="str">
        <f t="shared" ca="1" si="165"/>
        <v/>
      </c>
      <c r="I3523" s="102"/>
      <c r="J3523" s="102"/>
      <c r="K3523" s="102"/>
      <c r="L3523" s="102"/>
      <c r="M3523" s="102"/>
      <c r="N3523" s="102"/>
      <c r="O3523" s="102"/>
      <c r="P3523" s="102"/>
      <c r="Q3523" s="102"/>
      <c r="R3523" s="102"/>
      <c r="S3523" s="102"/>
      <c r="T3523" s="106"/>
      <c r="U3523" s="3" t="str">
        <f t="shared" si="164"/>
        <v>0/1</v>
      </c>
    </row>
    <row r="3524" spans="1:21" ht="30" customHeight="1" x14ac:dyDescent="0.3">
      <c r="A3524" s="3" t="str">
        <f>B3524&amp;"--"&amp;COUNTIF($B$5:B3524,B3524)</f>
        <v>--3487</v>
      </c>
      <c r="B3524" s="3" t="str">
        <f t="shared" si="163"/>
        <v/>
      </c>
      <c r="C3524" s="78">
        <v>3520</v>
      </c>
      <c r="D3524" s="102"/>
      <c r="E3524" s="103"/>
      <c r="F3524" s="102"/>
      <c r="G3524" s="104"/>
      <c r="H3524" s="105" t="str">
        <f t="shared" ca="1" si="165"/>
        <v/>
      </c>
      <c r="I3524" s="102"/>
      <c r="J3524" s="102"/>
      <c r="K3524" s="102"/>
      <c r="L3524" s="102"/>
      <c r="M3524" s="102"/>
      <c r="N3524" s="102"/>
      <c r="O3524" s="102"/>
      <c r="P3524" s="102"/>
      <c r="Q3524" s="102"/>
      <c r="R3524" s="102"/>
      <c r="S3524" s="102"/>
      <c r="T3524" s="106"/>
      <c r="U3524" s="3" t="str">
        <f t="shared" si="164"/>
        <v>0/1</v>
      </c>
    </row>
    <row r="3525" spans="1:21" ht="30" customHeight="1" x14ac:dyDescent="0.3">
      <c r="A3525" s="3" t="str">
        <f>B3525&amp;"--"&amp;COUNTIF($B$5:B3525,B3525)</f>
        <v>--3488</v>
      </c>
      <c r="B3525" s="3" t="str">
        <f t="shared" ref="B3525:B3588" si="166">IF(G3525&lt;&gt;"",MONTH(G3525),"")</f>
        <v/>
      </c>
      <c r="C3525" s="78">
        <v>3521</v>
      </c>
      <c r="D3525" s="102"/>
      <c r="E3525" s="103"/>
      <c r="F3525" s="102"/>
      <c r="G3525" s="104"/>
      <c r="H3525" s="105" t="str">
        <f t="shared" ca="1" si="165"/>
        <v/>
      </c>
      <c r="I3525" s="102"/>
      <c r="J3525" s="102"/>
      <c r="K3525" s="102"/>
      <c r="L3525" s="102"/>
      <c r="M3525" s="102"/>
      <c r="N3525" s="102"/>
      <c r="O3525" s="102"/>
      <c r="P3525" s="102"/>
      <c r="Q3525" s="102"/>
      <c r="R3525" s="102"/>
      <c r="S3525" s="102"/>
      <c r="T3525" s="106"/>
      <c r="U3525" s="3" t="str">
        <f t="shared" ref="U3525:U3588" si="167">DAY(G3525)&amp;"/"&amp;MONTH(G3525)</f>
        <v>0/1</v>
      </c>
    </row>
    <row r="3526" spans="1:21" ht="30" customHeight="1" x14ac:dyDescent="0.3">
      <c r="A3526" s="3" t="str">
        <f>B3526&amp;"--"&amp;COUNTIF($B$5:B3526,B3526)</f>
        <v>--3489</v>
      </c>
      <c r="B3526" s="3" t="str">
        <f t="shared" si="166"/>
        <v/>
      </c>
      <c r="C3526" s="78">
        <v>3522</v>
      </c>
      <c r="D3526" s="102"/>
      <c r="E3526" s="103"/>
      <c r="F3526" s="102"/>
      <c r="G3526" s="104"/>
      <c r="H3526" s="105" t="str">
        <f t="shared" ca="1" si="165"/>
        <v/>
      </c>
      <c r="I3526" s="102"/>
      <c r="J3526" s="102"/>
      <c r="K3526" s="102"/>
      <c r="L3526" s="102"/>
      <c r="M3526" s="102"/>
      <c r="N3526" s="102"/>
      <c r="O3526" s="102"/>
      <c r="P3526" s="102"/>
      <c r="Q3526" s="102"/>
      <c r="R3526" s="102"/>
      <c r="S3526" s="102"/>
      <c r="T3526" s="106"/>
      <c r="U3526" s="3" t="str">
        <f t="shared" si="167"/>
        <v>0/1</v>
      </c>
    </row>
    <row r="3527" spans="1:21" ht="30" customHeight="1" x14ac:dyDescent="0.3">
      <c r="A3527" s="3" t="str">
        <f>B3527&amp;"--"&amp;COUNTIF($B$5:B3527,B3527)</f>
        <v>--3490</v>
      </c>
      <c r="B3527" s="3" t="str">
        <f t="shared" si="166"/>
        <v/>
      </c>
      <c r="C3527" s="78">
        <v>3523</v>
      </c>
      <c r="D3527" s="102"/>
      <c r="E3527" s="103"/>
      <c r="F3527" s="102"/>
      <c r="G3527" s="104"/>
      <c r="H3527" s="105" t="str">
        <f t="shared" ca="1" si="165"/>
        <v/>
      </c>
      <c r="I3527" s="102"/>
      <c r="J3527" s="102"/>
      <c r="K3527" s="102"/>
      <c r="L3527" s="102"/>
      <c r="M3527" s="102"/>
      <c r="N3527" s="102"/>
      <c r="O3527" s="102"/>
      <c r="P3527" s="102"/>
      <c r="Q3527" s="102"/>
      <c r="R3527" s="102"/>
      <c r="S3527" s="102"/>
      <c r="T3527" s="106"/>
      <c r="U3527" s="3" t="str">
        <f t="shared" si="167"/>
        <v>0/1</v>
      </c>
    </row>
    <row r="3528" spans="1:21" ht="30" customHeight="1" x14ac:dyDescent="0.3">
      <c r="A3528" s="3" t="str">
        <f>B3528&amp;"--"&amp;COUNTIF($B$5:B3528,B3528)</f>
        <v>--3491</v>
      </c>
      <c r="B3528" s="3" t="str">
        <f t="shared" si="166"/>
        <v/>
      </c>
      <c r="C3528" s="78">
        <v>3524</v>
      </c>
      <c r="D3528" s="102"/>
      <c r="E3528" s="103"/>
      <c r="F3528" s="102"/>
      <c r="G3528" s="104"/>
      <c r="H3528" s="105" t="str">
        <f t="shared" ca="1" si="165"/>
        <v/>
      </c>
      <c r="I3528" s="102"/>
      <c r="J3528" s="102"/>
      <c r="K3528" s="102"/>
      <c r="L3528" s="102"/>
      <c r="M3528" s="102"/>
      <c r="N3528" s="102"/>
      <c r="O3528" s="102"/>
      <c r="P3528" s="102"/>
      <c r="Q3528" s="102"/>
      <c r="R3528" s="102"/>
      <c r="S3528" s="102"/>
      <c r="T3528" s="106"/>
      <c r="U3528" s="3" t="str">
        <f t="shared" si="167"/>
        <v>0/1</v>
      </c>
    </row>
    <row r="3529" spans="1:21" ht="30" customHeight="1" x14ac:dyDescent="0.3">
      <c r="A3529" s="3" t="str">
        <f>B3529&amp;"--"&amp;COUNTIF($B$5:B3529,B3529)</f>
        <v>--3492</v>
      </c>
      <c r="B3529" s="3" t="str">
        <f t="shared" si="166"/>
        <v/>
      </c>
      <c r="C3529" s="78">
        <v>3525</v>
      </c>
      <c r="D3529" s="102"/>
      <c r="E3529" s="103"/>
      <c r="F3529" s="102"/>
      <c r="G3529" s="104"/>
      <c r="H3529" s="105" t="str">
        <f t="shared" ca="1" si="165"/>
        <v/>
      </c>
      <c r="I3529" s="102"/>
      <c r="J3529" s="102"/>
      <c r="K3529" s="102"/>
      <c r="L3529" s="102"/>
      <c r="M3529" s="102"/>
      <c r="N3529" s="102"/>
      <c r="O3529" s="102"/>
      <c r="P3529" s="102"/>
      <c r="Q3529" s="102"/>
      <c r="R3529" s="102"/>
      <c r="S3529" s="102"/>
      <c r="T3529" s="106"/>
      <c r="U3529" s="3" t="str">
        <f t="shared" si="167"/>
        <v>0/1</v>
      </c>
    </row>
    <row r="3530" spans="1:21" ht="30" customHeight="1" x14ac:dyDescent="0.3">
      <c r="A3530" s="3" t="str">
        <f>B3530&amp;"--"&amp;COUNTIF($B$5:B3530,B3530)</f>
        <v>--3493</v>
      </c>
      <c r="B3530" s="3" t="str">
        <f t="shared" si="166"/>
        <v/>
      </c>
      <c r="C3530" s="78">
        <v>3526</v>
      </c>
      <c r="D3530" s="102"/>
      <c r="E3530" s="103"/>
      <c r="F3530" s="102"/>
      <c r="G3530" s="104"/>
      <c r="H3530" s="105" t="str">
        <f t="shared" ca="1" si="165"/>
        <v/>
      </c>
      <c r="I3530" s="102"/>
      <c r="J3530" s="102"/>
      <c r="K3530" s="102"/>
      <c r="L3530" s="102"/>
      <c r="M3530" s="102"/>
      <c r="N3530" s="102"/>
      <c r="O3530" s="102"/>
      <c r="P3530" s="102"/>
      <c r="Q3530" s="102"/>
      <c r="R3530" s="102"/>
      <c r="S3530" s="102"/>
      <c r="T3530" s="106"/>
      <c r="U3530" s="3" t="str">
        <f t="shared" si="167"/>
        <v>0/1</v>
      </c>
    </row>
    <row r="3531" spans="1:21" ht="30" customHeight="1" x14ac:dyDescent="0.3">
      <c r="A3531" s="3" t="str">
        <f>B3531&amp;"--"&amp;COUNTIF($B$5:B3531,B3531)</f>
        <v>--3494</v>
      </c>
      <c r="B3531" s="3" t="str">
        <f t="shared" si="166"/>
        <v/>
      </c>
      <c r="C3531" s="78">
        <v>3527</v>
      </c>
      <c r="D3531" s="102"/>
      <c r="E3531" s="103"/>
      <c r="F3531" s="102"/>
      <c r="G3531" s="104"/>
      <c r="H3531" s="105" t="str">
        <f t="shared" ca="1" si="165"/>
        <v/>
      </c>
      <c r="I3531" s="102"/>
      <c r="J3531" s="102"/>
      <c r="K3531" s="102"/>
      <c r="L3531" s="102"/>
      <c r="M3531" s="102"/>
      <c r="N3531" s="102"/>
      <c r="O3531" s="102"/>
      <c r="P3531" s="102"/>
      <c r="Q3531" s="102"/>
      <c r="R3531" s="102"/>
      <c r="S3531" s="102"/>
      <c r="T3531" s="106"/>
      <c r="U3531" s="3" t="str">
        <f t="shared" si="167"/>
        <v>0/1</v>
      </c>
    </row>
    <row r="3532" spans="1:21" ht="30" customHeight="1" x14ac:dyDescent="0.3">
      <c r="A3532" s="3" t="str">
        <f>B3532&amp;"--"&amp;COUNTIF($B$5:B3532,B3532)</f>
        <v>--3495</v>
      </c>
      <c r="B3532" s="3" t="str">
        <f t="shared" si="166"/>
        <v/>
      </c>
      <c r="C3532" s="78">
        <v>3528</v>
      </c>
      <c r="D3532" s="102"/>
      <c r="E3532" s="103"/>
      <c r="F3532" s="102"/>
      <c r="G3532" s="104"/>
      <c r="H3532" s="105" t="str">
        <f t="shared" ca="1" si="165"/>
        <v/>
      </c>
      <c r="I3532" s="102"/>
      <c r="J3532" s="102"/>
      <c r="K3532" s="102"/>
      <c r="L3532" s="102"/>
      <c r="M3532" s="102"/>
      <c r="N3532" s="102"/>
      <c r="O3532" s="102"/>
      <c r="P3532" s="102"/>
      <c r="Q3532" s="102"/>
      <c r="R3532" s="102"/>
      <c r="S3532" s="102"/>
      <c r="T3532" s="106"/>
      <c r="U3532" s="3" t="str">
        <f t="shared" si="167"/>
        <v>0/1</v>
      </c>
    </row>
    <row r="3533" spans="1:21" ht="30" customHeight="1" x14ac:dyDescent="0.3">
      <c r="A3533" s="3" t="str">
        <f>B3533&amp;"--"&amp;COUNTIF($B$5:B3533,B3533)</f>
        <v>--3496</v>
      </c>
      <c r="B3533" s="3" t="str">
        <f t="shared" si="166"/>
        <v/>
      </c>
      <c r="C3533" s="78">
        <v>3529</v>
      </c>
      <c r="D3533" s="102"/>
      <c r="E3533" s="103"/>
      <c r="F3533" s="102"/>
      <c r="G3533" s="104"/>
      <c r="H3533" s="105" t="str">
        <f t="shared" ca="1" si="165"/>
        <v/>
      </c>
      <c r="I3533" s="102"/>
      <c r="J3533" s="102"/>
      <c r="K3533" s="102"/>
      <c r="L3533" s="102"/>
      <c r="M3533" s="102"/>
      <c r="N3533" s="102"/>
      <c r="O3533" s="102"/>
      <c r="P3533" s="102"/>
      <c r="Q3533" s="102"/>
      <c r="R3533" s="102"/>
      <c r="S3533" s="102"/>
      <c r="T3533" s="106"/>
      <c r="U3533" s="3" t="str">
        <f t="shared" si="167"/>
        <v>0/1</v>
      </c>
    </row>
    <row r="3534" spans="1:21" ht="30" customHeight="1" x14ac:dyDescent="0.3">
      <c r="A3534" s="3" t="str">
        <f>B3534&amp;"--"&amp;COUNTIF($B$5:B3534,B3534)</f>
        <v>--3497</v>
      </c>
      <c r="B3534" s="3" t="str">
        <f t="shared" si="166"/>
        <v/>
      </c>
      <c r="C3534" s="78">
        <v>3530</v>
      </c>
      <c r="D3534" s="102"/>
      <c r="E3534" s="103"/>
      <c r="F3534" s="102"/>
      <c r="G3534" s="104"/>
      <c r="H3534" s="105" t="str">
        <f t="shared" ca="1" si="165"/>
        <v/>
      </c>
      <c r="I3534" s="102"/>
      <c r="J3534" s="102"/>
      <c r="K3534" s="102"/>
      <c r="L3534" s="102"/>
      <c r="M3534" s="102"/>
      <c r="N3534" s="102"/>
      <c r="O3534" s="102"/>
      <c r="P3534" s="102"/>
      <c r="Q3534" s="102"/>
      <c r="R3534" s="102"/>
      <c r="S3534" s="102"/>
      <c r="T3534" s="106"/>
      <c r="U3534" s="3" t="str">
        <f t="shared" si="167"/>
        <v>0/1</v>
      </c>
    </row>
    <row r="3535" spans="1:21" ht="30" customHeight="1" x14ac:dyDescent="0.3">
      <c r="A3535" s="3" t="str">
        <f>B3535&amp;"--"&amp;COUNTIF($B$5:B3535,B3535)</f>
        <v>--3498</v>
      </c>
      <c r="B3535" s="3" t="str">
        <f t="shared" si="166"/>
        <v/>
      </c>
      <c r="C3535" s="78">
        <v>3531</v>
      </c>
      <c r="D3535" s="102"/>
      <c r="E3535" s="103"/>
      <c r="F3535" s="102"/>
      <c r="G3535" s="104"/>
      <c r="H3535" s="105" t="str">
        <f t="shared" ca="1" si="165"/>
        <v/>
      </c>
      <c r="I3535" s="102"/>
      <c r="J3535" s="102"/>
      <c r="K3535" s="102"/>
      <c r="L3535" s="102"/>
      <c r="M3535" s="102"/>
      <c r="N3535" s="102"/>
      <c r="O3535" s="102"/>
      <c r="P3535" s="102"/>
      <c r="Q3535" s="102"/>
      <c r="R3535" s="102"/>
      <c r="S3535" s="102"/>
      <c r="T3535" s="106"/>
      <c r="U3535" s="3" t="str">
        <f t="shared" si="167"/>
        <v>0/1</v>
      </c>
    </row>
    <row r="3536" spans="1:21" ht="30" customHeight="1" x14ac:dyDescent="0.3">
      <c r="A3536" s="3" t="str">
        <f>B3536&amp;"--"&amp;COUNTIF($B$5:B3536,B3536)</f>
        <v>--3499</v>
      </c>
      <c r="B3536" s="3" t="str">
        <f t="shared" si="166"/>
        <v/>
      </c>
      <c r="C3536" s="78">
        <v>3532</v>
      </c>
      <c r="D3536" s="102"/>
      <c r="E3536" s="103"/>
      <c r="F3536" s="102"/>
      <c r="G3536" s="104"/>
      <c r="H3536" s="105" t="str">
        <f t="shared" ca="1" si="165"/>
        <v/>
      </c>
      <c r="I3536" s="102"/>
      <c r="J3536" s="102"/>
      <c r="K3536" s="102"/>
      <c r="L3536" s="102"/>
      <c r="M3536" s="102"/>
      <c r="N3536" s="102"/>
      <c r="O3536" s="102"/>
      <c r="P3536" s="102"/>
      <c r="Q3536" s="102"/>
      <c r="R3536" s="102"/>
      <c r="S3536" s="102"/>
      <c r="T3536" s="106"/>
      <c r="U3536" s="3" t="str">
        <f t="shared" si="167"/>
        <v>0/1</v>
      </c>
    </row>
    <row r="3537" spans="1:21" ht="30" customHeight="1" x14ac:dyDescent="0.3">
      <c r="A3537" s="3" t="str">
        <f>B3537&amp;"--"&amp;COUNTIF($B$5:B3537,B3537)</f>
        <v>--3500</v>
      </c>
      <c r="B3537" s="3" t="str">
        <f t="shared" si="166"/>
        <v/>
      </c>
      <c r="C3537" s="78">
        <v>3533</v>
      </c>
      <c r="D3537" s="102"/>
      <c r="E3537" s="103"/>
      <c r="F3537" s="102"/>
      <c r="G3537" s="104"/>
      <c r="H3537" s="105" t="str">
        <f t="shared" ca="1" si="165"/>
        <v/>
      </c>
      <c r="I3537" s="102"/>
      <c r="J3537" s="102"/>
      <c r="K3537" s="102"/>
      <c r="L3537" s="102"/>
      <c r="M3537" s="102"/>
      <c r="N3537" s="102"/>
      <c r="O3537" s="102"/>
      <c r="P3537" s="102"/>
      <c r="Q3537" s="102"/>
      <c r="R3537" s="102"/>
      <c r="S3537" s="102"/>
      <c r="T3537" s="106"/>
      <c r="U3537" s="3" t="str">
        <f t="shared" si="167"/>
        <v>0/1</v>
      </c>
    </row>
    <row r="3538" spans="1:21" ht="30" customHeight="1" x14ac:dyDescent="0.3">
      <c r="A3538" s="3" t="str">
        <f>B3538&amp;"--"&amp;COUNTIF($B$5:B3538,B3538)</f>
        <v>--3501</v>
      </c>
      <c r="B3538" s="3" t="str">
        <f t="shared" si="166"/>
        <v/>
      </c>
      <c r="C3538" s="78">
        <v>3534</v>
      </c>
      <c r="D3538" s="102"/>
      <c r="E3538" s="103"/>
      <c r="F3538" s="102"/>
      <c r="G3538" s="104"/>
      <c r="H3538" s="105" t="str">
        <f t="shared" ca="1" si="165"/>
        <v/>
      </c>
      <c r="I3538" s="102"/>
      <c r="J3538" s="102"/>
      <c r="K3538" s="102"/>
      <c r="L3538" s="102"/>
      <c r="M3538" s="102"/>
      <c r="N3538" s="102"/>
      <c r="O3538" s="102"/>
      <c r="P3538" s="102"/>
      <c r="Q3538" s="102"/>
      <c r="R3538" s="102"/>
      <c r="S3538" s="102"/>
      <c r="T3538" s="106"/>
      <c r="U3538" s="3" t="str">
        <f t="shared" si="167"/>
        <v>0/1</v>
      </c>
    </row>
    <row r="3539" spans="1:21" ht="30" customHeight="1" x14ac:dyDescent="0.3">
      <c r="A3539" s="3" t="str">
        <f>B3539&amp;"--"&amp;COUNTIF($B$5:B3539,B3539)</f>
        <v>--3502</v>
      </c>
      <c r="B3539" s="3" t="str">
        <f t="shared" si="166"/>
        <v/>
      </c>
      <c r="C3539" s="78">
        <v>3535</v>
      </c>
      <c r="D3539" s="102"/>
      <c r="E3539" s="103"/>
      <c r="F3539" s="102"/>
      <c r="G3539" s="104"/>
      <c r="H3539" s="105" t="str">
        <f t="shared" ca="1" si="165"/>
        <v/>
      </c>
      <c r="I3539" s="102"/>
      <c r="J3539" s="102"/>
      <c r="K3539" s="102"/>
      <c r="L3539" s="102"/>
      <c r="M3539" s="102"/>
      <c r="N3539" s="102"/>
      <c r="O3539" s="102"/>
      <c r="P3539" s="102"/>
      <c r="Q3539" s="102"/>
      <c r="R3539" s="102"/>
      <c r="S3539" s="102"/>
      <c r="T3539" s="106"/>
      <c r="U3539" s="3" t="str">
        <f t="shared" si="167"/>
        <v>0/1</v>
      </c>
    </row>
    <row r="3540" spans="1:21" ht="30" customHeight="1" x14ac:dyDescent="0.3">
      <c r="A3540" s="3" t="str">
        <f>B3540&amp;"--"&amp;COUNTIF($B$5:B3540,B3540)</f>
        <v>--3503</v>
      </c>
      <c r="B3540" s="3" t="str">
        <f t="shared" si="166"/>
        <v/>
      </c>
      <c r="C3540" s="78">
        <v>3536</v>
      </c>
      <c r="D3540" s="102"/>
      <c r="E3540" s="103"/>
      <c r="F3540" s="102"/>
      <c r="G3540" s="104"/>
      <c r="H3540" s="105" t="str">
        <f t="shared" ca="1" si="165"/>
        <v/>
      </c>
      <c r="I3540" s="102"/>
      <c r="J3540" s="102"/>
      <c r="K3540" s="102"/>
      <c r="L3540" s="102"/>
      <c r="M3540" s="102"/>
      <c r="N3540" s="102"/>
      <c r="O3540" s="102"/>
      <c r="P3540" s="102"/>
      <c r="Q3540" s="102"/>
      <c r="R3540" s="102"/>
      <c r="S3540" s="102"/>
      <c r="T3540" s="106"/>
      <c r="U3540" s="3" t="str">
        <f t="shared" si="167"/>
        <v>0/1</v>
      </c>
    </row>
    <row r="3541" spans="1:21" ht="30" customHeight="1" x14ac:dyDescent="0.3">
      <c r="A3541" s="3" t="str">
        <f>B3541&amp;"--"&amp;COUNTIF($B$5:B3541,B3541)</f>
        <v>--3504</v>
      </c>
      <c r="B3541" s="3" t="str">
        <f t="shared" si="166"/>
        <v/>
      </c>
      <c r="C3541" s="78">
        <v>3537</v>
      </c>
      <c r="D3541" s="102"/>
      <c r="E3541" s="103"/>
      <c r="F3541" s="102"/>
      <c r="G3541" s="104"/>
      <c r="H3541" s="105" t="str">
        <f t="shared" ca="1" si="165"/>
        <v/>
      </c>
      <c r="I3541" s="102"/>
      <c r="J3541" s="102"/>
      <c r="K3541" s="102"/>
      <c r="L3541" s="102"/>
      <c r="M3541" s="102"/>
      <c r="N3541" s="102"/>
      <c r="O3541" s="102"/>
      <c r="P3541" s="102"/>
      <c r="Q3541" s="102"/>
      <c r="R3541" s="102"/>
      <c r="S3541" s="102"/>
      <c r="T3541" s="106"/>
      <c r="U3541" s="3" t="str">
        <f t="shared" si="167"/>
        <v>0/1</v>
      </c>
    </row>
    <row r="3542" spans="1:21" ht="30" customHeight="1" x14ac:dyDescent="0.3">
      <c r="A3542" s="3" t="str">
        <f>B3542&amp;"--"&amp;COUNTIF($B$5:B3542,B3542)</f>
        <v>--3505</v>
      </c>
      <c r="B3542" s="3" t="str">
        <f t="shared" si="166"/>
        <v/>
      </c>
      <c r="C3542" s="78">
        <v>3538</v>
      </c>
      <c r="D3542" s="102"/>
      <c r="E3542" s="103"/>
      <c r="F3542" s="102"/>
      <c r="G3542" s="104"/>
      <c r="H3542" s="105" t="str">
        <f t="shared" ca="1" si="165"/>
        <v/>
      </c>
      <c r="I3542" s="102"/>
      <c r="J3542" s="102"/>
      <c r="K3542" s="102"/>
      <c r="L3542" s="102"/>
      <c r="M3542" s="102"/>
      <c r="N3542" s="102"/>
      <c r="O3542" s="102"/>
      <c r="P3542" s="102"/>
      <c r="Q3542" s="102"/>
      <c r="R3542" s="102"/>
      <c r="S3542" s="102"/>
      <c r="T3542" s="106"/>
      <c r="U3542" s="3" t="str">
        <f t="shared" si="167"/>
        <v>0/1</v>
      </c>
    </row>
    <row r="3543" spans="1:21" ht="30" customHeight="1" x14ac:dyDescent="0.3">
      <c r="A3543" s="3" t="str">
        <f>B3543&amp;"--"&amp;COUNTIF($B$5:B3543,B3543)</f>
        <v>--3506</v>
      </c>
      <c r="B3543" s="3" t="str">
        <f t="shared" si="166"/>
        <v/>
      </c>
      <c r="C3543" s="78">
        <v>3539</v>
      </c>
      <c r="D3543" s="102"/>
      <c r="E3543" s="103"/>
      <c r="F3543" s="102"/>
      <c r="G3543" s="104"/>
      <c r="H3543" s="105" t="str">
        <f t="shared" ca="1" si="165"/>
        <v/>
      </c>
      <c r="I3543" s="102"/>
      <c r="J3543" s="102"/>
      <c r="K3543" s="102"/>
      <c r="L3543" s="102"/>
      <c r="M3543" s="102"/>
      <c r="N3543" s="102"/>
      <c r="O3543" s="102"/>
      <c r="P3543" s="102"/>
      <c r="Q3543" s="102"/>
      <c r="R3543" s="102"/>
      <c r="S3543" s="102"/>
      <c r="T3543" s="106"/>
      <c r="U3543" s="3" t="str">
        <f t="shared" si="167"/>
        <v>0/1</v>
      </c>
    </row>
    <row r="3544" spans="1:21" ht="30" customHeight="1" x14ac:dyDescent="0.3">
      <c r="A3544" s="3" t="str">
        <f>B3544&amp;"--"&amp;COUNTIF($B$5:B3544,B3544)</f>
        <v>--3507</v>
      </c>
      <c r="B3544" s="3" t="str">
        <f t="shared" si="166"/>
        <v/>
      </c>
      <c r="C3544" s="78">
        <v>3540</v>
      </c>
      <c r="D3544" s="102"/>
      <c r="E3544" s="103"/>
      <c r="F3544" s="102"/>
      <c r="G3544" s="104"/>
      <c r="H3544" s="105" t="str">
        <f t="shared" ca="1" si="165"/>
        <v/>
      </c>
      <c r="I3544" s="102"/>
      <c r="J3544" s="102"/>
      <c r="K3544" s="102"/>
      <c r="L3544" s="102"/>
      <c r="M3544" s="102"/>
      <c r="N3544" s="102"/>
      <c r="O3544" s="102"/>
      <c r="P3544" s="102"/>
      <c r="Q3544" s="102"/>
      <c r="R3544" s="102"/>
      <c r="S3544" s="102"/>
      <c r="T3544" s="106"/>
      <c r="U3544" s="3" t="str">
        <f t="shared" si="167"/>
        <v>0/1</v>
      </c>
    </row>
    <row r="3545" spans="1:21" ht="30" customHeight="1" x14ac:dyDescent="0.3">
      <c r="A3545" s="3" t="str">
        <f>B3545&amp;"--"&amp;COUNTIF($B$5:B3545,B3545)</f>
        <v>--3508</v>
      </c>
      <c r="B3545" s="3" t="str">
        <f t="shared" si="166"/>
        <v/>
      </c>
      <c r="C3545" s="78">
        <v>3541</v>
      </c>
      <c r="D3545" s="102"/>
      <c r="E3545" s="103"/>
      <c r="F3545" s="102"/>
      <c r="G3545" s="104"/>
      <c r="H3545" s="105" t="str">
        <f t="shared" ca="1" si="165"/>
        <v/>
      </c>
      <c r="I3545" s="102"/>
      <c r="J3545" s="102"/>
      <c r="K3545" s="102"/>
      <c r="L3545" s="102"/>
      <c r="M3545" s="102"/>
      <c r="N3545" s="102"/>
      <c r="O3545" s="102"/>
      <c r="P3545" s="102"/>
      <c r="Q3545" s="102"/>
      <c r="R3545" s="102"/>
      <c r="S3545" s="102"/>
      <c r="T3545" s="106"/>
      <c r="U3545" s="3" t="str">
        <f t="shared" si="167"/>
        <v>0/1</v>
      </c>
    </row>
    <row r="3546" spans="1:21" ht="30" customHeight="1" x14ac:dyDescent="0.3">
      <c r="A3546" s="3" t="str">
        <f>B3546&amp;"--"&amp;COUNTIF($B$5:B3546,B3546)</f>
        <v>--3509</v>
      </c>
      <c r="B3546" s="3" t="str">
        <f t="shared" si="166"/>
        <v/>
      </c>
      <c r="C3546" s="78">
        <v>3542</v>
      </c>
      <c r="D3546" s="102"/>
      <c r="E3546" s="103"/>
      <c r="F3546" s="102"/>
      <c r="G3546" s="104"/>
      <c r="H3546" s="105" t="str">
        <f t="shared" ca="1" si="165"/>
        <v/>
      </c>
      <c r="I3546" s="102"/>
      <c r="J3546" s="102"/>
      <c r="K3546" s="102"/>
      <c r="L3546" s="102"/>
      <c r="M3546" s="102"/>
      <c r="N3546" s="102"/>
      <c r="O3546" s="102"/>
      <c r="P3546" s="102"/>
      <c r="Q3546" s="102"/>
      <c r="R3546" s="102"/>
      <c r="S3546" s="102"/>
      <c r="T3546" s="106"/>
      <c r="U3546" s="3" t="str">
        <f t="shared" si="167"/>
        <v>0/1</v>
      </c>
    </row>
    <row r="3547" spans="1:21" ht="30" customHeight="1" x14ac:dyDescent="0.3">
      <c r="A3547" s="3" t="str">
        <f>B3547&amp;"--"&amp;COUNTIF($B$5:B3547,B3547)</f>
        <v>--3510</v>
      </c>
      <c r="B3547" s="3" t="str">
        <f t="shared" si="166"/>
        <v/>
      </c>
      <c r="C3547" s="78">
        <v>3543</v>
      </c>
      <c r="D3547" s="102"/>
      <c r="E3547" s="103"/>
      <c r="F3547" s="102"/>
      <c r="G3547" s="104"/>
      <c r="H3547" s="105" t="str">
        <f t="shared" ca="1" si="165"/>
        <v/>
      </c>
      <c r="I3547" s="102"/>
      <c r="J3547" s="102"/>
      <c r="K3547" s="102"/>
      <c r="L3547" s="102"/>
      <c r="M3547" s="102"/>
      <c r="N3547" s="102"/>
      <c r="O3547" s="102"/>
      <c r="P3547" s="102"/>
      <c r="Q3547" s="102"/>
      <c r="R3547" s="102"/>
      <c r="S3547" s="102"/>
      <c r="T3547" s="106"/>
      <c r="U3547" s="3" t="str">
        <f t="shared" si="167"/>
        <v>0/1</v>
      </c>
    </row>
    <row r="3548" spans="1:21" ht="30" customHeight="1" x14ac:dyDescent="0.3">
      <c r="A3548" s="3" t="str">
        <f>B3548&amp;"--"&amp;COUNTIF($B$5:B3548,B3548)</f>
        <v>--3511</v>
      </c>
      <c r="B3548" s="3" t="str">
        <f t="shared" si="166"/>
        <v/>
      </c>
      <c r="C3548" s="78">
        <v>3544</v>
      </c>
      <c r="D3548" s="102"/>
      <c r="E3548" s="103"/>
      <c r="F3548" s="102"/>
      <c r="G3548" s="104"/>
      <c r="H3548" s="105" t="str">
        <f t="shared" ca="1" si="165"/>
        <v/>
      </c>
      <c r="I3548" s="102"/>
      <c r="J3548" s="102"/>
      <c r="K3548" s="102"/>
      <c r="L3548" s="102"/>
      <c r="M3548" s="102"/>
      <c r="N3548" s="102"/>
      <c r="O3548" s="102"/>
      <c r="P3548" s="102"/>
      <c r="Q3548" s="102"/>
      <c r="R3548" s="102"/>
      <c r="S3548" s="102"/>
      <c r="T3548" s="106"/>
      <c r="U3548" s="3" t="str">
        <f t="shared" si="167"/>
        <v>0/1</v>
      </c>
    </row>
    <row r="3549" spans="1:21" ht="30" customHeight="1" x14ac:dyDescent="0.3">
      <c r="A3549" s="3" t="str">
        <f>B3549&amp;"--"&amp;COUNTIF($B$5:B3549,B3549)</f>
        <v>--3512</v>
      </c>
      <c r="B3549" s="3" t="str">
        <f t="shared" si="166"/>
        <v/>
      </c>
      <c r="C3549" s="78">
        <v>3545</v>
      </c>
      <c r="D3549" s="102"/>
      <c r="E3549" s="103"/>
      <c r="F3549" s="102"/>
      <c r="G3549" s="104"/>
      <c r="H3549" s="105" t="str">
        <f t="shared" ca="1" si="165"/>
        <v/>
      </c>
      <c r="I3549" s="102"/>
      <c r="J3549" s="102"/>
      <c r="K3549" s="102"/>
      <c r="L3549" s="102"/>
      <c r="M3549" s="102"/>
      <c r="N3549" s="102"/>
      <c r="O3549" s="102"/>
      <c r="P3549" s="102"/>
      <c r="Q3549" s="102"/>
      <c r="R3549" s="102"/>
      <c r="S3549" s="102"/>
      <c r="T3549" s="106"/>
      <c r="U3549" s="3" t="str">
        <f t="shared" si="167"/>
        <v>0/1</v>
      </c>
    </row>
    <row r="3550" spans="1:21" ht="30" customHeight="1" x14ac:dyDescent="0.3">
      <c r="A3550" s="3" t="str">
        <f>B3550&amp;"--"&amp;COUNTIF($B$5:B3550,B3550)</f>
        <v>--3513</v>
      </c>
      <c r="B3550" s="3" t="str">
        <f t="shared" si="166"/>
        <v/>
      </c>
      <c r="C3550" s="78">
        <v>3546</v>
      </c>
      <c r="D3550" s="102"/>
      <c r="E3550" s="103"/>
      <c r="F3550" s="102"/>
      <c r="G3550" s="104"/>
      <c r="H3550" s="105" t="str">
        <f t="shared" ca="1" si="165"/>
        <v/>
      </c>
      <c r="I3550" s="102"/>
      <c r="J3550" s="102"/>
      <c r="K3550" s="102"/>
      <c r="L3550" s="102"/>
      <c r="M3550" s="102"/>
      <c r="N3550" s="102"/>
      <c r="O3550" s="102"/>
      <c r="P3550" s="102"/>
      <c r="Q3550" s="102"/>
      <c r="R3550" s="102"/>
      <c r="S3550" s="102"/>
      <c r="T3550" s="106"/>
      <c r="U3550" s="3" t="str">
        <f t="shared" si="167"/>
        <v>0/1</v>
      </c>
    </row>
    <row r="3551" spans="1:21" ht="30" customHeight="1" x14ac:dyDescent="0.3">
      <c r="A3551" s="3" t="str">
        <f>B3551&amp;"--"&amp;COUNTIF($B$5:B3551,B3551)</f>
        <v>--3514</v>
      </c>
      <c r="B3551" s="3" t="str">
        <f t="shared" si="166"/>
        <v/>
      </c>
      <c r="C3551" s="78">
        <v>3547</v>
      </c>
      <c r="D3551" s="102"/>
      <c r="E3551" s="103"/>
      <c r="F3551" s="102"/>
      <c r="G3551" s="104"/>
      <c r="H3551" s="105" t="str">
        <f t="shared" ca="1" si="165"/>
        <v/>
      </c>
      <c r="I3551" s="102"/>
      <c r="J3551" s="102"/>
      <c r="K3551" s="102"/>
      <c r="L3551" s="102"/>
      <c r="M3551" s="102"/>
      <c r="N3551" s="102"/>
      <c r="O3551" s="102"/>
      <c r="P3551" s="102"/>
      <c r="Q3551" s="102"/>
      <c r="R3551" s="102"/>
      <c r="S3551" s="102"/>
      <c r="T3551" s="106"/>
      <c r="U3551" s="3" t="str">
        <f t="shared" si="167"/>
        <v>0/1</v>
      </c>
    </row>
    <row r="3552" spans="1:21" ht="30" customHeight="1" x14ac:dyDescent="0.3">
      <c r="A3552" s="3" t="str">
        <f>B3552&amp;"--"&amp;COUNTIF($B$5:B3552,B3552)</f>
        <v>--3515</v>
      </c>
      <c r="B3552" s="3" t="str">
        <f t="shared" si="166"/>
        <v/>
      </c>
      <c r="C3552" s="78">
        <v>3548</v>
      </c>
      <c r="D3552" s="102"/>
      <c r="E3552" s="103"/>
      <c r="F3552" s="102"/>
      <c r="G3552" s="104"/>
      <c r="H3552" s="105" t="str">
        <f t="shared" ref="H3552:H3615" ca="1" si="168">IF(G3552,DATEDIF(G3552,TODAY(),"Y"),"")</f>
        <v/>
      </c>
      <c r="I3552" s="102"/>
      <c r="J3552" s="102"/>
      <c r="K3552" s="102"/>
      <c r="L3552" s="102"/>
      <c r="M3552" s="102"/>
      <c r="N3552" s="102"/>
      <c r="O3552" s="102"/>
      <c r="P3552" s="102"/>
      <c r="Q3552" s="102"/>
      <c r="R3552" s="102"/>
      <c r="S3552" s="102"/>
      <c r="T3552" s="106"/>
      <c r="U3552" s="3" t="str">
        <f t="shared" si="167"/>
        <v>0/1</v>
      </c>
    </row>
    <row r="3553" spans="1:21" ht="30" customHeight="1" x14ac:dyDescent="0.3">
      <c r="A3553" s="3" t="str">
        <f>B3553&amp;"--"&amp;COUNTIF($B$5:B3553,B3553)</f>
        <v>--3516</v>
      </c>
      <c r="B3553" s="3" t="str">
        <f t="shared" si="166"/>
        <v/>
      </c>
      <c r="C3553" s="78">
        <v>3549</v>
      </c>
      <c r="D3553" s="102"/>
      <c r="E3553" s="103"/>
      <c r="F3553" s="102"/>
      <c r="G3553" s="104"/>
      <c r="H3553" s="105" t="str">
        <f t="shared" ca="1" si="168"/>
        <v/>
      </c>
      <c r="I3553" s="102"/>
      <c r="J3553" s="102"/>
      <c r="K3553" s="102"/>
      <c r="L3553" s="102"/>
      <c r="M3553" s="102"/>
      <c r="N3553" s="102"/>
      <c r="O3553" s="102"/>
      <c r="P3553" s="102"/>
      <c r="Q3553" s="102"/>
      <c r="R3553" s="102"/>
      <c r="S3553" s="102"/>
      <c r="T3553" s="106"/>
      <c r="U3553" s="3" t="str">
        <f t="shared" si="167"/>
        <v>0/1</v>
      </c>
    </row>
    <row r="3554" spans="1:21" ht="30" customHeight="1" x14ac:dyDescent="0.3">
      <c r="A3554" s="3" t="str">
        <f>B3554&amp;"--"&amp;COUNTIF($B$5:B3554,B3554)</f>
        <v>--3517</v>
      </c>
      <c r="B3554" s="3" t="str">
        <f t="shared" si="166"/>
        <v/>
      </c>
      <c r="C3554" s="78">
        <v>3550</v>
      </c>
      <c r="D3554" s="102"/>
      <c r="E3554" s="103"/>
      <c r="F3554" s="102"/>
      <c r="G3554" s="104"/>
      <c r="H3554" s="105" t="str">
        <f t="shared" ca="1" si="168"/>
        <v/>
      </c>
      <c r="I3554" s="102"/>
      <c r="J3554" s="102"/>
      <c r="K3554" s="102"/>
      <c r="L3554" s="102"/>
      <c r="M3554" s="102"/>
      <c r="N3554" s="102"/>
      <c r="O3554" s="102"/>
      <c r="P3554" s="102"/>
      <c r="Q3554" s="102"/>
      <c r="R3554" s="102"/>
      <c r="S3554" s="102"/>
      <c r="T3554" s="106"/>
      <c r="U3554" s="3" t="str">
        <f t="shared" si="167"/>
        <v>0/1</v>
      </c>
    </row>
    <row r="3555" spans="1:21" ht="30" customHeight="1" x14ac:dyDescent="0.3">
      <c r="A3555" s="3" t="str">
        <f>B3555&amp;"--"&amp;COUNTIF($B$5:B3555,B3555)</f>
        <v>--3518</v>
      </c>
      <c r="B3555" s="3" t="str">
        <f t="shared" si="166"/>
        <v/>
      </c>
      <c r="C3555" s="78">
        <v>3551</v>
      </c>
      <c r="D3555" s="102"/>
      <c r="E3555" s="103"/>
      <c r="F3555" s="102"/>
      <c r="G3555" s="104"/>
      <c r="H3555" s="105" t="str">
        <f t="shared" ca="1" si="168"/>
        <v/>
      </c>
      <c r="I3555" s="102"/>
      <c r="J3555" s="102"/>
      <c r="K3555" s="102"/>
      <c r="L3555" s="102"/>
      <c r="M3555" s="102"/>
      <c r="N3555" s="102"/>
      <c r="O3555" s="102"/>
      <c r="P3555" s="102"/>
      <c r="Q3555" s="102"/>
      <c r="R3555" s="102"/>
      <c r="S3555" s="102"/>
      <c r="T3555" s="106"/>
      <c r="U3555" s="3" t="str">
        <f t="shared" si="167"/>
        <v>0/1</v>
      </c>
    </row>
    <row r="3556" spans="1:21" ht="30" customHeight="1" x14ac:dyDescent="0.3">
      <c r="A3556" s="3" t="str">
        <f>B3556&amp;"--"&amp;COUNTIF($B$5:B3556,B3556)</f>
        <v>--3519</v>
      </c>
      <c r="B3556" s="3" t="str">
        <f t="shared" si="166"/>
        <v/>
      </c>
      <c r="C3556" s="78">
        <v>3552</v>
      </c>
      <c r="D3556" s="102"/>
      <c r="E3556" s="103"/>
      <c r="F3556" s="102"/>
      <c r="G3556" s="104"/>
      <c r="H3556" s="105" t="str">
        <f t="shared" ca="1" si="168"/>
        <v/>
      </c>
      <c r="I3556" s="102"/>
      <c r="J3556" s="102"/>
      <c r="K3556" s="102"/>
      <c r="L3556" s="102"/>
      <c r="M3556" s="102"/>
      <c r="N3556" s="102"/>
      <c r="O3556" s="102"/>
      <c r="P3556" s="102"/>
      <c r="Q3556" s="102"/>
      <c r="R3556" s="102"/>
      <c r="S3556" s="102"/>
      <c r="T3556" s="106"/>
      <c r="U3556" s="3" t="str">
        <f t="shared" si="167"/>
        <v>0/1</v>
      </c>
    </row>
    <row r="3557" spans="1:21" ht="30" customHeight="1" x14ac:dyDescent="0.3">
      <c r="A3557" s="3" t="str">
        <f>B3557&amp;"--"&amp;COUNTIF($B$5:B3557,B3557)</f>
        <v>--3520</v>
      </c>
      <c r="B3557" s="3" t="str">
        <f t="shared" si="166"/>
        <v/>
      </c>
      <c r="C3557" s="78">
        <v>3553</v>
      </c>
      <c r="D3557" s="102"/>
      <c r="E3557" s="103"/>
      <c r="F3557" s="102"/>
      <c r="G3557" s="104"/>
      <c r="H3557" s="105" t="str">
        <f t="shared" ca="1" si="168"/>
        <v/>
      </c>
      <c r="I3557" s="102"/>
      <c r="J3557" s="102"/>
      <c r="K3557" s="102"/>
      <c r="L3557" s="102"/>
      <c r="M3557" s="102"/>
      <c r="N3557" s="102"/>
      <c r="O3557" s="102"/>
      <c r="P3557" s="102"/>
      <c r="Q3557" s="102"/>
      <c r="R3557" s="102"/>
      <c r="S3557" s="102"/>
      <c r="T3557" s="106"/>
      <c r="U3557" s="3" t="str">
        <f t="shared" si="167"/>
        <v>0/1</v>
      </c>
    </row>
    <row r="3558" spans="1:21" ht="30" customHeight="1" x14ac:dyDescent="0.3">
      <c r="A3558" s="3" t="str">
        <f>B3558&amp;"--"&amp;COUNTIF($B$5:B3558,B3558)</f>
        <v>--3521</v>
      </c>
      <c r="B3558" s="3" t="str">
        <f t="shared" si="166"/>
        <v/>
      </c>
      <c r="C3558" s="78">
        <v>3554</v>
      </c>
      <c r="D3558" s="102"/>
      <c r="E3558" s="103"/>
      <c r="F3558" s="102"/>
      <c r="G3558" s="104"/>
      <c r="H3558" s="105" t="str">
        <f t="shared" ca="1" si="168"/>
        <v/>
      </c>
      <c r="I3558" s="102"/>
      <c r="J3558" s="102"/>
      <c r="K3558" s="102"/>
      <c r="L3558" s="102"/>
      <c r="M3558" s="102"/>
      <c r="N3558" s="102"/>
      <c r="O3558" s="102"/>
      <c r="P3558" s="102"/>
      <c r="Q3558" s="102"/>
      <c r="R3558" s="102"/>
      <c r="S3558" s="102"/>
      <c r="T3558" s="106"/>
      <c r="U3558" s="3" t="str">
        <f t="shared" si="167"/>
        <v>0/1</v>
      </c>
    </row>
    <row r="3559" spans="1:21" ht="30" customHeight="1" x14ac:dyDescent="0.3">
      <c r="A3559" s="3" t="str">
        <f>B3559&amp;"--"&amp;COUNTIF($B$5:B3559,B3559)</f>
        <v>--3522</v>
      </c>
      <c r="B3559" s="3" t="str">
        <f t="shared" si="166"/>
        <v/>
      </c>
      <c r="C3559" s="78">
        <v>3555</v>
      </c>
      <c r="D3559" s="102"/>
      <c r="E3559" s="103"/>
      <c r="F3559" s="102"/>
      <c r="G3559" s="104"/>
      <c r="H3559" s="105" t="str">
        <f t="shared" ca="1" si="168"/>
        <v/>
      </c>
      <c r="I3559" s="102"/>
      <c r="J3559" s="102"/>
      <c r="K3559" s="102"/>
      <c r="L3559" s="102"/>
      <c r="M3559" s="102"/>
      <c r="N3559" s="102"/>
      <c r="O3559" s="102"/>
      <c r="P3559" s="102"/>
      <c r="Q3559" s="102"/>
      <c r="R3559" s="102"/>
      <c r="S3559" s="102"/>
      <c r="T3559" s="106"/>
      <c r="U3559" s="3" t="str">
        <f t="shared" si="167"/>
        <v>0/1</v>
      </c>
    </row>
    <row r="3560" spans="1:21" ht="30" customHeight="1" x14ac:dyDescent="0.3">
      <c r="A3560" s="3" t="str">
        <f>B3560&amp;"--"&amp;COUNTIF($B$5:B3560,B3560)</f>
        <v>--3523</v>
      </c>
      <c r="B3560" s="3" t="str">
        <f t="shared" si="166"/>
        <v/>
      </c>
      <c r="C3560" s="78">
        <v>3556</v>
      </c>
      <c r="D3560" s="102"/>
      <c r="E3560" s="103"/>
      <c r="F3560" s="102"/>
      <c r="G3560" s="104"/>
      <c r="H3560" s="105" t="str">
        <f t="shared" ca="1" si="168"/>
        <v/>
      </c>
      <c r="I3560" s="102"/>
      <c r="J3560" s="102"/>
      <c r="K3560" s="102"/>
      <c r="L3560" s="102"/>
      <c r="M3560" s="102"/>
      <c r="N3560" s="102"/>
      <c r="O3560" s="102"/>
      <c r="P3560" s="102"/>
      <c r="Q3560" s="102"/>
      <c r="R3560" s="102"/>
      <c r="S3560" s="102"/>
      <c r="T3560" s="106"/>
      <c r="U3560" s="3" t="str">
        <f t="shared" si="167"/>
        <v>0/1</v>
      </c>
    </row>
    <row r="3561" spans="1:21" ht="30" customHeight="1" x14ac:dyDescent="0.3">
      <c r="A3561" s="3" t="str">
        <f>B3561&amp;"--"&amp;COUNTIF($B$5:B3561,B3561)</f>
        <v>--3524</v>
      </c>
      <c r="B3561" s="3" t="str">
        <f t="shared" si="166"/>
        <v/>
      </c>
      <c r="C3561" s="78">
        <v>3557</v>
      </c>
      <c r="D3561" s="102"/>
      <c r="E3561" s="103"/>
      <c r="F3561" s="102"/>
      <c r="G3561" s="104"/>
      <c r="H3561" s="105" t="str">
        <f t="shared" ca="1" si="168"/>
        <v/>
      </c>
      <c r="I3561" s="102"/>
      <c r="J3561" s="102"/>
      <c r="K3561" s="102"/>
      <c r="L3561" s="102"/>
      <c r="M3561" s="102"/>
      <c r="N3561" s="102"/>
      <c r="O3561" s="102"/>
      <c r="P3561" s="102"/>
      <c r="Q3561" s="102"/>
      <c r="R3561" s="102"/>
      <c r="S3561" s="102"/>
      <c r="T3561" s="106"/>
      <c r="U3561" s="3" t="str">
        <f t="shared" si="167"/>
        <v>0/1</v>
      </c>
    </row>
    <row r="3562" spans="1:21" ht="30" customHeight="1" x14ac:dyDescent="0.3">
      <c r="A3562" s="3" t="str">
        <f>B3562&amp;"--"&amp;COUNTIF($B$5:B3562,B3562)</f>
        <v>--3525</v>
      </c>
      <c r="B3562" s="3" t="str">
        <f t="shared" si="166"/>
        <v/>
      </c>
      <c r="C3562" s="78">
        <v>3558</v>
      </c>
      <c r="D3562" s="102"/>
      <c r="E3562" s="103"/>
      <c r="F3562" s="102"/>
      <c r="G3562" s="104"/>
      <c r="H3562" s="105" t="str">
        <f t="shared" ca="1" si="168"/>
        <v/>
      </c>
      <c r="I3562" s="102"/>
      <c r="J3562" s="102"/>
      <c r="K3562" s="102"/>
      <c r="L3562" s="102"/>
      <c r="M3562" s="102"/>
      <c r="N3562" s="102"/>
      <c r="O3562" s="102"/>
      <c r="P3562" s="102"/>
      <c r="Q3562" s="102"/>
      <c r="R3562" s="102"/>
      <c r="S3562" s="102"/>
      <c r="T3562" s="106"/>
      <c r="U3562" s="3" t="str">
        <f t="shared" si="167"/>
        <v>0/1</v>
      </c>
    </row>
    <row r="3563" spans="1:21" ht="30" customHeight="1" x14ac:dyDescent="0.3">
      <c r="A3563" s="3" t="str">
        <f>B3563&amp;"--"&amp;COUNTIF($B$5:B3563,B3563)</f>
        <v>--3526</v>
      </c>
      <c r="B3563" s="3" t="str">
        <f t="shared" si="166"/>
        <v/>
      </c>
      <c r="C3563" s="78">
        <v>3559</v>
      </c>
      <c r="D3563" s="102"/>
      <c r="E3563" s="103"/>
      <c r="F3563" s="102"/>
      <c r="G3563" s="104"/>
      <c r="H3563" s="105" t="str">
        <f t="shared" ca="1" si="168"/>
        <v/>
      </c>
      <c r="I3563" s="102"/>
      <c r="J3563" s="102"/>
      <c r="K3563" s="102"/>
      <c r="L3563" s="102"/>
      <c r="M3563" s="102"/>
      <c r="N3563" s="102"/>
      <c r="O3563" s="102"/>
      <c r="P3563" s="102"/>
      <c r="Q3563" s="102"/>
      <c r="R3563" s="102"/>
      <c r="S3563" s="102"/>
      <c r="T3563" s="106"/>
      <c r="U3563" s="3" t="str">
        <f t="shared" si="167"/>
        <v>0/1</v>
      </c>
    </row>
    <row r="3564" spans="1:21" ht="30" customHeight="1" x14ac:dyDescent="0.3">
      <c r="A3564" s="3" t="str">
        <f>B3564&amp;"--"&amp;COUNTIF($B$5:B3564,B3564)</f>
        <v>--3527</v>
      </c>
      <c r="B3564" s="3" t="str">
        <f t="shared" si="166"/>
        <v/>
      </c>
      <c r="C3564" s="78">
        <v>3560</v>
      </c>
      <c r="D3564" s="102"/>
      <c r="E3564" s="103"/>
      <c r="F3564" s="102"/>
      <c r="G3564" s="104"/>
      <c r="H3564" s="105" t="str">
        <f t="shared" ca="1" si="168"/>
        <v/>
      </c>
      <c r="I3564" s="102"/>
      <c r="J3564" s="102"/>
      <c r="K3564" s="102"/>
      <c r="L3564" s="102"/>
      <c r="M3564" s="102"/>
      <c r="N3564" s="102"/>
      <c r="O3564" s="102"/>
      <c r="P3564" s="102"/>
      <c r="Q3564" s="102"/>
      <c r="R3564" s="102"/>
      <c r="S3564" s="102"/>
      <c r="T3564" s="106"/>
      <c r="U3564" s="3" t="str">
        <f t="shared" si="167"/>
        <v>0/1</v>
      </c>
    </row>
    <row r="3565" spans="1:21" ht="30" customHeight="1" x14ac:dyDescent="0.3">
      <c r="A3565" s="3" t="str">
        <f>B3565&amp;"--"&amp;COUNTIF($B$5:B3565,B3565)</f>
        <v>--3528</v>
      </c>
      <c r="B3565" s="3" t="str">
        <f t="shared" si="166"/>
        <v/>
      </c>
      <c r="C3565" s="78">
        <v>3561</v>
      </c>
      <c r="D3565" s="102"/>
      <c r="E3565" s="103"/>
      <c r="F3565" s="102"/>
      <c r="G3565" s="104"/>
      <c r="H3565" s="105" t="str">
        <f t="shared" ca="1" si="168"/>
        <v/>
      </c>
      <c r="I3565" s="102"/>
      <c r="J3565" s="102"/>
      <c r="K3565" s="102"/>
      <c r="L3565" s="102"/>
      <c r="M3565" s="102"/>
      <c r="N3565" s="102"/>
      <c r="O3565" s="102"/>
      <c r="P3565" s="102"/>
      <c r="Q3565" s="102"/>
      <c r="R3565" s="102"/>
      <c r="S3565" s="102"/>
      <c r="T3565" s="106"/>
      <c r="U3565" s="3" t="str">
        <f t="shared" si="167"/>
        <v>0/1</v>
      </c>
    </row>
    <row r="3566" spans="1:21" ht="30" customHeight="1" x14ac:dyDescent="0.3">
      <c r="A3566" s="3" t="str">
        <f>B3566&amp;"--"&amp;COUNTIF($B$5:B3566,B3566)</f>
        <v>--3529</v>
      </c>
      <c r="B3566" s="3" t="str">
        <f t="shared" si="166"/>
        <v/>
      </c>
      <c r="C3566" s="78">
        <v>3562</v>
      </c>
      <c r="D3566" s="102"/>
      <c r="E3566" s="103"/>
      <c r="F3566" s="102"/>
      <c r="G3566" s="104"/>
      <c r="H3566" s="105" t="str">
        <f t="shared" ca="1" si="168"/>
        <v/>
      </c>
      <c r="I3566" s="102"/>
      <c r="J3566" s="102"/>
      <c r="K3566" s="102"/>
      <c r="L3566" s="102"/>
      <c r="M3566" s="102"/>
      <c r="N3566" s="102"/>
      <c r="O3566" s="102"/>
      <c r="P3566" s="102"/>
      <c r="Q3566" s="102"/>
      <c r="R3566" s="102"/>
      <c r="S3566" s="102"/>
      <c r="T3566" s="106"/>
      <c r="U3566" s="3" t="str">
        <f t="shared" si="167"/>
        <v>0/1</v>
      </c>
    </row>
    <row r="3567" spans="1:21" ht="30" customHeight="1" x14ac:dyDescent="0.3">
      <c r="A3567" s="3" t="str">
        <f>B3567&amp;"--"&amp;COUNTIF($B$5:B3567,B3567)</f>
        <v>--3530</v>
      </c>
      <c r="B3567" s="3" t="str">
        <f t="shared" si="166"/>
        <v/>
      </c>
      <c r="C3567" s="78">
        <v>3563</v>
      </c>
      <c r="D3567" s="102"/>
      <c r="E3567" s="103"/>
      <c r="F3567" s="102"/>
      <c r="G3567" s="104"/>
      <c r="H3567" s="105" t="str">
        <f t="shared" ca="1" si="168"/>
        <v/>
      </c>
      <c r="I3567" s="102"/>
      <c r="J3567" s="102"/>
      <c r="K3567" s="102"/>
      <c r="L3567" s="102"/>
      <c r="M3567" s="102"/>
      <c r="N3567" s="102"/>
      <c r="O3567" s="102"/>
      <c r="P3567" s="102"/>
      <c r="Q3567" s="102"/>
      <c r="R3567" s="102"/>
      <c r="S3567" s="102"/>
      <c r="T3567" s="106"/>
      <c r="U3567" s="3" t="str">
        <f t="shared" si="167"/>
        <v>0/1</v>
      </c>
    </row>
    <row r="3568" spans="1:21" ht="30" customHeight="1" x14ac:dyDescent="0.3">
      <c r="A3568" s="3" t="str">
        <f>B3568&amp;"--"&amp;COUNTIF($B$5:B3568,B3568)</f>
        <v>--3531</v>
      </c>
      <c r="B3568" s="3" t="str">
        <f t="shared" si="166"/>
        <v/>
      </c>
      <c r="C3568" s="78">
        <v>3564</v>
      </c>
      <c r="D3568" s="102"/>
      <c r="E3568" s="103"/>
      <c r="F3568" s="102"/>
      <c r="G3568" s="104"/>
      <c r="H3568" s="105" t="str">
        <f t="shared" ca="1" si="168"/>
        <v/>
      </c>
      <c r="I3568" s="102"/>
      <c r="J3568" s="102"/>
      <c r="K3568" s="102"/>
      <c r="L3568" s="102"/>
      <c r="M3568" s="102"/>
      <c r="N3568" s="102"/>
      <c r="O3568" s="102"/>
      <c r="P3568" s="102"/>
      <c r="Q3568" s="102"/>
      <c r="R3568" s="102"/>
      <c r="S3568" s="102"/>
      <c r="T3568" s="106"/>
      <c r="U3568" s="3" t="str">
        <f t="shared" si="167"/>
        <v>0/1</v>
      </c>
    </row>
    <row r="3569" spans="1:21" ht="30" customHeight="1" x14ac:dyDescent="0.3">
      <c r="A3569" s="3" t="str">
        <f>B3569&amp;"--"&amp;COUNTIF($B$5:B3569,B3569)</f>
        <v>--3532</v>
      </c>
      <c r="B3569" s="3" t="str">
        <f t="shared" si="166"/>
        <v/>
      </c>
      <c r="C3569" s="78">
        <v>3565</v>
      </c>
      <c r="D3569" s="102"/>
      <c r="E3569" s="103"/>
      <c r="F3569" s="102"/>
      <c r="G3569" s="104"/>
      <c r="H3569" s="105" t="str">
        <f t="shared" ca="1" si="168"/>
        <v/>
      </c>
      <c r="I3569" s="102"/>
      <c r="J3569" s="102"/>
      <c r="K3569" s="102"/>
      <c r="L3569" s="102"/>
      <c r="M3569" s="102"/>
      <c r="N3569" s="102"/>
      <c r="O3569" s="102"/>
      <c r="P3569" s="102"/>
      <c r="Q3569" s="102"/>
      <c r="R3569" s="102"/>
      <c r="S3569" s="102"/>
      <c r="T3569" s="106"/>
      <c r="U3569" s="3" t="str">
        <f t="shared" si="167"/>
        <v>0/1</v>
      </c>
    </row>
    <row r="3570" spans="1:21" ht="30" customHeight="1" x14ac:dyDescent="0.3">
      <c r="A3570" s="3" t="str">
        <f>B3570&amp;"--"&amp;COUNTIF($B$5:B3570,B3570)</f>
        <v>--3533</v>
      </c>
      <c r="B3570" s="3" t="str">
        <f t="shared" si="166"/>
        <v/>
      </c>
      <c r="C3570" s="78">
        <v>3566</v>
      </c>
      <c r="D3570" s="102"/>
      <c r="E3570" s="103"/>
      <c r="F3570" s="102"/>
      <c r="G3570" s="104"/>
      <c r="H3570" s="105" t="str">
        <f t="shared" ca="1" si="168"/>
        <v/>
      </c>
      <c r="I3570" s="102"/>
      <c r="J3570" s="102"/>
      <c r="K3570" s="102"/>
      <c r="L3570" s="102"/>
      <c r="M3570" s="102"/>
      <c r="N3570" s="102"/>
      <c r="O3570" s="102"/>
      <c r="P3570" s="102"/>
      <c r="Q3570" s="102"/>
      <c r="R3570" s="102"/>
      <c r="S3570" s="102"/>
      <c r="T3570" s="106"/>
      <c r="U3570" s="3" t="str">
        <f t="shared" si="167"/>
        <v>0/1</v>
      </c>
    </row>
    <row r="3571" spans="1:21" ht="30" customHeight="1" x14ac:dyDescent="0.3">
      <c r="A3571" s="3" t="str">
        <f>B3571&amp;"--"&amp;COUNTIF($B$5:B3571,B3571)</f>
        <v>--3534</v>
      </c>
      <c r="B3571" s="3" t="str">
        <f t="shared" si="166"/>
        <v/>
      </c>
      <c r="C3571" s="78">
        <v>3567</v>
      </c>
      <c r="D3571" s="102"/>
      <c r="E3571" s="103"/>
      <c r="F3571" s="102"/>
      <c r="G3571" s="104"/>
      <c r="H3571" s="105" t="str">
        <f t="shared" ca="1" si="168"/>
        <v/>
      </c>
      <c r="I3571" s="102"/>
      <c r="J3571" s="102"/>
      <c r="K3571" s="102"/>
      <c r="L3571" s="102"/>
      <c r="M3571" s="102"/>
      <c r="N3571" s="102"/>
      <c r="O3571" s="102"/>
      <c r="P3571" s="102"/>
      <c r="Q3571" s="102"/>
      <c r="R3571" s="102"/>
      <c r="S3571" s="102"/>
      <c r="T3571" s="106"/>
      <c r="U3571" s="3" t="str">
        <f t="shared" si="167"/>
        <v>0/1</v>
      </c>
    </row>
    <row r="3572" spans="1:21" ht="30" customHeight="1" x14ac:dyDescent="0.3">
      <c r="A3572" s="3" t="str">
        <f>B3572&amp;"--"&amp;COUNTIF($B$5:B3572,B3572)</f>
        <v>--3535</v>
      </c>
      <c r="B3572" s="3" t="str">
        <f t="shared" si="166"/>
        <v/>
      </c>
      <c r="C3572" s="78">
        <v>3568</v>
      </c>
      <c r="D3572" s="102"/>
      <c r="E3572" s="103"/>
      <c r="F3572" s="102"/>
      <c r="G3572" s="104"/>
      <c r="H3572" s="105" t="str">
        <f t="shared" ca="1" si="168"/>
        <v/>
      </c>
      <c r="I3572" s="102"/>
      <c r="J3572" s="102"/>
      <c r="K3572" s="102"/>
      <c r="L3572" s="102"/>
      <c r="M3572" s="102"/>
      <c r="N3572" s="102"/>
      <c r="O3572" s="102"/>
      <c r="P3572" s="102"/>
      <c r="Q3572" s="102"/>
      <c r="R3572" s="102"/>
      <c r="S3572" s="102"/>
      <c r="T3572" s="106"/>
      <c r="U3572" s="3" t="str">
        <f t="shared" si="167"/>
        <v>0/1</v>
      </c>
    </row>
    <row r="3573" spans="1:21" ht="30" customHeight="1" x14ac:dyDescent="0.3">
      <c r="A3573" s="3" t="str">
        <f>B3573&amp;"--"&amp;COUNTIF($B$5:B3573,B3573)</f>
        <v>--3536</v>
      </c>
      <c r="B3573" s="3" t="str">
        <f t="shared" si="166"/>
        <v/>
      </c>
      <c r="C3573" s="78">
        <v>3569</v>
      </c>
      <c r="D3573" s="102"/>
      <c r="E3573" s="103"/>
      <c r="F3573" s="102"/>
      <c r="G3573" s="104"/>
      <c r="H3573" s="105" t="str">
        <f t="shared" ca="1" si="168"/>
        <v/>
      </c>
      <c r="I3573" s="102"/>
      <c r="J3573" s="102"/>
      <c r="K3573" s="102"/>
      <c r="L3573" s="102"/>
      <c r="M3573" s="102"/>
      <c r="N3573" s="102"/>
      <c r="O3573" s="102"/>
      <c r="P3573" s="102"/>
      <c r="Q3573" s="102"/>
      <c r="R3573" s="102"/>
      <c r="S3573" s="102"/>
      <c r="T3573" s="106"/>
      <c r="U3573" s="3" t="str">
        <f t="shared" si="167"/>
        <v>0/1</v>
      </c>
    </row>
    <row r="3574" spans="1:21" ht="30" customHeight="1" x14ac:dyDescent="0.3">
      <c r="A3574" s="3" t="str">
        <f>B3574&amp;"--"&amp;COUNTIF($B$5:B3574,B3574)</f>
        <v>--3537</v>
      </c>
      <c r="B3574" s="3" t="str">
        <f t="shared" si="166"/>
        <v/>
      </c>
      <c r="C3574" s="78">
        <v>3570</v>
      </c>
      <c r="D3574" s="102"/>
      <c r="E3574" s="103"/>
      <c r="F3574" s="102"/>
      <c r="G3574" s="104"/>
      <c r="H3574" s="105" t="str">
        <f t="shared" ca="1" si="168"/>
        <v/>
      </c>
      <c r="I3574" s="102"/>
      <c r="J3574" s="102"/>
      <c r="K3574" s="102"/>
      <c r="L3574" s="102"/>
      <c r="M3574" s="102"/>
      <c r="N3574" s="102"/>
      <c r="O3574" s="102"/>
      <c r="P3574" s="102"/>
      <c r="Q3574" s="102"/>
      <c r="R3574" s="102"/>
      <c r="S3574" s="102"/>
      <c r="T3574" s="106"/>
      <c r="U3574" s="3" t="str">
        <f t="shared" si="167"/>
        <v>0/1</v>
      </c>
    </row>
    <row r="3575" spans="1:21" ht="30" customHeight="1" x14ac:dyDescent="0.3">
      <c r="A3575" s="3" t="str">
        <f>B3575&amp;"--"&amp;COUNTIF($B$5:B3575,B3575)</f>
        <v>--3538</v>
      </c>
      <c r="B3575" s="3" t="str">
        <f t="shared" si="166"/>
        <v/>
      </c>
      <c r="C3575" s="78">
        <v>3571</v>
      </c>
      <c r="D3575" s="102"/>
      <c r="E3575" s="103"/>
      <c r="F3575" s="102"/>
      <c r="G3575" s="104"/>
      <c r="H3575" s="105" t="str">
        <f t="shared" ca="1" si="168"/>
        <v/>
      </c>
      <c r="I3575" s="102"/>
      <c r="J3575" s="102"/>
      <c r="K3575" s="102"/>
      <c r="L3575" s="102"/>
      <c r="M3575" s="102"/>
      <c r="N3575" s="102"/>
      <c r="O3575" s="102"/>
      <c r="P3575" s="102"/>
      <c r="Q3575" s="102"/>
      <c r="R3575" s="102"/>
      <c r="S3575" s="102"/>
      <c r="T3575" s="106"/>
      <c r="U3575" s="3" t="str">
        <f t="shared" si="167"/>
        <v>0/1</v>
      </c>
    </row>
    <row r="3576" spans="1:21" ht="30" customHeight="1" x14ac:dyDescent="0.3">
      <c r="A3576" s="3" t="str">
        <f>B3576&amp;"--"&amp;COUNTIF($B$5:B3576,B3576)</f>
        <v>--3539</v>
      </c>
      <c r="B3576" s="3" t="str">
        <f t="shared" si="166"/>
        <v/>
      </c>
      <c r="C3576" s="78">
        <v>3572</v>
      </c>
      <c r="D3576" s="102"/>
      <c r="E3576" s="103"/>
      <c r="F3576" s="102"/>
      <c r="G3576" s="104"/>
      <c r="H3576" s="105" t="str">
        <f t="shared" ca="1" si="168"/>
        <v/>
      </c>
      <c r="I3576" s="102"/>
      <c r="J3576" s="102"/>
      <c r="K3576" s="102"/>
      <c r="L3576" s="102"/>
      <c r="M3576" s="102"/>
      <c r="N3576" s="102"/>
      <c r="O3576" s="102"/>
      <c r="P3576" s="102"/>
      <c r="Q3576" s="102"/>
      <c r="R3576" s="102"/>
      <c r="S3576" s="102"/>
      <c r="T3576" s="106"/>
      <c r="U3576" s="3" t="str">
        <f t="shared" si="167"/>
        <v>0/1</v>
      </c>
    </row>
    <row r="3577" spans="1:21" ht="30" customHeight="1" x14ac:dyDescent="0.3">
      <c r="A3577" s="3" t="str">
        <f>B3577&amp;"--"&amp;COUNTIF($B$5:B3577,B3577)</f>
        <v>--3540</v>
      </c>
      <c r="B3577" s="3" t="str">
        <f t="shared" si="166"/>
        <v/>
      </c>
      <c r="C3577" s="78">
        <v>3573</v>
      </c>
      <c r="D3577" s="102"/>
      <c r="E3577" s="103"/>
      <c r="F3577" s="102"/>
      <c r="G3577" s="104"/>
      <c r="H3577" s="105" t="str">
        <f t="shared" ca="1" si="168"/>
        <v/>
      </c>
      <c r="I3577" s="102"/>
      <c r="J3577" s="102"/>
      <c r="K3577" s="102"/>
      <c r="L3577" s="102"/>
      <c r="M3577" s="102"/>
      <c r="N3577" s="102"/>
      <c r="O3577" s="102"/>
      <c r="P3577" s="102"/>
      <c r="Q3577" s="102"/>
      <c r="R3577" s="102"/>
      <c r="S3577" s="102"/>
      <c r="T3577" s="106"/>
      <c r="U3577" s="3" t="str">
        <f t="shared" si="167"/>
        <v>0/1</v>
      </c>
    </row>
    <row r="3578" spans="1:21" ht="30" customHeight="1" x14ac:dyDescent="0.3">
      <c r="A3578" s="3" t="str">
        <f>B3578&amp;"--"&amp;COUNTIF($B$5:B3578,B3578)</f>
        <v>--3541</v>
      </c>
      <c r="B3578" s="3" t="str">
        <f t="shared" si="166"/>
        <v/>
      </c>
      <c r="C3578" s="78">
        <v>3574</v>
      </c>
      <c r="D3578" s="102"/>
      <c r="E3578" s="103"/>
      <c r="F3578" s="102"/>
      <c r="G3578" s="104"/>
      <c r="H3578" s="105" t="str">
        <f t="shared" ca="1" si="168"/>
        <v/>
      </c>
      <c r="I3578" s="102"/>
      <c r="J3578" s="102"/>
      <c r="K3578" s="102"/>
      <c r="L3578" s="102"/>
      <c r="M3578" s="102"/>
      <c r="N3578" s="102"/>
      <c r="O3578" s="102"/>
      <c r="P3578" s="102"/>
      <c r="Q3578" s="102"/>
      <c r="R3578" s="102"/>
      <c r="S3578" s="102"/>
      <c r="T3578" s="106"/>
      <c r="U3578" s="3" t="str">
        <f t="shared" si="167"/>
        <v>0/1</v>
      </c>
    </row>
    <row r="3579" spans="1:21" ht="30" customHeight="1" x14ac:dyDescent="0.3">
      <c r="A3579" s="3" t="str">
        <f>B3579&amp;"--"&amp;COUNTIF($B$5:B3579,B3579)</f>
        <v>--3542</v>
      </c>
      <c r="B3579" s="3" t="str">
        <f t="shared" si="166"/>
        <v/>
      </c>
      <c r="C3579" s="78">
        <v>3575</v>
      </c>
      <c r="D3579" s="102"/>
      <c r="E3579" s="103"/>
      <c r="F3579" s="102"/>
      <c r="G3579" s="104"/>
      <c r="H3579" s="105" t="str">
        <f t="shared" ca="1" si="168"/>
        <v/>
      </c>
      <c r="I3579" s="102"/>
      <c r="J3579" s="102"/>
      <c r="K3579" s="102"/>
      <c r="L3579" s="102"/>
      <c r="M3579" s="102"/>
      <c r="N3579" s="102"/>
      <c r="O3579" s="102"/>
      <c r="P3579" s="102"/>
      <c r="Q3579" s="102"/>
      <c r="R3579" s="102"/>
      <c r="S3579" s="102"/>
      <c r="T3579" s="106"/>
      <c r="U3579" s="3" t="str">
        <f t="shared" si="167"/>
        <v>0/1</v>
      </c>
    </row>
    <row r="3580" spans="1:21" ht="30" customHeight="1" x14ac:dyDescent="0.3">
      <c r="A3580" s="3" t="str">
        <f>B3580&amp;"--"&amp;COUNTIF($B$5:B3580,B3580)</f>
        <v>--3543</v>
      </c>
      <c r="B3580" s="3" t="str">
        <f t="shared" si="166"/>
        <v/>
      </c>
      <c r="C3580" s="78">
        <v>3576</v>
      </c>
      <c r="D3580" s="102"/>
      <c r="E3580" s="103"/>
      <c r="F3580" s="102"/>
      <c r="G3580" s="104"/>
      <c r="H3580" s="105" t="str">
        <f t="shared" ca="1" si="168"/>
        <v/>
      </c>
      <c r="I3580" s="102"/>
      <c r="J3580" s="102"/>
      <c r="K3580" s="102"/>
      <c r="L3580" s="102"/>
      <c r="M3580" s="102"/>
      <c r="N3580" s="102"/>
      <c r="O3580" s="102"/>
      <c r="P3580" s="102"/>
      <c r="Q3580" s="102"/>
      <c r="R3580" s="102"/>
      <c r="S3580" s="102"/>
      <c r="T3580" s="106"/>
      <c r="U3580" s="3" t="str">
        <f t="shared" si="167"/>
        <v>0/1</v>
      </c>
    </row>
    <row r="3581" spans="1:21" ht="30" customHeight="1" x14ac:dyDescent="0.3">
      <c r="A3581" s="3" t="str">
        <f>B3581&amp;"--"&amp;COUNTIF($B$5:B3581,B3581)</f>
        <v>--3544</v>
      </c>
      <c r="B3581" s="3" t="str">
        <f t="shared" si="166"/>
        <v/>
      </c>
      <c r="C3581" s="78">
        <v>3577</v>
      </c>
      <c r="D3581" s="102"/>
      <c r="E3581" s="103"/>
      <c r="F3581" s="102"/>
      <c r="G3581" s="104"/>
      <c r="H3581" s="105" t="str">
        <f t="shared" ca="1" si="168"/>
        <v/>
      </c>
      <c r="I3581" s="102"/>
      <c r="J3581" s="102"/>
      <c r="K3581" s="102"/>
      <c r="L3581" s="102"/>
      <c r="M3581" s="102"/>
      <c r="N3581" s="102"/>
      <c r="O3581" s="102"/>
      <c r="P3581" s="102"/>
      <c r="Q3581" s="102"/>
      <c r="R3581" s="102"/>
      <c r="S3581" s="102"/>
      <c r="T3581" s="106"/>
      <c r="U3581" s="3" t="str">
        <f t="shared" si="167"/>
        <v>0/1</v>
      </c>
    </row>
    <row r="3582" spans="1:21" ht="30" customHeight="1" x14ac:dyDescent="0.3">
      <c r="A3582" s="3" t="str">
        <f>B3582&amp;"--"&amp;COUNTIF($B$5:B3582,B3582)</f>
        <v>--3545</v>
      </c>
      <c r="B3582" s="3" t="str">
        <f t="shared" si="166"/>
        <v/>
      </c>
      <c r="C3582" s="78">
        <v>3578</v>
      </c>
      <c r="D3582" s="102"/>
      <c r="E3582" s="103"/>
      <c r="F3582" s="102"/>
      <c r="G3582" s="104"/>
      <c r="H3582" s="105" t="str">
        <f t="shared" ca="1" si="168"/>
        <v/>
      </c>
      <c r="I3582" s="102"/>
      <c r="J3582" s="102"/>
      <c r="K3582" s="102"/>
      <c r="L3582" s="102"/>
      <c r="M3582" s="102"/>
      <c r="N3582" s="102"/>
      <c r="O3582" s="102"/>
      <c r="P3582" s="102"/>
      <c r="Q3582" s="102"/>
      <c r="R3582" s="102"/>
      <c r="S3582" s="102"/>
      <c r="T3582" s="106"/>
      <c r="U3582" s="3" t="str">
        <f t="shared" si="167"/>
        <v>0/1</v>
      </c>
    </row>
    <row r="3583" spans="1:21" ht="30" customHeight="1" x14ac:dyDescent="0.3">
      <c r="A3583" s="3" t="str">
        <f>B3583&amp;"--"&amp;COUNTIF($B$5:B3583,B3583)</f>
        <v>--3546</v>
      </c>
      <c r="B3583" s="3" t="str">
        <f t="shared" si="166"/>
        <v/>
      </c>
      <c r="C3583" s="78">
        <v>3579</v>
      </c>
      <c r="D3583" s="102"/>
      <c r="E3583" s="103"/>
      <c r="F3583" s="102"/>
      <c r="G3583" s="104"/>
      <c r="H3583" s="105" t="str">
        <f t="shared" ca="1" si="168"/>
        <v/>
      </c>
      <c r="I3583" s="102"/>
      <c r="J3583" s="102"/>
      <c r="K3583" s="102"/>
      <c r="L3583" s="102"/>
      <c r="M3583" s="102"/>
      <c r="N3583" s="102"/>
      <c r="O3583" s="102"/>
      <c r="P3583" s="102"/>
      <c r="Q3583" s="102"/>
      <c r="R3583" s="102"/>
      <c r="S3583" s="102"/>
      <c r="T3583" s="106"/>
      <c r="U3583" s="3" t="str">
        <f t="shared" si="167"/>
        <v>0/1</v>
      </c>
    </row>
    <row r="3584" spans="1:21" ht="30" customHeight="1" x14ac:dyDescent="0.3">
      <c r="A3584" s="3" t="str">
        <f>B3584&amp;"--"&amp;COUNTIF($B$5:B3584,B3584)</f>
        <v>--3547</v>
      </c>
      <c r="B3584" s="3" t="str">
        <f t="shared" si="166"/>
        <v/>
      </c>
      <c r="C3584" s="78">
        <v>3580</v>
      </c>
      <c r="D3584" s="102"/>
      <c r="E3584" s="103"/>
      <c r="F3584" s="102"/>
      <c r="G3584" s="104"/>
      <c r="H3584" s="105" t="str">
        <f t="shared" ca="1" si="168"/>
        <v/>
      </c>
      <c r="I3584" s="102"/>
      <c r="J3584" s="102"/>
      <c r="K3584" s="102"/>
      <c r="L3584" s="102"/>
      <c r="M3584" s="102"/>
      <c r="N3584" s="102"/>
      <c r="O3584" s="102"/>
      <c r="P3584" s="102"/>
      <c r="Q3584" s="102"/>
      <c r="R3584" s="102"/>
      <c r="S3584" s="102"/>
      <c r="T3584" s="106"/>
      <c r="U3584" s="3" t="str">
        <f t="shared" si="167"/>
        <v>0/1</v>
      </c>
    </row>
    <row r="3585" spans="1:21" ht="30" customHeight="1" x14ac:dyDescent="0.3">
      <c r="A3585" s="3" t="str">
        <f>B3585&amp;"--"&amp;COUNTIF($B$5:B3585,B3585)</f>
        <v>--3548</v>
      </c>
      <c r="B3585" s="3" t="str">
        <f t="shared" si="166"/>
        <v/>
      </c>
      <c r="C3585" s="78">
        <v>3581</v>
      </c>
      <c r="D3585" s="102"/>
      <c r="E3585" s="103"/>
      <c r="F3585" s="102"/>
      <c r="G3585" s="104"/>
      <c r="H3585" s="105" t="str">
        <f t="shared" ca="1" si="168"/>
        <v/>
      </c>
      <c r="I3585" s="102"/>
      <c r="J3585" s="102"/>
      <c r="K3585" s="102"/>
      <c r="L3585" s="102"/>
      <c r="M3585" s="102"/>
      <c r="N3585" s="102"/>
      <c r="O3585" s="102"/>
      <c r="P3585" s="102"/>
      <c r="Q3585" s="102"/>
      <c r="R3585" s="102"/>
      <c r="S3585" s="102"/>
      <c r="T3585" s="106"/>
      <c r="U3585" s="3" t="str">
        <f t="shared" si="167"/>
        <v>0/1</v>
      </c>
    </row>
    <row r="3586" spans="1:21" ht="30" customHeight="1" x14ac:dyDescent="0.3">
      <c r="A3586" s="3" t="str">
        <f>B3586&amp;"--"&amp;COUNTIF($B$5:B3586,B3586)</f>
        <v>--3549</v>
      </c>
      <c r="B3586" s="3" t="str">
        <f t="shared" si="166"/>
        <v/>
      </c>
      <c r="C3586" s="78">
        <v>3582</v>
      </c>
      <c r="D3586" s="102"/>
      <c r="E3586" s="103"/>
      <c r="F3586" s="102"/>
      <c r="G3586" s="104"/>
      <c r="H3586" s="105" t="str">
        <f t="shared" ca="1" si="168"/>
        <v/>
      </c>
      <c r="I3586" s="102"/>
      <c r="J3586" s="102"/>
      <c r="K3586" s="102"/>
      <c r="L3586" s="102"/>
      <c r="M3586" s="102"/>
      <c r="N3586" s="102"/>
      <c r="O3586" s="102"/>
      <c r="P3586" s="102"/>
      <c r="Q3586" s="102"/>
      <c r="R3586" s="102"/>
      <c r="S3586" s="102"/>
      <c r="T3586" s="106"/>
      <c r="U3586" s="3" t="str">
        <f t="shared" si="167"/>
        <v>0/1</v>
      </c>
    </row>
    <row r="3587" spans="1:21" ht="30" customHeight="1" x14ac:dyDescent="0.3">
      <c r="A3587" s="3" t="str">
        <f>B3587&amp;"--"&amp;COUNTIF($B$5:B3587,B3587)</f>
        <v>--3550</v>
      </c>
      <c r="B3587" s="3" t="str">
        <f t="shared" si="166"/>
        <v/>
      </c>
      <c r="C3587" s="78">
        <v>3583</v>
      </c>
      <c r="D3587" s="102"/>
      <c r="E3587" s="103"/>
      <c r="F3587" s="102"/>
      <c r="G3587" s="104"/>
      <c r="H3587" s="105" t="str">
        <f t="shared" ca="1" si="168"/>
        <v/>
      </c>
      <c r="I3587" s="102"/>
      <c r="J3587" s="102"/>
      <c r="K3587" s="102"/>
      <c r="L3587" s="102"/>
      <c r="M3587" s="102"/>
      <c r="N3587" s="102"/>
      <c r="O3587" s="102"/>
      <c r="P3587" s="102"/>
      <c r="Q3587" s="102"/>
      <c r="R3587" s="102"/>
      <c r="S3587" s="102"/>
      <c r="T3587" s="106"/>
      <c r="U3587" s="3" t="str">
        <f t="shared" si="167"/>
        <v>0/1</v>
      </c>
    </row>
    <row r="3588" spans="1:21" ht="30" customHeight="1" x14ac:dyDescent="0.3">
      <c r="A3588" s="3" t="str">
        <f>B3588&amp;"--"&amp;COUNTIF($B$5:B3588,B3588)</f>
        <v>--3551</v>
      </c>
      <c r="B3588" s="3" t="str">
        <f t="shared" si="166"/>
        <v/>
      </c>
      <c r="C3588" s="78">
        <v>3584</v>
      </c>
      <c r="D3588" s="102"/>
      <c r="E3588" s="103"/>
      <c r="F3588" s="102"/>
      <c r="G3588" s="104"/>
      <c r="H3588" s="105" t="str">
        <f t="shared" ca="1" si="168"/>
        <v/>
      </c>
      <c r="I3588" s="102"/>
      <c r="J3588" s="102"/>
      <c r="K3588" s="102"/>
      <c r="L3588" s="102"/>
      <c r="M3588" s="102"/>
      <c r="N3588" s="102"/>
      <c r="O3588" s="102"/>
      <c r="P3588" s="102"/>
      <c r="Q3588" s="102"/>
      <c r="R3588" s="102"/>
      <c r="S3588" s="102"/>
      <c r="T3588" s="106"/>
      <c r="U3588" s="3" t="str">
        <f t="shared" si="167"/>
        <v>0/1</v>
      </c>
    </row>
    <row r="3589" spans="1:21" ht="30" customHeight="1" x14ac:dyDescent="0.3">
      <c r="A3589" s="3" t="str">
        <f>B3589&amp;"--"&amp;COUNTIF($B$5:B3589,B3589)</f>
        <v>--3552</v>
      </c>
      <c r="B3589" s="3" t="str">
        <f t="shared" ref="B3589:B3652" si="169">IF(G3589&lt;&gt;"",MONTH(G3589),"")</f>
        <v/>
      </c>
      <c r="C3589" s="78">
        <v>3585</v>
      </c>
      <c r="D3589" s="102"/>
      <c r="E3589" s="103"/>
      <c r="F3589" s="102"/>
      <c r="G3589" s="104"/>
      <c r="H3589" s="105" t="str">
        <f t="shared" ca="1" si="168"/>
        <v/>
      </c>
      <c r="I3589" s="102"/>
      <c r="J3589" s="102"/>
      <c r="K3589" s="102"/>
      <c r="L3589" s="102"/>
      <c r="M3589" s="102"/>
      <c r="N3589" s="102"/>
      <c r="O3589" s="102"/>
      <c r="P3589" s="102"/>
      <c r="Q3589" s="102"/>
      <c r="R3589" s="102"/>
      <c r="S3589" s="102"/>
      <c r="T3589" s="106"/>
      <c r="U3589" s="3" t="str">
        <f t="shared" ref="U3589:U3652" si="170">DAY(G3589)&amp;"/"&amp;MONTH(G3589)</f>
        <v>0/1</v>
      </c>
    </row>
    <row r="3590" spans="1:21" ht="30" customHeight="1" x14ac:dyDescent="0.3">
      <c r="A3590" s="3" t="str">
        <f>B3590&amp;"--"&amp;COUNTIF($B$5:B3590,B3590)</f>
        <v>--3553</v>
      </c>
      <c r="B3590" s="3" t="str">
        <f t="shared" si="169"/>
        <v/>
      </c>
      <c r="C3590" s="78">
        <v>3586</v>
      </c>
      <c r="D3590" s="102"/>
      <c r="E3590" s="103"/>
      <c r="F3590" s="102"/>
      <c r="G3590" s="104"/>
      <c r="H3590" s="105" t="str">
        <f t="shared" ca="1" si="168"/>
        <v/>
      </c>
      <c r="I3590" s="102"/>
      <c r="J3590" s="102"/>
      <c r="K3590" s="102"/>
      <c r="L3590" s="102"/>
      <c r="M3590" s="102"/>
      <c r="N3590" s="102"/>
      <c r="O3590" s="102"/>
      <c r="P3590" s="102"/>
      <c r="Q3590" s="102"/>
      <c r="R3590" s="102"/>
      <c r="S3590" s="102"/>
      <c r="T3590" s="106"/>
      <c r="U3590" s="3" t="str">
        <f t="shared" si="170"/>
        <v>0/1</v>
      </c>
    </row>
    <row r="3591" spans="1:21" ht="30" customHeight="1" x14ac:dyDescent="0.3">
      <c r="A3591" s="3" t="str">
        <f>B3591&amp;"--"&amp;COUNTIF($B$5:B3591,B3591)</f>
        <v>--3554</v>
      </c>
      <c r="B3591" s="3" t="str">
        <f t="shared" si="169"/>
        <v/>
      </c>
      <c r="C3591" s="78">
        <v>3587</v>
      </c>
      <c r="D3591" s="102"/>
      <c r="E3591" s="103"/>
      <c r="F3591" s="102"/>
      <c r="G3591" s="104"/>
      <c r="H3591" s="105" t="str">
        <f t="shared" ca="1" si="168"/>
        <v/>
      </c>
      <c r="I3591" s="102"/>
      <c r="J3591" s="102"/>
      <c r="K3591" s="102"/>
      <c r="L3591" s="102"/>
      <c r="M3591" s="102"/>
      <c r="N3591" s="102"/>
      <c r="O3591" s="102"/>
      <c r="P3591" s="102"/>
      <c r="Q3591" s="102"/>
      <c r="R3591" s="102"/>
      <c r="S3591" s="102"/>
      <c r="T3591" s="106"/>
      <c r="U3591" s="3" t="str">
        <f t="shared" si="170"/>
        <v>0/1</v>
      </c>
    </row>
    <row r="3592" spans="1:21" ht="30" customHeight="1" x14ac:dyDescent="0.3">
      <c r="A3592" s="3" t="str">
        <f>B3592&amp;"--"&amp;COUNTIF($B$5:B3592,B3592)</f>
        <v>--3555</v>
      </c>
      <c r="B3592" s="3" t="str">
        <f t="shared" si="169"/>
        <v/>
      </c>
      <c r="C3592" s="78">
        <v>3588</v>
      </c>
      <c r="D3592" s="102"/>
      <c r="E3592" s="103"/>
      <c r="F3592" s="102"/>
      <c r="G3592" s="104"/>
      <c r="H3592" s="105" t="str">
        <f t="shared" ca="1" si="168"/>
        <v/>
      </c>
      <c r="I3592" s="102"/>
      <c r="J3592" s="102"/>
      <c r="K3592" s="102"/>
      <c r="L3592" s="102"/>
      <c r="M3592" s="102"/>
      <c r="N3592" s="102"/>
      <c r="O3592" s="102"/>
      <c r="P3592" s="102"/>
      <c r="Q3592" s="102"/>
      <c r="R3592" s="102"/>
      <c r="S3592" s="102"/>
      <c r="T3592" s="106"/>
      <c r="U3592" s="3" t="str">
        <f t="shared" si="170"/>
        <v>0/1</v>
      </c>
    </row>
    <row r="3593" spans="1:21" ht="30" customHeight="1" x14ac:dyDescent="0.3">
      <c r="A3593" s="3" t="str">
        <f>B3593&amp;"--"&amp;COUNTIF($B$5:B3593,B3593)</f>
        <v>--3556</v>
      </c>
      <c r="B3593" s="3" t="str">
        <f t="shared" si="169"/>
        <v/>
      </c>
      <c r="C3593" s="78">
        <v>3589</v>
      </c>
      <c r="D3593" s="102"/>
      <c r="E3593" s="103"/>
      <c r="F3593" s="102"/>
      <c r="G3593" s="104"/>
      <c r="H3593" s="105" t="str">
        <f t="shared" ca="1" si="168"/>
        <v/>
      </c>
      <c r="I3593" s="102"/>
      <c r="J3593" s="102"/>
      <c r="K3593" s="102"/>
      <c r="L3593" s="102"/>
      <c r="M3593" s="102"/>
      <c r="N3593" s="102"/>
      <c r="O3593" s="102"/>
      <c r="P3593" s="102"/>
      <c r="Q3593" s="102"/>
      <c r="R3593" s="102"/>
      <c r="S3593" s="102"/>
      <c r="T3593" s="106"/>
      <c r="U3593" s="3" t="str">
        <f t="shared" si="170"/>
        <v>0/1</v>
      </c>
    </row>
    <row r="3594" spans="1:21" ht="30" customHeight="1" x14ac:dyDescent="0.3">
      <c r="A3594" s="3" t="str">
        <f>B3594&amp;"--"&amp;COUNTIF($B$5:B3594,B3594)</f>
        <v>--3557</v>
      </c>
      <c r="B3594" s="3" t="str">
        <f t="shared" si="169"/>
        <v/>
      </c>
      <c r="C3594" s="78">
        <v>3590</v>
      </c>
      <c r="D3594" s="102"/>
      <c r="E3594" s="103"/>
      <c r="F3594" s="102"/>
      <c r="G3594" s="104"/>
      <c r="H3594" s="105" t="str">
        <f t="shared" ca="1" si="168"/>
        <v/>
      </c>
      <c r="I3594" s="102"/>
      <c r="J3594" s="102"/>
      <c r="K3594" s="102"/>
      <c r="L3594" s="102"/>
      <c r="M3594" s="102"/>
      <c r="N3594" s="102"/>
      <c r="O3594" s="102"/>
      <c r="P3594" s="102"/>
      <c r="Q3594" s="102"/>
      <c r="R3594" s="102"/>
      <c r="S3594" s="102"/>
      <c r="T3594" s="106"/>
      <c r="U3594" s="3" t="str">
        <f t="shared" si="170"/>
        <v>0/1</v>
      </c>
    </row>
    <row r="3595" spans="1:21" ht="30" customHeight="1" x14ac:dyDescent="0.3">
      <c r="A3595" s="3" t="str">
        <f>B3595&amp;"--"&amp;COUNTIF($B$5:B3595,B3595)</f>
        <v>--3558</v>
      </c>
      <c r="B3595" s="3" t="str">
        <f t="shared" si="169"/>
        <v/>
      </c>
      <c r="C3595" s="78">
        <v>3591</v>
      </c>
      <c r="D3595" s="102"/>
      <c r="E3595" s="103"/>
      <c r="F3595" s="102"/>
      <c r="G3595" s="104"/>
      <c r="H3595" s="105" t="str">
        <f t="shared" ca="1" si="168"/>
        <v/>
      </c>
      <c r="I3595" s="102"/>
      <c r="J3595" s="102"/>
      <c r="K3595" s="102"/>
      <c r="L3595" s="102"/>
      <c r="M3595" s="102"/>
      <c r="N3595" s="102"/>
      <c r="O3595" s="102"/>
      <c r="P3595" s="102"/>
      <c r="Q3595" s="102"/>
      <c r="R3595" s="102"/>
      <c r="S3595" s="102"/>
      <c r="T3595" s="106"/>
      <c r="U3595" s="3" t="str">
        <f t="shared" si="170"/>
        <v>0/1</v>
      </c>
    </row>
    <row r="3596" spans="1:21" ht="30" customHeight="1" x14ac:dyDescent="0.3">
      <c r="A3596" s="3" t="str">
        <f>B3596&amp;"--"&amp;COUNTIF($B$5:B3596,B3596)</f>
        <v>--3559</v>
      </c>
      <c r="B3596" s="3" t="str">
        <f t="shared" si="169"/>
        <v/>
      </c>
      <c r="C3596" s="78">
        <v>3592</v>
      </c>
      <c r="D3596" s="102"/>
      <c r="E3596" s="103"/>
      <c r="F3596" s="102"/>
      <c r="G3596" s="104"/>
      <c r="H3596" s="105" t="str">
        <f t="shared" ca="1" si="168"/>
        <v/>
      </c>
      <c r="I3596" s="102"/>
      <c r="J3596" s="102"/>
      <c r="K3596" s="102"/>
      <c r="L3596" s="102"/>
      <c r="M3596" s="102"/>
      <c r="N3596" s="102"/>
      <c r="O3596" s="102"/>
      <c r="P3596" s="102"/>
      <c r="Q3596" s="102"/>
      <c r="R3596" s="102"/>
      <c r="S3596" s="102"/>
      <c r="T3596" s="106"/>
      <c r="U3596" s="3" t="str">
        <f t="shared" si="170"/>
        <v>0/1</v>
      </c>
    </row>
    <row r="3597" spans="1:21" ht="30" customHeight="1" x14ac:dyDescent="0.3">
      <c r="A3597" s="3" t="str">
        <f>B3597&amp;"--"&amp;COUNTIF($B$5:B3597,B3597)</f>
        <v>--3560</v>
      </c>
      <c r="B3597" s="3" t="str">
        <f t="shared" si="169"/>
        <v/>
      </c>
      <c r="C3597" s="78">
        <v>3593</v>
      </c>
      <c r="D3597" s="102"/>
      <c r="E3597" s="103"/>
      <c r="F3597" s="102"/>
      <c r="G3597" s="104"/>
      <c r="H3597" s="105" t="str">
        <f t="shared" ca="1" si="168"/>
        <v/>
      </c>
      <c r="I3597" s="102"/>
      <c r="J3597" s="102"/>
      <c r="K3597" s="102"/>
      <c r="L3597" s="102"/>
      <c r="M3597" s="102"/>
      <c r="N3597" s="102"/>
      <c r="O3597" s="102"/>
      <c r="P3597" s="102"/>
      <c r="Q3597" s="102"/>
      <c r="R3597" s="102"/>
      <c r="S3597" s="102"/>
      <c r="T3597" s="106"/>
      <c r="U3597" s="3" t="str">
        <f t="shared" si="170"/>
        <v>0/1</v>
      </c>
    </row>
    <row r="3598" spans="1:21" ht="30" customHeight="1" x14ac:dyDescent="0.3">
      <c r="A3598" s="3" t="str">
        <f>B3598&amp;"--"&amp;COUNTIF($B$5:B3598,B3598)</f>
        <v>--3561</v>
      </c>
      <c r="B3598" s="3" t="str">
        <f t="shared" si="169"/>
        <v/>
      </c>
      <c r="C3598" s="78">
        <v>3594</v>
      </c>
      <c r="D3598" s="102"/>
      <c r="E3598" s="103"/>
      <c r="F3598" s="102"/>
      <c r="G3598" s="104"/>
      <c r="H3598" s="105" t="str">
        <f t="shared" ca="1" si="168"/>
        <v/>
      </c>
      <c r="I3598" s="102"/>
      <c r="J3598" s="102"/>
      <c r="K3598" s="102"/>
      <c r="L3598" s="102"/>
      <c r="M3598" s="102"/>
      <c r="N3598" s="102"/>
      <c r="O3598" s="102"/>
      <c r="P3598" s="102"/>
      <c r="Q3598" s="102"/>
      <c r="R3598" s="102"/>
      <c r="S3598" s="102"/>
      <c r="T3598" s="106"/>
      <c r="U3598" s="3" t="str">
        <f t="shared" si="170"/>
        <v>0/1</v>
      </c>
    </row>
    <row r="3599" spans="1:21" ht="30" customHeight="1" x14ac:dyDescent="0.3">
      <c r="A3599" s="3" t="str">
        <f>B3599&amp;"--"&amp;COUNTIF($B$5:B3599,B3599)</f>
        <v>--3562</v>
      </c>
      <c r="B3599" s="3" t="str">
        <f t="shared" si="169"/>
        <v/>
      </c>
      <c r="C3599" s="78">
        <v>3595</v>
      </c>
      <c r="D3599" s="102"/>
      <c r="E3599" s="103"/>
      <c r="F3599" s="102"/>
      <c r="G3599" s="104"/>
      <c r="H3599" s="105" t="str">
        <f t="shared" ca="1" si="168"/>
        <v/>
      </c>
      <c r="I3599" s="102"/>
      <c r="J3599" s="102"/>
      <c r="K3599" s="102"/>
      <c r="L3599" s="102"/>
      <c r="M3599" s="102"/>
      <c r="N3599" s="102"/>
      <c r="O3599" s="102"/>
      <c r="P3599" s="102"/>
      <c r="Q3599" s="102"/>
      <c r="R3599" s="102"/>
      <c r="S3599" s="102"/>
      <c r="T3599" s="106"/>
      <c r="U3599" s="3" t="str">
        <f t="shared" si="170"/>
        <v>0/1</v>
      </c>
    </row>
    <row r="3600" spans="1:21" ht="30" customHeight="1" x14ac:dyDescent="0.3">
      <c r="A3600" s="3" t="str">
        <f>B3600&amp;"--"&amp;COUNTIF($B$5:B3600,B3600)</f>
        <v>--3563</v>
      </c>
      <c r="B3600" s="3" t="str">
        <f t="shared" si="169"/>
        <v/>
      </c>
      <c r="C3600" s="78">
        <v>3596</v>
      </c>
      <c r="D3600" s="102"/>
      <c r="E3600" s="103"/>
      <c r="F3600" s="102"/>
      <c r="G3600" s="104"/>
      <c r="H3600" s="105" t="str">
        <f t="shared" ca="1" si="168"/>
        <v/>
      </c>
      <c r="I3600" s="102"/>
      <c r="J3600" s="102"/>
      <c r="K3600" s="102"/>
      <c r="L3600" s="102"/>
      <c r="M3600" s="102"/>
      <c r="N3600" s="102"/>
      <c r="O3600" s="102"/>
      <c r="P3600" s="102"/>
      <c r="Q3600" s="102"/>
      <c r="R3600" s="102"/>
      <c r="S3600" s="102"/>
      <c r="T3600" s="106"/>
      <c r="U3600" s="3" t="str">
        <f t="shared" si="170"/>
        <v>0/1</v>
      </c>
    </row>
    <row r="3601" spans="1:21" ht="30" customHeight="1" x14ac:dyDescent="0.3">
      <c r="A3601" s="3" t="str">
        <f>B3601&amp;"--"&amp;COUNTIF($B$5:B3601,B3601)</f>
        <v>--3564</v>
      </c>
      <c r="B3601" s="3" t="str">
        <f t="shared" si="169"/>
        <v/>
      </c>
      <c r="C3601" s="78">
        <v>3597</v>
      </c>
      <c r="D3601" s="102"/>
      <c r="E3601" s="103"/>
      <c r="F3601" s="102"/>
      <c r="G3601" s="104"/>
      <c r="H3601" s="105" t="str">
        <f t="shared" ca="1" si="168"/>
        <v/>
      </c>
      <c r="I3601" s="102"/>
      <c r="J3601" s="102"/>
      <c r="K3601" s="102"/>
      <c r="L3601" s="102"/>
      <c r="M3601" s="102"/>
      <c r="N3601" s="102"/>
      <c r="O3601" s="102"/>
      <c r="P3601" s="102"/>
      <c r="Q3601" s="102"/>
      <c r="R3601" s="102"/>
      <c r="S3601" s="102"/>
      <c r="T3601" s="106"/>
      <c r="U3601" s="3" t="str">
        <f t="shared" si="170"/>
        <v>0/1</v>
      </c>
    </row>
    <row r="3602" spans="1:21" ht="30" customHeight="1" x14ac:dyDescent="0.3">
      <c r="A3602" s="3" t="str">
        <f>B3602&amp;"--"&amp;COUNTIF($B$5:B3602,B3602)</f>
        <v>--3565</v>
      </c>
      <c r="B3602" s="3" t="str">
        <f t="shared" si="169"/>
        <v/>
      </c>
      <c r="C3602" s="78">
        <v>3598</v>
      </c>
      <c r="D3602" s="102"/>
      <c r="E3602" s="103"/>
      <c r="F3602" s="102"/>
      <c r="G3602" s="104"/>
      <c r="H3602" s="105" t="str">
        <f t="shared" ca="1" si="168"/>
        <v/>
      </c>
      <c r="I3602" s="102"/>
      <c r="J3602" s="102"/>
      <c r="K3602" s="102"/>
      <c r="L3602" s="102"/>
      <c r="M3602" s="102"/>
      <c r="N3602" s="102"/>
      <c r="O3602" s="102"/>
      <c r="P3602" s="102"/>
      <c r="Q3602" s="102"/>
      <c r="R3602" s="102"/>
      <c r="S3602" s="102"/>
      <c r="T3602" s="106"/>
      <c r="U3602" s="3" t="str">
        <f t="shared" si="170"/>
        <v>0/1</v>
      </c>
    </row>
    <row r="3603" spans="1:21" ht="30" customHeight="1" x14ac:dyDescent="0.3">
      <c r="A3603" s="3" t="str">
        <f>B3603&amp;"--"&amp;COUNTIF($B$5:B3603,B3603)</f>
        <v>--3566</v>
      </c>
      <c r="B3603" s="3" t="str">
        <f t="shared" si="169"/>
        <v/>
      </c>
      <c r="C3603" s="78">
        <v>3599</v>
      </c>
      <c r="D3603" s="102"/>
      <c r="E3603" s="103"/>
      <c r="F3603" s="102"/>
      <c r="G3603" s="104"/>
      <c r="H3603" s="105" t="str">
        <f t="shared" ca="1" si="168"/>
        <v/>
      </c>
      <c r="I3603" s="102"/>
      <c r="J3603" s="102"/>
      <c r="K3603" s="102"/>
      <c r="L3603" s="102"/>
      <c r="M3603" s="102"/>
      <c r="N3603" s="102"/>
      <c r="O3603" s="102"/>
      <c r="P3603" s="102"/>
      <c r="Q3603" s="102"/>
      <c r="R3603" s="102"/>
      <c r="S3603" s="102"/>
      <c r="T3603" s="106"/>
      <c r="U3603" s="3" t="str">
        <f t="shared" si="170"/>
        <v>0/1</v>
      </c>
    </row>
    <row r="3604" spans="1:21" ht="30" customHeight="1" x14ac:dyDescent="0.3">
      <c r="A3604" s="3" t="str">
        <f>B3604&amp;"--"&amp;COUNTIF($B$5:B3604,B3604)</f>
        <v>--3567</v>
      </c>
      <c r="B3604" s="3" t="str">
        <f t="shared" si="169"/>
        <v/>
      </c>
      <c r="C3604" s="78">
        <v>3600</v>
      </c>
      <c r="D3604" s="102"/>
      <c r="E3604" s="103"/>
      <c r="F3604" s="102"/>
      <c r="G3604" s="104"/>
      <c r="H3604" s="105" t="str">
        <f t="shared" ca="1" si="168"/>
        <v/>
      </c>
      <c r="I3604" s="102"/>
      <c r="J3604" s="102"/>
      <c r="K3604" s="102"/>
      <c r="L3604" s="102"/>
      <c r="M3604" s="102"/>
      <c r="N3604" s="102"/>
      <c r="O3604" s="102"/>
      <c r="P3604" s="102"/>
      <c r="Q3604" s="102"/>
      <c r="R3604" s="102"/>
      <c r="S3604" s="102"/>
      <c r="T3604" s="106"/>
      <c r="U3604" s="3" t="str">
        <f t="shared" si="170"/>
        <v>0/1</v>
      </c>
    </row>
    <row r="3605" spans="1:21" ht="30" customHeight="1" x14ac:dyDescent="0.3">
      <c r="A3605" s="3" t="str">
        <f>B3605&amp;"--"&amp;COUNTIF($B$5:B3605,B3605)</f>
        <v>--3568</v>
      </c>
      <c r="B3605" s="3" t="str">
        <f t="shared" si="169"/>
        <v/>
      </c>
      <c r="C3605" s="78">
        <v>3601</v>
      </c>
      <c r="D3605" s="102"/>
      <c r="E3605" s="103"/>
      <c r="F3605" s="102"/>
      <c r="G3605" s="104"/>
      <c r="H3605" s="105" t="str">
        <f t="shared" ca="1" si="168"/>
        <v/>
      </c>
      <c r="I3605" s="102"/>
      <c r="J3605" s="102"/>
      <c r="K3605" s="102"/>
      <c r="L3605" s="102"/>
      <c r="M3605" s="102"/>
      <c r="N3605" s="102"/>
      <c r="O3605" s="102"/>
      <c r="P3605" s="102"/>
      <c r="Q3605" s="102"/>
      <c r="R3605" s="102"/>
      <c r="S3605" s="102"/>
      <c r="T3605" s="106"/>
      <c r="U3605" s="3" t="str">
        <f t="shared" si="170"/>
        <v>0/1</v>
      </c>
    </row>
    <row r="3606" spans="1:21" ht="30" customHeight="1" x14ac:dyDescent="0.3">
      <c r="A3606" s="3" t="str">
        <f>B3606&amp;"--"&amp;COUNTIF($B$5:B3606,B3606)</f>
        <v>--3569</v>
      </c>
      <c r="B3606" s="3" t="str">
        <f t="shared" si="169"/>
        <v/>
      </c>
      <c r="C3606" s="78">
        <v>3602</v>
      </c>
      <c r="D3606" s="102"/>
      <c r="E3606" s="103"/>
      <c r="F3606" s="102"/>
      <c r="G3606" s="104"/>
      <c r="H3606" s="105" t="str">
        <f t="shared" ca="1" si="168"/>
        <v/>
      </c>
      <c r="I3606" s="102"/>
      <c r="J3606" s="102"/>
      <c r="K3606" s="102"/>
      <c r="L3606" s="102"/>
      <c r="M3606" s="102"/>
      <c r="N3606" s="102"/>
      <c r="O3606" s="102"/>
      <c r="P3606" s="102"/>
      <c r="Q3606" s="102"/>
      <c r="R3606" s="102"/>
      <c r="S3606" s="102"/>
      <c r="T3606" s="106"/>
      <c r="U3606" s="3" t="str">
        <f t="shared" si="170"/>
        <v>0/1</v>
      </c>
    </row>
    <row r="3607" spans="1:21" ht="30" customHeight="1" x14ac:dyDescent="0.3">
      <c r="A3607" s="3" t="str">
        <f>B3607&amp;"--"&amp;COUNTIF($B$5:B3607,B3607)</f>
        <v>--3570</v>
      </c>
      <c r="B3607" s="3" t="str">
        <f t="shared" si="169"/>
        <v/>
      </c>
      <c r="C3607" s="78">
        <v>3603</v>
      </c>
      <c r="D3607" s="102"/>
      <c r="E3607" s="103"/>
      <c r="F3607" s="102"/>
      <c r="G3607" s="104"/>
      <c r="H3607" s="105" t="str">
        <f t="shared" ca="1" si="168"/>
        <v/>
      </c>
      <c r="I3607" s="102"/>
      <c r="J3607" s="102"/>
      <c r="K3607" s="102"/>
      <c r="L3607" s="102"/>
      <c r="M3607" s="102"/>
      <c r="N3607" s="102"/>
      <c r="O3607" s="102"/>
      <c r="P3607" s="102"/>
      <c r="Q3607" s="102"/>
      <c r="R3607" s="102"/>
      <c r="S3607" s="102"/>
      <c r="T3607" s="106"/>
      <c r="U3607" s="3" t="str">
        <f t="shared" si="170"/>
        <v>0/1</v>
      </c>
    </row>
    <row r="3608" spans="1:21" ht="30" customHeight="1" x14ac:dyDescent="0.3">
      <c r="A3608" s="3" t="str">
        <f>B3608&amp;"--"&amp;COUNTIF($B$5:B3608,B3608)</f>
        <v>--3571</v>
      </c>
      <c r="B3608" s="3" t="str">
        <f t="shared" si="169"/>
        <v/>
      </c>
      <c r="C3608" s="78">
        <v>3604</v>
      </c>
      <c r="D3608" s="102"/>
      <c r="E3608" s="103"/>
      <c r="F3608" s="102"/>
      <c r="G3608" s="104"/>
      <c r="H3608" s="105" t="str">
        <f t="shared" ca="1" si="168"/>
        <v/>
      </c>
      <c r="I3608" s="102"/>
      <c r="J3608" s="102"/>
      <c r="K3608" s="102"/>
      <c r="L3608" s="102"/>
      <c r="M3608" s="102"/>
      <c r="N3608" s="102"/>
      <c r="O3608" s="102"/>
      <c r="P3608" s="102"/>
      <c r="Q3608" s="102"/>
      <c r="R3608" s="102"/>
      <c r="S3608" s="102"/>
      <c r="T3608" s="106"/>
      <c r="U3608" s="3" t="str">
        <f t="shared" si="170"/>
        <v>0/1</v>
      </c>
    </row>
    <row r="3609" spans="1:21" ht="30" customHeight="1" x14ac:dyDescent="0.3">
      <c r="A3609" s="3" t="str">
        <f>B3609&amp;"--"&amp;COUNTIF($B$5:B3609,B3609)</f>
        <v>--3572</v>
      </c>
      <c r="B3609" s="3" t="str">
        <f t="shared" si="169"/>
        <v/>
      </c>
      <c r="C3609" s="78">
        <v>3605</v>
      </c>
      <c r="D3609" s="102"/>
      <c r="E3609" s="103"/>
      <c r="F3609" s="102"/>
      <c r="G3609" s="104"/>
      <c r="H3609" s="105" t="str">
        <f t="shared" ca="1" si="168"/>
        <v/>
      </c>
      <c r="I3609" s="102"/>
      <c r="J3609" s="102"/>
      <c r="K3609" s="102"/>
      <c r="L3609" s="102"/>
      <c r="M3609" s="102"/>
      <c r="N3609" s="102"/>
      <c r="O3609" s="102"/>
      <c r="P3609" s="102"/>
      <c r="Q3609" s="102"/>
      <c r="R3609" s="102"/>
      <c r="S3609" s="102"/>
      <c r="T3609" s="106"/>
      <c r="U3609" s="3" t="str">
        <f t="shared" si="170"/>
        <v>0/1</v>
      </c>
    </row>
    <row r="3610" spans="1:21" ht="30" customHeight="1" x14ac:dyDescent="0.3">
      <c r="A3610" s="3" t="str">
        <f>B3610&amp;"--"&amp;COUNTIF($B$5:B3610,B3610)</f>
        <v>--3573</v>
      </c>
      <c r="B3610" s="3" t="str">
        <f t="shared" si="169"/>
        <v/>
      </c>
      <c r="C3610" s="78">
        <v>3606</v>
      </c>
      <c r="D3610" s="102"/>
      <c r="E3610" s="103"/>
      <c r="F3610" s="102"/>
      <c r="G3610" s="104"/>
      <c r="H3610" s="105" t="str">
        <f t="shared" ca="1" si="168"/>
        <v/>
      </c>
      <c r="I3610" s="102"/>
      <c r="J3610" s="102"/>
      <c r="K3610" s="102"/>
      <c r="L3610" s="102"/>
      <c r="M3610" s="102"/>
      <c r="N3610" s="102"/>
      <c r="O3610" s="102"/>
      <c r="P3610" s="102"/>
      <c r="Q3610" s="102"/>
      <c r="R3610" s="102"/>
      <c r="S3610" s="102"/>
      <c r="T3610" s="106"/>
      <c r="U3610" s="3" t="str">
        <f t="shared" si="170"/>
        <v>0/1</v>
      </c>
    </row>
    <row r="3611" spans="1:21" ht="30" customHeight="1" x14ac:dyDescent="0.3">
      <c r="A3611" s="3" t="str">
        <f>B3611&amp;"--"&amp;COUNTIF($B$5:B3611,B3611)</f>
        <v>--3574</v>
      </c>
      <c r="B3611" s="3" t="str">
        <f t="shared" si="169"/>
        <v/>
      </c>
      <c r="C3611" s="78">
        <v>3607</v>
      </c>
      <c r="D3611" s="102"/>
      <c r="E3611" s="103"/>
      <c r="F3611" s="102"/>
      <c r="G3611" s="104"/>
      <c r="H3611" s="105" t="str">
        <f t="shared" ca="1" si="168"/>
        <v/>
      </c>
      <c r="I3611" s="102"/>
      <c r="J3611" s="102"/>
      <c r="K3611" s="102"/>
      <c r="L3611" s="102"/>
      <c r="M3611" s="102"/>
      <c r="N3611" s="102"/>
      <c r="O3611" s="102"/>
      <c r="P3611" s="102"/>
      <c r="Q3611" s="102"/>
      <c r="R3611" s="102"/>
      <c r="S3611" s="102"/>
      <c r="T3611" s="106"/>
      <c r="U3611" s="3" t="str">
        <f t="shared" si="170"/>
        <v>0/1</v>
      </c>
    </row>
    <row r="3612" spans="1:21" ht="30" customHeight="1" x14ac:dyDescent="0.3">
      <c r="A3612" s="3" t="str">
        <f>B3612&amp;"--"&amp;COUNTIF($B$5:B3612,B3612)</f>
        <v>--3575</v>
      </c>
      <c r="B3612" s="3" t="str">
        <f t="shared" si="169"/>
        <v/>
      </c>
      <c r="C3612" s="78">
        <v>3608</v>
      </c>
      <c r="D3612" s="102"/>
      <c r="E3612" s="103"/>
      <c r="F3612" s="102"/>
      <c r="G3612" s="104"/>
      <c r="H3612" s="105" t="str">
        <f t="shared" ca="1" si="168"/>
        <v/>
      </c>
      <c r="I3612" s="102"/>
      <c r="J3612" s="102"/>
      <c r="K3612" s="102"/>
      <c r="L3612" s="102"/>
      <c r="M3612" s="102"/>
      <c r="N3612" s="102"/>
      <c r="O3612" s="102"/>
      <c r="P3612" s="102"/>
      <c r="Q3612" s="102"/>
      <c r="R3612" s="102"/>
      <c r="S3612" s="102"/>
      <c r="T3612" s="106"/>
      <c r="U3612" s="3" t="str">
        <f t="shared" si="170"/>
        <v>0/1</v>
      </c>
    </row>
    <row r="3613" spans="1:21" ht="30" customHeight="1" x14ac:dyDescent="0.3">
      <c r="A3613" s="3" t="str">
        <f>B3613&amp;"--"&amp;COUNTIF($B$5:B3613,B3613)</f>
        <v>--3576</v>
      </c>
      <c r="B3613" s="3" t="str">
        <f t="shared" si="169"/>
        <v/>
      </c>
      <c r="C3613" s="78">
        <v>3609</v>
      </c>
      <c r="D3613" s="102"/>
      <c r="E3613" s="103"/>
      <c r="F3613" s="102"/>
      <c r="G3613" s="104"/>
      <c r="H3613" s="105" t="str">
        <f t="shared" ca="1" si="168"/>
        <v/>
      </c>
      <c r="I3613" s="102"/>
      <c r="J3613" s="102"/>
      <c r="K3613" s="102"/>
      <c r="L3613" s="102"/>
      <c r="M3613" s="102"/>
      <c r="N3613" s="102"/>
      <c r="O3613" s="102"/>
      <c r="P3613" s="102"/>
      <c r="Q3613" s="102"/>
      <c r="R3613" s="102"/>
      <c r="S3613" s="102"/>
      <c r="T3613" s="106"/>
      <c r="U3613" s="3" t="str">
        <f t="shared" si="170"/>
        <v>0/1</v>
      </c>
    </row>
    <row r="3614" spans="1:21" ht="30" customHeight="1" x14ac:dyDescent="0.3">
      <c r="A3614" s="3" t="str">
        <f>B3614&amp;"--"&amp;COUNTIF($B$5:B3614,B3614)</f>
        <v>--3577</v>
      </c>
      <c r="B3614" s="3" t="str">
        <f t="shared" si="169"/>
        <v/>
      </c>
      <c r="C3614" s="78">
        <v>3610</v>
      </c>
      <c r="D3614" s="102"/>
      <c r="E3614" s="103"/>
      <c r="F3614" s="102"/>
      <c r="G3614" s="104"/>
      <c r="H3614" s="105" t="str">
        <f t="shared" ca="1" si="168"/>
        <v/>
      </c>
      <c r="I3614" s="102"/>
      <c r="J3614" s="102"/>
      <c r="K3614" s="102"/>
      <c r="L3614" s="102"/>
      <c r="M3614" s="102"/>
      <c r="N3614" s="102"/>
      <c r="O3614" s="102"/>
      <c r="P3614" s="102"/>
      <c r="Q3614" s="102"/>
      <c r="R3614" s="102"/>
      <c r="S3614" s="102"/>
      <c r="T3614" s="106"/>
      <c r="U3614" s="3" t="str">
        <f t="shared" si="170"/>
        <v>0/1</v>
      </c>
    </row>
    <row r="3615" spans="1:21" ht="30" customHeight="1" x14ac:dyDescent="0.3">
      <c r="A3615" s="3" t="str">
        <f>B3615&amp;"--"&amp;COUNTIF($B$5:B3615,B3615)</f>
        <v>--3578</v>
      </c>
      <c r="B3615" s="3" t="str">
        <f t="shared" si="169"/>
        <v/>
      </c>
      <c r="C3615" s="78">
        <v>3611</v>
      </c>
      <c r="D3615" s="102"/>
      <c r="E3615" s="103"/>
      <c r="F3615" s="102"/>
      <c r="G3615" s="104"/>
      <c r="H3615" s="105" t="str">
        <f t="shared" ca="1" si="168"/>
        <v/>
      </c>
      <c r="I3615" s="102"/>
      <c r="J3615" s="102"/>
      <c r="K3615" s="102"/>
      <c r="L3615" s="102"/>
      <c r="M3615" s="102"/>
      <c r="N3615" s="102"/>
      <c r="O3615" s="102"/>
      <c r="P3615" s="102"/>
      <c r="Q3615" s="102"/>
      <c r="R3615" s="102"/>
      <c r="S3615" s="102"/>
      <c r="T3615" s="106"/>
      <c r="U3615" s="3" t="str">
        <f t="shared" si="170"/>
        <v>0/1</v>
      </c>
    </row>
    <row r="3616" spans="1:21" ht="30" customHeight="1" x14ac:dyDescent="0.3">
      <c r="A3616" s="3" t="str">
        <f>B3616&amp;"--"&amp;COUNTIF($B$5:B3616,B3616)</f>
        <v>--3579</v>
      </c>
      <c r="B3616" s="3" t="str">
        <f t="shared" si="169"/>
        <v/>
      </c>
      <c r="C3616" s="78">
        <v>3612</v>
      </c>
      <c r="D3616" s="102"/>
      <c r="E3616" s="103"/>
      <c r="F3616" s="102"/>
      <c r="G3616" s="104"/>
      <c r="H3616" s="105" t="str">
        <f t="shared" ref="H3616:H3679" ca="1" si="171">IF(G3616,DATEDIF(G3616,TODAY(),"Y"),"")</f>
        <v/>
      </c>
      <c r="I3616" s="102"/>
      <c r="J3616" s="102"/>
      <c r="K3616" s="102"/>
      <c r="L3616" s="102"/>
      <c r="M3616" s="102"/>
      <c r="N3616" s="102"/>
      <c r="O3616" s="102"/>
      <c r="P3616" s="102"/>
      <c r="Q3616" s="102"/>
      <c r="R3616" s="102"/>
      <c r="S3616" s="102"/>
      <c r="T3616" s="106"/>
      <c r="U3616" s="3" t="str">
        <f t="shared" si="170"/>
        <v>0/1</v>
      </c>
    </row>
    <row r="3617" spans="1:21" ht="30" customHeight="1" x14ac:dyDescent="0.3">
      <c r="A3617" s="3" t="str">
        <f>B3617&amp;"--"&amp;COUNTIF($B$5:B3617,B3617)</f>
        <v>--3580</v>
      </c>
      <c r="B3617" s="3" t="str">
        <f t="shared" si="169"/>
        <v/>
      </c>
      <c r="C3617" s="78">
        <v>3613</v>
      </c>
      <c r="D3617" s="102"/>
      <c r="E3617" s="103"/>
      <c r="F3617" s="102"/>
      <c r="G3617" s="104"/>
      <c r="H3617" s="105" t="str">
        <f t="shared" ca="1" si="171"/>
        <v/>
      </c>
      <c r="I3617" s="102"/>
      <c r="J3617" s="102"/>
      <c r="K3617" s="102"/>
      <c r="L3617" s="102"/>
      <c r="M3617" s="102"/>
      <c r="N3617" s="102"/>
      <c r="O3617" s="102"/>
      <c r="P3617" s="102"/>
      <c r="Q3617" s="102"/>
      <c r="R3617" s="102"/>
      <c r="S3617" s="102"/>
      <c r="T3617" s="106"/>
      <c r="U3617" s="3" t="str">
        <f t="shared" si="170"/>
        <v>0/1</v>
      </c>
    </row>
    <row r="3618" spans="1:21" ht="30" customHeight="1" x14ac:dyDescent="0.3">
      <c r="A3618" s="3" t="str">
        <f>B3618&amp;"--"&amp;COUNTIF($B$5:B3618,B3618)</f>
        <v>--3581</v>
      </c>
      <c r="B3618" s="3" t="str">
        <f t="shared" si="169"/>
        <v/>
      </c>
      <c r="C3618" s="78">
        <v>3614</v>
      </c>
      <c r="D3618" s="102"/>
      <c r="E3618" s="103"/>
      <c r="F3618" s="102"/>
      <c r="G3618" s="104"/>
      <c r="H3618" s="105" t="str">
        <f t="shared" ca="1" si="171"/>
        <v/>
      </c>
      <c r="I3618" s="102"/>
      <c r="J3618" s="102"/>
      <c r="K3618" s="102"/>
      <c r="L3618" s="102"/>
      <c r="M3618" s="102"/>
      <c r="N3618" s="102"/>
      <c r="O3618" s="102"/>
      <c r="P3618" s="102"/>
      <c r="Q3618" s="102"/>
      <c r="R3618" s="102"/>
      <c r="S3618" s="102"/>
      <c r="T3618" s="106"/>
      <c r="U3618" s="3" t="str">
        <f t="shared" si="170"/>
        <v>0/1</v>
      </c>
    </row>
    <row r="3619" spans="1:21" ht="30" customHeight="1" x14ac:dyDescent="0.3">
      <c r="A3619" s="3" t="str">
        <f>B3619&amp;"--"&amp;COUNTIF($B$5:B3619,B3619)</f>
        <v>--3582</v>
      </c>
      <c r="B3619" s="3" t="str">
        <f t="shared" si="169"/>
        <v/>
      </c>
      <c r="C3619" s="78">
        <v>3615</v>
      </c>
      <c r="D3619" s="102"/>
      <c r="E3619" s="103"/>
      <c r="F3619" s="102"/>
      <c r="G3619" s="104"/>
      <c r="H3619" s="105" t="str">
        <f t="shared" ca="1" si="171"/>
        <v/>
      </c>
      <c r="I3619" s="102"/>
      <c r="J3619" s="102"/>
      <c r="K3619" s="102"/>
      <c r="L3619" s="102"/>
      <c r="M3619" s="102"/>
      <c r="N3619" s="102"/>
      <c r="O3619" s="102"/>
      <c r="P3619" s="102"/>
      <c r="Q3619" s="102"/>
      <c r="R3619" s="102"/>
      <c r="S3619" s="102"/>
      <c r="T3619" s="106"/>
      <c r="U3619" s="3" t="str">
        <f t="shared" si="170"/>
        <v>0/1</v>
      </c>
    </row>
    <row r="3620" spans="1:21" ht="30" customHeight="1" x14ac:dyDescent="0.3">
      <c r="A3620" s="3" t="str">
        <f>B3620&amp;"--"&amp;COUNTIF($B$5:B3620,B3620)</f>
        <v>--3583</v>
      </c>
      <c r="B3620" s="3" t="str">
        <f t="shared" si="169"/>
        <v/>
      </c>
      <c r="C3620" s="78">
        <v>3616</v>
      </c>
      <c r="D3620" s="102"/>
      <c r="E3620" s="103"/>
      <c r="F3620" s="102"/>
      <c r="G3620" s="104"/>
      <c r="H3620" s="105" t="str">
        <f t="shared" ca="1" si="171"/>
        <v/>
      </c>
      <c r="I3620" s="102"/>
      <c r="J3620" s="102"/>
      <c r="K3620" s="102"/>
      <c r="L3620" s="102"/>
      <c r="M3620" s="102"/>
      <c r="N3620" s="102"/>
      <c r="O3620" s="102"/>
      <c r="P3620" s="102"/>
      <c r="Q3620" s="102"/>
      <c r="R3620" s="102"/>
      <c r="S3620" s="102"/>
      <c r="T3620" s="106"/>
      <c r="U3620" s="3" t="str">
        <f t="shared" si="170"/>
        <v>0/1</v>
      </c>
    </row>
    <row r="3621" spans="1:21" ht="30" customHeight="1" x14ac:dyDescent="0.3">
      <c r="A3621" s="3" t="str">
        <f>B3621&amp;"--"&amp;COUNTIF($B$5:B3621,B3621)</f>
        <v>--3584</v>
      </c>
      <c r="B3621" s="3" t="str">
        <f t="shared" si="169"/>
        <v/>
      </c>
      <c r="C3621" s="78">
        <v>3617</v>
      </c>
      <c r="D3621" s="102"/>
      <c r="E3621" s="103"/>
      <c r="F3621" s="102"/>
      <c r="G3621" s="104"/>
      <c r="H3621" s="105" t="str">
        <f t="shared" ca="1" si="171"/>
        <v/>
      </c>
      <c r="I3621" s="102"/>
      <c r="J3621" s="102"/>
      <c r="K3621" s="102"/>
      <c r="L3621" s="102"/>
      <c r="M3621" s="102"/>
      <c r="N3621" s="102"/>
      <c r="O3621" s="102"/>
      <c r="P3621" s="102"/>
      <c r="Q3621" s="102"/>
      <c r="R3621" s="102"/>
      <c r="S3621" s="102"/>
      <c r="T3621" s="106"/>
      <c r="U3621" s="3" t="str">
        <f t="shared" si="170"/>
        <v>0/1</v>
      </c>
    </row>
    <row r="3622" spans="1:21" ht="30" customHeight="1" x14ac:dyDescent="0.3">
      <c r="A3622" s="3" t="str">
        <f>B3622&amp;"--"&amp;COUNTIF($B$5:B3622,B3622)</f>
        <v>--3585</v>
      </c>
      <c r="B3622" s="3" t="str">
        <f t="shared" si="169"/>
        <v/>
      </c>
      <c r="C3622" s="78">
        <v>3618</v>
      </c>
      <c r="D3622" s="102"/>
      <c r="E3622" s="103"/>
      <c r="F3622" s="102"/>
      <c r="G3622" s="104"/>
      <c r="H3622" s="105" t="str">
        <f t="shared" ca="1" si="171"/>
        <v/>
      </c>
      <c r="I3622" s="102"/>
      <c r="J3622" s="102"/>
      <c r="K3622" s="102"/>
      <c r="L3622" s="102"/>
      <c r="M3622" s="102"/>
      <c r="N3622" s="102"/>
      <c r="O3622" s="102"/>
      <c r="P3622" s="102"/>
      <c r="Q3622" s="102"/>
      <c r="R3622" s="102"/>
      <c r="S3622" s="102"/>
      <c r="T3622" s="106"/>
      <c r="U3622" s="3" t="str">
        <f t="shared" si="170"/>
        <v>0/1</v>
      </c>
    </row>
    <row r="3623" spans="1:21" ht="30" customHeight="1" x14ac:dyDescent="0.3">
      <c r="A3623" s="3" t="str">
        <f>B3623&amp;"--"&amp;COUNTIF($B$5:B3623,B3623)</f>
        <v>--3586</v>
      </c>
      <c r="B3623" s="3" t="str">
        <f t="shared" si="169"/>
        <v/>
      </c>
      <c r="C3623" s="78">
        <v>3619</v>
      </c>
      <c r="D3623" s="102"/>
      <c r="E3623" s="103"/>
      <c r="F3623" s="102"/>
      <c r="G3623" s="104"/>
      <c r="H3623" s="105" t="str">
        <f t="shared" ca="1" si="171"/>
        <v/>
      </c>
      <c r="I3623" s="102"/>
      <c r="J3623" s="102"/>
      <c r="K3623" s="102"/>
      <c r="L3623" s="102"/>
      <c r="M3623" s="102"/>
      <c r="N3623" s="102"/>
      <c r="O3623" s="102"/>
      <c r="P3623" s="102"/>
      <c r="Q3623" s="102"/>
      <c r="R3623" s="102"/>
      <c r="S3623" s="102"/>
      <c r="T3623" s="106"/>
      <c r="U3623" s="3" t="str">
        <f t="shared" si="170"/>
        <v>0/1</v>
      </c>
    </row>
    <row r="3624" spans="1:21" ht="30" customHeight="1" x14ac:dyDescent="0.3">
      <c r="A3624" s="3" t="str">
        <f>B3624&amp;"--"&amp;COUNTIF($B$5:B3624,B3624)</f>
        <v>--3587</v>
      </c>
      <c r="B3624" s="3" t="str">
        <f t="shared" si="169"/>
        <v/>
      </c>
      <c r="C3624" s="78">
        <v>3620</v>
      </c>
      <c r="D3624" s="102"/>
      <c r="E3624" s="103"/>
      <c r="F3624" s="102"/>
      <c r="G3624" s="104"/>
      <c r="H3624" s="105" t="str">
        <f t="shared" ca="1" si="171"/>
        <v/>
      </c>
      <c r="I3624" s="102"/>
      <c r="J3624" s="102"/>
      <c r="K3624" s="102"/>
      <c r="L3624" s="102"/>
      <c r="M3624" s="102"/>
      <c r="N3624" s="102"/>
      <c r="O3624" s="102"/>
      <c r="P3624" s="102"/>
      <c r="Q3624" s="102"/>
      <c r="R3624" s="102"/>
      <c r="S3624" s="102"/>
      <c r="T3624" s="106"/>
      <c r="U3624" s="3" t="str">
        <f t="shared" si="170"/>
        <v>0/1</v>
      </c>
    </row>
    <row r="3625" spans="1:21" ht="30" customHeight="1" x14ac:dyDescent="0.3">
      <c r="A3625" s="3" t="str">
        <f>B3625&amp;"--"&amp;COUNTIF($B$5:B3625,B3625)</f>
        <v>--3588</v>
      </c>
      <c r="B3625" s="3" t="str">
        <f t="shared" si="169"/>
        <v/>
      </c>
      <c r="C3625" s="78">
        <v>3621</v>
      </c>
      <c r="D3625" s="102"/>
      <c r="E3625" s="103"/>
      <c r="F3625" s="102"/>
      <c r="G3625" s="104"/>
      <c r="H3625" s="105" t="str">
        <f t="shared" ca="1" si="171"/>
        <v/>
      </c>
      <c r="I3625" s="102"/>
      <c r="J3625" s="102"/>
      <c r="K3625" s="102"/>
      <c r="L3625" s="102"/>
      <c r="M3625" s="102"/>
      <c r="N3625" s="102"/>
      <c r="O3625" s="102"/>
      <c r="P3625" s="102"/>
      <c r="Q3625" s="102"/>
      <c r="R3625" s="102"/>
      <c r="S3625" s="102"/>
      <c r="T3625" s="106"/>
      <c r="U3625" s="3" t="str">
        <f t="shared" si="170"/>
        <v>0/1</v>
      </c>
    </row>
    <row r="3626" spans="1:21" ht="30" customHeight="1" x14ac:dyDescent="0.3">
      <c r="A3626" s="3" t="str">
        <f>B3626&amp;"--"&amp;COUNTIF($B$5:B3626,B3626)</f>
        <v>--3589</v>
      </c>
      <c r="B3626" s="3" t="str">
        <f t="shared" si="169"/>
        <v/>
      </c>
      <c r="C3626" s="78">
        <v>3622</v>
      </c>
      <c r="D3626" s="102"/>
      <c r="E3626" s="103"/>
      <c r="F3626" s="102"/>
      <c r="G3626" s="104"/>
      <c r="H3626" s="105" t="str">
        <f t="shared" ca="1" si="171"/>
        <v/>
      </c>
      <c r="I3626" s="102"/>
      <c r="J3626" s="102"/>
      <c r="K3626" s="102"/>
      <c r="L3626" s="102"/>
      <c r="M3626" s="102"/>
      <c r="N3626" s="102"/>
      <c r="O3626" s="102"/>
      <c r="P3626" s="102"/>
      <c r="Q3626" s="102"/>
      <c r="R3626" s="102"/>
      <c r="S3626" s="102"/>
      <c r="T3626" s="106"/>
      <c r="U3626" s="3" t="str">
        <f t="shared" si="170"/>
        <v>0/1</v>
      </c>
    </row>
    <row r="3627" spans="1:21" ht="30" customHeight="1" x14ac:dyDescent="0.3">
      <c r="A3627" s="3" t="str">
        <f>B3627&amp;"--"&amp;COUNTIF($B$5:B3627,B3627)</f>
        <v>--3590</v>
      </c>
      <c r="B3627" s="3" t="str">
        <f t="shared" si="169"/>
        <v/>
      </c>
      <c r="C3627" s="78">
        <v>3623</v>
      </c>
      <c r="D3627" s="102"/>
      <c r="E3627" s="103"/>
      <c r="F3627" s="102"/>
      <c r="G3627" s="104"/>
      <c r="H3627" s="105" t="str">
        <f t="shared" ca="1" si="171"/>
        <v/>
      </c>
      <c r="I3627" s="102"/>
      <c r="J3627" s="102"/>
      <c r="K3627" s="102"/>
      <c r="L3627" s="102"/>
      <c r="M3627" s="102"/>
      <c r="N3627" s="102"/>
      <c r="O3627" s="102"/>
      <c r="P3627" s="102"/>
      <c r="Q3627" s="102"/>
      <c r="R3627" s="102"/>
      <c r="S3627" s="102"/>
      <c r="T3627" s="106"/>
      <c r="U3627" s="3" t="str">
        <f t="shared" si="170"/>
        <v>0/1</v>
      </c>
    </row>
    <row r="3628" spans="1:21" ht="30" customHeight="1" x14ac:dyDescent="0.3">
      <c r="A3628" s="3" t="str">
        <f>B3628&amp;"--"&amp;COUNTIF($B$5:B3628,B3628)</f>
        <v>--3591</v>
      </c>
      <c r="B3628" s="3" t="str">
        <f t="shared" si="169"/>
        <v/>
      </c>
      <c r="C3628" s="78">
        <v>3624</v>
      </c>
      <c r="D3628" s="102"/>
      <c r="E3628" s="103"/>
      <c r="F3628" s="102"/>
      <c r="G3628" s="104"/>
      <c r="H3628" s="105" t="str">
        <f t="shared" ca="1" si="171"/>
        <v/>
      </c>
      <c r="I3628" s="102"/>
      <c r="J3628" s="102"/>
      <c r="K3628" s="102"/>
      <c r="L3628" s="102"/>
      <c r="M3628" s="102"/>
      <c r="N3628" s="102"/>
      <c r="O3628" s="102"/>
      <c r="P3628" s="102"/>
      <c r="Q3628" s="102"/>
      <c r="R3628" s="102"/>
      <c r="S3628" s="102"/>
      <c r="T3628" s="106"/>
      <c r="U3628" s="3" t="str">
        <f t="shared" si="170"/>
        <v>0/1</v>
      </c>
    </row>
    <row r="3629" spans="1:21" ht="30" customHeight="1" x14ac:dyDescent="0.3">
      <c r="A3629" s="3" t="str">
        <f>B3629&amp;"--"&amp;COUNTIF($B$5:B3629,B3629)</f>
        <v>--3592</v>
      </c>
      <c r="B3629" s="3" t="str">
        <f t="shared" si="169"/>
        <v/>
      </c>
      <c r="C3629" s="78">
        <v>3625</v>
      </c>
      <c r="D3629" s="102"/>
      <c r="E3629" s="103"/>
      <c r="F3629" s="102"/>
      <c r="G3629" s="104"/>
      <c r="H3629" s="105" t="str">
        <f t="shared" ca="1" si="171"/>
        <v/>
      </c>
      <c r="I3629" s="102"/>
      <c r="J3629" s="102"/>
      <c r="K3629" s="102"/>
      <c r="L3629" s="102"/>
      <c r="M3629" s="102"/>
      <c r="N3629" s="102"/>
      <c r="O3629" s="102"/>
      <c r="P3629" s="102"/>
      <c r="Q3629" s="102"/>
      <c r="R3629" s="102"/>
      <c r="S3629" s="102"/>
      <c r="T3629" s="106"/>
      <c r="U3629" s="3" t="str">
        <f t="shared" si="170"/>
        <v>0/1</v>
      </c>
    </row>
    <row r="3630" spans="1:21" ht="30" customHeight="1" x14ac:dyDescent="0.3">
      <c r="A3630" s="3" t="str">
        <f>B3630&amp;"--"&amp;COUNTIF($B$5:B3630,B3630)</f>
        <v>--3593</v>
      </c>
      <c r="B3630" s="3" t="str">
        <f t="shared" si="169"/>
        <v/>
      </c>
      <c r="C3630" s="78">
        <v>3626</v>
      </c>
      <c r="D3630" s="102"/>
      <c r="E3630" s="103"/>
      <c r="F3630" s="102"/>
      <c r="G3630" s="104"/>
      <c r="H3630" s="105" t="str">
        <f t="shared" ca="1" si="171"/>
        <v/>
      </c>
      <c r="I3630" s="102"/>
      <c r="J3630" s="102"/>
      <c r="K3630" s="102"/>
      <c r="L3630" s="102"/>
      <c r="M3630" s="102"/>
      <c r="N3630" s="102"/>
      <c r="O3630" s="102"/>
      <c r="P3630" s="102"/>
      <c r="Q3630" s="102"/>
      <c r="R3630" s="102"/>
      <c r="S3630" s="102"/>
      <c r="T3630" s="106"/>
      <c r="U3630" s="3" t="str">
        <f t="shared" si="170"/>
        <v>0/1</v>
      </c>
    </row>
    <row r="3631" spans="1:21" ht="30" customHeight="1" x14ac:dyDescent="0.3">
      <c r="A3631" s="3" t="str">
        <f>B3631&amp;"--"&amp;COUNTIF($B$5:B3631,B3631)</f>
        <v>--3594</v>
      </c>
      <c r="B3631" s="3" t="str">
        <f t="shared" si="169"/>
        <v/>
      </c>
      <c r="C3631" s="78">
        <v>3627</v>
      </c>
      <c r="D3631" s="102"/>
      <c r="E3631" s="103"/>
      <c r="F3631" s="102"/>
      <c r="G3631" s="104"/>
      <c r="H3631" s="105" t="str">
        <f t="shared" ca="1" si="171"/>
        <v/>
      </c>
      <c r="I3631" s="102"/>
      <c r="J3631" s="102"/>
      <c r="K3631" s="102"/>
      <c r="L3631" s="102"/>
      <c r="M3631" s="102"/>
      <c r="N3631" s="102"/>
      <c r="O3631" s="102"/>
      <c r="P3631" s="102"/>
      <c r="Q3631" s="102"/>
      <c r="R3631" s="102"/>
      <c r="S3631" s="102"/>
      <c r="T3631" s="106"/>
      <c r="U3631" s="3" t="str">
        <f t="shared" si="170"/>
        <v>0/1</v>
      </c>
    </row>
    <row r="3632" spans="1:21" ht="30" customHeight="1" x14ac:dyDescent="0.3">
      <c r="A3632" s="3" t="str">
        <f>B3632&amp;"--"&amp;COUNTIF($B$5:B3632,B3632)</f>
        <v>--3595</v>
      </c>
      <c r="B3632" s="3" t="str">
        <f t="shared" si="169"/>
        <v/>
      </c>
      <c r="C3632" s="78">
        <v>3628</v>
      </c>
      <c r="D3632" s="102"/>
      <c r="E3632" s="103"/>
      <c r="F3632" s="102"/>
      <c r="G3632" s="104"/>
      <c r="H3632" s="105" t="str">
        <f t="shared" ca="1" si="171"/>
        <v/>
      </c>
      <c r="I3632" s="102"/>
      <c r="J3632" s="102"/>
      <c r="K3632" s="102"/>
      <c r="L3632" s="102"/>
      <c r="M3632" s="102"/>
      <c r="N3632" s="102"/>
      <c r="O3632" s="102"/>
      <c r="P3632" s="102"/>
      <c r="Q3632" s="102"/>
      <c r="R3632" s="102"/>
      <c r="S3632" s="102"/>
      <c r="T3632" s="106"/>
      <c r="U3632" s="3" t="str">
        <f t="shared" si="170"/>
        <v>0/1</v>
      </c>
    </row>
    <row r="3633" spans="1:21" ht="30" customHeight="1" x14ac:dyDescent="0.3">
      <c r="A3633" s="3" t="str">
        <f>B3633&amp;"--"&amp;COUNTIF($B$5:B3633,B3633)</f>
        <v>--3596</v>
      </c>
      <c r="B3633" s="3" t="str">
        <f t="shared" si="169"/>
        <v/>
      </c>
      <c r="C3633" s="78">
        <v>3629</v>
      </c>
      <c r="D3633" s="102"/>
      <c r="E3633" s="103"/>
      <c r="F3633" s="102"/>
      <c r="G3633" s="104"/>
      <c r="H3633" s="105" t="str">
        <f t="shared" ca="1" si="171"/>
        <v/>
      </c>
      <c r="I3633" s="102"/>
      <c r="J3633" s="102"/>
      <c r="K3633" s="102"/>
      <c r="L3633" s="102"/>
      <c r="M3633" s="102"/>
      <c r="N3633" s="102"/>
      <c r="O3633" s="102"/>
      <c r="P3633" s="102"/>
      <c r="Q3633" s="102"/>
      <c r="R3633" s="102"/>
      <c r="S3633" s="102"/>
      <c r="T3633" s="106"/>
      <c r="U3633" s="3" t="str">
        <f t="shared" si="170"/>
        <v>0/1</v>
      </c>
    </row>
    <row r="3634" spans="1:21" ht="30" customHeight="1" x14ac:dyDescent="0.3">
      <c r="A3634" s="3" t="str">
        <f>B3634&amp;"--"&amp;COUNTIF($B$5:B3634,B3634)</f>
        <v>--3597</v>
      </c>
      <c r="B3634" s="3" t="str">
        <f t="shared" si="169"/>
        <v/>
      </c>
      <c r="C3634" s="78">
        <v>3630</v>
      </c>
      <c r="D3634" s="102"/>
      <c r="E3634" s="103"/>
      <c r="F3634" s="102"/>
      <c r="G3634" s="104"/>
      <c r="H3634" s="105" t="str">
        <f t="shared" ca="1" si="171"/>
        <v/>
      </c>
      <c r="I3634" s="102"/>
      <c r="J3634" s="102"/>
      <c r="K3634" s="102"/>
      <c r="L3634" s="102"/>
      <c r="M3634" s="102"/>
      <c r="N3634" s="102"/>
      <c r="O3634" s="102"/>
      <c r="P3634" s="102"/>
      <c r="Q3634" s="102"/>
      <c r="R3634" s="102"/>
      <c r="S3634" s="102"/>
      <c r="T3634" s="106"/>
      <c r="U3634" s="3" t="str">
        <f t="shared" si="170"/>
        <v>0/1</v>
      </c>
    </row>
    <row r="3635" spans="1:21" ht="30" customHeight="1" x14ac:dyDescent="0.3">
      <c r="A3635" s="3" t="str">
        <f>B3635&amp;"--"&amp;COUNTIF($B$5:B3635,B3635)</f>
        <v>--3598</v>
      </c>
      <c r="B3635" s="3" t="str">
        <f t="shared" si="169"/>
        <v/>
      </c>
      <c r="C3635" s="78">
        <v>3631</v>
      </c>
      <c r="D3635" s="102"/>
      <c r="E3635" s="103"/>
      <c r="F3635" s="102"/>
      <c r="G3635" s="104"/>
      <c r="H3635" s="105" t="str">
        <f t="shared" ca="1" si="171"/>
        <v/>
      </c>
      <c r="I3635" s="102"/>
      <c r="J3635" s="102"/>
      <c r="K3635" s="102"/>
      <c r="L3635" s="102"/>
      <c r="M3635" s="102"/>
      <c r="N3635" s="102"/>
      <c r="O3635" s="102"/>
      <c r="P3635" s="102"/>
      <c r="Q3635" s="102"/>
      <c r="R3635" s="102"/>
      <c r="S3635" s="102"/>
      <c r="T3635" s="106"/>
      <c r="U3635" s="3" t="str">
        <f t="shared" si="170"/>
        <v>0/1</v>
      </c>
    </row>
    <row r="3636" spans="1:21" ht="30" customHeight="1" x14ac:dyDescent="0.3">
      <c r="A3636" s="3" t="str">
        <f>B3636&amp;"--"&amp;COUNTIF($B$5:B3636,B3636)</f>
        <v>--3599</v>
      </c>
      <c r="B3636" s="3" t="str">
        <f t="shared" si="169"/>
        <v/>
      </c>
      <c r="C3636" s="78">
        <v>3632</v>
      </c>
      <c r="D3636" s="102"/>
      <c r="E3636" s="103"/>
      <c r="F3636" s="102"/>
      <c r="G3636" s="104"/>
      <c r="H3636" s="105" t="str">
        <f t="shared" ca="1" si="171"/>
        <v/>
      </c>
      <c r="I3636" s="102"/>
      <c r="J3636" s="102"/>
      <c r="K3636" s="102"/>
      <c r="L3636" s="102"/>
      <c r="M3636" s="102"/>
      <c r="N3636" s="102"/>
      <c r="O3636" s="102"/>
      <c r="P3636" s="102"/>
      <c r="Q3636" s="102"/>
      <c r="R3636" s="102"/>
      <c r="S3636" s="102"/>
      <c r="T3636" s="106"/>
      <c r="U3636" s="3" t="str">
        <f t="shared" si="170"/>
        <v>0/1</v>
      </c>
    </row>
    <row r="3637" spans="1:21" ht="30" customHeight="1" x14ac:dyDescent="0.3">
      <c r="A3637" s="3" t="str">
        <f>B3637&amp;"--"&amp;COUNTIF($B$5:B3637,B3637)</f>
        <v>--3600</v>
      </c>
      <c r="B3637" s="3" t="str">
        <f t="shared" si="169"/>
        <v/>
      </c>
      <c r="C3637" s="78">
        <v>3633</v>
      </c>
      <c r="D3637" s="102"/>
      <c r="E3637" s="103"/>
      <c r="F3637" s="102"/>
      <c r="G3637" s="104"/>
      <c r="H3637" s="105" t="str">
        <f t="shared" ca="1" si="171"/>
        <v/>
      </c>
      <c r="I3637" s="102"/>
      <c r="J3637" s="102"/>
      <c r="K3637" s="102"/>
      <c r="L3637" s="102"/>
      <c r="M3637" s="102"/>
      <c r="N3637" s="102"/>
      <c r="O3637" s="102"/>
      <c r="P3637" s="102"/>
      <c r="Q3637" s="102"/>
      <c r="R3637" s="102"/>
      <c r="S3637" s="102"/>
      <c r="T3637" s="106"/>
      <c r="U3637" s="3" t="str">
        <f t="shared" si="170"/>
        <v>0/1</v>
      </c>
    </row>
    <row r="3638" spans="1:21" ht="30" customHeight="1" x14ac:dyDescent="0.3">
      <c r="A3638" s="3" t="str">
        <f>B3638&amp;"--"&amp;COUNTIF($B$5:B3638,B3638)</f>
        <v>--3601</v>
      </c>
      <c r="B3638" s="3" t="str">
        <f t="shared" si="169"/>
        <v/>
      </c>
      <c r="C3638" s="78">
        <v>3634</v>
      </c>
      <c r="D3638" s="102"/>
      <c r="E3638" s="103"/>
      <c r="F3638" s="102"/>
      <c r="G3638" s="104"/>
      <c r="H3638" s="105" t="str">
        <f t="shared" ca="1" si="171"/>
        <v/>
      </c>
      <c r="I3638" s="102"/>
      <c r="J3638" s="102"/>
      <c r="K3638" s="102"/>
      <c r="L3638" s="102"/>
      <c r="M3638" s="102"/>
      <c r="N3638" s="102"/>
      <c r="O3638" s="102"/>
      <c r="P3638" s="102"/>
      <c r="Q3638" s="102"/>
      <c r="R3638" s="102"/>
      <c r="S3638" s="102"/>
      <c r="T3638" s="106"/>
      <c r="U3638" s="3" t="str">
        <f t="shared" si="170"/>
        <v>0/1</v>
      </c>
    </row>
    <row r="3639" spans="1:21" ht="30" customHeight="1" x14ac:dyDescent="0.3">
      <c r="A3639" s="3" t="str">
        <f>B3639&amp;"--"&amp;COUNTIF($B$5:B3639,B3639)</f>
        <v>--3602</v>
      </c>
      <c r="B3639" s="3" t="str">
        <f t="shared" si="169"/>
        <v/>
      </c>
      <c r="C3639" s="78">
        <v>3635</v>
      </c>
      <c r="D3639" s="102"/>
      <c r="E3639" s="103"/>
      <c r="F3639" s="102"/>
      <c r="G3639" s="104"/>
      <c r="H3639" s="105" t="str">
        <f t="shared" ca="1" si="171"/>
        <v/>
      </c>
      <c r="I3639" s="102"/>
      <c r="J3639" s="102"/>
      <c r="K3639" s="102"/>
      <c r="L3639" s="102"/>
      <c r="M3639" s="102"/>
      <c r="N3639" s="102"/>
      <c r="O3639" s="102"/>
      <c r="P3639" s="102"/>
      <c r="Q3639" s="102"/>
      <c r="R3639" s="102"/>
      <c r="S3639" s="102"/>
      <c r="T3639" s="106"/>
      <c r="U3639" s="3" t="str">
        <f t="shared" si="170"/>
        <v>0/1</v>
      </c>
    </row>
    <row r="3640" spans="1:21" ht="30" customHeight="1" x14ac:dyDescent="0.3">
      <c r="A3640" s="3" t="str">
        <f>B3640&amp;"--"&amp;COUNTIF($B$5:B3640,B3640)</f>
        <v>--3603</v>
      </c>
      <c r="B3640" s="3" t="str">
        <f t="shared" si="169"/>
        <v/>
      </c>
      <c r="C3640" s="78">
        <v>3636</v>
      </c>
      <c r="D3640" s="102"/>
      <c r="E3640" s="103"/>
      <c r="F3640" s="102"/>
      <c r="G3640" s="104"/>
      <c r="H3640" s="105" t="str">
        <f t="shared" ca="1" si="171"/>
        <v/>
      </c>
      <c r="I3640" s="102"/>
      <c r="J3640" s="102"/>
      <c r="K3640" s="102"/>
      <c r="L3640" s="102"/>
      <c r="M3640" s="102"/>
      <c r="N3640" s="102"/>
      <c r="O3640" s="102"/>
      <c r="P3640" s="102"/>
      <c r="Q3640" s="102"/>
      <c r="R3640" s="102"/>
      <c r="S3640" s="102"/>
      <c r="T3640" s="106"/>
      <c r="U3640" s="3" t="str">
        <f t="shared" si="170"/>
        <v>0/1</v>
      </c>
    </row>
    <row r="3641" spans="1:21" ht="30" customHeight="1" x14ac:dyDescent="0.3">
      <c r="A3641" s="3" t="str">
        <f>B3641&amp;"--"&amp;COUNTIF($B$5:B3641,B3641)</f>
        <v>--3604</v>
      </c>
      <c r="B3641" s="3" t="str">
        <f t="shared" si="169"/>
        <v/>
      </c>
      <c r="C3641" s="78">
        <v>3637</v>
      </c>
      <c r="D3641" s="102"/>
      <c r="E3641" s="103"/>
      <c r="F3641" s="102"/>
      <c r="G3641" s="104"/>
      <c r="H3641" s="105" t="str">
        <f t="shared" ca="1" si="171"/>
        <v/>
      </c>
      <c r="I3641" s="102"/>
      <c r="J3641" s="102"/>
      <c r="K3641" s="102"/>
      <c r="L3641" s="102"/>
      <c r="M3641" s="102"/>
      <c r="N3641" s="102"/>
      <c r="O3641" s="102"/>
      <c r="P3641" s="102"/>
      <c r="Q3641" s="102"/>
      <c r="R3641" s="102"/>
      <c r="S3641" s="102"/>
      <c r="T3641" s="106"/>
      <c r="U3641" s="3" t="str">
        <f t="shared" si="170"/>
        <v>0/1</v>
      </c>
    </row>
    <row r="3642" spans="1:21" ht="30" customHeight="1" x14ac:dyDescent="0.3">
      <c r="A3642" s="3" t="str">
        <f>B3642&amp;"--"&amp;COUNTIF($B$5:B3642,B3642)</f>
        <v>--3605</v>
      </c>
      <c r="B3642" s="3" t="str">
        <f t="shared" si="169"/>
        <v/>
      </c>
      <c r="C3642" s="78">
        <v>3638</v>
      </c>
      <c r="D3642" s="102"/>
      <c r="E3642" s="103"/>
      <c r="F3642" s="102"/>
      <c r="G3642" s="104"/>
      <c r="H3642" s="105" t="str">
        <f t="shared" ca="1" si="171"/>
        <v/>
      </c>
      <c r="I3642" s="102"/>
      <c r="J3642" s="102"/>
      <c r="K3642" s="102"/>
      <c r="L3642" s="102"/>
      <c r="M3642" s="102"/>
      <c r="N3642" s="102"/>
      <c r="O3642" s="102"/>
      <c r="P3642" s="102"/>
      <c r="Q3642" s="102"/>
      <c r="R3642" s="102"/>
      <c r="S3642" s="102"/>
      <c r="T3642" s="106"/>
      <c r="U3642" s="3" t="str">
        <f t="shared" si="170"/>
        <v>0/1</v>
      </c>
    </row>
    <row r="3643" spans="1:21" ht="30" customHeight="1" x14ac:dyDescent="0.3">
      <c r="A3643" s="3" t="str">
        <f>B3643&amp;"--"&amp;COUNTIF($B$5:B3643,B3643)</f>
        <v>--3606</v>
      </c>
      <c r="B3643" s="3" t="str">
        <f t="shared" si="169"/>
        <v/>
      </c>
      <c r="C3643" s="78">
        <v>3639</v>
      </c>
      <c r="D3643" s="102"/>
      <c r="E3643" s="103"/>
      <c r="F3643" s="102"/>
      <c r="G3643" s="104"/>
      <c r="H3643" s="105" t="str">
        <f t="shared" ca="1" si="171"/>
        <v/>
      </c>
      <c r="I3643" s="102"/>
      <c r="J3643" s="102"/>
      <c r="K3643" s="102"/>
      <c r="L3643" s="102"/>
      <c r="M3643" s="102"/>
      <c r="N3643" s="102"/>
      <c r="O3643" s="102"/>
      <c r="P3643" s="102"/>
      <c r="Q3643" s="102"/>
      <c r="R3643" s="102"/>
      <c r="S3643" s="102"/>
      <c r="T3643" s="106"/>
      <c r="U3643" s="3" t="str">
        <f t="shared" si="170"/>
        <v>0/1</v>
      </c>
    </row>
    <row r="3644" spans="1:21" ht="30" customHeight="1" x14ac:dyDescent="0.3">
      <c r="A3644" s="3" t="str">
        <f>B3644&amp;"--"&amp;COUNTIF($B$5:B3644,B3644)</f>
        <v>--3607</v>
      </c>
      <c r="B3644" s="3" t="str">
        <f t="shared" si="169"/>
        <v/>
      </c>
      <c r="C3644" s="78">
        <v>3640</v>
      </c>
      <c r="D3644" s="102"/>
      <c r="E3644" s="103"/>
      <c r="F3644" s="102"/>
      <c r="G3644" s="104"/>
      <c r="H3644" s="105" t="str">
        <f t="shared" ca="1" si="171"/>
        <v/>
      </c>
      <c r="I3644" s="102"/>
      <c r="J3644" s="102"/>
      <c r="K3644" s="102"/>
      <c r="L3644" s="102"/>
      <c r="M3644" s="102"/>
      <c r="N3644" s="102"/>
      <c r="O3644" s="102"/>
      <c r="P3644" s="102"/>
      <c r="Q3644" s="102"/>
      <c r="R3644" s="102"/>
      <c r="S3644" s="102"/>
      <c r="T3644" s="106"/>
      <c r="U3644" s="3" t="str">
        <f t="shared" si="170"/>
        <v>0/1</v>
      </c>
    </row>
    <row r="3645" spans="1:21" ht="30" customHeight="1" x14ac:dyDescent="0.3">
      <c r="A3645" s="3" t="str">
        <f>B3645&amp;"--"&amp;COUNTIF($B$5:B3645,B3645)</f>
        <v>--3608</v>
      </c>
      <c r="B3645" s="3" t="str">
        <f t="shared" si="169"/>
        <v/>
      </c>
      <c r="C3645" s="78">
        <v>3641</v>
      </c>
      <c r="D3645" s="102"/>
      <c r="E3645" s="103"/>
      <c r="F3645" s="102"/>
      <c r="G3645" s="104"/>
      <c r="H3645" s="105" t="str">
        <f t="shared" ca="1" si="171"/>
        <v/>
      </c>
      <c r="I3645" s="102"/>
      <c r="J3645" s="102"/>
      <c r="K3645" s="102"/>
      <c r="L3645" s="102"/>
      <c r="M3645" s="102"/>
      <c r="N3645" s="102"/>
      <c r="O3645" s="102"/>
      <c r="P3645" s="102"/>
      <c r="Q3645" s="102"/>
      <c r="R3645" s="102"/>
      <c r="S3645" s="102"/>
      <c r="T3645" s="106"/>
      <c r="U3645" s="3" t="str">
        <f t="shared" si="170"/>
        <v>0/1</v>
      </c>
    </row>
    <row r="3646" spans="1:21" ht="30" customHeight="1" x14ac:dyDescent="0.3">
      <c r="A3646" s="3" t="str">
        <f>B3646&amp;"--"&amp;COUNTIF($B$5:B3646,B3646)</f>
        <v>--3609</v>
      </c>
      <c r="B3646" s="3" t="str">
        <f t="shared" si="169"/>
        <v/>
      </c>
      <c r="C3646" s="78">
        <v>3642</v>
      </c>
      <c r="D3646" s="102"/>
      <c r="E3646" s="103"/>
      <c r="F3646" s="102"/>
      <c r="G3646" s="104"/>
      <c r="H3646" s="105" t="str">
        <f t="shared" ca="1" si="171"/>
        <v/>
      </c>
      <c r="I3646" s="102"/>
      <c r="J3646" s="102"/>
      <c r="K3646" s="102"/>
      <c r="L3646" s="102"/>
      <c r="M3646" s="102"/>
      <c r="N3646" s="102"/>
      <c r="O3646" s="102"/>
      <c r="P3646" s="102"/>
      <c r="Q3646" s="102"/>
      <c r="R3646" s="102"/>
      <c r="S3646" s="102"/>
      <c r="T3646" s="106"/>
      <c r="U3646" s="3" t="str">
        <f t="shared" si="170"/>
        <v>0/1</v>
      </c>
    </row>
    <row r="3647" spans="1:21" ht="30" customHeight="1" x14ac:dyDescent="0.3">
      <c r="A3647" s="3" t="str">
        <f>B3647&amp;"--"&amp;COUNTIF($B$5:B3647,B3647)</f>
        <v>--3610</v>
      </c>
      <c r="B3647" s="3" t="str">
        <f t="shared" si="169"/>
        <v/>
      </c>
      <c r="C3647" s="78">
        <v>3643</v>
      </c>
      <c r="D3647" s="102"/>
      <c r="E3647" s="103"/>
      <c r="F3647" s="102"/>
      <c r="G3647" s="104"/>
      <c r="H3647" s="105" t="str">
        <f t="shared" ca="1" si="171"/>
        <v/>
      </c>
      <c r="I3647" s="102"/>
      <c r="J3647" s="102"/>
      <c r="K3647" s="102"/>
      <c r="L3647" s="102"/>
      <c r="M3647" s="102"/>
      <c r="N3647" s="102"/>
      <c r="O3647" s="102"/>
      <c r="P3647" s="102"/>
      <c r="Q3647" s="102"/>
      <c r="R3647" s="102"/>
      <c r="S3647" s="102"/>
      <c r="T3647" s="106"/>
      <c r="U3647" s="3" t="str">
        <f t="shared" si="170"/>
        <v>0/1</v>
      </c>
    </row>
    <row r="3648" spans="1:21" ht="30" customHeight="1" x14ac:dyDescent="0.3">
      <c r="A3648" s="3" t="str">
        <f>B3648&amp;"--"&amp;COUNTIF($B$5:B3648,B3648)</f>
        <v>--3611</v>
      </c>
      <c r="B3648" s="3" t="str">
        <f t="shared" si="169"/>
        <v/>
      </c>
      <c r="C3648" s="78">
        <v>3644</v>
      </c>
      <c r="D3648" s="102"/>
      <c r="E3648" s="103"/>
      <c r="F3648" s="102"/>
      <c r="G3648" s="104"/>
      <c r="H3648" s="105" t="str">
        <f t="shared" ca="1" si="171"/>
        <v/>
      </c>
      <c r="I3648" s="102"/>
      <c r="J3648" s="102"/>
      <c r="K3648" s="102"/>
      <c r="L3648" s="102"/>
      <c r="M3648" s="102"/>
      <c r="N3648" s="102"/>
      <c r="O3648" s="102"/>
      <c r="P3648" s="102"/>
      <c r="Q3648" s="102"/>
      <c r="R3648" s="102"/>
      <c r="S3648" s="102"/>
      <c r="T3648" s="106"/>
      <c r="U3648" s="3" t="str">
        <f t="shared" si="170"/>
        <v>0/1</v>
      </c>
    </row>
    <row r="3649" spans="1:21" ht="30" customHeight="1" x14ac:dyDescent="0.3">
      <c r="A3649" s="3" t="str">
        <f>B3649&amp;"--"&amp;COUNTIF($B$5:B3649,B3649)</f>
        <v>--3612</v>
      </c>
      <c r="B3649" s="3" t="str">
        <f t="shared" si="169"/>
        <v/>
      </c>
      <c r="C3649" s="78">
        <v>3645</v>
      </c>
      <c r="D3649" s="102"/>
      <c r="E3649" s="103"/>
      <c r="F3649" s="102"/>
      <c r="G3649" s="104"/>
      <c r="H3649" s="105" t="str">
        <f t="shared" ca="1" si="171"/>
        <v/>
      </c>
      <c r="I3649" s="102"/>
      <c r="J3649" s="102"/>
      <c r="K3649" s="102"/>
      <c r="L3649" s="102"/>
      <c r="M3649" s="102"/>
      <c r="N3649" s="102"/>
      <c r="O3649" s="102"/>
      <c r="P3649" s="102"/>
      <c r="Q3649" s="102"/>
      <c r="R3649" s="102"/>
      <c r="S3649" s="102"/>
      <c r="T3649" s="106"/>
      <c r="U3649" s="3" t="str">
        <f t="shared" si="170"/>
        <v>0/1</v>
      </c>
    </row>
    <row r="3650" spans="1:21" ht="30" customHeight="1" x14ac:dyDescent="0.3">
      <c r="A3650" s="3" t="str">
        <f>B3650&amp;"--"&amp;COUNTIF($B$5:B3650,B3650)</f>
        <v>--3613</v>
      </c>
      <c r="B3650" s="3" t="str">
        <f t="shared" si="169"/>
        <v/>
      </c>
      <c r="C3650" s="78">
        <v>3646</v>
      </c>
      <c r="D3650" s="102"/>
      <c r="E3650" s="103"/>
      <c r="F3650" s="102"/>
      <c r="G3650" s="104"/>
      <c r="H3650" s="105" t="str">
        <f t="shared" ca="1" si="171"/>
        <v/>
      </c>
      <c r="I3650" s="102"/>
      <c r="J3650" s="102"/>
      <c r="K3650" s="102"/>
      <c r="L3650" s="102"/>
      <c r="M3650" s="102"/>
      <c r="N3650" s="102"/>
      <c r="O3650" s="102"/>
      <c r="P3650" s="102"/>
      <c r="Q3650" s="102"/>
      <c r="R3650" s="102"/>
      <c r="S3650" s="102"/>
      <c r="T3650" s="106"/>
      <c r="U3650" s="3" t="str">
        <f t="shared" si="170"/>
        <v>0/1</v>
      </c>
    </row>
    <row r="3651" spans="1:21" ht="30" customHeight="1" x14ac:dyDescent="0.3">
      <c r="A3651" s="3" t="str">
        <f>B3651&amp;"--"&amp;COUNTIF($B$5:B3651,B3651)</f>
        <v>--3614</v>
      </c>
      <c r="B3651" s="3" t="str">
        <f t="shared" si="169"/>
        <v/>
      </c>
      <c r="C3651" s="78">
        <v>3647</v>
      </c>
      <c r="D3651" s="102"/>
      <c r="E3651" s="103"/>
      <c r="F3651" s="102"/>
      <c r="G3651" s="104"/>
      <c r="H3651" s="105" t="str">
        <f t="shared" ca="1" si="171"/>
        <v/>
      </c>
      <c r="I3651" s="102"/>
      <c r="J3651" s="102"/>
      <c r="K3651" s="102"/>
      <c r="L3651" s="102"/>
      <c r="M3651" s="102"/>
      <c r="N3651" s="102"/>
      <c r="O3651" s="102"/>
      <c r="P3651" s="102"/>
      <c r="Q3651" s="102"/>
      <c r="R3651" s="102"/>
      <c r="S3651" s="102"/>
      <c r="T3651" s="106"/>
      <c r="U3651" s="3" t="str">
        <f t="shared" si="170"/>
        <v>0/1</v>
      </c>
    </row>
    <row r="3652" spans="1:21" ht="30" customHeight="1" x14ac:dyDescent="0.3">
      <c r="A3652" s="3" t="str">
        <f>B3652&amp;"--"&amp;COUNTIF($B$5:B3652,B3652)</f>
        <v>--3615</v>
      </c>
      <c r="B3652" s="3" t="str">
        <f t="shared" si="169"/>
        <v/>
      </c>
      <c r="C3652" s="78">
        <v>3648</v>
      </c>
      <c r="D3652" s="102"/>
      <c r="E3652" s="103"/>
      <c r="F3652" s="102"/>
      <c r="G3652" s="104"/>
      <c r="H3652" s="105" t="str">
        <f t="shared" ca="1" si="171"/>
        <v/>
      </c>
      <c r="I3652" s="102"/>
      <c r="J3652" s="102"/>
      <c r="K3652" s="102"/>
      <c r="L3652" s="102"/>
      <c r="M3652" s="102"/>
      <c r="N3652" s="102"/>
      <c r="O3652" s="102"/>
      <c r="P3652" s="102"/>
      <c r="Q3652" s="102"/>
      <c r="R3652" s="102"/>
      <c r="S3652" s="102"/>
      <c r="T3652" s="106"/>
      <c r="U3652" s="3" t="str">
        <f t="shared" si="170"/>
        <v>0/1</v>
      </c>
    </row>
    <row r="3653" spans="1:21" ht="30" customHeight="1" x14ac:dyDescent="0.3">
      <c r="A3653" s="3" t="str">
        <f>B3653&amp;"--"&amp;COUNTIF($B$5:B3653,B3653)</f>
        <v>--3616</v>
      </c>
      <c r="B3653" s="3" t="str">
        <f t="shared" ref="B3653:B3716" si="172">IF(G3653&lt;&gt;"",MONTH(G3653),"")</f>
        <v/>
      </c>
      <c r="C3653" s="78">
        <v>3649</v>
      </c>
      <c r="D3653" s="102"/>
      <c r="E3653" s="103"/>
      <c r="F3653" s="102"/>
      <c r="G3653" s="104"/>
      <c r="H3653" s="105" t="str">
        <f t="shared" ca="1" si="171"/>
        <v/>
      </c>
      <c r="I3653" s="102"/>
      <c r="J3653" s="102"/>
      <c r="K3653" s="102"/>
      <c r="L3653" s="102"/>
      <c r="M3653" s="102"/>
      <c r="N3653" s="102"/>
      <c r="O3653" s="102"/>
      <c r="P3653" s="102"/>
      <c r="Q3653" s="102"/>
      <c r="R3653" s="102"/>
      <c r="S3653" s="102"/>
      <c r="T3653" s="106"/>
      <c r="U3653" s="3" t="str">
        <f t="shared" ref="U3653:U3716" si="173">DAY(G3653)&amp;"/"&amp;MONTH(G3653)</f>
        <v>0/1</v>
      </c>
    </row>
    <row r="3654" spans="1:21" ht="30" customHeight="1" x14ac:dyDescent="0.3">
      <c r="A3654" s="3" t="str">
        <f>B3654&amp;"--"&amp;COUNTIF($B$5:B3654,B3654)</f>
        <v>--3617</v>
      </c>
      <c r="B3654" s="3" t="str">
        <f t="shared" si="172"/>
        <v/>
      </c>
      <c r="C3654" s="78">
        <v>3650</v>
      </c>
      <c r="D3654" s="102"/>
      <c r="E3654" s="103"/>
      <c r="F3654" s="102"/>
      <c r="G3654" s="104"/>
      <c r="H3654" s="105" t="str">
        <f t="shared" ca="1" si="171"/>
        <v/>
      </c>
      <c r="I3654" s="102"/>
      <c r="J3654" s="102"/>
      <c r="K3654" s="102"/>
      <c r="L3654" s="102"/>
      <c r="M3654" s="102"/>
      <c r="N3654" s="102"/>
      <c r="O3654" s="102"/>
      <c r="P3654" s="102"/>
      <c r="Q3654" s="102"/>
      <c r="R3654" s="102"/>
      <c r="S3654" s="102"/>
      <c r="T3654" s="106"/>
      <c r="U3654" s="3" t="str">
        <f t="shared" si="173"/>
        <v>0/1</v>
      </c>
    </row>
    <row r="3655" spans="1:21" ht="30" customHeight="1" x14ac:dyDescent="0.3">
      <c r="A3655" s="3" t="str">
        <f>B3655&amp;"--"&amp;COUNTIF($B$5:B3655,B3655)</f>
        <v>--3618</v>
      </c>
      <c r="B3655" s="3" t="str">
        <f t="shared" si="172"/>
        <v/>
      </c>
      <c r="C3655" s="78">
        <v>3651</v>
      </c>
      <c r="D3655" s="102"/>
      <c r="E3655" s="103"/>
      <c r="F3655" s="102"/>
      <c r="G3655" s="104"/>
      <c r="H3655" s="105" t="str">
        <f t="shared" ca="1" si="171"/>
        <v/>
      </c>
      <c r="I3655" s="102"/>
      <c r="J3655" s="102"/>
      <c r="K3655" s="102"/>
      <c r="L3655" s="102"/>
      <c r="M3655" s="102"/>
      <c r="N3655" s="102"/>
      <c r="O3655" s="102"/>
      <c r="P3655" s="102"/>
      <c r="Q3655" s="102"/>
      <c r="R3655" s="102"/>
      <c r="S3655" s="102"/>
      <c r="T3655" s="106"/>
      <c r="U3655" s="3" t="str">
        <f t="shared" si="173"/>
        <v>0/1</v>
      </c>
    </row>
    <row r="3656" spans="1:21" ht="30" customHeight="1" x14ac:dyDescent="0.3">
      <c r="A3656" s="3" t="str">
        <f>B3656&amp;"--"&amp;COUNTIF($B$5:B3656,B3656)</f>
        <v>--3619</v>
      </c>
      <c r="B3656" s="3" t="str">
        <f t="shared" si="172"/>
        <v/>
      </c>
      <c r="C3656" s="78">
        <v>3652</v>
      </c>
      <c r="D3656" s="102"/>
      <c r="E3656" s="103"/>
      <c r="F3656" s="102"/>
      <c r="G3656" s="104"/>
      <c r="H3656" s="105" t="str">
        <f t="shared" ca="1" si="171"/>
        <v/>
      </c>
      <c r="I3656" s="102"/>
      <c r="J3656" s="102"/>
      <c r="K3656" s="102"/>
      <c r="L3656" s="102"/>
      <c r="M3656" s="102"/>
      <c r="N3656" s="102"/>
      <c r="O3656" s="102"/>
      <c r="P3656" s="102"/>
      <c r="Q3656" s="102"/>
      <c r="R3656" s="102"/>
      <c r="S3656" s="102"/>
      <c r="T3656" s="106"/>
      <c r="U3656" s="3" t="str">
        <f t="shared" si="173"/>
        <v>0/1</v>
      </c>
    </row>
    <row r="3657" spans="1:21" ht="30" customHeight="1" x14ac:dyDescent="0.3">
      <c r="A3657" s="3" t="str">
        <f>B3657&amp;"--"&amp;COUNTIF($B$5:B3657,B3657)</f>
        <v>--3620</v>
      </c>
      <c r="B3657" s="3" t="str">
        <f t="shared" si="172"/>
        <v/>
      </c>
      <c r="C3657" s="78">
        <v>3653</v>
      </c>
      <c r="D3657" s="102"/>
      <c r="E3657" s="103"/>
      <c r="F3657" s="102"/>
      <c r="G3657" s="104"/>
      <c r="H3657" s="105" t="str">
        <f t="shared" ca="1" si="171"/>
        <v/>
      </c>
      <c r="I3657" s="102"/>
      <c r="J3657" s="102"/>
      <c r="K3657" s="102"/>
      <c r="L3657" s="102"/>
      <c r="M3657" s="102"/>
      <c r="N3657" s="102"/>
      <c r="O3657" s="102"/>
      <c r="P3657" s="102"/>
      <c r="Q3657" s="102"/>
      <c r="R3657" s="102"/>
      <c r="S3657" s="102"/>
      <c r="T3657" s="106"/>
      <c r="U3657" s="3" t="str">
        <f t="shared" si="173"/>
        <v>0/1</v>
      </c>
    </row>
    <row r="3658" spans="1:21" ht="30" customHeight="1" x14ac:dyDescent="0.3">
      <c r="A3658" s="3" t="str">
        <f>B3658&amp;"--"&amp;COUNTIF($B$5:B3658,B3658)</f>
        <v>--3621</v>
      </c>
      <c r="B3658" s="3" t="str">
        <f t="shared" si="172"/>
        <v/>
      </c>
      <c r="C3658" s="78">
        <v>3654</v>
      </c>
      <c r="D3658" s="102"/>
      <c r="E3658" s="103"/>
      <c r="F3658" s="102"/>
      <c r="G3658" s="104"/>
      <c r="H3658" s="105" t="str">
        <f t="shared" ca="1" si="171"/>
        <v/>
      </c>
      <c r="I3658" s="102"/>
      <c r="J3658" s="102"/>
      <c r="K3658" s="102"/>
      <c r="L3658" s="102"/>
      <c r="M3658" s="102"/>
      <c r="N3658" s="102"/>
      <c r="O3658" s="102"/>
      <c r="P3658" s="102"/>
      <c r="Q3658" s="102"/>
      <c r="R3658" s="102"/>
      <c r="S3658" s="102"/>
      <c r="T3658" s="106"/>
      <c r="U3658" s="3" t="str">
        <f t="shared" si="173"/>
        <v>0/1</v>
      </c>
    </row>
    <row r="3659" spans="1:21" ht="30" customHeight="1" x14ac:dyDescent="0.3">
      <c r="A3659" s="3" t="str">
        <f>B3659&amp;"--"&amp;COUNTIF($B$5:B3659,B3659)</f>
        <v>--3622</v>
      </c>
      <c r="B3659" s="3" t="str">
        <f t="shared" si="172"/>
        <v/>
      </c>
      <c r="C3659" s="78">
        <v>3655</v>
      </c>
      <c r="D3659" s="102"/>
      <c r="E3659" s="103"/>
      <c r="F3659" s="102"/>
      <c r="G3659" s="104"/>
      <c r="H3659" s="105" t="str">
        <f t="shared" ca="1" si="171"/>
        <v/>
      </c>
      <c r="I3659" s="102"/>
      <c r="J3659" s="102"/>
      <c r="K3659" s="102"/>
      <c r="L3659" s="102"/>
      <c r="M3659" s="102"/>
      <c r="N3659" s="102"/>
      <c r="O3659" s="102"/>
      <c r="P3659" s="102"/>
      <c r="Q3659" s="102"/>
      <c r="R3659" s="102"/>
      <c r="S3659" s="102"/>
      <c r="T3659" s="106"/>
      <c r="U3659" s="3" t="str">
        <f t="shared" si="173"/>
        <v>0/1</v>
      </c>
    </row>
    <row r="3660" spans="1:21" ht="30" customHeight="1" x14ac:dyDescent="0.3">
      <c r="A3660" s="3" t="str">
        <f>B3660&amp;"--"&amp;COUNTIF($B$5:B3660,B3660)</f>
        <v>--3623</v>
      </c>
      <c r="B3660" s="3" t="str">
        <f t="shared" si="172"/>
        <v/>
      </c>
      <c r="C3660" s="78">
        <v>3656</v>
      </c>
      <c r="D3660" s="102"/>
      <c r="E3660" s="103"/>
      <c r="F3660" s="102"/>
      <c r="G3660" s="104"/>
      <c r="H3660" s="105" t="str">
        <f t="shared" ca="1" si="171"/>
        <v/>
      </c>
      <c r="I3660" s="102"/>
      <c r="J3660" s="102"/>
      <c r="K3660" s="102"/>
      <c r="L3660" s="102"/>
      <c r="M3660" s="102"/>
      <c r="N3660" s="102"/>
      <c r="O3660" s="102"/>
      <c r="P3660" s="102"/>
      <c r="Q3660" s="102"/>
      <c r="R3660" s="102"/>
      <c r="S3660" s="102"/>
      <c r="T3660" s="106"/>
      <c r="U3660" s="3" t="str">
        <f t="shared" si="173"/>
        <v>0/1</v>
      </c>
    </row>
    <row r="3661" spans="1:21" ht="30" customHeight="1" x14ac:dyDescent="0.3">
      <c r="A3661" s="3" t="str">
        <f>B3661&amp;"--"&amp;COUNTIF($B$5:B3661,B3661)</f>
        <v>--3624</v>
      </c>
      <c r="B3661" s="3" t="str">
        <f t="shared" si="172"/>
        <v/>
      </c>
      <c r="C3661" s="78">
        <v>3657</v>
      </c>
      <c r="D3661" s="102"/>
      <c r="E3661" s="103"/>
      <c r="F3661" s="102"/>
      <c r="G3661" s="104"/>
      <c r="H3661" s="105" t="str">
        <f t="shared" ca="1" si="171"/>
        <v/>
      </c>
      <c r="I3661" s="102"/>
      <c r="J3661" s="102"/>
      <c r="K3661" s="102"/>
      <c r="L3661" s="102"/>
      <c r="M3661" s="102"/>
      <c r="N3661" s="102"/>
      <c r="O3661" s="102"/>
      <c r="P3661" s="102"/>
      <c r="Q3661" s="102"/>
      <c r="R3661" s="102"/>
      <c r="S3661" s="102"/>
      <c r="T3661" s="106"/>
      <c r="U3661" s="3" t="str">
        <f t="shared" si="173"/>
        <v>0/1</v>
      </c>
    </row>
    <row r="3662" spans="1:21" ht="30" customHeight="1" x14ac:dyDescent="0.3">
      <c r="A3662" s="3" t="str">
        <f>B3662&amp;"--"&amp;COUNTIF($B$5:B3662,B3662)</f>
        <v>--3625</v>
      </c>
      <c r="B3662" s="3" t="str">
        <f t="shared" si="172"/>
        <v/>
      </c>
      <c r="C3662" s="78">
        <v>3658</v>
      </c>
      <c r="D3662" s="102"/>
      <c r="E3662" s="103"/>
      <c r="F3662" s="102"/>
      <c r="G3662" s="104"/>
      <c r="H3662" s="105" t="str">
        <f t="shared" ca="1" si="171"/>
        <v/>
      </c>
      <c r="I3662" s="102"/>
      <c r="J3662" s="102"/>
      <c r="K3662" s="102"/>
      <c r="L3662" s="102"/>
      <c r="M3662" s="102"/>
      <c r="N3662" s="102"/>
      <c r="O3662" s="102"/>
      <c r="P3662" s="102"/>
      <c r="Q3662" s="102"/>
      <c r="R3662" s="102"/>
      <c r="S3662" s="102"/>
      <c r="T3662" s="106"/>
      <c r="U3662" s="3" t="str">
        <f t="shared" si="173"/>
        <v>0/1</v>
      </c>
    </row>
    <row r="3663" spans="1:21" ht="30" customHeight="1" x14ac:dyDescent="0.3">
      <c r="A3663" s="3" t="str">
        <f>B3663&amp;"--"&amp;COUNTIF($B$5:B3663,B3663)</f>
        <v>--3626</v>
      </c>
      <c r="B3663" s="3" t="str">
        <f t="shared" si="172"/>
        <v/>
      </c>
      <c r="C3663" s="78">
        <v>3659</v>
      </c>
      <c r="D3663" s="102"/>
      <c r="E3663" s="103"/>
      <c r="F3663" s="102"/>
      <c r="G3663" s="104"/>
      <c r="H3663" s="105" t="str">
        <f t="shared" ca="1" si="171"/>
        <v/>
      </c>
      <c r="I3663" s="102"/>
      <c r="J3663" s="102"/>
      <c r="K3663" s="102"/>
      <c r="L3663" s="102"/>
      <c r="M3663" s="102"/>
      <c r="N3663" s="102"/>
      <c r="O3663" s="102"/>
      <c r="P3663" s="102"/>
      <c r="Q3663" s="102"/>
      <c r="R3663" s="102"/>
      <c r="S3663" s="102"/>
      <c r="T3663" s="106"/>
      <c r="U3663" s="3" t="str">
        <f t="shared" si="173"/>
        <v>0/1</v>
      </c>
    </row>
    <row r="3664" spans="1:21" ht="30" customHeight="1" x14ac:dyDescent="0.3">
      <c r="A3664" s="3" t="str">
        <f>B3664&amp;"--"&amp;COUNTIF($B$5:B3664,B3664)</f>
        <v>--3627</v>
      </c>
      <c r="B3664" s="3" t="str">
        <f t="shared" si="172"/>
        <v/>
      </c>
      <c r="C3664" s="78">
        <v>3660</v>
      </c>
      <c r="D3664" s="102"/>
      <c r="E3664" s="103"/>
      <c r="F3664" s="102"/>
      <c r="G3664" s="104"/>
      <c r="H3664" s="105" t="str">
        <f t="shared" ca="1" si="171"/>
        <v/>
      </c>
      <c r="I3664" s="102"/>
      <c r="J3664" s="102"/>
      <c r="K3664" s="102"/>
      <c r="L3664" s="102"/>
      <c r="M3664" s="102"/>
      <c r="N3664" s="102"/>
      <c r="O3664" s="102"/>
      <c r="P3664" s="102"/>
      <c r="Q3664" s="102"/>
      <c r="R3664" s="102"/>
      <c r="S3664" s="102"/>
      <c r="T3664" s="106"/>
      <c r="U3664" s="3" t="str">
        <f t="shared" si="173"/>
        <v>0/1</v>
      </c>
    </row>
    <row r="3665" spans="1:21" ht="30" customHeight="1" x14ac:dyDescent="0.3">
      <c r="A3665" s="3" t="str">
        <f>B3665&amp;"--"&amp;COUNTIF($B$5:B3665,B3665)</f>
        <v>--3628</v>
      </c>
      <c r="B3665" s="3" t="str">
        <f t="shared" si="172"/>
        <v/>
      </c>
      <c r="C3665" s="78">
        <v>3661</v>
      </c>
      <c r="D3665" s="102"/>
      <c r="E3665" s="103"/>
      <c r="F3665" s="102"/>
      <c r="G3665" s="104"/>
      <c r="H3665" s="105" t="str">
        <f t="shared" ca="1" si="171"/>
        <v/>
      </c>
      <c r="I3665" s="102"/>
      <c r="J3665" s="102"/>
      <c r="K3665" s="102"/>
      <c r="L3665" s="102"/>
      <c r="M3665" s="102"/>
      <c r="N3665" s="102"/>
      <c r="O3665" s="102"/>
      <c r="P3665" s="102"/>
      <c r="Q3665" s="102"/>
      <c r="R3665" s="102"/>
      <c r="S3665" s="102"/>
      <c r="T3665" s="106"/>
      <c r="U3665" s="3" t="str">
        <f t="shared" si="173"/>
        <v>0/1</v>
      </c>
    </row>
    <row r="3666" spans="1:21" ht="30" customHeight="1" x14ac:dyDescent="0.3">
      <c r="A3666" s="3" t="str">
        <f>B3666&amp;"--"&amp;COUNTIF($B$5:B3666,B3666)</f>
        <v>--3629</v>
      </c>
      <c r="B3666" s="3" t="str">
        <f t="shared" si="172"/>
        <v/>
      </c>
      <c r="C3666" s="78">
        <v>3662</v>
      </c>
      <c r="D3666" s="102"/>
      <c r="E3666" s="103"/>
      <c r="F3666" s="102"/>
      <c r="G3666" s="104"/>
      <c r="H3666" s="105" t="str">
        <f t="shared" ca="1" si="171"/>
        <v/>
      </c>
      <c r="I3666" s="102"/>
      <c r="J3666" s="102"/>
      <c r="K3666" s="102"/>
      <c r="L3666" s="102"/>
      <c r="M3666" s="102"/>
      <c r="N3666" s="102"/>
      <c r="O3666" s="102"/>
      <c r="P3666" s="102"/>
      <c r="Q3666" s="102"/>
      <c r="R3666" s="102"/>
      <c r="S3666" s="102"/>
      <c r="T3666" s="106"/>
      <c r="U3666" s="3" t="str">
        <f t="shared" si="173"/>
        <v>0/1</v>
      </c>
    </row>
    <row r="3667" spans="1:21" ht="30" customHeight="1" x14ac:dyDescent="0.3">
      <c r="A3667" s="3" t="str">
        <f>B3667&amp;"--"&amp;COUNTIF($B$5:B3667,B3667)</f>
        <v>--3630</v>
      </c>
      <c r="B3667" s="3" t="str">
        <f t="shared" si="172"/>
        <v/>
      </c>
      <c r="C3667" s="78">
        <v>3663</v>
      </c>
      <c r="D3667" s="102"/>
      <c r="E3667" s="103"/>
      <c r="F3667" s="102"/>
      <c r="G3667" s="104"/>
      <c r="H3667" s="105" t="str">
        <f t="shared" ca="1" si="171"/>
        <v/>
      </c>
      <c r="I3667" s="102"/>
      <c r="J3667" s="102"/>
      <c r="K3667" s="102"/>
      <c r="L3667" s="102"/>
      <c r="M3667" s="102"/>
      <c r="N3667" s="102"/>
      <c r="O3667" s="102"/>
      <c r="P3667" s="102"/>
      <c r="Q3667" s="102"/>
      <c r="R3667" s="102"/>
      <c r="S3667" s="102"/>
      <c r="T3667" s="106"/>
      <c r="U3667" s="3" t="str">
        <f t="shared" si="173"/>
        <v>0/1</v>
      </c>
    </row>
    <row r="3668" spans="1:21" ht="30" customHeight="1" x14ac:dyDescent="0.3">
      <c r="A3668" s="3" t="str">
        <f>B3668&amp;"--"&amp;COUNTIF($B$5:B3668,B3668)</f>
        <v>--3631</v>
      </c>
      <c r="B3668" s="3" t="str">
        <f t="shared" si="172"/>
        <v/>
      </c>
      <c r="C3668" s="78">
        <v>3664</v>
      </c>
      <c r="D3668" s="102"/>
      <c r="E3668" s="103"/>
      <c r="F3668" s="102"/>
      <c r="G3668" s="104"/>
      <c r="H3668" s="105" t="str">
        <f t="shared" ca="1" si="171"/>
        <v/>
      </c>
      <c r="I3668" s="102"/>
      <c r="J3668" s="102"/>
      <c r="K3668" s="102"/>
      <c r="L3668" s="102"/>
      <c r="M3668" s="102"/>
      <c r="N3668" s="102"/>
      <c r="O3668" s="102"/>
      <c r="P3668" s="102"/>
      <c r="Q3668" s="102"/>
      <c r="R3668" s="102"/>
      <c r="S3668" s="102"/>
      <c r="T3668" s="106"/>
      <c r="U3668" s="3" t="str">
        <f t="shared" si="173"/>
        <v>0/1</v>
      </c>
    </row>
    <row r="3669" spans="1:21" ht="30" customHeight="1" x14ac:dyDescent="0.3">
      <c r="A3669" s="3" t="str">
        <f>B3669&amp;"--"&amp;COUNTIF($B$5:B3669,B3669)</f>
        <v>--3632</v>
      </c>
      <c r="B3669" s="3" t="str">
        <f t="shared" si="172"/>
        <v/>
      </c>
      <c r="C3669" s="78">
        <v>3665</v>
      </c>
      <c r="D3669" s="102"/>
      <c r="E3669" s="103"/>
      <c r="F3669" s="102"/>
      <c r="G3669" s="104"/>
      <c r="H3669" s="105" t="str">
        <f t="shared" ca="1" si="171"/>
        <v/>
      </c>
      <c r="I3669" s="102"/>
      <c r="J3669" s="102"/>
      <c r="K3669" s="102"/>
      <c r="L3669" s="102"/>
      <c r="M3669" s="102"/>
      <c r="N3669" s="102"/>
      <c r="O3669" s="102"/>
      <c r="P3669" s="102"/>
      <c r="Q3669" s="102"/>
      <c r="R3669" s="102"/>
      <c r="S3669" s="102"/>
      <c r="T3669" s="106"/>
      <c r="U3669" s="3" t="str">
        <f t="shared" si="173"/>
        <v>0/1</v>
      </c>
    </row>
    <row r="3670" spans="1:21" ht="30" customHeight="1" x14ac:dyDescent="0.3">
      <c r="A3670" s="3" t="str">
        <f>B3670&amp;"--"&amp;COUNTIF($B$5:B3670,B3670)</f>
        <v>--3633</v>
      </c>
      <c r="B3670" s="3" t="str">
        <f t="shared" si="172"/>
        <v/>
      </c>
      <c r="C3670" s="78">
        <v>3666</v>
      </c>
      <c r="D3670" s="102"/>
      <c r="E3670" s="103"/>
      <c r="F3670" s="102"/>
      <c r="G3670" s="104"/>
      <c r="H3670" s="105" t="str">
        <f t="shared" ca="1" si="171"/>
        <v/>
      </c>
      <c r="I3670" s="102"/>
      <c r="J3670" s="102"/>
      <c r="K3670" s="102"/>
      <c r="L3670" s="102"/>
      <c r="M3670" s="102"/>
      <c r="N3670" s="102"/>
      <c r="O3670" s="102"/>
      <c r="P3670" s="102"/>
      <c r="Q3670" s="102"/>
      <c r="R3670" s="102"/>
      <c r="S3670" s="102"/>
      <c r="T3670" s="106"/>
      <c r="U3670" s="3" t="str">
        <f t="shared" si="173"/>
        <v>0/1</v>
      </c>
    </row>
    <row r="3671" spans="1:21" ht="30" customHeight="1" x14ac:dyDescent="0.3">
      <c r="A3671" s="3" t="str">
        <f>B3671&amp;"--"&amp;COUNTIF($B$5:B3671,B3671)</f>
        <v>--3634</v>
      </c>
      <c r="B3671" s="3" t="str">
        <f t="shared" si="172"/>
        <v/>
      </c>
      <c r="C3671" s="78">
        <v>3667</v>
      </c>
      <c r="D3671" s="102"/>
      <c r="E3671" s="103"/>
      <c r="F3671" s="102"/>
      <c r="G3671" s="104"/>
      <c r="H3671" s="105" t="str">
        <f t="shared" ca="1" si="171"/>
        <v/>
      </c>
      <c r="I3671" s="102"/>
      <c r="J3671" s="102"/>
      <c r="K3671" s="102"/>
      <c r="L3671" s="102"/>
      <c r="M3671" s="102"/>
      <c r="N3671" s="102"/>
      <c r="O3671" s="102"/>
      <c r="P3671" s="102"/>
      <c r="Q3671" s="102"/>
      <c r="R3671" s="102"/>
      <c r="S3671" s="102"/>
      <c r="T3671" s="106"/>
      <c r="U3671" s="3" t="str">
        <f t="shared" si="173"/>
        <v>0/1</v>
      </c>
    </row>
    <row r="3672" spans="1:21" ht="30" customHeight="1" x14ac:dyDescent="0.3">
      <c r="A3672" s="3" t="str">
        <f>B3672&amp;"--"&amp;COUNTIF($B$5:B3672,B3672)</f>
        <v>--3635</v>
      </c>
      <c r="B3672" s="3" t="str">
        <f t="shared" si="172"/>
        <v/>
      </c>
      <c r="C3672" s="78">
        <v>3668</v>
      </c>
      <c r="D3672" s="102"/>
      <c r="E3672" s="103"/>
      <c r="F3672" s="102"/>
      <c r="G3672" s="104"/>
      <c r="H3672" s="105" t="str">
        <f t="shared" ca="1" si="171"/>
        <v/>
      </c>
      <c r="I3672" s="102"/>
      <c r="J3672" s="102"/>
      <c r="K3672" s="102"/>
      <c r="L3672" s="102"/>
      <c r="M3672" s="102"/>
      <c r="N3672" s="102"/>
      <c r="O3672" s="102"/>
      <c r="P3672" s="102"/>
      <c r="Q3672" s="102"/>
      <c r="R3672" s="102"/>
      <c r="S3672" s="102"/>
      <c r="T3672" s="106"/>
      <c r="U3672" s="3" t="str">
        <f t="shared" si="173"/>
        <v>0/1</v>
      </c>
    </row>
    <row r="3673" spans="1:21" ht="30" customHeight="1" x14ac:dyDescent="0.3">
      <c r="A3673" s="3" t="str">
        <f>B3673&amp;"--"&amp;COUNTIF($B$5:B3673,B3673)</f>
        <v>--3636</v>
      </c>
      <c r="B3673" s="3" t="str">
        <f t="shared" si="172"/>
        <v/>
      </c>
      <c r="C3673" s="78">
        <v>3669</v>
      </c>
      <c r="D3673" s="102"/>
      <c r="E3673" s="103"/>
      <c r="F3673" s="102"/>
      <c r="G3673" s="104"/>
      <c r="H3673" s="105" t="str">
        <f t="shared" ca="1" si="171"/>
        <v/>
      </c>
      <c r="I3673" s="102"/>
      <c r="J3673" s="102"/>
      <c r="K3673" s="102"/>
      <c r="L3673" s="102"/>
      <c r="M3673" s="102"/>
      <c r="N3673" s="102"/>
      <c r="O3673" s="102"/>
      <c r="P3673" s="102"/>
      <c r="Q3673" s="102"/>
      <c r="R3673" s="102"/>
      <c r="S3673" s="102"/>
      <c r="T3673" s="106"/>
      <c r="U3673" s="3" t="str">
        <f t="shared" si="173"/>
        <v>0/1</v>
      </c>
    </row>
    <row r="3674" spans="1:21" ht="30" customHeight="1" x14ac:dyDescent="0.3">
      <c r="A3674" s="3" t="str">
        <f>B3674&amp;"--"&amp;COUNTIF($B$5:B3674,B3674)</f>
        <v>--3637</v>
      </c>
      <c r="B3674" s="3" t="str">
        <f t="shared" si="172"/>
        <v/>
      </c>
      <c r="C3674" s="78">
        <v>3670</v>
      </c>
      <c r="D3674" s="102"/>
      <c r="E3674" s="103"/>
      <c r="F3674" s="102"/>
      <c r="G3674" s="104"/>
      <c r="H3674" s="105" t="str">
        <f t="shared" ca="1" si="171"/>
        <v/>
      </c>
      <c r="I3674" s="102"/>
      <c r="J3674" s="102"/>
      <c r="K3674" s="102"/>
      <c r="L3674" s="102"/>
      <c r="M3674" s="102"/>
      <c r="N3674" s="102"/>
      <c r="O3674" s="102"/>
      <c r="P3674" s="102"/>
      <c r="Q3674" s="102"/>
      <c r="R3674" s="102"/>
      <c r="S3674" s="102"/>
      <c r="T3674" s="106"/>
      <c r="U3674" s="3" t="str">
        <f t="shared" si="173"/>
        <v>0/1</v>
      </c>
    </row>
    <row r="3675" spans="1:21" ht="30" customHeight="1" x14ac:dyDescent="0.3">
      <c r="A3675" s="3" t="str">
        <f>B3675&amp;"--"&amp;COUNTIF($B$5:B3675,B3675)</f>
        <v>--3638</v>
      </c>
      <c r="B3675" s="3" t="str">
        <f t="shared" si="172"/>
        <v/>
      </c>
      <c r="C3675" s="78">
        <v>3671</v>
      </c>
      <c r="D3675" s="102"/>
      <c r="E3675" s="103"/>
      <c r="F3675" s="102"/>
      <c r="G3675" s="104"/>
      <c r="H3675" s="105" t="str">
        <f t="shared" ca="1" si="171"/>
        <v/>
      </c>
      <c r="I3675" s="102"/>
      <c r="J3675" s="102"/>
      <c r="K3675" s="102"/>
      <c r="L3675" s="102"/>
      <c r="M3675" s="102"/>
      <c r="N3675" s="102"/>
      <c r="O3675" s="102"/>
      <c r="P3675" s="102"/>
      <c r="Q3675" s="102"/>
      <c r="R3675" s="102"/>
      <c r="S3675" s="102"/>
      <c r="T3675" s="106"/>
      <c r="U3675" s="3" t="str">
        <f t="shared" si="173"/>
        <v>0/1</v>
      </c>
    </row>
    <row r="3676" spans="1:21" ht="30" customHeight="1" x14ac:dyDescent="0.3">
      <c r="A3676" s="3" t="str">
        <f>B3676&amp;"--"&amp;COUNTIF($B$5:B3676,B3676)</f>
        <v>--3639</v>
      </c>
      <c r="B3676" s="3" t="str">
        <f t="shared" si="172"/>
        <v/>
      </c>
      <c r="C3676" s="78">
        <v>3672</v>
      </c>
      <c r="D3676" s="102"/>
      <c r="E3676" s="103"/>
      <c r="F3676" s="102"/>
      <c r="G3676" s="104"/>
      <c r="H3676" s="105" t="str">
        <f t="shared" ca="1" si="171"/>
        <v/>
      </c>
      <c r="I3676" s="102"/>
      <c r="J3676" s="102"/>
      <c r="K3676" s="102"/>
      <c r="L3676" s="102"/>
      <c r="M3676" s="102"/>
      <c r="N3676" s="102"/>
      <c r="O3676" s="102"/>
      <c r="P3676" s="102"/>
      <c r="Q3676" s="102"/>
      <c r="R3676" s="102"/>
      <c r="S3676" s="102"/>
      <c r="T3676" s="106"/>
      <c r="U3676" s="3" t="str">
        <f t="shared" si="173"/>
        <v>0/1</v>
      </c>
    </row>
    <row r="3677" spans="1:21" ht="30" customHeight="1" x14ac:dyDescent="0.3">
      <c r="A3677" s="3" t="str">
        <f>B3677&amp;"--"&amp;COUNTIF($B$5:B3677,B3677)</f>
        <v>--3640</v>
      </c>
      <c r="B3677" s="3" t="str">
        <f t="shared" si="172"/>
        <v/>
      </c>
      <c r="C3677" s="78">
        <v>3673</v>
      </c>
      <c r="D3677" s="102"/>
      <c r="E3677" s="103"/>
      <c r="F3677" s="102"/>
      <c r="G3677" s="104"/>
      <c r="H3677" s="105" t="str">
        <f t="shared" ca="1" si="171"/>
        <v/>
      </c>
      <c r="I3677" s="102"/>
      <c r="J3677" s="102"/>
      <c r="K3677" s="102"/>
      <c r="L3677" s="102"/>
      <c r="M3677" s="102"/>
      <c r="N3677" s="102"/>
      <c r="O3677" s="102"/>
      <c r="P3677" s="102"/>
      <c r="Q3677" s="102"/>
      <c r="R3677" s="102"/>
      <c r="S3677" s="102"/>
      <c r="T3677" s="106"/>
      <c r="U3677" s="3" t="str">
        <f t="shared" si="173"/>
        <v>0/1</v>
      </c>
    </row>
    <row r="3678" spans="1:21" ht="30" customHeight="1" x14ac:dyDescent="0.3">
      <c r="A3678" s="3" t="str">
        <f>B3678&amp;"--"&amp;COUNTIF($B$5:B3678,B3678)</f>
        <v>--3641</v>
      </c>
      <c r="B3678" s="3" t="str">
        <f t="shared" si="172"/>
        <v/>
      </c>
      <c r="C3678" s="78">
        <v>3674</v>
      </c>
      <c r="D3678" s="102"/>
      <c r="E3678" s="103"/>
      <c r="F3678" s="102"/>
      <c r="G3678" s="104"/>
      <c r="H3678" s="105" t="str">
        <f t="shared" ca="1" si="171"/>
        <v/>
      </c>
      <c r="I3678" s="102"/>
      <c r="J3678" s="102"/>
      <c r="K3678" s="102"/>
      <c r="L3678" s="102"/>
      <c r="M3678" s="102"/>
      <c r="N3678" s="102"/>
      <c r="O3678" s="102"/>
      <c r="P3678" s="102"/>
      <c r="Q3678" s="102"/>
      <c r="R3678" s="102"/>
      <c r="S3678" s="102"/>
      <c r="T3678" s="106"/>
      <c r="U3678" s="3" t="str">
        <f t="shared" si="173"/>
        <v>0/1</v>
      </c>
    </row>
    <row r="3679" spans="1:21" ht="30" customHeight="1" x14ac:dyDescent="0.3">
      <c r="A3679" s="3" t="str">
        <f>B3679&amp;"--"&amp;COUNTIF($B$5:B3679,B3679)</f>
        <v>--3642</v>
      </c>
      <c r="B3679" s="3" t="str">
        <f t="shared" si="172"/>
        <v/>
      </c>
      <c r="C3679" s="78">
        <v>3675</v>
      </c>
      <c r="D3679" s="102"/>
      <c r="E3679" s="103"/>
      <c r="F3679" s="102"/>
      <c r="G3679" s="104"/>
      <c r="H3679" s="105" t="str">
        <f t="shared" ca="1" si="171"/>
        <v/>
      </c>
      <c r="I3679" s="102"/>
      <c r="J3679" s="102"/>
      <c r="K3679" s="102"/>
      <c r="L3679" s="102"/>
      <c r="M3679" s="102"/>
      <c r="N3679" s="102"/>
      <c r="O3679" s="102"/>
      <c r="P3679" s="102"/>
      <c r="Q3679" s="102"/>
      <c r="R3679" s="102"/>
      <c r="S3679" s="102"/>
      <c r="T3679" s="106"/>
      <c r="U3679" s="3" t="str">
        <f t="shared" si="173"/>
        <v>0/1</v>
      </c>
    </row>
    <row r="3680" spans="1:21" ht="30" customHeight="1" x14ac:dyDescent="0.3">
      <c r="A3680" s="3" t="str">
        <f>B3680&amp;"--"&amp;COUNTIF($B$5:B3680,B3680)</f>
        <v>--3643</v>
      </c>
      <c r="B3680" s="3" t="str">
        <f t="shared" si="172"/>
        <v/>
      </c>
      <c r="C3680" s="78">
        <v>3676</v>
      </c>
      <c r="D3680" s="102"/>
      <c r="E3680" s="103"/>
      <c r="F3680" s="102"/>
      <c r="G3680" s="104"/>
      <c r="H3680" s="105" t="str">
        <f t="shared" ref="H3680:H3743" ca="1" si="174">IF(G3680,DATEDIF(G3680,TODAY(),"Y"),"")</f>
        <v/>
      </c>
      <c r="I3680" s="102"/>
      <c r="J3680" s="102"/>
      <c r="K3680" s="102"/>
      <c r="L3680" s="102"/>
      <c r="M3680" s="102"/>
      <c r="N3680" s="102"/>
      <c r="O3680" s="102"/>
      <c r="P3680" s="102"/>
      <c r="Q3680" s="102"/>
      <c r="R3680" s="102"/>
      <c r="S3680" s="102"/>
      <c r="T3680" s="106"/>
      <c r="U3680" s="3" t="str">
        <f t="shared" si="173"/>
        <v>0/1</v>
      </c>
    </row>
    <row r="3681" spans="1:21" ht="30" customHeight="1" x14ac:dyDescent="0.3">
      <c r="A3681" s="3" t="str">
        <f>B3681&amp;"--"&amp;COUNTIF($B$5:B3681,B3681)</f>
        <v>--3644</v>
      </c>
      <c r="B3681" s="3" t="str">
        <f t="shared" si="172"/>
        <v/>
      </c>
      <c r="C3681" s="78">
        <v>3677</v>
      </c>
      <c r="D3681" s="102"/>
      <c r="E3681" s="103"/>
      <c r="F3681" s="102"/>
      <c r="G3681" s="104"/>
      <c r="H3681" s="105" t="str">
        <f t="shared" ca="1" si="174"/>
        <v/>
      </c>
      <c r="I3681" s="102"/>
      <c r="J3681" s="102"/>
      <c r="K3681" s="102"/>
      <c r="L3681" s="102"/>
      <c r="M3681" s="102"/>
      <c r="N3681" s="102"/>
      <c r="O3681" s="102"/>
      <c r="P3681" s="102"/>
      <c r="Q3681" s="102"/>
      <c r="R3681" s="102"/>
      <c r="S3681" s="102"/>
      <c r="T3681" s="106"/>
      <c r="U3681" s="3" t="str">
        <f t="shared" si="173"/>
        <v>0/1</v>
      </c>
    </row>
    <row r="3682" spans="1:21" ht="30" customHeight="1" x14ac:dyDescent="0.3">
      <c r="A3682" s="3" t="str">
        <f>B3682&amp;"--"&amp;COUNTIF($B$5:B3682,B3682)</f>
        <v>--3645</v>
      </c>
      <c r="B3682" s="3" t="str">
        <f t="shared" si="172"/>
        <v/>
      </c>
      <c r="C3682" s="78">
        <v>3678</v>
      </c>
      <c r="D3682" s="102"/>
      <c r="E3682" s="103"/>
      <c r="F3682" s="102"/>
      <c r="G3682" s="104"/>
      <c r="H3682" s="105" t="str">
        <f t="shared" ca="1" si="174"/>
        <v/>
      </c>
      <c r="I3682" s="102"/>
      <c r="J3682" s="102"/>
      <c r="K3682" s="102"/>
      <c r="L3682" s="102"/>
      <c r="M3682" s="102"/>
      <c r="N3682" s="102"/>
      <c r="O3682" s="102"/>
      <c r="P3682" s="102"/>
      <c r="Q3682" s="102"/>
      <c r="R3682" s="102"/>
      <c r="S3682" s="102"/>
      <c r="T3682" s="106"/>
      <c r="U3682" s="3" t="str">
        <f t="shared" si="173"/>
        <v>0/1</v>
      </c>
    </row>
    <row r="3683" spans="1:21" ht="30" customHeight="1" x14ac:dyDescent="0.3">
      <c r="A3683" s="3" t="str">
        <f>B3683&amp;"--"&amp;COUNTIF($B$5:B3683,B3683)</f>
        <v>--3646</v>
      </c>
      <c r="B3683" s="3" t="str">
        <f t="shared" si="172"/>
        <v/>
      </c>
      <c r="C3683" s="78">
        <v>3679</v>
      </c>
      <c r="D3683" s="102"/>
      <c r="E3683" s="103"/>
      <c r="F3683" s="102"/>
      <c r="G3683" s="104"/>
      <c r="H3683" s="105" t="str">
        <f t="shared" ca="1" si="174"/>
        <v/>
      </c>
      <c r="I3683" s="102"/>
      <c r="J3683" s="102"/>
      <c r="K3683" s="102"/>
      <c r="L3683" s="102"/>
      <c r="M3683" s="102"/>
      <c r="N3683" s="102"/>
      <c r="O3683" s="102"/>
      <c r="P3683" s="102"/>
      <c r="Q3683" s="102"/>
      <c r="R3683" s="102"/>
      <c r="S3683" s="102"/>
      <c r="T3683" s="106"/>
      <c r="U3683" s="3" t="str">
        <f t="shared" si="173"/>
        <v>0/1</v>
      </c>
    </row>
    <row r="3684" spans="1:21" ht="30" customHeight="1" x14ac:dyDescent="0.3">
      <c r="A3684" s="3" t="str">
        <f>B3684&amp;"--"&amp;COUNTIF($B$5:B3684,B3684)</f>
        <v>--3647</v>
      </c>
      <c r="B3684" s="3" t="str">
        <f t="shared" si="172"/>
        <v/>
      </c>
      <c r="C3684" s="78">
        <v>3680</v>
      </c>
      <c r="D3684" s="102"/>
      <c r="E3684" s="103"/>
      <c r="F3684" s="102"/>
      <c r="G3684" s="104"/>
      <c r="H3684" s="105" t="str">
        <f t="shared" ca="1" si="174"/>
        <v/>
      </c>
      <c r="I3684" s="102"/>
      <c r="J3684" s="102"/>
      <c r="K3684" s="102"/>
      <c r="L3684" s="102"/>
      <c r="M3684" s="102"/>
      <c r="N3684" s="102"/>
      <c r="O3684" s="102"/>
      <c r="P3684" s="102"/>
      <c r="Q3684" s="102"/>
      <c r="R3684" s="102"/>
      <c r="S3684" s="102"/>
      <c r="T3684" s="106"/>
      <c r="U3684" s="3" t="str">
        <f t="shared" si="173"/>
        <v>0/1</v>
      </c>
    </row>
    <row r="3685" spans="1:21" ht="30" customHeight="1" x14ac:dyDescent="0.3">
      <c r="A3685" s="3" t="str">
        <f>B3685&amp;"--"&amp;COUNTIF($B$5:B3685,B3685)</f>
        <v>--3648</v>
      </c>
      <c r="B3685" s="3" t="str">
        <f t="shared" si="172"/>
        <v/>
      </c>
      <c r="C3685" s="78">
        <v>3681</v>
      </c>
      <c r="D3685" s="102"/>
      <c r="E3685" s="103"/>
      <c r="F3685" s="102"/>
      <c r="G3685" s="104"/>
      <c r="H3685" s="105" t="str">
        <f t="shared" ca="1" si="174"/>
        <v/>
      </c>
      <c r="I3685" s="102"/>
      <c r="J3685" s="102"/>
      <c r="K3685" s="102"/>
      <c r="L3685" s="102"/>
      <c r="M3685" s="102"/>
      <c r="N3685" s="102"/>
      <c r="O3685" s="102"/>
      <c r="P3685" s="102"/>
      <c r="Q3685" s="102"/>
      <c r="R3685" s="102"/>
      <c r="S3685" s="102"/>
      <c r="T3685" s="106"/>
      <c r="U3685" s="3" t="str">
        <f t="shared" si="173"/>
        <v>0/1</v>
      </c>
    </row>
    <row r="3686" spans="1:21" ht="30" customHeight="1" x14ac:dyDescent="0.3">
      <c r="A3686" s="3" t="str">
        <f>B3686&amp;"--"&amp;COUNTIF($B$5:B3686,B3686)</f>
        <v>--3649</v>
      </c>
      <c r="B3686" s="3" t="str">
        <f t="shared" si="172"/>
        <v/>
      </c>
      <c r="C3686" s="78">
        <v>3682</v>
      </c>
      <c r="D3686" s="102"/>
      <c r="E3686" s="103"/>
      <c r="F3686" s="102"/>
      <c r="G3686" s="104"/>
      <c r="H3686" s="105" t="str">
        <f t="shared" ca="1" si="174"/>
        <v/>
      </c>
      <c r="I3686" s="102"/>
      <c r="J3686" s="102"/>
      <c r="K3686" s="102"/>
      <c r="L3686" s="102"/>
      <c r="M3686" s="102"/>
      <c r="N3686" s="102"/>
      <c r="O3686" s="102"/>
      <c r="P3686" s="102"/>
      <c r="Q3686" s="102"/>
      <c r="R3686" s="102"/>
      <c r="S3686" s="102"/>
      <c r="T3686" s="106"/>
      <c r="U3686" s="3" t="str">
        <f t="shared" si="173"/>
        <v>0/1</v>
      </c>
    </row>
    <row r="3687" spans="1:21" ht="30" customHeight="1" x14ac:dyDescent="0.3">
      <c r="A3687" s="3" t="str">
        <f>B3687&amp;"--"&amp;COUNTIF($B$5:B3687,B3687)</f>
        <v>--3650</v>
      </c>
      <c r="B3687" s="3" t="str">
        <f t="shared" si="172"/>
        <v/>
      </c>
      <c r="C3687" s="78">
        <v>3683</v>
      </c>
      <c r="D3687" s="102"/>
      <c r="E3687" s="103"/>
      <c r="F3687" s="102"/>
      <c r="G3687" s="104"/>
      <c r="H3687" s="105" t="str">
        <f t="shared" ca="1" si="174"/>
        <v/>
      </c>
      <c r="I3687" s="102"/>
      <c r="J3687" s="102"/>
      <c r="K3687" s="102"/>
      <c r="L3687" s="102"/>
      <c r="M3687" s="102"/>
      <c r="N3687" s="102"/>
      <c r="O3687" s="102"/>
      <c r="P3687" s="102"/>
      <c r="Q3687" s="102"/>
      <c r="R3687" s="102"/>
      <c r="S3687" s="102"/>
      <c r="T3687" s="106"/>
      <c r="U3687" s="3" t="str">
        <f t="shared" si="173"/>
        <v>0/1</v>
      </c>
    </row>
    <row r="3688" spans="1:21" ht="30" customHeight="1" x14ac:dyDescent="0.3">
      <c r="A3688" s="3" t="str">
        <f>B3688&amp;"--"&amp;COUNTIF($B$5:B3688,B3688)</f>
        <v>--3651</v>
      </c>
      <c r="B3688" s="3" t="str">
        <f t="shared" si="172"/>
        <v/>
      </c>
      <c r="C3688" s="78">
        <v>3684</v>
      </c>
      <c r="D3688" s="102"/>
      <c r="E3688" s="103"/>
      <c r="F3688" s="102"/>
      <c r="G3688" s="104"/>
      <c r="H3688" s="105" t="str">
        <f t="shared" ca="1" si="174"/>
        <v/>
      </c>
      <c r="I3688" s="102"/>
      <c r="J3688" s="102"/>
      <c r="K3688" s="102"/>
      <c r="L3688" s="102"/>
      <c r="M3688" s="102"/>
      <c r="N3688" s="102"/>
      <c r="O3688" s="102"/>
      <c r="P3688" s="102"/>
      <c r="Q3688" s="102"/>
      <c r="R3688" s="102"/>
      <c r="S3688" s="102"/>
      <c r="T3688" s="106"/>
      <c r="U3688" s="3" t="str">
        <f t="shared" si="173"/>
        <v>0/1</v>
      </c>
    </row>
    <row r="3689" spans="1:21" ht="30" customHeight="1" x14ac:dyDescent="0.3">
      <c r="A3689" s="3" t="str">
        <f>B3689&amp;"--"&amp;COUNTIF($B$5:B3689,B3689)</f>
        <v>--3652</v>
      </c>
      <c r="B3689" s="3" t="str">
        <f t="shared" si="172"/>
        <v/>
      </c>
      <c r="C3689" s="78">
        <v>3685</v>
      </c>
      <c r="D3689" s="102"/>
      <c r="E3689" s="103"/>
      <c r="F3689" s="102"/>
      <c r="G3689" s="104"/>
      <c r="H3689" s="105" t="str">
        <f t="shared" ca="1" si="174"/>
        <v/>
      </c>
      <c r="I3689" s="102"/>
      <c r="J3689" s="102"/>
      <c r="K3689" s="102"/>
      <c r="L3689" s="102"/>
      <c r="M3689" s="102"/>
      <c r="N3689" s="102"/>
      <c r="O3689" s="102"/>
      <c r="P3689" s="102"/>
      <c r="Q3689" s="102"/>
      <c r="R3689" s="102"/>
      <c r="S3689" s="102"/>
      <c r="T3689" s="106"/>
      <c r="U3689" s="3" t="str">
        <f t="shared" si="173"/>
        <v>0/1</v>
      </c>
    </row>
    <row r="3690" spans="1:21" ht="30" customHeight="1" x14ac:dyDescent="0.3">
      <c r="A3690" s="3" t="str">
        <f>B3690&amp;"--"&amp;COUNTIF($B$5:B3690,B3690)</f>
        <v>--3653</v>
      </c>
      <c r="B3690" s="3" t="str">
        <f t="shared" si="172"/>
        <v/>
      </c>
      <c r="C3690" s="78">
        <v>3686</v>
      </c>
      <c r="D3690" s="102"/>
      <c r="E3690" s="103"/>
      <c r="F3690" s="102"/>
      <c r="G3690" s="104"/>
      <c r="H3690" s="105" t="str">
        <f t="shared" ca="1" si="174"/>
        <v/>
      </c>
      <c r="I3690" s="102"/>
      <c r="J3690" s="102"/>
      <c r="K3690" s="102"/>
      <c r="L3690" s="102"/>
      <c r="M3690" s="102"/>
      <c r="N3690" s="102"/>
      <c r="O3690" s="102"/>
      <c r="P3690" s="102"/>
      <c r="Q3690" s="102"/>
      <c r="R3690" s="102"/>
      <c r="S3690" s="102"/>
      <c r="T3690" s="106"/>
      <c r="U3690" s="3" t="str">
        <f t="shared" si="173"/>
        <v>0/1</v>
      </c>
    </row>
    <row r="3691" spans="1:21" ht="30" customHeight="1" x14ac:dyDescent="0.3">
      <c r="A3691" s="3" t="str">
        <f>B3691&amp;"--"&amp;COUNTIF($B$5:B3691,B3691)</f>
        <v>--3654</v>
      </c>
      <c r="B3691" s="3" t="str">
        <f t="shared" si="172"/>
        <v/>
      </c>
      <c r="C3691" s="78">
        <v>3687</v>
      </c>
      <c r="D3691" s="102"/>
      <c r="E3691" s="103"/>
      <c r="F3691" s="102"/>
      <c r="G3691" s="104"/>
      <c r="H3691" s="105" t="str">
        <f t="shared" ca="1" si="174"/>
        <v/>
      </c>
      <c r="I3691" s="102"/>
      <c r="J3691" s="102"/>
      <c r="K3691" s="102"/>
      <c r="L3691" s="102"/>
      <c r="M3691" s="102"/>
      <c r="N3691" s="102"/>
      <c r="O3691" s="102"/>
      <c r="P3691" s="102"/>
      <c r="Q3691" s="102"/>
      <c r="R3691" s="102"/>
      <c r="S3691" s="102"/>
      <c r="T3691" s="106"/>
      <c r="U3691" s="3" t="str">
        <f t="shared" si="173"/>
        <v>0/1</v>
      </c>
    </row>
    <row r="3692" spans="1:21" ht="30" customHeight="1" x14ac:dyDescent="0.3">
      <c r="A3692" s="3" t="str">
        <f>B3692&amp;"--"&amp;COUNTIF($B$5:B3692,B3692)</f>
        <v>--3655</v>
      </c>
      <c r="B3692" s="3" t="str">
        <f t="shared" si="172"/>
        <v/>
      </c>
      <c r="C3692" s="78">
        <v>3688</v>
      </c>
      <c r="D3692" s="102"/>
      <c r="E3692" s="103"/>
      <c r="F3692" s="102"/>
      <c r="G3692" s="104"/>
      <c r="H3692" s="105" t="str">
        <f t="shared" ca="1" si="174"/>
        <v/>
      </c>
      <c r="I3692" s="102"/>
      <c r="J3692" s="102"/>
      <c r="K3692" s="102"/>
      <c r="L3692" s="102"/>
      <c r="M3692" s="102"/>
      <c r="N3692" s="102"/>
      <c r="O3692" s="102"/>
      <c r="P3692" s="102"/>
      <c r="Q3692" s="102"/>
      <c r="R3692" s="102"/>
      <c r="S3692" s="102"/>
      <c r="T3692" s="106"/>
      <c r="U3692" s="3" t="str">
        <f t="shared" si="173"/>
        <v>0/1</v>
      </c>
    </row>
    <row r="3693" spans="1:21" ht="30" customHeight="1" x14ac:dyDescent="0.3">
      <c r="A3693" s="3" t="str">
        <f>B3693&amp;"--"&amp;COUNTIF($B$5:B3693,B3693)</f>
        <v>--3656</v>
      </c>
      <c r="B3693" s="3" t="str">
        <f t="shared" si="172"/>
        <v/>
      </c>
      <c r="C3693" s="78">
        <v>3689</v>
      </c>
      <c r="D3693" s="102"/>
      <c r="E3693" s="103"/>
      <c r="F3693" s="102"/>
      <c r="G3693" s="104"/>
      <c r="H3693" s="105" t="str">
        <f t="shared" ca="1" si="174"/>
        <v/>
      </c>
      <c r="I3693" s="102"/>
      <c r="J3693" s="102"/>
      <c r="K3693" s="102"/>
      <c r="L3693" s="102"/>
      <c r="M3693" s="102"/>
      <c r="N3693" s="102"/>
      <c r="O3693" s="102"/>
      <c r="P3693" s="102"/>
      <c r="Q3693" s="102"/>
      <c r="R3693" s="102"/>
      <c r="S3693" s="102"/>
      <c r="T3693" s="106"/>
      <c r="U3693" s="3" t="str">
        <f t="shared" si="173"/>
        <v>0/1</v>
      </c>
    </row>
    <row r="3694" spans="1:21" ht="30" customHeight="1" x14ac:dyDescent="0.3">
      <c r="A3694" s="3" t="str">
        <f>B3694&amp;"--"&amp;COUNTIF($B$5:B3694,B3694)</f>
        <v>--3657</v>
      </c>
      <c r="B3694" s="3" t="str">
        <f t="shared" si="172"/>
        <v/>
      </c>
      <c r="C3694" s="78">
        <v>3690</v>
      </c>
      <c r="D3694" s="102"/>
      <c r="E3694" s="103"/>
      <c r="F3694" s="102"/>
      <c r="G3694" s="104"/>
      <c r="H3694" s="105" t="str">
        <f t="shared" ca="1" si="174"/>
        <v/>
      </c>
      <c r="I3694" s="102"/>
      <c r="J3694" s="102"/>
      <c r="K3694" s="102"/>
      <c r="L3694" s="102"/>
      <c r="M3694" s="102"/>
      <c r="N3694" s="102"/>
      <c r="O3694" s="102"/>
      <c r="P3694" s="102"/>
      <c r="Q3694" s="102"/>
      <c r="R3694" s="102"/>
      <c r="S3694" s="102"/>
      <c r="T3694" s="106"/>
      <c r="U3694" s="3" t="str">
        <f t="shared" si="173"/>
        <v>0/1</v>
      </c>
    </row>
    <row r="3695" spans="1:21" ht="30" customHeight="1" x14ac:dyDescent="0.3">
      <c r="A3695" s="3" t="str">
        <f>B3695&amp;"--"&amp;COUNTIF($B$5:B3695,B3695)</f>
        <v>--3658</v>
      </c>
      <c r="B3695" s="3" t="str">
        <f t="shared" si="172"/>
        <v/>
      </c>
      <c r="C3695" s="78">
        <v>3691</v>
      </c>
      <c r="D3695" s="102"/>
      <c r="E3695" s="103"/>
      <c r="F3695" s="102"/>
      <c r="G3695" s="104"/>
      <c r="H3695" s="105" t="str">
        <f t="shared" ca="1" si="174"/>
        <v/>
      </c>
      <c r="I3695" s="102"/>
      <c r="J3695" s="102"/>
      <c r="K3695" s="102"/>
      <c r="L3695" s="102"/>
      <c r="M3695" s="102"/>
      <c r="N3695" s="102"/>
      <c r="O3695" s="102"/>
      <c r="P3695" s="102"/>
      <c r="Q3695" s="102"/>
      <c r="R3695" s="102"/>
      <c r="S3695" s="102"/>
      <c r="T3695" s="106"/>
      <c r="U3695" s="3" t="str">
        <f t="shared" si="173"/>
        <v>0/1</v>
      </c>
    </row>
    <row r="3696" spans="1:21" ht="30" customHeight="1" x14ac:dyDescent="0.3">
      <c r="A3696" s="3" t="str">
        <f>B3696&amp;"--"&amp;COUNTIF($B$5:B3696,B3696)</f>
        <v>--3659</v>
      </c>
      <c r="B3696" s="3" t="str">
        <f t="shared" si="172"/>
        <v/>
      </c>
      <c r="C3696" s="78">
        <v>3692</v>
      </c>
      <c r="D3696" s="102"/>
      <c r="E3696" s="103"/>
      <c r="F3696" s="102"/>
      <c r="G3696" s="104"/>
      <c r="H3696" s="105" t="str">
        <f t="shared" ca="1" si="174"/>
        <v/>
      </c>
      <c r="I3696" s="102"/>
      <c r="J3696" s="102"/>
      <c r="K3696" s="102"/>
      <c r="L3696" s="102"/>
      <c r="M3696" s="102"/>
      <c r="N3696" s="102"/>
      <c r="O3696" s="102"/>
      <c r="P3696" s="102"/>
      <c r="Q3696" s="102"/>
      <c r="R3696" s="102"/>
      <c r="S3696" s="102"/>
      <c r="T3696" s="106"/>
      <c r="U3696" s="3" t="str">
        <f t="shared" si="173"/>
        <v>0/1</v>
      </c>
    </row>
    <row r="3697" spans="1:21" ht="30" customHeight="1" x14ac:dyDescent="0.3">
      <c r="A3697" s="3" t="str">
        <f>B3697&amp;"--"&amp;COUNTIF($B$5:B3697,B3697)</f>
        <v>--3660</v>
      </c>
      <c r="B3697" s="3" t="str">
        <f t="shared" si="172"/>
        <v/>
      </c>
      <c r="C3697" s="78">
        <v>3693</v>
      </c>
      <c r="D3697" s="102"/>
      <c r="E3697" s="103"/>
      <c r="F3697" s="102"/>
      <c r="G3697" s="104"/>
      <c r="H3697" s="105" t="str">
        <f t="shared" ca="1" si="174"/>
        <v/>
      </c>
      <c r="I3697" s="102"/>
      <c r="J3697" s="102"/>
      <c r="K3697" s="102"/>
      <c r="L3697" s="102"/>
      <c r="M3697" s="102"/>
      <c r="N3697" s="102"/>
      <c r="O3697" s="102"/>
      <c r="P3697" s="102"/>
      <c r="Q3697" s="102"/>
      <c r="R3697" s="102"/>
      <c r="S3697" s="102"/>
      <c r="T3697" s="106"/>
      <c r="U3697" s="3" t="str">
        <f t="shared" si="173"/>
        <v>0/1</v>
      </c>
    </row>
    <row r="3698" spans="1:21" ht="30" customHeight="1" x14ac:dyDescent="0.3">
      <c r="A3698" s="3" t="str">
        <f>B3698&amp;"--"&amp;COUNTIF($B$5:B3698,B3698)</f>
        <v>--3661</v>
      </c>
      <c r="B3698" s="3" t="str">
        <f t="shared" si="172"/>
        <v/>
      </c>
      <c r="C3698" s="78">
        <v>3694</v>
      </c>
      <c r="D3698" s="102"/>
      <c r="E3698" s="103"/>
      <c r="F3698" s="102"/>
      <c r="G3698" s="104"/>
      <c r="H3698" s="105" t="str">
        <f t="shared" ca="1" si="174"/>
        <v/>
      </c>
      <c r="I3698" s="102"/>
      <c r="J3698" s="102"/>
      <c r="K3698" s="102"/>
      <c r="L3698" s="102"/>
      <c r="M3698" s="102"/>
      <c r="N3698" s="102"/>
      <c r="O3698" s="102"/>
      <c r="P3698" s="102"/>
      <c r="Q3698" s="102"/>
      <c r="R3698" s="102"/>
      <c r="S3698" s="102"/>
      <c r="T3698" s="106"/>
      <c r="U3698" s="3" t="str">
        <f t="shared" si="173"/>
        <v>0/1</v>
      </c>
    </row>
    <row r="3699" spans="1:21" ht="30" customHeight="1" x14ac:dyDescent="0.3">
      <c r="A3699" s="3" t="str">
        <f>B3699&amp;"--"&amp;COUNTIF($B$5:B3699,B3699)</f>
        <v>--3662</v>
      </c>
      <c r="B3699" s="3" t="str">
        <f t="shared" si="172"/>
        <v/>
      </c>
      <c r="C3699" s="78">
        <v>3695</v>
      </c>
      <c r="D3699" s="102"/>
      <c r="E3699" s="103"/>
      <c r="F3699" s="102"/>
      <c r="G3699" s="104"/>
      <c r="H3699" s="105" t="str">
        <f t="shared" ca="1" si="174"/>
        <v/>
      </c>
      <c r="I3699" s="102"/>
      <c r="J3699" s="102"/>
      <c r="K3699" s="102"/>
      <c r="L3699" s="102"/>
      <c r="M3699" s="102"/>
      <c r="N3699" s="102"/>
      <c r="O3699" s="102"/>
      <c r="P3699" s="102"/>
      <c r="Q3699" s="102"/>
      <c r="R3699" s="102"/>
      <c r="S3699" s="102"/>
      <c r="T3699" s="106"/>
      <c r="U3699" s="3" t="str">
        <f t="shared" si="173"/>
        <v>0/1</v>
      </c>
    </row>
    <row r="3700" spans="1:21" ht="30" customHeight="1" x14ac:dyDescent="0.3">
      <c r="A3700" s="3" t="str">
        <f>B3700&amp;"--"&amp;COUNTIF($B$5:B3700,B3700)</f>
        <v>--3663</v>
      </c>
      <c r="B3700" s="3" t="str">
        <f t="shared" si="172"/>
        <v/>
      </c>
      <c r="C3700" s="78">
        <v>3696</v>
      </c>
      <c r="D3700" s="102"/>
      <c r="E3700" s="103"/>
      <c r="F3700" s="102"/>
      <c r="G3700" s="104"/>
      <c r="H3700" s="105" t="str">
        <f t="shared" ca="1" si="174"/>
        <v/>
      </c>
      <c r="I3700" s="102"/>
      <c r="J3700" s="102"/>
      <c r="K3700" s="102"/>
      <c r="L3700" s="102"/>
      <c r="M3700" s="102"/>
      <c r="N3700" s="102"/>
      <c r="O3700" s="102"/>
      <c r="P3700" s="102"/>
      <c r="Q3700" s="102"/>
      <c r="R3700" s="102"/>
      <c r="S3700" s="102"/>
      <c r="T3700" s="106"/>
      <c r="U3700" s="3" t="str">
        <f t="shared" si="173"/>
        <v>0/1</v>
      </c>
    </row>
    <row r="3701" spans="1:21" ht="30" customHeight="1" x14ac:dyDescent="0.3">
      <c r="A3701" s="3" t="str">
        <f>B3701&amp;"--"&amp;COUNTIF($B$5:B3701,B3701)</f>
        <v>--3664</v>
      </c>
      <c r="B3701" s="3" t="str">
        <f t="shared" si="172"/>
        <v/>
      </c>
      <c r="C3701" s="78">
        <v>3697</v>
      </c>
      <c r="D3701" s="102"/>
      <c r="E3701" s="103"/>
      <c r="F3701" s="102"/>
      <c r="G3701" s="104"/>
      <c r="H3701" s="105" t="str">
        <f t="shared" ca="1" si="174"/>
        <v/>
      </c>
      <c r="I3701" s="102"/>
      <c r="J3701" s="102"/>
      <c r="K3701" s="102"/>
      <c r="L3701" s="102"/>
      <c r="M3701" s="102"/>
      <c r="N3701" s="102"/>
      <c r="O3701" s="102"/>
      <c r="P3701" s="102"/>
      <c r="Q3701" s="102"/>
      <c r="R3701" s="102"/>
      <c r="S3701" s="102"/>
      <c r="T3701" s="106"/>
      <c r="U3701" s="3" t="str">
        <f t="shared" si="173"/>
        <v>0/1</v>
      </c>
    </row>
    <row r="3702" spans="1:21" ht="30" customHeight="1" x14ac:dyDescent="0.3">
      <c r="A3702" s="3" t="str">
        <f>B3702&amp;"--"&amp;COUNTIF($B$5:B3702,B3702)</f>
        <v>--3665</v>
      </c>
      <c r="B3702" s="3" t="str">
        <f t="shared" si="172"/>
        <v/>
      </c>
      <c r="C3702" s="78">
        <v>3698</v>
      </c>
      <c r="D3702" s="102"/>
      <c r="E3702" s="103"/>
      <c r="F3702" s="102"/>
      <c r="G3702" s="104"/>
      <c r="H3702" s="105" t="str">
        <f t="shared" ca="1" si="174"/>
        <v/>
      </c>
      <c r="I3702" s="102"/>
      <c r="J3702" s="102"/>
      <c r="K3702" s="102"/>
      <c r="L3702" s="102"/>
      <c r="M3702" s="102"/>
      <c r="N3702" s="102"/>
      <c r="O3702" s="102"/>
      <c r="P3702" s="102"/>
      <c r="Q3702" s="102"/>
      <c r="R3702" s="102"/>
      <c r="S3702" s="102"/>
      <c r="T3702" s="106"/>
      <c r="U3702" s="3" t="str">
        <f t="shared" si="173"/>
        <v>0/1</v>
      </c>
    </row>
    <row r="3703" spans="1:21" ht="30" customHeight="1" x14ac:dyDescent="0.3">
      <c r="A3703" s="3" t="str">
        <f>B3703&amp;"--"&amp;COUNTIF($B$5:B3703,B3703)</f>
        <v>--3666</v>
      </c>
      <c r="B3703" s="3" t="str">
        <f t="shared" si="172"/>
        <v/>
      </c>
      <c r="C3703" s="78">
        <v>3699</v>
      </c>
      <c r="D3703" s="102"/>
      <c r="E3703" s="103"/>
      <c r="F3703" s="102"/>
      <c r="G3703" s="104"/>
      <c r="H3703" s="105" t="str">
        <f t="shared" ca="1" si="174"/>
        <v/>
      </c>
      <c r="I3703" s="102"/>
      <c r="J3703" s="102"/>
      <c r="K3703" s="102"/>
      <c r="L3703" s="102"/>
      <c r="M3703" s="102"/>
      <c r="N3703" s="102"/>
      <c r="O3703" s="102"/>
      <c r="P3703" s="102"/>
      <c r="Q3703" s="102"/>
      <c r="R3703" s="102"/>
      <c r="S3703" s="102"/>
      <c r="T3703" s="106"/>
      <c r="U3703" s="3" t="str">
        <f t="shared" si="173"/>
        <v>0/1</v>
      </c>
    </row>
    <row r="3704" spans="1:21" ht="30" customHeight="1" x14ac:dyDescent="0.3">
      <c r="A3704" s="3" t="str">
        <f>B3704&amp;"--"&amp;COUNTIF($B$5:B3704,B3704)</f>
        <v>--3667</v>
      </c>
      <c r="B3704" s="3" t="str">
        <f t="shared" si="172"/>
        <v/>
      </c>
      <c r="C3704" s="78">
        <v>3700</v>
      </c>
      <c r="D3704" s="102"/>
      <c r="E3704" s="103"/>
      <c r="F3704" s="102"/>
      <c r="G3704" s="104"/>
      <c r="H3704" s="105" t="str">
        <f t="shared" ca="1" si="174"/>
        <v/>
      </c>
      <c r="I3704" s="102"/>
      <c r="J3704" s="102"/>
      <c r="K3704" s="102"/>
      <c r="L3704" s="102"/>
      <c r="M3704" s="102"/>
      <c r="N3704" s="102"/>
      <c r="O3704" s="102"/>
      <c r="P3704" s="102"/>
      <c r="Q3704" s="102"/>
      <c r="R3704" s="102"/>
      <c r="S3704" s="102"/>
      <c r="T3704" s="106"/>
      <c r="U3704" s="3" t="str">
        <f t="shared" si="173"/>
        <v>0/1</v>
      </c>
    </row>
    <row r="3705" spans="1:21" ht="30" customHeight="1" x14ac:dyDescent="0.3">
      <c r="A3705" s="3" t="str">
        <f>B3705&amp;"--"&amp;COUNTIF($B$5:B3705,B3705)</f>
        <v>--3668</v>
      </c>
      <c r="B3705" s="3" t="str">
        <f t="shared" si="172"/>
        <v/>
      </c>
      <c r="C3705" s="78">
        <v>3701</v>
      </c>
      <c r="D3705" s="102"/>
      <c r="E3705" s="103"/>
      <c r="F3705" s="102"/>
      <c r="G3705" s="104"/>
      <c r="H3705" s="105" t="str">
        <f t="shared" ca="1" si="174"/>
        <v/>
      </c>
      <c r="I3705" s="102"/>
      <c r="J3705" s="102"/>
      <c r="K3705" s="102"/>
      <c r="L3705" s="102"/>
      <c r="M3705" s="102"/>
      <c r="N3705" s="102"/>
      <c r="O3705" s="102"/>
      <c r="P3705" s="102"/>
      <c r="Q3705" s="102"/>
      <c r="R3705" s="102"/>
      <c r="S3705" s="102"/>
      <c r="T3705" s="106"/>
      <c r="U3705" s="3" t="str">
        <f t="shared" si="173"/>
        <v>0/1</v>
      </c>
    </row>
    <row r="3706" spans="1:21" ht="30" customHeight="1" x14ac:dyDescent="0.3">
      <c r="A3706" s="3" t="str">
        <f>B3706&amp;"--"&amp;COUNTIF($B$5:B3706,B3706)</f>
        <v>--3669</v>
      </c>
      <c r="B3706" s="3" t="str">
        <f t="shared" si="172"/>
        <v/>
      </c>
      <c r="C3706" s="78">
        <v>3702</v>
      </c>
      <c r="D3706" s="102"/>
      <c r="E3706" s="103"/>
      <c r="F3706" s="102"/>
      <c r="G3706" s="104"/>
      <c r="H3706" s="105" t="str">
        <f t="shared" ca="1" si="174"/>
        <v/>
      </c>
      <c r="I3706" s="102"/>
      <c r="J3706" s="102"/>
      <c r="K3706" s="102"/>
      <c r="L3706" s="102"/>
      <c r="M3706" s="102"/>
      <c r="N3706" s="102"/>
      <c r="O3706" s="102"/>
      <c r="P3706" s="102"/>
      <c r="Q3706" s="102"/>
      <c r="R3706" s="102"/>
      <c r="S3706" s="102"/>
      <c r="T3706" s="106"/>
      <c r="U3706" s="3" t="str">
        <f t="shared" si="173"/>
        <v>0/1</v>
      </c>
    </row>
    <row r="3707" spans="1:21" ht="30" customHeight="1" x14ac:dyDescent="0.3">
      <c r="A3707" s="3" t="str">
        <f>B3707&amp;"--"&amp;COUNTIF($B$5:B3707,B3707)</f>
        <v>--3670</v>
      </c>
      <c r="B3707" s="3" t="str">
        <f t="shared" si="172"/>
        <v/>
      </c>
      <c r="C3707" s="78">
        <v>3703</v>
      </c>
      <c r="D3707" s="102"/>
      <c r="E3707" s="103"/>
      <c r="F3707" s="102"/>
      <c r="G3707" s="104"/>
      <c r="H3707" s="105" t="str">
        <f t="shared" ca="1" si="174"/>
        <v/>
      </c>
      <c r="I3707" s="102"/>
      <c r="J3707" s="102"/>
      <c r="K3707" s="102"/>
      <c r="L3707" s="102"/>
      <c r="M3707" s="102"/>
      <c r="N3707" s="102"/>
      <c r="O3707" s="102"/>
      <c r="P3707" s="102"/>
      <c r="Q3707" s="102"/>
      <c r="R3707" s="102"/>
      <c r="S3707" s="102"/>
      <c r="T3707" s="106"/>
      <c r="U3707" s="3" t="str">
        <f t="shared" si="173"/>
        <v>0/1</v>
      </c>
    </row>
    <row r="3708" spans="1:21" ht="30" customHeight="1" x14ac:dyDescent="0.3">
      <c r="A3708" s="3" t="str">
        <f>B3708&amp;"--"&amp;COUNTIF($B$5:B3708,B3708)</f>
        <v>--3671</v>
      </c>
      <c r="B3708" s="3" t="str">
        <f t="shared" si="172"/>
        <v/>
      </c>
      <c r="C3708" s="78">
        <v>3704</v>
      </c>
      <c r="D3708" s="102"/>
      <c r="E3708" s="103"/>
      <c r="F3708" s="102"/>
      <c r="G3708" s="104"/>
      <c r="H3708" s="105" t="str">
        <f t="shared" ca="1" si="174"/>
        <v/>
      </c>
      <c r="I3708" s="102"/>
      <c r="J3708" s="102"/>
      <c r="K3708" s="102"/>
      <c r="L3708" s="102"/>
      <c r="M3708" s="102"/>
      <c r="N3708" s="102"/>
      <c r="O3708" s="102"/>
      <c r="P3708" s="102"/>
      <c r="Q3708" s="102"/>
      <c r="R3708" s="102"/>
      <c r="S3708" s="102"/>
      <c r="T3708" s="106"/>
      <c r="U3708" s="3" t="str">
        <f t="shared" si="173"/>
        <v>0/1</v>
      </c>
    </row>
    <row r="3709" spans="1:21" ht="30" customHeight="1" x14ac:dyDescent="0.3">
      <c r="A3709" s="3" t="str">
        <f>B3709&amp;"--"&amp;COUNTIF($B$5:B3709,B3709)</f>
        <v>--3672</v>
      </c>
      <c r="B3709" s="3" t="str">
        <f t="shared" si="172"/>
        <v/>
      </c>
      <c r="C3709" s="78">
        <v>3705</v>
      </c>
      <c r="D3709" s="102"/>
      <c r="E3709" s="103"/>
      <c r="F3709" s="102"/>
      <c r="G3709" s="104"/>
      <c r="H3709" s="105" t="str">
        <f t="shared" ca="1" si="174"/>
        <v/>
      </c>
      <c r="I3709" s="102"/>
      <c r="J3709" s="102"/>
      <c r="K3709" s="102"/>
      <c r="L3709" s="102"/>
      <c r="M3709" s="102"/>
      <c r="N3709" s="102"/>
      <c r="O3709" s="102"/>
      <c r="P3709" s="102"/>
      <c r="Q3709" s="102"/>
      <c r="R3709" s="102"/>
      <c r="S3709" s="102"/>
      <c r="T3709" s="106"/>
      <c r="U3709" s="3" t="str">
        <f t="shared" si="173"/>
        <v>0/1</v>
      </c>
    </row>
    <row r="3710" spans="1:21" ht="30" customHeight="1" x14ac:dyDescent="0.3">
      <c r="A3710" s="3" t="str">
        <f>B3710&amp;"--"&amp;COUNTIF($B$5:B3710,B3710)</f>
        <v>--3673</v>
      </c>
      <c r="B3710" s="3" t="str">
        <f t="shared" si="172"/>
        <v/>
      </c>
      <c r="C3710" s="78">
        <v>3706</v>
      </c>
      <c r="D3710" s="102"/>
      <c r="E3710" s="103"/>
      <c r="F3710" s="102"/>
      <c r="G3710" s="104"/>
      <c r="H3710" s="105" t="str">
        <f t="shared" ca="1" si="174"/>
        <v/>
      </c>
      <c r="I3710" s="102"/>
      <c r="J3710" s="102"/>
      <c r="K3710" s="102"/>
      <c r="L3710" s="102"/>
      <c r="M3710" s="102"/>
      <c r="N3710" s="102"/>
      <c r="O3710" s="102"/>
      <c r="P3710" s="102"/>
      <c r="Q3710" s="102"/>
      <c r="R3710" s="102"/>
      <c r="S3710" s="102"/>
      <c r="T3710" s="106"/>
      <c r="U3710" s="3" t="str">
        <f t="shared" si="173"/>
        <v>0/1</v>
      </c>
    </row>
    <row r="3711" spans="1:21" ht="30" customHeight="1" x14ac:dyDescent="0.3">
      <c r="A3711" s="3" t="str">
        <f>B3711&amp;"--"&amp;COUNTIF($B$5:B3711,B3711)</f>
        <v>--3674</v>
      </c>
      <c r="B3711" s="3" t="str">
        <f t="shared" si="172"/>
        <v/>
      </c>
      <c r="C3711" s="78">
        <v>3707</v>
      </c>
      <c r="D3711" s="102"/>
      <c r="E3711" s="103"/>
      <c r="F3711" s="102"/>
      <c r="G3711" s="104"/>
      <c r="H3711" s="105" t="str">
        <f t="shared" ca="1" si="174"/>
        <v/>
      </c>
      <c r="I3711" s="102"/>
      <c r="J3711" s="102"/>
      <c r="K3711" s="102"/>
      <c r="L3711" s="102"/>
      <c r="M3711" s="102"/>
      <c r="N3711" s="102"/>
      <c r="O3711" s="102"/>
      <c r="P3711" s="102"/>
      <c r="Q3711" s="102"/>
      <c r="R3711" s="102"/>
      <c r="S3711" s="102"/>
      <c r="T3711" s="106"/>
      <c r="U3711" s="3" t="str">
        <f t="shared" si="173"/>
        <v>0/1</v>
      </c>
    </row>
    <row r="3712" spans="1:21" ht="30" customHeight="1" x14ac:dyDescent="0.3">
      <c r="A3712" s="3" t="str">
        <f>B3712&amp;"--"&amp;COUNTIF($B$5:B3712,B3712)</f>
        <v>--3675</v>
      </c>
      <c r="B3712" s="3" t="str">
        <f t="shared" si="172"/>
        <v/>
      </c>
      <c r="C3712" s="78">
        <v>3708</v>
      </c>
      <c r="D3712" s="102"/>
      <c r="E3712" s="103"/>
      <c r="F3712" s="102"/>
      <c r="G3712" s="104"/>
      <c r="H3712" s="105" t="str">
        <f t="shared" ca="1" si="174"/>
        <v/>
      </c>
      <c r="I3712" s="102"/>
      <c r="J3712" s="102"/>
      <c r="K3712" s="102"/>
      <c r="L3712" s="102"/>
      <c r="M3712" s="102"/>
      <c r="N3712" s="102"/>
      <c r="O3712" s="102"/>
      <c r="P3712" s="102"/>
      <c r="Q3712" s="102"/>
      <c r="R3712" s="102"/>
      <c r="S3712" s="102"/>
      <c r="T3712" s="106"/>
      <c r="U3712" s="3" t="str">
        <f t="shared" si="173"/>
        <v>0/1</v>
      </c>
    </row>
    <row r="3713" spans="1:21" ht="30" customHeight="1" x14ac:dyDescent="0.3">
      <c r="A3713" s="3" t="str">
        <f>B3713&amp;"--"&amp;COUNTIF($B$5:B3713,B3713)</f>
        <v>--3676</v>
      </c>
      <c r="B3713" s="3" t="str">
        <f t="shared" si="172"/>
        <v/>
      </c>
      <c r="C3713" s="78">
        <v>3709</v>
      </c>
      <c r="D3713" s="102"/>
      <c r="E3713" s="103"/>
      <c r="F3713" s="102"/>
      <c r="G3713" s="104"/>
      <c r="H3713" s="105" t="str">
        <f t="shared" ca="1" si="174"/>
        <v/>
      </c>
      <c r="I3713" s="102"/>
      <c r="J3713" s="102"/>
      <c r="K3713" s="102"/>
      <c r="L3713" s="102"/>
      <c r="M3713" s="102"/>
      <c r="N3713" s="102"/>
      <c r="O3713" s="102"/>
      <c r="P3713" s="102"/>
      <c r="Q3713" s="102"/>
      <c r="R3713" s="102"/>
      <c r="S3713" s="102"/>
      <c r="T3713" s="106"/>
      <c r="U3713" s="3" t="str">
        <f t="shared" si="173"/>
        <v>0/1</v>
      </c>
    </row>
    <row r="3714" spans="1:21" ht="30" customHeight="1" x14ac:dyDescent="0.3">
      <c r="A3714" s="3" t="str">
        <f>B3714&amp;"--"&amp;COUNTIF($B$5:B3714,B3714)</f>
        <v>--3677</v>
      </c>
      <c r="B3714" s="3" t="str">
        <f t="shared" si="172"/>
        <v/>
      </c>
      <c r="C3714" s="78">
        <v>3710</v>
      </c>
      <c r="D3714" s="102"/>
      <c r="E3714" s="103"/>
      <c r="F3714" s="102"/>
      <c r="G3714" s="104"/>
      <c r="H3714" s="105" t="str">
        <f t="shared" ca="1" si="174"/>
        <v/>
      </c>
      <c r="I3714" s="102"/>
      <c r="J3714" s="102"/>
      <c r="K3714" s="102"/>
      <c r="L3714" s="102"/>
      <c r="M3714" s="102"/>
      <c r="N3714" s="102"/>
      <c r="O3714" s="102"/>
      <c r="P3714" s="102"/>
      <c r="Q3714" s="102"/>
      <c r="R3714" s="102"/>
      <c r="S3714" s="102"/>
      <c r="T3714" s="106"/>
      <c r="U3714" s="3" t="str">
        <f t="shared" si="173"/>
        <v>0/1</v>
      </c>
    </row>
    <row r="3715" spans="1:21" ht="30" customHeight="1" x14ac:dyDescent="0.3">
      <c r="A3715" s="3" t="str">
        <f>B3715&amp;"--"&amp;COUNTIF($B$5:B3715,B3715)</f>
        <v>--3678</v>
      </c>
      <c r="B3715" s="3" t="str">
        <f t="shared" si="172"/>
        <v/>
      </c>
      <c r="C3715" s="78">
        <v>3711</v>
      </c>
      <c r="D3715" s="102"/>
      <c r="E3715" s="103"/>
      <c r="F3715" s="102"/>
      <c r="G3715" s="104"/>
      <c r="H3715" s="105" t="str">
        <f t="shared" ca="1" si="174"/>
        <v/>
      </c>
      <c r="I3715" s="102"/>
      <c r="J3715" s="102"/>
      <c r="K3715" s="102"/>
      <c r="L3715" s="102"/>
      <c r="M3715" s="102"/>
      <c r="N3715" s="102"/>
      <c r="O3715" s="102"/>
      <c r="P3715" s="102"/>
      <c r="Q3715" s="102"/>
      <c r="R3715" s="102"/>
      <c r="S3715" s="102"/>
      <c r="T3715" s="106"/>
      <c r="U3715" s="3" t="str">
        <f t="shared" si="173"/>
        <v>0/1</v>
      </c>
    </row>
    <row r="3716" spans="1:21" ht="30" customHeight="1" x14ac:dyDescent="0.3">
      <c r="A3716" s="3" t="str">
        <f>B3716&amp;"--"&amp;COUNTIF($B$5:B3716,B3716)</f>
        <v>--3679</v>
      </c>
      <c r="B3716" s="3" t="str">
        <f t="shared" si="172"/>
        <v/>
      </c>
      <c r="C3716" s="78">
        <v>3712</v>
      </c>
      <c r="D3716" s="102"/>
      <c r="E3716" s="103"/>
      <c r="F3716" s="102"/>
      <c r="G3716" s="104"/>
      <c r="H3716" s="105" t="str">
        <f t="shared" ca="1" si="174"/>
        <v/>
      </c>
      <c r="I3716" s="102"/>
      <c r="J3716" s="102"/>
      <c r="K3716" s="102"/>
      <c r="L3716" s="102"/>
      <c r="M3716" s="102"/>
      <c r="N3716" s="102"/>
      <c r="O3716" s="102"/>
      <c r="P3716" s="102"/>
      <c r="Q3716" s="102"/>
      <c r="R3716" s="102"/>
      <c r="S3716" s="102"/>
      <c r="T3716" s="106"/>
      <c r="U3716" s="3" t="str">
        <f t="shared" si="173"/>
        <v>0/1</v>
      </c>
    </row>
    <row r="3717" spans="1:21" ht="30" customHeight="1" x14ac:dyDescent="0.3">
      <c r="A3717" s="3" t="str">
        <f>B3717&amp;"--"&amp;COUNTIF($B$5:B3717,B3717)</f>
        <v>--3680</v>
      </c>
      <c r="B3717" s="3" t="str">
        <f t="shared" ref="B3717:B3780" si="175">IF(G3717&lt;&gt;"",MONTH(G3717),"")</f>
        <v/>
      </c>
      <c r="C3717" s="78">
        <v>3713</v>
      </c>
      <c r="D3717" s="102"/>
      <c r="E3717" s="103"/>
      <c r="F3717" s="102"/>
      <c r="G3717" s="104"/>
      <c r="H3717" s="105" t="str">
        <f t="shared" ca="1" si="174"/>
        <v/>
      </c>
      <c r="I3717" s="102"/>
      <c r="J3717" s="102"/>
      <c r="K3717" s="102"/>
      <c r="L3717" s="102"/>
      <c r="M3717" s="102"/>
      <c r="N3717" s="102"/>
      <c r="O3717" s="102"/>
      <c r="P3717" s="102"/>
      <c r="Q3717" s="102"/>
      <c r="R3717" s="102"/>
      <c r="S3717" s="102"/>
      <c r="T3717" s="106"/>
      <c r="U3717" s="3" t="str">
        <f t="shared" ref="U3717:U3780" si="176">DAY(G3717)&amp;"/"&amp;MONTH(G3717)</f>
        <v>0/1</v>
      </c>
    </row>
    <row r="3718" spans="1:21" ht="30" customHeight="1" x14ac:dyDescent="0.3">
      <c r="A3718" s="3" t="str">
        <f>B3718&amp;"--"&amp;COUNTIF($B$5:B3718,B3718)</f>
        <v>--3681</v>
      </c>
      <c r="B3718" s="3" t="str">
        <f t="shared" si="175"/>
        <v/>
      </c>
      <c r="C3718" s="78">
        <v>3714</v>
      </c>
      <c r="D3718" s="102"/>
      <c r="E3718" s="103"/>
      <c r="F3718" s="102"/>
      <c r="G3718" s="104"/>
      <c r="H3718" s="105" t="str">
        <f t="shared" ca="1" si="174"/>
        <v/>
      </c>
      <c r="I3718" s="102"/>
      <c r="J3718" s="102"/>
      <c r="K3718" s="102"/>
      <c r="L3718" s="102"/>
      <c r="M3718" s="102"/>
      <c r="N3718" s="102"/>
      <c r="O3718" s="102"/>
      <c r="P3718" s="102"/>
      <c r="Q3718" s="102"/>
      <c r="R3718" s="102"/>
      <c r="S3718" s="102"/>
      <c r="T3718" s="106"/>
      <c r="U3718" s="3" t="str">
        <f t="shared" si="176"/>
        <v>0/1</v>
      </c>
    </row>
    <row r="3719" spans="1:21" ht="30" customHeight="1" x14ac:dyDescent="0.3">
      <c r="A3719" s="3" t="str">
        <f>B3719&amp;"--"&amp;COUNTIF($B$5:B3719,B3719)</f>
        <v>--3682</v>
      </c>
      <c r="B3719" s="3" t="str">
        <f t="shared" si="175"/>
        <v/>
      </c>
      <c r="C3719" s="78">
        <v>3715</v>
      </c>
      <c r="D3719" s="102"/>
      <c r="E3719" s="103"/>
      <c r="F3719" s="102"/>
      <c r="G3719" s="104"/>
      <c r="H3719" s="105" t="str">
        <f t="shared" ca="1" si="174"/>
        <v/>
      </c>
      <c r="I3719" s="102"/>
      <c r="J3719" s="102"/>
      <c r="K3719" s="102"/>
      <c r="L3719" s="102"/>
      <c r="M3719" s="102"/>
      <c r="N3719" s="102"/>
      <c r="O3719" s="102"/>
      <c r="P3719" s="102"/>
      <c r="Q3719" s="102"/>
      <c r="R3719" s="102"/>
      <c r="S3719" s="102"/>
      <c r="T3719" s="106"/>
      <c r="U3719" s="3" t="str">
        <f t="shared" si="176"/>
        <v>0/1</v>
      </c>
    </row>
    <row r="3720" spans="1:21" ht="30" customHeight="1" x14ac:dyDescent="0.3">
      <c r="A3720" s="3" t="str">
        <f>B3720&amp;"--"&amp;COUNTIF($B$5:B3720,B3720)</f>
        <v>--3683</v>
      </c>
      <c r="B3720" s="3" t="str">
        <f t="shared" si="175"/>
        <v/>
      </c>
      <c r="C3720" s="78">
        <v>3716</v>
      </c>
      <c r="D3720" s="102"/>
      <c r="E3720" s="103"/>
      <c r="F3720" s="102"/>
      <c r="G3720" s="104"/>
      <c r="H3720" s="105" t="str">
        <f t="shared" ca="1" si="174"/>
        <v/>
      </c>
      <c r="I3720" s="102"/>
      <c r="J3720" s="102"/>
      <c r="K3720" s="102"/>
      <c r="L3720" s="102"/>
      <c r="M3720" s="102"/>
      <c r="N3720" s="102"/>
      <c r="O3720" s="102"/>
      <c r="P3720" s="102"/>
      <c r="Q3720" s="102"/>
      <c r="R3720" s="102"/>
      <c r="S3720" s="102"/>
      <c r="T3720" s="106"/>
      <c r="U3720" s="3" t="str">
        <f t="shared" si="176"/>
        <v>0/1</v>
      </c>
    </row>
    <row r="3721" spans="1:21" ht="30" customHeight="1" x14ac:dyDescent="0.3">
      <c r="A3721" s="3" t="str">
        <f>B3721&amp;"--"&amp;COUNTIF($B$5:B3721,B3721)</f>
        <v>--3684</v>
      </c>
      <c r="B3721" s="3" t="str">
        <f t="shared" si="175"/>
        <v/>
      </c>
      <c r="C3721" s="78">
        <v>3717</v>
      </c>
      <c r="D3721" s="102"/>
      <c r="E3721" s="103"/>
      <c r="F3721" s="102"/>
      <c r="G3721" s="104"/>
      <c r="H3721" s="105" t="str">
        <f t="shared" ca="1" si="174"/>
        <v/>
      </c>
      <c r="I3721" s="102"/>
      <c r="J3721" s="102"/>
      <c r="K3721" s="102"/>
      <c r="L3721" s="102"/>
      <c r="M3721" s="102"/>
      <c r="N3721" s="102"/>
      <c r="O3721" s="102"/>
      <c r="P3721" s="102"/>
      <c r="Q3721" s="102"/>
      <c r="R3721" s="102"/>
      <c r="S3721" s="102"/>
      <c r="T3721" s="106"/>
      <c r="U3721" s="3" t="str">
        <f t="shared" si="176"/>
        <v>0/1</v>
      </c>
    </row>
    <row r="3722" spans="1:21" ht="30" customHeight="1" x14ac:dyDescent="0.3">
      <c r="A3722" s="3" t="str">
        <f>B3722&amp;"--"&amp;COUNTIF($B$5:B3722,B3722)</f>
        <v>--3685</v>
      </c>
      <c r="B3722" s="3" t="str">
        <f t="shared" si="175"/>
        <v/>
      </c>
      <c r="C3722" s="78">
        <v>3718</v>
      </c>
      <c r="D3722" s="102"/>
      <c r="E3722" s="103"/>
      <c r="F3722" s="102"/>
      <c r="G3722" s="104"/>
      <c r="H3722" s="105" t="str">
        <f t="shared" ca="1" si="174"/>
        <v/>
      </c>
      <c r="I3722" s="102"/>
      <c r="J3722" s="102"/>
      <c r="K3722" s="102"/>
      <c r="L3722" s="102"/>
      <c r="M3722" s="102"/>
      <c r="N3722" s="102"/>
      <c r="O3722" s="102"/>
      <c r="P3722" s="102"/>
      <c r="Q3722" s="102"/>
      <c r="R3722" s="102"/>
      <c r="S3722" s="102"/>
      <c r="T3722" s="106"/>
      <c r="U3722" s="3" t="str">
        <f t="shared" si="176"/>
        <v>0/1</v>
      </c>
    </row>
    <row r="3723" spans="1:21" ht="30" customHeight="1" x14ac:dyDescent="0.3">
      <c r="A3723" s="3" t="str">
        <f>B3723&amp;"--"&amp;COUNTIF($B$5:B3723,B3723)</f>
        <v>--3686</v>
      </c>
      <c r="B3723" s="3" t="str">
        <f t="shared" si="175"/>
        <v/>
      </c>
      <c r="C3723" s="78">
        <v>3719</v>
      </c>
      <c r="D3723" s="102"/>
      <c r="E3723" s="103"/>
      <c r="F3723" s="102"/>
      <c r="G3723" s="104"/>
      <c r="H3723" s="105" t="str">
        <f t="shared" ca="1" si="174"/>
        <v/>
      </c>
      <c r="I3723" s="102"/>
      <c r="J3723" s="102"/>
      <c r="K3723" s="102"/>
      <c r="L3723" s="102"/>
      <c r="M3723" s="102"/>
      <c r="N3723" s="102"/>
      <c r="O3723" s="102"/>
      <c r="P3723" s="102"/>
      <c r="Q3723" s="102"/>
      <c r="R3723" s="102"/>
      <c r="S3723" s="102"/>
      <c r="T3723" s="106"/>
      <c r="U3723" s="3" t="str">
        <f t="shared" si="176"/>
        <v>0/1</v>
      </c>
    </row>
    <row r="3724" spans="1:21" ht="30" customHeight="1" x14ac:dyDescent="0.3">
      <c r="A3724" s="3" t="str">
        <f>B3724&amp;"--"&amp;COUNTIF($B$5:B3724,B3724)</f>
        <v>--3687</v>
      </c>
      <c r="B3724" s="3" t="str">
        <f t="shared" si="175"/>
        <v/>
      </c>
      <c r="C3724" s="78">
        <v>3720</v>
      </c>
      <c r="D3724" s="102"/>
      <c r="E3724" s="103"/>
      <c r="F3724" s="102"/>
      <c r="G3724" s="104"/>
      <c r="H3724" s="105" t="str">
        <f t="shared" ca="1" si="174"/>
        <v/>
      </c>
      <c r="I3724" s="102"/>
      <c r="J3724" s="102"/>
      <c r="K3724" s="102"/>
      <c r="L3724" s="102"/>
      <c r="M3724" s="102"/>
      <c r="N3724" s="102"/>
      <c r="O3724" s="102"/>
      <c r="P3724" s="102"/>
      <c r="Q3724" s="102"/>
      <c r="R3724" s="102"/>
      <c r="S3724" s="102"/>
      <c r="T3724" s="106"/>
      <c r="U3724" s="3" t="str">
        <f t="shared" si="176"/>
        <v>0/1</v>
      </c>
    </row>
    <row r="3725" spans="1:21" ht="30" customHeight="1" x14ac:dyDescent="0.3">
      <c r="A3725" s="3" t="str">
        <f>B3725&amp;"--"&amp;COUNTIF($B$5:B3725,B3725)</f>
        <v>--3688</v>
      </c>
      <c r="B3725" s="3" t="str">
        <f t="shared" si="175"/>
        <v/>
      </c>
      <c r="C3725" s="78">
        <v>3721</v>
      </c>
      <c r="D3725" s="102"/>
      <c r="E3725" s="103"/>
      <c r="F3725" s="102"/>
      <c r="G3725" s="104"/>
      <c r="H3725" s="105" t="str">
        <f t="shared" ca="1" si="174"/>
        <v/>
      </c>
      <c r="I3725" s="102"/>
      <c r="J3725" s="102"/>
      <c r="K3725" s="102"/>
      <c r="L3725" s="102"/>
      <c r="M3725" s="102"/>
      <c r="N3725" s="102"/>
      <c r="O3725" s="102"/>
      <c r="P3725" s="102"/>
      <c r="Q3725" s="102"/>
      <c r="R3725" s="102"/>
      <c r="S3725" s="102"/>
      <c r="T3725" s="106"/>
      <c r="U3725" s="3" t="str">
        <f t="shared" si="176"/>
        <v>0/1</v>
      </c>
    </row>
    <row r="3726" spans="1:21" ht="30" customHeight="1" x14ac:dyDescent="0.3">
      <c r="A3726" s="3" t="str">
        <f>B3726&amp;"--"&amp;COUNTIF($B$5:B3726,B3726)</f>
        <v>--3689</v>
      </c>
      <c r="B3726" s="3" t="str">
        <f t="shared" si="175"/>
        <v/>
      </c>
      <c r="C3726" s="78">
        <v>3722</v>
      </c>
      <c r="D3726" s="102"/>
      <c r="E3726" s="103"/>
      <c r="F3726" s="102"/>
      <c r="G3726" s="104"/>
      <c r="H3726" s="105" t="str">
        <f t="shared" ca="1" si="174"/>
        <v/>
      </c>
      <c r="I3726" s="102"/>
      <c r="J3726" s="102"/>
      <c r="K3726" s="102"/>
      <c r="L3726" s="102"/>
      <c r="M3726" s="102"/>
      <c r="N3726" s="102"/>
      <c r="O3726" s="102"/>
      <c r="P3726" s="102"/>
      <c r="Q3726" s="102"/>
      <c r="R3726" s="102"/>
      <c r="S3726" s="102"/>
      <c r="T3726" s="106"/>
      <c r="U3726" s="3" t="str">
        <f t="shared" si="176"/>
        <v>0/1</v>
      </c>
    </row>
    <row r="3727" spans="1:21" ht="30" customHeight="1" x14ac:dyDescent="0.3">
      <c r="A3727" s="3" t="str">
        <f>B3727&amp;"--"&amp;COUNTIF($B$5:B3727,B3727)</f>
        <v>--3690</v>
      </c>
      <c r="B3727" s="3" t="str">
        <f t="shared" si="175"/>
        <v/>
      </c>
      <c r="C3727" s="78">
        <v>3723</v>
      </c>
      <c r="D3727" s="102"/>
      <c r="E3727" s="103"/>
      <c r="F3727" s="102"/>
      <c r="G3727" s="104"/>
      <c r="H3727" s="105" t="str">
        <f t="shared" ca="1" si="174"/>
        <v/>
      </c>
      <c r="I3727" s="102"/>
      <c r="J3727" s="102"/>
      <c r="K3727" s="102"/>
      <c r="L3727" s="102"/>
      <c r="M3727" s="102"/>
      <c r="N3727" s="102"/>
      <c r="O3727" s="102"/>
      <c r="P3727" s="102"/>
      <c r="Q3727" s="102"/>
      <c r="R3727" s="102"/>
      <c r="S3727" s="102"/>
      <c r="T3727" s="106"/>
      <c r="U3727" s="3" t="str">
        <f t="shared" si="176"/>
        <v>0/1</v>
      </c>
    </row>
    <row r="3728" spans="1:21" ht="30" customHeight="1" x14ac:dyDescent="0.3">
      <c r="A3728" s="3" t="str">
        <f>B3728&amp;"--"&amp;COUNTIF($B$5:B3728,B3728)</f>
        <v>--3691</v>
      </c>
      <c r="B3728" s="3" t="str">
        <f t="shared" si="175"/>
        <v/>
      </c>
      <c r="C3728" s="78">
        <v>3724</v>
      </c>
      <c r="D3728" s="102"/>
      <c r="E3728" s="103"/>
      <c r="F3728" s="102"/>
      <c r="G3728" s="104"/>
      <c r="H3728" s="105" t="str">
        <f t="shared" ca="1" si="174"/>
        <v/>
      </c>
      <c r="I3728" s="102"/>
      <c r="J3728" s="102"/>
      <c r="K3728" s="102"/>
      <c r="L3728" s="102"/>
      <c r="M3728" s="102"/>
      <c r="N3728" s="102"/>
      <c r="O3728" s="102"/>
      <c r="P3728" s="102"/>
      <c r="Q3728" s="102"/>
      <c r="R3728" s="102"/>
      <c r="S3728" s="102"/>
      <c r="T3728" s="106"/>
      <c r="U3728" s="3" t="str">
        <f t="shared" si="176"/>
        <v>0/1</v>
      </c>
    </row>
    <row r="3729" spans="1:21" ht="30" customHeight="1" x14ac:dyDescent="0.3">
      <c r="A3729" s="3" t="str">
        <f>B3729&amp;"--"&amp;COUNTIF($B$5:B3729,B3729)</f>
        <v>--3692</v>
      </c>
      <c r="B3729" s="3" t="str">
        <f t="shared" si="175"/>
        <v/>
      </c>
      <c r="C3729" s="78">
        <v>3725</v>
      </c>
      <c r="D3729" s="102"/>
      <c r="E3729" s="103"/>
      <c r="F3729" s="102"/>
      <c r="G3729" s="104"/>
      <c r="H3729" s="105" t="str">
        <f t="shared" ca="1" si="174"/>
        <v/>
      </c>
      <c r="I3729" s="102"/>
      <c r="J3729" s="102"/>
      <c r="K3729" s="102"/>
      <c r="L3729" s="102"/>
      <c r="M3729" s="102"/>
      <c r="N3729" s="102"/>
      <c r="O3729" s="102"/>
      <c r="P3729" s="102"/>
      <c r="Q3729" s="102"/>
      <c r="R3729" s="102"/>
      <c r="S3729" s="102"/>
      <c r="T3729" s="106"/>
      <c r="U3729" s="3" t="str">
        <f t="shared" si="176"/>
        <v>0/1</v>
      </c>
    </row>
    <row r="3730" spans="1:21" ht="30" customHeight="1" x14ac:dyDescent="0.3">
      <c r="A3730" s="3" t="str">
        <f>B3730&amp;"--"&amp;COUNTIF($B$5:B3730,B3730)</f>
        <v>--3693</v>
      </c>
      <c r="B3730" s="3" t="str">
        <f t="shared" si="175"/>
        <v/>
      </c>
      <c r="C3730" s="78">
        <v>3726</v>
      </c>
      <c r="D3730" s="102"/>
      <c r="E3730" s="103"/>
      <c r="F3730" s="102"/>
      <c r="G3730" s="104"/>
      <c r="H3730" s="105" t="str">
        <f t="shared" ca="1" si="174"/>
        <v/>
      </c>
      <c r="I3730" s="102"/>
      <c r="J3730" s="102"/>
      <c r="K3730" s="102"/>
      <c r="L3730" s="102"/>
      <c r="M3730" s="102"/>
      <c r="N3730" s="102"/>
      <c r="O3730" s="102"/>
      <c r="P3730" s="102"/>
      <c r="Q3730" s="102"/>
      <c r="R3730" s="102"/>
      <c r="S3730" s="102"/>
      <c r="T3730" s="106"/>
      <c r="U3730" s="3" t="str">
        <f t="shared" si="176"/>
        <v>0/1</v>
      </c>
    </row>
    <row r="3731" spans="1:21" ht="30" customHeight="1" x14ac:dyDescent="0.3">
      <c r="A3731" s="3" t="str">
        <f>B3731&amp;"--"&amp;COUNTIF($B$5:B3731,B3731)</f>
        <v>--3694</v>
      </c>
      <c r="B3731" s="3" t="str">
        <f t="shared" si="175"/>
        <v/>
      </c>
      <c r="C3731" s="78">
        <v>3727</v>
      </c>
      <c r="D3731" s="102"/>
      <c r="E3731" s="103"/>
      <c r="F3731" s="102"/>
      <c r="G3731" s="104"/>
      <c r="H3731" s="105" t="str">
        <f t="shared" ca="1" si="174"/>
        <v/>
      </c>
      <c r="I3731" s="102"/>
      <c r="J3731" s="102"/>
      <c r="K3731" s="102"/>
      <c r="L3731" s="102"/>
      <c r="M3731" s="102"/>
      <c r="N3731" s="102"/>
      <c r="O3731" s="102"/>
      <c r="P3731" s="102"/>
      <c r="Q3731" s="102"/>
      <c r="R3731" s="102"/>
      <c r="S3731" s="102"/>
      <c r="T3731" s="106"/>
      <c r="U3731" s="3" t="str">
        <f t="shared" si="176"/>
        <v>0/1</v>
      </c>
    </row>
    <row r="3732" spans="1:21" ht="30" customHeight="1" x14ac:dyDescent="0.3">
      <c r="A3732" s="3" t="str">
        <f>B3732&amp;"--"&amp;COUNTIF($B$5:B3732,B3732)</f>
        <v>--3695</v>
      </c>
      <c r="B3732" s="3" t="str">
        <f t="shared" si="175"/>
        <v/>
      </c>
      <c r="C3732" s="78">
        <v>3728</v>
      </c>
      <c r="D3732" s="102"/>
      <c r="E3732" s="103"/>
      <c r="F3732" s="102"/>
      <c r="G3732" s="104"/>
      <c r="H3732" s="105" t="str">
        <f t="shared" ca="1" si="174"/>
        <v/>
      </c>
      <c r="I3732" s="102"/>
      <c r="J3732" s="102"/>
      <c r="K3732" s="102"/>
      <c r="L3732" s="102"/>
      <c r="M3732" s="102"/>
      <c r="N3732" s="102"/>
      <c r="O3732" s="102"/>
      <c r="P3732" s="102"/>
      <c r="Q3732" s="102"/>
      <c r="R3732" s="102"/>
      <c r="S3732" s="102"/>
      <c r="T3732" s="106"/>
      <c r="U3732" s="3" t="str">
        <f t="shared" si="176"/>
        <v>0/1</v>
      </c>
    </row>
    <row r="3733" spans="1:21" ht="30" customHeight="1" x14ac:dyDescent="0.3">
      <c r="A3733" s="3" t="str">
        <f>B3733&amp;"--"&amp;COUNTIF($B$5:B3733,B3733)</f>
        <v>--3696</v>
      </c>
      <c r="B3733" s="3" t="str">
        <f t="shared" si="175"/>
        <v/>
      </c>
      <c r="C3733" s="78">
        <v>3729</v>
      </c>
      <c r="D3733" s="102"/>
      <c r="E3733" s="103"/>
      <c r="F3733" s="102"/>
      <c r="G3733" s="104"/>
      <c r="H3733" s="105" t="str">
        <f t="shared" ca="1" si="174"/>
        <v/>
      </c>
      <c r="I3733" s="102"/>
      <c r="J3733" s="102"/>
      <c r="K3733" s="102"/>
      <c r="L3733" s="102"/>
      <c r="M3733" s="102"/>
      <c r="N3733" s="102"/>
      <c r="O3733" s="102"/>
      <c r="P3733" s="102"/>
      <c r="Q3733" s="102"/>
      <c r="R3733" s="102"/>
      <c r="S3733" s="102"/>
      <c r="T3733" s="106"/>
      <c r="U3733" s="3" t="str">
        <f t="shared" si="176"/>
        <v>0/1</v>
      </c>
    </row>
    <row r="3734" spans="1:21" ht="30" customHeight="1" x14ac:dyDescent="0.3">
      <c r="A3734" s="3" t="str">
        <f>B3734&amp;"--"&amp;COUNTIF($B$5:B3734,B3734)</f>
        <v>--3697</v>
      </c>
      <c r="B3734" s="3" t="str">
        <f t="shared" si="175"/>
        <v/>
      </c>
      <c r="C3734" s="78">
        <v>3730</v>
      </c>
      <c r="D3734" s="102"/>
      <c r="E3734" s="103"/>
      <c r="F3734" s="102"/>
      <c r="G3734" s="104"/>
      <c r="H3734" s="105" t="str">
        <f t="shared" ca="1" si="174"/>
        <v/>
      </c>
      <c r="I3734" s="102"/>
      <c r="J3734" s="102"/>
      <c r="K3734" s="102"/>
      <c r="L3734" s="102"/>
      <c r="M3734" s="102"/>
      <c r="N3734" s="102"/>
      <c r="O3734" s="102"/>
      <c r="P3734" s="102"/>
      <c r="Q3734" s="102"/>
      <c r="R3734" s="102"/>
      <c r="S3734" s="102"/>
      <c r="T3734" s="106"/>
      <c r="U3734" s="3" t="str">
        <f t="shared" si="176"/>
        <v>0/1</v>
      </c>
    </row>
    <row r="3735" spans="1:21" ht="30" customHeight="1" x14ac:dyDescent="0.3">
      <c r="A3735" s="3" t="str">
        <f>B3735&amp;"--"&amp;COUNTIF($B$5:B3735,B3735)</f>
        <v>--3698</v>
      </c>
      <c r="B3735" s="3" t="str">
        <f t="shared" si="175"/>
        <v/>
      </c>
      <c r="C3735" s="78">
        <v>3731</v>
      </c>
      <c r="D3735" s="102"/>
      <c r="E3735" s="103"/>
      <c r="F3735" s="102"/>
      <c r="G3735" s="104"/>
      <c r="H3735" s="105" t="str">
        <f t="shared" ca="1" si="174"/>
        <v/>
      </c>
      <c r="I3735" s="102"/>
      <c r="J3735" s="102"/>
      <c r="K3735" s="102"/>
      <c r="L3735" s="102"/>
      <c r="M3735" s="102"/>
      <c r="N3735" s="102"/>
      <c r="O3735" s="102"/>
      <c r="P3735" s="102"/>
      <c r="Q3735" s="102"/>
      <c r="R3735" s="102"/>
      <c r="S3735" s="102"/>
      <c r="T3735" s="106"/>
      <c r="U3735" s="3" t="str">
        <f t="shared" si="176"/>
        <v>0/1</v>
      </c>
    </row>
    <row r="3736" spans="1:21" ht="30" customHeight="1" x14ac:dyDescent="0.3">
      <c r="A3736" s="3" t="str">
        <f>B3736&amp;"--"&amp;COUNTIF($B$5:B3736,B3736)</f>
        <v>--3699</v>
      </c>
      <c r="B3736" s="3" t="str">
        <f t="shared" si="175"/>
        <v/>
      </c>
      <c r="C3736" s="78">
        <v>3732</v>
      </c>
      <c r="D3736" s="102"/>
      <c r="E3736" s="103"/>
      <c r="F3736" s="102"/>
      <c r="G3736" s="104"/>
      <c r="H3736" s="105" t="str">
        <f t="shared" ca="1" si="174"/>
        <v/>
      </c>
      <c r="I3736" s="102"/>
      <c r="J3736" s="102"/>
      <c r="K3736" s="102"/>
      <c r="L3736" s="102"/>
      <c r="M3736" s="102"/>
      <c r="N3736" s="102"/>
      <c r="O3736" s="102"/>
      <c r="P3736" s="102"/>
      <c r="Q3736" s="102"/>
      <c r="R3736" s="102"/>
      <c r="S3736" s="102"/>
      <c r="T3736" s="106"/>
      <c r="U3736" s="3" t="str">
        <f t="shared" si="176"/>
        <v>0/1</v>
      </c>
    </row>
    <row r="3737" spans="1:21" ht="30" customHeight="1" x14ac:dyDescent="0.3">
      <c r="A3737" s="3" t="str">
        <f>B3737&amp;"--"&amp;COUNTIF($B$5:B3737,B3737)</f>
        <v>--3700</v>
      </c>
      <c r="B3737" s="3" t="str">
        <f t="shared" si="175"/>
        <v/>
      </c>
      <c r="C3737" s="78">
        <v>3733</v>
      </c>
      <c r="D3737" s="102"/>
      <c r="E3737" s="103"/>
      <c r="F3737" s="102"/>
      <c r="G3737" s="104"/>
      <c r="H3737" s="105" t="str">
        <f t="shared" ca="1" si="174"/>
        <v/>
      </c>
      <c r="I3737" s="102"/>
      <c r="J3737" s="102"/>
      <c r="K3737" s="102"/>
      <c r="L3737" s="102"/>
      <c r="M3737" s="102"/>
      <c r="N3737" s="102"/>
      <c r="O3737" s="102"/>
      <c r="P3737" s="102"/>
      <c r="Q3737" s="102"/>
      <c r="R3737" s="102"/>
      <c r="S3737" s="102"/>
      <c r="T3737" s="106"/>
      <c r="U3737" s="3" t="str">
        <f t="shared" si="176"/>
        <v>0/1</v>
      </c>
    </row>
    <row r="3738" spans="1:21" ht="30" customHeight="1" x14ac:dyDescent="0.3">
      <c r="A3738" s="3" t="str">
        <f>B3738&amp;"--"&amp;COUNTIF($B$5:B3738,B3738)</f>
        <v>--3701</v>
      </c>
      <c r="B3738" s="3" t="str">
        <f t="shared" si="175"/>
        <v/>
      </c>
      <c r="C3738" s="78">
        <v>3734</v>
      </c>
      <c r="D3738" s="102"/>
      <c r="E3738" s="103"/>
      <c r="F3738" s="102"/>
      <c r="G3738" s="104"/>
      <c r="H3738" s="105" t="str">
        <f t="shared" ca="1" si="174"/>
        <v/>
      </c>
      <c r="I3738" s="102"/>
      <c r="J3738" s="102"/>
      <c r="K3738" s="102"/>
      <c r="L3738" s="102"/>
      <c r="M3738" s="102"/>
      <c r="N3738" s="102"/>
      <c r="O3738" s="102"/>
      <c r="P3738" s="102"/>
      <c r="Q3738" s="102"/>
      <c r="R3738" s="102"/>
      <c r="S3738" s="102"/>
      <c r="T3738" s="106"/>
      <c r="U3738" s="3" t="str">
        <f t="shared" si="176"/>
        <v>0/1</v>
      </c>
    </row>
    <row r="3739" spans="1:21" ht="30" customHeight="1" x14ac:dyDescent="0.3">
      <c r="A3739" s="3" t="str">
        <f>B3739&amp;"--"&amp;COUNTIF($B$5:B3739,B3739)</f>
        <v>--3702</v>
      </c>
      <c r="B3739" s="3" t="str">
        <f t="shared" si="175"/>
        <v/>
      </c>
      <c r="C3739" s="78">
        <v>3735</v>
      </c>
      <c r="D3739" s="102"/>
      <c r="E3739" s="103"/>
      <c r="F3739" s="102"/>
      <c r="G3739" s="104"/>
      <c r="H3739" s="105" t="str">
        <f t="shared" ca="1" si="174"/>
        <v/>
      </c>
      <c r="I3739" s="102"/>
      <c r="J3739" s="102"/>
      <c r="K3739" s="102"/>
      <c r="L3739" s="102"/>
      <c r="M3739" s="102"/>
      <c r="N3739" s="102"/>
      <c r="O3739" s="102"/>
      <c r="P3739" s="102"/>
      <c r="Q3739" s="102"/>
      <c r="R3739" s="102"/>
      <c r="S3739" s="102"/>
      <c r="T3739" s="106"/>
      <c r="U3739" s="3" t="str">
        <f t="shared" si="176"/>
        <v>0/1</v>
      </c>
    </row>
    <row r="3740" spans="1:21" ht="30" customHeight="1" x14ac:dyDescent="0.3">
      <c r="A3740" s="3" t="str">
        <f>B3740&amp;"--"&amp;COUNTIF($B$5:B3740,B3740)</f>
        <v>--3703</v>
      </c>
      <c r="B3740" s="3" t="str">
        <f t="shared" si="175"/>
        <v/>
      </c>
      <c r="C3740" s="78">
        <v>3736</v>
      </c>
      <c r="D3740" s="102"/>
      <c r="E3740" s="103"/>
      <c r="F3740" s="102"/>
      <c r="G3740" s="104"/>
      <c r="H3740" s="105" t="str">
        <f t="shared" ca="1" si="174"/>
        <v/>
      </c>
      <c r="I3740" s="102"/>
      <c r="J3740" s="102"/>
      <c r="K3740" s="102"/>
      <c r="L3740" s="102"/>
      <c r="M3740" s="102"/>
      <c r="N3740" s="102"/>
      <c r="O3740" s="102"/>
      <c r="P3740" s="102"/>
      <c r="Q3740" s="102"/>
      <c r="R3740" s="102"/>
      <c r="S3740" s="102"/>
      <c r="T3740" s="106"/>
      <c r="U3740" s="3" t="str">
        <f t="shared" si="176"/>
        <v>0/1</v>
      </c>
    </row>
    <row r="3741" spans="1:21" ht="30" customHeight="1" x14ac:dyDescent="0.3">
      <c r="A3741" s="3" t="str">
        <f>B3741&amp;"--"&amp;COUNTIF($B$5:B3741,B3741)</f>
        <v>--3704</v>
      </c>
      <c r="B3741" s="3" t="str">
        <f t="shared" si="175"/>
        <v/>
      </c>
      <c r="C3741" s="78">
        <v>3737</v>
      </c>
      <c r="D3741" s="102"/>
      <c r="E3741" s="103"/>
      <c r="F3741" s="102"/>
      <c r="G3741" s="104"/>
      <c r="H3741" s="105" t="str">
        <f t="shared" ca="1" si="174"/>
        <v/>
      </c>
      <c r="I3741" s="102"/>
      <c r="J3741" s="102"/>
      <c r="K3741" s="102"/>
      <c r="L3741" s="102"/>
      <c r="M3741" s="102"/>
      <c r="N3741" s="102"/>
      <c r="O3741" s="102"/>
      <c r="P3741" s="102"/>
      <c r="Q3741" s="102"/>
      <c r="R3741" s="102"/>
      <c r="S3741" s="102"/>
      <c r="T3741" s="106"/>
      <c r="U3741" s="3" t="str">
        <f t="shared" si="176"/>
        <v>0/1</v>
      </c>
    </row>
    <row r="3742" spans="1:21" ht="30" customHeight="1" x14ac:dyDescent="0.3">
      <c r="A3742" s="3" t="str">
        <f>B3742&amp;"--"&amp;COUNTIF($B$5:B3742,B3742)</f>
        <v>--3705</v>
      </c>
      <c r="B3742" s="3" t="str">
        <f t="shared" si="175"/>
        <v/>
      </c>
      <c r="C3742" s="78">
        <v>3738</v>
      </c>
      <c r="D3742" s="102"/>
      <c r="E3742" s="103"/>
      <c r="F3742" s="102"/>
      <c r="G3742" s="104"/>
      <c r="H3742" s="105" t="str">
        <f t="shared" ca="1" si="174"/>
        <v/>
      </c>
      <c r="I3742" s="102"/>
      <c r="J3742" s="102"/>
      <c r="K3742" s="102"/>
      <c r="L3742" s="102"/>
      <c r="M3742" s="102"/>
      <c r="N3742" s="102"/>
      <c r="O3742" s="102"/>
      <c r="P3742" s="102"/>
      <c r="Q3742" s="102"/>
      <c r="R3742" s="102"/>
      <c r="S3742" s="102"/>
      <c r="T3742" s="106"/>
      <c r="U3742" s="3" t="str">
        <f t="shared" si="176"/>
        <v>0/1</v>
      </c>
    </row>
    <row r="3743" spans="1:21" ht="30" customHeight="1" x14ac:dyDescent="0.3">
      <c r="A3743" s="3" t="str">
        <f>B3743&amp;"--"&amp;COUNTIF($B$5:B3743,B3743)</f>
        <v>--3706</v>
      </c>
      <c r="B3743" s="3" t="str">
        <f t="shared" si="175"/>
        <v/>
      </c>
      <c r="C3743" s="78">
        <v>3739</v>
      </c>
      <c r="D3743" s="102"/>
      <c r="E3743" s="103"/>
      <c r="F3743" s="102"/>
      <c r="G3743" s="104"/>
      <c r="H3743" s="105" t="str">
        <f t="shared" ca="1" si="174"/>
        <v/>
      </c>
      <c r="I3743" s="102"/>
      <c r="J3743" s="102"/>
      <c r="K3743" s="102"/>
      <c r="L3743" s="102"/>
      <c r="M3743" s="102"/>
      <c r="N3743" s="102"/>
      <c r="O3743" s="102"/>
      <c r="P3743" s="102"/>
      <c r="Q3743" s="102"/>
      <c r="R3743" s="102"/>
      <c r="S3743" s="102"/>
      <c r="T3743" s="106"/>
      <c r="U3743" s="3" t="str">
        <f t="shared" si="176"/>
        <v>0/1</v>
      </c>
    </row>
    <row r="3744" spans="1:21" ht="30" customHeight="1" x14ac:dyDescent="0.3">
      <c r="A3744" s="3" t="str">
        <f>B3744&amp;"--"&amp;COUNTIF($B$5:B3744,B3744)</f>
        <v>--3707</v>
      </c>
      <c r="B3744" s="3" t="str">
        <f t="shared" si="175"/>
        <v/>
      </c>
      <c r="C3744" s="78">
        <v>3740</v>
      </c>
      <c r="D3744" s="102"/>
      <c r="E3744" s="103"/>
      <c r="F3744" s="102"/>
      <c r="G3744" s="104"/>
      <c r="H3744" s="105" t="str">
        <f t="shared" ref="H3744:H3807" ca="1" si="177">IF(G3744,DATEDIF(G3744,TODAY(),"Y"),"")</f>
        <v/>
      </c>
      <c r="I3744" s="102"/>
      <c r="J3744" s="102"/>
      <c r="K3744" s="102"/>
      <c r="L3744" s="102"/>
      <c r="M3744" s="102"/>
      <c r="N3744" s="102"/>
      <c r="O3744" s="102"/>
      <c r="P3744" s="102"/>
      <c r="Q3744" s="102"/>
      <c r="R3744" s="102"/>
      <c r="S3744" s="102"/>
      <c r="T3744" s="106"/>
      <c r="U3744" s="3" t="str">
        <f t="shared" si="176"/>
        <v>0/1</v>
      </c>
    </row>
    <row r="3745" spans="1:21" ht="30" customHeight="1" x14ac:dyDescent="0.3">
      <c r="A3745" s="3" t="str">
        <f>B3745&amp;"--"&amp;COUNTIF($B$5:B3745,B3745)</f>
        <v>--3708</v>
      </c>
      <c r="B3745" s="3" t="str">
        <f t="shared" si="175"/>
        <v/>
      </c>
      <c r="C3745" s="78">
        <v>3741</v>
      </c>
      <c r="D3745" s="102"/>
      <c r="E3745" s="103"/>
      <c r="F3745" s="102"/>
      <c r="G3745" s="104"/>
      <c r="H3745" s="105" t="str">
        <f t="shared" ca="1" si="177"/>
        <v/>
      </c>
      <c r="I3745" s="102"/>
      <c r="J3745" s="102"/>
      <c r="K3745" s="102"/>
      <c r="L3745" s="102"/>
      <c r="M3745" s="102"/>
      <c r="N3745" s="102"/>
      <c r="O3745" s="102"/>
      <c r="P3745" s="102"/>
      <c r="Q3745" s="102"/>
      <c r="R3745" s="102"/>
      <c r="S3745" s="102"/>
      <c r="T3745" s="106"/>
      <c r="U3745" s="3" t="str">
        <f t="shared" si="176"/>
        <v>0/1</v>
      </c>
    </row>
    <row r="3746" spans="1:21" ht="30" customHeight="1" x14ac:dyDescent="0.3">
      <c r="A3746" s="3" t="str">
        <f>B3746&amp;"--"&amp;COUNTIF($B$5:B3746,B3746)</f>
        <v>--3709</v>
      </c>
      <c r="B3746" s="3" t="str">
        <f t="shared" si="175"/>
        <v/>
      </c>
      <c r="C3746" s="78">
        <v>3742</v>
      </c>
      <c r="D3746" s="102"/>
      <c r="E3746" s="103"/>
      <c r="F3746" s="102"/>
      <c r="G3746" s="104"/>
      <c r="H3746" s="105" t="str">
        <f t="shared" ca="1" si="177"/>
        <v/>
      </c>
      <c r="I3746" s="102"/>
      <c r="J3746" s="102"/>
      <c r="K3746" s="102"/>
      <c r="L3746" s="102"/>
      <c r="M3746" s="102"/>
      <c r="N3746" s="102"/>
      <c r="O3746" s="102"/>
      <c r="P3746" s="102"/>
      <c r="Q3746" s="102"/>
      <c r="R3746" s="102"/>
      <c r="S3746" s="102"/>
      <c r="T3746" s="106"/>
      <c r="U3746" s="3" t="str">
        <f t="shared" si="176"/>
        <v>0/1</v>
      </c>
    </row>
    <row r="3747" spans="1:21" ht="30" customHeight="1" x14ac:dyDescent="0.3">
      <c r="A3747" s="3" t="str">
        <f>B3747&amp;"--"&amp;COUNTIF($B$5:B3747,B3747)</f>
        <v>--3710</v>
      </c>
      <c r="B3747" s="3" t="str">
        <f t="shared" si="175"/>
        <v/>
      </c>
      <c r="C3747" s="78">
        <v>3743</v>
      </c>
      <c r="D3747" s="102"/>
      <c r="E3747" s="103"/>
      <c r="F3747" s="102"/>
      <c r="G3747" s="104"/>
      <c r="H3747" s="105" t="str">
        <f t="shared" ca="1" si="177"/>
        <v/>
      </c>
      <c r="I3747" s="102"/>
      <c r="J3747" s="102"/>
      <c r="K3747" s="102"/>
      <c r="L3747" s="102"/>
      <c r="M3747" s="102"/>
      <c r="N3747" s="102"/>
      <c r="O3747" s="102"/>
      <c r="P3747" s="102"/>
      <c r="Q3747" s="102"/>
      <c r="R3747" s="102"/>
      <c r="S3747" s="102"/>
      <c r="T3747" s="106"/>
      <c r="U3747" s="3" t="str">
        <f t="shared" si="176"/>
        <v>0/1</v>
      </c>
    </row>
    <row r="3748" spans="1:21" ht="30" customHeight="1" x14ac:dyDescent="0.3">
      <c r="A3748" s="3" t="str">
        <f>B3748&amp;"--"&amp;COUNTIF($B$5:B3748,B3748)</f>
        <v>--3711</v>
      </c>
      <c r="B3748" s="3" t="str">
        <f t="shared" si="175"/>
        <v/>
      </c>
      <c r="C3748" s="78">
        <v>3744</v>
      </c>
      <c r="D3748" s="102"/>
      <c r="E3748" s="103"/>
      <c r="F3748" s="102"/>
      <c r="G3748" s="104"/>
      <c r="H3748" s="105" t="str">
        <f t="shared" ca="1" si="177"/>
        <v/>
      </c>
      <c r="I3748" s="102"/>
      <c r="J3748" s="102"/>
      <c r="K3748" s="102"/>
      <c r="L3748" s="102"/>
      <c r="M3748" s="102"/>
      <c r="N3748" s="102"/>
      <c r="O3748" s="102"/>
      <c r="P3748" s="102"/>
      <c r="Q3748" s="102"/>
      <c r="R3748" s="102"/>
      <c r="S3748" s="102"/>
      <c r="T3748" s="106"/>
      <c r="U3748" s="3" t="str">
        <f t="shared" si="176"/>
        <v>0/1</v>
      </c>
    </row>
    <row r="3749" spans="1:21" ht="30" customHeight="1" x14ac:dyDescent="0.3">
      <c r="A3749" s="3" t="str">
        <f>B3749&amp;"--"&amp;COUNTIF($B$5:B3749,B3749)</f>
        <v>--3712</v>
      </c>
      <c r="B3749" s="3" t="str">
        <f t="shared" si="175"/>
        <v/>
      </c>
      <c r="C3749" s="78">
        <v>3745</v>
      </c>
      <c r="D3749" s="102"/>
      <c r="E3749" s="103"/>
      <c r="F3749" s="102"/>
      <c r="G3749" s="104"/>
      <c r="H3749" s="105" t="str">
        <f t="shared" ca="1" si="177"/>
        <v/>
      </c>
      <c r="I3749" s="102"/>
      <c r="J3749" s="102"/>
      <c r="K3749" s="102"/>
      <c r="L3749" s="102"/>
      <c r="M3749" s="102"/>
      <c r="N3749" s="102"/>
      <c r="O3749" s="102"/>
      <c r="P3749" s="102"/>
      <c r="Q3749" s="102"/>
      <c r="R3749" s="102"/>
      <c r="S3749" s="102"/>
      <c r="T3749" s="106"/>
      <c r="U3749" s="3" t="str">
        <f t="shared" si="176"/>
        <v>0/1</v>
      </c>
    </row>
    <row r="3750" spans="1:21" ht="30" customHeight="1" x14ac:dyDescent="0.3">
      <c r="A3750" s="3" t="str">
        <f>B3750&amp;"--"&amp;COUNTIF($B$5:B3750,B3750)</f>
        <v>--3713</v>
      </c>
      <c r="B3750" s="3" t="str">
        <f t="shared" si="175"/>
        <v/>
      </c>
      <c r="C3750" s="78">
        <v>3746</v>
      </c>
      <c r="D3750" s="102"/>
      <c r="E3750" s="103"/>
      <c r="F3750" s="102"/>
      <c r="G3750" s="104"/>
      <c r="H3750" s="105" t="str">
        <f t="shared" ca="1" si="177"/>
        <v/>
      </c>
      <c r="I3750" s="102"/>
      <c r="J3750" s="102"/>
      <c r="K3750" s="102"/>
      <c r="L3750" s="102"/>
      <c r="M3750" s="102"/>
      <c r="N3750" s="102"/>
      <c r="O3750" s="102"/>
      <c r="P3750" s="102"/>
      <c r="Q3750" s="102"/>
      <c r="R3750" s="102"/>
      <c r="S3750" s="102"/>
      <c r="T3750" s="106"/>
      <c r="U3750" s="3" t="str">
        <f t="shared" si="176"/>
        <v>0/1</v>
      </c>
    </row>
    <row r="3751" spans="1:21" ht="30" customHeight="1" x14ac:dyDescent="0.3">
      <c r="A3751" s="3" t="str">
        <f>B3751&amp;"--"&amp;COUNTIF($B$5:B3751,B3751)</f>
        <v>--3714</v>
      </c>
      <c r="B3751" s="3" t="str">
        <f t="shared" si="175"/>
        <v/>
      </c>
      <c r="C3751" s="78">
        <v>3747</v>
      </c>
      <c r="D3751" s="102"/>
      <c r="E3751" s="103"/>
      <c r="F3751" s="102"/>
      <c r="G3751" s="104"/>
      <c r="H3751" s="105" t="str">
        <f t="shared" ca="1" si="177"/>
        <v/>
      </c>
      <c r="I3751" s="102"/>
      <c r="J3751" s="102"/>
      <c r="K3751" s="102"/>
      <c r="L3751" s="102"/>
      <c r="M3751" s="102"/>
      <c r="N3751" s="102"/>
      <c r="O3751" s="102"/>
      <c r="P3751" s="102"/>
      <c r="Q3751" s="102"/>
      <c r="R3751" s="102"/>
      <c r="S3751" s="102"/>
      <c r="T3751" s="106"/>
      <c r="U3751" s="3" t="str">
        <f t="shared" si="176"/>
        <v>0/1</v>
      </c>
    </row>
    <row r="3752" spans="1:21" ht="30" customHeight="1" x14ac:dyDescent="0.3">
      <c r="A3752" s="3" t="str">
        <f>B3752&amp;"--"&amp;COUNTIF($B$5:B3752,B3752)</f>
        <v>--3715</v>
      </c>
      <c r="B3752" s="3" t="str">
        <f t="shared" si="175"/>
        <v/>
      </c>
      <c r="C3752" s="78">
        <v>3748</v>
      </c>
      <c r="D3752" s="102"/>
      <c r="E3752" s="103"/>
      <c r="F3752" s="102"/>
      <c r="G3752" s="104"/>
      <c r="H3752" s="105" t="str">
        <f t="shared" ca="1" si="177"/>
        <v/>
      </c>
      <c r="I3752" s="102"/>
      <c r="J3752" s="102"/>
      <c r="K3752" s="102"/>
      <c r="L3752" s="102"/>
      <c r="M3752" s="102"/>
      <c r="N3752" s="102"/>
      <c r="O3752" s="102"/>
      <c r="P3752" s="102"/>
      <c r="Q3752" s="102"/>
      <c r="R3752" s="102"/>
      <c r="S3752" s="102"/>
      <c r="T3752" s="106"/>
      <c r="U3752" s="3" t="str">
        <f t="shared" si="176"/>
        <v>0/1</v>
      </c>
    </row>
    <row r="3753" spans="1:21" ht="30" customHeight="1" x14ac:dyDescent="0.3">
      <c r="A3753" s="3" t="str">
        <f>B3753&amp;"--"&amp;COUNTIF($B$5:B3753,B3753)</f>
        <v>--3716</v>
      </c>
      <c r="B3753" s="3" t="str">
        <f t="shared" si="175"/>
        <v/>
      </c>
      <c r="C3753" s="78">
        <v>3749</v>
      </c>
      <c r="D3753" s="102"/>
      <c r="E3753" s="103"/>
      <c r="F3753" s="102"/>
      <c r="G3753" s="104"/>
      <c r="H3753" s="105" t="str">
        <f t="shared" ca="1" si="177"/>
        <v/>
      </c>
      <c r="I3753" s="102"/>
      <c r="J3753" s="102"/>
      <c r="K3753" s="102"/>
      <c r="L3753" s="102"/>
      <c r="M3753" s="102"/>
      <c r="N3753" s="102"/>
      <c r="O3753" s="102"/>
      <c r="P3753" s="102"/>
      <c r="Q3753" s="102"/>
      <c r="R3753" s="102"/>
      <c r="S3753" s="102"/>
      <c r="T3753" s="106"/>
      <c r="U3753" s="3" t="str">
        <f t="shared" si="176"/>
        <v>0/1</v>
      </c>
    </row>
    <row r="3754" spans="1:21" ht="30" customHeight="1" x14ac:dyDescent="0.3">
      <c r="A3754" s="3" t="str">
        <f>B3754&amp;"--"&amp;COUNTIF($B$5:B3754,B3754)</f>
        <v>--3717</v>
      </c>
      <c r="B3754" s="3" t="str">
        <f t="shared" si="175"/>
        <v/>
      </c>
      <c r="C3754" s="78">
        <v>3750</v>
      </c>
      <c r="D3754" s="102"/>
      <c r="E3754" s="103"/>
      <c r="F3754" s="102"/>
      <c r="G3754" s="104"/>
      <c r="H3754" s="105" t="str">
        <f t="shared" ca="1" si="177"/>
        <v/>
      </c>
      <c r="I3754" s="102"/>
      <c r="J3754" s="102"/>
      <c r="K3754" s="102"/>
      <c r="L3754" s="102"/>
      <c r="M3754" s="102"/>
      <c r="N3754" s="102"/>
      <c r="O3754" s="102"/>
      <c r="P3754" s="102"/>
      <c r="Q3754" s="102"/>
      <c r="R3754" s="102"/>
      <c r="S3754" s="102"/>
      <c r="T3754" s="106"/>
      <c r="U3754" s="3" t="str">
        <f t="shared" si="176"/>
        <v>0/1</v>
      </c>
    </row>
    <row r="3755" spans="1:21" ht="30" customHeight="1" x14ac:dyDescent="0.3">
      <c r="A3755" s="3" t="str">
        <f>B3755&amp;"--"&amp;COUNTIF($B$5:B3755,B3755)</f>
        <v>--3718</v>
      </c>
      <c r="B3755" s="3" t="str">
        <f t="shared" si="175"/>
        <v/>
      </c>
      <c r="C3755" s="78">
        <v>3751</v>
      </c>
      <c r="D3755" s="102"/>
      <c r="E3755" s="103"/>
      <c r="F3755" s="102"/>
      <c r="G3755" s="104"/>
      <c r="H3755" s="105" t="str">
        <f t="shared" ca="1" si="177"/>
        <v/>
      </c>
      <c r="I3755" s="102"/>
      <c r="J3755" s="102"/>
      <c r="K3755" s="102"/>
      <c r="L3755" s="102"/>
      <c r="M3755" s="102"/>
      <c r="N3755" s="102"/>
      <c r="O3755" s="102"/>
      <c r="P3755" s="102"/>
      <c r="Q3755" s="102"/>
      <c r="R3755" s="102"/>
      <c r="S3755" s="102"/>
      <c r="T3755" s="106"/>
      <c r="U3755" s="3" t="str">
        <f t="shared" si="176"/>
        <v>0/1</v>
      </c>
    </row>
    <row r="3756" spans="1:21" ht="30" customHeight="1" x14ac:dyDescent="0.3">
      <c r="A3756" s="3" t="str">
        <f>B3756&amp;"--"&amp;COUNTIF($B$5:B3756,B3756)</f>
        <v>--3719</v>
      </c>
      <c r="B3756" s="3" t="str">
        <f t="shared" si="175"/>
        <v/>
      </c>
      <c r="C3756" s="78">
        <v>3752</v>
      </c>
      <c r="D3756" s="102"/>
      <c r="E3756" s="103"/>
      <c r="F3756" s="102"/>
      <c r="G3756" s="104"/>
      <c r="H3756" s="105" t="str">
        <f t="shared" ca="1" si="177"/>
        <v/>
      </c>
      <c r="I3756" s="102"/>
      <c r="J3756" s="102"/>
      <c r="K3756" s="102"/>
      <c r="L3756" s="102"/>
      <c r="M3756" s="102"/>
      <c r="N3756" s="102"/>
      <c r="O3756" s="102"/>
      <c r="P3756" s="102"/>
      <c r="Q3756" s="102"/>
      <c r="R3756" s="102"/>
      <c r="S3756" s="102"/>
      <c r="T3756" s="106"/>
      <c r="U3756" s="3" t="str">
        <f t="shared" si="176"/>
        <v>0/1</v>
      </c>
    </row>
    <row r="3757" spans="1:21" ht="30" customHeight="1" x14ac:dyDescent="0.3">
      <c r="A3757" s="3" t="str">
        <f>B3757&amp;"--"&amp;COUNTIF($B$5:B3757,B3757)</f>
        <v>--3720</v>
      </c>
      <c r="B3757" s="3" t="str">
        <f t="shared" si="175"/>
        <v/>
      </c>
      <c r="C3757" s="78">
        <v>3753</v>
      </c>
      <c r="D3757" s="102"/>
      <c r="E3757" s="103"/>
      <c r="F3757" s="102"/>
      <c r="G3757" s="104"/>
      <c r="H3757" s="105" t="str">
        <f t="shared" ca="1" si="177"/>
        <v/>
      </c>
      <c r="I3757" s="102"/>
      <c r="J3757" s="102"/>
      <c r="K3757" s="102"/>
      <c r="L3757" s="102"/>
      <c r="M3757" s="102"/>
      <c r="N3757" s="102"/>
      <c r="O3757" s="102"/>
      <c r="P3757" s="102"/>
      <c r="Q3757" s="102"/>
      <c r="R3757" s="102"/>
      <c r="S3757" s="102"/>
      <c r="T3757" s="106"/>
      <c r="U3757" s="3" t="str">
        <f t="shared" si="176"/>
        <v>0/1</v>
      </c>
    </row>
    <row r="3758" spans="1:21" ht="30" customHeight="1" x14ac:dyDescent="0.3">
      <c r="A3758" s="3" t="str">
        <f>B3758&amp;"--"&amp;COUNTIF($B$5:B3758,B3758)</f>
        <v>--3721</v>
      </c>
      <c r="B3758" s="3" t="str">
        <f t="shared" si="175"/>
        <v/>
      </c>
      <c r="C3758" s="78">
        <v>3754</v>
      </c>
      <c r="D3758" s="102"/>
      <c r="E3758" s="103"/>
      <c r="F3758" s="102"/>
      <c r="G3758" s="104"/>
      <c r="H3758" s="105" t="str">
        <f t="shared" ca="1" si="177"/>
        <v/>
      </c>
      <c r="I3758" s="102"/>
      <c r="J3758" s="102"/>
      <c r="K3758" s="102"/>
      <c r="L3758" s="102"/>
      <c r="M3758" s="102"/>
      <c r="N3758" s="102"/>
      <c r="O3758" s="102"/>
      <c r="P3758" s="102"/>
      <c r="Q3758" s="102"/>
      <c r="R3758" s="102"/>
      <c r="S3758" s="102"/>
      <c r="T3758" s="106"/>
      <c r="U3758" s="3" t="str">
        <f t="shared" si="176"/>
        <v>0/1</v>
      </c>
    </row>
    <row r="3759" spans="1:21" ht="30" customHeight="1" x14ac:dyDescent="0.3">
      <c r="A3759" s="3" t="str">
        <f>B3759&amp;"--"&amp;COUNTIF($B$5:B3759,B3759)</f>
        <v>--3722</v>
      </c>
      <c r="B3759" s="3" t="str">
        <f t="shared" si="175"/>
        <v/>
      </c>
      <c r="C3759" s="78">
        <v>3755</v>
      </c>
      <c r="D3759" s="102"/>
      <c r="E3759" s="103"/>
      <c r="F3759" s="102"/>
      <c r="G3759" s="104"/>
      <c r="H3759" s="105" t="str">
        <f t="shared" ca="1" si="177"/>
        <v/>
      </c>
      <c r="I3759" s="102"/>
      <c r="J3759" s="102"/>
      <c r="K3759" s="102"/>
      <c r="L3759" s="102"/>
      <c r="M3759" s="102"/>
      <c r="N3759" s="102"/>
      <c r="O3759" s="102"/>
      <c r="P3759" s="102"/>
      <c r="Q3759" s="102"/>
      <c r="R3759" s="102"/>
      <c r="S3759" s="102"/>
      <c r="T3759" s="106"/>
      <c r="U3759" s="3" t="str">
        <f t="shared" si="176"/>
        <v>0/1</v>
      </c>
    </row>
    <row r="3760" spans="1:21" ht="30" customHeight="1" x14ac:dyDescent="0.3">
      <c r="A3760" s="3" t="str">
        <f>B3760&amp;"--"&amp;COUNTIF($B$5:B3760,B3760)</f>
        <v>--3723</v>
      </c>
      <c r="B3760" s="3" t="str">
        <f t="shared" si="175"/>
        <v/>
      </c>
      <c r="C3760" s="78">
        <v>3756</v>
      </c>
      <c r="D3760" s="102"/>
      <c r="E3760" s="103"/>
      <c r="F3760" s="102"/>
      <c r="G3760" s="104"/>
      <c r="H3760" s="105" t="str">
        <f t="shared" ca="1" si="177"/>
        <v/>
      </c>
      <c r="I3760" s="102"/>
      <c r="J3760" s="102"/>
      <c r="K3760" s="102"/>
      <c r="L3760" s="102"/>
      <c r="M3760" s="102"/>
      <c r="N3760" s="102"/>
      <c r="O3760" s="102"/>
      <c r="P3760" s="102"/>
      <c r="Q3760" s="102"/>
      <c r="R3760" s="102"/>
      <c r="S3760" s="102"/>
      <c r="T3760" s="106"/>
      <c r="U3760" s="3" t="str">
        <f t="shared" si="176"/>
        <v>0/1</v>
      </c>
    </row>
    <row r="3761" spans="1:21" ht="30" customHeight="1" x14ac:dyDescent="0.3">
      <c r="A3761" s="3" t="str">
        <f>B3761&amp;"--"&amp;COUNTIF($B$5:B3761,B3761)</f>
        <v>--3724</v>
      </c>
      <c r="B3761" s="3" t="str">
        <f t="shared" si="175"/>
        <v/>
      </c>
      <c r="C3761" s="78">
        <v>3757</v>
      </c>
      <c r="D3761" s="102"/>
      <c r="E3761" s="103"/>
      <c r="F3761" s="102"/>
      <c r="G3761" s="104"/>
      <c r="H3761" s="105" t="str">
        <f t="shared" ca="1" si="177"/>
        <v/>
      </c>
      <c r="I3761" s="102"/>
      <c r="J3761" s="102"/>
      <c r="K3761" s="102"/>
      <c r="L3761" s="102"/>
      <c r="M3761" s="102"/>
      <c r="N3761" s="102"/>
      <c r="O3761" s="102"/>
      <c r="P3761" s="102"/>
      <c r="Q3761" s="102"/>
      <c r="R3761" s="102"/>
      <c r="S3761" s="102"/>
      <c r="T3761" s="106"/>
      <c r="U3761" s="3" t="str">
        <f t="shared" si="176"/>
        <v>0/1</v>
      </c>
    </row>
    <row r="3762" spans="1:21" ht="30" customHeight="1" x14ac:dyDescent="0.3">
      <c r="A3762" s="3" t="str">
        <f>B3762&amp;"--"&amp;COUNTIF($B$5:B3762,B3762)</f>
        <v>--3725</v>
      </c>
      <c r="B3762" s="3" t="str">
        <f t="shared" si="175"/>
        <v/>
      </c>
      <c r="C3762" s="78">
        <v>3758</v>
      </c>
      <c r="D3762" s="102"/>
      <c r="E3762" s="103"/>
      <c r="F3762" s="102"/>
      <c r="G3762" s="104"/>
      <c r="H3762" s="105" t="str">
        <f t="shared" ca="1" si="177"/>
        <v/>
      </c>
      <c r="I3762" s="102"/>
      <c r="J3762" s="102"/>
      <c r="K3762" s="102"/>
      <c r="L3762" s="102"/>
      <c r="M3762" s="102"/>
      <c r="N3762" s="102"/>
      <c r="O3762" s="102"/>
      <c r="P3762" s="102"/>
      <c r="Q3762" s="102"/>
      <c r="R3762" s="102"/>
      <c r="S3762" s="102"/>
      <c r="T3762" s="106"/>
      <c r="U3762" s="3" t="str">
        <f t="shared" si="176"/>
        <v>0/1</v>
      </c>
    </row>
    <row r="3763" spans="1:21" ht="30" customHeight="1" x14ac:dyDescent="0.3">
      <c r="A3763" s="3" t="str">
        <f>B3763&amp;"--"&amp;COUNTIF($B$5:B3763,B3763)</f>
        <v>--3726</v>
      </c>
      <c r="B3763" s="3" t="str">
        <f t="shared" si="175"/>
        <v/>
      </c>
      <c r="C3763" s="78">
        <v>3759</v>
      </c>
      <c r="D3763" s="102"/>
      <c r="E3763" s="103"/>
      <c r="F3763" s="102"/>
      <c r="G3763" s="104"/>
      <c r="H3763" s="105" t="str">
        <f t="shared" ca="1" si="177"/>
        <v/>
      </c>
      <c r="I3763" s="102"/>
      <c r="J3763" s="102"/>
      <c r="K3763" s="102"/>
      <c r="L3763" s="102"/>
      <c r="M3763" s="102"/>
      <c r="N3763" s="102"/>
      <c r="O3763" s="102"/>
      <c r="P3763" s="102"/>
      <c r="Q3763" s="102"/>
      <c r="R3763" s="102"/>
      <c r="S3763" s="102"/>
      <c r="T3763" s="106"/>
      <c r="U3763" s="3" t="str">
        <f t="shared" si="176"/>
        <v>0/1</v>
      </c>
    </row>
    <row r="3764" spans="1:21" ht="30" customHeight="1" x14ac:dyDescent="0.3">
      <c r="A3764" s="3" t="str">
        <f>B3764&amp;"--"&amp;COUNTIF($B$5:B3764,B3764)</f>
        <v>--3727</v>
      </c>
      <c r="B3764" s="3" t="str">
        <f t="shared" si="175"/>
        <v/>
      </c>
      <c r="C3764" s="78">
        <v>3760</v>
      </c>
      <c r="D3764" s="102"/>
      <c r="E3764" s="103"/>
      <c r="F3764" s="102"/>
      <c r="G3764" s="104"/>
      <c r="H3764" s="105" t="str">
        <f t="shared" ca="1" si="177"/>
        <v/>
      </c>
      <c r="I3764" s="102"/>
      <c r="J3764" s="102"/>
      <c r="K3764" s="102"/>
      <c r="L3764" s="102"/>
      <c r="M3764" s="102"/>
      <c r="N3764" s="102"/>
      <c r="O3764" s="102"/>
      <c r="P3764" s="102"/>
      <c r="Q3764" s="102"/>
      <c r="R3764" s="102"/>
      <c r="S3764" s="102"/>
      <c r="T3764" s="106"/>
      <c r="U3764" s="3" t="str">
        <f t="shared" si="176"/>
        <v>0/1</v>
      </c>
    </row>
    <row r="3765" spans="1:21" ht="30" customHeight="1" x14ac:dyDescent="0.3">
      <c r="A3765" s="3" t="str">
        <f>B3765&amp;"--"&amp;COUNTIF($B$5:B3765,B3765)</f>
        <v>--3728</v>
      </c>
      <c r="B3765" s="3" t="str">
        <f t="shared" si="175"/>
        <v/>
      </c>
      <c r="C3765" s="78">
        <v>3761</v>
      </c>
      <c r="D3765" s="102"/>
      <c r="E3765" s="103"/>
      <c r="F3765" s="102"/>
      <c r="G3765" s="104"/>
      <c r="H3765" s="105" t="str">
        <f t="shared" ca="1" si="177"/>
        <v/>
      </c>
      <c r="I3765" s="102"/>
      <c r="J3765" s="102"/>
      <c r="K3765" s="102"/>
      <c r="L3765" s="102"/>
      <c r="M3765" s="102"/>
      <c r="N3765" s="102"/>
      <c r="O3765" s="102"/>
      <c r="P3765" s="102"/>
      <c r="Q3765" s="102"/>
      <c r="R3765" s="102"/>
      <c r="S3765" s="102"/>
      <c r="T3765" s="106"/>
      <c r="U3765" s="3" t="str">
        <f t="shared" si="176"/>
        <v>0/1</v>
      </c>
    </row>
    <row r="3766" spans="1:21" ht="30" customHeight="1" x14ac:dyDescent="0.3">
      <c r="A3766" s="3" t="str">
        <f>B3766&amp;"--"&amp;COUNTIF($B$5:B3766,B3766)</f>
        <v>--3729</v>
      </c>
      <c r="B3766" s="3" t="str">
        <f t="shared" si="175"/>
        <v/>
      </c>
      <c r="C3766" s="78">
        <v>3762</v>
      </c>
      <c r="D3766" s="102"/>
      <c r="E3766" s="103"/>
      <c r="F3766" s="102"/>
      <c r="G3766" s="104"/>
      <c r="H3766" s="105" t="str">
        <f t="shared" ca="1" si="177"/>
        <v/>
      </c>
      <c r="I3766" s="102"/>
      <c r="J3766" s="102"/>
      <c r="K3766" s="102"/>
      <c r="L3766" s="102"/>
      <c r="M3766" s="102"/>
      <c r="N3766" s="102"/>
      <c r="O3766" s="102"/>
      <c r="P3766" s="102"/>
      <c r="Q3766" s="102"/>
      <c r="R3766" s="102"/>
      <c r="S3766" s="102"/>
      <c r="T3766" s="106"/>
      <c r="U3766" s="3" t="str">
        <f t="shared" si="176"/>
        <v>0/1</v>
      </c>
    </row>
    <row r="3767" spans="1:21" ht="30" customHeight="1" x14ac:dyDescent="0.3">
      <c r="A3767" s="3" t="str">
        <f>B3767&amp;"--"&amp;COUNTIF($B$5:B3767,B3767)</f>
        <v>--3730</v>
      </c>
      <c r="B3767" s="3" t="str">
        <f t="shared" si="175"/>
        <v/>
      </c>
      <c r="C3767" s="78">
        <v>3763</v>
      </c>
      <c r="D3767" s="102"/>
      <c r="E3767" s="103"/>
      <c r="F3767" s="102"/>
      <c r="G3767" s="104"/>
      <c r="H3767" s="105" t="str">
        <f t="shared" ca="1" si="177"/>
        <v/>
      </c>
      <c r="I3767" s="102"/>
      <c r="J3767" s="102"/>
      <c r="K3767" s="102"/>
      <c r="L3767" s="102"/>
      <c r="M3767" s="102"/>
      <c r="N3767" s="102"/>
      <c r="O3767" s="102"/>
      <c r="P3767" s="102"/>
      <c r="Q3767" s="102"/>
      <c r="R3767" s="102"/>
      <c r="S3767" s="102"/>
      <c r="T3767" s="106"/>
      <c r="U3767" s="3" t="str">
        <f t="shared" si="176"/>
        <v>0/1</v>
      </c>
    </row>
    <row r="3768" spans="1:21" ht="30" customHeight="1" x14ac:dyDescent="0.3">
      <c r="A3768" s="3" t="str">
        <f>B3768&amp;"--"&amp;COUNTIF($B$5:B3768,B3768)</f>
        <v>--3731</v>
      </c>
      <c r="B3768" s="3" t="str">
        <f t="shared" si="175"/>
        <v/>
      </c>
      <c r="C3768" s="78">
        <v>3764</v>
      </c>
      <c r="D3768" s="102"/>
      <c r="E3768" s="103"/>
      <c r="F3768" s="102"/>
      <c r="G3768" s="104"/>
      <c r="H3768" s="105" t="str">
        <f t="shared" ca="1" si="177"/>
        <v/>
      </c>
      <c r="I3768" s="102"/>
      <c r="J3768" s="102"/>
      <c r="K3768" s="102"/>
      <c r="L3768" s="102"/>
      <c r="M3768" s="102"/>
      <c r="N3768" s="102"/>
      <c r="O3768" s="102"/>
      <c r="P3768" s="102"/>
      <c r="Q3768" s="102"/>
      <c r="R3768" s="102"/>
      <c r="S3768" s="102"/>
      <c r="T3768" s="106"/>
      <c r="U3768" s="3" t="str">
        <f t="shared" si="176"/>
        <v>0/1</v>
      </c>
    </row>
    <row r="3769" spans="1:21" ht="30" customHeight="1" x14ac:dyDescent="0.3">
      <c r="A3769" s="3" t="str">
        <f>B3769&amp;"--"&amp;COUNTIF($B$5:B3769,B3769)</f>
        <v>--3732</v>
      </c>
      <c r="B3769" s="3" t="str">
        <f t="shared" si="175"/>
        <v/>
      </c>
      <c r="C3769" s="78">
        <v>3765</v>
      </c>
      <c r="D3769" s="102"/>
      <c r="E3769" s="103"/>
      <c r="F3769" s="102"/>
      <c r="G3769" s="104"/>
      <c r="H3769" s="105" t="str">
        <f t="shared" ca="1" si="177"/>
        <v/>
      </c>
      <c r="I3769" s="102"/>
      <c r="J3769" s="102"/>
      <c r="K3769" s="102"/>
      <c r="L3769" s="102"/>
      <c r="M3769" s="102"/>
      <c r="N3769" s="102"/>
      <c r="O3769" s="102"/>
      <c r="P3769" s="102"/>
      <c r="Q3769" s="102"/>
      <c r="R3769" s="102"/>
      <c r="S3769" s="102"/>
      <c r="T3769" s="106"/>
      <c r="U3769" s="3" t="str">
        <f t="shared" si="176"/>
        <v>0/1</v>
      </c>
    </row>
    <row r="3770" spans="1:21" ht="30" customHeight="1" x14ac:dyDescent="0.3">
      <c r="A3770" s="3" t="str">
        <f>B3770&amp;"--"&amp;COUNTIF($B$5:B3770,B3770)</f>
        <v>--3733</v>
      </c>
      <c r="B3770" s="3" t="str">
        <f t="shared" si="175"/>
        <v/>
      </c>
      <c r="C3770" s="78">
        <v>3766</v>
      </c>
      <c r="D3770" s="102"/>
      <c r="E3770" s="103"/>
      <c r="F3770" s="102"/>
      <c r="G3770" s="104"/>
      <c r="H3770" s="105" t="str">
        <f t="shared" ca="1" si="177"/>
        <v/>
      </c>
      <c r="I3770" s="102"/>
      <c r="J3770" s="102"/>
      <c r="K3770" s="102"/>
      <c r="L3770" s="102"/>
      <c r="M3770" s="102"/>
      <c r="N3770" s="102"/>
      <c r="O3770" s="102"/>
      <c r="P3770" s="102"/>
      <c r="Q3770" s="102"/>
      <c r="R3770" s="102"/>
      <c r="S3770" s="102"/>
      <c r="T3770" s="106"/>
      <c r="U3770" s="3" t="str">
        <f t="shared" si="176"/>
        <v>0/1</v>
      </c>
    </row>
    <row r="3771" spans="1:21" ht="30" customHeight="1" x14ac:dyDescent="0.3">
      <c r="A3771" s="3" t="str">
        <f>B3771&amp;"--"&amp;COUNTIF($B$5:B3771,B3771)</f>
        <v>--3734</v>
      </c>
      <c r="B3771" s="3" t="str">
        <f t="shared" si="175"/>
        <v/>
      </c>
      <c r="C3771" s="78">
        <v>3767</v>
      </c>
      <c r="D3771" s="102"/>
      <c r="E3771" s="103"/>
      <c r="F3771" s="102"/>
      <c r="G3771" s="104"/>
      <c r="H3771" s="105" t="str">
        <f t="shared" ca="1" si="177"/>
        <v/>
      </c>
      <c r="I3771" s="102"/>
      <c r="J3771" s="102"/>
      <c r="K3771" s="102"/>
      <c r="L3771" s="102"/>
      <c r="M3771" s="102"/>
      <c r="N3771" s="102"/>
      <c r="O3771" s="102"/>
      <c r="P3771" s="102"/>
      <c r="Q3771" s="102"/>
      <c r="R3771" s="102"/>
      <c r="S3771" s="102"/>
      <c r="T3771" s="106"/>
      <c r="U3771" s="3" t="str">
        <f t="shared" si="176"/>
        <v>0/1</v>
      </c>
    </row>
    <row r="3772" spans="1:21" ht="30" customHeight="1" x14ac:dyDescent="0.3">
      <c r="A3772" s="3" t="str">
        <f>B3772&amp;"--"&amp;COUNTIF($B$5:B3772,B3772)</f>
        <v>--3735</v>
      </c>
      <c r="B3772" s="3" t="str">
        <f t="shared" si="175"/>
        <v/>
      </c>
      <c r="C3772" s="78">
        <v>3768</v>
      </c>
      <c r="D3772" s="102"/>
      <c r="E3772" s="103"/>
      <c r="F3772" s="102"/>
      <c r="G3772" s="104"/>
      <c r="H3772" s="105" t="str">
        <f t="shared" ca="1" si="177"/>
        <v/>
      </c>
      <c r="I3772" s="102"/>
      <c r="J3772" s="102"/>
      <c r="K3772" s="102"/>
      <c r="L3772" s="102"/>
      <c r="M3772" s="102"/>
      <c r="N3772" s="102"/>
      <c r="O3772" s="102"/>
      <c r="P3772" s="102"/>
      <c r="Q3772" s="102"/>
      <c r="R3772" s="102"/>
      <c r="S3772" s="102"/>
      <c r="T3772" s="106"/>
      <c r="U3772" s="3" t="str">
        <f t="shared" si="176"/>
        <v>0/1</v>
      </c>
    </row>
    <row r="3773" spans="1:21" ht="30" customHeight="1" x14ac:dyDescent="0.3">
      <c r="A3773" s="3" t="str">
        <f>B3773&amp;"--"&amp;COUNTIF($B$5:B3773,B3773)</f>
        <v>--3736</v>
      </c>
      <c r="B3773" s="3" t="str">
        <f t="shared" si="175"/>
        <v/>
      </c>
      <c r="C3773" s="78">
        <v>3769</v>
      </c>
      <c r="D3773" s="102"/>
      <c r="E3773" s="103"/>
      <c r="F3773" s="102"/>
      <c r="G3773" s="104"/>
      <c r="H3773" s="105" t="str">
        <f t="shared" ca="1" si="177"/>
        <v/>
      </c>
      <c r="I3773" s="102"/>
      <c r="J3773" s="102"/>
      <c r="K3773" s="102"/>
      <c r="L3773" s="102"/>
      <c r="M3773" s="102"/>
      <c r="N3773" s="102"/>
      <c r="O3773" s="102"/>
      <c r="P3773" s="102"/>
      <c r="Q3773" s="102"/>
      <c r="R3773" s="102"/>
      <c r="S3773" s="102"/>
      <c r="T3773" s="106"/>
      <c r="U3773" s="3" t="str">
        <f t="shared" si="176"/>
        <v>0/1</v>
      </c>
    </row>
    <row r="3774" spans="1:21" ht="30" customHeight="1" x14ac:dyDescent="0.3">
      <c r="A3774" s="3" t="str">
        <f>B3774&amp;"--"&amp;COUNTIF($B$5:B3774,B3774)</f>
        <v>--3737</v>
      </c>
      <c r="B3774" s="3" t="str">
        <f t="shared" si="175"/>
        <v/>
      </c>
      <c r="C3774" s="78">
        <v>3770</v>
      </c>
      <c r="D3774" s="102"/>
      <c r="E3774" s="103"/>
      <c r="F3774" s="102"/>
      <c r="G3774" s="104"/>
      <c r="H3774" s="105" t="str">
        <f t="shared" ca="1" si="177"/>
        <v/>
      </c>
      <c r="I3774" s="102"/>
      <c r="J3774" s="102"/>
      <c r="K3774" s="102"/>
      <c r="L3774" s="102"/>
      <c r="M3774" s="102"/>
      <c r="N3774" s="102"/>
      <c r="O3774" s="102"/>
      <c r="P3774" s="102"/>
      <c r="Q3774" s="102"/>
      <c r="R3774" s="102"/>
      <c r="S3774" s="102"/>
      <c r="T3774" s="106"/>
      <c r="U3774" s="3" t="str">
        <f t="shared" si="176"/>
        <v>0/1</v>
      </c>
    </row>
    <row r="3775" spans="1:21" ht="30" customHeight="1" x14ac:dyDescent="0.3">
      <c r="A3775" s="3" t="str">
        <f>B3775&amp;"--"&amp;COUNTIF($B$5:B3775,B3775)</f>
        <v>--3738</v>
      </c>
      <c r="B3775" s="3" t="str">
        <f t="shared" si="175"/>
        <v/>
      </c>
      <c r="C3775" s="78">
        <v>3771</v>
      </c>
      <c r="D3775" s="102"/>
      <c r="E3775" s="103"/>
      <c r="F3775" s="102"/>
      <c r="G3775" s="104"/>
      <c r="H3775" s="105" t="str">
        <f t="shared" ca="1" si="177"/>
        <v/>
      </c>
      <c r="I3775" s="102"/>
      <c r="J3775" s="102"/>
      <c r="K3775" s="102"/>
      <c r="L3775" s="102"/>
      <c r="M3775" s="102"/>
      <c r="N3775" s="102"/>
      <c r="O3775" s="102"/>
      <c r="P3775" s="102"/>
      <c r="Q3775" s="102"/>
      <c r="R3775" s="102"/>
      <c r="S3775" s="102"/>
      <c r="T3775" s="106"/>
      <c r="U3775" s="3" t="str">
        <f t="shared" si="176"/>
        <v>0/1</v>
      </c>
    </row>
    <row r="3776" spans="1:21" ht="30" customHeight="1" x14ac:dyDescent="0.3">
      <c r="A3776" s="3" t="str">
        <f>B3776&amp;"--"&amp;COUNTIF($B$5:B3776,B3776)</f>
        <v>--3739</v>
      </c>
      <c r="B3776" s="3" t="str">
        <f t="shared" si="175"/>
        <v/>
      </c>
      <c r="C3776" s="78">
        <v>3772</v>
      </c>
      <c r="D3776" s="102"/>
      <c r="E3776" s="103"/>
      <c r="F3776" s="102"/>
      <c r="G3776" s="104"/>
      <c r="H3776" s="105" t="str">
        <f t="shared" ca="1" si="177"/>
        <v/>
      </c>
      <c r="I3776" s="102"/>
      <c r="J3776" s="102"/>
      <c r="K3776" s="102"/>
      <c r="L3776" s="102"/>
      <c r="M3776" s="102"/>
      <c r="N3776" s="102"/>
      <c r="O3776" s="102"/>
      <c r="P3776" s="102"/>
      <c r="Q3776" s="102"/>
      <c r="R3776" s="102"/>
      <c r="S3776" s="102"/>
      <c r="T3776" s="106"/>
      <c r="U3776" s="3" t="str">
        <f t="shared" si="176"/>
        <v>0/1</v>
      </c>
    </row>
    <row r="3777" spans="1:21" ht="30" customHeight="1" x14ac:dyDescent="0.3">
      <c r="A3777" s="3" t="str">
        <f>B3777&amp;"--"&amp;COUNTIF($B$5:B3777,B3777)</f>
        <v>--3740</v>
      </c>
      <c r="B3777" s="3" t="str">
        <f t="shared" si="175"/>
        <v/>
      </c>
      <c r="C3777" s="78">
        <v>3773</v>
      </c>
      <c r="D3777" s="102"/>
      <c r="E3777" s="103"/>
      <c r="F3777" s="102"/>
      <c r="G3777" s="104"/>
      <c r="H3777" s="105" t="str">
        <f t="shared" ca="1" si="177"/>
        <v/>
      </c>
      <c r="I3777" s="102"/>
      <c r="J3777" s="102"/>
      <c r="K3777" s="102"/>
      <c r="L3777" s="102"/>
      <c r="M3777" s="102"/>
      <c r="N3777" s="102"/>
      <c r="O3777" s="102"/>
      <c r="P3777" s="102"/>
      <c r="Q3777" s="102"/>
      <c r="R3777" s="102"/>
      <c r="S3777" s="102"/>
      <c r="T3777" s="106"/>
      <c r="U3777" s="3" t="str">
        <f t="shared" si="176"/>
        <v>0/1</v>
      </c>
    </row>
    <row r="3778" spans="1:21" ht="30" customHeight="1" x14ac:dyDescent="0.3">
      <c r="A3778" s="3" t="str">
        <f>B3778&amp;"--"&amp;COUNTIF($B$5:B3778,B3778)</f>
        <v>--3741</v>
      </c>
      <c r="B3778" s="3" t="str">
        <f t="shared" si="175"/>
        <v/>
      </c>
      <c r="C3778" s="78">
        <v>3774</v>
      </c>
      <c r="D3778" s="102"/>
      <c r="E3778" s="103"/>
      <c r="F3778" s="102"/>
      <c r="G3778" s="104"/>
      <c r="H3778" s="105" t="str">
        <f t="shared" ca="1" si="177"/>
        <v/>
      </c>
      <c r="I3778" s="102"/>
      <c r="J3778" s="102"/>
      <c r="K3778" s="102"/>
      <c r="L3778" s="102"/>
      <c r="M3778" s="102"/>
      <c r="N3778" s="102"/>
      <c r="O3778" s="102"/>
      <c r="P3778" s="102"/>
      <c r="Q3778" s="102"/>
      <c r="R3778" s="102"/>
      <c r="S3778" s="102"/>
      <c r="T3778" s="106"/>
      <c r="U3778" s="3" t="str">
        <f t="shared" si="176"/>
        <v>0/1</v>
      </c>
    </row>
    <row r="3779" spans="1:21" ht="30" customHeight="1" x14ac:dyDescent="0.3">
      <c r="A3779" s="3" t="str">
        <f>B3779&amp;"--"&amp;COUNTIF($B$5:B3779,B3779)</f>
        <v>--3742</v>
      </c>
      <c r="B3779" s="3" t="str">
        <f t="shared" si="175"/>
        <v/>
      </c>
      <c r="C3779" s="78">
        <v>3775</v>
      </c>
      <c r="D3779" s="102"/>
      <c r="E3779" s="103"/>
      <c r="F3779" s="102"/>
      <c r="G3779" s="104"/>
      <c r="H3779" s="105" t="str">
        <f t="shared" ca="1" si="177"/>
        <v/>
      </c>
      <c r="I3779" s="102"/>
      <c r="J3779" s="102"/>
      <c r="K3779" s="102"/>
      <c r="L3779" s="102"/>
      <c r="M3779" s="102"/>
      <c r="N3779" s="102"/>
      <c r="O3779" s="102"/>
      <c r="P3779" s="102"/>
      <c r="Q3779" s="102"/>
      <c r="R3779" s="102"/>
      <c r="S3779" s="102"/>
      <c r="T3779" s="106"/>
      <c r="U3779" s="3" t="str">
        <f t="shared" si="176"/>
        <v>0/1</v>
      </c>
    </row>
    <row r="3780" spans="1:21" ht="30" customHeight="1" x14ac:dyDescent="0.3">
      <c r="A3780" s="3" t="str">
        <f>B3780&amp;"--"&amp;COUNTIF($B$5:B3780,B3780)</f>
        <v>--3743</v>
      </c>
      <c r="B3780" s="3" t="str">
        <f t="shared" si="175"/>
        <v/>
      </c>
      <c r="C3780" s="78">
        <v>3776</v>
      </c>
      <c r="D3780" s="102"/>
      <c r="E3780" s="103"/>
      <c r="F3780" s="102"/>
      <c r="G3780" s="104"/>
      <c r="H3780" s="105" t="str">
        <f t="shared" ca="1" si="177"/>
        <v/>
      </c>
      <c r="I3780" s="102"/>
      <c r="J3780" s="102"/>
      <c r="K3780" s="102"/>
      <c r="L3780" s="102"/>
      <c r="M3780" s="102"/>
      <c r="N3780" s="102"/>
      <c r="O3780" s="102"/>
      <c r="P3780" s="102"/>
      <c r="Q3780" s="102"/>
      <c r="R3780" s="102"/>
      <c r="S3780" s="102"/>
      <c r="T3780" s="106"/>
      <c r="U3780" s="3" t="str">
        <f t="shared" si="176"/>
        <v>0/1</v>
      </c>
    </row>
    <row r="3781" spans="1:21" ht="30" customHeight="1" x14ac:dyDescent="0.3">
      <c r="A3781" s="3" t="str">
        <f>B3781&amp;"--"&amp;COUNTIF($B$5:B3781,B3781)</f>
        <v>--3744</v>
      </c>
      <c r="B3781" s="3" t="str">
        <f t="shared" ref="B3781:B3844" si="178">IF(G3781&lt;&gt;"",MONTH(G3781),"")</f>
        <v/>
      </c>
      <c r="C3781" s="78">
        <v>3777</v>
      </c>
      <c r="D3781" s="102"/>
      <c r="E3781" s="103"/>
      <c r="F3781" s="102"/>
      <c r="G3781" s="104"/>
      <c r="H3781" s="105" t="str">
        <f t="shared" ca="1" si="177"/>
        <v/>
      </c>
      <c r="I3781" s="102"/>
      <c r="J3781" s="102"/>
      <c r="K3781" s="102"/>
      <c r="L3781" s="102"/>
      <c r="M3781" s="102"/>
      <c r="N3781" s="102"/>
      <c r="O3781" s="102"/>
      <c r="P3781" s="102"/>
      <c r="Q3781" s="102"/>
      <c r="R3781" s="102"/>
      <c r="S3781" s="102"/>
      <c r="T3781" s="106"/>
      <c r="U3781" s="3" t="str">
        <f t="shared" ref="U3781:U3844" si="179">DAY(G3781)&amp;"/"&amp;MONTH(G3781)</f>
        <v>0/1</v>
      </c>
    </row>
    <row r="3782" spans="1:21" ht="30" customHeight="1" x14ac:dyDescent="0.3">
      <c r="A3782" s="3" t="str">
        <f>B3782&amp;"--"&amp;COUNTIF($B$5:B3782,B3782)</f>
        <v>--3745</v>
      </c>
      <c r="B3782" s="3" t="str">
        <f t="shared" si="178"/>
        <v/>
      </c>
      <c r="C3782" s="78">
        <v>3778</v>
      </c>
      <c r="D3782" s="102"/>
      <c r="E3782" s="103"/>
      <c r="F3782" s="102"/>
      <c r="G3782" s="104"/>
      <c r="H3782" s="105" t="str">
        <f t="shared" ca="1" si="177"/>
        <v/>
      </c>
      <c r="I3782" s="102"/>
      <c r="J3782" s="102"/>
      <c r="K3782" s="102"/>
      <c r="L3782" s="102"/>
      <c r="M3782" s="102"/>
      <c r="N3782" s="102"/>
      <c r="O3782" s="102"/>
      <c r="P3782" s="102"/>
      <c r="Q3782" s="102"/>
      <c r="R3782" s="102"/>
      <c r="S3782" s="102"/>
      <c r="T3782" s="106"/>
      <c r="U3782" s="3" t="str">
        <f t="shared" si="179"/>
        <v>0/1</v>
      </c>
    </row>
    <row r="3783" spans="1:21" ht="30" customHeight="1" x14ac:dyDescent="0.3">
      <c r="A3783" s="3" t="str">
        <f>B3783&amp;"--"&amp;COUNTIF($B$5:B3783,B3783)</f>
        <v>--3746</v>
      </c>
      <c r="B3783" s="3" t="str">
        <f t="shared" si="178"/>
        <v/>
      </c>
      <c r="C3783" s="78">
        <v>3779</v>
      </c>
      <c r="D3783" s="102"/>
      <c r="E3783" s="103"/>
      <c r="F3783" s="102"/>
      <c r="G3783" s="104"/>
      <c r="H3783" s="105" t="str">
        <f t="shared" ca="1" si="177"/>
        <v/>
      </c>
      <c r="I3783" s="102"/>
      <c r="J3783" s="102"/>
      <c r="K3783" s="102"/>
      <c r="L3783" s="102"/>
      <c r="M3783" s="102"/>
      <c r="N3783" s="102"/>
      <c r="O3783" s="102"/>
      <c r="P3783" s="102"/>
      <c r="Q3783" s="102"/>
      <c r="R3783" s="102"/>
      <c r="S3783" s="102"/>
      <c r="T3783" s="106"/>
      <c r="U3783" s="3" t="str">
        <f t="shared" si="179"/>
        <v>0/1</v>
      </c>
    </row>
    <row r="3784" spans="1:21" ht="30" customHeight="1" x14ac:dyDescent="0.3">
      <c r="A3784" s="3" t="str">
        <f>B3784&amp;"--"&amp;COUNTIF($B$5:B3784,B3784)</f>
        <v>--3747</v>
      </c>
      <c r="B3784" s="3" t="str">
        <f t="shared" si="178"/>
        <v/>
      </c>
      <c r="C3784" s="78">
        <v>3780</v>
      </c>
      <c r="D3784" s="102"/>
      <c r="E3784" s="103"/>
      <c r="F3784" s="102"/>
      <c r="G3784" s="104"/>
      <c r="H3784" s="105" t="str">
        <f t="shared" ca="1" si="177"/>
        <v/>
      </c>
      <c r="I3784" s="102"/>
      <c r="J3784" s="102"/>
      <c r="K3784" s="102"/>
      <c r="L3784" s="102"/>
      <c r="M3784" s="102"/>
      <c r="N3784" s="102"/>
      <c r="O3784" s="102"/>
      <c r="P3784" s="102"/>
      <c r="Q3784" s="102"/>
      <c r="R3784" s="102"/>
      <c r="S3784" s="102"/>
      <c r="T3784" s="106"/>
      <c r="U3784" s="3" t="str">
        <f t="shared" si="179"/>
        <v>0/1</v>
      </c>
    </row>
    <row r="3785" spans="1:21" ht="30" customHeight="1" x14ac:dyDescent="0.3">
      <c r="A3785" s="3" t="str">
        <f>B3785&amp;"--"&amp;COUNTIF($B$5:B3785,B3785)</f>
        <v>--3748</v>
      </c>
      <c r="B3785" s="3" t="str">
        <f t="shared" si="178"/>
        <v/>
      </c>
      <c r="C3785" s="78">
        <v>3781</v>
      </c>
      <c r="D3785" s="102"/>
      <c r="E3785" s="103"/>
      <c r="F3785" s="102"/>
      <c r="G3785" s="104"/>
      <c r="H3785" s="105" t="str">
        <f t="shared" ca="1" si="177"/>
        <v/>
      </c>
      <c r="I3785" s="102"/>
      <c r="J3785" s="102"/>
      <c r="K3785" s="102"/>
      <c r="L3785" s="102"/>
      <c r="M3785" s="102"/>
      <c r="N3785" s="102"/>
      <c r="O3785" s="102"/>
      <c r="P3785" s="102"/>
      <c r="Q3785" s="102"/>
      <c r="R3785" s="102"/>
      <c r="S3785" s="102"/>
      <c r="T3785" s="106"/>
      <c r="U3785" s="3" t="str">
        <f t="shared" si="179"/>
        <v>0/1</v>
      </c>
    </row>
    <row r="3786" spans="1:21" ht="30" customHeight="1" x14ac:dyDescent="0.3">
      <c r="A3786" s="3" t="str">
        <f>B3786&amp;"--"&amp;COUNTIF($B$5:B3786,B3786)</f>
        <v>--3749</v>
      </c>
      <c r="B3786" s="3" t="str">
        <f t="shared" si="178"/>
        <v/>
      </c>
      <c r="C3786" s="78">
        <v>3782</v>
      </c>
      <c r="D3786" s="102"/>
      <c r="E3786" s="103"/>
      <c r="F3786" s="102"/>
      <c r="G3786" s="104"/>
      <c r="H3786" s="105" t="str">
        <f t="shared" ca="1" si="177"/>
        <v/>
      </c>
      <c r="I3786" s="102"/>
      <c r="J3786" s="102"/>
      <c r="K3786" s="102"/>
      <c r="L3786" s="102"/>
      <c r="M3786" s="102"/>
      <c r="N3786" s="102"/>
      <c r="O3786" s="102"/>
      <c r="P3786" s="102"/>
      <c r="Q3786" s="102"/>
      <c r="R3786" s="102"/>
      <c r="S3786" s="102"/>
      <c r="T3786" s="106"/>
      <c r="U3786" s="3" t="str">
        <f t="shared" si="179"/>
        <v>0/1</v>
      </c>
    </row>
    <row r="3787" spans="1:21" ht="30" customHeight="1" x14ac:dyDescent="0.3">
      <c r="A3787" s="3" t="str">
        <f>B3787&amp;"--"&amp;COUNTIF($B$5:B3787,B3787)</f>
        <v>--3750</v>
      </c>
      <c r="B3787" s="3" t="str">
        <f t="shared" si="178"/>
        <v/>
      </c>
      <c r="C3787" s="78">
        <v>3783</v>
      </c>
      <c r="D3787" s="102"/>
      <c r="E3787" s="103"/>
      <c r="F3787" s="102"/>
      <c r="G3787" s="104"/>
      <c r="H3787" s="105" t="str">
        <f t="shared" ca="1" si="177"/>
        <v/>
      </c>
      <c r="I3787" s="102"/>
      <c r="J3787" s="102"/>
      <c r="K3787" s="102"/>
      <c r="L3787" s="102"/>
      <c r="M3787" s="102"/>
      <c r="N3787" s="102"/>
      <c r="O3787" s="102"/>
      <c r="P3787" s="102"/>
      <c r="Q3787" s="102"/>
      <c r="R3787" s="102"/>
      <c r="S3787" s="102"/>
      <c r="T3787" s="106"/>
      <c r="U3787" s="3" t="str">
        <f t="shared" si="179"/>
        <v>0/1</v>
      </c>
    </row>
    <row r="3788" spans="1:21" ht="30" customHeight="1" x14ac:dyDescent="0.3">
      <c r="A3788" s="3" t="str">
        <f>B3788&amp;"--"&amp;COUNTIF($B$5:B3788,B3788)</f>
        <v>--3751</v>
      </c>
      <c r="B3788" s="3" t="str">
        <f t="shared" si="178"/>
        <v/>
      </c>
      <c r="C3788" s="78">
        <v>3784</v>
      </c>
      <c r="D3788" s="102"/>
      <c r="E3788" s="103"/>
      <c r="F3788" s="102"/>
      <c r="G3788" s="104"/>
      <c r="H3788" s="105" t="str">
        <f t="shared" ca="1" si="177"/>
        <v/>
      </c>
      <c r="I3788" s="102"/>
      <c r="J3788" s="102"/>
      <c r="K3788" s="102"/>
      <c r="L3788" s="102"/>
      <c r="M3788" s="102"/>
      <c r="N3788" s="102"/>
      <c r="O3788" s="102"/>
      <c r="P3788" s="102"/>
      <c r="Q3788" s="102"/>
      <c r="R3788" s="102"/>
      <c r="S3788" s="102"/>
      <c r="T3788" s="106"/>
      <c r="U3788" s="3" t="str">
        <f t="shared" si="179"/>
        <v>0/1</v>
      </c>
    </row>
    <row r="3789" spans="1:21" ht="30" customHeight="1" x14ac:dyDescent="0.3">
      <c r="A3789" s="3" t="str">
        <f>B3789&amp;"--"&amp;COUNTIF($B$5:B3789,B3789)</f>
        <v>--3752</v>
      </c>
      <c r="B3789" s="3" t="str">
        <f t="shared" si="178"/>
        <v/>
      </c>
      <c r="C3789" s="78">
        <v>3785</v>
      </c>
      <c r="D3789" s="102"/>
      <c r="E3789" s="103"/>
      <c r="F3789" s="102"/>
      <c r="G3789" s="104"/>
      <c r="H3789" s="105" t="str">
        <f t="shared" ca="1" si="177"/>
        <v/>
      </c>
      <c r="I3789" s="102"/>
      <c r="J3789" s="102"/>
      <c r="K3789" s="102"/>
      <c r="L3789" s="102"/>
      <c r="M3789" s="102"/>
      <c r="N3789" s="102"/>
      <c r="O3789" s="102"/>
      <c r="P3789" s="102"/>
      <c r="Q3789" s="102"/>
      <c r="R3789" s="102"/>
      <c r="S3789" s="102"/>
      <c r="T3789" s="106"/>
      <c r="U3789" s="3" t="str">
        <f t="shared" si="179"/>
        <v>0/1</v>
      </c>
    </row>
    <row r="3790" spans="1:21" ht="30" customHeight="1" x14ac:dyDescent="0.3">
      <c r="A3790" s="3" t="str">
        <f>B3790&amp;"--"&amp;COUNTIF($B$5:B3790,B3790)</f>
        <v>--3753</v>
      </c>
      <c r="B3790" s="3" t="str">
        <f t="shared" si="178"/>
        <v/>
      </c>
      <c r="C3790" s="78">
        <v>3786</v>
      </c>
      <c r="D3790" s="102"/>
      <c r="E3790" s="103"/>
      <c r="F3790" s="102"/>
      <c r="G3790" s="104"/>
      <c r="H3790" s="105" t="str">
        <f t="shared" ca="1" si="177"/>
        <v/>
      </c>
      <c r="I3790" s="102"/>
      <c r="J3790" s="102"/>
      <c r="K3790" s="102"/>
      <c r="L3790" s="102"/>
      <c r="M3790" s="102"/>
      <c r="N3790" s="102"/>
      <c r="O3790" s="102"/>
      <c r="P3790" s="102"/>
      <c r="Q3790" s="102"/>
      <c r="R3790" s="102"/>
      <c r="S3790" s="102"/>
      <c r="T3790" s="106"/>
      <c r="U3790" s="3" t="str">
        <f t="shared" si="179"/>
        <v>0/1</v>
      </c>
    </row>
    <row r="3791" spans="1:21" ht="30" customHeight="1" x14ac:dyDescent="0.3">
      <c r="A3791" s="3" t="str">
        <f>B3791&amp;"--"&amp;COUNTIF($B$5:B3791,B3791)</f>
        <v>--3754</v>
      </c>
      <c r="B3791" s="3" t="str">
        <f t="shared" si="178"/>
        <v/>
      </c>
      <c r="C3791" s="78">
        <v>3787</v>
      </c>
      <c r="D3791" s="102"/>
      <c r="E3791" s="103"/>
      <c r="F3791" s="102"/>
      <c r="G3791" s="104"/>
      <c r="H3791" s="105" t="str">
        <f t="shared" ca="1" si="177"/>
        <v/>
      </c>
      <c r="I3791" s="102"/>
      <c r="J3791" s="102"/>
      <c r="K3791" s="102"/>
      <c r="L3791" s="102"/>
      <c r="M3791" s="102"/>
      <c r="N3791" s="102"/>
      <c r="O3791" s="102"/>
      <c r="P3791" s="102"/>
      <c r="Q3791" s="102"/>
      <c r="R3791" s="102"/>
      <c r="S3791" s="102"/>
      <c r="T3791" s="106"/>
      <c r="U3791" s="3" t="str">
        <f t="shared" si="179"/>
        <v>0/1</v>
      </c>
    </row>
    <row r="3792" spans="1:21" ht="30" customHeight="1" x14ac:dyDescent="0.3">
      <c r="A3792" s="3" t="str">
        <f>B3792&amp;"--"&amp;COUNTIF($B$5:B3792,B3792)</f>
        <v>--3755</v>
      </c>
      <c r="B3792" s="3" t="str">
        <f t="shared" si="178"/>
        <v/>
      </c>
      <c r="C3792" s="78">
        <v>3788</v>
      </c>
      <c r="D3792" s="102"/>
      <c r="E3792" s="103"/>
      <c r="F3792" s="102"/>
      <c r="G3792" s="104"/>
      <c r="H3792" s="105" t="str">
        <f t="shared" ca="1" si="177"/>
        <v/>
      </c>
      <c r="I3792" s="102"/>
      <c r="J3792" s="102"/>
      <c r="K3792" s="102"/>
      <c r="L3792" s="102"/>
      <c r="M3792" s="102"/>
      <c r="N3792" s="102"/>
      <c r="O3792" s="102"/>
      <c r="P3792" s="102"/>
      <c r="Q3792" s="102"/>
      <c r="R3792" s="102"/>
      <c r="S3792" s="102"/>
      <c r="T3792" s="106"/>
      <c r="U3792" s="3" t="str">
        <f t="shared" si="179"/>
        <v>0/1</v>
      </c>
    </row>
    <row r="3793" spans="1:21" ht="30" customHeight="1" x14ac:dyDescent="0.3">
      <c r="A3793" s="3" t="str">
        <f>B3793&amp;"--"&amp;COUNTIF($B$5:B3793,B3793)</f>
        <v>--3756</v>
      </c>
      <c r="B3793" s="3" t="str">
        <f t="shared" si="178"/>
        <v/>
      </c>
      <c r="C3793" s="78">
        <v>3789</v>
      </c>
      <c r="D3793" s="102"/>
      <c r="E3793" s="103"/>
      <c r="F3793" s="102"/>
      <c r="G3793" s="104"/>
      <c r="H3793" s="105" t="str">
        <f t="shared" ca="1" si="177"/>
        <v/>
      </c>
      <c r="I3793" s="102"/>
      <c r="J3793" s="102"/>
      <c r="K3793" s="102"/>
      <c r="L3793" s="102"/>
      <c r="M3793" s="102"/>
      <c r="N3793" s="102"/>
      <c r="O3793" s="102"/>
      <c r="P3793" s="102"/>
      <c r="Q3793" s="102"/>
      <c r="R3793" s="102"/>
      <c r="S3793" s="102"/>
      <c r="T3793" s="106"/>
      <c r="U3793" s="3" t="str">
        <f t="shared" si="179"/>
        <v>0/1</v>
      </c>
    </row>
    <row r="3794" spans="1:21" ht="30" customHeight="1" x14ac:dyDescent="0.3">
      <c r="A3794" s="3" t="str">
        <f>B3794&amp;"--"&amp;COUNTIF($B$5:B3794,B3794)</f>
        <v>--3757</v>
      </c>
      <c r="B3794" s="3" t="str">
        <f t="shared" si="178"/>
        <v/>
      </c>
      <c r="C3794" s="78">
        <v>3790</v>
      </c>
      <c r="D3794" s="102"/>
      <c r="E3794" s="103"/>
      <c r="F3794" s="102"/>
      <c r="G3794" s="104"/>
      <c r="H3794" s="105" t="str">
        <f t="shared" ca="1" si="177"/>
        <v/>
      </c>
      <c r="I3794" s="102"/>
      <c r="J3794" s="102"/>
      <c r="K3794" s="102"/>
      <c r="L3794" s="102"/>
      <c r="M3794" s="102"/>
      <c r="N3794" s="102"/>
      <c r="O3794" s="102"/>
      <c r="P3794" s="102"/>
      <c r="Q3794" s="102"/>
      <c r="R3794" s="102"/>
      <c r="S3794" s="102"/>
      <c r="T3794" s="106"/>
      <c r="U3794" s="3" t="str">
        <f t="shared" si="179"/>
        <v>0/1</v>
      </c>
    </row>
    <row r="3795" spans="1:21" ht="30" customHeight="1" x14ac:dyDescent="0.3">
      <c r="A3795" s="3" t="str">
        <f>B3795&amp;"--"&amp;COUNTIF($B$5:B3795,B3795)</f>
        <v>--3758</v>
      </c>
      <c r="B3795" s="3" t="str">
        <f t="shared" si="178"/>
        <v/>
      </c>
      <c r="C3795" s="78">
        <v>3791</v>
      </c>
      <c r="D3795" s="102"/>
      <c r="E3795" s="103"/>
      <c r="F3795" s="102"/>
      <c r="G3795" s="104"/>
      <c r="H3795" s="105" t="str">
        <f t="shared" ca="1" si="177"/>
        <v/>
      </c>
      <c r="I3795" s="102"/>
      <c r="J3795" s="102"/>
      <c r="K3795" s="102"/>
      <c r="L3795" s="102"/>
      <c r="M3795" s="102"/>
      <c r="N3795" s="102"/>
      <c r="O3795" s="102"/>
      <c r="P3795" s="102"/>
      <c r="Q3795" s="102"/>
      <c r="R3795" s="102"/>
      <c r="S3795" s="102"/>
      <c r="T3795" s="106"/>
      <c r="U3795" s="3" t="str">
        <f t="shared" si="179"/>
        <v>0/1</v>
      </c>
    </row>
    <row r="3796" spans="1:21" ht="30" customHeight="1" x14ac:dyDescent="0.3">
      <c r="A3796" s="3" t="str">
        <f>B3796&amp;"--"&amp;COUNTIF($B$5:B3796,B3796)</f>
        <v>--3759</v>
      </c>
      <c r="B3796" s="3" t="str">
        <f t="shared" si="178"/>
        <v/>
      </c>
      <c r="C3796" s="78">
        <v>3792</v>
      </c>
      <c r="D3796" s="102"/>
      <c r="E3796" s="103"/>
      <c r="F3796" s="102"/>
      <c r="G3796" s="104"/>
      <c r="H3796" s="105" t="str">
        <f t="shared" ca="1" si="177"/>
        <v/>
      </c>
      <c r="I3796" s="102"/>
      <c r="J3796" s="102"/>
      <c r="K3796" s="102"/>
      <c r="L3796" s="102"/>
      <c r="M3796" s="102"/>
      <c r="N3796" s="102"/>
      <c r="O3796" s="102"/>
      <c r="P3796" s="102"/>
      <c r="Q3796" s="102"/>
      <c r="R3796" s="102"/>
      <c r="S3796" s="102"/>
      <c r="T3796" s="106"/>
      <c r="U3796" s="3" t="str">
        <f t="shared" si="179"/>
        <v>0/1</v>
      </c>
    </row>
    <row r="3797" spans="1:21" ht="30" customHeight="1" x14ac:dyDescent="0.3">
      <c r="A3797" s="3" t="str">
        <f>B3797&amp;"--"&amp;COUNTIF($B$5:B3797,B3797)</f>
        <v>--3760</v>
      </c>
      <c r="B3797" s="3" t="str">
        <f t="shared" si="178"/>
        <v/>
      </c>
      <c r="C3797" s="78">
        <v>3793</v>
      </c>
      <c r="D3797" s="102"/>
      <c r="E3797" s="103"/>
      <c r="F3797" s="102"/>
      <c r="G3797" s="104"/>
      <c r="H3797" s="105" t="str">
        <f t="shared" ca="1" si="177"/>
        <v/>
      </c>
      <c r="I3797" s="102"/>
      <c r="J3797" s="102"/>
      <c r="K3797" s="102"/>
      <c r="L3797" s="102"/>
      <c r="M3797" s="102"/>
      <c r="N3797" s="102"/>
      <c r="O3797" s="102"/>
      <c r="P3797" s="102"/>
      <c r="Q3797" s="102"/>
      <c r="R3797" s="102"/>
      <c r="S3797" s="102"/>
      <c r="T3797" s="106"/>
      <c r="U3797" s="3" t="str">
        <f t="shared" si="179"/>
        <v>0/1</v>
      </c>
    </row>
    <row r="3798" spans="1:21" ht="30" customHeight="1" x14ac:dyDescent="0.3">
      <c r="A3798" s="3" t="str">
        <f>B3798&amp;"--"&amp;COUNTIF($B$5:B3798,B3798)</f>
        <v>--3761</v>
      </c>
      <c r="B3798" s="3" t="str">
        <f t="shared" si="178"/>
        <v/>
      </c>
      <c r="C3798" s="78">
        <v>3794</v>
      </c>
      <c r="D3798" s="102"/>
      <c r="E3798" s="103"/>
      <c r="F3798" s="102"/>
      <c r="G3798" s="104"/>
      <c r="H3798" s="105" t="str">
        <f t="shared" ca="1" si="177"/>
        <v/>
      </c>
      <c r="I3798" s="102"/>
      <c r="J3798" s="102"/>
      <c r="K3798" s="102"/>
      <c r="L3798" s="102"/>
      <c r="M3798" s="102"/>
      <c r="N3798" s="102"/>
      <c r="O3798" s="102"/>
      <c r="P3798" s="102"/>
      <c r="Q3798" s="102"/>
      <c r="R3798" s="102"/>
      <c r="S3798" s="102"/>
      <c r="T3798" s="106"/>
      <c r="U3798" s="3" t="str">
        <f t="shared" si="179"/>
        <v>0/1</v>
      </c>
    </row>
    <row r="3799" spans="1:21" ht="30" customHeight="1" x14ac:dyDescent="0.3">
      <c r="A3799" s="3" t="str">
        <f>B3799&amp;"--"&amp;COUNTIF($B$5:B3799,B3799)</f>
        <v>--3762</v>
      </c>
      <c r="B3799" s="3" t="str">
        <f t="shared" si="178"/>
        <v/>
      </c>
      <c r="C3799" s="78">
        <v>3795</v>
      </c>
      <c r="D3799" s="102"/>
      <c r="E3799" s="103"/>
      <c r="F3799" s="102"/>
      <c r="G3799" s="104"/>
      <c r="H3799" s="105" t="str">
        <f t="shared" ca="1" si="177"/>
        <v/>
      </c>
      <c r="I3799" s="102"/>
      <c r="J3799" s="102"/>
      <c r="K3799" s="102"/>
      <c r="L3799" s="102"/>
      <c r="M3799" s="102"/>
      <c r="N3799" s="102"/>
      <c r="O3799" s="102"/>
      <c r="P3799" s="102"/>
      <c r="Q3799" s="102"/>
      <c r="R3799" s="102"/>
      <c r="S3799" s="102"/>
      <c r="T3799" s="106"/>
      <c r="U3799" s="3" t="str">
        <f t="shared" si="179"/>
        <v>0/1</v>
      </c>
    </row>
    <row r="3800" spans="1:21" ht="30" customHeight="1" x14ac:dyDescent="0.3">
      <c r="A3800" s="3" t="str">
        <f>B3800&amp;"--"&amp;COUNTIF($B$5:B3800,B3800)</f>
        <v>--3763</v>
      </c>
      <c r="B3800" s="3" t="str">
        <f t="shared" si="178"/>
        <v/>
      </c>
      <c r="C3800" s="78">
        <v>3796</v>
      </c>
      <c r="D3800" s="102"/>
      <c r="E3800" s="103"/>
      <c r="F3800" s="102"/>
      <c r="G3800" s="104"/>
      <c r="H3800" s="105" t="str">
        <f t="shared" ca="1" si="177"/>
        <v/>
      </c>
      <c r="I3800" s="102"/>
      <c r="J3800" s="102"/>
      <c r="K3800" s="102"/>
      <c r="L3800" s="102"/>
      <c r="M3800" s="102"/>
      <c r="N3800" s="102"/>
      <c r="O3800" s="102"/>
      <c r="P3800" s="102"/>
      <c r="Q3800" s="102"/>
      <c r="R3800" s="102"/>
      <c r="S3800" s="102"/>
      <c r="T3800" s="106"/>
      <c r="U3800" s="3" t="str">
        <f t="shared" si="179"/>
        <v>0/1</v>
      </c>
    </row>
    <row r="3801" spans="1:21" ht="30" customHeight="1" x14ac:dyDescent="0.3">
      <c r="A3801" s="3" t="str">
        <f>B3801&amp;"--"&amp;COUNTIF($B$5:B3801,B3801)</f>
        <v>--3764</v>
      </c>
      <c r="B3801" s="3" t="str">
        <f t="shared" si="178"/>
        <v/>
      </c>
      <c r="C3801" s="78">
        <v>3797</v>
      </c>
      <c r="D3801" s="102"/>
      <c r="E3801" s="103"/>
      <c r="F3801" s="102"/>
      <c r="G3801" s="104"/>
      <c r="H3801" s="105" t="str">
        <f t="shared" ca="1" si="177"/>
        <v/>
      </c>
      <c r="I3801" s="102"/>
      <c r="J3801" s="102"/>
      <c r="K3801" s="102"/>
      <c r="L3801" s="102"/>
      <c r="M3801" s="102"/>
      <c r="N3801" s="102"/>
      <c r="O3801" s="102"/>
      <c r="P3801" s="102"/>
      <c r="Q3801" s="102"/>
      <c r="R3801" s="102"/>
      <c r="S3801" s="102"/>
      <c r="T3801" s="106"/>
      <c r="U3801" s="3" t="str">
        <f t="shared" si="179"/>
        <v>0/1</v>
      </c>
    </row>
    <row r="3802" spans="1:21" ht="30" customHeight="1" x14ac:dyDescent="0.3">
      <c r="A3802" s="3" t="str">
        <f>B3802&amp;"--"&amp;COUNTIF($B$5:B3802,B3802)</f>
        <v>--3765</v>
      </c>
      <c r="B3802" s="3" t="str">
        <f t="shared" si="178"/>
        <v/>
      </c>
      <c r="C3802" s="78">
        <v>3798</v>
      </c>
      <c r="D3802" s="102"/>
      <c r="E3802" s="103"/>
      <c r="F3802" s="102"/>
      <c r="G3802" s="104"/>
      <c r="H3802" s="105" t="str">
        <f t="shared" ca="1" si="177"/>
        <v/>
      </c>
      <c r="I3802" s="102"/>
      <c r="J3802" s="102"/>
      <c r="K3802" s="102"/>
      <c r="L3802" s="102"/>
      <c r="M3802" s="102"/>
      <c r="N3802" s="102"/>
      <c r="O3802" s="102"/>
      <c r="P3802" s="102"/>
      <c r="Q3802" s="102"/>
      <c r="R3802" s="102"/>
      <c r="S3802" s="102"/>
      <c r="T3802" s="106"/>
      <c r="U3802" s="3" t="str">
        <f t="shared" si="179"/>
        <v>0/1</v>
      </c>
    </row>
    <row r="3803" spans="1:21" ht="30" customHeight="1" x14ac:dyDescent="0.3">
      <c r="A3803" s="3" t="str">
        <f>B3803&amp;"--"&amp;COUNTIF($B$5:B3803,B3803)</f>
        <v>--3766</v>
      </c>
      <c r="B3803" s="3" t="str">
        <f t="shared" si="178"/>
        <v/>
      </c>
      <c r="C3803" s="78">
        <v>3799</v>
      </c>
      <c r="D3803" s="102"/>
      <c r="E3803" s="103"/>
      <c r="F3803" s="102"/>
      <c r="G3803" s="104"/>
      <c r="H3803" s="105" t="str">
        <f t="shared" ca="1" si="177"/>
        <v/>
      </c>
      <c r="I3803" s="102"/>
      <c r="J3803" s="102"/>
      <c r="K3803" s="102"/>
      <c r="L3803" s="102"/>
      <c r="M3803" s="102"/>
      <c r="N3803" s="102"/>
      <c r="O3803" s="102"/>
      <c r="P3803" s="102"/>
      <c r="Q3803" s="102"/>
      <c r="R3803" s="102"/>
      <c r="S3803" s="102"/>
      <c r="T3803" s="106"/>
      <c r="U3803" s="3" t="str">
        <f t="shared" si="179"/>
        <v>0/1</v>
      </c>
    </row>
    <row r="3804" spans="1:21" ht="30" customHeight="1" x14ac:dyDescent="0.3">
      <c r="A3804" s="3" t="str">
        <f>B3804&amp;"--"&amp;COUNTIF($B$5:B3804,B3804)</f>
        <v>--3767</v>
      </c>
      <c r="B3804" s="3" t="str">
        <f t="shared" si="178"/>
        <v/>
      </c>
      <c r="C3804" s="78">
        <v>3800</v>
      </c>
      <c r="D3804" s="102"/>
      <c r="E3804" s="103"/>
      <c r="F3804" s="102"/>
      <c r="G3804" s="104"/>
      <c r="H3804" s="105" t="str">
        <f t="shared" ca="1" si="177"/>
        <v/>
      </c>
      <c r="I3804" s="102"/>
      <c r="J3804" s="102"/>
      <c r="K3804" s="102"/>
      <c r="L3804" s="102"/>
      <c r="M3804" s="102"/>
      <c r="N3804" s="102"/>
      <c r="O3804" s="102"/>
      <c r="P3804" s="102"/>
      <c r="Q3804" s="102"/>
      <c r="R3804" s="102"/>
      <c r="S3804" s="102"/>
      <c r="T3804" s="106"/>
      <c r="U3804" s="3" t="str">
        <f t="shared" si="179"/>
        <v>0/1</v>
      </c>
    </row>
    <row r="3805" spans="1:21" ht="30" customHeight="1" x14ac:dyDescent="0.3">
      <c r="A3805" s="3" t="str">
        <f>B3805&amp;"--"&amp;COUNTIF($B$5:B3805,B3805)</f>
        <v>--3768</v>
      </c>
      <c r="B3805" s="3" t="str">
        <f t="shared" si="178"/>
        <v/>
      </c>
      <c r="C3805" s="78">
        <v>3801</v>
      </c>
      <c r="D3805" s="102"/>
      <c r="E3805" s="103"/>
      <c r="F3805" s="102"/>
      <c r="G3805" s="104"/>
      <c r="H3805" s="105" t="str">
        <f t="shared" ca="1" si="177"/>
        <v/>
      </c>
      <c r="I3805" s="102"/>
      <c r="J3805" s="102"/>
      <c r="K3805" s="102"/>
      <c r="L3805" s="102"/>
      <c r="M3805" s="102"/>
      <c r="N3805" s="102"/>
      <c r="O3805" s="102"/>
      <c r="P3805" s="102"/>
      <c r="Q3805" s="102"/>
      <c r="R3805" s="102"/>
      <c r="S3805" s="102"/>
      <c r="T3805" s="106"/>
      <c r="U3805" s="3" t="str">
        <f t="shared" si="179"/>
        <v>0/1</v>
      </c>
    </row>
    <row r="3806" spans="1:21" ht="30" customHeight="1" x14ac:dyDescent="0.3">
      <c r="A3806" s="3" t="str">
        <f>B3806&amp;"--"&amp;COUNTIF($B$5:B3806,B3806)</f>
        <v>--3769</v>
      </c>
      <c r="B3806" s="3" t="str">
        <f t="shared" si="178"/>
        <v/>
      </c>
      <c r="C3806" s="78">
        <v>3802</v>
      </c>
      <c r="D3806" s="102"/>
      <c r="E3806" s="103"/>
      <c r="F3806" s="102"/>
      <c r="G3806" s="104"/>
      <c r="H3806" s="105" t="str">
        <f t="shared" ca="1" si="177"/>
        <v/>
      </c>
      <c r="I3806" s="102"/>
      <c r="J3806" s="102"/>
      <c r="K3806" s="102"/>
      <c r="L3806" s="102"/>
      <c r="M3806" s="102"/>
      <c r="N3806" s="102"/>
      <c r="O3806" s="102"/>
      <c r="P3806" s="102"/>
      <c r="Q3806" s="102"/>
      <c r="R3806" s="102"/>
      <c r="S3806" s="102"/>
      <c r="T3806" s="106"/>
      <c r="U3806" s="3" t="str">
        <f t="shared" si="179"/>
        <v>0/1</v>
      </c>
    </row>
    <row r="3807" spans="1:21" ht="30" customHeight="1" x14ac:dyDescent="0.3">
      <c r="A3807" s="3" t="str">
        <f>B3807&amp;"--"&amp;COUNTIF($B$5:B3807,B3807)</f>
        <v>--3770</v>
      </c>
      <c r="B3807" s="3" t="str">
        <f t="shared" si="178"/>
        <v/>
      </c>
      <c r="C3807" s="78">
        <v>3803</v>
      </c>
      <c r="D3807" s="102"/>
      <c r="E3807" s="103"/>
      <c r="F3807" s="102"/>
      <c r="G3807" s="104"/>
      <c r="H3807" s="105" t="str">
        <f t="shared" ca="1" si="177"/>
        <v/>
      </c>
      <c r="I3807" s="102"/>
      <c r="J3807" s="102"/>
      <c r="K3807" s="102"/>
      <c r="L3807" s="102"/>
      <c r="M3807" s="102"/>
      <c r="N3807" s="102"/>
      <c r="O3807" s="102"/>
      <c r="P3807" s="102"/>
      <c r="Q3807" s="102"/>
      <c r="R3807" s="102"/>
      <c r="S3807" s="102"/>
      <c r="T3807" s="106"/>
      <c r="U3807" s="3" t="str">
        <f t="shared" si="179"/>
        <v>0/1</v>
      </c>
    </row>
    <row r="3808" spans="1:21" ht="30" customHeight="1" x14ac:dyDescent="0.3">
      <c r="A3808" s="3" t="str">
        <f>B3808&amp;"--"&amp;COUNTIF($B$5:B3808,B3808)</f>
        <v>--3771</v>
      </c>
      <c r="B3808" s="3" t="str">
        <f t="shared" si="178"/>
        <v/>
      </c>
      <c r="C3808" s="78">
        <v>3804</v>
      </c>
      <c r="D3808" s="102"/>
      <c r="E3808" s="103"/>
      <c r="F3808" s="102"/>
      <c r="G3808" s="104"/>
      <c r="H3808" s="105" t="str">
        <f t="shared" ref="H3808:H3871" ca="1" si="180">IF(G3808,DATEDIF(G3808,TODAY(),"Y"),"")</f>
        <v/>
      </c>
      <c r="I3808" s="102"/>
      <c r="J3808" s="102"/>
      <c r="K3808" s="102"/>
      <c r="L3808" s="102"/>
      <c r="M3808" s="102"/>
      <c r="N3808" s="102"/>
      <c r="O3808" s="102"/>
      <c r="P3808" s="102"/>
      <c r="Q3808" s="102"/>
      <c r="R3808" s="102"/>
      <c r="S3808" s="102"/>
      <c r="T3808" s="106"/>
      <c r="U3808" s="3" t="str">
        <f t="shared" si="179"/>
        <v>0/1</v>
      </c>
    </row>
    <row r="3809" spans="1:21" ht="30" customHeight="1" x14ac:dyDescent="0.3">
      <c r="A3809" s="3" t="str">
        <f>B3809&amp;"--"&amp;COUNTIF($B$5:B3809,B3809)</f>
        <v>--3772</v>
      </c>
      <c r="B3809" s="3" t="str">
        <f t="shared" si="178"/>
        <v/>
      </c>
      <c r="C3809" s="78">
        <v>3805</v>
      </c>
      <c r="D3809" s="102"/>
      <c r="E3809" s="103"/>
      <c r="F3809" s="102"/>
      <c r="G3809" s="104"/>
      <c r="H3809" s="105" t="str">
        <f t="shared" ca="1" si="180"/>
        <v/>
      </c>
      <c r="I3809" s="102"/>
      <c r="J3809" s="102"/>
      <c r="K3809" s="102"/>
      <c r="L3809" s="102"/>
      <c r="M3809" s="102"/>
      <c r="N3809" s="102"/>
      <c r="O3809" s="102"/>
      <c r="P3809" s="102"/>
      <c r="Q3809" s="102"/>
      <c r="R3809" s="102"/>
      <c r="S3809" s="102"/>
      <c r="T3809" s="106"/>
      <c r="U3809" s="3" t="str">
        <f t="shared" si="179"/>
        <v>0/1</v>
      </c>
    </row>
    <row r="3810" spans="1:21" ht="30" customHeight="1" x14ac:dyDescent="0.3">
      <c r="A3810" s="3" t="str">
        <f>B3810&amp;"--"&amp;COUNTIF($B$5:B3810,B3810)</f>
        <v>--3773</v>
      </c>
      <c r="B3810" s="3" t="str">
        <f t="shared" si="178"/>
        <v/>
      </c>
      <c r="C3810" s="78">
        <v>3806</v>
      </c>
      <c r="D3810" s="102"/>
      <c r="E3810" s="103"/>
      <c r="F3810" s="102"/>
      <c r="G3810" s="104"/>
      <c r="H3810" s="105" t="str">
        <f t="shared" ca="1" si="180"/>
        <v/>
      </c>
      <c r="I3810" s="102"/>
      <c r="J3810" s="102"/>
      <c r="K3810" s="102"/>
      <c r="L3810" s="102"/>
      <c r="M3810" s="102"/>
      <c r="N3810" s="102"/>
      <c r="O3810" s="102"/>
      <c r="P3810" s="102"/>
      <c r="Q3810" s="102"/>
      <c r="R3810" s="102"/>
      <c r="S3810" s="102"/>
      <c r="T3810" s="106"/>
      <c r="U3810" s="3" t="str">
        <f t="shared" si="179"/>
        <v>0/1</v>
      </c>
    </row>
    <row r="3811" spans="1:21" ht="30" customHeight="1" x14ac:dyDescent="0.3">
      <c r="A3811" s="3" t="str">
        <f>B3811&amp;"--"&amp;COUNTIF($B$5:B3811,B3811)</f>
        <v>--3774</v>
      </c>
      <c r="B3811" s="3" t="str">
        <f t="shared" si="178"/>
        <v/>
      </c>
      <c r="C3811" s="78">
        <v>3807</v>
      </c>
      <c r="D3811" s="102"/>
      <c r="E3811" s="103"/>
      <c r="F3811" s="102"/>
      <c r="G3811" s="104"/>
      <c r="H3811" s="105" t="str">
        <f t="shared" ca="1" si="180"/>
        <v/>
      </c>
      <c r="I3811" s="102"/>
      <c r="J3811" s="102"/>
      <c r="K3811" s="102"/>
      <c r="L3811" s="102"/>
      <c r="M3811" s="102"/>
      <c r="N3811" s="102"/>
      <c r="O3811" s="102"/>
      <c r="P3811" s="102"/>
      <c r="Q3811" s="102"/>
      <c r="R3811" s="102"/>
      <c r="S3811" s="102"/>
      <c r="T3811" s="106"/>
      <c r="U3811" s="3" t="str">
        <f t="shared" si="179"/>
        <v>0/1</v>
      </c>
    </row>
    <row r="3812" spans="1:21" ht="30" customHeight="1" x14ac:dyDescent="0.3">
      <c r="A3812" s="3" t="str">
        <f>B3812&amp;"--"&amp;COUNTIF($B$5:B3812,B3812)</f>
        <v>--3775</v>
      </c>
      <c r="B3812" s="3" t="str">
        <f t="shared" si="178"/>
        <v/>
      </c>
      <c r="C3812" s="78">
        <v>3808</v>
      </c>
      <c r="D3812" s="102"/>
      <c r="E3812" s="103"/>
      <c r="F3812" s="102"/>
      <c r="G3812" s="104"/>
      <c r="H3812" s="105" t="str">
        <f t="shared" ca="1" si="180"/>
        <v/>
      </c>
      <c r="I3812" s="102"/>
      <c r="J3812" s="102"/>
      <c r="K3812" s="102"/>
      <c r="L3812" s="102"/>
      <c r="M3812" s="102"/>
      <c r="N3812" s="102"/>
      <c r="O3812" s="102"/>
      <c r="P3812" s="102"/>
      <c r="Q3812" s="102"/>
      <c r="R3812" s="102"/>
      <c r="S3812" s="102"/>
      <c r="T3812" s="106"/>
      <c r="U3812" s="3" t="str">
        <f t="shared" si="179"/>
        <v>0/1</v>
      </c>
    </row>
    <row r="3813" spans="1:21" ht="30" customHeight="1" x14ac:dyDescent="0.3">
      <c r="A3813" s="3" t="str">
        <f>B3813&amp;"--"&amp;COUNTIF($B$5:B3813,B3813)</f>
        <v>--3776</v>
      </c>
      <c r="B3813" s="3" t="str">
        <f t="shared" si="178"/>
        <v/>
      </c>
      <c r="C3813" s="78">
        <v>3809</v>
      </c>
      <c r="D3813" s="102"/>
      <c r="E3813" s="103"/>
      <c r="F3813" s="102"/>
      <c r="G3813" s="104"/>
      <c r="H3813" s="105" t="str">
        <f t="shared" ca="1" si="180"/>
        <v/>
      </c>
      <c r="I3813" s="102"/>
      <c r="J3813" s="102"/>
      <c r="K3813" s="102"/>
      <c r="L3813" s="102"/>
      <c r="M3813" s="102"/>
      <c r="N3813" s="102"/>
      <c r="O3813" s="102"/>
      <c r="P3813" s="102"/>
      <c r="Q3813" s="102"/>
      <c r="R3813" s="102"/>
      <c r="S3813" s="102"/>
      <c r="T3813" s="106"/>
      <c r="U3813" s="3" t="str">
        <f t="shared" si="179"/>
        <v>0/1</v>
      </c>
    </row>
    <row r="3814" spans="1:21" ht="30" customHeight="1" x14ac:dyDescent="0.3">
      <c r="A3814" s="3" t="str">
        <f>B3814&amp;"--"&amp;COUNTIF($B$5:B3814,B3814)</f>
        <v>--3777</v>
      </c>
      <c r="B3814" s="3" t="str">
        <f t="shared" si="178"/>
        <v/>
      </c>
      <c r="C3814" s="78">
        <v>3810</v>
      </c>
      <c r="D3814" s="102"/>
      <c r="E3814" s="103"/>
      <c r="F3814" s="102"/>
      <c r="G3814" s="104"/>
      <c r="H3814" s="105" t="str">
        <f t="shared" ca="1" si="180"/>
        <v/>
      </c>
      <c r="I3814" s="102"/>
      <c r="J3814" s="102"/>
      <c r="K3814" s="102"/>
      <c r="L3814" s="102"/>
      <c r="M3814" s="102"/>
      <c r="N3814" s="102"/>
      <c r="O3814" s="102"/>
      <c r="P3814" s="102"/>
      <c r="Q3814" s="102"/>
      <c r="R3814" s="102"/>
      <c r="S3814" s="102"/>
      <c r="T3814" s="106"/>
      <c r="U3814" s="3" t="str">
        <f t="shared" si="179"/>
        <v>0/1</v>
      </c>
    </row>
    <row r="3815" spans="1:21" ht="30" customHeight="1" x14ac:dyDescent="0.3">
      <c r="A3815" s="3" t="str">
        <f>B3815&amp;"--"&amp;COUNTIF($B$5:B3815,B3815)</f>
        <v>--3778</v>
      </c>
      <c r="B3815" s="3" t="str">
        <f t="shared" si="178"/>
        <v/>
      </c>
      <c r="C3815" s="78">
        <v>3811</v>
      </c>
      <c r="D3815" s="102"/>
      <c r="E3815" s="103"/>
      <c r="F3815" s="102"/>
      <c r="G3815" s="104"/>
      <c r="H3815" s="105" t="str">
        <f t="shared" ca="1" si="180"/>
        <v/>
      </c>
      <c r="I3815" s="102"/>
      <c r="J3815" s="102"/>
      <c r="K3815" s="102"/>
      <c r="L3815" s="102"/>
      <c r="M3815" s="102"/>
      <c r="N3815" s="102"/>
      <c r="O3815" s="102"/>
      <c r="P3815" s="102"/>
      <c r="Q3815" s="102"/>
      <c r="R3815" s="102"/>
      <c r="S3815" s="102"/>
      <c r="T3815" s="106"/>
      <c r="U3815" s="3" t="str">
        <f t="shared" si="179"/>
        <v>0/1</v>
      </c>
    </row>
    <row r="3816" spans="1:21" ht="30" customHeight="1" x14ac:dyDescent="0.3">
      <c r="A3816" s="3" t="str">
        <f>B3816&amp;"--"&amp;COUNTIF($B$5:B3816,B3816)</f>
        <v>--3779</v>
      </c>
      <c r="B3816" s="3" t="str">
        <f t="shared" si="178"/>
        <v/>
      </c>
      <c r="C3816" s="78">
        <v>3812</v>
      </c>
      <c r="D3816" s="102"/>
      <c r="E3816" s="103"/>
      <c r="F3816" s="102"/>
      <c r="G3816" s="104"/>
      <c r="H3816" s="105" t="str">
        <f t="shared" ca="1" si="180"/>
        <v/>
      </c>
      <c r="I3816" s="102"/>
      <c r="J3816" s="102"/>
      <c r="K3816" s="102"/>
      <c r="L3816" s="102"/>
      <c r="M3816" s="102"/>
      <c r="N3816" s="102"/>
      <c r="O3816" s="102"/>
      <c r="P3816" s="102"/>
      <c r="Q3816" s="102"/>
      <c r="R3816" s="102"/>
      <c r="S3816" s="102"/>
      <c r="T3816" s="106"/>
      <c r="U3816" s="3" t="str">
        <f t="shared" si="179"/>
        <v>0/1</v>
      </c>
    </row>
    <row r="3817" spans="1:21" ht="30" customHeight="1" x14ac:dyDescent="0.3">
      <c r="A3817" s="3" t="str">
        <f>B3817&amp;"--"&amp;COUNTIF($B$5:B3817,B3817)</f>
        <v>--3780</v>
      </c>
      <c r="B3817" s="3" t="str">
        <f t="shared" si="178"/>
        <v/>
      </c>
      <c r="C3817" s="78">
        <v>3813</v>
      </c>
      <c r="D3817" s="102"/>
      <c r="E3817" s="103"/>
      <c r="F3817" s="102"/>
      <c r="G3817" s="104"/>
      <c r="H3817" s="105" t="str">
        <f t="shared" ca="1" si="180"/>
        <v/>
      </c>
      <c r="I3817" s="102"/>
      <c r="J3817" s="102"/>
      <c r="K3817" s="102"/>
      <c r="L3817" s="102"/>
      <c r="M3817" s="102"/>
      <c r="N3817" s="102"/>
      <c r="O3817" s="102"/>
      <c r="P3817" s="102"/>
      <c r="Q3817" s="102"/>
      <c r="R3817" s="102"/>
      <c r="S3817" s="102"/>
      <c r="T3817" s="106"/>
      <c r="U3817" s="3" t="str">
        <f t="shared" si="179"/>
        <v>0/1</v>
      </c>
    </row>
    <row r="3818" spans="1:21" ht="30" customHeight="1" x14ac:dyDescent="0.3">
      <c r="A3818" s="3" t="str">
        <f>B3818&amp;"--"&amp;COUNTIF($B$5:B3818,B3818)</f>
        <v>--3781</v>
      </c>
      <c r="B3818" s="3" t="str">
        <f t="shared" si="178"/>
        <v/>
      </c>
      <c r="C3818" s="78">
        <v>3814</v>
      </c>
      <c r="D3818" s="102"/>
      <c r="E3818" s="103"/>
      <c r="F3818" s="102"/>
      <c r="G3818" s="104"/>
      <c r="H3818" s="105" t="str">
        <f t="shared" ca="1" si="180"/>
        <v/>
      </c>
      <c r="I3818" s="102"/>
      <c r="J3818" s="102"/>
      <c r="K3818" s="102"/>
      <c r="L3818" s="102"/>
      <c r="M3818" s="102"/>
      <c r="N3818" s="102"/>
      <c r="O3818" s="102"/>
      <c r="P3818" s="102"/>
      <c r="Q3818" s="102"/>
      <c r="R3818" s="102"/>
      <c r="S3818" s="102"/>
      <c r="T3818" s="106"/>
      <c r="U3818" s="3" t="str">
        <f t="shared" si="179"/>
        <v>0/1</v>
      </c>
    </row>
    <row r="3819" spans="1:21" ht="30" customHeight="1" x14ac:dyDescent="0.3">
      <c r="A3819" s="3" t="str">
        <f>B3819&amp;"--"&amp;COUNTIF($B$5:B3819,B3819)</f>
        <v>--3782</v>
      </c>
      <c r="B3819" s="3" t="str">
        <f t="shared" si="178"/>
        <v/>
      </c>
      <c r="C3819" s="78">
        <v>3815</v>
      </c>
      <c r="D3819" s="102"/>
      <c r="E3819" s="103"/>
      <c r="F3819" s="102"/>
      <c r="G3819" s="104"/>
      <c r="H3819" s="105" t="str">
        <f t="shared" ca="1" si="180"/>
        <v/>
      </c>
      <c r="I3819" s="102"/>
      <c r="J3819" s="102"/>
      <c r="K3819" s="102"/>
      <c r="L3819" s="102"/>
      <c r="M3819" s="102"/>
      <c r="N3819" s="102"/>
      <c r="O3819" s="102"/>
      <c r="P3819" s="102"/>
      <c r="Q3819" s="102"/>
      <c r="R3819" s="102"/>
      <c r="S3819" s="102"/>
      <c r="T3819" s="106"/>
      <c r="U3819" s="3" t="str">
        <f t="shared" si="179"/>
        <v>0/1</v>
      </c>
    </row>
    <row r="3820" spans="1:21" ht="30" customHeight="1" x14ac:dyDescent="0.3">
      <c r="A3820" s="3" t="str">
        <f>B3820&amp;"--"&amp;COUNTIF($B$5:B3820,B3820)</f>
        <v>--3783</v>
      </c>
      <c r="B3820" s="3" t="str">
        <f t="shared" si="178"/>
        <v/>
      </c>
      <c r="C3820" s="78">
        <v>3816</v>
      </c>
      <c r="D3820" s="102"/>
      <c r="E3820" s="103"/>
      <c r="F3820" s="102"/>
      <c r="G3820" s="104"/>
      <c r="H3820" s="105" t="str">
        <f t="shared" ca="1" si="180"/>
        <v/>
      </c>
      <c r="I3820" s="102"/>
      <c r="J3820" s="102"/>
      <c r="K3820" s="102"/>
      <c r="L3820" s="102"/>
      <c r="M3820" s="102"/>
      <c r="N3820" s="102"/>
      <c r="O3820" s="102"/>
      <c r="P3820" s="102"/>
      <c r="Q3820" s="102"/>
      <c r="R3820" s="102"/>
      <c r="S3820" s="102"/>
      <c r="T3820" s="106"/>
      <c r="U3820" s="3" t="str">
        <f t="shared" si="179"/>
        <v>0/1</v>
      </c>
    </row>
    <row r="3821" spans="1:21" ht="30" customHeight="1" x14ac:dyDescent="0.3">
      <c r="A3821" s="3" t="str">
        <f>B3821&amp;"--"&amp;COUNTIF($B$5:B3821,B3821)</f>
        <v>--3784</v>
      </c>
      <c r="B3821" s="3" t="str">
        <f t="shared" si="178"/>
        <v/>
      </c>
      <c r="C3821" s="78">
        <v>3817</v>
      </c>
      <c r="D3821" s="102"/>
      <c r="E3821" s="103"/>
      <c r="F3821" s="102"/>
      <c r="G3821" s="104"/>
      <c r="H3821" s="105" t="str">
        <f t="shared" ca="1" si="180"/>
        <v/>
      </c>
      <c r="I3821" s="102"/>
      <c r="J3821" s="102"/>
      <c r="K3821" s="102"/>
      <c r="L3821" s="102"/>
      <c r="M3821" s="102"/>
      <c r="N3821" s="102"/>
      <c r="O3821" s="102"/>
      <c r="P3821" s="102"/>
      <c r="Q3821" s="102"/>
      <c r="R3821" s="102"/>
      <c r="S3821" s="102"/>
      <c r="T3821" s="106"/>
      <c r="U3821" s="3" t="str">
        <f t="shared" si="179"/>
        <v>0/1</v>
      </c>
    </row>
    <row r="3822" spans="1:21" ht="30" customHeight="1" x14ac:dyDescent="0.3">
      <c r="A3822" s="3" t="str">
        <f>B3822&amp;"--"&amp;COUNTIF($B$5:B3822,B3822)</f>
        <v>--3785</v>
      </c>
      <c r="B3822" s="3" t="str">
        <f t="shared" si="178"/>
        <v/>
      </c>
      <c r="C3822" s="78">
        <v>3818</v>
      </c>
      <c r="D3822" s="102"/>
      <c r="E3822" s="103"/>
      <c r="F3822" s="102"/>
      <c r="G3822" s="104"/>
      <c r="H3822" s="105" t="str">
        <f t="shared" ca="1" si="180"/>
        <v/>
      </c>
      <c r="I3822" s="102"/>
      <c r="J3822" s="102"/>
      <c r="K3822" s="102"/>
      <c r="L3822" s="102"/>
      <c r="M3822" s="102"/>
      <c r="N3822" s="102"/>
      <c r="O3822" s="102"/>
      <c r="P3822" s="102"/>
      <c r="Q3822" s="102"/>
      <c r="R3822" s="102"/>
      <c r="S3822" s="102"/>
      <c r="T3822" s="106"/>
      <c r="U3822" s="3" t="str">
        <f t="shared" si="179"/>
        <v>0/1</v>
      </c>
    </row>
    <row r="3823" spans="1:21" ht="30" customHeight="1" x14ac:dyDescent="0.3">
      <c r="A3823" s="3" t="str">
        <f>B3823&amp;"--"&amp;COUNTIF($B$5:B3823,B3823)</f>
        <v>--3786</v>
      </c>
      <c r="B3823" s="3" t="str">
        <f t="shared" si="178"/>
        <v/>
      </c>
      <c r="C3823" s="78">
        <v>3819</v>
      </c>
      <c r="D3823" s="102"/>
      <c r="E3823" s="103"/>
      <c r="F3823" s="102"/>
      <c r="G3823" s="104"/>
      <c r="H3823" s="105" t="str">
        <f t="shared" ca="1" si="180"/>
        <v/>
      </c>
      <c r="I3823" s="102"/>
      <c r="J3823" s="102"/>
      <c r="K3823" s="102"/>
      <c r="L3823" s="102"/>
      <c r="M3823" s="102"/>
      <c r="N3823" s="102"/>
      <c r="O3823" s="102"/>
      <c r="P3823" s="102"/>
      <c r="Q3823" s="102"/>
      <c r="R3823" s="102"/>
      <c r="S3823" s="102"/>
      <c r="T3823" s="106"/>
      <c r="U3823" s="3" t="str">
        <f t="shared" si="179"/>
        <v>0/1</v>
      </c>
    </row>
    <row r="3824" spans="1:21" ht="30" customHeight="1" x14ac:dyDescent="0.3">
      <c r="A3824" s="3" t="str">
        <f>B3824&amp;"--"&amp;COUNTIF($B$5:B3824,B3824)</f>
        <v>--3787</v>
      </c>
      <c r="B3824" s="3" t="str">
        <f t="shared" si="178"/>
        <v/>
      </c>
      <c r="C3824" s="78">
        <v>3820</v>
      </c>
      <c r="D3824" s="102"/>
      <c r="E3824" s="103"/>
      <c r="F3824" s="102"/>
      <c r="G3824" s="104"/>
      <c r="H3824" s="105" t="str">
        <f t="shared" ca="1" si="180"/>
        <v/>
      </c>
      <c r="I3824" s="102"/>
      <c r="J3824" s="102"/>
      <c r="K3824" s="102"/>
      <c r="L3824" s="102"/>
      <c r="M3824" s="102"/>
      <c r="N3824" s="102"/>
      <c r="O3824" s="102"/>
      <c r="P3824" s="102"/>
      <c r="Q3824" s="102"/>
      <c r="R3824" s="102"/>
      <c r="S3824" s="102"/>
      <c r="T3824" s="106"/>
      <c r="U3824" s="3" t="str">
        <f t="shared" si="179"/>
        <v>0/1</v>
      </c>
    </row>
    <row r="3825" spans="1:21" ht="30" customHeight="1" x14ac:dyDescent="0.3">
      <c r="A3825" s="3" t="str">
        <f>B3825&amp;"--"&amp;COUNTIF($B$5:B3825,B3825)</f>
        <v>--3788</v>
      </c>
      <c r="B3825" s="3" t="str">
        <f t="shared" si="178"/>
        <v/>
      </c>
      <c r="C3825" s="78">
        <v>3821</v>
      </c>
      <c r="D3825" s="102"/>
      <c r="E3825" s="103"/>
      <c r="F3825" s="102"/>
      <c r="G3825" s="104"/>
      <c r="H3825" s="105" t="str">
        <f t="shared" ca="1" si="180"/>
        <v/>
      </c>
      <c r="I3825" s="102"/>
      <c r="J3825" s="102"/>
      <c r="K3825" s="102"/>
      <c r="L3825" s="102"/>
      <c r="M3825" s="102"/>
      <c r="N3825" s="102"/>
      <c r="O3825" s="102"/>
      <c r="P3825" s="102"/>
      <c r="Q3825" s="102"/>
      <c r="R3825" s="102"/>
      <c r="S3825" s="102"/>
      <c r="T3825" s="106"/>
      <c r="U3825" s="3" t="str">
        <f t="shared" si="179"/>
        <v>0/1</v>
      </c>
    </row>
    <row r="3826" spans="1:21" ht="30" customHeight="1" x14ac:dyDescent="0.3">
      <c r="A3826" s="3" t="str">
        <f>B3826&amp;"--"&amp;COUNTIF($B$5:B3826,B3826)</f>
        <v>--3789</v>
      </c>
      <c r="B3826" s="3" t="str">
        <f t="shared" si="178"/>
        <v/>
      </c>
      <c r="C3826" s="78">
        <v>3822</v>
      </c>
      <c r="D3826" s="102"/>
      <c r="E3826" s="103"/>
      <c r="F3826" s="102"/>
      <c r="G3826" s="104"/>
      <c r="H3826" s="105" t="str">
        <f t="shared" ca="1" si="180"/>
        <v/>
      </c>
      <c r="I3826" s="102"/>
      <c r="J3826" s="102"/>
      <c r="K3826" s="102"/>
      <c r="L3826" s="102"/>
      <c r="M3826" s="102"/>
      <c r="N3826" s="102"/>
      <c r="O3826" s="102"/>
      <c r="P3826" s="102"/>
      <c r="Q3826" s="102"/>
      <c r="R3826" s="102"/>
      <c r="S3826" s="102"/>
      <c r="T3826" s="106"/>
      <c r="U3826" s="3" t="str">
        <f t="shared" si="179"/>
        <v>0/1</v>
      </c>
    </row>
    <row r="3827" spans="1:21" ht="30" customHeight="1" x14ac:dyDescent="0.3">
      <c r="A3827" s="3" t="str">
        <f>B3827&amp;"--"&amp;COUNTIF($B$5:B3827,B3827)</f>
        <v>--3790</v>
      </c>
      <c r="B3827" s="3" t="str">
        <f t="shared" si="178"/>
        <v/>
      </c>
      <c r="C3827" s="78">
        <v>3823</v>
      </c>
      <c r="D3827" s="102"/>
      <c r="E3827" s="103"/>
      <c r="F3827" s="102"/>
      <c r="G3827" s="104"/>
      <c r="H3827" s="105" t="str">
        <f t="shared" ca="1" si="180"/>
        <v/>
      </c>
      <c r="I3827" s="102"/>
      <c r="J3827" s="102"/>
      <c r="K3827" s="102"/>
      <c r="L3827" s="102"/>
      <c r="M3827" s="102"/>
      <c r="N3827" s="102"/>
      <c r="O3827" s="102"/>
      <c r="P3827" s="102"/>
      <c r="Q3827" s="102"/>
      <c r="R3827" s="102"/>
      <c r="S3827" s="102"/>
      <c r="T3827" s="106"/>
      <c r="U3827" s="3" t="str">
        <f t="shared" si="179"/>
        <v>0/1</v>
      </c>
    </row>
    <row r="3828" spans="1:21" ht="30" customHeight="1" x14ac:dyDescent="0.3">
      <c r="A3828" s="3" t="str">
        <f>B3828&amp;"--"&amp;COUNTIF($B$5:B3828,B3828)</f>
        <v>--3791</v>
      </c>
      <c r="B3828" s="3" t="str">
        <f t="shared" si="178"/>
        <v/>
      </c>
      <c r="C3828" s="78">
        <v>3824</v>
      </c>
      <c r="D3828" s="102"/>
      <c r="E3828" s="103"/>
      <c r="F3828" s="102"/>
      <c r="G3828" s="104"/>
      <c r="H3828" s="105" t="str">
        <f t="shared" ca="1" si="180"/>
        <v/>
      </c>
      <c r="I3828" s="102"/>
      <c r="J3828" s="102"/>
      <c r="K3828" s="102"/>
      <c r="L3828" s="102"/>
      <c r="M3828" s="102"/>
      <c r="N3828" s="102"/>
      <c r="O3828" s="102"/>
      <c r="P3828" s="102"/>
      <c r="Q3828" s="102"/>
      <c r="R3828" s="102"/>
      <c r="S3828" s="102"/>
      <c r="T3828" s="106"/>
      <c r="U3828" s="3" t="str">
        <f t="shared" si="179"/>
        <v>0/1</v>
      </c>
    </row>
    <row r="3829" spans="1:21" ht="30" customHeight="1" x14ac:dyDescent="0.3">
      <c r="A3829" s="3" t="str">
        <f>B3829&amp;"--"&amp;COUNTIF($B$5:B3829,B3829)</f>
        <v>--3792</v>
      </c>
      <c r="B3829" s="3" t="str">
        <f t="shared" si="178"/>
        <v/>
      </c>
      <c r="C3829" s="78">
        <v>3825</v>
      </c>
      <c r="D3829" s="102"/>
      <c r="E3829" s="103"/>
      <c r="F3829" s="102"/>
      <c r="G3829" s="104"/>
      <c r="H3829" s="105" t="str">
        <f t="shared" ca="1" si="180"/>
        <v/>
      </c>
      <c r="I3829" s="102"/>
      <c r="J3829" s="102"/>
      <c r="K3829" s="102"/>
      <c r="L3829" s="102"/>
      <c r="M3829" s="102"/>
      <c r="N3829" s="102"/>
      <c r="O3829" s="102"/>
      <c r="P3829" s="102"/>
      <c r="Q3829" s="102"/>
      <c r="R3829" s="102"/>
      <c r="S3829" s="102"/>
      <c r="T3829" s="106"/>
      <c r="U3829" s="3" t="str">
        <f t="shared" si="179"/>
        <v>0/1</v>
      </c>
    </row>
    <row r="3830" spans="1:21" ht="30" customHeight="1" x14ac:dyDescent="0.3">
      <c r="A3830" s="3" t="str">
        <f>B3830&amp;"--"&amp;COUNTIF($B$5:B3830,B3830)</f>
        <v>--3793</v>
      </c>
      <c r="B3830" s="3" t="str">
        <f t="shared" si="178"/>
        <v/>
      </c>
      <c r="C3830" s="78">
        <v>3826</v>
      </c>
      <c r="D3830" s="102"/>
      <c r="E3830" s="103"/>
      <c r="F3830" s="102"/>
      <c r="G3830" s="104"/>
      <c r="H3830" s="105" t="str">
        <f t="shared" ca="1" si="180"/>
        <v/>
      </c>
      <c r="I3830" s="102"/>
      <c r="J3830" s="102"/>
      <c r="K3830" s="102"/>
      <c r="L3830" s="102"/>
      <c r="M3830" s="102"/>
      <c r="N3830" s="102"/>
      <c r="O3830" s="102"/>
      <c r="P3830" s="102"/>
      <c r="Q3830" s="102"/>
      <c r="R3830" s="102"/>
      <c r="S3830" s="102"/>
      <c r="T3830" s="106"/>
      <c r="U3830" s="3" t="str">
        <f t="shared" si="179"/>
        <v>0/1</v>
      </c>
    </row>
    <row r="3831" spans="1:21" ht="30" customHeight="1" x14ac:dyDescent="0.3">
      <c r="A3831" s="3" t="str">
        <f>B3831&amp;"--"&amp;COUNTIF($B$5:B3831,B3831)</f>
        <v>--3794</v>
      </c>
      <c r="B3831" s="3" t="str">
        <f t="shared" si="178"/>
        <v/>
      </c>
      <c r="C3831" s="78">
        <v>3827</v>
      </c>
      <c r="D3831" s="102"/>
      <c r="E3831" s="103"/>
      <c r="F3831" s="102"/>
      <c r="G3831" s="104"/>
      <c r="H3831" s="105" t="str">
        <f t="shared" ca="1" si="180"/>
        <v/>
      </c>
      <c r="I3831" s="102"/>
      <c r="J3831" s="102"/>
      <c r="K3831" s="102"/>
      <c r="L3831" s="102"/>
      <c r="M3831" s="102"/>
      <c r="N3831" s="102"/>
      <c r="O3831" s="102"/>
      <c r="P3831" s="102"/>
      <c r="Q3831" s="102"/>
      <c r="R3831" s="102"/>
      <c r="S3831" s="102"/>
      <c r="T3831" s="106"/>
      <c r="U3831" s="3" t="str">
        <f t="shared" si="179"/>
        <v>0/1</v>
      </c>
    </row>
    <row r="3832" spans="1:21" ht="30" customHeight="1" x14ac:dyDescent="0.3">
      <c r="A3832" s="3" t="str">
        <f>B3832&amp;"--"&amp;COUNTIF($B$5:B3832,B3832)</f>
        <v>--3795</v>
      </c>
      <c r="B3832" s="3" t="str">
        <f t="shared" si="178"/>
        <v/>
      </c>
      <c r="C3832" s="78">
        <v>3828</v>
      </c>
      <c r="D3832" s="102"/>
      <c r="E3832" s="103"/>
      <c r="F3832" s="102"/>
      <c r="G3832" s="104"/>
      <c r="H3832" s="105" t="str">
        <f t="shared" ca="1" si="180"/>
        <v/>
      </c>
      <c r="I3832" s="102"/>
      <c r="J3832" s="102"/>
      <c r="K3832" s="102"/>
      <c r="L3832" s="102"/>
      <c r="M3832" s="102"/>
      <c r="N3832" s="102"/>
      <c r="O3832" s="102"/>
      <c r="P3832" s="102"/>
      <c r="Q3832" s="102"/>
      <c r="R3832" s="102"/>
      <c r="S3832" s="102"/>
      <c r="T3832" s="106"/>
      <c r="U3832" s="3" t="str">
        <f t="shared" si="179"/>
        <v>0/1</v>
      </c>
    </row>
    <row r="3833" spans="1:21" ht="30" customHeight="1" x14ac:dyDescent="0.3">
      <c r="A3833" s="3" t="str">
        <f>B3833&amp;"--"&amp;COUNTIF($B$5:B3833,B3833)</f>
        <v>--3796</v>
      </c>
      <c r="B3833" s="3" t="str">
        <f t="shared" si="178"/>
        <v/>
      </c>
      <c r="C3833" s="78">
        <v>3829</v>
      </c>
      <c r="D3833" s="102"/>
      <c r="E3833" s="103"/>
      <c r="F3833" s="102"/>
      <c r="G3833" s="104"/>
      <c r="H3833" s="105" t="str">
        <f t="shared" ca="1" si="180"/>
        <v/>
      </c>
      <c r="I3833" s="102"/>
      <c r="J3833" s="102"/>
      <c r="K3833" s="102"/>
      <c r="L3833" s="102"/>
      <c r="M3833" s="102"/>
      <c r="N3833" s="102"/>
      <c r="O3833" s="102"/>
      <c r="P3833" s="102"/>
      <c r="Q3833" s="102"/>
      <c r="R3833" s="102"/>
      <c r="S3833" s="102"/>
      <c r="T3833" s="106"/>
      <c r="U3833" s="3" t="str">
        <f t="shared" si="179"/>
        <v>0/1</v>
      </c>
    </row>
    <row r="3834" spans="1:21" ht="30" customHeight="1" x14ac:dyDescent="0.3">
      <c r="A3834" s="3" t="str">
        <f>B3834&amp;"--"&amp;COUNTIF($B$5:B3834,B3834)</f>
        <v>--3797</v>
      </c>
      <c r="B3834" s="3" t="str">
        <f t="shared" si="178"/>
        <v/>
      </c>
      <c r="C3834" s="78">
        <v>3830</v>
      </c>
      <c r="D3834" s="102"/>
      <c r="E3834" s="103"/>
      <c r="F3834" s="102"/>
      <c r="G3834" s="104"/>
      <c r="H3834" s="105" t="str">
        <f t="shared" ca="1" si="180"/>
        <v/>
      </c>
      <c r="I3834" s="102"/>
      <c r="J3834" s="102"/>
      <c r="K3834" s="102"/>
      <c r="L3834" s="102"/>
      <c r="M3834" s="102"/>
      <c r="N3834" s="102"/>
      <c r="O3834" s="102"/>
      <c r="P3834" s="102"/>
      <c r="Q3834" s="102"/>
      <c r="R3834" s="102"/>
      <c r="S3834" s="102"/>
      <c r="T3834" s="106"/>
      <c r="U3834" s="3" t="str">
        <f t="shared" si="179"/>
        <v>0/1</v>
      </c>
    </row>
    <row r="3835" spans="1:21" ht="30" customHeight="1" x14ac:dyDescent="0.3">
      <c r="A3835" s="3" t="str">
        <f>B3835&amp;"--"&amp;COUNTIF($B$5:B3835,B3835)</f>
        <v>--3798</v>
      </c>
      <c r="B3835" s="3" t="str">
        <f t="shared" si="178"/>
        <v/>
      </c>
      <c r="C3835" s="78">
        <v>3831</v>
      </c>
      <c r="D3835" s="102"/>
      <c r="E3835" s="103"/>
      <c r="F3835" s="102"/>
      <c r="G3835" s="104"/>
      <c r="H3835" s="105" t="str">
        <f t="shared" ca="1" si="180"/>
        <v/>
      </c>
      <c r="I3835" s="102"/>
      <c r="J3835" s="102"/>
      <c r="K3835" s="102"/>
      <c r="L3835" s="102"/>
      <c r="M3835" s="102"/>
      <c r="N3835" s="102"/>
      <c r="O3835" s="102"/>
      <c r="P3835" s="102"/>
      <c r="Q3835" s="102"/>
      <c r="R3835" s="102"/>
      <c r="S3835" s="102"/>
      <c r="T3835" s="106"/>
      <c r="U3835" s="3" t="str">
        <f t="shared" si="179"/>
        <v>0/1</v>
      </c>
    </row>
    <row r="3836" spans="1:21" ht="30" customHeight="1" x14ac:dyDescent="0.3">
      <c r="A3836" s="3" t="str">
        <f>B3836&amp;"--"&amp;COUNTIF($B$5:B3836,B3836)</f>
        <v>--3799</v>
      </c>
      <c r="B3836" s="3" t="str">
        <f t="shared" si="178"/>
        <v/>
      </c>
      <c r="C3836" s="78">
        <v>3832</v>
      </c>
      <c r="D3836" s="102"/>
      <c r="E3836" s="103"/>
      <c r="F3836" s="102"/>
      <c r="G3836" s="104"/>
      <c r="H3836" s="105" t="str">
        <f t="shared" ca="1" si="180"/>
        <v/>
      </c>
      <c r="I3836" s="102"/>
      <c r="J3836" s="102"/>
      <c r="K3836" s="102"/>
      <c r="L3836" s="102"/>
      <c r="M3836" s="102"/>
      <c r="N3836" s="102"/>
      <c r="O3836" s="102"/>
      <c r="P3836" s="102"/>
      <c r="Q3836" s="102"/>
      <c r="R3836" s="102"/>
      <c r="S3836" s="102"/>
      <c r="T3836" s="106"/>
      <c r="U3836" s="3" t="str">
        <f t="shared" si="179"/>
        <v>0/1</v>
      </c>
    </row>
    <row r="3837" spans="1:21" ht="30" customHeight="1" x14ac:dyDescent="0.3">
      <c r="A3837" s="3" t="str">
        <f>B3837&amp;"--"&amp;COUNTIF($B$5:B3837,B3837)</f>
        <v>--3800</v>
      </c>
      <c r="B3837" s="3" t="str">
        <f t="shared" si="178"/>
        <v/>
      </c>
      <c r="C3837" s="78">
        <v>3833</v>
      </c>
      <c r="D3837" s="102"/>
      <c r="E3837" s="103"/>
      <c r="F3837" s="102"/>
      <c r="G3837" s="104"/>
      <c r="H3837" s="105" t="str">
        <f t="shared" ca="1" si="180"/>
        <v/>
      </c>
      <c r="I3837" s="102"/>
      <c r="J3837" s="102"/>
      <c r="K3837" s="102"/>
      <c r="L3837" s="102"/>
      <c r="M3837" s="102"/>
      <c r="N3837" s="102"/>
      <c r="O3837" s="102"/>
      <c r="P3837" s="102"/>
      <c r="Q3837" s="102"/>
      <c r="R3837" s="102"/>
      <c r="S3837" s="102"/>
      <c r="T3837" s="106"/>
      <c r="U3837" s="3" t="str">
        <f t="shared" si="179"/>
        <v>0/1</v>
      </c>
    </row>
    <row r="3838" spans="1:21" ht="30" customHeight="1" x14ac:dyDescent="0.3">
      <c r="A3838" s="3" t="str">
        <f>B3838&amp;"--"&amp;COUNTIF($B$5:B3838,B3838)</f>
        <v>--3801</v>
      </c>
      <c r="B3838" s="3" t="str">
        <f t="shared" si="178"/>
        <v/>
      </c>
      <c r="C3838" s="78">
        <v>3834</v>
      </c>
      <c r="D3838" s="102"/>
      <c r="E3838" s="103"/>
      <c r="F3838" s="102"/>
      <c r="G3838" s="104"/>
      <c r="H3838" s="105" t="str">
        <f t="shared" ca="1" si="180"/>
        <v/>
      </c>
      <c r="I3838" s="102"/>
      <c r="J3838" s="102"/>
      <c r="K3838" s="102"/>
      <c r="L3838" s="102"/>
      <c r="M3838" s="102"/>
      <c r="N3838" s="102"/>
      <c r="O3838" s="102"/>
      <c r="P3838" s="102"/>
      <c r="Q3838" s="102"/>
      <c r="R3838" s="102"/>
      <c r="S3838" s="102"/>
      <c r="T3838" s="106"/>
      <c r="U3838" s="3" t="str">
        <f t="shared" si="179"/>
        <v>0/1</v>
      </c>
    </row>
    <row r="3839" spans="1:21" ht="30" customHeight="1" x14ac:dyDescent="0.3">
      <c r="A3839" s="3" t="str">
        <f>B3839&amp;"--"&amp;COUNTIF($B$5:B3839,B3839)</f>
        <v>--3802</v>
      </c>
      <c r="B3839" s="3" t="str">
        <f t="shared" si="178"/>
        <v/>
      </c>
      <c r="C3839" s="78">
        <v>3835</v>
      </c>
      <c r="D3839" s="102"/>
      <c r="E3839" s="103"/>
      <c r="F3839" s="102"/>
      <c r="G3839" s="104"/>
      <c r="H3839" s="105" t="str">
        <f t="shared" ca="1" si="180"/>
        <v/>
      </c>
      <c r="I3839" s="102"/>
      <c r="J3839" s="102"/>
      <c r="K3839" s="102"/>
      <c r="L3839" s="102"/>
      <c r="M3839" s="102"/>
      <c r="N3839" s="102"/>
      <c r="O3839" s="102"/>
      <c r="P3839" s="102"/>
      <c r="Q3839" s="102"/>
      <c r="R3839" s="102"/>
      <c r="S3839" s="102"/>
      <c r="T3839" s="106"/>
      <c r="U3839" s="3" t="str">
        <f t="shared" si="179"/>
        <v>0/1</v>
      </c>
    </row>
    <row r="3840" spans="1:21" ht="30" customHeight="1" x14ac:dyDescent="0.3">
      <c r="A3840" s="3" t="str">
        <f>B3840&amp;"--"&amp;COUNTIF($B$5:B3840,B3840)</f>
        <v>--3803</v>
      </c>
      <c r="B3840" s="3" t="str">
        <f t="shared" si="178"/>
        <v/>
      </c>
      <c r="C3840" s="78">
        <v>3836</v>
      </c>
      <c r="D3840" s="102"/>
      <c r="E3840" s="103"/>
      <c r="F3840" s="102"/>
      <c r="G3840" s="104"/>
      <c r="H3840" s="105" t="str">
        <f t="shared" ca="1" si="180"/>
        <v/>
      </c>
      <c r="I3840" s="102"/>
      <c r="J3840" s="102"/>
      <c r="K3840" s="102"/>
      <c r="L3840" s="102"/>
      <c r="M3840" s="102"/>
      <c r="N3840" s="102"/>
      <c r="O3840" s="102"/>
      <c r="P3840" s="102"/>
      <c r="Q3840" s="102"/>
      <c r="R3840" s="102"/>
      <c r="S3840" s="102"/>
      <c r="T3840" s="106"/>
      <c r="U3840" s="3" t="str">
        <f t="shared" si="179"/>
        <v>0/1</v>
      </c>
    </row>
    <row r="3841" spans="1:21" ht="30" customHeight="1" x14ac:dyDescent="0.3">
      <c r="A3841" s="3" t="str">
        <f>B3841&amp;"--"&amp;COUNTIF($B$5:B3841,B3841)</f>
        <v>--3804</v>
      </c>
      <c r="B3841" s="3" t="str">
        <f t="shared" si="178"/>
        <v/>
      </c>
      <c r="C3841" s="78">
        <v>3837</v>
      </c>
      <c r="D3841" s="102"/>
      <c r="E3841" s="103"/>
      <c r="F3841" s="102"/>
      <c r="G3841" s="104"/>
      <c r="H3841" s="105" t="str">
        <f t="shared" ca="1" si="180"/>
        <v/>
      </c>
      <c r="I3841" s="102"/>
      <c r="J3841" s="102"/>
      <c r="K3841" s="102"/>
      <c r="L3841" s="102"/>
      <c r="M3841" s="102"/>
      <c r="N3841" s="102"/>
      <c r="O3841" s="102"/>
      <c r="P3841" s="102"/>
      <c r="Q3841" s="102"/>
      <c r="R3841" s="102"/>
      <c r="S3841" s="102"/>
      <c r="T3841" s="106"/>
      <c r="U3841" s="3" t="str">
        <f t="shared" si="179"/>
        <v>0/1</v>
      </c>
    </row>
    <row r="3842" spans="1:21" ht="30" customHeight="1" x14ac:dyDescent="0.3">
      <c r="A3842" s="3" t="str">
        <f>B3842&amp;"--"&amp;COUNTIF($B$5:B3842,B3842)</f>
        <v>--3805</v>
      </c>
      <c r="B3842" s="3" t="str">
        <f t="shared" si="178"/>
        <v/>
      </c>
      <c r="C3842" s="78">
        <v>3838</v>
      </c>
      <c r="D3842" s="102"/>
      <c r="E3842" s="103"/>
      <c r="F3842" s="102"/>
      <c r="G3842" s="104"/>
      <c r="H3842" s="105" t="str">
        <f t="shared" ca="1" si="180"/>
        <v/>
      </c>
      <c r="I3842" s="102"/>
      <c r="J3842" s="102"/>
      <c r="K3842" s="102"/>
      <c r="L3842" s="102"/>
      <c r="M3842" s="102"/>
      <c r="N3842" s="102"/>
      <c r="O3842" s="102"/>
      <c r="P3842" s="102"/>
      <c r="Q3842" s="102"/>
      <c r="R3842" s="102"/>
      <c r="S3842" s="102"/>
      <c r="T3842" s="106"/>
      <c r="U3842" s="3" t="str">
        <f t="shared" si="179"/>
        <v>0/1</v>
      </c>
    </row>
    <row r="3843" spans="1:21" ht="30" customHeight="1" x14ac:dyDescent="0.3">
      <c r="A3843" s="3" t="str">
        <f>B3843&amp;"--"&amp;COUNTIF($B$5:B3843,B3843)</f>
        <v>--3806</v>
      </c>
      <c r="B3843" s="3" t="str">
        <f t="shared" si="178"/>
        <v/>
      </c>
      <c r="C3843" s="78">
        <v>3839</v>
      </c>
      <c r="D3843" s="102"/>
      <c r="E3843" s="103"/>
      <c r="F3843" s="102"/>
      <c r="G3843" s="104"/>
      <c r="H3843" s="105" t="str">
        <f t="shared" ca="1" si="180"/>
        <v/>
      </c>
      <c r="I3843" s="102"/>
      <c r="J3843" s="102"/>
      <c r="K3843" s="102"/>
      <c r="L3843" s="102"/>
      <c r="M3843" s="102"/>
      <c r="N3843" s="102"/>
      <c r="O3843" s="102"/>
      <c r="P3843" s="102"/>
      <c r="Q3843" s="102"/>
      <c r="R3843" s="102"/>
      <c r="S3843" s="102"/>
      <c r="T3843" s="106"/>
      <c r="U3843" s="3" t="str">
        <f t="shared" si="179"/>
        <v>0/1</v>
      </c>
    </row>
    <row r="3844" spans="1:21" ht="30" customHeight="1" x14ac:dyDescent="0.3">
      <c r="A3844" s="3" t="str">
        <f>B3844&amp;"--"&amp;COUNTIF($B$5:B3844,B3844)</f>
        <v>--3807</v>
      </c>
      <c r="B3844" s="3" t="str">
        <f t="shared" si="178"/>
        <v/>
      </c>
      <c r="C3844" s="78">
        <v>3840</v>
      </c>
      <c r="D3844" s="102"/>
      <c r="E3844" s="103"/>
      <c r="F3844" s="102"/>
      <c r="G3844" s="104"/>
      <c r="H3844" s="105" t="str">
        <f t="shared" ca="1" si="180"/>
        <v/>
      </c>
      <c r="I3844" s="102"/>
      <c r="J3844" s="102"/>
      <c r="K3844" s="102"/>
      <c r="L3844" s="102"/>
      <c r="M3844" s="102"/>
      <c r="N3844" s="102"/>
      <c r="O3844" s="102"/>
      <c r="P3844" s="102"/>
      <c r="Q3844" s="102"/>
      <c r="R3844" s="102"/>
      <c r="S3844" s="102"/>
      <c r="T3844" s="106"/>
      <c r="U3844" s="3" t="str">
        <f t="shared" si="179"/>
        <v>0/1</v>
      </c>
    </row>
    <row r="3845" spans="1:21" ht="30" customHeight="1" x14ac:dyDescent="0.3">
      <c r="A3845" s="3" t="str">
        <f>B3845&amp;"--"&amp;COUNTIF($B$5:B3845,B3845)</f>
        <v>--3808</v>
      </c>
      <c r="B3845" s="3" t="str">
        <f t="shared" ref="B3845:B3908" si="181">IF(G3845&lt;&gt;"",MONTH(G3845),"")</f>
        <v/>
      </c>
      <c r="C3845" s="78">
        <v>3841</v>
      </c>
      <c r="D3845" s="102"/>
      <c r="E3845" s="103"/>
      <c r="F3845" s="102"/>
      <c r="G3845" s="104"/>
      <c r="H3845" s="105" t="str">
        <f t="shared" ca="1" si="180"/>
        <v/>
      </c>
      <c r="I3845" s="102"/>
      <c r="J3845" s="102"/>
      <c r="K3845" s="102"/>
      <c r="L3845" s="102"/>
      <c r="M3845" s="102"/>
      <c r="N3845" s="102"/>
      <c r="O3845" s="102"/>
      <c r="P3845" s="102"/>
      <c r="Q3845" s="102"/>
      <c r="R3845" s="102"/>
      <c r="S3845" s="102"/>
      <c r="T3845" s="106"/>
      <c r="U3845" s="3" t="str">
        <f t="shared" ref="U3845:U3908" si="182">DAY(G3845)&amp;"/"&amp;MONTH(G3845)</f>
        <v>0/1</v>
      </c>
    </row>
    <row r="3846" spans="1:21" ht="30" customHeight="1" x14ac:dyDescent="0.3">
      <c r="A3846" s="3" t="str">
        <f>B3846&amp;"--"&amp;COUNTIF($B$5:B3846,B3846)</f>
        <v>--3809</v>
      </c>
      <c r="B3846" s="3" t="str">
        <f t="shared" si="181"/>
        <v/>
      </c>
      <c r="C3846" s="78">
        <v>3842</v>
      </c>
      <c r="D3846" s="102"/>
      <c r="E3846" s="103"/>
      <c r="F3846" s="102"/>
      <c r="G3846" s="104"/>
      <c r="H3846" s="105" t="str">
        <f t="shared" ca="1" si="180"/>
        <v/>
      </c>
      <c r="I3846" s="102"/>
      <c r="J3846" s="102"/>
      <c r="K3846" s="102"/>
      <c r="L3846" s="102"/>
      <c r="M3846" s="102"/>
      <c r="N3846" s="102"/>
      <c r="O3846" s="102"/>
      <c r="P3846" s="102"/>
      <c r="Q3846" s="102"/>
      <c r="R3846" s="102"/>
      <c r="S3846" s="102"/>
      <c r="T3846" s="106"/>
      <c r="U3846" s="3" t="str">
        <f t="shared" si="182"/>
        <v>0/1</v>
      </c>
    </row>
    <row r="3847" spans="1:21" ht="30" customHeight="1" x14ac:dyDescent="0.3">
      <c r="A3847" s="3" t="str">
        <f>B3847&amp;"--"&amp;COUNTIF($B$5:B3847,B3847)</f>
        <v>--3810</v>
      </c>
      <c r="B3847" s="3" t="str">
        <f t="shared" si="181"/>
        <v/>
      </c>
      <c r="C3847" s="78">
        <v>3843</v>
      </c>
      <c r="D3847" s="102"/>
      <c r="E3847" s="103"/>
      <c r="F3847" s="102"/>
      <c r="G3847" s="104"/>
      <c r="H3847" s="105" t="str">
        <f t="shared" ca="1" si="180"/>
        <v/>
      </c>
      <c r="I3847" s="102"/>
      <c r="J3847" s="102"/>
      <c r="K3847" s="102"/>
      <c r="L3847" s="102"/>
      <c r="M3847" s="102"/>
      <c r="N3847" s="102"/>
      <c r="O3847" s="102"/>
      <c r="P3847" s="102"/>
      <c r="Q3847" s="102"/>
      <c r="R3847" s="102"/>
      <c r="S3847" s="102"/>
      <c r="T3847" s="106"/>
      <c r="U3847" s="3" t="str">
        <f t="shared" si="182"/>
        <v>0/1</v>
      </c>
    </row>
    <row r="3848" spans="1:21" ht="30" customHeight="1" x14ac:dyDescent="0.3">
      <c r="A3848" s="3" t="str">
        <f>B3848&amp;"--"&amp;COUNTIF($B$5:B3848,B3848)</f>
        <v>--3811</v>
      </c>
      <c r="B3848" s="3" t="str">
        <f t="shared" si="181"/>
        <v/>
      </c>
      <c r="C3848" s="78">
        <v>3844</v>
      </c>
      <c r="D3848" s="102"/>
      <c r="E3848" s="103"/>
      <c r="F3848" s="102"/>
      <c r="G3848" s="104"/>
      <c r="H3848" s="105" t="str">
        <f t="shared" ca="1" si="180"/>
        <v/>
      </c>
      <c r="I3848" s="102"/>
      <c r="J3848" s="102"/>
      <c r="K3848" s="102"/>
      <c r="L3848" s="102"/>
      <c r="M3848" s="102"/>
      <c r="N3848" s="102"/>
      <c r="O3848" s="102"/>
      <c r="P3848" s="102"/>
      <c r="Q3848" s="102"/>
      <c r="R3848" s="102"/>
      <c r="S3848" s="102"/>
      <c r="T3848" s="106"/>
      <c r="U3848" s="3" t="str">
        <f t="shared" si="182"/>
        <v>0/1</v>
      </c>
    </row>
    <row r="3849" spans="1:21" ht="30" customHeight="1" x14ac:dyDescent="0.3">
      <c r="A3849" s="3" t="str">
        <f>B3849&amp;"--"&amp;COUNTIF($B$5:B3849,B3849)</f>
        <v>--3812</v>
      </c>
      <c r="B3849" s="3" t="str">
        <f t="shared" si="181"/>
        <v/>
      </c>
      <c r="C3849" s="78">
        <v>3845</v>
      </c>
      <c r="D3849" s="102"/>
      <c r="E3849" s="103"/>
      <c r="F3849" s="102"/>
      <c r="G3849" s="104"/>
      <c r="H3849" s="105" t="str">
        <f t="shared" ca="1" si="180"/>
        <v/>
      </c>
      <c r="I3849" s="102"/>
      <c r="J3849" s="102"/>
      <c r="K3849" s="102"/>
      <c r="L3849" s="102"/>
      <c r="M3849" s="102"/>
      <c r="N3849" s="102"/>
      <c r="O3849" s="102"/>
      <c r="P3849" s="102"/>
      <c r="Q3849" s="102"/>
      <c r="R3849" s="102"/>
      <c r="S3849" s="102"/>
      <c r="T3849" s="106"/>
      <c r="U3849" s="3" t="str">
        <f t="shared" si="182"/>
        <v>0/1</v>
      </c>
    </row>
    <row r="3850" spans="1:21" ht="30" customHeight="1" x14ac:dyDescent="0.3">
      <c r="A3850" s="3" t="str">
        <f>B3850&amp;"--"&amp;COUNTIF($B$5:B3850,B3850)</f>
        <v>--3813</v>
      </c>
      <c r="B3850" s="3" t="str">
        <f t="shared" si="181"/>
        <v/>
      </c>
      <c r="C3850" s="78">
        <v>3846</v>
      </c>
      <c r="D3850" s="102"/>
      <c r="E3850" s="103"/>
      <c r="F3850" s="102"/>
      <c r="G3850" s="104"/>
      <c r="H3850" s="105" t="str">
        <f t="shared" ca="1" si="180"/>
        <v/>
      </c>
      <c r="I3850" s="102"/>
      <c r="J3850" s="102"/>
      <c r="K3850" s="102"/>
      <c r="L3850" s="102"/>
      <c r="M3850" s="102"/>
      <c r="N3850" s="102"/>
      <c r="O3850" s="102"/>
      <c r="P3850" s="102"/>
      <c r="Q3850" s="102"/>
      <c r="R3850" s="102"/>
      <c r="S3850" s="102"/>
      <c r="T3850" s="106"/>
      <c r="U3850" s="3" t="str">
        <f t="shared" si="182"/>
        <v>0/1</v>
      </c>
    </row>
    <row r="3851" spans="1:21" ht="30" customHeight="1" x14ac:dyDescent="0.3">
      <c r="A3851" s="3" t="str">
        <f>B3851&amp;"--"&amp;COUNTIF($B$5:B3851,B3851)</f>
        <v>--3814</v>
      </c>
      <c r="B3851" s="3" t="str">
        <f t="shared" si="181"/>
        <v/>
      </c>
      <c r="C3851" s="78">
        <v>3847</v>
      </c>
      <c r="D3851" s="102"/>
      <c r="E3851" s="103"/>
      <c r="F3851" s="102"/>
      <c r="G3851" s="104"/>
      <c r="H3851" s="105" t="str">
        <f t="shared" ca="1" si="180"/>
        <v/>
      </c>
      <c r="I3851" s="102"/>
      <c r="J3851" s="102"/>
      <c r="K3851" s="102"/>
      <c r="L3851" s="102"/>
      <c r="M3851" s="102"/>
      <c r="N3851" s="102"/>
      <c r="O3851" s="102"/>
      <c r="P3851" s="102"/>
      <c r="Q3851" s="102"/>
      <c r="R3851" s="102"/>
      <c r="S3851" s="102"/>
      <c r="T3851" s="106"/>
      <c r="U3851" s="3" t="str">
        <f t="shared" si="182"/>
        <v>0/1</v>
      </c>
    </row>
    <row r="3852" spans="1:21" ht="30" customHeight="1" x14ac:dyDescent="0.3">
      <c r="A3852" s="3" t="str">
        <f>B3852&amp;"--"&amp;COUNTIF($B$5:B3852,B3852)</f>
        <v>--3815</v>
      </c>
      <c r="B3852" s="3" t="str">
        <f t="shared" si="181"/>
        <v/>
      </c>
      <c r="C3852" s="78">
        <v>3848</v>
      </c>
      <c r="D3852" s="102"/>
      <c r="E3852" s="103"/>
      <c r="F3852" s="102"/>
      <c r="G3852" s="104"/>
      <c r="H3852" s="105" t="str">
        <f t="shared" ca="1" si="180"/>
        <v/>
      </c>
      <c r="I3852" s="102"/>
      <c r="J3852" s="102"/>
      <c r="K3852" s="102"/>
      <c r="L3852" s="102"/>
      <c r="M3852" s="102"/>
      <c r="N3852" s="102"/>
      <c r="O3852" s="102"/>
      <c r="P3852" s="102"/>
      <c r="Q3852" s="102"/>
      <c r="R3852" s="102"/>
      <c r="S3852" s="102"/>
      <c r="T3852" s="106"/>
      <c r="U3852" s="3" t="str">
        <f t="shared" si="182"/>
        <v>0/1</v>
      </c>
    </row>
    <row r="3853" spans="1:21" ht="30" customHeight="1" x14ac:dyDescent="0.3">
      <c r="A3853" s="3" t="str">
        <f>B3853&amp;"--"&amp;COUNTIF($B$5:B3853,B3853)</f>
        <v>--3816</v>
      </c>
      <c r="B3853" s="3" t="str">
        <f t="shared" si="181"/>
        <v/>
      </c>
      <c r="C3853" s="78">
        <v>3849</v>
      </c>
      <c r="D3853" s="102"/>
      <c r="E3853" s="103"/>
      <c r="F3853" s="102"/>
      <c r="G3853" s="104"/>
      <c r="H3853" s="105" t="str">
        <f t="shared" ca="1" si="180"/>
        <v/>
      </c>
      <c r="I3853" s="102"/>
      <c r="J3853" s="102"/>
      <c r="K3853" s="102"/>
      <c r="L3853" s="102"/>
      <c r="M3853" s="102"/>
      <c r="N3853" s="102"/>
      <c r="O3853" s="102"/>
      <c r="P3853" s="102"/>
      <c r="Q3853" s="102"/>
      <c r="R3853" s="102"/>
      <c r="S3853" s="102"/>
      <c r="T3853" s="106"/>
      <c r="U3853" s="3" t="str">
        <f t="shared" si="182"/>
        <v>0/1</v>
      </c>
    </row>
    <row r="3854" spans="1:21" ht="30" customHeight="1" x14ac:dyDescent="0.3">
      <c r="A3854" s="3" t="str">
        <f>B3854&amp;"--"&amp;COUNTIF($B$5:B3854,B3854)</f>
        <v>--3817</v>
      </c>
      <c r="B3854" s="3" t="str">
        <f t="shared" si="181"/>
        <v/>
      </c>
      <c r="C3854" s="78">
        <v>3850</v>
      </c>
      <c r="D3854" s="102"/>
      <c r="E3854" s="103"/>
      <c r="F3854" s="102"/>
      <c r="G3854" s="104"/>
      <c r="H3854" s="105" t="str">
        <f t="shared" ca="1" si="180"/>
        <v/>
      </c>
      <c r="I3854" s="102"/>
      <c r="J3854" s="102"/>
      <c r="K3854" s="102"/>
      <c r="L3854" s="102"/>
      <c r="M3854" s="102"/>
      <c r="N3854" s="102"/>
      <c r="O3854" s="102"/>
      <c r="P3854" s="102"/>
      <c r="Q3854" s="102"/>
      <c r="R3854" s="102"/>
      <c r="S3854" s="102"/>
      <c r="T3854" s="106"/>
      <c r="U3854" s="3" t="str">
        <f t="shared" si="182"/>
        <v>0/1</v>
      </c>
    </row>
    <row r="3855" spans="1:21" ht="30" customHeight="1" x14ac:dyDescent="0.3">
      <c r="A3855" s="3" t="str">
        <f>B3855&amp;"--"&amp;COUNTIF($B$5:B3855,B3855)</f>
        <v>--3818</v>
      </c>
      <c r="B3855" s="3" t="str">
        <f t="shared" si="181"/>
        <v/>
      </c>
      <c r="C3855" s="78">
        <v>3851</v>
      </c>
      <c r="D3855" s="102"/>
      <c r="E3855" s="103"/>
      <c r="F3855" s="102"/>
      <c r="G3855" s="104"/>
      <c r="H3855" s="105" t="str">
        <f t="shared" ca="1" si="180"/>
        <v/>
      </c>
      <c r="I3855" s="102"/>
      <c r="J3855" s="102"/>
      <c r="K3855" s="102"/>
      <c r="L3855" s="102"/>
      <c r="M3855" s="102"/>
      <c r="N3855" s="102"/>
      <c r="O3855" s="102"/>
      <c r="P3855" s="102"/>
      <c r="Q3855" s="102"/>
      <c r="R3855" s="102"/>
      <c r="S3855" s="102"/>
      <c r="T3855" s="106"/>
      <c r="U3855" s="3" t="str">
        <f t="shared" si="182"/>
        <v>0/1</v>
      </c>
    </row>
    <row r="3856" spans="1:21" ht="30" customHeight="1" x14ac:dyDescent="0.3">
      <c r="A3856" s="3" t="str">
        <f>B3856&amp;"--"&amp;COUNTIF($B$5:B3856,B3856)</f>
        <v>--3819</v>
      </c>
      <c r="B3856" s="3" t="str">
        <f t="shared" si="181"/>
        <v/>
      </c>
      <c r="C3856" s="78">
        <v>3852</v>
      </c>
      <c r="D3856" s="102"/>
      <c r="E3856" s="103"/>
      <c r="F3856" s="102"/>
      <c r="G3856" s="104"/>
      <c r="H3856" s="105" t="str">
        <f t="shared" ca="1" si="180"/>
        <v/>
      </c>
      <c r="I3856" s="102"/>
      <c r="J3856" s="102"/>
      <c r="K3856" s="102"/>
      <c r="L3856" s="102"/>
      <c r="M3856" s="102"/>
      <c r="N3856" s="102"/>
      <c r="O3856" s="102"/>
      <c r="P3856" s="102"/>
      <c r="Q3856" s="102"/>
      <c r="R3856" s="102"/>
      <c r="S3856" s="102"/>
      <c r="T3856" s="106"/>
      <c r="U3856" s="3" t="str">
        <f t="shared" si="182"/>
        <v>0/1</v>
      </c>
    </row>
    <row r="3857" spans="1:21" ht="30" customHeight="1" x14ac:dyDescent="0.3">
      <c r="A3857" s="3" t="str">
        <f>B3857&amp;"--"&amp;COUNTIF($B$5:B3857,B3857)</f>
        <v>--3820</v>
      </c>
      <c r="B3857" s="3" t="str">
        <f t="shared" si="181"/>
        <v/>
      </c>
      <c r="C3857" s="78">
        <v>3853</v>
      </c>
      <c r="D3857" s="102"/>
      <c r="E3857" s="103"/>
      <c r="F3857" s="102"/>
      <c r="G3857" s="104"/>
      <c r="H3857" s="105" t="str">
        <f t="shared" ca="1" si="180"/>
        <v/>
      </c>
      <c r="I3857" s="102"/>
      <c r="J3857" s="102"/>
      <c r="K3857" s="102"/>
      <c r="L3857" s="102"/>
      <c r="M3857" s="102"/>
      <c r="N3857" s="102"/>
      <c r="O3857" s="102"/>
      <c r="P3857" s="102"/>
      <c r="Q3857" s="102"/>
      <c r="R3857" s="102"/>
      <c r="S3857" s="102"/>
      <c r="T3857" s="106"/>
      <c r="U3857" s="3" t="str">
        <f t="shared" si="182"/>
        <v>0/1</v>
      </c>
    </row>
    <row r="3858" spans="1:21" ht="30" customHeight="1" x14ac:dyDescent="0.3">
      <c r="A3858" s="3" t="str">
        <f>B3858&amp;"--"&amp;COUNTIF($B$5:B3858,B3858)</f>
        <v>--3821</v>
      </c>
      <c r="B3858" s="3" t="str">
        <f t="shared" si="181"/>
        <v/>
      </c>
      <c r="C3858" s="78">
        <v>3854</v>
      </c>
      <c r="D3858" s="102"/>
      <c r="E3858" s="103"/>
      <c r="F3858" s="102"/>
      <c r="G3858" s="104"/>
      <c r="H3858" s="105" t="str">
        <f t="shared" ca="1" si="180"/>
        <v/>
      </c>
      <c r="I3858" s="102"/>
      <c r="J3858" s="102"/>
      <c r="K3858" s="102"/>
      <c r="L3858" s="102"/>
      <c r="M3858" s="102"/>
      <c r="N3858" s="102"/>
      <c r="O3858" s="102"/>
      <c r="P3858" s="102"/>
      <c r="Q3858" s="102"/>
      <c r="R3858" s="102"/>
      <c r="S3858" s="102"/>
      <c r="T3858" s="106"/>
      <c r="U3858" s="3" t="str">
        <f t="shared" si="182"/>
        <v>0/1</v>
      </c>
    </row>
    <row r="3859" spans="1:21" ht="30" customHeight="1" x14ac:dyDescent="0.3">
      <c r="A3859" s="3" t="str">
        <f>B3859&amp;"--"&amp;COUNTIF($B$5:B3859,B3859)</f>
        <v>--3822</v>
      </c>
      <c r="B3859" s="3" t="str">
        <f t="shared" si="181"/>
        <v/>
      </c>
      <c r="C3859" s="78">
        <v>3855</v>
      </c>
      <c r="D3859" s="102"/>
      <c r="E3859" s="103"/>
      <c r="F3859" s="102"/>
      <c r="G3859" s="104"/>
      <c r="H3859" s="105" t="str">
        <f t="shared" ca="1" si="180"/>
        <v/>
      </c>
      <c r="I3859" s="102"/>
      <c r="J3859" s="102"/>
      <c r="K3859" s="102"/>
      <c r="L3859" s="102"/>
      <c r="M3859" s="102"/>
      <c r="N3859" s="102"/>
      <c r="O3859" s="102"/>
      <c r="P3859" s="102"/>
      <c r="Q3859" s="102"/>
      <c r="R3859" s="102"/>
      <c r="S3859" s="102"/>
      <c r="T3859" s="106"/>
      <c r="U3859" s="3" t="str">
        <f t="shared" si="182"/>
        <v>0/1</v>
      </c>
    </row>
    <row r="3860" spans="1:21" ht="30" customHeight="1" x14ac:dyDescent="0.3">
      <c r="A3860" s="3" t="str">
        <f>B3860&amp;"--"&amp;COUNTIF($B$5:B3860,B3860)</f>
        <v>--3823</v>
      </c>
      <c r="B3860" s="3" t="str">
        <f t="shared" si="181"/>
        <v/>
      </c>
      <c r="C3860" s="78">
        <v>3856</v>
      </c>
      <c r="D3860" s="102"/>
      <c r="E3860" s="103"/>
      <c r="F3860" s="102"/>
      <c r="G3860" s="104"/>
      <c r="H3860" s="105" t="str">
        <f t="shared" ca="1" si="180"/>
        <v/>
      </c>
      <c r="I3860" s="102"/>
      <c r="J3860" s="102"/>
      <c r="K3860" s="102"/>
      <c r="L3860" s="102"/>
      <c r="M3860" s="102"/>
      <c r="N3860" s="102"/>
      <c r="O3860" s="102"/>
      <c r="P3860" s="102"/>
      <c r="Q3860" s="102"/>
      <c r="R3860" s="102"/>
      <c r="S3860" s="102"/>
      <c r="T3860" s="106"/>
      <c r="U3860" s="3" t="str">
        <f t="shared" si="182"/>
        <v>0/1</v>
      </c>
    </row>
    <row r="3861" spans="1:21" ht="30" customHeight="1" x14ac:dyDescent="0.3">
      <c r="A3861" s="3" t="str">
        <f>B3861&amp;"--"&amp;COUNTIF($B$5:B3861,B3861)</f>
        <v>--3824</v>
      </c>
      <c r="B3861" s="3" t="str">
        <f t="shared" si="181"/>
        <v/>
      </c>
      <c r="C3861" s="78">
        <v>3857</v>
      </c>
      <c r="D3861" s="102"/>
      <c r="E3861" s="103"/>
      <c r="F3861" s="102"/>
      <c r="G3861" s="104"/>
      <c r="H3861" s="105" t="str">
        <f t="shared" ca="1" si="180"/>
        <v/>
      </c>
      <c r="I3861" s="102"/>
      <c r="J3861" s="102"/>
      <c r="K3861" s="102"/>
      <c r="L3861" s="102"/>
      <c r="M3861" s="102"/>
      <c r="N3861" s="102"/>
      <c r="O3861" s="102"/>
      <c r="P3861" s="102"/>
      <c r="Q3861" s="102"/>
      <c r="R3861" s="102"/>
      <c r="S3861" s="102"/>
      <c r="T3861" s="106"/>
      <c r="U3861" s="3" t="str">
        <f t="shared" si="182"/>
        <v>0/1</v>
      </c>
    </row>
    <row r="3862" spans="1:21" ht="30" customHeight="1" x14ac:dyDescent="0.3">
      <c r="A3862" s="3" t="str">
        <f>B3862&amp;"--"&amp;COUNTIF($B$5:B3862,B3862)</f>
        <v>--3825</v>
      </c>
      <c r="B3862" s="3" t="str">
        <f t="shared" si="181"/>
        <v/>
      </c>
      <c r="C3862" s="78">
        <v>3858</v>
      </c>
      <c r="D3862" s="102"/>
      <c r="E3862" s="103"/>
      <c r="F3862" s="102"/>
      <c r="G3862" s="104"/>
      <c r="H3862" s="105" t="str">
        <f t="shared" ca="1" si="180"/>
        <v/>
      </c>
      <c r="I3862" s="102"/>
      <c r="J3862" s="102"/>
      <c r="K3862" s="102"/>
      <c r="L3862" s="102"/>
      <c r="M3862" s="102"/>
      <c r="N3862" s="102"/>
      <c r="O3862" s="102"/>
      <c r="P3862" s="102"/>
      <c r="Q3862" s="102"/>
      <c r="R3862" s="102"/>
      <c r="S3862" s="102"/>
      <c r="T3862" s="106"/>
      <c r="U3862" s="3" t="str">
        <f t="shared" si="182"/>
        <v>0/1</v>
      </c>
    </row>
    <row r="3863" spans="1:21" ht="30" customHeight="1" x14ac:dyDescent="0.3">
      <c r="A3863" s="3" t="str">
        <f>B3863&amp;"--"&amp;COUNTIF($B$5:B3863,B3863)</f>
        <v>--3826</v>
      </c>
      <c r="B3863" s="3" t="str">
        <f t="shared" si="181"/>
        <v/>
      </c>
      <c r="C3863" s="78">
        <v>3859</v>
      </c>
      <c r="D3863" s="102"/>
      <c r="E3863" s="103"/>
      <c r="F3863" s="102"/>
      <c r="G3863" s="104"/>
      <c r="H3863" s="105" t="str">
        <f t="shared" ca="1" si="180"/>
        <v/>
      </c>
      <c r="I3863" s="102"/>
      <c r="J3863" s="102"/>
      <c r="K3863" s="102"/>
      <c r="L3863" s="102"/>
      <c r="M3863" s="102"/>
      <c r="N3863" s="102"/>
      <c r="O3863" s="102"/>
      <c r="P3863" s="102"/>
      <c r="Q3863" s="102"/>
      <c r="R3863" s="102"/>
      <c r="S3863" s="102"/>
      <c r="T3863" s="106"/>
      <c r="U3863" s="3" t="str">
        <f t="shared" si="182"/>
        <v>0/1</v>
      </c>
    </row>
    <row r="3864" spans="1:21" ht="30" customHeight="1" x14ac:dyDescent="0.3">
      <c r="A3864" s="3" t="str">
        <f>B3864&amp;"--"&amp;COUNTIF($B$5:B3864,B3864)</f>
        <v>--3827</v>
      </c>
      <c r="B3864" s="3" t="str">
        <f t="shared" si="181"/>
        <v/>
      </c>
      <c r="C3864" s="78">
        <v>3860</v>
      </c>
      <c r="D3864" s="102"/>
      <c r="E3864" s="103"/>
      <c r="F3864" s="102"/>
      <c r="G3864" s="104"/>
      <c r="H3864" s="105" t="str">
        <f t="shared" ca="1" si="180"/>
        <v/>
      </c>
      <c r="I3864" s="102"/>
      <c r="J3864" s="102"/>
      <c r="K3864" s="102"/>
      <c r="L3864" s="102"/>
      <c r="M3864" s="102"/>
      <c r="N3864" s="102"/>
      <c r="O3864" s="102"/>
      <c r="P3864" s="102"/>
      <c r="Q3864" s="102"/>
      <c r="R3864" s="102"/>
      <c r="S3864" s="102"/>
      <c r="T3864" s="106"/>
      <c r="U3864" s="3" t="str">
        <f t="shared" si="182"/>
        <v>0/1</v>
      </c>
    </row>
    <row r="3865" spans="1:21" ht="30" customHeight="1" x14ac:dyDescent="0.3">
      <c r="A3865" s="3" t="str">
        <f>B3865&amp;"--"&amp;COUNTIF($B$5:B3865,B3865)</f>
        <v>--3828</v>
      </c>
      <c r="B3865" s="3" t="str">
        <f t="shared" si="181"/>
        <v/>
      </c>
      <c r="C3865" s="78">
        <v>3861</v>
      </c>
      <c r="D3865" s="102"/>
      <c r="E3865" s="103"/>
      <c r="F3865" s="102"/>
      <c r="G3865" s="104"/>
      <c r="H3865" s="105" t="str">
        <f t="shared" ca="1" si="180"/>
        <v/>
      </c>
      <c r="I3865" s="102"/>
      <c r="J3865" s="102"/>
      <c r="K3865" s="102"/>
      <c r="L3865" s="102"/>
      <c r="M3865" s="102"/>
      <c r="N3865" s="102"/>
      <c r="O3865" s="102"/>
      <c r="P3865" s="102"/>
      <c r="Q3865" s="102"/>
      <c r="R3865" s="102"/>
      <c r="S3865" s="102"/>
      <c r="T3865" s="106"/>
      <c r="U3865" s="3" t="str">
        <f t="shared" si="182"/>
        <v>0/1</v>
      </c>
    </row>
    <row r="3866" spans="1:21" ht="30" customHeight="1" x14ac:dyDescent="0.3">
      <c r="A3866" s="3" t="str">
        <f>B3866&amp;"--"&amp;COUNTIF($B$5:B3866,B3866)</f>
        <v>--3829</v>
      </c>
      <c r="B3866" s="3" t="str">
        <f t="shared" si="181"/>
        <v/>
      </c>
      <c r="C3866" s="78">
        <v>3862</v>
      </c>
      <c r="D3866" s="102"/>
      <c r="E3866" s="103"/>
      <c r="F3866" s="102"/>
      <c r="G3866" s="104"/>
      <c r="H3866" s="105" t="str">
        <f t="shared" ca="1" si="180"/>
        <v/>
      </c>
      <c r="I3866" s="102"/>
      <c r="J3866" s="102"/>
      <c r="K3866" s="102"/>
      <c r="L3866" s="102"/>
      <c r="M3866" s="102"/>
      <c r="N3866" s="102"/>
      <c r="O3866" s="102"/>
      <c r="P3866" s="102"/>
      <c r="Q3866" s="102"/>
      <c r="R3866" s="102"/>
      <c r="S3866" s="102"/>
      <c r="T3866" s="106"/>
      <c r="U3866" s="3" t="str">
        <f t="shared" si="182"/>
        <v>0/1</v>
      </c>
    </row>
    <row r="3867" spans="1:21" ht="30" customHeight="1" x14ac:dyDescent="0.3">
      <c r="A3867" s="3" t="str">
        <f>B3867&amp;"--"&amp;COUNTIF($B$5:B3867,B3867)</f>
        <v>--3830</v>
      </c>
      <c r="B3867" s="3" t="str">
        <f t="shared" si="181"/>
        <v/>
      </c>
      <c r="C3867" s="78">
        <v>3863</v>
      </c>
      <c r="D3867" s="102"/>
      <c r="E3867" s="103"/>
      <c r="F3867" s="102"/>
      <c r="G3867" s="104"/>
      <c r="H3867" s="105" t="str">
        <f t="shared" ca="1" si="180"/>
        <v/>
      </c>
      <c r="I3867" s="102"/>
      <c r="J3867" s="102"/>
      <c r="K3867" s="102"/>
      <c r="L3867" s="102"/>
      <c r="M3867" s="102"/>
      <c r="N3867" s="102"/>
      <c r="O3867" s="102"/>
      <c r="P3867" s="102"/>
      <c r="Q3867" s="102"/>
      <c r="R3867" s="102"/>
      <c r="S3867" s="102"/>
      <c r="T3867" s="106"/>
      <c r="U3867" s="3" t="str">
        <f t="shared" si="182"/>
        <v>0/1</v>
      </c>
    </row>
    <row r="3868" spans="1:21" ht="30" customHeight="1" x14ac:dyDescent="0.3">
      <c r="A3868" s="3" t="str">
        <f>B3868&amp;"--"&amp;COUNTIF($B$5:B3868,B3868)</f>
        <v>--3831</v>
      </c>
      <c r="B3868" s="3" t="str">
        <f t="shared" si="181"/>
        <v/>
      </c>
      <c r="C3868" s="78">
        <v>3864</v>
      </c>
      <c r="D3868" s="102"/>
      <c r="E3868" s="103"/>
      <c r="F3868" s="102"/>
      <c r="G3868" s="104"/>
      <c r="H3868" s="105" t="str">
        <f t="shared" ca="1" si="180"/>
        <v/>
      </c>
      <c r="I3868" s="102"/>
      <c r="J3868" s="102"/>
      <c r="K3868" s="102"/>
      <c r="L3868" s="102"/>
      <c r="M3868" s="102"/>
      <c r="N3868" s="102"/>
      <c r="O3868" s="102"/>
      <c r="P3868" s="102"/>
      <c r="Q3868" s="102"/>
      <c r="R3868" s="102"/>
      <c r="S3868" s="102"/>
      <c r="T3868" s="106"/>
      <c r="U3868" s="3" t="str">
        <f t="shared" si="182"/>
        <v>0/1</v>
      </c>
    </row>
    <row r="3869" spans="1:21" ht="30" customHeight="1" x14ac:dyDescent="0.3">
      <c r="A3869" s="3" t="str">
        <f>B3869&amp;"--"&amp;COUNTIF($B$5:B3869,B3869)</f>
        <v>--3832</v>
      </c>
      <c r="B3869" s="3" t="str">
        <f t="shared" si="181"/>
        <v/>
      </c>
      <c r="C3869" s="78">
        <v>3865</v>
      </c>
      <c r="D3869" s="102"/>
      <c r="E3869" s="103"/>
      <c r="F3869" s="102"/>
      <c r="G3869" s="104"/>
      <c r="H3869" s="105" t="str">
        <f t="shared" ca="1" si="180"/>
        <v/>
      </c>
      <c r="I3869" s="102"/>
      <c r="J3869" s="102"/>
      <c r="K3869" s="102"/>
      <c r="L3869" s="102"/>
      <c r="M3869" s="102"/>
      <c r="N3869" s="102"/>
      <c r="O3869" s="102"/>
      <c r="P3869" s="102"/>
      <c r="Q3869" s="102"/>
      <c r="R3869" s="102"/>
      <c r="S3869" s="102"/>
      <c r="T3869" s="106"/>
      <c r="U3869" s="3" t="str">
        <f t="shared" si="182"/>
        <v>0/1</v>
      </c>
    </row>
    <row r="3870" spans="1:21" ht="30" customHeight="1" x14ac:dyDescent="0.3">
      <c r="A3870" s="3" t="str">
        <f>B3870&amp;"--"&amp;COUNTIF($B$5:B3870,B3870)</f>
        <v>--3833</v>
      </c>
      <c r="B3870" s="3" t="str">
        <f t="shared" si="181"/>
        <v/>
      </c>
      <c r="C3870" s="78">
        <v>3866</v>
      </c>
      <c r="D3870" s="102"/>
      <c r="E3870" s="103"/>
      <c r="F3870" s="102"/>
      <c r="G3870" s="104"/>
      <c r="H3870" s="105" t="str">
        <f t="shared" ca="1" si="180"/>
        <v/>
      </c>
      <c r="I3870" s="102"/>
      <c r="J3870" s="102"/>
      <c r="K3870" s="102"/>
      <c r="L3870" s="102"/>
      <c r="M3870" s="102"/>
      <c r="N3870" s="102"/>
      <c r="O3870" s="102"/>
      <c r="P3870" s="102"/>
      <c r="Q3870" s="102"/>
      <c r="R3870" s="102"/>
      <c r="S3870" s="102"/>
      <c r="T3870" s="106"/>
      <c r="U3870" s="3" t="str">
        <f t="shared" si="182"/>
        <v>0/1</v>
      </c>
    </row>
    <row r="3871" spans="1:21" ht="30" customHeight="1" x14ac:dyDescent="0.3">
      <c r="A3871" s="3" t="str">
        <f>B3871&amp;"--"&amp;COUNTIF($B$5:B3871,B3871)</f>
        <v>--3834</v>
      </c>
      <c r="B3871" s="3" t="str">
        <f t="shared" si="181"/>
        <v/>
      </c>
      <c r="C3871" s="78">
        <v>3867</v>
      </c>
      <c r="D3871" s="102"/>
      <c r="E3871" s="103"/>
      <c r="F3871" s="102"/>
      <c r="G3871" s="104"/>
      <c r="H3871" s="105" t="str">
        <f t="shared" ca="1" si="180"/>
        <v/>
      </c>
      <c r="I3871" s="102"/>
      <c r="J3871" s="102"/>
      <c r="K3871" s="102"/>
      <c r="L3871" s="102"/>
      <c r="M3871" s="102"/>
      <c r="N3871" s="102"/>
      <c r="O3871" s="102"/>
      <c r="P3871" s="102"/>
      <c r="Q3871" s="102"/>
      <c r="R3871" s="102"/>
      <c r="S3871" s="102"/>
      <c r="T3871" s="106"/>
      <c r="U3871" s="3" t="str">
        <f t="shared" si="182"/>
        <v>0/1</v>
      </c>
    </row>
    <row r="3872" spans="1:21" ht="30" customHeight="1" x14ac:dyDescent="0.3">
      <c r="A3872" s="3" t="str">
        <f>B3872&amp;"--"&amp;COUNTIF($B$5:B3872,B3872)</f>
        <v>--3835</v>
      </c>
      <c r="B3872" s="3" t="str">
        <f t="shared" si="181"/>
        <v/>
      </c>
      <c r="C3872" s="78">
        <v>3868</v>
      </c>
      <c r="D3872" s="102"/>
      <c r="E3872" s="103"/>
      <c r="F3872" s="102"/>
      <c r="G3872" s="104"/>
      <c r="H3872" s="105" t="str">
        <f t="shared" ref="H3872:H3935" ca="1" si="183">IF(G3872,DATEDIF(G3872,TODAY(),"Y"),"")</f>
        <v/>
      </c>
      <c r="I3872" s="102"/>
      <c r="J3872" s="102"/>
      <c r="K3872" s="102"/>
      <c r="L3872" s="102"/>
      <c r="M3872" s="102"/>
      <c r="N3872" s="102"/>
      <c r="O3872" s="102"/>
      <c r="P3872" s="102"/>
      <c r="Q3872" s="102"/>
      <c r="R3872" s="102"/>
      <c r="S3872" s="102"/>
      <c r="T3872" s="106"/>
      <c r="U3872" s="3" t="str">
        <f t="shared" si="182"/>
        <v>0/1</v>
      </c>
    </row>
    <row r="3873" spans="1:21" ht="30" customHeight="1" x14ac:dyDescent="0.3">
      <c r="A3873" s="3" t="str">
        <f>B3873&amp;"--"&amp;COUNTIF($B$5:B3873,B3873)</f>
        <v>--3836</v>
      </c>
      <c r="B3873" s="3" t="str">
        <f t="shared" si="181"/>
        <v/>
      </c>
      <c r="C3873" s="78">
        <v>3869</v>
      </c>
      <c r="D3873" s="102"/>
      <c r="E3873" s="103"/>
      <c r="F3873" s="102"/>
      <c r="G3873" s="104"/>
      <c r="H3873" s="105" t="str">
        <f t="shared" ca="1" si="183"/>
        <v/>
      </c>
      <c r="I3873" s="102"/>
      <c r="J3873" s="102"/>
      <c r="K3873" s="102"/>
      <c r="L3873" s="102"/>
      <c r="M3873" s="102"/>
      <c r="N3873" s="102"/>
      <c r="O3873" s="102"/>
      <c r="P3873" s="102"/>
      <c r="Q3873" s="102"/>
      <c r="R3873" s="102"/>
      <c r="S3873" s="102"/>
      <c r="T3873" s="106"/>
      <c r="U3873" s="3" t="str">
        <f t="shared" si="182"/>
        <v>0/1</v>
      </c>
    </row>
    <row r="3874" spans="1:21" ht="30" customHeight="1" x14ac:dyDescent="0.3">
      <c r="A3874" s="3" t="str">
        <f>B3874&amp;"--"&amp;COUNTIF($B$5:B3874,B3874)</f>
        <v>--3837</v>
      </c>
      <c r="B3874" s="3" t="str">
        <f t="shared" si="181"/>
        <v/>
      </c>
      <c r="C3874" s="78">
        <v>3870</v>
      </c>
      <c r="D3874" s="102"/>
      <c r="E3874" s="103"/>
      <c r="F3874" s="102"/>
      <c r="G3874" s="104"/>
      <c r="H3874" s="105" t="str">
        <f t="shared" ca="1" si="183"/>
        <v/>
      </c>
      <c r="I3874" s="102"/>
      <c r="J3874" s="102"/>
      <c r="K3874" s="102"/>
      <c r="L3874" s="102"/>
      <c r="M3874" s="102"/>
      <c r="N3874" s="102"/>
      <c r="O3874" s="102"/>
      <c r="P3874" s="102"/>
      <c r="Q3874" s="102"/>
      <c r="R3874" s="102"/>
      <c r="S3874" s="102"/>
      <c r="T3874" s="106"/>
      <c r="U3874" s="3" t="str">
        <f t="shared" si="182"/>
        <v>0/1</v>
      </c>
    </row>
    <row r="3875" spans="1:21" ht="30" customHeight="1" x14ac:dyDescent="0.3">
      <c r="A3875" s="3" t="str">
        <f>B3875&amp;"--"&amp;COUNTIF($B$5:B3875,B3875)</f>
        <v>--3838</v>
      </c>
      <c r="B3875" s="3" t="str">
        <f t="shared" si="181"/>
        <v/>
      </c>
      <c r="C3875" s="78">
        <v>3871</v>
      </c>
      <c r="D3875" s="102"/>
      <c r="E3875" s="103"/>
      <c r="F3875" s="102"/>
      <c r="G3875" s="104"/>
      <c r="H3875" s="105" t="str">
        <f t="shared" ca="1" si="183"/>
        <v/>
      </c>
      <c r="I3875" s="102"/>
      <c r="J3875" s="102"/>
      <c r="K3875" s="102"/>
      <c r="L3875" s="102"/>
      <c r="M3875" s="102"/>
      <c r="N3875" s="102"/>
      <c r="O3875" s="102"/>
      <c r="P3875" s="102"/>
      <c r="Q3875" s="102"/>
      <c r="R3875" s="102"/>
      <c r="S3875" s="102"/>
      <c r="T3875" s="106"/>
      <c r="U3875" s="3" t="str">
        <f t="shared" si="182"/>
        <v>0/1</v>
      </c>
    </row>
    <row r="3876" spans="1:21" ht="30" customHeight="1" x14ac:dyDescent="0.3">
      <c r="A3876" s="3" t="str">
        <f>B3876&amp;"--"&amp;COUNTIF($B$5:B3876,B3876)</f>
        <v>--3839</v>
      </c>
      <c r="B3876" s="3" t="str">
        <f t="shared" si="181"/>
        <v/>
      </c>
      <c r="C3876" s="78">
        <v>3872</v>
      </c>
      <c r="D3876" s="102"/>
      <c r="E3876" s="103"/>
      <c r="F3876" s="102"/>
      <c r="G3876" s="104"/>
      <c r="H3876" s="105" t="str">
        <f t="shared" ca="1" si="183"/>
        <v/>
      </c>
      <c r="I3876" s="102"/>
      <c r="J3876" s="102"/>
      <c r="K3876" s="102"/>
      <c r="L3876" s="102"/>
      <c r="M3876" s="102"/>
      <c r="N3876" s="102"/>
      <c r="O3876" s="102"/>
      <c r="P3876" s="102"/>
      <c r="Q3876" s="102"/>
      <c r="R3876" s="102"/>
      <c r="S3876" s="102"/>
      <c r="T3876" s="106"/>
      <c r="U3876" s="3" t="str">
        <f t="shared" si="182"/>
        <v>0/1</v>
      </c>
    </row>
    <row r="3877" spans="1:21" ht="30" customHeight="1" x14ac:dyDescent="0.3">
      <c r="A3877" s="3" t="str">
        <f>B3877&amp;"--"&amp;COUNTIF($B$5:B3877,B3877)</f>
        <v>--3840</v>
      </c>
      <c r="B3877" s="3" t="str">
        <f t="shared" si="181"/>
        <v/>
      </c>
      <c r="C3877" s="78">
        <v>3873</v>
      </c>
      <c r="D3877" s="102"/>
      <c r="E3877" s="103"/>
      <c r="F3877" s="102"/>
      <c r="G3877" s="104"/>
      <c r="H3877" s="105" t="str">
        <f t="shared" ca="1" si="183"/>
        <v/>
      </c>
      <c r="I3877" s="102"/>
      <c r="J3877" s="102"/>
      <c r="K3877" s="102"/>
      <c r="L3877" s="102"/>
      <c r="M3877" s="102"/>
      <c r="N3877" s="102"/>
      <c r="O3877" s="102"/>
      <c r="P3877" s="102"/>
      <c r="Q3877" s="102"/>
      <c r="R3877" s="102"/>
      <c r="S3877" s="102"/>
      <c r="T3877" s="106"/>
      <c r="U3877" s="3" t="str">
        <f t="shared" si="182"/>
        <v>0/1</v>
      </c>
    </row>
    <row r="3878" spans="1:21" ht="30" customHeight="1" x14ac:dyDescent="0.3">
      <c r="A3878" s="3" t="str">
        <f>B3878&amp;"--"&amp;COUNTIF($B$5:B3878,B3878)</f>
        <v>--3841</v>
      </c>
      <c r="B3878" s="3" t="str">
        <f t="shared" si="181"/>
        <v/>
      </c>
      <c r="C3878" s="78">
        <v>3874</v>
      </c>
      <c r="D3878" s="102"/>
      <c r="E3878" s="103"/>
      <c r="F3878" s="102"/>
      <c r="G3878" s="104"/>
      <c r="H3878" s="105" t="str">
        <f t="shared" ca="1" si="183"/>
        <v/>
      </c>
      <c r="I3878" s="102"/>
      <c r="J3878" s="102"/>
      <c r="K3878" s="102"/>
      <c r="L3878" s="102"/>
      <c r="M3878" s="102"/>
      <c r="N3878" s="102"/>
      <c r="O3878" s="102"/>
      <c r="P3878" s="102"/>
      <c r="Q3878" s="102"/>
      <c r="R3878" s="102"/>
      <c r="S3878" s="102"/>
      <c r="T3878" s="106"/>
      <c r="U3878" s="3" t="str">
        <f t="shared" si="182"/>
        <v>0/1</v>
      </c>
    </row>
    <row r="3879" spans="1:21" ht="30" customHeight="1" x14ac:dyDescent="0.3">
      <c r="A3879" s="3" t="str">
        <f>B3879&amp;"--"&amp;COUNTIF($B$5:B3879,B3879)</f>
        <v>--3842</v>
      </c>
      <c r="B3879" s="3" t="str">
        <f t="shared" si="181"/>
        <v/>
      </c>
      <c r="C3879" s="78">
        <v>3875</v>
      </c>
      <c r="D3879" s="102"/>
      <c r="E3879" s="103"/>
      <c r="F3879" s="102"/>
      <c r="G3879" s="104"/>
      <c r="H3879" s="105" t="str">
        <f t="shared" ca="1" si="183"/>
        <v/>
      </c>
      <c r="I3879" s="102"/>
      <c r="J3879" s="102"/>
      <c r="K3879" s="102"/>
      <c r="L3879" s="102"/>
      <c r="M3879" s="102"/>
      <c r="N3879" s="102"/>
      <c r="O3879" s="102"/>
      <c r="P3879" s="102"/>
      <c r="Q3879" s="102"/>
      <c r="R3879" s="102"/>
      <c r="S3879" s="102"/>
      <c r="T3879" s="106"/>
      <c r="U3879" s="3" t="str">
        <f t="shared" si="182"/>
        <v>0/1</v>
      </c>
    </row>
    <row r="3880" spans="1:21" ht="30" customHeight="1" x14ac:dyDescent="0.3">
      <c r="A3880" s="3" t="str">
        <f>B3880&amp;"--"&amp;COUNTIF($B$5:B3880,B3880)</f>
        <v>--3843</v>
      </c>
      <c r="B3880" s="3" t="str">
        <f t="shared" si="181"/>
        <v/>
      </c>
      <c r="C3880" s="78">
        <v>3876</v>
      </c>
      <c r="D3880" s="102"/>
      <c r="E3880" s="103"/>
      <c r="F3880" s="102"/>
      <c r="G3880" s="104"/>
      <c r="H3880" s="105" t="str">
        <f t="shared" ca="1" si="183"/>
        <v/>
      </c>
      <c r="I3880" s="102"/>
      <c r="J3880" s="102"/>
      <c r="K3880" s="102"/>
      <c r="L3880" s="102"/>
      <c r="M3880" s="102"/>
      <c r="N3880" s="102"/>
      <c r="O3880" s="102"/>
      <c r="P3880" s="102"/>
      <c r="Q3880" s="102"/>
      <c r="R3880" s="102"/>
      <c r="S3880" s="102"/>
      <c r="T3880" s="106"/>
      <c r="U3880" s="3" t="str">
        <f t="shared" si="182"/>
        <v>0/1</v>
      </c>
    </row>
    <row r="3881" spans="1:21" ht="30" customHeight="1" x14ac:dyDescent="0.3">
      <c r="A3881" s="3" t="str">
        <f>B3881&amp;"--"&amp;COUNTIF($B$5:B3881,B3881)</f>
        <v>--3844</v>
      </c>
      <c r="B3881" s="3" t="str">
        <f t="shared" si="181"/>
        <v/>
      </c>
      <c r="C3881" s="78">
        <v>3877</v>
      </c>
      <c r="D3881" s="102"/>
      <c r="E3881" s="103"/>
      <c r="F3881" s="102"/>
      <c r="G3881" s="104"/>
      <c r="H3881" s="105" t="str">
        <f t="shared" ca="1" si="183"/>
        <v/>
      </c>
      <c r="I3881" s="102"/>
      <c r="J3881" s="102"/>
      <c r="K3881" s="102"/>
      <c r="L3881" s="102"/>
      <c r="M3881" s="102"/>
      <c r="N3881" s="102"/>
      <c r="O3881" s="102"/>
      <c r="P3881" s="102"/>
      <c r="Q3881" s="102"/>
      <c r="R3881" s="102"/>
      <c r="S3881" s="102"/>
      <c r="T3881" s="106"/>
      <c r="U3881" s="3" t="str">
        <f t="shared" si="182"/>
        <v>0/1</v>
      </c>
    </row>
    <row r="3882" spans="1:21" ht="30" customHeight="1" x14ac:dyDescent="0.3">
      <c r="A3882" s="3" t="str">
        <f>B3882&amp;"--"&amp;COUNTIF($B$5:B3882,B3882)</f>
        <v>--3845</v>
      </c>
      <c r="B3882" s="3" t="str">
        <f t="shared" si="181"/>
        <v/>
      </c>
      <c r="C3882" s="78">
        <v>3878</v>
      </c>
      <c r="D3882" s="102"/>
      <c r="E3882" s="103"/>
      <c r="F3882" s="102"/>
      <c r="G3882" s="104"/>
      <c r="H3882" s="105" t="str">
        <f t="shared" ca="1" si="183"/>
        <v/>
      </c>
      <c r="I3882" s="102"/>
      <c r="J3882" s="102"/>
      <c r="K3882" s="102"/>
      <c r="L3882" s="102"/>
      <c r="M3882" s="102"/>
      <c r="N3882" s="102"/>
      <c r="O3882" s="102"/>
      <c r="P3882" s="102"/>
      <c r="Q3882" s="102"/>
      <c r="R3882" s="102"/>
      <c r="S3882" s="102"/>
      <c r="T3882" s="106"/>
      <c r="U3882" s="3" t="str">
        <f t="shared" si="182"/>
        <v>0/1</v>
      </c>
    </row>
    <row r="3883" spans="1:21" ht="30" customHeight="1" x14ac:dyDescent="0.3">
      <c r="A3883" s="3" t="str">
        <f>B3883&amp;"--"&amp;COUNTIF($B$5:B3883,B3883)</f>
        <v>--3846</v>
      </c>
      <c r="B3883" s="3" t="str">
        <f t="shared" si="181"/>
        <v/>
      </c>
      <c r="C3883" s="78">
        <v>3879</v>
      </c>
      <c r="D3883" s="102"/>
      <c r="E3883" s="103"/>
      <c r="F3883" s="102"/>
      <c r="G3883" s="104"/>
      <c r="H3883" s="105" t="str">
        <f t="shared" ca="1" si="183"/>
        <v/>
      </c>
      <c r="I3883" s="102"/>
      <c r="J3883" s="102"/>
      <c r="K3883" s="102"/>
      <c r="L3883" s="102"/>
      <c r="M3883" s="102"/>
      <c r="N3883" s="102"/>
      <c r="O3883" s="102"/>
      <c r="P3883" s="102"/>
      <c r="Q3883" s="102"/>
      <c r="R3883" s="102"/>
      <c r="S3883" s="102"/>
      <c r="T3883" s="106"/>
      <c r="U3883" s="3" t="str">
        <f t="shared" si="182"/>
        <v>0/1</v>
      </c>
    </row>
    <row r="3884" spans="1:21" ht="30" customHeight="1" x14ac:dyDescent="0.3">
      <c r="A3884" s="3" t="str">
        <f>B3884&amp;"--"&amp;COUNTIF($B$5:B3884,B3884)</f>
        <v>--3847</v>
      </c>
      <c r="B3884" s="3" t="str">
        <f t="shared" si="181"/>
        <v/>
      </c>
      <c r="C3884" s="78">
        <v>3880</v>
      </c>
      <c r="D3884" s="102"/>
      <c r="E3884" s="103"/>
      <c r="F3884" s="102"/>
      <c r="G3884" s="104"/>
      <c r="H3884" s="105" t="str">
        <f t="shared" ca="1" si="183"/>
        <v/>
      </c>
      <c r="I3884" s="102"/>
      <c r="J3884" s="102"/>
      <c r="K3884" s="102"/>
      <c r="L3884" s="102"/>
      <c r="M3884" s="102"/>
      <c r="N3884" s="102"/>
      <c r="O3884" s="102"/>
      <c r="P3884" s="102"/>
      <c r="Q3884" s="102"/>
      <c r="R3884" s="102"/>
      <c r="S3884" s="102"/>
      <c r="T3884" s="106"/>
      <c r="U3884" s="3" t="str">
        <f t="shared" si="182"/>
        <v>0/1</v>
      </c>
    </row>
    <row r="3885" spans="1:21" ht="30" customHeight="1" x14ac:dyDescent="0.3">
      <c r="A3885" s="3" t="str">
        <f>B3885&amp;"--"&amp;COUNTIF($B$5:B3885,B3885)</f>
        <v>--3848</v>
      </c>
      <c r="B3885" s="3" t="str">
        <f t="shared" si="181"/>
        <v/>
      </c>
      <c r="C3885" s="78">
        <v>3881</v>
      </c>
      <c r="D3885" s="102"/>
      <c r="E3885" s="103"/>
      <c r="F3885" s="102"/>
      <c r="G3885" s="104"/>
      <c r="H3885" s="105" t="str">
        <f t="shared" ca="1" si="183"/>
        <v/>
      </c>
      <c r="I3885" s="102"/>
      <c r="J3885" s="102"/>
      <c r="K3885" s="102"/>
      <c r="L3885" s="102"/>
      <c r="M3885" s="102"/>
      <c r="N3885" s="102"/>
      <c r="O3885" s="102"/>
      <c r="P3885" s="102"/>
      <c r="Q3885" s="102"/>
      <c r="R3885" s="102"/>
      <c r="S3885" s="102"/>
      <c r="T3885" s="106"/>
      <c r="U3885" s="3" t="str">
        <f t="shared" si="182"/>
        <v>0/1</v>
      </c>
    </row>
    <row r="3886" spans="1:21" ht="30" customHeight="1" x14ac:dyDescent="0.3">
      <c r="A3886" s="3" t="str">
        <f>B3886&amp;"--"&amp;COUNTIF($B$5:B3886,B3886)</f>
        <v>--3849</v>
      </c>
      <c r="B3886" s="3" t="str">
        <f t="shared" si="181"/>
        <v/>
      </c>
      <c r="C3886" s="78">
        <v>3882</v>
      </c>
      <c r="D3886" s="102"/>
      <c r="E3886" s="103"/>
      <c r="F3886" s="102"/>
      <c r="G3886" s="104"/>
      <c r="H3886" s="105" t="str">
        <f t="shared" ca="1" si="183"/>
        <v/>
      </c>
      <c r="I3886" s="102"/>
      <c r="J3886" s="102"/>
      <c r="K3886" s="102"/>
      <c r="L3886" s="102"/>
      <c r="M3886" s="102"/>
      <c r="N3886" s="102"/>
      <c r="O3886" s="102"/>
      <c r="P3886" s="102"/>
      <c r="Q3886" s="102"/>
      <c r="R3886" s="102"/>
      <c r="S3886" s="102"/>
      <c r="T3886" s="106"/>
      <c r="U3886" s="3" t="str">
        <f t="shared" si="182"/>
        <v>0/1</v>
      </c>
    </row>
    <row r="3887" spans="1:21" ht="30" customHeight="1" x14ac:dyDescent="0.3">
      <c r="A3887" s="3" t="str">
        <f>B3887&amp;"--"&amp;COUNTIF($B$5:B3887,B3887)</f>
        <v>--3850</v>
      </c>
      <c r="B3887" s="3" t="str">
        <f t="shared" si="181"/>
        <v/>
      </c>
      <c r="C3887" s="78">
        <v>3883</v>
      </c>
      <c r="D3887" s="102"/>
      <c r="E3887" s="103"/>
      <c r="F3887" s="102"/>
      <c r="G3887" s="104"/>
      <c r="H3887" s="105" t="str">
        <f t="shared" ca="1" si="183"/>
        <v/>
      </c>
      <c r="I3887" s="102"/>
      <c r="J3887" s="102"/>
      <c r="K3887" s="102"/>
      <c r="L3887" s="102"/>
      <c r="M3887" s="102"/>
      <c r="N3887" s="102"/>
      <c r="O3887" s="102"/>
      <c r="P3887" s="102"/>
      <c r="Q3887" s="102"/>
      <c r="R3887" s="102"/>
      <c r="S3887" s="102"/>
      <c r="T3887" s="106"/>
      <c r="U3887" s="3" t="str">
        <f t="shared" si="182"/>
        <v>0/1</v>
      </c>
    </row>
    <row r="3888" spans="1:21" ht="30" customHeight="1" x14ac:dyDescent="0.3">
      <c r="A3888" s="3" t="str">
        <f>B3888&amp;"--"&amp;COUNTIF($B$5:B3888,B3888)</f>
        <v>--3851</v>
      </c>
      <c r="B3888" s="3" t="str">
        <f t="shared" si="181"/>
        <v/>
      </c>
      <c r="C3888" s="78">
        <v>3884</v>
      </c>
      <c r="D3888" s="102"/>
      <c r="E3888" s="103"/>
      <c r="F3888" s="102"/>
      <c r="G3888" s="104"/>
      <c r="H3888" s="105" t="str">
        <f t="shared" ca="1" si="183"/>
        <v/>
      </c>
      <c r="I3888" s="102"/>
      <c r="J3888" s="102"/>
      <c r="K3888" s="102"/>
      <c r="L3888" s="102"/>
      <c r="M3888" s="102"/>
      <c r="N3888" s="102"/>
      <c r="O3888" s="102"/>
      <c r="P3888" s="102"/>
      <c r="Q3888" s="102"/>
      <c r="R3888" s="102"/>
      <c r="S3888" s="102"/>
      <c r="T3888" s="106"/>
      <c r="U3888" s="3" t="str">
        <f t="shared" si="182"/>
        <v>0/1</v>
      </c>
    </row>
    <row r="3889" spans="1:21" ht="30" customHeight="1" x14ac:dyDescent="0.3">
      <c r="A3889" s="3" t="str">
        <f>B3889&amp;"--"&amp;COUNTIF($B$5:B3889,B3889)</f>
        <v>--3852</v>
      </c>
      <c r="B3889" s="3" t="str">
        <f t="shared" si="181"/>
        <v/>
      </c>
      <c r="C3889" s="78">
        <v>3885</v>
      </c>
      <c r="D3889" s="102"/>
      <c r="E3889" s="103"/>
      <c r="F3889" s="102"/>
      <c r="G3889" s="104"/>
      <c r="H3889" s="105" t="str">
        <f t="shared" ca="1" si="183"/>
        <v/>
      </c>
      <c r="I3889" s="102"/>
      <c r="J3889" s="102"/>
      <c r="K3889" s="102"/>
      <c r="L3889" s="102"/>
      <c r="M3889" s="102"/>
      <c r="N3889" s="102"/>
      <c r="O3889" s="102"/>
      <c r="P3889" s="102"/>
      <c r="Q3889" s="102"/>
      <c r="R3889" s="102"/>
      <c r="S3889" s="102"/>
      <c r="T3889" s="106"/>
      <c r="U3889" s="3" t="str">
        <f t="shared" si="182"/>
        <v>0/1</v>
      </c>
    </row>
    <row r="3890" spans="1:21" ht="30" customHeight="1" x14ac:dyDescent="0.3">
      <c r="A3890" s="3" t="str">
        <f>B3890&amp;"--"&amp;COUNTIF($B$5:B3890,B3890)</f>
        <v>--3853</v>
      </c>
      <c r="B3890" s="3" t="str">
        <f t="shared" si="181"/>
        <v/>
      </c>
      <c r="C3890" s="78">
        <v>3886</v>
      </c>
      <c r="D3890" s="102"/>
      <c r="E3890" s="103"/>
      <c r="F3890" s="102"/>
      <c r="G3890" s="104"/>
      <c r="H3890" s="105" t="str">
        <f t="shared" ca="1" si="183"/>
        <v/>
      </c>
      <c r="I3890" s="102"/>
      <c r="J3890" s="102"/>
      <c r="K3890" s="102"/>
      <c r="L3890" s="102"/>
      <c r="M3890" s="102"/>
      <c r="N3890" s="102"/>
      <c r="O3890" s="102"/>
      <c r="P3890" s="102"/>
      <c r="Q3890" s="102"/>
      <c r="R3890" s="102"/>
      <c r="S3890" s="102"/>
      <c r="T3890" s="106"/>
      <c r="U3890" s="3" t="str">
        <f t="shared" si="182"/>
        <v>0/1</v>
      </c>
    </row>
    <row r="3891" spans="1:21" ht="30" customHeight="1" x14ac:dyDescent="0.3">
      <c r="A3891" s="3" t="str">
        <f>B3891&amp;"--"&amp;COUNTIF($B$5:B3891,B3891)</f>
        <v>--3854</v>
      </c>
      <c r="B3891" s="3" t="str">
        <f t="shared" si="181"/>
        <v/>
      </c>
      <c r="C3891" s="78">
        <v>3887</v>
      </c>
      <c r="D3891" s="102"/>
      <c r="E3891" s="103"/>
      <c r="F3891" s="102"/>
      <c r="G3891" s="104"/>
      <c r="H3891" s="105" t="str">
        <f t="shared" ca="1" si="183"/>
        <v/>
      </c>
      <c r="I3891" s="102"/>
      <c r="J3891" s="102"/>
      <c r="K3891" s="102"/>
      <c r="L3891" s="102"/>
      <c r="M3891" s="102"/>
      <c r="N3891" s="102"/>
      <c r="O3891" s="102"/>
      <c r="P3891" s="102"/>
      <c r="Q3891" s="102"/>
      <c r="R3891" s="102"/>
      <c r="S3891" s="102"/>
      <c r="T3891" s="106"/>
      <c r="U3891" s="3" t="str">
        <f t="shared" si="182"/>
        <v>0/1</v>
      </c>
    </row>
    <row r="3892" spans="1:21" ht="30" customHeight="1" x14ac:dyDescent="0.3">
      <c r="A3892" s="3" t="str">
        <f>B3892&amp;"--"&amp;COUNTIF($B$5:B3892,B3892)</f>
        <v>--3855</v>
      </c>
      <c r="B3892" s="3" t="str">
        <f t="shared" si="181"/>
        <v/>
      </c>
      <c r="C3892" s="78">
        <v>3888</v>
      </c>
      <c r="D3892" s="102"/>
      <c r="E3892" s="103"/>
      <c r="F3892" s="102"/>
      <c r="G3892" s="104"/>
      <c r="H3892" s="105" t="str">
        <f t="shared" ca="1" si="183"/>
        <v/>
      </c>
      <c r="I3892" s="102"/>
      <c r="J3892" s="102"/>
      <c r="K3892" s="102"/>
      <c r="L3892" s="102"/>
      <c r="M3892" s="102"/>
      <c r="N3892" s="102"/>
      <c r="O3892" s="102"/>
      <c r="P3892" s="102"/>
      <c r="Q3892" s="102"/>
      <c r="R3892" s="102"/>
      <c r="S3892" s="102"/>
      <c r="T3892" s="106"/>
      <c r="U3892" s="3" t="str">
        <f t="shared" si="182"/>
        <v>0/1</v>
      </c>
    </row>
    <row r="3893" spans="1:21" ht="30" customHeight="1" x14ac:dyDescent="0.3">
      <c r="A3893" s="3" t="str">
        <f>B3893&amp;"--"&amp;COUNTIF($B$5:B3893,B3893)</f>
        <v>--3856</v>
      </c>
      <c r="B3893" s="3" t="str">
        <f t="shared" si="181"/>
        <v/>
      </c>
      <c r="C3893" s="78">
        <v>3889</v>
      </c>
      <c r="D3893" s="102"/>
      <c r="E3893" s="103"/>
      <c r="F3893" s="102"/>
      <c r="G3893" s="104"/>
      <c r="H3893" s="105" t="str">
        <f t="shared" ca="1" si="183"/>
        <v/>
      </c>
      <c r="I3893" s="102"/>
      <c r="J3893" s="102"/>
      <c r="K3893" s="102"/>
      <c r="L3893" s="102"/>
      <c r="M3893" s="102"/>
      <c r="N3893" s="102"/>
      <c r="O3893" s="102"/>
      <c r="P3893" s="102"/>
      <c r="Q3893" s="102"/>
      <c r="R3893" s="102"/>
      <c r="S3893" s="102"/>
      <c r="T3893" s="106"/>
      <c r="U3893" s="3" t="str">
        <f t="shared" si="182"/>
        <v>0/1</v>
      </c>
    </row>
    <row r="3894" spans="1:21" ht="30" customHeight="1" x14ac:dyDescent="0.3">
      <c r="A3894" s="3" t="str">
        <f>B3894&amp;"--"&amp;COUNTIF($B$5:B3894,B3894)</f>
        <v>--3857</v>
      </c>
      <c r="B3894" s="3" t="str">
        <f t="shared" si="181"/>
        <v/>
      </c>
      <c r="C3894" s="78">
        <v>3890</v>
      </c>
      <c r="D3894" s="102"/>
      <c r="E3894" s="103"/>
      <c r="F3894" s="102"/>
      <c r="G3894" s="104"/>
      <c r="H3894" s="105" t="str">
        <f t="shared" ca="1" si="183"/>
        <v/>
      </c>
      <c r="I3894" s="102"/>
      <c r="J3894" s="102"/>
      <c r="K3894" s="102"/>
      <c r="L3894" s="102"/>
      <c r="M3894" s="102"/>
      <c r="N3894" s="102"/>
      <c r="O3894" s="102"/>
      <c r="P3894" s="102"/>
      <c r="Q3894" s="102"/>
      <c r="R3894" s="102"/>
      <c r="S3894" s="102"/>
      <c r="T3894" s="106"/>
      <c r="U3894" s="3" t="str">
        <f t="shared" si="182"/>
        <v>0/1</v>
      </c>
    </row>
    <row r="3895" spans="1:21" ht="30" customHeight="1" x14ac:dyDescent="0.3">
      <c r="A3895" s="3" t="str">
        <f>B3895&amp;"--"&amp;COUNTIF($B$5:B3895,B3895)</f>
        <v>--3858</v>
      </c>
      <c r="B3895" s="3" t="str">
        <f t="shared" si="181"/>
        <v/>
      </c>
      <c r="C3895" s="78">
        <v>3891</v>
      </c>
      <c r="D3895" s="102"/>
      <c r="E3895" s="103"/>
      <c r="F3895" s="102"/>
      <c r="G3895" s="104"/>
      <c r="H3895" s="105" t="str">
        <f t="shared" ca="1" si="183"/>
        <v/>
      </c>
      <c r="I3895" s="102"/>
      <c r="J3895" s="102"/>
      <c r="K3895" s="102"/>
      <c r="L3895" s="102"/>
      <c r="M3895" s="102"/>
      <c r="N3895" s="102"/>
      <c r="O3895" s="102"/>
      <c r="P3895" s="102"/>
      <c r="Q3895" s="102"/>
      <c r="R3895" s="102"/>
      <c r="S3895" s="102"/>
      <c r="T3895" s="106"/>
      <c r="U3895" s="3" t="str">
        <f t="shared" si="182"/>
        <v>0/1</v>
      </c>
    </row>
    <row r="3896" spans="1:21" ht="30" customHeight="1" x14ac:dyDescent="0.3">
      <c r="A3896" s="3" t="str">
        <f>B3896&amp;"--"&amp;COUNTIF($B$5:B3896,B3896)</f>
        <v>--3859</v>
      </c>
      <c r="B3896" s="3" t="str">
        <f t="shared" si="181"/>
        <v/>
      </c>
      <c r="C3896" s="78">
        <v>3892</v>
      </c>
      <c r="D3896" s="102"/>
      <c r="E3896" s="103"/>
      <c r="F3896" s="102"/>
      <c r="G3896" s="104"/>
      <c r="H3896" s="105" t="str">
        <f t="shared" ca="1" si="183"/>
        <v/>
      </c>
      <c r="I3896" s="102"/>
      <c r="J3896" s="102"/>
      <c r="K3896" s="102"/>
      <c r="L3896" s="102"/>
      <c r="M3896" s="102"/>
      <c r="N3896" s="102"/>
      <c r="O3896" s="102"/>
      <c r="P3896" s="102"/>
      <c r="Q3896" s="102"/>
      <c r="R3896" s="102"/>
      <c r="S3896" s="102"/>
      <c r="T3896" s="106"/>
      <c r="U3896" s="3" t="str">
        <f t="shared" si="182"/>
        <v>0/1</v>
      </c>
    </row>
    <row r="3897" spans="1:21" ht="30" customHeight="1" x14ac:dyDescent="0.3">
      <c r="A3897" s="3" t="str">
        <f>B3897&amp;"--"&amp;COUNTIF($B$5:B3897,B3897)</f>
        <v>--3860</v>
      </c>
      <c r="B3897" s="3" t="str">
        <f t="shared" si="181"/>
        <v/>
      </c>
      <c r="C3897" s="78">
        <v>3893</v>
      </c>
      <c r="D3897" s="102"/>
      <c r="E3897" s="103"/>
      <c r="F3897" s="102"/>
      <c r="G3897" s="104"/>
      <c r="H3897" s="105" t="str">
        <f t="shared" ca="1" si="183"/>
        <v/>
      </c>
      <c r="I3897" s="102"/>
      <c r="J3897" s="102"/>
      <c r="K3897" s="102"/>
      <c r="L3897" s="102"/>
      <c r="M3897" s="102"/>
      <c r="N3897" s="102"/>
      <c r="O3897" s="102"/>
      <c r="P3897" s="102"/>
      <c r="Q3897" s="102"/>
      <c r="R3897" s="102"/>
      <c r="S3897" s="102"/>
      <c r="T3897" s="106"/>
      <c r="U3897" s="3" t="str">
        <f t="shared" si="182"/>
        <v>0/1</v>
      </c>
    </row>
    <row r="3898" spans="1:21" ht="30" customHeight="1" x14ac:dyDescent="0.3">
      <c r="A3898" s="3" t="str">
        <f>B3898&amp;"--"&amp;COUNTIF($B$5:B3898,B3898)</f>
        <v>--3861</v>
      </c>
      <c r="B3898" s="3" t="str">
        <f t="shared" si="181"/>
        <v/>
      </c>
      <c r="C3898" s="78">
        <v>3894</v>
      </c>
      <c r="D3898" s="102"/>
      <c r="E3898" s="103"/>
      <c r="F3898" s="102"/>
      <c r="G3898" s="104"/>
      <c r="H3898" s="105" t="str">
        <f t="shared" ca="1" si="183"/>
        <v/>
      </c>
      <c r="I3898" s="102"/>
      <c r="J3898" s="102"/>
      <c r="K3898" s="102"/>
      <c r="L3898" s="102"/>
      <c r="M3898" s="102"/>
      <c r="N3898" s="102"/>
      <c r="O3898" s="102"/>
      <c r="P3898" s="102"/>
      <c r="Q3898" s="102"/>
      <c r="R3898" s="102"/>
      <c r="S3898" s="102"/>
      <c r="T3898" s="106"/>
      <c r="U3898" s="3" t="str">
        <f t="shared" si="182"/>
        <v>0/1</v>
      </c>
    </row>
    <row r="3899" spans="1:21" ht="30" customHeight="1" x14ac:dyDescent="0.3">
      <c r="A3899" s="3" t="str">
        <f>B3899&amp;"--"&amp;COUNTIF($B$5:B3899,B3899)</f>
        <v>--3862</v>
      </c>
      <c r="B3899" s="3" t="str">
        <f t="shared" si="181"/>
        <v/>
      </c>
      <c r="C3899" s="78">
        <v>3895</v>
      </c>
      <c r="D3899" s="102"/>
      <c r="E3899" s="103"/>
      <c r="F3899" s="102"/>
      <c r="G3899" s="104"/>
      <c r="H3899" s="105" t="str">
        <f t="shared" ca="1" si="183"/>
        <v/>
      </c>
      <c r="I3899" s="102"/>
      <c r="J3899" s="102"/>
      <c r="K3899" s="102"/>
      <c r="L3899" s="102"/>
      <c r="M3899" s="102"/>
      <c r="N3899" s="102"/>
      <c r="O3899" s="102"/>
      <c r="P3899" s="102"/>
      <c r="Q3899" s="102"/>
      <c r="R3899" s="102"/>
      <c r="S3899" s="102"/>
      <c r="T3899" s="106"/>
      <c r="U3899" s="3" t="str">
        <f t="shared" si="182"/>
        <v>0/1</v>
      </c>
    </row>
    <row r="3900" spans="1:21" ht="30" customHeight="1" x14ac:dyDescent="0.3">
      <c r="A3900" s="3" t="str">
        <f>B3900&amp;"--"&amp;COUNTIF($B$5:B3900,B3900)</f>
        <v>--3863</v>
      </c>
      <c r="B3900" s="3" t="str">
        <f t="shared" si="181"/>
        <v/>
      </c>
      <c r="C3900" s="78">
        <v>3896</v>
      </c>
      <c r="D3900" s="102"/>
      <c r="E3900" s="103"/>
      <c r="F3900" s="102"/>
      <c r="G3900" s="104"/>
      <c r="H3900" s="105" t="str">
        <f t="shared" ca="1" si="183"/>
        <v/>
      </c>
      <c r="I3900" s="102"/>
      <c r="J3900" s="102"/>
      <c r="K3900" s="102"/>
      <c r="L3900" s="102"/>
      <c r="M3900" s="102"/>
      <c r="N3900" s="102"/>
      <c r="O3900" s="102"/>
      <c r="P3900" s="102"/>
      <c r="Q3900" s="102"/>
      <c r="R3900" s="102"/>
      <c r="S3900" s="102"/>
      <c r="T3900" s="106"/>
      <c r="U3900" s="3" t="str">
        <f t="shared" si="182"/>
        <v>0/1</v>
      </c>
    </row>
    <row r="3901" spans="1:21" ht="30" customHeight="1" x14ac:dyDescent="0.3">
      <c r="A3901" s="3" t="str">
        <f>B3901&amp;"--"&amp;COUNTIF($B$5:B3901,B3901)</f>
        <v>--3864</v>
      </c>
      <c r="B3901" s="3" t="str">
        <f t="shared" si="181"/>
        <v/>
      </c>
      <c r="C3901" s="78">
        <v>3897</v>
      </c>
      <c r="D3901" s="102"/>
      <c r="E3901" s="103"/>
      <c r="F3901" s="102"/>
      <c r="G3901" s="104"/>
      <c r="H3901" s="105" t="str">
        <f t="shared" ca="1" si="183"/>
        <v/>
      </c>
      <c r="I3901" s="102"/>
      <c r="J3901" s="102"/>
      <c r="K3901" s="102"/>
      <c r="L3901" s="102"/>
      <c r="M3901" s="102"/>
      <c r="N3901" s="102"/>
      <c r="O3901" s="102"/>
      <c r="P3901" s="102"/>
      <c r="Q3901" s="102"/>
      <c r="R3901" s="102"/>
      <c r="S3901" s="102"/>
      <c r="T3901" s="106"/>
      <c r="U3901" s="3" t="str">
        <f t="shared" si="182"/>
        <v>0/1</v>
      </c>
    </row>
    <row r="3902" spans="1:21" ht="30" customHeight="1" x14ac:dyDescent="0.3">
      <c r="A3902" s="3" t="str">
        <f>B3902&amp;"--"&amp;COUNTIF($B$5:B3902,B3902)</f>
        <v>--3865</v>
      </c>
      <c r="B3902" s="3" t="str">
        <f t="shared" si="181"/>
        <v/>
      </c>
      <c r="C3902" s="78">
        <v>3898</v>
      </c>
      <c r="D3902" s="102"/>
      <c r="E3902" s="103"/>
      <c r="F3902" s="102"/>
      <c r="G3902" s="104"/>
      <c r="H3902" s="105" t="str">
        <f t="shared" ca="1" si="183"/>
        <v/>
      </c>
      <c r="I3902" s="102"/>
      <c r="J3902" s="102"/>
      <c r="K3902" s="102"/>
      <c r="L3902" s="102"/>
      <c r="M3902" s="102"/>
      <c r="N3902" s="102"/>
      <c r="O3902" s="102"/>
      <c r="P3902" s="102"/>
      <c r="Q3902" s="102"/>
      <c r="R3902" s="102"/>
      <c r="S3902" s="102"/>
      <c r="T3902" s="106"/>
      <c r="U3902" s="3" t="str">
        <f t="shared" si="182"/>
        <v>0/1</v>
      </c>
    </row>
    <row r="3903" spans="1:21" ht="30" customHeight="1" x14ac:dyDescent="0.3">
      <c r="A3903" s="3" t="str">
        <f>B3903&amp;"--"&amp;COUNTIF($B$5:B3903,B3903)</f>
        <v>--3866</v>
      </c>
      <c r="B3903" s="3" t="str">
        <f t="shared" si="181"/>
        <v/>
      </c>
      <c r="C3903" s="78">
        <v>3899</v>
      </c>
      <c r="D3903" s="102"/>
      <c r="E3903" s="103"/>
      <c r="F3903" s="102"/>
      <c r="G3903" s="104"/>
      <c r="H3903" s="105" t="str">
        <f t="shared" ca="1" si="183"/>
        <v/>
      </c>
      <c r="I3903" s="102"/>
      <c r="J3903" s="102"/>
      <c r="K3903" s="102"/>
      <c r="L3903" s="102"/>
      <c r="M3903" s="102"/>
      <c r="N3903" s="102"/>
      <c r="O3903" s="102"/>
      <c r="P3903" s="102"/>
      <c r="Q3903" s="102"/>
      <c r="R3903" s="102"/>
      <c r="S3903" s="102"/>
      <c r="T3903" s="106"/>
      <c r="U3903" s="3" t="str">
        <f t="shared" si="182"/>
        <v>0/1</v>
      </c>
    </row>
    <row r="3904" spans="1:21" ht="30" customHeight="1" x14ac:dyDescent="0.3">
      <c r="A3904" s="3" t="str">
        <f>B3904&amp;"--"&amp;COUNTIF($B$5:B3904,B3904)</f>
        <v>--3867</v>
      </c>
      <c r="B3904" s="3" t="str">
        <f t="shared" si="181"/>
        <v/>
      </c>
      <c r="C3904" s="78">
        <v>3900</v>
      </c>
      <c r="D3904" s="102"/>
      <c r="E3904" s="103"/>
      <c r="F3904" s="102"/>
      <c r="G3904" s="104"/>
      <c r="H3904" s="105" t="str">
        <f t="shared" ca="1" si="183"/>
        <v/>
      </c>
      <c r="I3904" s="102"/>
      <c r="J3904" s="102"/>
      <c r="K3904" s="102"/>
      <c r="L3904" s="102"/>
      <c r="M3904" s="102"/>
      <c r="N3904" s="102"/>
      <c r="O3904" s="102"/>
      <c r="P3904" s="102"/>
      <c r="Q3904" s="102"/>
      <c r="R3904" s="102"/>
      <c r="S3904" s="102"/>
      <c r="T3904" s="106"/>
      <c r="U3904" s="3" t="str">
        <f t="shared" si="182"/>
        <v>0/1</v>
      </c>
    </row>
    <row r="3905" spans="1:21" ht="30" customHeight="1" x14ac:dyDescent="0.3">
      <c r="A3905" s="3" t="str">
        <f>B3905&amp;"--"&amp;COUNTIF($B$5:B3905,B3905)</f>
        <v>--3868</v>
      </c>
      <c r="B3905" s="3" t="str">
        <f t="shared" si="181"/>
        <v/>
      </c>
      <c r="C3905" s="78">
        <v>3901</v>
      </c>
      <c r="D3905" s="102"/>
      <c r="E3905" s="103"/>
      <c r="F3905" s="102"/>
      <c r="G3905" s="104"/>
      <c r="H3905" s="105" t="str">
        <f t="shared" ca="1" si="183"/>
        <v/>
      </c>
      <c r="I3905" s="102"/>
      <c r="J3905" s="102"/>
      <c r="K3905" s="102"/>
      <c r="L3905" s="102"/>
      <c r="M3905" s="102"/>
      <c r="N3905" s="102"/>
      <c r="O3905" s="102"/>
      <c r="P3905" s="102"/>
      <c r="Q3905" s="102"/>
      <c r="R3905" s="102"/>
      <c r="S3905" s="102"/>
      <c r="T3905" s="106"/>
      <c r="U3905" s="3" t="str">
        <f t="shared" si="182"/>
        <v>0/1</v>
      </c>
    </row>
    <row r="3906" spans="1:21" ht="30" customHeight="1" x14ac:dyDescent="0.3">
      <c r="A3906" s="3" t="str">
        <f>B3906&amp;"--"&amp;COUNTIF($B$5:B3906,B3906)</f>
        <v>--3869</v>
      </c>
      <c r="B3906" s="3" t="str">
        <f t="shared" si="181"/>
        <v/>
      </c>
      <c r="C3906" s="78">
        <v>3902</v>
      </c>
      <c r="D3906" s="102"/>
      <c r="E3906" s="103"/>
      <c r="F3906" s="102"/>
      <c r="G3906" s="104"/>
      <c r="H3906" s="105" t="str">
        <f t="shared" ca="1" si="183"/>
        <v/>
      </c>
      <c r="I3906" s="102"/>
      <c r="J3906" s="102"/>
      <c r="K3906" s="102"/>
      <c r="L3906" s="102"/>
      <c r="M3906" s="102"/>
      <c r="N3906" s="102"/>
      <c r="O3906" s="102"/>
      <c r="P3906" s="102"/>
      <c r="Q3906" s="102"/>
      <c r="R3906" s="102"/>
      <c r="S3906" s="102"/>
      <c r="T3906" s="106"/>
      <c r="U3906" s="3" t="str">
        <f t="shared" si="182"/>
        <v>0/1</v>
      </c>
    </row>
    <row r="3907" spans="1:21" ht="30" customHeight="1" x14ac:dyDescent="0.3">
      <c r="A3907" s="3" t="str">
        <f>B3907&amp;"--"&amp;COUNTIF($B$5:B3907,B3907)</f>
        <v>--3870</v>
      </c>
      <c r="B3907" s="3" t="str">
        <f t="shared" si="181"/>
        <v/>
      </c>
      <c r="C3907" s="78">
        <v>3903</v>
      </c>
      <c r="D3907" s="102"/>
      <c r="E3907" s="103"/>
      <c r="F3907" s="102"/>
      <c r="G3907" s="104"/>
      <c r="H3907" s="105" t="str">
        <f t="shared" ca="1" si="183"/>
        <v/>
      </c>
      <c r="I3907" s="102"/>
      <c r="J3907" s="102"/>
      <c r="K3907" s="102"/>
      <c r="L3907" s="102"/>
      <c r="M3907" s="102"/>
      <c r="N3907" s="102"/>
      <c r="O3907" s="102"/>
      <c r="P3907" s="102"/>
      <c r="Q3907" s="102"/>
      <c r="R3907" s="102"/>
      <c r="S3907" s="102"/>
      <c r="T3907" s="106"/>
      <c r="U3907" s="3" t="str">
        <f t="shared" si="182"/>
        <v>0/1</v>
      </c>
    </row>
    <row r="3908" spans="1:21" ht="30" customHeight="1" x14ac:dyDescent="0.3">
      <c r="A3908" s="3" t="str">
        <f>B3908&amp;"--"&amp;COUNTIF($B$5:B3908,B3908)</f>
        <v>--3871</v>
      </c>
      <c r="B3908" s="3" t="str">
        <f t="shared" si="181"/>
        <v/>
      </c>
      <c r="C3908" s="78">
        <v>3904</v>
      </c>
      <c r="D3908" s="102"/>
      <c r="E3908" s="103"/>
      <c r="F3908" s="102"/>
      <c r="G3908" s="104"/>
      <c r="H3908" s="105" t="str">
        <f t="shared" ca="1" si="183"/>
        <v/>
      </c>
      <c r="I3908" s="102"/>
      <c r="J3908" s="102"/>
      <c r="K3908" s="102"/>
      <c r="L3908" s="102"/>
      <c r="M3908" s="102"/>
      <c r="N3908" s="102"/>
      <c r="O3908" s="102"/>
      <c r="P3908" s="102"/>
      <c r="Q3908" s="102"/>
      <c r="R3908" s="102"/>
      <c r="S3908" s="102"/>
      <c r="T3908" s="106"/>
      <c r="U3908" s="3" t="str">
        <f t="shared" si="182"/>
        <v>0/1</v>
      </c>
    </row>
    <row r="3909" spans="1:21" ht="30" customHeight="1" x14ac:dyDescent="0.3">
      <c r="A3909" s="3" t="str">
        <f>B3909&amp;"--"&amp;COUNTIF($B$5:B3909,B3909)</f>
        <v>--3872</v>
      </c>
      <c r="B3909" s="3" t="str">
        <f t="shared" ref="B3909:B3972" si="184">IF(G3909&lt;&gt;"",MONTH(G3909),"")</f>
        <v/>
      </c>
      <c r="C3909" s="78">
        <v>3905</v>
      </c>
      <c r="D3909" s="102"/>
      <c r="E3909" s="103"/>
      <c r="F3909" s="102"/>
      <c r="G3909" s="104"/>
      <c r="H3909" s="105" t="str">
        <f t="shared" ca="1" si="183"/>
        <v/>
      </c>
      <c r="I3909" s="102"/>
      <c r="J3909" s="102"/>
      <c r="K3909" s="102"/>
      <c r="L3909" s="102"/>
      <c r="M3909" s="102"/>
      <c r="N3909" s="102"/>
      <c r="O3909" s="102"/>
      <c r="P3909" s="102"/>
      <c r="Q3909" s="102"/>
      <c r="R3909" s="102"/>
      <c r="S3909" s="102"/>
      <c r="T3909" s="106"/>
      <c r="U3909" s="3" t="str">
        <f t="shared" ref="U3909:U3972" si="185">DAY(G3909)&amp;"/"&amp;MONTH(G3909)</f>
        <v>0/1</v>
      </c>
    </row>
    <row r="3910" spans="1:21" ht="30" customHeight="1" x14ac:dyDescent="0.3">
      <c r="A3910" s="3" t="str">
        <f>B3910&amp;"--"&amp;COUNTIF($B$5:B3910,B3910)</f>
        <v>--3873</v>
      </c>
      <c r="B3910" s="3" t="str">
        <f t="shared" si="184"/>
        <v/>
      </c>
      <c r="C3910" s="78">
        <v>3906</v>
      </c>
      <c r="D3910" s="102"/>
      <c r="E3910" s="103"/>
      <c r="F3910" s="102"/>
      <c r="G3910" s="104"/>
      <c r="H3910" s="105" t="str">
        <f t="shared" ca="1" si="183"/>
        <v/>
      </c>
      <c r="I3910" s="102"/>
      <c r="J3910" s="102"/>
      <c r="K3910" s="102"/>
      <c r="L3910" s="102"/>
      <c r="M3910" s="102"/>
      <c r="N3910" s="102"/>
      <c r="O3910" s="102"/>
      <c r="P3910" s="102"/>
      <c r="Q3910" s="102"/>
      <c r="R3910" s="102"/>
      <c r="S3910" s="102"/>
      <c r="T3910" s="106"/>
      <c r="U3910" s="3" t="str">
        <f t="shared" si="185"/>
        <v>0/1</v>
      </c>
    </row>
    <row r="3911" spans="1:21" ht="30" customHeight="1" x14ac:dyDescent="0.3">
      <c r="A3911" s="3" t="str">
        <f>B3911&amp;"--"&amp;COUNTIF($B$5:B3911,B3911)</f>
        <v>--3874</v>
      </c>
      <c r="B3911" s="3" t="str">
        <f t="shared" si="184"/>
        <v/>
      </c>
      <c r="C3911" s="78">
        <v>3907</v>
      </c>
      <c r="D3911" s="102"/>
      <c r="E3911" s="103"/>
      <c r="F3911" s="102"/>
      <c r="G3911" s="104"/>
      <c r="H3911" s="105" t="str">
        <f t="shared" ca="1" si="183"/>
        <v/>
      </c>
      <c r="I3911" s="102"/>
      <c r="J3911" s="102"/>
      <c r="K3911" s="102"/>
      <c r="L3911" s="102"/>
      <c r="M3911" s="102"/>
      <c r="N3911" s="102"/>
      <c r="O3911" s="102"/>
      <c r="P3911" s="102"/>
      <c r="Q3911" s="102"/>
      <c r="R3911" s="102"/>
      <c r="S3911" s="102"/>
      <c r="T3911" s="106"/>
      <c r="U3911" s="3" t="str">
        <f t="shared" si="185"/>
        <v>0/1</v>
      </c>
    </row>
    <row r="3912" spans="1:21" ht="30" customHeight="1" x14ac:dyDescent="0.3">
      <c r="A3912" s="3" t="str">
        <f>B3912&amp;"--"&amp;COUNTIF($B$5:B3912,B3912)</f>
        <v>--3875</v>
      </c>
      <c r="B3912" s="3" t="str">
        <f t="shared" si="184"/>
        <v/>
      </c>
      <c r="C3912" s="78">
        <v>3908</v>
      </c>
      <c r="D3912" s="102"/>
      <c r="E3912" s="103"/>
      <c r="F3912" s="102"/>
      <c r="G3912" s="104"/>
      <c r="H3912" s="105" t="str">
        <f t="shared" ca="1" si="183"/>
        <v/>
      </c>
      <c r="I3912" s="102"/>
      <c r="J3912" s="102"/>
      <c r="K3912" s="102"/>
      <c r="L3912" s="102"/>
      <c r="M3912" s="102"/>
      <c r="N3912" s="102"/>
      <c r="O3912" s="102"/>
      <c r="P3912" s="102"/>
      <c r="Q3912" s="102"/>
      <c r="R3912" s="102"/>
      <c r="S3912" s="102"/>
      <c r="T3912" s="106"/>
      <c r="U3912" s="3" t="str">
        <f t="shared" si="185"/>
        <v>0/1</v>
      </c>
    </row>
    <row r="3913" spans="1:21" ht="30" customHeight="1" x14ac:dyDescent="0.3">
      <c r="A3913" s="3" t="str">
        <f>B3913&amp;"--"&amp;COUNTIF($B$5:B3913,B3913)</f>
        <v>--3876</v>
      </c>
      <c r="B3913" s="3" t="str">
        <f t="shared" si="184"/>
        <v/>
      </c>
      <c r="C3913" s="78">
        <v>3909</v>
      </c>
      <c r="D3913" s="102"/>
      <c r="E3913" s="103"/>
      <c r="F3913" s="102"/>
      <c r="G3913" s="104"/>
      <c r="H3913" s="105" t="str">
        <f t="shared" ca="1" si="183"/>
        <v/>
      </c>
      <c r="I3913" s="102"/>
      <c r="J3913" s="102"/>
      <c r="K3913" s="102"/>
      <c r="L3913" s="102"/>
      <c r="M3913" s="102"/>
      <c r="N3913" s="102"/>
      <c r="O3913" s="102"/>
      <c r="P3913" s="102"/>
      <c r="Q3913" s="102"/>
      <c r="R3913" s="102"/>
      <c r="S3913" s="102"/>
      <c r="T3913" s="106"/>
      <c r="U3913" s="3" t="str">
        <f t="shared" si="185"/>
        <v>0/1</v>
      </c>
    </row>
    <row r="3914" spans="1:21" ht="30" customHeight="1" x14ac:dyDescent="0.3">
      <c r="A3914" s="3" t="str">
        <f>B3914&amp;"--"&amp;COUNTIF($B$5:B3914,B3914)</f>
        <v>--3877</v>
      </c>
      <c r="B3914" s="3" t="str">
        <f t="shared" si="184"/>
        <v/>
      </c>
      <c r="C3914" s="78">
        <v>3910</v>
      </c>
      <c r="D3914" s="102"/>
      <c r="E3914" s="103"/>
      <c r="F3914" s="102"/>
      <c r="G3914" s="104"/>
      <c r="H3914" s="105" t="str">
        <f t="shared" ca="1" si="183"/>
        <v/>
      </c>
      <c r="I3914" s="102"/>
      <c r="J3914" s="102"/>
      <c r="K3914" s="102"/>
      <c r="L3914" s="102"/>
      <c r="M3914" s="102"/>
      <c r="N3914" s="102"/>
      <c r="O3914" s="102"/>
      <c r="P3914" s="102"/>
      <c r="Q3914" s="102"/>
      <c r="R3914" s="102"/>
      <c r="S3914" s="102"/>
      <c r="T3914" s="106"/>
      <c r="U3914" s="3" t="str">
        <f t="shared" si="185"/>
        <v>0/1</v>
      </c>
    </row>
    <row r="3915" spans="1:21" ht="30" customHeight="1" x14ac:dyDescent="0.3">
      <c r="A3915" s="3" t="str">
        <f>B3915&amp;"--"&amp;COUNTIF($B$5:B3915,B3915)</f>
        <v>--3878</v>
      </c>
      <c r="B3915" s="3" t="str">
        <f t="shared" si="184"/>
        <v/>
      </c>
      <c r="C3915" s="78">
        <v>3911</v>
      </c>
      <c r="D3915" s="102"/>
      <c r="E3915" s="103"/>
      <c r="F3915" s="102"/>
      <c r="G3915" s="104"/>
      <c r="H3915" s="105" t="str">
        <f t="shared" ca="1" si="183"/>
        <v/>
      </c>
      <c r="I3915" s="102"/>
      <c r="J3915" s="102"/>
      <c r="K3915" s="102"/>
      <c r="L3915" s="102"/>
      <c r="M3915" s="102"/>
      <c r="N3915" s="102"/>
      <c r="O3915" s="102"/>
      <c r="P3915" s="102"/>
      <c r="Q3915" s="102"/>
      <c r="R3915" s="102"/>
      <c r="S3915" s="102"/>
      <c r="T3915" s="106"/>
      <c r="U3915" s="3" t="str">
        <f t="shared" si="185"/>
        <v>0/1</v>
      </c>
    </row>
    <row r="3916" spans="1:21" ht="30" customHeight="1" x14ac:dyDescent="0.3">
      <c r="A3916" s="3" t="str">
        <f>B3916&amp;"--"&amp;COUNTIF($B$5:B3916,B3916)</f>
        <v>--3879</v>
      </c>
      <c r="B3916" s="3" t="str">
        <f t="shared" si="184"/>
        <v/>
      </c>
      <c r="C3916" s="78">
        <v>3912</v>
      </c>
      <c r="D3916" s="102"/>
      <c r="E3916" s="103"/>
      <c r="F3916" s="102"/>
      <c r="G3916" s="104"/>
      <c r="H3916" s="105" t="str">
        <f t="shared" ca="1" si="183"/>
        <v/>
      </c>
      <c r="I3916" s="102"/>
      <c r="J3916" s="102"/>
      <c r="K3916" s="102"/>
      <c r="L3916" s="102"/>
      <c r="M3916" s="102"/>
      <c r="N3916" s="102"/>
      <c r="O3916" s="102"/>
      <c r="P3916" s="102"/>
      <c r="Q3916" s="102"/>
      <c r="R3916" s="102"/>
      <c r="S3916" s="102"/>
      <c r="T3916" s="106"/>
      <c r="U3916" s="3" t="str">
        <f t="shared" si="185"/>
        <v>0/1</v>
      </c>
    </row>
    <row r="3917" spans="1:21" ht="30" customHeight="1" x14ac:dyDescent="0.3">
      <c r="A3917" s="3" t="str">
        <f>B3917&amp;"--"&amp;COUNTIF($B$5:B3917,B3917)</f>
        <v>--3880</v>
      </c>
      <c r="B3917" s="3" t="str">
        <f t="shared" si="184"/>
        <v/>
      </c>
      <c r="C3917" s="78">
        <v>3913</v>
      </c>
      <c r="D3917" s="102"/>
      <c r="E3917" s="103"/>
      <c r="F3917" s="102"/>
      <c r="G3917" s="104"/>
      <c r="H3917" s="105" t="str">
        <f t="shared" ca="1" si="183"/>
        <v/>
      </c>
      <c r="I3917" s="102"/>
      <c r="J3917" s="102"/>
      <c r="K3917" s="102"/>
      <c r="L3917" s="102"/>
      <c r="M3917" s="102"/>
      <c r="N3917" s="102"/>
      <c r="O3917" s="102"/>
      <c r="P3917" s="102"/>
      <c r="Q3917" s="102"/>
      <c r="R3917" s="102"/>
      <c r="S3917" s="102"/>
      <c r="T3917" s="106"/>
      <c r="U3917" s="3" t="str">
        <f t="shared" si="185"/>
        <v>0/1</v>
      </c>
    </row>
    <row r="3918" spans="1:21" ht="30" customHeight="1" x14ac:dyDescent="0.3">
      <c r="A3918" s="3" t="str">
        <f>B3918&amp;"--"&amp;COUNTIF($B$5:B3918,B3918)</f>
        <v>--3881</v>
      </c>
      <c r="B3918" s="3" t="str">
        <f t="shared" si="184"/>
        <v/>
      </c>
      <c r="C3918" s="78">
        <v>3914</v>
      </c>
      <c r="D3918" s="102"/>
      <c r="E3918" s="103"/>
      <c r="F3918" s="102"/>
      <c r="G3918" s="104"/>
      <c r="H3918" s="105" t="str">
        <f t="shared" ca="1" si="183"/>
        <v/>
      </c>
      <c r="I3918" s="102"/>
      <c r="J3918" s="102"/>
      <c r="K3918" s="102"/>
      <c r="L3918" s="102"/>
      <c r="M3918" s="102"/>
      <c r="N3918" s="102"/>
      <c r="O3918" s="102"/>
      <c r="P3918" s="102"/>
      <c r="Q3918" s="102"/>
      <c r="R3918" s="102"/>
      <c r="S3918" s="102"/>
      <c r="T3918" s="106"/>
      <c r="U3918" s="3" t="str">
        <f t="shared" si="185"/>
        <v>0/1</v>
      </c>
    </row>
    <row r="3919" spans="1:21" ht="30" customHeight="1" x14ac:dyDescent="0.3">
      <c r="A3919" s="3" t="str">
        <f>B3919&amp;"--"&amp;COUNTIF($B$5:B3919,B3919)</f>
        <v>--3882</v>
      </c>
      <c r="B3919" s="3" t="str">
        <f t="shared" si="184"/>
        <v/>
      </c>
      <c r="C3919" s="78">
        <v>3915</v>
      </c>
      <c r="D3919" s="102"/>
      <c r="E3919" s="103"/>
      <c r="F3919" s="102"/>
      <c r="G3919" s="104"/>
      <c r="H3919" s="105" t="str">
        <f t="shared" ca="1" si="183"/>
        <v/>
      </c>
      <c r="I3919" s="102"/>
      <c r="J3919" s="102"/>
      <c r="K3919" s="102"/>
      <c r="L3919" s="102"/>
      <c r="M3919" s="102"/>
      <c r="N3919" s="102"/>
      <c r="O3919" s="102"/>
      <c r="P3919" s="102"/>
      <c r="Q3919" s="102"/>
      <c r="R3919" s="102"/>
      <c r="S3919" s="102"/>
      <c r="T3919" s="106"/>
      <c r="U3919" s="3" t="str">
        <f t="shared" si="185"/>
        <v>0/1</v>
      </c>
    </row>
    <row r="3920" spans="1:21" ht="30" customHeight="1" x14ac:dyDescent="0.3">
      <c r="A3920" s="3" t="str">
        <f>B3920&amp;"--"&amp;COUNTIF($B$5:B3920,B3920)</f>
        <v>--3883</v>
      </c>
      <c r="B3920" s="3" t="str">
        <f t="shared" si="184"/>
        <v/>
      </c>
      <c r="C3920" s="78">
        <v>3916</v>
      </c>
      <c r="D3920" s="102"/>
      <c r="E3920" s="103"/>
      <c r="F3920" s="102"/>
      <c r="G3920" s="104"/>
      <c r="H3920" s="105" t="str">
        <f t="shared" ca="1" si="183"/>
        <v/>
      </c>
      <c r="I3920" s="102"/>
      <c r="J3920" s="102"/>
      <c r="K3920" s="102"/>
      <c r="L3920" s="102"/>
      <c r="M3920" s="102"/>
      <c r="N3920" s="102"/>
      <c r="O3920" s="102"/>
      <c r="P3920" s="102"/>
      <c r="Q3920" s="102"/>
      <c r="R3920" s="102"/>
      <c r="S3920" s="102"/>
      <c r="T3920" s="106"/>
      <c r="U3920" s="3" t="str">
        <f t="shared" si="185"/>
        <v>0/1</v>
      </c>
    </row>
    <row r="3921" spans="1:21" ht="30" customHeight="1" x14ac:dyDescent="0.3">
      <c r="A3921" s="3" t="str">
        <f>B3921&amp;"--"&amp;COUNTIF($B$5:B3921,B3921)</f>
        <v>--3884</v>
      </c>
      <c r="B3921" s="3" t="str">
        <f t="shared" si="184"/>
        <v/>
      </c>
      <c r="C3921" s="78">
        <v>3917</v>
      </c>
      <c r="D3921" s="102"/>
      <c r="E3921" s="103"/>
      <c r="F3921" s="102"/>
      <c r="G3921" s="104"/>
      <c r="H3921" s="105" t="str">
        <f t="shared" ca="1" si="183"/>
        <v/>
      </c>
      <c r="I3921" s="102"/>
      <c r="J3921" s="102"/>
      <c r="K3921" s="102"/>
      <c r="L3921" s="102"/>
      <c r="M3921" s="102"/>
      <c r="N3921" s="102"/>
      <c r="O3921" s="102"/>
      <c r="P3921" s="102"/>
      <c r="Q3921" s="102"/>
      <c r="R3921" s="102"/>
      <c r="S3921" s="102"/>
      <c r="T3921" s="106"/>
      <c r="U3921" s="3" t="str">
        <f t="shared" si="185"/>
        <v>0/1</v>
      </c>
    </row>
    <row r="3922" spans="1:21" ht="30" customHeight="1" x14ac:dyDescent="0.3">
      <c r="A3922" s="3" t="str">
        <f>B3922&amp;"--"&amp;COUNTIF($B$5:B3922,B3922)</f>
        <v>--3885</v>
      </c>
      <c r="B3922" s="3" t="str">
        <f t="shared" si="184"/>
        <v/>
      </c>
      <c r="C3922" s="78">
        <v>3918</v>
      </c>
      <c r="D3922" s="102"/>
      <c r="E3922" s="103"/>
      <c r="F3922" s="102"/>
      <c r="G3922" s="104"/>
      <c r="H3922" s="105" t="str">
        <f t="shared" ca="1" si="183"/>
        <v/>
      </c>
      <c r="I3922" s="102"/>
      <c r="J3922" s="102"/>
      <c r="K3922" s="102"/>
      <c r="L3922" s="102"/>
      <c r="M3922" s="102"/>
      <c r="N3922" s="102"/>
      <c r="O3922" s="102"/>
      <c r="P3922" s="102"/>
      <c r="Q3922" s="102"/>
      <c r="R3922" s="102"/>
      <c r="S3922" s="102"/>
      <c r="T3922" s="106"/>
      <c r="U3922" s="3" t="str">
        <f t="shared" si="185"/>
        <v>0/1</v>
      </c>
    </row>
    <row r="3923" spans="1:21" ht="30" customHeight="1" x14ac:dyDescent="0.3">
      <c r="A3923" s="3" t="str">
        <f>B3923&amp;"--"&amp;COUNTIF($B$5:B3923,B3923)</f>
        <v>--3886</v>
      </c>
      <c r="B3923" s="3" t="str">
        <f t="shared" si="184"/>
        <v/>
      </c>
      <c r="C3923" s="78">
        <v>3919</v>
      </c>
      <c r="D3923" s="102"/>
      <c r="E3923" s="103"/>
      <c r="F3923" s="102"/>
      <c r="G3923" s="104"/>
      <c r="H3923" s="105" t="str">
        <f t="shared" ca="1" si="183"/>
        <v/>
      </c>
      <c r="I3923" s="102"/>
      <c r="J3923" s="102"/>
      <c r="K3923" s="102"/>
      <c r="L3923" s="102"/>
      <c r="M3923" s="102"/>
      <c r="N3923" s="102"/>
      <c r="O3923" s="102"/>
      <c r="P3923" s="102"/>
      <c r="Q3923" s="102"/>
      <c r="R3923" s="102"/>
      <c r="S3923" s="102"/>
      <c r="T3923" s="106"/>
      <c r="U3923" s="3" t="str">
        <f t="shared" si="185"/>
        <v>0/1</v>
      </c>
    </row>
    <row r="3924" spans="1:21" ht="30" customHeight="1" x14ac:dyDescent="0.3">
      <c r="A3924" s="3" t="str">
        <f>B3924&amp;"--"&amp;COUNTIF($B$5:B3924,B3924)</f>
        <v>--3887</v>
      </c>
      <c r="B3924" s="3" t="str">
        <f t="shared" si="184"/>
        <v/>
      </c>
      <c r="C3924" s="78">
        <v>3920</v>
      </c>
      <c r="D3924" s="102"/>
      <c r="E3924" s="103"/>
      <c r="F3924" s="102"/>
      <c r="G3924" s="104"/>
      <c r="H3924" s="105" t="str">
        <f t="shared" ca="1" si="183"/>
        <v/>
      </c>
      <c r="I3924" s="102"/>
      <c r="J3924" s="102"/>
      <c r="K3924" s="102"/>
      <c r="L3924" s="102"/>
      <c r="M3924" s="102"/>
      <c r="N3924" s="102"/>
      <c r="O3924" s="102"/>
      <c r="P3924" s="102"/>
      <c r="Q3924" s="102"/>
      <c r="R3924" s="102"/>
      <c r="S3924" s="102"/>
      <c r="T3924" s="106"/>
      <c r="U3924" s="3" t="str">
        <f t="shared" si="185"/>
        <v>0/1</v>
      </c>
    </row>
    <row r="3925" spans="1:21" ht="30" customHeight="1" x14ac:dyDescent="0.3">
      <c r="A3925" s="3" t="str">
        <f>B3925&amp;"--"&amp;COUNTIF($B$5:B3925,B3925)</f>
        <v>--3888</v>
      </c>
      <c r="B3925" s="3" t="str">
        <f t="shared" si="184"/>
        <v/>
      </c>
      <c r="C3925" s="78">
        <v>3921</v>
      </c>
      <c r="D3925" s="102"/>
      <c r="E3925" s="103"/>
      <c r="F3925" s="102"/>
      <c r="G3925" s="104"/>
      <c r="H3925" s="105" t="str">
        <f t="shared" ca="1" si="183"/>
        <v/>
      </c>
      <c r="I3925" s="102"/>
      <c r="J3925" s="102"/>
      <c r="K3925" s="102"/>
      <c r="L3925" s="102"/>
      <c r="M3925" s="102"/>
      <c r="N3925" s="102"/>
      <c r="O3925" s="102"/>
      <c r="P3925" s="102"/>
      <c r="Q3925" s="102"/>
      <c r="R3925" s="102"/>
      <c r="S3925" s="102"/>
      <c r="T3925" s="106"/>
      <c r="U3925" s="3" t="str">
        <f t="shared" si="185"/>
        <v>0/1</v>
      </c>
    </row>
    <row r="3926" spans="1:21" ht="30" customHeight="1" x14ac:dyDescent="0.3">
      <c r="A3926" s="3" t="str">
        <f>B3926&amp;"--"&amp;COUNTIF($B$5:B3926,B3926)</f>
        <v>--3889</v>
      </c>
      <c r="B3926" s="3" t="str">
        <f t="shared" si="184"/>
        <v/>
      </c>
      <c r="C3926" s="78">
        <v>3922</v>
      </c>
      <c r="D3926" s="102"/>
      <c r="E3926" s="103"/>
      <c r="F3926" s="102"/>
      <c r="G3926" s="104"/>
      <c r="H3926" s="105" t="str">
        <f t="shared" ca="1" si="183"/>
        <v/>
      </c>
      <c r="I3926" s="102"/>
      <c r="J3926" s="102"/>
      <c r="K3926" s="102"/>
      <c r="L3926" s="102"/>
      <c r="M3926" s="102"/>
      <c r="N3926" s="102"/>
      <c r="O3926" s="102"/>
      <c r="P3926" s="102"/>
      <c r="Q3926" s="102"/>
      <c r="R3926" s="102"/>
      <c r="S3926" s="102"/>
      <c r="T3926" s="106"/>
      <c r="U3926" s="3" t="str">
        <f t="shared" si="185"/>
        <v>0/1</v>
      </c>
    </row>
    <row r="3927" spans="1:21" ht="30" customHeight="1" x14ac:dyDescent="0.3">
      <c r="A3927" s="3" t="str">
        <f>B3927&amp;"--"&amp;COUNTIF($B$5:B3927,B3927)</f>
        <v>--3890</v>
      </c>
      <c r="B3927" s="3" t="str">
        <f t="shared" si="184"/>
        <v/>
      </c>
      <c r="C3927" s="78">
        <v>3923</v>
      </c>
      <c r="D3927" s="102"/>
      <c r="E3927" s="103"/>
      <c r="F3927" s="102"/>
      <c r="G3927" s="104"/>
      <c r="H3927" s="105" t="str">
        <f t="shared" ca="1" si="183"/>
        <v/>
      </c>
      <c r="I3927" s="102"/>
      <c r="J3927" s="102"/>
      <c r="K3927" s="102"/>
      <c r="L3927" s="102"/>
      <c r="M3927" s="102"/>
      <c r="N3927" s="102"/>
      <c r="O3927" s="102"/>
      <c r="P3927" s="102"/>
      <c r="Q3927" s="102"/>
      <c r="R3927" s="102"/>
      <c r="S3927" s="102"/>
      <c r="T3927" s="106"/>
      <c r="U3927" s="3" t="str">
        <f t="shared" si="185"/>
        <v>0/1</v>
      </c>
    </row>
    <row r="3928" spans="1:21" ht="30" customHeight="1" x14ac:dyDescent="0.3">
      <c r="A3928" s="3" t="str">
        <f>B3928&amp;"--"&amp;COUNTIF($B$5:B3928,B3928)</f>
        <v>--3891</v>
      </c>
      <c r="B3928" s="3" t="str">
        <f t="shared" si="184"/>
        <v/>
      </c>
      <c r="C3928" s="78">
        <v>3924</v>
      </c>
      <c r="D3928" s="102"/>
      <c r="E3928" s="103"/>
      <c r="F3928" s="102"/>
      <c r="G3928" s="104"/>
      <c r="H3928" s="105" t="str">
        <f t="shared" ca="1" si="183"/>
        <v/>
      </c>
      <c r="I3928" s="102"/>
      <c r="J3928" s="102"/>
      <c r="K3928" s="102"/>
      <c r="L3928" s="102"/>
      <c r="M3928" s="102"/>
      <c r="N3928" s="102"/>
      <c r="O3928" s="102"/>
      <c r="P3928" s="102"/>
      <c r="Q3928" s="102"/>
      <c r="R3928" s="102"/>
      <c r="S3928" s="102"/>
      <c r="T3928" s="106"/>
      <c r="U3928" s="3" t="str">
        <f t="shared" si="185"/>
        <v>0/1</v>
      </c>
    </row>
    <row r="3929" spans="1:21" ht="30" customHeight="1" x14ac:dyDescent="0.3">
      <c r="A3929" s="3" t="str">
        <f>B3929&amp;"--"&amp;COUNTIF($B$5:B3929,B3929)</f>
        <v>--3892</v>
      </c>
      <c r="B3929" s="3" t="str">
        <f t="shared" si="184"/>
        <v/>
      </c>
      <c r="C3929" s="78">
        <v>3925</v>
      </c>
      <c r="D3929" s="102"/>
      <c r="E3929" s="103"/>
      <c r="F3929" s="102"/>
      <c r="G3929" s="104"/>
      <c r="H3929" s="105" t="str">
        <f t="shared" ca="1" si="183"/>
        <v/>
      </c>
      <c r="I3929" s="102"/>
      <c r="J3929" s="102"/>
      <c r="K3929" s="102"/>
      <c r="L3929" s="102"/>
      <c r="M3929" s="102"/>
      <c r="N3929" s="102"/>
      <c r="O3929" s="102"/>
      <c r="P3929" s="102"/>
      <c r="Q3929" s="102"/>
      <c r="R3929" s="102"/>
      <c r="S3929" s="102"/>
      <c r="T3929" s="106"/>
      <c r="U3929" s="3" t="str">
        <f t="shared" si="185"/>
        <v>0/1</v>
      </c>
    </row>
    <row r="3930" spans="1:21" ht="30" customHeight="1" x14ac:dyDescent="0.3">
      <c r="A3930" s="3" t="str">
        <f>B3930&amp;"--"&amp;COUNTIF($B$5:B3930,B3930)</f>
        <v>--3893</v>
      </c>
      <c r="B3930" s="3" t="str">
        <f t="shared" si="184"/>
        <v/>
      </c>
      <c r="C3930" s="78">
        <v>3926</v>
      </c>
      <c r="D3930" s="102"/>
      <c r="E3930" s="103"/>
      <c r="F3930" s="102"/>
      <c r="G3930" s="104"/>
      <c r="H3930" s="105" t="str">
        <f t="shared" ca="1" si="183"/>
        <v/>
      </c>
      <c r="I3930" s="102"/>
      <c r="J3930" s="102"/>
      <c r="K3930" s="102"/>
      <c r="L3930" s="102"/>
      <c r="M3930" s="102"/>
      <c r="N3930" s="102"/>
      <c r="O3930" s="102"/>
      <c r="P3930" s="102"/>
      <c r="Q3930" s="102"/>
      <c r="R3930" s="102"/>
      <c r="S3930" s="102"/>
      <c r="T3930" s="106"/>
      <c r="U3930" s="3" t="str">
        <f t="shared" si="185"/>
        <v>0/1</v>
      </c>
    </row>
    <row r="3931" spans="1:21" ht="30" customHeight="1" x14ac:dyDescent="0.3">
      <c r="A3931" s="3" t="str">
        <f>B3931&amp;"--"&amp;COUNTIF($B$5:B3931,B3931)</f>
        <v>--3894</v>
      </c>
      <c r="B3931" s="3" t="str">
        <f t="shared" si="184"/>
        <v/>
      </c>
      <c r="C3931" s="78">
        <v>3927</v>
      </c>
      <c r="D3931" s="102"/>
      <c r="E3931" s="103"/>
      <c r="F3931" s="102"/>
      <c r="G3931" s="104"/>
      <c r="H3931" s="105" t="str">
        <f t="shared" ca="1" si="183"/>
        <v/>
      </c>
      <c r="I3931" s="102"/>
      <c r="J3931" s="102"/>
      <c r="K3931" s="102"/>
      <c r="L3931" s="102"/>
      <c r="M3931" s="102"/>
      <c r="N3931" s="102"/>
      <c r="O3931" s="102"/>
      <c r="P3931" s="102"/>
      <c r="Q3931" s="102"/>
      <c r="R3931" s="102"/>
      <c r="S3931" s="102"/>
      <c r="T3931" s="106"/>
      <c r="U3931" s="3" t="str">
        <f t="shared" si="185"/>
        <v>0/1</v>
      </c>
    </row>
    <row r="3932" spans="1:21" ht="30" customHeight="1" x14ac:dyDescent="0.3">
      <c r="A3932" s="3" t="str">
        <f>B3932&amp;"--"&amp;COUNTIF($B$5:B3932,B3932)</f>
        <v>--3895</v>
      </c>
      <c r="B3932" s="3" t="str">
        <f t="shared" si="184"/>
        <v/>
      </c>
      <c r="C3932" s="78">
        <v>3928</v>
      </c>
      <c r="D3932" s="102"/>
      <c r="E3932" s="103"/>
      <c r="F3932" s="102"/>
      <c r="G3932" s="104"/>
      <c r="H3932" s="105" t="str">
        <f t="shared" ca="1" si="183"/>
        <v/>
      </c>
      <c r="I3932" s="102"/>
      <c r="J3932" s="102"/>
      <c r="K3932" s="102"/>
      <c r="L3932" s="102"/>
      <c r="M3932" s="102"/>
      <c r="N3932" s="102"/>
      <c r="O3932" s="102"/>
      <c r="P3932" s="102"/>
      <c r="Q3932" s="102"/>
      <c r="R3932" s="102"/>
      <c r="S3932" s="102"/>
      <c r="T3932" s="106"/>
      <c r="U3932" s="3" t="str">
        <f t="shared" si="185"/>
        <v>0/1</v>
      </c>
    </row>
    <row r="3933" spans="1:21" ht="30" customHeight="1" x14ac:dyDescent="0.3">
      <c r="A3933" s="3" t="str">
        <f>B3933&amp;"--"&amp;COUNTIF($B$5:B3933,B3933)</f>
        <v>--3896</v>
      </c>
      <c r="B3933" s="3" t="str">
        <f t="shared" si="184"/>
        <v/>
      </c>
      <c r="C3933" s="78">
        <v>3929</v>
      </c>
      <c r="D3933" s="102"/>
      <c r="E3933" s="103"/>
      <c r="F3933" s="102"/>
      <c r="G3933" s="104"/>
      <c r="H3933" s="105" t="str">
        <f t="shared" ca="1" si="183"/>
        <v/>
      </c>
      <c r="I3933" s="102"/>
      <c r="J3933" s="102"/>
      <c r="K3933" s="102"/>
      <c r="L3933" s="102"/>
      <c r="M3933" s="102"/>
      <c r="N3933" s="102"/>
      <c r="O3933" s="102"/>
      <c r="P3933" s="102"/>
      <c r="Q3933" s="102"/>
      <c r="R3933" s="102"/>
      <c r="S3933" s="102"/>
      <c r="T3933" s="106"/>
      <c r="U3933" s="3" t="str">
        <f t="shared" si="185"/>
        <v>0/1</v>
      </c>
    </row>
    <row r="3934" spans="1:21" ht="30" customHeight="1" x14ac:dyDescent="0.3">
      <c r="A3934" s="3" t="str">
        <f>B3934&amp;"--"&amp;COUNTIF($B$5:B3934,B3934)</f>
        <v>--3897</v>
      </c>
      <c r="B3934" s="3" t="str">
        <f t="shared" si="184"/>
        <v/>
      </c>
      <c r="C3934" s="78">
        <v>3930</v>
      </c>
      <c r="D3934" s="102"/>
      <c r="E3934" s="103"/>
      <c r="F3934" s="102"/>
      <c r="G3934" s="104"/>
      <c r="H3934" s="105" t="str">
        <f t="shared" ca="1" si="183"/>
        <v/>
      </c>
      <c r="I3934" s="102"/>
      <c r="J3934" s="102"/>
      <c r="K3934" s="102"/>
      <c r="L3934" s="102"/>
      <c r="M3934" s="102"/>
      <c r="N3934" s="102"/>
      <c r="O3934" s="102"/>
      <c r="P3934" s="102"/>
      <c r="Q3934" s="102"/>
      <c r="R3934" s="102"/>
      <c r="S3934" s="102"/>
      <c r="T3934" s="106"/>
      <c r="U3934" s="3" t="str">
        <f t="shared" si="185"/>
        <v>0/1</v>
      </c>
    </row>
    <row r="3935" spans="1:21" ht="30" customHeight="1" x14ac:dyDescent="0.3">
      <c r="A3935" s="3" t="str">
        <f>B3935&amp;"--"&amp;COUNTIF($B$5:B3935,B3935)</f>
        <v>--3898</v>
      </c>
      <c r="B3935" s="3" t="str">
        <f t="shared" si="184"/>
        <v/>
      </c>
      <c r="C3935" s="78">
        <v>3931</v>
      </c>
      <c r="D3935" s="102"/>
      <c r="E3935" s="103"/>
      <c r="F3935" s="102"/>
      <c r="G3935" s="104"/>
      <c r="H3935" s="105" t="str">
        <f t="shared" ca="1" si="183"/>
        <v/>
      </c>
      <c r="I3935" s="102"/>
      <c r="J3935" s="102"/>
      <c r="K3935" s="102"/>
      <c r="L3935" s="102"/>
      <c r="M3935" s="102"/>
      <c r="N3935" s="102"/>
      <c r="O3935" s="102"/>
      <c r="P3935" s="102"/>
      <c r="Q3935" s="102"/>
      <c r="R3935" s="102"/>
      <c r="S3935" s="102"/>
      <c r="T3935" s="106"/>
      <c r="U3935" s="3" t="str">
        <f t="shared" si="185"/>
        <v>0/1</v>
      </c>
    </row>
    <row r="3936" spans="1:21" ht="30" customHeight="1" x14ac:dyDescent="0.3">
      <c r="A3936" s="3" t="str">
        <f>B3936&amp;"--"&amp;COUNTIF($B$5:B3936,B3936)</f>
        <v>--3899</v>
      </c>
      <c r="B3936" s="3" t="str">
        <f t="shared" si="184"/>
        <v/>
      </c>
      <c r="C3936" s="78">
        <v>3932</v>
      </c>
      <c r="D3936" s="102"/>
      <c r="E3936" s="103"/>
      <c r="F3936" s="102"/>
      <c r="G3936" s="104"/>
      <c r="H3936" s="105" t="str">
        <f t="shared" ref="H3936:H3999" ca="1" si="186">IF(G3936,DATEDIF(G3936,TODAY(),"Y"),"")</f>
        <v/>
      </c>
      <c r="I3936" s="102"/>
      <c r="J3936" s="102"/>
      <c r="K3936" s="102"/>
      <c r="L3936" s="102"/>
      <c r="M3936" s="102"/>
      <c r="N3936" s="102"/>
      <c r="O3936" s="102"/>
      <c r="P3936" s="102"/>
      <c r="Q3936" s="102"/>
      <c r="R3936" s="102"/>
      <c r="S3936" s="102"/>
      <c r="T3936" s="106"/>
      <c r="U3936" s="3" t="str">
        <f t="shared" si="185"/>
        <v>0/1</v>
      </c>
    </row>
    <row r="3937" spans="1:21" ht="30" customHeight="1" x14ac:dyDescent="0.3">
      <c r="A3937" s="3" t="str">
        <f>B3937&amp;"--"&amp;COUNTIF($B$5:B3937,B3937)</f>
        <v>--3900</v>
      </c>
      <c r="B3937" s="3" t="str">
        <f t="shared" si="184"/>
        <v/>
      </c>
      <c r="C3937" s="78">
        <v>3933</v>
      </c>
      <c r="D3937" s="102"/>
      <c r="E3937" s="103"/>
      <c r="F3937" s="102"/>
      <c r="G3937" s="104"/>
      <c r="H3937" s="105" t="str">
        <f t="shared" ca="1" si="186"/>
        <v/>
      </c>
      <c r="I3937" s="102"/>
      <c r="J3937" s="102"/>
      <c r="K3937" s="102"/>
      <c r="L3937" s="102"/>
      <c r="M3937" s="102"/>
      <c r="N3937" s="102"/>
      <c r="O3937" s="102"/>
      <c r="P3937" s="102"/>
      <c r="Q3937" s="102"/>
      <c r="R3937" s="102"/>
      <c r="S3937" s="102"/>
      <c r="T3937" s="106"/>
      <c r="U3937" s="3" t="str">
        <f t="shared" si="185"/>
        <v>0/1</v>
      </c>
    </row>
    <row r="3938" spans="1:21" ht="30" customHeight="1" x14ac:dyDescent="0.3">
      <c r="A3938" s="3" t="str">
        <f>B3938&amp;"--"&amp;COUNTIF($B$5:B3938,B3938)</f>
        <v>--3901</v>
      </c>
      <c r="B3938" s="3" t="str">
        <f t="shared" si="184"/>
        <v/>
      </c>
      <c r="C3938" s="78">
        <v>3934</v>
      </c>
      <c r="D3938" s="102"/>
      <c r="E3938" s="103"/>
      <c r="F3938" s="102"/>
      <c r="G3938" s="104"/>
      <c r="H3938" s="105" t="str">
        <f t="shared" ca="1" si="186"/>
        <v/>
      </c>
      <c r="I3938" s="102"/>
      <c r="J3938" s="102"/>
      <c r="K3938" s="102"/>
      <c r="L3938" s="102"/>
      <c r="M3938" s="102"/>
      <c r="N3938" s="102"/>
      <c r="O3938" s="102"/>
      <c r="P3938" s="102"/>
      <c r="Q3938" s="102"/>
      <c r="R3938" s="102"/>
      <c r="S3938" s="102"/>
      <c r="T3938" s="106"/>
      <c r="U3938" s="3" t="str">
        <f t="shared" si="185"/>
        <v>0/1</v>
      </c>
    </row>
    <row r="3939" spans="1:21" ht="30" customHeight="1" x14ac:dyDescent="0.3">
      <c r="A3939" s="3" t="str">
        <f>B3939&amp;"--"&amp;COUNTIF($B$5:B3939,B3939)</f>
        <v>--3902</v>
      </c>
      <c r="B3939" s="3" t="str">
        <f t="shared" si="184"/>
        <v/>
      </c>
      <c r="C3939" s="78">
        <v>3935</v>
      </c>
      <c r="D3939" s="102"/>
      <c r="E3939" s="103"/>
      <c r="F3939" s="102"/>
      <c r="G3939" s="104"/>
      <c r="H3939" s="105" t="str">
        <f t="shared" ca="1" si="186"/>
        <v/>
      </c>
      <c r="I3939" s="102"/>
      <c r="J3939" s="102"/>
      <c r="K3939" s="102"/>
      <c r="L3939" s="102"/>
      <c r="M3939" s="102"/>
      <c r="N3939" s="102"/>
      <c r="O3939" s="102"/>
      <c r="P3939" s="102"/>
      <c r="Q3939" s="102"/>
      <c r="R3939" s="102"/>
      <c r="S3939" s="102"/>
      <c r="T3939" s="106"/>
      <c r="U3939" s="3" t="str">
        <f t="shared" si="185"/>
        <v>0/1</v>
      </c>
    </row>
    <row r="3940" spans="1:21" ht="30" customHeight="1" x14ac:dyDescent="0.3">
      <c r="A3940" s="3" t="str">
        <f>B3940&amp;"--"&amp;COUNTIF($B$5:B3940,B3940)</f>
        <v>--3903</v>
      </c>
      <c r="B3940" s="3" t="str">
        <f t="shared" si="184"/>
        <v/>
      </c>
      <c r="C3940" s="78">
        <v>3936</v>
      </c>
      <c r="D3940" s="102"/>
      <c r="E3940" s="103"/>
      <c r="F3940" s="102"/>
      <c r="G3940" s="104"/>
      <c r="H3940" s="105" t="str">
        <f t="shared" ca="1" si="186"/>
        <v/>
      </c>
      <c r="I3940" s="102"/>
      <c r="J3940" s="102"/>
      <c r="K3940" s="102"/>
      <c r="L3940" s="102"/>
      <c r="M3940" s="102"/>
      <c r="N3940" s="102"/>
      <c r="O3940" s="102"/>
      <c r="P3940" s="102"/>
      <c r="Q3940" s="102"/>
      <c r="R3940" s="102"/>
      <c r="S3940" s="102"/>
      <c r="T3940" s="106"/>
      <c r="U3940" s="3" t="str">
        <f t="shared" si="185"/>
        <v>0/1</v>
      </c>
    </row>
    <row r="3941" spans="1:21" ht="30" customHeight="1" x14ac:dyDescent="0.3">
      <c r="A3941" s="3" t="str">
        <f>B3941&amp;"--"&amp;COUNTIF($B$5:B3941,B3941)</f>
        <v>--3904</v>
      </c>
      <c r="B3941" s="3" t="str">
        <f t="shared" si="184"/>
        <v/>
      </c>
      <c r="C3941" s="78">
        <v>3937</v>
      </c>
      <c r="D3941" s="102"/>
      <c r="E3941" s="103"/>
      <c r="F3941" s="102"/>
      <c r="G3941" s="104"/>
      <c r="H3941" s="105" t="str">
        <f t="shared" ca="1" si="186"/>
        <v/>
      </c>
      <c r="I3941" s="102"/>
      <c r="J3941" s="102"/>
      <c r="K3941" s="102"/>
      <c r="L3941" s="102"/>
      <c r="M3941" s="102"/>
      <c r="N3941" s="102"/>
      <c r="O3941" s="102"/>
      <c r="P3941" s="102"/>
      <c r="Q3941" s="102"/>
      <c r="R3941" s="102"/>
      <c r="S3941" s="102"/>
      <c r="T3941" s="106"/>
      <c r="U3941" s="3" t="str">
        <f t="shared" si="185"/>
        <v>0/1</v>
      </c>
    </row>
    <row r="3942" spans="1:21" ht="30" customHeight="1" x14ac:dyDescent="0.3">
      <c r="A3942" s="3" t="str">
        <f>B3942&amp;"--"&amp;COUNTIF($B$5:B3942,B3942)</f>
        <v>--3905</v>
      </c>
      <c r="B3942" s="3" t="str">
        <f t="shared" si="184"/>
        <v/>
      </c>
      <c r="C3942" s="78">
        <v>3938</v>
      </c>
      <c r="D3942" s="102"/>
      <c r="E3942" s="103"/>
      <c r="F3942" s="102"/>
      <c r="G3942" s="104"/>
      <c r="H3942" s="105" t="str">
        <f t="shared" ca="1" si="186"/>
        <v/>
      </c>
      <c r="I3942" s="102"/>
      <c r="J3942" s="102"/>
      <c r="K3942" s="102"/>
      <c r="L3942" s="102"/>
      <c r="M3942" s="102"/>
      <c r="N3942" s="102"/>
      <c r="O3942" s="102"/>
      <c r="P3942" s="102"/>
      <c r="Q3942" s="102"/>
      <c r="R3942" s="102"/>
      <c r="S3942" s="102"/>
      <c r="T3942" s="106"/>
      <c r="U3942" s="3" t="str">
        <f t="shared" si="185"/>
        <v>0/1</v>
      </c>
    </row>
    <row r="3943" spans="1:21" ht="30" customHeight="1" x14ac:dyDescent="0.3">
      <c r="A3943" s="3" t="str">
        <f>B3943&amp;"--"&amp;COUNTIF($B$5:B3943,B3943)</f>
        <v>--3906</v>
      </c>
      <c r="B3943" s="3" t="str">
        <f t="shared" si="184"/>
        <v/>
      </c>
      <c r="C3943" s="78">
        <v>3939</v>
      </c>
      <c r="D3943" s="102"/>
      <c r="E3943" s="103"/>
      <c r="F3943" s="102"/>
      <c r="G3943" s="104"/>
      <c r="H3943" s="105" t="str">
        <f t="shared" ca="1" si="186"/>
        <v/>
      </c>
      <c r="I3943" s="102"/>
      <c r="J3943" s="102"/>
      <c r="K3943" s="102"/>
      <c r="L3943" s="102"/>
      <c r="M3943" s="102"/>
      <c r="N3943" s="102"/>
      <c r="O3943" s="102"/>
      <c r="P3943" s="102"/>
      <c r="Q3943" s="102"/>
      <c r="R3943" s="102"/>
      <c r="S3943" s="102"/>
      <c r="T3943" s="106"/>
      <c r="U3943" s="3" t="str">
        <f t="shared" si="185"/>
        <v>0/1</v>
      </c>
    </row>
    <row r="3944" spans="1:21" ht="30" customHeight="1" x14ac:dyDescent="0.3">
      <c r="A3944" s="3" t="str">
        <f>B3944&amp;"--"&amp;COUNTIF($B$5:B3944,B3944)</f>
        <v>--3907</v>
      </c>
      <c r="B3944" s="3" t="str">
        <f t="shared" si="184"/>
        <v/>
      </c>
      <c r="C3944" s="78">
        <v>3940</v>
      </c>
      <c r="D3944" s="102"/>
      <c r="E3944" s="103"/>
      <c r="F3944" s="102"/>
      <c r="G3944" s="104"/>
      <c r="H3944" s="105" t="str">
        <f t="shared" ca="1" si="186"/>
        <v/>
      </c>
      <c r="I3944" s="102"/>
      <c r="J3944" s="102"/>
      <c r="K3944" s="102"/>
      <c r="L3944" s="102"/>
      <c r="M3944" s="102"/>
      <c r="N3944" s="102"/>
      <c r="O3944" s="102"/>
      <c r="P3944" s="102"/>
      <c r="Q3944" s="102"/>
      <c r="R3944" s="102"/>
      <c r="S3944" s="102"/>
      <c r="T3944" s="106"/>
      <c r="U3944" s="3" t="str">
        <f t="shared" si="185"/>
        <v>0/1</v>
      </c>
    </row>
    <row r="3945" spans="1:21" ht="30" customHeight="1" x14ac:dyDescent="0.3">
      <c r="A3945" s="3" t="str">
        <f>B3945&amp;"--"&amp;COUNTIF($B$5:B3945,B3945)</f>
        <v>--3908</v>
      </c>
      <c r="B3945" s="3" t="str">
        <f t="shared" si="184"/>
        <v/>
      </c>
      <c r="C3945" s="78">
        <v>3941</v>
      </c>
      <c r="D3945" s="102"/>
      <c r="E3945" s="103"/>
      <c r="F3945" s="102"/>
      <c r="G3945" s="104"/>
      <c r="H3945" s="105" t="str">
        <f t="shared" ca="1" si="186"/>
        <v/>
      </c>
      <c r="I3945" s="102"/>
      <c r="J3945" s="102"/>
      <c r="K3945" s="102"/>
      <c r="L3945" s="102"/>
      <c r="M3945" s="102"/>
      <c r="N3945" s="102"/>
      <c r="O3945" s="102"/>
      <c r="P3945" s="102"/>
      <c r="Q3945" s="102"/>
      <c r="R3945" s="102"/>
      <c r="S3945" s="102"/>
      <c r="T3945" s="106"/>
      <c r="U3945" s="3" t="str">
        <f t="shared" si="185"/>
        <v>0/1</v>
      </c>
    </row>
    <row r="3946" spans="1:21" ht="30" customHeight="1" x14ac:dyDescent="0.3">
      <c r="A3946" s="3" t="str">
        <f>B3946&amp;"--"&amp;COUNTIF($B$5:B3946,B3946)</f>
        <v>--3909</v>
      </c>
      <c r="B3946" s="3" t="str">
        <f t="shared" si="184"/>
        <v/>
      </c>
      <c r="C3946" s="78">
        <v>3942</v>
      </c>
      <c r="D3946" s="102"/>
      <c r="E3946" s="103"/>
      <c r="F3946" s="102"/>
      <c r="G3946" s="104"/>
      <c r="H3946" s="105" t="str">
        <f t="shared" ca="1" si="186"/>
        <v/>
      </c>
      <c r="I3946" s="102"/>
      <c r="J3946" s="102"/>
      <c r="K3946" s="102"/>
      <c r="L3946" s="102"/>
      <c r="M3946" s="102"/>
      <c r="N3946" s="102"/>
      <c r="O3946" s="102"/>
      <c r="P3946" s="102"/>
      <c r="Q3946" s="102"/>
      <c r="R3946" s="102"/>
      <c r="S3946" s="102"/>
      <c r="T3946" s="106"/>
      <c r="U3946" s="3" t="str">
        <f t="shared" si="185"/>
        <v>0/1</v>
      </c>
    </row>
    <row r="3947" spans="1:21" ht="30" customHeight="1" x14ac:dyDescent="0.3">
      <c r="A3947" s="3" t="str">
        <f>B3947&amp;"--"&amp;COUNTIF($B$5:B3947,B3947)</f>
        <v>--3910</v>
      </c>
      <c r="B3947" s="3" t="str">
        <f t="shared" si="184"/>
        <v/>
      </c>
      <c r="C3947" s="78">
        <v>3943</v>
      </c>
      <c r="D3947" s="102"/>
      <c r="E3947" s="103"/>
      <c r="F3947" s="102"/>
      <c r="G3947" s="104"/>
      <c r="H3947" s="105" t="str">
        <f t="shared" ca="1" si="186"/>
        <v/>
      </c>
      <c r="I3947" s="102"/>
      <c r="J3947" s="102"/>
      <c r="K3947" s="102"/>
      <c r="L3947" s="102"/>
      <c r="M3947" s="102"/>
      <c r="N3947" s="102"/>
      <c r="O3947" s="102"/>
      <c r="P3947" s="102"/>
      <c r="Q3947" s="102"/>
      <c r="R3947" s="102"/>
      <c r="S3947" s="102"/>
      <c r="T3947" s="106"/>
      <c r="U3947" s="3" t="str">
        <f t="shared" si="185"/>
        <v>0/1</v>
      </c>
    </row>
    <row r="3948" spans="1:21" ht="30" customHeight="1" x14ac:dyDescent="0.3">
      <c r="A3948" s="3" t="str">
        <f>B3948&amp;"--"&amp;COUNTIF($B$5:B3948,B3948)</f>
        <v>--3911</v>
      </c>
      <c r="B3948" s="3" t="str">
        <f t="shared" si="184"/>
        <v/>
      </c>
      <c r="C3948" s="78">
        <v>3944</v>
      </c>
      <c r="D3948" s="102"/>
      <c r="E3948" s="103"/>
      <c r="F3948" s="102"/>
      <c r="G3948" s="104"/>
      <c r="H3948" s="105" t="str">
        <f t="shared" ca="1" si="186"/>
        <v/>
      </c>
      <c r="I3948" s="102"/>
      <c r="J3948" s="102"/>
      <c r="K3948" s="102"/>
      <c r="L3948" s="102"/>
      <c r="M3948" s="102"/>
      <c r="N3948" s="102"/>
      <c r="O3948" s="102"/>
      <c r="P3948" s="102"/>
      <c r="Q3948" s="102"/>
      <c r="R3948" s="102"/>
      <c r="S3948" s="102"/>
      <c r="T3948" s="106"/>
      <c r="U3948" s="3" t="str">
        <f t="shared" si="185"/>
        <v>0/1</v>
      </c>
    </row>
    <row r="3949" spans="1:21" ht="30" customHeight="1" x14ac:dyDescent="0.3">
      <c r="A3949" s="3" t="str">
        <f>B3949&amp;"--"&amp;COUNTIF($B$5:B3949,B3949)</f>
        <v>--3912</v>
      </c>
      <c r="B3949" s="3" t="str">
        <f t="shared" si="184"/>
        <v/>
      </c>
      <c r="C3949" s="78">
        <v>3945</v>
      </c>
      <c r="D3949" s="102"/>
      <c r="E3949" s="103"/>
      <c r="F3949" s="102"/>
      <c r="G3949" s="104"/>
      <c r="H3949" s="105" t="str">
        <f t="shared" ca="1" si="186"/>
        <v/>
      </c>
      <c r="I3949" s="102"/>
      <c r="J3949" s="102"/>
      <c r="K3949" s="102"/>
      <c r="L3949" s="102"/>
      <c r="M3949" s="102"/>
      <c r="N3949" s="102"/>
      <c r="O3949" s="102"/>
      <c r="P3949" s="102"/>
      <c r="Q3949" s="102"/>
      <c r="R3949" s="102"/>
      <c r="S3949" s="102"/>
      <c r="T3949" s="106"/>
      <c r="U3949" s="3" t="str">
        <f t="shared" si="185"/>
        <v>0/1</v>
      </c>
    </row>
    <row r="3950" spans="1:21" ht="30" customHeight="1" x14ac:dyDescent="0.3">
      <c r="A3950" s="3" t="str">
        <f>B3950&amp;"--"&amp;COUNTIF($B$5:B3950,B3950)</f>
        <v>--3913</v>
      </c>
      <c r="B3950" s="3" t="str">
        <f t="shared" si="184"/>
        <v/>
      </c>
      <c r="C3950" s="78">
        <v>3946</v>
      </c>
      <c r="D3950" s="102"/>
      <c r="E3950" s="103"/>
      <c r="F3950" s="102"/>
      <c r="G3950" s="104"/>
      <c r="H3950" s="105" t="str">
        <f t="shared" ca="1" si="186"/>
        <v/>
      </c>
      <c r="I3950" s="102"/>
      <c r="J3950" s="102"/>
      <c r="K3950" s="102"/>
      <c r="L3950" s="102"/>
      <c r="M3950" s="102"/>
      <c r="N3950" s="102"/>
      <c r="O3950" s="102"/>
      <c r="P3950" s="102"/>
      <c r="Q3950" s="102"/>
      <c r="R3950" s="102"/>
      <c r="S3950" s="102"/>
      <c r="T3950" s="106"/>
      <c r="U3950" s="3" t="str">
        <f t="shared" si="185"/>
        <v>0/1</v>
      </c>
    </row>
    <row r="3951" spans="1:21" ht="30" customHeight="1" x14ac:dyDescent="0.3">
      <c r="A3951" s="3" t="str">
        <f>B3951&amp;"--"&amp;COUNTIF($B$5:B3951,B3951)</f>
        <v>--3914</v>
      </c>
      <c r="B3951" s="3" t="str">
        <f t="shared" si="184"/>
        <v/>
      </c>
      <c r="C3951" s="78">
        <v>3947</v>
      </c>
      <c r="D3951" s="102"/>
      <c r="E3951" s="103"/>
      <c r="F3951" s="102"/>
      <c r="G3951" s="104"/>
      <c r="H3951" s="105" t="str">
        <f t="shared" ca="1" si="186"/>
        <v/>
      </c>
      <c r="I3951" s="102"/>
      <c r="J3951" s="102"/>
      <c r="K3951" s="102"/>
      <c r="L3951" s="102"/>
      <c r="M3951" s="102"/>
      <c r="N3951" s="102"/>
      <c r="O3951" s="102"/>
      <c r="P3951" s="102"/>
      <c r="Q3951" s="102"/>
      <c r="R3951" s="102"/>
      <c r="S3951" s="102"/>
      <c r="T3951" s="106"/>
      <c r="U3951" s="3" t="str">
        <f t="shared" si="185"/>
        <v>0/1</v>
      </c>
    </row>
    <row r="3952" spans="1:21" ht="30" customHeight="1" x14ac:dyDescent="0.3">
      <c r="A3952" s="3" t="str">
        <f>B3952&amp;"--"&amp;COUNTIF($B$5:B3952,B3952)</f>
        <v>--3915</v>
      </c>
      <c r="B3952" s="3" t="str">
        <f t="shared" si="184"/>
        <v/>
      </c>
      <c r="C3952" s="78">
        <v>3948</v>
      </c>
      <c r="D3952" s="102"/>
      <c r="E3952" s="103"/>
      <c r="F3952" s="102"/>
      <c r="G3952" s="104"/>
      <c r="H3952" s="105" t="str">
        <f t="shared" ca="1" si="186"/>
        <v/>
      </c>
      <c r="I3952" s="102"/>
      <c r="J3952" s="102"/>
      <c r="K3952" s="102"/>
      <c r="L3952" s="102"/>
      <c r="M3952" s="102"/>
      <c r="N3952" s="102"/>
      <c r="O3952" s="102"/>
      <c r="P3952" s="102"/>
      <c r="Q3952" s="102"/>
      <c r="R3952" s="102"/>
      <c r="S3952" s="102"/>
      <c r="T3952" s="106"/>
      <c r="U3952" s="3" t="str">
        <f t="shared" si="185"/>
        <v>0/1</v>
      </c>
    </row>
    <row r="3953" spans="1:21" ht="30" customHeight="1" x14ac:dyDescent="0.3">
      <c r="A3953" s="3" t="str">
        <f>B3953&amp;"--"&amp;COUNTIF($B$5:B3953,B3953)</f>
        <v>--3916</v>
      </c>
      <c r="B3953" s="3" t="str">
        <f t="shared" si="184"/>
        <v/>
      </c>
      <c r="C3953" s="78">
        <v>3949</v>
      </c>
      <c r="D3953" s="102"/>
      <c r="E3953" s="103"/>
      <c r="F3953" s="102"/>
      <c r="G3953" s="104"/>
      <c r="H3953" s="105" t="str">
        <f t="shared" ca="1" si="186"/>
        <v/>
      </c>
      <c r="I3953" s="102"/>
      <c r="J3953" s="102"/>
      <c r="K3953" s="102"/>
      <c r="L3953" s="102"/>
      <c r="M3953" s="102"/>
      <c r="N3953" s="102"/>
      <c r="O3953" s="102"/>
      <c r="P3953" s="102"/>
      <c r="Q3953" s="102"/>
      <c r="R3953" s="102"/>
      <c r="S3953" s="102"/>
      <c r="T3953" s="106"/>
      <c r="U3953" s="3" t="str">
        <f t="shared" si="185"/>
        <v>0/1</v>
      </c>
    </row>
    <row r="3954" spans="1:21" ht="30" customHeight="1" x14ac:dyDescent="0.3">
      <c r="A3954" s="3" t="str">
        <f>B3954&amp;"--"&amp;COUNTIF($B$5:B3954,B3954)</f>
        <v>--3917</v>
      </c>
      <c r="B3954" s="3" t="str">
        <f t="shared" si="184"/>
        <v/>
      </c>
      <c r="C3954" s="78">
        <v>3950</v>
      </c>
      <c r="D3954" s="102"/>
      <c r="E3954" s="103"/>
      <c r="F3954" s="102"/>
      <c r="G3954" s="104"/>
      <c r="H3954" s="105" t="str">
        <f t="shared" ca="1" si="186"/>
        <v/>
      </c>
      <c r="I3954" s="102"/>
      <c r="J3954" s="102"/>
      <c r="K3954" s="102"/>
      <c r="L3954" s="102"/>
      <c r="M3954" s="102"/>
      <c r="N3954" s="102"/>
      <c r="O3954" s="102"/>
      <c r="P3954" s="102"/>
      <c r="Q3954" s="102"/>
      <c r="R3954" s="102"/>
      <c r="S3954" s="102"/>
      <c r="T3954" s="106"/>
      <c r="U3954" s="3" t="str">
        <f t="shared" si="185"/>
        <v>0/1</v>
      </c>
    </row>
    <row r="3955" spans="1:21" ht="30" customHeight="1" x14ac:dyDescent="0.3">
      <c r="A3955" s="3" t="str">
        <f>B3955&amp;"--"&amp;COUNTIF($B$5:B3955,B3955)</f>
        <v>--3918</v>
      </c>
      <c r="B3955" s="3" t="str">
        <f t="shared" si="184"/>
        <v/>
      </c>
      <c r="C3955" s="78">
        <v>3951</v>
      </c>
      <c r="D3955" s="102"/>
      <c r="E3955" s="103"/>
      <c r="F3955" s="102"/>
      <c r="G3955" s="104"/>
      <c r="H3955" s="105" t="str">
        <f t="shared" ca="1" si="186"/>
        <v/>
      </c>
      <c r="I3955" s="102"/>
      <c r="J3955" s="102"/>
      <c r="K3955" s="102"/>
      <c r="L3955" s="102"/>
      <c r="M3955" s="102"/>
      <c r="N3955" s="102"/>
      <c r="O3955" s="102"/>
      <c r="P3955" s="102"/>
      <c r="Q3955" s="102"/>
      <c r="R3955" s="102"/>
      <c r="S3955" s="102"/>
      <c r="T3955" s="106"/>
      <c r="U3955" s="3" t="str">
        <f t="shared" si="185"/>
        <v>0/1</v>
      </c>
    </row>
    <row r="3956" spans="1:21" ht="30" customHeight="1" x14ac:dyDescent="0.3">
      <c r="A3956" s="3" t="str">
        <f>B3956&amp;"--"&amp;COUNTIF($B$5:B3956,B3956)</f>
        <v>--3919</v>
      </c>
      <c r="B3956" s="3" t="str">
        <f t="shared" si="184"/>
        <v/>
      </c>
      <c r="C3956" s="78">
        <v>3952</v>
      </c>
      <c r="D3956" s="102"/>
      <c r="E3956" s="103"/>
      <c r="F3956" s="102"/>
      <c r="G3956" s="104"/>
      <c r="H3956" s="105" t="str">
        <f t="shared" ca="1" si="186"/>
        <v/>
      </c>
      <c r="I3956" s="102"/>
      <c r="J3956" s="102"/>
      <c r="K3956" s="102"/>
      <c r="L3956" s="102"/>
      <c r="M3956" s="102"/>
      <c r="N3956" s="102"/>
      <c r="O3956" s="102"/>
      <c r="P3956" s="102"/>
      <c r="Q3956" s="102"/>
      <c r="R3956" s="102"/>
      <c r="S3956" s="102"/>
      <c r="T3956" s="106"/>
      <c r="U3956" s="3" t="str">
        <f t="shared" si="185"/>
        <v>0/1</v>
      </c>
    </row>
    <row r="3957" spans="1:21" ht="30" customHeight="1" x14ac:dyDescent="0.3">
      <c r="A3957" s="3" t="str">
        <f>B3957&amp;"--"&amp;COUNTIF($B$5:B3957,B3957)</f>
        <v>--3920</v>
      </c>
      <c r="B3957" s="3" t="str">
        <f t="shared" si="184"/>
        <v/>
      </c>
      <c r="C3957" s="78">
        <v>3953</v>
      </c>
      <c r="D3957" s="102"/>
      <c r="E3957" s="103"/>
      <c r="F3957" s="102"/>
      <c r="G3957" s="104"/>
      <c r="H3957" s="105" t="str">
        <f t="shared" ca="1" si="186"/>
        <v/>
      </c>
      <c r="I3957" s="102"/>
      <c r="J3957" s="102"/>
      <c r="K3957" s="102"/>
      <c r="L3957" s="102"/>
      <c r="M3957" s="102"/>
      <c r="N3957" s="102"/>
      <c r="O3957" s="102"/>
      <c r="P3957" s="102"/>
      <c r="Q3957" s="102"/>
      <c r="R3957" s="102"/>
      <c r="S3957" s="102"/>
      <c r="T3957" s="106"/>
      <c r="U3957" s="3" t="str">
        <f t="shared" si="185"/>
        <v>0/1</v>
      </c>
    </row>
    <row r="3958" spans="1:21" ht="30" customHeight="1" x14ac:dyDescent="0.3">
      <c r="A3958" s="3" t="str">
        <f>B3958&amp;"--"&amp;COUNTIF($B$5:B3958,B3958)</f>
        <v>--3921</v>
      </c>
      <c r="B3958" s="3" t="str">
        <f t="shared" si="184"/>
        <v/>
      </c>
      <c r="C3958" s="78">
        <v>3954</v>
      </c>
      <c r="D3958" s="102"/>
      <c r="E3958" s="103"/>
      <c r="F3958" s="102"/>
      <c r="G3958" s="104"/>
      <c r="H3958" s="105" t="str">
        <f t="shared" ca="1" si="186"/>
        <v/>
      </c>
      <c r="I3958" s="102"/>
      <c r="J3958" s="102"/>
      <c r="K3958" s="102"/>
      <c r="L3958" s="102"/>
      <c r="M3958" s="102"/>
      <c r="N3958" s="102"/>
      <c r="O3958" s="102"/>
      <c r="P3958" s="102"/>
      <c r="Q3958" s="102"/>
      <c r="R3958" s="102"/>
      <c r="S3958" s="102"/>
      <c r="T3958" s="106"/>
      <c r="U3958" s="3" t="str">
        <f t="shared" si="185"/>
        <v>0/1</v>
      </c>
    </row>
    <row r="3959" spans="1:21" ht="30" customHeight="1" x14ac:dyDescent="0.3">
      <c r="A3959" s="3" t="str">
        <f>B3959&amp;"--"&amp;COUNTIF($B$5:B3959,B3959)</f>
        <v>--3922</v>
      </c>
      <c r="B3959" s="3" t="str">
        <f t="shared" si="184"/>
        <v/>
      </c>
      <c r="C3959" s="78">
        <v>3955</v>
      </c>
      <c r="D3959" s="102"/>
      <c r="E3959" s="103"/>
      <c r="F3959" s="102"/>
      <c r="G3959" s="104"/>
      <c r="H3959" s="105" t="str">
        <f t="shared" ca="1" si="186"/>
        <v/>
      </c>
      <c r="I3959" s="102"/>
      <c r="J3959" s="102"/>
      <c r="K3959" s="102"/>
      <c r="L3959" s="102"/>
      <c r="M3959" s="102"/>
      <c r="N3959" s="102"/>
      <c r="O3959" s="102"/>
      <c r="P3959" s="102"/>
      <c r="Q3959" s="102"/>
      <c r="R3959" s="102"/>
      <c r="S3959" s="102"/>
      <c r="T3959" s="106"/>
      <c r="U3959" s="3" t="str">
        <f t="shared" si="185"/>
        <v>0/1</v>
      </c>
    </row>
    <row r="3960" spans="1:21" ht="30" customHeight="1" x14ac:dyDescent="0.3">
      <c r="A3960" s="3" t="str">
        <f>B3960&amp;"--"&amp;COUNTIF($B$5:B3960,B3960)</f>
        <v>--3923</v>
      </c>
      <c r="B3960" s="3" t="str">
        <f t="shared" si="184"/>
        <v/>
      </c>
      <c r="C3960" s="78">
        <v>3956</v>
      </c>
      <c r="D3960" s="102"/>
      <c r="E3960" s="103"/>
      <c r="F3960" s="102"/>
      <c r="G3960" s="104"/>
      <c r="H3960" s="105" t="str">
        <f t="shared" ca="1" si="186"/>
        <v/>
      </c>
      <c r="I3960" s="102"/>
      <c r="J3960" s="102"/>
      <c r="K3960" s="102"/>
      <c r="L3960" s="102"/>
      <c r="M3960" s="102"/>
      <c r="N3960" s="102"/>
      <c r="O3960" s="102"/>
      <c r="P3960" s="102"/>
      <c r="Q3960" s="102"/>
      <c r="R3960" s="102"/>
      <c r="S3960" s="102"/>
      <c r="T3960" s="106"/>
      <c r="U3960" s="3" t="str">
        <f t="shared" si="185"/>
        <v>0/1</v>
      </c>
    </row>
    <row r="3961" spans="1:21" ht="30" customHeight="1" x14ac:dyDescent="0.3">
      <c r="A3961" s="3" t="str">
        <f>B3961&amp;"--"&amp;COUNTIF($B$5:B3961,B3961)</f>
        <v>--3924</v>
      </c>
      <c r="B3961" s="3" t="str">
        <f t="shared" si="184"/>
        <v/>
      </c>
      <c r="C3961" s="78">
        <v>3957</v>
      </c>
      <c r="D3961" s="102"/>
      <c r="E3961" s="103"/>
      <c r="F3961" s="102"/>
      <c r="G3961" s="104"/>
      <c r="H3961" s="105" t="str">
        <f t="shared" ca="1" si="186"/>
        <v/>
      </c>
      <c r="I3961" s="102"/>
      <c r="J3961" s="102"/>
      <c r="K3961" s="102"/>
      <c r="L3961" s="102"/>
      <c r="M3961" s="102"/>
      <c r="N3961" s="102"/>
      <c r="O3961" s="102"/>
      <c r="P3961" s="102"/>
      <c r="Q3961" s="102"/>
      <c r="R3961" s="102"/>
      <c r="S3961" s="102"/>
      <c r="T3961" s="106"/>
      <c r="U3961" s="3" t="str">
        <f t="shared" si="185"/>
        <v>0/1</v>
      </c>
    </row>
    <row r="3962" spans="1:21" ht="30" customHeight="1" x14ac:dyDescent="0.3">
      <c r="A3962" s="3" t="str">
        <f>B3962&amp;"--"&amp;COUNTIF($B$5:B3962,B3962)</f>
        <v>--3925</v>
      </c>
      <c r="B3962" s="3" t="str">
        <f t="shared" si="184"/>
        <v/>
      </c>
      <c r="C3962" s="78">
        <v>3958</v>
      </c>
      <c r="D3962" s="102"/>
      <c r="E3962" s="103"/>
      <c r="F3962" s="102"/>
      <c r="G3962" s="104"/>
      <c r="H3962" s="105" t="str">
        <f t="shared" ca="1" si="186"/>
        <v/>
      </c>
      <c r="I3962" s="102"/>
      <c r="J3962" s="102"/>
      <c r="K3962" s="102"/>
      <c r="L3962" s="102"/>
      <c r="M3962" s="102"/>
      <c r="N3962" s="102"/>
      <c r="O3962" s="102"/>
      <c r="P3962" s="102"/>
      <c r="Q3962" s="102"/>
      <c r="R3962" s="102"/>
      <c r="S3962" s="102"/>
      <c r="T3962" s="106"/>
      <c r="U3962" s="3" t="str">
        <f t="shared" si="185"/>
        <v>0/1</v>
      </c>
    </row>
    <row r="3963" spans="1:21" ht="30" customHeight="1" x14ac:dyDescent="0.3">
      <c r="A3963" s="3" t="str">
        <f>B3963&amp;"--"&amp;COUNTIF($B$5:B3963,B3963)</f>
        <v>--3926</v>
      </c>
      <c r="B3963" s="3" t="str">
        <f t="shared" si="184"/>
        <v/>
      </c>
      <c r="C3963" s="78">
        <v>3959</v>
      </c>
      <c r="D3963" s="102"/>
      <c r="E3963" s="103"/>
      <c r="F3963" s="102"/>
      <c r="G3963" s="104"/>
      <c r="H3963" s="105" t="str">
        <f t="shared" ca="1" si="186"/>
        <v/>
      </c>
      <c r="I3963" s="102"/>
      <c r="J3963" s="102"/>
      <c r="K3963" s="102"/>
      <c r="L3963" s="102"/>
      <c r="M3963" s="102"/>
      <c r="N3963" s="102"/>
      <c r="O3963" s="102"/>
      <c r="P3963" s="102"/>
      <c r="Q3963" s="102"/>
      <c r="R3963" s="102"/>
      <c r="S3963" s="102"/>
      <c r="T3963" s="106"/>
      <c r="U3963" s="3" t="str">
        <f t="shared" si="185"/>
        <v>0/1</v>
      </c>
    </row>
    <row r="3964" spans="1:21" ht="30" customHeight="1" x14ac:dyDescent="0.3">
      <c r="A3964" s="3" t="str">
        <f>B3964&amp;"--"&amp;COUNTIF($B$5:B3964,B3964)</f>
        <v>--3927</v>
      </c>
      <c r="B3964" s="3" t="str">
        <f t="shared" si="184"/>
        <v/>
      </c>
      <c r="C3964" s="78">
        <v>3960</v>
      </c>
      <c r="D3964" s="102"/>
      <c r="E3964" s="103"/>
      <c r="F3964" s="102"/>
      <c r="G3964" s="104"/>
      <c r="H3964" s="105" t="str">
        <f t="shared" ca="1" si="186"/>
        <v/>
      </c>
      <c r="I3964" s="102"/>
      <c r="J3964" s="102"/>
      <c r="K3964" s="102"/>
      <c r="L3964" s="102"/>
      <c r="M3964" s="102"/>
      <c r="N3964" s="102"/>
      <c r="O3964" s="102"/>
      <c r="P3964" s="102"/>
      <c r="Q3964" s="102"/>
      <c r="R3964" s="102"/>
      <c r="S3964" s="102"/>
      <c r="T3964" s="106"/>
      <c r="U3964" s="3" t="str">
        <f t="shared" si="185"/>
        <v>0/1</v>
      </c>
    </row>
    <row r="3965" spans="1:21" ht="30" customHeight="1" x14ac:dyDescent="0.3">
      <c r="A3965" s="3" t="str">
        <f>B3965&amp;"--"&amp;COUNTIF($B$5:B3965,B3965)</f>
        <v>--3928</v>
      </c>
      <c r="B3965" s="3" t="str">
        <f t="shared" si="184"/>
        <v/>
      </c>
      <c r="C3965" s="78">
        <v>3961</v>
      </c>
      <c r="D3965" s="102"/>
      <c r="E3965" s="103"/>
      <c r="F3965" s="102"/>
      <c r="G3965" s="104"/>
      <c r="H3965" s="105" t="str">
        <f t="shared" ca="1" si="186"/>
        <v/>
      </c>
      <c r="I3965" s="102"/>
      <c r="J3965" s="102"/>
      <c r="K3965" s="102"/>
      <c r="L3965" s="102"/>
      <c r="M3965" s="102"/>
      <c r="N3965" s="102"/>
      <c r="O3965" s="102"/>
      <c r="P3965" s="102"/>
      <c r="Q3965" s="102"/>
      <c r="R3965" s="102"/>
      <c r="S3965" s="102"/>
      <c r="T3965" s="106"/>
      <c r="U3965" s="3" t="str">
        <f t="shared" si="185"/>
        <v>0/1</v>
      </c>
    </row>
    <row r="3966" spans="1:21" ht="30" customHeight="1" x14ac:dyDescent="0.3">
      <c r="A3966" s="3" t="str">
        <f>B3966&amp;"--"&amp;COUNTIF($B$5:B3966,B3966)</f>
        <v>--3929</v>
      </c>
      <c r="B3966" s="3" t="str">
        <f t="shared" si="184"/>
        <v/>
      </c>
      <c r="C3966" s="78">
        <v>3962</v>
      </c>
      <c r="D3966" s="102"/>
      <c r="E3966" s="103"/>
      <c r="F3966" s="102"/>
      <c r="G3966" s="104"/>
      <c r="H3966" s="105" t="str">
        <f t="shared" ca="1" si="186"/>
        <v/>
      </c>
      <c r="I3966" s="102"/>
      <c r="J3966" s="102"/>
      <c r="K3966" s="102"/>
      <c r="L3966" s="102"/>
      <c r="M3966" s="102"/>
      <c r="N3966" s="102"/>
      <c r="O3966" s="102"/>
      <c r="P3966" s="102"/>
      <c r="Q3966" s="102"/>
      <c r="R3966" s="102"/>
      <c r="S3966" s="102"/>
      <c r="T3966" s="106"/>
      <c r="U3966" s="3" t="str">
        <f t="shared" si="185"/>
        <v>0/1</v>
      </c>
    </row>
    <row r="3967" spans="1:21" ht="30" customHeight="1" x14ac:dyDescent="0.3">
      <c r="A3967" s="3" t="str">
        <f>B3967&amp;"--"&amp;COUNTIF($B$5:B3967,B3967)</f>
        <v>--3930</v>
      </c>
      <c r="B3967" s="3" t="str">
        <f t="shared" si="184"/>
        <v/>
      </c>
      <c r="C3967" s="78">
        <v>3963</v>
      </c>
      <c r="D3967" s="102"/>
      <c r="E3967" s="103"/>
      <c r="F3967" s="102"/>
      <c r="G3967" s="104"/>
      <c r="H3967" s="105" t="str">
        <f t="shared" ca="1" si="186"/>
        <v/>
      </c>
      <c r="I3967" s="102"/>
      <c r="J3967" s="102"/>
      <c r="K3967" s="102"/>
      <c r="L3967" s="102"/>
      <c r="M3967" s="102"/>
      <c r="N3967" s="102"/>
      <c r="O3967" s="102"/>
      <c r="P3967" s="102"/>
      <c r="Q3967" s="102"/>
      <c r="R3967" s="102"/>
      <c r="S3967" s="102"/>
      <c r="T3967" s="106"/>
      <c r="U3967" s="3" t="str">
        <f t="shared" si="185"/>
        <v>0/1</v>
      </c>
    </row>
    <row r="3968" spans="1:21" ht="30" customHeight="1" x14ac:dyDescent="0.3">
      <c r="A3968" s="3" t="str">
        <f>B3968&amp;"--"&amp;COUNTIF($B$5:B3968,B3968)</f>
        <v>--3931</v>
      </c>
      <c r="B3968" s="3" t="str">
        <f t="shared" si="184"/>
        <v/>
      </c>
      <c r="C3968" s="78">
        <v>3964</v>
      </c>
      <c r="D3968" s="102"/>
      <c r="E3968" s="103"/>
      <c r="F3968" s="102"/>
      <c r="G3968" s="104"/>
      <c r="H3968" s="105" t="str">
        <f t="shared" ca="1" si="186"/>
        <v/>
      </c>
      <c r="I3968" s="102"/>
      <c r="J3968" s="102"/>
      <c r="K3968" s="102"/>
      <c r="L3968" s="102"/>
      <c r="M3968" s="102"/>
      <c r="N3968" s="102"/>
      <c r="O3968" s="102"/>
      <c r="P3968" s="102"/>
      <c r="Q3968" s="102"/>
      <c r="R3968" s="102"/>
      <c r="S3968" s="102"/>
      <c r="T3968" s="106"/>
      <c r="U3968" s="3" t="str">
        <f t="shared" si="185"/>
        <v>0/1</v>
      </c>
    </row>
    <row r="3969" spans="1:21" ht="30" customHeight="1" x14ac:dyDescent="0.3">
      <c r="A3969" s="3" t="str">
        <f>B3969&amp;"--"&amp;COUNTIF($B$5:B3969,B3969)</f>
        <v>--3932</v>
      </c>
      <c r="B3969" s="3" t="str">
        <f t="shared" si="184"/>
        <v/>
      </c>
      <c r="C3969" s="78">
        <v>3965</v>
      </c>
      <c r="D3969" s="102"/>
      <c r="E3969" s="103"/>
      <c r="F3969" s="102"/>
      <c r="G3969" s="104"/>
      <c r="H3969" s="105" t="str">
        <f t="shared" ca="1" si="186"/>
        <v/>
      </c>
      <c r="I3969" s="102"/>
      <c r="J3969" s="102"/>
      <c r="K3969" s="102"/>
      <c r="L3969" s="102"/>
      <c r="M3969" s="102"/>
      <c r="N3969" s="102"/>
      <c r="O3969" s="102"/>
      <c r="P3969" s="102"/>
      <c r="Q3969" s="102"/>
      <c r="R3969" s="102"/>
      <c r="S3969" s="102"/>
      <c r="T3969" s="106"/>
      <c r="U3969" s="3" t="str">
        <f t="shared" si="185"/>
        <v>0/1</v>
      </c>
    </row>
    <row r="3970" spans="1:21" ht="30" customHeight="1" x14ac:dyDescent="0.3">
      <c r="A3970" s="3" t="str">
        <f>B3970&amp;"--"&amp;COUNTIF($B$5:B3970,B3970)</f>
        <v>--3933</v>
      </c>
      <c r="B3970" s="3" t="str">
        <f t="shared" si="184"/>
        <v/>
      </c>
      <c r="C3970" s="78">
        <v>3966</v>
      </c>
      <c r="D3970" s="102"/>
      <c r="E3970" s="103"/>
      <c r="F3970" s="102"/>
      <c r="G3970" s="104"/>
      <c r="H3970" s="105" t="str">
        <f t="shared" ca="1" si="186"/>
        <v/>
      </c>
      <c r="I3970" s="102"/>
      <c r="J3970" s="102"/>
      <c r="K3970" s="102"/>
      <c r="L3970" s="102"/>
      <c r="M3970" s="102"/>
      <c r="N3970" s="102"/>
      <c r="O3970" s="102"/>
      <c r="P3970" s="102"/>
      <c r="Q3970" s="102"/>
      <c r="R3970" s="102"/>
      <c r="S3970" s="102"/>
      <c r="T3970" s="106"/>
      <c r="U3970" s="3" t="str">
        <f t="shared" si="185"/>
        <v>0/1</v>
      </c>
    </row>
    <row r="3971" spans="1:21" ht="30" customHeight="1" x14ac:dyDescent="0.3">
      <c r="A3971" s="3" t="str">
        <f>B3971&amp;"--"&amp;COUNTIF($B$5:B3971,B3971)</f>
        <v>--3934</v>
      </c>
      <c r="B3971" s="3" t="str">
        <f t="shared" si="184"/>
        <v/>
      </c>
      <c r="C3971" s="78">
        <v>3967</v>
      </c>
      <c r="D3971" s="102"/>
      <c r="E3971" s="103"/>
      <c r="F3971" s="102"/>
      <c r="G3971" s="104"/>
      <c r="H3971" s="105" t="str">
        <f t="shared" ca="1" si="186"/>
        <v/>
      </c>
      <c r="I3971" s="102"/>
      <c r="J3971" s="102"/>
      <c r="K3971" s="102"/>
      <c r="L3971" s="102"/>
      <c r="M3971" s="102"/>
      <c r="N3971" s="102"/>
      <c r="O3971" s="102"/>
      <c r="P3971" s="102"/>
      <c r="Q3971" s="102"/>
      <c r="R3971" s="102"/>
      <c r="S3971" s="102"/>
      <c r="T3971" s="106"/>
      <c r="U3971" s="3" t="str">
        <f t="shared" si="185"/>
        <v>0/1</v>
      </c>
    </row>
    <row r="3972" spans="1:21" ht="30" customHeight="1" x14ac:dyDescent="0.3">
      <c r="A3972" s="3" t="str">
        <f>B3972&amp;"--"&amp;COUNTIF($B$5:B3972,B3972)</f>
        <v>--3935</v>
      </c>
      <c r="B3972" s="3" t="str">
        <f t="shared" si="184"/>
        <v/>
      </c>
      <c r="C3972" s="78">
        <v>3968</v>
      </c>
      <c r="D3972" s="102"/>
      <c r="E3972" s="103"/>
      <c r="F3972" s="102"/>
      <c r="G3972" s="104"/>
      <c r="H3972" s="105" t="str">
        <f t="shared" ca="1" si="186"/>
        <v/>
      </c>
      <c r="I3972" s="102"/>
      <c r="J3972" s="102"/>
      <c r="K3972" s="102"/>
      <c r="L3972" s="102"/>
      <c r="M3972" s="102"/>
      <c r="N3972" s="102"/>
      <c r="O3972" s="102"/>
      <c r="P3972" s="102"/>
      <c r="Q3972" s="102"/>
      <c r="R3972" s="102"/>
      <c r="S3972" s="102"/>
      <c r="T3972" s="106"/>
      <c r="U3972" s="3" t="str">
        <f t="shared" si="185"/>
        <v>0/1</v>
      </c>
    </row>
    <row r="3973" spans="1:21" ht="30" customHeight="1" x14ac:dyDescent="0.3">
      <c r="A3973" s="3" t="str">
        <f>B3973&amp;"--"&amp;COUNTIF($B$5:B3973,B3973)</f>
        <v>--3936</v>
      </c>
      <c r="B3973" s="3" t="str">
        <f t="shared" ref="B3973:B4036" si="187">IF(G3973&lt;&gt;"",MONTH(G3973),"")</f>
        <v/>
      </c>
      <c r="C3973" s="78">
        <v>3969</v>
      </c>
      <c r="D3973" s="102"/>
      <c r="E3973" s="103"/>
      <c r="F3973" s="102"/>
      <c r="G3973" s="104"/>
      <c r="H3973" s="105" t="str">
        <f t="shared" ca="1" si="186"/>
        <v/>
      </c>
      <c r="I3973" s="102"/>
      <c r="J3973" s="102"/>
      <c r="K3973" s="102"/>
      <c r="L3973" s="102"/>
      <c r="M3973" s="102"/>
      <c r="N3973" s="102"/>
      <c r="O3973" s="102"/>
      <c r="P3973" s="102"/>
      <c r="Q3973" s="102"/>
      <c r="R3973" s="102"/>
      <c r="S3973" s="102"/>
      <c r="T3973" s="106"/>
      <c r="U3973" s="3" t="str">
        <f t="shared" ref="U3973:U4036" si="188">DAY(G3973)&amp;"/"&amp;MONTH(G3973)</f>
        <v>0/1</v>
      </c>
    </row>
    <row r="3974" spans="1:21" ht="30" customHeight="1" x14ac:dyDescent="0.3">
      <c r="A3974" s="3" t="str">
        <f>B3974&amp;"--"&amp;COUNTIF($B$5:B3974,B3974)</f>
        <v>--3937</v>
      </c>
      <c r="B3974" s="3" t="str">
        <f t="shared" si="187"/>
        <v/>
      </c>
      <c r="C3974" s="78">
        <v>3970</v>
      </c>
      <c r="D3974" s="102"/>
      <c r="E3974" s="103"/>
      <c r="F3974" s="102"/>
      <c r="G3974" s="104"/>
      <c r="H3974" s="105" t="str">
        <f t="shared" ca="1" si="186"/>
        <v/>
      </c>
      <c r="I3974" s="102"/>
      <c r="J3974" s="102"/>
      <c r="K3974" s="102"/>
      <c r="L3974" s="102"/>
      <c r="M3974" s="102"/>
      <c r="N3974" s="102"/>
      <c r="O3974" s="102"/>
      <c r="P3974" s="102"/>
      <c r="Q3974" s="102"/>
      <c r="R3974" s="102"/>
      <c r="S3974" s="102"/>
      <c r="T3974" s="106"/>
      <c r="U3974" s="3" t="str">
        <f t="shared" si="188"/>
        <v>0/1</v>
      </c>
    </row>
    <row r="3975" spans="1:21" ht="30" customHeight="1" x14ac:dyDescent="0.3">
      <c r="A3975" s="3" t="str">
        <f>B3975&amp;"--"&amp;COUNTIF($B$5:B3975,B3975)</f>
        <v>--3938</v>
      </c>
      <c r="B3975" s="3" t="str">
        <f t="shared" si="187"/>
        <v/>
      </c>
      <c r="C3975" s="78">
        <v>3971</v>
      </c>
      <c r="D3975" s="102"/>
      <c r="E3975" s="103"/>
      <c r="F3975" s="102"/>
      <c r="G3975" s="104"/>
      <c r="H3975" s="105" t="str">
        <f t="shared" ca="1" si="186"/>
        <v/>
      </c>
      <c r="I3975" s="102"/>
      <c r="J3975" s="102"/>
      <c r="K3975" s="102"/>
      <c r="L3975" s="102"/>
      <c r="M3975" s="102"/>
      <c r="N3975" s="102"/>
      <c r="O3975" s="102"/>
      <c r="P3975" s="102"/>
      <c r="Q3975" s="102"/>
      <c r="R3975" s="102"/>
      <c r="S3975" s="102"/>
      <c r="T3975" s="106"/>
      <c r="U3975" s="3" t="str">
        <f t="shared" si="188"/>
        <v>0/1</v>
      </c>
    </row>
    <row r="3976" spans="1:21" ht="30" customHeight="1" x14ac:dyDescent="0.3">
      <c r="A3976" s="3" t="str">
        <f>B3976&amp;"--"&amp;COUNTIF($B$5:B3976,B3976)</f>
        <v>--3939</v>
      </c>
      <c r="B3976" s="3" t="str">
        <f t="shared" si="187"/>
        <v/>
      </c>
      <c r="C3976" s="78">
        <v>3972</v>
      </c>
      <c r="D3976" s="102"/>
      <c r="E3976" s="103"/>
      <c r="F3976" s="102"/>
      <c r="G3976" s="104"/>
      <c r="H3976" s="105" t="str">
        <f t="shared" ca="1" si="186"/>
        <v/>
      </c>
      <c r="I3976" s="102"/>
      <c r="J3976" s="102"/>
      <c r="K3976" s="102"/>
      <c r="L3976" s="102"/>
      <c r="M3976" s="102"/>
      <c r="N3976" s="102"/>
      <c r="O3976" s="102"/>
      <c r="P3976" s="102"/>
      <c r="Q3976" s="102"/>
      <c r="R3976" s="102"/>
      <c r="S3976" s="102"/>
      <c r="T3976" s="106"/>
      <c r="U3976" s="3" t="str">
        <f t="shared" si="188"/>
        <v>0/1</v>
      </c>
    </row>
    <row r="3977" spans="1:21" ht="30" customHeight="1" x14ac:dyDescent="0.3">
      <c r="A3977" s="3" t="str">
        <f>B3977&amp;"--"&amp;COUNTIF($B$5:B3977,B3977)</f>
        <v>--3940</v>
      </c>
      <c r="B3977" s="3" t="str">
        <f t="shared" si="187"/>
        <v/>
      </c>
      <c r="C3977" s="78">
        <v>3973</v>
      </c>
      <c r="D3977" s="102"/>
      <c r="E3977" s="103"/>
      <c r="F3977" s="102"/>
      <c r="G3977" s="104"/>
      <c r="H3977" s="105" t="str">
        <f t="shared" ca="1" si="186"/>
        <v/>
      </c>
      <c r="I3977" s="102"/>
      <c r="J3977" s="102"/>
      <c r="K3977" s="102"/>
      <c r="L3977" s="102"/>
      <c r="M3977" s="102"/>
      <c r="N3977" s="102"/>
      <c r="O3977" s="102"/>
      <c r="P3977" s="102"/>
      <c r="Q3977" s="102"/>
      <c r="R3977" s="102"/>
      <c r="S3977" s="102"/>
      <c r="T3977" s="106"/>
      <c r="U3977" s="3" t="str">
        <f t="shared" si="188"/>
        <v>0/1</v>
      </c>
    </row>
    <row r="3978" spans="1:21" ht="30" customHeight="1" x14ac:dyDescent="0.3">
      <c r="A3978" s="3" t="str">
        <f>B3978&amp;"--"&amp;COUNTIF($B$5:B3978,B3978)</f>
        <v>--3941</v>
      </c>
      <c r="B3978" s="3" t="str">
        <f t="shared" si="187"/>
        <v/>
      </c>
      <c r="C3978" s="78">
        <v>3974</v>
      </c>
      <c r="D3978" s="102"/>
      <c r="E3978" s="103"/>
      <c r="F3978" s="102"/>
      <c r="G3978" s="104"/>
      <c r="H3978" s="105" t="str">
        <f t="shared" ca="1" si="186"/>
        <v/>
      </c>
      <c r="I3978" s="102"/>
      <c r="J3978" s="102"/>
      <c r="K3978" s="102"/>
      <c r="L3978" s="102"/>
      <c r="M3978" s="102"/>
      <c r="N3978" s="102"/>
      <c r="O3978" s="102"/>
      <c r="P3978" s="102"/>
      <c r="Q3978" s="102"/>
      <c r="R3978" s="102"/>
      <c r="S3978" s="102"/>
      <c r="T3978" s="106"/>
      <c r="U3978" s="3" t="str">
        <f t="shared" si="188"/>
        <v>0/1</v>
      </c>
    </row>
    <row r="3979" spans="1:21" ht="30" customHeight="1" x14ac:dyDescent="0.3">
      <c r="A3979" s="3" t="str">
        <f>B3979&amp;"--"&amp;COUNTIF($B$5:B3979,B3979)</f>
        <v>--3942</v>
      </c>
      <c r="B3979" s="3" t="str">
        <f t="shared" si="187"/>
        <v/>
      </c>
      <c r="C3979" s="78">
        <v>3975</v>
      </c>
      <c r="D3979" s="102"/>
      <c r="E3979" s="103"/>
      <c r="F3979" s="102"/>
      <c r="G3979" s="104"/>
      <c r="H3979" s="105" t="str">
        <f t="shared" ca="1" si="186"/>
        <v/>
      </c>
      <c r="I3979" s="102"/>
      <c r="J3979" s="102"/>
      <c r="K3979" s="102"/>
      <c r="L3979" s="102"/>
      <c r="M3979" s="102"/>
      <c r="N3979" s="102"/>
      <c r="O3979" s="102"/>
      <c r="P3979" s="102"/>
      <c r="Q3979" s="102"/>
      <c r="R3979" s="102"/>
      <c r="S3979" s="102"/>
      <c r="T3979" s="106"/>
      <c r="U3979" s="3" t="str">
        <f t="shared" si="188"/>
        <v>0/1</v>
      </c>
    </row>
    <row r="3980" spans="1:21" ht="30" customHeight="1" x14ac:dyDescent="0.3">
      <c r="A3980" s="3" t="str">
        <f>B3980&amp;"--"&amp;COUNTIF($B$5:B3980,B3980)</f>
        <v>--3943</v>
      </c>
      <c r="B3980" s="3" t="str">
        <f t="shared" si="187"/>
        <v/>
      </c>
      <c r="C3980" s="78">
        <v>3976</v>
      </c>
      <c r="D3980" s="102"/>
      <c r="E3980" s="103"/>
      <c r="F3980" s="102"/>
      <c r="G3980" s="104"/>
      <c r="H3980" s="105" t="str">
        <f t="shared" ca="1" si="186"/>
        <v/>
      </c>
      <c r="I3980" s="102"/>
      <c r="J3980" s="102"/>
      <c r="K3980" s="102"/>
      <c r="L3980" s="102"/>
      <c r="M3980" s="102"/>
      <c r="N3980" s="102"/>
      <c r="O3980" s="102"/>
      <c r="P3980" s="102"/>
      <c r="Q3980" s="102"/>
      <c r="R3980" s="102"/>
      <c r="S3980" s="102"/>
      <c r="T3980" s="106"/>
      <c r="U3980" s="3" t="str">
        <f t="shared" si="188"/>
        <v>0/1</v>
      </c>
    </row>
    <row r="3981" spans="1:21" ht="30" customHeight="1" x14ac:dyDescent="0.3">
      <c r="A3981" s="3" t="str">
        <f>B3981&amp;"--"&amp;COUNTIF($B$5:B3981,B3981)</f>
        <v>--3944</v>
      </c>
      <c r="B3981" s="3" t="str">
        <f t="shared" si="187"/>
        <v/>
      </c>
      <c r="C3981" s="78">
        <v>3977</v>
      </c>
      <c r="D3981" s="102"/>
      <c r="E3981" s="103"/>
      <c r="F3981" s="102"/>
      <c r="G3981" s="104"/>
      <c r="H3981" s="105" t="str">
        <f t="shared" ca="1" si="186"/>
        <v/>
      </c>
      <c r="I3981" s="102"/>
      <c r="J3981" s="102"/>
      <c r="K3981" s="102"/>
      <c r="L3981" s="102"/>
      <c r="M3981" s="102"/>
      <c r="N3981" s="102"/>
      <c r="O3981" s="102"/>
      <c r="P3981" s="102"/>
      <c r="Q3981" s="102"/>
      <c r="R3981" s="102"/>
      <c r="S3981" s="102"/>
      <c r="T3981" s="106"/>
      <c r="U3981" s="3" t="str">
        <f t="shared" si="188"/>
        <v>0/1</v>
      </c>
    </row>
    <row r="3982" spans="1:21" ht="30" customHeight="1" x14ac:dyDescent="0.3">
      <c r="A3982" s="3" t="str">
        <f>B3982&amp;"--"&amp;COUNTIF($B$5:B3982,B3982)</f>
        <v>--3945</v>
      </c>
      <c r="B3982" s="3" t="str">
        <f t="shared" si="187"/>
        <v/>
      </c>
      <c r="C3982" s="78">
        <v>3978</v>
      </c>
      <c r="D3982" s="102"/>
      <c r="E3982" s="103"/>
      <c r="F3982" s="102"/>
      <c r="G3982" s="104"/>
      <c r="H3982" s="105" t="str">
        <f t="shared" ca="1" si="186"/>
        <v/>
      </c>
      <c r="I3982" s="102"/>
      <c r="J3982" s="102"/>
      <c r="K3982" s="102"/>
      <c r="L3982" s="102"/>
      <c r="M3982" s="102"/>
      <c r="N3982" s="102"/>
      <c r="O3982" s="102"/>
      <c r="P3982" s="102"/>
      <c r="Q3982" s="102"/>
      <c r="R3982" s="102"/>
      <c r="S3982" s="102"/>
      <c r="T3982" s="106"/>
      <c r="U3982" s="3" t="str">
        <f t="shared" si="188"/>
        <v>0/1</v>
      </c>
    </row>
    <row r="3983" spans="1:21" ht="30" customHeight="1" x14ac:dyDescent="0.3">
      <c r="A3983" s="3" t="str">
        <f>B3983&amp;"--"&amp;COUNTIF($B$5:B3983,B3983)</f>
        <v>--3946</v>
      </c>
      <c r="B3983" s="3" t="str">
        <f t="shared" si="187"/>
        <v/>
      </c>
      <c r="C3983" s="78">
        <v>3979</v>
      </c>
      <c r="D3983" s="102"/>
      <c r="E3983" s="103"/>
      <c r="F3983" s="102"/>
      <c r="G3983" s="104"/>
      <c r="H3983" s="105" t="str">
        <f t="shared" ca="1" si="186"/>
        <v/>
      </c>
      <c r="I3983" s="102"/>
      <c r="J3983" s="102"/>
      <c r="K3983" s="102"/>
      <c r="L3983" s="102"/>
      <c r="M3983" s="102"/>
      <c r="N3983" s="102"/>
      <c r="O3983" s="102"/>
      <c r="P3983" s="102"/>
      <c r="Q3983" s="102"/>
      <c r="R3983" s="102"/>
      <c r="S3983" s="102"/>
      <c r="T3983" s="106"/>
      <c r="U3983" s="3" t="str">
        <f t="shared" si="188"/>
        <v>0/1</v>
      </c>
    </row>
    <row r="3984" spans="1:21" ht="30" customHeight="1" x14ac:dyDescent="0.3">
      <c r="A3984" s="3" t="str">
        <f>B3984&amp;"--"&amp;COUNTIF($B$5:B3984,B3984)</f>
        <v>--3947</v>
      </c>
      <c r="B3984" s="3" t="str">
        <f t="shared" si="187"/>
        <v/>
      </c>
      <c r="C3984" s="78">
        <v>3980</v>
      </c>
      <c r="D3984" s="102"/>
      <c r="E3984" s="103"/>
      <c r="F3984" s="102"/>
      <c r="G3984" s="104"/>
      <c r="H3984" s="105" t="str">
        <f t="shared" ca="1" si="186"/>
        <v/>
      </c>
      <c r="I3984" s="102"/>
      <c r="J3984" s="102"/>
      <c r="K3984" s="102"/>
      <c r="L3984" s="102"/>
      <c r="M3984" s="102"/>
      <c r="N3984" s="102"/>
      <c r="O3984" s="102"/>
      <c r="P3984" s="102"/>
      <c r="Q3984" s="102"/>
      <c r="R3984" s="102"/>
      <c r="S3984" s="102"/>
      <c r="T3984" s="106"/>
      <c r="U3984" s="3" t="str">
        <f t="shared" si="188"/>
        <v>0/1</v>
      </c>
    </row>
    <row r="3985" spans="1:21" ht="30" customHeight="1" x14ac:dyDescent="0.3">
      <c r="A3985" s="3" t="str">
        <f>B3985&amp;"--"&amp;COUNTIF($B$5:B3985,B3985)</f>
        <v>--3948</v>
      </c>
      <c r="B3985" s="3" t="str">
        <f t="shared" si="187"/>
        <v/>
      </c>
      <c r="C3985" s="78">
        <v>3981</v>
      </c>
      <c r="D3985" s="102"/>
      <c r="E3985" s="103"/>
      <c r="F3985" s="102"/>
      <c r="G3985" s="104"/>
      <c r="H3985" s="105" t="str">
        <f t="shared" ca="1" si="186"/>
        <v/>
      </c>
      <c r="I3985" s="102"/>
      <c r="J3985" s="102"/>
      <c r="K3985" s="102"/>
      <c r="L3985" s="102"/>
      <c r="M3985" s="102"/>
      <c r="N3985" s="102"/>
      <c r="O3985" s="102"/>
      <c r="P3985" s="102"/>
      <c r="Q3985" s="102"/>
      <c r="R3985" s="102"/>
      <c r="S3985" s="102"/>
      <c r="T3985" s="106"/>
      <c r="U3985" s="3" t="str">
        <f t="shared" si="188"/>
        <v>0/1</v>
      </c>
    </row>
    <row r="3986" spans="1:21" ht="30" customHeight="1" x14ac:dyDescent="0.3">
      <c r="A3986" s="3" t="str">
        <f>B3986&amp;"--"&amp;COUNTIF($B$5:B3986,B3986)</f>
        <v>--3949</v>
      </c>
      <c r="B3986" s="3" t="str">
        <f t="shared" si="187"/>
        <v/>
      </c>
      <c r="C3986" s="78">
        <v>3982</v>
      </c>
      <c r="D3986" s="102"/>
      <c r="E3986" s="103"/>
      <c r="F3986" s="102"/>
      <c r="G3986" s="104"/>
      <c r="H3986" s="105" t="str">
        <f t="shared" ca="1" si="186"/>
        <v/>
      </c>
      <c r="I3986" s="102"/>
      <c r="J3986" s="102"/>
      <c r="K3986" s="102"/>
      <c r="L3986" s="102"/>
      <c r="M3986" s="102"/>
      <c r="N3986" s="102"/>
      <c r="O3986" s="102"/>
      <c r="P3986" s="102"/>
      <c r="Q3986" s="102"/>
      <c r="R3986" s="102"/>
      <c r="S3986" s="102"/>
      <c r="T3986" s="106"/>
      <c r="U3986" s="3" t="str">
        <f t="shared" si="188"/>
        <v>0/1</v>
      </c>
    </row>
    <row r="3987" spans="1:21" ht="30" customHeight="1" x14ac:dyDescent="0.3">
      <c r="A3987" s="3" t="str">
        <f>B3987&amp;"--"&amp;COUNTIF($B$5:B3987,B3987)</f>
        <v>--3950</v>
      </c>
      <c r="B3987" s="3" t="str">
        <f t="shared" si="187"/>
        <v/>
      </c>
      <c r="C3987" s="78">
        <v>3983</v>
      </c>
      <c r="D3987" s="102"/>
      <c r="E3987" s="103"/>
      <c r="F3987" s="102"/>
      <c r="G3987" s="104"/>
      <c r="H3987" s="105" t="str">
        <f t="shared" ca="1" si="186"/>
        <v/>
      </c>
      <c r="I3987" s="102"/>
      <c r="J3987" s="102"/>
      <c r="K3987" s="102"/>
      <c r="L3987" s="102"/>
      <c r="M3987" s="102"/>
      <c r="N3987" s="102"/>
      <c r="O3987" s="102"/>
      <c r="P3987" s="102"/>
      <c r="Q3987" s="102"/>
      <c r="R3987" s="102"/>
      <c r="S3987" s="102"/>
      <c r="T3987" s="106"/>
      <c r="U3987" s="3" t="str">
        <f t="shared" si="188"/>
        <v>0/1</v>
      </c>
    </row>
    <row r="3988" spans="1:21" ht="30" customHeight="1" x14ac:dyDescent="0.3">
      <c r="A3988" s="3" t="str">
        <f>B3988&amp;"--"&amp;COUNTIF($B$5:B3988,B3988)</f>
        <v>--3951</v>
      </c>
      <c r="B3988" s="3" t="str">
        <f t="shared" si="187"/>
        <v/>
      </c>
      <c r="C3988" s="78">
        <v>3984</v>
      </c>
      <c r="D3988" s="102"/>
      <c r="E3988" s="103"/>
      <c r="F3988" s="102"/>
      <c r="G3988" s="104"/>
      <c r="H3988" s="105" t="str">
        <f t="shared" ca="1" si="186"/>
        <v/>
      </c>
      <c r="I3988" s="102"/>
      <c r="J3988" s="102"/>
      <c r="K3988" s="102"/>
      <c r="L3988" s="102"/>
      <c r="M3988" s="102"/>
      <c r="N3988" s="102"/>
      <c r="O3988" s="102"/>
      <c r="P3988" s="102"/>
      <c r="Q3988" s="102"/>
      <c r="R3988" s="102"/>
      <c r="S3988" s="102"/>
      <c r="T3988" s="106"/>
      <c r="U3988" s="3" t="str">
        <f t="shared" si="188"/>
        <v>0/1</v>
      </c>
    </row>
    <row r="3989" spans="1:21" ht="30" customHeight="1" x14ac:dyDescent="0.3">
      <c r="A3989" s="3" t="str">
        <f>B3989&amp;"--"&amp;COUNTIF($B$5:B3989,B3989)</f>
        <v>--3952</v>
      </c>
      <c r="B3989" s="3" t="str">
        <f t="shared" si="187"/>
        <v/>
      </c>
      <c r="C3989" s="78">
        <v>3985</v>
      </c>
      <c r="D3989" s="102"/>
      <c r="E3989" s="103"/>
      <c r="F3989" s="102"/>
      <c r="G3989" s="104"/>
      <c r="H3989" s="105" t="str">
        <f t="shared" ca="1" si="186"/>
        <v/>
      </c>
      <c r="I3989" s="102"/>
      <c r="J3989" s="102"/>
      <c r="K3989" s="102"/>
      <c r="L3989" s="102"/>
      <c r="M3989" s="102"/>
      <c r="N3989" s="102"/>
      <c r="O3989" s="102"/>
      <c r="P3989" s="102"/>
      <c r="Q3989" s="102"/>
      <c r="R3989" s="102"/>
      <c r="S3989" s="102"/>
      <c r="T3989" s="106"/>
      <c r="U3989" s="3" t="str">
        <f t="shared" si="188"/>
        <v>0/1</v>
      </c>
    </row>
    <row r="3990" spans="1:21" ht="30" customHeight="1" x14ac:dyDescent="0.3">
      <c r="A3990" s="3" t="str">
        <f>B3990&amp;"--"&amp;COUNTIF($B$5:B3990,B3990)</f>
        <v>--3953</v>
      </c>
      <c r="B3990" s="3" t="str">
        <f t="shared" si="187"/>
        <v/>
      </c>
      <c r="C3990" s="78">
        <v>3986</v>
      </c>
      <c r="D3990" s="102"/>
      <c r="E3990" s="103"/>
      <c r="F3990" s="102"/>
      <c r="G3990" s="104"/>
      <c r="H3990" s="105" t="str">
        <f t="shared" ca="1" si="186"/>
        <v/>
      </c>
      <c r="I3990" s="102"/>
      <c r="J3990" s="102"/>
      <c r="K3990" s="102"/>
      <c r="L3990" s="102"/>
      <c r="M3990" s="102"/>
      <c r="N3990" s="102"/>
      <c r="O3990" s="102"/>
      <c r="P3990" s="102"/>
      <c r="Q3990" s="102"/>
      <c r="R3990" s="102"/>
      <c r="S3990" s="102"/>
      <c r="T3990" s="106"/>
      <c r="U3990" s="3" t="str">
        <f t="shared" si="188"/>
        <v>0/1</v>
      </c>
    </row>
    <row r="3991" spans="1:21" ht="30" customHeight="1" x14ac:dyDescent="0.3">
      <c r="A3991" s="3" t="str">
        <f>B3991&amp;"--"&amp;COUNTIF($B$5:B3991,B3991)</f>
        <v>--3954</v>
      </c>
      <c r="B3991" s="3" t="str">
        <f t="shared" si="187"/>
        <v/>
      </c>
      <c r="C3991" s="78">
        <v>3987</v>
      </c>
      <c r="D3991" s="102"/>
      <c r="E3991" s="103"/>
      <c r="F3991" s="102"/>
      <c r="G3991" s="104"/>
      <c r="H3991" s="105" t="str">
        <f t="shared" ca="1" si="186"/>
        <v/>
      </c>
      <c r="I3991" s="102"/>
      <c r="J3991" s="102"/>
      <c r="K3991" s="102"/>
      <c r="L3991" s="102"/>
      <c r="M3991" s="102"/>
      <c r="N3991" s="102"/>
      <c r="O3991" s="102"/>
      <c r="P3991" s="102"/>
      <c r="Q3991" s="102"/>
      <c r="R3991" s="102"/>
      <c r="S3991" s="102"/>
      <c r="T3991" s="106"/>
      <c r="U3991" s="3" t="str">
        <f t="shared" si="188"/>
        <v>0/1</v>
      </c>
    </row>
    <row r="3992" spans="1:21" ht="30" customHeight="1" x14ac:dyDescent="0.3">
      <c r="A3992" s="3" t="str">
        <f>B3992&amp;"--"&amp;COUNTIF($B$5:B3992,B3992)</f>
        <v>--3955</v>
      </c>
      <c r="B3992" s="3" t="str">
        <f t="shared" si="187"/>
        <v/>
      </c>
      <c r="C3992" s="78">
        <v>3988</v>
      </c>
      <c r="D3992" s="102"/>
      <c r="E3992" s="103"/>
      <c r="F3992" s="102"/>
      <c r="G3992" s="104"/>
      <c r="H3992" s="105" t="str">
        <f t="shared" ca="1" si="186"/>
        <v/>
      </c>
      <c r="I3992" s="102"/>
      <c r="J3992" s="102"/>
      <c r="K3992" s="102"/>
      <c r="L3992" s="102"/>
      <c r="M3992" s="102"/>
      <c r="N3992" s="102"/>
      <c r="O3992" s="102"/>
      <c r="P3992" s="102"/>
      <c r="Q3992" s="102"/>
      <c r="R3992" s="102"/>
      <c r="S3992" s="102"/>
      <c r="T3992" s="106"/>
      <c r="U3992" s="3" t="str">
        <f t="shared" si="188"/>
        <v>0/1</v>
      </c>
    </row>
    <row r="3993" spans="1:21" ht="30" customHeight="1" x14ac:dyDescent="0.3">
      <c r="A3993" s="3" t="str">
        <f>B3993&amp;"--"&amp;COUNTIF($B$5:B3993,B3993)</f>
        <v>--3956</v>
      </c>
      <c r="B3993" s="3" t="str">
        <f t="shared" si="187"/>
        <v/>
      </c>
      <c r="C3993" s="78">
        <v>3989</v>
      </c>
      <c r="D3993" s="102"/>
      <c r="E3993" s="103"/>
      <c r="F3993" s="102"/>
      <c r="G3993" s="104"/>
      <c r="H3993" s="105" t="str">
        <f t="shared" ca="1" si="186"/>
        <v/>
      </c>
      <c r="I3993" s="102"/>
      <c r="J3993" s="102"/>
      <c r="K3993" s="102"/>
      <c r="L3993" s="102"/>
      <c r="M3993" s="102"/>
      <c r="N3993" s="102"/>
      <c r="O3993" s="102"/>
      <c r="P3993" s="102"/>
      <c r="Q3993" s="102"/>
      <c r="R3993" s="102"/>
      <c r="S3993" s="102"/>
      <c r="T3993" s="106"/>
      <c r="U3993" s="3" t="str">
        <f t="shared" si="188"/>
        <v>0/1</v>
      </c>
    </row>
    <row r="3994" spans="1:21" ht="30" customHeight="1" x14ac:dyDescent="0.3">
      <c r="A3994" s="3" t="str">
        <f>B3994&amp;"--"&amp;COUNTIF($B$5:B3994,B3994)</f>
        <v>--3957</v>
      </c>
      <c r="B3994" s="3" t="str">
        <f t="shared" si="187"/>
        <v/>
      </c>
      <c r="C3994" s="78">
        <v>3990</v>
      </c>
      <c r="D3994" s="102"/>
      <c r="E3994" s="103"/>
      <c r="F3994" s="102"/>
      <c r="G3994" s="104"/>
      <c r="H3994" s="105" t="str">
        <f t="shared" ca="1" si="186"/>
        <v/>
      </c>
      <c r="I3994" s="102"/>
      <c r="J3994" s="102"/>
      <c r="K3994" s="102"/>
      <c r="L3994" s="102"/>
      <c r="M3994" s="102"/>
      <c r="N3994" s="102"/>
      <c r="O3994" s="102"/>
      <c r="P3994" s="102"/>
      <c r="Q3994" s="102"/>
      <c r="R3994" s="102"/>
      <c r="S3994" s="102"/>
      <c r="T3994" s="106"/>
      <c r="U3994" s="3" t="str">
        <f t="shared" si="188"/>
        <v>0/1</v>
      </c>
    </row>
    <row r="3995" spans="1:21" ht="30" customHeight="1" x14ac:dyDescent="0.3">
      <c r="A3995" s="3" t="str">
        <f>B3995&amp;"--"&amp;COUNTIF($B$5:B3995,B3995)</f>
        <v>--3958</v>
      </c>
      <c r="B3995" s="3" t="str">
        <f t="shared" si="187"/>
        <v/>
      </c>
      <c r="C3995" s="78">
        <v>3991</v>
      </c>
      <c r="D3995" s="102"/>
      <c r="E3995" s="103"/>
      <c r="F3995" s="102"/>
      <c r="G3995" s="104"/>
      <c r="H3995" s="105" t="str">
        <f t="shared" ca="1" si="186"/>
        <v/>
      </c>
      <c r="I3995" s="102"/>
      <c r="J3995" s="102"/>
      <c r="K3995" s="102"/>
      <c r="L3995" s="102"/>
      <c r="M3995" s="102"/>
      <c r="N3995" s="102"/>
      <c r="O3995" s="102"/>
      <c r="P3995" s="102"/>
      <c r="Q3995" s="102"/>
      <c r="R3995" s="102"/>
      <c r="S3995" s="102"/>
      <c r="T3995" s="106"/>
      <c r="U3995" s="3" t="str">
        <f t="shared" si="188"/>
        <v>0/1</v>
      </c>
    </row>
    <row r="3996" spans="1:21" ht="30" customHeight="1" x14ac:dyDescent="0.3">
      <c r="A3996" s="3" t="str">
        <f>B3996&amp;"--"&amp;COUNTIF($B$5:B3996,B3996)</f>
        <v>--3959</v>
      </c>
      <c r="B3996" s="3" t="str">
        <f t="shared" si="187"/>
        <v/>
      </c>
      <c r="C3996" s="78">
        <v>3992</v>
      </c>
      <c r="D3996" s="102"/>
      <c r="E3996" s="103"/>
      <c r="F3996" s="102"/>
      <c r="G3996" s="104"/>
      <c r="H3996" s="105" t="str">
        <f t="shared" ca="1" si="186"/>
        <v/>
      </c>
      <c r="I3996" s="102"/>
      <c r="J3996" s="102"/>
      <c r="K3996" s="102"/>
      <c r="L3996" s="102"/>
      <c r="M3996" s="102"/>
      <c r="N3996" s="102"/>
      <c r="O3996" s="102"/>
      <c r="P3996" s="102"/>
      <c r="Q3996" s="102"/>
      <c r="R3996" s="102"/>
      <c r="S3996" s="102"/>
      <c r="T3996" s="106"/>
      <c r="U3996" s="3" t="str">
        <f t="shared" si="188"/>
        <v>0/1</v>
      </c>
    </row>
    <row r="3997" spans="1:21" ht="30" customHeight="1" x14ac:dyDescent="0.3">
      <c r="A3997" s="3" t="str">
        <f>B3997&amp;"--"&amp;COUNTIF($B$5:B3997,B3997)</f>
        <v>--3960</v>
      </c>
      <c r="B3997" s="3" t="str">
        <f t="shared" si="187"/>
        <v/>
      </c>
      <c r="C3997" s="78">
        <v>3993</v>
      </c>
      <c r="D3997" s="102"/>
      <c r="E3997" s="103"/>
      <c r="F3997" s="102"/>
      <c r="G3997" s="104"/>
      <c r="H3997" s="105" t="str">
        <f t="shared" ca="1" si="186"/>
        <v/>
      </c>
      <c r="I3997" s="102"/>
      <c r="J3997" s="102"/>
      <c r="K3997" s="102"/>
      <c r="L3997" s="102"/>
      <c r="M3997" s="102"/>
      <c r="N3997" s="102"/>
      <c r="O3997" s="102"/>
      <c r="P3997" s="102"/>
      <c r="Q3997" s="102"/>
      <c r="R3997" s="102"/>
      <c r="S3997" s="102"/>
      <c r="T3997" s="106"/>
      <c r="U3997" s="3" t="str">
        <f t="shared" si="188"/>
        <v>0/1</v>
      </c>
    </row>
    <row r="3998" spans="1:21" ht="30" customHeight="1" x14ac:dyDescent="0.3">
      <c r="A3998" s="3" t="str">
        <f>B3998&amp;"--"&amp;COUNTIF($B$5:B3998,B3998)</f>
        <v>--3961</v>
      </c>
      <c r="B3998" s="3" t="str">
        <f t="shared" si="187"/>
        <v/>
      </c>
      <c r="C3998" s="78">
        <v>3994</v>
      </c>
      <c r="D3998" s="102"/>
      <c r="E3998" s="103"/>
      <c r="F3998" s="102"/>
      <c r="G3998" s="104"/>
      <c r="H3998" s="105" t="str">
        <f t="shared" ca="1" si="186"/>
        <v/>
      </c>
      <c r="I3998" s="102"/>
      <c r="J3998" s="102"/>
      <c r="K3998" s="102"/>
      <c r="L3998" s="102"/>
      <c r="M3998" s="102"/>
      <c r="N3998" s="102"/>
      <c r="O3998" s="102"/>
      <c r="P3998" s="102"/>
      <c r="Q3998" s="102"/>
      <c r="R3998" s="102"/>
      <c r="S3998" s="102"/>
      <c r="T3998" s="106"/>
      <c r="U3998" s="3" t="str">
        <f t="shared" si="188"/>
        <v>0/1</v>
      </c>
    </row>
    <row r="3999" spans="1:21" ht="30" customHeight="1" x14ac:dyDescent="0.3">
      <c r="A3999" s="3" t="str">
        <f>B3999&amp;"--"&amp;COUNTIF($B$5:B3999,B3999)</f>
        <v>--3962</v>
      </c>
      <c r="B3999" s="3" t="str">
        <f t="shared" si="187"/>
        <v/>
      </c>
      <c r="C3999" s="78">
        <v>3995</v>
      </c>
      <c r="D3999" s="102"/>
      <c r="E3999" s="103"/>
      <c r="F3999" s="102"/>
      <c r="G3999" s="104"/>
      <c r="H3999" s="105" t="str">
        <f t="shared" ca="1" si="186"/>
        <v/>
      </c>
      <c r="I3999" s="102"/>
      <c r="J3999" s="102"/>
      <c r="K3999" s="102"/>
      <c r="L3999" s="102"/>
      <c r="M3999" s="102"/>
      <c r="N3999" s="102"/>
      <c r="O3999" s="102"/>
      <c r="P3999" s="102"/>
      <c r="Q3999" s="102"/>
      <c r="R3999" s="102"/>
      <c r="S3999" s="102"/>
      <c r="T3999" s="106"/>
      <c r="U3999" s="3" t="str">
        <f t="shared" si="188"/>
        <v>0/1</v>
      </c>
    </row>
    <row r="4000" spans="1:21" ht="30" customHeight="1" x14ac:dyDescent="0.3">
      <c r="A4000" s="3" t="str">
        <f>B4000&amp;"--"&amp;COUNTIF($B$5:B4000,B4000)</f>
        <v>--3963</v>
      </c>
      <c r="B4000" s="3" t="str">
        <f t="shared" si="187"/>
        <v/>
      </c>
      <c r="C4000" s="78">
        <v>3996</v>
      </c>
      <c r="D4000" s="102"/>
      <c r="E4000" s="103"/>
      <c r="F4000" s="102"/>
      <c r="G4000" s="104"/>
      <c r="H4000" s="105" t="str">
        <f t="shared" ref="H4000:H4063" ca="1" si="189">IF(G4000,DATEDIF(G4000,TODAY(),"Y"),"")</f>
        <v/>
      </c>
      <c r="I4000" s="102"/>
      <c r="J4000" s="102"/>
      <c r="K4000" s="102"/>
      <c r="L4000" s="102"/>
      <c r="M4000" s="102"/>
      <c r="N4000" s="102"/>
      <c r="O4000" s="102"/>
      <c r="P4000" s="102"/>
      <c r="Q4000" s="102"/>
      <c r="R4000" s="102"/>
      <c r="S4000" s="102"/>
      <c r="T4000" s="106"/>
      <c r="U4000" s="3" t="str">
        <f t="shared" si="188"/>
        <v>0/1</v>
      </c>
    </row>
    <row r="4001" spans="1:21" ht="30" customHeight="1" x14ac:dyDescent="0.3">
      <c r="A4001" s="3" t="str">
        <f>B4001&amp;"--"&amp;COUNTIF($B$5:B4001,B4001)</f>
        <v>--3964</v>
      </c>
      <c r="B4001" s="3" t="str">
        <f t="shared" si="187"/>
        <v/>
      </c>
      <c r="C4001" s="78">
        <v>3997</v>
      </c>
      <c r="D4001" s="102"/>
      <c r="E4001" s="103"/>
      <c r="F4001" s="102"/>
      <c r="G4001" s="104"/>
      <c r="H4001" s="105" t="str">
        <f t="shared" ca="1" si="189"/>
        <v/>
      </c>
      <c r="I4001" s="102"/>
      <c r="J4001" s="102"/>
      <c r="K4001" s="102"/>
      <c r="L4001" s="102"/>
      <c r="M4001" s="102"/>
      <c r="N4001" s="102"/>
      <c r="O4001" s="102"/>
      <c r="P4001" s="102"/>
      <c r="Q4001" s="102"/>
      <c r="R4001" s="102"/>
      <c r="S4001" s="102"/>
      <c r="T4001" s="106"/>
      <c r="U4001" s="3" t="str">
        <f t="shared" si="188"/>
        <v>0/1</v>
      </c>
    </row>
    <row r="4002" spans="1:21" ht="30" customHeight="1" x14ac:dyDescent="0.3">
      <c r="A4002" s="3" t="str">
        <f>B4002&amp;"--"&amp;COUNTIF($B$5:B4002,B4002)</f>
        <v>--3965</v>
      </c>
      <c r="B4002" s="3" t="str">
        <f t="shared" si="187"/>
        <v/>
      </c>
      <c r="C4002" s="78">
        <v>3998</v>
      </c>
      <c r="D4002" s="102"/>
      <c r="E4002" s="103"/>
      <c r="F4002" s="102"/>
      <c r="G4002" s="104"/>
      <c r="H4002" s="105" t="str">
        <f t="shared" ca="1" si="189"/>
        <v/>
      </c>
      <c r="I4002" s="102"/>
      <c r="J4002" s="102"/>
      <c r="K4002" s="102"/>
      <c r="L4002" s="102"/>
      <c r="M4002" s="102"/>
      <c r="N4002" s="102"/>
      <c r="O4002" s="102"/>
      <c r="P4002" s="102"/>
      <c r="Q4002" s="102"/>
      <c r="R4002" s="102"/>
      <c r="S4002" s="102"/>
      <c r="T4002" s="106"/>
      <c r="U4002" s="3" t="str">
        <f t="shared" si="188"/>
        <v>0/1</v>
      </c>
    </row>
    <row r="4003" spans="1:21" ht="30" customHeight="1" x14ac:dyDescent="0.3">
      <c r="A4003" s="3" t="str">
        <f>B4003&amp;"--"&amp;COUNTIF($B$5:B4003,B4003)</f>
        <v>--3966</v>
      </c>
      <c r="B4003" s="3" t="str">
        <f t="shared" si="187"/>
        <v/>
      </c>
      <c r="C4003" s="78">
        <v>3999</v>
      </c>
      <c r="D4003" s="102"/>
      <c r="E4003" s="103"/>
      <c r="F4003" s="102"/>
      <c r="G4003" s="104"/>
      <c r="H4003" s="105" t="str">
        <f t="shared" ca="1" si="189"/>
        <v/>
      </c>
      <c r="I4003" s="102"/>
      <c r="J4003" s="102"/>
      <c r="K4003" s="102"/>
      <c r="L4003" s="102"/>
      <c r="M4003" s="102"/>
      <c r="N4003" s="102"/>
      <c r="O4003" s="102"/>
      <c r="P4003" s="102"/>
      <c r="Q4003" s="102"/>
      <c r="R4003" s="102"/>
      <c r="S4003" s="102"/>
      <c r="T4003" s="106"/>
      <c r="U4003" s="3" t="str">
        <f t="shared" si="188"/>
        <v>0/1</v>
      </c>
    </row>
    <row r="4004" spans="1:21" ht="30" customHeight="1" x14ac:dyDescent="0.3">
      <c r="A4004" s="3" t="str">
        <f>B4004&amp;"--"&amp;COUNTIF($B$5:B4004,B4004)</f>
        <v>--3967</v>
      </c>
      <c r="B4004" s="3" t="str">
        <f t="shared" si="187"/>
        <v/>
      </c>
      <c r="C4004" s="78">
        <v>4000</v>
      </c>
      <c r="D4004" s="102"/>
      <c r="E4004" s="103"/>
      <c r="F4004" s="102"/>
      <c r="G4004" s="104"/>
      <c r="H4004" s="105" t="str">
        <f t="shared" ca="1" si="189"/>
        <v/>
      </c>
      <c r="I4004" s="102"/>
      <c r="J4004" s="102"/>
      <c r="K4004" s="102"/>
      <c r="L4004" s="102"/>
      <c r="M4004" s="102"/>
      <c r="N4004" s="102"/>
      <c r="O4004" s="102"/>
      <c r="P4004" s="102"/>
      <c r="Q4004" s="102"/>
      <c r="R4004" s="102"/>
      <c r="S4004" s="102"/>
      <c r="T4004" s="106"/>
      <c r="U4004" s="3" t="str">
        <f t="shared" si="188"/>
        <v>0/1</v>
      </c>
    </row>
    <row r="4005" spans="1:21" ht="30" customHeight="1" x14ac:dyDescent="0.3">
      <c r="A4005" s="3" t="str">
        <f>B4005&amp;"--"&amp;COUNTIF($B$5:B4005,B4005)</f>
        <v>--3968</v>
      </c>
      <c r="B4005" s="3" t="str">
        <f t="shared" si="187"/>
        <v/>
      </c>
      <c r="C4005" s="78">
        <v>4001</v>
      </c>
      <c r="D4005" s="102"/>
      <c r="E4005" s="103"/>
      <c r="F4005" s="102"/>
      <c r="G4005" s="104"/>
      <c r="H4005" s="105" t="str">
        <f t="shared" ca="1" si="189"/>
        <v/>
      </c>
      <c r="I4005" s="102"/>
      <c r="J4005" s="102"/>
      <c r="K4005" s="102"/>
      <c r="L4005" s="102"/>
      <c r="M4005" s="102"/>
      <c r="N4005" s="102"/>
      <c r="O4005" s="102"/>
      <c r="P4005" s="102"/>
      <c r="Q4005" s="102"/>
      <c r="R4005" s="102"/>
      <c r="S4005" s="102"/>
      <c r="T4005" s="106"/>
      <c r="U4005" s="3" t="str">
        <f t="shared" si="188"/>
        <v>0/1</v>
      </c>
    </row>
    <row r="4006" spans="1:21" ht="30" customHeight="1" x14ac:dyDescent="0.3">
      <c r="A4006" s="3" t="str">
        <f>B4006&amp;"--"&amp;COUNTIF($B$5:B4006,B4006)</f>
        <v>--3969</v>
      </c>
      <c r="B4006" s="3" t="str">
        <f t="shared" si="187"/>
        <v/>
      </c>
      <c r="C4006" s="78">
        <v>4002</v>
      </c>
      <c r="D4006" s="102"/>
      <c r="E4006" s="103"/>
      <c r="F4006" s="102"/>
      <c r="G4006" s="104"/>
      <c r="H4006" s="105" t="str">
        <f t="shared" ca="1" si="189"/>
        <v/>
      </c>
      <c r="I4006" s="102"/>
      <c r="J4006" s="102"/>
      <c r="K4006" s="102"/>
      <c r="L4006" s="102"/>
      <c r="M4006" s="102"/>
      <c r="N4006" s="102"/>
      <c r="O4006" s="102"/>
      <c r="P4006" s="102"/>
      <c r="Q4006" s="102"/>
      <c r="R4006" s="102"/>
      <c r="S4006" s="102"/>
      <c r="T4006" s="106"/>
      <c r="U4006" s="3" t="str">
        <f t="shared" si="188"/>
        <v>0/1</v>
      </c>
    </row>
    <row r="4007" spans="1:21" ht="30" customHeight="1" x14ac:dyDescent="0.3">
      <c r="A4007" s="3" t="str">
        <f>B4007&amp;"--"&amp;COUNTIF($B$5:B4007,B4007)</f>
        <v>--3970</v>
      </c>
      <c r="B4007" s="3" t="str">
        <f t="shared" si="187"/>
        <v/>
      </c>
      <c r="C4007" s="78">
        <v>4003</v>
      </c>
      <c r="D4007" s="102"/>
      <c r="E4007" s="103"/>
      <c r="F4007" s="102"/>
      <c r="G4007" s="104"/>
      <c r="H4007" s="105" t="str">
        <f t="shared" ca="1" si="189"/>
        <v/>
      </c>
      <c r="I4007" s="102"/>
      <c r="J4007" s="102"/>
      <c r="K4007" s="102"/>
      <c r="L4007" s="102"/>
      <c r="M4007" s="102"/>
      <c r="N4007" s="102"/>
      <c r="O4007" s="102"/>
      <c r="P4007" s="102"/>
      <c r="Q4007" s="102"/>
      <c r="R4007" s="102"/>
      <c r="S4007" s="102"/>
      <c r="T4007" s="106"/>
      <c r="U4007" s="3" t="str">
        <f t="shared" si="188"/>
        <v>0/1</v>
      </c>
    </row>
    <row r="4008" spans="1:21" ht="30" customHeight="1" x14ac:dyDescent="0.3">
      <c r="A4008" s="3" t="str">
        <f>B4008&amp;"--"&amp;COUNTIF($B$5:B4008,B4008)</f>
        <v>--3971</v>
      </c>
      <c r="B4008" s="3" t="str">
        <f t="shared" si="187"/>
        <v/>
      </c>
      <c r="C4008" s="78">
        <v>4004</v>
      </c>
      <c r="D4008" s="102"/>
      <c r="E4008" s="103"/>
      <c r="F4008" s="102"/>
      <c r="G4008" s="104"/>
      <c r="H4008" s="105" t="str">
        <f t="shared" ca="1" si="189"/>
        <v/>
      </c>
      <c r="I4008" s="102"/>
      <c r="J4008" s="102"/>
      <c r="K4008" s="102"/>
      <c r="L4008" s="102"/>
      <c r="M4008" s="102"/>
      <c r="N4008" s="102"/>
      <c r="O4008" s="102"/>
      <c r="P4008" s="102"/>
      <c r="Q4008" s="102"/>
      <c r="R4008" s="102"/>
      <c r="S4008" s="102"/>
      <c r="T4008" s="106"/>
      <c r="U4008" s="3" t="str">
        <f t="shared" si="188"/>
        <v>0/1</v>
      </c>
    </row>
    <row r="4009" spans="1:21" ht="30" customHeight="1" x14ac:dyDescent="0.3">
      <c r="A4009" s="3" t="str">
        <f>B4009&amp;"--"&amp;COUNTIF($B$5:B4009,B4009)</f>
        <v>--3972</v>
      </c>
      <c r="B4009" s="3" t="str">
        <f t="shared" si="187"/>
        <v/>
      </c>
      <c r="C4009" s="78">
        <v>4005</v>
      </c>
      <c r="D4009" s="102"/>
      <c r="E4009" s="103"/>
      <c r="F4009" s="102"/>
      <c r="G4009" s="104"/>
      <c r="H4009" s="105" t="str">
        <f t="shared" ca="1" si="189"/>
        <v/>
      </c>
      <c r="I4009" s="102"/>
      <c r="J4009" s="102"/>
      <c r="K4009" s="102"/>
      <c r="L4009" s="102"/>
      <c r="M4009" s="102"/>
      <c r="N4009" s="102"/>
      <c r="O4009" s="102"/>
      <c r="P4009" s="102"/>
      <c r="Q4009" s="102"/>
      <c r="R4009" s="102"/>
      <c r="S4009" s="102"/>
      <c r="T4009" s="106"/>
      <c r="U4009" s="3" t="str">
        <f t="shared" si="188"/>
        <v>0/1</v>
      </c>
    </row>
    <row r="4010" spans="1:21" ht="30" customHeight="1" x14ac:dyDescent="0.3">
      <c r="A4010" s="3" t="str">
        <f>B4010&amp;"--"&amp;COUNTIF($B$5:B4010,B4010)</f>
        <v>--3973</v>
      </c>
      <c r="B4010" s="3" t="str">
        <f t="shared" si="187"/>
        <v/>
      </c>
      <c r="C4010" s="78">
        <v>4006</v>
      </c>
      <c r="D4010" s="102"/>
      <c r="E4010" s="103"/>
      <c r="F4010" s="102"/>
      <c r="G4010" s="104"/>
      <c r="H4010" s="105" t="str">
        <f t="shared" ca="1" si="189"/>
        <v/>
      </c>
      <c r="I4010" s="102"/>
      <c r="J4010" s="102"/>
      <c r="K4010" s="102"/>
      <c r="L4010" s="102"/>
      <c r="M4010" s="102"/>
      <c r="N4010" s="102"/>
      <c r="O4010" s="102"/>
      <c r="P4010" s="102"/>
      <c r="Q4010" s="102"/>
      <c r="R4010" s="102"/>
      <c r="S4010" s="102"/>
      <c r="T4010" s="106"/>
      <c r="U4010" s="3" t="str">
        <f t="shared" si="188"/>
        <v>0/1</v>
      </c>
    </row>
    <row r="4011" spans="1:21" ht="30" customHeight="1" x14ac:dyDescent="0.3">
      <c r="A4011" s="3" t="str">
        <f>B4011&amp;"--"&amp;COUNTIF($B$5:B4011,B4011)</f>
        <v>--3974</v>
      </c>
      <c r="B4011" s="3" t="str">
        <f t="shared" si="187"/>
        <v/>
      </c>
      <c r="C4011" s="78">
        <v>4007</v>
      </c>
      <c r="D4011" s="102"/>
      <c r="E4011" s="103"/>
      <c r="F4011" s="102"/>
      <c r="G4011" s="104"/>
      <c r="H4011" s="105" t="str">
        <f t="shared" ca="1" si="189"/>
        <v/>
      </c>
      <c r="I4011" s="102"/>
      <c r="J4011" s="102"/>
      <c r="K4011" s="102"/>
      <c r="L4011" s="102"/>
      <c r="M4011" s="102"/>
      <c r="N4011" s="102"/>
      <c r="O4011" s="102"/>
      <c r="P4011" s="102"/>
      <c r="Q4011" s="102"/>
      <c r="R4011" s="102"/>
      <c r="S4011" s="102"/>
      <c r="T4011" s="106"/>
      <c r="U4011" s="3" t="str">
        <f t="shared" si="188"/>
        <v>0/1</v>
      </c>
    </row>
    <row r="4012" spans="1:21" ht="30" customHeight="1" x14ac:dyDescent="0.3">
      <c r="A4012" s="3" t="str">
        <f>B4012&amp;"--"&amp;COUNTIF($B$5:B4012,B4012)</f>
        <v>--3975</v>
      </c>
      <c r="B4012" s="3" t="str">
        <f t="shared" si="187"/>
        <v/>
      </c>
      <c r="C4012" s="78">
        <v>4008</v>
      </c>
      <c r="D4012" s="102"/>
      <c r="E4012" s="103"/>
      <c r="F4012" s="102"/>
      <c r="G4012" s="104"/>
      <c r="H4012" s="105" t="str">
        <f t="shared" ca="1" si="189"/>
        <v/>
      </c>
      <c r="I4012" s="102"/>
      <c r="J4012" s="102"/>
      <c r="K4012" s="102"/>
      <c r="L4012" s="102"/>
      <c r="M4012" s="102"/>
      <c r="N4012" s="102"/>
      <c r="O4012" s="102"/>
      <c r="P4012" s="102"/>
      <c r="Q4012" s="102"/>
      <c r="R4012" s="102"/>
      <c r="S4012" s="102"/>
      <c r="T4012" s="106"/>
      <c r="U4012" s="3" t="str">
        <f t="shared" si="188"/>
        <v>0/1</v>
      </c>
    </row>
    <row r="4013" spans="1:21" ht="30" customHeight="1" x14ac:dyDescent="0.3">
      <c r="A4013" s="3" t="str">
        <f>B4013&amp;"--"&amp;COUNTIF($B$5:B4013,B4013)</f>
        <v>--3976</v>
      </c>
      <c r="B4013" s="3" t="str">
        <f t="shared" si="187"/>
        <v/>
      </c>
      <c r="C4013" s="78">
        <v>4009</v>
      </c>
      <c r="D4013" s="102"/>
      <c r="E4013" s="103"/>
      <c r="F4013" s="102"/>
      <c r="G4013" s="104"/>
      <c r="H4013" s="105" t="str">
        <f t="shared" ca="1" si="189"/>
        <v/>
      </c>
      <c r="I4013" s="102"/>
      <c r="J4013" s="102"/>
      <c r="K4013" s="102"/>
      <c r="L4013" s="102"/>
      <c r="M4013" s="102"/>
      <c r="N4013" s="102"/>
      <c r="O4013" s="102"/>
      <c r="P4013" s="102"/>
      <c r="Q4013" s="102"/>
      <c r="R4013" s="102"/>
      <c r="S4013" s="102"/>
      <c r="T4013" s="106"/>
      <c r="U4013" s="3" t="str">
        <f t="shared" si="188"/>
        <v>0/1</v>
      </c>
    </row>
    <row r="4014" spans="1:21" ht="30" customHeight="1" x14ac:dyDescent="0.3">
      <c r="A4014" s="3" t="str">
        <f>B4014&amp;"--"&amp;COUNTIF($B$5:B4014,B4014)</f>
        <v>--3977</v>
      </c>
      <c r="B4014" s="3" t="str">
        <f t="shared" si="187"/>
        <v/>
      </c>
      <c r="C4014" s="78">
        <v>4010</v>
      </c>
      <c r="D4014" s="102"/>
      <c r="E4014" s="103"/>
      <c r="F4014" s="102"/>
      <c r="G4014" s="104"/>
      <c r="H4014" s="105" t="str">
        <f t="shared" ca="1" si="189"/>
        <v/>
      </c>
      <c r="I4014" s="102"/>
      <c r="J4014" s="102"/>
      <c r="K4014" s="102"/>
      <c r="L4014" s="102"/>
      <c r="M4014" s="102"/>
      <c r="N4014" s="102"/>
      <c r="O4014" s="102"/>
      <c r="P4014" s="102"/>
      <c r="Q4014" s="102"/>
      <c r="R4014" s="102"/>
      <c r="S4014" s="102"/>
      <c r="T4014" s="106"/>
      <c r="U4014" s="3" t="str">
        <f t="shared" si="188"/>
        <v>0/1</v>
      </c>
    </row>
    <row r="4015" spans="1:21" ht="30" customHeight="1" x14ac:dyDescent="0.3">
      <c r="A4015" s="3" t="str">
        <f>B4015&amp;"--"&amp;COUNTIF($B$5:B4015,B4015)</f>
        <v>--3978</v>
      </c>
      <c r="B4015" s="3" t="str">
        <f t="shared" si="187"/>
        <v/>
      </c>
      <c r="C4015" s="78">
        <v>4011</v>
      </c>
      <c r="D4015" s="102"/>
      <c r="E4015" s="103"/>
      <c r="F4015" s="102"/>
      <c r="G4015" s="104"/>
      <c r="H4015" s="105" t="str">
        <f t="shared" ca="1" si="189"/>
        <v/>
      </c>
      <c r="I4015" s="102"/>
      <c r="J4015" s="102"/>
      <c r="K4015" s="102"/>
      <c r="L4015" s="102"/>
      <c r="M4015" s="102"/>
      <c r="N4015" s="102"/>
      <c r="O4015" s="102"/>
      <c r="P4015" s="102"/>
      <c r="Q4015" s="102"/>
      <c r="R4015" s="102"/>
      <c r="S4015" s="102"/>
      <c r="T4015" s="106"/>
      <c r="U4015" s="3" t="str">
        <f t="shared" si="188"/>
        <v>0/1</v>
      </c>
    </row>
    <row r="4016" spans="1:21" ht="30" customHeight="1" x14ac:dyDescent="0.3">
      <c r="A4016" s="3" t="str">
        <f>B4016&amp;"--"&amp;COUNTIF($B$5:B4016,B4016)</f>
        <v>--3979</v>
      </c>
      <c r="B4016" s="3" t="str">
        <f t="shared" si="187"/>
        <v/>
      </c>
      <c r="C4016" s="78">
        <v>4012</v>
      </c>
      <c r="D4016" s="102"/>
      <c r="E4016" s="103"/>
      <c r="F4016" s="102"/>
      <c r="G4016" s="104"/>
      <c r="H4016" s="105" t="str">
        <f t="shared" ca="1" si="189"/>
        <v/>
      </c>
      <c r="I4016" s="102"/>
      <c r="J4016" s="102"/>
      <c r="K4016" s="102"/>
      <c r="L4016" s="102"/>
      <c r="M4016" s="102"/>
      <c r="N4016" s="102"/>
      <c r="O4016" s="102"/>
      <c r="P4016" s="102"/>
      <c r="Q4016" s="102"/>
      <c r="R4016" s="102"/>
      <c r="S4016" s="102"/>
      <c r="T4016" s="106"/>
      <c r="U4016" s="3" t="str">
        <f t="shared" si="188"/>
        <v>0/1</v>
      </c>
    </row>
    <row r="4017" spans="1:21" ht="30" customHeight="1" x14ac:dyDescent="0.3">
      <c r="A4017" s="3" t="str">
        <f>B4017&amp;"--"&amp;COUNTIF($B$5:B4017,B4017)</f>
        <v>--3980</v>
      </c>
      <c r="B4017" s="3" t="str">
        <f t="shared" si="187"/>
        <v/>
      </c>
      <c r="C4017" s="78">
        <v>4013</v>
      </c>
      <c r="D4017" s="102"/>
      <c r="E4017" s="103"/>
      <c r="F4017" s="102"/>
      <c r="G4017" s="104"/>
      <c r="H4017" s="105" t="str">
        <f t="shared" ca="1" si="189"/>
        <v/>
      </c>
      <c r="I4017" s="102"/>
      <c r="J4017" s="102"/>
      <c r="K4017" s="102"/>
      <c r="L4017" s="102"/>
      <c r="M4017" s="102"/>
      <c r="N4017" s="102"/>
      <c r="O4017" s="102"/>
      <c r="P4017" s="102"/>
      <c r="Q4017" s="102"/>
      <c r="R4017" s="102"/>
      <c r="S4017" s="102"/>
      <c r="T4017" s="106"/>
      <c r="U4017" s="3" t="str">
        <f t="shared" si="188"/>
        <v>0/1</v>
      </c>
    </row>
    <row r="4018" spans="1:21" ht="30" customHeight="1" x14ac:dyDescent="0.3">
      <c r="A4018" s="3" t="str">
        <f>B4018&amp;"--"&amp;COUNTIF($B$5:B4018,B4018)</f>
        <v>--3981</v>
      </c>
      <c r="B4018" s="3" t="str">
        <f t="shared" si="187"/>
        <v/>
      </c>
      <c r="C4018" s="78">
        <v>4014</v>
      </c>
      <c r="D4018" s="102"/>
      <c r="E4018" s="103"/>
      <c r="F4018" s="102"/>
      <c r="G4018" s="104"/>
      <c r="H4018" s="105" t="str">
        <f t="shared" ca="1" si="189"/>
        <v/>
      </c>
      <c r="I4018" s="102"/>
      <c r="J4018" s="102"/>
      <c r="K4018" s="102"/>
      <c r="L4018" s="102"/>
      <c r="M4018" s="102"/>
      <c r="N4018" s="102"/>
      <c r="O4018" s="102"/>
      <c r="P4018" s="102"/>
      <c r="Q4018" s="102"/>
      <c r="R4018" s="102"/>
      <c r="S4018" s="102"/>
      <c r="T4018" s="106"/>
      <c r="U4018" s="3" t="str">
        <f t="shared" si="188"/>
        <v>0/1</v>
      </c>
    </row>
    <row r="4019" spans="1:21" ht="30" customHeight="1" x14ac:dyDescent="0.3">
      <c r="A4019" s="3" t="str">
        <f>B4019&amp;"--"&amp;COUNTIF($B$5:B4019,B4019)</f>
        <v>--3982</v>
      </c>
      <c r="B4019" s="3" t="str">
        <f t="shared" si="187"/>
        <v/>
      </c>
      <c r="C4019" s="78">
        <v>4015</v>
      </c>
      <c r="D4019" s="102"/>
      <c r="E4019" s="103"/>
      <c r="F4019" s="102"/>
      <c r="G4019" s="104"/>
      <c r="H4019" s="105" t="str">
        <f t="shared" ca="1" si="189"/>
        <v/>
      </c>
      <c r="I4019" s="102"/>
      <c r="J4019" s="102"/>
      <c r="K4019" s="102"/>
      <c r="L4019" s="102"/>
      <c r="M4019" s="102"/>
      <c r="N4019" s="102"/>
      <c r="O4019" s="102"/>
      <c r="P4019" s="102"/>
      <c r="Q4019" s="102"/>
      <c r="R4019" s="102"/>
      <c r="S4019" s="102"/>
      <c r="T4019" s="106"/>
      <c r="U4019" s="3" t="str">
        <f t="shared" si="188"/>
        <v>0/1</v>
      </c>
    </row>
    <row r="4020" spans="1:21" ht="30" customHeight="1" x14ac:dyDescent="0.3">
      <c r="A4020" s="3" t="str">
        <f>B4020&amp;"--"&amp;COUNTIF($B$5:B4020,B4020)</f>
        <v>--3983</v>
      </c>
      <c r="B4020" s="3" t="str">
        <f t="shared" si="187"/>
        <v/>
      </c>
      <c r="C4020" s="78">
        <v>4016</v>
      </c>
      <c r="D4020" s="102"/>
      <c r="E4020" s="103"/>
      <c r="F4020" s="102"/>
      <c r="G4020" s="104"/>
      <c r="H4020" s="105" t="str">
        <f t="shared" ca="1" si="189"/>
        <v/>
      </c>
      <c r="I4020" s="102"/>
      <c r="J4020" s="102"/>
      <c r="K4020" s="102"/>
      <c r="L4020" s="102"/>
      <c r="M4020" s="102"/>
      <c r="N4020" s="102"/>
      <c r="O4020" s="102"/>
      <c r="P4020" s="102"/>
      <c r="Q4020" s="102"/>
      <c r="R4020" s="102"/>
      <c r="S4020" s="102"/>
      <c r="T4020" s="106"/>
      <c r="U4020" s="3" t="str">
        <f t="shared" si="188"/>
        <v>0/1</v>
      </c>
    </row>
    <row r="4021" spans="1:21" ht="30" customHeight="1" x14ac:dyDescent="0.3">
      <c r="A4021" s="3" t="str">
        <f>B4021&amp;"--"&amp;COUNTIF($B$5:B4021,B4021)</f>
        <v>--3984</v>
      </c>
      <c r="B4021" s="3" t="str">
        <f t="shared" si="187"/>
        <v/>
      </c>
      <c r="C4021" s="78">
        <v>4017</v>
      </c>
      <c r="D4021" s="102"/>
      <c r="E4021" s="103"/>
      <c r="F4021" s="102"/>
      <c r="G4021" s="104"/>
      <c r="H4021" s="105" t="str">
        <f t="shared" ca="1" si="189"/>
        <v/>
      </c>
      <c r="I4021" s="102"/>
      <c r="J4021" s="102"/>
      <c r="K4021" s="102"/>
      <c r="L4021" s="102"/>
      <c r="M4021" s="102"/>
      <c r="N4021" s="102"/>
      <c r="O4021" s="102"/>
      <c r="P4021" s="102"/>
      <c r="Q4021" s="102"/>
      <c r="R4021" s="102"/>
      <c r="S4021" s="102"/>
      <c r="T4021" s="106"/>
      <c r="U4021" s="3" t="str">
        <f t="shared" si="188"/>
        <v>0/1</v>
      </c>
    </row>
    <row r="4022" spans="1:21" ht="30" customHeight="1" x14ac:dyDescent="0.3">
      <c r="A4022" s="3" t="str">
        <f>B4022&amp;"--"&amp;COUNTIF($B$5:B4022,B4022)</f>
        <v>--3985</v>
      </c>
      <c r="B4022" s="3" t="str">
        <f t="shared" si="187"/>
        <v/>
      </c>
      <c r="C4022" s="78">
        <v>4018</v>
      </c>
      <c r="D4022" s="102"/>
      <c r="E4022" s="103"/>
      <c r="F4022" s="102"/>
      <c r="G4022" s="104"/>
      <c r="H4022" s="105" t="str">
        <f t="shared" ca="1" si="189"/>
        <v/>
      </c>
      <c r="I4022" s="102"/>
      <c r="J4022" s="102"/>
      <c r="K4022" s="102"/>
      <c r="L4022" s="102"/>
      <c r="M4022" s="102"/>
      <c r="N4022" s="102"/>
      <c r="O4022" s="102"/>
      <c r="P4022" s="102"/>
      <c r="Q4022" s="102"/>
      <c r="R4022" s="102"/>
      <c r="S4022" s="102"/>
      <c r="T4022" s="106"/>
      <c r="U4022" s="3" t="str">
        <f t="shared" si="188"/>
        <v>0/1</v>
      </c>
    </row>
    <row r="4023" spans="1:21" ht="30" customHeight="1" x14ac:dyDescent="0.3">
      <c r="A4023" s="3" t="str">
        <f>B4023&amp;"--"&amp;COUNTIF($B$5:B4023,B4023)</f>
        <v>--3986</v>
      </c>
      <c r="B4023" s="3" t="str">
        <f t="shared" si="187"/>
        <v/>
      </c>
      <c r="C4023" s="78">
        <v>4019</v>
      </c>
      <c r="D4023" s="102"/>
      <c r="E4023" s="103"/>
      <c r="F4023" s="102"/>
      <c r="G4023" s="104"/>
      <c r="H4023" s="105" t="str">
        <f t="shared" ca="1" si="189"/>
        <v/>
      </c>
      <c r="I4023" s="102"/>
      <c r="J4023" s="102"/>
      <c r="K4023" s="102"/>
      <c r="L4023" s="102"/>
      <c r="M4023" s="102"/>
      <c r="N4023" s="102"/>
      <c r="O4023" s="102"/>
      <c r="P4023" s="102"/>
      <c r="Q4023" s="102"/>
      <c r="R4023" s="102"/>
      <c r="S4023" s="102"/>
      <c r="T4023" s="106"/>
      <c r="U4023" s="3" t="str">
        <f t="shared" si="188"/>
        <v>0/1</v>
      </c>
    </row>
    <row r="4024" spans="1:21" ht="30" customHeight="1" x14ac:dyDescent="0.3">
      <c r="A4024" s="3" t="str">
        <f>B4024&amp;"--"&amp;COUNTIF($B$5:B4024,B4024)</f>
        <v>--3987</v>
      </c>
      <c r="B4024" s="3" t="str">
        <f t="shared" si="187"/>
        <v/>
      </c>
      <c r="C4024" s="78">
        <v>4020</v>
      </c>
      <c r="D4024" s="102"/>
      <c r="E4024" s="103"/>
      <c r="F4024" s="102"/>
      <c r="G4024" s="104"/>
      <c r="H4024" s="105" t="str">
        <f t="shared" ca="1" si="189"/>
        <v/>
      </c>
      <c r="I4024" s="102"/>
      <c r="J4024" s="102"/>
      <c r="K4024" s="102"/>
      <c r="L4024" s="102"/>
      <c r="M4024" s="102"/>
      <c r="N4024" s="102"/>
      <c r="O4024" s="102"/>
      <c r="P4024" s="102"/>
      <c r="Q4024" s="102"/>
      <c r="R4024" s="102"/>
      <c r="S4024" s="102"/>
      <c r="T4024" s="106"/>
      <c r="U4024" s="3" t="str">
        <f t="shared" si="188"/>
        <v>0/1</v>
      </c>
    </row>
    <row r="4025" spans="1:21" ht="30" customHeight="1" x14ac:dyDescent="0.3">
      <c r="A4025" s="3" t="str">
        <f>B4025&amp;"--"&amp;COUNTIF($B$5:B4025,B4025)</f>
        <v>--3988</v>
      </c>
      <c r="B4025" s="3" t="str">
        <f t="shared" si="187"/>
        <v/>
      </c>
      <c r="C4025" s="78">
        <v>4021</v>
      </c>
      <c r="D4025" s="102"/>
      <c r="E4025" s="103"/>
      <c r="F4025" s="102"/>
      <c r="G4025" s="104"/>
      <c r="H4025" s="105" t="str">
        <f t="shared" ca="1" si="189"/>
        <v/>
      </c>
      <c r="I4025" s="102"/>
      <c r="J4025" s="102"/>
      <c r="K4025" s="102"/>
      <c r="L4025" s="102"/>
      <c r="M4025" s="102"/>
      <c r="N4025" s="102"/>
      <c r="O4025" s="102"/>
      <c r="P4025" s="102"/>
      <c r="Q4025" s="102"/>
      <c r="R4025" s="102"/>
      <c r="S4025" s="102"/>
      <c r="T4025" s="106"/>
      <c r="U4025" s="3" t="str">
        <f t="shared" si="188"/>
        <v>0/1</v>
      </c>
    </row>
    <row r="4026" spans="1:21" ht="30" customHeight="1" x14ac:dyDescent="0.3">
      <c r="A4026" s="3" t="str">
        <f>B4026&amp;"--"&amp;COUNTIF($B$5:B4026,B4026)</f>
        <v>--3989</v>
      </c>
      <c r="B4026" s="3" t="str">
        <f t="shared" si="187"/>
        <v/>
      </c>
      <c r="C4026" s="78">
        <v>4022</v>
      </c>
      <c r="D4026" s="102"/>
      <c r="E4026" s="103"/>
      <c r="F4026" s="102"/>
      <c r="G4026" s="104"/>
      <c r="H4026" s="105" t="str">
        <f t="shared" ca="1" si="189"/>
        <v/>
      </c>
      <c r="I4026" s="102"/>
      <c r="J4026" s="102"/>
      <c r="K4026" s="102"/>
      <c r="L4026" s="102"/>
      <c r="M4026" s="102"/>
      <c r="N4026" s="102"/>
      <c r="O4026" s="102"/>
      <c r="P4026" s="102"/>
      <c r="Q4026" s="102"/>
      <c r="R4026" s="102"/>
      <c r="S4026" s="102"/>
      <c r="T4026" s="106"/>
      <c r="U4026" s="3" t="str">
        <f t="shared" si="188"/>
        <v>0/1</v>
      </c>
    </row>
    <row r="4027" spans="1:21" ht="30" customHeight="1" x14ac:dyDescent="0.3">
      <c r="A4027" s="3" t="str">
        <f>B4027&amp;"--"&amp;COUNTIF($B$5:B4027,B4027)</f>
        <v>--3990</v>
      </c>
      <c r="B4027" s="3" t="str">
        <f t="shared" si="187"/>
        <v/>
      </c>
      <c r="C4027" s="78">
        <v>4023</v>
      </c>
      <c r="D4027" s="102"/>
      <c r="E4027" s="103"/>
      <c r="F4027" s="102"/>
      <c r="G4027" s="104"/>
      <c r="H4027" s="105" t="str">
        <f t="shared" ca="1" si="189"/>
        <v/>
      </c>
      <c r="I4027" s="102"/>
      <c r="J4027" s="102"/>
      <c r="K4027" s="102"/>
      <c r="L4027" s="102"/>
      <c r="M4027" s="102"/>
      <c r="N4027" s="102"/>
      <c r="O4027" s="102"/>
      <c r="P4027" s="102"/>
      <c r="Q4027" s="102"/>
      <c r="R4027" s="102"/>
      <c r="S4027" s="102"/>
      <c r="T4027" s="106"/>
      <c r="U4027" s="3" t="str">
        <f t="shared" si="188"/>
        <v>0/1</v>
      </c>
    </row>
    <row r="4028" spans="1:21" ht="30" customHeight="1" x14ac:dyDescent="0.3">
      <c r="A4028" s="3" t="str">
        <f>B4028&amp;"--"&amp;COUNTIF($B$5:B4028,B4028)</f>
        <v>--3991</v>
      </c>
      <c r="B4028" s="3" t="str">
        <f t="shared" si="187"/>
        <v/>
      </c>
      <c r="C4028" s="78">
        <v>4024</v>
      </c>
      <c r="D4028" s="102"/>
      <c r="E4028" s="103"/>
      <c r="F4028" s="102"/>
      <c r="G4028" s="104"/>
      <c r="H4028" s="105" t="str">
        <f t="shared" ca="1" si="189"/>
        <v/>
      </c>
      <c r="I4028" s="102"/>
      <c r="J4028" s="102"/>
      <c r="K4028" s="102"/>
      <c r="L4028" s="102"/>
      <c r="M4028" s="102"/>
      <c r="N4028" s="102"/>
      <c r="O4028" s="102"/>
      <c r="P4028" s="102"/>
      <c r="Q4028" s="102"/>
      <c r="R4028" s="102"/>
      <c r="S4028" s="102"/>
      <c r="T4028" s="106"/>
      <c r="U4028" s="3" t="str">
        <f t="shared" si="188"/>
        <v>0/1</v>
      </c>
    </row>
    <row r="4029" spans="1:21" ht="30" customHeight="1" x14ac:dyDescent="0.3">
      <c r="A4029" s="3" t="str">
        <f>B4029&amp;"--"&amp;COUNTIF($B$5:B4029,B4029)</f>
        <v>--3992</v>
      </c>
      <c r="B4029" s="3" t="str">
        <f t="shared" si="187"/>
        <v/>
      </c>
      <c r="C4029" s="78">
        <v>4025</v>
      </c>
      <c r="D4029" s="102"/>
      <c r="E4029" s="103"/>
      <c r="F4029" s="102"/>
      <c r="G4029" s="104"/>
      <c r="H4029" s="105" t="str">
        <f t="shared" ca="1" si="189"/>
        <v/>
      </c>
      <c r="I4029" s="102"/>
      <c r="J4029" s="102"/>
      <c r="K4029" s="102"/>
      <c r="L4029" s="102"/>
      <c r="M4029" s="102"/>
      <c r="N4029" s="102"/>
      <c r="O4029" s="102"/>
      <c r="P4029" s="102"/>
      <c r="Q4029" s="102"/>
      <c r="R4029" s="102"/>
      <c r="S4029" s="102"/>
      <c r="T4029" s="106"/>
      <c r="U4029" s="3" t="str">
        <f t="shared" si="188"/>
        <v>0/1</v>
      </c>
    </row>
    <row r="4030" spans="1:21" ht="30" customHeight="1" x14ac:dyDescent="0.3">
      <c r="A4030" s="3" t="str">
        <f>B4030&amp;"--"&amp;COUNTIF($B$5:B4030,B4030)</f>
        <v>--3993</v>
      </c>
      <c r="B4030" s="3" t="str">
        <f t="shared" si="187"/>
        <v/>
      </c>
      <c r="C4030" s="78">
        <v>4026</v>
      </c>
      <c r="D4030" s="102"/>
      <c r="E4030" s="103"/>
      <c r="F4030" s="102"/>
      <c r="G4030" s="104"/>
      <c r="H4030" s="105" t="str">
        <f t="shared" ca="1" si="189"/>
        <v/>
      </c>
      <c r="I4030" s="102"/>
      <c r="J4030" s="102"/>
      <c r="K4030" s="102"/>
      <c r="L4030" s="102"/>
      <c r="M4030" s="102"/>
      <c r="N4030" s="102"/>
      <c r="O4030" s="102"/>
      <c r="P4030" s="102"/>
      <c r="Q4030" s="102"/>
      <c r="R4030" s="102"/>
      <c r="S4030" s="102"/>
      <c r="T4030" s="106"/>
      <c r="U4030" s="3" t="str">
        <f t="shared" si="188"/>
        <v>0/1</v>
      </c>
    </row>
    <row r="4031" spans="1:21" ht="30" customHeight="1" x14ac:dyDescent="0.3">
      <c r="A4031" s="3" t="str">
        <f>B4031&amp;"--"&amp;COUNTIF($B$5:B4031,B4031)</f>
        <v>--3994</v>
      </c>
      <c r="B4031" s="3" t="str">
        <f t="shared" si="187"/>
        <v/>
      </c>
      <c r="C4031" s="78">
        <v>4027</v>
      </c>
      <c r="D4031" s="102"/>
      <c r="E4031" s="103"/>
      <c r="F4031" s="102"/>
      <c r="G4031" s="104"/>
      <c r="H4031" s="105" t="str">
        <f t="shared" ca="1" si="189"/>
        <v/>
      </c>
      <c r="I4031" s="102"/>
      <c r="J4031" s="102"/>
      <c r="K4031" s="102"/>
      <c r="L4031" s="102"/>
      <c r="M4031" s="102"/>
      <c r="N4031" s="102"/>
      <c r="O4031" s="102"/>
      <c r="P4031" s="102"/>
      <c r="Q4031" s="102"/>
      <c r="R4031" s="102"/>
      <c r="S4031" s="102"/>
      <c r="T4031" s="106"/>
      <c r="U4031" s="3" t="str">
        <f t="shared" si="188"/>
        <v>0/1</v>
      </c>
    </row>
    <row r="4032" spans="1:21" ht="30" customHeight="1" x14ac:dyDescent="0.3">
      <c r="A4032" s="3" t="str">
        <f>B4032&amp;"--"&amp;COUNTIF($B$5:B4032,B4032)</f>
        <v>--3995</v>
      </c>
      <c r="B4032" s="3" t="str">
        <f t="shared" si="187"/>
        <v/>
      </c>
      <c r="C4032" s="78">
        <v>4028</v>
      </c>
      <c r="D4032" s="102"/>
      <c r="E4032" s="103"/>
      <c r="F4032" s="102"/>
      <c r="G4032" s="104"/>
      <c r="H4032" s="105" t="str">
        <f t="shared" ca="1" si="189"/>
        <v/>
      </c>
      <c r="I4032" s="102"/>
      <c r="J4032" s="102"/>
      <c r="K4032" s="102"/>
      <c r="L4032" s="102"/>
      <c r="M4032" s="102"/>
      <c r="N4032" s="102"/>
      <c r="O4032" s="102"/>
      <c r="P4032" s="102"/>
      <c r="Q4032" s="102"/>
      <c r="R4032" s="102"/>
      <c r="S4032" s="102"/>
      <c r="T4032" s="106"/>
      <c r="U4032" s="3" t="str">
        <f t="shared" si="188"/>
        <v>0/1</v>
      </c>
    </row>
    <row r="4033" spans="1:21" ht="30" customHeight="1" x14ac:dyDescent="0.3">
      <c r="A4033" s="3" t="str">
        <f>B4033&amp;"--"&amp;COUNTIF($B$5:B4033,B4033)</f>
        <v>--3996</v>
      </c>
      <c r="B4033" s="3" t="str">
        <f t="shared" si="187"/>
        <v/>
      </c>
      <c r="C4033" s="78">
        <v>4029</v>
      </c>
      <c r="D4033" s="102"/>
      <c r="E4033" s="103"/>
      <c r="F4033" s="102"/>
      <c r="G4033" s="104"/>
      <c r="H4033" s="105" t="str">
        <f t="shared" ca="1" si="189"/>
        <v/>
      </c>
      <c r="I4033" s="102"/>
      <c r="J4033" s="102"/>
      <c r="K4033" s="102"/>
      <c r="L4033" s="102"/>
      <c r="M4033" s="102"/>
      <c r="N4033" s="102"/>
      <c r="O4033" s="102"/>
      <c r="P4033" s="102"/>
      <c r="Q4033" s="102"/>
      <c r="R4033" s="102"/>
      <c r="S4033" s="102"/>
      <c r="T4033" s="106"/>
      <c r="U4033" s="3" t="str">
        <f t="shared" si="188"/>
        <v>0/1</v>
      </c>
    </row>
    <row r="4034" spans="1:21" ht="30" customHeight="1" x14ac:dyDescent="0.3">
      <c r="A4034" s="3" t="str">
        <f>B4034&amp;"--"&amp;COUNTIF($B$5:B4034,B4034)</f>
        <v>--3997</v>
      </c>
      <c r="B4034" s="3" t="str">
        <f t="shared" si="187"/>
        <v/>
      </c>
      <c r="C4034" s="78">
        <v>4030</v>
      </c>
      <c r="D4034" s="102"/>
      <c r="E4034" s="103"/>
      <c r="F4034" s="102"/>
      <c r="G4034" s="104"/>
      <c r="H4034" s="105" t="str">
        <f t="shared" ca="1" si="189"/>
        <v/>
      </c>
      <c r="I4034" s="102"/>
      <c r="J4034" s="102"/>
      <c r="K4034" s="102"/>
      <c r="L4034" s="102"/>
      <c r="M4034" s="102"/>
      <c r="N4034" s="102"/>
      <c r="O4034" s="102"/>
      <c r="P4034" s="102"/>
      <c r="Q4034" s="102"/>
      <c r="R4034" s="102"/>
      <c r="S4034" s="102"/>
      <c r="T4034" s="106"/>
      <c r="U4034" s="3" t="str">
        <f t="shared" si="188"/>
        <v>0/1</v>
      </c>
    </row>
    <row r="4035" spans="1:21" ht="30" customHeight="1" x14ac:dyDescent="0.3">
      <c r="A4035" s="3" t="str">
        <f>B4035&amp;"--"&amp;COUNTIF($B$5:B4035,B4035)</f>
        <v>--3998</v>
      </c>
      <c r="B4035" s="3" t="str">
        <f t="shared" si="187"/>
        <v/>
      </c>
      <c r="C4035" s="78">
        <v>4031</v>
      </c>
      <c r="D4035" s="102"/>
      <c r="E4035" s="103"/>
      <c r="F4035" s="102"/>
      <c r="G4035" s="104"/>
      <c r="H4035" s="105" t="str">
        <f t="shared" ca="1" si="189"/>
        <v/>
      </c>
      <c r="I4035" s="102"/>
      <c r="J4035" s="102"/>
      <c r="K4035" s="102"/>
      <c r="L4035" s="102"/>
      <c r="M4035" s="102"/>
      <c r="N4035" s="102"/>
      <c r="O4035" s="102"/>
      <c r="P4035" s="102"/>
      <c r="Q4035" s="102"/>
      <c r="R4035" s="102"/>
      <c r="S4035" s="102"/>
      <c r="T4035" s="106"/>
      <c r="U4035" s="3" t="str">
        <f t="shared" si="188"/>
        <v>0/1</v>
      </c>
    </row>
    <row r="4036" spans="1:21" ht="30" customHeight="1" x14ac:dyDescent="0.3">
      <c r="A4036" s="3" t="str">
        <f>B4036&amp;"--"&amp;COUNTIF($B$5:B4036,B4036)</f>
        <v>--3999</v>
      </c>
      <c r="B4036" s="3" t="str">
        <f t="shared" si="187"/>
        <v/>
      </c>
      <c r="C4036" s="78">
        <v>4032</v>
      </c>
      <c r="D4036" s="102"/>
      <c r="E4036" s="103"/>
      <c r="F4036" s="102"/>
      <c r="G4036" s="104"/>
      <c r="H4036" s="105" t="str">
        <f t="shared" ca="1" si="189"/>
        <v/>
      </c>
      <c r="I4036" s="102"/>
      <c r="J4036" s="102"/>
      <c r="K4036" s="102"/>
      <c r="L4036" s="102"/>
      <c r="M4036" s="102"/>
      <c r="N4036" s="102"/>
      <c r="O4036" s="102"/>
      <c r="P4036" s="102"/>
      <c r="Q4036" s="102"/>
      <c r="R4036" s="102"/>
      <c r="S4036" s="102"/>
      <c r="T4036" s="106"/>
      <c r="U4036" s="3" t="str">
        <f t="shared" si="188"/>
        <v>0/1</v>
      </c>
    </row>
    <row r="4037" spans="1:21" ht="30" customHeight="1" x14ac:dyDescent="0.3">
      <c r="A4037" s="3" t="str">
        <f>B4037&amp;"--"&amp;COUNTIF($B$5:B4037,B4037)</f>
        <v>--4000</v>
      </c>
      <c r="B4037" s="3" t="str">
        <f t="shared" ref="B4037:B4100" si="190">IF(G4037&lt;&gt;"",MONTH(G4037),"")</f>
        <v/>
      </c>
      <c r="C4037" s="78">
        <v>4033</v>
      </c>
      <c r="D4037" s="102"/>
      <c r="E4037" s="103"/>
      <c r="F4037" s="102"/>
      <c r="G4037" s="104"/>
      <c r="H4037" s="105" t="str">
        <f t="shared" ca="1" si="189"/>
        <v/>
      </c>
      <c r="I4037" s="102"/>
      <c r="J4037" s="102"/>
      <c r="K4037" s="102"/>
      <c r="L4037" s="102"/>
      <c r="M4037" s="102"/>
      <c r="N4037" s="102"/>
      <c r="O4037" s="102"/>
      <c r="P4037" s="102"/>
      <c r="Q4037" s="102"/>
      <c r="R4037" s="102"/>
      <c r="S4037" s="102"/>
      <c r="T4037" s="106"/>
      <c r="U4037" s="3" t="str">
        <f t="shared" ref="U4037:U4100" si="191">DAY(G4037)&amp;"/"&amp;MONTH(G4037)</f>
        <v>0/1</v>
      </c>
    </row>
    <row r="4038" spans="1:21" ht="30" customHeight="1" x14ac:dyDescent="0.3">
      <c r="A4038" s="3" t="str">
        <f>B4038&amp;"--"&amp;COUNTIF($B$5:B4038,B4038)</f>
        <v>--4001</v>
      </c>
      <c r="B4038" s="3" t="str">
        <f t="shared" si="190"/>
        <v/>
      </c>
      <c r="C4038" s="78">
        <v>4034</v>
      </c>
      <c r="D4038" s="102"/>
      <c r="E4038" s="103"/>
      <c r="F4038" s="102"/>
      <c r="G4038" s="104"/>
      <c r="H4038" s="105" t="str">
        <f t="shared" ca="1" si="189"/>
        <v/>
      </c>
      <c r="I4038" s="102"/>
      <c r="J4038" s="102"/>
      <c r="K4038" s="102"/>
      <c r="L4038" s="102"/>
      <c r="M4038" s="102"/>
      <c r="N4038" s="102"/>
      <c r="O4038" s="102"/>
      <c r="P4038" s="102"/>
      <c r="Q4038" s="102"/>
      <c r="R4038" s="102"/>
      <c r="S4038" s="102"/>
      <c r="T4038" s="106"/>
      <c r="U4038" s="3" t="str">
        <f t="shared" si="191"/>
        <v>0/1</v>
      </c>
    </row>
    <row r="4039" spans="1:21" ht="30" customHeight="1" x14ac:dyDescent="0.3">
      <c r="A4039" s="3" t="str">
        <f>B4039&amp;"--"&amp;COUNTIF($B$5:B4039,B4039)</f>
        <v>--4002</v>
      </c>
      <c r="B4039" s="3" t="str">
        <f t="shared" si="190"/>
        <v/>
      </c>
      <c r="C4039" s="78">
        <v>4035</v>
      </c>
      <c r="D4039" s="102"/>
      <c r="E4039" s="103"/>
      <c r="F4039" s="102"/>
      <c r="G4039" s="104"/>
      <c r="H4039" s="105" t="str">
        <f t="shared" ca="1" si="189"/>
        <v/>
      </c>
      <c r="I4039" s="102"/>
      <c r="J4039" s="102"/>
      <c r="K4039" s="102"/>
      <c r="L4039" s="102"/>
      <c r="M4039" s="102"/>
      <c r="N4039" s="102"/>
      <c r="O4039" s="102"/>
      <c r="P4039" s="102"/>
      <c r="Q4039" s="102"/>
      <c r="R4039" s="102"/>
      <c r="S4039" s="102"/>
      <c r="T4039" s="106"/>
      <c r="U4039" s="3" t="str">
        <f t="shared" si="191"/>
        <v>0/1</v>
      </c>
    </row>
    <row r="4040" spans="1:21" ht="30" customHeight="1" x14ac:dyDescent="0.3">
      <c r="A4040" s="3" t="str">
        <f>B4040&amp;"--"&amp;COUNTIF($B$5:B4040,B4040)</f>
        <v>--4003</v>
      </c>
      <c r="B4040" s="3" t="str">
        <f t="shared" si="190"/>
        <v/>
      </c>
      <c r="C4040" s="78">
        <v>4036</v>
      </c>
      <c r="D4040" s="102"/>
      <c r="E4040" s="103"/>
      <c r="F4040" s="102"/>
      <c r="G4040" s="104"/>
      <c r="H4040" s="105" t="str">
        <f t="shared" ca="1" si="189"/>
        <v/>
      </c>
      <c r="I4040" s="102"/>
      <c r="J4040" s="102"/>
      <c r="K4040" s="102"/>
      <c r="L4040" s="102"/>
      <c r="M4040" s="102"/>
      <c r="N4040" s="102"/>
      <c r="O4040" s="102"/>
      <c r="P4040" s="102"/>
      <c r="Q4040" s="102"/>
      <c r="R4040" s="102"/>
      <c r="S4040" s="102"/>
      <c r="T4040" s="106"/>
      <c r="U4040" s="3" t="str">
        <f t="shared" si="191"/>
        <v>0/1</v>
      </c>
    </row>
    <row r="4041" spans="1:21" ht="30" customHeight="1" x14ac:dyDescent="0.3">
      <c r="A4041" s="3" t="str">
        <f>B4041&amp;"--"&amp;COUNTIF($B$5:B4041,B4041)</f>
        <v>--4004</v>
      </c>
      <c r="B4041" s="3" t="str">
        <f t="shared" si="190"/>
        <v/>
      </c>
      <c r="C4041" s="78">
        <v>4037</v>
      </c>
      <c r="D4041" s="102"/>
      <c r="E4041" s="103"/>
      <c r="F4041" s="102"/>
      <c r="G4041" s="104"/>
      <c r="H4041" s="105" t="str">
        <f t="shared" ca="1" si="189"/>
        <v/>
      </c>
      <c r="I4041" s="102"/>
      <c r="J4041" s="102"/>
      <c r="K4041" s="102"/>
      <c r="L4041" s="102"/>
      <c r="M4041" s="102"/>
      <c r="N4041" s="102"/>
      <c r="O4041" s="102"/>
      <c r="P4041" s="102"/>
      <c r="Q4041" s="102"/>
      <c r="R4041" s="102"/>
      <c r="S4041" s="102"/>
      <c r="T4041" s="106"/>
      <c r="U4041" s="3" t="str">
        <f t="shared" si="191"/>
        <v>0/1</v>
      </c>
    </row>
    <row r="4042" spans="1:21" ht="30" customHeight="1" x14ac:dyDescent="0.3">
      <c r="A4042" s="3" t="str">
        <f>B4042&amp;"--"&amp;COUNTIF($B$5:B4042,B4042)</f>
        <v>--4005</v>
      </c>
      <c r="B4042" s="3" t="str">
        <f t="shared" si="190"/>
        <v/>
      </c>
      <c r="C4042" s="78">
        <v>4038</v>
      </c>
      <c r="D4042" s="102"/>
      <c r="E4042" s="103"/>
      <c r="F4042" s="102"/>
      <c r="G4042" s="104"/>
      <c r="H4042" s="105" t="str">
        <f t="shared" ca="1" si="189"/>
        <v/>
      </c>
      <c r="I4042" s="102"/>
      <c r="J4042" s="102"/>
      <c r="K4042" s="102"/>
      <c r="L4042" s="102"/>
      <c r="M4042" s="102"/>
      <c r="N4042" s="102"/>
      <c r="O4042" s="102"/>
      <c r="P4042" s="102"/>
      <c r="Q4042" s="102"/>
      <c r="R4042" s="102"/>
      <c r="S4042" s="102"/>
      <c r="T4042" s="106"/>
      <c r="U4042" s="3" t="str">
        <f t="shared" si="191"/>
        <v>0/1</v>
      </c>
    </row>
    <row r="4043" spans="1:21" ht="30" customHeight="1" x14ac:dyDescent="0.3">
      <c r="A4043" s="3" t="str">
        <f>B4043&amp;"--"&amp;COUNTIF($B$5:B4043,B4043)</f>
        <v>--4006</v>
      </c>
      <c r="B4043" s="3" t="str">
        <f t="shared" si="190"/>
        <v/>
      </c>
      <c r="C4043" s="78">
        <v>4039</v>
      </c>
      <c r="D4043" s="102"/>
      <c r="E4043" s="103"/>
      <c r="F4043" s="102"/>
      <c r="G4043" s="104"/>
      <c r="H4043" s="105" t="str">
        <f t="shared" ca="1" si="189"/>
        <v/>
      </c>
      <c r="I4043" s="102"/>
      <c r="J4043" s="102"/>
      <c r="K4043" s="102"/>
      <c r="L4043" s="102"/>
      <c r="M4043" s="102"/>
      <c r="N4043" s="102"/>
      <c r="O4043" s="102"/>
      <c r="P4043" s="102"/>
      <c r="Q4043" s="102"/>
      <c r="R4043" s="102"/>
      <c r="S4043" s="102"/>
      <c r="T4043" s="106"/>
      <c r="U4043" s="3" t="str">
        <f t="shared" si="191"/>
        <v>0/1</v>
      </c>
    </row>
    <row r="4044" spans="1:21" ht="30" customHeight="1" x14ac:dyDescent="0.3">
      <c r="A4044" s="3" t="str">
        <f>B4044&amp;"--"&amp;COUNTIF($B$5:B4044,B4044)</f>
        <v>--4007</v>
      </c>
      <c r="B4044" s="3" t="str">
        <f t="shared" si="190"/>
        <v/>
      </c>
      <c r="C4044" s="78">
        <v>4040</v>
      </c>
      <c r="D4044" s="102"/>
      <c r="E4044" s="103"/>
      <c r="F4044" s="102"/>
      <c r="G4044" s="104"/>
      <c r="H4044" s="105" t="str">
        <f t="shared" ca="1" si="189"/>
        <v/>
      </c>
      <c r="I4044" s="102"/>
      <c r="J4044" s="102"/>
      <c r="K4044" s="102"/>
      <c r="L4044" s="102"/>
      <c r="M4044" s="102"/>
      <c r="N4044" s="102"/>
      <c r="O4044" s="102"/>
      <c r="P4044" s="102"/>
      <c r="Q4044" s="102"/>
      <c r="R4044" s="102"/>
      <c r="S4044" s="102"/>
      <c r="T4044" s="106"/>
      <c r="U4044" s="3" t="str">
        <f t="shared" si="191"/>
        <v>0/1</v>
      </c>
    </row>
    <row r="4045" spans="1:21" ht="30" customHeight="1" x14ac:dyDescent="0.3">
      <c r="A4045" s="3" t="str">
        <f>B4045&amp;"--"&amp;COUNTIF($B$5:B4045,B4045)</f>
        <v>--4008</v>
      </c>
      <c r="B4045" s="3" t="str">
        <f t="shared" si="190"/>
        <v/>
      </c>
      <c r="C4045" s="78">
        <v>4041</v>
      </c>
      <c r="D4045" s="102"/>
      <c r="E4045" s="103"/>
      <c r="F4045" s="102"/>
      <c r="G4045" s="104"/>
      <c r="H4045" s="105" t="str">
        <f t="shared" ca="1" si="189"/>
        <v/>
      </c>
      <c r="I4045" s="102"/>
      <c r="J4045" s="102"/>
      <c r="K4045" s="102"/>
      <c r="L4045" s="102"/>
      <c r="M4045" s="102"/>
      <c r="N4045" s="102"/>
      <c r="O4045" s="102"/>
      <c r="P4045" s="102"/>
      <c r="Q4045" s="102"/>
      <c r="R4045" s="102"/>
      <c r="S4045" s="102"/>
      <c r="T4045" s="106"/>
      <c r="U4045" s="3" t="str">
        <f t="shared" si="191"/>
        <v>0/1</v>
      </c>
    </row>
    <row r="4046" spans="1:21" ht="30" customHeight="1" x14ac:dyDescent="0.3">
      <c r="A4046" s="3" t="str">
        <f>B4046&amp;"--"&amp;COUNTIF($B$5:B4046,B4046)</f>
        <v>--4009</v>
      </c>
      <c r="B4046" s="3" t="str">
        <f t="shared" si="190"/>
        <v/>
      </c>
      <c r="C4046" s="78">
        <v>4042</v>
      </c>
      <c r="D4046" s="102"/>
      <c r="E4046" s="103"/>
      <c r="F4046" s="102"/>
      <c r="G4046" s="104"/>
      <c r="H4046" s="105" t="str">
        <f t="shared" ca="1" si="189"/>
        <v/>
      </c>
      <c r="I4046" s="102"/>
      <c r="J4046" s="102"/>
      <c r="K4046" s="102"/>
      <c r="L4046" s="102"/>
      <c r="M4046" s="102"/>
      <c r="N4046" s="102"/>
      <c r="O4046" s="102"/>
      <c r="P4046" s="102"/>
      <c r="Q4046" s="102"/>
      <c r="R4046" s="102"/>
      <c r="S4046" s="102"/>
      <c r="T4046" s="106"/>
      <c r="U4046" s="3" t="str">
        <f t="shared" si="191"/>
        <v>0/1</v>
      </c>
    </row>
    <row r="4047" spans="1:21" ht="30" customHeight="1" x14ac:dyDescent="0.3">
      <c r="A4047" s="3" t="str">
        <f>B4047&amp;"--"&amp;COUNTIF($B$5:B4047,B4047)</f>
        <v>--4010</v>
      </c>
      <c r="B4047" s="3" t="str">
        <f t="shared" si="190"/>
        <v/>
      </c>
      <c r="C4047" s="78">
        <v>4043</v>
      </c>
      <c r="D4047" s="102"/>
      <c r="E4047" s="103"/>
      <c r="F4047" s="102"/>
      <c r="G4047" s="104"/>
      <c r="H4047" s="105" t="str">
        <f t="shared" ca="1" si="189"/>
        <v/>
      </c>
      <c r="I4047" s="102"/>
      <c r="J4047" s="102"/>
      <c r="K4047" s="102"/>
      <c r="L4047" s="102"/>
      <c r="M4047" s="102"/>
      <c r="N4047" s="102"/>
      <c r="O4047" s="102"/>
      <c r="P4047" s="102"/>
      <c r="Q4047" s="102"/>
      <c r="R4047" s="102"/>
      <c r="S4047" s="102"/>
      <c r="T4047" s="106"/>
      <c r="U4047" s="3" t="str">
        <f t="shared" si="191"/>
        <v>0/1</v>
      </c>
    </row>
    <row r="4048" spans="1:21" ht="30" customHeight="1" x14ac:dyDescent="0.3">
      <c r="A4048" s="3" t="str">
        <f>B4048&amp;"--"&amp;COUNTIF($B$5:B4048,B4048)</f>
        <v>--4011</v>
      </c>
      <c r="B4048" s="3" t="str">
        <f t="shared" si="190"/>
        <v/>
      </c>
      <c r="C4048" s="78">
        <v>4044</v>
      </c>
      <c r="D4048" s="102"/>
      <c r="E4048" s="103"/>
      <c r="F4048" s="102"/>
      <c r="G4048" s="104"/>
      <c r="H4048" s="105" t="str">
        <f t="shared" ca="1" si="189"/>
        <v/>
      </c>
      <c r="I4048" s="102"/>
      <c r="J4048" s="102"/>
      <c r="K4048" s="102"/>
      <c r="L4048" s="102"/>
      <c r="M4048" s="102"/>
      <c r="N4048" s="102"/>
      <c r="O4048" s="102"/>
      <c r="P4048" s="102"/>
      <c r="Q4048" s="102"/>
      <c r="R4048" s="102"/>
      <c r="S4048" s="102"/>
      <c r="T4048" s="106"/>
      <c r="U4048" s="3" t="str">
        <f t="shared" si="191"/>
        <v>0/1</v>
      </c>
    </row>
    <row r="4049" spans="1:21" ht="30" customHeight="1" x14ac:dyDescent="0.3">
      <c r="A4049" s="3" t="str">
        <f>B4049&amp;"--"&amp;COUNTIF($B$5:B4049,B4049)</f>
        <v>--4012</v>
      </c>
      <c r="B4049" s="3" t="str">
        <f t="shared" si="190"/>
        <v/>
      </c>
      <c r="C4049" s="78">
        <v>4045</v>
      </c>
      <c r="D4049" s="102"/>
      <c r="E4049" s="103"/>
      <c r="F4049" s="102"/>
      <c r="G4049" s="104"/>
      <c r="H4049" s="105" t="str">
        <f t="shared" ca="1" si="189"/>
        <v/>
      </c>
      <c r="I4049" s="102"/>
      <c r="J4049" s="102"/>
      <c r="K4049" s="102"/>
      <c r="L4049" s="102"/>
      <c r="M4049" s="102"/>
      <c r="N4049" s="102"/>
      <c r="O4049" s="102"/>
      <c r="P4049" s="102"/>
      <c r="Q4049" s="102"/>
      <c r="R4049" s="102"/>
      <c r="S4049" s="102"/>
      <c r="T4049" s="106"/>
      <c r="U4049" s="3" t="str">
        <f t="shared" si="191"/>
        <v>0/1</v>
      </c>
    </row>
    <row r="4050" spans="1:21" ht="30" customHeight="1" x14ac:dyDescent="0.3">
      <c r="A4050" s="3" t="str">
        <f>B4050&amp;"--"&amp;COUNTIF($B$5:B4050,B4050)</f>
        <v>--4013</v>
      </c>
      <c r="B4050" s="3" t="str">
        <f t="shared" si="190"/>
        <v/>
      </c>
      <c r="C4050" s="78">
        <v>4046</v>
      </c>
      <c r="D4050" s="102"/>
      <c r="E4050" s="103"/>
      <c r="F4050" s="102"/>
      <c r="G4050" s="104"/>
      <c r="H4050" s="105" t="str">
        <f t="shared" ca="1" si="189"/>
        <v/>
      </c>
      <c r="I4050" s="102"/>
      <c r="J4050" s="102"/>
      <c r="K4050" s="102"/>
      <c r="L4050" s="102"/>
      <c r="M4050" s="102"/>
      <c r="N4050" s="102"/>
      <c r="O4050" s="102"/>
      <c r="P4050" s="102"/>
      <c r="Q4050" s="102"/>
      <c r="R4050" s="102"/>
      <c r="S4050" s="102"/>
      <c r="T4050" s="106"/>
      <c r="U4050" s="3" t="str">
        <f t="shared" si="191"/>
        <v>0/1</v>
      </c>
    </row>
    <row r="4051" spans="1:21" ht="30" customHeight="1" x14ac:dyDescent="0.3">
      <c r="A4051" s="3" t="str">
        <f>B4051&amp;"--"&amp;COUNTIF($B$5:B4051,B4051)</f>
        <v>--4014</v>
      </c>
      <c r="B4051" s="3" t="str">
        <f t="shared" si="190"/>
        <v/>
      </c>
      <c r="C4051" s="78">
        <v>4047</v>
      </c>
      <c r="D4051" s="102"/>
      <c r="E4051" s="103"/>
      <c r="F4051" s="102"/>
      <c r="G4051" s="104"/>
      <c r="H4051" s="105" t="str">
        <f t="shared" ca="1" si="189"/>
        <v/>
      </c>
      <c r="I4051" s="102"/>
      <c r="J4051" s="102"/>
      <c r="K4051" s="102"/>
      <c r="L4051" s="102"/>
      <c r="M4051" s="102"/>
      <c r="N4051" s="102"/>
      <c r="O4051" s="102"/>
      <c r="P4051" s="102"/>
      <c r="Q4051" s="102"/>
      <c r="R4051" s="102"/>
      <c r="S4051" s="102"/>
      <c r="T4051" s="106"/>
      <c r="U4051" s="3" t="str">
        <f t="shared" si="191"/>
        <v>0/1</v>
      </c>
    </row>
    <row r="4052" spans="1:21" ht="30" customHeight="1" x14ac:dyDescent="0.3">
      <c r="A4052" s="3" t="str">
        <f>B4052&amp;"--"&amp;COUNTIF($B$5:B4052,B4052)</f>
        <v>--4015</v>
      </c>
      <c r="B4052" s="3" t="str">
        <f t="shared" si="190"/>
        <v/>
      </c>
      <c r="C4052" s="78">
        <v>4048</v>
      </c>
      <c r="D4052" s="102"/>
      <c r="E4052" s="103"/>
      <c r="F4052" s="102"/>
      <c r="G4052" s="104"/>
      <c r="H4052" s="105" t="str">
        <f t="shared" ca="1" si="189"/>
        <v/>
      </c>
      <c r="I4052" s="102"/>
      <c r="J4052" s="102"/>
      <c r="K4052" s="102"/>
      <c r="L4052" s="102"/>
      <c r="M4052" s="102"/>
      <c r="N4052" s="102"/>
      <c r="O4052" s="102"/>
      <c r="P4052" s="102"/>
      <c r="Q4052" s="102"/>
      <c r="R4052" s="102"/>
      <c r="S4052" s="102"/>
      <c r="T4052" s="106"/>
      <c r="U4052" s="3" t="str">
        <f t="shared" si="191"/>
        <v>0/1</v>
      </c>
    </row>
    <row r="4053" spans="1:21" ht="30" customHeight="1" x14ac:dyDescent="0.3">
      <c r="A4053" s="3" t="str">
        <f>B4053&amp;"--"&amp;COUNTIF($B$5:B4053,B4053)</f>
        <v>--4016</v>
      </c>
      <c r="B4053" s="3" t="str">
        <f t="shared" si="190"/>
        <v/>
      </c>
      <c r="C4053" s="78">
        <v>4049</v>
      </c>
      <c r="D4053" s="102"/>
      <c r="E4053" s="103"/>
      <c r="F4053" s="102"/>
      <c r="G4053" s="104"/>
      <c r="H4053" s="105" t="str">
        <f t="shared" ca="1" si="189"/>
        <v/>
      </c>
      <c r="I4053" s="102"/>
      <c r="J4053" s="102"/>
      <c r="K4053" s="102"/>
      <c r="L4053" s="102"/>
      <c r="M4053" s="102"/>
      <c r="N4053" s="102"/>
      <c r="O4053" s="102"/>
      <c r="P4053" s="102"/>
      <c r="Q4053" s="102"/>
      <c r="R4053" s="102"/>
      <c r="S4053" s="102"/>
      <c r="T4053" s="106"/>
      <c r="U4053" s="3" t="str">
        <f t="shared" si="191"/>
        <v>0/1</v>
      </c>
    </row>
    <row r="4054" spans="1:21" ht="30" customHeight="1" x14ac:dyDescent="0.3">
      <c r="A4054" s="3" t="str">
        <f>B4054&amp;"--"&amp;COUNTIF($B$5:B4054,B4054)</f>
        <v>--4017</v>
      </c>
      <c r="B4054" s="3" t="str">
        <f t="shared" si="190"/>
        <v/>
      </c>
      <c r="C4054" s="78">
        <v>4050</v>
      </c>
      <c r="D4054" s="102"/>
      <c r="E4054" s="103"/>
      <c r="F4054" s="102"/>
      <c r="G4054" s="104"/>
      <c r="H4054" s="105" t="str">
        <f t="shared" ca="1" si="189"/>
        <v/>
      </c>
      <c r="I4054" s="102"/>
      <c r="J4054" s="102"/>
      <c r="K4054" s="102"/>
      <c r="L4054" s="102"/>
      <c r="M4054" s="102"/>
      <c r="N4054" s="102"/>
      <c r="O4054" s="102"/>
      <c r="P4054" s="102"/>
      <c r="Q4054" s="102"/>
      <c r="R4054" s="102"/>
      <c r="S4054" s="102"/>
      <c r="T4054" s="106"/>
      <c r="U4054" s="3" t="str">
        <f t="shared" si="191"/>
        <v>0/1</v>
      </c>
    </row>
    <row r="4055" spans="1:21" ht="30" customHeight="1" x14ac:dyDescent="0.3">
      <c r="A4055" s="3" t="str">
        <f>B4055&amp;"--"&amp;COUNTIF($B$5:B4055,B4055)</f>
        <v>--4018</v>
      </c>
      <c r="B4055" s="3" t="str">
        <f t="shared" si="190"/>
        <v/>
      </c>
      <c r="C4055" s="78">
        <v>4051</v>
      </c>
      <c r="D4055" s="102"/>
      <c r="E4055" s="103"/>
      <c r="F4055" s="102"/>
      <c r="G4055" s="104"/>
      <c r="H4055" s="105" t="str">
        <f t="shared" ca="1" si="189"/>
        <v/>
      </c>
      <c r="I4055" s="102"/>
      <c r="J4055" s="102"/>
      <c r="K4055" s="102"/>
      <c r="L4055" s="102"/>
      <c r="M4055" s="102"/>
      <c r="N4055" s="102"/>
      <c r="O4055" s="102"/>
      <c r="P4055" s="102"/>
      <c r="Q4055" s="102"/>
      <c r="R4055" s="102"/>
      <c r="S4055" s="102"/>
      <c r="T4055" s="106"/>
      <c r="U4055" s="3" t="str">
        <f t="shared" si="191"/>
        <v>0/1</v>
      </c>
    </row>
    <row r="4056" spans="1:21" ht="30" customHeight="1" x14ac:dyDescent="0.3">
      <c r="A4056" s="3" t="str">
        <f>B4056&amp;"--"&amp;COUNTIF($B$5:B4056,B4056)</f>
        <v>--4019</v>
      </c>
      <c r="B4056" s="3" t="str">
        <f t="shared" si="190"/>
        <v/>
      </c>
      <c r="C4056" s="78">
        <v>4052</v>
      </c>
      <c r="D4056" s="102"/>
      <c r="E4056" s="103"/>
      <c r="F4056" s="102"/>
      <c r="G4056" s="104"/>
      <c r="H4056" s="105" t="str">
        <f t="shared" ca="1" si="189"/>
        <v/>
      </c>
      <c r="I4056" s="102"/>
      <c r="J4056" s="102"/>
      <c r="K4056" s="102"/>
      <c r="L4056" s="102"/>
      <c r="M4056" s="102"/>
      <c r="N4056" s="102"/>
      <c r="O4056" s="102"/>
      <c r="P4056" s="102"/>
      <c r="Q4056" s="102"/>
      <c r="R4056" s="102"/>
      <c r="S4056" s="102"/>
      <c r="T4056" s="106"/>
      <c r="U4056" s="3" t="str">
        <f t="shared" si="191"/>
        <v>0/1</v>
      </c>
    </row>
    <row r="4057" spans="1:21" ht="30" customHeight="1" x14ac:dyDescent="0.3">
      <c r="A4057" s="3" t="str">
        <f>B4057&amp;"--"&amp;COUNTIF($B$5:B4057,B4057)</f>
        <v>--4020</v>
      </c>
      <c r="B4057" s="3" t="str">
        <f t="shared" si="190"/>
        <v/>
      </c>
      <c r="C4057" s="78">
        <v>4053</v>
      </c>
      <c r="D4057" s="102"/>
      <c r="E4057" s="103"/>
      <c r="F4057" s="102"/>
      <c r="G4057" s="104"/>
      <c r="H4057" s="105" t="str">
        <f t="shared" ca="1" si="189"/>
        <v/>
      </c>
      <c r="I4057" s="102"/>
      <c r="J4057" s="102"/>
      <c r="K4057" s="102"/>
      <c r="L4057" s="102"/>
      <c r="M4057" s="102"/>
      <c r="N4057" s="102"/>
      <c r="O4057" s="102"/>
      <c r="P4057" s="102"/>
      <c r="Q4057" s="102"/>
      <c r="R4057" s="102"/>
      <c r="S4057" s="102"/>
      <c r="T4057" s="106"/>
      <c r="U4057" s="3" t="str">
        <f t="shared" si="191"/>
        <v>0/1</v>
      </c>
    </row>
    <row r="4058" spans="1:21" ht="30" customHeight="1" x14ac:dyDescent="0.3">
      <c r="A4058" s="3" t="str">
        <f>B4058&amp;"--"&amp;COUNTIF($B$5:B4058,B4058)</f>
        <v>--4021</v>
      </c>
      <c r="B4058" s="3" t="str">
        <f t="shared" si="190"/>
        <v/>
      </c>
      <c r="C4058" s="78">
        <v>4054</v>
      </c>
      <c r="D4058" s="102"/>
      <c r="E4058" s="103"/>
      <c r="F4058" s="102"/>
      <c r="G4058" s="104"/>
      <c r="H4058" s="105" t="str">
        <f t="shared" ca="1" si="189"/>
        <v/>
      </c>
      <c r="I4058" s="102"/>
      <c r="J4058" s="102"/>
      <c r="K4058" s="102"/>
      <c r="L4058" s="102"/>
      <c r="M4058" s="102"/>
      <c r="N4058" s="102"/>
      <c r="O4058" s="102"/>
      <c r="P4058" s="102"/>
      <c r="Q4058" s="102"/>
      <c r="R4058" s="102"/>
      <c r="S4058" s="102"/>
      <c r="T4058" s="106"/>
      <c r="U4058" s="3" t="str">
        <f t="shared" si="191"/>
        <v>0/1</v>
      </c>
    </row>
    <row r="4059" spans="1:21" ht="30" customHeight="1" x14ac:dyDescent="0.3">
      <c r="A4059" s="3" t="str">
        <f>B4059&amp;"--"&amp;COUNTIF($B$5:B4059,B4059)</f>
        <v>--4022</v>
      </c>
      <c r="B4059" s="3" t="str">
        <f t="shared" si="190"/>
        <v/>
      </c>
      <c r="C4059" s="78">
        <v>4055</v>
      </c>
      <c r="D4059" s="102"/>
      <c r="E4059" s="103"/>
      <c r="F4059" s="102"/>
      <c r="G4059" s="104"/>
      <c r="H4059" s="105" t="str">
        <f t="shared" ca="1" si="189"/>
        <v/>
      </c>
      <c r="I4059" s="102"/>
      <c r="J4059" s="102"/>
      <c r="K4059" s="102"/>
      <c r="L4059" s="102"/>
      <c r="M4059" s="102"/>
      <c r="N4059" s="102"/>
      <c r="O4059" s="102"/>
      <c r="P4059" s="102"/>
      <c r="Q4059" s="102"/>
      <c r="R4059" s="102"/>
      <c r="S4059" s="102"/>
      <c r="T4059" s="106"/>
      <c r="U4059" s="3" t="str">
        <f t="shared" si="191"/>
        <v>0/1</v>
      </c>
    </row>
    <row r="4060" spans="1:21" ht="30" customHeight="1" x14ac:dyDescent="0.3">
      <c r="A4060" s="3" t="str">
        <f>B4060&amp;"--"&amp;COUNTIF($B$5:B4060,B4060)</f>
        <v>--4023</v>
      </c>
      <c r="B4060" s="3" t="str">
        <f t="shared" si="190"/>
        <v/>
      </c>
      <c r="C4060" s="78">
        <v>4056</v>
      </c>
      <c r="D4060" s="102"/>
      <c r="E4060" s="103"/>
      <c r="F4060" s="102"/>
      <c r="G4060" s="104"/>
      <c r="H4060" s="105" t="str">
        <f t="shared" ca="1" si="189"/>
        <v/>
      </c>
      <c r="I4060" s="102"/>
      <c r="J4060" s="102"/>
      <c r="K4060" s="102"/>
      <c r="L4060" s="102"/>
      <c r="M4060" s="102"/>
      <c r="N4060" s="102"/>
      <c r="O4060" s="102"/>
      <c r="P4060" s="102"/>
      <c r="Q4060" s="102"/>
      <c r="R4060" s="102"/>
      <c r="S4060" s="102"/>
      <c r="T4060" s="106"/>
      <c r="U4060" s="3" t="str">
        <f t="shared" si="191"/>
        <v>0/1</v>
      </c>
    </row>
    <row r="4061" spans="1:21" ht="30" customHeight="1" x14ac:dyDescent="0.3">
      <c r="A4061" s="3" t="str">
        <f>B4061&amp;"--"&amp;COUNTIF($B$5:B4061,B4061)</f>
        <v>--4024</v>
      </c>
      <c r="B4061" s="3" t="str">
        <f t="shared" si="190"/>
        <v/>
      </c>
      <c r="C4061" s="78">
        <v>4057</v>
      </c>
      <c r="D4061" s="102"/>
      <c r="E4061" s="103"/>
      <c r="F4061" s="102"/>
      <c r="G4061" s="104"/>
      <c r="H4061" s="105" t="str">
        <f t="shared" ca="1" si="189"/>
        <v/>
      </c>
      <c r="I4061" s="102"/>
      <c r="J4061" s="102"/>
      <c r="K4061" s="102"/>
      <c r="L4061" s="102"/>
      <c r="M4061" s="102"/>
      <c r="N4061" s="102"/>
      <c r="O4061" s="102"/>
      <c r="P4061" s="102"/>
      <c r="Q4061" s="102"/>
      <c r="R4061" s="102"/>
      <c r="S4061" s="102"/>
      <c r="T4061" s="106"/>
      <c r="U4061" s="3" t="str">
        <f t="shared" si="191"/>
        <v>0/1</v>
      </c>
    </row>
    <row r="4062" spans="1:21" ht="30" customHeight="1" x14ac:dyDescent="0.3">
      <c r="A4062" s="3" t="str">
        <f>B4062&amp;"--"&amp;COUNTIF($B$5:B4062,B4062)</f>
        <v>--4025</v>
      </c>
      <c r="B4062" s="3" t="str">
        <f t="shared" si="190"/>
        <v/>
      </c>
      <c r="C4062" s="78">
        <v>4058</v>
      </c>
      <c r="D4062" s="102"/>
      <c r="E4062" s="103"/>
      <c r="F4062" s="102"/>
      <c r="G4062" s="104"/>
      <c r="H4062" s="105" t="str">
        <f t="shared" ca="1" si="189"/>
        <v/>
      </c>
      <c r="I4062" s="102"/>
      <c r="J4062" s="102"/>
      <c r="K4062" s="102"/>
      <c r="L4062" s="102"/>
      <c r="M4062" s="102"/>
      <c r="N4062" s="102"/>
      <c r="O4062" s="102"/>
      <c r="P4062" s="102"/>
      <c r="Q4062" s="102"/>
      <c r="R4062" s="102"/>
      <c r="S4062" s="102"/>
      <c r="T4062" s="106"/>
      <c r="U4062" s="3" t="str">
        <f t="shared" si="191"/>
        <v>0/1</v>
      </c>
    </row>
    <row r="4063" spans="1:21" ht="30" customHeight="1" x14ac:dyDescent="0.3">
      <c r="A4063" s="3" t="str">
        <f>B4063&amp;"--"&amp;COUNTIF($B$5:B4063,B4063)</f>
        <v>--4026</v>
      </c>
      <c r="B4063" s="3" t="str">
        <f t="shared" si="190"/>
        <v/>
      </c>
      <c r="C4063" s="78">
        <v>4059</v>
      </c>
      <c r="D4063" s="102"/>
      <c r="E4063" s="103"/>
      <c r="F4063" s="102"/>
      <c r="G4063" s="104"/>
      <c r="H4063" s="105" t="str">
        <f t="shared" ca="1" si="189"/>
        <v/>
      </c>
      <c r="I4063" s="102"/>
      <c r="J4063" s="102"/>
      <c r="K4063" s="102"/>
      <c r="L4063" s="102"/>
      <c r="M4063" s="102"/>
      <c r="N4063" s="102"/>
      <c r="O4063" s="102"/>
      <c r="P4063" s="102"/>
      <c r="Q4063" s="102"/>
      <c r="R4063" s="102"/>
      <c r="S4063" s="102"/>
      <c r="T4063" s="106"/>
      <c r="U4063" s="3" t="str">
        <f t="shared" si="191"/>
        <v>0/1</v>
      </c>
    </row>
    <row r="4064" spans="1:21" ht="30" customHeight="1" x14ac:dyDescent="0.3">
      <c r="A4064" s="3" t="str">
        <f>B4064&amp;"--"&amp;COUNTIF($B$5:B4064,B4064)</f>
        <v>--4027</v>
      </c>
      <c r="B4064" s="3" t="str">
        <f t="shared" si="190"/>
        <v/>
      </c>
      <c r="C4064" s="78">
        <v>4060</v>
      </c>
      <c r="D4064" s="102"/>
      <c r="E4064" s="103"/>
      <c r="F4064" s="102"/>
      <c r="G4064" s="104"/>
      <c r="H4064" s="105" t="str">
        <f t="shared" ref="H4064:H4127" ca="1" si="192">IF(G4064,DATEDIF(G4064,TODAY(),"Y"),"")</f>
        <v/>
      </c>
      <c r="I4064" s="102"/>
      <c r="J4064" s="102"/>
      <c r="K4064" s="102"/>
      <c r="L4064" s="102"/>
      <c r="M4064" s="102"/>
      <c r="N4064" s="102"/>
      <c r="O4064" s="102"/>
      <c r="P4064" s="102"/>
      <c r="Q4064" s="102"/>
      <c r="R4064" s="102"/>
      <c r="S4064" s="102"/>
      <c r="T4064" s="106"/>
      <c r="U4064" s="3" t="str">
        <f t="shared" si="191"/>
        <v>0/1</v>
      </c>
    </row>
    <row r="4065" spans="1:21" ht="30" customHeight="1" x14ac:dyDescent="0.3">
      <c r="A4065" s="3" t="str">
        <f>B4065&amp;"--"&amp;COUNTIF($B$5:B4065,B4065)</f>
        <v>--4028</v>
      </c>
      <c r="B4065" s="3" t="str">
        <f t="shared" si="190"/>
        <v/>
      </c>
      <c r="C4065" s="78">
        <v>4061</v>
      </c>
      <c r="D4065" s="102"/>
      <c r="E4065" s="103"/>
      <c r="F4065" s="102"/>
      <c r="G4065" s="104"/>
      <c r="H4065" s="105" t="str">
        <f t="shared" ca="1" si="192"/>
        <v/>
      </c>
      <c r="I4065" s="102"/>
      <c r="J4065" s="102"/>
      <c r="K4065" s="102"/>
      <c r="L4065" s="102"/>
      <c r="M4065" s="102"/>
      <c r="N4065" s="102"/>
      <c r="O4065" s="102"/>
      <c r="P4065" s="102"/>
      <c r="Q4065" s="102"/>
      <c r="R4065" s="102"/>
      <c r="S4065" s="102"/>
      <c r="T4065" s="106"/>
      <c r="U4065" s="3" t="str">
        <f t="shared" si="191"/>
        <v>0/1</v>
      </c>
    </row>
    <row r="4066" spans="1:21" ht="30" customHeight="1" x14ac:dyDescent="0.3">
      <c r="A4066" s="3" t="str">
        <f>B4066&amp;"--"&amp;COUNTIF($B$5:B4066,B4066)</f>
        <v>--4029</v>
      </c>
      <c r="B4066" s="3" t="str">
        <f t="shared" si="190"/>
        <v/>
      </c>
      <c r="C4066" s="78">
        <v>4062</v>
      </c>
      <c r="D4066" s="102"/>
      <c r="E4066" s="103"/>
      <c r="F4066" s="102"/>
      <c r="G4066" s="104"/>
      <c r="H4066" s="105" t="str">
        <f t="shared" ca="1" si="192"/>
        <v/>
      </c>
      <c r="I4066" s="102"/>
      <c r="J4066" s="102"/>
      <c r="K4066" s="102"/>
      <c r="L4066" s="102"/>
      <c r="M4066" s="102"/>
      <c r="N4066" s="102"/>
      <c r="O4066" s="102"/>
      <c r="P4066" s="102"/>
      <c r="Q4066" s="102"/>
      <c r="R4066" s="102"/>
      <c r="S4066" s="102"/>
      <c r="T4066" s="106"/>
      <c r="U4066" s="3" t="str">
        <f t="shared" si="191"/>
        <v>0/1</v>
      </c>
    </row>
    <row r="4067" spans="1:21" ht="30" customHeight="1" x14ac:dyDescent="0.3">
      <c r="A4067" s="3" t="str">
        <f>B4067&amp;"--"&amp;COUNTIF($B$5:B4067,B4067)</f>
        <v>--4030</v>
      </c>
      <c r="B4067" s="3" t="str">
        <f t="shared" si="190"/>
        <v/>
      </c>
      <c r="C4067" s="78">
        <v>4063</v>
      </c>
      <c r="D4067" s="102"/>
      <c r="E4067" s="103"/>
      <c r="F4067" s="102"/>
      <c r="G4067" s="104"/>
      <c r="H4067" s="105" t="str">
        <f t="shared" ca="1" si="192"/>
        <v/>
      </c>
      <c r="I4067" s="102"/>
      <c r="J4067" s="102"/>
      <c r="K4067" s="102"/>
      <c r="L4067" s="102"/>
      <c r="M4067" s="102"/>
      <c r="N4067" s="102"/>
      <c r="O4067" s="102"/>
      <c r="P4067" s="102"/>
      <c r="Q4067" s="102"/>
      <c r="R4067" s="102"/>
      <c r="S4067" s="102"/>
      <c r="T4067" s="106"/>
      <c r="U4067" s="3" t="str">
        <f t="shared" si="191"/>
        <v>0/1</v>
      </c>
    </row>
    <row r="4068" spans="1:21" ht="30" customHeight="1" x14ac:dyDescent="0.3">
      <c r="A4068" s="3" t="str">
        <f>B4068&amp;"--"&amp;COUNTIF($B$5:B4068,B4068)</f>
        <v>--4031</v>
      </c>
      <c r="B4068" s="3" t="str">
        <f t="shared" si="190"/>
        <v/>
      </c>
      <c r="C4068" s="78">
        <v>4064</v>
      </c>
      <c r="D4068" s="102"/>
      <c r="E4068" s="103"/>
      <c r="F4068" s="102"/>
      <c r="G4068" s="104"/>
      <c r="H4068" s="105" t="str">
        <f t="shared" ca="1" si="192"/>
        <v/>
      </c>
      <c r="I4068" s="102"/>
      <c r="J4068" s="102"/>
      <c r="K4068" s="102"/>
      <c r="L4068" s="102"/>
      <c r="M4068" s="102"/>
      <c r="N4068" s="102"/>
      <c r="O4068" s="102"/>
      <c r="P4068" s="102"/>
      <c r="Q4068" s="102"/>
      <c r="R4068" s="102"/>
      <c r="S4068" s="102"/>
      <c r="T4068" s="106"/>
      <c r="U4068" s="3" t="str">
        <f t="shared" si="191"/>
        <v>0/1</v>
      </c>
    </row>
    <row r="4069" spans="1:21" ht="30" customHeight="1" x14ac:dyDescent="0.3">
      <c r="A4069" s="3" t="str">
        <f>B4069&amp;"--"&amp;COUNTIF($B$5:B4069,B4069)</f>
        <v>--4032</v>
      </c>
      <c r="B4069" s="3" t="str">
        <f t="shared" si="190"/>
        <v/>
      </c>
      <c r="C4069" s="78">
        <v>4065</v>
      </c>
      <c r="D4069" s="102"/>
      <c r="E4069" s="103"/>
      <c r="F4069" s="102"/>
      <c r="G4069" s="104"/>
      <c r="H4069" s="105" t="str">
        <f t="shared" ca="1" si="192"/>
        <v/>
      </c>
      <c r="I4069" s="102"/>
      <c r="J4069" s="102"/>
      <c r="K4069" s="102"/>
      <c r="L4069" s="102"/>
      <c r="M4069" s="102"/>
      <c r="N4069" s="102"/>
      <c r="O4069" s="102"/>
      <c r="P4069" s="102"/>
      <c r="Q4069" s="102"/>
      <c r="R4069" s="102"/>
      <c r="S4069" s="102"/>
      <c r="T4069" s="106"/>
      <c r="U4069" s="3" t="str">
        <f t="shared" si="191"/>
        <v>0/1</v>
      </c>
    </row>
    <row r="4070" spans="1:21" ht="30" customHeight="1" x14ac:dyDescent="0.3">
      <c r="A4070" s="3" t="str">
        <f>B4070&amp;"--"&amp;COUNTIF($B$5:B4070,B4070)</f>
        <v>--4033</v>
      </c>
      <c r="B4070" s="3" t="str">
        <f t="shared" si="190"/>
        <v/>
      </c>
      <c r="C4070" s="78">
        <v>4066</v>
      </c>
      <c r="D4070" s="102"/>
      <c r="E4070" s="103"/>
      <c r="F4070" s="102"/>
      <c r="G4070" s="104"/>
      <c r="H4070" s="105" t="str">
        <f t="shared" ca="1" si="192"/>
        <v/>
      </c>
      <c r="I4070" s="102"/>
      <c r="J4070" s="102"/>
      <c r="K4070" s="102"/>
      <c r="L4070" s="102"/>
      <c r="M4070" s="102"/>
      <c r="N4070" s="102"/>
      <c r="O4070" s="102"/>
      <c r="P4070" s="102"/>
      <c r="Q4070" s="102"/>
      <c r="R4070" s="102"/>
      <c r="S4070" s="102"/>
      <c r="T4070" s="106"/>
      <c r="U4070" s="3" t="str">
        <f t="shared" si="191"/>
        <v>0/1</v>
      </c>
    </row>
    <row r="4071" spans="1:21" ht="30" customHeight="1" x14ac:dyDescent="0.3">
      <c r="A4071" s="3" t="str">
        <f>B4071&amp;"--"&amp;COUNTIF($B$5:B4071,B4071)</f>
        <v>--4034</v>
      </c>
      <c r="B4071" s="3" t="str">
        <f t="shared" si="190"/>
        <v/>
      </c>
      <c r="C4071" s="78">
        <v>4067</v>
      </c>
      <c r="D4071" s="102"/>
      <c r="E4071" s="103"/>
      <c r="F4071" s="102"/>
      <c r="G4071" s="104"/>
      <c r="H4071" s="105" t="str">
        <f t="shared" ca="1" si="192"/>
        <v/>
      </c>
      <c r="I4071" s="102"/>
      <c r="J4071" s="102"/>
      <c r="K4071" s="102"/>
      <c r="L4071" s="102"/>
      <c r="M4071" s="102"/>
      <c r="N4071" s="102"/>
      <c r="O4071" s="102"/>
      <c r="P4071" s="102"/>
      <c r="Q4071" s="102"/>
      <c r="R4071" s="102"/>
      <c r="S4071" s="102"/>
      <c r="T4071" s="106"/>
      <c r="U4071" s="3" t="str">
        <f t="shared" si="191"/>
        <v>0/1</v>
      </c>
    </row>
    <row r="4072" spans="1:21" ht="30" customHeight="1" x14ac:dyDescent="0.3">
      <c r="A4072" s="3" t="str">
        <f>B4072&amp;"--"&amp;COUNTIF($B$5:B4072,B4072)</f>
        <v>--4035</v>
      </c>
      <c r="B4072" s="3" t="str">
        <f t="shared" si="190"/>
        <v/>
      </c>
      <c r="C4072" s="78">
        <v>4068</v>
      </c>
      <c r="D4072" s="102"/>
      <c r="E4072" s="103"/>
      <c r="F4072" s="102"/>
      <c r="G4072" s="104"/>
      <c r="H4072" s="105" t="str">
        <f t="shared" ca="1" si="192"/>
        <v/>
      </c>
      <c r="I4072" s="102"/>
      <c r="J4072" s="102"/>
      <c r="K4072" s="102"/>
      <c r="L4072" s="102"/>
      <c r="M4072" s="102"/>
      <c r="N4072" s="102"/>
      <c r="O4072" s="102"/>
      <c r="P4072" s="102"/>
      <c r="Q4072" s="102"/>
      <c r="R4072" s="102"/>
      <c r="S4072" s="102"/>
      <c r="T4072" s="106"/>
      <c r="U4072" s="3" t="str">
        <f t="shared" si="191"/>
        <v>0/1</v>
      </c>
    </row>
    <row r="4073" spans="1:21" ht="30" customHeight="1" x14ac:dyDescent="0.3">
      <c r="A4073" s="3" t="str">
        <f>B4073&amp;"--"&amp;COUNTIF($B$5:B4073,B4073)</f>
        <v>--4036</v>
      </c>
      <c r="B4073" s="3" t="str">
        <f t="shared" si="190"/>
        <v/>
      </c>
      <c r="C4073" s="78">
        <v>4069</v>
      </c>
      <c r="D4073" s="102"/>
      <c r="E4073" s="103"/>
      <c r="F4073" s="102"/>
      <c r="G4073" s="104"/>
      <c r="H4073" s="105" t="str">
        <f t="shared" ca="1" si="192"/>
        <v/>
      </c>
      <c r="I4073" s="102"/>
      <c r="J4073" s="102"/>
      <c r="K4073" s="102"/>
      <c r="L4073" s="102"/>
      <c r="M4073" s="102"/>
      <c r="N4073" s="102"/>
      <c r="O4073" s="102"/>
      <c r="P4073" s="102"/>
      <c r="Q4073" s="102"/>
      <c r="R4073" s="102"/>
      <c r="S4073" s="102"/>
      <c r="T4073" s="106"/>
      <c r="U4073" s="3" t="str">
        <f t="shared" si="191"/>
        <v>0/1</v>
      </c>
    </row>
    <row r="4074" spans="1:21" ht="30" customHeight="1" x14ac:dyDescent="0.3">
      <c r="A4074" s="3" t="str">
        <f>B4074&amp;"--"&amp;COUNTIF($B$5:B4074,B4074)</f>
        <v>--4037</v>
      </c>
      <c r="B4074" s="3" t="str">
        <f t="shared" si="190"/>
        <v/>
      </c>
      <c r="C4074" s="78">
        <v>4070</v>
      </c>
      <c r="D4074" s="102"/>
      <c r="E4074" s="103"/>
      <c r="F4074" s="102"/>
      <c r="G4074" s="104"/>
      <c r="H4074" s="105" t="str">
        <f t="shared" ca="1" si="192"/>
        <v/>
      </c>
      <c r="I4074" s="102"/>
      <c r="J4074" s="102"/>
      <c r="K4074" s="102"/>
      <c r="L4074" s="102"/>
      <c r="M4074" s="102"/>
      <c r="N4074" s="102"/>
      <c r="O4074" s="102"/>
      <c r="P4074" s="102"/>
      <c r="Q4074" s="102"/>
      <c r="R4074" s="102"/>
      <c r="S4074" s="102"/>
      <c r="T4074" s="106"/>
      <c r="U4074" s="3" t="str">
        <f t="shared" si="191"/>
        <v>0/1</v>
      </c>
    </row>
    <row r="4075" spans="1:21" ht="30" customHeight="1" x14ac:dyDescent="0.3">
      <c r="A4075" s="3" t="str">
        <f>B4075&amp;"--"&amp;COUNTIF($B$5:B4075,B4075)</f>
        <v>--4038</v>
      </c>
      <c r="B4075" s="3" t="str">
        <f t="shared" si="190"/>
        <v/>
      </c>
      <c r="C4075" s="78">
        <v>4071</v>
      </c>
      <c r="D4075" s="102"/>
      <c r="E4075" s="103"/>
      <c r="F4075" s="102"/>
      <c r="G4075" s="104"/>
      <c r="H4075" s="105" t="str">
        <f t="shared" ca="1" si="192"/>
        <v/>
      </c>
      <c r="I4075" s="102"/>
      <c r="J4075" s="102"/>
      <c r="K4075" s="102"/>
      <c r="L4075" s="102"/>
      <c r="M4075" s="102"/>
      <c r="N4075" s="102"/>
      <c r="O4075" s="102"/>
      <c r="P4075" s="102"/>
      <c r="Q4075" s="102"/>
      <c r="R4075" s="102"/>
      <c r="S4075" s="102"/>
      <c r="T4075" s="106"/>
      <c r="U4075" s="3" t="str">
        <f t="shared" si="191"/>
        <v>0/1</v>
      </c>
    </row>
    <row r="4076" spans="1:21" ht="30" customHeight="1" x14ac:dyDescent="0.3">
      <c r="A4076" s="3" t="str">
        <f>B4076&amp;"--"&amp;COUNTIF($B$5:B4076,B4076)</f>
        <v>--4039</v>
      </c>
      <c r="B4076" s="3" t="str">
        <f t="shared" si="190"/>
        <v/>
      </c>
      <c r="C4076" s="78">
        <v>4072</v>
      </c>
      <c r="D4076" s="102"/>
      <c r="E4076" s="103"/>
      <c r="F4076" s="102"/>
      <c r="G4076" s="104"/>
      <c r="H4076" s="105" t="str">
        <f t="shared" ca="1" si="192"/>
        <v/>
      </c>
      <c r="I4076" s="102"/>
      <c r="J4076" s="102"/>
      <c r="K4076" s="102"/>
      <c r="L4076" s="102"/>
      <c r="M4076" s="102"/>
      <c r="N4076" s="102"/>
      <c r="O4076" s="102"/>
      <c r="P4076" s="102"/>
      <c r="Q4076" s="102"/>
      <c r="R4076" s="102"/>
      <c r="S4076" s="102"/>
      <c r="T4076" s="106"/>
      <c r="U4076" s="3" t="str">
        <f t="shared" si="191"/>
        <v>0/1</v>
      </c>
    </row>
    <row r="4077" spans="1:21" ht="30" customHeight="1" x14ac:dyDescent="0.3">
      <c r="A4077" s="3" t="str">
        <f>B4077&amp;"--"&amp;COUNTIF($B$5:B4077,B4077)</f>
        <v>--4040</v>
      </c>
      <c r="B4077" s="3" t="str">
        <f t="shared" si="190"/>
        <v/>
      </c>
      <c r="C4077" s="78">
        <v>4073</v>
      </c>
      <c r="D4077" s="102"/>
      <c r="E4077" s="103"/>
      <c r="F4077" s="102"/>
      <c r="G4077" s="104"/>
      <c r="H4077" s="105" t="str">
        <f t="shared" ca="1" si="192"/>
        <v/>
      </c>
      <c r="I4077" s="102"/>
      <c r="J4077" s="102"/>
      <c r="K4077" s="102"/>
      <c r="L4077" s="102"/>
      <c r="M4077" s="102"/>
      <c r="N4077" s="102"/>
      <c r="O4077" s="102"/>
      <c r="P4077" s="102"/>
      <c r="Q4077" s="102"/>
      <c r="R4077" s="102"/>
      <c r="S4077" s="102"/>
      <c r="T4077" s="106"/>
      <c r="U4077" s="3" t="str">
        <f t="shared" si="191"/>
        <v>0/1</v>
      </c>
    </row>
    <row r="4078" spans="1:21" ht="30" customHeight="1" x14ac:dyDescent="0.3">
      <c r="A4078" s="3" t="str">
        <f>B4078&amp;"--"&amp;COUNTIF($B$5:B4078,B4078)</f>
        <v>--4041</v>
      </c>
      <c r="B4078" s="3" t="str">
        <f t="shared" si="190"/>
        <v/>
      </c>
      <c r="C4078" s="78">
        <v>4074</v>
      </c>
      <c r="D4078" s="102"/>
      <c r="E4078" s="103"/>
      <c r="F4078" s="102"/>
      <c r="G4078" s="104"/>
      <c r="H4078" s="105" t="str">
        <f t="shared" ca="1" si="192"/>
        <v/>
      </c>
      <c r="I4078" s="102"/>
      <c r="J4078" s="102"/>
      <c r="K4078" s="102"/>
      <c r="L4078" s="102"/>
      <c r="M4078" s="102"/>
      <c r="N4078" s="102"/>
      <c r="O4078" s="102"/>
      <c r="P4078" s="102"/>
      <c r="Q4078" s="102"/>
      <c r="R4078" s="102"/>
      <c r="S4078" s="102"/>
      <c r="T4078" s="106"/>
      <c r="U4078" s="3" t="str">
        <f t="shared" si="191"/>
        <v>0/1</v>
      </c>
    </row>
    <row r="4079" spans="1:21" ht="30" customHeight="1" x14ac:dyDescent="0.3">
      <c r="A4079" s="3" t="str">
        <f>B4079&amp;"--"&amp;COUNTIF($B$5:B4079,B4079)</f>
        <v>--4042</v>
      </c>
      <c r="B4079" s="3" t="str">
        <f t="shared" si="190"/>
        <v/>
      </c>
      <c r="C4079" s="78">
        <v>4075</v>
      </c>
      <c r="D4079" s="102"/>
      <c r="E4079" s="103"/>
      <c r="F4079" s="102"/>
      <c r="G4079" s="104"/>
      <c r="H4079" s="105" t="str">
        <f t="shared" ca="1" si="192"/>
        <v/>
      </c>
      <c r="I4079" s="102"/>
      <c r="J4079" s="102"/>
      <c r="K4079" s="102"/>
      <c r="L4079" s="102"/>
      <c r="M4079" s="102"/>
      <c r="N4079" s="102"/>
      <c r="O4079" s="102"/>
      <c r="P4079" s="102"/>
      <c r="Q4079" s="102"/>
      <c r="R4079" s="102"/>
      <c r="S4079" s="102"/>
      <c r="T4079" s="106"/>
      <c r="U4079" s="3" t="str">
        <f t="shared" si="191"/>
        <v>0/1</v>
      </c>
    </row>
    <row r="4080" spans="1:21" ht="30" customHeight="1" x14ac:dyDescent="0.3">
      <c r="A4080" s="3" t="str">
        <f>B4080&amp;"--"&amp;COUNTIF($B$5:B4080,B4080)</f>
        <v>--4043</v>
      </c>
      <c r="B4080" s="3" t="str">
        <f t="shared" si="190"/>
        <v/>
      </c>
      <c r="C4080" s="78">
        <v>4076</v>
      </c>
      <c r="D4080" s="102"/>
      <c r="E4080" s="103"/>
      <c r="F4080" s="102"/>
      <c r="G4080" s="104"/>
      <c r="H4080" s="105" t="str">
        <f t="shared" ca="1" si="192"/>
        <v/>
      </c>
      <c r="I4080" s="102"/>
      <c r="J4080" s="102"/>
      <c r="K4080" s="102"/>
      <c r="L4080" s="102"/>
      <c r="M4080" s="102"/>
      <c r="N4080" s="102"/>
      <c r="O4080" s="102"/>
      <c r="P4080" s="102"/>
      <c r="Q4080" s="102"/>
      <c r="R4080" s="102"/>
      <c r="S4080" s="102"/>
      <c r="T4080" s="106"/>
      <c r="U4080" s="3" t="str">
        <f t="shared" si="191"/>
        <v>0/1</v>
      </c>
    </row>
    <row r="4081" spans="1:21" ht="30" customHeight="1" x14ac:dyDescent="0.3">
      <c r="A4081" s="3" t="str">
        <f>B4081&amp;"--"&amp;COUNTIF($B$5:B4081,B4081)</f>
        <v>--4044</v>
      </c>
      <c r="B4081" s="3" t="str">
        <f t="shared" si="190"/>
        <v/>
      </c>
      <c r="C4081" s="78">
        <v>4077</v>
      </c>
      <c r="D4081" s="102"/>
      <c r="E4081" s="103"/>
      <c r="F4081" s="102"/>
      <c r="G4081" s="104"/>
      <c r="H4081" s="105" t="str">
        <f t="shared" ca="1" si="192"/>
        <v/>
      </c>
      <c r="I4081" s="102"/>
      <c r="J4081" s="102"/>
      <c r="K4081" s="102"/>
      <c r="L4081" s="102"/>
      <c r="M4081" s="102"/>
      <c r="N4081" s="102"/>
      <c r="O4081" s="102"/>
      <c r="P4081" s="102"/>
      <c r="Q4081" s="102"/>
      <c r="R4081" s="102"/>
      <c r="S4081" s="102"/>
      <c r="T4081" s="106"/>
      <c r="U4081" s="3" t="str">
        <f t="shared" si="191"/>
        <v>0/1</v>
      </c>
    </row>
    <row r="4082" spans="1:21" ht="30" customHeight="1" x14ac:dyDescent="0.3">
      <c r="A4082" s="3" t="str">
        <f>B4082&amp;"--"&amp;COUNTIF($B$5:B4082,B4082)</f>
        <v>--4045</v>
      </c>
      <c r="B4082" s="3" t="str">
        <f t="shared" si="190"/>
        <v/>
      </c>
      <c r="C4082" s="78">
        <v>4078</v>
      </c>
      <c r="D4082" s="102"/>
      <c r="E4082" s="103"/>
      <c r="F4082" s="102"/>
      <c r="G4082" s="104"/>
      <c r="H4082" s="105" t="str">
        <f t="shared" ca="1" si="192"/>
        <v/>
      </c>
      <c r="I4082" s="102"/>
      <c r="J4082" s="102"/>
      <c r="K4082" s="102"/>
      <c r="L4082" s="102"/>
      <c r="M4082" s="102"/>
      <c r="N4082" s="102"/>
      <c r="O4082" s="102"/>
      <c r="P4082" s="102"/>
      <c r="Q4082" s="102"/>
      <c r="R4082" s="102"/>
      <c r="S4082" s="102"/>
      <c r="T4082" s="106"/>
      <c r="U4082" s="3" t="str">
        <f t="shared" si="191"/>
        <v>0/1</v>
      </c>
    </row>
    <row r="4083" spans="1:21" ht="30" customHeight="1" x14ac:dyDescent="0.3">
      <c r="A4083" s="3" t="str">
        <f>B4083&amp;"--"&amp;COUNTIF($B$5:B4083,B4083)</f>
        <v>--4046</v>
      </c>
      <c r="B4083" s="3" t="str">
        <f t="shared" si="190"/>
        <v/>
      </c>
      <c r="C4083" s="78">
        <v>4079</v>
      </c>
      <c r="D4083" s="102"/>
      <c r="E4083" s="103"/>
      <c r="F4083" s="102"/>
      <c r="G4083" s="104"/>
      <c r="H4083" s="105" t="str">
        <f t="shared" ca="1" si="192"/>
        <v/>
      </c>
      <c r="I4083" s="102"/>
      <c r="J4083" s="102"/>
      <c r="K4083" s="102"/>
      <c r="L4083" s="102"/>
      <c r="M4083" s="102"/>
      <c r="N4083" s="102"/>
      <c r="O4083" s="102"/>
      <c r="P4083" s="102"/>
      <c r="Q4083" s="102"/>
      <c r="R4083" s="102"/>
      <c r="S4083" s="102"/>
      <c r="T4083" s="106"/>
      <c r="U4083" s="3" t="str">
        <f t="shared" si="191"/>
        <v>0/1</v>
      </c>
    </row>
    <row r="4084" spans="1:21" ht="30" customHeight="1" x14ac:dyDescent="0.3">
      <c r="A4084" s="3" t="str">
        <f>B4084&amp;"--"&amp;COUNTIF($B$5:B4084,B4084)</f>
        <v>--4047</v>
      </c>
      <c r="B4084" s="3" t="str">
        <f t="shared" si="190"/>
        <v/>
      </c>
      <c r="C4084" s="78">
        <v>4080</v>
      </c>
      <c r="D4084" s="102"/>
      <c r="E4084" s="103"/>
      <c r="F4084" s="102"/>
      <c r="G4084" s="104"/>
      <c r="H4084" s="105" t="str">
        <f t="shared" ca="1" si="192"/>
        <v/>
      </c>
      <c r="I4084" s="102"/>
      <c r="J4084" s="102"/>
      <c r="K4084" s="102"/>
      <c r="L4084" s="102"/>
      <c r="M4084" s="102"/>
      <c r="N4084" s="102"/>
      <c r="O4084" s="102"/>
      <c r="P4084" s="102"/>
      <c r="Q4084" s="102"/>
      <c r="R4084" s="102"/>
      <c r="S4084" s="102"/>
      <c r="T4084" s="106"/>
      <c r="U4084" s="3" t="str">
        <f t="shared" si="191"/>
        <v>0/1</v>
      </c>
    </row>
    <row r="4085" spans="1:21" ht="30" customHeight="1" x14ac:dyDescent="0.3">
      <c r="A4085" s="3" t="str">
        <f>B4085&amp;"--"&amp;COUNTIF($B$5:B4085,B4085)</f>
        <v>--4048</v>
      </c>
      <c r="B4085" s="3" t="str">
        <f t="shared" si="190"/>
        <v/>
      </c>
      <c r="C4085" s="78">
        <v>4081</v>
      </c>
      <c r="D4085" s="102"/>
      <c r="E4085" s="103"/>
      <c r="F4085" s="102"/>
      <c r="G4085" s="104"/>
      <c r="H4085" s="105" t="str">
        <f t="shared" ca="1" si="192"/>
        <v/>
      </c>
      <c r="I4085" s="102"/>
      <c r="J4085" s="102"/>
      <c r="K4085" s="102"/>
      <c r="L4085" s="102"/>
      <c r="M4085" s="102"/>
      <c r="N4085" s="102"/>
      <c r="O4085" s="102"/>
      <c r="P4085" s="102"/>
      <c r="Q4085" s="102"/>
      <c r="R4085" s="102"/>
      <c r="S4085" s="102"/>
      <c r="T4085" s="106"/>
      <c r="U4085" s="3" t="str">
        <f t="shared" si="191"/>
        <v>0/1</v>
      </c>
    </row>
    <row r="4086" spans="1:21" ht="30" customHeight="1" x14ac:dyDescent="0.3">
      <c r="A4086" s="3" t="str">
        <f>B4086&amp;"--"&amp;COUNTIF($B$5:B4086,B4086)</f>
        <v>--4049</v>
      </c>
      <c r="B4086" s="3" t="str">
        <f t="shared" si="190"/>
        <v/>
      </c>
      <c r="C4086" s="78">
        <v>4082</v>
      </c>
      <c r="D4086" s="102"/>
      <c r="E4086" s="103"/>
      <c r="F4086" s="102"/>
      <c r="G4086" s="104"/>
      <c r="H4086" s="105" t="str">
        <f t="shared" ca="1" si="192"/>
        <v/>
      </c>
      <c r="I4086" s="102"/>
      <c r="J4086" s="102"/>
      <c r="K4086" s="102"/>
      <c r="L4086" s="102"/>
      <c r="M4086" s="102"/>
      <c r="N4086" s="102"/>
      <c r="O4086" s="102"/>
      <c r="P4086" s="102"/>
      <c r="Q4086" s="102"/>
      <c r="R4086" s="102"/>
      <c r="S4086" s="102"/>
      <c r="T4086" s="106"/>
      <c r="U4086" s="3" t="str">
        <f t="shared" si="191"/>
        <v>0/1</v>
      </c>
    </row>
    <row r="4087" spans="1:21" ht="30" customHeight="1" x14ac:dyDescent="0.3">
      <c r="A4087" s="3" t="str">
        <f>B4087&amp;"--"&amp;COUNTIF($B$5:B4087,B4087)</f>
        <v>--4050</v>
      </c>
      <c r="B4087" s="3" t="str">
        <f t="shared" si="190"/>
        <v/>
      </c>
      <c r="C4087" s="78">
        <v>4083</v>
      </c>
      <c r="D4087" s="102"/>
      <c r="E4087" s="103"/>
      <c r="F4087" s="102"/>
      <c r="G4087" s="104"/>
      <c r="H4087" s="105" t="str">
        <f t="shared" ca="1" si="192"/>
        <v/>
      </c>
      <c r="I4087" s="102"/>
      <c r="J4087" s="102"/>
      <c r="K4087" s="102"/>
      <c r="L4087" s="102"/>
      <c r="M4087" s="102"/>
      <c r="N4087" s="102"/>
      <c r="O4087" s="102"/>
      <c r="P4087" s="102"/>
      <c r="Q4087" s="102"/>
      <c r="R4087" s="102"/>
      <c r="S4087" s="102"/>
      <c r="T4087" s="106"/>
      <c r="U4087" s="3" t="str">
        <f t="shared" si="191"/>
        <v>0/1</v>
      </c>
    </row>
    <row r="4088" spans="1:21" ht="30" customHeight="1" x14ac:dyDescent="0.3">
      <c r="A4088" s="3" t="str">
        <f>B4088&amp;"--"&amp;COUNTIF($B$5:B4088,B4088)</f>
        <v>--4051</v>
      </c>
      <c r="B4088" s="3" t="str">
        <f t="shared" si="190"/>
        <v/>
      </c>
      <c r="C4088" s="78">
        <v>4084</v>
      </c>
      <c r="D4088" s="102"/>
      <c r="E4088" s="103"/>
      <c r="F4088" s="102"/>
      <c r="G4088" s="104"/>
      <c r="H4088" s="105" t="str">
        <f t="shared" ca="1" si="192"/>
        <v/>
      </c>
      <c r="I4088" s="102"/>
      <c r="J4088" s="102"/>
      <c r="K4088" s="102"/>
      <c r="L4088" s="102"/>
      <c r="M4088" s="102"/>
      <c r="N4088" s="102"/>
      <c r="O4088" s="102"/>
      <c r="P4088" s="102"/>
      <c r="Q4088" s="102"/>
      <c r="R4088" s="102"/>
      <c r="S4088" s="102"/>
      <c r="T4088" s="106"/>
      <c r="U4088" s="3" t="str">
        <f t="shared" si="191"/>
        <v>0/1</v>
      </c>
    </row>
    <row r="4089" spans="1:21" ht="30" customHeight="1" x14ac:dyDescent="0.3">
      <c r="A4089" s="3" t="str">
        <f>B4089&amp;"--"&amp;COUNTIF($B$5:B4089,B4089)</f>
        <v>--4052</v>
      </c>
      <c r="B4089" s="3" t="str">
        <f t="shared" si="190"/>
        <v/>
      </c>
      <c r="C4089" s="78">
        <v>4085</v>
      </c>
      <c r="D4089" s="102"/>
      <c r="E4089" s="103"/>
      <c r="F4089" s="102"/>
      <c r="G4089" s="104"/>
      <c r="H4089" s="105" t="str">
        <f t="shared" ca="1" si="192"/>
        <v/>
      </c>
      <c r="I4089" s="102"/>
      <c r="J4089" s="102"/>
      <c r="K4089" s="102"/>
      <c r="L4089" s="102"/>
      <c r="M4089" s="102"/>
      <c r="N4089" s="102"/>
      <c r="O4089" s="102"/>
      <c r="P4089" s="102"/>
      <c r="Q4089" s="102"/>
      <c r="R4089" s="102"/>
      <c r="S4089" s="102"/>
      <c r="T4089" s="106"/>
      <c r="U4089" s="3" t="str">
        <f t="shared" si="191"/>
        <v>0/1</v>
      </c>
    </row>
    <row r="4090" spans="1:21" ht="30" customHeight="1" x14ac:dyDescent="0.3">
      <c r="A4090" s="3" t="str">
        <f>B4090&amp;"--"&amp;COUNTIF($B$5:B4090,B4090)</f>
        <v>--4053</v>
      </c>
      <c r="B4090" s="3" t="str">
        <f t="shared" si="190"/>
        <v/>
      </c>
      <c r="C4090" s="78">
        <v>4086</v>
      </c>
      <c r="D4090" s="102"/>
      <c r="E4090" s="103"/>
      <c r="F4090" s="102"/>
      <c r="G4090" s="104"/>
      <c r="H4090" s="105" t="str">
        <f t="shared" ca="1" si="192"/>
        <v/>
      </c>
      <c r="I4090" s="102"/>
      <c r="J4090" s="102"/>
      <c r="K4090" s="102"/>
      <c r="L4090" s="102"/>
      <c r="M4090" s="102"/>
      <c r="N4090" s="102"/>
      <c r="O4090" s="102"/>
      <c r="P4090" s="102"/>
      <c r="Q4090" s="102"/>
      <c r="R4090" s="102"/>
      <c r="S4090" s="102"/>
      <c r="T4090" s="106"/>
      <c r="U4090" s="3" t="str">
        <f t="shared" si="191"/>
        <v>0/1</v>
      </c>
    </row>
    <row r="4091" spans="1:21" ht="30" customHeight="1" x14ac:dyDescent="0.3">
      <c r="A4091" s="3" t="str">
        <f>B4091&amp;"--"&amp;COUNTIF($B$5:B4091,B4091)</f>
        <v>--4054</v>
      </c>
      <c r="B4091" s="3" t="str">
        <f t="shared" si="190"/>
        <v/>
      </c>
      <c r="C4091" s="78">
        <v>4087</v>
      </c>
      <c r="D4091" s="102"/>
      <c r="E4091" s="103"/>
      <c r="F4091" s="102"/>
      <c r="G4091" s="104"/>
      <c r="H4091" s="105" t="str">
        <f t="shared" ca="1" si="192"/>
        <v/>
      </c>
      <c r="I4091" s="102"/>
      <c r="J4091" s="102"/>
      <c r="K4091" s="102"/>
      <c r="L4091" s="102"/>
      <c r="M4091" s="102"/>
      <c r="N4091" s="102"/>
      <c r="O4091" s="102"/>
      <c r="P4091" s="102"/>
      <c r="Q4091" s="102"/>
      <c r="R4091" s="102"/>
      <c r="S4091" s="102"/>
      <c r="T4091" s="106"/>
      <c r="U4091" s="3" t="str">
        <f t="shared" si="191"/>
        <v>0/1</v>
      </c>
    </row>
    <row r="4092" spans="1:21" ht="30" customHeight="1" x14ac:dyDescent="0.3">
      <c r="A4092" s="3" t="str">
        <f>B4092&amp;"--"&amp;COUNTIF($B$5:B4092,B4092)</f>
        <v>--4055</v>
      </c>
      <c r="B4092" s="3" t="str">
        <f t="shared" si="190"/>
        <v/>
      </c>
      <c r="C4092" s="78">
        <v>4088</v>
      </c>
      <c r="D4092" s="102"/>
      <c r="E4092" s="103"/>
      <c r="F4092" s="102"/>
      <c r="G4092" s="104"/>
      <c r="H4092" s="105" t="str">
        <f t="shared" ca="1" si="192"/>
        <v/>
      </c>
      <c r="I4092" s="102"/>
      <c r="J4092" s="102"/>
      <c r="K4092" s="102"/>
      <c r="L4092" s="102"/>
      <c r="M4092" s="102"/>
      <c r="N4092" s="102"/>
      <c r="O4092" s="102"/>
      <c r="P4092" s="102"/>
      <c r="Q4092" s="102"/>
      <c r="R4092" s="102"/>
      <c r="S4092" s="102"/>
      <c r="T4092" s="106"/>
      <c r="U4092" s="3" t="str">
        <f t="shared" si="191"/>
        <v>0/1</v>
      </c>
    </row>
    <row r="4093" spans="1:21" ht="30" customHeight="1" x14ac:dyDescent="0.3">
      <c r="A4093" s="3" t="str">
        <f>B4093&amp;"--"&amp;COUNTIF($B$5:B4093,B4093)</f>
        <v>--4056</v>
      </c>
      <c r="B4093" s="3" t="str">
        <f t="shared" si="190"/>
        <v/>
      </c>
      <c r="C4093" s="78">
        <v>4089</v>
      </c>
      <c r="D4093" s="102"/>
      <c r="E4093" s="103"/>
      <c r="F4093" s="102"/>
      <c r="G4093" s="104"/>
      <c r="H4093" s="105" t="str">
        <f t="shared" ca="1" si="192"/>
        <v/>
      </c>
      <c r="I4093" s="102"/>
      <c r="J4093" s="102"/>
      <c r="K4093" s="102"/>
      <c r="L4093" s="102"/>
      <c r="M4093" s="102"/>
      <c r="N4093" s="102"/>
      <c r="O4093" s="102"/>
      <c r="P4093" s="102"/>
      <c r="Q4093" s="102"/>
      <c r="R4093" s="102"/>
      <c r="S4093" s="102"/>
      <c r="T4093" s="106"/>
      <c r="U4093" s="3" t="str">
        <f t="shared" si="191"/>
        <v>0/1</v>
      </c>
    </row>
    <row r="4094" spans="1:21" ht="30" customHeight="1" x14ac:dyDescent="0.3">
      <c r="A4094" s="3" t="str">
        <f>B4094&amp;"--"&amp;COUNTIF($B$5:B4094,B4094)</f>
        <v>--4057</v>
      </c>
      <c r="B4094" s="3" t="str">
        <f t="shared" si="190"/>
        <v/>
      </c>
      <c r="C4094" s="78">
        <v>4090</v>
      </c>
      <c r="D4094" s="102"/>
      <c r="E4094" s="103"/>
      <c r="F4094" s="102"/>
      <c r="G4094" s="104"/>
      <c r="H4094" s="105" t="str">
        <f t="shared" ca="1" si="192"/>
        <v/>
      </c>
      <c r="I4094" s="102"/>
      <c r="J4094" s="102"/>
      <c r="K4094" s="102"/>
      <c r="L4094" s="102"/>
      <c r="M4094" s="102"/>
      <c r="N4094" s="102"/>
      <c r="O4094" s="102"/>
      <c r="P4094" s="102"/>
      <c r="Q4094" s="102"/>
      <c r="R4094" s="102"/>
      <c r="S4094" s="102"/>
      <c r="T4094" s="106"/>
      <c r="U4094" s="3" t="str">
        <f t="shared" si="191"/>
        <v>0/1</v>
      </c>
    </row>
    <row r="4095" spans="1:21" ht="30" customHeight="1" x14ac:dyDescent="0.3">
      <c r="A4095" s="3" t="str">
        <f>B4095&amp;"--"&amp;COUNTIF($B$5:B4095,B4095)</f>
        <v>--4058</v>
      </c>
      <c r="B4095" s="3" t="str">
        <f t="shared" si="190"/>
        <v/>
      </c>
      <c r="C4095" s="78">
        <v>4091</v>
      </c>
      <c r="D4095" s="102"/>
      <c r="E4095" s="103"/>
      <c r="F4095" s="102"/>
      <c r="G4095" s="104"/>
      <c r="H4095" s="105" t="str">
        <f t="shared" ca="1" si="192"/>
        <v/>
      </c>
      <c r="I4095" s="102"/>
      <c r="J4095" s="102"/>
      <c r="K4095" s="102"/>
      <c r="L4095" s="102"/>
      <c r="M4095" s="102"/>
      <c r="N4095" s="102"/>
      <c r="O4095" s="102"/>
      <c r="P4095" s="102"/>
      <c r="Q4095" s="102"/>
      <c r="R4095" s="102"/>
      <c r="S4095" s="102"/>
      <c r="T4095" s="106"/>
      <c r="U4095" s="3" t="str">
        <f t="shared" si="191"/>
        <v>0/1</v>
      </c>
    </row>
    <row r="4096" spans="1:21" ht="30" customHeight="1" x14ac:dyDescent="0.3">
      <c r="A4096" s="3" t="str">
        <f>B4096&amp;"--"&amp;COUNTIF($B$5:B4096,B4096)</f>
        <v>--4059</v>
      </c>
      <c r="B4096" s="3" t="str">
        <f t="shared" si="190"/>
        <v/>
      </c>
      <c r="C4096" s="78">
        <v>4092</v>
      </c>
      <c r="D4096" s="102"/>
      <c r="E4096" s="103"/>
      <c r="F4096" s="102"/>
      <c r="G4096" s="104"/>
      <c r="H4096" s="105" t="str">
        <f t="shared" ca="1" si="192"/>
        <v/>
      </c>
      <c r="I4096" s="102"/>
      <c r="J4096" s="102"/>
      <c r="K4096" s="102"/>
      <c r="L4096" s="102"/>
      <c r="M4096" s="102"/>
      <c r="N4096" s="102"/>
      <c r="O4096" s="102"/>
      <c r="P4096" s="102"/>
      <c r="Q4096" s="102"/>
      <c r="R4096" s="102"/>
      <c r="S4096" s="102"/>
      <c r="T4096" s="106"/>
      <c r="U4096" s="3" t="str">
        <f t="shared" si="191"/>
        <v>0/1</v>
      </c>
    </row>
    <row r="4097" spans="1:21" ht="30" customHeight="1" x14ac:dyDescent="0.3">
      <c r="A4097" s="3" t="str">
        <f>B4097&amp;"--"&amp;COUNTIF($B$5:B4097,B4097)</f>
        <v>--4060</v>
      </c>
      <c r="B4097" s="3" t="str">
        <f t="shared" si="190"/>
        <v/>
      </c>
      <c r="C4097" s="78">
        <v>4093</v>
      </c>
      <c r="D4097" s="102"/>
      <c r="E4097" s="103"/>
      <c r="F4097" s="102"/>
      <c r="G4097" s="104"/>
      <c r="H4097" s="105" t="str">
        <f t="shared" ca="1" si="192"/>
        <v/>
      </c>
      <c r="I4097" s="102"/>
      <c r="J4097" s="102"/>
      <c r="K4097" s="102"/>
      <c r="L4097" s="102"/>
      <c r="M4097" s="102"/>
      <c r="N4097" s="102"/>
      <c r="O4097" s="102"/>
      <c r="P4097" s="102"/>
      <c r="Q4097" s="102"/>
      <c r="R4097" s="102"/>
      <c r="S4097" s="102"/>
      <c r="T4097" s="106"/>
      <c r="U4097" s="3" t="str">
        <f t="shared" si="191"/>
        <v>0/1</v>
      </c>
    </row>
    <row r="4098" spans="1:21" ht="30" customHeight="1" x14ac:dyDescent="0.3">
      <c r="A4098" s="3" t="str">
        <f>B4098&amp;"--"&amp;COUNTIF($B$5:B4098,B4098)</f>
        <v>--4061</v>
      </c>
      <c r="B4098" s="3" t="str">
        <f t="shared" si="190"/>
        <v/>
      </c>
      <c r="C4098" s="78">
        <v>4094</v>
      </c>
      <c r="D4098" s="102"/>
      <c r="E4098" s="103"/>
      <c r="F4098" s="102"/>
      <c r="G4098" s="104"/>
      <c r="H4098" s="105" t="str">
        <f t="shared" ca="1" si="192"/>
        <v/>
      </c>
      <c r="I4098" s="102"/>
      <c r="J4098" s="102"/>
      <c r="K4098" s="102"/>
      <c r="L4098" s="102"/>
      <c r="M4098" s="102"/>
      <c r="N4098" s="102"/>
      <c r="O4098" s="102"/>
      <c r="P4098" s="102"/>
      <c r="Q4098" s="102"/>
      <c r="R4098" s="102"/>
      <c r="S4098" s="102"/>
      <c r="T4098" s="106"/>
      <c r="U4098" s="3" t="str">
        <f t="shared" si="191"/>
        <v>0/1</v>
      </c>
    </row>
    <row r="4099" spans="1:21" ht="30" customHeight="1" x14ac:dyDescent="0.3">
      <c r="A4099" s="3" t="str">
        <f>B4099&amp;"--"&amp;COUNTIF($B$5:B4099,B4099)</f>
        <v>--4062</v>
      </c>
      <c r="B4099" s="3" t="str">
        <f t="shared" si="190"/>
        <v/>
      </c>
      <c r="C4099" s="78">
        <v>4095</v>
      </c>
      <c r="D4099" s="102"/>
      <c r="E4099" s="103"/>
      <c r="F4099" s="102"/>
      <c r="G4099" s="104"/>
      <c r="H4099" s="105" t="str">
        <f t="shared" ca="1" si="192"/>
        <v/>
      </c>
      <c r="I4099" s="102"/>
      <c r="J4099" s="102"/>
      <c r="K4099" s="102"/>
      <c r="L4099" s="102"/>
      <c r="M4099" s="102"/>
      <c r="N4099" s="102"/>
      <c r="O4099" s="102"/>
      <c r="P4099" s="102"/>
      <c r="Q4099" s="102"/>
      <c r="R4099" s="102"/>
      <c r="S4099" s="102"/>
      <c r="T4099" s="106"/>
      <c r="U4099" s="3" t="str">
        <f t="shared" si="191"/>
        <v>0/1</v>
      </c>
    </row>
    <row r="4100" spans="1:21" ht="30" customHeight="1" x14ac:dyDescent="0.3">
      <c r="A4100" s="3" t="str">
        <f>B4100&amp;"--"&amp;COUNTIF($B$5:B4100,B4100)</f>
        <v>--4063</v>
      </c>
      <c r="B4100" s="3" t="str">
        <f t="shared" si="190"/>
        <v/>
      </c>
      <c r="C4100" s="78">
        <v>4096</v>
      </c>
      <c r="D4100" s="102"/>
      <c r="E4100" s="103"/>
      <c r="F4100" s="102"/>
      <c r="G4100" s="104"/>
      <c r="H4100" s="105" t="str">
        <f t="shared" ca="1" si="192"/>
        <v/>
      </c>
      <c r="I4100" s="102"/>
      <c r="J4100" s="102"/>
      <c r="K4100" s="102"/>
      <c r="L4100" s="102"/>
      <c r="M4100" s="102"/>
      <c r="N4100" s="102"/>
      <c r="O4100" s="102"/>
      <c r="P4100" s="102"/>
      <c r="Q4100" s="102"/>
      <c r="R4100" s="102"/>
      <c r="S4100" s="102"/>
      <c r="T4100" s="106"/>
      <c r="U4100" s="3" t="str">
        <f t="shared" si="191"/>
        <v>0/1</v>
      </c>
    </row>
    <row r="4101" spans="1:21" ht="30" customHeight="1" x14ac:dyDescent="0.3">
      <c r="A4101" s="3" t="str">
        <f>B4101&amp;"--"&amp;COUNTIF($B$5:B4101,B4101)</f>
        <v>--4064</v>
      </c>
      <c r="B4101" s="3" t="str">
        <f t="shared" ref="B4101:B4164" si="193">IF(G4101&lt;&gt;"",MONTH(G4101),"")</f>
        <v/>
      </c>
      <c r="C4101" s="78">
        <v>4097</v>
      </c>
      <c r="D4101" s="102"/>
      <c r="E4101" s="103"/>
      <c r="F4101" s="102"/>
      <c r="G4101" s="104"/>
      <c r="H4101" s="105" t="str">
        <f t="shared" ca="1" si="192"/>
        <v/>
      </c>
      <c r="I4101" s="102"/>
      <c r="J4101" s="102"/>
      <c r="K4101" s="102"/>
      <c r="L4101" s="102"/>
      <c r="M4101" s="102"/>
      <c r="N4101" s="102"/>
      <c r="O4101" s="102"/>
      <c r="P4101" s="102"/>
      <c r="Q4101" s="102"/>
      <c r="R4101" s="102"/>
      <c r="S4101" s="102"/>
      <c r="T4101" s="106"/>
      <c r="U4101" s="3" t="str">
        <f t="shared" ref="U4101:U4164" si="194">DAY(G4101)&amp;"/"&amp;MONTH(G4101)</f>
        <v>0/1</v>
      </c>
    </row>
    <row r="4102" spans="1:21" ht="30" customHeight="1" x14ac:dyDescent="0.3">
      <c r="A4102" s="3" t="str">
        <f>B4102&amp;"--"&amp;COUNTIF($B$5:B4102,B4102)</f>
        <v>--4065</v>
      </c>
      <c r="B4102" s="3" t="str">
        <f t="shared" si="193"/>
        <v/>
      </c>
      <c r="C4102" s="78">
        <v>4098</v>
      </c>
      <c r="D4102" s="102"/>
      <c r="E4102" s="103"/>
      <c r="F4102" s="102"/>
      <c r="G4102" s="104"/>
      <c r="H4102" s="105" t="str">
        <f t="shared" ca="1" si="192"/>
        <v/>
      </c>
      <c r="I4102" s="102"/>
      <c r="J4102" s="102"/>
      <c r="K4102" s="102"/>
      <c r="L4102" s="102"/>
      <c r="M4102" s="102"/>
      <c r="N4102" s="102"/>
      <c r="O4102" s="102"/>
      <c r="P4102" s="102"/>
      <c r="Q4102" s="102"/>
      <c r="R4102" s="102"/>
      <c r="S4102" s="102"/>
      <c r="T4102" s="106"/>
      <c r="U4102" s="3" t="str">
        <f t="shared" si="194"/>
        <v>0/1</v>
      </c>
    </row>
    <row r="4103" spans="1:21" ht="30" customHeight="1" x14ac:dyDescent="0.3">
      <c r="A4103" s="3" t="str">
        <f>B4103&amp;"--"&amp;COUNTIF($B$5:B4103,B4103)</f>
        <v>--4066</v>
      </c>
      <c r="B4103" s="3" t="str">
        <f t="shared" si="193"/>
        <v/>
      </c>
      <c r="C4103" s="78">
        <v>4099</v>
      </c>
      <c r="D4103" s="102"/>
      <c r="E4103" s="103"/>
      <c r="F4103" s="102"/>
      <c r="G4103" s="104"/>
      <c r="H4103" s="105" t="str">
        <f t="shared" ca="1" si="192"/>
        <v/>
      </c>
      <c r="I4103" s="102"/>
      <c r="J4103" s="102"/>
      <c r="K4103" s="102"/>
      <c r="L4103" s="102"/>
      <c r="M4103" s="102"/>
      <c r="N4103" s="102"/>
      <c r="O4103" s="102"/>
      <c r="P4103" s="102"/>
      <c r="Q4103" s="102"/>
      <c r="R4103" s="102"/>
      <c r="S4103" s="102"/>
      <c r="T4103" s="106"/>
      <c r="U4103" s="3" t="str">
        <f t="shared" si="194"/>
        <v>0/1</v>
      </c>
    </row>
    <row r="4104" spans="1:21" ht="30" customHeight="1" x14ac:dyDescent="0.3">
      <c r="A4104" s="3" t="str">
        <f>B4104&amp;"--"&amp;COUNTIF($B$5:B4104,B4104)</f>
        <v>--4067</v>
      </c>
      <c r="B4104" s="3" t="str">
        <f t="shared" si="193"/>
        <v/>
      </c>
      <c r="C4104" s="78">
        <v>4100</v>
      </c>
      <c r="D4104" s="102"/>
      <c r="E4104" s="103"/>
      <c r="F4104" s="102"/>
      <c r="G4104" s="104"/>
      <c r="H4104" s="105" t="str">
        <f t="shared" ca="1" si="192"/>
        <v/>
      </c>
      <c r="I4104" s="102"/>
      <c r="J4104" s="102"/>
      <c r="K4104" s="102"/>
      <c r="L4104" s="102"/>
      <c r="M4104" s="102"/>
      <c r="N4104" s="102"/>
      <c r="O4104" s="102"/>
      <c r="P4104" s="102"/>
      <c r="Q4104" s="102"/>
      <c r="R4104" s="102"/>
      <c r="S4104" s="102"/>
      <c r="T4104" s="106"/>
      <c r="U4104" s="3" t="str">
        <f t="shared" si="194"/>
        <v>0/1</v>
      </c>
    </row>
    <row r="4105" spans="1:21" ht="30" customHeight="1" x14ac:dyDescent="0.3">
      <c r="A4105" s="3" t="str">
        <f>B4105&amp;"--"&amp;COUNTIF($B$5:B4105,B4105)</f>
        <v>--4068</v>
      </c>
      <c r="B4105" s="3" t="str">
        <f t="shared" si="193"/>
        <v/>
      </c>
      <c r="C4105" s="78">
        <v>4101</v>
      </c>
      <c r="D4105" s="102"/>
      <c r="E4105" s="103"/>
      <c r="F4105" s="102"/>
      <c r="G4105" s="104"/>
      <c r="H4105" s="105" t="str">
        <f t="shared" ca="1" si="192"/>
        <v/>
      </c>
      <c r="I4105" s="102"/>
      <c r="J4105" s="102"/>
      <c r="K4105" s="102"/>
      <c r="L4105" s="102"/>
      <c r="M4105" s="102"/>
      <c r="N4105" s="102"/>
      <c r="O4105" s="102"/>
      <c r="P4105" s="102"/>
      <c r="Q4105" s="102"/>
      <c r="R4105" s="102"/>
      <c r="S4105" s="102"/>
      <c r="T4105" s="106"/>
      <c r="U4105" s="3" t="str">
        <f t="shared" si="194"/>
        <v>0/1</v>
      </c>
    </row>
    <row r="4106" spans="1:21" ht="30" customHeight="1" x14ac:dyDescent="0.3">
      <c r="A4106" s="3" t="str">
        <f>B4106&amp;"--"&amp;COUNTIF($B$5:B4106,B4106)</f>
        <v>--4069</v>
      </c>
      <c r="B4106" s="3" t="str">
        <f t="shared" si="193"/>
        <v/>
      </c>
      <c r="C4106" s="78">
        <v>4102</v>
      </c>
      <c r="D4106" s="102"/>
      <c r="E4106" s="103"/>
      <c r="F4106" s="102"/>
      <c r="G4106" s="104"/>
      <c r="H4106" s="105" t="str">
        <f t="shared" ca="1" si="192"/>
        <v/>
      </c>
      <c r="I4106" s="102"/>
      <c r="J4106" s="102"/>
      <c r="K4106" s="102"/>
      <c r="L4106" s="102"/>
      <c r="M4106" s="102"/>
      <c r="N4106" s="102"/>
      <c r="O4106" s="102"/>
      <c r="P4106" s="102"/>
      <c r="Q4106" s="102"/>
      <c r="R4106" s="102"/>
      <c r="S4106" s="102"/>
      <c r="T4106" s="106"/>
      <c r="U4106" s="3" t="str">
        <f t="shared" si="194"/>
        <v>0/1</v>
      </c>
    </row>
    <row r="4107" spans="1:21" ht="30" customHeight="1" x14ac:dyDescent="0.3">
      <c r="A4107" s="3" t="str">
        <f>B4107&amp;"--"&amp;COUNTIF($B$5:B4107,B4107)</f>
        <v>--4070</v>
      </c>
      <c r="B4107" s="3" t="str">
        <f t="shared" si="193"/>
        <v/>
      </c>
      <c r="C4107" s="78">
        <v>4103</v>
      </c>
      <c r="D4107" s="102"/>
      <c r="E4107" s="103"/>
      <c r="F4107" s="102"/>
      <c r="G4107" s="104"/>
      <c r="H4107" s="105" t="str">
        <f t="shared" ca="1" si="192"/>
        <v/>
      </c>
      <c r="I4107" s="102"/>
      <c r="J4107" s="102"/>
      <c r="K4107" s="102"/>
      <c r="L4107" s="102"/>
      <c r="M4107" s="102"/>
      <c r="N4107" s="102"/>
      <c r="O4107" s="102"/>
      <c r="P4107" s="102"/>
      <c r="Q4107" s="102"/>
      <c r="R4107" s="102"/>
      <c r="S4107" s="102"/>
      <c r="T4107" s="106"/>
      <c r="U4107" s="3" t="str">
        <f t="shared" si="194"/>
        <v>0/1</v>
      </c>
    </row>
    <row r="4108" spans="1:21" ht="30" customHeight="1" x14ac:dyDescent="0.3">
      <c r="A4108" s="3" t="str">
        <f>B4108&amp;"--"&amp;COUNTIF($B$5:B4108,B4108)</f>
        <v>--4071</v>
      </c>
      <c r="B4108" s="3" t="str">
        <f t="shared" si="193"/>
        <v/>
      </c>
      <c r="C4108" s="78">
        <v>4104</v>
      </c>
      <c r="D4108" s="102"/>
      <c r="E4108" s="103"/>
      <c r="F4108" s="102"/>
      <c r="G4108" s="104"/>
      <c r="H4108" s="105" t="str">
        <f t="shared" ca="1" si="192"/>
        <v/>
      </c>
      <c r="I4108" s="102"/>
      <c r="J4108" s="102"/>
      <c r="K4108" s="102"/>
      <c r="L4108" s="102"/>
      <c r="M4108" s="102"/>
      <c r="N4108" s="102"/>
      <c r="O4108" s="102"/>
      <c r="P4108" s="102"/>
      <c r="Q4108" s="102"/>
      <c r="R4108" s="102"/>
      <c r="S4108" s="102"/>
      <c r="T4108" s="106"/>
      <c r="U4108" s="3" t="str">
        <f t="shared" si="194"/>
        <v>0/1</v>
      </c>
    </row>
    <row r="4109" spans="1:21" ht="30" customHeight="1" x14ac:dyDescent="0.3">
      <c r="A4109" s="3" t="str">
        <f>B4109&amp;"--"&amp;COUNTIF($B$5:B4109,B4109)</f>
        <v>--4072</v>
      </c>
      <c r="B4109" s="3" t="str">
        <f t="shared" si="193"/>
        <v/>
      </c>
      <c r="C4109" s="78">
        <v>4105</v>
      </c>
      <c r="D4109" s="102"/>
      <c r="E4109" s="103"/>
      <c r="F4109" s="102"/>
      <c r="G4109" s="104"/>
      <c r="H4109" s="105" t="str">
        <f t="shared" ca="1" si="192"/>
        <v/>
      </c>
      <c r="I4109" s="102"/>
      <c r="J4109" s="102"/>
      <c r="K4109" s="102"/>
      <c r="L4109" s="102"/>
      <c r="M4109" s="102"/>
      <c r="N4109" s="102"/>
      <c r="O4109" s="102"/>
      <c r="P4109" s="102"/>
      <c r="Q4109" s="102"/>
      <c r="R4109" s="102"/>
      <c r="S4109" s="102"/>
      <c r="T4109" s="106"/>
      <c r="U4109" s="3" t="str">
        <f t="shared" si="194"/>
        <v>0/1</v>
      </c>
    </row>
    <row r="4110" spans="1:21" ht="30" customHeight="1" x14ac:dyDescent="0.3">
      <c r="A4110" s="3" t="str">
        <f>B4110&amp;"--"&amp;COUNTIF($B$5:B4110,B4110)</f>
        <v>--4073</v>
      </c>
      <c r="B4110" s="3" t="str">
        <f t="shared" si="193"/>
        <v/>
      </c>
      <c r="C4110" s="78">
        <v>4106</v>
      </c>
      <c r="D4110" s="102"/>
      <c r="E4110" s="103"/>
      <c r="F4110" s="102"/>
      <c r="G4110" s="104"/>
      <c r="H4110" s="105" t="str">
        <f t="shared" ca="1" si="192"/>
        <v/>
      </c>
      <c r="I4110" s="102"/>
      <c r="J4110" s="102"/>
      <c r="K4110" s="102"/>
      <c r="L4110" s="102"/>
      <c r="M4110" s="102"/>
      <c r="N4110" s="102"/>
      <c r="O4110" s="102"/>
      <c r="P4110" s="102"/>
      <c r="Q4110" s="102"/>
      <c r="R4110" s="102"/>
      <c r="S4110" s="102"/>
      <c r="T4110" s="106"/>
      <c r="U4110" s="3" t="str">
        <f t="shared" si="194"/>
        <v>0/1</v>
      </c>
    </row>
    <row r="4111" spans="1:21" ht="30" customHeight="1" x14ac:dyDescent="0.3">
      <c r="A4111" s="3" t="str">
        <f>B4111&amp;"--"&amp;COUNTIF($B$5:B4111,B4111)</f>
        <v>--4074</v>
      </c>
      <c r="B4111" s="3" t="str">
        <f t="shared" si="193"/>
        <v/>
      </c>
      <c r="C4111" s="78">
        <v>4107</v>
      </c>
      <c r="D4111" s="102"/>
      <c r="E4111" s="103"/>
      <c r="F4111" s="102"/>
      <c r="G4111" s="104"/>
      <c r="H4111" s="105" t="str">
        <f t="shared" ca="1" si="192"/>
        <v/>
      </c>
      <c r="I4111" s="102"/>
      <c r="J4111" s="102"/>
      <c r="K4111" s="102"/>
      <c r="L4111" s="102"/>
      <c r="M4111" s="102"/>
      <c r="N4111" s="102"/>
      <c r="O4111" s="102"/>
      <c r="P4111" s="102"/>
      <c r="Q4111" s="102"/>
      <c r="R4111" s="102"/>
      <c r="S4111" s="102"/>
      <c r="T4111" s="106"/>
      <c r="U4111" s="3" t="str">
        <f t="shared" si="194"/>
        <v>0/1</v>
      </c>
    </row>
    <row r="4112" spans="1:21" ht="30" customHeight="1" x14ac:dyDescent="0.3">
      <c r="A4112" s="3" t="str">
        <f>B4112&amp;"--"&amp;COUNTIF($B$5:B4112,B4112)</f>
        <v>--4075</v>
      </c>
      <c r="B4112" s="3" t="str">
        <f t="shared" si="193"/>
        <v/>
      </c>
      <c r="C4112" s="78">
        <v>4108</v>
      </c>
      <c r="D4112" s="102"/>
      <c r="E4112" s="103"/>
      <c r="F4112" s="102"/>
      <c r="G4112" s="104"/>
      <c r="H4112" s="105" t="str">
        <f t="shared" ca="1" si="192"/>
        <v/>
      </c>
      <c r="I4112" s="102"/>
      <c r="J4112" s="102"/>
      <c r="K4112" s="102"/>
      <c r="L4112" s="102"/>
      <c r="M4112" s="102"/>
      <c r="N4112" s="102"/>
      <c r="O4112" s="102"/>
      <c r="P4112" s="102"/>
      <c r="Q4112" s="102"/>
      <c r="R4112" s="102"/>
      <c r="S4112" s="102"/>
      <c r="T4112" s="106"/>
      <c r="U4112" s="3" t="str">
        <f t="shared" si="194"/>
        <v>0/1</v>
      </c>
    </row>
    <row r="4113" spans="1:21" ht="30" customHeight="1" x14ac:dyDescent="0.3">
      <c r="A4113" s="3" t="str">
        <f>B4113&amp;"--"&amp;COUNTIF($B$5:B4113,B4113)</f>
        <v>--4076</v>
      </c>
      <c r="B4113" s="3" t="str">
        <f t="shared" si="193"/>
        <v/>
      </c>
      <c r="C4113" s="78">
        <v>4109</v>
      </c>
      <c r="D4113" s="102"/>
      <c r="E4113" s="103"/>
      <c r="F4113" s="102"/>
      <c r="G4113" s="104"/>
      <c r="H4113" s="105" t="str">
        <f t="shared" ca="1" si="192"/>
        <v/>
      </c>
      <c r="I4113" s="102"/>
      <c r="J4113" s="102"/>
      <c r="K4113" s="102"/>
      <c r="L4113" s="102"/>
      <c r="M4113" s="102"/>
      <c r="N4113" s="102"/>
      <c r="O4113" s="102"/>
      <c r="P4113" s="102"/>
      <c r="Q4113" s="102"/>
      <c r="R4113" s="102"/>
      <c r="S4113" s="102"/>
      <c r="T4113" s="106"/>
      <c r="U4113" s="3" t="str">
        <f t="shared" si="194"/>
        <v>0/1</v>
      </c>
    </row>
    <row r="4114" spans="1:21" ht="30" customHeight="1" x14ac:dyDescent="0.3">
      <c r="A4114" s="3" t="str">
        <f>B4114&amp;"--"&amp;COUNTIF($B$5:B4114,B4114)</f>
        <v>--4077</v>
      </c>
      <c r="B4114" s="3" t="str">
        <f t="shared" si="193"/>
        <v/>
      </c>
      <c r="C4114" s="78">
        <v>4110</v>
      </c>
      <c r="D4114" s="102"/>
      <c r="E4114" s="103"/>
      <c r="F4114" s="102"/>
      <c r="G4114" s="104"/>
      <c r="H4114" s="105" t="str">
        <f t="shared" ca="1" si="192"/>
        <v/>
      </c>
      <c r="I4114" s="102"/>
      <c r="J4114" s="102"/>
      <c r="K4114" s="102"/>
      <c r="L4114" s="102"/>
      <c r="M4114" s="102"/>
      <c r="N4114" s="102"/>
      <c r="O4114" s="102"/>
      <c r="P4114" s="102"/>
      <c r="Q4114" s="102"/>
      <c r="R4114" s="102"/>
      <c r="S4114" s="102"/>
      <c r="T4114" s="106"/>
      <c r="U4114" s="3" t="str">
        <f t="shared" si="194"/>
        <v>0/1</v>
      </c>
    </row>
    <row r="4115" spans="1:21" ht="30" customHeight="1" x14ac:dyDescent="0.3">
      <c r="A4115" s="3" t="str">
        <f>B4115&amp;"--"&amp;COUNTIF($B$5:B4115,B4115)</f>
        <v>--4078</v>
      </c>
      <c r="B4115" s="3" t="str">
        <f t="shared" si="193"/>
        <v/>
      </c>
      <c r="C4115" s="78">
        <v>4111</v>
      </c>
      <c r="D4115" s="102"/>
      <c r="E4115" s="103"/>
      <c r="F4115" s="102"/>
      <c r="G4115" s="104"/>
      <c r="H4115" s="105" t="str">
        <f t="shared" ca="1" si="192"/>
        <v/>
      </c>
      <c r="I4115" s="102"/>
      <c r="J4115" s="102"/>
      <c r="K4115" s="102"/>
      <c r="L4115" s="102"/>
      <c r="M4115" s="102"/>
      <c r="N4115" s="102"/>
      <c r="O4115" s="102"/>
      <c r="P4115" s="102"/>
      <c r="Q4115" s="102"/>
      <c r="R4115" s="102"/>
      <c r="S4115" s="102"/>
      <c r="T4115" s="106"/>
      <c r="U4115" s="3" t="str">
        <f t="shared" si="194"/>
        <v>0/1</v>
      </c>
    </row>
    <row r="4116" spans="1:21" ht="30" customHeight="1" x14ac:dyDescent="0.3">
      <c r="A4116" s="3" t="str">
        <f>B4116&amp;"--"&amp;COUNTIF($B$5:B4116,B4116)</f>
        <v>--4079</v>
      </c>
      <c r="B4116" s="3" t="str">
        <f t="shared" si="193"/>
        <v/>
      </c>
      <c r="C4116" s="78">
        <v>4112</v>
      </c>
      <c r="D4116" s="102"/>
      <c r="E4116" s="103"/>
      <c r="F4116" s="102"/>
      <c r="G4116" s="104"/>
      <c r="H4116" s="105" t="str">
        <f t="shared" ca="1" si="192"/>
        <v/>
      </c>
      <c r="I4116" s="102"/>
      <c r="J4116" s="102"/>
      <c r="K4116" s="102"/>
      <c r="L4116" s="102"/>
      <c r="M4116" s="102"/>
      <c r="N4116" s="102"/>
      <c r="O4116" s="102"/>
      <c r="P4116" s="102"/>
      <c r="Q4116" s="102"/>
      <c r="R4116" s="102"/>
      <c r="S4116" s="102"/>
      <c r="T4116" s="106"/>
      <c r="U4116" s="3" t="str">
        <f t="shared" si="194"/>
        <v>0/1</v>
      </c>
    </row>
    <row r="4117" spans="1:21" ht="30" customHeight="1" x14ac:dyDescent="0.3">
      <c r="A4117" s="3" t="str">
        <f>B4117&amp;"--"&amp;COUNTIF($B$5:B4117,B4117)</f>
        <v>--4080</v>
      </c>
      <c r="B4117" s="3" t="str">
        <f t="shared" si="193"/>
        <v/>
      </c>
      <c r="C4117" s="78">
        <v>4113</v>
      </c>
      <c r="D4117" s="102"/>
      <c r="E4117" s="103"/>
      <c r="F4117" s="102"/>
      <c r="G4117" s="104"/>
      <c r="H4117" s="105" t="str">
        <f t="shared" ca="1" si="192"/>
        <v/>
      </c>
      <c r="I4117" s="102"/>
      <c r="J4117" s="102"/>
      <c r="K4117" s="102"/>
      <c r="L4117" s="102"/>
      <c r="M4117" s="102"/>
      <c r="N4117" s="102"/>
      <c r="O4117" s="102"/>
      <c r="P4117" s="102"/>
      <c r="Q4117" s="102"/>
      <c r="R4117" s="102"/>
      <c r="S4117" s="102"/>
      <c r="T4117" s="106"/>
      <c r="U4117" s="3" t="str">
        <f t="shared" si="194"/>
        <v>0/1</v>
      </c>
    </row>
    <row r="4118" spans="1:21" ht="30" customHeight="1" x14ac:dyDescent="0.3">
      <c r="A4118" s="3" t="str">
        <f>B4118&amp;"--"&amp;COUNTIF($B$5:B4118,B4118)</f>
        <v>--4081</v>
      </c>
      <c r="B4118" s="3" t="str">
        <f t="shared" si="193"/>
        <v/>
      </c>
      <c r="C4118" s="78">
        <v>4114</v>
      </c>
      <c r="D4118" s="102"/>
      <c r="E4118" s="103"/>
      <c r="F4118" s="102"/>
      <c r="G4118" s="104"/>
      <c r="H4118" s="105" t="str">
        <f t="shared" ca="1" si="192"/>
        <v/>
      </c>
      <c r="I4118" s="102"/>
      <c r="J4118" s="102"/>
      <c r="K4118" s="102"/>
      <c r="L4118" s="102"/>
      <c r="M4118" s="102"/>
      <c r="N4118" s="102"/>
      <c r="O4118" s="102"/>
      <c r="P4118" s="102"/>
      <c r="Q4118" s="102"/>
      <c r="R4118" s="102"/>
      <c r="S4118" s="102"/>
      <c r="T4118" s="106"/>
      <c r="U4118" s="3" t="str">
        <f t="shared" si="194"/>
        <v>0/1</v>
      </c>
    </row>
    <row r="4119" spans="1:21" ht="30" customHeight="1" x14ac:dyDescent="0.3">
      <c r="A4119" s="3" t="str">
        <f>B4119&amp;"--"&amp;COUNTIF($B$5:B4119,B4119)</f>
        <v>--4082</v>
      </c>
      <c r="B4119" s="3" t="str">
        <f t="shared" si="193"/>
        <v/>
      </c>
      <c r="C4119" s="78">
        <v>4115</v>
      </c>
      <c r="D4119" s="102"/>
      <c r="E4119" s="103"/>
      <c r="F4119" s="102"/>
      <c r="G4119" s="104"/>
      <c r="H4119" s="105" t="str">
        <f t="shared" ca="1" si="192"/>
        <v/>
      </c>
      <c r="I4119" s="102"/>
      <c r="J4119" s="102"/>
      <c r="K4119" s="102"/>
      <c r="L4119" s="102"/>
      <c r="M4119" s="102"/>
      <c r="N4119" s="102"/>
      <c r="O4119" s="102"/>
      <c r="P4119" s="102"/>
      <c r="Q4119" s="102"/>
      <c r="R4119" s="102"/>
      <c r="S4119" s="102"/>
      <c r="T4119" s="106"/>
      <c r="U4119" s="3" t="str">
        <f t="shared" si="194"/>
        <v>0/1</v>
      </c>
    </row>
    <row r="4120" spans="1:21" ht="30" customHeight="1" x14ac:dyDescent="0.3">
      <c r="A4120" s="3" t="str">
        <f>B4120&amp;"--"&amp;COUNTIF($B$5:B4120,B4120)</f>
        <v>--4083</v>
      </c>
      <c r="B4120" s="3" t="str">
        <f t="shared" si="193"/>
        <v/>
      </c>
      <c r="C4120" s="78">
        <v>4116</v>
      </c>
      <c r="D4120" s="102"/>
      <c r="E4120" s="103"/>
      <c r="F4120" s="102"/>
      <c r="G4120" s="104"/>
      <c r="H4120" s="105" t="str">
        <f t="shared" ca="1" si="192"/>
        <v/>
      </c>
      <c r="I4120" s="102"/>
      <c r="J4120" s="102"/>
      <c r="K4120" s="102"/>
      <c r="L4120" s="102"/>
      <c r="M4120" s="102"/>
      <c r="N4120" s="102"/>
      <c r="O4120" s="102"/>
      <c r="P4120" s="102"/>
      <c r="Q4120" s="102"/>
      <c r="R4120" s="102"/>
      <c r="S4120" s="102"/>
      <c r="T4120" s="106"/>
      <c r="U4120" s="3" t="str">
        <f t="shared" si="194"/>
        <v>0/1</v>
      </c>
    </row>
    <row r="4121" spans="1:21" ht="30" customHeight="1" x14ac:dyDescent="0.3">
      <c r="A4121" s="3" t="str">
        <f>B4121&amp;"--"&amp;COUNTIF($B$5:B4121,B4121)</f>
        <v>--4084</v>
      </c>
      <c r="B4121" s="3" t="str">
        <f t="shared" si="193"/>
        <v/>
      </c>
      <c r="C4121" s="78">
        <v>4117</v>
      </c>
      <c r="D4121" s="102"/>
      <c r="E4121" s="103"/>
      <c r="F4121" s="102"/>
      <c r="G4121" s="104"/>
      <c r="H4121" s="105" t="str">
        <f t="shared" ca="1" si="192"/>
        <v/>
      </c>
      <c r="I4121" s="102"/>
      <c r="J4121" s="102"/>
      <c r="K4121" s="102"/>
      <c r="L4121" s="102"/>
      <c r="M4121" s="102"/>
      <c r="N4121" s="102"/>
      <c r="O4121" s="102"/>
      <c r="P4121" s="102"/>
      <c r="Q4121" s="102"/>
      <c r="R4121" s="102"/>
      <c r="S4121" s="102"/>
      <c r="T4121" s="106"/>
      <c r="U4121" s="3" t="str">
        <f t="shared" si="194"/>
        <v>0/1</v>
      </c>
    </row>
    <row r="4122" spans="1:21" ht="30" customHeight="1" x14ac:dyDescent="0.3">
      <c r="A4122" s="3" t="str">
        <f>B4122&amp;"--"&amp;COUNTIF($B$5:B4122,B4122)</f>
        <v>--4085</v>
      </c>
      <c r="B4122" s="3" t="str">
        <f t="shared" si="193"/>
        <v/>
      </c>
      <c r="C4122" s="78">
        <v>4118</v>
      </c>
      <c r="D4122" s="102"/>
      <c r="E4122" s="103"/>
      <c r="F4122" s="102"/>
      <c r="G4122" s="104"/>
      <c r="H4122" s="105" t="str">
        <f t="shared" ca="1" si="192"/>
        <v/>
      </c>
      <c r="I4122" s="102"/>
      <c r="J4122" s="102"/>
      <c r="K4122" s="102"/>
      <c r="L4122" s="102"/>
      <c r="M4122" s="102"/>
      <c r="N4122" s="102"/>
      <c r="O4122" s="102"/>
      <c r="P4122" s="102"/>
      <c r="Q4122" s="102"/>
      <c r="R4122" s="102"/>
      <c r="S4122" s="102"/>
      <c r="T4122" s="106"/>
      <c r="U4122" s="3" t="str">
        <f t="shared" si="194"/>
        <v>0/1</v>
      </c>
    </row>
    <row r="4123" spans="1:21" ht="30" customHeight="1" x14ac:dyDescent="0.3">
      <c r="A4123" s="3" t="str">
        <f>B4123&amp;"--"&amp;COUNTIF($B$5:B4123,B4123)</f>
        <v>--4086</v>
      </c>
      <c r="B4123" s="3" t="str">
        <f t="shared" si="193"/>
        <v/>
      </c>
      <c r="C4123" s="78">
        <v>4119</v>
      </c>
      <c r="D4123" s="102"/>
      <c r="E4123" s="103"/>
      <c r="F4123" s="102"/>
      <c r="G4123" s="104"/>
      <c r="H4123" s="105" t="str">
        <f t="shared" ca="1" si="192"/>
        <v/>
      </c>
      <c r="I4123" s="102"/>
      <c r="J4123" s="102"/>
      <c r="K4123" s="102"/>
      <c r="L4123" s="102"/>
      <c r="M4123" s="102"/>
      <c r="N4123" s="102"/>
      <c r="O4123" s="102"/>
      <c r="P4123" s="102"/>
      <c r="Q4123" s="102"/>
      <c r="R4123" s="102"/>
      <c r="S4123" s="102"/>
      <c r="T4123" s="106"/>
      <c r="U4123" s="3" t="str">
        <f t="shared" si="194"/>
        <v>0/1</v>
      </c>
    </row>
    <row r="4124" spans="1:21" ht="30" customHeight="1" x14ac:dyDescent="0.3">
      <c r="A4124" s="3" t="str">
        <f>B4124&amp;"--"&amp;COUNTIF($B$5:B4124,B4124)</f>
        <v>--4087</v>
      </c>
      <c r="B4124" s="3" t="str">
        <f t="shared" si="193"/>
        <v/>
      </c>
      <c r="C4124" s="78">
        <v>4120</v>
      </c>
      <c r="D4124" s="102"/>
      <c r="E4124" s="103"/>
      <c r="F4124" s="102"/>
      <c r="G4124" s="104"/>
      <c r="H4124" s="105" t="str">
        <f t="shared" ca="1" si="192"/>
        <v/>
      </c>
      <c r="I4124" s="102"/>
      <c r="J4124" s="102"/>
      <c r="K4124" s="102"/>
      <c r="L4124" s="102"/>
      <c r="M4124" s="102"/>
      <c r="N4124" s="102"/>
      <c r="O4124" s="102"/>
      <c r="P4124" s="102"/>
      <c r="Q4124" s="102"/>
      <c r="R4124" s="102"/>
      <c r="S4124" s="102"/>
      <c r="T4124" s="106"/>
      <c r="U4124" s="3" t="str">
        <f t="shared" si="194"/>
        <v>0/1</v>
      </c>
    </row>
    <row r="4125" spans="1:21" ht="30" customHeight="1" x14ac:dyDescent="0.3">
      <c r="A4125" s="3" t="str">
        <f>B4125&amp;"--"&amp;COUNTIF($B$5:B4125,B4125)</f>
        <v>--4088</v>
      </c>
      <c r="B4125" s="3" t="str">
        <f t="shared" si="193"/>
        <v/>
      </c>
      <c r="C4125" s="78">
        <v>4121</v>
      </c>
      <c r="D4125" s="102"/>
      <c r="E4125" s="103"/>
      <c r="F4125" s="102"/>
      <c r="G4125" s="104"/>
      <c r="H4125" s="105" t="str">
        <f t="shared" ca="1" si="192"/>
        <v/>
      </c>
      <c r="I4125" s="102"/>
      <c r="J4125" s="102"/>
      <c r="K4125" s="102"/>
      <c r="L4125" s="102"/>
      <c r="M4125" s="102"/>
      <c r="N4125" s="102"/>
      <c r="O4125" s="102"/>
      <c r="P4125" s="102"/>
      <c r="Q4125" s="102"/>
      <c r="R4125" s="102"/>
      <c r="S4125" s="102"/>
      <c r="T4125" s="106"/>
      <c r="U4125" s="3" t="str">
        <f t="shared" si="194"/>
        <v>0/1</v>
      </c>
    </row>
    <row r="4126" spans="1:21" ht="30" customHeight="1" x14ac:dyDescent="0.3">
      <c r="A4126" s="3" t="str">
        <f>B4126&amp;"--"&amp;COUNTIF($B$5:B4126,B4126)</f>
        <v>--4089</v>
      </c>
      <c r="B4126" s="3" t="str">
        <f t="shared" si="193"/>
        <v/>
      </c>
      <c r="C4126" s="78">
        <v>4122</v>
      </c>
      <c r="D4126" s="102"/>
      <c r="E4126" s="103"/>
      <c r="F4126" s="102"/>
      <c r="G4126" s="104"/>
      <c r="H4126" s="105" t="str">
        <f t="shared" ca="1" si="192"/>
        <v/>
      </c>
      <c r="I4126" s="102"/>
      <c r="J4126" s="102"/>
      <c r="K4126" s="102"/>
      <c r="L4126" s="102"/>
      <c r="M4126" s="102"/>
      <c r="N4126" s="102"/>
      <c r="O4126" s="102"/>
      <c r="P4126" s="102"/>
      <c r="Q4126" s="102"/>
      <c r="R4126" s="102"/>
      <c r="S4126" s="102"/>
      <c r="T4126" s="106"/>
      <c r="U4126" s="3" t="str">
        <f t="shared" si="194"/>
        <v>0/1</v>
      </c>
    </row>
    <row r="4127" spans="1:21" ht="30" customHeight="1" x14ac:dyDescent="0.3">
      <c r="A4127" s="3" t="str">
        <f>B4127&amp;"--"&amp;COUNTIF($B$5:B4127,B4127)</f>
        <v>--4090</v>
      </c>
      <c r="B4127" s="3" t="str">
        <f t="shared" si="193"/>
        <v/>
      </c>
      <c r="C4127" s="78">
        <v>4123</v>
      </c>
      <c r="D4127" s="102"/>
      <c r="E4127" s="103"/>
      <c r="F4127" s="102"/>
      <c r="G4127" s="104"/>
      <c r="H4127" s="105" t="str">
        <f t="shared" ca="1" si="192"/>
        <v/>
      </c>
      <c r="I4127" s="102"/>
      <c r="J4127" s="102"/>
      <c r="K4127" s="102"/>
      <c r="L4127" s="102"/>
      <c r="M4127" s="102"/>
      <c r="N4127" s="102"/>
      <c r="O4127" s="102"/>
      <c r="P4127" s="102"/>
      <c r="Q4127" s="102"/>
      <c r="R4127" s="102"/>
      <c r="S4127" s="102"/>
      <c r="T4127" s="106"/>
      <c r="U4127" s="3" t="str">
        <f t="shared" si="194"/>
        <v>0/1</v>
      </c>
    </row>
    <row r="4128" spans="1:21" ht="30" customHeight="1" x14ac:dyDescent="0.3">
      <c r="A4128" s="3" t="str">
        <f>B4128&amp;"--"&amp;COUNTIF($B$5:B4128,B4128)</f>
        <v>--4091</v>
      </c>
      <c r="B4128" s="3" t="str">
        <f t="shared" si="193"/>
        <v/>
      </c>
      <c r="C4128" s="78">
        <v>4124</v>
      </c>
      <c r="D4128" s="102"/>
      <c r="E4128" s="103"/>
      <c r="F4128" s="102"/>
      <c r="G4128" s="104"/>
      <c r="H4128" s="105" t="str">
        <f t="shared" ref="H4128:H4191" ca="1" si="195">IF(G4128,DATEDIF(G4128,TODAY(),"Y"),"")</f>
        <v/>
      </c>
      <c r="I4128" s="102"/>
      <c r="J4128" s="102"/>
      <c r="K4128" s="102"/>
      <c r="L4128" s="102"/>
      <c r="M4128" s="102"/>
      <c r="N4128" s="102"/>
      <c r="O4128" s="102"/>
      <c r="P4128" s="102"/>
      <c r="Q4128" s="102"/>
      <c r="R4128" s="102"/>
      <c r="S4128" s="102"/>
      <c r="T4128" s="106"/>
      <c r="U4128" s="3" t="str">
        <f t="shared" si="194"/>
        <v>0/1</v>
      </c>
    </row>
    <row r="4129" spans="1:21" ht="30" customHeight="1" x14ac:dyDescent="0.3">
      <c r="A4129" s="3" t="str">
        <f>B4129&amp;"--"&amp;COUNTIF($B$5:B4129,B4129)</f>
        <v>--4092</v>
      </c>
      <c r="B4129" s="3" t="str">
        <f t="shared" si="193"/>
        <v/>
      </c>
      <c r="C4129" s="78">
        <v>4125</v>
      </c>
      <c r="D4129" s="102"/>
      <c r="E4129" s="103"/>
      <c r="F4129" s="102"/>
      <c r="G4129" s="104"/>
      <c r="H4129" s="105" t="str">
        <f t="shared" ca="1" si="195"/>
        <v/>
      </c>
      <c r="I4129" s="102"/>
      <c r="J4129" s="102"/>
      <c r="K4129" s="102"/>
      <c r="L4129" s="102"/>
      <c r="M4129" s="102"/>
      <c r="N4129" s="102"/>
      <c r="O4129" s="102"/>
      <c r="P4129" s="102"/>
      <c r="Q4129" s="102"/>
      <c r="R4129" s="102"/>
      <c r="S4129" s="102"/>
      <c r="T4129" s="106"/>
      <c r="U4129" s="3" t="str">
        <f t="shared" si="194"/>
        <v>0/1</v>
      </c>
    </row>
    <row r="4130" spans="1:21" ht="30" customHeight="1" x14ac:dyDescent="0.3">
      <c r="A4130" s="3" t="str">
        <f>B4130&amp;"--"&amp;COUNTIF($B$5:B4130,B4130)</f>
        <v>--4093</v>
      </c>
      <c r="B4130" s="3" t="str">
        <f t="shared" si="193"/>
        <v/>
      </c>
      <c r="C4130" s="78">
        <v>4126</v>
      </c>
      <c r="D4130" s="102"/>
      <c r="E4130" s="103"/>
      <c r="F4130" s="102"/>
      <c r="G4130" s="104"/>
      <c r="H4130" s="105" t="str">
        <f t="shared" ca="1" si="195"/>
        <v/>
      </c>
      <c r="I4130" s="102"/>
      <c r="J4130" s="102"/>
      <c r="K4130" s="102"/>
      <c r="L4130" s="102"/>
      <c r="M4130" s="102"/>
      <c r="N4130" s="102"/>
      <c r="O4130" s="102"/>
      <c r="P4130" s="102"/>
      <c r="Q4130" s="102"/>
      <c r="R4130" s="102"/>
      <c r="S4130" s="102"/>
      <c r="T4130" s="106"/>
      <c r="U4130" s="3" t="str">
        <f t="shared" si="194"/>
        <v>0/1</v>
      </c>
    </row>
    <row r="4131" spans="1:21" ht="30" customHeight="1" x14ac:dyDescent="0.3">
      <c r="A4131" s="3" t="str">
        <f>B4131&amp;"--"&amp;COUNTIF($B$5:B4131,B4131)</f>
        <v>--4094</v>
      </c>
      <c r="B4131" s="3" t="str">
        <f t="shared" si="193"/>
        <v/>
      </c>
      <c r="C4131" s="78">
        <v>4127</v>
      </c>
      <c r="D4131" s="102"/>
      <c r="E4131" s="103"/>
      <c r="F4131" s="102"/>
      <c r="G4131" s="104"/>
      <c r="H4131" s="105" t="str">
        <f t="shared" ca="1" si="195"/>
        <v/>
      </c>
      <c r="I4131" s="102"/>
      <c r="J4131" s="102"/>
      <c r="K4131" s="102"/>
      <c r="L4131" s="102"/>
      <c r="M4131" s="102"/>
      <c r="N4131" s="102"/>
      <c r="O4131" s="102"/>
      <c r="P4131" s="102"/>
      <c r="Q4131" s="102"/>
      <c r="R4131" s="102"/>
      <c r="S4131" s="102"/>
      <c r="T4131" s="106"/>
      <c r="U4131" s="3" t="str">
        <f t="shared" si="194"/>
        <v>0/1</v>
      </c>
    </row>
    <row r="4132" spans="1:21" ht="30" customHeight="1" x14ac:dyDescent="0.3">
      <c r="A4132" s="3" t="str">
        <f>B4132&amp;"--"&amp;COUNTIF($B$5:B4132,B4132)</f>
        <v>--4095</v>
      </c>
      <c r="B4132" s="3" t="str">
        <f t="shared" si="193"/>
        <v/>
      </c>
      <c r="C4132" s="78">
        <v>4128</v>
      </c>
      <c r="D4132" s="102"/>
      <c r="E4132" s="103"/>
      <c r="F4132" s="102"/>
      <c r="G4132" s="104"/>
      <c r="H4132" s="105" t="str">
        <f t="shared" ca="1" si="195"/>
        <v/>
      </c>
      <c r="I4132" s="102"/>
      <c r="J4132" s="102"/>
      <c r="K4132" s="102"/>
      <c r="L4132" s="102"/>
      <c r="M4132" s="102"/>
      <c r="N4132" s="102"/>
      <c r="O4132" s="102"/>
      <c r="P4132" s="102"/>
      <c r="Q4132" s="102"/>
      <c r="R4132" s="102"/>
      <c r="S4132" s="102"/>
      <c r="T4132" s="106"/>
      <c r="U4132" s="3" t="str">
        <f t="shared" si="194"/>
        <v>0/1</v>
      </c>
    </row>
    <row r="4133" spans="1:21" ht="30" customHeight="1" x14ac:dyDescent="0.3">
      <c r="A4133" s="3" t="str">
        <f>B4133&amp;"--"&amp;COUNTIF($B$5:B4133,B4133)</f>
        <v>--4096</v>
      </c>
      <c r="B4133" s="3" t="str">
        <f t="shared" si="193"/>
        <v/>
      </c>
      <c r="C4133" s="78">
        <v>4129</v>
      </c>
      <c r="D4133" s="102"/>
      <c r="E4133" s="103"/>
      <c r="F4133" s="102"/>
      <c r="G4133" s="104"/>
      <c r="H4133" s="105" t="str">
        <f t="shared" ca="1" si="195"/>
        <v/>
      </c>
      <c r="I4133" s="102"/>
      <c r="J4133" s="102"/>
      <c r="K4133" s="102"/>
      <c r="L4133" s="102"/>
      <c r="M4133" s="102"/>
      <c r="N4133" s="102"/>
      <c r="O4133" s="102"/>
      <c r="P4133" s="102"/>
      <c r="Q4133" s="102"/>
      <c r="R4133" s="102"/>
      <c r="S4133" s="102"/>
      <c r="T4133" s="106"/>
      <c r="U4133" s="3" t="str">
        <f t="shared" si="194"/>
        <v>0/1</v>
      </c>
    </row>
    <row r="4134" spans="1:21" ht="30" customHeight="1" x14ac:dyDescent="0.3">
      <c r="A4134" s="3" t="str">
        <f>B4134&amp;"--"&amp;COUNTIF($B$5:B4134,B4134)</f>
        <v>--4097</v>
      </c>
      <c r="B4134" s="3" t="str">
        <f t="shared" si="193"/>
        <v/>
      </c>
      <c r="C4134" s="78">
        <v>4130</v>
      </c>
      <c r="D4134" s="102"/>
      <c r="E4134" s="103"/>
      <c r="F4134" s="102"/>
      <c r="G4134" s="104"/>
      <c r="H4134" s="105" t="str">
        <f t="shared" ca="1" si="195"/>
        <v/>
      </c>
      <c r="I4134" s="102"/>
      <c r="J4134" s="102"/>
      <c r="K4134" s="102"/>
      <c r="L4134" s="102"/>
      <c r="M4134" s="102"/>
      <c r="N4134" s="102"/>
      <c r="O4134" s="102"/>
      <c r="P4134" s="102"/>
      <c r="Q4134" s="102"/>
      <c r="R4134" s="102"/>
      <c r="S4134" s="102"/>
      <c r="T4134" s="106"/>
      <c r="U4134" s="3" t="str">
        <f t="shared" si="194"/>
        <v>0/1</v>
      </c>
    </row>
    <row r="4135" spans="1:21" ht="30" customHeight="1" x14ac:dyDescent="0.3">
      <c r="A4135" s="3" t="str">
        <f>B4135&amp;"--"&amp;COUNTIF($B$5:B4135,B4135)</f>
        <v>--4098</v>
      </c>
      <c r="B4135" s="3" t="str">
        <f t="shared" si="193"/>
        <v/>
      </c>
      <c r="C4135" s="78">
        <v>4131</v>
      </c>
      <c r="D4135" s="102"/>
      <c r="E4135" s="103"/>
      <c r="F4135" s="102"/>
      <c r="G4135" s="104"/>
      <c r="H4135" s="105" t="str">
        <f t="shared" ca="1" si="195"/>
        <v/>
      </c>
      <c r="I4135" s="102"/>
      <c r="J4135" s="102"/>
      <c r="K4135" s="102"/>
      <c r="L4135" s="102"/>
      <c r="M4135" s="102"/>
      <c r="N4135" s="102"/>
      <c r="O4135" s="102"/>
      <c r="P4135" s="102"/>
      <c r="Q4135" s="102"/>
      <c r="R4135" s="102"/>
      <c r="S4135" s="102"/>
      <c r="T4135" s="106"/>
      <c r="U4135" s="3" t="str">
        <f t="shared" si="194"/>
        <v>0/1</v>
      </c>
    </row>
    <row r="4136" spans="1:21" ht="30" customHeight="1" x14ac:dyDescent="0.3">
      <c r="A4136" s="3" t="str">
        <f>B4136&amp;"--"&amp;COUNTIF($B$5:B4136,B4136)</f>
        <v>--4099</v>
      </c>
      <c r="B4136" s="3" t="str">
        <f t="shared" si="193"/>
        <v/>
      </c>
      <c r="C4136" s="78">
        <v>4132</v>
      </c>
      <c r="D4136" s="102"/>
      <c r="E4136" s="103"/>
      <c r="F4136" s="102"/>
      <c r="G4136" s="104"/>
      <c r="H4136" s="105" t="str">
        <f t="shared" ca="1" si="195"/>
        <v/>
      </c>
      <c r="I4136" s="102"/>
      <c r="J4136" s="102"/>
      <c r="K4136" s="102"/>
      <c r="L4136" s="102"/>
      <c r="M4136" s="102"/>
      <c r="N4136" s="102"/>
      <c r="O4136" s="102"/>
      <c r="P4136" s="102"/>
      <c r="Q4136" s="102"/>
      <c r="R4136" s="102"/>
      <c r="S4136" s="102"/>
      <c r="T4136" s="106"/>
      <c r="U4136" s="3" t="str">
        <f t="shared" si="194"/>
        <v>0/1</v>
      </c>
    </row>
    <row r="4137" spans="1:21" ht="30" customHeight="1" x14ac:dyDescent="0.3">
      <c r="A4137" s="3" t="str">
        <f>B4137&amp;"--"&amp;COUNTIF($B$5:B4137,B4137)</f>
        <v>--4100</v>
      </c>
      <c r="B4137" s="3" t="str">
        <f t="shared" si="193"/>
        <v/>
      </c>
      <c r="C4137" s="78">
        <v>4133</v>
      </c>
      <c r="D4137" s="102"/>
      <c r="E4137" s="103"/>
      <c r="F4137" s="102"/>
      <c r="G4137" s="104"/>
      <c r="H4137" s="105" t="str">
        <f t="shared" ca="1" si="195"/>
        <v/>
      </c>
      <c r="I4137" s="102"/>
      <c r="J4137" s="102"/>
      <c r="K4137" s="102"/>
      <c r="L4137" s="102"/>
      <c r="M4137" s="102"/>
      <c r="N4137" s="102"/>
      <c r="O4137" s="102"/>
      <c r="P4137" s="102"/>
      <c r="Q4137" s="102"/>
      <c r="R4137" s="102"/>
      <c r="S4137" s="102"/>
      <c r="T4137" s="106"/>
      <c r="U4137" s="3" t="str">
        <f t="shared" si="194"/>
        <v>0/1</v>
      </c>
    </row>
    <row r="4138" spans="1:21" ht="30" customHeight="1" x14ac:dyDescent="0.3">
      <c r="A4138" s="3" t="str">
        <f>B4138&amp;"--"&amp;COUNTIF($B$5:B4138,B4138)</f>
        <v>--4101</v>
      </c>
      <c r="B4138" s="3" t="str">
        <f t="shared" si="193"/>
        <v/>
      </c>
      <c r="C4138" s="78">
        <v>4134</v>
      </c>
      <c r="D4138" s="102"/>
      <c r="E4138" s="103"/>
      <c r="F4138" s="102"/>
      <c r="G4138" s="104"/>
      <c r="H4138" s="105" t="str">
        <f t="shared" ca="1" si="195"/>
        <v/>
      </c>
      <c r="I4138" s="102"/>
      <c r="J4138" s="102"/>
      <c r="K4138" s="102"/>
      <c r="L4138" s="102"/>
      <c r="M4138" s="102"/>
      <c r="N4138" s="102"/>
      <c r="O4138" s="102"/>
      <c r="P4138" s="102"/>
      <c r="Q4138" s="102"/>
      <c r="R4138" s="102"/>
      <c r="S4138" s="102"/>
      <c r="T4138" s="106"/>
      <c r="U4138" s="3" t="str">
        <f t="shared" si="194"/>
        <v>0/1</v>
      </c>
    </row>
    <row r="4139" spans="1:21" ht="30" customHeight="1" x14ac:dyDescent="0.3">
      <c r="A4139" s="3" t="str">
        <f>B4139&amp;"--"&amp;COUNTIF($B$5:B4139,B4139)</f>
        <v>--4102</v>
      </c>
      <c r="B4139" s="3" t="str">
        <f t="shared" si="193"/>
        <v/>
      </c>
      <c r="C4139" s="78">
        <v>4135</v>
      </c>
      <c r="D4139" s="102"/>
      <c r="E4139" s="103"/>
      <c r="F4139" s="102"/>
      <c r="G4139" s="104"/>
      <c r="H4139" s="105" t="str">
        <f t="shared" ca="1" si="195"/>
        <v/>
      </c>
      <c r="I4139" s="102"/>
      <c r="J4139" s="102"/>
      <c r="K4139" s="102"/>
      <c r="L4139" s="102"/>
      <c r="M4139" s="102"/>
      <c r="N4139" s="102"/>
      <c r="O4139" s="102"/>
      <c r="P4139" s="102"/>
      <c r="Q4139" s="102"/>
      <c r="R4139" s="102"/>
      <c r="S4139" s="102"/>
      <c r="T4139" s="106"/>
      <c r="U4139" s="3" t="str">
        <f t="shared" si="194"/>
        <v>0/1</v>
      </c>
    </row>
    <row r="4140" spans="1:21" ht="30" customHeight="1" x14ac:dyDescent="0.3">
      <c r="A4140" s="3" t="str">
        <f>B4140&amp;"--"&amp;COUNTIF($B$5:B4140,B4140)</f>
        <v>--4103</v>
      </c>
      <c r="B4140" s="3" t="str">
        <f t="shared" si="193"/>
        <v/>
      </c>
      <c r="C4140" s="78">
        <v>4136</v>
      </c>
      <c r="D4140" s="102"/>
      <c r="E4140" s="103"/>
      <c r="F4140" s="102"/>
      <c r="G4140" s="104"/>
      <c r="H4140" s="105" t="str">
        <f t="shared" ca="1" si="195"/>
        <v/>
      </c>
      <c r="I4140" s="102"/>
      <c r="J4140" s="102"/>
      <c r="K4140" s="102"/>
      <c r="L4140" s="102"/>
      <c r="M4140" s="102"/>
      <c r="N4140" s="102"/>
      <c r="O4140" s="102"/>
      <c r="P4140" s="102"/>
      <c r="Q4140" s="102"/>
      <c r="R4140" s="102"/>
      <c r="S4140" s="102"/>
      <c r="T4140" s="106"/>
      <c r="U4140" s="3" t="str">
        <f t="shared" si="194"/>
        <v>0/1</v>
      </c>
    </row>
    <row r="4141" spans="1:21" ht="30" customHeight="1" x14ac:dyDescent="0.3">
      <c r="A4141" s="3" t="str">
        <f>B4141&amp;"--"&amp;COUNTIF($B$5:B4141,B4141)</f>
        <v>--4104</v>
      </c>
      <c r="B4141" s="3" t="str">
        <f t="shared" si="193"/>
        <v/>
      </c>
      <c r="C4141" s="78">
        <v>4137</v>
      </c>
      <c r="D4141" s="102"/>
      <c r="E4141" s="103"/>
      <c r="F4141" s="102"/>
      <c r="G4141" s="104"/>
      <c r="H4141" s="105" t="str">
        <f t="shared" ca="1" si="195"/>
        <v/>
      </c>
      <c r="I4141" s="102"/>
      <c r="J4141" s="102"/>
      <c r="K4141" s="102"/>
      <c r="L4141" s="102"/>
      <c r="M4141" s="102"/>
      <c r="N4141" s="102"/>
      <c r="O4141" s="102"/>
      <c r="P4141" s="102"/>
      <c r="Q4141" s="102"/>
      <c r="R4141" s="102"/>
      <c r="S4141" s="102"/>
      <c r="T4141" s="106"/>
      <c r="U4141" s="3" t="str">
        <f t="shared" si="194"/>
        <v>0/1</v>
      </c>
    </row>
    <row r="4142" spans="1:21" ht="30" customHeight="1" x14ac:dyDescent="0.3">
      <c r="A4142" s="3" t="str">
        <f>B4142&amp;"--"&amp;COUNTIF($B$5:B4142,B4142)</f>
        <v>--4105</v>
      </c>
      <c r="B4142" s="3" t="str">
        <f t="shared" si="193"/>
        <v/>
      </c>
      <c r="C4142" s="78">
        <v>4138</v>
      </c>
      <c r="D4142" s="102"/>
      <c r="E4142" s="103"/>
      <c r="F4142" s="102"/>
      <c r="G4142" s="104"/>
      <c r="H4142" s="105" t="str">
        <f t="shared" ca="1" si="195"/>
        <v/>
      </c>
      <c r="I4142" s="102"/>
      <c r="J4142" s="102"/>
      <c r="K4142" s="102"/>
      <c r="L4142" s="102"/>
      <c r="M4142" s="102"/>
      <c r="N4142" s="102"/>
      <c r="O4142" s="102"/>
      <c r="P4142" s="102"/>
      <c r="Q4142" s="102"/>
      <c r="R4142" s="102"/>
      <c r="S4142" s="102"/>
      <c r="T4142" s="106"/>
      <c r="U4142" s="3" t="str">
        <f t="shared" si="194"/>
        <v>0/1</v>
      </c>
    </row>
    <row r="4143" spans="1:21" ht="30" customHeight="1" x14ac:dyDescent="0.3">
      <c r="A4143" s="3" t="str">
        <f>B4143&amp;"--"&amp;COUNTIF($B$5:B4143,B4143)</f>
        <v>--4106</v>
      </c>
      <c r="B4143" s="3" t="str">
        <f t="shared" si="193"/>
        <v/>
      </c>
      <c r="C4143" s="78">
        <v>4139</v>
      </c>
      <c r="D4143" s="102"/>
      <c r="E4143" s="103"/>
      <c r="F4143" s="102"/>
      <c r="G4143" s="104"/>
      <c r="H4143" s="105" t="str">
        <f t="shared" ca="1" si="195"/>
        <v/>
      </c>
      <c r="I4143" s="102"/>
      <c r="J4143" s="102"/>
      <c r="K4143" s="102"/>
      <c r="L4143" s="102"/>
      <c r="M4143" s="102"/>
      <c r="N4143" s="102"/>
      <c r="O4143" s="102"/>
      <c r="P4143" s="102"/>
      <c r="Q4143" s="102"/>
      <c r="R4143" s="102"/>
      <c r="S4143" s="102"/>
      <c r="T4143" s="106"/>
      <c r="U4143" s="3" t="str">
        <f t="shared" si="194"/>
        <v>0/1</v>
      </c>
    </row>
    <row r="4144" spans="1:21" ht="30" customHeight="1" x14ac:dyDescent="0.3">
      <c r="A4144" s="3" t="str">
        <f>B4144&amp;"--"&amp;COUNTIF($B$5:B4144,B4144)</f>
        <v>--4107</v>
      </c>
      <c r="B4144" s="3" t="str">
        <f t="shared" si="193"/>
        <v/>
      </c>
      <c r="C4144" s="78">
        <v>4140</v>
      </c>
      <c r="D4144" s="102"/>
      <c r="E4144" s="103"/>
      <c r="F4144" s="102"/>
      <c r="G4144" s="104"/>
      <c r="H4144" s="105" t="str">
        <f t="shared" ca="1" si="195"/>
        <v/>
      </c>
      <c r="I4144" s="102"/>
      <c r="J4144" s="102"/>
      <c r="K4144" s="102"/>
      <c r="L4144" s="102"/>
      <c r="M4144" s="102"/>
      <c r="N4144" s="102"/>
      <c r="O4144" s="102"/>
      <c r="P4144" s="102"/>
      <c r="Q4144" s="102"/>
      <c r="R4144" s="102"/>
      <c r="S4144" s="102"/>
      <c r="T4144" s="106"/>
      <c r="U4144" s="3" t="str">
        <f t="shared" si="194"/>
        <v>0/1</v>
      </c>
    </row>
    <row r="4145" spans="1:21" ht="30" customHeight="1" x14ac:dyDescent="0.3">
      <c r="A4145" s="3" t="str">
        <f>B4145&amp;"--"&amp;COUNTIF($B$5:B4145,B4145)</f>
        <v>--4108</v>
      </c>
      <c r="B4145" s="3" t="str">
        <f t="shared" si="193"/>
        <v/>
      </c>
      <c r="C4145" s="78">
        <v>4141</v>
      </c>
      <c r="D4145" s="102"/>
      <c r="E4145" s="103"/>
      <c r="F4145" s="102"/>
      <c r="G4145" s="104"/>
      <c r="H4145" s="105" t="str">
        <f t="shared" ca="1" si="195"/>
        <v/>
      </c>
      <c r="I4145" s="102"/>
      <c r="J4145" s="102"/>
      <c r="K4145" s="102"/>
      <c r="L4145" s="102"/>
      <c r="M4145" s="102"/>
      <c r="N4145" s="102"/>
      <c r="O4145" s="102"/>
      <c r="P4145" s="102"/>
      <c r="Q4145" s="102"/>
      <c r="R4145" s="102"/>
      <c r="S4145" s="102"/>
      <c r="T4145" s="106"/>
      <c r="U4145" s="3" t="str">
        <f t="shared" si="194"/>
        <v>0/1</v>
      </c>
    </row>
    <row r="4146" spans="1:21" ht="30" customHeight="1" x14ac:dyDescent="0.3">
      <c r="A4146" s="3" t="str">
        <f>B4146&amp;"--"&amp;COUNTIF($B$5:B4146,B4146)</f>
        <v>--4109</v>
      </c>
      <c r="B4146" s="3" t="str">
        <f t="shared" si="193"/>
        <v/>
      </c>
      <c r="C4146" s="78">
        <v>4142</v>
      </c>
      <c r="D4146" s="102"/>
      <c r="E4146" s="103"/>
      <c r="F4146" s="102"/>
      <c r="G4146" s="104"/>
      <c r="H4146" s="105" t="str">
        <f t="shared" ca="1" si="195"/>
        <v/>
      </c>
      <c r="I4146" s="102"/>
      <c r="J4146" s="102"/>
      <c r="K4146" s="102"/>
      <c r="L4146" s="102"/>
      <c r="M4146" s="102"/>
      <c r="N4146" s="102"/>
      <c r="O4146" s="102"/>
      <c r="P4146" s="102"/>
      <c r="Q4146" s="102"/>
      <c r="R4146" s="102"/>
      <c r="S4146" s="102"/>
      <c r="T4146" s="106"/>
      <c r="U4146" s="3" t="str">
        <f t="shared" si="194"/>
        <v>0/1</v>
      </c>
    </row>
    <row r="4147" spans="1:21" ht="30" customHeight="1" x14ac:dyDescent="0.3">
      <c r="A4147" s="3" t="str">
        <f>B4147&amp;"--"&amp;COUNTIF($B$5:B4147,B4147)</f>
        <v>--4110</v>
      </c>
      <c r="B4147" s="3" t="str">
        <f t="shared" si="193"/>
        <v/>
      </c>
      <c r="C4147" s="78">
        <v>4143</v>
      </c>
      <c r="D4147" s="102"/>
      <c r="E4147" s="103"/>
      <c r="F4147" s="102"/>
      <c r="G4147" s="104"/>
      <c r="H4147" s="105" t="str">
        <f t="shared" ca="1" si="195"/>
        <v/>
      </c>
      <c r="I4147" s="102"/>
      <c r="J4147" s="102"/>
      <c r="K4147" s="102"/>
      <c r="L4147" s="102"/>
      <c r="M4147" s="102"/>
      <c r="N4147" s="102"/>
      <c r="O4147" s="102"/>
      <c r="P4147" s="102"/>
      <c r="Q4147" s="102"/>
      <c r="R4147" s="102"/>
      <c r="S4147" s="102"/>
      <c r="T4147" s="106"/>
      <c r="U4147" s="3" t="str">
        <f t="shared" si="194"/>
        <v>0/1</v>
      </c>
    </row>
    <row r="4148" spans="1:21" ht="30" customHeight="1" x14ac:dyDescent="0.3">
      <c r="A4148" s="3" t="str">
        <f>B4148&amp;"--"&amp;COUNTIF($B$5:B4148,B4148)</f>
        <v>--4111</v>
      </c>
      <c r="B4148" s="3" t="str">
        <f t="shared" si="193"/>
        <v/>
      </c>
      <c r="C4148" s="78">
        <v>4144</v>
      </c>
      <c r="D4148" s="102"/>
      <c r="E4148" s="103"/>
      <c r="F4148" s="102"/>
      <c r="G4148" s="104"/>
      <c r="H4148" s="105" t="str">
        <f t="shared" ca="1" si="195"/>
        <v/>
      </c>
      <c r="I4148" s="102"/>
      <c r="J4148" s="102"/>
      <c r="K4148" s="102"/>
      <c r="L4148" s="102"/>
      <c r="M4148" s="102"/>
      <c r="N4148" s="102"/>
      <c r="O4148" s="102"/>
      <c r="P4148" s="102"/>
      <c r="Q4148" s="102"/>
      <c r="R4148" s="102"/>
      <c r="S4148" s="102"/>
      <c r="T4148" s="106"/>
      <c r="U4148" s="3" t="str">
        <f t="shared" si="194"/>
        <v>0/1</v>
      </c>
    </row>
    <row r="4149" spans="1:21" ht="30" customHeight="1" x14ac:dyDescent="0.3">
      <c r="A4149" s="3" t="str">
        <f>B4149&amp;"--"&amp;COUNTIF($B$5:B4149,B4149)</f>
        <v>--4112</v>
      </c>
      <c r="B4149" s="3" t="str">
        <f t="shared" si="193"/>
        <v/>
      </c>
      <c r="C4149" s="78">
        <v>4145</v>
      </c>
      <c r="D4149" s="102"/>
      <c r="E4149" s="103"/>
      <c r="F4149" s="102"/>
      <c r="G4149" s="104"/>
      <c r="H4149" s="105" t="str">
        <f t="shared" ca="1" si="195"/>
        <v/>
      </c>
      <c r="I4149" s="102"/>
      <c r="J4149" s="102"/>
      <c r="K4149" s="102"/>
      <c r="L4149" s="102"/>
      <c r="M4149" s="102"/>
      <c r="N4149" s="102"/>
      <c r="O4149" s="102"/>
      <c r="P4149" s="102"/>
      <c r="Q4149" s="102"/>
      <c r="R4149" s="102"/>
      <c r="S4149" s="102"/>
      <c r="T4149" s="106"/>
      <c r="U4149" s="3" t="str">
        <f t="shared" si="194"/>
        <v>0/1</v>
      </c>
    </row>
    <row r="4150" spans="1:21" ht="30" customHeight="1" x14ac:dyDescent="0.3">
      <c r="A4150" s="3" t="str">
        <f>B4150&amp;"--"&amp;COUNTIF($B$5:B4150,B4150)</f>
        <v>--4113</v>
      </c>
      <c r="B4150" s="3" t="str">
        <f t="shared" si="193"/>
        <v/>
      </c>
      <c r="C4150" s="78">
        <v>4146</v>
      </c>
      <c r="D4150" s="102"/>
      <c r="E4150" s="103"/>
      <c r="F4150" s="102"/>
      <c r="G4150" s="104"/>
      <c r="H4150" s="105" t="str">
        <f t="shared" ca="1" si="195"/>
        <v/>
      </c>
      <c r="I4150" s="102"/>
      <c r="J4150" s="102"/>
      <c r="K4150" s="102"/>
      <c r="L4150" s="102"/>
      <c r="M4150" s="102"/>
      <c r="N4150" s="102"/>
      <c r="O4150" s="102"/>
      <c r="P4150" s="102"/>
      <c r="Q4150" s="102"/>
      <c r="R4150" s="102"/>
      <c r="S4150" s="102"/>
      <c r="T4150" s="106"/>
      <c r="U4150" s="3" t="str">
        <f t="shared" si="194"/>
        <v>0/1</v>
      </c>
    </row>
    <row r="4151" spans="1:21" ht="30" customHeight="1" x14ac:dyDescent="0.3">
      <c r="A4151" s="3" t="str">
        <f>B4151&amp;"--"&amp;COUNTIF($B$5:B4151,B4151)</f>
        <v>--4114</v>
      </c>
      <c r="B4151" s="3" t="str">
        <f t="shared" si="193"/>
        <v/>
      </c>
      <c r="C4151" s="78">
        <v>4147</v>
      </c>
      <c r="D4151" s="102"/>
      <c r="E4151" s="103"/>
      <c r="F4151" s="102"/>
      <c r="G4151" s="104"/>
      <c r="H4151" s="105" t="str">
        <f t="shared" ca="1" si="195"/>
        <v/>
      </c>
      <c r="I4151" s="102"/>
      <c r="J4151" s="102"/>
      <c r="K4151" s="102"/>
      <c r="L4151" s="102"/>
      <c r="M4151" s="102"/>
      <c r="N4151" s="102"/>
      <c r="O4151" s="102"/>
      <c r="P4151" s="102"/>
      <c r="Q4151" s="102"/>
      <c r="R4151" s="102"/>
      <c r="S4151" s="102"/>
      <c r="T4151" s="106"/>
      <c r="U4151" s="3" t="str">
        <f t="shared" si="194"/>
        <v>0/1</v>
      </c>
    </row>
    <row r="4152" spans="1:21" ht="30" customHeight="1" x14ac:dyDescent="0.3">
      <c r="A4152" s="3" t="str">
        <f>B4152&amp;"--"&amp;COUNTIF($B$5:B4152,B4152)</f>
        <v>--4115</v>
      </c>
      <c r="B4152" s="3" t="str">
        <f t="shared" si="193"/>
        <v/>
      </c>
      <c r="C4152" s="78">
        <v>4148</v>
      </c>
      <c r="D4152" s="102"/>
      <c r="E4152" s="103"/>
      <c r="F4152" s="102"/>
      <c r="G4152" s="104"/>
      <c r="H4152" s="105" t="str">
        <f t="shared" ca="1" si="195"/>
        <v/>
      </c>
      <c r="I4152" s="102"/>
      <c r="J4152" s="102"/>
      <c r="K4152" s="102"/>
      <c r="L4152" s="102"/>
      <c r="M4152" s="102"/>
      <c r="N4152" s="102"/>
      <c r="O4152" s="102"/>
      <c r="P4152" s="102"/>
      <c r="Q4152" s="102"/>
      <c r="R4152" s="102"/>
      <c r="S4152" s="102"/>
      <c r="T4152" s="106"/>
      <c r="U4152" s="3" t="str">
        <f t="shared" si="194"/>
        <v>0/1</v>
      </c>
    </row>
    <row r="4153" spans="1:21" ht="30" customHeight="1" x14ac:dyDescent="0.3">
      <c r="A4153" s="3" t="str">
        <f>B4153&amp;"--"&amp;COUNTIF($B$5:B4153,B4153)</f>
        <v>--4116</v>
      </c>
      <c r="B4153" s="3" t="str">
        <f t="shared" si="193"/>
        <v/>
      </c>
      <c r="C4153" s="78">
        <v>4149</v>
      </c>
      <c r="D4153" s="102"/>
      <c r="E4153" s="103"/>
      <c r="F4153" s="102"/>
      <c r="G4153" s="104"/>
      <c r="H4153" s="105" t="str">
        <f t="shared" ca="1" si="195"/>
        <v/>
      </c>
      <c r="I4153" s="102"/>
      <c r="J4153" s="102"/>
      <c r="K4153" s="102"/>
      <c r="L4153" s="102"/>
      <c r="M4153" s="102"/>
      <c r="N4153" s="102"/>
      <c r="O4153" s="102"/>
      <c r="P4153" s="102"/>
      <c r="Q4153" s="102"/>
      <c r="R4153" s="102"/>
      <c r="S4153" s="102"/>
      <c r="T4153" s="106"/>
      <c r="U4153" s="3" t="str">
        <f t="shared" si="194"/>
        <v>0/1</v>
      </c>
    </row>
    <row r="4154" spans="1:21" ht="30" customHeight="1" x14ac:dyDescent="0.3">
      <c r="A4154" s="3" t="str">
        <f>B4154&amp;"--"&amp;COUNTIF($B$5:B4154,B4154)</f>
        <v>--4117</v>
      </c>
      <c r="B4154" s="3" t="str">
        <f t="shared" si="193"/>
        <v/>
      </c>
      <c r="C4154" s="78">
        <v>4150</v>
      </c>
      <c r="D4154" s="102"/>
      <c r="E4154" s="103"/>
      <c r="F4154" s="102"/>
      <c r="G4154" s="104"/>
      <c r="H4154" s="105" t="str">
        <f t="shared" ca="1" si="195"/>
        <v/>
      </c>
      <c r="I4154" s="102"/>
      <c r="J4154" s="102"/>
      <c r="K4154" s="102"/>
      <c r="L4154" s="102"/>
      <c r="M4154" s="102"/>
      <c r="N4154" s="102"/>
      <c r="O4154" s="102"/>
      <c r="P4154" s="102"/>
      <c r="Q4154" s="102"/>
      <c r="R4154" s="102"/>
      <c r="S4154" s="102"/>
      <c r="T4154" s="106"/>
      <c r="U4154" s="3" t="str">
        <f t="shared" si="194"/>
        <v>0/1</v>
      </c>
    </row>
    <row r="4155" spans="1:21" ht="30" customHeight="1" x14ac:dyDescent="0.3">
      <c r="A4155" s="3" t="str">
        <f>B4155&amp;"--"&amp;COUNTIF($B$5:B4155,B4155)</f>
        <v>--4118</v>
      </c>
      <c r="B4155" s="3" t="str">
        <f t="shared" si="193"/>
        <v/>
      </c>
      <c r="C4155" s="78">
        <v>4151</v>
      </c>
      <c r="D4155" s="102"/>
      <c r="E4155" s="103"/>
      <c r="F4155" s="102"/>
      <c r="G4155" s="104"/>
      <c r="H4155" s="105" t="str">
        <f t="shared" ca="1" si="195"/>
        <v/>
      </c>
      <c r="I4155" s="102"/>
      <c r="J4155" s="102"/>
      <c r="K4155" s="102"/>
      <c r="L4155" s="102"/>
      <c r="M4155" s="102"/>
      <c r="N4155" s="102"/>
      <c r="O4155" s="102"/>
      <c r="P4155" s="102"/>
      <c r="Q4155" s="102"/>
      <c r="R4155" s="102"/>
      <c r="S4155" s="102"/>
      <c r="T4155" s="106"/>
      <c r="U4155" s="3" t="str">
        <f t="shared" si="194"/>
        <v>0/1</v>
      </c>
    </row>
    <row r="4156" spans="1:21" ht="30" customHeight="1" x14ac:dyDescent="0.3">
      <c r="A4156" s="3" t="str">
        <f>B4156&amp;"--"&amp;COUNTIF($B$5:B4156,B4156)</f>
        <v>--4119</v>
      </c>
      <c r="B4156" s="3" t="str">
        <f t="shared" si="193"/>
        <v/>
      </c>
      <c r="C4156" s="78">
        <v>4152</v>
      </c>
      <c r="D4156" s="102"/>
      <c r="E4156" s="103"/>
      <c r="F4156" s="102"/>
      <c r="G4156" s="104"/>
      <c r="H4156" s="105" t="str">
        <f t="shared" ca="1" si="195"/>
        <v/>
      </c>
      <c r="I4156" s="102"/>
      <c r="J4156" s="102"/>
      <c r="K4156" s="102"/>
      <c r="L4156" s="102"/>
      <c r="M4156" s="102"/>
      <c r="N4156" s="102"/>
      <c r="O4156" s="102"/>
      <c r="P4156" s="102"/>
      <c r="Q4156" s="102"/>
      <c r="R4156" s="102"/>
      <c r="S4156" s="102"/>
      <c r="T4156" s="106"/>
      <c r="U4156" s="3" t="str">
        <f t="shared" si="194"/>
        <v>0/1</v>
      </c>
    </row>
    <row r="4157" spans="1:21" ht="30" customHeight="1" x14ac:dyDescent="0.3">
      <c r="A4157" s="3" t="str">
        <f>B4157&amp;"--"&amp;COUNTIF($B$5:B4157,B4157)</f>
        <v>--4120</v>
      </c>
      <c r="B4157" s="3" t="str">
        <f t="shared" si="193"/>
        <v/>
      </c>
      <c r="C4157" s="78">
        <v>4153</v>
      </c>
      <c r="D4157" s="102"/>
      <c r="E4157" s="103"/>
      <c r="F4157" s="102"/>
      <c r="G4157" s="104"/>
      <c r="H4157" s="105" t="str">
        <f t="shared" ca="1" si="195"/>
        <v/>
      </c>
      <c r="I4157" s="102"/>
      <c r="J4157" s="102"/>
      <c r="K4157" s="102"/>
      <c r="L4157" s="102"/>
      <c r="M4157" s="102"/>
      <c r="N4157" s="102"/>
      <c r="O4157" s="102"/>
      <c r="P4157" s="102"/>
      <c r="Q4157" s="102"/>
      <c r="R4157" s="102"/>
      <c r="S4157" s="102"/>
      <c r="T4157" s="106"/>
      <c r="U4157" s="3" t="str">
        <f t="shared" si="194"/>
        <v>0/1</v>
      </c>
    </row>
    <row r="4158" spans="1:21" ht="30" customHeight="1" x14ac:dyDescent="0.3">
      <c r="A4158" s="3" t="str">
        <f>B4158&amp;"--"&amp;COUNTIF($B$5:B4158,B4158)</f>
        <v>--4121</v>
      </c>
      <c r="B4158" s="3" t="str">
        <f t="shared" si="193"/>
        <v/>
      </c>
      <c r="C4158" s="78">
        <v>4154</v>
      </c>
      <c r="D4158" s="102"/>
      <c r="E4158" s="103"/>
      <c r="F4158" s="102"/>
      <c r="G4158" s="104"/>
      <c r="H4158" s="105" t="str">
        <f t="shared" ca="1" si="195"/>
        <v/>
      </c>
      <c r="I4158" s="102"/>
      <c r="J4158" s="102"/>
      <c r="K4158" s="102"/>
      <c r="L4158" s="102"/>
      <c r="M4158" s="102"/>
      <c r="N4158" s="102"/>
      <c r="O4158" s="102"/>
      <c r="P4158" s="102"/>
      <c r="Q4158" s="102"/>
      <c r="R4158" s="102"/>
      <c r="S4158" s="102"/>
      <c r="T4158" s="106"/>
      <c r="U4158" s="3" t="str">
        <f t="shared" si="194"/>
        <v>0/1</v>
      </c>
    </row>
    <row r="4159" spans="1:21" ht="30" customHeight="1" x14ac:dyDescent="0.3">
      <c r="A4159" s="3" t="str">
        <f>B4159&amp;"--"&amp;COUNTIF($B$5:B4159,B4159)</f>
        <v>--4122</v>
      </c>
      <c r="B4159" s="3" t="str">
        <f t="shared" si="193"/>
        <v/>
      </c>
      <c r="C4159" s="78">
        <v>4155</v>
      </c>
      <c r="D4159" s="102"/>
      <c r="E4159" s="103"/>
      <c r="F4159" s="102"/>
      <c r="G4159" s="104"/>
      <c r="H4159" s="105" t="str">
        <f t="shared" ca="1" si="195"/>
        <v/>
      </c>
      <c r="I4159" s="102"/>
      <c r="J4159" s="102"/>
      <c r="K4159" s="102"/>
      <c r="L4159" s="102"/>
      <c r="M4159" s="102"/>
      <c r="N4159" s="102"/>
      <c r="O4159" s="102"/>
      <c r="P4159" s="102"/>
      <c r="Q4159" s="102"/>
      <c r="R4159" s="102"/>
      <c r="S4159" s="102"/>
      <c r="T4159" s="106"/>
      <c r="U4159" s="3" t="str">
        <f t="shared" si="194"/>
        <v>0/1</v>
      </c>
    </row>
    <row r="4160" spans="1:21" ht="30" customHeight="1" x14ac:dyDescent="0.3">
      <c r="A4160" s="3" t="str">
        <f>B4160&amp;"--"&amp;COUNTIF($B$5:B4160,B4160)</f>
        <v>--4123</v>
      </c>
      <c r="B4160" s="3" t="str">
        <f t="shared" si="193"/>
        <v/>
      </c>
      <c r="C4160" s="78">
        <v>4156</v>
      </c>
      <c r="D4160" s="102"/>
      <c r="E4160" s="103"/>
      <c r="F4160" s="102"/>
      <c r="G4160" s="104"/>
      <c r="H4160" s="105" t="str">
        <f t="shared" ca="1" si="195"/>
        <v/>
      </c>
      <c r="I4160" s="102"/>
      <c r="J4160" s="102"/>
      <c r="K4160" s="102"/>
      <c r="L4160" s="102"/>
      <c r="M4160" s="102"/>
      <c r="N4160" s="102"/>
      <c r="O4160" s="102"/>
      <c r="P4160" s="102"/>
      <c r="Q4160" s="102"/>
      <c r="R4160" s="102"/>
      <c r="S4160" s="102"/>
      <c r="T4160" s="106"/>
      <c r="U4160" s="3" t="str">
        <f t="shared" si="194"/>
        <v>0/1</v>
      </c>
    </row>
    <row r="4161" spans="1:21" ht="30" customHeight="1" x14ac:dyDescent="0.3">
      <c r="A4161" s="3" t="str">
        <f>B4161&amp;"--"&amp;COUNTIF($B$5:B4161,B4161)</f>
        <v>--4124</v>
      </c>
      <c r="B4161" s="3" t="str">
        <f t="shared" si="193"/>
        <v/>
      </c>
      <c r="C4161" s="78">
        <v>4157</v>
      </c>
      <c r="D4161" s="102"/>
      <c r="E4161" s="103"/>
      <c r="F4161" s="102"/>
      <c r="G4161" s="104"/>
      <c r="H4161" s="105" t="str">
        <f t="shared" ca="1" si="195"/>
        <v/>
      </c>
      <c r="I4161" s="102"/>
      <c r="J4161" s="102"/>
      <c r="K4161" s="102"/>
      <c r="L4161" s="102"/>
      <c r="M4161" s="102"/>
      <c r="N4161" s="102"/>
      <c r="O4161" s="102"/>
      <c r="P4161" s="102"/>
      <c r="Q4161" s="102"/>
      <c r="R4161" s="102"/>
      <c r="S4161" s="102"/>
      <c r="T4161" s="106"/>
      <c r="U4161" s="3" t="str">
        <f t="shared" si="194"/>
        <v>0/1</v>
      </c>
    </row>
    <row r="4162" spans="1:21" ht="30" customHeight="1" x14ac:dyDescent="0.3">
      <c r="A4162" s="3" t="str">
        <f>B4162&amp;"--"&amp;COUNTIF($B$5:B4162,B4162)</f>
        <v>--4125</v>
      </c>
      <c r="B4162" s="3" t="str">
        <f t="shared" si="193"/>
        <v/>
      </c>
      <c r="C4162" s="78">
        <v>4158</v>
      </c>
      <c r="D4162" s="102"/>
      <c r="E4162" s="103"/>
      <c r="F4162" s="102"/>
      <c r="G4162" s="104"/>
      <c r="H4162" s="105" t="str">
        <f t="shared" ca="1" si="195"/>
        <v/>
      </c>
      <c r="I4162" s="102"/>
      <c r="J4162" s="102"/>
      <c r="K4162" s="102"/>
      <c r="L4162" s="102"/>
      <c r="M4162" s="102"/>
      <c r="N4162" s="102"/>
      <c r="O4162" s="102"/>
      <c r="P4162" s="102"/>
      <c r="Q4162" s="102"/>
      <c r="R4162" s="102"/>
      <c r="S4162" s="102"/>
      <c r="T4162" s="106"/>
      <c r="U4162" s="3" t="str">
        <f t="shared" si="194"/>
        <v>0/1</v>
      </c>
    </row>
    <row r="4163" spans="1:21" ht="30" customHeight="1" x14ac:dyDescent="0.3">
      <c r="A4163" s="3" t="str">
        <f>B4163&amp;"--"&amp;COUNTIF($B$5:B4163,B4163)</f>
        <v>--4126</v>
      </c>
      <c r="B4163" s="3" t="str">
        <f t="shared" si="193"/>
        <v/>
      </c>
      <c r="C4163" s="78">
        <v>4159</v>
      </c>
      <c r="D4163" s="102"/>
      <c r="E4163" s="103"/>
      <c r="F4163" s="102"/>
      <c r="G4163" s="104"/>
      <c r="H4163" s="105" t="str">
        <f t="shared" ca="1" si="195"/>
        <v/>
      </c>
      <c r="I4163" s="102"/>
      <c r="J4163" s="102"/>
      <c r="K4163" s="102"/>
      <c r="L4163" s="102"/>
      <c r="M4163" s="102"/>
      <c r="N4163" s="102"/>
      <c r="O4163" s="102"/>
      <c r="P4163" s="102"/>
      <c r="Q4163" s="102"/>
      <c r="R4163" s="102"/>
      <c r="S4163" s="102"/>
      <c r="T4163" s="106"/>
      <c r="U4163" s="3" t="str">
        <f t="shared" si="194"/>
        <v>0/1</v>
      </c>
    </row>
    <row r="4164" spans="1:21" ht="30" customHeight="1" x14ac:dyDescent="0.3">
      <c r="A4164" s="3" t="str">
        <f>B4164&amp;"--"&amp;COUNTIF($B$5:B4164,B4164)</f>
        <v>--4127</v>
      </c>
      <c r="B4164" s="3" t="str">
        <f t="shared" si="193"/>
        <v/>
      </c>
      <c r="C4164" s="78">
        <v>4160</v>
      </c>
      <c r="D4164" s="102"/>
      <c r="E4164" s="103"/>
      <c r="F4164" s="102"/>
      <c r="G4164" s="104"/>
      <c r="H4164" s="105" t="str">
        <f t="shared" ca="1" si="195"/>
        <v/>
      </c>
      <c r="I4164" s="102"/>
      <c r="J4164" s="102"/>
      <c r="K4164" s="102"/>
      <c r="L4164" s="102"/>
      <c r="M4164" s="102"/>
      <c r="N4164" s="102"/>
      <c r="O4164" s="102"/>
      <c r="P4164" s="102"/>
      <c r="Q4164" s="102"/>
      <c r="R4164" s="102"/>
      <c r="S4164" s="102"/>
      <c r="T4164" s="106"/>
      <c r="U4164" s="3" t="str">
        <f t="shared" si="194"/>
        <v>0/1</v>
      </c>
    </row>
    <row r="4165" spans="1:21" ht="30" customHeight="1" x14ac:dyDescent="0.3">
      <c r="A4165" s="3" t="str">
        <f>B4165&amp;"--"&amp;COUNTIF($B$5:B4165,B4165)</f>
        <v>--4128</v>
      </c>
      <c r="B4165" s="3" t="str">
        <f t="shared" ref="B4165:B4228" si="196">IF(G4165&lt;&gt;"",MONTH(G4165),"")</f>
        <v/>
      </c>
      <c r="C4165" s="78">
        <v>4161</v>
      </c>
      <c r="D4165" s="102"/>
      <c r="E4165" s="103"/>
      <c r="F4165" s="102"/>
      <c r="G4165" s="104"/>
      <c r="H4165" s="105" t="str">
        <f t="shared" ca="1" si="195"/>
        <v/>
      </c>
      <c r="I4165" s="102"/>
      <c r="J4165" s="102"/>
      <c r="K4165" s="102"/>
      <c r="L4165" s="102"/>
      <c r="M4165" s="102"/>
      <c r="N4165" s="102"/>
      <c r="O4165" s="102"/>
      <c r="P4165" s="102"/>
      <c r="Q4165" s="102"/>
      <c r="R4165" s="102"/>
      <c r="S4165" s="102"/>
      <c r="T4165" s="106"/>
      <c r="U4165" s="3" t="str">
        <f t="shared" ref="U4165:U4228" si="197">DAY(G4165)&amp;"/"&amp;MONTH(G4165)</f>
        <v>0/1</v>
      </c>
    </row>
    <row r="4166" spans="1:21" ht="30" customHeight="1" x14ac:dyDescent="0.3">
      <c r="A4166" s="3" t="str">
        <f>B4166&amp;"--"&amp;COUNTIF($B$5:B4166,B4166)</f>
        <v>--4129</v>
      </c>
      <c r="B4166" s="3" t="str">
        <f t="shared" si="196"/>
        <v/>
      </c>
      <c r="C4166" s="78">
        <v>4162</v>
      </c>
      <c r="D4166" s="102"/>
      <c r="E4166" s="103"/>
      <c r="F4166" s="102"/>
      <c r="G4166" s="104"/>
      <c r="H4166" s="105" t="str">
        <f t="shared" ca="1" si="195"/>
        <v/>
      </c>
      <c r="I4166" s="102"/>
      <c r="J4166" s="102"/>
      <c r="K4166" s="102"/>
      <c r="L4166" s="102"/>
      <c r="M4166" s="102"/>
      <c r="N4166" s="102"/>
      <c r="O4166" s="102"/>
      <c r="P4166" s="102"/>
      <c r="Q4166" s="102"/>
      <c r="R4166" s="102"/>
      <c r="S4166" s="102"/>
      <c r="T4166" s="106"/>
      <c r="U4166" s="3" t="str">
        <f t="shared" si="197"/>
        <v>0/1</v>
      </c>
    </row>
    <row r="4167" spans="1:21" ht="30" customHeight="1" x14ac:dyDescent="0.3">
      <c r="A4167" s="3" t="str">
        <f>B4167&amp;"--"&amp;COUNTIF($B$5:B4167,B4167)</f>
        <v>--4130</v>
      </c>
      <c r="B4167" s="3" t="str">
        <f t="shared" si="196"/>
        <v/>
      </c>
      <c r="C4167" s="78">
        <v>4163</v>
      </c>
      <c r="D4167" s="102"/>
      <c r="E4167" s="103"/>
      <c r="F4167" s="102"/>
      <c r="G4167" s="104"/>
      <c r="H4167" s="105" t="str">
        <f t="shared" ca="1" si="195"/>
        <v/>
      </c>
      <c r="I4167" s="102"/>
      <c r="J4167" s="102"/>
      <c r="K4167" s="102"/>
      <c r="L4167" s="102"/>
      <c r="M4167" s="102"/>
      <c r="N4167" s="102"/>
      <c r="O4167" s="102"/>
      <c r="P4167" s="102"/>
      <c r="Q4167" s="102"/>
      <c r="R4167" s="102"/>
      <c r="S4167" s="102"/>
      <c r="T4167" s="106"/>
      <c r="U4167" s="3" t="str">
        <f t="shared" si="197"/>
        <v>0/1</v>
      </c>
    </row>
    <row r="4168" spans="1:21" ht="30" customHeight="1" x14ac:dyDescent="0.3">
      <c r="A4168" s="3" t="str">
        <f>B4168&amp;"--"&amp;COUNTIF($B$5:B4168,B4168)</f>
        <v>--4131</v>
      </c>
      <c r="B4168" s="3" t="str">
        <f t="shared" si="196"/>
        <v/>
      </c>
      <c r="C4168" s="78">
        <v>4164</v>
      </c>
      <c r="D4168" s="102"/>
      <c r="E4168" s="103"/>
      <c r="F4168" s="102"/>
      <c r="G4168" s="104"/>
      <c r="H4168" s="105" t="str">
        <f t="shared" ca="1" si="195"/>
        <v/>
      </c>
      <c r="I4168" s="102"/>
      <c r="J4168" s="102"/>
      <c r="K4168" s="102"/>
      <c r="L4168" s="102"/>
      <c r="M4168" s="102"/>
      <c r="N4168" s="102"/>
      <c r="O4168" s="102"/>
      <c r="P4168" s="102"/>
      <c r="Q4168" s="102"/>
      <c r="R4168" s="102"/>
      <c r="S4168" s="102"/>
      <c r="T4168" s="106"/>
      <c r="U4168" s="3" t="str">
        <f t="shared" si="197"/>
        <v>0/1</v>
      </c>
    </row>
    <row r="4169" spans="1:21" ht="30" customHeight="1" x14ac:dyDescent="0.3">
      <c r="A4169" s="3" t="str">
        <f>B4169&amp;"--"&amp;COUNTIF($B$5:B4169,B4169)</f>
        <v>--4132</v>
      </c>
      <c r="B4169" s="3" t="str">
        <f t="shared" si="196"/>
        <v/>
      </c>
      <c r="C4169" s="78">
        <v>4165</v>
      </c>
      <c r="D4169" s="102"/>
      <c r="E4169" s="103"/>
      <c r="F4169" s="102"/>
      <c r="G4169" s="104"/>
      <c r="H4169" s="105" t="str">
        <f t="shared" ca="1" si="195"/>
        <v/>
      </c>
      <c r="I4169" s="102"/>
      <c r="J4169" s="102"/>
      <c r="K4169" s="102"/>
      <c r="L4169" s="102"/>
      <c r="M4169" s="102"/>
      <c r="N4169" s="102"/>
      <c r="O4169" s="102"/>
      <c r="P4169" s="102"/>
      <c r="Q4169" s="102"/>
      <c r="R4169" s="102"/>
      <c r="S4169" s="102"/>
      <c r="T4169" s="106"/>
      <c r="U4169" s="3" t="str">
        <f t="shared" si="197"/>
        <v>0/1</v>
      </c>
    </row>
    <row r="4170" spans="1:21" ht="30" customHeight="1" x14ac:dyDescent="0.3">
      <c r="A4170" s="3" t="str">
        <f>B4170&amp;"--"&amp;COUNTIF($B$5:B4170,B4170)</f>
        <v>--4133</v>
      </c>
      <c r="B4170" s="3" t="str">
        <f t="shared" si="196"/>
        <v/>
      </c>
      <c r="C4170" s="78">
        <v>4166</v>
      </c>
      <c r="D4170" s="102"/>
      <c r="E4170" s="103"/>
      <c r="F4170" s="102"/>
      <c r="G4170" s="104"/>
      <c r="H4170" s="105" t="str">
        <f t="shared" ca="1" si="195"/>
        <v/>
      </c>
      <c r="I4170" s="102"/>
      <c r="J4170" s="102"/>
      <c r="K4170" s="102"/>
      <c r="L4170" s="102"/>
      <c r="M4170" s="102"/>
      <c r="N4170" s="102"/>
      <c r="O4170" s="102"/>
      <c r="P4170" s="102"/>
      <c r="Q4170" s="102"/>
      <c r="R4170" s="102"/>
      <c r="S4170" s="102"/>
      <c r="T4170" s="106"/>
      <c r="U4170" s="3" t="str">
        <f t="shared" si="197"/>
        <v>0/1</v>
      </c>
    </row>
    <row r="4171" spans="1:21" ht="30" customHeight="1" x14ac:dyDescent="0.3">
      <c r="A4171" s="3" t="str">
        <f>B4171&amp;"--"&amp;COUNTIF($B$5:B4171,B4171)</f>
        <v>--4134</v>
      </c>
      <c r="B4171" s="3" t="str">
        <f t="shared" si="196"/>
        <v/>
      </c>
      <c r="C4171" s="78">
        <v>4167</v>
      </c>
      <c r="D4171" s="102"/>
      <c r="E4171" s="103"/>
      <c r="F4171" s="102"/>
      <c r="G4171" s="104"/>
      <c r="H4171" s="105" t="str">
        <f t="shared" ca="1" si="195"/>
        <v/>
      </c>
      <c r="I4171" s="102"/>
      <c r="J4171" s="102"/>
      <c r="K4171" s="102"/>
      <c r="L4171" s="102"/>
      <c r="M4171" s="102"/>
      <c r="N4171" s="102"/>
      <c r="O4171" s="102"/>
      <c r="P4171" s="102"/>
      <c r="Q4171" s="102"/>
      <c r="R4171" s="102"/>
      <c r="S4171" s="102"/>
      <c r="T4171" s="106"/>
      <c r="U4171" s="3" t="str">
        <f t="shared" si="197"/>
        <v>0/1</v>
      </c>
    </row>
    <row r="4172" spans="1:21" ht="30" customHeight="1" x14ac:dyDescent="0.3">
      <c r="A4172" s="3" t="str">
        <f>B4172&amp;"--"&amp;COUNTIF($B$5:B4172,B4172)</f>
        <v>--4135</v>
      </c>
      <c r="B4172" s="3" t="str">
        <f t="shared" si="196"/>
        <v/>
      </c>
      <c r="C4172" s="78">
        <v>4168</v>
      </c>
      <c r="D4172" s="102"/>
      <c r="E4172" s="103"/>
      <c r="F4172" s="102"/>
      <c r="G4172" s="104"/>
      <c r="H4172" s="105" t="str">
        <f t="shared" ca="1" si="195"/>
        <v/>
      </c>
      <c r="I4172" s="102"/>
      <c r="J4172" s="102"/>
      <c r="K4172" s="102"/>
      <c r="L4172" s="102"/>
      <c r="M4172" s="102"/>
      <c r="N4172" s="102"/>
      <c r="O4172" s="102"/>
      <c r="P4172" s="102"/>
      <c r="Q4172" s="102"/>
      <c r="R4172" s="102"/>
      <c r="S4172" s="102"/>
      <c r="T4172" s="106"/>
      <c r="U4172" s="3" t="str">
        <f t="shared" si="197"/>
        <v>0/1</v>
      </c>
    </row>
    <row r="4173" spans="1:21" ht="30" customHeight="1" x14ac:dyDescent="0.3">
      <c r="A4173" s="3" t="str">
        <f>B4173&amp;"--"&amp;COUNTIF($B$5:B4173,B4173)</f>
        <v>--4136</v>
      </c>
      <c r="B4173" s="3" t="str">
        <f t="shared" si="196"/>
        <v/>
      </c>
      <c r="C4173" s="78">
        <v>4169</v>
      </c>
      <c r="D4173" s="102"/>
      <c r="E4173" s="103"/>
      <c r="F4173" s="102"/>
      <c r="G4173" s="104"/>
      <c r="H4173" s="105" t="str">
        <f t="shared" ca="1" si="195"/>
        <v/>
      </c>
      <c r="I4173" s="102"/>
      <c r="J4173" s="102"/>
      <c r="K4173" s="102"/>
      <c r="L4173" s="102"/>
      <c r="M4173" s="102"/>
      <c r="N4173" s="102"/>
      <c r="O4173" s="102"/>
      <c r="P4173" s="102"/>
      <c r="Q4173" s="102"/>
      <c r="R4173" s="102"/>
      <c r="S4173" s="102"/>
      <c r="T4173" s="106"/>
      <c r="U4173" s="3" t="str">
        <f t="shared" si="197"/>
        <v>0/1</v>
      </c>
    </row>
    <row r="4174" spans="1:21" ht="30" customHeight="1" x14ac:dyDescent="0.3">
      <c r="A4174" s="3" t="str">
        <f>B4174&amp;"--"&amp;COUNTIF($B$5:B4174,B4174)</f>
        <v>--4137</v>
      </c>
      <c r="B4174" s="3" t="str">
        <f t="shared" si="196"/>
        <v/>
      </c>
      <c r="C4174" s="78">
        <v>4170</v>
      </c>
      <c r="D4174" s="102"/>
      <c r="E4174" s="103"/>
      <c r="F4174" s="102"/>
      <c r="G4174" s="104"/>
      <c r="H4174" s="105" t="str">
        <f t="shared" ca="1" si="195"/>
        <v/>
      </c>
      <c r="I4174" s="102"/>
      <c r="J4174" s="102"/>
      <c r="K4174" s="102"/>
      <c r="L4174" s="102"/>
      <c r="M4174" s="102"/>
      <c r="N4174" s="102"/>
      <c r="O4174" s="102"/>
      <c r="P4174" s="102"/>
      <c r="Q4174" s="102"/>
      <c r="R4174" s="102"/>
      <c r="S4174" s="102"/>
      <c r="T4174" s="106"/>
      <c r="U4174" s="3" t="str">
        <f t="shared" si="197"/>
        <v>0/1</v>
      </c>
    </row>
    <row r="4175" spans="1:21" ht="30" customHeight="1" x14ac:dyDescent="0.3">
      <c r="A4175" s="3" t="str">
        <f>B4175&amp;"--"&amp;COUNTIF($B$5:B4175,B4175)</f>
        <v>--4138</v>
      </c>
      <c r="B4175" s="3" t="str">
        <f t="shared" si="196"/>
        <v/>
      </c>
      <c r="C4175" s="78">
        <v>4171</v>
      </c>
      <c r="D4175" s="102"/>
      <c r="E4175" s="103"/>
      <c r="F4175" s="102"/>
      <c r="G4175" s="104"/>
      <c r="H4175" s="105" t="str">
        <f t="shared" ca="1" si="195"/>
        <v/>
      </c>
      <c r="I4175" s="102"/>
      <c r="J4175" s="102"/>
      <c r="K4175" s="102"/>
      <c r="L4175" s="102"/>
      <c r="M4175" s="102"/>
      <c r="N4175" s="102"/>
      <c r="O4175" s="102"/>
      <c r="P4175" s="102"/>
      <c r="Q4175" s="102"/>
      <c r="R4175" s="102"/>
      <c r="S4175" s="102"/>
      <c r="T4175" s="106"/>
      <c r="U4175" s="3" t="str">
        <f t="shared" si="197"/>
        <v>0/1</v>
      </c>
    </row>
    <row r="4176" spans="1:21" ht="30" customHeight="1" x14ac:dyDescent="0.3">
      <c r="A4176" s="3" t="str">
        <f>B4176&amp;"--"&amp;COUNTIF($B$5:B4176,B4176)</f>
        <v>--4139</v>
      </c>
      <c r="B4176" s="3" t="str">
        <f t="shared" si="196"/>
        <v/>
      </c>
      <c r="C4176" s="78">
        <v>4172</v>
      </c>
      <c r="D4176" s="102"/>
      <c r="E4176" s="103"/>
      <c r="F4176" s="102"/>
      <c r="G4176" s="104"/>
      <c r="H4176" s="105" t="str">
        <f t="shared" ca="1" si="195"/>
        <v/>
      </c>
      <c r="I4176" s="102"/>
      <c r="J4176" s="102"/>
      <c r="K4176" s="102"/>
      <c r="L4176" s="102"/>
      <c r="M4176" s="102"/>
      <c r="N4176" s="102"/>
      <c r="O4176" s="102"/>
      <c r="P4176" s="102"/>
      <c r="Q4176" s="102"/>
      <c r="R4176" s="102"/>
      <c r="S4176" s="102"/>
      <c r="T4176" s="106"/>
      <c r="U4176" s="3" t="str">
        <f t="shared" si="197"/>
        <v>0/1</v>
      </c>
    </row>
    <row r="4177" spans="1:21" ht="30" customHeight="1" x14ac:dyDescent="0.3">
      <c r="A4177" s="3" t="str">
        <f>B4177&amp;"--"&amp;COUNTIF($B$5:B4177,B4177)</f>
        <v>--4140</v>
      </c>
      <c r="B4177" s="3" t="str">
        <f t="shared" si="196"/>
        <v/>
      </c>
      <c r="C4177" s="78">
        <v>4173</v>
      </c>
      <c r="D4177" s="102"/>
      <c r="E4177" s="103"/>
      <c r="F4177" s="102"/>
      <c r="G4177" s="104"/>
      <c r="H4177" s="105" t="str">
        <f t="shared" ca="1" si="195"/>
        <v/>
      </c>
      <c r="I4177" s="102"/>
      <c r="J4177" s="102"/>
      <c r="K4177" s="102"/>
      <c r="L4177" s="102"/>
      <c r="M4177" s="102"/>
      <c r="N4177" s="102"/>
      <c r="O4177" s="102"/>
      <c r="P4177" s="102"/>
      <c r="Q4177" s="102"/>
      <c r="R4177" s="102"/>
      <c r="S4177" s="102"/>
      <c r="T4177" s="106"/>
      <c r="U4177" s="3" t="str">
        <f t="shared" si="197"/>
        <v>0/1</v>
      </c>
    </row>
    <row r="4178" spans="1:21" ht="30" customHeight="1" x14ac:dyDescent="0.3">
      <c r="A4178" s="3" t="str">
        <f>B4178&amp;"--"&amp;COUNTIF($B$5:B4178,B4178)</f>
        <v>--4141</v>
      </c>
      <c r="B4178" s="3" t="str">
        <f t="shared" si="196"/>
        <v/>
      </c>
      <c r="C4178" s="78">
        <v>4174</v>
      </c>
      <c r="D4178" s="102"/>
      <c r="E4178" s="103"/>
      <c r="F4178" s="102"/>
      <c r="G4178" s="104"/>
      <c r="H4178" s="105" t="str">
        <f t="shared" ca="1" si="195"/>
        <v/>
      </c>
      <c r="I4178" s="102"/>
      <c r="J4178" s="102"/>
      <c r="K4178" s="102"/>
      <c r="L4178" s="102"/>
      <c r="M4178" s="102"/>
      <c r="N4178" s="102"/>
      <c r="O4178" s="102"/>
      <c r="P4178" s="102"/>
      <c r="Q4178" s="102"/>
      <c r="R4178" s="102"/>
      <c r="S4178" s="102"/>
      <c r="T4178" s="106"/>
      <c r="U4178" s="3" t="str">
        <f t="shared" si="197"/>
        <v>0/1</v>
      </c>
    </row>
    <row r="4179" spans="1:21" ht="30" customHeight="1" x14ac:dyDescent="0.3">
      <c r="A4179" s="3" t="str">
        <f>B4179&amp;"--"&amp;COUNTIF($B$5:B4179,B4179)</f>
        <v>--4142</v>
      </c>
      <c r="B4179" s="3" t="str">
        <f t="shared" si="196"/>
        <v/>
      </c>
      <c r="C4179" s="78">
        <v>4175</v>
      </c>
      <c r="D4179" s="102"/>
      <c r="E4179" s="103"/>
      <c r="F4179" s="102"/>
      <c r="G4179" s="104"/>
      <c r="H4179" s="105" t="str">
        <f t="shared" ca="1" si="195"/>
        <v/>
      </c>
      <c r="I4179" s="102"/>
      <c r="J4179" s="102"/>
      <c r="K4179" s="102"/>
      <c r="L4179" s="102"/>
      <c r="M4179" s="102"/>
      <c r="N4179" s="102"/>
      <c r="O4179" s="102"/>
      <c r="P4179" s="102"/>
      <c r="Q4179" s="102"/>
      <c r="R4179" s="102"/>
      <c r="S4179" s="102"/>
      <c r="T4179" s="106"/>
      <c r="U4179" s="3" t="str">
        <f t="shared" si="197"/>
        <v>0/1</v>
      </c>
    </row>
    <row r="4180" spans="1:21" ht="30" customHeight="1" x14ac:dyDescent="0.3">
      <c r="A4180" s="3" t="str">
        <f>B4180&amp;"--"&amp;COUNTIF($B$5:B4180,B4180)</f>
        <v>--4143</v>
      </c>
      <c r="B4180" s="3" t="str">
        <f t="shared" si="196"/>
        <v/>
      </c>
      <c r="C4180" s="78">
        <v>4176</v>
      </c>
      <c r="D4180" s="102"/>
      <c r="E4180" s="103"/>
      <c r="F4180" s="102"/>
      <c r="G4180" s="104"/>
      <c r="H4180" s="105" t="str">
        <f t="shared" ca="1" si="195"/>
        <v/>
      </c>
      <c r="I4180" s="102"/>
      <c r="J4180" s="102"/>
      <c r="K4180" s="102"/>
      <c r="L4180" s="102"/>
      <c r="M4180" s="102"/>
      <c r="N4180" s="102"/>
      <c r="O4180" s="102"/>
      <c r="P4180" s="102"/>
      <c r="Q4180" s="102"/>
      <c r="R4180" s="102"/>
      <c r="S4180" s="102"/>
      <c r="T4180" s="106"/>
      <c r="U4180" s="3" t="str">
        <f t="shared" si="197"/>
        <v>0/1</v>
      </c>
    </row>
    <row r="4181" spans="1:21" ht="30" customHeight="1" x14ac:dyDescent="0.3">
      <c r="A4181" s="3" t="str">
        <f>B4181&amp;"--"&amp;COUNTIF($B$5:B4181,B4181)</f>
        <v>--4144</v>
      </c>
      <c r="B4181" s="3" t="str">
        <f t="shared" si="196"/>
        <v/>
      </c>
      <c r="C4181" s="78">
        <v>4177</v>
      </c>
      <c r="D4181" s="102"/>
      <c r="E4181" s="103"/>
      <c r="F4181" s="102"/>
      <c r="G4181" s="104"/>
      <c r="H4181" s="105" t="str">
        <f t="shared" ca="1" si="195"/>
        <v/>
      </c>
      <c r="I4181" s="102"/>
      <c r="J4181" s="102"/>
      <c r="K4181" s="102"/>
      <c r="L4181" s="102"/>
      <c r="M4181" s="102"/>
      <c r="N4181" s="102"/>
      <c r="O4181" s="102"/>
      <c r="P4181" s="102"/>
      <c r="Q4181" s="102"/>
      <c r="R4181" s="102"/>
      <c r="S4181" s="102"/>
      <c r="T4181" s="106"/>
      <c r="U4181" s="3" t="str">
        <f t="shared" si="197"/>
        <v>0/1</v>
      </c>
    </row>
    <row r="4182" spans="1:21" ht="30" customHeight="1" x14ac:dyDescent="0.3">
      <c r="A4182" s="3" t="str">
        <f>B4182&amp;"--"&amp;COUNTIF($B$5:B4182,B4182)</f>
        <v>--4145</v>
      </c>
      <c r="B4182" s="3" t="str">
        <f t="shared" si="196"/>
        <v/>
      </c>
      <c r="C4182" s="78">
        <v>4178</v>
      </c>
      <c r="D4182" s="102"/>
      <c r="E4182" s="103"/>
      <c r="F4182" s="102"/>
      <c r="G4182" s="104"/>
      <c r="H4182" s="105" t="str">
        <f t="shared" ca="1" si="195"/>
        <v/>
      </c>
      <c r="I4182" s="102"/>
      <c r="J4182" s="102"/>
      <c r="K4182" s="102"/>
      <c r="L4182" s="102"/>
      <c r="M4182" s="102"/>
      <c r="N4182" s="102"/>
      <c r="O4182" s="102"/>
      <c r="P4182" s="102"/>
      <c r="Q4182" s="102"/>
      <c r="R4182" s="102"/>
      <c r="S4182" s="102"/>
      <c r="T4182" s="106"/>
      <c r="U4182" s="3" t="str">
        <f t="shared" si="197"/>
        <v>0/1</v>
      </c>
    </row>
    <row r="4183" spans="1:21" ht="30" customHeight="1" x14ac:dyDescent="0.3">
      <c r="A4183" s="3" t="str">
        <f>B4183&amp;"--"&amp;COUNTIF($B$5:B4183,B4183)</f>
        <v>--4146</v>
      </c>
      <c r="B4183" s="3" t="str">
        <f t="shared" si="196"/>
        <v/>
      </c>
      <c r="C4183" s="78">
        <v>4179</v>
      </c>
      <c r="D4183" s="102"/>
      <c r="E4183" s="103"/>
      <c r="F4183" s="102"/>
      <c r="G4183" s="104"/>
      <c r="H4183" s="105" t="str">
        <f t="shared" ca="1" si="195"/>
        <v/>
      </c>
      <c r="I4183" s="102"/>
      <c r="J4183" s="102"/>
      <c r="K4183" s="102"/>
      <c r="L4183" s="102"/>
      <c r="M4183" s="102"/>
      <c r="N4183" s="102"/>
      <c r="O4183" s="102"/>
      <c r="P4183" s="102"/>
      <c r="Q4183" s="102"/>
      <c r="R4183" s="102"/>
      <c r="S4183" s="102"/>
      <c r="T4183" s="106"/>
      <c r="U4183" s="3" t="str">
        <f t="shared" si="197"/>
        <v>0/1</v>
      </c>
    </row>
    <row r="4184" spans="1:21" ht="30" customHeight="1" x14ac:dyDescent="0.3">
      <c r="A4184" s="3" t="str">
        <f>B4184&amp;"--"&amp;COUNTIF($B$5:B4184,B4184)</f>
        <v>--4147</v>
      </c>
      <c r="B4184" s="3" t="str">
        <f t="shared" si="196"/>
        <v/>
      </c>
      <c r="C4184" s="78">
        <v>4180</v>
      </c>
      <c r="D4184" s="102"/>
      <c r="E4184" s="103"/>
      <c r="F4184" s="102"/>
      <c r="G4184" s="104"/>
      <c r="H4184" s="105" t="str">
        <f t="shared" ca="1" si="195"/>
        <v/>
      </c>
      <c r="I4184" s="102"/>
      <c r="J4184" s="102"/>
      <c r="K4184" s="102"/>
      <c r="L4184" s="102"/>
      <c r="M4184" s="102"/>
      <c r="N4184" s="102"/>
      <c r="O4184" s="102"/>
      <c r="P4184" s="102"/>
      <c r="Q4184" s="102"/>
      <c r="R4184" s="102"/>
      <c r="S4184" s="102"/>
      <c r="T4184" s="106"/>
      <c r="U4184" s="3" t="str">
        <f t="shared" si="197"/>
        <v>0/1</v>
      </c>
    </row>
    <row r="4185" spans="1:21" ht="30" customHeight="1" x14ac:dyDescent="0.3">
      <c r="A4185" s="3" t="str">
        <f>B4185&amp;"--"&amp;COUNTIF($B$5:B4185,B4185)</f>
        <v>--4148</v>
      </c>
      <c r="B4185" s="3" t="str">
        <f t="shared" si="196"/>
        <v/>
      </c>
      <c r="C4185" s="78">
        <v>4181</v>
      </c>
      <c r="D4185" s="102"/>
      <c r="E4185" s="103"/>
      <c r="F4185" s="102"/>
      <c r="G4185" s="104"/>
      <c r="H4185" s="105" t="str">
        <f t="shared" ca="1" si="195"/>
        <v/>
      </c>
      <c r="I4185" s="102"/>
      <c r="J4185" s="102"/>
      <c r="K4185" s="102"/>
      <c r="L4185" s="102"/>
      <c r="M4185" s="102"/>
      <c r="N4185" s="102"/>
      <c r="O4185" s="102"/>
      <c r="P4185" s="102"/>
      <c r="Q4185" s="102"/>
      <c r="R4185" s="102"/>
      <c r="S4185" s="102"/>
      <c r="T4185" s="106"/>
      <c r="U4185" s="3" t="str">
        <f t="shared" si="197"/>
        <v>0/1</v>
      </c>
    </row>
    <row r="4186" spans="1:21" ht="30" customHeight="1" x14ac:dyDescent="0.3">
      <c r="A4186" s="3" t="str">
        <f>B4186&amp;"--"&amp;COUNTIF($B$5:B4186,B4186)</f>
        <v>--4149</v>
      </c>
      <c r="B4186" s="3" t="str">
        <f t="shared" si="196"/>
        <v/>
      </c>
      <c r="C4186" s="78">
        <v>4182</v>
      </c>
      <c r="D4186" s="102"/>
      <c r="E4186" s="103"/>
      <c r="F4186" s="102"/>
      <c r="G4186" s="104"/>
      <c r="H4186" s="105" t="str">
        <f t="shared" ca="1" si="195"/>
        <v/>
      </c>
      <c r="I4186" s="102"/>
      <c r="J4186" s="102"/>
      <c r="K4186" s="102"/>
      <c r="L4186" s="102"/>
      <c r="M4186" s="102"/>
      <c r="N4186" s="102"/>
      <c r="O4186" s="102"/>
      <c r="P4186" s="102"/>
      <c r="Q4186" s="102"/>
      <c r="R4186" s="102"/>
      <c r="S4186" s="102"/>
      <c r="T4186" s="106"/>
      <c r="U4186" s="3" t="str">
        <f t="shared" si="197"/>
        <v>0/1</v>
      </c>
    </row>
    <row r="4187" spans="1:21" ht="30" customHeight="1" x14ac:dyDescent="0.3">
      <c r="A4187" s="3" t="str">
        <f>B4187&amp;"--"&amp;COUNTIF($B$5:B4187,B4187)</f>
        <v>--4150</v>
      </c>
      <c r="B4187" s="3" t="str">
        <f t="shared" si="196"/>
        <v/>
      </c>
      <c r="C4187" s="78">
        <v>4183</v>
      </c>
      <c r="D4187" s="102"/>
      <c r="E4187" s="103"/>
      <c r="F4187" s="102"/>
      <c r="G4187" s="104"/>
      <c r="H4187" s="105" t="str">
        <f t="shared" ca="1" si="195"/>
        <v/>
      </c>
      <c r="I4187" s="102"/>
      <c r="J4187" s="102"/>
      <c r="K4187" s="102"/>
      <c r="L4187" s="102"/>
      <c r="M4187" s="102"/>
      <c r="N4187" s="102"/>
      <c r="O4187" s="102"/>
      <c r="P4187" s="102"/>
      <c r="Q4187" s="102"/>
      <c r="R4187" s="102"/>
      <c r="S4187" s="102"/>
      <c r="T4187" s="106"/>
      <c r="U4187" s="3" t="str">
        <f t="shared" si="197"/>
        <v>0/1</v>
      </c>
    </row>
    <row r="4188" spans="1:21" ht="30" customHeight="1" x14ac:dyDescent="0.3">
      <c r="A4188" s="3" t="str">
        <f>B4188&amp;"--"&amp;COUNTIF($B$5:B4188,B4188)</f>
        <v>--4151</v>
      </c>
      <c r="B4188" s="3" t="str">
        <f t="shared" si="196"/>
        <v/>
      </c>
      <c r="C4188" s="78">
        <v>4184</v>
      </c>
      <c r="D4188" s="102"/>
      <c r="E4188" s="103"/>
      <c r="F4188" s="102"/>
      <c r="G4188" s="104"/>
      <c r="H4188" s="105" t="str">
        <f t="shared" ca="1" si="195"/>
        <v/>
      </c>
      <c r="I4188" s="102"/>
      <c r="J4188" s="102"/>
      <c r="K4188" s="102"/>
      <c r="L4188" s="102"/>
      <c r="M4188" s="102"/>
      <c r="N4188" s="102"/>
      <c r="O4188" s="102"/>
      <c r="P4188" s="102"/>
      <c r="Q4188" s="102"/>
      <c r="R4188" s="102"/>
      <c r="S4188" s="102"/>
      <c r="T4188" s="106"/>
      <c r="U4188" s="3" t="str">
        <f t="shared" si="197"/>
        <v>0/1</v>
      </c>
    </row>
    <row r="4189" spans="1:21" ht="30" customHeight="1" x14ac:dyDescent="0.3">
      <c r="A4189" s="3" t="str">
        <f>B4189&amp;"--"&amp;COUNTIF($B$5:B4189,B4189)</f>
        <v>--4152</v>
      </c>
      <c r="B4189" s="3" t="str">
        <f t="shared" si="196"/>
        <v/>
      </c>
      <c r="C4189" s="78">
        <v>4185</v>
      </c>
      <c r="D4189" s="102"/>
      <c r="E4189" s="103"/>
      <c r="F4189" s="102"/>
      <c r="G4189" s="104"/>
      <c r="H4189" s="105" t="str">
        <f t="shared" ca="1" si="195"/>
        <v/>
      </c>
      <c r="I4189" s="102"/>
      <c r="J4189" s="102"/>
      <c r="K4189" s="102"/>
      <c r="L4189" s="102"/>
      <c r="M4189" s="102"/>
      <c r="N4189" s="102"/>
      <c r="O4189" s="102"/>
      <c r="P4189" s="102"/>
      <c r="Q4189" s="102"/>
      <c r="R4189" s="102"/>
      <c r="S4189" s="102"/>
      <c r="T4189" s="106"/>
      <c r="U4189" s="3" t="str">
        <f t="shared" si="197"/>
        <v>0/1</v>
      </c>
    </row>
    <row r="4190" spans="1:21" ht="30" customHeight="1" x14ac:dyDescent="0.3">
      <c r="A4190" s="3" t="str">
        <f>B4190&amp;"--"&amp;COUNTIF($B$5:B4190,B4190)</f>
        <v>--4153</v>
      </c>
      <c r="B4190" s="3" t="str">
        <f t="shared" si="196"/>
        <v/>
      </c>
      <c r="C4190" s="78">
        <v>4186</v>
      </c>
      <c r="D4190" s="102"/>
      <c r="E4190" s="103"/>
      <c r="F4190" s="102"/>
      <c r="G4190" s="104"/>
      <c r="H4190" s="105" t="str">
        <f t="shared" ca="1" si="195"/>
        <v/>
      </c>
      <c r="I4190" s="102"/>
      <c r="J4190" s="102"/>
      <c r="K4190" s="102"/>
      <c r="L4190" s="102"/>
      <c r="M4190" s="102"/>
      <c r="N4190" s="102"/>
      <c r="O4190" s="102"/>
      <c r="P4190" s="102"/>
      <c r="Q4190" s="102"/>
      <c r="R4190" s="102"/>
      <c r="S4190" s="102"/>
      <c r="T4190" s="106"/>
      <c r="U4190" s="3" t="str">
        <f t="shared" si="197"/>
        <v>0/1</v>
      </c>
    </row>
    <row r="4191" spans="1:21" ht="30" customHeight="1" x14ac:dyDescent="0.3">
      <c r="A4191" s="3" t="str">
        <f>B4191&amp;"--"&amp;COUNTIF($B$5:B4191,B4191)</f>
        <v>--4154</v>
      </c>
      <c r="B4191" s="3" t="str">
        <f t="shared" si="196"/>
        <v/>
      </c>
      <c r="C4191" s="78">
        <v>4187</v>
      </c>
      <c r="D4191" s="102"/>
      <c r="E4191" s="103"/>
      <c r="F4191" s="102"/>
      <c r="G4191" s="104"/>
      <c r="H4191" s="105" t="str">
        <f t="shared" ca="1" si="195"/>
        <v/>
      </c>
      <c r="I4191" s="102"/>
      <c r="J4191" s="102"/>
      <c r="K4191" s="102"/>
      <c r="L4191" s="102"/>
      <c r="M4191" s="102"/>
      <c r="N4191" s="102"/>
      <c r="O4191" s="102"/>
      <c r="P4191" s="102"/>
      <c r="Q4191" s="102"/>
      <c r="R4191" s="102"/>
      <c r="S4191" s="102"/>
      <c r="T4191" s="106"/>
      <c r="U4191" s="3" t="str">
        <f t="shared" si="197"/>
        <v>0/1</v>
      </c>
    </row>
    <row r="4192" spans="1:21" ht="30" customHeight="1" x14ac:dyDescent="0.3">
      <c r="A4192" s="3" t="str">
        <f>B4192&amp;"--"&amp;COUNTIF($B$5:B4192,B4192)</f>
        <v>--4155</v>
      </c>
      <c r="B4192" s="3" t="str">
        <f t="shared" si="196"/>
        <v/>
      </c>
      <c r="C4192" s="78">
        <v>4188</v>
      </c>
      <c r="D4192" s="102"/>
      <c r="E4192" s="103"/>
      <c r="F4192" s="102"/>
      <c r="G4192" s="104"/>
      <c r="H4192" s="105" t="str">
        <f t="shared" ref="H4192:H4255" ca="1" si="198">IF(G4192,DATEDIF(G4192,TODAY(),"Y"),"")</f>
        <v/>
      </c>
      <c r="I4192" s="102"/>
      <c r="J4192" s="102"/>
      <c r="K4192" s="102"/>
      <c r="L4192" s="102"/>
      <c r="M4192" s="102"/>
      <c r="N4192" s="102"/>
      <c r="O4192" s="102"/>
      <c r="P4192" s="102"/>
      <c r="Q4192" s="102"/>
      <c r="R4192" s="102"/>
      <c r="S4192" s="102"/>
      <c r="T4192" s="106"/>
      <c r="U4192" s="3" t="str">
        <f t="shared" si="197"/>
        <v>0/1</v>
      </c>
    </row>
    <row r="4193" spans="1:21" ht="30" customHeight="1" x14ac:dyDescent="0.3">
      <c r="A4193" s="3" t="str">
        <f>B4193&amp;"--"&amp;COUNTIF($B$5:B4193,B4193)</f>
        <v>--4156</v>
      </c>
      <c r="B4193" s="3" t="str">
        <f t="shared" si="196"/>
        <v/>
      </c>
      <c r="C4193" s="78">
        <v>4189</v>
      </c>
      <c r="D4193" s="102"/>
      <c r="E4193" s="103"/>
      <c r="F4193" s="102"/>
      <c r="G4193" s="104"/>
      <c r="H4193" s="105" t="str">
        <f t="shared" ca="1" si="198"/>
        <v/>
      </c>
      <c r="I4193" s="102"/>
      <c r="J4193" s="102"/>
      <c r="K4193" s="102"/>
      <c r="L4193" s="102"/>
      <c r="M4193" s="102"/>
      <c r="N4193" s="102"/>
      <c r="O4193" s="102"/>
      <c r="P4193" s="102"/>
      <c r="Q4193" s="102"/>
      <c r="R4193" s="102"/>
      <c r="S4193" s="102"/>
      <c r="T4193" s="106"/>
      <c r="U4193" s="3" t="str">
        <f t="shared" si="197"/>
        <v>0/1</v>
      </c>
    </row>
    <row r="4194" spans="1:21" ht="30" customHeight="1" x14ac:dyDescent="0.3">
      <c r="A4194" s="3" t="str">
        <f>B4194&amp;"--"&amp;COUNTIF($B$5:B4194,B4194)</f>
        <v>--4157</v>
      </c>
      <c r="B4194" s="3" t="str">
        <f t="shared" si="196"/>
        <v/>
      </c>
      <c r="C4194" s="78">
        <v>4190</v>
      </c>
      <c r="D4194" s="102"/>
      <c r="E4194" s="103"/>
      <c r="F4194" s="102"/>
      <c r="G4194" s="104"/>
      <c r="H4194" s="105" t="str">
        <f t="shared" ca="1" si="198"/>
        <v/>
      </c>
      <c r="I4194" s="102"/>
      <c r="J4194" s="102"/>
      <c r="K4194" s="102"/>
      <c r="L4194" s="102"/>
      <c r="M4194" s="102"/>
      <c r="N4194" s="102"/>
      <c r="O4194" s="102"/>
      <c r="P4194" s="102"/>
      <c r="Q4194" s="102"/>
      <c r="R4194" s="102"/>
      <c r="S4194" s="102"/>
      <c r="T4194" s="106"/>
      <c r="U4194" s="3" t="str">
        <f t="shared" si="197"/>
        <v>0/1</v>
      </c>
    </row>
    <row r="4195" spans="1:21" ht="30" customHeight="1" x14ac:dyDescent="0.3">
      <c r="A4195" s="3" t="str">
        <f>B4195&amp;"--"&amp;COUNTIF($B$5:B4195,B4195)</f>
        <v>--4158</v>
      </c>
      <c r="B4195" s="3" t="str">
        <f t="shared" si="196"/>
        <v/>
      </c>
      <c r="C4195" s="78">
        <v>4191</v>
      </c>
      <c r="D4195" s="102"/>
      <c r="E4195" s="103"/>
      <c r="F4195" s="102"/>
      <c r="G4195" s="104"/>
      <c r="H4195" s="105" t="str">
        <f t="shared" ca="1" si="198"/>
        <v/>
      </c>
      <c r="I4195" s="102"/>
      <c r="J4195" s="102"/>
      <c r="K4195" s="102"/>
      <c r="L4195" s="102"/>
      <c r="M4195" s="102"/>
      <c r="N4195" s="102"/>
      <c r="O4195" s="102"/>
      <c r="P4195" s="102"/>
      <c r="Q4195" s="102"/>
      <c r="R4195" s="102"/>
      <c r="S4195" s="102"/>
      <c r="T4195" s="106"/>
      <c r="U4195" s="3" t="str">
        <f t="shared" si="197"/>
        <v>0/1</v>
      </c>
    </row>
    <row r="4196" spans="1:21" ht="30" customHeight="1" x14ac:dyDescent="0.3">
      <c r="A4196" s="3" t="str">
        <f>B4196&amp;"--"&amp;COUNTIF($B$5:B4196,B4196)</f>
        <v>--4159</v>
      </c>
      <c r="B4196" s="3" t="str">
        <f t="shared" si="196"/>
        <v/>
      </c>
      <c r="C4196" s="78">
        <v>4192</v>
      </c>
      <c r="D4196" s="102"/>
      <c r="E4196" s="103"/>
      <c r="F4196" s="102"/>
      <c r="G4196" s="104"/>
      <c r="H4196" s="105" t="str">
        <f t="shared" ca="1" si="198"/>
        <v/>
      </c>
      <c r="I4196" s="102"/>
      <c r="J4196" s="102"/>
      <c r="K4196" s="102"/>
      <c r="L4196" s="102"/>
      <c r="M4196" s="102"/>
      <c r="N4196" s="102"/>
      <c r="O4196" s="102"/>
      <c r="P4196" s="102"/>
      <c r="Q4196" s="102"/>
      <c r="R4196" s="102"/>
      <c r="S4196" s="102"/>
      <c r="T4196" s="106"/>
      <c r="U4196" s="3" t="str">
        <f t="shared" si="197"/>
        <v>0/1</v>
      </c>
    </row>
    <row r="4197" spans="1:21" ht="30" customHeight="1" x14ac:dyDescent="0.3">
      <c r="A4197" s="3" t="str">
        <f>B4197&amp;"--"&amp;COUNTIF($B$5:B4197,B4197)</f>
        <v>--4160</v>
      </c>
      <c r="B4197" s="3" t="str">
        <f t="shared" si="196"/>
        <v/>
      </c>
      <c r="C4197" s="78">
        <v>4193</v>
      </c>
      <c r="D4197" s="102"/>
      <c r="E4197" s="103"/>
      <c r="F4197" s="102"/>
      <c r="G4197" s="104"/>
      <c r="H4197" s="105" t="str">
        <f t="shared" ca="1" si="198"/>
        <v/>
      </c>
      <c r="I4197" s="102"/>
      <c r="J4197" s="102"/>
      <c r="K4197" s="102"/>
      <c r="L4197" s="102"/>
      <c r="M4197" s="102"/>
      <c r="N4197" s="102"/>
      <c r="O4197" s="102"/>
      <c r="P4197" s="102"/>
      <c r="Q4197" s="102"/>
      <c r="R4197" s="102"/>
      <c r="S4197" s="102"/>
      <c r="T4197" s="106"/>
      <c r="U4197" s="3" t="str">
        <f t="shared" si="197"/>
        <v>0/1</v>
      </c>
    </row>
    <row r="4198" spans="1:21" ht="30" customHeight="1" x14ac:dyDescent="0.3">
      <c r="A4198" s="3" t="str">
        <f>B4198&amp;"--"&amp;COUNTIF($B$5:B4198,B4198)</f>
        <v>--4161</v>
      </c>
      <c r="B4198" s="3" t="str">
        <f t="shared" si="196"/>
        <v/>
      </c>
      <c r="C4198" s="78">
        <v>4194</v>
      </c>
      <c r="D4198" s="102"/>
      <c r="E4198" s="103"/>
      <c r="F4198" s="102"/>
      <c r="G4198" s="104"/>
      <c r="H4198" s="105" t="str">
        <f t="shared" ca="1" si="198"/>
        <v/>
      </c>
      <c r="I4198" s="102"/>
      <c r="J4198" s="102"/>
      <c r="K4198" s="102"/>
      <c r="L4198" s="102"/>
      <c r="M4198" s="102"/>
      <c r="N4198" s="102"/>
      <c r="O4198" s="102"/>
      <c r="P4198" s="102"/>
      <c r="Q4198" s="102"/>
      <c r="R4198" s="102"/>
      <c r="S4198" s="102"/>
      <c r="T4198" s="106"/>
      <c r="U4198" s="3" t="str">
        <f t="shared" si="197"/>
        <v>0/1</v>
      </c>
    </row>
    <row r="4199" spans="1:21" ht="30" customHeight="1" x14ac:dyDescent="0.3">
      <c r="A4199" s="3" t="str">
        <f>B4199&amp;"--"&amp;COUNTIF($B$5:B4199,B4199)</f>
        <v>--4162</v>
      </c>
      <c r="B4199" s="3" t="str">
        <f t="shared" si="196"/>
        <v/>
      </c>
      <c r="C4199" s="78">
        <v>4195</v>
      </c>
      <c r="D4199" s="102"/>
      <c r="E4199" s="103"/>
      <c r="F4199" s="102"/>
      <c r="G4199" s="104"/>
      <c r="H4199" s="105" t="str">
        <f t="shared" ca="1" si="198"/>
        <v/>
      </c>
      <c r="I4199" s="102"/>
      <c r="J4199" s="102"/>
      <c r="K4199" s="102"/>
      <c r="L4199" s="102"/>
      <c r="M4199" s="102"/>
      <c r="N4199" s="102"/>
      <c r="O4199" s="102"/>
      <c r="P4199" s="102"/>
      <c r="Q4199" s="102"/>
      <c r="R4199" s="102"/>
      <c r="S4199" s="102"/>
      <c r="T4199" s="106"/>
      <c r="U4199" s="3" t="str">
        <f t="shared" si="197"/>
        <v>0/1</v>
      </c>
    </row>
    <row r="4200" spans="1:21" ht="30" customHeight="1" x14ac:dyDescent="0.3">
      <c r="A4200" s="3" t="str">
        <f>B4200&amp;"--"&amp;COUNTIF($B$5:B4200,B4200)</f>
        <v>--4163</v>
      </c>
      <c r="B4200" s="3" t="str">
        <f t="shared" si="196"/>
        <v/>
      </c>
      <c r="C4200" s="78">
        <v>4196</v>
      </c>
      <c r="D4200" s="102"/>
      <c r="E4200" s="103"/>
      <c r="F4200" s="102"/>
      <c r="G4200" s="104"/>
      <c r="H4200" s="105" t="str">
        <f t="shared" ca="1" si="198"/>
        <v/>
      </c>
      <c r="I4200" s="102"/>
      <c r="J4200" s="102"/>
      <c r="K4200" s="102"/>
      <c r="L4200" s="102"/>
      <c r="M4200" s="102"/>
      <c r="N4200" s="102"/>
      <c r="O4200" s="102"/>
      <c r="P4200" s="102"/>
      <c r="Q4200" s="102"/>
      <c r="R4200" s="102"/>
      <c r="S4200" s="102"/>
      <c r="T4200" s="106"/>
      <c r="U4200" s="3" t="str">
        <f t="shared" si="197"/>
        <v>0/1</v>
      </c>
    </row>
    <row r="4201" spans="1:21" ht="30" customHeight="1" x14ac:dyDescent="0.3">
      <c r="A4201" s="3" t="str">
        <f>B4201&amp;"--"&amp;COUNTIF($B$5:B4201,B4201)</f>
        <v>--4164</v>
      </c>
      <c r="B4201" s="3" t="str">
        <f t="shared" si="196"/>
        <v/>
      </c>
      <c r="C4201" s="78">
        <v>4197</v>
      </c>
      <c r="D4201" s="102"/>
      <c r="E4201" s="103"/>
      <c r="F4201" s="102"/>
      <c r="G4201" s="104"/>
      <c r="H4201" s="105" t="str">
        <f t="shared" ca="1" si="198"/>
        <v/>
      </c>
      <c r="I4201" s="102"/>
      <c r="J4201" s="102"/>
      <c r="K4201" s="102"/>
      <c r="L4201" s="102"/>
      <c r="M4201" s="102"/>
      <c r="N4201" s="102"/>
      <c r="O4201" s="102"/>
      <c r="P4201" s="102"/>
      <c r="Q4201" s="102"/>
      <c r="R4201" s="102"/>
      <c r="S4201" s="102"/>
      <c r="T4201" s="106"/>
      <c r="U4201" s="3" t="str">
        <f t="shared" si="197"/>
        <v>0/1</v>
      </c>
    </row>
    <row r="4202" spans="1:21" ht="30" customHeight="1" x14ac:dyDescent="0.3">
      <c r="A4202" s="3" t="str">
        <f>B4202&amp;"--"&amp;COUNTIF($B$5:B4202,B4202)</f>
        <v>--4165</v>
      </c>
      <c r="B4202" s="3" t="str">
        <f t="shared" si="196"/>
        <v/>
      </c>
      <c r="C4202" s="78">
        <v>4198</v>
      </c>
      <c r="D4202" s="102"/>
      <c r="E4202" s="103"/>
      <c r="F4202" s="102"/>
      <c r="G4202" s="104"/>
      <c r="H4202" s="105" t="str">
        <f t="shared" ca="1" si="198"/>
        <v/>
      </c>
      <c r="I4202" s="102"/>
      <c r="J4202" s="102"/>
      <c r="K4202" s="102"/>
      <c r="L4202" s="102"/>
      <c r="M4202" s="102"/>
      <c r="N4202" s="102"/>
      <c r="O4202" s="102"/>
      <c r="P4202" s="102"/>
      <c r="Q4202" s="102"/>
      <c r="R4202" s="102"/>
      <c r="S4202" s="102"/>
      <c r="T4202" s="106"/>
      <c r="U4202" s="3" t="str">
        <f t="shared" si="197"/>
        <v>0/1</v>
      </c>
    </row>
    <row r="4203" spans="1:21" ht="30" customHeight="1" x14ac:dyDescent="0.3">
      <c r="A4203" s="3" t="str">
        <f>B4203&amp;"--"&amp;COUNTIF($B$5:B4203,B4203)</f>
        <v>--4166</v>
      </c>
      <c r="B4203" s="3" t="str">
        <f t="shared" si="196"/>
        <v/>
      </c>
      <c r="C4203" s="78">
        <v>4199</v>
      </c>
      <c r="D4203" s="102"/>
      <c r="E4203" s="103"/>
      <c r="F4203" s="102"/>
      <c r="G4203" s="104"/>
      <c r="H4203" s="105" t="str">
        <f t="shared" ca="1" si="198"/>
        <v/>
      </c>
      <c r="I4203" s="102"/>
      <c r="J4203" s="102"/>
      <c r="K4203" s="102"/>
      <c r="L4203" s="102"/>
      <c r="M4203" s="102"/>
      <c r="N4203" s="102"/>
      <c r="O4203" s="102"/>
      <c r="P4203" s="102"/>
      <c r="Q4203" s="102"/>
      <c r="R4203" s="102"/>
      <c r="S4203" s="102"/>
      <c r="T4203" s="106"/>
      <c r="U4203" s="3" t="str">
        <f t="shared" si="197"/>
        <v>0/1</v>
      </c>
    </row>
    <row r="4204" spans="1:21" ht="30" customHeight="1" x14ac:dyDescent="0.3">
      <c r="A4204" s="3" t="str">
        <f>B4204&amp;"--"&amp;COUNTIF($B$5:B4204,B4204)</f>
        <v>--4167</v>
      </c>
      <c r="B4204" s="3" t="str">
        <f t="shared" si="196"/>
        <v/>
      </c>
      <c r="C4204" s="78">
        <v>4200</v>
      </c>
      <c r="D4204" s="102"/>
      <c r="E4204" s="103"/>
      <c r="F4204" s="102"/>
      <c r="G4204" s="104"/>
      <c r="H4204" s="105" t="str">
        <f t="shared" ca="1" si="198"/>
        <v/>
      </c>
      <c r="I4204" s="102"/>
      <c r="J4204" s="102"/>
      <c r="K4204" s="102"/>
      <c r="L4204" s="102"/>
      <c r="M4204" s="102"/>
      <c r="N4204" s="102"/>
      <c r="O4204" s="102"/>
      <c r="P4204" s="102"/>
      <c r="Q4204" s="102"/>
      <c r="R4204" s="102"/>
      <c r="S4204" s="102"/>
      <c r="T4204" s="106"/>
      <c r="U4204" s="3" t="str">
        <f t="shared" si="197"/>
        <v>0/1</v>
      </c>
    </row>
    <row r="4205" spans="1:21" ht="30" customHeight="1" x14ac:dyDescent="0.3">
      <c r="A4205" s="3" t="str">
        <f>B4205&amp;"--"&amp;COUNTIF($B$5:B4205,B4205)</f>
        <v>--4168</v>
      </c>
      <c r="B4205" s="3" t="str">
        <f t="shared" si="196"/>
        <v/>
      </c>
      <c r="C4205" s="78">
        <v>4201</v>
      </c>
      <c r="D4205" s="102"/>
      <c r="E4205" s="103"/>
      <c r="F4205" s="102"/>
      <c r="G4205" s="104"/>
      <c r="H4205" s="105" t="str">
        <f t="shared" ca="1" si="198"/>
        <v/>
      </c>
      <c r="I4205" s="102"/>
      <c r="J4205" s="102"/>
      <c r="K4205" s="102"/>
      <c r="L4205" s="102"/>
      <c r="M4205" s="102"/>
      <c r="N4205" s="102"/>
      <c r="O4205" s="102"/>
      <c r="P4205" s="102"/>
      <c r="Q4205" s="102"/>
      <c r="R4205" s="102"/>
      <c r="S4205" s="102"/>
      <c r="T4205" s="106"/>
      <c r="U4205" s="3" t="str">
        <f t="shared" si="197"/>
        <v>0/1</v>
      </c>
    </row>
    <row r="4206" spans="1:21" ht="30" customHeight="1" x14ac:dyDescent="0.3">
      <c r="A4206" s="3" t="str">
        <f>B4206&amp;"--"&amp;COUNTIF($B$5:B4206,B4206)</f>
        <v>--4169</v>
      </c>
      <c r="B4206" s="3" t="str">
        <f t="shared" si="196"/>
        <v/>
      </c>
      <c r="C4206" s="78">
        <v>4202</v>
      </c>
      <c r="D4206" s="102"/>
      <c r="E4206" s="103"/>
      <c r="F4206" s="102"/>
      <c r="G4206" s="104"/>
      <c r="H4206" s="105" t="str">
        <f t="shared" ca="1" si="198"/>
        <v/>
      </c>
      <c r="I4206" s="102"/>
      <c r="J4206" s="102"/>
      <c r="K4206" s="102"/>
      <c r="L4206" s="102"/>
      <c r="M4206" s="102"/>
      <c r="N4206" s="102"/>
      <c r="O4206" s="102"/>
      <c r="P4206" s="102"/>
      <c r="Q4206" s="102"/>
      <c r="R4206" s="102"/>
      <c r="S4206" s="102"/>
      <c r="T4206" s="106"/>
      <c r="U4206" s="3" t="str">
        <f t="shared" si="197"/>
        <v>0/1</v>
      </c>
    </row>
    <row r="4207" spans="1:21" ht="30" customHeight="1" x14ac:dyDescent="0.3">
      <c r="A4207" s="3" t="str">
        <f>B4207&amp;"--"&amp;COUNTIF($B$5:B4207,B4207)</f>
        <v>--4170</v>
      </c>
      <c r="B4207" s="3" t="str">
        <f t="shared" si="196"/>
        <v/>
      </c>
      <c r="C4207" s="78">
        <v>4203</v>
      </c>
      <c r="D4207" s="102"/>
      <c r="E4207" s="103"/>
      <c r="F4207" s="102"/>
      <c r="G4207" s="104"/>
      <c r="H4207" s="105" t="str">
        <f t="shared" ca="1" si="198"/>
        <v/>
      </c>
      <c r="I4207" s="102"/>
      <c r="J4207" s="102"/>
      <c r="K4207" s="102"/>
      <c r="L4207" s="102"/>
      <c r="M4207" s="102"/>
      <c r="N4207" s="102"/>
      <c r="O4207" s="102"/>
      <c r="P4207" s="102"/>
      <c r="Q4207" s="102"/>
      <c r="R4207" s="102"/>
      <c r="S4207" s="102"/>
      <c r="T4207" s="106"/>
      <c r="U4207" s="3" t="str">
        <f t="shared" si="197"/>
        <v>0/1</v>
      </c>
    </row>
    <row r="4208" spans="1:21" ht="30" customHeight="1" x14ac:dyDescent="0.3">
      <c r="A4208" s="3" t="str">
        <f>B4208&amp;"--"&amp;COUNTIF($B$5:B4208,B4208)</f>
        <v>--4171</v>
      </c>
      <c r="B4208" s="3" t="str">
        <f t="shared" si="196"/>
        <v/>
      </c>
      <c r="C4208" s="78">
        <v>4204</v>
      </c>
      <c r="D4208" s="102"/>
      <c r="E4208" s="103"/>
      <c r="F4208" s="102"/>
      <c r="G4208" s="104"/>
      <c r="H4208" s="105" t="str">
        <f t="shared" ca="1" si="198"/>
        <v/>
      </c>
      <c r="I4208" s="102"/>
      <c r="J4208" s="102"/>
      <c r="K4208" s="102"/>
      <c r="L4208" s="102"/>
      <c r="M4208" s="102"/>
      <c r="N4208" s="102"/>
      <c r="O4208" s="102"/>
      <c r="P4208" s="102"/>
      <c r="Q4208" s="102"/>
      <c r="R4208" s="102"/>
      <c r="S4208" s="102"/>
      <c r="T4208" s="106"/>
      <c r="U4208" s="3" t="str">
        <f t="shared" si="197"/>
        <v>0/1</v>
      </c>
    </row>
    <row r="4209" spans="1:21" ht="30" customHeight="1" x14ac:dyDescent="0.3">
      <c r="A4209" s="3" t="str">
        <f>B4209&amp;"--"&amp;COUNTIF($B$5:B4209,B4209)</f>
        <v>--4172</v>
      </c>
      <c r="B4209" s="3" t="str">
        <f t="shared" si="196"/>
        <v/>
      </c>
      <c r="C4209" s="78">
        <v>4205</v>
      </c>
      <c r="D4209" s="102"/>
      <c r="E4209" s="103"/>
      <c r="F4209" s="102"/>
      <c r="G4209" s="104"/>
      <c r="H4209" s="105" t="str">
        <f t="shared" ca="1" si="198"/>
        <v/>
      </c>
      <c r="I4209" s="102"/>
      <c r="J4209" s="102"/>
      <c r="K4209" s="102"/>
      <c r="L4209" s="102"/>
      <c r="M4209" s="102"/>
      <c r="N4209" s="102"/>
      <c r="O4209" s="102"/>
      <c r="P4209" s="102"/>
      <c r="Q4209" s="102"/>
      <c r="R4209" s="102"/>
      <c r="S4209" s="102"/>
      <c r="T4209" s="106"/>
      <c r="U4209" s="3" t="str">
        <f t="shared" si="197"/>
        <v>0/1</v>
      </c>
    </row>
    <row r="4210" spans="1:21" ht="30" customHeight="1" x14ac:dyDescent="0.3">
      <c r="A4210" s="3" t="str">
        <f>B4210&amp;"--"&amp;COUNTIF($B$5:B4210,B4210)</f>
        <v>--4173</v>
      </c>
      <c r="B4210" s="3" t="str">
        <f t="shared" si="196"/>
        <v/>
      </c>
      <c r="C4210" s="78">
        <v>4206</v>
      </c>
      <c r="D4210" s="102"/>
      <c r="E4210" s="103"/>
      <c r="F4210" s="102"/>
      <c r="G4210" s="104"/>
      <c r="H4210" s="105" t="str">
        <f t="shared" ca="1" si="198"/>
        <v/>
      </c>
      <c r="I4210" s="102"/>
      <c r="J4210" s="102"/>
      <c r="K4210" s="102"/>
      <c r="L4210" s="102"/>
      <c r="M4210" s="102"/>
      <c r="N4210" s="102"/>
      <c r="O4210" s="102"/>
      <c r="P4210" s="102"/>
      <c r="Q4210" s="102"/>
      <c r="R4210" s="102"/>
      <c r="S4210" s="102"/>
      <c r="T4210" s="106"/>
      <c r="U4210" s="3" t="str">
        <f t="shared" si="197"/>
        <v>0/1</v>
      </c>
    </row>
    <row r="4211" spans="1:21" ht="30" customHeight="1" x14ac:dyDescent="0.3">
      <c r="A4211" s="3" t="str">
        <f>B4211&amp;"--"&amp;COUNTIF($B$5:B4211,B4211)</f>
        <v>--4174</v>
      </c>
      <c r="B4211" s="3" t="str">
        <f t="shared" si="196"/>
        <v/>
      </c>
      <c r="C4211" s="78">
        <v>4207</v>
      </c>
      <c r="D4211" s="102"/>
      <c r="E4211" s="103"/>
      <c r="F4211" s="102"/>
      <c r="G4211" s="104"/>
      <c r="H4211" s="105" t="str">
        <f t="shared" ca="1" si="198"/>
        <v/>
      </c>
      <c r="I4211" s="102"/>
      <c r="J4211" s="102"/>
      <c r="K4211" s="102"/>
      <c r="L4211" s="102"/>
      <c r="M4211" s="102"/>
      <c r="N4211" s="102"/>
      <c r="O4211" s="102"/>
      <c r="P4211" s="102"/>
      <c r="Q4211" s="102"/>
      <c r="R4211" s="102"/>
      <c r="S4211" s="102"/>
      <c r="T4211" s="106"/>
      <c r="U4211" s="3" t="str">
        <f t="shared" si="197"/>
        <v>0/1</v>
      </c>
    </row>
    <row r="4212" spans="1:21" ht="30" customHeight="1" x14ac:dyDescent="0.3">
      <c r="A4212" s="3" t="str">
        <f>B4212&amp;"--"&amp;COUNTIF($B$5:B4212,B4212)</f>
        <v>--4175</v>
      </c>
      <c r="B4212" s="3" t="str">
        <f t="shared" si="196"/>
        <v/>
      </c>
      <c r="C4212" s="78">
        <v>4208</v>
      </c>
      <c r="D4212" s="102"/>
      <c r="E4212" s="103"/>
      <c r="F4212" s="102"/>
      <c r="G4212" s="104"/>
      <c r="H4212" s="105" t="str">
        <f t="shared" ca="1" si="198"/>
        <v/>
      </c>
      <c r="I4212" s="102"/>
      <c r="J4212" s="102"/>
      <c r="K4212" s="102"/>
      <c r="L4212" s="102"/>
      <c r="M4212" s="102"/>
      <c r="N4212" s="102"/>
      <c r="O4212" s="102"/>
      <c r="P4212" s="102"/>
      <c r="Q4212" s="102"/>
      <c r="R4212" s="102"/>
      <c r="S4212" s="102"/>
      <c r="T4212" s="106"/>
      <c r="U4212" s="3" t="str">
        <f t="shared" si="197"/>
        <v>0/1</v>
      </c>
    </row>
    <row r="4213" spans="1:21" ht="30" customHeight="1" x14ac:dyDescent="0.3">
      <c r="A4213" s="3" t="str">
        <f>B4213&amp;"--"&amp;COUNTIF($B$5:B4213,B4213)</f>
        <v>--4176</v>
      </c>
      <c r="B4213" s="3" t="str">
        <f t="shared" si="196"/>
        <v/>
      </c>
      <c r="C4213" s="78">
        <v>4209</v>
      </c>
      <c r="D4213" s="102"/>
      <c r="E4213" s="103"/>
      <c r="F4213" s="102"/>
      <c r="G4213" s="104"/>
      <c r="H4213" s="105" t="str">
        <f t="shared" ca="1" si="198"/>
        <v/>
      </c>
      <c r="I4213" s="102"/>
      <c r="J4213" s="102"/>
      <c r="K4213" s="102"/>
      <c r="L4213" s="102"/>
      <c r="M4213" s="102"/>
      <c r="N4213" s="102"/>
      <c r="O4213" s="102"/>
      <c r="P4213" s="102"/>
      <c r="Q4213" s="102"/>
      <c r="R4213" s="102"/>
      <c r="S4213" s="102"/>
      <c r="T4213" s="106"/>
      <c r="U4213" s="3" t="str">
        <f t="shared" si="197"/>
        <v>0/1</v>
      </c>
    </row>
    <row r="4214" spans="1:21" ht="30" customHeight="1" x14ac:dyDescent="0.3">
      <c r="A4214" s="3" t="str">
        <f>B4214&amp;"--"&amp;COUNTIF($B$5:B4214,B4214)</f>
        <v>--4177</v>
      </c>
      <c r="B4214" s="3" t="str">
        <f t="shared" si="196"/>
        <v/>
      </c>
      <c r="C4214" s="78">
        <v>4210</v>
      </c>
      <c r="D4214" s="102"/>
      <c r="E4214" s="103"/>
      <c r="F4214" s="102"/>
      <c r="G4214" s="104"/>
      <c r="H4214" s="105" t="str">
        <f t="shared" ca="1" si="198"/>
        <v/>
      </c>
      <c r="I4214" s="102"/>
      <c r="J4214" s="102"/>
      <c r="K4214" s="102"/>
      <c r="L4214" s="102"/>
      <c r="M4214" s="102"/>
      <c r="N4214" s="102"/>
      <c r="O4214" s="102"/>
      <c r="P4214" s="102"/>
      <c r="Q4214" s="102"/>
      <c r="R4214" s="102"/>
      <c r="S4214" s="102"/>
      <c r="T4214" s="106"/>
      <c r="U4214" s="3" t="str">
        <f t="shared" si="197"/>
        <v>0/1</v>
      </c>
    </row>
    <row r="4215" spans="1:21" ht="30" customHeight="1" x14ac:dyDescent="0.3">
      <c r="A4215" s="3" t="str">
        <f>B4215&amp;"--"&amp;COUNTIF($B$5:B4215,B4215)</f>
        <v>--4178</v>
      </c>
      <c r="B4215" s="3" t="str">
        <f t="shared" si="196"/>
        <v/>
      </c>
      <c r="C4215" s="78">
        <v>4211</v>
      </c>
      <c r="D4215" s="102"/>
      <c r="E4215" s="103"/>
      <c r="F4215" s="102"/>
      <c r="G4215" s="104"/>
      <c r="H4215" s="105" t="str">
        <f t="shared" ca="1" si="198"/>
        <v/>
      </c>
      <c r="I4215" s="102"/>
      <c r="J4215" s="102"/>
      <c r="K4215" s="102"/>
      <c r="L4215" s="102"/>
      <c r="M4215" s="102"/>
      <c r="N4215" s="102"/>
      <c r="O4215" s="102"/>
      <c r="P4215" s="102"/>
      <c r="Q4215" s="102"/>
      <c r="R4215" s="102"/>
      <c r="S4215" s="102"/>
      <c r="T4215" s="106"/>
      <c r="U4215" s="3" t="str">
        <f t="shared" si="197"/>
        <v>0/1</v>
      </c>
    </row>
    <row r="4216" spans="1:21" ht="30" customHeight="1" x14ac:dyDescent="0.3">
      <c r="A4216" s="3" t="str">
        <f>B4216&amp;"--"&amp;COUNTIF($B$5:B4216,B4216)</f>
        <v>--4179</v>
      </c>
      <c r="B4216" s="3" t="str">
        <f t="shared" si="196"/>
        <v/>
      </c>
      <c r="C4216" s="78">
        <v>4212</v>
      </c>
      <c r="D4216" s="102"/>
      <c r="E4216" s="103"/>
      <c r="F4216" s="102"/>
      <c r="G4216" s="104"/>
      <c r="H4216" s="105" t="str">
        <f t="shared" ca="1" si="198"/>
        <v/>
      </c>
      <c r="I4216" s="102"/>
      <c r="J4216" s="102"/>
      <c r="K4216" s="102"/>
      <c r="L4216" s="102"/>
      <c r="M4216" s="102"/>
      <c r="N4216" s="102"/>
      <c r="O4216" s="102"/>
      <c r="P4216" s="102"/>
      <c r="Q4216" s="102"/>
      <c r="R4216" s="102"/>
      <c r="S4216" s="102"/>
      <c r="T4216" s="106"/>
      <c r="U4216" s="3" t="str">
        <f t="shared" si="197"/>
        <v>0/1</v>
      </c>
    </row>
    <row r="4217" spans="1:21" ht="30" customHeight="1" x14ac:dyDescent="0.3">
      <c r="A4217" s="3" t="str">
        <f>B4217&amp;"--"&amp;COUNTIF($B$5:B4217,B4217)</f>
        <v>--4180</v>
      </c>
      <c r="B4217" s="3" t="str">
        <f t="shared" si="196"/>
        <v/>
      </c>
      <c r="C4217" s="78">
        <v>4213</v>
      </c>
      <c r="D4217" s="102"/>
      <c r="E4217" s="103"/>
      <c r="F4217" s="102"/>
      <c r="G4217" s="104"/>
      <c r="H4217" s="105" t="str">
        <f t="shared" ca="1" si="198"/>
        <v/>
      </c>
      <c r="I4217" s="102"/>
      <c r="J4217" s="102"/>
      <c r="K4217" s="102"/>
      <c r="L4217" s="102"/>
      <c r="M4217" s="102"/>
      <c r="N4217" s="102"/>
      <c r="O4217" s="102"/>
      <c r="P4217" s="102"/>
      <c r="Q4217" s="102"/>
      <c r="R4217" s="102"/>
      <c r="S4217" s="102"/>
      <c r="T4217" s="106"/>
      <c r="U4217" s="3" t="str">
        <f t="shared" si="197"/>
        <v>0/1</v>
      </c>
    </row>
    <row r="4218" spans="1:21" ht="30" customHeight="1" x14ac:dyDescent="0.3">
      <c r="A4218" s="3" t="str">
        <f>B4218&amp;"--"&amp;COUNTIF($B$5:B4218,B4218)</f>
        <v>--4181</v>
      </c>
      <c r="B4218" s="3" t="str">
        <f t="shared" si="196"/>
        <v/>
      </c>
      <c r="C4218" s="78">
        <v>4214</v>
      </c>
      <c r="D4218" s="102"/>
      <c r="E4218" s="103"/>
      <c r="F4218" s="102"/>
      <c r="G4218" s="104"/>
      <c r="H4218" s="105" t="str">
        <f t="shared" ca="1" si="198"/>
        <v/>
      </c>
      <c r="I4218" s="102"/>
      <c r="J4218" s="102"/>
      <c r="K4218" s="102"/>
      <c r="L4218" s="102"/>
      <c r="M4218" s="102"/>
      <c r="N4218" s="102"/>
      <c r="O4218" s="102"/>
      <c r="P4218" s="102"/>
      <c r="Q4218" s="102"/>
      <c r="R4218" s="102"/>
      <c r="S4218" s="102"/>
      <c r="T4218" s="106"/>
      <c r="U4218" s="3" t="str">
        <f t="shared" si="197"/>
        <v>0/1</v>
      </c>
    </row>
    <row r="4219" spans="1:21" ht="30" customHeight="1" x14ac:dyDescent="0.3">
      <c r="A4219" s="3" t="str">
        <f>B4219&amp;"--"&amp;COUNTIF($B$5:B4219,B4219)</f>
        <v>--4182</v>
      </c>
      <c r="B4219" s="3" t="str">
        <f t="shared" si="196"/>
        <v/>
      </c>
      <c r="C4219" s="78">
        <v>4215</v>
      </c>
      <c r="D4219" s="102"/>
      <c r="E4219" s="103"/>
      <c r="F4219" s="102"/>
      <c r="G4219" s="104"/>
      <c r="H4219" s="105" t="str">
        <f t="shared" ca="1" si="198"/>
        <v/>
      </c>
      <c r="I4219" s="102"/>
      <c r="J4219" s="102"/>
      <c r="K4219" s="102"/>
      <c r="L4219" s="102"/>
      <c r="M4219" s="102"/>
      <c r="N4219" s="102"/>
      <c r="O4219" s="102"/>
      <c r="P4219" s="102"/>
      <c r="Q4219" s="102"/>
      <c r="R4219" s="102"/>
      <c r="S4219" s="102"/>
      <c r="T4219" s="106"/>
      <c r="U4219" s="3" t="str">
        <f t="shared" si="197"/>
        <v>0/1</v>
      </c>
    </row>
    <row r="4220" spans="1:21" ht="30" customHeight="1" x14ac:dyDescent="0.3">
      <c r="A4220" s="3" t="str">
        <f>B4220&amp;"--"&amp;COUNTIF($B$5:B4220,B4220)</f>
        <v>--4183</v>
      </c>
      <c r="B4220" s="3" t="str">
        <f t="shared" si="196"/>
        <v/>
      </c>
      <c r="C4220" s="78">
        <v>4216</v>
      </c>
      <c r="D4220" s="102"/>
      <c r="E4220" s="103"/>
      <c r="F4220" s="102"/>
      <c r="G4220" s="104"/>
      <c r="H4220" s="105" t="str">
        <f t="shared" ca="1" si="198"/>
        <v/>
      </c>
      <c r="I4220" s="102"/>
      <c r="J4220" s="102"/>
      <c r="K4220" s="102"/>
      <c r="L4220" s="102"/>
      <c r="M4220" s="102"/>
      <c r="N4220" s="102"/>
      <c r="O4220" s="102"/>
      <c r="P4220" s="102"/>
      <c r="Q4220" s="102"/>
      <c r="R4220" s="102"/>
      <c r="S4220" s="102"/>
      <c r="T4220" s="106"/>
      <c r="U4220" s="3" t="str">
        <f t="shared" si="197"/>
        <v>0/1</v>
      </c>
    </row>
    <row r="4221" spans="1:21" ht="30" customHeight="1" x14ac:dyDescent="0.3">
      <c r="A4221" s="3" t="str">
        <f>B4221&amp;"--"&amp;COUNTIF($B$5:B4221,B4221)</f>
        <v>--4184</v>
      </c>
      <c r="B4221" s="3" t="str">
        <f t="shared" si="196"/>
        <v/>
      </c>
      <c r="C4221" s="78">
        <v>4217</v>
      </c>
      <c r="D4221" s="102"/>
      <c r="E4221" s="103"/>
      <c r="F4221" s="102"/>
      <c r="G4221" s="104"/>
      <c r="H4221" s="105" t="str">
        <f t="shared" ca="1" si="198"/>
        <v/>
      </c>
      <c r="I4221" s="102"/>
      <c r="J4221" s="102"/>
      <c r="K4221" s="102"/>
      <c r="L4221" s="102"/>
      <c r="M4221" s="102"/>
      <c r="N4221" s="102"/>
      <c r="O4221" s="102"/>
      <c r="P4221" s="102"/>
      <c r="Q4221" s="102"/>
      <c r="R4221" s="102"/>
      <c r="S4221" s="102"/>
      <c r="T4221" s="106"/>
      <c r="U4221" s="3" t="str">
        <f t="shared" si="197"/>
        <v>0/1</v>
      </c>
    </row>
    <row r="4222" spans="1:21" ht="30" customHeight="1" x14ac:dyDescent="0.3">
      <c r="A4222" s="3" t="str">
        <f>B4222&amp;"--"&amp;COUNTIF($B$5:B4222,B4222)</f>
        <v>--4185</v>
      </c>
      <c r="B4222" s="3" t="str">
        <f t="shared" si="196"/>
        <v/>
      </c>
      <c r="C4222" s="78">
        <v>4218</v>
      </c>
      <c r="D4222" s="102"/>
      <c r="E4222" s="103"/>
      <c r="F4222" s="102"/>
      <c r="G4222" s="104"/>
      <c r="H4222" s="105" t="str">
        <f t="shared" ca="1" si="198"/>
        <v/>
      </c>
      <c r="I4222" s="102"/>
      <c r="J4222" s="102"/>
      <c r="K4222" s="102"/>
      <c r="L4222" s="102"/>
      <c r="M4222" s="102"/>
      <c r="N4222" s="102"/>
      <c r="O4222" s="102"/>
      <c r="P4222" s="102"/>
      <c r="Q4222" s="102"/>
      <c r="R4222" s="102"/>
      <c r="S4222" s="102"/>
      <c r="T4222" s="106"/>
      <c r="U4222" s="3" t="str">
        <f t="shared" si="197"/>
        <v>0/1</v>
      </c>
    </row>
    <row r="4223" spans="1:21" ht="30" customHeight="1" x14ac:dyDescent="0.3">
      <c r="A4223" s="3" t="str">
        <f>B4223&amp;"--"&amp;COUNTIF($B$5:B4223,B4223)</f>
        <v>--4186</v>
      </c>
      <c r="B4223" s="3" t="str">
        <f t="shared" si="196"/>
        <v/>
      </c>
      <c r="C4223" s="78">
        <v>4219</v>
      </c>
      <c r="D4223" s="102"/>
      <c r="E4223" s="103"/>
      <c r="F4223" s="102"/>
      <c r="G4223" s="104"/>
      <c r="H4223" s="105" t="str">
        <f t="shared" ca="1" si="198"/>
        <v/>
      </c>
      <c r="I4223" s="102"/>
      <c r="J4223" s="102"/>
      <c r="K4223" s="102"/>
      <c r="L4223" s="102"/>
      <c r="M4223" s="102"/>
      <c r="N4223" s="102"/>
      <c r="O4223" s="102"/>
      <c r="P4223" s="102"/>
      <c r="Q4223" s="102"/>
      <c r="R4223" s="102"/>
      <c r="S4223" s="102"/>
      <c r="T4223" s="106"/>
      <c r="U4223" s="3" t="str">
        <f t="shared" si="197"/>
        <v>0/1</v>
      </c>
    </row>
    <row r="4224" spans="1:21" ht="30" customHeight="1" x14ac:dyDescent="0.3">
      <c r="A4224" s="3" t="str">
        <f>B4224&amp;"--"&amp;COUNTIF($B$5:B4224,B4224)</f>
        <v>--4187</v>
      </c>
      <c r="B4224" s="3" t="str">
        <f t="shared" si="196"/>
        <v/>
      </c>
      <c r="C4224" s="78">
        <v>4220</v>
      </c>
      <c r="D4224" s="102"/>
      <c r="E4224" s="103"/>
      <c r="F4224" s="102"/>
      <c r="G4224" s="104"/>
      <c r="H4224" s="105" t="str">
        <f t="shared" ca="1" si="198"/>
        <v/>
      </c>
      <c r="I4224" s="102"/>
      <c r="J4224" s="102"/>
      <c r="K4224" s="102"/>
      <c r="L4224" s="102"/>
      <c r="M4224" s="102"/>
      <c r="N4224" s="102"/>
      <c r="O4224" s="102"/>
      <c r="P4224" s="102"/>
      <c r="Q4224" s="102"/>
      <c r="R4224" s="102"/>
      <c r="S4224" s="102"/>
      <c r="T4224" s="106"/>
      <c r="U4224" s="3" t="str">
        <f t="shared" si="197"/>
        <v>0/1</v>
      </c>
    </row>
    <row r="4225" spans="1:21" ht="30" customHeight="1" x14ac:dyDescent="0.3">
      <c r="A4225" s="3" t="str">
        <f>B4225&amp;"--"&amp;COUNTIF($B$5:B4225,B4225)</f>
        <v>--4188</v>
      </c>
      <c r="B4225" s="3" t="str">
        <f t="shared" si="196"/>
        <v/>
      </c>
      <c r="C4225" s="78">
        <v>4221</v>
      </c>
      <c r="D4225" s="102"/>
      <c r="E4225" s="103"/>
      <c r="F4225" s="102"/>
      <c r="G4225" s="104"/>
      <c r="H4225" s="105" t="str">
        <f t="shared" ca="1" si="198"/>
        <v/>
      </c>
      <c r="I4225" s="102"/>
      <c r="J4225" s="102"/>
      <c r="K4225" s="102"/>
      <c r="L4225" s="102"/>
      <c r="M4225" s="102"/>
      <c r="N4225" s="102"/>
      <c r="O4225" s="102"/>
      <c r="P4225" s="102"/>
      <c r="Q4225" s="102"/>
      <c r="R4225" s="102"/>
      <c r="S4225" s="102"/>
      <c r="T4225" s="106"/>
      <c r="U4225" s="3" t="str">
        <f t="shared" si="197"/>
        <v>0/1</v>
      </c>
    </row>
    <row r="4226" spans="1:21" ht="30" customHeight="1" x14ac:dyDescent="0.3">
      <c r="A4226" s="3" t="str">
        <f>B4226&amp;"--"&amp;COUNTIF($B$5:B4226,B4226)</f>
        <v>--4189</v>
      </c>
      <c r="B4226" s="3" t="str">
        <f t="shared" si="196"/>
        <v/>
      </c>
      <c r="C4226" s="78">
        <v>4222</v>
      </c>
      <c r="D4226" s="102"/>
      <c r="E4226" s="103"/>
      <c r="F4226" s="102"/>
      <c r="G4226" s="104"/>
      <c r="H4226" s="105" t="str">
        <f t="shared" ca="1" si="198"/>
        <v/>
      </c>
      <c r="I4226" s="102"/>
      <c r="J4226" s="102"/>
      <c r="K4226" s="102"/>
      <c r="L4226" s="102"/>
      <c r="M4226" s="102"/>
      <c r="N4226" s="102"/>
      <c r="O4226" s="102"/>
      <c r="P4226" s="102"/>
      <c r="Q4226" s="102"/>
      <c r="R4226" s="102"/>
      <c r="S4226" s="102"/>
      <c r="T4226" s="106"/>
      <c r="U4226" s="3" t="str">
        <f t="shared" si="197"/>
        <v>0/1</v>
      </c>
    </row>
    <row r="4227" spans="1:21" ht="30" customHeight="1" x14ac:dyDescent="0.3">
      <c r="A4227" s="3" t="str">
        <f>B4227&amp;"--"&amp;COUNTIF($B$5:B4227,B4227)</f>
        <v>--4190</v>
      </c>
      <c r="B4227" s="3" t="str">
        <f t="shared" si="196"/>
        <v/>
      </c>
      <c r="C4227" s="78">
        <v>4223</v>
      </c>
      <c r="D4227" s="102"/>
      <c r="E4227" s="103"/>
      <c r="F4227" s="102"/>
      <c r="G4227" s="104"/>
      <c r="H4227" s="105" t="str">
        <f t="shared" ca="1" si="198"/>
        <v/>
      </c>
      <c r="I4227" s="102"/>
      <c r="J4227" s="102"/>
      <c r="K4227" s="102"/>
      <c r="L4227" s="102"/>
      <c r="M4227" s="102"/>
      <c r="N4227" s="102"/>
      <c r="O4227" s="102"/>
      <c r="P4227" s="102"/>
      <c r="Q4227" s="102"/>
      <c r="R4227" s="102"/>
      <c r="S4227" s="102"/>
      <c r="T4227" s="106"/>
      <c r="U4227" s="3" t="str">
        <f t="shared" si="197"/>
        <v>0/1</v>
      </c>
    </row>
    <row r="4228" spans="1:21" ht="30" customHeight="1" x14ac:dyDescent="0.3">
      <c r="A4228" s="3" t="str">
        <f>B4228&amp;"--"&amp;COUNTIF($B$5:B4228,B4228)</f>
        <v>--4191</v>
      </c>
      <c r="B4228" s="3" t="str">
        <f t="shared" si="196"/>
        <v/>
      </c>
      <c r="C4228" s="78">
        <v>4224</v>
      </c>
      <c r="D4228" s="102"/>
      <c r="E4228" s="103"/>
      <c r="F4228" s="102"/>
      <c r="G4228" s="104"/>
      <c r="H4228" s="105" t="str">
        <f t="shared" ca="1" si="198"/>
        <v/>
      </c>
      <c r="I4228" s="102"/>
      <c r="J4228" s="102"/>
      <c r="K4228" s="102"/>
      <c r="L4228" s="102"/>
      <c r="M4228" s="102"/>
      <c r="N4228" s="102"/>
      <c r="O4228" s="102"/>
      <c r="P4228" s="102"/>
      <c r="Q4228" s="102"/>
      <c r="R4228" s="102"/>
      <c r="S4228" s="102"/>
      <c r="T4228" s="106"/>
      <c r="U4228" s="3" t="str">
        <f t="shared" si="197"/>
        <v>0/1</v>
      </c>
    </row>
    <row r="4229" spans="1:21" ht="30" customHeight="1" x14ac:dyDescent="0.3">
      <c r="A4229" s="3" t="str">
        <f>B4229&amp;"--"&amp;COUNTIF($B$5:B4229,B4229)</f>
        <v>--4192</v>
      </c>
      <c r="B4229" s="3" t="str">
        <f t="shared" ref="B4229:B4292" si="199">IF(G4229&lt;&gt;"",MONTH(G4229),"")</f>
        <v/>
      </c>
      <c r="C4229" s="78">
        <v>4225</v>
      </c>
      <c r="D4229" s="102"/>
      <c r="E4229" s="103"/>
      <c r="F4229" s="102"/>
      <c r="G4229" s="104"/>
      <c r="H4229" s="105" t="str">
        <f t="shared" ca="1" si="198"/>
        <v/>
      </c>
      <c r="I4229" s="102"/>
      <c r="J4229" s="102"/>
      <c r="K4229" s="102"/>
      <c r="L4229" s="102"/>
      <c r="M4229" s="102"/>
      <c r="N4229" s="102"/>
      <c r="O4229" s="102"/>
      <c r="P4229" s="102"/>
      <c r="Q4229" s="102"/>
      <c r="R4229" s="102"/>
      <c r="S4229" s="102"/>
      <c r="T4229" s="106"/>
      <c r="U4229" s="3" t="str">
        <f t="shared" ref="U4229:U4292" si="200">DAY(G4229)&amp;"/"&amp;MONTH(G4229)</f>
        <v>0/1</v>
      </c>
    </row>
    <row r="4230" spans="1:21" ht="30" customHeight="1" x14ac:dyDescent="0.3">
      <c r="A4230" s="3" t="str">
        <f>B4230&amp;"--"&amp;COUNTIF($B$5:B4230,B4230)</f>
        <v>--4193</v>
      </c>
      <c r="B4230" s="3" t="str">
        <f t="shared" si="199"/>
        <v/>
      </c>
      <c r="C4230" s="78">
        <v>4226</v>
      </c>
      <c r="D4230" s="102"/>
      <c r="E4230" s="103"/>
      <c r="F4230" s="102"/>
      <c r="G4230" s="104"/>
      <c r="H4230" s="105" t="str">
        <f t="shared" ca="1" si="198"/>
        <v/>
      </c>
      <c r="I4230" s="102"/>
      <c r="J4230" s="102"/>
      <c r="K4230" s="102"/>
      <c r="L4230" s="102"/>
      <c r="M4230" s="102"/>
      <c r="N4230" s="102"/>
      <c r="O4230" s="102"/>
      <c r="P4230" s="102"/>
      <c r="Q4230" s="102"/>
      <c r="R4230" s="102"/>
      <c r="S4230" s="102"/>
      <c r="T4230" s="106"/>
      <c r="U4230" s="3" t="str">
        <f t="shared" si="200"/>
        <v>0/1</v>
      </c>
    </row>
    <row r="4231" spans="1:21" ht="30" customHeight="1" x14ac:dyDescent="0.3">
      <c r="A4231" s="3" t="str">
        <f>B4231&amp;"--"&amp;COUNTIF($B$5:B4231,B4231)</f>
        <v>--4194</v>
      </c>
      <c r="B4231" s="3" t="str">
        <f t="shared" si="199"/>
        <v/>
      </c>
      <c r="C4231" s="78">
        <v>4227</v>
      </c>
      <c r="D4231" s="102"/>
      <c r="E4231" s="103"/>
      <c r="F4231" s="102"/>
      <c r="G4231" s="104"/>
      <c r="H4231" s="105" t="str">
        <f t="shared" ca="1" si="198"/>
        <v/>
      </c>
      <c r="I4231" s="102"/>
      <c r="J4231" s="102"/>
      <c r="K4231" s="102"/>
      <c r="L4231" s="102"/>
      <c r="M4231" s="102"/>
      <c r="N4231" s="102"/>
      <c r="O4231" s="102"/>
      <c r="P4231" s="102"/>
      <c r="Q4231" s="102"/>
      <c r="R4231" s="102"/>
      <c r="S4231" s="102"/>
      <c r="T4231" s="106"/>
      <c r="U4231" s="3" t="str">
        <f t="shared" si="200"/>
        <v>0/1</v>
      </c>
    </row>
    <row r="4232" spans="1:21" ht="30" customHeight="1" x14ac:dyDescent="0.3">
      <c r="A4232" s="3" t="str">
        <f>B4232&amp;"--"&amp;COUNTIF($B$5:B4232,B4232)</f>
        <v>--4195</v>
      </c>
      <c r="B4232" s="3" t="str">
        <f t="shared" si="199"/>
        <v/>
      </c>
      <c r="C4232" s="78">
        <v>4228</v>
      </c>
      <c r="D4232" s="102"/>
      <c r="E4232" s="103"/>
      <c r="F4232" s="102"/>
      <c r="G4232" s="104"/>
      <c r="H4232" s="105" t="str">
        <f t="shared" ca="1" si="198"/>
        <v/>
      </c>
      <c r="I4232" s="102"/>
      <c r="J4232" s="102"/>
      <c r="K4232" s="102"/>
      <c r="L4232" s="102"/>
      <c r="M4232" s="102"/>
      <c r="N4232" s="102"/>
      <c r="O4232" s="102"/>
      <c r="P4232" s="102"/>
      <c r="Q4232" s="102"/>
      <c r="R4232" s="102"/>
      <c r="S4232" s="102"/>
      <c r="T4232" s="106"/>
      <c r="U4232" s="3" t="str">
        <f t="shared" si="200"/>
        <v>0/1</v>
      </c>
    </row>
    <row r="4233" spans="1:21" ht="30" customHeight="1" x14ac:dyDescent="0.3">
      <c r="A4233" s="3" t="str">
        <f>B4233&amp;"--"&amp;COUNTIF($B$5:B4233,B4233)</f>
        <v>--4196</v>
      </c>
      <c r="B4233" s="3" t="str">
        <f t="shared" si="199"/>
        <v/>
      </c>
      <c r="C4233" s="78">
        <v>4229</v>
      </c>
      <c r="D4233" s="102"/>
      <c r="E4233" s="103"/>
      <c r="F4233" s="102"/>
      <c r="G4233" s="104"/>
      <c r="H4233" s="105" t="str">
        <f t="shared" ca="1" si="198"/>
        <v/>
      </c>
      <c r="I4233" s="102"/>
      <c r="J4233" s="102"/>
      <c r="K4233" s="102"/>
      <c r="L4233" s="102"/>
      <c r="M4233" s="102"/>
      <c r="N4233" s="102"/>
      <c r="O4233" s="102"/>
      <c r="P4233" s="102"/>
      <c r="Q4233" s="102"/>
      <c r="R4233" s="102"/>
      <c r="S4233" s="102"/>
      <c r="T4233" s="106"/>
      <c r="U4233" s="3" t="str">
        <f t="shared" si="200"/>
        <v>0/1</v>
      </c>
    </row>
    <row r="4234" spans="1:21" ht="30" customHeight="1" x14ac:dyDescent="0.3">
      <c r="A4234" s="3" t="str">
        <f>B4234&amp;"--"&amp;COUNTIF($B$5:B4234,B4234)</f>
        <v>--4197</v>
      </c>
      <c r="B4234" s="3" t="str">
        <f t="shared" si="199"/>
        <v/>
      </c>
      <c r="C4234" s="78">
        <v>4230</v>
      </c>
      <c r="D4234" s="102"/>
      <c r="E4234" s="103"/>
      <c r="F4234" s="102"/>
      <c r="G4234" s="104"/>
      <c r="H4234" s="105" t="str">
        <f t="shared" ca="1" si="198"/>
        <v/>
      </c>
      <c r="I4234" s="102"/>
      <c r="J4234" s="102"/>
      <c r="K4234" s="102"/>
      <c r="L4234" s="102"/>
      <c r="M4234" s="102"/>
      <c r="N4234" s="102"/>
      <c r="O4234" s="102"/>
      <c r="P4234" s="102"/>
      <c r="Q4234" s="102"/>
      <c r="R4234" s="102"/>
      <c r="S4234" s="102"/>
      <c r="T4234" s="106"/>
      <c r="U4234" s="3" t="str">
        <f t="shared" si="200"/>
        <v>0/1</v>
      </c>
    </row>
    <row r="4235" spans="1:21" ht="30" customHeight="1" x14ac:dyDescent="0.3">
      <c r="A4235" s="3" t="str">
        <f>B4235&amp;"--"&amp;COUNTIF($B$5:B4235,B4235)</f>
        <v>--4198</v>
      </c>
      <c r="B4235" s="3" t="str">
        <f t="shared" si="199"/>
        <v/>
      </c>
      <c r="C4235" s="78">
        <v>4231</v>
      </c>
      <c r="D4235" s="102"/>
      <c r="E4235" s="103"/>
      <c r="F4235" s="102"/>
      <c r="G4235" s="104"/>
      <c r="H4235" s="105" t="str">
        <f t="shared" ca="1" si="198"/>
        <v/>
      </c>
      <c r="I4235" s="102"/>
      <c r="J4235" s="102"/>
      <c r="K4235" s="102"/>
      <c r="L4235" s="102"/>
      <c r="M4235" s="102"/>
      <c r="N4235" s="102"/>
      <c r="O4235" s="102"/>
      <c r="P4235" s="102"/>
      <c r="Q4235" s="102"/>
      <c r="R4235" s="102"/>
      <c r="S4235" s="102"/>
      <c r="T4235" s="106"/>
      <c r="U4235" s="3" t="str">
        <f t="shared" si="200"/>
        <v>0/1</v>
      </c>
    </row>
    <row r="4236" spans="1:21" ht="30" customHeight="1" x14ac:dyDescent="0.3">
      <c r="A4236" s="3" t="str">
        <f>B4236&amp;"--"&amp;COUNTIF($B$5:B4236,B4236)</f>
        <v>--4199</v>
      </c>
      <c r="B4236" s="3" t="str">
        <f t="shared" si="199"/>
        <v/>
      </c>
      <c r="C4236" s="78">
        <v>4232</v>
      </c>
      <c r="D4236" s="102"/>
      <c r="E4236" s="103"/>
      <c r="F4236" s="102"/>
      <c r="G4236" s="104"/>
      <c r="H4236" s="105" t="str">
        <f t="shared" ca="1" si="198"/>
        <v/>
      </c>
      <c r="I4236" s="102"/>
      <c r="J4236" s="102"/>
      <c r="K4236" s="102"/>
      <c r="L4236" s="102"/>
      <c r="M4236" s="102"/>
      <c r="N4236" s="102"/>
      <c r="O4236" s="102"/>
      <c r="P4236" s="102"/>
      <c r="Q4236" s="102"/>
      <c r="R4236" s="102"/>
      <c r="S4236" s="102"/>
      <c r="T4236" s="106"/>
      <c r="U4236" s="3" t="str">
        <f t="shared" si="200"/>
        <v>0/1</v>
      </c>
    </row>
    <row r="4237" spans="1:21" ht="30" customHeight="1" x14ac:dyDescent="0.3">
      <c r="A4237" s="3" t="str">
        <f>B4237&amp;"--"&amp;COUNTIF($B$5:B4237,B4237)</f>
        <v>--4200</v>
      </c>
      <c r="B4237" s="3" t="str">
        <f t="shared" si="199"/>
        <v/>
      </c>
      <c r="C4237" s="78">
        <v>4233</v>
      </c>
      <c r="D4237" s="102"/>
      <c r="E4237" s="103"/>
      <c r="F4237" s="102"/>
      <c r="G4237" s="104"/>
      <c r="H4237" s="105" t="str">
        <f t="shared" ca="1" si="198"/>
        <v/>
      </c>
      <c r="I4237" s="102"/>
      <c r="J4237" s="102"/>
      <c r="K4237" s="102"/>
      <c r="L4237" s="102"/>
      <c r="M4237" s="102"/>
      <c r="N4237" s="102"/>
      <c r="O4237" s="102"/>
      <c r="P4237" s="102"/>
      <c r="Q4237" s="102"/>
      <c r="R4237" s="102"/>
      <c r="S4237" s="102"/>
      <c r="T4237" s="106"/>
      <c r="U4237" s="3" t="str">
        <f t="shared" si="200"/>
        <v>0/1</v>
      </c>
    </row>
    <row r="4238" spans="1:21" ht="30" customHeight="1" x14ac:dyDescent="0.3">
      <c r="A4238" s="3" t="str">
        <f>B4238&amp;"--"&amp;COUNTIF($B$5:B4238,B4238)</f>
        <v>--4201</v>
      </c>
      <c r="B4238" s="3" t="str">
        <f t="shared" si="199"/>
        <v/>
      </c>
      <c r="C4238" s="78">
        <v>4234</v>
      </c>
      <c r="D4238" s="102"/>
      <c r="E4238" s="103"/>
      <c r="F4238" s="102"/>
      <c r="G4238" s="104"/>
      <c r="H4238" s="105" t="str">
        <f t="shared" ca="1" si="198"/>
        <v/>
      </c>
      <c r="I4238" s="102"/>
      <c r="J4238" s="102"/>
      <c r="K4238" s="102"/>
      <c r="L4238" s="102"/>
      <c r="M4238" s="102"/>
      <c r="N4238" s="102"/>
      <c r="O4238" s="102"/>
      <c r="P4238" s="102"/>
      <c r="Q4238" s="102"/>
      <c r="R4238" s="102"/>
      <c r="S4238" s="102"/>
      <c r="T4238" s="106"/>
      <c r="U4238" s="3" t="str">
        <f t="shared" si="200"/>
        <v>0/1</v>
      </c>
    </row>
    <row r="4239" spans="1:21" ht="30" customHeight="1" x14ac:dyDescent="0.3">
      <c r="A4239" s="3" t="str">
        <f>B4239&amp;"--"&amp;COUNTIF($B$5:B4239,B4239)</f>
        <v>--4202</v>
      </c>
      <c r="B4239" s="3" t="str">
        <f t="shared" si="199"/>
        <v/>
      </c>
      <c r="C4239" s="78">
        <v>4235</v>
      </c>
      <c r="D4239" s="102"/>
      <c r="E4239" s="103"/>
      <c r="F4239" s="102"/>
      <c r="G4239" s="104"/>
      <c r="H4239" s="105" t="str">
        <f t="shared" ca="1" si="198"/>
        <v/>
      </c>
      <c r="I4239" s="102"/>
      <c r="J4239" s="102"/>
      <c r="K4239" s="102"/>
      <c r="L4239" s="102"/>
      <c r="M4239" s="102"/>
      <c r="N4239" s="102"/>
      <c r="O4239" s="102"/>
      <c r="P4239" s="102"/>
      <c r="Q4239" s="102"/>
      <c r="R4239" s="102"/>
      <c r="S4239" s="102"/>
      <c r="T4239" s="106"/>
      <c r="U4239" s="3" t="str">
        <f t="shared" si="200"/>
        <v>0/1</v>
      </c>
    </row>
    <row r="4240" spans="1:21" ht="30" customHeight="1" x14ac:dyDescent="0.3">
      <c r="A4240" s="3" t="str">
        <f>B4240&amp;"--"&amp;COUNTIF($B$5:B4240,B4240)</f>
        <v>--4203</v>
      </c>
      <c r="B4240" s="3" t="str">
        <f t="shared" si="199"/>
        <v/>
      </c>
      <c r="C4240" s="78">
        <v>4236</v>
      </c>
      <c r="D4240" s="102"/>
      <c r="E4240" s="103"/>
      <c r="F4240" s="102"/>
      <c r="G4240" s="104"/>
      <c r="H4240" s="105" t="str">
        <f t="shared" ca="1" si="198"/>
        <v/>
      </c>
      <c r="I4240" s="102"/>
      <c r="J4240" s="102"/>
      <c r="K4240" s="102"/>
      <c r="L4240" s="102"/>
      <c r="M4240" s="102"/>
      <c r="N4240" s="102"/>
      <c r="O4240" s="102"/>
      <c r="P4240" s="102"/>
      <c r="Q4240" s="102"/>
      <c r="R4240" s="102"/>
      <c r="S4240" s="102"/>
      <c r="T4240" s="106"/>
      <c r="U4240" s="3" t="str">
        <f t="shared" si="200"/>
        <v>0/1</v>
      </c>
    </row>
    <row r="4241" spans="1:21" ht="30" customHeight="1" x14ac:dyDescent="0.3">
      <c r="A4241" s="3" t="str">
        <f>B4241&amp;"--"&amp;COUNTIF($B$5:B4241,B4241)</f>
        <v>--4204</v>
      </c>
      <c r="B4241" s="3" t="str">
        <f t="shared" si="199"/>
        <v/>
      </c>
      <c r="C4241" s="78">
        <v>4237</v>
      </c>
      <c r="D4241" s="102"/>
      <c r="E4241" s="103"/>
      <c r="F4241" s="102"/>
      <c r="G4241" s="104"/>
      <c r="H4241" s="105" t="str">
        <f t="shared" ca="1" si="198"/>
        <v/>
      </c>
      <c r="I4241" s="102"/>
      <c r="J4241" s="102"/>
      <c r="K4241" s="102"/>
      <c r="L4241" s="102"/>
      <c r="M4241" s="102"/>
      <c r="N4241" s="102"/>
      <c r="O4241" s="102"/>
      <c r="P4241" s="102"/>
      <c r="Q4241" s="102"/>
      <c r="R4241" s="102"/>
      <c r="S4241" s="102"/>
      <c r="T4241" s="106"/>
      <c r="U4241" s="3" t="str">
        <f t="shared" si="200"/>
        <v>0/1</v>
      </c>
    </row>
    <row r="4242" spans="1:21" ht="30" customHeight="1" x14ac:dyDescent="0.3">
      <c r="A4242" s="3" t="str">
        <f>B4242&amp;"--"&amp;COUNTIF($B$5:B4242,B4242)</f>
        <v>--4205</v>
      </c>
      <c r="B4242" s="3" t="str">
        <f t="shared" si="199"/>
        <v/>
      </c>
      <c r="C4242" s="78">
        <v>4238</v>
      </c>
      <c r="D4242" s="102"/>
      <c r="E4242" s="103"/>
      <c r="F4242" s="102"/>
      <c r="G4242" s="104"/>
      <c r="H4242" s="105" t="str">
        <f t="shared" ca="1" si="198"/>
        <v/>
      </c>
      <c r="I4242" s="102"/>
      <c r="J4242" s="102"/>
      <c r="K4242" s="102"/>
      <c r="L4242" s="102"/>
      <c r="M4242" s="102"/>
      <c r="N4242" s="102"/>
      <c r="O4242" s="102"/>
      <c r="P4242" s="102"/>
      <c r="Q4242" s="102"/>
      <c r="R4242" s="102"/>
      <c r="S4242" s="102"/>
      <c r="T4242" s="106"/>
      <c r="U4242" s="3" t="str">
        <f t="shared" si="200"/>
        <v>0/1</v>
      </c>
    </row>
    <row r="4243" spans="1:21" ht="30" customHeight="1" x14ac:dyDescent="0.3">
      <c r="A4243" s="3" t="str">
        <f>B4243&amp;"--"&amp;COUNTIF($B$5:B4243,B4243)</f>
        <v>--4206</v>
      </c>
      <c r="B4243" s="3" t="str">
        <f t="shared" si="199"/>
        <v/>
      </c>
      <c r="C4243" s="78">
        <v>4239</v>
      </c>
      <c r="D4243" s="102"/>
      <c r="E4243" s="103"/>
      <c r="F4243" s="102"/>
      <c r="G4243" s="104"/>
      <c r="H4243" s="105" t="str">
        <f t="shared" ca="1" si="198"/>
        <v/>
      </c>
      <c r="I4243" s="102"/>
      <c r="J4243" s="102"/>
      <c r="K4243" s="102"/>
      <c r="L4243" s="102"/>
      <c r="M4243" s="102"/>
      <c r="N4243" s="102"/>
      <c r="O4243" s="102"/>
      <c r="P4243" s="102"/>
      <c r="Q4243" s="102"/>
      <c r="R4243" s="102"/>
      <c r="S4243" s="102"/>
      <c r="T4243" s="106"/>
      <c r="U4243" s="3" t="str">
        <f t="shared" si="200"/>
        <v>0/1</v>
      </c>
    </row>
    <row r="4244" spans="1:21" ht="30" customHeight="1" x14ac:dyDescent="0.3">
      <c r="A4244" s="3" t="str">
        <f>B4244&amp;"--"&amp;COUNTIF($B$5:B4244,B4244)</f>
        <v>--4207</v>
      </c>
      <c r="B4244" s="3" t="str">
        <f t="shared" si="199"/>
        <v/>
      </c>
      <c r="C4244" s="78">
        <v>4240</v>
      </c>
      <c r="D4244" s="102"/>
      <c r="E4244" s="103"/>
      <c r="F4244" s="102"/>
      <c r="G4244" s="104"/>
      <c r="H4244" s="105" t="str">
        <f t="shared" ca="1" si="198"/>
        <v/>
      </c>
      <c r="I4244" s="102"/>
      <c r="J4244" s="102"/>
      <c r="K4244" s="102"/>
      <c r="L4244" s="102"/>
      <c r="M4244" s="102"/>
      <c r="N4244" s="102"/>
      <c r="O4244" s="102"/>
      <c r="P4244" s="102"/>
      <c r="Q4244" s="102"/>
      <c r="R4244" s="102"/>
      <c r="S4244" s="102"/>
      <c r="T4244" s="106"/>
      <c r="U4244" s="3" t="str">
        <f t="shared" si="200"/>
        <v>0/1</v>
      </c>
    </row>
    <row r="4245" spans="1:21" ht="30" customHeight="1" x14ac:dyDescent="0.3">
      <c r="A4245" s="3" t="str">
        <f>B4245&amp;"--"&amp;COUNTIF($B$5:B4245,B4245)</f>
        <v>--4208</v>
      </c>
      <c r="B4245" s="3" t="str">
        <f t="shared" si="199"/>
        <v/>
      </c>
      <c r="C4245" s="78">
        <v>4241</v>
      </c>
      <c r="D4245" s="102"/>
      <c r="E4245" s="103"/>
      <c r="F4245" s="102"/>
      <c r="G4245" s="104"/>
      <c r="H4245" s="105" t="str">
        <f t="shared" ca="1" si="198"/>
        <v/>
      </c>
      <c r="I4245" s="102"/>
      <c r="J4245" s="102"/>
      <c r="K4245" s="102"/>
      <c r="L4245" s="102"/>
      <c r="M4245" s="102"/>
      <c r="N4245" s="102"/>
      <c r="O4245" s="102"/>
      <c r="P4245" s="102"/>
      <c r="Q4245" s="102"/>
      <c r="R4245" s="102"/>
      <c r="S4245" s="102"/>
      <c r="T4245" s="106"/>
      <c r="U4245" s="3" t="str">
        <f t="shared" si="200"/>
        <v>0/1</v>
      </c>
    </row>
    <row r="4246" spans="1:21" ht="30" customHeight="1" x14ac:dyDescent="0.3">
      <c r="A4246" s="3" t="str">
        <f>B4246&amp;"--"&amp;COUNTIF($B$5:B4246,B4246)</f>
        <v>--4209</v>
      </c>
      <c r="B4246" s="3" t="str">
        <f t="shared" si="199"/>
        <v/>
      </c>
      <c r="C4246" s="78">
        <v>4242</v>
      </c>
      <c r="D4246" s="102"/>
      <c r="E4246" s="103"/>
      <c r="F4246" s="102"/>
      <c r="G4246" s="104"/>
      <c r="H4246" s="105" t="str">
        <f t="shared" ca="1" si="198"/>
        <v/>
      </c>
      <c r="I4246" s="102"/>
      <c r="J4246" s="102"/>
      <c r="K4246" s="102"/>
      <c r="L4246" s="102"/>
      <c r="M4246" s="102"/>
      <c r="N4246" s="102"/>
      <c r="O4246" s="102"/>
      <c r="P4246" s="102"/>
      <c r="Q4246" s="102"/>
      <c r="R4246" s="102"/>
      <c r="S4246" s="102"/>
      <c r="T4246" s="106"/>
      <c r="U4246" s="3" t="str">
        <f t="shared" si="200"/>
        <v>0/1</v>
      </c>
    </row>
    <row r="4247" spans="1:21" ht="30" customHeight="1" x14ac:dyDescent="0.3">
      <c r="A4247" s="3" t="str">
        <f>B4247&amp;"--"&amp;COUNTIF($B$5:B4247,B4247)</f>
        <v>--4210</v>
      </c>
      <c r="B4247" s="3" t="str">
        <f t="shared" si="199"/>
        <v/>
      </c>
      <c r="C4247" s="78">
        <v>4243</v>
      </c>
      <c r="D4247" s="102"/>
      <c r="E4247" s="103"/>
      <c r="F4247" s="102"/>
      <c r="G4247" s="104"/>
      <c r="H4247" s="105" t="str">
        <f t="shared" ca="1" si="198"/>
        <v/>
      </c>
      <c r="I4247" s="102"/>
      <c r="J4247" s="102"/>
      <c r="K4247" s="102"/>
      <c r="L4247" s="102"/>
      <c r="M4247" s="102"/>
      <c r="N4247" s="102"/>
      <c r="O4247" s="102"/>
      <c r="P4247" s="102"/>
      <c r="Q4247" s="102"/>
      <c r="R4247" s="102"/>
      <c r="S4247" s="102"/>
      <c r="T4247" s="106"/>
      <c r="U4247" s="3" t="str">
        <f t="shared" si="200"/>
        <v>0/1</v>
      </c>
    </row>
    <row r="4248" spans="1:21" ht="30" customHeight="1" x14ac:dyDescent="0.3">
      <c r="A4248" s="3" t="str">
        <f>B4248&amp;"--"&amp;COUNTIF($B$5:B4248,B4248)</f>
        <v>--4211</v>
      </c>
      <c r="B4248" s="3" t="str">
        <f t="shared" si="199"/>
        <v/>
      </c>
      <c r="C4248" s="78">
        <v>4244</v>
      </c>
      <c r="D4248" s="102"/>
      <c r="E4248" s="103"/>
      <c r="F4248" s="102"/>
      <c r="G4248" s="104"/>
      <c r="H4248" s="105" t="str">
        <f t="shared" ca="1" si="198"/>
        <v/>
      </c>
      <c r="I4248" s="102"/>
      <c r="J4248" s="102"/>
      <c r="K4248" s="102"/>
      <c r="L4248" s="102"/>
      <c r="M4248" s="102"/>
      <c r="N4248" s="102"/>
      <c r="O4248" s="102"/>
      <c r="P4248" s="102"/>
      <c r="Q4248" s="102"/>
      <c r="R4248" s="102"/>
      <c r="S4248" s="102"/>
      <c r="T4248" s="106"/>
      <c r="U4248" s="3" t="str">
        <f t="shared" si="200"/>
        <v>0/1</v>
      </c>
    </row>
    <row r="4249" spans="1:21" ht="30" customHeight="1" x14ac:dyDescent="0.3">
      <c r="A4249" s="3" t="str">
        <f>B4249&amp;"--"&amp;COUNTIF($B$5:B4249,B4249)</f>
        <v>--4212</v>
      </c>
      <c r="B4249" s="3" t="str">
        <f t="shared" si="199"/>
        <v/>
      </c>
      <c r="C4249" s="78">
        <v>4245</v>
      </c>
      <c r="D4249" s="102"/>
      <c r="E4249" s="103"/>
      <c r="F4249" s="102"/>
      <c r="G4249" s="104"/>
      <c r="H4249" s="105" t="str">
        <f t="shared" ca="1" si="198"/>
        <v/>
      </c>
      <c r="I4249" s="102"/>
      <c r="J4249" s="102"/>
      <c r="K4249" s="102"/>
      <c r="L4249" s="102"/>
      <c r="M4249" s="102"/>
      <c r="N4249" s="102"/>
      <c r="O4249" s="102"/>
      <c r="P4249" s="102"/>
      <c r="Q4249" s="102"/>
      <c r="R4249" s="102"/>
      <c r="S4249" s="102"/>
      <c r="T4249" s="106"/>
      <c r="U4249" s="3" t="str">
        <f t="shared" si="200"/>
        <v>0/1</v>
      </c>
    </row>
    <row r="4250" spans="1:21" ht="30" customHeight="1" x14ac:dyDescent="0.3">
      <c r="A4250" s="3" t="str">
        <f>B4250&amp;"--"&amp;COUNTIF($B$5:B4250,B4250)</f>
        <v>--4213</v>
      </c>
      <c r="B4250" s="3" t="str">
        <f t="shared" si="199"/>
        <v/>
      </c>
      <c r="C4250" s="78">
        <v>4246</v>
      </c>
      <c r="D4250" s="102"/>
      <c r="E4250" s="103"/>
      <c r="F4250" s="102"/>
      <c r="G4250" s="104"/>
      <c r="H4250" s="105" t="str">
        <f t="shared" ca="1" si="198"/>
        <v/>
      </c>
      <c r="I4250" s="102"/>
      <c r="J4250" s="102"/>
      <c r="K4250" s="102"/>
      <c r="L4250" s="102"/>
      <c r="M4250" s="102"/>
      <c r="N4250" s="102"/>
      <c r="O4250" s="102"/>
      <c r="P4250" s="102"/>
      <c r="Q4250" s="102"/>
      <c r="R4250" s="102"/>
      <c r="S4250" s="102"/>
      <c r="T4250" s="106"/>
      <c r="U4250" s="3" t="str">
        <f t="shared" si="200"/>
        <v>0/1</v>
      </c>
    </row>
    <row r="4251" spans="1:21" ht="30" customHeight="1" x14ac:dyDescent="0.3">
      <c r="A4251" s="3" t="str">
        <f>B4251&amp;"--"&amp;COUNTIF($B$5:B4251,B4251)</f>
        <v>--4214</v>
      </c>
      <c r="B4251" s="3" t="str">
        <f t="shared" si="199"/>
        <v/>
      </c>
      <c r="C4251" s="78">
        <v>4247</v>
      </c>
      <c r="D4251" s="102"/>
      <c r="E4251" s="103"/>
      <c r="F4251" s="102"/>
      <c r="G4251" s="104"/>
      <c r="H4251" s="105" t="str">
        <f t="shared" ca="1" si="198"/>
        <v/>
      </c>
      <c r="I4251" s="102"/>
      <c r="J4251" s="102"/>
      <c r="K4251" s="102"/>
      <c r="L4251" s="102"/>
      <c r="M4251" s="102"/>
      <c r="N4251" s="102"/>
      <c r="O4251" s="102"/>
      <c r="P4251" s="102"/>
      <c r="Q4251" s="102"/>
      <c r="R4251" s="102"/>
      <c r="S4251" s="102"/>
      <c r="T4251" s="106"/>
      <c r="U4251" s="3" t="str">
        <f t="shared" si="200"/>
        <v>0/1</v>
      </c>
    </row>
    <row r="4252" spans="1:21" ht="30" customHeight="1" x14ac:dyDescent="0.3">
      <c r="A4252" s="3" t="str">
        <f>B4252&amp;"--"&amp;COUNTIF($B$5:B4252,B4252)</f>
        <v>--4215</v>
      </c>
      <c r="B4252" s="3" t="str">
        <f t="shared" si="199"/>
        <v/>
      </c>
      <c r="C4252" s="78">
        <v>4248</v>
      </c>
      <c r="D4252" s="102"/>
      <c r="E4252" s="103"/>
      <c r="F4252" s="102"/>
      <c r="G4252" s="104"/>
      <c r="H4252" s="105" t="str">
        <f t="shared" ca="1" si="198"/>
        <v/>
      </c>
      <c r="I4252" s="102"/>
      <c r="J4252" s="102"/>
      <c r="K4252" s="102"/>
      <c r="L4252" s="102"/>
      <c r="M4252" s="102"/>
      <c r="N4252" s="102"/>
      <c r="O4252" s="102"/>
      <c r="P4252" s="102"/>
      <c r="Q4252" s="102"/>
      <c r="R4252" s="102"/>
      <c r="S4252" s="102"/>
      <c r="T4252" s="106"/>
      <c r="U4252" s="3" t="str">
        <f t="shared" si="200"/>
        <v>0/1</v>
      </c>
    </row>
    <row r="4253" spans="1:21" ht="30" customHeight="1" x14ac:dyDescent="0.3">
      <c r="A4253" s="3" t="str">
        <f>B4253&amp;"--"&amp;COUNTIF($B$5:B4253,B4253)</f>
        <v>--4216</v>
      </c>
      <c r="B4253" s="3" t="str">
        <f t="shared" si="199"/>
        <v/>
      </c>
      <c r="C4253" s="78">
        <v>4249</v>
      </c>
      <c r="D4253" s="102"/>
      <c r="E4253" s="103"/>
      <c r="F4253" s="102"/>
      <c r="G4253" s="104"/>
      <c r="H4253" s="105" t="str">
        <f t="shared" ca="1" si="198"/>
        <v/>
      </c>
      <c r="I4253" s="102"/>
      <c r="J4253" s="102"/>
      <c r="K4253" s="102"/>
      <c r="L4253" s="102"/>
      <c r="M4253" s="102"/>
      <c r="N4253" s="102"/>
      <c r="O4253" s="102"/>
      <c r="P4253" s="102"/>
      <c r="Q4253" s="102"/>
      <c r="R4253" s="102"/>
      <c r="S4253" s="102"/>
      <c r="T4253" s="106"/>
      <c r="U4253" s="3" t="str">
        <f t="shared" si="200"/>
        <v>0/1</v>
      </c>
    </row>
    <row r="4254" spans="1:21" ht="30" customHeight="1" x14ac:dyDescent="0.3">
      <c r="A4254" s="3" t="str">
        <f>B4254&amp;"--"&amp;COUNTIF($B$5:B4254,B4254)</f>
        <v>--4217</v>
      </c>
      <c r="B4254" s="3" t="str">
        <f t="shared" si="199"/>
        <v/>
      </c>
      <c r="C4254" s="78">
        <v>4250</v>
      </c>
      <c r="D4254" s="102"/>
      <c r="E4254" s="103"/>
      <c r="F4254" s="102"/>
      <c r="G4254" s="104"/>
      <c r="H4254" s="105" t="str">
        <f t="shared" ca="1" si="198"/>
        <v/>
      </c>
      <c r="I4254" s="102"/>
      <c r="J4254" s="102"/>
      <c r="K4254" s="102"/>
      <c r="L4254" s="102"/>
      <c r="M4254" s="102"/>
      <c r="N4254" s="102"/>
      <c r="O4254" s="102"/>
      <c r="P4254" s="102"/>
      <c r="Q4254" s="102"/>
      <c r="R4254" s="102"/>
      <c r="S4254" s="102"/>
      <c r="T4254" s="106"/>
      <c r="U4254" s="3" t="str">
        <f t="shared" si="200"/>
        <v>0/1</v>
      </c>
    </row>
    <row r="4255" spans="1:21" ht="30" customHeight="1" x14ac:dyDescent="0.3">
      <c r="A4255" s="3" t="str">
        <f>B4255&amp;"--"&amp;COUNTIF($B$5:B4255,B4255)</f>
        <v>--4218</v>
      </c>
      <c r="B4255" s="3" t="str">
        <f t="shared" si="199"/>
        <v/>
      </c>
      <c r="C4255" s="78">
        <v>4251</v>
      </c>
      <c r="D4255" s="102"/>
      <c r="E4255" s="103"/>
      <c r="F4255" s="102"/>
      <c r="G4255" s="104"/>
      <c r="H4255" s="105" t="str">
        <f t="shared" ca="1" si="198"/>
        <v/>
      </c>
      <c r="I4255" s="102"/>
      <c r="J4255" s="102"/>
      <c r="K4255" s="102"/>
      <c r="L4255" s="102"/>
      <c r="M4255" s="102"/>
      <c r="N4255" s="102"/>
      <c r="O4255" s="102"/>
      <c r="P4255" s="102"/>
      <c r="Q4255" s="102"/>
      <c r="R4255" s="102"/>
      <c r="S4255" s="102"/>
      <c r="T4255" s="106"/>
      <c r="U4255" s="3" t="str">
        <f t="shared" si="200"/>
        <v>0/1</v>
      </c>
    </row>
    <row r="4256" spans="1:21" ht="30" customHeight="1" x14ac:dyDescent="0.3">
      <c r="A4256" s="3" t="str">
        <f>B4256&amp;"--"&amp;COUNTIF($B$5:B4256,B4256)</f>
        <v>--4219</v>
      </c>
      <c r="B4256" s="3" t="str">
        <f t="shared" si="199"/>
        <v/>
      </c>
      <c r="C4256" s="78">
        <v>4252</v>
      </c>
      <c r="D4256" s="102"/>
      <c r="E4256" s="103"/>
      <c r="F4256" s="102"/>
      <c r="G4256" s="104"/>
      <c r="H4256" s="105" t="str">
        <f t="shared" ref="H4256:H4319" ca="1" si="201">IF(G4256,DATEDIF(G4256,TODAY(),"Y"),"")</f>
        <v/>
      </c>
      <c r="I4256" s="102"/>
      <c r="J4256" s="102"/>
      <c r="K4256" s="102"/>
      <c r="L4256" s="102"/>
      <c r="M4256" s="102"/>
      <c r="N4256" s="102"/>
      <c r="O4256" s="102"/>
      <c r="P4256" s="102"/>
      <c r="Q4256" s="102"/>
      <c r="R4256" s="102"/>
      <c r="S4256" s="102"/>
      <c r="T4256" s="106"/>
      <c r="U4256" s="3" t="str">
        <f t="shared" si="200"/>
        <v>0/1</v>
      </c>
    </row>
    <row r="4257" spans="1:21" ht="30" customHeight="1" x14ac:dyDescent="0.3">
      <c r="A4257" s="3" t="str">
        <f>B4257&amp;"--"&amp;COUNTIF($B$5:B4257,B4257)</f>
        <v>--4220</v>
      </c>
      <c r="B4257" s="3" t="str">
        <f t="shared" si="199"/>
        <v/>
      </c>
      <c r="C4257" s="78">
        <v>4253</v>
      </c>
      <c r="D4257" s="102"/>
      <c r="E4257" s="103"/>
      <c r="F4257" s="102"/>
      <c r="G4257" s="104"/>
      <c r="H4257" s="105" t="str">
        <f t="shared" ca="1" si="201"/>
        <v/>
      </c>
      <c r="I4257" s="102"/>
      <c r="J4257" s="102"/>
      <c r="K4257" s="102"/>
      <c r="L4257" s="102"/>
      <c r="M4257" s="102"/>
      <c r="N4257" s="102"/>
      <c r="O4257" s="102"/>
      <c r="P4257" s="102"/>
      <c r="Q4257" s="102"/>
      <c r="R4257" s="102"/>
      <c r="S4257" s="102"/>
      <c r="T4257" s="106"/>
      <c r="U4257" s="3" t="str">
        <f t="shared" si="200"/>
        <v>0/1</v>
      </c>
    </row>
    <row r="4258" spans="1:21" ht="30" customHeight="1" x14ac:dyDescent="0.3">
      <c r="A4258" s="3" t="str">
        <f>B4258&amp;"--"&amp;COUNTIF($B$5:B4258,B4258)</f>
        <v>--4221</v>
      </c>
      <c r="B4258" s="3" t="str">
        <f t="shared" si="199"/>
        <v/>
      </c>
      <c r="C4258" s="78">
        <v>4254</v>
      </c>
      <c r="D4258" s="102"/>
      <c r="E4258" s="103"/>
      <c r="F4258" s="102"/>
      <c r="G4258" s="104"/>
      <c r="H4258" s="105" t="str">
        <f t="shared" ca="1" si="201"/>
        <v/>
      </c>
      <c r="I4258" s="102"/>
      <c r="J4258" s="102"/>
      <c r="K4258" s="102"/>
      <c r="L4258" s="102"/>
      <c r="M4258" s="102"/>
      <c r="N4258" s="102"/>
      <c r="O4258" s="102"/>
      <c r="P4258" s="102"/>
      <c r="Q4258" s="102"/>
      <c r="R4258" s="102"/>
      <c r="S4258" s="102"/>
      <c r="T4258" s="106"/>
      <c r="U4258" s="3" t="str">
        <f t="shared" si="200"/>
        <v>0/1</v>
      </c>
    </row>
    <row r="4259" spans="1:21" ht="30" customHeight="1" x14ac:dyDescent="0.3">
      <c r="A4259" s="3" t="str">
        <f>B4259&amp;"--"&amp;COUNTIF($B$5:B4259,B4259)</f>
        <v>--4222</v>
      </c>
      <c r="B4259" s="3" t="str">
        <f t="shared" si="199"/>
        <v/>
      </c>
      <c r="C4259" s="78">
        <v>4255</v>
      </c>
      <c r="D4259" s="102"/>
      <c r="E4259" s="103"/>
      <c r="F4259" s="102"/>
      <c r="G4259" s="104"/>
      <c r="H4259" s="105" t="str">
        <f t="shared" ca="1" si="201"/>
        <v/>
      </c>
      <c r="I4259" s="102"/>
      <c r="J4259" s="102"/>
      <c r="K4259" s="102"/>
      <c r="L4259" s="102"/>
      <c r="M4259" s="102"/>
      <c r="N4259" s="102"/>
      <c r="O4259" s="102"/>
      <c r="P4259" s="102"/>
      <c r="Q4259" s="102"/>
      <c r="R4259" s="102"/>
      <c r="S4259" s="102"/>
      <c r="T4259" s="106"/>
      <c r="U4259" s="3" t="str">
        <f t="shared" si="200"/>
        <v>0/1</v>
      </c>
    </row>
    <row r="4260" spans="1:21" ht="30" customHeight="1" x14ac:dyDescent="0.3">
      <c r="A4260" s="3" t="str">
        <f>B4260&amp;"--"&amp;COUNTIF($B$5:B4260,B4260)</f>
        <v>--4223</v>
      </c>
      <c r="B4260" s="3" t="str">
        <f t="shared" si="199"/>
        <v/>
      </c>
      <c r="C4260" s="78">
        <v>4256</v>
      </c>
      <c r="D4260" s="102"/>
      <c r="E4260" s="103"/>
      <c r="F4260" s="102"/>
      <c r="G4260" s="104"/>
      <c r="H4260" s="105" t="str">
        <f t="shared" ca="1" si="201"/>
        <v/>
      </c>
      <c r="I4260" s="102"/>
      <c r="J4260" s="102"/>
      <c r="K4260" s="102"/>
      <c r="L4260" s="102"/>
      <c r="M4260" s="102"/>
      <c r="N4260" s="102"/>
      <c r="O4260" s="102"/>
      <c r="P4260" s="102"/>
      <c r="Q4260" s="102"/>
      <c r="R4260" s="102"/>
      <c r="S4260" s="102"/>
      <c r="T4260" s="106"/>
      <c r="U4260" s="3" t="str">
        <f t="shared" si="200"/>
        <v>0/1</v>
      </c>
    </row>
    <row r="4261" spans="1:21" ht="30" customHeight="1" x14ac:dyDescent="0.3">
      <c r="A4261" s="3" t="str">
        <f>B4261&amp;"--"&amp;COUNTIF($B$5:B4261,B4261)</f>
        <v>--4224</v>
      </c>
      <c r="B4261" s="3" t="str">
        <f t="shared" si="199"/>
        <v/>
      </c>
      <c r="C4261" s="78">
        <v>4257</v>
      </c>
      <c r="D4261" s="102"/>
      <c r="E4261" s="103"/>
      <c r="F4261" s="102"/>
      <c r="G4261" s="104"/>
      <c r="H4261" s="105" t="str">
        <f t="shared" ca="1" si="201"/>
        <v/>
      </c>
      <c r="I4261" s="102"/>
      <c r="J4261" s="102"/>
      <c r="K4261" s="102"/>
      <c r="L4261" s="102"/>
      <c r="M4261" s="102"/>
      <c r="N4261" s="102"/>
      <c r="O4261" s="102"/>
      <c r="P4261" s="102"/>
      <c r="Q4261" s="102"/>
      <c r="R4261" s="102"/>
      <c r="S4261" s="102"/>
      <c r="T4261" s="106"/>
      <c r="U4261" s="3" t="str">
        <f t="shared" si="200"/>
        <v>0/1</v>
      </c>
    </row>
    <row r="4262" spans="1:21" ht="30" customHeight="1" x14ac:dyDescent="0.3">
      <c r="A4262" s="3" t="str">
        <f>B4262&amp;"--"&amp;COUNTIF($B$5:B4262,B4262)</f>
        <v>--4225</v>
      </c>
      <c r="B4262" s="3" t="str">
        <f t="shared" si="199"/>
        <v/>
      </c>
      <c r="C4262" s="78">
        <v>4258</v>
      </c>
      <c r="D4262" s="102"/>
      <c r="E4262" s="103"/>
      <c r="F4262" s="102"/>
      <c r="G4262" s="104"/>
      <c r="H4262" s="105" t="str">
        <f t="shared" ca="1" si="201"/>
        <v/>
      </c>
      <c r="I4262" s="102"/>
      <c r="J4262" s="102"/>
      <c r="K4262" s="102"/>
      <c r="L4262" s="102"/>
      <c r="M4262" s="102"/>
      <c r="N4262" s="102"/>
      <c r="O4262" s="102"/>
      <c r="P4262" s="102"/>
      <c r="Q4262" s="102"/>
      <c r="R4262" s="102"/>
      <c r="S4262" s="102"/>
      <c r="T4262" s="106"/>
      <c r="U4262" s="3" t="str">
        <f t="shared" si="200"/>
        <v>0/1</v>
      </c>
    </row>
    <row r="4263" spans="1:21" ht="30" customHeight="1" x14ac:dyDescent="0.3">
      <c r="A4263" s="3" t="str">
        <f>B4263&amp;"--"&amp;COUNTIF($B$5:B4263,B4263)</f>
        <v>--4226</v>
      </c>
      <c r="B4263" s="3" t="str">
        <f t="shared" si="199"/>
        <v/>
      </c>
      <c r="C4263" s="78">
        <v>4259</v>
      </c>
      <c r="D4263" s="102"/>
      <c r="E4263" s="103"/>
      <c r="F4263" s="102"/>
      <c r="G4263" s="104"/>
      <c r="H4263" s="105" t="str">
        <f t="shared" ca="1" si="201"/>
        <v/>
      </c>
      <c r="I4263" s="102"/>
      <c r="J4263" s="102"/>
      <c r="K4263" s="102"/>
      <c r="L4263" s="102"/>
      <c r="M4263" s="102"/>
      <c r="N4263" s="102"/>
      <c r="O4263" s="102"/>
      <c r="P4263" s="102"/>
      <c r="Q4263" s="102"/>
      <c r="R4263" s="102"/>
      <c r="S4263" s="102"/>
      <c r="T4263" s="106"/>
      <c r="U4263" s="3" t="str">
        <f t="shared" si="200"/>
        <v>0/1</v>
      </c>
    </row>
    <row r="4264" spans="1:21" ht="30" customHeight="1" x14ac:dyDescent="0.3">
      <c r="A4264" s="3" t="str">
        <f>B4264&amp;"--"&amp;COUNTIF($B$5:B4264,B4264)</f>
        <v>--4227</v>
      </c>
      <c r="B4264" s="3" t="str">
        <f t="shared" si="199"/>
        <v/>
      </c>
      <c r="C4264" s="78">
        <v>4260</v>
      </c>
      <c r="D4264" s="102"/>
      <c r="E4264" s="103"/>
      <c r="F4264" s="102"/>
      <c r="G4264" s="104"/>
      <c r="H4264" s="105" t="str">
        <f t="shared" ca="1" si="201"/>
        <v/>
      </c>
      <c r="I4264" s="102"/>
      <c r="J4264" s="102"/>
      <c r="K4264" s="102"/>
      <c r="L4264" s="102"/>
      <c r="M4264" s="102"/>
      <c r="N4264" s="102"/>
      <c r="O4264" s="102"/>
      <c r="P4264" s="102"/>
      <c r="Q4264" s="102"/>
      <c r="R4264" s="102"/>
      <c r="S4264" s="102"/>
      <c r="T4264" s="106"/>
      <c r="U4264" s="3" t="str">
        <f t="shared" si="200"/>
        <v>0/1</v>
      </c>
    </row>
    <row r="4265" spans="1:21" ht="30" customHeight="1" x14ac:dyDescent="0.3">
      <c r="A4265" s="3" t="str">
        <f>B4265&amp;"--"&amp;COUNTIF($B$5:B4265,B4265)</f>
        <v>--4228</v>
      </c>
      <c r="B4265" s="3" t="str">
        <f t="shared" si="199"/>
        <v/>
      </c>
      <c r="C4265" s="78">
        <v>4261</v>
      </c>
      <c r="D4265" s="102"/>
      <c r="E4265" s="103"/>
      <c r="F4265" s="102"/>
      <c r="G4265" s="104"/>
      <c r="H4265" s="105" t="str">
        <f t="shared" ca="1" si="201"/>
        <v/>
      </c>
      <c r="I4265" s="102"/>
      <c r="J4265" s="102"/>
      <c r="K4265" s="102"/>
      <c r="L4265" s="102"/>
      <c r="M4265" s="102"/>
      <c r="N4265" s="102"/>
      <c r="O4265" s="102"/>
      <c r="P4265" s="102"/>
      <c r="Q4265" s="102"/>
      <c r="R4265" s="102"/>
      <c r="S4265" s="102"/>
      <c r="T4265" s="106"/>
      <c r="U4265" s="3" t="str">
        <f t="shared" si="200"/>
        <v>0/1</v>
      </c>
    </row>
    <row r="4266" spans="1:21" ht="30" customHeight="1" x14ac:dyDescent="0.3">
      <c r="A4266" s="3" t="str">
        <f>B4266&amp;"--"&amp;COUNTIF($B$5:B4266,B4266)</f>
        <v>--4229</v>
      </c>
      <c r="B4266" s="3" t="str">
        <f t="shared" si="199"/>
        <v/>
      </c>
      <c r="C4266" s="78">
        <v>4262</v>
      </c>
      <c r="D4266" s="102"/>
      <c r="E4266" s="103"/>
      <c r="F4266" s="102"/>
      <c r="G4266" s="104"/>
      <c r="H4266" s="105" t="str">
        <f t="shared" ca="1" si="201"/>
        <v/>
      </c>
      <c r="I4266" s="102"/>
      <c r="J4266" s="102"/>
      <c r="K4266" s="102"/>
      <c r="L4266" s="102"/>
      <c r="M4266" s="102"/>
      <c r="N4266" s="102"/>
      <c r="O4266" s="102"/>
      <c r="P4266" s="102"/>
      <c r="Q4266" s="102"/>
      <c r="R4266" s="102"/>
      <c r="S4266" s="102"/>
      <c r="T4266" s="106"/>
      <c r="U4266" s="3" t="str">
        <f t="shared" si="200"/>
        <v>0/1</v>
      </c>
    </row>
    <row r="4267" spans="1:21" ht="30" customHeight="1" x14ac:dyDescent="0.3">
      <c r="A4267" s="3" t="str">
        <f>B4267&amp;"--"&amp;COUNTIF($B$5:B4267,B4267)</f>
        <v>--4230</v>
      </c>
      <c r="B4267" s="3" t="str">
        <f t="shared" si="199"/>
        <v/>
      </c>
      <c r="C4267" s="78">
        <v>4263</v>
      </c>
      <c r="D4267" s="102"/>
      <c r="E4267" s="103"/>
      <c r="F4267" s="102"/>
      <c r="G4267" s="104"/>
      <c r="H4267" s="105" t="str">
        <f t="shared" ca="1" si="201"/>
        <v/>
      </c>
      <c r="I4267" s="102"/>
      <c r="J4267" s="102"/>
      <c r="K4267" s="102"/>
      <c r="L4267" s="102"/>
      <c r="M4267" s="102"/>
      <c r="N4267" s="102"/>
      <c r="O4267" s="102"/>
      <c r="P4267" s="102"/>
      <c r="Q4267" s="102"/>
      <c r="R4267" s="102"/>
      <c r="S4267" s="102"/>
      <c r="T4267" s="106"/>
      <c r="U4267" s="3" t="str">
        <f t="shared" si="200"/>
        <v>0/1</v>
      </c>
    </row>
    <row r="4268" spans="1:21" ht="30" customHeight="1" x14ac:dyDescent="0.3">
      <c r="A4268" s="3" t="str">
        <f>B4268&amp;"--"&amp;COUNTIF($B$5:B4268,B4268)</f>
        <v>--4231</v>
      </c>
      <c r="B4268" s="3" t="str">
        <f t="shared" si="199"/>
        <v/>
      </c>
      <c r="C4268" s="78">
        <v>4264</v>
      </c>
      <c r="D4268" s="102"/>
      <c r="E4268" s="103"/>
      <c r="F4268" s="102"/>
      <c r="G4268" s="104"/>
      <c r="H4268" s="105" t="str">
        <f t="shared" ca="1" si="201"/>
        <v/>
      </c>
      <c r="I4268" s="102"/>
      <c r="J4268" s="102"/>
      <c r="K4268" s="102"/>
      <c r="L4268" s="102"/>
      <c r="M4268" s="102"/>
      <c r="N4268" s="102"/>
      <c r="O4268" s="102"/>
      <c r="P4268" s="102"/>
      <c r="Q4268" s="102"/>
      <c r="R4268" s="102"/>
      <c r="S4268" s="102"/>
      <c r="T4268" s="106"/>
      <c r="U4268" s="3" t="str">
        <f t="shared" si="200"/>
        <v>0/1</v>
      </c>
    </row>
    <row r="4269" spans="1:21" ht="30" customHeight="1" x14ac:dyDescent="0.3">
      <c r="A4269" s="3" t="str">
        <f>B4269&amp;"--"&amp;COUNTIF($B$5:B4269,B4269)</f>
        <v>--4232</v>
      </c>
      <c r="B4269" s="3" t="str">
        <f t="shared" si="199"/>
        <v/>
      </c>
      <c r="C4269" s="78">
        <v>4265</v>
      </c>
      <c r="D4269" s="102"/>
      <c r="E4269" s="103"/>
      <c r="F4269" s="102"/>
      <c r="G4269" s="104"/>
      <c r="H4269" s="105" t="str">
        <f t="shared" ca="1" si="201"/>
        <v/>
      </c>
      <c r="I4269" s="102"/>
      <c r="J4269" s="102"/>
      <c r="K4269" s="102"/>
      <c r="L4269" s="102"/>
      <c r="M4269" s="102"/>
      <c r="N4269" s="102"/>
      <c r="O4269" s="102"/>
      <c r="P4269" s="102"/>
      <c r="Q4269" s="102"/>
      <c r="R4269" s="102"/>
      <c r="S4269" s="102"/>
      <c r="T4269" s="106"/>
      <c r="U4269" s="3" t="str">
        <f t="shared" si="200"/>
        <v>0/1</v>
      </c>
    </row>
    <row r="4270" spans="1:21" ht="30" customHeight="1" x14ac:dyDescent="0.3">
      <c r="A4270" s="3" t="str">
        <f>B4270&amp;"--"&amp;COUNTIF($B$5:B4270,B4270)</f>
        <v>--4233</v>
      </c>
      <c r="B4270" s="3" t="str">
        <f t="shared" si="199"/>
        <v/>
      </c>
      <c r="C4270" s="78">
        <v>4266</v>
      </c>
      <c r="D4270" s="102"/>
      <c r="E4270" s="103"/>
      <c r="F4270" s="102"/>
      <c r="G4270" s="104"/>
      <c r="H4270" s="105" t="str">
        <f t="shared" ca="1" si="201"/>
        <v/>
      </c>
      <c r="I4270" s="102"/>
      <c r="J4270" s="102"/>
      <c r="K4270" s="102"/>
      <c r="L4270" s="102"/>
      <c r="M4270" s="102"/>
      <c r="N4270" s="102"/>
      <c r="O4270" s="102"/>
      <c r="P4270" s="102"/>
      <c r="Q4270" s="102"/>
      <c r="R4270" s="102"/>
      <c r="S4270" s="102"/>
      <c r="T4270" s="106"/>
      <c r="U4270" s="3" t="str">
        <f t="shared" si="200"/>
        <v>0/1</v>
      </c>
    </row>
    <row r="4271" spans="1:21" ht="30" customHeight="1" x14ac:dyDescent="0.3">
      <c r="A4271" s="3" t="str">
        <f>B4271&amp;"--"&amp;COUNTIF($B$5:B4271,B4271)</f>
        <v>--4234</v>
      </c>
      <c r="B4271" s="3" t="str">
        <f t="shared" si="199"/>
        <v/>
      </c>
      <c r="C4271" s="78">
        <v>4267</v>
      </c>
      <c r="D4271" s="102"/>
      <c r="E4271" s="103"/>
      <c r="F4271" s="102"/>
      <c r="G4271" s="104"/>
      <c r="H4271" s="105" t="str">
        <f t="shared" ca="1" si="201"/>
        <v/>
      </c>
      <c r="I4271" s="102"/>
      <c r="J4271" s="102"/>
      <c r="K4271" s="102"/>
      <c r="L4271" s="102"/>
      <c r="M4271" s="102"/>
      <c r="N4271" s="102"/>
      <c r="O4271" s="102"/>
      <c r="P4271" s="102"/>
      <c r="Q4271" s="102"/>
      <c r="R4271" s="102"/>
      <c r="S4271" s="102"/>
      <c r="T4271" s="106"/>
      <c r="U4271" s="3" t="str">
        <f t="shared" si="200"/>
        <v>0/1</v>
      </c>
    </row>
    <row r="4272" spans="1:21" ht="30" customHeight="1" x14ac:dyDescent="0.3">
      <c r="A4272" s="3" t="str">
        <f>B4272&amp;"--"&amp;COUNTIF($B$5:B4272,B4272)</f>
        <v>--4235</v>
      </c>
      <c r="B4272" s="3" t="str">
        <f t="shared" si="199"/>
        <v/>
      </c>
      <c r="C4272" s="78">
        <v>4268</v>
      </c>
      <c r="D4272" s="102"/>
      <c r="E4272" s="103"/>
      <c r="F4272" s="102"/>
      <c r="G4272" s="104"/>
      <c r="H4272" s="105" t="str">
        <f t="shared" ca="1" si="201"/>
        <v/>
      </c>
      <c r="I4272" s="102"/>
      <c r="J4272" s="102"/>
      <c r="K4272" s="102"/>
      <c r="L4272" s="102"/>
      <c r="M4272" s="102"/>
      <c r="N4272" s="102"/>
      <c r="O4272" s="102"/>
      <c r="P4272" s="102"/>
      <c r="Q4272" s="102"/>
      <c r="R4272" s="102"/>
      <c r="S4272" s="102"/>
      <c r="T4272" s="106"/>
      <c r="U4272" s="3" t="str">
        <f t="shared" si="200"/>
        <v>0/1</v>
      </c>
    </row>
    <row r="4273" spans="1:21" ht="30" customHeight="1" x14ac:dyDescent="0.3">
      <c r="A4273" s="3" t="str">
        <f>B4273&amp;"--"&amp;COUNTIF($B$5:B4273,B4273)</f>
        <v>--4236</v>
      </c>
      <c r="B4273" s="3" t="str">
        <f t="shared" si="199"/>
        <v/>
      </c>
      <c r="C4273" s="78">
        <v>4269</v>
      </c>
      <c r="D4273" s="102"/>
      <c r="E4273" s="103"/>
      <c r="F4273" s="102"/>
      <c r="G4273" s="104"/>
      <c r="H4273" s="105" t="str">
        <f t="shared" ca="1" si="201"/>
        <v/>
      </c>
      <c r="I4273" s="102"/>
      <c r="J4273" s="102"/>
      <c r="K4273" s="102"/>
      <c r="L4273" s="102"/>
      <c r="M4273" s="102"/>
      <c r="N4273" s="102"/>
      <c r="O4273" s="102"/>
      <c r="P4273" s="102"/>
      <c r="Q4273" s="102"/>
      <c r="R4273" s="102"/>
      <c r="S4273" s="102"/>
      <c r="T4273" s="106"/>
      <c r="U4273" s="3" t="str">
        <f t="shared" si="200"/>
        <v>0/1</v>
      </c>
    </row>
    <row r="4274" spans="1:21" ht="30" customHeight="1" x14ac:dyDescent="0.3">
      <c r="A4274" s="3" t="str">
        <f>B4274&amp;"--"&amp;COUNTIF($B$5:B4274,B4274)</f>
        <v>--4237</v>
      </c>
      <c r="B4274" s="3" t="str">
        <f t="shared" si="199"/>
        <v/>
      </c>
      <c r="C4274" s="78">
        <v>4270</v>
      </c>
      <c r="D4274" s="102"/>
      <c r="E4274" s="103"/>
      <c r="F4274" s="102"/>
      <c r="G4274" s="104"/>
      <c r="H4274" s="105" t="str">
        <f t="shared" ca="1" si="201"/>
        <v/>
      </c>
      <c r="I4274" s="102"/>
      <c r="J4274" s="102"/>
      <c r="K4274" s="102"/>
      <c r="L4274" s="102"/>
      <c r="M4274" s="102"/>
      <c r="N4274" s="102"/>
      <c r="O4274" s="102"/>
      <c r="P4274" s="102"/>
      <c r="Q4274" s="102"/>
      <c r="R4274" s="102"/>
      <c r="S4274" s="102"/>
      <c r="T4274" s="106"/>
      <c r="U4274" s="3" t="str">
        <f t="shared" si="200"/>
        <v>0/1</v>
      </c>
    </row>
    <row r="4275" spans="1:21" ht="30" customHeight="1" x14ac:dyDescent="0.3">
      <c r="A4275" s="3" t="str">
        <f>B4275&amp;"--"&amp;COUNTIF($B$5:B4275,B4275)</f>
        <v>--4238</v>
      </c>
      <c r="B4275" s="3" t="str">
        <f t="shared" si="199"/>
        <v/>
      </c>
      <c r="C4275" s="78">
        <v>4271</v>
      </c>
      <c r="D4275" s="102"/>
      <c r="E4275" s="103"/>
      <c r="F4275" s="102"/>
      <c r="G4275" s="104"/>
      <c r="H4275" s="105" t="str">
        <f t="shared" ca="1" si="201"/>
        <v/>
      </c>
      <c r="I4275" s="102"/>
      <c r="J4275" s="102"/>
      <c r="K4275" s="102"/>
      <c r="L4275" s="102"/>
      <c r="M4275" s="102"/>
      <c r="N4275" s="102"/>
      <c r="O4275" s="102"/>
      <c r="P4275" s="102"/>
      <c r="Q4275" s="102"/>
      <c r="R4275" s="102"/>
      <c r="S4275" s="102"/>
      <c r="T4275" s="106"/>
      <c r="U4275" s="3" t="str">
        <f t="shared" si="200"/>
        <v>0/1</v>
      </c>
    </row>
    <row r="4276" spans="1:21" ht="30" customHeight="1" x14ac:dyDescent="0.3">
      <c r="A4276" s="3" t="str">
        <f>B4276&amp;"--"&amp;COUNTIF($B$5:B4276,B4276)</f>
        <v>--4239</v>
      </c>
      <c r="B4276" s="3" t="str">
        <f t="shared" si="199"/>
        <v/>
      </c>
      <c r="C4276" s="78">
        <v>4272</v>
      </c>
      <c r="D4276" s="102"/>
      <c r="E4276" s="103"/>
      <c r="F4276" s="102"/>
      <c r="G4276" s="104"/>
      <c r="H4276" s="105" t="str">
        <f t="shared" ca="1" si="201"/>
        <v/>
      </c>
      <c r="I4276" s="102"/>
      <c r="J4276" s="102"/>
      <c r="K4276" s="102"/>
      <c r="L4276" s="102"/>
      <c r="M4276" s="102"/>
      <c r="N4276" s="102"/>
      <c r="O4276" s="102"/>
      <c r="P4276" s="102"/>
      <c r="Q4276" s="102"/>
      <c r="R4276" s="102"/>
      <c r="S4276" s="102"/>
      <c r="T4276" s="106"/>
      <c r="U4276" s="3" t="str">
        <f t="shared" si="200"/>
        <v>0/1</v>
      </c>
    </row>
    <row r="4277" spans="1:21" ht="30" customHeight="1" x14ac:dyDescent="0.3">
      <c r="A4277" s="3" t="str">
        <f>B4277&amp;"--"&amp;COUNTIF($B$5:B4277,B4277)</f>
        <v>--4240</v>
      </c>
      <c r="B4277" s="3" t="str">
        <f t="shared" si="199"/>
        <v/>
      </c>
      <c r="C4277" s="78">
        <v>4273</v>
      </c>
      <c r="D4277" s="102"/>
      <c r="E4277" s="103"/>
      <c r="F4277" s="102"/>
      <c r="G4277" s="104"/>
      <c r="H4277" s="105" t="str">
        <f t="shared" ca="1" si="201"/>
        <v/>
      </c>
      <c r="I4277" s="102"/>
      <c r="J4277" s="102"/>
      <c r="K4277" s="102"/>
      <c r="L4277" s="102"/>
      <c r="M4277" s="102"/>
      <c r="N4277" s="102"/>
      <c r="O4277" s="102"/>
      <c r="P4277" s="102"/>
      <c r="Q4277" s="102"/>
      <c r="R4277" s="102"/>
      <c r="S4277" s="102"/>
      <c r="T4277" s="106"/>
      <c r="U4277" s="3" t="str">
        <f t="shared" si="200"/>
        <v>0/1</v>
      </c>
    </row>
    <row r="4278" spans="1:21" ht="30" customHeight="1" x14ac:dyDescent="0.3">
      <c r="A4278" s="3" t="str">
        <f>B4278&amp;"--"&amp;COUNTIF($B$5:B4278,B4278)</f>
        <v>--4241</v>
      </c>
      <c r="B4278" s="3" t="str">
        <f t="shared" si="199"/>
        <v/>
      </c>
      <c r="C4278" s="78">
        <v>4274</v>
      </c>
      <c r="D4278" s="102"/>
      <c r="E4278" s="103"/>
      <c r="F4278" s="102"/>
      <c r="G4278" s="104"/>
      <c r="H4278" s="105" t="str">
        <f t="shared" ca="1" si="201"/>
        <v/>
      </c>
      <c r="I4278" s="102"/>
      <c r="J4278" s="102"/>
      <c r="K4278" s="102"/>
      <c r="L4278" s="102"/>
      <c r="M4278" s="102"/>
      <c r="N4278" s="102"/>
      <c r="O4278" s="102"/>
      <c r="P4278" s="102"/>
      <c r="Q4278" s="102"/>
      <c r="R4278" s="102"/>
      <c r="S4278" s="102"/>
      <c r="T4278" s="106"/>
      <c r="U4278" s="3" t="str">
        <f t="shared" si="200"/>
        <v>0/1</v>
      </c>
    </row>
    <row r="4279" spans="1:21" ht="30" customHeight="1" x14ac:dyDescent="0.3">
      <c r="A4279" s="3" t="str">
        <f>B4279&amp;"--"&amp;COUNTIF($B$5:B4279,B4279)</f>
        <v>--4242</v>
      </c>
      <c r="B4279" s="3" t="str">
        <f t="shared" si="199"/>
        <v/>
      </c>
      <c r="C4279" s="78">
        <v>4275</v>
      </c>
      <c r="D4279" s="102"/>
      <c r="E4279" s="103"/>
      <c r="F4279" s="102"/>
      <c r="G4279" s="104"/>
      <c r="H4279" s="105" t="str">
        <f t="shared" ca="1" si="201"/>
        <v/>
      </c>
      <c r="I4279" s="102"/>
      <c r="J4279" s="102"/>
      <c r="K4279" s="102"/>
      <c r="L4279" s="102"/>
      <c r="M4279" s="102"/>
      <c r="N4279" s="102"/>
      <c r="O4279" s="102"/>
      <c r="P4279" s="102"/>
      <c r="Q4279" s="102"/>
      <c r="R4279" s="102"/>
      <c r="S4279" s="102"/>
      <c r="T4279" s="106"/>
      <c r="U4279" s="3" t="str">
        <f t="shared" si="200"/>
        <v>0/1</v>
      </c>
    </row>
    <row r="4280" spans="1:21" ht="30" customHeight="1" x14ac:dyDescent="0.3">
      <c r="A4280" s="3" t="str">
        <f>B4280&amp;"--"&amp;COUNTIF($B$5:B4280,B4280)</f>
        <v>--4243</v>
      </c>
      <c r="B4280" s="3" t="str">
        <f t="shared" si="199"/>
        <v/>
      </c>
      <c r="C4280" s="78">
        <v>4276</v>
      </c>
      <c r="D4280" s="102"/>
      <c r="E4280" s="103"/>
      <c r="F4280" s="102"/>
      <c r="G4280" s="104"/>
      <c r="H4280" s="105" t="str">
        <f t="shared" ca="1" si="201"/>
        <v/>
      </c>
      <c r="I4280" s="102"/>
      <c r="J4280" s="102"/>
      <c r="K4280" s="102"/>
      <c r="L4280" s="102"/>
      <c r="M4280" s="102"/>
      <c r="N4280" s="102"/>
      <c r="O4280" s="102"/>
      <c r="P4280" s="102"/>
      <c r="Q4280" s="102"/>
      <c r="R4280" s="102"/>
      <c r="S4280" s="102"/>
      <c r="T4280" s="106"/>
      <c r="U4280" s="3" t="str">
        <f t="shared" si="200"/>
        <v>0/1</v>
      </c>
    </row>
    <row r="4281" spans="1:21" ht="30" customHeight="1" x14ac:dyDescent="0.3">
      <c r="A4281" s="3" t="str">
        <f>B4281&amp;"--"&amp;COUNTIF($B$5:B4281,B4281)</f>
        <v>--4244</v>
      </c>
      <c r="B4281" s="3" t="str">
        <f t="shared" si="199"/>
        <v/>
      </c>
      <c r="C4281" s="78">
        <v>4277</v>
      </c>
      <c r="D4281" s="102"/>
      <c r="E4281" s="103"/>
      <c r="F4281" s="102"/>
      <c r="G4281" s="104"/>
      <c r="H4281" s="105" t="str">
        <f t="shared" ca="1" si="201"/>
        <v/>
      </c>
      <c r="I4281" s="102"/>
      <c r="J4281" s="102"/>
      <c r="K4281" s="102"/>
      <c r="L4281" s="102"/>
      <c r="M4281" s="102"/>
      <c r="N4281" s="102"/>
      <c r="O4281" s="102"/>
      <c r="P4281" s="102"/>
      <c r="Q4281" s="102"/>
      <c r="R4281" s="102"/>
      <c r="S4281" s="102"/>
      <c r="T4281" s="106"/>
      <c r="U4281" s="3" t="str">
        <f t="shared" si="200"/>
        <v>0/1</v>
      </c>
    </row>
    <row r="4282" spans="1:21" ht="30" customHeight="1" x14ac:dyDescent="0.3">
      <c r="A4282" s="3" t="str">
        <f>B4282&amp;"--"&amp;COUNTIF($B$5:B4282,B4282)</f>
        <v>--4245</v>
      </c>
      <c r="B4282" s="3" t="str">
        <f t="shared" si="199"/>
        <v/>
      </c>
      <c r="C4282" s="78">
        <v>4278</v>
      </c>
      <c r="D4282" s="102"/>
      <c r="E4282" s="103"/>
      <c r="F4282" s="102"/>
      <c r="G4282" s="104"/>
      <c r="H4282" s="105" t="str">
        <f t="shared" ca="1" si="201"/>
        <v/>
      </c>
      <c r="I4282" s="102"/>
      <c r="J4282" s="102"/>
      <c r="K4282" s="102"/>
      <c r="L4282" s="102"/>
      <c r="M4282" s="102"/>
      <c r="N4282" s="102"/>
      <c r="O4282" s="102"/>
      <c r="P4282" s="102"/>
      <c r="Q4282" s="102"/>
      <c r="R4282" s="102"/>
      <c r="S4282" s="102"/>
      <c r="T4282" s="106"/>
      <c r="U4282" s="3" t="str">
        <f t="shared" si="200"/>
        <v>0/1</v>
      </c>
    </row>
    <row r="4283" spans="1:21" ht="30" customHeight="1" x14ac:dyDescent="0.3">
      <c r="A4283" s="3" t="str">
        <f>B4283&amp;"--"&amp;COUNTIF($B$5:B4283,B4283)</f>
        <v>--4246</v>
      </c>
      <c r="B4283" s="3" t="str">
        <f t="shared" si="199"/>
        <v/>
      </c>
      <c r="C4283" s="78">
        <v>4279</v>
      </c>
      <c r="D4283" s="102"/>
      <c r="E4283" s="103"/>
      <c r="F4283" s="102"/>
      <c r="G4283" s="104"/>
      <c r="H4283" s="105" t="str">
        <f t="shared" ca="1" si="201"/>
        <v/>
      </c>
      <c r="I4283" s="102"/>
      <c r="J4283" s="102"/>
      <c r="K4283" s="102"/>
      <c r="L4283" s="102"/>
      <c r="M4283" s="102"/>
      <c r="N4283" s="102"/>
      <c r="O4283" s="102"/>
      <c r="P4283" s="102"/>
      <c r="Q4283" s="102"/>
      <c r="R4283" s="102"/>
      <c r="S4283" s="102"/>
      <c r="T4283" s="106"/>
      <c r="U4283" s="3" t="str">
        <f t="shared" si="200"/>
        <v>0/1</v>
      </c>
    </row>
    <row r="4284" spans="1:21" ht="30" customHeight="1" x14ac:dyDescent="0.3">
      <c r="A4284" s="3" t="str">
        <f>B4284&amp;"--"&amp;COUNTIF($B$5:B4284,B4284)</f>
        <v>--4247</v>
      </c>
      <c r="B4284" s="3" t="str">
        <f t="shared" si="199"/>
        <v/>
      </c>
      <c r="C4284" s="78">
        <v>4280</v>
      </c>
      <c r="D4284" s="102"/>
      <c r="E4284" s="103"/>
      <c r="F4284" s="102"/>
      <c r="G4284" s="104"/>
      <c r="H4284" s="105" t="str">
        <f t="shared" ca="1" si="201"/>
        <v/>
      </c>
      <c r="I4284" s="102"/>
      <c r="J4284" s="102"/>
      <c r="K4284" s="102"/>
      <c r="L4284" s="102"/>
      <c r="M4284" s="102"/>
      <c r="N4284" s="102"/>
      <c r="O4284" s="102"/>
      <c r="P4284" s="102"/>
      <c r="Q4284" s="102"/>
      <c r="R4284" s="102"/>
      <c r="S4284" s="102"/>
      <c r="T4284" s="106"/>
      <c r="U4284" s="3" t="str">
        <f t="shared" si="200"/>
        <v>0/1</v>
      </c>
    </row>
    <row r="4285" spans="1:21" ht="30" customHeight="1" x14ac:dyDescent="0.3">
      <c r="A4285" s="3" t="str">
        <f>B4285&amp;"--"&amp;COUNTIF($B$5:B4285,B4285)</f>
        <v>--4248</v>
      </c>
      <c r="B4285" s="3" t="str">
        <f t="shared" si="199"/>
        <v/>
      </c>
      <c r="C4285" s="78">
        <v>4281</v>
      </c>
      <c r="D4285" s="102"/>
      <c r="E4285" s="103"/>
      <c r="F4285" s="102"/>
      <c r="G4285" s="104"/>
      <c r="H4285" s="105" t="str">
        <f t="shared" ca="1" si="201"/>
        <v/>
      </c>
      <c r="I4285" s="102"/>
      <c r="J4285" s="102"/>
      <c r="K4285" s="102"/>
      <c r="L4285" s="102"/>
      <c r="M4285" s="102"/>
      <c r="N4285" s="102"/>
      <c r="O4285" s="102"/>
      <c r="P4285" s="102"/>
      <c r="Q4285" s="102"/>
      <c r="R4285" s="102"/>
      <c r="S4285" s="102"/>
      <c r="T4285" s="106"/>
      <c r="U4285" s="3" t="str">
        <f t="shared" si="200"/>
        <v>0/1</v>
      </c>
    </row>
    <row r="4286" spans="1:21" ht="30" customHeight="1" x14ac:dyDescent="0.3">
      <c r="A4286" s="3" t="str">
        <f>B4286&amp;"--"&amp;COUNTIF($B$5:B4286,B4286)</f>
        <v>--4249</v>
      </c>
      <c r="B4286" s="3" t="str">
        <f t="shared" si="199"/>
        <v/>
      </c>
      <c r="C4286" s="78">
        <v>4282</v>
      </c>
      <c r="D4286" s="102"/>
      <c r="E4286" s="103"/>
      <c r="F4286" s="102"/>
      <c r="G4286" s="104"/>
      <c r="H4286" s="105" t="str">
        <f t="shared" ca="1" si="201"/>
        <v/>
      </c>
      <c r="I4286" s="102"/>
      <c r="J4286" s="102"/>
      <c r="K4286" s="102"/>
      <c r="L4286" s="102"/>
      <c r="M4286" s="102"/>
      <c r="N4286" s="102"/>
      <c r="O4286" s="102"/>
      <c r="P4286" s="102"/>
      <c r="Q4286" s="102"/>
      <c r="R4286" s="102"/>
      <c r="S4286" s="102"/>
      <c r="T4286" s="106"/>
      <c r="U4286" s="3" t="str">
        <f t="shared" si="200"/>
        <v>0/1</v>
      </c>
    </row>
    <row r="4287" spans="1:21" ht="30" customHeight="1" x14ac:dyDescent="0.3">
      <c r="A4287" s="3" t="str">
        <f>B4287&amp;"--"&amp;COUNTIF($B$5:B4287,B4287)</f>
        <v>--4250</v>
      </c>
      <c r="B4287" s="3" t="str">
        <f t="shared" si="199"/>
        <v/>
      </c>
      <c r="C4287" s="78">
        <v>4283</v>
      </c>
      <c r="D4287" s="102"/>
      <c r="E4287" s="103"/>
      <c r="F4287" s="102"/>
      <c r="G4287" s="104"/>
      <c r="H4287" s="105" t="str">
        <f t="shared" ca="1" si="201"/>
        <v/>
      </c>
      <c r="I4287" s="102"/>
      <c r="J4287" s="102"/>
      <c r="K4287" s="102"/>
      <c r="L4287" s="102"/>
      <c r="M4287" s="102"/>
      <c r="N4287" s="102"/>
      <c r="O4287" s="102"/>
      <c r="P4287" s="102"/>
      <c r="Q4287" s="102"/>
      <c r="R4287" s="102"/>
      <c r="S4287" s="102"/>
      <c r="T4287" s="106"/>
      <c r="U4287" s="3" t="str">
        <f t="shared" si="200"/>
        <v>0/1</v>
      </c>
    </row>
    <row r="4288" spans="1:21" ht="30" customHeight="1" x14ac:dyDescent="0.3">
      <c r="A4288" s="3" t="str">
        <f>B4288&amp;"--"&amp;COUNTIF($B$5:B4288,B4288)</f>
        <v>--4251</v>
      </c>
      <c r="B4288" s="3" t="str">
        <f t="shared" si="199"/>
        <v/>
      </c>
      <c r="C4288" s="78">
        <v>4284</v>
      </c>
      <c r="D4288" s="102"/>
      <c r="E4288" s="103"/>
      <c r="F4288" s="102"/>
      <c r="G4288" s="104"/>
      <c r="H4288" s="105" t="str">
        <f t="shared" ca="1" si="201"/>
        <v/>
      </c>
      <c r="I4288" s="102"/>
      <c r="J4288" s="102"/>
      <c r="K4288" s="102"/>
      <c r="L4288" s="102"/>
      <c r="M4288" s="102"/>
      <c r="N4288" s="102"/>
      <c r="O4288" s="102"/>
      <c r="P4288" s="102"/>
      <c r="Q4288" s="102"/>
      <c r="R4288" s="102"/>
      <c r="S4288" s="102"/>
      <c r="T4288" s="106"/>
      <c r="U4288" s="3" t="str">
        <f t="shared" si="200"/>
        <v>0/1</v>
      </c>
    </row>
    <row r="4289" spans="1:21" ht="30" customHeight="1" x14ac:dyDescent="0.3">
      <c r="A4289" s="3" t="str">
        <f>B4289&amp;"--"&amp;COUNTIF($B$5:B4289,B4289)</f>
        <v>--4252</v>
      </c>
      <c r="B4289" s="3" t="str">
        <f t="shared" si="199"/>
        <v/>
      </c>
      <c r="C4289" s="78">
        <v>4285</v>
      </c>
      <c r="D4289" s="102"/>
      <c r="E4289" s="103"/>
      <c r="F4289" s="102"/>
      <c r="G4289" s="104"/>
      <c r="H4289" s="105" t="str">
        <f t="shared" ca="1" si="201"/>
        <v/>
      </c>
      <c r="I4289" s="102"/>
      <c r="J4289" s="102"/>
      <c r="K4289" s="102"/>
      <c r="L4289" s="102"/>
      <c r="M4289" s="102"/>
      <c r="N4289" s="102"/>
      <c r="O4289" s="102"/>
      <c r="P4289" s="102"/>
      <c r="Q4289" s="102"/>
      <c r="R4289" s="102"/>
      <c r="S4289" s="102"/>
      <c r="T4289" s="106"/>
      <c r="U4289" s="3" t="str">
        <f t="shared" si="200"/>
        <v>0/1</v>
      </c>
    </row>
    <row r="4290" spans="1:21" ht="30" customHeight="1" x14ac:dyDescent="0.3">
      <c r="A4290" s="3" t="str">
        <f>B4290&amp;"--"&amp;COUNTIF($B$5:B4290,B4290)</f>
        <v>--4253</v>
      </c>
      <c r="B4290" s="3" t="str">
        <f t="shared" si="199"/>
        <v/>
      </c>
      <c r="C4290" s="78">
        <v>4286</v>
      </c>
      <c r="D4290" s="102"/>
      <c r="E4290" s="103"/>
      <c r="F4290" s="102"/>
      <c r="G4290" s="104"/>
      <c r="H4290" s="105" t="str">
        <f t="shared" ca="1" si="201"/>
        <v/>
      </c>
      <c r="I4290" s="102"/>
      <c r="J4290" s="102"/>
      <c r="K4290" s="102"/>
      <c r="L4290" s="102"/>
      <c r="M4290" s="102"/>
      <c r="N4290" s="102"/>
      <c r="O4290" s="102"/>
      <c r="P4290" s="102"/>
      <c r="Q4290" s="102"/>
      <c r="R4290" s="102"/>
      <c r="S4290" s="102"/>
      <c r="T4290" s="106"/>
      <c r="U4290" s="3" t="str">
        <f t="shared" si="200"/>
        <v>0/1</v>
      </c>
    </row>
    <row r="4291" spans="1:21" ht="30" customHeight="1" x14ac:dyDescent="0.3">
      <c r="A4291" s="3" t="str">
        <f>B4291&amp;"--"&amp;COUNTIF($B$5:B4291,B4291)</f>
        <v>--4254</v>
      </c>
      <c r="B4291" s="3" t="str">
        <f t="shared" si="199"/>
        <v/>
      </c>
      <c r="C4291" s="78">
        <v>4287</v>
      </c>
      <c r="D4291" s="102"/>
      <c r="E4291" s="103"/>
      <c r="F4291" s="102"/>
      <c r="G4291" s="104"/>
      <c r="H4291" s="105" t="str">
        <f t="shared" ca="1" si="201"/>
        <v/>
      </c>
      <c r="I4291" s="102"/>
      <c r="J4291" s="102"/>
      <c r="K4291" s="102"/>
      <c r="L4291" s="102"/>
      <c r="M4291" s="102"/>
      <c r="N4291" s="102"/>
      <c r="O4291" s="102"/>
      <c r="P4291" s="102"/>
      <c r="Q4291" s="102"/>
      <c r="R4291" s="102"/>
      <c r="S4291" s="102"/>
      <c r="T4291" s="106"/>
      <c r="U4291" s="3" t="str">
        <f t="shared" si="200"/>
        <v>0/1</v>
      </c>
    </row>
    <row r="4292" spans="1:21" ht="30" customHeight="1" x14ac:dyDescent="0.3">
      <c r="A4292" s="3" t="str">
        <f>B4292&amp;"--"&amp;COUNTIF($B$5:B4292,B4292)</f>
        <v>--4255</v>
      </c>
      <c r="B4292" s="3" t="str">
        <f t="shared" si="199"/>
        <v/>
      </c>
      <c r="C4292" s="78">
        <v>4288</v>
      </c>
      <c r="D4292" s="102"/>
      <c r="E4292" s="103"/>
      <c r="F4292" s="102"/>
      <c r="G4292" s="104"/>
      <c r="H4292" s="105" t="str">
        <f t="shared" ca="1" si="201"/>
        <v/>
      </c>
      <c r="I4292" s="102"/>
      <c r="J4292" s="102"/>
      <c r="K4292" s="102"/>
      <c r="L4292" s="102"/>
      <c r="M4292" s="102"/>
      <c r="N4292" s="102"/>
      <c r="O4292" s="102"/>
      <c r="P4292" s="102"/>
      <c r="Q4292" s="102"/>
      <c r="R4292" s="102"/>
      <c r="S4292" s="102"/>
      <c r="T4292" s="106"/>
      <c r="U4292" s="3" t="str">
        <f t="shared" si="200"/>
        <v>0/1</v>
      </c>
    </row>
    <row r="4293" spans="1:21" ht="30" customHeight="1" x14ac:dyDescent="0.3">
      <c r="A4293" s="3" t="str">
        <f>B4293&amp;"--"&amp;COUNTIF($B$5:B4293,B4293)</f>
        <v>--4256</v>
      </c>
      <c r="B4293" s="3" t="str">
        <f t="shared" ref="B4293:B4356" si="202">IF(G4293&lt;&gt;"",MONTH(G4293),"")</f>
        <v/>
      </c>
      <c r="C4293" s="78">
        <v>4289</v>
      </c>
      <c r="D4293" s="102"/>
      <c r="E4293" s="103"/>
      <c r="F4293" s="102"/>
      <c r="G4293" s="104"/>
      <c r="H4293" s="105" t="str">
        <f t="shared" ca="1" si="201"/>
        <v/>
      </c>
      <c r="I4293" s="102"/>
      <c r="J4293" s="102"/>
      <c r="K4293" s="102"/>
      <c r="L4293" s="102"/>
      <c r="M4293" s="102"/>
      <c r="N4293" s="102"/>
      <c r="O4293" s="102"/>
      <c r="P4293" s="102"/>
      <c r="Q4293" s="102"/>
      <c r="R4293" s="102"/>
      <c r="S4293" s="102"/>
      <c r="T4293" s="106"/>
      <c r="U4293" s="3" t="str">
        <f t="shared" ref="U4293:U4356" si="203">DAY(G4293)&amp;"/"&amp;MONTH(G4293)</f>
        <v>0/1</v>
      </c>
    </row>
    <row r="4294" spans="1:21" ht="30" customHeight="1" x14ac:dyDescent="0.3">
      <c r="A4294" s="3" t="str">
        <f>B4294&amp;"--"&amp;COUNTIF($B$5:B4294,B4294)</f>
        <v>--4257</v>
      </c>
      <c r="B4294" s="3" t="str">
        <f t="shared" si="202"/>
        <v/>
      </c>
      <c r="C4294" s="78">
        <v>4290</v>
      </c>
      <c r="D4294" s="102"/>
      <c r="E4294" s="103"/>
      <c r="F4294" s="102"/>
      <c r="G4294" s="104"/>
      <c r="H4294" s="105" t="str">
        <f t="shared" ca="1" si="201"/>
        <v/>
      </c>
      <c r="I4294" s="102"/>
      <c r="J4294" s="102"/>
      <c r="K4294" s="102"/>
      <c r="L4294" s="102"/>
      <c r="M4294" s="102"/>
      <c r="N4294" s="102"/>
      <c r="O4294" s="102"/>
      <c r="P4294" s="102"/>
      <c r="Q4294" s="102"/>
      <c r="R4294" s="102"/>
      <c r="S4294" s="102"/>
      <c r="T4294" s="106"/>
      <c r="U4294" s="3" t="str">
        <f t="shared" si="203"/>
        <v>0/1</v>
      </c>
    </row>
    <row r="4295" spans="1:21" ht="30" customHeight="1" x14ac:dyDescent="0.3">
      <c r="A4295" s="3" t="str">
        <f>B4295&amp;"--"&amp;COUNTIF($B$5:B4295,B4295)</f>
        <v>--4258</v>
      </c>
      <c r="B4295" s="3" t="str">
        <f t="shared" si="202"/>
        <v/>
      </c>
      <c r="C4295" s="78">
        <v>4291</v>
      </c>
      <c r="D4295" s="102"/>
      <c r="E4295" s="103"/>
      <c r="F4295" s="102"/>
      <c r="G4295" s="104"/>
      <c r="H4295" s="105" t="str">
        <f t="shared" ca="1" si="201"/>
        <v/>
      </c>
      <c r="I4295" s="102"/>
      <c r="J4295" s="102"/>
      <c r="K4295" s="102"/>
      <c r="L4295" s="102"/>
      <c r="M4295" s="102"/>
      <c r="N4295" s="102"/>
      <c r="O4295" s="102"/>
      <c r="P4295" s="102"/>
      <c r="Q4295" s="102"/>
      <c r="R4295" s="102"/>
      <c r="S4295" s="102"/>
      <c r="T4295" s="106"/>
      <c r="U4295" s="3" t="str">
        <f t="shared" si="203"/>
        <v>0/1</v>
      </c>
    </row>
    <row r="4296" spans="1:21" ht="30" customHeight="1" x14ac:dyDescent="0.3">
      <c r="A4296" s="3" t="str">
        <f>B4296&amp;"--"&amp;COUNTIF($B$5:B4296,B4296)</f>
        <v>--4259</v>
      </c>
      <c r="B4296" s="3" t="str">
        <f t="shared" si="202"/>
        <v/>
      </c>
      <c r="C4296" s="78">
        <v>4292</v>
      </c>
      <c r="D4296" s="102"/>
      <c r="E4296" s="103"/>
      <c r="F4296" s="102"/>
      <c r="G4296" s="104"/>
      <c r="H4296" s="105" t="str">
        <f t="shared" ca="1" si="201"/>
        <v/>
      </c>
      <c r="I4296" s="102"/>
      <c r="J4296" s="102"/>
      <c r="K4296" s="102"/>
      <c r="L4296" s="102"/>
      <c r="M4296" s="102"/>
      <c r="N4296" s="102"/>
      <c r="O4296" s="102"/>
      <c r="P4296" s="102"/>
      <c r="Q4296" s="102"/>
      <c r="R4296" s="102"/>
      <c r="S4296" s="102"/>
      <c r="T4296" s="106"/>
      <c r="U4296" s="3" t="str">
        <f t="shared" si="203"/>
        <v>0/1</v>
      </c>
    </row>
    <row r="4297" spans="1:21" ht="30" customHeight="1" x14ac:dyDescent="0.3">
      <c r="A4297" s="3" t="str">
        <f>B4297&amp;"--"&amp;COUNTIF($B$5:B4297,B4297)</f>
        <v>--4260</v>
      </c>
      <c r="B4297" s="3" t="str">
        <f t="shared" si="202"/>
        <v/>
      </c>
      <c r="C4297" s="78">
        <v>4293</v>
      </c>
      <c r="D4297" s="102"/>
      <c r="E4297" s="103"/>
      <c r="F4297" s="102"/>
      <c r="G4297" s="104"/>
      <c r="H4297" s="105" t="str">
        <f t="shared" ca="1" si="201"/>
        <v/>
      </c>
      <c r="I4297" s="102"/>
      <c r="J4297" s="102"/>
      <c r="K4297" s="102"/>
      <c r="L4297" s="102"/>
      <c r="M4297" s="102"/>
      <c r="N4297" s="102"/>
      <c r="O4297" s="102"/>
      <c r="P4297" s="102"/>
      <c r="Q4297" s="102"/>
      <c r="R4297" s="102"/>
      <c r="S4297" s="102"/>
      <c r="T4297" s="106"/>
      <c r="U4297" s="3" t="str">
        <f t="shared" si="203"/>
        <v>0/1</v>
      </c>
    </row>
    <row r="4298" spans="1:21" ht="30" customHeight="1" x14ac:dyDescent="0.3">
      <c r="A4298" s="3" t="str">
        <f>B4298&amp;"--"&amp;COUNTIF($B$5:B4298,B4298)</f>
        <v>--4261</v>
      </c>
      <c r="B4298" s="3" t="str">
        <f t="shared" si="202"/>
        <v/>
      </c>
      <c r="C4298" s="78">
        <v>4294</v>
      </c>
      <c r="D4298" s="102"/>
      <c r="E4298" s="103"/>
      <c r="F4298" s="102"/>
      <c r="G4298" s="104"/>
      <c r="H4298" s="105" t="str">
        <f t="shared" ca="1" si="201"/>
        <v/>
      </c>
      <c r="I4298" s="102"/>
      <c r="J4298" s="102"/>
      <c r="K4298" s="102"/>
      <c r="L4298" s="102"/>
      <c r="M4298" s="102"/>
      <c r="N4298" s="102"/>
      <c r="O4298" s="102"/>
      <c r="P4298" s="102"/>
      <c r="Q4298" s="102"/>
      <c r="R4298" s="102"/>
      <c r="S4298" s="102"/>
      <c r="T4298" s="106"/>
      <c r="U4298" s="3" t="str">
        <f t="shared" si="203"/>
        <v>0/1</v>
      </c>
    </row>
    <row r="4299" spans="1:21" ht="30" customHeight="1" x14ac:dyDescent="0.3">
      <c r="A4299" s="3" t="str">
        <f>B4299&amp;"--"&amp;COUNTIF($B$5:B4299,B4299)</f>
        <v>--4262</v>
      </c>
      <c r="B4299" s="3" t="str">
        <f t="shared" si="202"/>
        <v/>
      </c>
      <c r="C4299" s="78">
        <v>4295</v>
      </c>
      <c r="D4299" s="102"/>
      <c r="E4299" s="103"/>
      <c r="F4299" s="102"/>
      <c r="G4299" s="104"/>
      <c r="H4299" s="105" t="str">
        <f t="shared" ca="1" si="201"/>
        <v/>
      </c>
      <c r="I4299" s="102"/>
      <c r="J4299" s="102"/>
      <c r="K4299" s="102"/>
      <c r="L4299" s="102"/>
      <c r="M4299" s="102"/>
      <c r="N4299" s="102"/>
      <c r="O4299" s="102"/>
      <c r="P4299" s="102"/>
      <c r="Q4299" s="102"/>
      <c r="R4299" s="102"/>
      <c r="S4299" s="102"/>
      <c r="T4299" s="106"/>
      <c r="U4299" s="3" t="str">
        <f t="shared" si="203"/>
        <v>0/1</v>
      </c>
    </row>
    <row r="4300" spans="1:21" ht="30" customHeight="1" x14ac:dyDescent="0.3">
      <c r="A4300" s="3" t="str">
        <f>B4300&amp;"--"&amp;COUNTIF($B$5:B4300,B4300)</f>
        <v>--4263</v>
      </c>
      <c r="B4300" s="3" t="str">
        <f t="shared" si="202"/>
        <v/>
      </c>
      <c r="C4300" s="78">
        <v>4296</v>
      </c>
      <c r="D4300" s="102"/>
      <c r="E4300" s="103"/>
      <c r="F4300" s="102"/>
      <c r="G4300" s="104"/>
      <c r="H4300" s="105" t="str">
        <f t="shared" ca="1" si="201"/>
        <v/>
      </c>
      <c r="I4300" s="102"/>
      <c r="J4300" s="102"/>
      <c r="K4300" s="102"/>
      <c r="L4300" s="102"/>
      <c r="M4300" s="102"/>
      <c r="N4300" s="102"/>
      <c r="O4300" s="102"/>
      <c r="P4300" s="102"/>
      <c r="Q4300" s="102"/>
      <c r="R4300" s="102"/>
      <c r="S4300" s="102"/>
      <c r="T4300" s="106"/>
      <c r="U4300" s="3" t="str">
        <f t="shared" si="203"/>
        <v>0/1</v>
      </c>
    </row>
    <row r="4301" spans="1:21" ht="30" customHeight="1" x14ac:dyDescent="0.3">
      <c r="A4301" s="3" t="str">
        <f>B4301&amp;"--"&amp;COUNTIF($B$5:B4301,B4301)</f>
        <v>--4264</v>
      </c>
      <c r="B4301" s="3" t="str">
        <f t="shared" si="202"/>
        <v/>
      </c>
      <c r="C4301" s="78">
        <v>4297</v>
      </c>
      <c r="D4301" s="102"/>
      <c r="E4301" s="103"/>
      <c r="F4301" s="102"/>
      <c r="G4301" s="104"/>
      <c r="H4301" s="105" t="str">
        <f t="shared" ca="1" si="201"/>
        <v/>
      </c>
      <c r="I4301" s="102"/>
      <c r="J4301" s="102"/>
      <c r="K4301" s="102"/>
      <c r="L4301" s="102"/>
      <c r="M4301" s="102"/>
      <c r="N4301" s="102"/>
      <c r="O4301" s="102"/>
      <c r="P4301" s="102"/>
      <c r="Q4301" s="102"/>
      <c r="R4301" s="102"/>
      <c r="S4301" s="102"/>
      <c r="T4301" s="106"/>
      <c r="U4301" s="3" t="str">
        <f t="shared" si="203"/>
        <v>0/1</v>
      </c>
    </row>
    <row r="4302" spans="1:21" ht="30" customHeight="1" x14ac:dyDescent="0.3">
      <c r="A4302" s="3" t="str">
        <f>B4302&amp;"--"&amp;COUNTIF($B$5:B4302,B4302)</f>
        <v>--4265</v>
      </c>
      <c r="B4302" s="3" t="str">
        <f t="shared" si="202"/>
        <v/>
      </c>
      <c r="C4302" s="78">
        <v>4298</v>
      </c>
      <c r="D4302" s="102"/>
      <c r="E4302" s="103"/>
      <c r="F4302" s="102"/>
      <c r="G4302" s="104"/>
      <c r="H4302" s="105" t="str">
        <f t="shared" ca="1" si="201"/>
        <v/>
      </c>
      <c r="I4302" s="102"/>
      <c r="J4302" s="102"/>
      <c r="K4302" s="102"/>
      <c r="L4302" s="102"/>
      <c r="M4302" s="102"/>
      <c r="N4302" s="102"/>
      <c r="O4302" s="102"/>
      <c r="P4302" s="102"/>
      <c r="Q4302" s="102"/>
      <c r="R4302" s="102"/>
      <c r="S4302" s="102"/>
      <c r="T4302" s="106"/>
      <c r="U4302" s="3" t="str">
        <f t="shared" si="203"/>
        <v>0/1</v>
      </c>
    </row>
    <row r="4303" spans="1:21" ht="30" customHeight="1" x14ac:dyDescent="0.3">
      <c r="A4303" s="3" t="str">
        <f>B4303&amp;"--"&amp;COUNTIF($B$5:B4303,B4303)</f>
        <v>--4266</v>
      </c>
      <c r="B4303" s="3" t="str">
        <f t="shared" si="202"/>
        <v/>
      </c>
      <c r="C4303" s="78">
        <v>4299</v>
      </c>
      <c r="D4303" s="102"/>
      <c r="E4303" s="103"/>
      <c r="F4303" s="102"/>
      <c r="G4303" s="104"/>
      <c r="H4303" s="105" t="str">
        <f t="shared" ca="1" si="201"/>
        <v/>
      </c>
      <c r="I4303" s="102"/>
      <c r="J4303" s="102"/>
      <c r="K4303" s="102"/>
      <c r="L4303" s="102"/>
      <c r="M4303" s="102"/>
      <c r="N4303" s="102"/>
      <c r="O4303" s="102"/>
      <c r="P4303" s="102"/>
      <c r="Q4303" s="102"/>
      <c r="R4303" s="102"/>
      <c r="S4303" s="102"/>
      <c r="T4303" s="106"/>
      <c r="U4303" s="3" t="str">
        <f t="shared" si="203"/>
        <v>0/1</v>
      </c>
    </row>
    <row r="4304" spans="1:21" ht="30" customHeight="1" x14ac:dyDescent="0.3">
      <c r="A4304" s="3" t="str">
        <f>B4304&amp;"--"&amp;COUNTIF($B$5:B4304,B4304)</f>
        <v>--4267</v>
      </c>
      <c r="B4304" s="3" t="str">
        <f t="shared" si="202"/>
        <v/>
      </c>
      <c r="C4304" s="78">
        <v>4300</v>
      </c>
      <c r="D4304" s="102"/>
      <c r="E4304" s="103"/>
      <c r="F4304" s="102"/>
      <c r="G4304" s="104"/>
      <c r="H4304" s="105" t="str">
        <f t="shared" ca="1" si="201"/>
        <v/>
      </c>
      <c r="I4304" s="102"/>
      <c r="J4304" s="102"/>
      <c r="K4304" s="102"/>
      <c r="L4304" s="102"/>
      <c r="M4304" s="102"/>
      <c r="N4304" s="102"/>
      <c r="O4304" s="102"/>
      <c r="P4304" s="102"/>
      <c r="Q4304" s="102"/>
      <c r="R4304" s="102"/>
      <c r="S4304" s="102"/>
      <c r="T4304" s="106"/>
      <c r="U4304" s="3" t="str">
        <f t="shared" si="203"/>
        <v>0/1</v>
      </c>
    </row>
    <row r="4305" spans="1:21" ht="30" customHeight="1" x14ac:dyDescent="0.3">
      <c r="A4305" s="3" t="str">
        <f>B4305&amp;"--"&amp;COUNTIF($B$5:B4305,B4305)</f>
        <v>--4268</v>
      </c>
      <c r="B4305" s="3" t="str">
        <f t="shared" si="202"/>
        <v/>
      </c>
      <c r="C4305" s="78">
        <v>4301</v>
      </c>
      <c r="D4305" s="102"/>
      <c r="E4305" s="103"/>
      <c r="F4305" s="102"/>
      <c r="G4305" s="104"/>
      <c r="H4305" s="105" t="str">
        <f t="shared" ca="1" si="201"/>
        <v/>
      </c>
      <c r="I4305" s="102"/>
      <c r="J4305" s="102"/>
      <c r="K4305" s="102"/>
      <c r="L4305" s="102"/>
      <c r="M4305" s="102"/>
      <c r="N4305" s="102"/>
      <c r="O4305" s="102"/>
      <c r="P4305" s="102"/>
      <c r="Q4305" s="102"/>
      <c r="R4305" s="102"/>
      <c r="S4305" s="102"/>
      <c r="T4305" s="106"/>
      <c r="U4305" s="3" t="str">
        <f t="shared" si="203"/>
        <v>0/1</v>
      </c>
    </row>
    <row r="4306" spans="1:21" ht="30" customHeight="1" x14ac:dyDescent="0.3">
      <c r="A4306" s="3" t="str">
        <f>B4306&amp;"--"&amp;COUNTIF($B$5:B4306,B4306)</f>
        <v>--4269</v>
      </c>
      <c r="B4306" s="3" t="str">
        <f t="shared" si="202"/>
        <v/>
      </c>
      <c r="C4306" s="78">
        <v>4302</v>
      </c>
      <c r="D4306" s="102"/>
      <c r="E4306" s="103"/>
      <c r="F4306" s="102"/>
      <c r="G4306" s="104"/>
      <c r="H4306" s="105" t="str">
        <f t="shared" ca="1" si="201"/>
        <v/>
      </c>
      <c r="I4306" s="102"/>
      <c r="J4306" s="102"/>
      <c r="K4306" s="102"/>
      <c r="L4306" s="102"/>
      <c r="M4306" s="102"/>
      <c r="N4306" s="102"/>
      <c r="O4306" s="102"/>
      <c r="P4306" s="102"/>
      <c r="Q4306" s="102"/>
      <c r="R4306" s="102"/>
      <c r="S4306" s="102"/>
      <c r="T4306" s="106"/>
      <c r="U4306" s="3" t="str">
        <f t="shared" si="203"/>
        <v>0/1</v>
      </c>
    </row>
    <row r="4307" spans="1:21" ht="30" customHeight="1" x14ac:dyDescent="0.3">
      <c r="A4307" s="3" t="str">
        <f>B4307&amp;"--"&amp;COUNTIF($B$5:B4307,B4307)</f>
        <v>--4270</v>
      </c>
      <c r="B4307" s="3" t="str">
        <f t="shared" si="202"/>
        <v/>
      </c>
      <c r="C4307" s="78">
        <v>4303</v>
      </c>
      <c r="D4307" s="102"/>
      <c r="E4307" s="103"/>
      <c r="F4307" s="102"/>
      <c r="G4307" s="104"/>
      <c r="H4307" s="105" t="str">
        <f t="shared" ca="1" si="201"/>
        <v/>
      </c>
      <c r="I4307" s="102"/>
      <c r="J4307" s="102"/>
      <c r="K4307" s="102"/>
      <c r="L4307" s="102"/>
      <c r="M4307" s="102"/>
      <c r="N4307" s="102"/>
      <c r="O4307" s="102"/>
      <c r="P4307" s="102"/>
      <c r="Q4307" s="102"/>
      <c r="R4307" s="102"/>
      <c r="S4307" s="102"/>
      <c r="T4307" s="106"/>
      <c r="U4307" s="3" t="str">
        <f t="shared" si="203"/>
        <v>0/1</v>
      </c>
    </row>
    <row r="4308" spans="1:21" ht="30" customHeight="1" x14ac:dyDescent="0.3">
      <c r="A4308" s="3" t="str">
        <f>B4308&amp;"--"&amp;COUNTIF($B$5:B4308,B4308)</f>
        <v>--4271</v>
      </c>
      <c r="B4308" s="3" t="str">
        <f t="shared" si="202"/>
        <v/>
      </c>
      <c r="C4308" s="78">
        <v>4304</v>
      </c>
      <c r="D4308" s="102"/>
      <c r="E4308" s="103"/>
      <c r="F4308" s="102"/>
      <c r="G4308" s="104"/>
      <c r="H4308" s="105" t="str">
        <f t="shared" ca="1" si="201"/>
        <v/>
      </c>
      <c r="I4308" s="102"/>
      <c r="J4308" s="102"/>
      <c r="K4308" s="102"/>
      <c r="L4308" s="102"/>
      <c r="M4308" s="102"/>
      <c r="N4308" s="102"/>
      <c r="O4308" s="102"/>
      <c r="P4308" s="102"/>
      <c r="Q4308" s="102"/>
      <c r="R4308" s="102"/>
      <c r="S4308" s="102"/>
      <c r="T4308" s="106"/>
      <c r="U4308" s="3" t="str">
        <f t="shared" si="203"/>
        <v>0/1</v>
      </c>
    </row>
    <row r="4309" spans="1:21" ht="30" customHeight="1" x14ac:dyDescent="0.3">
      <c r="A4309" s="3" t="str">
        <f>B4309&amp;"--"&amp;COUNTIF($B$5:B4309,B4309)</f>
        <v>--4272</v>
      </c>
      <c r="B4309" s="3" t="str">
        <f t="shared" si="202"/>
        <v/>
      </c>
      <c r="C4309" s="78">
        <v>4305</v>
      </c>
      <c r="D4309" s="102"/>
      <c r="E4309" s="103"/>
      <c r="F4309" s="102"/>
      <c r="G4309" s="104"/>
      <c r="H4309" s="105" t="str">
        <f t="shared" ca="1" si="201"/>
        <v/>
      </c>
      <c r="I4309" s="102"/>
      <c r="J4309" s="102"/>
      <c r="K4309" s="102"/>
      <c r="L4309" s="102"/>
      <c r="M4309" s="102"/>
      <c r="N4309" s="102"/>
      <c r="O4309" s="102"/>
      <c r="P4309" s="102"/>
      <c r="Q4309" s="102"/>
      <c r="R4309" s="102"/>
      <c r="S4309" s="102"/>
      <c r="T4309" s="106"/>
      <c r="U4309" s="3" t="str">
        <f t="shared" si="203"/>
        <v>0/1</v>
      </c>
    </row>
    <row r="4310" spans="1:21" ht="30" customHeight="1" x14ac:dyDescent="0.3">
      <c r="A4310" s="3" t="str">
        <f>B4310&amp;"--"&amp;COUNTIF($B$5:B4310,B4310)</f>
        <v>--4273</v>
      </c>
      <c r="B4310" s="3" t="str">
        <f t="shared" si="202"/>
        <v/>
      </c>
      <c r="C4310" s="78">
        <v>4306</v>
      </c>
      <c r="D4310" s="102"/>
      <c r="E4310" s="103"/>
      <c r="F4310" s="102"/>
      <c r="G4310" s="104"/>
      <c r="H4310" s="105" t="str">
        <f t="shared" ca="1" si="201"/>
        <v/>
      </c>
      <c r="I4310" s="102"/>
      <c r="J4310" s="102"/>
      <c r="K4310" s="102"/>
      <c r="L4310" s="102"/>
      <c r="M4310" s="102"/>
      <c r="N4310" s="102"/>
      <c r="O4310" s="102"/>
      <c r="P4310" s="102"/>
      <c r="Q4310" s="102"/>
      <c r="R4310" s="102"/>
      <c r="S4310" s="102"/>
      <c r="T4310" s="106"/>
      <c r="U4310" s="3" t="str">
        <f t="shared" si="203"/>
        <v>0/1</v>
      </c>
    </row>
    <row r="4311" spans="1:21" ht="30" customHeight="1" x14ac:dyDescent="0.3">
      <c r="A4311" s="3" t="str">
        <f>B4311&amp;"--"&amp;COUNTIF($B$5:B4311,B4311)</f>
        <v>--4274</v>
      </c>
      <c r="B4311" s="3" t="str">
        <f t="shared" si="202"/>
        <v/>
      </c>
      <c r="C4311" s="78">
        <v>4307</v>
      </c>
      <c r="D4311" s="102"/>
      <c r="E4311" s="103"/>
      <c r="F4311" s="102"/>
      <c r="G4311" s="104"/>
      <c r="H4311" s="105" t="str">
        <f t="shared" ca="1" si="201"/>
        <v/>
      </c>
      <c r="I4311" s="102"/>
      <c r="J4311" s="102"/>
      <c r="K4311" s="102"/>
      <c r="L4311" s="102"/>
      <c r="M4311" s="102"/>
      <c r="N4311" s="102"/>
      <c r="O4311" s="102"/>
      <c r="P4311" s="102"/>
      <c r="Q4311" s="102"/>
      <c r="R4311" s="102"/>
      <c r="S4311" s="102"/>
      <c r="T4311" s="106"/>
      <c r="U4311" s="3" t="str">
        <f t="shared" si="203"/>
        <v>0/1</v>
      </c>
    </row>
    <row r="4312" spans="1:21" ht="30" customHeight="1" x14ac:dyDescent="0.3">
      <c r="A4312" s="3" t="str">
        <f>B4312&amp;"--"&amp;COUNTIF($B$5:B4312,B4312)</f>
        <v>--4275</v>
      </c>
      <c r="B4312" s="3" t="str">
        <f t="shared" si="202"/>
        <v/>
      </c>
      <c r="C4312" s="78">
        <v>4308</v>
      </c>
      <c r="D4312" s="102"/>
      <c r="E4312" s="103"/>
      <c r="F4312" s="102"/>
      <c r="G4312" s="104"/>
      <c r="H4312" s="105" t="str">
        <f t="shared" ca="1" si="201"/>
        <v/>
      </c>
      <c r="I4312" s="102"/>
      <c r="J4312" s="102"/>
      <c r="K4312" s="102"/>
      <c r="L4312" s="102"/>
      <c r="M4312" s="102"/>
      <c r="N4312" s="102"/>
      <c r="O4312" s="102"/>
      <c r="P4312" s="102"/>
      <c r="Q4312" s="102"/>
      <c r="R4312" s="102"/>
      <c r="S4312" s="102"/>
      <c r="T4312" s="106"/>
      <c r="U4312" s="3" t="str">
        <f t="shared" si="203"/>
        <v>0/1</v>
      </c>
    </row>
    <row r="4313" spans="1:21" ht="30" customHeight="1" x14ac:dyDescent="0.3">
      <c r="A4313" s="3" t="str">
        <f>B4313&amp;"--"&amp;COUNTIF($B$5:B4313,B4313)</f>
        <v>--4276</v>
      </c>
      <c r="B4313" s="3" t="str">
        <f t="shared" si="202"/>
        <v/>
      </c>
      <c r="C4313" s="78">
        <v>4309</v>
      </c>
      <c r="D4313" s="102"/>
      <c r="E4313" s="103"/>
      <c r="F4313" s="102"/>
      <c r="G4313" s="104"/>
      <c r="H4313" s="105" t="str">
        <f t="shared" ca="1" si="201"/>
        <v/>
      </c>
      <c r="I4313" s="102"/>
      <c r="J4313" s="102"/>
      <c r="K4313" s="102"/>
      <c r="L4313" s="102"/>
      <c r="M4313" s="102"/>
      <c r="N4313" s="102"/>
      <c r="O4313" s="102"/>
      <c r="P4313" s="102"/>
      <c r="Q4313" s="102"/>
      <c r="R4313" s="102"/>
      <c r="S4313" s="102"/>
      <c r="T4313" s="106"/>
      <c r="U4313" s="3" t="str">
        <f t="shared" si="203"/>
        <v>0/1</v>
      </c>
    </row>
    <row r="4314" spans="1:21" ht="30" customHeight="1" x14ac:dyDescent="0.3">
      <c r="A4314" s="3" t="str">
        <f>B4314&amp;"--"&amp;COUNTIF($B$5:B4314,B4314)</f>
        <v>--4277</v>
      </c>
      <c r="B4314" s="3" t="str">
        <f t="shared" si="202"/>
        <v/>
      </c>
      <c r="C4314" s="78">
        <v>4310</v>
      </c>
      <c r="D4314" s="102"/>
      <c r="E4314" s="103"/>
      <c r="F4314" s="102"/>
      <c r="G4314" s="104"/>
      <c r="H4314" s="105" t="str">
        <f t="shared" ca="1" si="201"/>
        <v/>
      </c>
      <c r="I4314" s="102"/>
      <c r="J4314" s="102"/>
      <c r="K4314" s="102"/>
      <c r="L4314" s="102"/>
      <c r="M4314" s="102"/>
      <c r="N4314" s="102"/>
      <c r="O4314" s="102"/>
      <c r="P4314" s="102"/>
      <c r="Q4314" s="102"/>
      <c r="R4314" s="102"/>
      <c r="S4314" s="102"/>
      <c r="T4314" s="106"/>
      <c r="U4314" s="3" t="str">
        <f t="shared" si="203"/>
        <v>0/1</v>
      </c>
    </row>
    <row r="4315" spans="1:21" ht="30" customHeight="1" x14ac:dyDescent="0.3">
      <c r="A4315" s="3" t="str">
        <f>B4315&amp;"--"&amp;COUNTIF($B$5:B4315,B4315)</f>
        <v>--4278</v>
      </c>
      <c r="B4315" s="3" t="str">
        <f t="shared" si="202"/>
        <v/>
      </c>
      <c r="C4315" s="78">
        <v>4311</v>
      </c>
      <c r="D4315" s="102"/>
      <c r="E4315" s="103"/>
      <c r="F4315" s="102"/>
      <c r="G4315" s="104"/>
      <c r="H4315" s="105" t="str">
        <f t="shared" ca="1" si="201"/>
        <v/>
      </c>
      <c r="I4315" s="102"/>
      <c r="J4315" s="102"/>
      <c r="K4315" s="102"/>
      <c r="L4315" s="102"/>
      <c r="M4315" s="102"/>
      <c r="N4315" s="102"/>
      <c r="O4315" s="102"/>
      <c r="P4315" s="102"/>
      <c r="Q4315" s="102"/>
      <c r="R4315" s="102"/>
      <c r="S4315" s="102"/>
      <c r="T4315" s="106"/>
      <c r="U4315" s="3" t="str">
        <f t="shared" si="203"/>
        <v>0/1</v>
      </c>
    </row>
    <row r="4316" spans="1:21" ht="30" customHeight="1" x14ac:dyDescent="0.3">
      <c r="A4316" s="3" t="str">
        <f>B4316&amp;"--"&amp;COUNTIF($B$5:B4316,B4316)</f>
        <v>--4279</v>
      </c>
      <c r="B4316" s="3" t="str">
        <f t="shared" si="202"/>
        <v/>
      </c>
      <c r="C4316" s="78">
        <v>4312</v>
      </c>
      <c r="D4316" s="102"/>
      <c r="E4316" s="103"/>
      <c r="F4316" s="102"/>
      <c r="G4316" s="104"/>
      <c r="H4316" s="105" t="str">
        <f t="shared" ca="1" si="201"/>
        <v/>
      </c>
      <c r="I4316" s="102"/>
      <c r="J4316" s="102"/>
      <c r="K4316" s="102"/>
      <c r="L4316" s="102"/>
      <c r="M4316" s="102"/>
      <c r="N4316" s="102"/>
      <c r="O4316" s="102"/>
      <c r="P4316" s="102"/>
      <c r="Q4316" s="102"/>
      <c r="R4316" s="102"/>
      <c r="S4316" s="102"/>
      <c r="T4316" s="106"/>
      <c r="U4316" s="3" t="str">
        <f t="shared" si="203"/>
        <v>0/1</v>
      </c>
    </row>
    <row r="4317" spans="1:21" ht="30" customHeight="1" x14ac:dyDescent="0.3">
      <c r="A4317" s="3" t="str">
        <f>B4317&amp;"--"&amp;COUNTIF($B$5:B4317,B4317)</f>
        <v>--4280</v>
      </c>
      <c r="B4317" s="3" t="str">
        <f t="shared" si="202"/>
        <v/>
      </c>
      <c r="C4317" s="78">
        <v>4313</v>
      </c>
      <c r="D4317" s="102"/>
      <c r="E4317" s="103"/>
      <c r="F4317" s="102"/>
      <c r="G4317" s="104"/>
      <c r="H4317" s="105" t="str">
        <f t="shared" ca="1" si="201"/>
        <v/>
      </c>
      <c r="I4317" s="102"/>
      <c r="J4317" s="102"/>
      <c r="K4317" s="102"/>
      <c r="L4317" s="102"/>
      <c r="M4317" s="102"/>
      <c r="N4317" s="102"/>
      <c r="O4317" s="102"/>
      <c r="P4317" s="102"/>
      <c r="Q4317" s="102"/>
      <c r="R4317" s="102"/>
      <c r="S4317" s="102"/>
      <c r="T4317" s="106"/>
      <c r="U4317" s="3" t="str">
        <f t="shared" si="203"/>
        <v>0/1</v>
      </c>
    </row>
    <row r="4318" spans="1:21" ht="30" customHeight="1" x14ac:dyDescent="0.3">
      <c r="A4318" s="3" t="str">
        <f>B4318&amp;"--"&amp;COUNTIF($B$5:B4318,B4318)</f>
        <v>--4281</v>
      </c>
      <c r="B4318" s="3" t="str">
        <f t="shared" si="202"/>
        <v/>
      </c>
      <c r="C4318" s="78">
        <v>4314</v>
      </c>
      <c r="D4318" s="102"/>
      <c r="E4318" s="103"/>
      <c r="F4318" s="102"/>
      <c r="G4318" s="104"/>
      <c r="H4318" s="105" t="str">
        <f t="shared" ca="1" si="201"/>
        <v/>
      </c>
      <c r="I4318" s="102"/>
      <c r="J4318" s="102"/>
      <c r="K4318" s="102"/>
      <c r="L4318" s="102"/>
      <c r="M4318" s="102"/>
      <c r="N4318" s="102"/>
      <c r="O4318" s="102"/>
      <c r="P4318" s="102"/>
      <c r="Q4318" s="102"/>
      <c r="R4318" s="102"/>
      <c r="S4318" s="102"/>
      <c r="T4318" s="106"/>
      <c r="U4318" s="3" t="str">
        <f t="shared" si="203"/>
        <v>0/1</v>
      </c>
    </row>
    <row r="4319" spans="1:21" ht="30" customHeight="1" x14ac:dyDescent="0.3">
      <c r="A4319" s="3" t="str">
        <f>B4319&amp;"--"&amp;COUNTIF($B$5:B4319,B4319)</f>
        <v>--4282</v>
      </c>
      <c r="B4319" s="3" t="str">
        <f t="shared" si="202"/>
        <v/>
      </c>
      <c r="C4319" s="78">
        <v>4315</v>
      </c>
      <c r="D4319" s="102"/>
      <c r="E4319" s="103"/>
      <c r="F4319" s="102"/>
      <c r="G4319" s="104"/>
      <c r="H4319" s="105" t="str">
        <f t="shared" ca="1" si="201"/>
        <v/>
      </c>
      <c r="I4319" s="102"/>
      <c r="J4319" s="102"/>
      <c r="K4319" s="102"/>
      <c r="L4319" s="102"/>
      <c r="M4319" s="102"/>
      <c r="N4319" s="102"/>
      <c r="O4319" s="102"/>
      <c r="P4319" s="102"/>
      <c r="Q4319" s="102"/>
      <c r="R4319" s="102"/>
      <c r="S4319" s="102"/>
      <c r="T4319" s="106"/>
      <c r="U4319" s="3" t="str">
        <f t="shared" si="203"/>
        <v>0/1</v>
      </c>
    </row>
    <row r="4320" spans="1:21" ht="30" customHeight="1" x14ac:dyDescent="0.3">
      <c r="A4320" s="3" t="str">
        <f>B4320&amp;"--"&amp;COUNTIF($B$5:B4320,B4320)</f>
        <v>--4283</v>
      </c>
      <c r="B4320" s="3" t="str">
        <f t="shared" si="202"/>
        <v/>
      </c>
      <c r="C4320" s="78">
        <v>4316</v>
      </c>
      <c r="D4320" s="102"/>
      <c r="E4320" s="103"/>
      <c r="F4320" s="102"/>
      <c r="G4320" s="104"/>
      <c r="H4320" s="105" t="str">
        <f t="shared" ref="H4320:H4383" ca="1" si="204">IF(G4320,DATEDIF(G4320,TODAY(),"Y"),"")</f>
        <v/>
      </c>
      <c r="I4320" s="102"/>
      <c r="J4320" s="102"/>
      <c r="K4320" s="102"/>
      <c r="L4320" s="102"/>
      <c r="M4320" s="102"/>
      <c r="N4320" s="102"/>
      <c r="O4320" s="102"/>
      <c r="P4320" s="102"/>
      <c r="Q4320" s="102"/>
      <c r="R4320" s="102"/>
      <c r="S4320" s="102"/>
      <c r="T4320" s="106"/>
      <c r="U4320" s="3" t="str">
        <f t="shared" si="203"/>
        <v>0/1</v>
      </c>
    </row>
    <row r="4321" spans="1:21" ht="30" customHeight="1" x14ac:dyDescent="0.3">
      <c r="A4321" s="3" t="str">
        <f>B4321&amp;"--"&amp;COUNTIF($B$5:B4321,B4321)</f>
        <v>--4284</v>
      </c>
      <c r="B4321" s="3" t="str">
        <f t="shared" si="202"/>
        <v/>
      </c>
      <c r="C4321" s="78">
        <v>4317</v>
      </c>
      <c r="D4321" s="102"/>
      <c r="E4321" s="103"/>
      <c r="F4321" s="102"/>
      <c r="G4321" s="104"/>
      <c r="H4321" s="105" t="str">
        <f t="shared" ca="1" si="204"/>
        <v/>
      </c>
      <c r="I4321" s="102"/>
      <c r="J4321" s="102"/>
      <c r="K4321" s="102"/>
      <c r="L4321" s="102"/>
      <c r="M4321" s="102"/>
      <c r="N4321" s="102"/>
      <c r="O4321" s="102"/>
      <c r="P4321" s="102"/>
      <c r="Q4321" s="102"/>
      <c r="R4321" s="102"/>
      <c r="S4321" s="102"/>
      <c r="T4321" s="106"/>
      <c r="U4321" s="3" t="str">
        <f t="shared" si="203"/>
        <v>0/1</v>
      </c>
    </row>
    <row r="4322" spans="1:21" ht="30" customHeight="1" x14ac:dyDescent="0.3">
      <c r="A4322" s="3" t="str">
        <f>B4322&amp;"--"&amp;COUNTIF($B$5:B4322,B4322)</f>
        <v>--4285</v>
      </c>
      <c r="B4322" s="3" t="str">
        <f t="shared" si="202"/>
        <v/>
      </c>
      <c r="C4322" s="78">
        <v>4318</v>
      </c>
      <c r="D4322" s="102"/>
      <c r="E4322" s="103"/>
      <c r="F4322" s="102"/>
      <c r="G4322" s="104"/>
      <c r="H4322" s="105" t="str">
        <f t="shared" ca="1" si="204"/>
        <v/>
      </c>
      <c r="I4322" s="102"/>
      <c r="J4322" s="102"/>
      <c r="K4322" s="102"/>
      <c r="L4322" s="102"/>
      <c r="M4322" s="102"/>
      <c r="N4322" s="102"/>
      <c r="O4322" s="102"/>
      <c r="P4322" s="102"/>
      <c r="Q4322" s="102"/>
      <c r="R4322" s="102"/>
      <c r="S4322" s="102"/>
      <c r="T4322" s="106"/>
      <c r="U4322" s="3" t="str">
        <f t="shared" si="203"/>
        <v>0/1</v>
      </c>
    </row>
    <row r="4323" spans="1:21" ht="30" customHeight="1" x14ac:dyDescent="0.3">
      <c r="A4323" s="3" t="str">
        <f>B4323&amp;"--"&amp;COUNTIF($B$5:B4323,B4323)</f>
        <v>--4286</v>
      </c>
      <c r="B4323" s="3" t="str">
        <f t="shared" si="202"/>
        <v/>
      </c>
      <c r="C4323" s="78">
        <v>4319</v>
      </c>
      <c r="D4323" s="102"/>
      <c r="E4323" s="103"/>
      <c r="F4323" s="102"/>
      <c r="G4323" s="104"/>
      <c r="H4323" s="105" t="str">
        <f t="shared" ca="1" si="204"/>
        <v/>
      </c>
      <c r="I4323" s="102"/>
      <c r="J4323" s="102"/>
      <c r="K4323" s="102"/>
      <c r="L4323" s="102"/>
      <c r="M4323" s="102"/>
      <c r="N4323" s="102"/>
      <c r="O4323" s="102"/>
      <c r="P4323" s="102"/>
      <c r="Q4323" s="102"/>
      <c r="R4323" s="102"/>
      <c r="S4323" s="102"/>
      <c r="T4323" s="106"/>
      <c r="U4323" s="3" t="str">
        <f t="shared" si="203"/>
        <v>0/1</v>
      </c>
    </row>
    <row r="4324" spans="1:21" ht="30" customHeight="1" x14ac:dyDescent="0.3">
      <c r="A4324" s="3" t="str">
        <f>B4324&amp;"--"&amp;COUNTIF($B$5:B4324,B4324)</f>
        <v>--4287</v>
      </c>
      <c r="B4324" s="3" t="str">
        <f t="shared" si="202"/>
        <v/>
      </c>
      <c r="C4324" s="78">
        <v>4320</v>
      </c>
      <c r="D4324" s="102"/>
      <c r="E4324" s="103"/>
      <c r="F4324" s="102"/>
      <c r="G4324" s="104"/>
      <c r="H4324" s="105" t="str">
        <f t="shared" ca="1" si="204"/>
        <v/>
      </c>
      <c r="I4324" s="102"/>
      <c r="J4324" s="102"/>
      <c r="K4324" s="102"/>
      <c r="L4324" s="102"/>
      <c r="M4324" s="102"/>
      <c r="N4324" s="102"/>
      <c r="O4324" s="102"/>
      <c r="P4324" s="102"/>
      <c r="Q4324" s="102"/>
      <c r="R4324" s="102"/>
      <c r="S4324" s="102"/>
      <c r="T4324" s="106"/>
      <c r="U4324" s="3" t="str">
        <f t="shared" si="203"/>
        <v>0/1</v>
      </c>
    </row>
    <row r="4325" spans="1:21" ht="30" customHeight="1" x14ac:dyDescent="0.3">
      <c r="A4325" s="3" t="str">
        <f>B4325&amp;"--"&amp;COUNTIF($B$5:B4325,B4325)</f>
        <v>--4288</v>
      </c>
      <c r="B4325" s="3" t="str">
        <f t="shared" si="202"/>
        <v/>
      </c>
      <c r="C4325" s="78">
        <v>4321</v>
      </c>
      <c r="D4325" s="102"/>
      <c r="E4325" s="103"/>
      <c r="F4325" s="102"/>
      <c r="G4325" s="104"/>
      <c r="H4325" s="105" t="str">
        <f t="shared" ca="1" si="204"/>
        <v/>
      </c>
      <c r="I4325" s="102"/>
      <c r="J4325" s="102"/>
      <c r="K4325" s="102"/>
      <c r="L4325" s="102"/>
      <c r="M4325" s="102"/>
      <c r="N4325" s="102"/>
      <c r="O4325" s="102"/>
      <c r="P4325" s="102"/>
      <c r="Q4325" s="102"/>
      <c r="R4325" s="102"/>
      <c r="S4325" s="102"/>
      <c r="T4325" s="106"/>
      <c r="U4325" s="3" t="str">
        <f t="shared" si="203"/>
        <v>0/1</v>
      </c>
    </row>
    <row r="4326" spans="1:21" ht="30" customHeight="1" x14ac:dyDescent="0.3">
      <c r="A4326" s="3" t="str">
        <f>B4326&amp;"--"&amp;COUNTIF($B$5:B4326,B4326)</f>
        <v>--4289</v>
      </c>
      <c r="B4326" s="3" t="str">
        <f t="shared" si="202"/>
        <v/>
      </c>
      <c r="C4326" s="78">
        <v>4322</v>
      </c>
      <c r="D4326" s="102"/>
      <c r="E4326" s="103"/>
      <c r="F4326" s="102"/>
      <c r="G4326" s="104"/>
      <c r="H4326" s="105" t="str">
        <f t="shared" ca="1" si="204"/>
        <v/>
      </c>
      <c r="I4326" s="102"/>
      <c r="J4326" s="102"/>
      <c r="K4326" s="102"/>
      <c r="L4326" s="102"/>
      <c r="M4326" s="102"/>
      <c r="N4326" s="102"/>
      <c r="O4326" s="102"/>
      <c r="P4326" s="102"/>
      <c r="Q4326" s="102"/>
      <c r="R4326" s="102"/>
      <c r="S4326" s="102"/>
      <c r="T4326" s="106"/>
      <c r="U4326" s="3" t="str">
        <f t="shared" si="203"/>
        <v>0/1</v>
      </c>
    </row>
    <row r="4327" spans="1:21" ht="30" customHeight="1" x14ac:dyDescent="0.3">
      <c r="A4327" s="3" t="str">
        <f>B4327&amp;"--"&amp;COUNTIF($B$5:B4327,B4327)</f>
        <v>--4290</v>
      </c>
      <c r="B4327" s="3" t="str">
        <f t="shared" si="202"/>
        <v/>
      </c>
      <c r="C4327" s="78">
        <v>4323</v>
      </c>
      <c r="D4327" s="102"/>
      <c r="E4327" s="103"/>
      <c r="F4327" s="102"/>
      <c r="G4327" s="104"/>
      <c r="H4327" s="105" t="str">
        <f t="shared" ca="1" si="204"/>
        <v/>
      </c>
      <c r="I4327" s="102"/>
      <c r="J4327" s="102"/>
      <c r="K4327" s="102"/>
      <c r="L4327" s="102"/>
      <c r="M4327" s="102"/>
      <c r="N4327" s="102"/>
      <c r="O4327" s="102"/>
      <c r="P4327" s="102"/>
      <c r="Q4327" s="102"/>
      <c r="R4327" s="102"/>
      <c r="S4327" s="102"/>
      <c r="T4327" s="106"/>
      <c r="U4327" s="3" t="str">
        <f t="shared" si="203"/>
        <v>0/1</v>
      </c>
    </row>
    <row r="4328" spans="1:21" ht="30" customHeight="1" x14ac:dyDescent="0.3">
      <c r="A4328" s="3" t="str">
        <f>B4328&amp;"--"&amp;COUNTIF($B$5:B4328,B4328)</f>
        <v>--4291</v>
      </c>
      <c r="B4328" s="3" t="str">
        <f t="shared" si="202"/>
        <v/>
      </c>
      <c r="C4328" s="78">
        <v>4324</v>
      </c>
      <c r="D4328" s="102"/>
      <c r="E4328" s="103"/>
      <c r="F4328" s="102"/>
      <c r="G4328" s="104"/>
      <c r="H4328" s="105" t="str">
        <f t="shared" ca="1" si="204"/>
        <v/>
      </c>
      <c r="I4328" s="102"/>
      <c r="J4328" s="102"/>
      <c r="K4328" s="102"/>
      <c r="L4328" s="102"/>
      <c r="M4328" s="102"/>
      <c r="N4328" s="102"/>
      <c r="O4328" s="102"/>
      <c r="P4328" s="102"/>
      <c r="Q4328" s="102"/>
      <c r="R4328" s="102"/>
      <c r="S4328" s="102"/>
      <c r="T4328" s="106"/>
      <c r="U4328" s="3" t="str">
        <f t="shared" si="203"/>
        <v>0/1</v>
      </c>
    </row>
    <row r="4329" spans="1:21" ht="30" customHeight="1" x14ac:dyDescent="0.3">
      <c r="A4329" s="3" t="str">
        <f>B4329&amp;"--"&amp;COUNTIF($B$5:B4329,B4329)</f>
        <v>--4292</v>
      </c>
      <c r="B4329" s="3" t="str">
        <f t="shared" si="202"/>
        <v/>
      </c>
      <c r="C4329" s="78">
        <v>4325</v>
      </c>
      <c r="D4329" s="102"/>
      <c r="E4329" s="103"/>
      <c r="F4329" s="102"/>
      <c r="G4329" s="104"/>
      <c r="H4329" s="105" t="str">
        <f t="shared" ca="1" si="204"/>
        <v/>
      </c>
      <c r="I4329" s="102"/>
      <c r="J4329" s="102"/>
      <c r="K4329" s="102"/>
      <c r="L4329" s="102"/>
      <c r="M4329" s="102"/>
      <c r="N4329" s="102"/>
      <c r="O4329" s="102"/>
      <c r="P4329" s="102"/>
      <c r="Q4329" s="102"/>
      <c r="R4329" s="102"/>
      <c r="S4329" s="102"/>
      <c r="T4329" s="106"/>
      <c r="U4329" s="3" t="str">
        <f t="shared" si="203"/>
        <v>0/1</v>
      </c>
    </row>
    <row r="4330" spans="1:21" ht="30" customHeight="1" x14ac:dyDescent="0.3">
      <c r="A4330" s="3" t="str">
        <f>B4330&amp;"--"&amp;COUNTIF($B$5:B4330,B4330)</f>
        <v>--4293</v>
      </c>
      <c r="B4330" s="3" t="str">
        <f t="shared" si="202"/>
        <v/>
      </c>
      <c r="C4330" s="78">
        <v>4326</v>
      </c>
      <c r="D4330" s="102"/>
      <c r="E4330" s="103"/>
      <c r="F4330" s="102"/>
      <c r="G4330" s="104"/>
      <c r="H4330" s="105" t="str">
        <f t="shared" ca="1" si="204"/>
        <v/>
      </c>
      <c r="I4330" s="102"/>
      <c r="J4330" s="102"/>
      <c r="K4330" s="102"/>
      <c r="L4330" s="102"/>
      <c r="M4330" s="102"/>
      <c r="N4330" s="102"/>
      <c r="O4330" s="102"/>
      <c r="P4330" s="102"/>
      <c r="Q4330" s="102"/>
      <c r="R4330" s="102"/>
      <c r="S4330" s="102"/>
      <c r="T4330" s="106"/>
      <c r="U4330" s="3" t="str">
        <f t="shared" si="203"/>
        <v>0/1</v>
      </c>
    </row>
    <row r="4331" spans="1:21" ht="30" customHeight="1" x14ac:dyDescent="0.3">
      <c r="A4331" s="3" t="str">
        <f>B4331&amp;"--"&amp;COUNTIF($B$5:B4331,B4331)</f>
        <v>--4294</v>
      </c>
      <c r="B4331" s="3" t="str">
        <f t="shared" si="202"/>
        <v/>
      </c>
      <c r="C4331" s="78">
        <v>4327</v>
      </c>
      <c r="D4331" s="102"/>
      <c r="E4331" s="103"/>
      <c r="F4331" s="102"/>
      <c r="G4331" s="104"/>
      <c r="H4331" s="105" t="str">
        <f t="shared" ca="1" si="204"/>
        <v/>
      </c>
      <c r="I4331" s="102"/>
      <c r="J4331" s="102"/>
      <c r="K4331" s="102"/>
      <c r="L4331" s="102"/>
      <c r="M4331" s="102"/>
      <c r="N4331" s="102"/>
      <c r="O4331" s="102"/>
      <c r="P4331" s="102"/>
      <c r="Q4331" s="102"/>
      <c r="R4331" s="102"/>
      <c r="S4331" s="102"/>
      <c r="T4331" s="106"/>
      <c r="U4331" s="3" t="str">
        <f t="shared" si="203"/>
        <v>0/1</v>
      </c>
    </row>
    <row r="4332" spans="1:21" ht="30" customHeight="1" x14ac:dyDescent="0.3">
      <c r="A4332" s="3" t="str">
        <f>B4332&amp;"--"&amp;COUNTIF($B$5:B4332,B4332)</f>
        <v>--4295</v>
      </c>
      <c r="B4332" s="3" t="str">
        <f t="shared" si="202"/>
        <v/>
      </c>
      <c r="C4332" s="78">
        <v>4328</v>
      </c>
      <c r="D4332" s="102"/>
      <c r="E4332" s="103"/>
      <c r="F4332" s="102"/>
      <c r="G4332" s="104"/>
      <c r="H4332" s="105" t="str">
        <f t="shared" ca="1" si="204"/>
        <v/>
      </c>
      <c r="I4332" s="102"/>
      <c r="J4332" s="102"/>
      <c r="K4332" s="102"/>
      <c r="L4332" s="102"/>
      <c r="M4332" s="102"/>
      <c r="N4332" s="102"/>
      <c r="O4332" s="102"/>
      <c r="P4332" s="102"/>
      <c r="Q4332" s="102"/>
      <c r="R4332" s="102"/>
      <c r="S4332" s="102"/>
      <c r="T4332" s="106"/>
      <c r="U4332" s="3" t="str">
        <f t="shared" si="203"/>
        <v>0/1</v>
      </c>
    </row>
    <row r="4333" spans="1:21" ht="30" customHeight="1" x14ac:dyDescent="0.3">
      <c r="A4333" s="3" t="str">
        <f>B4333&amp;"--"&amp;COUNTIF($B$5:B4333,B4333)</f>
        <v>--4296</v>
      </c>
      <c r="B4333" s="3" t="str">
        <f t="shared" si="202"/>
        <v/>
      </c>
      <c r="C4333" s="78">
        <v>4329</v>
      </c>
      <c r="D4333" s="102"/>
      <c r="E4333" s="103"/>
      <c r="F4333" s="102"/>
      <c r="G4333" s="104"/>
      <c r="H4333" s="105" t="str">
        <f t="shared" ca="1" si="204"/>
        <v/>
      </c>
      <c r="I4333" s="102"/>
      <c r="J4333" s="102"/>
      <c r="K4333" s="102"/>
      <c r="L4333" s="102"/>
      <c r="M4333" s="102"/>
      <c r="N4333" s="102"/>
      <c r="O4333" s="102"/>
      <c r="P4333" s="102"/>
      <c r="Q4333" s="102"/>
      <c r="R4333" s="102"/>
      <c r="S4333" s="102"/>
      <c r="T4333" s="106"/>
      <c r="U4333" s="3" t="str">
        <f t="shared" si="203"/>
        <v>0/1</v>
      </c>
    </row>
    <row r="4334" spans="1:21" ht="30" customHeight="1" x14ac:dyDescent="0.3">
      <c r="A4334" s="3" t="str">
        <f>B4334&amp;"--"&amp;COUNTIF($B$5:B4334,B4334)</f>
        <v>--4297</v>
      </c>
      <c r="B4334" s="3" t="str">
        <f t="shared" si="202"/>
        <v/>
      </c>
      <c r="C4334" s="78">
        <v>4330</v>
      </c>
      <c r="D4334" s="102"/>
      <c r="E4334" s="103"/>
      <c r="F4334" s="102"/>
      <c r="G4334" s="104"/>
      <c r="H4334" s="105" t="str">
        <f t="shared" ca="1" si="204"/>
        <v/>
      </c>
      <c r="I4334" s="102"/>
      <c r="J4334" s="102"/>
      <c r="K4334" s="102"/>
      <c r="L4334" s="102"/>
      <c r="M4334" s="102"/>
      <c r="N4334" s="102"/>
      <c r="O4334" s="102"/>
      <c r="P4334" s="102"/>
      <c r="Q4334" s="102"/>
      <c r="R4334" s="102"/>
      <c r="S4334" s="102"/>
      <c r="T4334" s="106"/>
      <c r="U4334" s="3" t="str">
        <f t="shared" si="203"/>
        <v>0/1</v>
      </c>
    </row>
    <row r="4335" spans="1:21" ht="30" customHeight="1" x14ac:dyDescent="0.3">
      <c r="A4335" s="3" t="str">
        <f>B4335&amp;"--"&amp;COUNTIF($B$5:B4335,B4335)</f>
        <v>--4298</v>
      </c>
      <c r="B4335" s="3" t="str">
        <f t="shared" si="202"/>
        <v/>
      </c>
      <c r="C4335" s="78">
        <v>4331</v>
      </c>
      <c r="D4335" s="102"/>
      <c r="E4335" s="103"/>
      <c r="F4335" s="102"/>
      <c r="G4335" s="104"/>
      <c r="H4335" s="105" t="str">
        <f t="shared" ca="1" si="204"/>
        <v/>
      </c>
      <c r="I4335" s="102"/>
      <c r="J4335" s="102"/>
      <c r="K4335" s="102"/>
      <c r="L4335" s="102"/>
      <c r="M4335" s="102"/>
      <c r="N4335" s="102"/>
      <c r="O4335" s="102"/>
      <c r="P4335" s="102"/>
      <c r="Q4335" s="102"/>
      <c r="R4335" s="102"/>
      <c r="S4335" s="102"/>
      <c r="T4335" s="106"/>
      <c r="U4335" s="3" t="str">
        <f t="shared" si="203"/>
        <v>0/1</v>
      </c>
    </row>
    <row r="4336" spans="1:21" ht="30" customHeight="1" x14ac:dyDescent="0.3">
      <c r="A4336" s="3" t="str">
        <f>B4336&amp;"--"&amp;COUNTIF($B$5:B4336,B4336)</f>
        <v>--4299</v>
      </c>
      <c r="B4336" s="3" t="str">
        <f t="shared" si="202"/>
        <v/>
      </c>
      <c r="C4336" s="78">
        <v>4332</v>
      </c>
      <c r="D4336" s="102"/>
      <c r="E4336" s="103"/>
      <c r="F4336" s="102"/>
      <c r="G4336" s="104"/>
      <c r="H4336" s="105" t="str">
        <f t="shared" ca="1" si="204"/>
        <v/>
      </c>
      <c r="I4336" s="102"/>
      <c r="J4336" s="102"/>
      <c r="K4336" s="102"/>
      <c r="L4336" s="102"/>
      <c r="M4336" s="102"/>
      <c r="N4336" s="102"/>
      <c r="O4336" s="102"/>
      <c r="P4336" s="102"/>
      <c r="Q4336" s="102"/>
      <c r="R4336" s="102"/>
      <c r="S4336" s="102"/>
      <c r="T4336" s="106"/>
      <c r="U4336" s="3" t="str">
        <f t="shared" si="203"/>
        <v>0/1</v>
      </c>
    </row>
    <row r="4337" spans="1:21" ht="30" customHeight="1" x14ac:dyDescent="0.3">
      <c r="A4337" s="3" t="str">
        <f>B4337&amp;"--"&amp;COUNTIF($B$5:B4337,B4337)</f>
        <v>--4300</v>
      </c>
      <c r="B4337" s="3" t="str">
        <f t="shared" si="202"/>
        <v/>
      </c>
      <c r="C4337" s="78">
        <v>4333</v>
      </c>
      <c r="D4337" s="102"/>
      <c r="E4337" s="103"/>
      <c r="F4337" s="102"/>
      <c r="G4337" s="104"/>
      <c r="H4337" s="105" t="str">
        <f t="shared" ca="1" si="204"/>
        <v/>
      </c>
      <c r="I4337" s="102"/>
      <c r="J4337" s="102"/>
      <c r="K4337" s="102"/>
      <c r="L4337" s="102"/>
      <c r="M4337" s="102"/>
      <c r="N4337" s="102"/>
      <c r="O4337" s="102"/>
      <c r="P4337" s="102"/>
      <c r="Q4337" s="102"/>
      <c r="R4337" s="102"/>
      <c r="S4337" s="102"/>
      <c r="T4337" s="106"/>
      <c r="U4337" s="3" t="str">
        <f t="shared" si="203"/>
        <v>0/1</v>
      </c>
    </row>
    <row r="4338" spans="1:21" ht="30" customHeight="1" x14ac:dyDescent="0.3">
      <c r="A4338" s="3" t="str">
        <f>B4338&amp;"--"&amp;COUNTIF($B$5:B4338,B4338)</f>
        <v>--4301</v>
      </c>
      <c r="B4338" s="3" t="str">
        <f t="shared" si="202"/>
        <v/>
      </c>
      <c r="C4338" s="78">
        <v>4334</v>
      </c>
      <c r="D4338" s="102"/>
      <c r="E4338" s="103"/>
      <c r="F4338" s="102"/>
      <c r="G4338" s="104"/>
      <c r="H4338" s="105" t="str">
        <f t="shared" ca="1" si="204"/>
        <v/>
      </c>
      <c r="I4338" s="102"/>
      <c r="J4338" s="102"/>
      <c r="K4338" s="102"/>
      <c r="L4338" s="102"/>
      <c r="M4338" s="102"/>
      <c r="N4338" s="102"/>
      <c r="O4338" s="102"/>
      <c r="P4338" s="102"/>
      <c r="Q4338" s="102"/>
      <c r="R4338" s="102"/>
      <c r="S4338" s="102"/>
      <c r="T4338" s="106"/>
      <c r="U4338" s="3" t="str">
        <f t="shared" si="203"/>
        <v>0/1</v>
      </c>
    </row>
    <row r="4339" spans="1:21" ht="30" customHeight="1" x14ac:dyDescent="0.3">
      <c r="A4339" s="3" t="str">
        <f>B4339&amp;"--"&amp;COUNTIF($B$5:B4339,B4339)</f>
        <v>--4302</v>
      </c>
      <c r="B4339" s="3" t="str">
        <f t="shared" si="202"/>
        <v/>
      </c>
      <c r="C4339" s="78">
        <v>4335</v>
      </c>
      <c r="D4339" s="102"/>
      <c r="E4339" s="103"/>
      <c r="F4339" s="102"/>
      <c r="G4339" s="104"/>
      <c r="H4339" s="105" t="str">
        <f t="shared" ca="1" si="204"/>
        <v/>
      </c>
      <c r="I4339" s="102"/>
      <c r="J4339" s="102"/>
      <c r="K4339" s="102"/>
      <c r="L4339" s="102"/>
      <c r="M4339" s="102"/>
      <c r="N4339" s="102"/>
      <c r="O4339" s="102"/>
      <c r="P4339" s="102"/>
      <c r="Q4339" s="102"/>
      <c r="R4339" s="102"/>
      <c r="S4339" s="102"/>
      <c r="T4339" s="106"/>
      <c r="U4339" s="3" t="str">
        <f t="shared" si="203"/>
        <v>0/1</v>
      </c>
    </row>
    <row r="4340" spans="1:21" ht="30" customHeight="1" x14ac:dyDescent="0.3">
      <c r="A4340" s="3" t="str">
        <f>B4340&amp;"--"&amp;COUNTIF($B$5:B4340,B4340)</f>
        <v>--4303</v>
      </c>
      <c r="B4340" s="3" t="str">
        <f t="shared" si="202"/>
        <v/>
      </c>
      <c r="C4340" s="78">
        <v>4336</v>
      </c>
      <c r="D4340" s="102"/>
      <c r="E4340" s="103"/>
      <c r="F4340" s="102"/>
      <c r="G4340" s="104"/>
      <c r="H4340" s="105" t="str">
        <f t="shared" ca="1" si="204"/>
        <v/>
      </c>
      <c r="I4340" s="102"/>
      <c r="J4340" s="102"/>
      <c r="K4340" s="102"/>
      <c r="L4340" s="102"/>
      <c r="M4340" s="102"/>
      <c r="N4340" s="102"/>
      <c r="O4340" s="102"/>
      <c r="P4340" s="102"/>
      <c r="Q4340" s="102"/>
      <c r="R4340" s="102"/>
      <c r="S4340" s="102"/>
      <c r="T4340" s="106"/>
      <c r="U4340" s="3" t="str">
        <f t="shared" si="203"/>
        <v>0/1</v>
      </c>
    </row>
    <row r="4341" spans="1:21" ht="30" customHeight="1" x14ac:dyDescent="0.3">
      <c r="A4341" s="3" t="str">
        <f>B4341&amp;"--"&amp;COUNTIF($B$5:B4341,B4341)</f>
        <v>--4304</v>
      </c>
      <c r="B4341" s="3" t="str">
        <f t="shared" si="202"/>
        <v/>
      </c>
      <c r="C4341" s="78">
        <v>4337</v>
      </c>
      <c r="D4341" s="102"/>
      <c r="E4341" s="103"/>
      <c r="F4341" s="102"/>
      <c r="G4341" s="104"/>
      <c r="H4341" s="105" t="str">
        <f t="shared" ca="1" si="204"/>
        <v/>
      </c>
      <c r="I4341" s="102"/>
      <c r="J4341" s="102"/>
      <c r="K4341" s="102"/>
      <c r="L4341" s="102"/>
      <c r="M4341" s="102"/>
      <c r="N4341" s="102"/>
      <c r="O4341" s="102"/>
      <c r="P4341" s="102"/>
      <c r="Q4341" s="102"/>
      <c r="R4341" s="102"/>
      <c r="S4341" s="102"/>
      <c r="T4341" s="106"/>
      <c r="U4341" s="3" t="str">
        <f t="shared" si="203"/>
        <v>0/1</v>
      </c>
    </row>
    <row r="4342" spans="1:21" ht="30" customHeight="1" x14ac:dyDescent="0.3">
      <c r="A4342" s="3" t="str">
        <f>B4342&amp;"--"&amp;COUNTIF($B$5:B4342,B4342)</f>
        <v>--4305</v>
      </c>
      <c r="B4342" s="3" t="str">
        <f t="shared" si="202"/>
        <v/>
      </c>
      <c r="C4342" s="78">
        <v>4338</v>
      </c>
      <c r="D4342" s="102"/>
      <c r="E4342" s="103"/>
      <c r="F4342" s="102"/>
      <c r="G4342" s="104"/>
      <c r="H4342" s="105" t="str">
        <f t="shared" ca="1" si="204"/>
        <v/>
      </c>
      <c r="I4342" s="102"/>
      <c r="J4342" s="102"/>
      <c r="K4342" s="102"/>
      <c r="L4342" s="102"/>
      <c r="M4342" s="102"/>
      <c r="N4342" s="102"/>
      <c r="O4342" s="102"/>
      <c r="P4342" s="102"/>
      <c r="Q4342" s="102"/>
      <c r="R4342" s="102"/>
      <c r="S4342" s="102"/>
      <c r="T4342" s="106"/>
      <c r="U4342" s="3" t="str">
        <f t="shared" si="203"/>
        <v>0/1</v>
      </c>
    </row>
    <row r="4343" spans="1:21" ht="30" customHeight="1" x14ac:dyDescent="0.3">
      <c r="A4343" s="3" t="str">
        <f>B4343&amp;"--"&amp;COUNTIF($B$5:B4343,B4343)</f>
        <v>--4306</v>
      </c>
      <c r="B4343" s="3" t="str">
        <f t="shared" si="202"/>
        <v/>
      </c>
      <c r="C4343" s="78">
        <v>4339</v>
      </c>
      <c r="D4343" s="102"/>
      <c r="E4343" s="103"/>
      <c r="F4343" s="102"/>
      <c r="G4343" s="104"/>
      <c r="H4343" s="105" t="str">
        <f t="shared" ca="1" si="204"/>
        <v/>
      </c>
      <c r="I4343" s="102"/>
      <c r="J4343" s="102"/>
      <c r="K4343" s="102"/>
      <c r="L4343" s="102"/>
      <c r="M4343" s="102"/>
      <c r="N4343" s="102"/>
      <c r="O4343" s="102"/>
      <c r="P4343" s="102"/>
      <c r="Q4343" s="102"/>
      <c r="R4343" s="102"/>
      <c r="S4343" s="102"/>
      <c r="T4343" s="106"/>
      <c r="U4343" s="3" t="str">
        <f t="shared" si="203"/>
        <v>0/1</v>
      </c>
    </row>
    <row r="4344" spans="1:21" ht="30" customHeight="1" x14ac:dyDescent="0.3">
      <c r="A4344" s="3" t="str">
        <f>B4344&amp;"--"&amp;COUNTIF($B$5:B4344,B4344)</f>
        <v>--4307</v>
      </c>
      <c r="B4344" s="3" t="str">
        <f t="shared" si="202"/>
        <v/>
      </c>
      <c r="C4344" s="78">
        <v>4340</v>
      </c>
      <c r="D4344" s="102"/>
      <c r="E4344" s="103"/>
      <c r="F4344" s="102"/>
      <c r="G4344" s="104"/>
      <c r="H4344" s="105" t="str">
        <f t="shared" ca="1" si="204"/>
        <v/>
      </c>
      <c r="I4344" s="102"/>
      <c r="J4344" s="102"/>
      <c r="K4344" s="102"/>
      <c r="L4344" s="102"/>
      <c r="M4344" s="102"/>
      <c r="N4344" s="102"/>
      <c r="O4344" s="102"/>
      <c r="P4344" s="102"/>
      <c r="Q4344" s="102"/>
      <c r="R4344" s="102"/>
      <c r="S4344" s="102"/>
      <c r="T4344" s="106"/>
      <c r="U4344" s="3" t="str">
        <f t="shared" si="203"/>
        <v>0/1</v>
      </c>
    </row>
    <row r="4345" spans="1:21" ht="30" customHeight="1" x14ac:dyDescent="0.3">
      <c r="A4345" s="3" t="str">
        <f>B4345&amp;"--"&amp;COUNTIF($B$5:B4345,B4345)</f>
        <v>--4308</v>
      </c>
      <c r="B4345" s="3" t="str">
        <f t="shared" si="202"/>
        <v/>
      </c>
      <c r="C4345" s="78">
        <v>4341</v>
      </c>
      <c r="D4345" s="102"/>
      <c r="E4345" s="103"/>
      <c r="F4345" s="102"/>
      <c r="G4345" s="104"/>
      <c r="H4345" s="105" t="str">
        <f t="shared" ca="1" si="204"/>
        <v/>
      </c>
      <c r="I4345" s="102"/>
      <c r="J4345" s="102"/>
      <c r="K4345" s="102"/>
      <c r="L4345" s="102"/>
      <c r="M4345" s="102"/>
      <c r="N4345" s="102"/>
      <c r="O4345" s="102"/>
      <c r="P4345" s="102"/>
      <c r="Q4345" s="102"/>
      <c r="R4345" s="102"/>
      <c r="S4345" s="102"/>
      <c r="T4345" s="106"/>
      <c r="U4345" s="3" t="str">
        <f t="shared" si="203"/>
        <v>0/1</v>
      </c>
    </row>
    <row r="4346" spans="1:21" ht="30" customHeight="1" x14ac:dyDescent="0.3">
      <c r="A4346" s="3" t="str">
        <f>B4346&amp;"--"&amp;COUNTIF($B$5:B4346,B4346)</f>
        <v>--4309</v>
      </c>
      <c r="B4346" s="3" t="str">
        <f t="shared" si="202"/>
        <v/>
      </c>
      <c r="C4346" s="78">
        <v>4342</v>
      </c>
      <c r="D4346" s="102"/>
      <c r="E4346" s="103"/>
      <c r="F4346" s="102"/>
      <c r="G4346" s="104"/>
      <c r="H4346" s="105" t="str">
        <f t="shared" ca="1" si="204"/>
        <v/>
      </c>
      <c r="I4346" s="102"/>
      <c r="J4346" s="102"/>
      <c r="K4346" s="102"/>
      <c r="L4346" s="102"/>
      <c r="M4346" s="102"/>
      <c r="N4346" s="102"/>
      <c r="O4346" s="102"/>
      <c r="P4346" s="102"/>
      <c r="Q4346" s="102"/>
      <c r="R4346" s="102"/>
      <c r="S4346" s="102"/>
      <c r="T4346" s="106"/>
      <c r="U4346" s="3" t="str">
        <f t="shared" si="203"/>
        <v>0/1</v>
      </c>
    </row>
    <row r="4347" spans="1:21" ht="30" customHeight="1" x14ac:dyDescent="0.3">
      <c r="A4347" s="3" t="str">
        <f>B4347&amp;"--"&amp;COUNTIF($B$5:B4347,B4347)</f>
        <v>--4310</v>
      </c>
      <c r="B4347" s="3" t="str">
        <f t="shared" si="202"/>
        <v/>
      </c>
      <c r="C4347" s="78">
        <v>4343</v>
      </c>
      <c r="D4347" s="102"/>
      <c r="E4347" s="103"/>
      <c r="F4347" s="102"/>
      <c r="G4347" s="104"/>
      <c r="H4347" s="105" t="str">
        <f t="shared" ca="1" si="204"/>
        <v/>
      </c>
      <c r="I4347" s="102"/>
      <c r="J4347" s="102"/>
      <c r="K4347" s="102"/>
      <c r="L4347" s="102"/>
      <c r="M4347" s="102"/>
      <c r="N4347" s="102"/>
      <c r="O4347" s="102"/>
      <c r="P4347" s="102"/>
      <c r="Q4347" s="102"/>
      <c r="R4347" s="102"/>
      <c r="S4347" s="102"/>
      <c r="T4347" s="106"/>
      <c r="U4347" s="3" t="str">
        <f t="shared" si="203"/>
        <v>0/1</v>
      </c>
    </row>
    <row r="4348" spans="1:21" ht="30" customHeight="1" x14ac:dyDescent="0.3">
      <c r="A4348" s="3" t="str">
        <f>B4348&amp;"--"&amp;COUNTIF($B$5:B4348,B4348)</f>
        <v>--4311</v>
      </c>
      <c r="B4348" s="3" t="str">
        <f t="shared" si="202"/>
        <v/>
      </c>
      <c r="C4348" s="78">
        <v>4344</v>
      </c>
      <c r="D4348" s="102"/>
      <c r="E4348" s="103"/>
      <c r="F4348" s="102"/>
      <c r="G4348" s="104"/>
      <c r="H4348" s="105" t="str">
        <f t="shared" ca="1" si="204"/>
        <v/>
      </c>
      <c r="I4348" s="102"/>
      <c r="J4348" s="102"/>
      <c r="K4348" s="102"/>
      <c r="L4348" s="102"/>
      <c r="M4348" s="102"/>
      <c r="N4348" s="102"/>
      <c r="O4348" s="102"/>
      <c r="P4348" s="102"/>
      <c r="Q4348" s="102"/>
      <c r="R4348" s="102"/>
      <c r="S4348" s="102"/>
      <c r="T4348" s="106"/>
      <c r="U4348" s="3" t="str">
        <f t="shared" si="203"/>
        <v>0/1</v>
      </c>
    </row>
    <row r="4349" spans="1:21" ht="30" customHeight="1" x14ac:dyDescent="0.3">
      <c r="A4349" s="3" t="str">
        <f>B4349&amp;"--"&amp;COUNTIF($B$5:B4349,B4349)</f>
        <v>--4312</v>
      </c>
      <c r="B4349" s="3" t="str">
        <f t="shared" si="202"/>
        <v/>
      </c>
      <c r="C4349" s="78">
        <v>4345</v>
      </c>
      <c r="D4349" s="102"/>
      <c r="E4349" s="103"/>
      <c r="F4349" s="102"/>
      <c r="G4349" s="104"/>
      <c r="H4349" s="105" t="str">
        <f t="shared" ca="1" si="204"/>
        <v/>
      </c>
      <c r="I4349" s="102"/>
      <c r="J4349" s="102"/>
      <c r="K4349" s="102"/>
      <c r="L4349" s="102"/>
      <c r="M4349" s="102"/>
      <c r="N4349" s="102"/>
      <c r="O4349" s="102"/>
      <c r="P4349" s="102"/>
      <c r="Q4349" s="102"/>
      <c r="R4349" s="102"/>
      <c r="S4349" s="102"/>
      <c r="T4349" s="106"/>
      <c r="U4349" s="3" t="str">
        <f t="shared" si="203"/>
        <v>0/1</v>
      </c>
    </row>
    <row r="4350" spans="1:21" ht="30" customHeight="1" x14ac:dyDescent="0.3">
      <c r="A4350" s="3" t="str">
        <f>B4350&amp;"--"&amp;COUNTIF($B$5:B4350,B4350)</f>
        <v>--4313</v>
      </c>
      <c r="B4350" s="3" t="str">
        <f t="shared" si="202"/>
        <v/>
      </c>
      <c r="C4350" s="78">
        <v>4346</v>
      </c>
      <c r="D4350" s="102"/>
      <c r="E4350" s="103"/>
      <c r="F4350" s="102"/>
      <c r="G4350" s="104"/>
      <c r="H4350" s="105" t="str">
        <f t="shared" ca="1" si="204"/>
        <v/>
      </c>
      <c r="I4350" s="102"/>
      <c r="J4350" s="102"/>
      <c r="K4350" s="102"/>
      <c r="L4350" s="102"/>
      <c r="M4350" s="102"/>
      <c r="N4350" s="102"/>
      <c r="O4350" s="102"/>
      <c r="P4350" s="102"/>
      <c r="Q4350" s="102"/>
      <c r="R4350" s="102"/>
      <c r="S4350" s="102"/>
      <c r="T4350" s="106"/>
      <c r="U4350" s="3" t="str">
        <f t="shared" si="203"/>
        <v>0/1</v>
      </c>
    </row>
    <row r="4351" spans="1:21" ht="30" customHeight="1" x14ac:dyDescent="0.3">
      <c r="A4351" s="3" t="str">
        <f>B4351&amp;"--"&amp;COUNTIF($B$5:B4351,B4351)</f>
        <v>--4314</v>
      </c>
      <c r="B4351" s="3" t="str">
        <f t="shared" si="202"/>
        <v/>
      </c>
      <c r="C4351" s="78">
        <v>4347</v>
      </c>
      <c r="D4351" s="102"/>
      <c r="E4351" s="103"/>
      <c r="F4351" s="102"/>
      <c r="G4351" s="104"/>
      <c r="H4351" s="105" t="str">
        <f t="shared" ca="1" si="204"/>
        <v/>
      </c>
      <c r="I4351" s="102"/>
      <c r="J4351" s="102"/>
      <c r="K4351" s="102"/>
      <c r="L4351" s="102"/>
      <c r="M4351" s="102"/>
      <c r="N4351" s="102"/>
      <c r="O4351" s="102"/>
      <c r="P4351" s="102"/>
      <c r="Q4351" s="102"/>
      <c r="R4351" s="102"/>
      <c r="S4351" s="102"/>
      <c r="T4351" s="106"/>
      <c r="U4351" s="3" t="str">
        <f t="shared" si="203"/>
        <v>0/1</v>
      </c>
    </row>
    <row r="4352" spans="1:21" ht="30" customHeight="1" x14ac:dyDescent="0.3">
      <c r="A4352" s="3" t="str">
        <f>B4352&amp;"--"&amp;COUNTIF($B$5:B4352,B4352)</f>
        <v>--4315</v>
      </c>
      <c r="B4352" s="3" t="str">
        <f t="shared" si="202"/>
        <v/>
      </c>
      <c r="C4352" s="78">
        <v>4348</v>
      </c>
      <c r="D4352" s="102"/>
      <c r="E4352" s="103"/>
      <c r="F4352" s="102"/>
      <c r="G4352" s="104"/>
      <c r="H4352" s="105" t="str">
        <f t="shared" ca="1" si="204"/>
        <v/>
      </c>
      <c r="I4352" s="102"/>
      <c r="J4352" s="102"/>
      <c r="K4352" s="102"/>
      <c r="L4352" s="102"/>
      <c r="M4352" s="102"/>
      <c r="N4352" s="102"/>
      <c r="O4352" s="102"/>
      <c r="P4352" s="102"/>
      <c r="Q4352" s="102"/>
      <c r="R4352" s="102"/>
      <c r="S4352" s="102"/>
      <c r="T4352" s="106"/>
      <c r="U4352" s="3" t="str">
        <f t="shared" si="203"/>
        <v>0/1</v>
      </c>
    </row>
    <row r="4353" spans="1:21" ht="30" customHeight="1" x14ac:dyDescent="0.3">
      <c r="A4353" s="3" t="str">
        <f>B4353&amp;"--"&amp;COUNTIF($B$5:B4353,B4353)</f>
        <v>--4316</v>
      </c>
      <c r="B4353" s="3" t="str">
        <f t="shared" si="202"/>
        <v/>
      </c>
      <c r="C4353" s="78">
        <v>4349</v>
      </c>
      <c r="D4353" s="102"/>
      <c r="E4353" s="103"/>
      <c r="F4353" s="102"/>
      <c r="G4353" s="104"/>
      <c r="H4353" s="105" t="str">
        <f t="shared" ca="1" si="204"/>
        <v/>
      </c>
      <c r="I4353" s="102"/>
      <c r="J4353" s="102"/>
      <c r="K4353" s="102"/>
      <c r="L4353" s="102"/>
      <c r="M4353" s="102"/>
      <c r="N4353" s="102"/>
      <c r="O4353" s="102"/>
      <c r="P4353" s="102"/>
      <c r="Q4353" s="102"/>
      <c r="R4353" s="102"/>
      <c r="S4353" s="102"/>
      <c r="T4353" s="106"/>
      <c r="U4353" s="3" t="str">
        <f t="shared" si="203"/>
        <v>0/1</v>
      </c>
    </row>
    <row r="4354" spans="1:21" ht="30" customHeight="1" x14ac:dyDescent="0.3">
      <c r="A4354" s="3" t="str">
        <f>B4354&amp;"--"&amp;COUNTIF($B$5:B4354,B4354)</f>
        <v>--4317</v>
      </c>
      <c r="B4354" s="3" t="str">
        <f t="shared" si="202"/>
        <v/>
      </c>
      <c r="C4354" s="78">
        <v>4350</v>
      </c>
      <c r="D4354" s="102"/>
      <c r="E4354" s="103"/>
      <c r="F4354" s="102"/>
      <c r="G4354" s="104"/>
      <c r="H4354" s="105" t="str">
        <f t="shared" ca="1" si="204"/>
        <v/>
      </c>
      <c r="I4354" s="102"/>
      <c r="J4354" s="102"/>
      <c r="K4354" s="102"/>
      <c r="L4354" s="102"/>
      <c r="M4354" s="102"/>
      <c r="N4354" s="102"/>
      <c r="O4354" s="102"/>
      <c r="P4354" s="102"/>
      <c r="Q4354" s="102"/>
      <c r="R4354" s="102"/>
      <c r="S4354" s="102"/>
      <c r="T4354" s="106"/>
      <c r="U4354" s="3" t="str">
        <f t="shared" si="203"/>
        <v>0/1</v>
      </c>
    </row>
    <row r="4355" spans="1:21" ht="30" customHeight="1" x14ac:dyDescent="0.3">
      <c r="A4355" s="3" t="str">
        <f>B4355&amp;"--"&amp;COUNTIF($B$5:B4355,B4355)</f>
        <v>--4318</v>
      </c>
      <c r="B4355" s="3" t="str">
        <f t="shared" si="202"/>
        <v/>
      </c>
      <c r="C4355" s="78">
        <v>4351</v>
      </c>
      <c r="D4355" s="102"/>
      <c r="E4355" s="103"/>
      <c r="F4355" s="102"/>
      <c r="G4355" s="104"/>
      <c r="H4355" s="105" t="str">
        <f t="shared" ca="1" si="204"/>
        <v/>
      </c>
      <c r="I4355" s="102"/>
      <c r="J4355" s="102"/>
      <c r="K4355" s="102"/>
      <c r="L4355" s="102"/>
      <c r="M4355" s="102"/>
      <c r="N4355" s="102"/>
      <c r="O4355" s="102"/>
      <c r="P4355" s="102"/>
      <c r="Q4355" s="102"/>
      <c r="R4355" s="102"/>
      <c r="S4355" s="102"/>
      <c r="T4355" s="106"/>
      <c r="U4355" s="3" t="str">
        <f t="shared" si="203"/>
        <v>0/1</v>
      </c>
    </row>
    <row r="4356" spans="1:21" ht="30" customHeight="1" x14ac:dyDescent="0.3">
      <c r="A4356" s="3" t="str">
        <f>B4356&amp;"--"&amp;COUNTIF($B$5:B4356,B4356)</f>
        <v>--4319</v>
      </c>
      <c r="B4356" s="3" t="str">
        <f t="shared" si="202"/>
        <v/>
      </c>
      <c r="C4356" s="78">
        <v>4352</v>
      </c>
      <c r="D4356" s="102"/>
      <c r="E4356" s="103"/>
      <c r="F4356" s="102"/>
      <c r="G4356" s="104"/>
      <c r="H4356" s="105" t="str">
        <f t="shared" ca="1" si="204"/>
        <v/>
      </c>
      <c r="I4356" s="102"/>
      <c r="J4356" s="102"/>
      <c r="K4356" s="102"/>
      <c r="L4356" s="102"/>
      <c r="M4356" s="102"/>
      <c r="N4356" s="102"/>
      <c r="O4356" s="102"/>
      <c r="P4356" s="102"/>
      <c r="Q4356" s="102"/>
      <c r="R4356" s="102"/>
      <c r="S4356" s="102"/>
      <c r="T4356" s="106"/>
      <c r="U4356" s="3" t="str">
        <f t="shared" si="203"/>
        <v>0/1</v>
      </c>
    </row>
    <row r="4357" spans="1:21" ht="30" customHeight="1" x14ac:dyDescent="0.3">
      <c r="A4357" s="3" t="str">
        <f>B4357&amp;"--"&amp;COUNTIF($B$5:B4357,B4357)</f>
        <v>--4320</v>
      </c>
      <c r="B4357" s="3" t="str">
        <f t="shared" ref="B4357:B4420" si="205">IF(G4357&lt;&gt;"",MONTH(G4357),"")</f>
        <v/>
      </c>
      <c r="C4357" s="78">
        <v>4353</v>
      </c>
      <c r="D4357" s="102"/>
      <c r="E4357" s="103"/>
      <c r="F4357" s="102"/>
      <c r="G4357" s="104"/>
      <c r="H4357" s="105" t="str">
        <f t="shared" ca="1" si="204"/>
        <v/>
      </c>
      <c r="I4357" s="102"/>
      <c r="J4357" s="102"/>
      <c r="K4357" s="102"/>
      <c r="L4357" s="102"/>
      <c r="M4357" s="102"/>
      <c r="N4357" s="102"/>
      <c r="O4357" s="102"/>
      <c r="P4357" s="102"/>
      <c r="Q4357" s="102"/>
      <c r="R4357" s="102"/>
      <c r="S4357" s="102"/>
      <c r="T4357" s="106"/>
      <c r="U4357" s="3" t="str">
        <f t="shared" ref="U4357:U4420" si="206">DAY(G4357)&amp;"/"&amp;MONTH(G4357)</f>
        <v>0/1</v>
      </c>
    </row>
    <row r="4358" spans="1:21" ht="30" customHeight="1" x14ac:dyDescent="0.3">
      <c r="A4358" s="3" t="str">
        <f>B4358&amp;"--"&amp;COUNTIF($B$5:B4358,B4358)</f>
        <v>--4321</v>
      </c>
      <c r="B4358" s="3" t="str">
        <f t="shared" si="205"/>
        <v/>
      </c>
      <c r="C4358" s="78">
        <v>4354</v>
      </c>
      <c r="D4358" s="102"/>
      <c r="E4358" s="103"/>
      <c r="F4358" s="102"/>
      <c r="G4358" s="104"/>
      <c r="H4358" s="105" t="str">
        <f t="shared" ca="1" si="204"/>
        <v/>
      </c>
      <c r="I4358" s="102"/>
      <c r="J4358" s="102"/>
      <c r="K4358" s="102"/>
      <c r="L4358" s="102"/>
      <c r="M4358" s="102"/>
      <c r="N4358" s="102"/>
      <c r="O4358" s="102"/>
      <c r="P4358" s="102"/>
      <c r="Q4358" s="102"/>
      <c r="R4358" s="102"/>
      <c r="S4358" s="102"/>
      <c r="T4358" s="106"/>
      <c r="U4358" s="3" t="str">
        <f t="shared" si="206"/>
        <v>0/1</v>
      </c>
    </row>
    <row r="4359" spans="1:21" ht="30" customHeight="1" x14ac:dyDescent="0.3">
      <c r="A4359" s="3" t="str">
        <f>B4359&amp;"--"&amp;COUNTIF($B$5:B4359,B4359)</f>
        <v>--4322</v>
      </c>
      <c r="B4359" s="3" t="str">
        <f t="shared" si="205"/>
        <v/>
      </c>
      <c r="C4359" s="78">
        <v>4355</v>
      </c>
      <c r="D4359" s="102"/>
      <c r="E4359" s="103"/>
      <c r="F4359" s="102"/>
      <c r="G4359" s="104"/>
      <c r="H4359" s="105" t="str">
        <f t="shared" ca="1" si="204"/>
        <v/>
      </c>
      <c r="I4359" s="102"/>
      <c r="J4359" s="102"/>
      <c r="K4359" s="102"/>
      <c r="L4359" s="102"/>
      <c r="M4359" s="102"/>
      <c r="N4359" s="102"/>
      <c r="O4359" s="102"/>
      <c r="P4359" s="102"/>
      <c r="Q4359" s="102"/>
      <c r="R4359" s="102"/>
      <c r="S4359" s="102"/>
      <c r="T4359" s="106"/>
      <c r="U4359" s="3" t="str">
        <f t="shared" si="206"/>
        <v>0/1</v>
      </c>
    </row>
    <row r="4360" spans="1:21" ht="30" customHeight="1" x14ac:dyDescent="0.3">
      <c r="A4360" s="3" t="str">
        <f>B4360&amp;"--"&amp;COUNTIF($B$5:B4360,B4360)</f>
        <v>--4323</v>
      </c>
      <c r="B4360" s="3" t="str">
        <f t="shared" si="205"/>
        <v/>
      </c>
      <c r="C4360" s="78">
        <v>4356</v>
      </c>
      <c r="D4360" s="102"/>
      <c r="E4360" s="103"/>
      <c r="F4360" s="102"/>
      <c r="G4360" s="104"/>
      <c r="H4360" s="105" t="str">
        <f t="shared" ca="1" si="204"/>
        <v/>
      </c>
      <c r="I4360" s="102"/>
      <c r="J4360" s="102"/>
      <c r="K4360" s="102"/>
      <c r="L4360" s="102"/>
      <c r="M4360" s="102"/>
      <c r="N4360" s="102"/>
      <c r="O4360" s="102"/>
      <c r="P4360" s="102"/>
      <c r="Q4360" s="102"/>
      <c r="R4360" s="102"/>
      <c r="S4360" s="102"/>
      <c r="T4360" s="106"/>
      <c r="U4360" s="3" t="str">
        <f t="shared" si="206"/>
        <v>0/1</v>
      </c>
    </row>
    <row r="4361" spans="1:21" ht="30" customHeight="1" x14ac:dyDescent="0.3">
      <c r="A4361" s="3" t="str">
        <f>B4361&amp;"--"&amp;COUNTIF($B$5:B4361,B4361)</f>
        <v>--4324</v>
      </c>
      <c r="B4361" s="3" t="str">
        <f t="shared" si="205"/>
        <v/>
      </c>
      <c r="C4361" s="78">
        <v>4357</v>
      </c>
      <c r="D4361" s="102"/>
      <c r="E4361" s="103"/>
      <c r="F4361" s="102"/>
      <c r="G4361" s="104"/>
      <c r="H4361" s="105" t="str">
        <f t="shared" ca="1" si="204"/>
        <v/>
      </c>
      <c r="I4361" s="102"/>
      <c r="J4361" s="102"/>
      <c r="K4361" s="102"/>
      <c r="L4361" s="102"/>
      <c r="M4361" s="102"/>
      <c r="N4361" s="102"/>
      <c r="O4361" s="102"/>
      <c r="P4361" s="102"/>
      <c r="Q4361" s="102"/>
      <c r="R4361" s="102"/>
      <c r="S4361" s="102"/>
      <c r="T4361" s="106"/>
      <c r="U4361" s="3" t="str">
        <f t="shared" si="206"/>
        <v>0/1</v>
      </c>
    </row>
    <row r="4362" spans="1:21" ht="30" customHeight="1" x14ac:dyDescent="0.3">
      <c r="A4362" s="3" t="str">
        <f>B4362&amp;"--"&amp;COUNTIF($B$5:B4362,B4362)</f>
        <v>--4325</v>
      </c>
      <c r="B4362" s="3" t="str">
        <f t="shared" si="205"/>
        <v/>
      </c>
      <c r="C4362" s="78">
        <v>4358</v>
      </c>
      <c r="D4362" s="102"/>
      <c r="E4362" s="103"/>
      <c r="F4362" s="102"/>
      <c r="G4362" s="104"/>
      <c r="H4362" s="105" t="str">
        <f t="shared" ca="1" si="204"/>
        <v/>
      </c>
      <c r="I4362" s="102"/>
      <c r="J4362" s="102"/>
      <c r="K4362" s="102"/>
      <c r="L4362" s="102"/>
      <c r="M4362" s="102"/>
      <c r="N4362" s="102"/>
      <c r="O4362" s="102"/>
      <c r="P4362" s="102"/>
      <c r="Q4362" s="102"/>
      <c r="R4362" s="102"/>
      <c r="S4362" s="102"/>
      <c r="T4362" s="106"/>
      <c r="U4362" s="3" t="str">
        <f t="shared" si="206"/>
        <v>0/1</v>
      </c>
    </row>
    <row r="4363" spans="1:21" ht="30" customHeight="1" x14ac:dyDescent="0.3">
      <c r="A4363" s="3" t="str">
        <f>B4363&amp;"--"&amp;COUNTIF($B$5:B4363,B4363)</f>
        <v>--4326</v>
      </c>
      <c r="B4363" s="3" t="str">
        <f t="shared" si="205"/>
        <v/>
      </c>
      <c r="C4363" s="78">
        <v>4359</v>
      </c>
      <c r="D4363" s="102"/>
      <c r="E4363" s="103"/>
      <c r="F4363" s="102"/>
      <c r="G4363" s="104"/>
      <c r="H4363" s="105" t="str">
        <f t="shared" ca="1" si="204"/>
        <v/>
      </c>
      <c r="I4363" s="102"/>
      <c r="J4363" s="102"/>
      <c r="K4363" s="102"/>
      <c r="L4363" s="102"/>
      <c r="M4363" s="102"/>
      <c r="N4363" s="102"/>
      <c r="O4363" s="102"/>
      <c r="P4363" s="102"/>
      <c r="Q4363" s="102"/>
      <c r="R4363" s="102"/>
      <c r="S4363" s="102"/>
      <c r="T4363" s="106"/>
      <c r="U4363" s="3" t="str">
        <f t="shared" si="206"/>
        <v>0/1</v>
      </c>
    </row>
    <row r="4364" spans="1:21" ht="30" customHeight="1" x14ac:dyDescent="0.3">
      <c r="A4364" s="3" t="str">
        <f>B4364&amp;"--"&amp;COUNTIF($B$5:B4364,B4364)</f>
        <v>--4327</v>
      </c>
      <c r="B4364" s="3" t="str">
        <f t="shared" si="205"/>
        <v/>
      </c>
      <c r="C4364" s="78">
        <v>4360</v>
      </c>
      <c r="D4364" s="102"/>
      <c r="E4364" s="103"/>
      <c r="F4364" s="102"/>
      <c r="G4364" s="104"/>
      <c r="H4364" s="105" t="str">
        <f t="shared" ca="1" si="204"/>
        <v/>
      </c>
      <c r="I4364" s="102"/>
      <c r="J4364" s="102"/>
      <c r="K4364" s="102"/>
      <c r="L4364" s="102"/>
      <c r="M4364" s="102"/>
      <c r="N4364" s="102"/>
      <c r="O4364" s="102"/>
      <c r="P4364" s="102"/>
      <c r="Q4364" s="102"/>
      <c r="R4364" s="102"/>
      <c r="S4364" s="102"/>
      <c r="T4364" s="106"/>
      <c r="U4364" s="3" t="str">
        <f t="shared" si="206"/>
        <v>0/1</v>
      </c>
    </row>
    <row r="4365" spans="1:21" ht="30" customHeight="1" x14ac:dyDescent="0.3">
      <c r="A4365" s="3" t="str">
        <f>B4365&amp;"--"&amp;COUNTIF($B$5:B4365,B4365)</f>
        <v>--4328</v>
      </c>
      <c r="B4365" s="3" t="str">
        <f t="shared" si="205"/>
        <v/>
      </c>
      <c r="C4365" s="78">
        <v>4361</v>
      </c>
      <c r="D4365" s="102"/>
      <c r="E4365" s="103"/>
      <c r="F4365" s="102"/>
      <c r="G4365" s="104"/>
      <c r="H4365" s="105" t="str">
        <f t="shared" ca="1" si="204"/>
        <v/>
      </c>
      <c r="I4365" s="102"/>
      <c r="J4365" s="102"/>
      <c r="K4365" s="102"/>
      <c r="L4365" s="102"/>
      <c r="M4365" s="102"/>
      <c r="N4365" s="102"/>
      <c r="O4365" s="102"/>
      <c r="P4365" s="102"/>
      <c r="Q4365" s="102"/>
      <c r="R4365" s="102"/>
      <c r="S4365" s="102"/>
      <c r="T4365" s="106"/>
      <c r="U4365" s="3" t="str">
        <f t="shared" si="206"/>
        <v>0/1</v>
      </c>
    </row>
    <row r="4366" spans="1:21" ht="30" customHeight="1" x14ac:dyDescent="0.3">
      <c r="A4366" s="3" t="str">
        <f>B4366&amp;"--"&amp;COUNTIF($B$5:B4366,B4366)</f>
        <v>--4329</v>
      </c>
      <c r="B4366" s="3" t="str">
        <f t="shared" si="205"/>
        <v/>
      </c>
      <c r="C4366" s="78">
        <v>4362</v>
      </c>
      <c r="D4366" s="102"/>
      <c r="E4366" s="103"/>
      <c r="F4366" s="102"/>
      <c r="G4366" s="104"/>
      <c r="H4366" s="105" t="str">
        <f t="shared" ca="1" si="204"/>
        <v/>
      </c>
      <c r="I4366" s="102"/>
      <c r="J4366" s="102"/>
      <c r="K4366" s="102"/>
      <c r="L4366" s="102"/>
      <c r="M4366" s="102"/>
      <c r="N4366" s="102"/>
      <c r="O4366" s="102"/>
      <c r="P4366" s="102"/>
      <c r="Q4366" s="102"/>
      <c r="R4366" s="102"/>
      <c r="S4366" s="102"/>
      <c r="T4366" s="106"/>
      <c r="U4366" s="3" t="str">
        <f t="shared" si="206"/>
        <v>0/1</v>
      </c>
    </row>
    <row r="4367" spans="1:21" ht="30" customHeight="1" x14ac:dyDescent="0.3">
      <c r="A4367" s="3" t="str">
        <f>B4367&amp;"--"&amp;COUNTIF($B$5:B4367,B4367)</f>
        <v>--4330</v>
      </c>
      <c r="B4367" s="3" t="str">
        <f t="shared" si="205"/>
        <v/>
      </c>
      <c r="C4367" s="78">
        <v>4363</v>
      </c>
      <c r="D4367" s="102"/>
      <c r="E4367" s="103"/>
      <c r="F4367" s="102"/>
      <c r="G4367" s="104"/>
      <c r="H4367" s="105" t="str">
        <f t="shared" ca="1" si="204"/>
        <v/>
      </c>
      <c r="I4367" s="102"/>
      <c r="J4367" s="102"/>
      <c r="K4367" s="102"/>
      <c r="L4367" s="102"/>
      <c r="M4367" s="102"/>
      <c r="N4367" s="102"/>
      <c r="O4367" s="102"/>
      <c r="P4367" s="102"/>
      <c r="Q4367" s="102"/>
      <c r="R4367" s="102"/>
      <c r="S4367" s="102"/>
      <c r="T4367" s="106"/>
      <c r="U4367" s="3" t="str">
        <f t="shared" si="206"/>
        <v>0/1</v>
      </c>
    </row>
    <row r="4368" spans="1:21" ht="30" customHeight="1" x14ac:dyDescent="0.3">
      <c r="A4368" s="3" t="str">
        <f>B4368&amp;"--"&amp;COUNTIF($B$5:B4368,B4368)</f>
        <v>--4331</v>
      </c>
      <c r="B4368" s="3" t="str">
        <f t="shared" si="205"/>
        <v/>
      </c>
      <c r="C4368" s="78">
        <v>4364</v>
      </c>
      <c r="D4368" s="102"/>
      <c r="E4368" s="103"/>
      <c r="F4368" s="102"/>
      <c r="G4368" s="104"/>
      <c r="H4368" s="105" t="str">
        <f t="shared" ca="1" si="204"/>
        <v/>
      </c>
      <c r="I4368" s="102"/>
      <c r="J4368" s="102"/>
      <c r="K4368" s="102"/>
      <c r="L4368" s="102"/>
      <c r="M4368" s="102"/>
      <c r="N4368" s="102"/>
      <c r="O4368" s="102"/>
      <c r="P4368" s="102"/>
      <c r="Q4368" s="102"/>
      <c r="R4368" s="102"/>
      <c r="S4368" s="102"/>
      <c r="T4368" s="106"/>
      <c r="U4368" s="3" t="str">
        <f t="shared" si="206"/>
        <v>0/1</v>
      </c>
    </row>
    <row r="4369" spans="1:21" ht="30" customHeight="1" x14ac:dyDescent="0.3">
      <c r="A4369" s="3" t="str">
        <f>B4369&amp;"--"&amp;COUNTIF($B$5:B4369,B4369)</f>
        <v>--4332</v>
      </c>
      <c r="B4369" s="3" t="str">
        <f t="shared" si="205"/>
        <v/>
      </c>
      <c r="C4369" s="78">
        <v>4365</v>
      </c>
      <c r="D4369" s="102"/>
      <c r="E4369" s="103"/>
      <c r="F4369" s="102"/>
      <c r="G4369" s="104"/>
      <c r="H4369" s="105" t="str">
        <f t="shared" ca="1" si="204"/>
        <v/>
      </c>
      <c r="I4369" s="102"/>
      <c r="J4369" s="102"/>
      <c r="K4369" s="102"/>
      <c r="L4369" s="102"/>
      <c r="M4369" s="102"/>
      <c r="N4369" s="102"/>
      <c r="O4369" s="102"/>
      <c r="P4369" s="102"/>
      <c r="Q4369" s="102"/>
      <c r="R4369" s="102"/>
      <c r="S4369" s="102"/>
      <c r="T4369" s="106"/>
      <c r="U4369" s="3" t="str">
        <f t="shared" si="206"/>
        <v>0/1</v>
      </c>
    </row>
    <row r="4370" spans="1:21" ht="30" customHeight="1" x14ac:dyDescent="0.3">
      <c r="A4370" s="3" t="str">
        <f>B4370&amp;"--"&amp;COUNTIF($B$5:B4370,B4370)</f>
        <v>--4333</v>
      </c>
      <c r="B4370" s="3" t="str">
        <f t="shared" si="205"/>
        <v/>
      </c>
      <c r="C4370" s="78">
        <v>4366</v>
      </c>
      <c r="D4370" s="102"/>
      <c r="E4370" s="103"/>
      <c r="F4370" s="102"/>
      <c r="G4370" s="104"/>
      <c r="H4370" s="105" t="str">
        <f t="shared" ca="1" si="204"/>
        <v/>
      </c>
      <c r="I4370" s="102"/>
      <c r="J4370" s="102"/>
      <c r="K4370" s="102"/>
      <c r="L4370" s="102"/>
      <c r="M4370" s="102"/>
      <c r="N4370" s="102"/>
      <c r="O4370" s="102"/>
      <c r="P4370" s="102"/>
      <c r="Q4370" s="102"/>
      <c r="R4370" s="102"/>
      <c r="S4370" s="102"/>
      <c r="T4370" s="106"/>
      <c r="U4370" s="3" t="str">
        <f t="shared" si="206"/>
        <v>0/1</v>
      </c>
    </row>
    <row r="4371" spans="1:21" ht="30" customHeight="1" x14ac:dyDescent="0.3">
      <c r="A4371" s="3" t="str">
        <f>B4371&amp;"--"&amp;COUNTIF($B$5:B4371,B4371)</f>
        <v>--4334</v>
      </c>
      <c r="B4371" s="3" t="str">
        <f t="shared" si="205"/>
        <v/>
      </c>
      <c r="C4371" s="78">
        <v>4367</v>
      </c>
      <c r="D4371" s="102"/>
      <c r="E4371" s="103"/>
      <c r="F4371" s="102"/>
      <c r="G4371" s="104"/>
      <c r="H4371" s="105" t="str">
        <f t="shared" ca="1" si="204"/>
        <v/>
      </c>
      <c r="I4371" s="102"/>
      <c r="J4371" s="102"/>
      <c r="K4371" s="102"/>
      <c r="L4371" s="102"/>
      <c r="M4371" s="102"/>
      <c r="N4371" s="102"/>
      <c r="O4371" s="102"/>
      <c r="P4371" s="102"/>
      <c r="Q4371" s="102"/>
      <c r="R4371" s="102"/>
      <c r="S4371" s="102"/>
      <c r="T4371" s="106"/>
      <c r="U4371" s="3" t="str">
        <f t="shared" si="206"/>
        <v>0/1</v>
      </c>
    </row>
    <row r="4372" spans="1:21" ht="30" customHeight="1" x14ac:dyDescent="0.3">
      <c r="A4372" s="3" t="str">
        <f>B4372&amp;"--"&amp;COUNTIF($B$5:B4372,B4372)</f>
        <v>--4335</v>
      </c>
      <c r="B4372" s="3" t="str">
        <f t="shared" si="205"/>
        <v/>
      </c>
      <c r="C4372" s="78">
        <v>4368</v>
      </c>
      <c r="D4372" s="102"/>
      <c r="E4372" s="103"/>
      <c r="F4372" s="102"/>
      <c r="G4372" s="104"/>
      <c r="H4372" s="105" t="str">
        <f t="shared" ca="1" si="204"/>
        <v/>
      </c>
      <c r="I4372" s="102"/>
      <c r="J4372" s="102"/>
      <c r="K4372" s="102"/>
      <c r="L4372" s="102"/>
      <c r="M4372" s="102"/>
      <c r="N4372" s="102"/>
      <c r="O4372" s="102"/>
      <c r="P4372" s="102"/>
      <c r="Q4372" s="102"/>
      <c r="R4372" s="102"/>
      <c r="S4372" s="102"/>
      <c r="T4372" s="106"/>
      <c r="U4372" s="3" t="str">
        <f t="shared" si="206"/>
        <v>0/1</v>
      </c>
    </row>
    <row r="4373" spans="1:21" ht="30" customHeight="1" x14ac:dyDescent="0.3">
      <c r="A4373" s="3" t="str">
        <f>B4373&amp;"--"&amp;COUNTIF($B$5:B4373,B4373)</f>
        <v>--4336</v>
      </c>
      <c r="B4373" s="3" t="str">
        <f t="shared" si="205"/>
        <v/>
      </c>
      <c r="C4373" s="78">
        <v>4369</v>
      </c>
      <c r="D4373" s="102"/>
      <c r="E4373" s="103"/>
      <c r="F4373" s="102"/>
      <c r="G4373" s="104"/>
      <c r="H4373" s="105" t="str">
        <f t="shared" ca="1" si="204"/>
        <v/>
      </c>
      <c r="I4373" s="102"/>
      <c r="J4373" s="102"/>
      <c r="K4373" s="102"/>
      <c r="L4373" s="102"/>
      <c r="M4373" s="102"/>
      <c r="N4373" s="102"/>
      <c r="O4373" s="102"/>
      <c r="P4373" s="102"/>
      <c r="Q4373" s="102"/>
      <c r="R4373" s="102"/>
      <c r="S4373" s="102"/>
      <c r="T4373" s="106"/>
      <c r="U4373" s="3" t="str">
        <f t="shared" si="206"/>
        <v>0/1</v>
      </c>
    </row>
    <row r="4374" spans="1:21" ht="30" customHeight="1" x14ac:dyDescent="0.3">
      <c r="A4374" s="3" t="str">
        <f>B4374&amp;"--"&amp;COUNTIF($B$5:B4374,B4374)</f>
        <v>--4337</v>
      </c>
      <c r="B4374" s="3" t="str">
        <f t="shared" si="205"/>
        <v/>
      </c>
      <c r="C4374" s="78">
        <v>4370</v>
      </c>
      <c r="D4374" s="102"/>
      <c r="E4374" s="103"/>
      <c r="F4374" s="102"/>
      <c r="G4374" s="104"/>
      <c r="H4374" s="105" t="str">
        <f t="shared" ca="1" si="204"/>
        <v/>
      </c>
      <c r="I4374" s="102"/>
      <c r="J4374" s="102"/>
      <c r="K4374" s="102"/>
      <c r="L4374" s="102"/>
      <c r="M4374" s="102"/>
      <c r="N4374" s="102"/>
      <c r="O4374" s="102"/>
      <c r="P4374" s="102"/>
      <c r="Q4374" s="102"/>
      <c r="R4374" s="102"/>
      <c r="S4374" s="102"/>
      <c r="T4374" s="106"/>
      <c r="U4374" s="3" t="str">
        <f t="shared" si="206"/>
        <v>0/1</v>
      </c>
    </row>
    <row r="4375" spans="1:21" ht="30" customHeight="1" x14ac:dyDescent="0.3">
      <c r="A4375" s="3" t="str">
        <f>B4375&amp;"--"&amp;COUNTIF($B$5:B4375,B4375)</f>
        <v>--4338</v>
      </c>
      <c r="B4375" s="3" t="str">
        <f t="shared" si="205"/>
        <v/>
      </c>
      <c r="C4375" s="78">
        <v>4371</v>
      </c>
      <c r="D4375" s="102"/>
      <c r="E4375" s="103"/>
      <c r="F4375" s="102"/>
      <c r="G4375" s="104"/>
      <c r="H4375" s="105" t="str">
        <f t="shared" ca="1" si="204"/>
        <v/>
      </c>
      <c r="I4375" s="102"/>
      <c r="J4375" s="102"/>
      <c r="K4375" s="102"/>
      <c r="L4375" s="102"/>
      <c r="M4375" s="102"/>
      <c r="N4375" s="102"/>
      <c r="O4375" s="102"/>
      <c r="P4375" s="102"/>
      <c r="Q4375" s="102"/>
      <c r="R4375" s="102"/>
      <c r="S4375" s="102"/>
      <c r="T4375" s="106"/>
      <c r="U4375" s="3" t="str">
        <f t="shared" si="206"/>
        <v>0/1</v>
      </c>
    </row>
    <row r="4376" spans="1:21" ht="30" customHeight="1" x14ac:dyDescent="0.3">
      <c r="A4376" s="3" t="str">
        <f>B4376&amp;"--"&amp;COUNTIF($B$5:B4376,B4376)</f>
        <v>--4339</v>
      </c>
      <c r="B4376" s="3" t="str">
        <f t="shared" si="205"/>
        <v/>
      </c>
      <c r="C4376" s="78">
        <v>4372</v>
      </c>
      <c r="D4376" s="102"/>
      <c r="E4376" s="103"/>
      <c r="F4376" s="102"/>
      <c r="G4376" s="104"/>
      <c r="H4376" s="105" t="str">
        <f t="shared" ca="1" si="204"/>
        <v/>
      </c>
      <c r="I4376" s="102"/>
      <c r="J4376" s="102"/>
      <c r="K4376" s="102"/>
      <c r="L4376" s="102"/>
      <c r="M4376" s="102"/>
      <c r="N4376" s="102"/>
      <c r="O4376" s="102"/>
      <c r="P4376" s="102"/>
      <c r="Q4376" s="102"/>
      <c r="R4376" s="102"/>
      <c r="S4376" s="102"/>
      <c r="T4376" s="106"/>
      <c r="U4376" s="3" t="str">
        <f t="shared" si="206"/>
        <v>0/1</v>
      </c>
    </row>
    <row r="4377" spans="1:21" ht="30" customHeight="1" x14ac:dyDescent="0.3">
      <c r="A4377" s="3" t="str">
        <f>B4377&amp;"--"&amp;COUNTIF($B$5:B4377,B4377)</f>
        <v>--4340</v>
      </c>
      <c r="B4377" s="3" t="str">
        <f t="shared" si="205"/>
        <v/>
      </c>
      <c r="C4377" s="78">
        <v>4373</v>
      </c>
      <c r="D4377" s="102"/>
      <c r="E4377" s="103"/>
      <c r="F4377" s="102"/>
      <c r="G4377" s="104"/>
      <c r="H4377" s="105" t="str">
        <f t="shared" ca="1" si="204"/>
        <v/>
      </c>
      <c r="I4377" s="102"/>
      <c r="J4377" s="102"/>
      <c r="K4377" s="102"/>
      <c r="L4377" s="102"/>
      <c r="M4377" s="102"/>
      <c r="N4377" s="102"/>
      <c r="O4377" s="102"/>
      <c r="P4377" s="102"/>
      <c r="Q4377" s="102"/>
      <c r="R4377" s="102"/>
      <c r="S4377" s="102"/>
      <c r="T4377" s="106"/>
      <c r="U4377" s="3" t="str">
        <f t="shared" si="206"/>
        <v>0/1</v>
      </c>
    </row>
    <row r="4378" spans="1:21" ht="30" customHeight="1" x14ac:dyDescent="0.3">
      <c r="A4378" s="3" t="str">
        <f>B4378&amp;"--"&amp;COUNTIF($B$5:B4378,B4378)</f>
        <v>--4341</v>
      </c>
      <c r="B4378" s="3" t="str">
        <f t="shared" si="205"/>
        <v/>
      </c>
      <c r="C4378" s="78">
        <v>4374</v>
      </c>
      <c r="D4378" s="102"/>
      <c r="E4378" s="103"/>
      <c r="F4378" s="102"/>
      <c r="G4378" s="104"/>
      <c r="H4378" s="105" t="str">
        <f t="shared" ca="1" si="204"/>
        <v/>
      </c>
      <c r="I4378" s="102"/>
      <c r="J4378" s="102"/>
      <c r="K4378" s="102"/>
      <c r="L4378" s="102"/>
      <c r="M4378" s="102"/>
      <c r="N4378" s="102"/>
      <c r="O4378" s="102"/>
      <c r="P4378" s="102"/>
      <c r="Q4378" s="102"/>
      <c r="R4378" s="102"/>
      <c r="S4378" s="102"/>
      <c r="T4378" s="106"/>
      <c r="U4378" s="3" t="str">
        <f t="shared" si="206"/>
        <v>0/1</v>
      </c>
    </row>
    <row r="4379" spans="1:21" ht="30" customHeight="1" x14ac:dyDescent="0.3">
      <c r="A4379" s="3" t="str">
        <f>B4379&amp;"--"&amp;COUNTIF($B$5:B4379,B4379)</f>
        <v>--4342</v>
      </c>
      <c r="B4379" s="3" t="str">
        <f t="shared" si="205"/>
        <v/>
      </c>
      <c r="C4379" s="78">
        <v>4375</v>
      </c>
      <c r="D4379" s="102"/>
      <c r="E4379" s="103"/>
      <c r="F4379" s="102"/>
      <c r="G4379" s="104"/>
      <c r="H4379" s="105" t="str">
        <f t="shared" ca="1" si="204"/>
        <v/>
      </c>
      <c r="I4379" s="102"/>
      <c r="J4379" s="102"/>
      <c r="K4379" s="102"/>
      <c r="L4379" s="102"/>
      <c r="M4379" s="102"/>
      <c r="N4379" s="102"/>
      <c r="O4379" s="102"/>
      <c r="P4379" s="102"/>
      <c r="Q4379" s="102"/>
      <c r="R4379" s="102"/>
      <c r="S4379" s="102"/>
      <c r="T4379" s="106"/>
      <c r="U4379" s="3" t="str">
        <f t="shared" si="206"/>
        <v>0/1</v>
      </c>
    </row>
    <row r="4380" spans="1:21" ht="30" customHeight="1" x14ac:dyDescent="0.3">
      <c r="A4380" s="3" t="str">
        <f>B4380&amp;"--"&amp;COUNTIF($B$5:B4380,B4380)</f>
        <v>--4343</v>
      </c>
      <c r="B4380" s="3" t="str">
        <f t="shared" si="205"/>
        <v/>
      </c>
      <c r="C4380" s="78">
        <v>4376</v>
      </c>
      <c r="D4380" s="102"/>
      <c r="E4380" s="103"/>
      <c r="F4380" s="102"/>
      <c r="G4380" s="104"/>
      <c r="H4380" s="105" t="str">
        <f t="shared" ca="1" si="204"/>
        <v/>
      </c>
      <c r="I4380" s="102"/>
      <c r="J4380" s="102"/>
      <c r="K4380" s="102"/>
      <c r="L4380" s="102"/>
      <c r="M4380" s="102"/>
      <c r="N4380" s="102"/>
      <c r="O4380" s="102"/>
      <c r="P4380" s="102"/>
      <c r="Q4380" s="102"/>
      <c r="R4380" s="102"/>
      <c r="S4380" s="102"/>
      <c r="T4380" s="106"/>
      <c r="U4380" s="3" t="str">
        <f t="shared" si="206"/>
        <v>0/1</v>
      </c>
    </row>
    <row r="4381" spans="1:21" ht="30" customHeight="1" x14ac:dyDescent="0.3">
      <c r="A4381" s="3" t="str">
        <f>B4381&amp;"--"&amp;COUNTIF($B$5:B4381,B4381)</f>
        <v>--4344</v>
      </c>
      <c r="B4381" s="3" t="str">
        <f t="shared" si="205"/>
        <v/>
      </c>
      <c r="C4381" s="78">
        <v>4377</v>
      </c>
      <c r="D4381" s="102"/>
      <c r="E4381" s="103"/>
      <c r="F4381" s="102"/>
      <c r="G4381" s="104"/>
      <c r="H4381" s="105" t="str">
        <f t="shared" ca="1" si="204"/>
        <v/>
      </c>
      <c r="I4381" s="102"/>
      <c r="J4381" s="102"/>
      <c r="K4381" s="102"/>
      <c r="L4381" s="102"/>
      <c r="M4381" s="102"/>
      <c r="N4381" s="102"/>
      <c r="O4381" s="102"/>
      <c r="P4381" s="102"/>
      <c r="Q4381" s="102"/>
      <c r="R4381" s="102"/>
      <c r="S4381" s="102"/>
      <c r="T4381" s="106"/>
      <c r="U4381" s="3" t="str">
        <f t="shared" si="206"/>
        <v>0/1</v>
      </c>
    </row>
    <row r="4382" spans="1:21" ht="30" customHeight="1" x14ac:dyDescent="0.3">
      <c r="A4382" s="3" t="str">
        <f>B4382&amp;"--"&amp;COUNTIF($B$5:B4382,B4382)</f>
        <v>--4345</v>
      </c>
      <c r="B4382" s="3" t="str">
        <f t="shared" si="205"/>
        <v/>
      </c>
      <c r="C4382" s="78">
        <v>4378</v>
      </c>
      <c r="D4382" s="102"/>
      <c r="E4382" s="103"/>
      <c r="F4382" s="102"/>
      <c r="G4382" s="104"/>
      <c r="H4382" s="105" t="str">
        <f t="shared" ca="1" si="204"/>
        <v/>
      </c>
      <c r="I4382" s="102"/>
      <c r="J4382" s="102"/>
      <c r="K4382" s="102"/>
      <c r="L4382" s="102"/>
      <c r="M4382" s="102"/>
      <c r="N4382" s="102"/>
      <c r="O4382" s="102"/>
      <c r="P4382" s="102"/>
      <c r="Q4382" s="102"/>
      <c r="R4382" s="102"/>
      <c r="S4382" s="102"/>
      <c r="T4382" s="106"/>
      <c r="U4382" s="3" t="str">
        <f t="shared" si="206"/>
        <v>0/1</v>
      </c>
    </row>
    <row r="4383" spans="1:21" ht="30" customHeight="1" x14ac:dyDescent="0.3">
      <c r="A4383" s="3" t="str">
        <f>B4383&amp;"--"&amp;COUNTIF($B$5:B4383,B4383)</f>
        <v>--4346</v>
      </c>
      <c r="B4383" s="3" t="str">
        <f t="shared" si="205"/>
        <v/>
      </c>
      <c r="C4383" s="78">
        <v>4379</v>
      </c>
      <c r="D4383" s="102"/>
      <c r="E4383" s="103"/>
      <c r="F4383" s="102"/>
      <c r="G4383" s="104"/>
      <c r="H4383" s="105" t="str">
        <f t="shared" ca="1" si="204"/>
        <v/>
      </c>
      <c r="I4383" s="102"/>
      <c r="J4383" s="102"/>
      <c r="K4383" s="102"/>
      <c r="L4383" s="102"/>
      <c r="M4383" s="102"/>
      <c r="N4383" s="102"/>
      <c r="O4383" s="102"/>
      <c r="P4383" s="102"/>
      <c r="Q4383" s="102"/>
      <c r="R4383" s="102"/>
      <c r="S4383" s="102"/>
      <c r="T4383" s="106"/>
      <c r="U4383" s="3" t="str">
        <f t="shared" si="206"/>
        <v>0/1</v>
      </c>
    </row>
    <row r="4384" spans="1:21" ht="30" customHeight="1" x14ac:dyDescent="0.3">
      <c r="A4384" s="3" t="str">
        <f>B4384&amp;"--"&amp;COUNTIF($B$5:B4384,B4384)</f>
        <v>--4347</v>
      </c>
      <c r="B4384" s="3" t="str">
        <f t="shared" si="205"/>
        <v/>
      </c>
      <c r="C4384" s="78">
        <v>4380</v>
      </c>
      <c r="D4384" s="102"/>
      <c r="E4384" s="103"/>
      <c r="F4384" s="102"/>
      <c r="G4384" s="104"/>
      <c r="H4384" s="105" t="str">
        <f t="shared" ref="H4384:H4447" ca="1" si="207">IF(G4384,DATEDIF(G4384,TODAY(),"Y"),"")</f>
        <v/>
      </c>
      <c r="I4384" s="102"/>
      <c r="J4384" s="102"/>
      <c r="K4384" s="102"/>
      <c r="L4384" s="102"/>
      <c r="M4384" s="102"/>
      <c r="N4384" s="102"/>
      <c r="O4384" s="102"/>
      <c r="P4384" s="102"/>
      <c r="Q4384" s="102"/>
      <c r="R4384" s="102"/>
      <c r="S4384" s="102"/>
      <c r="T4384" s="106"/>
      <c r="U4384" s="3" t="str">
        <f t="shared" si="206"/>
        <v>0/1</v>
      </c>
    </row>
    <row r="4385" spans="1:21" ht="30" customHeight="1" x14ac:dyDescent="0.3">
      <c r="A4385" s="3" t="str">
        <f>B4385&amp;"--"&amp;COUNTIF($B$5:B4385,B4385)</f>
        <v>--4348</v>
      </c>
      <c r="B4385" s="3" t="str">
        <f t="shared" si="205"/>
        <v/>
      </c>
      <c r="C4385" s="78">
        <v>4381</v>
      </c>
      <c r="D4385" s="102"/>
      <c r="E4385" s="103"/>
      <c r="F4385" s="102"/>
      <c r="G4385" s="104"/>
      <c r="H4385" s="105" t="str">
        <f t="shared" ca="1" si="207"/>
        <v/>
      </c>
      <c r="I4385" s="102"/>
      <c r="J4385" s="102"/>
      <c r="K4385" s="102"/>
      <c r="L4385" s="102"/>
      <c r="M4385" s="102"/>
      <c r="N4385" s="102"/>
      <c r="O4385" s="102"/>
      <c r="P4385" s="102"/>
      <c r="Q4385" s="102"/>
      <c r="R4385" s="102"/>
      <c r="S4385" s="102"/>
      <c r="T4385" s="106"/>
      <c r="U4385" s="3" t="str">
        <f t="shared" si="206"/>
        <v>0/1</v>
      </c>
    </row>
    <row r="4386" spans="1:21" ht="30" customHeight="1" x14ac:dyDescent="0.3">
      <c r="A4386" s="3" t="str">
        <f>B4386&amp;"--"&amp;COUNTIF($B$5:B4386,B4386)</f>
        <v>--4349</v>
      </c>
      <c r="B4386" s="3" t="str">
        <f t="shared" si="205"/>
        <v/>
      </c>
      <c r="C4386" s="78">
        <v>4382</v>
      </c>
      <c r="D4386" s="102"/>
      <c r="E4386" s="103"/>
      <c r="F4386" s="102"/>
      <c r="G4386" s="104"/>
      <c r="H4386" s="105" t="str">
        <f t="shared" ca="1" si="207"/>
        <v/>
      </c>
      <c r="I4386" s="102"/>
      <c r="J4386" s="102"/>
      <c r="K4386" s="102"/>
      <c r="L4386" s="102"/>
      <c r="M4386" s="102"/>
      <c r="N4386" s="102"/>
      <c r="O4386" s="102"/>
      <c r="P4386" s="102"/>
      <c r="Q4386" s="102"/>
      <c r="R4386" s="102"/>
      <c r="S4386" s="102"/>
      <c r="T4386" s="106"/>
      <c r="U4386" s="3" t="str">
        <f t="shared" si="206"/>
        <v>0/1</v>
      </c>
    </row>
    <row r="4387" spans="1:21" ht="30" customHeight="1" x14ac:dyDescent="0.3">
      <c r="A4387" s="3" t="str">
        <f>B4387&amp;"--"&amp;COUNTIF($B$5:B4387,B4387)</f>
        <v>--4350</v>
      </c>
      <c r="B4387" s="3" t="str">
        <f t="shared" si="205"/>
        <v/>
      </c>
      <c r="C4387" s="78">
        <v>4383</v>
      </c>
      <c r="D4387" s="102"/>
      <c r="E4387" s="103"/>
      <c r="F4387" s="102"/>
      <c r="G4387" s="104"/>
      <c r="H4387" s="105" t="str">
        <f t="shared" ca="1" si="207"/>
        <v/>
      </c>
      <c r="I4387" s="102"/>
      <c r="J4387" s="102"/>
      <c r="K4387" s="102"/>
      <c r="L4387" s="102"/>
      <c r="M4387" s="102"/>
      <c r="N4387" s="102"/>
      <c r="O4387" s="102"/>
      <c r="P4387" s="102"/>
      <c r="Q4387" s="102"/>
      <c r="R4387" s="102"/>
      <c r="S4387" s="102"/>
      <c r="T4387" s="106"/>
      <c r="U4387" s="3" t="str">
        <f t="shared" si="206"/>
        <v>0/1</v>
      </c>
    </row>
    <row r="4388" spans="1:21" ht="30" customHeight="1" x14ac:dyDescent="0.3">
      <c r="A4388" s="3" t="str">
        <f>B4388&amp;"--"&amp;COUNTIF($B$5:B4388,B4388)</f>
        <v>--4351</v>
      </c>
      <c r="B4388" s="3" t="str">
        <f t="shared" si="205"/>
        <v/>
      </c>
      <c r="C4388" s="78">
        <v>4384</v>
      </c>
      <c r="D4388" s="102"/>
      <c r="E4388" s="103"/>
      <c r="F4388" s="102"/>
      <c r="G4388" s="104"/>
      <c r="H4388" s="105" t="str">
        <f t="shared" ca="1" si="207"/>
        <v/>
      </c>
      <c r="I4388" s="102"/>
      <c r="J4388" s="102"/>
      <c r="K4388" s="102"/>
      <c r="L4388" s="102"/>
      <c r="M4388" s="102"/>
      <c r="N4388" s="102"/>
      <c r="O4388" s="102"/>
      <c r="P4388" s="102"/>
      <c r="Q4388" s="102"/>
      <c r="R4388" s="102"/>
      <c r="S4388" s="102"/>
      <c r="T4388" s="106"/>
      <c r="U4388" s="3" t="str">
        <f t="shared" si="206"/>
        <v>0/1</v>
      </c>
    </row>
    <row r="4389" spans="1:21" ht="30" customHeight="1" x14ac:dyDescent="0.3">
      <c r="A4389" s="3" t="str">
        <f>B4389&amp;"--"&amp;COUNTIF($B$5:B4389,B4389)</f>
        <v>--4352</v>
      </c>
      <c r="B4389" s="3" t="str">
        <f t="shared" si="205"/>
        <v/>
      </c>
      <c r="C4389" s="78">
        <v>4385</v>
      </c>
      <c r="D4389" s="102"/>
      <c r="E4389" s="103"/>
      <c r="F4389" s="102"/>
      <c r="G4389" s="104"/>
      <c r="H4389" s="105" t="str">
        <f t="shared" ca="1" si="207"/>
        <v/>
      </c>
      <c r="I4389" s="102"/>
      <c r="J4389" s="102"/>
      <c r="K4389" s="102"/>
      <c r="L4389" s="102"/>
      <c r="M4389" s="102"/>
      <c r="N4389" s="102"/>
      <c r="O4389" s="102"/>
      <c r="P4389" s="102"/>
      <c r="Q4389" s="102"/>
      <c r="R4389" s="102"/>
      <c r="S4389" s="102"/>
      <c r="T4389" s="106"/>
      <c r="U4389" s="3" t="str">
        <f t="shared" si="206"/>
        <v>0/1</v>
      </c>
    </row>
    <row r="4390" spans="1:21" ht="30" customHeight="1" x14ac:dyDescent="0.3">
      <c r="A4390" s="3" t="str">
        <f>B4390&amp;"--"&amp;COUNTIF($B$5:B4390,B4390)</f>
        <v>--4353</v>
      </c>
      <c r="B4390" s="3" t="str">
        <f t="shared" si="205"/>
        <v/>
      </c>
      <c r="C4390" s="78">
        <v>4386</v>
      </c>
      <c r="D4390" s="102"/>
      <c r="E4390" s="103"/>
      <c r="F4390" s="102"/>
      <c r="G4390" s="104"/>
      <c r="H4390" s="105" t="str">
        <f t="shared" ca="1" si="207"/>
        <v/>
      </c>
      <c r="I4390" s="102"/>
      <c r="J4390" s="102"/>
      <c r="K4390" s="102"/>
      <c r="L4390" s="102"/>
      <c r="M4390" s="102"/>
      <c r="N4390" s="102"/>
      <c r="O4390" s="102"/>
      <c r="P4390" s="102"/>
      <c r="Q4390" s="102"/>
      <c r="R4390" s="102"/>
      <c r="S4390" s="102"/>
      <c r="T4390" s="106"/>
      <c r="U4390" s="3" t="str">
        <f t="shared" si="206"/>
        <v>0/1</v>
      </c>
    </row>
    <row r="4391" spans="1:21" ht="30" customHeight="1" x14ac:dyDescent="0.3">
      <c r="A4391" s="3" t="str">
        <f>B4391&amp;"--"&amp;COUNTIF($B$5:B4391,B4391)</f>
        <v>--4354</v>
      </c>
      <c r="B4391" s="3" t="str">
        <f t="shared" si="205"/>
        <v/>
      </c>
      <c r="C4391" s="78">
        <v>4387</v>
      </c>
      <c r="D4391" s="102"/>
      <c r="E4391" s="103"/>
      <c r="F4391" s="102"/>
      <c r="G4391" s="104"/>
      <c r="H4391" s="105" t="str">
        <f t="shared" ca="1" si="207"/>
        <v/>
      </c>
      <c r="I4391" s="102"/>
      <c r="J4391" s="102"/>
      <c r="K4391" s="102"/>
      <c r="L4391" s="102"/>
      <c r="M4391" s="102"/>
      <c r="N4391" s="102"/>
      <c r="O4391" s="102"/>
      <c r="P4391" s="102"/>
      <c r="Q4391" s="102"/>
      <c r="R4391" s="102"/>
      <c r="S4391" s="102"/>
      <c r="T4391" s="106"/>
      <c r="U4391" s="3" t="str">
        <f t="shared" si="206"/>
        <v>0/1</v>
      </c>
    </row>
    <row r="4392" spans="1:21" ht="30" customHeight="1" x14ac:dyDescent="0.3">
      <c r="A4392" s="3" t="str">
        <f>B4392&amp;"--"&amp;COUNTIF($B$5:B4392,B4392)</f>
        <v>--4355</v>
      </c>
      <c r="B4392" s="3" t="str">
        <f t="shared" si="205"/>
        <v/>
      </c>
      <c r="C4392" s="78">
        <v>4388</v>
      </c>
      <c r="D4392" s="102"/>
      <c r="E4392" s="103"/>
      <c r="F4392" s="102"/>
      <c r="G4392" s="104"/>
      <c r="H4392" s="105" t="str">
        <f t="shared" ca="1" si="207"/>
        <v/>
      </c>
      <c r="I4392" s="102"/>
      <c r="J4392" s="102"/>
      <c r="K4392" s="102"/>
      <c r="L4392" s="102"/>
      <c r="M4392" s="102"/>
      <c r="N4392" s="102"/>
      <c r="O4392" s="102"/>
      <c r="P4392" s="102"/>
      <c r="Q4392" s="102"/>
      <c r="R4392" s="102"/>
      <c r="S4392" s="102"/>
      <c r="T4392" s="106"/>
      <c r="U4392" s="3" t="str">
        <f t="shared" si="206"/>
        <v>0/1</v>
      </c>
    </row>
    <row r="4393" spans="1:21" ht="30" customHeight="1" x14ac:dyDescent="0.3">
      <c r="A4393" s="3" t="str">
        <f>B4393&amp;"--"&amp;COUNTIF($B$5:B4393,B4393)</f>
        <v>--4356</v>
      </c>
      <c r="B4393" s="3" t="str">
        <f t="shared" si="205"/>
        <v/>
      </c>
      <c r="C4393" s="78">
        <v>4389</v>
      </c>
      <c r="D4393" s="102"/>
      <c r="E4393" s="103"/>
      <c r="F4393" s="102"/>
      <c r="G4393" s="104"/>
      <c r="H4393" s="105" t="str">
        <f t="shared" ca="1" si="207"/>
        <v/>
      </c>
      <c r="I4393" s="102"/>
      <c r="J4393" s="102"/>
      <c r="K4393" s="102"/>
      <c r="L4393" s="102"/>
      <c r="M4393" s="102"/>
      <c r="N4393" s="102"/>
      <c r="O4393" s="102"/>
      <c r="P4393" s="102"/>
      <c r="Q4393" s="102"/>
      <c r="R4393" s="102"/>
      <c r="S4393" s="102"/>
      <c r="T4393" s="106"/>
      <c r="U4393" s="3" t="str">
        <f t="shared" si="206"/>
        <v>0/1</v>
      </c>
    </row>
    <row r="4394" spans="1:21" ht="30" customHeight="1" x14ac:dyDescent="0.3">
      <c r="A4394" s="3" t="str">
        <f>B4394&amp;"--"&amp;COUNTIF($B$5:B4394,B4394)</f>
        <v>--4357</v>
      </c>
      <c r="B4394" s="3" t="str">
        <f t="shared" si="205"/>
        <v/>
      </c>
      <c r="C4394" s="78">
        <v>4390</v>
      </c>
      <c r="D4394" s="102"/>
      <c r="E4394" s="103"/>
      <c r="F4394" s="102"/>
      <c r="G4394" s="104"/>
      <c r="H4394" s="105" t="str">
        <f t="shared" ca="1" si="207"/>
        <v/>
      </c>
      <c r="I4394" s="102"/>
      <c r="J4394" s="102"/>
      <c r="K4394" s="102"/>
      <c r="L4394" s="102"/>
      <c r="M4394" s="102"/>
      <c r="N4394" s="102"/>
      <c r="O4394" s="102"/>
      <c r="P4394" s="102"/>
      <c r="Q4394" s="102"/>
      <c r="R4394" s="102"/>
      <c r="S4394" s="102"/>
      <c r="T4394" s="106"/>
      <c r="U4394" s="3" t="str">
        <f t="shared" si="206"/>
        <v>0/1</v>
      </c>
    </row>
    <row r="4395" spans="1:21" ht="30" customHeight="1" x14ac:dyDescent="0.3">
      <c r="A4395" s="3" t="str">
        <f>B4395&amp;"--"&amp;COUNTIF($B$5:B4395,B4395)</f>
        <v>--4358</v>
      </c>
      <c r="B4395" s="3" t="str">
        <f t="shared" si="205"/>
        <v/>
      </c>
      <c r="C4395" s="78">
        <v>4391</v>
      </c>
      <c r="D4395" s="102"/>
      <c r="E4395" s="103"/>
      <c r="F4395" s="102"/>
      <c r="G4395" s="104"/>
      <c r="H4395" s="105" t="str">
        <f t="shared" ca="1" si="207"/>
        <v/>
      </c>
      <c r="I4395" s="102"/>
      <c r="J4395" s="102"/>
      <c r="K4395" s="102"/>
      <c r="L4395" s="102"/>
      <c r="M4395" s="102"/>
      <c r="N4395" s="102"/>
      <c r="O4395" s="102"/>
      <c r="P4395" s="102"/>
      <c r="Q4395" s="102"/>
      <c r="R4395" s="102"/>
      <c r="S4395" s="102"/>
      <c r="T4395" s="106"/>
      <c r="U4395" s="3" t="str">
        <f t="shared" si="206"/>
        <v>0/1</v>
      </c>
    </row>
    <row r="4396" spans="1:21" ht="30" customHeight="1" x14ac:dyDescent="0.3">
      <c r="A4396" s="3" t="str">
        <f>B4396&amp;"--"&amp;COUNTIF($B$5:B4396,B4396)</f>
        <v>--4359</v>
      </c>
      <c r="B4396" s="3" t="str">
        <f t="shared" si="205"/>
        <v/>
      </c>
      <c r="C4396" s="78">
        <v>4392</v>
      </c>
      <c r="D4396" s="102"/>
      <c r="E4396" s="103"/>
      <c r="F4396" s="102"/>
      <c r="G4396" s="104"/>
      <c r="H4396" s="105" t="str">
        <f t="shared" ca="1" si="207"/>
        <v/>
      </c>
      <c r="I4396" s="102"/>
      <c r="J4396" s="102"/>
      <c r="K4396" s="102"/>
      <c r="L4396" s="102"/>
      <c r="M4396" s="102"/>
      <c r="N4396" s="102"/>
      <c r="O4396" s="102"/>
      <c r="P4396" s="102"/>
      <c r="Q4396" s="102"/>
      <c r="R4396" s="102"/>
      <c r="S4396" s="102"/>
      <c r="T4396" s="106"/>
      <c r="U4396" s="3" t="str">
        <f t="shared" si="206"/>
        <v>0/1</v>
      </c>
    </row>
    <row r="4397" spans="1:21" ht="30" customHeight="1" x14ac:dyDescent="0.3">
      <c r="A4397" s="3" t="str">
        <f>B4397&amp;"--"&amp;COUNTIF($B$5:B4397,B4397)</f>
        <v>--4360</v>
      </c>
      <c r="B4397" s="3" t="str">
        <f t="shared" si="205"/>
        <v/>
      </c>
      <c r="C4397" s="78">
        <v>4393</v>
      </c>
      <c r="D4397" s="102"/>
      <c r="E4397" s="103"/>
      <c r="F4397" s="102"/>
      <c r="G4397" s="104"/>
      <c r="H4397" s="105" t="str">
        <f t="shared" ca="1" si="207"/>
        <v/>
      </c>
      <c r="I4397" s="102"/>
      <c r="J4397" s="102"/>
      <c r="K4397" s="102"/>
      <c r="L4397" s="102"/>
      <c r="M4397" s="102"/>
      <c r="N4397" s="102"/>
      <c r="O4397" s="102"/>
      <c r="P4397" s="102"/>
      <c r="Q4397" s="102"/>
      <c r="R4397" s="102"/>
      <c r="S4397" s="102"/>
      <c r="T4397" s="106"/>
      <c r="U4397" s="3" t="str">
        <f t="shared" si="206"/>
        <v>0/1</v>
      </c>
    </row>
    <row r="4398" spans="1:21" ht="30" customHeight="1" x14ac:dyDescent="0.3">
      <c r="A4398" s="3" t="str">
        <f>B4398&amp;"--"&amp;COUNTIF($B$5:B4398,B4398)</f>
        <v>--4361</v>
      </c>
      <c r="B4398" s="3" t="str">
        <f t="shared" si="205"/>
        <v/>
      </c>
      <c r="C4398" s="78">
        <v>4394</v>
      </c>
      <c r="D4398" s="102"/>
      <c r="E4398" s="103"/>
      <c r="F4398" s="102"/>
      <c r="G4398" s="104"/>
      <c r="H4398" s="105" t="str">
        <f t="shared" ca="1" si="207"/>
        <v/>
      </c>
      <c r="I4398" s="102"/>
      <c r="J4398" s="102"/>
      <c r="K4398" s="102"/>
      <c r="L4398" s="102"/>
      <c r="M4398" s="102"/>
      <c r="N4398" s="102"/>
      <c r="O4398" s="102"/>
      <c r="P4398" s="102"/>
      <c r="Q4398" s="102"/>
      <c r="R4398" s="102"/>
      <c r="S4398" s="102"/>
      <c r="T4398" s="106"/>
      <c r="U4398" s="3" t="str">
        <f t="shared" si="206"/>
        <v>0/1</v>
      </c>
    </row>
    <row r="4399" spans="1:21" ht="30" customHeight="1" x14ac:dyDescent="0.3">
      <c r="A4399" s="3" t="str">
        <f>B4399&amp;"--"&amp;COUNTIF($B$5:B4399,B4399)</f>
        <v>--4362</v>
      </c>
      <c r="B4399" s="3" t="str">
        <f t="shared" si="205"/>
        <v/>
      </c>
      <c r="C4399" s="78">
        <v>4395</v>
      </c>
      <c r="D4399" s="102"/>
      <c r="E4399" s="103"/>
      <c r="F4399" s="102"/>
      <c r="G4399" s="104"/>
      <c r="H4399" s="105" t="str">
        <f t="shared" ca="1" si="207"/>
        <v/>
      </c>
      <c r="I4399" s="102"/>
      <c r="J4399" s="102"/>
      <c r="K4399" s="102"/>
      <c r="L4399" s="102"/>
      <c r="M4399" s="102"/>
      <c r="N4399" s="102"/>
      <c r="O4399" s="102"/>
      <c r="P4399" s="102"/>
      <c r="Q4399" s="102"/>
      <c r="R4399" s="102"/>
      <c r="S4399" s="102"/>
      <c r="T4399" s="106"/>
      <c r="U4399" s="3" t="str">
        <f t="shared" si="206"/>
        <v>0/1</v>
      </c>
    </row>
    <row r="4400" spans="1:21" ht="30" customHeight="1" x14ac:dyDescent="0.3">
      <c r="A4400" s="3" t="str">
        <f>B4400&amp;"--"&amp;COUNTIF($B$5:B4400,B4400)</f>
        <v>--4363</v>
      </c>
      <c r="B4400" s="3" t="str">
        <f t="shared" si="205"/>
        <v/>
      </c>
      <c r="C4400" s="78">
        <v>4396</v>
      </c>
      <c r="D4400" s="102"/>
      <c r="E4400" s="103"/>
      <c r="F4400" s="102"/>
      <c r="G4400" s="104"/>
      <c r="H4400" s="105" t="str">
        <f t="shared" ca="1" si="207"/>
        <v/>
      </c>
      <c r="I4400" s="102"/>
      <c r="J4400" s="102"/>
      <c r="K4400" s="102"/>
      <c r="L4400" s="102"/>
      <c r="M4400" s="102"/>
      <c r="N4400" s="102"/>
      <c r="O4400" s="102"/>
      <c r="P4400" s="102"/>
      <c r="Q4400" s="102"/>
      <c r="R4400" s="102"/>
      <c r="S4400" s="102"/>
      <c r="T4400" s="106"/>
      <c r="U4400" s="3" t="str">
        <f t="shared" si="206"/>
        <v>0/1</v>
      </c>
    </row>
    <row r="4401" spans="1:21" ht="30" customHeight="1" x14ac:dyDescent="0.3">
      <c r="A4401" s="3" t="str">
        <f>B4401&amp;"--"&amp;COUNTIF($B$5:B4401,B4401)</f>
        <v>--4364</v>
      </c>
      <c r="B4401" s="3" t="str">
        <f t="shared" si="205"/>
        <v/>
      </c>
      <c r="C4401" s="78">
        <v>4397</v>
      </c>
      <c r="D4401" s="102"/>
      <c r="E4401" s="103"/>
      <c r="F4401" s="102"/>
      <c r="G4401" s="104"/>
      <c r="H4401" s="105" t="str">
        <f t="shared" ca="1" si="207"/>
        <v/>
      </c>
      <c r="I4401" s="102"/>
      <c r="J4401" s="102"/>
      <c r="K4401" s="102"/>
      <c r="L4401" s="102"/>
      <c r="M4401" s="102"/>
      <c r="N4401" s="102"/>
      <c r="O4401" s="102"/>
      <c r="P4401" s="102"/>
      <c r="Q4401" s="102"/>
      <c r="R4401" s="102"/>
      <c r="S4401" s="102"/>
      <c r="T4401" s="106"/>
      <c r="U4401" s="3" t="str">
        <f t="shared" si="206"/>
        <v>0/1</v>
      </c>
    </row>
    <row r="4402" spans="1:21" ht="30" customHeight="1" x14ac:dyDescent="0.3">
      <c r="A4402" s="3" t="str">
        <f>B4402&amp;"--"&amp;COUNTIF($B$5:B4402,B4402)</f>
        <v>--4365</v>
      </c>
      <c r="B4402" s="3" t="str">
        <f t="shared" si="205"/>
        <v/>
      </c>
      <c r="C4402" s="78">
        <v>4398</v>
      </c>
      <c r="D4402" s="102"/>
      <c r="E4402" s="103"/>
      <c r="F4402" s="102"/>
      <c r="G4402" s="104"/>
      <c r="H4402" s="105" t="str">
        <f t="shared" ca="1" si="207"/>
        <v/>
      </c>
      <c r="I4402" s="102"/>
      <c r="J4402" s="102"/>
      <c r="K4402" s="102"/>
      <c r="L4402" s="102"/>
      <c r="M4402" s="102"/>
      <c r="N4402" s="102"/>
      <c r="O4402" s="102"/>
      <c r="P4402" s="102"/>
      <c r="Q4402" s="102"/>
      <c r="R4402" s="102"/>
      <c r="S4402" s="102"/>
      <c r="T4402" s="106"/>
      <c r="U4402" s="3" t="str">
        <f t="shared" si="206"/>
        <v>0/1</v>
      </c>
    </row>
    <row r="4403" spans="1:21" ht="30" customHeight="1" x14ac:dyDescent="0.3">
      <c r="A4403" s="3" t="str">
        <f>B4403&amp;"--"&amp;COUNTIF($B$5:B4403,B4403)</f>
        <v>--4366</v>
      </c>
      <c r="B4403" s="3" t="str">
        <f t="shared" si="205"/>
        <v/>
      </c>
      <c r="C4403" s="78">
        <v>4399</v>
      </c>
      <c r="D4403" s="102"/>
      <c r="E4403" s="103"/>
      <c r="F4403" s="102"/>
      <c r="G4403" s="104"/>
      <c r="H4403" s="105" t="str">
        <f t="shared" ca="1" si="207"/>
        <v/>
      </c>
      <c r="I4403" s="102"/>
      <c r="J4403" s="102"/>
      <c r="K4403" s="102"/>
      <c r="L4403" s="102"/>
      <c r="M4403" s="102"/>
      <c r="N4403" s="102"/>
      <c r="O4403" s="102"/>
      <c r="P4403" s="102"/>
      <c r="Q4403" s="102"/>
      <c r="R4403" s="102"/>
      <c r="S4403" s="102"/>
      <c r="T4403" s="106"/>
      <c r="U4403" s="3" t="str">
        <f t="shared" si="206"/>
        <v>0/1</v>
      </c>
    </row>
    <row r="4404" spans="1:21" ht="30" customHeight="1" x14ac:dyDescent="0.3">
      <c r="A4404" s="3" t="str">
        <f>B4404&amp;"--"&amp;COUNTIF($B$5:B4404,B4404)</f>
        <v>--4367</v>
      </c>
      <c r="B4404" s="3" t="str">
        <f t="shared" si="205"/>
        <v/>
      </c>
      <c r="C4404" s="78">
        <v>4400</v>
      </c>
      <c r="D4404" s="102"/>
      <c r="E4404" s="103"/>
      <c r="F4404" s="102"/>
      <c r="G4404" s="104"/>
      <c r="H4404" s="105" t="str">
        <f t="shared" ca="1" si="207"/>
        <v/>
      </c>
      <c r="I4404" s="102"/>
      <c r="J4404" s="102"/>
      <c r="K4404" s="102"/>
      <c r="L4404" s="102"/>
      <c r="M4404" s="102"/>
      <c r="N4404" s="102"/>
      <c r="O4404" s="102"/>
      <c r="P4404" s="102"/>
      <c r="Q4404" s="102"/>
      <c r="R4404" s="102"/>
      <c r="S4404" s="102"/>
      <c r="T4404" s="106"/>
      <c r="U4404" s="3" t="str">
        <f t="shared" si="206"/>
        <v>0/1</v>
      </c>
    </row>
    <row r="4405" spans="1:21" ht="30" customHeight="1" x14ac:dyDescent="0.3">
      <c r="A4405" s="3" t="str">
        <f>B4405&amp;"--"&amp;COUNTIF($B$5:B4405,B4405)</f>
        <v>--4368</v>
      </c>
      <c r="B4405" s="3" t="str">
        <f t="shared" si="205"/>
        <v/>
      </c>
      <c r="C4405" s="78">
        <v>4401</v>
      </c>
      <c r="D4405" s="102"/>
      <c r="E4405" s="103"/>
      <c r="F4405" s="102"/>
      <c r="G4405" s="104"/>
      <c r="H4405" s="105" t="str">
        <f t="shared" ca="1" si="207"/>
        <v/>
      </c>
      <c r="I4405" s="102"/>
      <c r="J4405" s="102"/>
      <c r="K4405" s="102"/>
      <c r="L4405" s="102"/>
      <c r="M4405" s="102"/>
      <c r="N4405" s="102"/>
      <c r="O4405" s="102"/>
      <c r="P4405" s="102"/>
      <c r="Q4405" s="102"/>
      <c r="R4405" s="102"/>
      <c r="S4405" s="102"/>
      <c r="T4405" s="106"/>
      <c r="U4405" s="3" t="str">
        <f t="shared" si="206"/>
        <v>0/1</v>
      </c>
    </row>
    <row r="4406" spans="1:21" ht="30" customHeight="1" x14ac:dyDescent="0.3">
      <c r="A4406" s="3" t="str">
        <f>B4406&amp;"--"&amp;COUNTIF($B$5:B4406,B4406)</f>
        <v>--4369</v>
      </c>
      <c r="B4406" s="3" t="str">
        <f t="shared" si="205"/>
        <v/>
      </c>
      <c r="C4406" s="78">
        <v>4402</v>
      </c>
      <c r="D4406" s="102"/>
      <c r="E4406" s="103"/>
      <c r="F4406" s="102"/>
      <c r="G4406" s="104"/>
      <c r="H4406" s="105" t="str">
        <f t="shared" ca="1" si="207"/>
        <v/>
      </c>
      <c r="I4406" s="102"/>
      <c r="J4406" s="102"/>
      <c r="K4406" s="102"/>
      <c r="L4406" s="102"/>
      <c r="M4406" s="102"/>
      <c r="N4406" s="102"/>
      <c r="O4406" s="102"/>
      <c r="P4406" s="102"/>
      <c r="Q4406" s="102"/>
      <c r="R4406" s="102"/>
      <c r="S4406" s="102"/>
      <c r="T4406" s="106"/>
      <c r="U4406" s="3" t="str">
        <f t="shared" si="206"/>
        <v>0/1</v>
      </c>
    </row>
    <row r="4407" spans="1:21" ht="30" customHeight="1" x14ac:dyDescent="0.3">
      <c r="A4407" s="3" t="str">
        <f>B4407&amp;"--"&amp;COUNTIF($B$5:B4407,B4407)</f>
        <v>--4370</v>
      </c>
      <c r="B4407" s="3" t="str">
        <f t="shared" si="205"/>
        <v/>
      </c>
      <c r="C4407" s="78">
        <v>4403</v>
      </c>
      <c r="D4407" s="102"/>
      <c r="E4407" s="103"/>
      <c r="F4407" s="102"/>
      <c r="G4407" s="104"/>
      <c r="H4407" s="105" t="str">
        <f t="shared" ca="1" si="207"/>
        <v/>
      </c>
      <c r="I4407" s="102"/>
      <c r="J4407" s="102"/>
      <c r="K4407" s="102"/>
      <c r="L4407" s="102"/>
      <c r="M4407" s="102"/>
      <c r="N4407" s="102"/>
      <c r="O4407" s="102"/>
      <c r="P4407" s="102"/>
      <c r="Q4407" s="102"/>
      <c r="R4407" s="102"/>
      <c r="S4407" s="102"/>
      <c r="T4407" s="106"/>
      <c r="U4407" s="3" t="str">
        <f t="shared" si="206"/>
        <v>0/1</v>
      </c>
    </row>
    <row r="4408" spans="1:21" ht="30" customHeight="1" x14ac:dyDescent="0.3">
      <c r="A4408" s="3" t="str">
        <f>B4408&amp;"--"&amp;COUNTIF($B$5:B4408,B4408)</f>
        <v>--4371</v>
      </c>
      <c r="B4408" s="3" t="str">
        <f t="shared" si="205"/>
        <v/>
      </c>
      <c r="C4408" s="78">
        <v>4404</v>
      </c>
      <c r="D4408" s="102"/>
      <c r="E4408" s="103"/>
      <c r="F4408" s="102"/>
      <c r="G4408" s="104"/>
      <c r="H4408" s="105" t="str">
        <f t="shared" ca="1" si="207"/>
        <v/>
      </c>
      <c r="I4408" s="102"/>
      <c r="J4408" s="102"/>
      <c r="K4408" s="102"/>
      <c r="L4408" s="102"/>
      <c r="M4408" s="102"/>
      <c r="N4408" s="102"/>
      <c r="O4408" s="102"/>
      <c r="P4408" s="102"/>
      <c r="Q4408" s="102"/>
      <c r="R4408" s="102"/>
      <c r="S4408" s="102"/>
      <c r="T4408" s="106"/>
      <c r="U4408" s="3" t="str">
        <f t="shared" si="206"/>
        <v>0/1</v>
      </c>
    </row>
    <row r="4409" spans="1:21" ht="30" customHeight="1" x14ac:dyDescent="0.3">
      <c r="A4409" s="3" t="str">
        <f>B4409&amp;"--"&amp;COUNTIF($B$5:B4409,B4409)</f>
        <v>--4372</v>
      </c>
      <c r="B4409" s="3" t="str">
        <f t="shared" si="205"/>
        <v/>
      </c>
      <c r="C4409" s="78">
        <v>4405</v>
      </c>
      <c r="D4409" s="102"/>
      <c r="E4409" s="103"/>
      <c r="F4409" s="102"/>
      <c r="G4409" s="104"/>
      <c r="H4409" s="105" t="str">
        <f t="shared" ca="1" si="207"/>
        <v/>
      </c>
      <c r="I4409" s="102"/>
      <c r="J4409" s="102"/>
      <c r="K4409" s="102"/>
      <c r="L4409" s="102"/>
      <c r="M4409" s="102"/>
      <c r="N4409" s="102"/>
      <c r="O4409" s="102"/>
      <c r="P4409" s="102"/>
      <c r="Q4409" s="102"/>
      <c r="R4409" s="102"/>
      <c r="S4409" s="102"/>
      <c r="T4409" s="106"/>
      <c r="U4409" s="3" t="str">
        <f t="shared" si="206"/>
        <v>0/1</v>
      </c>
    </row>
    <row r="4410" spans="1:21" ht="30" customHeight="1" x14ac:dyDescent="0.3">
      <c r="A4410" s="3" t="str">
        <f>B4410&amp;"--"&amp;COUNTIF($B$5:B4410,B4410)</f>
        <v>--4373</v>
      </c>
      <c r="B4410" s="3" t="str">
        <f t="shared" si="205"/>
        <v/>
      </c>
      <c r="C4410" s="78">
        <v>4406</v>
      </c>
      <c r="D4410" s="102"/>
      <c r="E4410" s="103"/>
      <c r="F4410" s="102"/>
      <c r="G4410" s="104"/>
      <c r="H4410" s="105" t="str">
        <f t="shared" ca="1" si="207"/>
        <v/>
      </c>
      <c r="I4410" s="102"/>
      <c r="J4410" s="102"/>
      <c r="K4410" s="102"/>
      <c r="L4410" s="102"/>
      <c r="M4410" s="102"/>
      <c r="N4410" s="102"/>
      <c r="O4410" s="102"/>
      <c r="P4410" s="102"/>
      <c r="Q4410" s="102"/>
      <c r="R4410" s="102"/>
      <c r="S4410" s="102"/>
      <c r="T4410" s="106"/>
      <c r="U4410" s="3" t="str">
        <f t="shared" si="206"/>
        <v>0/1</v>
      </c>
    </row>
    <row r="4411" spans="1:21" ht="30" customHeight="1" x14ac:dyDescent="0.3">
      <c r="A4411" s="3" t="str">
        <f>B4411&amp;"--"&amp;COUNTIF($B$5:B4411,B4411)</f>
        <v>--4374</v>
      </c>
      <c r="B4411" s="3" t="str">
        <f t="shared" si="205"/>
        <v/>
      </c>
      <c r="C4411" s="78">
        <v>4407</v>
      </c>
      <c r="D4411" s="102"/>
      <c r="E4411" s="103"/>
      <c r="F4411" s="102"/>
      <c r="G4411" s="104"/>
      <c r="H4411" s="105" t="str">
        <f t="shared" ca="1" si="207"/>
        <v/>
      </c>
      <c r="I4411" s="102"/>
      <c r="J4411" s="102"/>
      <c r="K4411" s="102"/>
      <c r="L4411" s="102"/>
      <c r="M4411" s="102"/>
      <c r="N4411" s="102"/>
      <c r="O4411" s="102"/>
      <c r="P4411" s="102"/>
      <c r="Q4411" s="102"/>
      <c r="R4411" s="102"/>
      <c r="S4411" s="102"/>
      <c r="T4411" s="106"/>
      <c r="U4411" s="3" t="str">
        <f t="shared" si="206"/>
        <v>0/1</v>
      </c>
    </row>
    <row r="4412" spans="1:21" ht="30" customHeight="1" x14ac:dyDescent="0.3">
      <c r="A4412" s="3" t="str">
        <f>B4412&amp;"--"&amp;COUNTIF($B$5:B4412,B4412)</f>
        <v>--4375</v>
      </c>
      <c r="B4412" s="3" t="str">
        <f t="shared" si="205"/>
        <v/>
      </c>
      <c r="C4412" s="78">
        <v>4408</v>
      </c>
      <c r="D4412" s="102"/>
      <c r="E4412" s="103"/>
      <c r="F4412" s="102"/>
      <c r="G4412" s="104"/>
      <c r="H4412" s="105" t="str">
        <f t="shared" ca="1" si="207"/>
        <v/>
      </c>
      <c r="I4412" s="102"/>
      <c r="J4412" s="102"/>
      <c r="K4412" s="102"/>
      <c r="L4412" s="102"/>
      <c r="M4412" s="102"/>
      <c r="N4412" s="102"/>
      <c r="O4412" s="102"/>
      <c r="P4412" s="102"/>
      <c r="Q4412" s="102"/>
      <c r="R4412" s="102"/>
      <c r="S4412" s="102"/>
      <c r="T4412" s="106"/>
      <c r="U4412" s="3" t="str">
        <f t="shared" si="206"/>
        <v>0/1</v>
      </c>
    </row>
    <row r="4413" spans="1:21" ht="30" customHeight="1" x14ac:dyDescent="0.3">
      <c r="A4413" s="3" t="str">
        <f>B4413&amp;"--"&amp;COUNTIF($B$5:B4413,B4413)</f>
        <v>--4376</v>
      </c>
      <c r="B4413" s="3" t="str">
        <f t="shared" si="205"/>
        <v/>
      </c>
      <c r="C4413" s="78">
        <v>4409</v>
      </c>
      <c r="D4413" s="102"/>
      <c r="E4413" s="103"/>
      <c r="F4413" s="102"/>
      <c r="G4413" s="104"/>
      <c r="H4413" s="105" t="str">
        <f t="shared" ca="1" si="207"/>
        <v/>
      </c>
      <c r="I4413" s="102"/>
      <c r="J4413" s="102"/>
      <c r="K4413" s="102"/>
      <c r="L4413" s="102"/>
      <c r="M4413" s="102"/>
      <c r="N4413" s="102"/>
      <c r="O4413" s="102"/>
      <c r="P4413" s="102"/>
      <c r="Q4413" s="102"/>
      <c r="R4413" s="102"/>
      <c r="S4413" s="102"/>
      <c r="T4413" s="106"/>
      <c r="U4413" s="3" t="str">
        <f t="shared" si="206"/>
        <v>0/1</v>
      </c>
    </row>
    <row r="4414" spans="1:21" ht="30" customHeight="1" x14ac:dyDescent="0.3">
      <c r="A4414" s="3" t="str">
        <f>B4414&amp;"--"&amp;COUNTIF($B$5:B4414,B4414)</f>
        <v>--4377</v>
      </c>
      <c r="B4414" s="3" t="str">
        <f t="shared" si="205"/>
        <v/>
      </c>
      <c r="C4414" s="78">
        <v>4410</v>
      </c>
      <c r="D4414" s="102"/>
      <c r="E4414" s="103"/>
      <c r="F4414" s="102"/>
      <c r="G4414" s="104"/>
      <c r="H4414" s="105" t="str">
        <f t="shared" ca="1" si="207"/>
        <v/>
      </c>
      <c r="I4414" s="102"/>
      <c r="J4414" s="102"/>
      <c r="K4414" s="102"/>
      <c r="L4414" s="102"/>
      <c r="M4414" s="102"/>
      <c r="N4414" s="102"/>
      <c r="O4414" s="102"/>
      <c r="P4414" s="102"/>
      <c r="Q4414" s="102"/>
      <c r="R4414" s="102"/>
      <c r="S4414" s="102"/>
      <c r="T4414" s="106"/>
      <c r="U4414" s="3" t="str">
        <f t="shared" si="206"/>
        <v>0/1</v>
      </c>
    </row>
    <row r="4415" spans="1:21" ht="30" customHeight="1" x14ac:dyDescent="0.3">
      <c r="A4415" s="3" t="str">
        <f>B4415&amp;"--"&amp;COUNTIF($B$5:B4415,B4415)</f>
        <v>--4378</v>
      </c>
      <c r="B4415" s="3" t="str">
        <f t="shared" si="205"/>
        <v/>
      </c>
      <c r="C4415" s="78">
        <v>4411</v>
      </c>
      <c r="D4415" s="102"/>
      <c r="E4415" s="103"/>
      <c r="F4415" s="102"/>
      <c r="G4415" s="104"/>
      <c r="H4415" s="105" t="str">
        <f t="shared" ca="1" si="207"/>
        <v/>
      </c>
      <c r="I4415" s="102"/>
      <c r="J4415" s="102"/>
      <c r="K4415" s="102"/>
      <c r="L4415" s="102"/>
      <c r="M4415" s="102"/>
      <c r="N4415" s="102"/>
      <c r="O4415" s="102"/>
      <c r="P4415" s="102"/>
      <c r="Q4415" s="102"/>
      <c r="R4415" s="102"/>
      <c r="S4415" s="102"/>
      <c r="T4415" s="106"/>
      <c r="U4415" s="3" t="str">
        <f t="shared" si="206"/>
        <v>0/1</v>
      </c>
    </row>
    <row r="4416" spans="1:21" ht="30" customHeight="1" x14ac:dyDescent="0.3">
      <c r="A4416" s="3" t="str">
        <f>B4416&amp;"--"&amp;COUNTIF($B$5:B4416,B4416)</f>
        <v>--4379</v>
      </c>
      <c r="B4416" s="3" t="str">
        <f t="shared" si="205"/>
        <v/>
      </c>
      <c r="C4416" s="78">
        <v>4412</v>
      </c>
      <c r="D4416" s="102"/>
      <c r="E4416" s="103"/>
      <c r="F4416" s="102"/>
      <c r="G4416" s="104"/>
      <c r="H4416" s="105" t="str">
        <f t="shared" ca="1" si="207"/>
        <v/>
      </c>
      <c r="I4416" s="102"/>
      <c r="J4416" s="102"/>
      <c r="K4416" s="102"/>
      <c r="L4416" s="102"/>
      <c r="M4416" s="102"/>
      <c r="N4416" s="102"/>
      <c r="O4416" s="102"/>
      <c r="P4416" s="102"/>
      <c r="Q4416" s="102"/>
      <c r="R4416" s="102"/>
      <c r="S4416" s="102"/>
      <c r="T4416" s="106"/>
      <c r="U4416" s="3" t="str">
        <f t="shared" si="206"/>
        <v>0/1</v>
      </c>
    </row>
    <row r="4417" spans="1:21" ht="30" customHeight="1" x14ac:dyDescent="0.3">
      <c r="A4417" s="3" t="str">
        <f>B4417&amp;"--"&amp;COUNTIF($B$5:B4417,B4417)</f>
        <v>--4380</v>
      </c>
      <c r="B4417" s="3" t="str">
        <f t="shared" si="205"/>
        <v/>
      </c>
      <c r="C4417" s="78">
        <v>4413</v>
      </c>
      <c r="D4417" s="102"/>
      <c r="E4417" s="103"/>
      <c r="F4417" s="102"/>
      <c r="G4417" s="104"/>
      <c r="H4417" s="105" t="str">
        <f t="shared" ca="1" si="207"/>
        <v/>
      </c>
      <c r="I4417" s="102"/>
      <c r="J4417" s="102"/>
      <c r="K4417" s="102"/>
      <c r="L4417" s="102"/>
      <c r="M4417" s="102"/>
      <c r="N4417" s="102"/>
      <c r="O4417" s="102"/>
      <c r="P4417" s="102"/>
      <c r="Q4417" s="102"/>
      <c r="R4417" s="102"/>
      <c r="S4417" s="102"/>
      <c r="T4417" s="106"/>
      <c r="U4417" s="3" t="str">
        <f t="shared" si="206"/>
        <v>0/1</v>
      </c>
    </row>
    <row r="4418" spans="1:21" ht="30" customHeight="1" x14ac:dyDescent="0.3">
      <c r="A4418" s="3" t="str">
        <f>B4418&amp;"--"&amp;COUNTIF($B$5:B4418,B4418)</f>
        <v>--4381</v>
      </c>
      <c r="B4418" s="3" t="str">
        <f t="shared" si="205"/>
        <v/>
      </c>
      <c r="C4418" s="78">
        <v>4414</v>
      </c>
      <c r="D4418" s="102"/>
      <c r="E4418" s="103"/>
      <c r="F4418" s="102"/>
      <c r="G4418" s="104"/>
      <c r="H4418" s="105" t="str">
        <f t="shared" ca="1" si="207"/>
        <v/>
      </c>
      <c r="I4418" s="102"/>
      <c r="J4418" s="102"/>
      <c r="K4418" s="102"/>
      <c r="L4418" s="102"/>
      <c r="M4418" s="102"/>
      <c r="N4418" s="102"/>
      <c r="O4418" s="102"/>
      <c r="P4418" s="102"/>
      <c r="Q4418" s="102"/>
      <c r="R4418" s="102"/>
      <c r="S4418" s="102"/>
      <c r="T4418" s="106"/>
      <c r="U4418" s="3" t="str">
        <f t="shared" si="206"/>
        <v>0/1</v>
      </c>
    </row>
    <row r="4419" spans="1:21" ht="30" customHeight="1" x14ac:dyDescent="0.3">
      <c r="A4419" s="3" t="str">
        <f>B4419&amp;"--"&amp;COUNTIF($B$5:B4419,B4419)</f>
        <v>--4382</v>
      </c>
      <c r="B4419" s="3" t="str">
        <f t="shared" si="205"/>
        <v/>
      </c>
      <c r="C4419" s="78">
        <v>4415</v>
      </c>
      <c r="D4419" s="102"/>
      <c r="E4419" s="103"/>
      <c r="F4419" s="102"/>
      <c r="G4419" s="104"/>
      <c r="H4419" s="105" t="str">
        <f t="shared" ca="1" si="207"/>
        <v/>
      </c>
      <c r="I4419" s="102"/>
      <c r="J4419" s="102"/>
      <c r="K4419" s="102"/>
      <c r="L4419" s="102"/>
      <c r="M4419" s="102"/>
      <c r="N4419" s="102"/>
      <c r="O4419" s="102"/>
      <c r="P4419" s="102"/>
      <c r="Q4419" s="102"/>
      <c r="R4419" s="102"/>
      <c r="S4419" s="102"/>
      <c r="T4419" s="106"/>
      <c r="U4419" s="3" t="str">
        <f t="shared" si="206"/>
        <v>0/1</v>
      </c>
    </row>
    <row r="4420" spans="1:21" ht="30" customHeight="1" x14ac:dyDescent="0.3">
      <c r="A4420" s="3" t="str">
        <f>B4420&amp;"--"&amp;COUNTIF($B$5:B4420,B4420)</f>
        <v>--4383</v>
      </c>
      <c r="B4420" s="3" t="str">
        <f t="shared" si="205"/>
        <v/>
      </c>
      <c r="C4420" s="78">
        <v>4416</v>
      </c>
      <c r="D4420" s="102"/>
      <c r="E4420" s="103"/>
      <c r="F4420" s="102"/>
      <c r="G4420" s="104"/>
      <c r="H4420" s="105" t="str">
        <f t="shared" ca="1" si="207"/>
        <v/>
      </c>
      <c r="I4420" s="102"/>
      <c r="J4420" s="102"/>
      <c r="K4420" s="102"/>
      <c r="L4420" s="102"/>
      <c r="M4420" s="102"/>
      <c r="N4420" s="102"/>
      <c r="O4420" s="102"/>
      <c r="P4420" s="102"/>
      <c r="Q4420" s="102"/>
      <c r="R4420" s="102"/>
      <c r="S4420" s="102"/>
      <c r="T4420" s="106"/>
      <c r="U4420" s="3" t="str">
        <f t="shared" si="206"/>
        <v>0/1</v>
      </c>
    </row>
    <row r="4421" spans="1:21" ht="30" customHeight="1" x14ac:dyDescent="0.3">
      <c r="A4421" s="3" t="str">
        <f>B4421&amp;"--"&amp;COUNTIF($B$5:B4421,B4421)</f>
        <v>--4384</v>
      </c>
      <c r="B4421" s="3" t="str">
        <f t="shared" ref="B4421:B4484" si="208">IF(G4421&lt;&gt;"",MONTH(G4421),"")</f>
        <v/>
      </c>
      <c r="C4421" s="78">
        <v>4417</v>
      </c>
      <c r="D4421" s="102"/>
      <c r="E4421" s="103"/>
      <c r="F4421" s="102"/>
      <c r="G4421" s="104"/>
      <c r="H4421" s="105" t="str">
        <f t="shared" ca="1" si="207"/>
        <v/>
      </c>
      <c r="I4421" s="102"/>
      <c r="J4421" s="102"/>
      <c r="K4421" s="102"/>
      <c r="L4421" s="102"/>
      <c r="M4421" s="102"/>
      <c r="N4421" s="102"/>
      <c r="O4421" s="102"/>
      <c r="P4421" s="102"/>
      <c r="Q4421" s="102"/>
      <c r="R4421" s="102"/>
      <c r="S4421" s="102"/>
      <c r="T4421" s="106"/>
      <c r="U4421" s="3" t="str">
        <f t="shared" ref="U4421:U4484" si="209">DAY(G4421)&amp;"/"&amp;MONTH(G4421)</f>
        <v>0/1</v>
      </c>
    </row>
    <row r="4422" spans="1:21" ht="30" customHeight="1" x14ac:dyDescent="0.3">
      <c r="A4422" s="3" t="str">
        <f>B4422&amp;"--"&amp;COUNTIF($B$5:B4422,B4422)</f>
        <v>--4385</v>
      </c>
      <c r="B4422" s="3" t="str">
        <f t="shared" si="208"/>
        <v/>
      </c>
      <c r="C4422" s="78">
        <v>4418</v>
      </c>
      <c r="D4422" s="102"/>
      <c r="E4422" s="103"/>
      <c r="F4422" s="102"/>
      <c r="G4422" s="104"/>
      <c r="H4422" s="105" t="str">
        <f t="shared" ca="1" si="207"/>
        <v/>
      </c>
      <c r="I4422" s="102"/>
      <c r="J4422" s="102"/>
      <c r="K4422" s="102"/>
      <c r="L4422" s="102"/>
      <c r="M4422" s="102"/>
      <c r="N4422" s="102"/>
      <c r="O4422" s="102"/>
      <c r="P4422" s="102"/>
      <c r="Q4422" s="102"/>
      <c r="R4422" s="102"/>
      <c r="S4422" s="102"/>
      <c r="T4422" s="106"/>
      <c r="U4422" s="3" t="str">
        <f t="shared" si="209"/>
        <v>0/1</v>
      </c>
    </row>
    <row r="4423" spans="1:21" ht="30" customHeight="1" x14ac:dyDescent="0.3">
      <c r="A4423" s="3" t="str">
        <f>B4423&amp;"--"&amp;COUNTIF($B$5:B4423,B4423)</f>
        <v>--4386</v>
      </c>
      <c r="B4423" s="3" t="str">
        <f t="shared" si="208"/>
        <v/>
      </c>
      <c r="C4423" s="78">
        <v>4419</v>
      </c>
      <c r="D4423" s="102"/>
      <c r="E4423" s="103"/>
      <c r="F4423" s="102"/>
      <c r="G4423" s="104"/>
      <c r="H4423" s="105" t="str">
        <f t="shared" ca="1" si="207"/>
        <v/>
      </c>
      <c r="I4423" s="102"/>
      <c r="J4423" s="102"/>
      <c r="K4423" s="102"/>
      <c r="L4423" s="102"/>
      <c r="M4423" s="102"/>
      <c r="N4423" s="102"/>
      <c r="O4423" s="102"/>
      <c r="P4423" s="102"/>
      <c r="Q4423" s="102"/>
      <c r="R4423" s="102"/>
      <c r="S4423" s="102"/>
      <c r="T4423" s="106"/>
      <c r="U4423" s="3" t="str">
        <f t="shared" si="209"/>
        <v>0/1</v>
      </c>
    </row>
    <row r="4424" spans="1:21" ht="30" customHeight="1" x14ac:dyDescent="0.3">
      <c r="A4424" s="3" t="str">
        <f>B4424&amp;"--"&amp;COUNTIF($B$5:B4424,B4424)</f>
        <v>--4387</v>
      </c>
      <c r="B4424" s="3" t="str">
        <f t="shared" si="208"/>
        <v/>
      </c>
      <c r="C4424" s="78">
        <v>4420</v>
      </c>
      <c r="D4424" s="102"/>
      <c r="E4424" s="103"/>
      <c r="F4424" s="102"/>
      <c r="G4424" s="104"/>
      <c r="H4424" s="105" t="str">
        <f t="shared" ca="1" si="207"/>
        <v/>
      </c>
      <c r="I4424" s="102"/>
      <c r="J4424" s="102"/>
      <c r="K4424" s="102"/>
      <c r="L4424" s="102"/>
      <c r="M4424" s="102"/>
      <c r="N4424" s="102"/>
      <c r="O4424" s="102"/>
      <c r="P4424" s="102"/>
      <c r="Q4424" s="102"/>
      <c r="R4424" s="102"/>
      <c r="S4424" s="102"/>
      <c r="T4424" s="106"/>
      <c r="U4424" s="3" t="str">
        <f t="shared" si="209"/>
        <v>0/1</v>
      </c>
    </row>
    <row r="4425" spans="1:21" ht="30" customHeight="1" x14ac:dyDescent="0.3">
      <c r="A4425" s="3" t="str">
        <f>B4425&amp;"--"&amp;COUNTIF($B$5:B4425,B4425)</f>
        <v>--4388</v>
      </c>
      <c r="B4425" s="3" t="str">
        <f t="shared" si="208"/>
        <v/>
      </c>
      <c r="C4425" s="78">
        <v>4421</v>
      </c>
      <c r="D4425" s="102"/>
      <c r="E4425" s="103"/>
      <c r="F4425" s="102"/>
      <c r="G4425" s="104"/>
      <c r="H4425" s="105" t="str">
        <f t="shared" ca="1" si="207"/>
        <v/>
      </c>
      <c r="I4425" s="102"/>
      <c r="J4425" s="102"/>
      <c r="K4425" s="102"/>
      <c r="L4425" s="102"/>
      <c r="M4425" s="102"/>
      <c r="N4425" s="102"/>
      <c r="O4425" s="102"/>
      <c r="P4425" s="102"/>
      <c r="Q4425" s="102"/>
      <c r="R4425" s="102"/>
      <c r="S4425" s="102"/>
      <c r="T4425" s="106"/>
      <c r="U4425" s="3" t="str">
        <f t="shared" si="209"/>
        <v>0/1</v>
      </c>
    </row>
    <row r="4426" spans="1:21" ht="30" customHeight="1" x14ac:dyDescent="0.3">
      <c r="A4426" s="3" t="str">
        <f>B4426&amp;"--"&amp;COUNTIF($B$5:B4426,B4426)</f>
        <v>--4389</v>
      </c>
      <c r="B4426" s="3" t="str">
        <f t="shared" si="208"/>
        <v/>
      </c>
      <c r="C4426" s="78">
        <v>4422</v>
      </c>
      <c r="D4426" s="102"/>
      <c r="E4426" s="103"/>
      <c r="F4426" s="102"/>
      <c r="G4426" s="104"/>
      <c r="H4426" s="105" t="str">
        <f t="shared" ca="1" si="207"/>
        <v/>
      </c>
      <c r="I4426" s="102"/>
      <c r="J4426" s="102"/>
      <c r="K4426" s="102"/>
      <c r="L4426" s="102"/>
      <c r="M4426" s="102"/>
      <c r="N4426" s="102"/>
      <c r="O4426" s="102"/>
      <c r="P4426" s="102"/>
      <c r="Q4426" s="102"/>
      <c r="R4426" s="102"/>
      <c r="S4426" s="102"/>
      <c r="T4426" s="106"/>
      <c r="U4426" s="3" t="str">
        <f t="shared" si="209"/>
        <v>0/1</v>
      </c>
    </row>
    <row r="4427" spans="1:21" ht="30" customHeight="1" x14ac:dyDescent="0.3">
      <c r="A4427" s="3" t="str">
        <f>B4427&amp;"--"&amp;COUNTIF($B$5:B4427,B4427)</f>
        <v>--4390</v>
      </c>
      <c r="B4427" s="3" t="str">
        <f t="shared" si="208"/>
        <v/>
      </c>
      <c r="C4427" s="78">
        <v>4423</v>
      </c>
      <c r="D4427" s="102"/>
      <c r="E4427" s="103"/>
      <c r="F4427" s="102"/>
      <c r="G4427" s="104"/>
      <c r="H4427" s="105" t="str">
        <f t="shared" ca="1" si="207"/>
        <v/>
      </c>
      <c r="I4427" s="102"/>
      <c r="J4427" s="102"/>
      <c r="K4427" s="102"/>
      <c r="L4427" s="102"/>
      <c r="M4427" s="102"/>
      <c r="N4427" s="102"/>
      <c r="O4427" s="102"/>
      <c r="P4427" s="102"/>
      <c r="Q4427" s="102"/>
      <c r="R4427" s="102"/>
      <c r="S4427" s="102"/>
      <c r="T4427" s="106"/>
      <c r="U4427" s="3" t="str">
        <f t="shared" si="209"/>
        <v>0/1</v>
      </c>
    </row>
    <row r="4428" spans="1:21" ht="30" customHeight="1" x14ac:dyDescent="0.3">
      <c r="A4428" s="3" t="str">
        <f>B4428&amp;"--"&amp;COUNTIF($B$5:B4428,B4428)</f>
        <v>--4391</v>
      </c>
      <c r="B4428" s="3" t="str">
        <f t="shared" si="208"/>
        <v/>
      </c>
      <c r="C4428" s="78">
        <v>4424</v>
      </c>
      <c r="D4428" s="102"/>
      <c r="E4428" s="103"/>
      <c r="F4428" s="102"/>
      <c r="G4428" s="104"/>
      <c r="H4428" s="105" t="str">
        <f t="shared" ca="1" si="207"/>
        <v/>
      </c>
      <c r="I4428" s="102"/>
      <c r="J4428" s="102"/>
      <c r="K4428" s="102"/>
      <c r="L4428" s="102"/>
      <c r="M4428" s="102"/>
      <c r="N4428" s="102"/>
      <c r="O4428" s="102"/>
      <c r="P4428" s="102"/>
      <c r="Q4428" s="102"/>
      <c r="R4428" s="102"/>
      <c r="S4428" s="102"/>
      <c r="T4428" s="106"/>
      <c r="U4428" s="3" t="str">
        <f t="shared" si="209"/>
        <v>0/1</v>
      </c>
    </row>
    <row r="4429" spans="1:21" ht="30" customHeight="1" x14ac:dyDescent="0.3">
      <c r="A4429" s="3" t="str">
        <f>B4429&amp;"--"&amp;COUNTIF($B$5:B4429,B4429)</f>
        <v>--4392</v>
      </c>
      <c r="B4429" s="3" t="str">
        <f t="shared" si="208"/>
        <v/>
      </c>
      <c r="C4429" s="78">
        <v>4425</v>
      </c>
      <c r="D4429" s="102"/>
      <c r="E4429" s="103"/>
      <c r="F4429" s="102"/>
      <c r="G4429" s="104"/>
      <c r="H4429" s="105" t="str">
        <f t="shared" ca="1" si="207"/>
        <v/>
      </c>
      <c r="I4429" s="102"/>
      <c r="J4429" s="102"/>
      <c r="K4429" s="102"/>
      <c r="L4429" s="102"/>
      <c r="M4429" s="102"/>
      <c r="N4429" s="102"/>
      <c r="O4429" s="102"/>
      <c r="P4429" s="102"/>
      <c r="Q4429" s="102"/>
      <c r="R4429" s="102"/>
      <c r="S4429" s="102"/>
      <c r="T4429" s="106"/>
      <c r="U4429" s="3" t="str">
        <f t="shared" si="209"/>
        <v>0/1</v>
      </c>
    </row>
    <row r="4430" spans="1:21" ht="30" customHeight="1" x14ac:dyDescent="0.3">
      <c r="A4430" s="3" t="str">
        <f>B4430&amp;"--"&amp;COUNTIF($B$5:B4430,B4430)</f>
        <v>--4393</v>
      </c>
      <c r="B4430" s="3" t="str">
        <f t="shared" si="208"/>
        <v/>
      </c>
      <c r="C4430" s="78">
        <v>4426</v>
      </c>
      <c r="D4430" s="102"/>
      <c r="E4430" s="103"/>
      <c r="F4430" s="102"/>
      <c r="G4430" s="104"/>
      <c r="H4430" s="105" t="str">
        <f t="shared" ca="1" si="207"/>
        <v/>
      </c>
      <c r="I4430" s="102"/>
      <c r="J4430" s="102"/>
      <c r="K4430" s="102"/>
      <c r="L4430" s="102"/>
      <c r="M4430" s="102"/>
      <c r="N4430" s="102"/>
      <c r="O4430" s="102"/>
      <c r="P4430" s="102"/>
      <c r="Q4430" s="102"/>
      <c r="R4430" s="102"/>
      <c r="S4430" s="102"/>
      <c r="T4430" s="106"/>
      <c r="U4430" s="3" t="str">
        <f t="shared" si="209"/>
        <v>0/1</v>
      </c>
    </row>
    <row r="4431" spans="1:21" ht="30" customHeight="1" x14ac:dyDescent="0.3">
      <c r="A4431" s="3" t="str">
        <f>B4431&amp;"--"&amp;COUNTIF($B$5:B4431,B4431)</f>
        <v>--4394</v>
      </c>
      <c r="B4431" s="3" t="str">
        <f t="shared" si="208"/>
        <v/>
      </c>
      <c r="C4431" s="78">
        <v>4427</v>
      </c>
      <c r="D4431" s="102"/>
      <c r="E4431" s="103"/>
      <c r="F4431" s="102"/>
      <c r="G4431" s="104"/>
      <c r="H4431" s="105" t="str">
        <f t="shared" ca="1" si="207"/>
        <v/>
      </c>
      <c r="I4431" s="102"/>
      <c r="J4431" s="102"/>
      <c r="K4431" s="102"/>
      <c r="L4431" s="102"/>
      <c r="M4431" s="102"/>
      <c r="N4431" s="102"/>
      <c r="O4431" s="102"/>
      <c r="P4431" s="102"/>
      <c r="Q4431" s="102"/>
      <c r="R4431" s="102"/>
      <c r="S4431" s="102"/>
      <c r="T4431" s="106"/>
      <c r="U4431" s="3" t="str">
        <f t="shared" si="209"/>
        <v>0/1</v>
      </c>
    </row>
    <row r="4432" spans="1:21" ht="30" customHeight="1" x14ac:dyDescent="0.3">
      <c r="A4432" s="3" t="str">
        <f>B4432&amp;"--"&amp;COUNTIF($B$5:B4432,B4432)</f>
        <v>--4395</v>
      </c>
      <c r="B4432" s="3" t="str">
        <f t="shared" si="208"/>
        <v/>
      </c>
      <c r="C4432" s="78">
        <v>4428</v>
      </c>
      <c r="D4432" s="102"/>
      <c r="E4432" s="103"/>
      <c r="F4432" s="102"/>
      <c r="G4432" s="104"/>
      <c r="H4432" s="105" t="str">
        <f t="shared" ca="1" si="207"/>
        <v/>
      </c>
      <c r="I4432" s="102"/>
      <c r="J4432" s="102"/>
      <c r="K4432" s="102"/>
      <c r="L4432" s="102"/>
      <c r="M4432" s="102"/>
      <c r="N4432" s="102"/>
      <c r="O4432" s="102"/>
      <c r="P4432" s="102"/>
      <c r="Q4432" s="102"/>
      <c r="R4432" s="102"/>
      <c r="S4432" s="102"/>
      <c r="T4432" s="106"/>
      <c r="U4432" s="3" t="str">
        <f t="shared" si="209"/>
        <v>0/1</v>
      </c>
    </row>
    <row r="4433" spans="1:21" ht="30" customHeight="1" x14ac:dyDescent="0.3">
      <c r="A4433" s="3" t="str">
        <f>B4433&amp;"--"&amp;COUNTIF($B$5:B4433,B4433)</f>
        <v>--4396</v>
      </c>
      <c r="B4433" s="3" t="str">
        <f t="shared" si="208"/>
        <v/>
      </c>
      <c r="C4433" s="78">
        <v>4429</v>
      </c>
      <c r="D4433" s="102"/>
      <c r="E4433" s="103"/>
      <c r="F4433" s="102"/>
      <c r="G4433" s="104"/>
      <c r="H4433" s="105" t="str">
        <f t="shared" ca="1" si="207"/>
        <v/>
      </c>
      <c r="I4433" s="102"/>
      <c r="J4433" s="102"/>
      <c r="K4433" s="102"/>
      <c r="L4433" s="102"/>
      <c r="M4433" s="102"/>
      <c r="N4433" s="102"/>
      <c r="O4433" s="102"/>
      <c r="P4433" s="102"/>
      <c r="Q4433" s="102"/>
      <c r="R4433" s="102"/>
      <c r="S4433" s="102"/>
      <c r="T4433" s="106"/>
      <c r="U4433" s="3" t="str">
        <f t="shared" si="209"/>
        <v>0/1</v>
      </c>
    </row>
    <row r="4434" spans="1:21" ht="30" customHeight="1" x14ac:dyDescent="0.3">
      <c r="A4434" s="3" t="str">
        <f>B4434&amp;"--"&amp;COUNTIF($B$5:B4434,B4434)</f>
        <v>--4397</v>
      </c>
      <c r="B4434" s="3" t="str">
        <f t="shared" si="208"/>
        <v/>
      </c>
      <c r="C4434" s="78">
        <v>4430</v>
      </c>
      <c r="D4434" s="102"/>
      <c r="E4434" s="103"/>
      <c r="F4434" s="102"/>
      <c r="G4434" s="104"/>
      <c r="H4434" s="105" t="str">
        <f t="shared" ca="1" si="207"/>
        <v/>
      </c>
      <c r="I4434" s="102"/>
      <c r="J4434" s="102"/>
      <c r="K4434" s="102"/>
      <c r="L4434" s="102"/>
      <c r="M4434" s="102"/>
      <c r="N4434" s="102"/>
      <c r="O4434" s="102"/>
      <c r="P4434" s="102"/>
      <c r="Q4434" s="102"/>
      <c r="R4434" s="102"/>
      <c r="S4434" s="102"/>
      <c r="T4434" s="106"/>
      <c r="U4434" s="3" t="str">
        <f t="shared" si="209"/>
        <v>0/1</v>
      </c>
    </row>
    <row r="4435" spans="1:21" ht="30" customHeight="1" x14ac:dyDescent="0.3">
      <c r="A4435" s="3" t="str">
        <f>B4435&amp;"--"&amp;COUNTIF($B$5:B4435,B4435)</f>
        <v>--4398</v>
      </c>
      <c r="B4435" s="3" t="str">
        <f t="shared" si="208"/>
        <v/>
      </c>
      <c r="C4435" s="78">
        <v>4431</v>
      </c>
      <c r="D4435" s="102"/>
      <c r="E4435" s="103"/>
      <c r="F4435" s="102"/>
      <c r="G4435" s="104"/>
      <c r="H4435" s="105" t="str">
        <f t="shared" ca="1" si="207"/>
        <v/>
      </c>
      <c r="I4435" s="102"/>
      <c r="J4435" s="102"/>
      <c r="K4435" s="102"/>
      <c r="L4435" s="102"/>
      <c r="M4435" s="102"/>
      <c r="N4435" s="102"/>
      <c r="O4435" s="102"/>
      <c r="P4435" s="102"/>
      <c r="Q4435" s="102"/>
      <c r="R4435" s="102"/>
      <c r="S4435" s="102"/>
      <c r="T4435" s="106"/>
      <c r="U4435" s="3" t="str">
        <f t="shared" si="209"/>
        <v>0/1</v>
      </c>
    </row>
    <row r="4436" spans="1:21" ht="30" customHeight="1" x14ac:dyDescent="0.3">
      <c r="A4436" s="3" t="str">
        <f>B4436&amp;"--"&amp;COUNTIF($B$5:B4436,B4436)</f>
        <v>--4399</v>
      </c>
      <c r="B4436" s="3" t="str">
        <f t="shared" si="208"/>
        <v/>
      </c>
      <c r="C4436" s="78">
        <v>4432</v>
      </c>
      <c r="D4436" s="102"/>
      <c r="E4436" s="103"/>
      <c r="F4436" s="102"/>
      <c r="G4436" s="104"/>
      <c r="H4436" s="105" t="str">
        <f t="shared" ca="1" si="207"/>
        <v/>
      </c>
      <c r="I4436" s="102"/>
      <c r="J4436" s="102"/>
      <c r="K4436" s="102"/>
      <c r="L4436" s="102"/>
      <c r="M4436" s="102"/>
      <c r="N4436" s="102"/>
      <c r="O4436" s="102"/>
      <c r="P4436" s="102"/>
      <c r="Q4436" s="102"/>
      <c r="R4436" s="102"/>
      <c r="S4436" s="102"/>
      <c r="T4436" s="106"/>
      <c r="U4436" s="3" t="str">
        <f t="shared" si="209"/>
        <v>0/1</v>
      </c>
    </row>
    <row r="4437" spans="1:21" ht="30" customHeight="1" x14ac:dyDescent="0.3">
      <c r="A4437" s="3" t="str">
        <f>B4437&amp;"--"&amp;COUNTIF($B$5:B4437,B4437)</f>
        <v>--4400</v>
      </c>
      <c r="B4437" s="3" t="str">
        <f t="shared" si="208"/>
        <v/>
      </c>
      <c r="C4437" s="78">
        <v>4433</v>
      </c>
      <c r="D4437" s="102"/>
      <c r="E4437" s="103"/>
      <c r="F4437" s="102"/>
      <c r="G4437" s="104"/>
      <c r="H4437" s="105" t="str">
        <f t="shared" ca="1" si="207"/>
        <v/>
      </c>
      <c r="I4437" s="102"/>
      <c r="J4437" s="102"/>
      <c r="K4437" s="102"/>
      <c r="L4437" s="102"/>
      <c r="M4437" s="102"/>
      <c r="N4437" s="102"/>
      <c r="O4437" s="102"/>
      <c r="P4437" s="102"/>
      <c r="Q4437" s="102"/>
      <c r="R4437" s="102"/>
      <c r="S4437" s="102"/>
      <c r="T4437" s="106"/>
      <c r="U4437" s="3" t="str">
        <f t="shared" si="209"/>
        <v>0/1</v>
      </c>
    </row>
    <row r="4438" spans="1:21" ht="30" customHeight="1" x14ac:dyDescent="0.3">
      <c r="A4438" s="3" t="str">
        <f>B4438&amp;"--"&amp;COUNTIF($B$5:B4438,B4438)</f>
        <v>--4401</v>
      </c>
      <c r="B4438" s="3" t="str">
        <f t="shared" si="208"/>
        <v/>
      </c>
      <c r="C4438" s="78">
        <v>4434</v>
      </c>
      <c r="D4438" s="102"/>
      <c r="E4438" s="103"/>
      <c r="F4438" s="102"/>
      <c r="G4438" s="104"/>
      <c r="H4438" s="105" t="str">
        <f t="shared" ca="1" si="207"/>
        <v/>
      </c>
      <c r="I4438" s="102"/>
      <c r="J4438" s="102"/>
      <c r="K4438" s="102"/>
      <c r="L4438" s="102"/>
      <c r="M4438" s="102"/>
      <c r="N4438" s="102"/>
      <c r="O4438" s="102"/>
      <c r="P4438" s="102"/>
      <c r="Q4438" s="102"/>
      <c r="R4438" s="102"/>
      <c r="S4438" s="102"/>
      <c r="T4438" s="106"/>
      <c r="U4438" s="3" t="str">
        <f t="shared" si="209"/>
        <v>0/1</v>
      </c>
    </row>
    <row r="4439" spans="1:21" ht="30" customHeight="1" x14ac:dyDescent="0.3">
      <c r="A4439" s="3" t="str">
        <f>B4439&amp;"--"&amp;COUNTIF($B$5:B4439,B4439)</f>
        <v>--4402</v>
      </c>
      <c r="B4439" s="3" t="str">
        <f t="shared" si="208"/>
        <v/>
      </c>
      <c r="C4439" s="78">
        <v>4435</v>
      </c>
      <c r="D4439" s="102"/>
      <c r="E4439" s="103"/>
      <c r="F4439" s="102"/>
      <c r="G4439" s="104"/>
      <c r="H4439" s="105" t="str">
        <f t="shared" ca="1" si="207"/>
        <v/>
      </c>
      <c r="I4439" s="102"/>
      <c r="J4439" s="102"/>
      <c r="K4439" s="102"/>
      <c r="L4439" s="102"/>
      <c r="M4439" s="102"/>
      <c r="N4439" s="102"/>
      <c r="O4439" s="102"/>
      <c r="P4439" s="102"/>
      <c r="Q4439" s="102"/>
      <c r="R4439" s="102"/>
      <c r="S4439" s="102"/>
      <c r="T4439" s="106"/>
      <c r="U4439" s="3" t="str">
        <f t="shared" si="209"/>
        <v>0/1</v>
      </c>
    </row>
    <row r="4440" spans="1:21" ht="30" customHeight="1" x14ac:dyDescent="0.3">
      <c r="A4440" s="3" t="str">
        <f>B4440&amp;"--"&amp;COUNTIF($B$5:B4440,B4440)</f>
        <v>--4403</v>
      </c>
      <c r="B4440" s="3" t="str">
        <f t="shared" si="208"/>
        <v/>
      </c>
      <c r="C4440" s="78">
        <v>4436</v>
      </c>
      <c r="D4440" s="102"/>
      <c r="E4440" s="103"/>
      <c r="F4440" s="102"/>
      <c r="G4440" s="104"/>
      <c r="H4440" s="105" t="str">
        <f t="shared" ca="1" si="207"/>
        <v/>
      </c>
      <c r="I4440" s="102"/>
      <c r="J4440" s="102"/>
      <c r="K4440" s="102"/>
      <c r="L4440" s="102"/>
      <c r="M4440" s="102"/>
      <c r="N4440" s="102"/>
      <c r="O4440" s="102"/>
      <c r="P4440" s="102"/>
      <c r="Q4440" s="102"/>
      <c r="R4440" s="102"/>
      <c r="S4440" s="102"/>
      <c r="T4440" s="106"/>
      <c r="U4440" s="3" t="str">
        <f t="shared" si="209"/>
        <v>0/1</v>
      </c>
    </row>
    <row r="4441" spans="1:21" ht="30" customHeight="1" x14ac:dyDescent="0.3">
      <c r="A4441" s="3" t="str">
        <f>B4441&amp;"--"&amp;COUNTIF($B$5:B4441,B4441)</f>
        <v>--4404</v>
      </c>
      <c r="B4441" s="3" t="str">
        <f t="shared" si="208"/>
        <v/>
      </c>
      <c r="C4441" s="78">
        <v>4437</v>
      </c>
      <c r="D4441" s="102"/>
      <c r="E4441" s="103"/>
      <c r="F4441" s="102"/>
      <c r="G4441" s="104"/>
      <c r="H4441" s="105" t="str">
        <f t="shared" ca="1" si="207"/>
        <v/>
      </c>
      <c r="I4441" s="102"/>
      <c r="J4441" s="102"/>
      <c r="K4441" s="102"/>
      <c r="L4441" s="102"/>
      <c r="M4441" s="102"/>
      <c r="N4441" s="102"/>
      <c r="O4441" s="102"/>
      <c r="P4441" s="102"/>
      <c r="Q4441" s="102"/>
      <c r="R4441" s="102"/>
      <c r="S4441" s="102"/>
      <c r="T4441" s="106"/>
      <c r="U4441" s="3" t="str">
        <f t="shared" si="209"/>
        <v>0/1</v>
      </c>
    </row>
    <row r="4442" spans="1:21" ht="30" customHeight="1" x14ac:dyDescent="0.3">
      <c r="A4442" s="3" t="str">
        <f>B4442&amp;"--"&amp;COUNTIF($B$5:B4442,B4442)</f>
        <v>--4405</v>
      </c>
      <c r="B4442" s="3" t="str">
        <f t="shared" si="208"/>
        <v/>
      </c>
      <c r="C4442" s="78">
        <v>4438</v>
      </c>
      <c r="D4442" s="102"/>
      <c r="E4442" s="103"/>
      <c r="F4442" s="102"/>
      <c r="G4442" s="104"/>
      <c r="H4442" s="105" t="str">
        <f t="shared" ca="1" si="207"/>
        <v/>
      </c>
      <c r="I4442" s="102"/>
      <c r="J4442" s="102"/>
      <c r="K4442" s="102"/>
      <c r="L4442" s="102"/>
      <c r="M4442" s="102"/>
      <c r="N4442" s="102"/>
      <c r="O4442" s="102"/>
      <c r="P4442" s="102"/>
      <c r="Q4442" s="102"/>
      <c r="R4442" s="102"/>
      <c r="S4442" s="102"/>
      <c r="T4442" s="106"/>
      <c r="U4442" s="3" t="str">
        <f t="shared" si="209"/>
        <v>0/1</v>
      </c>
    </row>
    <row r="4443" spans="1:21" ht="30" customHeight="1" x14ac:dyDescent="0.3">
      <c r="A4443" s="3" t="str">
        <f>B4443&amp;"--"&amp;COUNTIF($B$5:B4443,B4443)</f>
        <v>--4406</v>
      </c>
      <c r="B4443" s="3" t="str">
        <f t="shared" si="208"/>
        <v/>
      </c>
      <c r="C4443" s="78">
        <v>4439</v>
      </c>
      <c r="D4443" s="102"/>
      <c r="E4443" s="103"/>
      <c r="F4443" s="102"/>
      <c r="G4443" s="104"/>
      <c r="H4443" s="105" t="str">
        <f t="shared" ca="1" si="207"/>
        <v/>
      </c>
      <c r="I4443" s="102"/>
      <c r="J4443" s="102"/>
      <c r="K4443" s="102"/>
      <c r="L4443" s="102"/>
      <c r="M4443" s="102"/>
      <c r="N4443" s="102"/>
      <c r="O4443" s="102"/>
      <c r="P4443" s="102"/>
      <c r="Q4443" s="102"/>
      <c r="R4443" s="102"/>
      <c r="S4443" s="102"/>
      <c r="T4443" s="106"/>
      <c r="U4443" s="3" t="str">
        <f t="shared" si="209"/>
        <v>0/1</v>
      </c>
    </row>
    <row r="4444" spans="1:21" ht="30" customHeight="1" x14ac:dyDescent="0.3">
      <c r="A4444" s="3" t="str">
        <f>B4444&amp;"--"&amp;COUNTIF($B$5:B4444,B4444)</f>
        <v>--4407</v>
      </c>
      <c r="B4444" s="3" t="str">
        <f t="shared" si="208"/>
        <v/>
      </c>
      <c r="C4444" s="78">
        <v>4440</v>
      </c>
      <c r="D4444" s="102"/>
      <c r="E4444" s="103"/>
      <c r="F4444" s="102"/>
      <c r="G4444" s="104"/>
      <c r="H4444" s="105" t="str">
        <f t="shared" ca="1" si="207"/>
        <v/>
      </c>
      <c r="I4444" s="102"/>
      <c r="J4444" s="102"/>
      <c r="K4444" s="102"/>
      <c r="L4444" s="102"/>
      <c r="M4444" s="102"/>
      <c r="N4444" s="102"/>
      <c r="O4444" s="102"/>
      <c r="P4444" s="102"/>
      <c r="Q4444" s="102"/>
      <c r="R4444" s="102"/>
      <c r="S4444" s="102"/>
      <c r="T4444" s="106"/>
      <c r="U4444" s="3" t="str">
        <f t="shared" si="209"/>
        <v>0/1</v>
      </c>
    </row>
    <row r="4445" spans="1:21" ht="30" customHeight="1" x14ac:dyDescent="0.3">
      <c r="A4445" s="3" t="str">
        <f>B4445&amp;"--"&amp;COUNTIF($B$5:B4445,B4445)</f>
        <v>--4408</v>
      </c>
      <c r="B4445" s="3" t="str">
        <f t="shared" si="208"/>
        <v/>
      </c>
      <c r="C4445" s="78">
        <v>4441</v>
      </c>
      <c r="D4445" s="102"/>
      <c r="E4445" s="103"/>
      <c r="F4445" s="102"/>
      <c r="G4445" s="104"/>
      <c r="H4445" s="105" t="str">
        <f t="shared" ca="1" si="207"/>
        <v/>
      </c>
      <c r="I4445" s="102"/>
      <c r="J4445" s="102"/>
      <c r="K4445" s="102"/>
      <c r="L4445" s="102"/>
      <c r="M4445" s="102"/>
      <c r="N4445" s="102"/>
      <c r="O4445" s="102"/>
      <c r="P4445" s="102"/>
      <c r="Q4445" s="102"/>
      <c r="R4445" s="102"/>
      <c r="S4445" s="102"/>
      <c r="T4445" s="106"/>
      <c r="U4445" s="3" t="str">
        <f t="shared" si="209"/>
        <v>0/1</v>
      </c>
    </row>
    <row r="4446" spans="1:21" ht="30" customHeight="1" x14ac:dyDescent="0.3">
      <c r="A4446" s="3" t="str">
        <f>B4446&amp;"--"&amp;COUNTIF($B$5:B4446,B4446)</f>
        <v>--4409</v>
      </c>
      <c r="B4446" s="3" t="str">
        <f t="shared" si="208"/>
        <v/>
      </c>
      <c r="C4446" s="78">
        <v>4442</v>
      </c>
      <c r="D4446" s="102"/>
      <c r="E4446" s="103"/>
      <c r="F4446" s="102"/>
      <c r="G4446" s="104"/>
      <c r="H4446" s="105" t="str">
        <f t="shared" ca="1" si="207"/>
        <v/>
      </c>
      <c r="I4446" s="102"/>
      <c r="J4446" s="102"/>
      <c r="K4446" s="102"/>
      <c r="L4446" s="102"/>
      <c r="M4446" s="102"/>
      <c r="N4446" s="102"/>
      <c r="O4446" s="102"/>
      <c r="P4446" s="102"/>
      <c r="Q4446" s="102"/>
      <c r="R4446" s="102"/>
      <c r="S4446" s="102"/>
      <c r="T4446" s="106"/>
      <c r="U4446" s="3" t="str">
        <f t="shared" si="209"/>
        <v>0/1</v>
      </c>
    </row>
    <row r="4447" spans="1:21" ht="30" customHeight="1" x14ac:dyDescent="0.3">
      <c r="A4447" s="3" t="str">
        <f>B4447&amp;"--"&amp;COUNTIF($B$5:B4447,B4447)</f>
        <v>--4410</v>
      </c>
      <c r="B4447" s="3" t="str">
        <f t="shared" si="208"/>
        <v/>
      </c>
      <c r="C4447" s="78">
        <v>4443</v>
      </c>
      <c r="D4447" s="102"/>
      <c r="E4447" s="103"/>
      <c r="F4447" s="102"/>
      <c r="G4447" s="104"/>
      <c r="H4447" s="105" t="str">
        <f t="shared" ca="1" si="207"/>
        <v/>
      </c>
      <c r="I4447" s="102"/>
      <c r="J4447" s="102"/>
      <c r="K4447" s="102"/>
      <c r="L4447" s="102"/>
      <c r="M4447" s="102"/>
      <c r="N4447" s="102"/>
      <c r="O4447" s="102"/>
      <c r="P4447" s="102"/>
      <c r="Q4447" s="102"/>
      <c r="R4447" s="102"/>
      <c r="S4447" s="102"/>
      <c r="T4447" s="106"/>
      <c r="U4447" s="3" t="str">
        <f t="shared" si="209"/>
        <v>0/1</v>
      </c>
    </row>
    <row r="4448" spans="1:21" ht="30" customHeight="1" x14ac:dyDescent="0.3">
      <c r="A4448" s="3" t="str">
        <f>B4448&amp;"--"&amp;COUNTIF($B$5:B4448,B4448)</f>
        <v>--4411</v>
      </c>
      <c r="B4448" s="3" t="str">
        <f t="shared" si="208"/>
        <v/>
      </c>
      <c r="C4448" s="78">
        <v>4444</v>
      </c>
      <c r="D4448" s="102"/>
      <c r="E4448" s="103"/>
      <c r="F4448" s="102"/>
      <c r="G4448" s="104"/>
      <c r="H4448" s="105" t="str">
        <f t="shared" ref="H4448:H4511" ca="1" si="210">IF(G4448,DATEDIF(G4448,TODAY(),"Y"),"")</f>
        <v/>
      </c>
      <c r="I4448" s="102"/>
      <c r="J4448" s="102"/>
      <c r="K4448" s="102"/>
      <c r="L4448" s="102"/>
      <c r="M4448" s="102"/>
      <c r="N4448" s="102"/>
      <c r="O4448" s="102"/>
      <c r="P4448" s="102"/>
      <c r="Q4448" s="102"/>
      <c r="R4448" s="102"/>
      <c r="S4448" s="102"/>
      <c r="T4448" s="106"/>
      <c r="U4448" s="3" t="str">
        <f t="shared" si="209"/>
        <v>0/1</v>
      </c>
    </row>
    <row r="4449" spans="1:21" ht="30" customHeight="1" x14ac:dyDescent="0.3">
      <c r="A4449" s="3" t="str">
        <f>B4449&amp;"--"&amp;COUNTIF($B$5:B4449,B4449)</f>
        <v>--4412</v>
      </c>
      <c r="B4449" s="3" t="str">
        <f t="shared" si="208"/>
        <v/>
      </c>
      <c r="C4449" s="78">
        <v>4445</v>
      </c>
      <c r="D4449" s="102"/>
      <c r="E4449" s="103"/>
      <c r="F4449" s="102"/>
      <c r="G4449" s="104"/>
      <c r="H4449" s="105" t="str">
        <f t="shared" ca="1" si="210"/>
        <v/>
      </c>
      <c r="I4449" s="102"/>
      <c r="J4449" s="102"/>
      <c r="K4449" s="102"/>
      <c r="L4449" s="102"/>
      <c r="M4449" s="102"/>
      <c r="N4449" s="102"/>
      <c r="O4449" s="102"/>
      <c r="P4449" s="102"/>
      <c r="Q4449" s="102"/>
      <c r="R4449" s="102"/>
      <c r="S4449" s="102"/>
      <c r="T4449" s="106"/>
      <c r="U4449" s="3" t="str">
        <f t="shared" si="209"/>
        <v>0/1</v>
      </c>
    </row>
    <row r="4450" spans="1:21" ht="30" customHeight="1" x14ac:dyDescent="0.3">
      <c r="A4450" s="3" t="str">
        <f>B4450&amp;"--"&amp;COUNTIF($B$5:B4450,B4450)</f>
        <v>--4413</v>
      </c>
      <c r="B4450" s="3" t="str">
        <f t="shared" si="208"/>
        <v/>
      </c>
      <c r="C4450" s="78">
        <v>4446</v>
      </c>
      <c r="D4450" s="102"/>
      <c r="E4450" s="103"/>
      <c r="F4450" s="102"/>
      <c r="G4450" s="104"/>
      <c r="H4450" s="105" t="str">
        <f t="shared" ca="1" si="210"/>
        <v/>
      </c>
      <c r="I4450" s="102"/>
      <c r="J4450" s="102"/>
      <c r="K4450" s="102"/>
      <c r="L4450" s="102"/>
      <c r="M4450" s="102"/>
      <c r="N4450" s="102"/>
      <c r="O4450" s="102"/>
      <c r="P4450" s="102"/>
      <c r="Q4450" s="102"/>
      <c r="R4450" s="102"/>
      <c r="S4450" s="102"/>
      <c r="T4450" s="106"/>
      <c r="U4450" s="3" t="str">
        <f t="shared" si="209"/>
        <v>0/1</v>
      </c>
    </row>
    <row r="4451" spans="1:21" ht="30" customHeight="1" x14ac:dyDescent="0.3">
      <c r="A4451" s="3" t="str">
        <f>B4451&amp;"--"&amp;COUNTIF($B$5:B4451,B4451)</f>
        <v>--4414</v>
      </c>
      <c r="B4451" s="3" t="str">
        <f t="shared" si="208"/>
        <v/>
      </c>
      <c r="C4451" s="78">
        <v>4447</v>
      </c>
      <c r="D4451" s="102"/>
      <c r="E4451" s="103"/>
      <c r="F4451" s="102"/>
      <c r="G4451" s="104"/>
      <c r="H4451" s="105" t="str">
        <f t="shared" ca="1" si="210"/>
        <v/>
      </c>
      <c r="I4451" s="102"/>
      <c r="J4451" s="102"/>
      <c r="K4451" s="102"/>
      <c r="L4451" s="102"/>
      <c r="M4451" s="102"/>
      <c r="N4451" s="102"/>
      <c r="O4451" s="102"/>
      <c r="P4451" s="102"/>
      <c r="Q4451" s="102"/>
      <c r="R4451" s="102"/>
      <c r="S4451" s="102"/>
      <c r="T4451" s="106"/>
      <c r="U4451" s="3" t="str">
        <f t="shared" si="209"/>
        <v>0/1</v>
      </c>
    </row>
    <row r="4452" spans="1:21" ht="30" customHeight="1" x14ac:dyDescent="0.3">
      <c r="A4452" s="3" t="str">
        <f>B4452&amp;"--"&amp;COUNTIF($B$5:B4452,B4452)</f>
        <v>--4415</v>
      </c>
      <c r="B4452" s="3" t="str">
        <f t="shared" si="208"/>
        <v/>
      </c>
      <c r="C4452" s="78">
        <v>4448</v>
      </c>
      <c r="D4452" s="102"/>
      <c r="E4452" s="103"/>
      <c r="F4452" s="102"/>
      <c r="G4452" s="104"/>
      <c r="H4452" s="105" t="str">
        <f t="shared" ca="1" si="210"/>
        <v/>
      </c>
      <c r="I4452" s="102"/>
      <c r="J4452" s="102"/>
      <c r="K4452" s="102"/>
      <c r="L4452" s="102"/>
      <c r="M4452" s="102"/>
      <c r="N4452" s="102"/>
      <c r="O4452" s="102"/>
      <c r="P4452" s="102"/>
      <c r="Q4452" s="102"/>
      <c r="R4452" s="102"/>
      <c r="S4452" s="102"/>
      <c r="T4452" s="106"/>
      <c r="U4452" s="3" t="str">
        <f t="shared" si="209"/>
        <v>0/1</v>
      </c>
    </row>
    <row r="4453" spans="1:21" ht="30" customHeight="1" x14ac:dyDescent="0.3">
      <c r="A4453" s="3" t="str">
        <f>B4453&amp;"--"&amp;COUNTIF($B$5:B4453,B4453)</f>
        <v>--4416</v>
      </c>
      <c r="B4453" s="3" t="str">
        <f t="shared" si="208"/>
        <v/>
      </c>
      <c r="C4453" s="78">
        <v>4449</v>
      </c>
      <c r="D4453" s="102"/>
      <c r="E4453" s="103"/>
      <c r="F4453" s="102"/>
      <c r="G4453" s="104"/>
      <c r="H4453" s="105" t="str">
        <f t="shared" ca="1" si="210"/>
        <v/>
      </c>
      <c r="I4453" s="102"/>
      <c r="J4453" s="102"/>
      <c r="K4453" s="102"/>
      <c r="L4453" s="102"/>
      <c r="M4453" s="102"/>
      <c r="N4453" s="102"/>
      <c r="O4453" s="102"/>
      <c r="P4453" s="102"/>
      <c r="Q4453" s="102"/>
      <c r="R4453" s="102"/>
      <c r="S4453" s="102"/>
      <c r="T4453" s="106"/>
      <c r="U4453" s="3" t="str">
        <f t="shared" si="209"/>
        <v>0/1</v>
      </c>
    </row>
    <row r="4454" spans="1:21" ht="30" customHeight="1" x14ac:dyDescent="0.3">
      <c r="A4454" s="3" t="str">
        <f>B4454&amp;"--"&amp;COUNTIF($B$5:B4454,B4454)</f>
        <v>--4417</v>
      </c>
      <c r="B4454" s="3" t="str">
        <f t="shared" si="208"/>
        <v/>
      </c>
      <c r="C4454" s="78">
        <v>4450</v>
      </c>
      <c r="D4454" s="102"/>
      <c r="E4454" s="103"/>
      <c r="F4454" s="102"/>
      <c r="G4454" s="104"/>
      <c r="H4454" s="105" t="str">
        <f t="shared" ca="1" si="210"/>
        <v/>
      </c>
      <c r="I4454" s="102"/>
      <c r="J4454" s="102"/>
      <c r="K4454" s="102"/>
      <c r="L4454" s="102"/>
      <c r="M4454" s="102"/>
      <c r="N4454" s="102"/>
      <c r="O4454" s="102"/>
      <c r="P4454" s="102"/>
      <c r="Q4454" s="102"/>
      <c r="R4454" s="102"/>
      <c r="S4454" s="102"/>
      <c r="T4454" s="106"/>
      <c r="U4454" s="3" t="str">
        <f t="shared" si="209"/>
        <v>0/1</v>
      </c>
    </row>
    <row r="4455" spans="1:21" ht="30" customHeight="1" x14ac:dyDescent="0.3">
      <c r="A4455" s="3" t="str">
        <f>B4455&amp;"--"&amp;COUNTIF($B$5:B4455,B4455)</f>
        <v>--4418</v>
      </c>
      <c r="B4455" s="3" t="str">
        <f t="shared" si="208"/>
        <v/>
      </c>
      <c r="C4455" s="78">
        <v>4451</v>
      </c>
      <c r="D4455" s="102"/>
      <c r="E4455" s="103"/>
      <c r="F4455" s="102"/>
      <c r="G4455" s="104"/>
      <c r="H4455" s="105" t="str">
        <f t="shared" ca="1" si="210"/>
        <v/>
      </c>
      <c r="I4455" s="102"/>
      <c r="J4455" s="102"/>
      <c r="K4455" s="102"/>
      <c r="L4455" s="102"/>
      <c r="M4455" s="102"/>
      <c r="N4455" s="102"/>
      <c r="O4455" s="102"/>
      <c r="P4455" s="102"/>
      <c r="Q4455" s="102"/>
      <c r="R4455" s="102"/>
      <c r="S4455" s="102"/>
      <c r="T4455" s="106"/>
      <c r="U4455" s="3" t="str">
        <f t="shared" si="209"/>
        <v>0/1</v>
      </c>
    </row>
    <row r="4456" spans="1:21" ht="30" customHeight="1" x14ac:dyDescent="0.3">
      <c r="A4456" s="3" t="str">
        <f>B4456&amp;"--"&amp;COUNTIF($B$5:B4456,B4456)</f>
        <v>--4419</v>
      </c>
      <c r="B4456" s="3" t="str">
        <f t="shared" si="208"/>
        <v/>
      </c>
      <c r="C4456" s="78">
        <v>4452</v>
      </c>
      <c r="D4456" s="102"/>
      <c r="E4456" s="103"/>
      <c r="F4456" s="102"/>
      <c r="G4456" s="104"/>
      <c r="H4456" s="105" t="str">
        <f t="shared" ca="1" si="210"/>
        <v/>
      </c>
      <c r="I4456" s="102"/>
      <c r="J4456" s="102"/>
      <c r="K4456" s="102"/>
      <c r="L4456" s="102"/>
      <c r="M4456" s="102"/>
      <c r="N4456" s="102"/>
      <c r="O4456" s="102"/>
      <c r="P4456" s="102"/>
      <c r="Q4456" s="102"/>
      <c r="R4456" s="102"/>
      <c r="S4456" s="102"/>
      <c r="T4456" s="106"/>
      <c r="U4456" s="3" t="str">
        <f t="shared" si="209"/>
        <v>0/1</v>
      </c>
    </row>
    <row r="4457" spans="1:21" ht="30" customHeight="1" x14ac:dyDescent="0.3">
      <c r="A4457" s="3" t="str">
        <f>B4457&amp;"--"&amp;COUNTIF($B$5:B4457,B4457)</f>
        <v>--4420</v>
      </c>
      <c r="B4457" s="3" t="str">
        <f t="shared" si="208"/>
        <v/>
      </c>
      <c r="C4457" s="78">
        <v>4453</v>
      </c>
      <c r="D4457" s="102"/>
      <c r="E4457" s="103"/>
      <c r="F4457" s="102"/>
      <c r="G4457" s="104"/>
      <c r="H4457" s="105" t="str">
        <f t="shared" ca="1" si="210"/>
        <v/>
      </c>
      <c r="I4457" s="102"/>
      <c r="J4457" s="102"/>
      <c r="K4457" s="102"/>
      <c r="L4457" s="102"/>
      <c r="M4457" s="102"/>
      <c r="N4457" s="102"/>
      <c r="O4457" s="102"/>
      <c r="P4457" s="102"/>
      <c r="Q4457" s="102"/>
      <c r="R4457" s="102"/>
      <c r="S4457" s="102"/>
      <c r="T4457" s="106"/>
      <c r="U4457" s="3" t="str">
        <f t="shared" si="209"/>
        <v>0/1</v>
      </c>
    </row>
    <row r="4458" spans="1:21" ht="30" customHeight="1" x14ac:dyDescent="0.3">
      <c r="A4458" s="3" t="str">
        <f>B4458&amp;"--"&amp;COUNTIF($B$5:B4458,B4458)</f>
        <v>--4421</v>
      </c>
      <c r="B4458" s="3" t="str">
        <f t="shared" si="208"/>
        <v/>
      </c>
      <c r="C4458" s="78">
        <v>4454</v>
      </c>
      <c r="D4458" s="102"/>
      <c r="E4458" s="103"/>
      <c r="F4458" s="102"/>
      <c r="G4458" s="104"/>
      <c r="H4458" s="105" t="str">
        <f t="shared" ca="1" si="210"/>
        <v/>
      </c>
      <c r="I4458" s="102"/>
      <c r="J4458" s="102"/>
      <c r="K4458" s="102"/>
      <c r="L4458" s="102"/>
      <c r="M4458" s="102"/>
      <c r="N4458" s="102"/>
      <c r="O4458" s="102"/>
      <c r="P4458" s="102"/>
      <c r="Q4458" s="102"/>
      <c r="R4458" s="102"/>
      <c r="S4458" s="102"/>
      <c r="T4458" s="106"/>
      <c r="U4458" s="3" t="str">
        <f t="shared" si="209"/>
        <v>0/1</v>
      </c>
    </row>
    <row r="4459" spans="1:21" ht="30" customHeight="1" x14ac:dyDescent="0.3">
      <c r="A4459" s="3" t="str">
        <f>B4459&amp;"--"&amp;COUNTIF($B$5:B4459,B4459)</f>
        <v>--4422</v>
      </c>
      <c r="B4459" s="3" t="str">
        <f t="shared" si="208"/>
        <v/>
      </c>
      <c r="C4459" s="78">
        <v>4455</v>
      </c>
      <c r="D4459" s="102"/>
      <c r="E4459" s="103"/>
      <c r="F4459" s="102"/>
      <c r="G4459" s="104"/>
      <c r="H4459" s="105" t="str">
        <f t="shared" ca="1" si="210"/>
        <v/>
      </c>
      <c r="I4459" s="102"/>
      <c r="J4459" s="102"/>
      <c r="K4459" s="102"/>
      <c r="L4459" s="102"/>
      <c r="M4459" s="102"/>
      <c r="N4459" s="102"/>
      <c r="O4459" s="102"/>
      <c r="P4459" s="102"/>
      <c r="Q4459" s="102"/>
      <c r="R4459" s="102"/>
      <c r="S4459" s="102"/>
      <c r="T4459" s="106"/>
      <c r="U4459" s="3" t="str">
        <f t="shared" si="209"/>
        <v>0/1</v>
      </c>
    </row>
    <row r="4460" spans="1:21" ht="30" customHeight="1" x14ac:dyDescent="0.3">
      <c r="A4460" s="3" t="str">
        <f>B4460&amp;"--"&amp;COUNTIF($B$5:B4460,B4460)</f>
        <v>--4423</v>
      </c>
      <c r="B4460" s="3" t="str">
        <f t="shared" si="208"/>
        <v/>
      </c>
      <c r="C4460" s="78">
        <v>4456</v>
      </c>
      <c r="D4460" s="102"/>
      <c r="E4460" s="103"/>
      <c r="F4460" s="102"/>
      <c r="G4460" s="104"/>
      <c r="H4460" s="105" t="str">
        <f t="shared" ca="1" si="210"/>
        <v/>
      </c>
      <c r="I4460" s="102"/>
      <c r="J4460" s="102"/>
      <c r="K4460" s="102"/>
      <c r="L4460" s="102"/>
      <c r="M4460" s="102"/>
      <c r="N4460" s="102"/>
      <c r="O4460" s="102"/>
      <c r="P4460" s="102"/>
      <c r="Q4460" s="102"/>
      <c r="R4460" s="102"/>
      <c r="S4460" s="102"/>
      <c r="T4460" s="106"/>
      <c r="U4460" s="3" t="str">
        <f t="shared" si="209"/>
        <v>0/1</v>
      </c>
    </row>
    <row r="4461" spans="1:21" ht="30" customHeight="1" x14ac:dyDescent="0.3">
      <c r="A4461" s="3" t="str">
        <f>B4461&amp;"--"&amp;COUNTIF($B$5:B4461,B4461)</f>
        <v>--4424</v>
      </c>
      <c r="B4461" s="3" t="str">
        <f t="shared" si="208"/>
        <v/>
      </c>
      <c r="C4461" s="78">
        <v>4457</v>
      </c>
      <c r="D4461" s="102"/>
      <c r="E4461" s="103"/>
      <c r="F4461" s="102"/>
      <c r="G4461" s="104"/>
      <c r="H4461" s="105" t="str">
        <f t="shared" ca="1" si="210"/>
        <v/>
      </c>
      <c r="I4461" s="102"/>
      <c r="J4461" s="102"/>
      <c r="K4461" s="102"/>
      <c r="L4461" s="102"/>
      <c r="M4461" s="102"/>
      <c r="N4461" s="102"/>
      <c r="O4461" s="102"/>
      <c r="P4461" s="102"/>
      <c r="Q4461" s="102"/>
      <c r="R4461" s="102"/>
      <c r="S4461" s="102"/>
      <c r="T4461" s="106"/>
      <c r="U4461" s="3" t="str">
        <f t="shared" si="209"/>
        <v>0/1</v>
      </c>
    </row>
    <row r="4462" spans="1:21" ht="30" customHeight="1" x14ac:dyDescent="0.3">
      <c r="A4462" s="3" t="str">
        <f>B4462&amp;"--"&amp;COUNTIF($B$5:B4462,B4462)</f>
        <v>--4425</v>
      </c>
      <c r="B4462" s="3" t="str">
        <f t="shared" si="208"/>
        <v/>
      </c>
      <c r="C4462" s="78">
        <v>4458</v>
      </c>
      <c r="D4462" s="102"/>
      <c r="E4462" s="103"/>
      <c r="F4462" s="102"/>
      <c r="G4462" s="104"/>
      <c r="H4462" s="105" t="str">
        <f t="shared" ca="1" si="210"/>
        <v/>
      </c>
      <c r="I4462" s="102"/>
      <c r="J4462" s="102"/>
      <c r="K4462" s="102"/>
      <c r="L4462" s="102"/>
      <c r="M4462" s="102"/>
      <c r="N4462" s="102"/>
      <c r="O4462" s="102"/>
      <c r="P4462" s="102"/>
      <c r="Q4462" s="102"/>
      <c r="R4462" s="102"/>
      <c r="S4462" s="102"/>
      <c r="T4462" s="106"/>
      <c r="U4462" s="3" t="str">
        <f t="shared" si="209"/>
        <v>0/1</v>
      </c>
    </row>
    <row r="4463" spans="1:21" ht="30" customHeight="1" x14ac:dyDescent="0.3">
      <c r="A4463" s="3" t="str">
        <f>B4463&amp;"--"&amp;COUNTIF($B$5:B4463,B4463)</f>
        <v>--4426</v>
      </c>
      <c r="B4463" s="3" t="str">
        <f t="shared" si="208"/>
        <v/>
      </c>
      <c r="C4463" s="78">
        <v>4459</v>
      </c>
      <c r="D4463" s="102"/>
      <c r="E4463" s="103"/>
      <c r="F4463" s="102"/>
      <c r="G4463" s="104"/>
      <c r="H4463" s="105" t="str">
        <f t="shared" ca="1" si="210"/>
        <v/>
      </c>
      <c r="I4463" s="102"/>
      <c r="J4463" s="102"/>
      <c r="K4463" s="102"/>
      <c r="L4463" s="102"/>
      <c r="M4463" s="102"/>
      <c r="N4463" s="102"/>
      <c r="O4463" s="102"/>
      <c r="P4463" s="102"/>
      <c r="Q4463" s="102"/>
      <c r="R4463" s="102"/>
      <c r="S4463" s="102"/>
      <c r="T4463" s="106"/>
      <c r="U4463" s="3" t="str">
        <f t="shared" si="209"/>
        <v>0/1</v>
      </c>
    </row>
    <row r="4464" spans="1:21" ht="30" customHeight="1" x14ac:dyDescent="0.3">
      <c r="A4464" s="3" t="str">
        <f>B4464&amp;"--"&amp;COUNTIF($B$5:B4464,B4464)</f>
        <v>--4427</v>
      </c>
      <c r="B4464" s="3" t="str">
        <f t="shared" si="208"/>
        <v/>
      </c>
      <c r="C4464" s="78">
        <v>4460</v>
      </c>
      <c r="D4464" s="102"/>
      <c r="E4464" s="103"/>
      <c r="F4464" s="102"/>
      <c r="G4464" s="104"/>
      <c r="H4464" s="105" t="str">
        <f t="shared" ca="1" si="210"/>
        <v/>
      </c>
      <c r="I4464" s="102"/>
      <c r="J4464" s="102"/>
      <c r="K4464" s="102"/>
      <c r="L4464" s="102"/>
      <c r="M4464" s="102"/>
      <c r="N4464" s="102"/>
      <c r="O4464" s="102"/>
      <c r="P4464" s="102"/>
      <c r="Q4464" s="102"/>
      <c r="R4464" s="102"/>
      <c r="S4464" s="102"/>
      <c r="T4464" s="106"/>
      <c r="U4464" s="3" t="str">
        <f t="shared" si="209"/>
        <v>0/1</v>
      </c>
    </row>
    <row r="4465" spans="1:21" ht="30" customHeight="1" x14ac:dyDescent="0.3">
      <c r="A4465" s="3" t="str">
        <f>B4465&amp;"--"&amp;COUNTIF($B$5:B4465,B4465)</f>
        <v>--4428</v>
      </c>
      <c r="B4465" s="3" t="str">
        <f t="shared" si="208"/>
        <v/>
      </c>
      <c r="C4465" s="78">
        <v>4461</v>
      </c>
      <c r="D4465" s="102"/>
      <c r="E4465" s="103"/>
      <c r="F4465" s="102"/>
      <c r="G4465" s="104"/>
      <c r="H4465" s="105" t="str">
        <f t="shared" ca="1" si="210"/>
        <v/>
      </c>
      <c r="I4465" s="102"/>
      <c r="J4465" s="102"/>
      <c r="K4465" s="102"/>
      <c r="L4465" s="102"/>
      <c r="M4465" s="102"/>
      <c r="N4465" s="102"/>
      <c r="O4465" s="102"/>
      <c r="P4465" s="102"/>
      <c r="Q4465" s="102"/>
      <c r="R4465" s="102"/>
      <c r="S4465" s="102"/>
      <c r="T4465" s="106"/>
      <c r="U4465" s="3" t="str">
        <f t="shared" si="209"/>
        <v>0/1</v>
      </c>
    </row>
    <row r="4466" spans="1:21" ht="30" customHeight="1" x14ac:dyDescent="0.3">
      <c r="A4466" s="3" t="str">
        <f>B4466&amp;"--"&amp;COUNTIF($B$5:B4466,B4466)</f>
        <v>--4429</v>
      </c>
      <c r="B4466" s="3" t="str">
        <f t="shared" si="208"/>
        <v/>
      </c>
      <c r="C4466" s="78">
        <v>4462</v>
      </c>
      <c r="D4466" s="102"/>
      <c r="E4466" s="103"/>
      <c r="F4466" s="102"/>
      <c r="G4466" s="104"/>
      <c r="H4466" s="105" t="str">
        <f t="shared" ca="1" si="210"/>
        <v/>
      </c>
      <c r="I4466" s="102"/>
      <c r="J4466" s="102"/>
      <c r="K4466" s="102"/>
      <c r="L4466" s="102"/>
      <c r="M4466" s="102"/>
      <c r="N4466" s="102"/>
      <c r="O4466" s="102"/>
      <c r="P4466" s="102"/>
      <c r="Q4466" s="102"/>
      <c r="R4466" s="102"/>
      <c r="S4466" s="102"/>
      <c r="T4466" s="106"/>
      <c r="U4466" s="3" t="str">
        <f t="shared" si="209"/>
        <v>0/1</v>
      </c>
    </row>
    <row r="4467" spans="1:21" ht="30" customHeight="1" x14ac:dyDescent="0.3">
      <c r="A4467" s="3" t="str">
        <f>B4467&amp;"--"&amp;COUNTIF($B$5:B4467,B4467)</f>
        <v>--4430</v>
      </c>
      <c r="B4467" s="3" t="str">
        <f t="shared" si="208"/>
        <v/>
      </c>
      <c r="C4467" s="78">
        <v>4463</v>
      </c>
      <c r="D4467" s="102"/>
      <c r="E4467" s="103"/>
      <c r="F4467" s="102"/>
      <c r="G4467" s="104"/>
      <c r="H4467" s="105" t="str">
        <f t="shared" ca="1" si="210"/>
        <v/>
      </c>
      <c r="I4467" s="102"/>
      <c r="J4467" s="102"/>
      <c r="K4467" s="102"/>
      <c r="L4467" s="102"/>
      <c r="M4467" s="102"/>
      <c r="N4467" s="102"/>
      <c r="O4467" s="102"/>
      <c r="P4467" s="102"/>
      <c r="Q4467" s="102"/>
      <c r="R4467" s="102"/>
      <c r="S4467" s="102"/>
      <c r="T4467" s="106"/>
      <c r="U4467" s="3" t="str">
        <f t="shared" si="209"/>
        <v>0/1</v>
      </c>
    </row>
    <row r="4468" spans="1:21" ht="30" customHeight="1" x14ac:dyDescent="0.3">
      <c r="A4468" s="3" t="str">
        <f>B4468&amp;"--"&amp;COUNTIF($B$5:B4468,B4468)</f>
        <v>--4431</v>
      </c>
      <c r="B4468" s="3" t="str">
        <f t="shared" si="208"/>
        <v/>
      </c>
      <c r="C4468" s="78">
        <v>4464</v>
      </c>
      <c r="D4468" s="102"/>
      <c r="E4468" s="103"/>
      <c r="F4468" s="102"/>
      <c r="G4468" s="104"/>
      <c r="H4468" s="105" t="str">
        <f t="shared" ca="1" si="210"/>
        <v/>
      </c>
      <c r="I4468" s="102"/>
      <c r="J4468" s="102"/>
      <c r="K4468" s="102"/>
      <c r="L4468" s="102"/>
      <c r="M4468" s="102"/>
      <c r="N4468" s="102"/>
      <c r="O4468" s="102"/>
      <c r="P4468" s="102"/>
      <c r="Q4468" s="102"/>
      <c r="R4468" s="102"/>
      <c r="S4468" s="102"/>
      <c r="T4468" s="106"/>
      <c r="U4468" s="3" t="str">
        <f t="shared" si="209"/>
        <v>0/1</v>
      </c>
    </row>
    <row r="4469" spans="1:21" ht="30" customHeight="1" x14ac:dyDescent="0.3">
      <c r="A4469" s="3" t="str">
        <f>B4469&amp;"--"&amp;COUNTIF($B$5:B4469,B4469)</f>
        <v>--4432</v>
      </c>
      <c r="B4469" s="3" t="str">
        <f t="shared" si="208"/>
        <v/>
      </c>
      <c r="C4469" s="78">
        <v>4465</v>
      </c>
      <c r="D4469" s="102"/>
      <c r="E4469" s="103"/>
      <c r="F4469" s="102"/>
      <c r="G4469" s="104"/>
      <c r="H4469" s="105" t="str">
        <f t="shared" ca="1" si="210"/>
        <v/>
      </c>
      <c r="I4469" s="102"/>
      <c r="J4469" s="102"/>
      <c r="K4469" s="102"/>
      <c r="L4469" s="102"/>
      <c r="M4469" s="102"/>
      <c r="N4469" s="102"/>
      <c r="O4469" s="102"/>
      <c r="P4469" s="102"/>
      <c r="Q4469" s="102"/>
      <c r="R4469" s="102"/>
      <c r="S4469" s="102"/>
      <c r="T4469" s="106"/>
      <c r="U4469" s="3" t="str">
        <f t="shared" si="209"/>
        <v>0/1</v>
      </c>
    </row>
    <row r="4470" spans="1:21" ht="30" customHeight="1" x14ac:dyDescent="0.3">
      <c r="A4470" s="3" t="str">
        <f>B4470&amp;"--"&amp;COUNTIF($B$5:B4470,B4470)</f>
        <v>--4433</v>
      </c>
      <c r="B4470" s="3" t="str">
        <f t="shared" si="208"/>
        <v/>
      </c>
      <c r="C4470" s="78">
        <v>4466</v>
      </c>
      <c r="D4470" s="102"/>
      <c r="E4470" s="103"/>
      <c r="F4470" s="102"/>
      <c r="G4470" s="104"/>
      <c r="H4470" s="105" t="str">
        <f t="shared" ca="1" si="210"/>
        <v/>
      </c>
      <c r="I4470" s="102"/>
      <c r="J4470" s="102"/>
      <c r="K4470" s="102"/>
      <c r="L4470" s="102"/>
      <c r="M4470" s="102"/>
      <c r="N4470" s="102"/>
      <c r="O4470" s="102"/>
      <c r="P4470" s="102"/>
      <c r="Q4470" s="102"/>
      <c r="R4470" s="102"/>
      <c r="S4470" s="102"/>
      <c r="T4470" s="106"/>
      <c r="U4470" s="3" t="str">
        <f t="shared" si="209"/>
        <v>0/1</v>
      </c>
    </row>
    <row r="4471" spans="1:21" ht="30" customHeight="1" x14ac:dyDescent="0.3">
      <c r="A4471" s="3" t="str">
        <f>B4471&amp;"--"&amp;COUNTIF($B$5:B4471,B4471)</f>
        <v>--4434</v>
      </c>
      <c r="B4471" s="3" t="str">
        <f t="shared" si="208"/>
        <v/>
      </c>
      <c r="C4471" s="78">
        <v>4467</v>
      </c>
      <c r="D4471" s="102"/>
      <c r="E4471" s="103"/>
      <c r="F4471" s="102"/>
      <c r="G4471" s="104"/>
      <c r="H4471" s="105" t="str">
        <f t="shared" ca="1" si="210"/>
        <v/>
      </c>
      <c r="I4471" s="102"/>
      <c r="J4471" s="102"/>
      <c r="K4471" s="102"/>
      <c r="L4471" s="102"/>
      <c r="M4471" s="102"/>
      <c r="N4471" s="102"/>
      <c r="O4471" s="102"/>
      <c r="P4471" s="102"/>
      <c r="Q4471" s="102"/>
      <c r="R4471" s="102"/>
      <c r="S4471" s="102"/>
      <c r="T4471" s="106"/>
      <c r="U4471" s="3" t="str">
        <f t="shared" si="209"/>
        <v>0/1</v>
      </c>
    </row>
    <row r="4472" spans="1:21" ht="30" customHeight="1" x14ac:dyDescent="0.3">
      <c r="A4472" s="3" t="str">
        <f>B4472&amp;"--"&amp;COUNTIF($B$5:B4472,B4472)</f>
        <v>--4435</v>
      </c>
      <c r="B4472" s="3" t="str">
        <f t="shared" si="208"/>
        <v/>
      </c>
      <c r="C4472" s="78">
        <v>4468</v>
      </c>
      <c r="D4472" s="102"/>
      <c r="E4472" s="103"/>
      <c r="F4472" s="102"/>
      <c r="G4472" s="104"/>
      <c r="H4472" s="105" t="str">
        <f t="shared" ca="1" si="210"/>
        <v/>
      </c>
      <c r="I4472" s="102"/>
      <c r="J4472" s="102"/>
      <c r="K4472" s="102"/>
      <c r="L4472" s="102"/>
      <c r="M4472" s="102"/>
      <c r="N4472" s="102"/>
      <c r="O4472" s="102"/>
      <c r="P4472" s="102"/>
      <c r="Q4472" s="102"/>
      <c r="R4472" s="102"/>
      <c r="S4472" s="102"/>
      <c r="T4472" s="106"/>
      <c r="U4472" s="3" t="str">
        <f t="shared" si="209"/>
        <v>0/1</v>
      </c>
    </row>
    <row r="4473" spans="1:21" ht="30" customHeight="1" x14ac:dyDescent="0.3">
      <c r="A4473" s="3" t="str">
        <f>B4473&amp;"--"&amp;COUNTIF($B$5:B4473,B4473)</f>
        <v>--4436</v>
      </c>
      <c r="B4473" s="3" t="str">
        <f t="shared" si="208"/>
        <v/>
      </c>
      <c r="C4473" s="78">
        <v>4469</v>
      </c>
      <c r="D4473" s="102"/>
      <c r="E4473" s="103"/>
      <c r="F4473" s="102"/>
      <c r="G4473" s="104"/>
      <c r="H4473" s="105" t="str">
        <f t="shared" ca="1" si="210"/>
        <v/>
      </c>
      <c r="I4473" s="102"/>
      <c r="J4473" s="102"/>
      <c r="K4473" s="102"/>
      <c r="L4473" s="102"/>
      <c r="M4473" s="102"/>
      <c r="N4473" s="102"/>
      <c r="O4473" s="102"/>
      <c r="P4473" s="102"/>
      <c r="Q4473" s="102"/>
      <c r="R4473" s="102"/>
      <c r="S4473" s="102"/>
      <c r="T4473" s="106"/>
      <c r="U4473" s="3" t="str">
        <f t="shared" si="209"/>
        <v>0/1</v>
      </c>
    </row>
    <row r="4474" spans="1:21" ht="30" customHeight="1" x14ac:dyDescent="0.3">
      <c r="A4474" s="3" t="str">
        <f>B4474&amp;"--"&amp;COUNTIF($B$5:B4474,B4474)</f>
        <v>--4437</v>
      </c>
      <c r="B4474" s="3" t="str">
        <f t="shared" si="208"/>
        <v/>
      </c>
      <c r="C4474" s="78">
        <v>4470</v>
      </c>
      <c r="D4474" s="102"/>
      <c r="E4474" s="103"/>
      <c r="F4474" s="102"/>
      <c r="G4474" s="104"/>
      <c r="H4474" s="105" t="str">
        <f t="shared" ca="1" si="210"/>
        <v/>
      </c>
      <c r="I4474" s="102"/>
      <c r="J4474" s="102"/>
      <c r="K4474" s="102"/>
      <c r="L4474" s="102"/>
      <c r="M4474" s="102"/>
      <c r="N4474" s="102"/>
      <c r="O4474" s="102"/>
      <c r="P4474" s="102"/>
      <c r="Q4474" s="102"/>
      <c r="R4474" s="102"/>
      <c r="S4474" s="102"/>
      <c r="T4474" s="106"/>
      <c r="U4474" s="3" t="str">
        <f t="shared" si="209"/>
        <v>0/1</v>
      </c>
    </row>
    <row r="4475" spans="1:21" ht="30" customHeight="1" x14ac:dyDescent="0.3">
      <c r="A4475" s="3" t="str">
        <f>B4475&amp;"--"&amp;COUNTIF($B$5:B4475,B4475)</f>
        <v>--4438</v>
      </c>
      <c r="B4475" s="3" t="str">
        <f t="shared" si="208"/>
        <v/>
      </c>
      <c r="C4475" s="78">
        <v>4471</v>
      </c>
      <c r="D4475" s="102"/>
      <c r="E4475" s="103"/>
      <c r="F4475" s="102"/>
      <c r="G4475" s="104"/>
      <c r="H4475" s="105" t="str">
        <f t="shared" ca="1" si="210"/>
        <v/>
      </c>
      <c r="I4475" s="102"/>
      <c r="J4475" s="102"/>
      <c r="K4475" s="102"/>
      <c r="L4475" s="102"/>
      <c r="M4475" s="102"/>
      <c r="N4475" s="102"/>
      <c r="O4475" s="102"/>
      <c r="P4475" s="102"/>
      <c r="Q4475" s="102"/>
      <c r="R4475" s="102"/>
      <c r="S4475" s="102"/>
      <c r="T4475" s="106"/>
      <c r="U4475" s="3" t="str">
        <f t="shared" si="209"/>
        <v>0/1</v>
      </c>
    </row>
    <row r="4476" spans="1:21" ht="30" customHeight="1" x14ac:dyDescent="0.3">
      <c r="A4476" s="3" t="str">
        <f>B4476&amp;"--"&amp;COUNTIF($B$5:B4476,B4476)</f>
        <v>--4439</v>
      </c>
      <c r="B4476" s="3" t="str">
        <f t="shared" si="208"/>
        <v/>
      </c>
      <c r="C4476" s="78">
        <v>4472</v>
      </c>
      <c r="D4476" s="102"/>
      <c r="E4476" s="103"/>
      <c r="F4476" s="102"/>
      <c r="G4476" s="104"/>
      <c r="H4476" s="105" t="str">
        <f t="shared" ca="1" si="210"/>
        <v/>
      </c>
      <c r="I4476" s="102"/>
      <c r="J4476" s="102"/>
      <c r="K4476" s="102"/>
      <c r="L4476" s="102"/>
      <c r="M4476" s="102"/>
      <c r="N4476" s="102"/>
      <c r="O4476" s="102"/>
      <c r="P4476" s="102"/>
      <c r="Q4476" s="102"/>
      <c r="R4476" s="102"/>
      <c r="S4476" s="102"/>
      <c r="T4476" s="106"/>
      <c r="U4476" s="3" t="str">
        <f t="shared" si="209"/>
        <v>0/1</v>
      </c>
    </row>
    <row r="4477" spans="1:21" ht="30" customHeight="1" x14ac:dyDescent="0.3">
      <c r="A4477" s="3" t="str">
        <f>B4477&amp;"--"&amp;COUNTIF($B$5:B4477,B4477)</f>
        <v>--4440</v>
      </c>
      <c r="B4477" s="3" t="str">
        <f t="shared" si="208"/>
        <v/>
      </c>
      <c r="C4477" s="78">
        <v>4473</v>
      </c>
      <c r="D4477" s="102"/>
      <c r="E4477" s="103"/>
      <c r="F4477" s="102"/>
      <c r="G4477" s="104"/>
      <c r="H4477" s="105" t="str">
        <f t="shared" ca="1" si="210"/>
        <v/>
      </c>
      <c r="I4477" s="102"/>
      <c r="J4477" s="102"/>
      <c r="K4477" s="102"/>
      <c r="L4477" s="102"/>
      <c r="M4477" s="102"/>
      <c r="N4477" s="102"/>
      <c r="O4477" s="102"/>
      <c r="P4477" s="102"/>
      <c r="Q4477" s="102"/>
      <c r="R4477" s="102"/>
      <c r="S4477" s="102"/>
      <c r="T4477" s="106"/>
      <c r="U4477" s="3" t="str">
        <f t="shared" si="209"/>
        <v>0/1</v>
      </c>
    </row>
    <row r="4478" spans="1:21" ht="30" customHeight="1" x14ac:dyDescent="0.3">
      <c r="A4478" s="3" t="str">
        <f>B4478&amp;"--"&amp;COUNTIF($B$5:B4478,B4478)</f>
        <v>--4441</v>
      </c>
      <c r="B4478" s="3" t="str">
        <f t="shared" si="208"/>
        <v/>
      </c>
      <c r="C4478" s="78">
        <v>4474</v>
      </c>
      <c r="D4478" s="102"/>
      <c r="E4478" s="103"/>
      <c r="F4478" s="102"/>
      <c r="G4478" s="104"/>
      <c r="H4478" s="105" t="str">
        <f t="shared" ca="1" si="210"/>
        <v/>
      </c>
      <c r="I4478" s="102"/>
      <c r="J4478" s="102"/>
      <c r="K4478" s="102"/>
      <c r="L4478" s="102"/>
      <c r="M4478" s="102"/>
      <c r="N4478" s="102"/>
      <c r="O4478" s="102"/>
      <c r="P4478" s="102"/>
      <c r="Q4478" s="102"/>
      <c r="R4478" s="102"/>
      <c r="S4478" s="102"/>
      <c r="T4478" s="106"/>
      <c r="U4478" s="3" t="str">
        <f t="shared" si="209"/>
        <v>0/1</v>
      </c>
    </row>
    <row r="4479" spans="1:21" ht="30" customHeight="1" x14ac:dyDescent="0.3">
      <c r="A4479" s="3" t="str">
        <f>B4479&amp;"--"&amp;COUNTIF($B$5:B4479,B4479)</f>
        <v>--4442</v>
      </c>
      <c r="B4479" s="3" t="str">
        <f t="shared" si="208"/>
        <v/>
      </c>
      <c r="C4479" s="78">
        <v>4475</v>
      </c>
      <c r="D4479" s="102"/>
      <c r="E4479" s="103"/>
      <c r="F4479" s="102"/>
      <c r="G4479" s="104"/>
      <c r="H4479" s="105" t="str">
        <f t="shared" ca="1" si="210"/>
        <v/>
      </c>
      <c r="I4479" s="102"/>
      <c r="J4479" s="102"/>
      <c r="K4479" s="102"/>
      <c r="L4479" s="102"/>
      <c r="M4479" s="102"/>
      <c r="N4479" s="102"/>
      <c r="O4479" s="102"/>
      <c r="P4479" s="102"/>
      <c r="Q4479" s="102"/>
      <c r="R4479" s="102"/>
      <c r="S4479" s="102"/>
      <c r="T4479" s="106"/>
      <c r="U4479" s="3" t="str">
        <f t="shared" si="209"/>
        <v>0/1</v>
      </c>
    </row>
    <row r="4480" spans="1:21" ht="30" customHeight="1" x14ac:dyDescent="0.3">
      <c r="A4480" s="3" t="str">
        <f>B4480&amp;"--"&amp;COUNTIF($B$5:B4480,B4480)</f>
        <v>--4443</v>
      </c>
      <c r="B4480" s="3" t="str">
        <f t="shared" si="208"/>
        <v/>
      </c>
      <c r="C4480" s="78">
        <v>4476</v>
      </c>
      <c r="D4480" s="102"/>
      <c r="E4480" s="103"/>
      <c r="F4480" s="102"/>
      <c r="G4480" s="104"/>
      <c r="H4480" s="105" t="str">
        <f t="shared" ca="1" si="210"/>
        <v/>
      </c>
      <c r="I4480" s="102"/>
      <c r="J4480" s="102"/>
      <c r="K4480" s="102"/>
      <c r="L4480" s="102"/>
      <c r="M4480" s="102"/>
      <c r="N4480" s="102"/>
      <c r="O4480" s="102"/>
      <c r="P4480" s="102"/>
      <c r="Q4480" s="102"/>
      <c r="R4480" s="102"/>
      <c r="S4480" s="102"/>
      <c r="T4480" s="106"/>
      <c r="U4480" s="3" t="str">
        <f t="shared" si="209"/>
        <v>0/1</v>
      </c>
    </row>
    <row r="4481" spans="1:21" ht="30" customHeight="1" x14ac:dyDescent="0.3">
      <c r="A4481" s="3" t="str">
        <f>B4481&amp;"--"&amp;COUNTIF($B$5:B4481,B4481)</f>
        <v>--4444</v>
      </c>
      <c r="B4481" s="3" t="str">
        <f t="shared" si="208"/>
        <v/>
      </c>
      <c r="C4481" s="78">
        <v>4477</v>
      </c>
      <c r="D4481" s="102"/>
      <c r="E4481" s="103"/>
      <c r="F4481" s="102"/>
      <c r="G4481" s="104"/>
      <c r="H4481" s="105" t="str">
        <f t="shared" ca="1" si="210"/>
        <v/>
      </c>
      <c r="I4481" s="102"/>
      <c r="J4481" s="102"/>
      <c r="K4481" s="102"/>
      <c r="L4481" s="102"/>
      <c r="M4481" s="102"/>
      <c r="N4481" s="102"/>
      <c r="O4481" s="102"/>
      <c r="P4481" s="102"/>
      <c r="Q4481" s="102"/>
      <c r="R4481" s="102"/>
      <c r="S4481" s="102"/>
      <c r="T4481" s="106"/>
      <c r="U4481" s="3" t="str">
        <f t="shared" si="209"/>
        <v>0/1</v>
      </c>
    </row>
    <row r="4482" spans="1:21" ht="30" customHeight="1" x14ac:dyDescent="0.3">
      <c r="A4482" s="3" t="str">
        <f>B4482&amp;"--"&amp;COUNTIF($B$5:B4482,B4482)</f>
        <v>--4445</v>
      </c>
      <c r="B4482" s="3" t="str">
        <f t="shared" si="208"/>
        <v/>
      </c>
      <c r="C4482" s="78">
        <v>4478</v>
      </c>
      <c r="D4482" s="102"/>
      <c r="E4482" s="103"/>
      <c r="F4482" s="102"/>
      <c r="G4482" s="104"/>
      <c r="H4482" s="105" t="str">
        <f t="shared" ca="1" si="210"/>
        <v/>
      </c>
      <c r="I4482" s="102"/>
      <c r="J4482" s="102"/>
      <c r="K4482" s="102"/>
      <c r="L4482" s="102"/>
      <c r="M4482" s="102"/>
      <c r="N4482" s="102"/>
      <c r="O4482" s="102"/>
      <c r="P4482" s="102"/>
      <c r="Q4482" s="102"/>
      <c r="R4482" s="102"/>
      <c r="S4482" s="102"/>
      <c r="T4482" s="106"/>
      <c r="U4482" s="3" t="str">
        <f t="shared" si="209"/>
        <v>0/1</v>
      </c>
    </row>
    <row r="4483" spans="1:21" ht="30" customHeight="1" x14ac:dyDescent="0.3">
      <c r="A4483" s="3" t="str">
        <f>B4483&amp;"--"&amp;COUNTIF($B$5:B4483,B4483)</f>
        <v>--4446</v>
      </c>
      <c r="B4483" s="3" t="str">
        <f t="shared" si="208"/>
        <v/>
      </c>
      <c r="C4483" s="78">
        <v>4479</v>
      </c>
      <c r="D4483" s="102"/>
      <c r="E4483" s="103"/>
      <c r="F4483" s="102"/>
      <c r="G4483" s="104"/>
      <c r="H4483" s="105" t="str">
        <f t="shared" ca="1" si="210"/>
        <v/>
      </c>
      <c r="I4483" s="102"/>
      <c r="J4483" s="102"/>
      <c r="K4483" s="102"/>
      <c r="L4483" s="102"/>
      <c r="M4483" s="102"/>
      <c r="N4483" s="102"/>
      <c r="O4483" s="102"/>
      <c r="P4483" s="102"/>
      <c r="Q4483" s="102"/>
      <c r="R4483" s="102"/>
      <c r="S4483" s="102"/>
      <c r="T4483" s="106"/>
      <c r="U4483" s="3" t="str">
        <f t="shared" si="209"/>
        <v>0/1</v>
      </c>
    </row>
    <row r="4484" spans="1:21" ht="30" customHeight="1" x14ac:dyDescent="0.3">
      <c r="A4484" s="3" t="str">
        <f>B4484&amp;"--"&amp;COUNTIF($B$5:B4484,B4484)</f>
        <v>--4447</v>
      </c>
      <c r="B4484" s="3" t="str">
        <f t="shared" si="208"/>
        <v/>
      </c>
      <c r="C4484" s="78">
        <v>4480</v>
      </c>
      <c r="D4484" s="102"/>
      <c r="E4484" s="103"/>
      <c r="F4484" s="102"/>
      <c r="G4484" s="104"/>
      <c r="H4484" s="105" t="str">
        <f t="shared" ca="1" si="210"/>
        <v/>
      </c>
      <c r="I4484" s="102"/>
      <c r="J4484" s="102"/>
      <c r="K4484" s="102"/>
      <c r="L4484" s="102"/>
      <c r="M4484" s="102"/>
      <c r="N4484" s="102"/>
      <c r="O4484" s="102"/>
      <c r="P4484" s="102"/>
      <c r="Q4484" s="102"/>
      <c r="R4484" s="102"/>
      <c r="S4484" s="102"/>
      <c r="T4484" s="106"/>
      <c r="U4484" s="3" t="str">
        <f t="shared" si="209"/>
        <v>0/1</v>
      </c>
    </row>
    <row r="4485" spans="1:21" ht="30" customHeight="1" x14ac:dyDescent="0.3">
      <c r="A4485" s="3" t="str">
        <f>B4485&amp;"--"&amp;COUNTIF($B$5:B4485,B4485)</f>
        <v>--4448</v>
      </c>
      <c r="B4485" s="3" t="str">
        <f t="shared" ref="B4485:B4548" si="211">IF(G4485&lt;&gt;"",MONTH(G4485),"")</f>
        <v/>
      </c>
      <c r="C4485" s="78">
        <v>4481</v>
      </c>
      <c r="D4485" s="102"/>
      <c r="E4485" s="103"/>
      <c r="F4485" s="102"/>
      <c r="G4485" s="104"/>
      <c r="H4485" s="105" t="str">
        <f t="shared" ca="1" si="210"/>
        <v/>
      </c>
      <c r="I4485" s="102"/>
      <c r="J4485" s="102"/>
      <c r="K4485" s="102"/>
      <c r="L4485" s="102"/>
      <c r="M4485" s="102"/>
      <c r="N4485" s="102"/>
      <c r="O4485" s="102"/>
      <c r="P4485" s="102"/>
      <c r="Q4485" s="102"/>
      <c r="R4485" s="102"/>
      <c r="S4485" s="102"/>
      <c r="T4485" s="106"/>
      <c r="U4485" s="3" t="str">
        <f t="shared" ref="U4485:U4548" si="212">DAY(G4485)&amp;"/"&amp;MONTH(G4485)</f>
        <v>0/1</v>
      </c>
    </row>
    <row r="4486" spans="1:21" ht="30" customHeight="1" x14ac:dyDescent="0.3">
      <c r="A4486" s="3" t="str">
        <f>B4486&amp;"--"&amp;COUNTIF($B$5:B4486,B4486)</f>
        <v>--4449</v>
      </c>
      <c r="B4486" s="3" t="str">
        <f t="shared" si="211"/>
        <v/>
      </c>
      <c r="C4486" s="78">
        <v>4482</v>
      </c>
      <c r="D4486" s="102"/>
      <c r="E4486" s="103"/>
      <c r="F4486" s="102"/>
      <c r="G4486" s="104"/>
      <c r="H4486" s="105" t="str">
        <f t="shared" ca="1" si="210"/>
        <v/>
      </c>
      <c r="I4486" s="102"/>
      <c r="J4486" s="102"/>
      <c r="K4486" s="102"/>
      <c r="L4486" s="102"/>
      <c r="M4486" s="102"/>
      <c r="N4486" s="102"/>
      <c r="O4486" s="102"/>
      <c r="P4486" s="102"/>
      <c r="Q4486" s="102"/>
      <c r="R4486" s="102"/>
      <c r="S4486" s="102"/>
      <c r="T4486" s="106"/>
      <c r="U4486" s="3" t="str">
        <f t="shared" si="212"/>
        <v>0/1</v>
      </c>
    </row>
    <row r="4487" spans="1:21" ht="30" customHeight="1" x14ac:dyDescent="0.3">
      <c r="A4487" s="3" t="str">
        <f>B4487&amp;"--"&amp;COUNTIF($B$5:B4487,B4487)</f>
        <v>--4450</v>
      </c>
      <c r="B4487" s="3" t="str">
        <f t="shared" si="211"/>
        <v/>
      </c>
      <c r="C4487" s="78">
        <v>4483</v>
      </c>
      <c r="D4487" s="102"/>
      <c r="E4487" s="103"/>
      <c r="F4487" s="102"/>
      <c r="G4487" s="104"/>
      <c r="H4487" s="105" t="str">
        <f t="shared" ca="1" si="210"/>
        <v/>
      </c>
      <c r="I4487" s="102"/>
      <c r="J4487" s="102"/>
      <c r="K4487" s="102"/>
      <c r="L4487" s="102"/>
      <c r="M4487" s="102"/>
      <c r="N4487" s="102"/>
      <c r="O4487" s="102"/>
      <c r="P4487" s="102"/>
      <c r="Q4487" s="102"/>
      <c r="R4487" s="102"/>
      <c r="S4487" s="102"/>
      <c r="T4487" s="106"/>
      <c r="U4487" s="3" t="str">
        <f t="shared" si="212"/>
        <v>0/1</v>
      </c>
    </row>
    <row r="4488" spans="1:21" ht="30" customHeight="1" x14ac:dyDescent="0.3">
      <c r="A4488" s="3" t="str">
        <f>B4488&amp;"--"&amp;COUNTIF($B$5:B4488,B4488)</f>
        <v>--4451</v>
      </c>
      <c r="B4488" s="3" t="str">
        <f t="shared" si="211"/>
        <v/>
      </c>
      <c r="C4488" s="78">
        <v>4484</v>
      </c>
      <c r="D4488" s="102"/>
      <c r="E4488" s="103"/>
      <c r="F4488" s="102"/>
      <c r="G4488" s="104"/>
      <c r="H4488" s="105" t="str">
        <f t="shared" ca="1" si="210"/>
        <v/>
      </c>
      <c r="I4488" s="102"/>
      <c r="J4488" s="102"/>
      <c r="K4488" s="102"/>
      <c r="L4488" s="102"/>
      <c r="M4488" s="102"/>
      <c r="N4488" s="102"/>
      <c r="O4488" s="102"/>
      <c r="P4488" s="102"/>
      <c r="Q4488" s="102"/>
      <c r="R4488" s="102"/>
      <c r="S4488" s="102"/>
      <c r="T4488" s="106"/>
      <c r="U4488" s="3" t="str">
        <f t="shared" si="212"/>
        <v>0/1</v>
      </c>
    </row>
    <row r="4489" spans="1:21" ht="30" customHeight="1" x14ac:dyDescent="0.3">
      <c r="A4489" s="3" t="str">
        <f>B4489&amp;"--"&amp;COUNTIF($B$5:B4489,B4489)</f>
        <v>--4452</v>
      </c>
      <c r="B4489" s="3" t="str">
        <f t="shared" si="211"/>
        <v/>
      </c>
      <c r="C4489" s="78">
        <v>4485</v>
      </c>
      <c r="D4489" s="102"/>
      <c r="E4489" s="103"/>
      <c r="F4489" s="102"/>
      <c r="G4489" s="104"/>
      <c r="H4489" s="105" t="str">
        <f t="shared" ca="1" si="210"/>
        <v/>
      </c>
      <c r="I4489" s="102"/>
      <c r="J4489" s="102"/>
      <c r="K4489" s="102"/>
      <c r="L4489" s="102"/>
      <c r="M4489" s="102"/>
      <c r="N4489" s="102"/>
      <c r="O4489" s="102"/>
      <c r="P4489" s="102"/>
      <c r="Q4489" s="102"/>
      <c r="R4489" s="102"/>
      <c r="S4489" s="102"/>
      <c r="T4489" s="106"/>
      <c r="U4489" s="3" t="str">
        <f t="shared" si="212"/>
        <v>0/1</v>
      </c>
    </row>
    <row r="4490" spans="1:21" ht="30" customHeight="1" x14ac:dyDescent="0.3">
      <c r="A4490" s="3" t="str">
        <f>B4490&amp;"--"&amp;COUNTIF($B$5:B4490,B4490)</f>
        <v>--4453</v>
      </c>
      <c r="B4490" s="3" t="str">
        <f t="shared" si="211"/>
        <v/>
      </c>
      <c r="C4490" s="78">
        <v>4486</v>
      </c>
      <c r="D4490" s="102"/>
      <c r="E4490" s="103"/>
      <c r="F4490" s="102"/>
      <c r="G4490" s="104"/>
      <c r="H4490" s="105" t="str">
        <f t="shared" ca="1" si="210"/>
        <v/>
      </c>
      <c r="I4490" s="102"/>
      <c r="J4490" s="102"/>
      <c r="K4490" s="102"/>
      <c r="L4490" s="102"/>
      <c r="M4490" s="102"/>
      <c r="N4490" s="102"/>
      <c r="O4490" s="102"/>
      <c r="P4490" s="102"/>
      <c r="Q4490" s="102"/>
      <c r="R4490" s="102"/>
      <c r="S4490" s="102"/>
      <c r="T4490" s="106"/>
      <c r="U4490" s="3" t="str">
        <f t="shared" si="212"/>
        <v>0/1</v>
      </c>
    </row>
    <row r="4491" spans="1:21" ht="30" customHeight="1" x14ac:dyDescent="0.3">
      <c r="A4491" s="3" t="str">
        <f>B4491&amp;"--"&amp;COUNTIF($B$5:B4491,B4491)</f>
        <v>--4454</v>
      </c>
      <c r="B4491" s="3" t="str">
        <f t="shared" si="211"/>
        <v/>
      </c>
      <c r="C4491" s="78">
        <v>4487</v>
      </c>
      <c r="D4491" s="102"/>
      <c r="E4491" s="103"/>
      <c r="F4491" s="102"/>
      <c r="G4491" s="104"/>
      <c r="H4491" s="105" t="str">
        <f t="shared" ca="1" si="210"/>
        <v/>
      </c>
      <c r="I4491" s="102"/>
      <c r="J4491" s="102"/>
      <c r="K4491" s="102"/>
      <c r="L4491" s="102"/>
      <c r="M4491" s="102"/>
      <c r="N4491" s="102"/>
      <c r="O4491" s="102"/>
      <c r="P4491" s="102"/>
      <c r="Q4491" s="102"/>
      <c r="R4491" s="102"/>
      <c r="S4491" s="102"/>
      <c r="T4491" s="106"/>
      <c r="U4491" s="3" t="str">
        <f t="shared" si="212"/>
        <v>0/1</v>
      </c>
    </row>
    <row r="4492" spans="1:21" ht="30" customHeight="1" x14ac:dyDescent="0.3">
      <c r="A4492" s="3" t="str">
        <f>B4492&amp;"--"&amp;COUNTIF($B$5:B4492,B4492)</f>
        <v>--4455</v>
      </c>
      <c r="B4492" s="3" t="str">
        <f t="shared" si="211"/>
        <v/>
      </c>
      <c r="C4492" s="78">
        <v>4488</v>
      </c>
      <c r="D4492" s="102"/>
      <c r="E4492" s="103"/>
      <c r="F4492" s="102"/>
      <c r="G4492" s="104"/>
      <c r="H4492" s="105" t="str">
        <f t="shared" ca="1" si="210"/>
        <v/>
      </c>
      <c r="I4492" s="102"/>
      <c r="J4492" s="102"/>
      <c r="K4492" s="102"/>
      <c r="L4492" s="102"/>
      <c r="M4492" s="102"/>
      <c r="N4492" s="102"/>
      <c r="O4492" s="102"/>
      <c r="P4492" s="102"/>
      <c r="Q4492" s="102"/>
      <c r="R4492" s="102"/>
      <c r="S4492" s="102"/>
      <c r="T4492" s="106"/>
      <c r="U4492" s="3" t="str">
        <f t="shared" si="212"/>
        <v>0/1</v>
      </c>
    </row>
    <row r="4493" spans="1:21" ht="30" customHeight="1" x14ac:dyDescent="0.3">
      <c r="A4493" s="3" t="str">
        <f>B4493&amp;"--"&amp;COUNTIF($B$5:B4493,B4493)</f>
        <v>--4456</v>
      </c>
      <c r="B4493" s="3" t="str">
        <f t="shared" si="211"/>
        <v/>
      </c>
      <c r="C4493" s="78">
        <v>4489</v>
      </c>
      <c r="D4493" s="102"/>
      <c r="E4493" s="103"/>
      <c r="F4493" s="102"/>
      <c r="G4493" s="104"/>
      <c r="H4493" s="105" t="str">
        <f t="shared" ca="1" si="210"/>
        <v/>
      </c>
      <c r="I4493" s="102"/>
      <c r="J4493" s="102"/>
      <c r="K4493" s="102"/>
      <c r="L4493" s="102"/>
      <c r="M4493" s="102"/>
      <c r="N4493" s="102"/>
      <c r="O4493" s="102"/>
      <c r="P4493" s="102"/>
      <c r="Q4493" s="102"/>
      <c r="R4493" s="102"/>
      <c r="S4493" s="102"/>
      <c r="T4493" s="106"/>
      <c r="U4493" s="3" t="str">
        <f t="shared" si="212"/>
        <v>0/1</v>
      </c>
    </row>
    <row r="4494" spans="1:21" ht="30" customHeight="1" x14ac:dyDescent="0.3">
      <c r="A4494" s="3" t="str">
        <f>B4494&amp;"--"&amp;COUNTIF($B$5:B4494,B4494)</f>
        <v>--4457</v>
      </c>
      <c r="B4494" s="3" t="str">
        <f t="shared" si="211"/>
        <v/>
      </c>
      <c r="C4494" s="78">
        <v>4490</v>
      </c>
      <c r="D4494" s="102"/>
      <c r="E4494" s="103"/>
      <c r="F4494" s="102"/>
      <c r="G4494" s="104"/>
      <c r="H4494" s="105" t="str">
        <f t="shared" ca="1" si="210"/>
        <v/>
      </c>
      <c r="I4494" s="102"/>
      <c r="J4494" s="102"/>
      <c r="K4494" s="102"/>
      <c r="L4494" s="102"/>
      <c r="M4494" s="102"/>
      <c r="N4494" s="102"/>
      <c r="O4494" s="102"/>
      <c r="P4494" s="102"/>
      <c r="Q4494" s="102"/>
      <c r="R4494" s="102"/>
      <c r="S4494" s="102"/>
      <c r="T4494" s="106"/>
      <c r="U4494" s="3" t="str">
        <f t="shared" si="212"/>
        <v>0/1</v>
      </c>
    </row>
    <row r="4495" spans="1:21" ht="30" customHeight="1" x14ac:dyDescent="0.3">
      <c r="A4495" s="3" t="str">
        <f>B4495&amp;"--"&amp;COUNTIF($B$5:B4495,B4495)</f>
        <v>--4458</v>
      </c>
      <c r="B4495" s="3" t="str">
        <f t="shared" si="211"/>
        <v/>
      </c>
      <c r="C4495" s="78">
        <v>4491</v>
      </c>
      <c r="D4495" s="102"/>
      <c r="E4495" s="103"/>
      <c r="F4495" s="102"/>
      <c r="G4495" s="104"/>
      <c r="H4495" s="105" t="str">
        <f t="shared" ca="1" si="210"/>
        <v/>
      </c>
      <c r="I4495" s="102"/>
      <c r="J4495" s="102"/>
      <c r="K4495" s="102"/>
      <c r="L4495" s="102"/>
      <c r="M4495" s="102"/>
      <c r="N4495" s="102"/>
      <c r="O4495" s="102"/>
      <c r="P4495" s="102"/>
      <c r="Q4495" s="102"/>
      <c r="R4495" s="102"/>
      <c r="S4495" s="102"/>
      <c r="T4495" s="106"/>
      <c r="U4495" s="3" t="str">
        <f t="shared" si="212"/>
        <v>0/1</v>
      </c>
    </row>
    <row r="4496" spans="1:21" ht="30" customHeight="1" x14ac:dyDescent="0.3">
      <c r="A4496" s="3" t="str">
        <f>B4496&amp;"--"&amp;COUNTIF($B$5:B4496,B4496)</f>
        <v>--4459</v>
      </c>
      <c r="B4496" s="3" t="str">
        <f t="shared" si="211"/>
        <v/>
      </c>
      <c r="C4496" s="78">
        <v>4492</v>
      </c>
      <c r="D4496" s="102"/>
      <c r="E4496" s="103"/>
      <c r="F4496" s="102"/>
      <c r="G4496" s="104"/>
      <c r="H4496" s="105" t="str">
        <f t="shared" ca="1" si="210"/>
        <v/>
      </c>
      <c r="I4496" s="102"/>
      <c r="J4496" s="102"/>
      <c r="K4496" s="102"/>
      <c r="L4496" s="102"/>
      <c r="M4496" s="102"/>
      <c r="N4496" s="102"/>
      <c r="O4496" s="102"/>
      <c r="P4496" s="102"/>
      <c r="Q4496" s="102"/>
      <c r="R4496" s="102"/>
      <c r="S4496" s="102"/>
      <c r="T4496" s="106"/>
      <c r="U4496" s="3" t="str">
        <f t="shared" si="212"/>
        <v>0/1</v>
      </c>
    </row>
    <row r="4497" spans="1:21" ht="30" customHeight="1" x14ac:dyDescent="0.3">
      <c r="A4497" s="3" t="str">
        <f>B4497&amp;"--"&amp;COUNTIF($B$5:B4497,B4497)</f>
        <v>--4460</v>
      </c>
      <c r="B4497" s="3" t="str">
        <f t="shared" si="211"/>
        <v/>
      </c>
      <c r="C4497" s="78">
        <v>4493</v>
      </c>
      <c r="D4497" s="102"/>
      <c r="E4497" s="103"/>
      <c r="F4497" s="102"/>
      <c r="G4497" s="104"/>
      <c r="H4497" s="105" t="str">
        <f t="shared" ca="1" si="210"/>
        <v/>
      </c>
      <c r="I4497" s="102"/>
      <c r="J4497" s="102"/>
      <c r="K4497" s="102"/>
      <c r="L4497" s="102"/>
      <c r="M4497" s="102"/>
      <c r="N4497" s="102"/>
      <c r="O4497" s="102"/>
      <c r="P4497" s="102"/>
      <c r="Q4497" s="102"/>
      <c r="R4497" s="102"/>
      <c r="S4497" s="102"/>
      <c r="T4497" s="106"/>
      <c r="U4497" s="3" t="str">
        <f t="shared" si="212"/>
        <v>0/1</v>
      </c>
    </row>
    <row r="4498" spans="1:21" ht="30" customHeight="1" x14ac:dyDescent="0.3">
      <c r="A4498" s="3" t="str">
        <f>B4498&amp;"--"&amp;COUNTIF($B$5:B4498,B4498)</f>
        <v>--4461</v>
      </c>
      <c r="B4498" s="3" t="str">
        <f t="shared" si="211"/>
        <v/>
      </c>
      <c r="C4498" s="78">
        <v>4494</v>
      </c>
      <c r="D4498" s="102"/>
      <c r="E4498" s="103"/>
      <c r="F4498" s="102"/>
      <c r="G4498" s="104"/>
      <c r="H4498" s="105" t="str">
        <f t="shared" ca="1" si="210"/>
        <v/>
      </c>
      <c r="I4498" s="102"/>
      <c r="J4498" s="102"/>
      <c r="K4498" s="102"/>
      <c r="L4498" s="102"/>
      <c r="M4498" s="102"/>
      <c r="N4498" s="102"/>
      <c r="O4498" s="102"/>
      <c r="P4498" s="102"/>
      <c r="Q4498" s="102"/>
      <c r="R4498" s="102"/>
      <c r="S4498" s="102"/>
      <c r="T4498" s="106"/>
      <c r="U4498" s="3" t="str">
        <f t="shared" si="212"/>
        <v>0/1</v>
      </c>
    </row>
    <row r="4499" spans="1:21" ht="30" customHeight="1" x14ac:dyDescent="0.3">
      <c r="A4499" s="3" t="str">
        <f>B4499&amp;"--"&amp;COUNTIF($B$5:B4499,B4499)</f>
        <v>--4462</v>
      </c>
      <c r="B4499" s="3" t="str">
        <f t="shared" si="211"/>
        <v/>
      </c>
      <c r="C4499" s="78">
        <v>4495</v>
      </c>
      <c r="D4499" s="102"/>
      <c r="E4499" s="103"/>
      <c r="F4499" s="102"/>
      <c r="G4499" s="104"/>
      <c r="H4499" s="105" t="str">
        <f t="shared" ca="1" si="210"/>
        <v/>
      </c>
      <c r="I4499" s="102"/>
      <c r="J4499" s="102"/>
      <c r="K4499" s="102"/>
      <c r="L4499" s="102"/>
      <c r="M4499" s="102"/>
      <c r="N4499" s="102"/>
      <c r="O4499" s="102"/>
      <c r="P4499" s="102"/>
      <c r="Q4499" s="102"/>
      <c r="R4499" s="102"/>
      <c r="S4499" s="102"/>
      <c r="T4499" s="106"/>
      <c r="U4499" s="3" t="str">
        <f t="shared" si="212"/>
        <v>0/1</v>
      </c>
    </row>
    <row r="4500" spans="1:21" ht="30" customHeight="1" x14ac:dyDescent="0.3">
      <c r="A4500" s="3" t="str">
        <f>B4500&amp;"--"&amp;COUNTIF($B$5:B4500,B4500)</f>
        <v>--4463</v>
      </c>
      <c r="B4500" s="3" t="str">
        <f t="shared" si="211"/>
        <v/>
      </c>
      <c r="C4500" s="78">
        <v>4496</v>
      </c>
      <c r="D4500" s="102"/>
      <c r="E4500" s="103"/>
      <c r="F4500" s="102"/>
      <c r="G4500" s="104"/>
      <c r="H4500" s="105" t="str">
        <f t="shared" ca="1" si="210"/>
        <v/>
      </c>
      <c r="I4500" s="102"/>
      <c r="J4500" s="102"/>
      <c r="K4500" s="102"/>
      <c r="L4500" s="102"/>
      <c r="M4500" s="102"/>
      <c r="N4500" s="102"/>
      <c r="O4500" s="102"/>
      <c r="P4500" s="102"/>
      <c r="Q4500" s="102"/>
      <c r="R4500" s="102"/>
      <c r="S4500" s="102"/>
      <c r="T4500" s="106"/>
      <c r="U4500" s="3" t="str">
        <f t="shared" si="212"/>
        <v>0/1</v>
      </c>
    </row>
    <row r="4501" spans="1:21" ht="30" customHeight="1" x14ac:dyDescent="0.3">
      <c r="A4501" s="3" t="str">
        <f>B4501&amp;"--"&amp;COUNTIF($B$5:B4501,B4501)</f>
        <v>--4464</v>
      </c>
      <c r="B4501" s="3" t="str">
        <f t="shared" si="211"/>
        <v/>
      </c>
      <c r="C4501" s="78">
        <v>4497</v>
      </c>
      <c r="D4501" s="102"/>
      <c r="E4501" s="103"/>
      <c r="F4501" s="102"/>
      <c r="G4501" s="104"/>
      <c r="H4501" s="105" t="str">
        <f t="shared" ca="1" si="210"/>
        <v/>
      </c>
      <c r="I4501" s="102"/>
      <c r="J4501" s="102"/>
      <c r="K4501" s="102"/>
      <c r="L4501" s="102"/>
      <c r="M4501" s="102"/>
      <c r="N4501" s="102"/>
      <c r="O4501" s="102"/>
      <c r="P4501" s="102"/>
      <c r="Q4501" s="102"/>
      <c r="R4501" s="102"/>
      <c r="S4501" s="102"/>
      <c r="T4501" s="106"/>
      <c r="U4501" s="3" t="str">
        <f t="shared" si="212"/>
        <v>0/1</v>
      </c>
    </row>
    <row r="4502" spans="1:21" ht="30" customHeight="1" x14ac:dyDescent="0.3">
      <c r="A4502" s="3" t="str">
        <f>B4502&amp;"--"&amp;COUNTIF($B$5:B4502,B4502)</f>
        <v>--4465</v>
      </c>
      <c r="B4502" s="3" t="str">
        <f t="shared" si="211"/>
        <v/>
      </c>
      <c r="C4502" s="78">
        <v>4498</v>
      </c>
      <c r="D4502" s="102"/>
      <c r="E4502" s="103"/>
      <c r="F4502" s="102"/>
      <c r="G4502" s="104"/>
      <c r="H4502" s="105" t="str">
        <f t="shared" ca="1" si="210"/>
        <v/>
      </c>
      <c r="I4502" s="102"/>
      <c r="J4502" s="102"/>
      <c r="K4502" s="102"/>
      <c r="L4502" s="102"/>
      <c r="M4502" s="102"/>
      <c r="N4502" s="102"/>
      <c r="O4502" s="102"/>
      <c r="P4502" s="102"/>
      <c r="Q4502" s="102"/>
      <c r="R4502" s="102"/>
      <c r="S4502" s="102"/>
      <c r="T4502" s="106"/>
      <c r="U4502" s="3" t="str">
        <f t="shared" si="212"/>
        <v>0/1</v>
      </c>
    </row>
    <row r="4503" spans="1:21" ht="30" customHeight="1" x14ac:dyDescent="0.3">
      <c r="A4503" s="3" t="str">
        <f>B4503&amp;"--"&amp;COUNTIF($B$5:B4503,B4503)</f>
        <v>--4466</v>
      </c>
      <c r="B4503" s="3" t="str">
        <f t="shared" si="211"/>
        <v/>
      </c>
      <c r="C4503" s="78">
        <v>4499</v>
      </c>
      <c r="D4503" s="102"/>
      <c r="E4503" s="103"/>
      <c r="F4503" s="102"/>
      <c r="G4503" s="104"/>
      <c r="H4503" s="105" t="str">
        <f t="shared" ca="1" si="210"/>
        <v/>
      </c>
      <c r="I4503" s="102"/>
      <c r="J4503" s="102"/>
      <c r="K4503" s="102"/>
      <c r="L4503" s="102"/>
      <c r="M4503" s="102"/>
      <c r="N4503" s="102"/>
      <c r="O4503" s="102"/>
      <c r="P4503" s="102"/>
      <c r="Q4503" s="102"/>
      <c r="R4503" s="102"/>
      <c r="S4503" s="102"/>
      <c r="T4503" s="106"/>
      <c r="U4503" s="3" t="str">
        <f t="shared" si="212"/>
        <v>0/1</v>
      </c>
    </row>
    <row r="4504" spans="1:21" ht="30" customHeight="1" x14ac:dyDescent="0.3">
      <c r="A4504" s="3" t="str">
        <f>B4504&amp;"--"&amp;COUNTIF($B$5:B4504,B4504)</f>
        <v>--4467</v>
      </c>
      <c r="B4504" s="3" t="str">
        <f t="shared" si="211"/>
        <v/>
      </c>
      <c r="C4504" s="78">
        <v>4500</v>
      </c>
      <c r="D4504" s="102"/>
      <c r="E4504" s="103"/>
      <c r="F4504" s="102"/>
      <c r="G4504" s="104"/>
      <c r="H4504" s="105" t="str">
        <f t="shared" ca="1" si="210"/>
        <v/>
      </c>
      <c r="I4504" s="102"/>
      <c r="J4504" s="102"/>
      <c r="K4504" s="102"/>
      <c r="L4504" s="102"/>
      <c r="M4504" s="102"/>
      <c r="N4504" s="102"/>
      <c r="O4504" s="102"/>
      <c r="P4504" s="102"/>
      <c r="Q4504" s="102"/>
      <c r="R4504" s="102"/>
      <c r="S4504" s="102"/>
      <c r="T4504" s="106"/>
      <c r="U4504" s="3" t="str">
        <f t="shared" si="212"/>
        <v>0/1</v>
      </c>
    </row>
    <row r="4505" spans="1:21" ht="30" customHeight="1" x14ac:dyDescent="0.3">
      <c r="A4505" s="3" t="str">
        <f>B4505&amp;"--"&amp;COUNTIF($B$5:B4505,B4505)</f>
        <v>--4468</v>
      </c>
      <c r="B4505" s="3" t="str">
        <f t="shared" si="211"/>
        <v/>
      </c>
      <c r="C4505" s="78">
        <v>4501</v>
      </c>
      <c r="D4505" s="102"/>
      <c r="E4505" s="103"/>
      <c r="F4505" s="102"/>
      <c r="G4505" s="104"/>
      <c r="H4505" s="105" t="str">
        <f t="shared" ca="1" si="210"/>
        <v/>
      </c>
      <c r="I4505" s="102"/>
      <c r="J4505" s="102"/>
      <c r="K4505" s="102"/>
      <c r="L4505" s="102"/>
      <c r="M4505" s="102"/>
      <c r="N4505" s="102"/>
      <c r="O4505" s="102"/>
      <c r="P4505" s="102"/>
      <c r="Q4505" s="102"/>
      <c r="R4505" s="102"/>
      <c r="S4505" s="102"/>
      <c r="T4505" s="106"/>
      <c r="U4505" s="3" t="str">
        <f t="shared" si="212"/>
        <v>0/1</v>
      </c>
    </row>
    <row r="4506" spans="1:21" ht="30" customHeight="1" x14ac:dyDescent="0.3">
      <c r="A4506" s="3" t="str">
        <f>B4506&amp;"--"&amp;COUNTIF($B$5:B4506,B4506)</f>
        <v>--4469</v>
      </c>
      <c r="B4506" s="3" t="str">
        <f t="shared" si="211"/>
        <v/>
      </c>
      <c r="C4506" s="78">
        <v>4502</v>
      </c>
      <c r="D4506" s="102"/>
      <c r="E4506" s="103"/>
      <c r="F4506" s="102"/>
      <c r="G4506" s="104"/>
      <c r="H4506" s="105" t="str">
        <f t="shared" ca="1" si="210"/>
        <v/>
      </c>
      <c r="I4506" s="102"/>
      <c r="J4506" s="102"/>
      <c r="K4506" s="102"/>
      <c r="L4506" s="102"/>
      <c r="M4506" s="102"/>
      <c r="N4506" s="102"/>
      <c r="O4506" s="102"/>
      <c r="P4506" s="102"/>
      <c r="Q4506" s="102"/>
      <c r="R4506" s="102"/>
      <c r="S4506" s="102"/>
      <c r="T4506" s="106"/>
      <c r="U4506" s="3" t="str">
        <f t="shared" si="212"/>
        <v>0/1</v>
      </c>
    </row>
    <row r="4507" spans="1:21" ht="30" customHeight="1" x14ac:dyDescent="0.3">
      <c r="A4507" s="3" t="str">
        <f>B4507&amp;"--"&amp;COUNTIF($B$5:B4507,B4507)</f>
        <v>--4470</v>
      </c>
      <c r="B4507" s="3" t="str">
        <f t="shared" si="211"/>
        <v/>
      </c>
      <c r="C4507" s="78">
        <v>4503</v>
      </c>
      <c r="D4507" s="102"/>
      <c r="E4507" s="103"/>
      <c r="F4507" s="102"/>
      <c r="G4507" s="104"/>
      <c r="H4507" s="105" t="str">
        <f t="shared" ca="1" si="210"/>
        <v/>
      </c>
      <c r="I4507" s="102"/>
      <c r="J4507" s="102"/>
      <c r="K4507" s="102"/>
      <c r="L4507" s="102"/>
      <c r="M4507" s="102"/>
      <c r="N4507" s="102"/>
      <c r="O4507" s="102"/>
      <c r="P4507" s="102"/>
      <c r="Q4507" s="102"/>
      <c r="R4507" s="102"/>
      <c r="S4507" s="102"/>
      <c r="T4507" s="106"/>
      <c r="U4507" s="3" t="str">
        <f t="shared" si="212"/>
        <v>0/1</v>
      </c>
    </row>
    <row r="4508" spans="1:21" ht="30" customHeight="1" x14ac:dyDescent="0.3">
      <c r="A4508" s="3" t="str">
        <f>B4508&amp;"--"&amp;COUNTIF($B$5:B4508,B4508)</f>
        <v>--4471</v>
      </c>
      <c r="B4508" s="3" t="str">
        <f t="shared" si="211"/>
        <v/>
      </c>
      <c r="C4508" s="78">
        <v>4504</v>
      </c>
      <c r="D4508" s="102"/>
      <c r="E4508" s="103"/>
      <c r="F4508" s="102"/>
      <c r="G4508" s="104"/>
      <c r="H4508" s="105" t="str">
        <f t="shared" ca="1" si="210"/>
        <v/>
      </c>
      <c r="I4508" s="102"/>
      <c r="J4508" s="102"/>
      <c r="K4508" s="102"/>
      <c r="L4508" s="102"/>
      <c r="M4508" s="102"/>
      <c r="N4508" s="102"/>
      <c r="O4508" s="102"/>
      <c r="P4508" s="102"/>
      <c r="Q4508" s="102"/>
      <c r="R4508" s="102"/>
      <c r="S4508" s="102"/>
      <c r="T4508" s="106"/>
      <c r="U4508" s="3" t="str">
        <f t="shared" si="212"/>
        <v>0/1</v>
      </c>
    </row>
    <row r="4509" spans="1:21" ht="30" customHeight="1" x14ac:dyDescent="0.3">
      <c r="A4509" s="3" t="str">
        <f>B4509&amp;"--"&amp;COUNTIF($B$5:B4509,B4509)</f>
        <v>--4472</v>
      </c>
      <c r="B4509" s="3" t="str">
        <f t="shared" si="211"/>
        <v/>
      </c>
      <c r="C4509" s="78">
        <v>4505</v>
      </c>
      <c r="D4509" s="102"/>
      <c r="E4509" s="103"/>
      <c r="F4509" s="102"/>
      <c r="G4509" s="104"/>
      <c r="H4509" s="105" t="str">
        <f t="shared" ca="1" si="210"/>
        <v/>
      </c>
      <c r="I4509" s="102"/>
      <c r="J4509" s="102"/>
      <c r="K4509" s="102"/>
      <c r="L4509" s="102"/>
      <c r="M4509" s="102"/>
      <c r="N4509" s="102"/>
      <c r="O4509" s="102"/>
      <c r="P4509" s="102"/>
      <c r="Q4509" s="102"/>
      <c r="R4509" s="102"/>
      <c r="S4509" s="102"/>
      <c r="T4509" s="106"/>
      <c r="U4509" s="3" t="str">
        <f t="shared" si="212"/>
        <v>0/1</v>
      </c>
    </row>
    <row r="4510" spans="1:21" ht="30" customHeight="1" x14ac:dyDescent="0.3">
      <c r="A4510" s="3" t="str">
        <f>B4510&amp;"--"&amp;COUNTIF($B$5:B4510,B4510)</f>
        <v>--4473</v>
      </c>
      <c r="B4510" s="3" t="str">
        <f t="shared" si="211"/>
        <v/>
      </c>
      <c r="C4510" s="78">
        <v>4506</v>
      </c>
      <c r="D4510" s="102"/>
      <c r="E4510" s="103"/>
      <c r="F4510" s="102"/>
      <c r="G4510" s="104"/>
      <c r="H4510" s="105" t="str">
        <f t="shared" ca="1" si="210"/>
        <v/>
      </c>
      <c r="I4510" s="102"/>
      <c r="J4510" s="102"/>
      <c r="K4510" s="102"/>
      <c r="L4510" s="102"/>
      <c r="M4510" s="102"/>
      <c r="N4510" s="102"/>
      <c r="O4510" s="102"/>
      <c r="P4510" s="102"/>
      <c r="Q4510" s="102"/>
      <c r="R4510" s="102"/>
      <c r="S4510" s="102"/>
      <c r="T4510" s="106"/>
      <c r="U4510" s="3" t="str">
        <f t="shared" si="212"/>
        <v>0/1</v>
      </c>
    </row>
    <row r="4511" spans="1:21" ht="30" customHeight="1" x14ac:dyDescent="0.3">
      <c r="A4511" s="3" t="str">
        <f>B4511&amp;"--"&amp;COUNTIF($B$5:B4511,B4511)</f>
        <v>--4474</v>
      </c>
      <c r="B4511" s="3" t="str">
        <f t="shared" si="211"/>
        <v/>
      </c>
      <c r="C4511" s="78">
        <v>4507</v>
      </c>
      <c r="D4511" s="102"/>
      <c r="E4511" s="103"/>
      <c r="F4511" s="102"/>
      <c r="G4511" s="104"/>
      <c r="H4511" s="105" t="str">
        <f t="shared" ca="1" si="210"/>
        <v/>
      </c>
      <c r="I4511" s="102"/>
      <c r="J4511" s="102"/>
      <c r="K4511" s="102"/>
      <c r="L4511" s="102"/>
      <c r="M4511" s="102"/>
      <c r="N4511" s="102"/>
      <c r="O4511" s="102"/>
      <c r="P4511" s="102"/>
      <c r="Q4511" s="102"/>
      <c r="R4511" s="102"/>
      <c r="S4511" s="102"/>
      <c r="T4511" s="106"/>
      <c r="U4511" s="3" t="str">
        <f t="shared" si="212"/>
        <v>0/1</v>
      </c>
    </row>
    <row r="4512" spans="1:21" ht="30" customHeight="1" x14ac:dyDescent="0.3">
      <c r="A4512" s="3" t="str">
        <f>B4512&amp;"--"&amp;COUNTIF($B$5:B4512,B4512)</f>
        <v>--4475</v>
      </c>
      <c r="B4512" s="3" t="str">
        <f t="shared" si="211"/>
        <v/>
      </c>
      <c r="C4512" s="78">
        <v>4508</v>
      </c>
      <c r="D4512" s="102"/>
      <c r="E4512" s="103"/>
      <c r="F4512" s="102"/>
      <c r="G4512" s="104"/>
      <c r="H4512" s="105" t="str">
        <f t="shared" ref="H4512:H4575" ca="1" si="213">IF(G4512,DATEDIF(G4512,TODAY(),"Y"),"")</f>
        <v/>
      </c>
      <c r="I4512" s="102"/>
      <c r="J4512" s="102"/>
      <c r="K4512" s="102"/>
      <c r="L4512" s="102"/>
      <c r="M4512" s="102"/>
      <c r="N4512" s="102"/>
      <c r="O4512" s="102"/>
      <c r="P4512" s="102"/>
      <c r="Q4512" s="102"/>
      <c r="R4512" s="102"/>
      <c r="S4512" s="102"/>
      <c r="T4512" s="106"/>
      <c r="U4512" s="3" t="str">
        <f t="shared" si="212"/>
        <v>0/1</v>
      </c>
    </row>
    <row r="4513" spans="1:21" ht="30" customHeight="1" x14ac:dyDescent="0.3">
      <c r="A4513" s="3" t="str">
        <f>B4513&amp;"--"&amp;COUNTIF($B$5:B4513,B4513)</f>
        <v>--4476</v>
      </c>
      <c r="B4513" s="3" t="str">
        <f t="shared" si="211"/>
        <v/>
      </c>
      <c r="C4513" s="78">
        <v>4509</v>
      </c>
      <c r="D4513" s="102"/>
      <c r="E4513" s="103"/>
      <c r="F4513" s="102"/>
      <c r="G4513" s="104"/>
      <c r="H4513" s="105" t="str">
        <f t="shared" ca="1" si="213"/>
        <v/>
      </c>
      <c r="I4513" s="102"/>
      <c r="J4513" s="102"/>
      <c r="K4513" s="102"/>
      <c r="L4513" s="102"/>
      <c r="M4513" s="102"/>
      <c r="N4513" s="102"/>
      <c r="O4513" s="102"/>
      <c r="P4513" s="102"/>
      <c r="Q4513" s="102"/>
      <c r="R4513" s="102"/>
      <c r="S4513" s="102"/>
      <c r="T4513" s="106"/>
      <c r="U4513" s="3" t="str">
        <f t="shared" si="212"/>
        <v>0/1</v>
      </c>
    </row>
    <row r="4514" spans="1:21" ht="30" customHeight="1" x14ac:dyDescent="0.3">
      <c r="A4514" s="3" t="str">
        <f>B4514&amp;"--"&amp;COUNTIF($B$5:B4514,B4514)</f>
        <v>--4477</v>
      </c>
      <c r="B4514" s="3" t="str">
        <f t="shared" si="211"/>
        <v/>
      </c>
      <c r="C4514" s="78">
        <v>4510</v>
      </c>
      <c r="D4514" s="102"/>
      <c r="E4514" s="103"/>
      <c r="F4514" s="102"/>
      <c r="G4514" s="104"/>
      <c r="H4514" s="105" t="str">
        <f t="shared" ca="1" si="213"/>
        <v/>
      </c>
      <c r="I4514" s="102"/>
      <c r="J4514" s="102"/>
      <c r="K4514" s="102"/>
      <c r="L4514" s="102"/>
      <c r="M4514" s="102"/>
      <c r="N4514" s="102"/>
      <c r="O4514" s="102"/>
      <c r="P4514" s="102"/>
      <c r="Q4514" s="102"/>
      <c r="R4514" s="102"/>
      <c r="S4514" s="102"/>
      <c r="T4514" s="106"/>
      <c r="U4514" s="3" t="str">
        <f t="shared" si="212"/>
        <v>0/1</v>
      </c>
    </row>
    <row r="4515" spans="1:21" ht="30" customHeight="1" x14ac:dyDescent="0.3">
      <c r="A4515" s="3" t="str">
        <f>B4515&amp;"--"&amp;COUNTIF($B$5:B4515,B4515)</f>
        <v>--4478</v>
      </c>
      <c r="B4515" s="3" t="str">
        <f t="shared" si="211"/>
        <v/>
      </c>
      <c r="C4515" s="78">
        <v>4511</v>
      </c>
      <c r="D4515" s="102"/>
      <c r="E4515" s="103"/>
      <c r="F4515" s="102"/>
      <c r="G4515" s="104"/>
      <c r="H4515" s="105" t="str">
        <f t="shared" ca="1" si="213"/>
        <v/>
      </c>
      <c r="I4515" s="102"/>
      <c r="J4515" s="102"/>
      <c r="K4515" s="102"/>
      <c r="L4515" s="102"/>
      <c r="M4515" s="102"/>
      <c r="N4515" s="102"/>
      <c r="O4515" s="102"/>
      <c r="P4515" s="102"/>
      <c r="Q4515" s="102"/>
      <c r="R4515" s="102"/>
      <c r="S4515" s="102"/>
      <c r="T4515" s="106"/>
      <c r="U4515" s="3" t="str">
        <f t="shared" si="212"/>
        <v>0/1</v>
      </c>
    </row>
    <row r="4516" spans="1:21" ht="30" customHeight="1" x14ac:dyDescent="0.3">
      <c r="A4516" s="3" t="str">
        <f>B4516&amp;"--"&amp;COUNTIF($B$5:B4516,B4516)</f>
        <v>--4479</v>
      </c>
      <c r="B4516" s="3" t="str">
        <f t="shared" si="211"/>
        <v/>
      </c>
      <c r="C4516" s="78">
        <v>4512</v>
      </c>
      <c r="D4516" s="102"/>
      <c r="E4516" s="103"/>
      <c r="F4516" s="102"/>
      <c r="G4516" s="104"/>
      <c r="H4516" s="105" t="str">
        <f t="shared" ca="1" si="213"/>
        <v/>
      </c>
      <c r="I4516" s="102"/>
      <c r="J4516" s="102"/>
      <c r="K4516" s="102"/>
      <c r="L4516" s="102"/>
      <c r="M4516" s="102"/>
      <c r="N4516" s="102"/>
      <c r="O4516" s="102"/>
      <c r="P4516" s="102"/>
      <c r="Q4516" s="102"/>
      <c r="R4516" s="102"/>
      <c r="S4516" s="102"/>
      <c r="T4516" s="106"/>
      <c r="U4516" s="3" t="str">
        <f t="shared" si="212"/>
        <v>0/1</v>
      </c>
    </row>
    <row r="4517" spans="1:21" ht="30" customHeight="1" x14ac:dyDescent="0.3">
      <c r="A4517" s="3" t="str">
        <f>B4517&amp;"--"&amp;COUNTIF($B$5:B4517,B4517)</f>
        <v>--4480</v>
      </c>
      <c r="B4517" s="3" t="str">
        <f t="shared" si="211"/>
        <v/>
      </c>
      <c r="C4517" s="78">
        <v>4513</v>
      </c>
      <c r="D4517" s="102"/>
      <c r="E4517" s="103"/>
      <c r="F4517" s="102"/>
      <c r="G4517" s="104"/>
      <c r="H4517" s="105" t="str">
        <f t="shared" ca="1" si="213"/>
        <v/>
      </c>
      <c r="I4517" s="102"/>
      <c r="J4517" s="102"/>
      <c r="K4517" s="102"/>
      <c r="L4517" s="102"/>
      <c r="M4517" s="102"/>
      <c r="N4517" s="102"/>
      <c r="O4517" s="102"/>
      <c r="P4517" s="102"/>
      <c r="Q4517" s="102"/>
      <c r="R4517" s="102"/>
      <c r="S4517" s="102"/>
      <c r="T4517" s="106"/>
      <c r="U4517" s="3" t="str">
        <f t="shared" si="212"/>
        <v>0/1</v>
      </c>
    </row>
    <row r="4518" spans="1:21" ht="30" customHeight="1" x14ac:dyDescent="0.3">
      <c r="A4518" s="3" t="str">
        <f>B4518&amp;"--"&amp;COUNTIF($B$5:B4518,B4518)</f>
        <v>--4481</v>
      </c>
      <c r="B4518" s="3" t="str">
        <f t="shared" si="211"/>
        <v/>
      </c>
      <c r="C4518" s="78">
        <v>4514</v>
      </c>
      <c r="D4518" s="102"/>
      <c r="E4518" s="103"/>
      <c r="F4518" s="102"/>
      <c r="G4518" s="104"/>
      <c r="H4518" s="105" t="str">
        <f t="shared" ca="1" si="213"/>
        <v/>
      </c>
      <c r="I4518" s="102"/>
      <c r="J4518" s="102"/>
      <c r="K4518" s="102"/>
      <c r="L4518" s="102"/>
      <c r="M4518" s="102"/>
      <c r="N4518" s="102"/>
      <c r="O4518" s="102"/>
      <c r="P4518" s="102"/>
      <c r="Q4518" s="102"/>
      <c r="R4518" s="102"/>
      <c r="S4518" s="102"/>
      <c r="T4518" s="106"/>
      <c r="U4518" s="3" t="str">
        <f t="shared" si="212"/>
        <v>0/1</v>
      </c>
    </row>
    <row r="4519" spans="1:21" ht="30" customHeight="1" x14ac:dyDescent="0.3">
      <c r="A4519" s="3" t="str">
        <f>B4519&amp;"--"&amp;COUNTIF($B$5:B4519,B4519)</f>
        <v>--4482</v>
      </c>
      <c r="B4519" s="3" t="str">
        <f t="shared" si="211"/>
        <v/>
      </c>
      <c r="C4519" s="78">
        <v>4515</v>
      </c>
      <c r="D4519" s="102"/>
      <c r="E4519" s="103"/>
      <c r="F4519" s="102"/>
      <c r="G4519" s="104"/>
      <c r="H4519" s="105" t="str">
        <f t="shared" ca="1" si="213"/>
        <v/>
      </c>
      <c r="I4519" s="102"/>
      <c r="J4519" s="102"/>
      <c r="K4519" s="102"/>
      <c r="L4519" s="102"/>
      <c r="M4519" s="102"/>
      <c r="N4519" s="102"/>
      <c r="O4519" s="102"/>
      <c r="P4519" s="102"/>
      <c r="Q4519" s="102"/>
      <c r="R4519" s="102"/>
      <c r="S4519" s="102"/>
      <c r="T4519" s="106"/>
      <c r="U4519" s="3" t="str">
        <f t="shared" si="212"/>
        <v>0/1</v>
      </c>
    </row>
    <row r="4520" spans="1:21" ht="30" customHeight="1" x14ac:dyDescent="0.3">
      <c r="A4520" s="3" t="str">
        <f>B4520&amp;"--"&amp;COUNTIF($B$5:B4520,B4520)</f>
        <v>--4483</v>
      </c>
      <c r="B4520" s="3" t="str">
        <f t="shared" si="211"/>
        <v/>
      </c>
      <c r="C4520" s="78">
        <v>4516</v>
      </c>
      <c r="D4520" s="102"/>
      <c r="E4520" s="103"/>
      <c r="F4520" s="102"/>
      <c r="G4520" s="104"/>
      <c r="H4520" s="105" t="str">
        <f t="shared" ca="1" si="213"/>
        <v/>
      </c>
      <c r="I4520" s="102"/>
      <c r="J4520" s="102"/>
      <c r="K4520" s="102"/>
      <c r="L4520" s="102"/>
      <c r="M4520" s="102"/>
      <c r="N4520" s="102"/>
      <c r="O4520" s="102"/>
      <c r="P4520" s="102"/>
      <c r="Q4520" s="102"/>
      <c r="R4520" s="102"/>
      <c r="S4520" s="102"/>
      <c r="T4520" s="106"/>
      <c r="U4520" s="3" t="str">
        <f t="shared" si="212"/>
        <v>0/1</v>
      </c>
    </row>
    <row r="4521" spans="1:21" ht="30" customHeight="1" x14ac:dyDescent="0.3">
      <c r="A4521" s="3" t="str">
        <f>B4521&amp;"--"&amp;COUNTIF($B$5:B4521,B4521)</f>
        <v>--4484</v>
      </c>
      <c r="B4521" s="3" t="str">
        <f t="shared" si="211"/>
        <v/>
      </c>
      <c r="C4521" s="78">
        <v>4517</v>
      </c>
      <c r="D4521" s="102"/>
      <c r="E4521" s="103"/>
      <c r="F4521" s="102"/>
      <c r="G4521" s="104"/>
      <c r="H4521" s="105" t="str">
        <f t="shared" ca="1" si="213"/>
        <v/>
      </c>
      <c r="I4521" s="102"/>
      <c r="J4521" s="102"/>
      <c r="K4521" s="102"/>
      <c r="L4521" s="102"/>
      <c r="M4521" s="102"/>
      <c r="N4521" s="102"/>
      <c r="O4521" s="102"/>
      <c r="P4521" s="102"/>
      <c r="Q4521" s="102"/>
      <c r="R4521" s="102"/>
      <c r="S4521" s="102"/>
      <c r="T4521" s="106"/>
      <c r="U4521" s="3" t="str">
        <f t="shared" si="212"/>
        <v>0/1</v>
      </c>
    </row>
    <row r="4522" spans="1:21" ht="30" customHeight="1" x14ac:dyDescent="0.3">
      <c r="A4522" s="3" t="str">
        <f>B4522&amp;"--"&amp;COUNTIF($B$5:B4522,B4522)</f>
        <v>--4485</v>
      </c>
      <c r="B4522" s="3" t="str">
        <f t="shared" si="211"/>
        <v/>
      </c>
      <c r="C4522" s="78">
        <v>4518</v>
      </c>
      <c r="D4522" s="102"/>
      <c r="E4522" s="103"/>
      <c r="F4522" s="102"/>
      <c r="G4522" s="104"/>
      <c r="H4522" s="105" t="str">
        <f t="shared" ca="1" si="213"/>
        <v/>
      </c>
      <c r="I4522" s="102"/>
      <c r="J4522" s="102"/>
      <c r="K4522" s="102"/>
      <c r="L4522" s="102"/>
      <c r="M4522" s="102"/>
      <c r="N4522" s="102"/>
      <c r="O4522" s="102"/>
      <c r="P4522" s="102"/>
      <c r="Q4522" s="102"/>
      <c r="R4522" s="102"/>
      <c r="S4522" s="102"/>
      <c r="T4522" s="106"/>
      <c r="U4522" s="3" t="str">
        <f t="shared" si="212"/>
        <v>0/1</v>
      </c>
    </row>
    <row r="4523" spans="1:21" ht="30" customHeight="1" x14ac:dyDescent="0.3">
      <c r="A4523" s="3" t="str">
        <f>B4523&amp;"--"&amp;COUNTIF($B$5:B4523,B4523)</f>
        <v>--4486</v>
      </c>
      <c r="B4523" s="3" t="str">
        <f t="shared" si="211"/>
        <v/>
      </c>
      <c r="C4523" s="78">
        <v>4519</v>
      </c>
      <c r="D4523" s="102"/>
      <c r="E4523" s="103"/>
      <c r="F4523" s="102"/>
      <c r="G4523" s="104"/>
      <c r="H4523" s="105" t="str">
        <f t="shared" ca="1" si="213"/>
        <v/>
      </c>
      <c r="I4523" s="102"/>
      <c r="J4523" s="102"/>
      <c r="K4523" s="102"/>
      <c r="L4523" s="102"/>
      <c r="M4523" s="102"/>
      <c r="N4523" s="102"/>
      <c r="O4523" s="102"/>
      <c r="P4523" s="102"/>
      <c r="Q4523" s="102"/>
      <c r="R4523" s="102"/>
      <c r="S4523" s="102"/>
      <c r="T4523" s="106"/>
      <c r="U4523" s="3" t="str">
        <f t="shared" si="212"/>
        <v>0/1</v>
      </c>
    </row>
    <row r="4524" spans="1:21" ht="30" customHeight="1" x14ac:dyDescent="0.3">
      <c r="A4524" s="3" t="str">
        <f>B4524&amp;"--"&amp;COUNTIF($B$5:B4524,B4524)</f>
        <v>--4487</v>
      </c>
      <c r="B4524" s="3" t="str">
        <f t="shared" si="211"/>
        <v/>
      </c>
      <c r="C4524" s="78">
        <v>4520</v>
      </c>
      <c r="D4524" s="102"/>
      <c r="E4524" s="103"/>
      <c r="F4524" s="102"/>
      <c r="G4524" s="104"/>
      <c r="H4524" s="105" t="str">
        <f t="shared" ca="1" si="213"/>
        <v/>
      </c>
      <c r="I4524" s="102"/>
      <c r="J4524" s="102"/>
      <c r="K4524" s="102"/>
      <c r="L4524" s="102"/>
      <c r="M4524" s="102"/>
      <c r="N4524" s="102"/>
      <c r="O4524" s="102"/>
      <c r="P4524" s="102"/>
      <c r="Q4524" s="102"/>
      <c r="R4524" s="102"/>
      <c r="S4524" s="102"/>
      <c r="T4524" s="106"/>
      <c r="U4524" s="3" t="str">
        <f t="shared" si="212"/>
        <v>0/1</v>
      </c>
    </row>
    <row r="4525" spans="1:21" ht="30" customHeight="1" x14ac:dyDescent="0.3">
      <c r="A4525" s="3" t="str">
        <f>B4525&amp;"--"&amp;COUNTIF($B$5:B4525,B4525)</f>
        <v>--4488</v>
      </c>
      <c r="B4525" s="3" t="str">
        <f t="shared" si="211"/>
        <v/>
      </c>
      <c r="C4525" s="78">
        <v>4521</v>
      </c>
      <c r="D4525" s="102"/>
      <c r="E4525" s="103"/>
      <c r="F4525" s="102"/>
      <c r="G4525" s="104"/>
      <c r="H4525" s="105" t="str">
        <f t="shared" ca="1" si="213"/>
        <v/>
      </c>
      <c r="I4525" s="102"/>
      <c r="J4525" s="102"/>
      <c r="K4525" s="102"/>
      <c r="L4525" s="102"/>
      <c r="M4525" s="102"/>
      <c r="N4525" s="102"/>
      <c r="O4525" s="102"/>
      <c r="P4525" s="102"/>
      <c r="Q4525" s="102"/>
      <c r="R4525" s="102"/>
      <c r="S4525" s="102"/>
      <c r="T4525" s="106"/>
      <c r="U4525" s="3" t="str">
        <f t="shared" si="212"/>
        <v>0/1</v>
      </c>
    </row>
    <row r="4526" spans="1:21" ht="30" customHeight="1" x14ac:dyDescent="0.3">
      <c r="A4526" s="3" t="str">
        <f>B4526&amp;"--"&amp;COUNTIF($B$5:B4526,B4526)</f>
        <v>--4489</v>
      </c>
      <c r="B4526" s="3" t="str">
        <f t="shared" si="211"/>
        <v/>
      </c>
      <c r="C4526" s="78">
        <v>4522</v>
      </c>
      <c r="D4526" s="102"/>
      <c r="E4526" s="103"/>
      <c r="F4526" s="102"/>
      <c r="G4526" s="104"/>
      <c r="H4526" s="105" t="str">
        <f t="shared" ca="1" si="213"/>
        <v/>
      </c>
      <c r="I4526" s="102"/>
      <c r="J4526" s="102"/>
      <c r="K4526" s="102"/>
      <c r="L4526" s="102"/>
      <c r="M4526" s="102"/>
      <c r="N4526" s="102"/>
      <c r="O4526" s="102"/>
      <c r="P4526" s="102"/>
      <c r="Q4526" s="102"/>
      <c r="R4526" s="102"/>
      <c r="S4526" s="102"/>
      <c r="T4526" s="106"/>
      <c r="U4526" s="3" t="str">
        <f t="shared" si="212"/>
        <v>0/1</v>
      </c>
    </row>
    <row r="4527" spans="1:21" ht="30" customHeight="1" x14ac:dyDescent="0.3">
      <c r="A4527" s="3" t="str">
        <f>B4527&amp;"--"&amp;COUNTIF($B$5:B4527,B4527)</f>
        <v>--4490</v>
      </c>
      <c r="B4527" s="3" t="str">
        <f t="shared" si="211"/>
        <v/>
      </c>
      <c r="C4527" s="78">
        <v>4523</v>
      </c>
      <c r="D4527" s="102"/>
      <c r="E4527" s="103"/>
      <c r="F4527" s="102"/>
      <c r="G4527" s="104"/>
      <c r="H4527" s="105" t="str">
        <f t="shared" ca="1" si="213"/>
        <v/>
      </c>
      <c r="I4527" s="102"/>
      <c r="J4527" s="102"/>
      <c r="K4527" s="102"/>
      <c r="L4527" s="102"/>
      <c r="M4527" s="102"/>
      <c r="N4527" s="102"/>
      <c r="O4527" s="102"/>
      <c r="P4527" s="102"/>
      <c r="Q4527" s="102"/>
      <c r="R4527" s="102"/>
      <c r="S4527" s="102"/>
      <c r="T4527" s="106"/>
      <c r="U4527" s="3" t="str">
        <f t="shared" si="212"/>
        <v>0/1</v>
      </c>
    </row>
    <row r="4528" spans="1:21" ht="30" customHeight="1" x14ac:dyDescent="0.3">
      <c r="A4528" s="3" t="str">
        <f>B4528&amp;"--"&amp;COUNTIF($B$5:B4528,B4528)</f>
        <v>--4491</v>
      </c>
      <c r="B4528" s="3" t="str">
        <f t="shared" si="211"/>
        <v/>
      </c>
      <c r="C4528" s="78">
        <v>4524</v>
      </c>
      <c r="D4528" s="102"/>
      <c r="E4528" s="103"/>
      <c r="F4528" s="102"/>
      <c r="G4528" s="104"/>
      <c r="H4528" s="105" t="str">
        <f t="shared" ca="1" si="213"/>
        <v/>
      </c>
      <c r="I4528" s="102"/>
      <c r="J4528" s="102"/>
      <c r="K4528" s="102"/>
      <c r="L4528" s="102"/>
      <c r="M4528" s="102"/>
      <c r="N4528" s="102"/>
      <c r="O4528" s="102"/>
      <c r="P4528" s="102"/>
      <c r="Q4528" s="102"/>
      <c r="R4528" s="102"/>
      <c r="S4528" s="102"/>
      <c r="T4528" s="106"/>
      <c r="U4528" s="3" t="str">
        <f t="shared" si="212"/>
        <v>0/1</v>
      </c>
    </row>
    <row r="4529" spans="1:21" ht="30" customHeight="1" x14ac:dyDescent="0.3">
      <c r="A4529" s="3" t="str">
        <f>B4529&amp;"--"&amp;COUNTIF($B$5:B4529,B4529)</f>
        <v>--4492</v>
      </c>
      <c r="B4529" s="3" t="str">
        <f t="shared" si="211"/>
        <v/>
      </c>
      <c r="C4529" s="78">
        <v>4525</v>
      </c>
      <c r="D4529" s="102"/>
      <c r="E4529" s="103"/>
      <c r="F4529" s="102"/>
      <c r="G4529" s="104"/>
      <c r="H4529" s="105" t="str">
        <f t="shared" ca="1" si="213"/>
        <v/>
      </c>
      <c r="I4529" s="102"/>
      <c r="J4529" s="102"/>
      <c r="K4529" s="102"/>
      <c r="L4529" s="102"/>
      <c r="M4529" s="102"/>
      <c r="N4529" s="102"/>
      <c r="O4529" s="102"/>
      <c r="P4529" s="102"/>
      <c r="Q4529" s="102"/>
      <c r="R4529" s="102"/>
      <c r="S4529" s="102"/>
      <c r="T4529" s="106"/>
      <c r="U4529" s="3" t="str">
        <f t="shared" si="212"/>
        <v>0/1</v>
      </c>
    </row>
    <row r="4530" spans="1:21" ht="30" customHeight="1" x14ac:dyDescent="0.3">
      <c r="A4530" s="3" t="str">
        <f>B4530&amp;"--"&amp;COUNTIF($B$5:B4530,B4530)</f>
        <v>--4493</v>
      </c>
      <c r="B4530" s="3" t="str">
        <f t="shared" si="211"/>
        <v/>
      </c>
      <c r="C4530" s="78">
        <v>4526</v>
      </c>
      <c r="D4530" s="102"/>
      <c r="E4530" s="103"/>
      <c r="F4530" s="102"/>
      <c r="G4530" s="104"/>
      <c r="H4530" s="105" t="str">
        <f t="shared" ca="1" si="213"/>
        <v/>
      </c>
      <c r="I4530" s="102"/>
      <c r="J4530" s="102"/>
      <c r="K4530" s="102"/>
      <c r="L4530" s="102"/>
      <c r="M4530" s="102"/>
      <c r="N4530" s="102"/>
      <c r="O4530" s="102"/>
      <c r="P4530" s="102"/>
      <c r="Q4530" s="102"/>
      <c r="R4530" s="102"/>
      <c r="S4530" s="102"/>
      <c r="T4530" s="106"/>
      <c r="U4530" s="3" t="str">
        <f t="shared" si="212"/>
        <v>0/1</v>
      </c>
    </row>
    <row r="4531" spans="1:21" ht="30" customHeight="1" x14ac:dyDescent="0.3">
      <c r="A4531" s="3" t="str">
        <f>B4531&amp;"--"&amp;COUNTIF($B$5:B4531,B4531)</f>
        <v>--4494</v>
      </c>
      <c r="B4531" s="3" t="str">
        <f t="shared" si="211"/>
        <v/>
      </c>
      <c r="C4531" s="78">
        <v>4527</v>
      </c>
      <c r="D4531" s="102"/>
      <c r="E4531" s="103"/>
      <c r="F4531" s="102"/>
      <c r="G4531" s="104"/>
      <c r="H4531" s="105" t="str">
        <f t="shared" ca="1" si="213"/>
        <v/>
      </c>
      <c r="I4531" s="102"/>
      <c r="J4531" s="102"/>
      <c r="K4531" s="102"/>
      <c r="L4531" s="102"/>
      <c r="M4531" s="102"/>
      <c r="N4531" s="102"/>
      <c r="O4531" s="102"/>
      <c r="P4531" s="102"/>
      <c r="Q4531" s="102"/>
      <c r="R4531" s="102"/>
      <c r="S4531" s="102"/>
      <c r="T4531" s="106"/>
      <c r="U4531" s="3" t="str">
        <f t="shared" si="212"/>
        <v>0/1</v>
      </c>
    </row>
    <row r="4532" spans="1:21" ht="30" customHeight="1" x14ac:dyDescent="0.3">
      <c r="A4532" s="3" t="str">
        <f>B4532&amp;"--"&amp;COUNTIF($B$5:B4532,B4532)</f>
        <v>--4495</v>
      </c>
      <c r="B4532" s="3" t="str">
        <f t="shared" si="211"/>
        <v/>
      </c>
      <c r="C4532" s="78">
        <v>4528</v>
      </c>
      <c r="D4532" s="102"/>
      <c r="E4532" s="103"/>
      <c r="F4532" s="102"/>
      <c r="G4532" s="104"/>
      <c r="H4532" s="105" t="str">
        <f t="shared" ca="1" si="213"/>
        <v/>
      </c>
      <c r="I4532" s="102"/>
      <c r="J4532" s="102"/>
      <c r="K4532" s="102"/>
      <c r="L4532" s="102"/>
      <c r="M4532" s="102"/>
      <c r="N4532" s="102"/>
      <c r="O4532" s="102"/>
      <c r="P4532" s="102"/>
      <c r="Q4532" s="102"/>
      <c r="R4532" s="102"/>
      <c r="S4532" s="102"/>
      <c r="T4532" s="106"/>
      <c r="U4532" s="3" t="str">
        <f t="shared" si="212"/>
        <v>0/1</v>
      </c>
    </row>
    <row r="4533" spans="1:21" ht="30" customHeight="1" x14ac:dyDescent="0.3">
      <c r="A4533" s="3" t="str">
        <f>B4533&amp;"--"&amp;COUNTIF($B$5:B4533,B4533)</f>
        <v>--4496</v>
      </c>
      <c r="B4533" s="3" t="str">
        <f t="shared" si="211"/>
        <v/>
      </c>
      <c r="C4533" s="78">
        <v>4529</v>
      </c>
      <c r="D4533" s="102"/>
      <c r="E4533" s="103"/>
      <c r="F4533" s="102"/>
      <c r="G4533" s="104"/>
      <c r="H4533" s="105" t="str">
        <f t="shared" ca="1" si="213"/>
        <v/>
      </c>
      <c r="I4533" s="102"/>
      <c r="J4533" s="102"/>
      <c r="K4533" s="102"/>
      <c r="L4533" s="102"/>
      <c r="M4533" s="102"/>
      <c r="N4533" s="102"/>
      <c r="O4533" s="102"/>
      <c r="P4533" s="102"/>
      <c r="Q4533" s="102"/>
      <c r="R4533" s="102"/>
      <c r="S4533" s="102"/>
      <c r="T4533" s="106"/>
      <c r="U4533" s="3" t="str">
        <f t="shared" si="212"/>
        <v>0/1</v>
      </c>
    </row>
    <row r="4534" spans="1:21" ht="30" customHeight="1" x14ac:dyDescent="0.3">
      <c r="A4534" s="3" t="str">
        <f>B4534&amp;"--"&amp;COUNTIF($B$5:B4534,B4534)</f>
        <v>--4497</v>
      </c>
      <c r="B4534" s="3" t="str">
        <f t="shared" si="211"/>
        <v/>
      </c>
      <c r="C4534" s="78">
        <v>4530</v>
      </c>
      <c r="D4534" s="102"/>
      <c r="E4534" s="103"/>
      <c r="F4534" s="102"/>
      <c r="G4534" s="104"/>
      <c r="H4534" s="105" t="str">
        <f t="shared" ca="1" si="213"/>
        <v/>
      </c>
      <c r="I4534" s="102"/>
      <c r="J4534" s="102"/>
      <c r="K4534" s="102"/>
      <c r="L4534" s="102"/>
      <c r="M4534" s="102"/>
      <c r="N4534" s="102"/>
      <c r="O4534" s="102"/>
      <c r="P4534" s="102"/>
      <c r="Q4534" s="102"/>
      <c r="R4534" s="102"/>
      <c r="S4534" s="102"/>
      <c r="T4534" s="106"/>
      <c r="U4534" s="3" t="str">
        <f t="shared" si="212"/>
        <v>0/1</v>
      </c>
    </row>
    <row r="4535" spans="1:21" ht="30" customHeight="1" x14ac:dyDescent="0.3">
      <c r="A4535" s="3" t="str">
        <f>B4535&amp;"--"&amp;COUNTIF($B$5:B4535,B4535)</f>
        <v>--4498</v>
      </c>
      <c r="B4535" s="3" t="str">
        <f t="shared" si="211"/>
        <v/>
      </c>
      <c r="C4535" s="78">
        <v>4531</v>
      </c>
      <c r="D4535" s="102"/>
      <c r="E4535" s="103"/>
      <c r="F4535" s="102"/>
      <c r="G4535" s="104"/>
      <c r="H4535" s="105" t="str">
        <f t="shared" ca="1" si="213"/>
        <v/>
      </c>
      <c r="I4535" s="102"/>
      <c r="J4535" s="102"/>
      <c r="K4535" s="102"/>
      <c r="L4535" s="102"/>
      <c r="M4535" s="102"/>
      <c r="N4535" s="102"/>
      <c r="O4535" s="102"/>
      <c r="P4535" s="102"/>
      <c r="Q4535" s="102"/>
      <c r="R4535" s="102"/>
      <c r="S4535" s="102"/>
      <c r="T4535" s="106"/>
      <c r="U4535" s="3" t="str">
        <f t="shared" si="212"/>
        <v>0/1</v>
      </c>
    </row>
    <row r="4536" spans="1:21" ht="30" customHeight="1" x14ac:dyDescent="0.3">
      <c r="A4536" s="3" t="str">
        <f>B4536&amp;"--"&amp;COUNTIF($B$5:B4536,B4536)</f>
        <v>--4499</v>
      </c>
      <c r="B4536" s="3" t="str">
        <f t="shared" si="211"/>
        <v/>
      </c>
      <c r="C4536" s="78">
        <v>4532</v>
      </c>
      <c r="D4536" s="102"/>
      <c r="E4536" s="103"/>
      <c r="F4536" s="102"/>
      <c r="G4536" s="104"/>
      <c r="H4536" s="105" t="str">
        <f t="shared" ca="1" si="213"/>
        <v/>
      </c>
      <c r="I4536" s="102"/>
      <c r="J4536" s="102"/>
      <c r="K4536" s="102"/>
      <c r="L4536" s="102"/>
      <c r="M4536" s="102"/>
      <c r="N4536" s="102"/>
      <c r="O4536" s="102"/>
      <c r="P4536" s="102"/>
      <c r="Q4536" s="102"/>
      <c r="R4536" s="102"/>
      <c r="S4536" s="102"/>
      <c r="T4536" s="106"/>
      <c r="U4536" s="3" t="str">
        <f t="shared" si="212"/>
        <v>0/1</v>
      </c>
    </row>
    <row r="4537" spans="1:21" ht="30" customHeight="1" x14ac:dyDescent="0.3">
      <c r="A4537" s="3" t="str">
        <f>B4537&amp;"--"&amp;COUNTIF($B$5:B4537,B4537)</f>
        <v>--4500</v>
      </c>
      <c r="B4537" s="3" t="str">
        <f t="shared" si="211"/>
        <v/>
      </c>
      <c r="C4537" s="78">
        <v>4533</v>
      </c>
      <c r="D4537" s="102"/>
      <c r="E4537" s="103"/>
      <c r="F4537" s="102"/>
      <c r="G4537" s="104"/>
      <c r="H4537" s="105" t="str">
        <f t="shared" ca="1" si="213"/>
        <v/>
      </c>
      <c r="I4537" s="102"/>
      <c r="J4537" s="102"/>
      <c r="K4537" s="102"/>
      <c r="L4537" s="102"/>
      <c r="M4537" s="102"/>
      <c r="N4537" s="102"/>
      <c r="O4537" s="102"/>
      <c r="P4537" s="102"/>
      <c r="Q4537" s="102"/>
      <c r="R4537" s="102"/>
      <c r="S4537" s="102"/>
      <c r="T4537" s="106"/>
      <c r="U4537" s="3" t="str">
        <f t="shared" si="212"/>
        <v>0/1</v>
      </c>
    </row>
    <row r="4538" spans="1:21" ht="30" customHeight="1" x14ac:dyDescent="0.3">
      <c r="A4538" s="3" t="str">
        <f>B4538&amp;"--"&amp;COUNTIF($B$5:B4538,B4538)</f>
        <v>--4501</v>
      </c>
      <c r="B4538" s="3" t="str">
        <f t="shared" si="211"/>
        <v/>
      </c>
      <c r="C4538" s="78">
        <v>4534</v>
      </c>
      <c r="D4538" s="102"/>
      <c r="E4538" s="103"/>
      <c r="F4538" s="102"/>
      <c r="G4538" s="104"/>
      <c r="H4538" s="105" t="str">
        <f t="shared" ca="1" si="213"/>
        <v/>
      </c>
      <c r="I4538" s="102"/>
      <c r="J4538" s="102"/>
      <c r="K4538" s="102"/>
      <c r="L4538" s="102"/>
      <c r="M4538" s="102"/>
      <c r="N4538" s="102"/>
      <c r="O4538" s="102"/>
      <c r="P4538" s="102"/>
      <c r="Q4538" s="102"/>
      <c r="R4538" s="102"/>
      <c r="S4538" s="102"/>
      <c r="T4538" s="106"/>
      <c r="U4538" s="3" t="str">
        <f t="shared" si="212"/>
        <v>0/1</v>
      </c>
    </row>
    <row r="4539" spans="1:21" ht="30" customHeight="1" x14ac:dyDescent="0.3">
      <c r="A4539" s="3" t="str">
        <f>B4539&amp;"--"&amp;COUNTIF($B$5:B4539,B4539)</f>
        <v>--4502</v>
      </c>
      <c r="B4539" s="3" t="str">
        <f t="shared" si="211"/>
        <v/>
      </c>
      <c r="C4539" s="78">
        <v>4535</v>
      </c>
      <c r="D4539" s="102"/>
      <c r="E4539" s="103"/>
      <c r="F4539" s="102"/>
      <c r="G4539" s="104"/>
      <c r="H4539" s="105" t="str">
        <f t="shared" ca="1" si="213"/>
        <v/>
      </c>
      <c r="I4539" s="102"/>
      <c r="J4539" s="102"/>
      <c r="K4539" s="102"/>
      <c r="L4539" s="102"/>
      <c r="M4539" s="102"/>
      <c r="N4539" s="102"/>
      <c r="O4539" s="102"/>
      <c r="P4539" s="102"/>
      <c r="Q4539" s="102"/>
      <c r="R4539" s="102"/>
      <c r="S4539" s="102"/>
      <c r="T4539" s="106"/>
      <c r="U4539" s="3" t="str">
        <f t="shared" si="212"/>
        <v>0/1</v>
      </c>
    </row>
    <row r="4540" spans="1:21" ht="30" customHeight="1" x14ac:dyDescent="0.3">
      <c r="A4540" s="3" t="str">
        <f>B4540&amp;"--"&amp;COUNTIF($B$5:B4540,B4540)</f>
        <v>--4503</v>
      </c>
      <c r="B4540" s="3" t="str">
        <f t="shared" si="211"/>
        <v/>
      </c>
      <c r="C4540" s="78">
        <v>4536</v>
      </c>
      <c r="D4540" s="102"/>
      <c r="E4540" s="103"/>
      <c r="F4540" s="102"/>
      <c r="G4540" s="104"/>
      <c r="H4540" s="105" t="str">
        <f t="shared" ca="1" si="213"/>
        <v/>
      </c>
      <c r="I4540" s="102"/>
      <c r="J4540" s="102"/>
      <c r="K4540" s="102"/>
      <c r="L4540" s="102"/>
      <c r="M4540" s="102"/>
      <c r="N4540" s="102"/>
      <c r="O4540" s="102"/>
      <c r="P4540" s="102"/>
      <c r="Q4540" s="102"/>
      <c r="R4540" s="102"/>
      <c r="S4540" s="102"/>
      <c r="T4540" s="106"/>
      <c r="U4540" s="3" t="str">
        <f t="shared" si="212"/>
        <v>0/1</v>
      </c>
    </row>
    <row r="4541" spans="1:21" ht="30" customHeight="1" x14ac:dyDescent="0.3">
      <c r="A4541" s="3" t="str">
        <f>B4541&amp;"--"&amp;COUNTIF($B$5:B4541,B4541)</f>
        <v>--4504</v>
      </c>
      <c r="B4541" s="3" t="str">
        <f t="shared" si="211"/>
        <v/>
      </c>
      <c r="C4541" s="78">
        <v>4537</v>
      </c>
      <c r="D4541" s="102"/>
      <c r="E4541" s="103"/>
      <c r="F4541" s="102"/>
      <c r="G4541" s="104"/>
      <c r="H4541" s="105" t="str">
        <f t="shared" ca="1" si="213"/>
        <v/>
      </c>
      <c r="I4541" s="102"/>
      <c r="J4541" s="102"/>
      <c r="K4541" s="102"/>
      <c r="L4541" s="102"/>
      <c r="M4541" s="102"/>
      <c r="N4541" s="102"/>
      <c r="O4541" s="102"/>
      <c r="P4541" s="102"/>
      <c r="Q4541" s="102"/>
      <c r="R4541" s="102"/>
      <c r="S4541" s="102"/>
      <c r="T4541" s="106"/>
      <c r="U4541" s="3" t="str">
        <f t="shared" si="212"/>
        <v>0/1</v>
      </c>
    </row>
    <row r="4542" spans="1:21" ht="30" customHeight="1" x14ac:dyDescent="0.3">
      <c r="A4542" s="3" t="str">
        <f>B4542&amp;"--"&amp;COUNTIF($B$5:B4542,B4542)</f>
        <v>--4505</v>
      </c>
      <c r="B4542" s="3" t="str">
        <f t="shared" si="211"/>
        <v/>
      </c>
      <c r="C4542" s="78">
        <v>4538</v>
      </c>
      <c r="D4542" s="102"/>
      <c r="E4542" s="103"/>
      <c r="F4542" s="102"/>
      <c r="G4542" s="104"/>
      <c r="H4542" s="105" t="str">
        <f t="shared" ca="1" si="213"/>
        <v/>
      </c>
      <c r="I4542" s="102"/>
      <c r="J4542" s="102"/>
      <c r="K4542" s="102"/>
      <c r="L4542" s="102"/>
      <c r="M4542" s="102"/>
      <c r="N4542" s="102"/>
      <c r="O4542" s="102"/>
      <c r="P4542" s="102"/>
      <c r="Q4542" s="102"/>
      <c r="R4542" s="102"/>
      <c r="S4542" s="102"/>
      <c r="T4542" s="106"/>
      <c r="U4542" s="3" t="str">
        <f t="shared" si="212"/>
        <v>0/1</v>
      </c>
    </row>
    <row r="4543" spans="1:21" ht="30" customHeight="1" x14ac:dyDescent="0.3">
      <c r="A4543" s="3" t="str">
        <f>B4543&amp;"--"&amp;COUNTIF($B$5:B4543,B4543)</f>
        <v>--4506</v>
      </c>
      <c r="B4543" s="3" t="str">
        <f t="shared" si="211"/>
        <v/>
      </c>
      <c r="C4543" s="78">
        <v>4539</v>
      </c>
      <c r="D4543" s="102"/>
      <c r="E4543" s="103"/>
      <c r="F4543" s="102"/>
      <c r="G4543" s="104"/>
      <c r="H4543" s="105" t="str">
        <f t="shared" ca="1" si="213"/>
        <v/>
      </c>
      <c r="I4543" s="102"/>
      <c r="J4543" s="102"/>
      <c r="K4543" s="102"/>
      <c r="L4543" s="102"/>
      <c r="M4543" s="102"/>
      <c r="N4543" s="102"/>
      <c r="O4543" s="102"/>
      <c r="P4543" s="102"/>
      <c r="Q4543" s="102"/>
      <c r="R4543" s="102"/>
      <c r="S4543" s="102"/>
      <c r="T4543" s="106"/>
      <c r="U4543" s="3" t="str">
        <f t="shared" si="212"/>
        <v>0/1</v>
      </c>
    </row>
    <row r="4544" spans="1:21" ht="30" customHeight="1" x14ac:dyDescent="0.3">
      <c r="A4544" s="3" t="str">
        <f>B4544&amp;"--"&amp;COUNTIF($B$5:B4544,B4544)</f>
        <v>--4507</v>
      </c>
      <c r="B4544" s="3" t="str">
        <f t="shared" si="211"/>
        <v/>
      </c>
      <c r="C4544" s="78">
        <v>4540</v>
      </c>
      <c r="D4544" s="102"/>
      <c r="E4544" s="103"/>
      <c r="F4544" s="102"/>
      <c r="G4544" s="104"/>
      <c r="H4544" s="105" t="str">
        <f t="shared" ca="1" si="213"/>
        <v/>
      </c>
      <c r="I4544" s="102"/>
      <c r="J4544" s="102"/>
      <c r="K4544" s="102"/>
      <c r="L4544" s="102"/>
      <c r="M4544" s="102"/>
      <c r="N4544" s="102"/>
      <c r="O4544" s="102"/>
      <c r="P4544" s="102"/>
      <c r="Q4544" s="102"/>
      <c r="R4544" s="102"/>
      <c r="S4544" s="102"/>
      <c r="T4544" s="106"/>
      <c r="U4544" s="3" t="str">
        <f t="shared" si="212"/>
        <v>0/1</v>
      </c>
    </row>
    <row r="4545" spans="1:21" ht="30" customHeight="1" x14ac:dyDescent="0.3">
      <c r="A4545" s="3" t="str">
        <f>B4545&amp;"--"&amp;COUNTIF($B$5:B4545,B4545)</f>
        <v>--4508</v>
      </c>
      <c r="B4545" s="3" t="str">
        <f t="shared" si="211"/>
        <v/>
      </c>
      <c r="C4545" s="78">
        <v>4541</v>
      </c>
      <c r="D4545" s="102"/>
      <c r="E4545" s="103"/>
      <c r="F4545" s="102"/>
      <c r="G4545" s="104"/>
      <c r="H4545" s="105" t="str">
        <f t="shared" ca="1" si="213"/>
        <v/>
      </c>
      <c r="I4545" s="102"/>
      <c r="J4545" s="102"/>
      <c r="K4545" s="102"/>
      <c r="L4545" s="102"/>
      <c r="M4545" s="102"/>
      <c r="N4545" s="102"/>
      <c r="O4545" s="102"/>
      <c r="P4545" s="102"/>
      <c r="Q4545" s="102"/>
      <c r="R4545" s="102"/>
      <c r="S4545" s="102"/>
      <c r="T4545" s="106"/>
      <c r="U4545" s="3" t="str">
        <f t="shared" si="212"/>
        <v>0/1</v>
      </c>
    </row>
    <row r="4546" spans="1:21" ht="30" customHeight="1" x14ac:dyDescent="0.3">
      <c r="A4546" s="3" t="str">
        <f>B4546&amp;"--"&amp;COUNTIF($B$5:B4546,B4546)</f>
        <v>--4509</v>
      </c>
      <c r="B4546" s="3" t="str">
        <f t="shared" si="211"/>
        <v/>
      </c>
      <c r="C4546" s="78">
        <v>4542</v>
      </c>
      <c r="D4546" s="102"/>
      <c r="E4546" s="103"/>
      <c r="F4546" s="102"/>
      <c r="G4546" s="104"/>
      <c r="H4546" s="105" t="str">
        <f t="shared" ca="1" si="213"/>
        <v/>
      </c>
      <c r="I4546" s="102"/>
      <c r="J4546" s="102"/>
      <c r="K4546" s="102"/>
      <c r="L4546" s="102"/>
      <c r="M4546" s="102"/>
      <c r="N4546" s="102"/>
      <c r="O4546" s="102"/>
      <c r="P4546" s="102"/>
      <c r="Q4546" s="102"/>
      <c r="R4546" s="102"/>
      <c r="S4546" s="102"/>
      <c r="T4546" s="106"/>
      <c r="U4546" s="3" t="str">
        <f t="shared" si="212"/>
        <v>0/1</v>
      </c>
    </row>
    <row r="4547" spans="1:21" ht="30" customHeight="1" x14ac:dyDescent="0.3">
      <c r="A4547" s="3" t="str">
        <f>B4547&amp;"--"&amp;COUNTIF($B$5:B4547,B4547)</f>
        <v>--4510</v>
      </c>
      <c r="B4547" s="3" t="str">
        <f t="shared" si="211"/>
        <v/>
      </c>
      <c r="C4547" s="78">
        <v>4543</v>
      </c>
      <c r="D4547" s="102"/>
      <c r="E4547" s="103"/>
      <c r="F4547" s="102"/>
      <c r="G4547" s="104"/>
      <c r="H4547" s="105" t="str">
        <f t="shared" ca="1" si="213"/>
        <v/>
      </c>
      <c r="I4547" s="102"/>
      <c r="J4547" s="102"/>
      <c r="K4547" s="102"/>
      <c r="L4547" s="102"/>
      <c r="M4547" s="102"/>
      <c r="N4547" s="102"/>
      <c r="O4547" s="102"/>
      <c r="P4547" s="102"/>
      <c r="Q4547" s="102"/>
      <c r="R4547" s="102"/>
      <c r="S4547" s="102"/>
      <c r="T4547" s="106"/>
      <c r="U4547" s="3" t="str">
        <f t="shared" si="212"/>
        <v>0/1</v>
      </c>
    </row>
    <row r="4548" spans="1:21" ht="30" customHeight="1" x14ac:dyDescent="0.3">
      <c r="A4548" s="3" t="str">
        <f>B4548&amp;"--"&amp;COUNTIF($B$5:B4548,B4548)</f>
        <v>--4511</v>
      </c>
      <c r="B4548" s="3" t="str">
        <f t="shared" si="211"/>
        <v/>
      </c>
      <c r="C4548" s="78">
        <v>4544</v>
      </c>
      <c r="D4548" s="102"/>
      <c r="E4548" s="103"/>
      <c r="F4548" s="102"/>
      <c r="G4548" s="104"/>
      <c r="H4548" s="105" t="str">
        <f t="shared" ca="1" si="213"/>
        <v/>
      </c>
      <c r="I4548" s="102"/>
      <c r="J4548" s="102"/>
      <c r="K4548" s="102"/>
      <c r="L4548" s="102"/>
      <c r="M4548" s="102"/>
      <c r="N4548" s="102"/>
      <c r="O4548" s="102"/>
      <c r="P4548" s="102"/>
      <c r="Q4548" s="102"/>
      <c r="R4548" s="102"/>
      <c r="S4548" s="102"/>
      <c r="T4548" s="106"/>
      <c r="U4548" s="3" t="str">
        <f t="shared" si="212"/>
        <v>0/1</v>
      </c>
    </row>
    <row r="4549" spans="1:21" ht="30" customHeight="1" x14ac:dyDescent="0.3">
      <c r="A4549" s="3" t="str">
        <f>B4549&amp;"--"&amp;COUNTIF($B$5:B4549,B4549)</f>
        <v>--4512</v>
      </c>
      <c r="B4549" s="3" t="str">
        <f t="shared" ref="B4549:B4612" si="214">IF(G4549&lt;&gt;"",MONTH(G4549),"")</f>
        <v/>
      </c>
      <c r="C4549" s="78">
        <v>4545</v>
      </c>
      <c r="D4549" s="102"/>
      <c r="E4549" s="103"/>
      <c r="F4549" s="102"/>
      <c r="G4549" s="104"/>
      <c r="H4549" s="105" t="str">
        <f t="shared" ca="1" si="213"/>
        <v/>
      </c>
      <c r="I4549" s="102"/>
      <c r="J4549" s="102"/>
      <c r="K4549" s="102"/>
      <c r="L4549" s="102"/>
      <c r="M4549" s="102"/>
      <c r="N4549" s="102"/>
      <c r="O4549" s="102"/>
      <c r="P4549" s="102"/>
      <c r="Q4549" s="102"/>
      <c r="R4549" s="102"/>
      <c r="S4549" s="102"/>
      <c r="T4549" s="106"/>
      <c r="U4549" s="3" t="str">
        <f t="shared" ref="U4549:U4612" si="215">DAY(G4549)&amp;"/"&amp;MONTH(G4549)</f>
        <v>0/1</v>
      </c>
    </row>
    <row r="4550" spans="1:21" ht="30" customHeight="1" x14ac:dyDescent="0.3">
      <c r="A4550" s="3" t="str">
        <f>B4550&amp;"--"&amp;COUNTIF($B$5:B4550,B4550)</f>
        <v>--4513</v>
      </c>
      <c r="B4550" s="3" t="str">
        <f t="shared" si="214"/>
        <v/>
      </c>
      <c r="C4550" s="78">
        <v>4546</v>
      </c>
      <c r="D4550" s="102"/>
      <c r="E4550" s="103"/>
      <c r="F4550" s="102"/>
      <c r="G4550" s="104"/>
      <c r="H4550" s="105" t="str">
        <f t="shared" ca="1" si="213"/>
        <v/>
      </c>
      <c r="I4550" s="102"/>
      <c r="J4550" s="102"/>
      <c r="K4550" s="102"/>
      <c r="L4550" s="102"/>
      <c r="M4550" s="102"/>
      <c r="N4550" s="102"/>
      <c r="O4550" s="102"/>
      <c r="P4550" s="102"/>
      <c r="Q4550" s="102"/>
      <c r="R4550" s="102"/>
      <c r="S4550" s="102"/>
      <c r="T4550" s="106"/>
      <c r="U4550" s="3" t="str">
        <f t="shared" si="215"/>
        <v>0/1</v>
      </c>
    </row>
    <row r="4551" spans="1:21" ht="30" customHeight="1" x14ac:dyDescent="0.3">
      <c r="A4551" s="3" t="str">
        <f>B4551&amp;"--"&amp;COUNTIF($B$5:B4551,B4551)</f>
        <v>--4514</v>
      </c>
      <c r="B4551" s="3" t="str">
        <f t="shared" si="214"/>
        <v/>
      </c>
      <c r="C4551" s="78">
        <v>4547</v>
      </c>
      <c r="D4551" s="102"/>
      <c r="E4551" s="103"/>
      <c r="F4551" s="102"/>
      <c r="G4551" s="104"/>
      <c r="H4551" s="105" t="str">
        <f t="shared" ca="1" si="213"/>
        <v/>
      </c>
      <c r="I4551" s="102"/>
      <c r="J4551" s="102"/>
      <c r="K4551" s="102"/>
      <c r="L4551" s="102"/>
      <c r="M4551" s="102"/>
      <c r="N4551" s="102"/>
      <c r="O4551" s="102"/>
      <c r="P4551" s="102"/>
      <c r="Q4551" s="102"/>
      <c r="R4551" s="102"/>
      <c r="S4551" s="102"/>
      <c r="T4551" s="106"/>
      <c r="U4551" s="3" t="str">
        <f t="shared" si="215"/>
        <v>0/1</v>
      </c>
    </row>
    <row r="4552" spans="1:21" ht="30" customHeight="1" x14ac:dyDescent="0.3">
      <c r="A4552" s="3" t="str">
        <f>B4552&amp;"--"&amp;COUNTIF($B$5:B4552,B4552)</f>
        <v>--4515</v>
      </c>
      <c r="B4552" s="3" t="str">
        <f t="shared" si="214"/>
        <v/>
      </c>
      <c r="C4552" s="78">
        <v>4548</v>
      </c>
      <c r="D4552" s="102"/>
      <c r="E4552" s="103"/>
      <c r="F4552" s="102"/>
      <c r="G4552" s="104"/>
      <c r="H4552" s="105" t="str">
        <f t="shared" ca="1" si="213"/>
        <v/>
      </c>
      <c r="I4552" s="102"/>
      <c r="J4552" s="102"/>
      <c r="K4552" s="102"/>
      <c r="L4552" s="102"/>
      <c r="M4552" s="102"/>
      <c r="N4552" s="102"/>
      <c r="O4552" s="102"/>
      <c r="P4552" s="102"/>
      <c r="Q4552" s="102"/>
      <c r="R4552" s="102"/>
      <c r="S4552" s="102"/>
      <c r="T4552" s="106"/>
      <c r="U4552" s="3" t="str">
        <f t="shared" si="215"/>
        <v>0/1</v>
      </c>
    </row>
    <row r="4553" spans="1:21" ht="30" customHeight="1" x14ac:dyDescent="0.3">
      <c r="A4553" s="3" t="str">
        <f>B4553&amp;"--"&amp;COUNTIF($B$5:B4553,B4553)</f>
        <v>--4516</v>
      </c>
      <c r="B4553" s="3" t="str">
        <f t="shared" si="214"/>
        <v/>
      </c>
      <c r="C4553" s="78">
        <v>4549</v>
      </c>
      <c r="D4553" s="102"/>
      <c r="E4553" s="103"/>
      <c r="F4553" s="102"/>
      <c r="G4553" s="104"/>
      <c r="H4553" s="105" t="str">
        <f t="shared" ca="1" si="213"/>
        <v/>
      </c>
      <c r="I4553" s="102"/>
      <c r="J4553" s="102"/>
      <c r="K4553" s="102"/>
      <c r="L4553" s="102"/>
      <c r="M4553" s="102"/>
      <c r="N4553" s="102"/>
      <c r="O4553" s="102"/>
      <c r="P4553" s="102"/>
      <c r="Q4553" s="102"/>
      <c r="R4553" s="102"/>
      <c r="S4553" s="102"/>
      <c r="T4553" s="106"/>
      <c r="U4553" s="3" t="str">
        <f t="shared" si="215"/>
        <v>0/1</v>
      </c>
    </row>
    <row r="4554" spans="1:21" ht="30" customHeight="1" x14ac:dyDescent="0.3">
      <c r="A4554" s="3" t="str">
        <f>B4554&amp;"--"&amp;COUNTIF($B$5:B4554,B4554)</f>
        <v>--4517</v>
      </c>
      <c r="B4554" s="3" t="str">
        <f t="shared" si="214"/>
        <v/>
      </c>
      <c r="C4554" s="78">
        <v>4550</v>
      </c>
      <c r="D4554" s="102"/>
      <c r="E4554" s="103"/>
      <c r="F4554" s="102"/>
      <c r="G4554" s="104"/>
      <c r="H4554" s="105" t="str">
        <f t="shared" ca="1" si="213"/>
        <v/>
      </c>
      <c r="I4554" s="102"/>
      <c r="J4554" s="102"/>
      <c r="K4554" s="102"/>
      <c r="L4554" s="102"/>
      <c r="M4554" s="102"/>
      <c r="N4554" s="102"/>
      <c r="O4554" s="102"/>
      <c r="P4554" s="102"/>
      <c r="Q4554" s="102"/>
      <c r="R4554" s="102"/>
      <c r="S4554" s="102"/>
      <c r="T4554" s="106"/>
      <c r="U4554" s="3" t="str">
        <f t="shared" si="215"/>
        <v>0/1</v>
      </c>
    </row>
    <row r="4555" spans="1:21" ht="30" customHeight="1" x14ac:dyDescent="0.3">
      <c r="A4555" s="3" t="str">
        <f>B4555&amp;"--"&amp;COUNTIF($B$5:B4555,B4555)</f>
        <v>--4518</v>
      </c>
      <c r="B4555" s="3" t="str">
        <f t="shared" si="214"/>
        <v/>
      </c>
      <c r="C4555" s="78">
        <v>4551</v>
      </c>
      <c r="D4555" s="102"/>
      <c r="E4555" s="103"/>
      <c r="F4555" s="102"/>
      <c r="G4555" s="104"/>
      <c r="H4555" s="105" t="str">
        <f t="shared" ca="1" si="213"/>
        <v/>
      </c>
      <c r="I4555" s="102"/>
      <c r="J4555" s="102"/>
      <c r="K4555" s="102"/>
      <c r="L4555" s="102"/>
      <c r="M4555" s="102"/>
      <c r="N4555" s="102"/>
      <c r="O4555" s="102"/>
      <c r="P4555" s="102"/>
      <c r="Q4555" s="102"/>
      <c r="R4555" s="102"/>
      <c r="S4555" s="102"/>
      <c r="T4555" s="106"/>
      <c r="U4555" s="3" t="str">
        <f t="shared" si="215"/>
        <v>0/1</v>
      </c>
    </row>
    <row r="4556" spans="1:21" ht="30" customHeight="1" x14ac:dyDescent="0.3">
      <c r="A4556" s="3" t="str">
        <f>B4556&amp;"--"&amp;COUNTIF($B$5:B4556,B4556)</f>
        <v>--4519</v>
      </c>
      <c r="B4556" s="3" t="str">
        <f t="shared" si="214"/>
        <v/>
      </c>
      <c r="C4556" s="78">
        <v>4552</v>
      </c>
      <c r="D4556" s="102"/>
      <c r="E4556" s="103"/>
      <c r="F4556" s="102"/>
      <c r="G4556" s="104"/>
      <c r="H4556" s="105" t="str">
        <f t="shared" ca="1" si="213"/>
        <v/>
      </c>
      <c r="I4556" s="102"/>
      <c r="J4556" s="102"/>
      <c r="K4556" s="102"/>
      <c r="L4556" s="102"/>
      <c r="M4556" s="102"/>
      <c r="N4556" s="102"/>
      <c r="O4556" s="102"/>
      <c r="P4556" s="102"/>
      <c r="Q4556" s="102"/>
      <c r="R4556" s="102"/>
      <c r="S4556" s="102"/>
      <c r="T4556" s="106"/>
      <c r="U4556" s="3" t="str">
        <f t="shared" si="215"/>
        <v>0/1</v>
      </c>
    </row>
    <row r="4557" spans="1:21" ht="30" customHeight="1" x14ac:dyDescent="0.3">
      <c r="A4557" s="3" t="str">
        <f>B4557&amp;"--"&amp;COUNTIF($B$5:B4557,B4557)</f>
        <v>--4520</v>
      </c>
      <c r="B4557" s="3" t="str">
        <f t="shared" si="214"/>
        <v/>
      </c>
      <c r="C4557" s="78">
        <v>4553</v>
      </c>
      <c r="D4557" s="102"/>
      <c r="E4557" s="103"/>
      <c r="F4557" s="102"/>
      <c r="G4557" s="104"/>
      <c r="H4557" s="105" t="str">
        <f t="shared" ca="1" si="213"/>
        <v/>
      </c>
      <c r="I4557" s="102"/>
      <c r="J4557" s="102"/>
      <c r="K4557" s="102"/>
      <c r="L4557" s="102"/>
      <c r="M4557" s="102"/>
      <c r="N4557" s="102"/>
      <c r="O4557" s="102"/>
      <c r="P4557" s="102"/>
      <c r="Q4557" s="102"/>
      <c r="R4557" s="102"/>
      <c r="S4557" s="102"/>
      <c r="T4557" s="106"/>
      <c r="U4557" s="3" t="str">
        <f t="shared" si="215"/>
        <v>0/1</v>
      </c>
    </row>
    <row r="4558" spans="1:21" ht="30" customHeight="1" x14ac:dyDescent="0.3">
      <c r="A4558" s="3" t="str">
        <f>B4558&amp;"--"&amp;COUNTIF($B$5:B4558,B4558)</f>
        <v>--4521</v>
      </c>
      <c r="B4558" s="3" t="str">
        <f t="shared" si="214"/>
        <v/>
      </c>
      <c r="C4558" s="78">
        <v>4554</v>
      </c>
      <c r="D4558" s="102"/>
      <c r="E4558" s="103"/>
      <c r="F4558" s="102"/>
      <c r="G4558" s="104"/>
      <c r="H4558" s="105" t="str">
        <f t="shared" ca="1" si="213"/>
        <v/>
      </c>
      <c r="I4558" s="102"/>
      <c r="J4558" s="102"/>
      <c r="K4558" s="102"/>
      <c r="L4558" s="102"/>
      <c r="M4558" s="102"/>
      <c r="N4558" s="102"/>
      <c r="O4558" s="102"/>
      <c r="P4558" s="102"/>
      <c r="Q4558" s="102"/>
      <c r="R4558" s="102"/>
      <c r="S4558" s="102"/>
      <c r="T4558" s="106"/>
      <c r="U4558" s="3" t="str">
        <f t="shared" si="215"/>
        <v>0/1</v>
      </c>
    </row>
    <row r="4559" spans="1:21" ht="30" customHeight="1" x14ac:dyDescent="0.3">
      <c r="A4559" s="3" t="str">
        <f>B4559&amp;"--"&amp;COUNTIF($B$5:B4559,B4559)</f>
        <v>--4522</v>
      </c>
      <c r="B4559" s="3" t="str">
        <f t="shared" si="214"/>
        <v/>
      </c>
      <c r="C4559" s="78">
        <v>4555</v>
      </c>
      <c r="D4559" s="102"/>
      <c r="E4559" s="103"/>
      <c r="F4559" s="102"/>
      <c r="G4559" s="104"/>
      <c r="H4559" s="105" t="str">
        <f t="shared" ca="1" si="213"/>
        <v/>
      </c>
      <c r="I4559" s="102"/>
      <c r="J4559" s="102"/>
      <c r="K4559" s="102"/>
      <c r="L4559" s="102"/>
      <c r="M4559" s="102"/>
      <c r="N4559" s="102"/>
      <c r="O4559" s="102"/>
      <c r="P4559" s="102"/>
      <c r="Q4559" s="102"/>
      <c r="R4559" s="102"/>
      <c r="S4559" s="102"/>
      <c r="T4559" s="106"/>
      <c r="U4559" s="3" t="str">
        <f t="shared" si="215"/>
        <v>0/1</v>
      </c>
    </row>
    <row r="4560" spans="1:21" ht="30" customHeight="1" x14ac:dyDescent="0.3">
      <c r="A4560" s="3" t="str">
        <f>B4560&amp;"--"&amp;COUNTIF($B$5:B4560,B4560)</f>
        <v>--4523</v>
      </c>
      <c r="B4560" s="3" t="str">
        <f t="shared" si="214"/>
        <v/>
      </c>
      <c r="C4560" s="78">
        <v>4556</v>
      </c>
      <c r="D4560" s="102"/>
      <c r="E4560" s="103"/>
      <c r="F4560" s="102"/>
      <c r="G4560" s="104"/>
      <c r="H4560" s="105" t="str">
        <f t="shared" ca="1" si="213"/>
        <v/>
      </c>
      <c r="I4560" s="102"/>
      <c r="J4560" s="102"/>
      <c r="K4560" s="102"/>
      <c r="L4560" s="102"/>
      <c r="M4560" s="102"/>
      <c r="N4560" s="102"/>
      <c r="O4560" s="102"/>
      <c r="P4560" s="102"/>
      <c r="Q4560" s="102"/>
      <c r="R4560" s="102"/>
      <c r="S4560" s="102"/>
      <c r="T4560" s="106"/>
      <c r="U4560" s="3" t="str">
        <f t="shared" si="215"/>
        <v>0/1</v>
      </c>
    </row>
    <row r="4561" spans="1:21" ht="30" customHeight="1" x14ac:dyDescent="0.3">
      <c r="A4561" s="3" t="str">
        <f>B4561&amp;"--"&amp;COUNTIF($B$5:B4561,B4561)</f>
        <v>--4524</v>
      </c>
      <c r="B4561" s="3" t="str">
        <f t="shared" si="214"/>
        <v/>
      </c>
      <c r="C4561" s="78">
        <v>4557</v>
      </c>
      <c r="D4561" s="102"/>
      <c r="E4561" s="103"/>
      <c r="F4561" s="102"/>
      <c r="G4561" s="104"/>
      <c r="H4561" s="105" t="str">
        <f t="shared" ca="1" si="213"/>
        <v/>
      </c>
      <c r="I4561" s="102"/>
      <c r="J4561" s="102"/>
      <c r="K4561" s="102"/>
      <c r="L4561" s="102"/>
      <c r="M4561" s="102"/>
      <c r="N4561" s="102"/>
      <c r="O4561" s="102"/>
      <c r="P4561" s="102"/>
      <c r="Q4561" s="102"/>
      <c r="R4561" s="102"/>
      <c r="S4561" s="102"/>
      <c r="T4561" s="106"/>
      <c r="U4561" s="3" t="str">
        <f t="shared" si="215"/>
        <v>0/1</v>
      </c>
    </row>
    <row r="4562" spans="1:21" ht="30" customHeight="1" x14ac:dyDescent="0.3">
      <c r="A4562" s="3" t="str">
        <f>B4562&amp;"--"&amp;COUNTIF($B$5:B4562,B4562)</f>
        <v>--4525</v>
      </c>
      <c r="B4562" s="3" t="str">
        <f t="shared" si="214"/>
        <v/>
      </c>
      <c r="C4562" s="78">
        <v>4558</v>
      </c>
      <c r="D4562" s="102"/>
      <c r="E4562" s="103"/>
      <c r="F4562" s="102"/>
      <c r="G4562" s="104"/>
      <c r="H4562" s="105" t="str">
        <f t="shared" ca="1" si="213"/>
        <v/>
      </c>
      <c r="I4562" s="102"/>
      <c r="J4562" s="102"/>
      <c r="K4562" s="102"/>
      <c r="L4562" s="102"/>
      <c r="M4562" s="102"/>
      <c r="N4562" s="102"/>
      <c r="O4562" s="102"/>
      <c r="P4562" s="102"/>
      <c r="Q4562" s="102"/>
      <c r="R4562" s="102"/>
      <c r="S4562" s="102"/>
      <c r="T4562" s="106"/>
      <c r="U4562" s="3" t="str">
        <f t="shared" si="215"/>
        <v>0/1</v>
      </c>
    </row>
    <row r="4563" spans="1:21" ht="30" customHeight="1" x14ac:dyDescent="0.3">
      <c r="A4563" s="3" t="str">
        <f>B4563&amp;"--"&amp;COUNTIF($B$5:B4563,B4563)</f>
        <v>--4526</v>
      </c>
      <c r="B4563" s="3" t="str">
        <f t="shared" si="214"/>
        <v/>
      </c>
      <c r="C4563" s="78">
        <v>4559</v>
      </c>
      <c r="D4563" s="102"/>
      <c r="E4563" s="103"/>
      <c r="F4563" s="102"/>
      <c r="G4563" s="104"/>
      <c r="H4563" s="105" t="str">
        <f t="shared" ca="1" si="213"/>
        <v/>
      </c>
      <c r="I4563" s="102"/>
      <c r="J4563" s="102"/>
      <c r="K4563" s="102"/>
      <c r="L4563" s="102"/>
      <c r="M4563" s="102"/>
      <c r="N4563" s="102"/>
      <c r="O4563" s="102"/>
      <c r="P4563" s="102"/>
      <c r="Q4563" s="102"/>
      <c r="R4563" s="102"/>
      <c r="S4563" s="102"/>
      <c r="T4563" s="106"/>
      <c r="U4563" s="3" t="str">
        <f t="shared" si="215"/>
        <v>0/1</v>
      </c>
    </row>
    <row r="4564" spans="1:21" ht="30" customHeight="1" x14ac:dyDescent="0.3">
      <c r="A4564" s="3" t="str">
        <f>B4564&amp;"--"&amp;COUNTIF($B$5:B4564,B4564)</f>
        <v>--4527</v>
      </c>
      <c r="B4564" s="3" t="str">
        <f t="shared" si="214"/>
        <v/>
      </c>
      <c r="C4564" s="78">
        <v>4560</v>
      </c>
      <c r="D4564" s="102"/>
      <c r="E4564" s="103"/>
      <c r="F4564" s="102"/>
      <c r="G4564" s="104"/>
      <c r="H4564" s="105" t="str">
        <f t="shared" ca="1" si="213"/>
        <v/>
      </c>
      <c r="I4564" s="102"/>
      <c r="J4564" s="102"/>
      <c r="K4564" s="102"/>
      <c r="L4564" s="102"/>
      <c r="M4564" s="102"/>
      <c r="N4564" s="102"/>
      <c r="O4564" s="102"/>
      <c r="P4564" s="102"/>
      <c r="Q4564" s="102"/>
      <c r="R4564" s="102"/>
      <c r="S4564" s="102"/>
      <c r="T4564" s="106"/>
      <c r="U4564" s="3" t="str">
        <f t="shared" si="215"/>
        <v>0/1</v>
      </c>
    </row>
    <row r="4565" spans="1:21" ht="30" customHeight="1" x14ac:dyDescent="0.3">
      <c r="A4565" s="3" t="str">
        <f>B4565&amp;"--"&amp;COUNTIF($B$5:B4565,B4565)</f>
        <v>--4528</v>
      </c>
      <c r="B4565" s="3" t="str">
        <f t="shared" si="214"/>
        <v/>
      </c>
      <c r="C4565" s="78">
        <v>4561</v>
      </c>
      <c r="D4565" s="102"/>
      <c r="E4565" s="103"/>
      <c r="F4565" s="102"/>
      <c r="G4565" s="104"/>
      <c r="H4565" s="105" t="str">
        <f t="shared" ca="1" si="213"/>
        <v/>
      </c>
      <c r="I4565" s="102"/>
      <c r="J4565" s="102"/>
      <c r="K4565" s="102"/>
      <c r="L4565" s="102"/>
      <c r="M4565" s="102"/>
      <c r="N4565" s="102"/>
      <c r="O4565" s="102"/>
      <c r="P4565" s="102"/>
      <c r="Q4565" s="102"/>
      <c r="R4565" s="102"/>
      <c r="S4565" s="102"/>
      <c r="T4565" s="106"/>
      <c r="U4565" s="3" t="str">
        <f t="shared" si="215"/>
        <v>0/1</v>
      </c>
    </row>
    <row r="4566" spans="1:21" ht="30" customHeight="1" x14ac:dyDescent="0.3">
      <c r="A4566" s="3" t="str">
        <f>B4566&amp;"--"&amp;COUNTIF($B$5:B4566,B4566)</f>
        <v>--4529</v>
      </c>
      <c r="B4566" s="3" t="str">
        <f t="shared" si="214"/>
        <v/>
      </c>
      <c r="C4566" s="78">
        <v>4562</v>
      </c>
      <c r="D4566" s="102"/>
      <c r="E4566" s="103"/>
      <c r="F4566" s="102"/>
      <c r="G4566" s="104"/>
      <c r="H4566" s="105" t="str">
        <f t="shared" ca="1" si="213"/>
        <v/>
      </c>
      <c r="I4566" s="102"/>
      <c r="J4566" s="102"/>
      <c r="K4566" s="102"/>
      <c r="L4566" s="102"/>
      <c r="M4566" s="102"/>
      <c r="N4566" s="102"/>
      <c r="O4566" s="102"/>
      <c r="P4566" s="102"/>
      <c r="Q4566" s="102"/>
      <c r="R4566" s="102"/>
      <c r="S4566" s="102"/>
      <c r="T4566" s="106"/>
      <c r="U4566" s="3" t="str">
        <f t="shared" si="215"/>
        <v>0/1</v>
      </c>
    </row>
    <row r="4567" spans="1:21" ht="30" customHeight="1" x14ac:dyDescent="0.3">
      <c r="A4567" s="3" t="str">
        <f>B4567&amp;"--"&amp;COUNTIF($B$5:B4567,B4567)</f>
        <v>--4530</v>
      </c>
      <c r="B4567" s="3" t="str">
        <f t="shared" si="214"/>
        <v/>
      </c>
      <c r="C4567" s="78">
        <v>4563</v>
      </c>
      <c r="D4567" s="102"/>
      <c r="E4567" s="103"/>
      <c r="F4567" s="102"/>
      <c r="G4567" s="104"/>
      <c r="H4567" s="105" t="str">
        <f t="shared" ca="1" si="213"/>
        <v/>
      </c>
      <c r="I4567" s="102"/>
      <c r="J4567" s="102"/>
      <c r="K4567" s="102"/>
      <c r="L4567" s="102"/>
      <c r="M4567" s="102"/>
      <c r="N4567" s="102"/>
      <c r="O4567" s="102"/>
      <c r="P4567" s="102"/>
      <c r="Q4567" s="102"/>
      <c r="R4567" s="102"/>
      <c r="S4567" s="102"/>
      <c r="T4567" s="106"/>
      <c r="U4567" s="3" t="str">
        <f t="shared" si="215"/>
        <v>0/1</v>
      </c>
    </row>
    <row r="4568" spans="1:21" ht="30" customHeight="1" x14ac:dyDescent="0.3">
      <c r="A4568" s="3" t="str">
        <f>B4568&amp;"--"&amp;COUNTIF($B$5:B4568,B4568)</f>
        <v>--4531</v>
      </c>
      <c r="B4568" s="3" t="str">
        <f t="shared" si="214"/>
        <v/>
      </c>
      <c r="C4568" s="78">
        <v>4564</v>
      </c>
      <c r="D4568" s="102"/>
      <c r="E4568" s="103"/>
      <c r="F4568" s="102"/>
      <c r="G4568" s="104"/>
      <c r="H4568" s="105" t="str">
        <f t="shared" ca="1" si="213"/>
        <v/>
      </c>
      <c r="I4568" s="102"/>
      <c r="J4568" s="102"/>
      <c r="K4568" s="102"/>
      <c r="L4568" s="102"/>
      <c r="M4568" s="102"/>
      <c r="N4568" s="102"/>
      <c r="O4568" s="102"/>
      <c r="P4568" s="102"/>
      <c r="Q4568" s="102"/>
      <c r="R4568" s="102"/>
      <c r="S4568" s="102"/>
      <c r="T4568" s="106"/>
      <c r="U4568" s="3" t="str">
        <f t="shared" si="215"/>
        <v>0/1</v>
      </c>
    </row>
    <row r="4569" spans="1:21" ht="30" customHeight="1" x14ac:dyDescent="0.3">
      <c r="A4569" s="3" t="str">
        <f>B4569&amp;"--"&amp;COUNTIF($B$5:B4569,B4569)</f>
        <v>--4532</v>
      </c>
      <c r="B4569" s="3" t="str">
        <f t="shared" si="214"/>
        <v/>
      </c>
      <c r="C4569" s="78">
        <v>4565</v>
      </c>
      <c r="D4569" s="102"/>
      <c r="E4569" s="103"/>
      <c r="F4569" s="102"/>
      <c r="G4569" s="104"/>
      <c r="H4569" s="105" t="str">
        <f t="shared" ca="1" si="213"/>
        <v/>
      </c>
      <c r="I4569" s="102"/>
      <c r="J4569" s="102"/>
      <c r="K4569" s="102"/>
      <c r="L4569" s="102"/>
      <c r="M4569" s="102"/>
      <c r="N4569" s="102"/>
      <c r="O4569" s="102"/>
      <c r="P4569" s="102"/>
      <c r="Q4569" s="102"/>
      <c r="R4569" s="102"/>
      <c r="S4569" s="102"/>
      <c r="T4569" s="106"/>
      <c r="U4569" s="3" t="str">
        <f t="shared" si="215"/>
        <v>0/1</v>
      </c>
    </row>
    <row r="4570" spans="1:21" ht="30" customHeight="1" x14ac:dyDescent="0.3">
      <c r="A4570" s="3" t="str">
        <f>B4570&amp;"--"&amp;COUNTIF($B$5:B4570,B4570)</f>
        <v>--4533</v>
      </c>
      <c r="B4570" s="3" t="str">
        <f t="shared" si="214"/>
        <v/>
      </c>
      <c r="C4570" s="78">
        <v>4566</v>
      </c>
      <c r="D4570" s="102"/>
      <c r="E4570" s="103"/>
      <c r="F4570" s="102"/>
      <c r="G4570" s="104"/>
      <c r="H4570" s="105" t="str">
        <f t="shared" ca="1" si="213"/>
        <v/>
      </c>
      <c r="I4570" s="102"/>
      <c r="J4570" s="102"/>
      <c r="K4570" s="102"/>
      <c r="L4570" s="102"/>
      <c r="M4570" s="102"/>
      <c r="N4570" s="102"/>
      <c r="O4570" s="102"/>
      <c r="P4570" s="102"/>
      <c r="Q4570" s="102"/>
      <c r="R4570" s="102"/>
      <c r="S4570" s="102"/>
      <c r="T4570" s="106"/>
      <c r="U4570" s="3" t="str">
        <f t="shared" si="215"/>
        <v>0/1</v>
      </c>
    </row>
    <row r="4571" spans="1:21" ht="30" customHeight="1" x14ac:dyDescent="0.3">
      <c r="A4571" s="3" t="str">
        <f>B4571&amp;"--"&amp;COUNTIF($B$5:B4571,B4571)</f>
        <v>--4534</v>
      </c>
      <c r="B4571" s="3" t="str">
        <f t="shared" si="214"/>
        <v/>
      </c>
      <c r="C4571" s="78">
        <v>4567</v>
      </c>
      <c r="D4571" s="102"/>
      <c r="E4571" s="103"/>
      <c r="F4571" s="102"/>
      <c r="G4571" s="104"/>
      <c r="H4571" s="105" t="str">
        <f t="shared" ca="1" si="213"/>
        <v/>
      </c>
      <c r="I4571" s="102"/>
      <c r="J4571" s="102"/>
      <c r="K4571" s="102"/>
      <c r="L4571" s="102"/>
      <c r="M4571" s="102"/>
      <c r="N4571" s="102"/>
      <c r="O4571" s="102"/>
      <c r="P4571" s="102"/>
      <c r="Q4571" s="102"/>
      <c r="R4571" s="102"/>
      <c r="S4571" s="102"/>
      <c r="T4571" s="106"/>
      <c r="U4571" s="3" t="str">
        <f t="shared" si="215"/>
        <v>0/1</v>
      </c>
    </row>
    <row r="4572" spans="1:21" ht="30" customHeight="1" x14ac:dyDescent="0.3">
      <c r="A4572" s="3" t="str">
        <f>B4572&amp;"--"&amp;COUNTIF($B$5:B4572,B4572)</f>
        <v>--4535</v>
      </c>
      <c r="B4572" s="3" t="str">
        <f t="shared" si="214"/>
        <v/>
      </c>
      <c r="C4572" s="78">
        <v>4568</v>
      </c>
      <c r="D4572" s="102"/>
      <c r="E4572" s="103"/>
      <c r="F4572" s="102"/>
      <c r="G4572" s="104"/>
      <c r="H4572" s="105" t="str">
        <f t="shared" ca="1" si="213"/>
        <v/>
      </c>
      <c r="I4572" s="102"/>
      <c r="J4572" s="102"/>
      <c r="K4572" s="102"/>
      <c r="L4572" s="102"/>
      <c r="M4572" s="102"/>
      <c r="N4572" s="102"/>
      <c r="O4572" s="102"/>
      <c r="P4572" s="102"/>
      <c r="Q4572" s="102"/>
      <c r="R4572" s="102"/>
      <c r="S4572" s="102"/>
      <c r="T4572" s="106"/>
      <c r="U4572" s="3" t="str">
        <f t="shared" si="215"/>
        <v>0/1</v>
      </c>
    </row>
    <row r="4573" spans="1:21" ht="30" customHeight="1" x14ac:dyDescent="0.3">
      <c r="A4573" s="3" t="str">
        <f>B4573&amp;"--"&amp;COUNTIF($B$5:B4573,B4573)</f>
        <v>--4536</v>
      </c>
      <c r="B4573" s="3" t="str">
        <f t="shared" si="214"/>
        <v/>
      </c>
      <c r="C4573" s="78">
        <v>4569</v>
      </c>
      <c r="D4573" s="102"/>
      <c r="E4573" s="103"/>
      <c r="F4573" s="102"/>
      <c r="G4573" s="104"/>
      <c r="H4573" s="105" t="str">
        <f t="shared" ca="1" si="213"/>
        <v/>
      </c>
      <c r="I4573" s="102"/>
      <c r="J4573" s="102"/>
      <c r="K4573" s="102"/>
      <c r="L4573" s="102"/>
      <c r="M4573" s="102"/>
      <c r="N4573" s="102"/>
      <c r="O4573" s="102"/>
      <c r="P4573" s="102"/>
      <c r="Q4573" s="102"/>
      <c r="R4573" s="102"/>
      <c r="S4573" s="102"/>
      <c r="T4573" s="106"/>
      <c r="U4573" s="3" t="str">
        <f t="shared" si="215"/>
        <v>0/1</v>
      </c>
    </row>
    <row r="4574" spans="1:21" ht="30" customHeight="1" x14ac:dyDescent="0.3">
      <c r="A4574" s="3" t="str">
        <f>B4574&amp;"--"&amp;COUNTIF($B$5:B4574,B4574)</f>
        <v>--4537</v>
      </c>
      <c r="B4574" s="3" t="str">
        <f t="shared" si="214"/>
        <v/>
      </c>
      <c r="C4574" s="78">
        <v>4570</v>
      </c>
      <c r="D4574" s="102"/>
      <c r="E4574" s="103"/>
      <c r="F4574" s="102"/>
      <c r="G4574" s="104"/>
      <c r="H4574" s="105" t="str">
        <f t="shared" ca="1" si="213"/>
        <v/>
      </c>
      <c r="I4574" s="102"/>
      <c r="J4574" s="102"/>
      <c r="K4574" s="102"/>
      <c r="L4574" s="102"/>
      <c r="M4574" s="102"/>
      <c r="N4574" s="102"/>
      <c r="O4574" s="102"/>
      <c r="P4574" s="102"/>
      <c r="Q4574" s="102"/>
      <c r="R4574" s="102"/>
      <c r="S4574" s="102"/>
      <c r="T4574" s="106"/>
      <c r="U4574" s="3" t="str">
        <f t="shared" si="215"/>
        <v>0/1</v>
      </c>
    </row>
    <row r="4575" spans="1:21" ht="30" customHeight="1" x14ac:dyDescent="0.3">
      <c r="A4575" s="3" t="str">
        <f>B4575&amp;"--"&amp;COUNTIF($B$5:B4575,B4575)</f>
        <v>--4538</v>
      </c>
      <c r="B4575" s="3" t="str">
        <f t="shared" si="214"/>
        <v/>
      </c>
      <c r="C4575" s="78">
        <v>4571</v>
      </c>
      <c r="D4575" s="102"/>
      <c r="E4575" s="103"/>
      <c r="F4575" s="102"/>
      <c r="G4575" s="104"/>
      <c r="H4575" s="105" t="str">
        <f t="shared" ca="1" si="213"/>
        <v/>
      </c>
      <c r="I4575" s="102"/>
      <c r="J4575" s="102"/>
      <c r="K4575" s="102"/>
      <c r="L4575" s="102"/>
      <c r="M4575" s="102"/>
      <c r="N4575" s="102"/>
      <c r="O4575" s="102"/>
      <c r="P4575" s="102"/>
      <c r="Q4575" s="102"/>
      <c r="R4575" s="102"/>
      <c r="S4575" s="102"/>
      <c r="T4575" s="106"/>
      <c r="U4575" s="3" t="str">
        <f t="shared" si="215"/>
        <v>0/1</v>
      </c>
    </row>
    <row r="4576" spans="1:21" ht="30" customHeight="1" x14ac:dyDescent="0.3">
      <c r="A4576" s="3" t="str">
        <f>B4576&amp;"--"&amp;COUNTIF($B$5:B4576,B4576)</f>
        <v>--4539</v>
      </c>
      <c r="B4576" s="3" t="str">
        <f t="shared" si="214"/>
        <v/>
      </c>
      <c r="C4576" s="78">
        <v>4572</v>
      </c>
      <c r="D4576" s="102"/>
      <c r="E4576" s="103"/>
      <c r="F4576" s="102"/>
      <c r="G4576" s="104"/>
      <c r="H4576" s="105" t="str">
        <f t="shared" ref="H4576:H4639" ca="1" si="216">IF(G4576,DATEDIF(G4576,TODAY(),"Y"),"")</f>
        <v/>
      </c>
      <c r="I4576" s="102"/>
      <c r="J4576" s="102"/>
      <c r="K4576" s="102"/>
      <c r="L4576" s="102"/>
      <c r="M4576" s="102"/>
      <c r="N4576" s="102"/>
      <c r="O4576" s="102"/>
      <c r="P4576" s="102"/>
      <c r="Q4576" s="102"/>
      <c r="R4576" s="102"/>
      <c r="S4576" s="102"/>
      <c r="T4576" s="106"/>
      <c r="U4576" s="3" t="str">
        <f t="shared" si="215"/>
        <v>0/1</v>
      </c>
    </row>
    <row r="4577" spans="1:21" ht="30" customHeight="1" x14ac:dyDescent="0.3">
      <c r="A4577" s="3" t="str">
        <f>B4577&amp;"--"&amp;COUNTIF($B$5:B4577,B4577)</f>
        <v>--4540</v>
      </c>
      <c r="B4577" s="3" t="str">
        <f t="shared" si="214"/>
        <v/>
      </c>
      <c r="C4577" s="78">
        <v>4573</v>
      </c>
      <c r="D4577" s="102"/>
      <c r="E4577" s="103"/>
      <c r="F4577" s="102"/>
      <c r="G4577" s="104"/>
      <c r="H4577" s="105" t="str">
        <f t="shared" ca="1" si="216"/>
        <v/>
      </c>
      <c r="I4577" s="102"/>
      <c r="J4577" s="102"/>
      <c r="K4577" s="102"/>
      <c r="L4577" s="102"/>
      <c r="M4577" s="102"/>
      <c r="N4577" s="102"/>
      <c r="O4577" s="102"/>
      <c r="P4577" s="102"/>
      <c r="Q4577" s="102"/>
      <c r="R4577" s="102"/>
      <c r="S4577" s="102"/>
      <c r="T4577" s="106"/>
      <c r="U4577" s="3" t="str">
        <f t="shared" si="215"/>
        <v>0/1</v>
      </c>
    </row>
    <row r="4578" spans="1:21" ht="30" customHeight="1" x14ac:dyDescent="0.3">
      <c r="A4578" s="3" t="str">
        <f>B4578&amp;"--"&amp;COUNTIF($B$5:B4578,B4578)</f>
        <v>--4541</v>
      </c>
      <c r="B4578" s="3" t="str">
        <f t="shared" si="214"/>
        <v/>
      </c>
      <c r="C4578" s="78">
        <v>4574</v>
      </c>
      <c r="D4578" s="102"/>
      <c r="E4578" s="103"/>
      <c r="F4578" s="102"/>
      <c r="G4578" s="104"/>
      <c r="H4578" s="105" t="str">
        <f t="shared" ca="1" si="216"/>
        <v/>
      </c>
      <c r="I4578" s="102"/>
      <c r="J4578" s="102"/>
      <c r="K4578" s="102"/>
      <c r="L4578" s="102"/>
      <c r="M4578" s="102"/>
      <c r="N4578" s="102"/>
      <c r="O4578" s="102"/>
      <c r="P4578" s="102"/>
      <c r="Q4578" s="102"/>
      <c r="R4578" s="102"/>
      <c r="S4578" s="102"/>
      <c r="T4578" s="106"/>
      <c r="U4578" s="3" t="str">
        <f t="shared" si="215"/>
        <v>0/1</v>
      </c>
    </row>
    <row r="4579" spans="1:21" ht="30" customHeight="1" x14ac:dyDescent="0.3">
      <c r="A4579" s="3" t="str">
        <f>B4579&amp;"--"&amp;COUNTIF($B$5:B4579,B4579)</f>
        <v>--4542</v>
      </c>
      <c r="B4579" s="3" t="str">
        <f t="shared" si="214"/>
        <v/>
      </c>
      <c r="C4579" s="78">
        <v>4575</v>
      </c>
      <c r="D4579" s="102"/>
      <c r="E4579" s="103"/>
      <c r="F4579" s="102"/>
      <c r="G4579" s="104"/>
      <c r="H4579" s="105" t="str">
        <f t="shared" ca="1" si="216"/>
        <v/>
      </c>
      <c r="I4579" s="102"/>
      <c r="J4579" s="102"/>
      <c r="K4579" s="102"/>
      <c r="L4579" s="102"/>
      <c r="M4579" s="102"/>
      <c r="N4579" s="102"/>
      <c r="O4579" s="102"/>
      <c r="P4579" s="102"/>
      <c r="Q4579" s="102"/>
      <c r="R4579" s="102"/>
      <c r="S4579" s="102"/>
      <c r="T4579" s="106"/>
      <c r="U4579" s="3" t="str">
        <f t="shared" si="215"/>
        <v>0/1</v>
      </c>
    </row>
    <row r="4580" spans="1:21" ht="30" customHeight="1" x14ac:dyDescent="0.3">
      <c r="A4580" s="3" t="str">
        <f>B4580&amp;"--"&amp;COUNTIF($B$5:B4580,B4580)</f>
        <v>--4543</v>
      </c>
      <c r="B4580" s="3" t="str">
        <f t="shared" si="214"/>
        <v/>
      </c>
      <c r="C4580" s="78">
        <v>4576</v>
      </c>
      <c r="D4580" s="102"/>
      <c r="E4580" s="103"/>
      <c r="F4580" s="102"/>
      <c r="G4580" s="104"/>
      <c r="H4580" s="105" t="str">
        <f t="shared" ca="1" si="216"/>
        <v/>
      </c>
      <c r="I4580" s="102"/>
      <c r="J4580" s="102"/>
      <c r="K4580" s="102"/>
      <c r="L4580" s="102"/>
      <c r="M4580" s="102"/>
      <c r="N4580" s="102"/>
      <c r="O4580" s="102"/>
      <c r="P4580" s="102"/>
      <c r="Q4580" s="102"/>
      <c r="R4580" s="102"/>
      <c r="S4580" s="102"/>
      <c r="T4580" s="106"/>
      <c r="U4580" s="3" t="str">
        <f t="shared" si="215"/>
        <v>0/1</v>
      </c>
    </row>
    <row r="4581" spans="1:21" ht="30" customHeight="1" x14ac:dyDescent="0.3">
      <c r="A4581" s="3" t="str">
        <f>B4581&amp;"--"&amp;COUNTIF($B$5:B4581,B4581)</f>
        <v>--4544</v>
      </c>
      <c r="B4581" s="3" t="str">
        <f t="shared" si="214"/>
        <v/>
      </c>
      <c r="C4581" s="78">
        <v>4577</v>
      </c>
      <c r="D4581" s="102"/>
      <c r="E4581" s="103"/>
      <c r="F4581" s="102"/>
      <c r="G4581" s="104"/>
      <c r="H4581" s="105" t="str">
        <f t="shared" ca="1" si="216"/>
        <v/>
      </c>
      <c r="I4581" s="102"/>
      <c r="J4581" s="102"/>
      <c r="K4581" s="102"/>
      <c r="L4581" s="102"/>
      <c r="M4581" s="102"/>
      <c r="N4581" s="102"/>
      <c r="O4581" s="102"/>
      <c r="P4581" s="102"/>
      <c r="Q4581" s="102"/>
      <c r="R4581" s="102"/>
      <c r="S4581" s="102"/>
      <c r="T4581" s="106"/>
      <c r="U4581" s="3" t="str">
        <f t="shared" si="215"/>
        <v>0/1</v>
      </c>
    </row>
    <row r="4582" spans="1:21" ht="30" customHeight="1" x14ac:dyDescent="0.3">
      <c r="A4582" s="3" t="str">
        <f>B4582&amp;"--"&amp;COUNTIF($B$5:B4582,B4582)</f>
        <v>--4545</v>
      </c>
      <c r="B4582" s="3" t="str">
        <f t="shared" si="214"/>
        <v/>
      </c>
      <c r="C4582" s="78">
        <v>4578</v>
      </c>
      <c r="D4582" s="102"/>
      <c r="E4582" s="103"/>
      <c r="F4582" s="102"/>
      <c r="G4582" s="104"/>
      <c r="H4582" s="105" t="str">
        <f t="shared" ca="1" si="216"/>
        <v/>
      </c>
      <c r="I4582" s="102"/>
      <c r="J4582" s="102"/>
      <c r="K4582" s="102"/>
      <c r="L4582" s="102"/>
      <c r="M4582" s="102"/>
      <c r="N4582" s="102"/>
      <c r="O4582" s="102"/>
      <c r="P4582" s="102"/>
      <c r="Q4582" s="102"/>
      <c r="R4582" s="102"/>
      <c r="S4582" s="102"/>
      <c r="T4582" s="106"/>
      <c r="U4582" s="3" t="str">
        <f t="shared" si="215"/>
        <v>0/1</v>
      </c>
    </row>
    <row r="4583" spans="1:21" ht="30" customHeight="1" x14ac:dyDescent="0.3">
      <c r="A4583" s="3" t="str">
        <f>B4583&amp;"--"&amp;COUNTIF($B$5:B4583,B4583)</f>
        <v>--4546</v>
      </c>
      <c r="B4583" s="3" t="str">
        <f t="shared" si="214"/>
        <v/>
      </c>
      <c r="C4583" s="78">
        <v>4579</v>
      </c>
      <c r="D4583" s="102"/>
      <c r="E4583" s="103"/>
      <c r="F4583" s="102"/>
      <c r="G4583" s="104"/>
      <c r="H4583" s="105" t="str">
        <f t="shared" ca="1" si="216"/>
        <v/>
      </c>
      <c r="I4583" s="102"/>
      <c r="J4583" s="102"/>
      <c r="K4583" s="102"/>
      <c r="L4583" s="102"/>
      <c r="M4583" s="102"/>
      <c r="N4583" s="102"/>
      <c r="O4583" s="102"/>
      <c r="P4583" s="102"/>
      <c r="Q4583" s="102"/>
      <c r="R4583" s="102"/>
      <c r="S4583" s="102"/>
      <c r="T4583" s="106"/>
      <c r="U4583" s="3" t="str">
        <f t="shared" si="215"/>
        <v>0/1</v>
      </c>
    </row>
    <row r="4584" spans="1:21" ht="30" customHeight="1" x14ac:dyDescent="0.3">
      <c r="A4584" s="3" t="str">
        <f>B4584&amp;"--"&amp;COUNTIF($B$5:B4584,B4584)</f>
        <v>--4547</v>
      </c>
      <c r="B4584" s="3" t="str">
        <f t="shared" si="214"/>
        <v/>
      </c>
      <c r="C4584" s="78">
        <v>4580</v>
      </c>
      <c r="D4584" s="102"/>
      <c r="E4584" s="103"/>
      <c r="F4584" s="102"/>
      <c r="G4584" s="104"/>
      <c r="H4584" s="105" t="str">
        <f t="shared" ca="1" si="216"/>
        <v/>
      </c>
      <c r="I4584" s="102"/>
      <c r="J4584" s="102"/>
      <c r="K4584" s="102"/>
      <c r="L4584" s="102"/>
      <c r="M4584" s="102"/>
      <c r="N4584" s="102"/>
      <c r="O4584" s="102"/>
      <c r="P4584" s="102"/>
      <c r="Q4584" s="102"/>
      <c r="R4584" s="102"/>
      <c r="S4584" s="102"/>
      <c r="T4584" s="106"/>
      <c r="U4584" s="3" t="str">
        <f t="shared" si="215"/>
        <v>0/1</v>
      </c>
    </row>
    <row r="4585" spans="1:21" ht="30" customHeight="1" x14ac:dyDescent="0.3">
      <c r="A4585" s="3" t="str">
        <f>B4585&amp;"--"&amp;COUNTIF($B$5:B4585,B4585)</f>
        <v>--4548</v>
      </c>
      <c r="B4585" s="3" t="str">
        <f t="shared" si="214"/>
        <v/>
      </c>
      <c r="C4585" s="78">
        <v>4581</v>
      </c>
      <c r="D4585" s="102"/>
      <c r="E4585" s="103"/>
      <c r="F4585" s="102"/>
      <c r="G4585" s="104"/>
      <c r="H4585" s="105" t="str">
        <f t="shared" ca="1" si="216"/>
        <v/>
      </c>
      <c r="I4585" s="102"/>
      <c r="J4585" s="102"/>
      <c r="K4585" s="102"/>
      <c r="L4585" s="102"/>
      <c r="M4585" s="102"/>
      <c r="N4585" s="102"/>
      <c r="O4585" s="102"/>
      <c r="P4585" s="102"/>
      <c r="Q4585" s="102"/>
      <c r="R4585" s="102"/>
      <c r="S4585" s="102"/>
      <c r="T4585" s="106"/>
      <c r="U4585" s="3" t="str">
        <f t="shared" si="215"/>
        <v>0/1</v>
      </c>
    </row>
    <row r="4586" spans="1:21" ht="30" customHeight="1" x14ac:dyDescent="0.3">
      <c r="A4586" s="3" t="str">
        <f>B4586&amp;"--"&amp;COUNTIF($B$5:B4586,B4586)</f>
        <v>--4549</v>
      </c>
      <c r="B4586" s="3" t="str">
        <f t="shared" si="214"/>
        <v/>
      </c>
      <c r="C4586" s="78">
        <v>4582</v>
      </c>
      <c r="D4586" s="102"/>
      <c r="E4586" s="103"/>
      <c r="F4586" s="102"/>
      <c r="G4586" s="104"/>
      <c r="H4586" s="105" t="str">
        <f t="shared" ca="1" si="216"/>
        <v/>
      </c>
      <c r="I4586" s="102"/>
      <c r="J4586" s="102"/>
      <c r="K4586" s="102"/>
      <c r="L4586" s="102"/>
      <c r="M4586" s="102"/>
      <c r="N4586" s="102"/>
      <c r="O4586" s="102"/>
      <c r="P4586" s="102"/>
      <c r="Q4586" s="102"/>
      <c r="R4586" s="102"/>
      <c r="S4586" s="102"/>
      <c r="T4586" s="106"/>
      <c r="U4586" s="3" t="str">
        <f t="shared" si="215"/>
        <v>0/1</v>
      </c>
    </row>
    <row r="4587" spans="1:21" ht="30" customHeight="1" x14ac:dyDescent="0.3">
      <c r="A4587" s="3" t="str">
        <f>B4587&amp;"--"&amp;COUNTIF($B$5:B4587,B4587)</f>
        <v>--4550</v>
      </c>
      <c r="B4587" s="3" t="str">
        <f t="shared" si="214"/>
        <v/>
      </c>
      <c r="C4587" s="78">
        <v>4583</v>
      </c>
      <c r="D4587" s="102"/>
      <c r="E4587" s="103"/>
      <c r="F4587" s="102"/>
      <c r="G4587" s="104"/>
      <c r="H4587" s="105" t="str">
        <f t="shared" ca="1" si="216"/>
        <v/>
      </c>
      <c r="I4587" s="102"/>
      <c r="J4587" s="102"/>
      <c r="K4587" s="102"/>
      <c r="L4587" s="102"/>
      <c r="M4587" s="102"/>
      <c r="N4587" s="102"/>
      <c r="O4587" s="102"/>
      <c r="P4587" s="102"/>
      <c r="Q4587" s="102"/>
      <c r="R4587" s="102"/>
      <c r="S4587" s="102"/>
      <c r="T4587" s="106"/>
      <c r="U4587" s="3" t="str">
        <f t="shared" si="215"/>
        <v>0/1</v>
      </c>
    </row>
    <row r="4588" spans="1:21" ht="30" customHeight="1" x14ac:dyDescent="0.3">
      <c r="A4588" s="3" t="str">
        <f>B4588&amp;"--"&amp;COUNTIF($B$5:B4588,B4588)</f>
        <v>--4551</v>
      </c>
      <c r="B4588" s="3" t="str">
        <f t="shared" si="214"/>
        <v/>
      </c>
      <c r="C4588" s="78">
        <v>4584</v>
      </c>
      <c r="D4588" s="102"/>
      <c r="E4588" s="103"/>
      <c r="F4588" s="102"/>
      <c r="G4588" s="104"/>
      <c r="H4588" s="105" t="str">
        <f t="shared" ca="1" si="216"/>
        <v/>
      </c>
      <c r="I4588" s="102"/>
      <c r="J4588" s="102"/>
      <c r="K4588" s="102"/>
      <c r="L4588" s="102"/>
      <c r="M4588" s="102"/>
      <c r="N4588" s="102"/>
      <c r="O4588" s="102"/>
      <c r="P4588" s="102"/>
      <c r="Q4588" s="102"/>
      <c r="R4588" s="102"/>
      <c r="S4588" s="102"/>
      <c r="T4588" s="106"/>
      <c r="U4588" s="3" t="str">
        <f t="shared" si="215"/>
        <v>0/1</v>
      </c>
    </row>
    <row r="4589" spans="1:21" ht="30" customHeight="1" x14ac:dyDescent="0.3">
      <c r="A4589" s="3" t="str">
        <f>B4589&amp;"--"&amp;COUNTIF($B$5:B4589,B4589)</f>
        <v>--4552</v>
      </c>
      <c r="B4589" s="3" t="str">
        <f t="shared" si="214"/>
        <v/>
      </c>
      <c r="C4589" s="78">
        <v>4585</v>
      </c>
      <c r="D4589" s="102"/>
      <c r="E4589" s="103"/>
      <c r="F4589" s="102"/>
      <c r="G4589" s="104"/>
      <c r="H4589" s="105" t="str">
        <f t="shared" ca="1" si="216"/>
        <v/>
      </c>
      <c r="I4589" s="102"/>
      <c r="J4589" s="102"/>
      <c r="K4589" s="102"/>
      <c r="L4589" s="102"/>
      <c r="M4589" s="102"/>
      <c r="N4589" s="102"/>
      <c r="O4589" s="102"/>
      <c r="P4589" s="102"/>
      <c r="Q4589" s="102"/>
      <c r="R4589" s="102"/>
      <c r="S4589" s="102"/>
      <c r="T4589" s="106"/>
      <c r="U4589" s="3" t="str">
        <f t="shared" si="215"/>
        <v>0/1</v>
      </c>
    </row>
    <row r="4590" spans="1:21" ht="30" customHeight="1" x14ac:dyDescent="0.3">
      <c r="A4590" s="3" t="str">
        <f>B4590&amp;"--"&amp;COUNTIF($B$5:B4590,B4590)</f>
        <v>--4553</v>
      </c>
      <c r="B4590" s="3" t="str">
        <f t="shared" si="214"/>
        <v/>
      </c>
      <c r="C4590" s="78">
        <v>4586</v>
      </c>
      <c r="D4590" s="102"/>
      <c r="E4590" s="103"/>
      <c r="F4590" s="102"/>
      <c r="G4590" s="104"/>
      <c r="H4590" s="105" t="str">
        <f t="shared" ca="1" si="216"/>
        <v/>
      </c>
      <c r="I4590" s="102"/>
      <c r="J4590" s="102"/>
      <c r="K4590" s="102"/>
      <c r="L4590" s="102"/>
      <c r="M4590" s="102"/>
      <c r="N4590" s="102"/>
      <c r="O4590" s="102"/>
      <c r="P4590" s="102"/>
      <c r="Q4590" s="102"/>
      <c r="R4590" s="102"/>
      <c r="S4590" s="102"/>
      <c r="T4590" s="106"/>
      <c r="U4590" s="3" t="str">
        <f t="shared" si="215"/>
        <v>0/1</v>
      </c>
    </row>
    <row r="4591" spans="1:21" ht="30" customHeight="1" x14ac:dyDescent="0.3">
      <c r="A4591" s="3" t="str">
        <f>B4591&amp;"--"&amp;COUNTIF($B$5:B4591,B4591)</f>
        <v>--4554</v>
      </c>
      <c r="B4591" s="3" t="str">
        <f t="shared" si="214"/>
        <v/>
      </c>
      <c r="C4591" s="78">
        <v>4587</v>
      </c>
      <c r="D4591" s="102"/>
      <c r="E4591" s="103"/>
      <c r="F4591" s="102"/>
      <c r="G4591" s="104"/>
      <c r="H4591" s="105" t="str">
        <f t="shared" ca="1" si="216"/>
        <v/>
      </c>
      <c r="I4591" s="102"/>
      <c r="J4591" s="102"/>
      <c r="K4591" s="102"/>
      <c r="L4591" s="102"/>
      <c r="M4591" s="102"/>
      <c r="N4591" s="102"/>
      <c r="O4591" s="102"/>
      <c r="P4591" s="102"/>
      <c r="Q4591" s="102"/>
      <c r="R4591" s="102"/>
      <c r="S4591" s="102"/>
      <c r="T4591" s="106"/>
      <c r="U4591" s="3" t="str">
        <f t="shared" si="215"/>
        <v>0/1</v>
      </c>
    </row>
    <row r="4592" spans="1:21" ht="30" customHeight="1" x14ac:dyDescent="0.3">
      <c r="A4592" s="3" t="str">
        <f>B4592&amp;"--"&amp;COUNTIF($B$5:B4592,B4592)</f>
        <v>--4555</v>
      </c>
      <c r="B4592" s="3" t="str">
        <f t="shared" si="214"/>
        <v/>
      </c>
      <c r="C4592" s="78">
        <v>4588</v>
      </c>
      <c r="D4592" s="102"/>
      <c r="E4592" s="103"/>
      <c r="F4592" s="102"/>
      <c r="G4592" s="104"/>
      <c r="H4592" s="105" t="str">
        <f t="shared" ca="1" si="216"/>
        <v/>
      </c>
      <c r="I4592" s="102"/>
      <c r="J4592" s="102"/>
      <c r="K4592" s="102"/>
      <c r="L4592" s="102"/>
      <c r="M4592" s="102"/>
      <c r="N4592" s="102"/>
      <c r="O4592" s="102"/>
      <c r="P4592" s="102"/>
      <c r="Q4592" s="102"/>
      <c r="R4592" s="102"/>
      <c r="S4592" s="102"/>
      <c r="T4592" s="106"/>
      <c r="U4592" s="3" t="str">
        <f t="shared" si="215"/>
        <v>0/1</v>
      </c>
    </row>
    <row r="4593" spans="1:21" ht="30" customHeight="1" x14ac:dyDescent="0.3">
      <c r="A4593" s="3" t="str">
        <f>B4593&amp;"--"&amp;COUNTIF($B$5:B4593,B4593)</f>
        <v>--4556</v>
      </c>
      <c r="B4593" s="3" t="str">
        <f t="shared" si="214"/>
        <v/>
      </c>
      <c r="C4593" s="78">
        <v>4589</v>
      </c>
      <c r="D4593" s="102"/>
      <c r="E4593" s="103"/>
      <c r="F4593" s="102"/>
      <c r="G4593" s="104"/>
      <c r="H4593" s="105" t="str">
        <f t="shared" ca="1" si="216"/>
        <v/>
      </c>
      <c r="I4593" s="102"/>
      <c r="J4593" s="102"/>
      <c r="K4593" s="102"/>
      <c r="L4593" s="102"/>
      <c r="M4593" s="102"/>
      <c r="N4593" s="102"/>
      <c r="O4593" s="102"/>
      <c r="P4593" s="102"/>
      <c r="Q4593" s="102"/>
      <c r="R4593" s="102"/>
      <c r="S4593" s="102"/>
      <c r="T4593" s="106"/>
      <c r="U4593" s="3" t="str">
        <f t="shared" si="215"/>
        <v>0/1</v>
      </c>
    </row>
    <row r="4594" spans="1:21" ht="30" customHeight="1" x14ac:dyDescent="0.3">
      <c r="A4594" s="3" t="str">
        <f>B4594&amp;"--"&amp;COUNTIF($B$5:B4594,B4594)</f>
        <v>--4557</v>
      </c>
      <c r="B4594" s="3" t="str">
        <f t="shared" si="214"/>
        <v/>
      </c>
      <c r="C4594" s="78">
        <v>4590</v>
      </c>
      <c r="D4594" s="102"/>
      <c r="E4594" s="103"/>
      <c r="F4594" s="102"/>
      <c r="G4594" s="104"/>
      <c r="H4594" s="105" t="str">
        <f t="shared" ca="1" si="216"/>
        <v/>
      </c>
      <c r="I4594" s="102"/>
      <c r="J4594" s="102"/>
      <c r="K4594" s="102"/>
      <c r="L4594" s="102"/>
      <c r="M4594" s="102"/>
      <c r="N4594" s="102"/>
      <c r="O4594" s="102"/>
      <c r="P4594" s="102"/>
      <c r="Q4594" s="102"/>
      <c r="R4594" s="102"/>
      <c r="S4594" s="102"/>
      <c r="T4594" s="106"/>
      <c r="U4594" s="3" t="str">
        <f t="shared" si="215"/>
        <v>0/1</v>
      </c>
    </row>
    <row r="4595" spans="1:21" ht="30" customHeight="1" x14ac:dyDescent="0.3">
      <c r="A4595" s="3" t="str">
        <f>B4595&amp;"--"&amp;COUNTIF($B$5:B4595,B4595)</f>
        <v>--4558</v>
      </c>
      <c r="B4595" s="3" t="str">
        <f t="shared" si="214"/>
        <v/>
      </c>
      <c r="C4595" s="78">
        <v>4591</v>
      </c>
      <c r="D4595" s="102"/>
      <c r="E4595" s="103"/>
      <c r="F4595" s="102"/>
      <c r="G4595" s="104"/>
      <c r="H4595" s="105" t="str">
        <f t="shared" ca="1" si="216"/>
        <v/>
      </c>
      <c r="I4595" s="102"/>
      <c r="J4595" s="102"/>
      <c r="K4595" s="102"/>
      <c r="L4595" s="102"/>
      <c r="M4595" s="102"/>
      <c r="N4595" s="102"/>
      <c r="O4595" s="102"/>
      <c r="P4595" s="102"/>
      <c r="Q4595" s="102"/>
      <c r="R4595" s="102"/>
      <c r="S4595" s="102"/>
      <c r="T4595" s="106"/>
      <c r="U4595" s="3" t="str">
        <f t="shared" si="215"/>
        <v>0/1</v>
      </c>
    </row>
    <row r="4596" spans="1:21" ht="30" customHeight="1" x14ac:dyDescent="0.3">
      <c r="A4596" s="3" t="str">
        <f>B4596&amp;"--"&amp;COUNTIF($B$5:B4596,B4596)</f>
        <v>--4559</v>
      </c>
      <c r="B4596" s="3" t="str">
        <f t="shared" si="214"/>
        <v/>
      </c>
      <c r="C4596" s="78">
        <v>4592</v>
      </c>
      <c r="D4596" s="102"/>
      <c r="E4596" s="103"/>
      <c r="F4596" s="102"/>
      <c r="G4596" s="104"/>
      <c r="H4596" s="105" t="str">
        <f t="shared" ca="1" si="216"/>
        <v/>
      </c>
      <c r="I4596" s="102"/>
      <c r="J4596" s="102"/>
      <c r="K4596" s="102"/>
      <c r="L4596" s="102"/>
      <c r="M4596" s="102"/>
      <c r="N4596" s="102"/>
      <c r="O4596" s="102"/>
      <c r="P4596" s="102"/>
      <c r="Q4596" s="102"/>
      <c r="R4596" s="102"/>
      <c r="S4596" s="102"/>
      <c r="T4596" s="106"/>
      <c r="U4596" s="3" t="str">
        <f t="shared" si="215"/>
        <v>0/1</v>
      </c>
    </row>
    <row r="4597" spans="1:21" ht="30" customHeight="1" x14ac:dyDescent="0.3">
      <c r="A4597" s="3" t="str">
        <f>B4597&amp;"--"&amp;COUNTIF($B$5:B4597,B4597)</f>
        <v>--4560</v>
      </c>
      <c r="B4597" s="3" t="str">
        <f t="shared" si="214"/>
        <v/>
      </c>
      <c r="C4597" s="78">
        <v>4593</v>
      </c>
      <c r="D4597" s="102"/>
      <c r="E4597" s="103"/>
      <c r="F4597" s="102"/>
      <c r="G4597" s="104"/>
      <c r="H4597" s="105" t="str">
        <f t="shared" ca="1" si="216"/>
        <v/>
      </c>
      <c r="I4597" s="102"/>
      <c r="J4597" s="102"/>
      <c r="K4597" s="102"/>
      <c r="L4597" s="102"/>
      <c r="M4597" s="102"/>
      <c r="N4597" s="102"/>
      <c r="O4597" s="102"/>
      <c r="P4597" s="102"/>
      <c r="Q4597" s="102"/>
      <c r="R4597" s="102"/>
      <c r="S4597" s="102"/>
      <c r="T4597" s="106"/>
      <c r="U4597" s="3" t="str">
        <f t="shared" si="215"/>
        <v>0/1</v>
      </c>
    </row>
    <row r="4598" spans="1:21" ht="30" customHeight="1" x14ac:dyDescent="0.3">
      <c r="A4598" s="3" t="str">
        <f>B4598&amp;"--"&amp;COUNTIF($B$5:B4598,B4598)</f>
        <v>--4561</v>
      </c>
      <c r="B4598" s="3" t="str">
        <f t="shared" si="214"/>
        <v/>
      </c>
      <c r="C4598" s="78">
        <v>4594</v>
      </c>
      <c r="D4598" s="102"/>
      <c r="E4598" s="103"/>
      <c r="F4598" s="102"/>
      <c r="G4598" s="104"/>
      <c r="H4598" s="105" t="str">
        <f t="shared" ca="1" si="216"/>
        <v/>
      </c>
      <c r="I4598" s="102"/>
      <c r="J4598" s="102"/>
      <c r="K4598" s="102"/>
      <c r="L4598" s="102"/>
      <c r="M4598" s="102"/>
      <c r="N4598" s="102"/>
      <c r="O4598" s="102"/>
      <c r="P4598" s="102"/>
      <c r="Q4598" s="102"/>
      <c r="R4598" s="102"/>
      <c r="S4598" s="102"/>
      <c r="T4598" s="106"/>
      <c r="U4598" s="3" t="str">
        <f t="shared" si="215"/>
        <v>0/1</v>
      </c>
    </row>
    <row r="4599" spans="1:21" ht="30" customHeight="1" x14ac:dyDescent="0.3">
      <c r="A4599" s="3" t="str">
        <f>B4599&amp;"--"&amp;COUNTIF($B$5:B4599,B4599)</f>
        <v>--4562</v>
      </c>
      <c r="B4599" s="3" t="str">
        <f t="shared" si="214"/>
        <v/>
      </c>
      <c r="C4599" s="78">
        <v>4595</v>
      </c>
      <c r="D4599" s="102"/>
      <c r="E4599" s="103"/>
      <c r="F4599" s="102"/>
      <c r="G4599" s="104"/>
      <c r="H4599" s="105" t="str">
        <f t="shared" ca="1" si="216"/>
        <v/>
      </c>
      <c r="I4599" s="102"/>
      <c r="J4599" s="102"/>
      <c r="K4599" s="102"/>
      <c r="L4599" s="102"/>
      <c r="M4599" s="102"/>
      <c r="N4599" s="102"/>
      <c r="O4599" s="102"/>
      <c r="P4599" s="102"/>
      <c r="Q4599" s="102"/>
      <c r="R4599" s="102"/>
      <c r="S4599" s="102"/>
      <c r="T4599" s="106"/>
      <c r="U4599" s="3" t="str">
        <f t="shared" si="215"/>
        <v>0/1</v>
      </c>
    </row>
    <row r="4600" spans="1:21" ht="30" customHeight="1" x14ac:dyDescent="0.3">
      <c r="A4600" s="3" t="str">
        <f>B4600&amp;"--"&amp;COUNTIF($B$5:B4600,B4600)</f>
        <v>--4563</v>
      </c>
      <c r="B4600" s="3" t="str">
        <f t="shared" si="214"/>
        <v/>
      </c>
      <c r="C4600" s="78">
        <v>4596</v>
      </c>
      <c r="D4600" s="102"/>
      <c r="E4600" s="103"/>
      <c r="F4600" s="102"/>
      <c r="G4600" s="104"/>
      <c r="H4600" s="105" t="str">
        <f t="shared" ca="1" si="216"/>
        <v/>
      </c>
      <c r="I4600" s="102"/>
      <c r="J4600" s="102"/>
      <c r="K4600" s="102"/>
      <c r="L4600" s="102"/>
      <c r="M4600" s="102"/>
      <c r="N4600" s="102"/>
      <c r="O4600" s="102"/>
      <c r="P4600" s="102"/>
      <c r="Q4600" s="102"/>
      <c r="R4600" s="102"/>
      <c r="S4600" s="102"/>
      <c r="T4600" s="106"/>
      <c r="U4600" s="3" t="str">
        <f t="shared" si="215"/>
        <v>0/1</v>
      </c>
    </row>
    <row r="4601" spans="1:21" ht="30" customHeight="1" x14ac:dyDescent="0.3">
      <c r="A4601" s="3" t="str">
        <f>B4601&amp;"--"&amp;COUNTIF($B$5:B4601,B4601)</f>
        <v>--4564</v>
      </c>
      <c r="B4601" s="3" t="str">
        <f t="shared" si="214"/>
        <v/>
      </c>
      <c r="C4601" s="78">
        <v>4597</v>
      </c>
      <c r="D4601" s="102"/>
      <c r="E4601" s="103"/>
      <c r="F4601" s="102"/>
      <c r="G4601" s="104"/>
      <c r="H4601" s="105" t="str">
        <f t="shared" ca="1" si="216"/>
        <v/>
      </c>
      <c r="I4601" s="102"/>
      <c r="J4601" s="102"/>
      <c r="K4601" s="102"/>
      <c r="L4601" s="102"/>
      <c r="M4601" s="102"/>
      <c r="N4601" s="102"/>
      <c r="O4601" s="102"/>
      <c r="P4601" s="102"/>
      <c r="Q4601" s="102"/>
      <c r="R4601" s="102"/>
      <c r="S4601" s="102"/>
      <c r="T4601" s="106"/>
      <c r="U4601" s="3" t="str">
        <f t="shared" si="215"/>
        <v>0/1</v>
      </c>
    </row>
    <row r="4602" spans="1:21" ht="30" customHeight="1" x14ac:dyDescent="0.3">
      <c r="A4602" s="3" t="str">
        <f>B4602&amp;"--"&amp;COUNTIF($B$5:B4602,B4602)</f>
        <v>--4565</v>
      </c>
      <c r="B4602" s="3" t="str">
        <f t="shared" si="214"/>
        <v/>
      </c>
      <c r="C4602" s="78">
        <v>4598</v>
      </c>
      <c r="D4602" s="102"/>
      <c r="E4602" s="103"/>
      <c r="F4602" s="102"/>
      <c r="G4602" s="104"/>
      <c r="H4602" s="105" t="str">
        <f t="shared" ca="1" si="216"/>
        <v/>
      </c>
      <c r="I4602" s="102"/>
      <c r="J4602" s="102"/>
      <c r="K4602" s="102"/>
      <c r="L4602" s="102"/>
      <c r="M4602" s="102"/>
      <c r="N4602" s="102"/>
      <c r="O4602" s="102"/>
      <c r="P4602" s="102"/>
      <c r="Q4602" s="102"/>
      <c r="R4602" s="102"/>
      <c r="S4602" s="102"/>
      <c r="T4602" s="106"/>
      <c r="U4602" s="3" t="str">
        <f t="shared" si="215"/>
        <v>0/1</v>
      </c>
    </row>
    <row r="4603" spans="1:21" ht="30" customHeight="1" x14ac:dyDescent="0.3">
      <c r="A4603" s="3" t="str">
        <f>B4603&amp;"--"&amp;COUNTIF($B$5:B4603,B4603)</f>
        <v>--4566</v>
      </c>
      <c r="B4603" s="3" t="str">
        <f t="shared" si="214"/>
        <v/>
      </c>
      <c r="C4603" s="78">
        <v>4599</v>
      </c>
      <c r="D4603" s="102"/>
      <c r="E4603" s="103"/>
      <c r="F4603" s="102"/>
      <c r="G4603" s="104"/>
      <c r="H4603" s="105" t="str">
        <f t="shared" ca="1" si="216"/>
        <v/>
      </c>
      <c r="I4603" s="102"/>
      <c r="J4603" s="102"/>
      <c r="K4603" s="102"/>
      <c r="L4603" s="102"/>
      <c r="M4603" s="102"/>
      <c r="N4603" s="102"/>
      <c r="O4603" s="102"/>
      <c r="P4603" s="102"/>
      <c r="Q4603" s="102"/>
      <c r="R4603" s="102"/>
      <c r="S4603" s="102"/>
      <c r="T4603" s="106"/>
      <c r="U4603" s="3" t="str">
        <f t="shared" si="215"/>
        <v>0/1</v>
      </c>
    </row>
    <row r="4604" spans="1:21" ht="30" customHeight="1" x14ac:dyDescent="0.3">
      <c r="A4604" s="3" t="str">
        <f>B4604&amp;"--"&amp;COUNTIF($B$5:B4604,B4604)</f>
        <v>--4567</v>
      </c>
      <c r="B4604" s="3" t="str">
        <f t="shared" si="214"/>
        <v/>
      </c>
      <c r="C4604" s="78">
        <v>4600</v>
      </c>
      <c r="D4604" s="102"/>
      <c r="E4604" s="103"/>
      <c r="F4604" s="102"/>
      <c r="G4604" s="104"/>
      <c r="H4604" s="105" t="str">
        <f t="shared" ca="1" si="216"/>
        <v/>
      </c>
      <c r="I4604" s="102"/>
      <c r="J4604" s="102"/>
      <c r="K4604" s="102"/>
      <c r="L4604" s="102"/>
      <c r="M4604" s="102"/>
      <c r="N4604" s="102"/>
      <c r="O4604" s="102"/>
      <c r="P4604" s="102"/>
      <c r="Q4604" s="102"/>
      <c r="R4604" s="102"/>
      <c r="S4604" s="102"/>
      <c r="T4604" s="106"/>
      <c r="U4604" s="3" t="str">
        <f t="shared" si="215"/>
        <v>0/1</v>
      </c>
    </row>
    <row r="4605" spans="1:21" ht="30" customHeight="1" x14ac:dyDescent="0.3">
      <c r="A4605" s="3" t="str">
        <f>B4605&amp;"--"&amp;COUNTIF($B$5:B4605,B4605)</f>
        <v>--4568</v>
      </c>
      <c r="B4605" s="3" t="str">
        <f t="shared" si="214"/>
        <v/>
      </c>
      <c r="C4605" s="78">
        <v>4601</v>
      </c>
      <c r="D4605" s="102"/>
      <c r="E4605" s="103"/>
      <c r="F4605" s="102"/>
      <c r="G4605" s="104"/>
      <c r="H4605" s="105" t="str">
        <f t="shared" ca="1" si="216"/>
        <v/>
      </c>
      <c r="I4605" s="102"/>
      <c r="J4605" s="102"/>
      <c r="K4605" s="102"/>
      <c r="L4605" s="102"/>
      <c r="M4605" s="102"/>
      <c r="N4605" s="102"/>
      <c r="O4605" s="102"/>
      <c r="P4605" s="102"/>
      <c r="Q4605" s="102"/>
      <c r="R4605" s="102"/>
      <c r="S4605" s="102"/>
      <c r="T4605" s="106"/>
      <c r="U4605" s="3" t="str">
        <f t="shared" si="215"/>
        <v>0/1</v>
      </c>
    </row>
    <row r="4606" spans="1:21" ht="30" customHeight="1" x14ac:dyDescent="0.3">
      <c r="A4606" s="3" t="str">
        <f>B4606&amp;"--"&amp;COUNTIF($B$5:B4606,B4606)</f>
        <v>--4569</v>
      </c>
      <c r="B4606" s="3" t="str">
        <f t="shared" si="214"/>
        <v/>
      </c>
      <c r="C4606" s="78">
        <v>4602</v>
      </c>
      <c r="D4606" s="102"/>
      <c r="E4606" s="103"/>
      <c r="F4606" s="102"/>
      <c r="G4606" s="104"/>
      <c r="H4606" s="105" t="str">
        <f t="shared" ca="1" si="216"/>
        <v/>
      </c>
      <c r="I4606" s="102"/>
      <c r="J4606" s="102"/>
      <c r="K4606" s="102"/>
      <c r="L4606" s="102"/>
      <c r="M4606" s="102"/>
      <c r="N4606" s="102"/>
      <c r="O4606" s="102"/>
      <c r="P4606" s="102"/>
      <c r="Q4606" s="102"/>
      <c r="R4606" s="102"/>
      <c r="S4606" s="102"/>
      <c r="T4606" s="106"/>
      <c r="U4606" s="3" t="str">
        <f t="shared" si="215"/>
        <v>0/1</v>
      </c>
    </row>
    <row r="4607" spans="1:21" ht="30" customHeight="1" x14ac:dyDescent="0.3">
      <c r="A4607" s="3" t="str">
        <f>B4607&amp;"--"&amp;COUNTIF($B$5:B4607,B4607)</f>
        <v>--4570</v>
      </c>
      <c r="B4607" s="3" t="str">
        <f t="shared" si="214"/>
        <v/>
      </c>
      <c r="C4607" s="78">
        <v>4603</v>
      </c>
      <c r="D4607" s="102"/>
      <c r="E4607" s="103"/>
      <c r="F4607" s="102"/>
      <c r="G4607" s="104"/>
      <c r="H4607" s="105" t="str">
        <f t="shared" ca="1" si="216"/>
        <v/>
      </c>
      <c r="I4607" s="102"/>
      <c r="J4607" s="102"/>
      <c r="K4607" s="102"/>
      <c r="L4607" s="102"/>
      <c r="M4607" s="102"/>
      <c r="N4607" s="102"/>
      <c r="O4607" s="102"/>
      <c r="P4607" s="102"/>
      <c r="Q4607" s="102"/>
      <c r="R4607" s="102"/>
      <c r="S4607" s="102"/>
      <c r="T4607" s="106"/>
      <c r="U4607" s="3" t="str">
        <f t="shared" si="215"/>
        <v>0/1</v>
      </c>
    </row>
    <row r="4608" spans="1:21" ht="30" customHeight="1" x14ac:dyDescent="0.3">
      <c r="A4608" s="3" t="str">
        <f>B4608&amp;"--"&amp;COUNTIF($B$5:B4608,B4608)</f>
        <v>--4571</v>
      </c>
      <c r="B4608" s="3" t="str">
        <f t="shared" si="214"/>
        <v/>
      </c>
      <c r="C4608" s="78">
        <v>4604</v>
      </c>
      <c r="D4608" s="102"/>
      <c r="E4608" s="103"/>
      <c r="F4608" s="102"/>
      <c r="G4608" s="104"/>
      <c r="H4608" s="105" t="str">
        <f t="shared" ca="1" si="216"/>
        <v/>
      </c>
      <c r="I4608" s="102"/>
      <c r="J4608" s="102"/>
      <c r="K4608" s="102"/>
      <c r="L4608" s="102"/>
      <c r="M4608" s="102"/>
      <c r="N4608" s="102"/>
      <c r="O4608" s="102"/>
      <c r="P4608" s="102"/>
      <c r="Q4608" s="102"/>
      <c r="R4608" s="102"/>
      <c r="S4608" s="102"/>
      <c r="T4608" s="106"/>
      <c r="U4608" s="3" t="str">
        <f t="shared" si="215"/>
        <v>0/1</v>
      </c>
    </row>
    <row r="4609" spans="1:21" ht="30" customHeight="1" x14ac:dyDescent="0.3">
      <c r="A4609" s="3" t="str">
        <f>B4609&amp;"--"&amp;COUNTIF($B$5:B4609,B4609)</f>
        <v>--4572</v>
      </c>
      <c r="B4609" s="3" t="str">
        <f t="shared" si="214"/>
        <v/>
      </c>
      <c r="C4609" s="78">
        <v>4605</v>
      </c>
      <c r="D4609" s="102"/>
      <c r="E4609" s="103"/>
      <c r="F4609" s="102"/>
      <c r="G4609" s="104"/>
      <c r="H4609" s="105" t="str">
        <f t="shared" ca="1" si="216"/>
        <v/>
      </c>
      <c r="I4609" s="102"/>
      <c r="J4609" s="102"/>
      <c r="K4609" s="102"/>
      <c r="L4609" s="102"/>
      <c r="M4609" s="102"/>
      <c r="N4609" s="102"/>
      <c r="O4609" s="102"/>
      <c r="P4609" s="102"/>
      <c r="Q4609" s="102"/>
      <c r="R4609" s="102"/>
      <c r="S4609" s="102"/>
      <c r="T4609" s="106"/>
      <c r="U4609" s="3" t="str">
        <f t="shared" si="215"/>
        <v>0/1</v>
      </c>
    </row>
    <row r="4610" spans="1:21" ht="30" customHeight="1" x14ac:dyDescent="0.3">
      <c r="A4610" s="3" t="str">
        <f>B4610&amp;"--"&amp;COUNTIF($B$5:B4610,B4610)</f>
        <v>--4573</v>
      </c>
      <c r="B4610" s="3" t="str">
        <f t="shared" si="214"/>
        <v/>
      </c>
      <c r="C4610" s="78">
        <v>4606</v>
      </c>
      <c r="D4610" s="102"/>
      <c r="E4610" s="103"/>
      <c r="F4610" s="102"/>
      <c r="G4610" s="104"/>
      <c r="H4610" s="105" t="str">
        <f t="shared" ca="1" si="216"/>
        <v/>
      </c>
      <c r="I4610" s="102"/>
      <c r="J4610" s="102"/>
      <c r="K4610" s="102"/>
      <c r="L4610" s="102"/>
      <c r="M4610" s="102"/>
      <c r="N4610" s="102"/>
      <c r="O4610" s="102"/>
      <c r="P4610" s="102"/>
      <c r="Q4610" s="102"/>
      <c r="R4610" s="102"/>
      <c r="S4610" s="102"/>
      <c r="T4610" s="106"/>
      <c r="U4610" s="3" t="str">
        <f t="shared" si="215"/>
        <v>0/1</v>
      </c>
    </row>
    <row r="4611" spans="1:21" ht="30" customHeight="1" x14ac:dyDescent="0.3">
      <c r="A4611" s="3" t="str">
        <f>B4611&amp;"--"&amp;COUNTIF($B$5:B4611,B4611)</f>
        <v>--4574</v>
      </c>
      <c r="B4611" s="3" t="str">
        <f t="shared" si="214"/>
        <v/>
      </c>
      <c r="C4611" s="78">
        <v>4607</v>
      </c>
      <c r="D4611" s="102"/>
      <c r="E4611" s="103"/>
      <c r="F4611" s="102"/>
      <c r="G4611" s="104"/>
      <c r="H4611" s="105" t="str">
        <f t="shared" ca="1" si="216"/>
        <v/>
      </c>
      <c r="I4611" s="102"/>
      <c r="J4611" s="102"/>
      <c r="K4611" s="102"/>
      <c r="L4611" s="102"/>
      <c r="M4611" s="102"/>
      <c r="N4611" s="102"/>
      <c r="O4611" s="102"/>
      <c r="P4611" s="102"/>
      <c r="Q4611" s="102"/>
      <c r="R4611" s="102"/>
      <c r="S4611" s="102"/>
      <c r="T4611" s="106"/>
      <c r="U4611" s="3" t="str">
        <f t="shared" si="215"/>
        <v>0/1</v>
      </c>
    </row>
    <row r="4612" spans="1:21" ht="30" customHeight="1" x14ac:dyDescent="0.3">
      <c r="A4612" s="3" t="str">
        <f>B4612&amp;"--"&amp;COUNTIF($B$5:B4612,B4612)</f>
        <v>--4575</v>
      </c>
      <c r="B4612" s="3" t="str">
        <f t="shared" si="214"/>
        <v/>
      </c>
      <c r="C4612" s="78">
        <v>4608</v>
      </c>
      <c r="D4612" s="102"/>
      <c r="E4612" s="103"/>
      <c r="F4612" s="102"/>
      <c r="G4612" s="104"/>
      <c r="H4612" s="105" t="str">
        <f t="shared" ca="1" si="216"/>
        <v/>
      </c>
      <c r="I4612" s="102"/>
      <c r="J4612" s="102"/>
      <c r="K4612" s="102"/>
      <c r="L4612" s="102"/>
      <c r="M4612" s="102"/>
      <c r="N4612" s="102"/>
      <c r="O4612" s="102"/>
      <c r="P4612" s="102"/>
      <c r="Q4612" s="102"/>
      <c r="R4612" s="102"/>
      <c r="S4612" s="102"/>
      <c r="T4612" s="106"/>
      <c r="U4612" s="3" t="str">
        <f t="shared" si="215"/>
        <v>0/1</v>
      </c>
    </row>
    <row r="4613" spans="1:21" ht="30" customHeight="1" x14ac:dyDescent="0.3">
      <c r="A4613" s="3" t="str">
        <f>B4613&amp;"--"&amp;COUNTIF($B$5:B4613,B4613)</f>
        <v>--4576</v>
      </c>
      <c r="B4613" s="3" t="str">
        <f t="shared" ref="B4613:B4676" si="217">IF(G4613&lt;&gt;"",MONTH(G4613),"")</f>
        <v/>
      </c>
      <c r="C4613" s="78">
        <v>4609</v>
      </c>
      <c r="D4613" s="102"/>
      <c r="E4613" s="103"/>
      <c r="F4613" s="102"/>
      <c r="G4613" s="104"/>
      <c r="H4613" s="105" t="str">
        <f t="shared" ca="1" si="216"/>
        <v/>
      </c>
      <c r="I4613" s="102"/>
      <c r="J4613" s="102"/>
      <c r="K4613" s="102"/>
      <c r="L4613" s="102"/>
      <c r="M4613" s="102"/>
      <c r="N4613" s="102"/>
      <c r="O4613" s="102"/>
      <c r="P4613" s="102"/>
      <c r="Q4613" s="102"/>
      <c r="R4613" s="102"/>
      <c r="S4613" s="102"/>
      <c r="T4613" s="106"/>
      <c r="U4613" s="3" t="str">
        <f t="shared" ref="U4613:U4676" si="218">DAY(G4613)&amp;"/"&amp;MONTH(G4613)</f>
        <v>0/1</v>
      </c>
    </row>
    <row r="4614" spans="1:21" ht="30" customHeight="1" x14ac:dyDescent="0.3">
      <c r="A4614" s="3" t="str">
        <f>B4614&amp;"--"&amp;COUNTIF($B$5:B4614,B4614)</f>
        <v>--4577</v>
      </c>
      <c r="B4614" s="3" t="str">
        <f t="shared" si="217"/>
        <v/>
      </c>
      <c r="C4614" s="78">
        <v>4610</v>
      </c>
      <c r="D4614" s="102"/>
      <c r="E4614" s="103"/>
      <c r="F4614" s="102"/>
      <c r="G4614" s="104"/>
      <c r="H4614" s="105" t="str">
        <f t="shared" ca="1" si="216"/>
        <v/>
      </c>
      <c r="I4614" s="102"/>
      <c r="J4614" s="102"/>
      <c r="K4614" s="102"/>
      <c r="L4614" s="102"/>
      <c r="M4614" s="102"/>
      <c r="N4614" s="102"/>
      <c r="O4614" s="102"/>
      <c r="P4614" s="102"/>
      <c r="Q4614" s="102"/>
      <c r="R4614" s="102"/>
      <c r="S4614" s="102"/>
      <c r="T4614" s="106"/>
      <c r="U4614" s="3" t="str">
        <f t="shared" si="218"/>
        <v>0/1</v>
      </c>
    </row>
    <row r="4615" spans="1:21" ht="30" customHeight="1" x14ac:dyDescent="0.3">
      <c r="A4615" s="3" t="str">
        <f>B4615&amp;"--"&amp;COUNTIF($B$5:B4615,B4615)</f>
        <v>--4578</v>
      </c>
      <c r="B4615" s="3" t="str">
        <f t="shared" si="217"/>
        <v/>
      </c>
      <c r="C4615" s="78">
        <v>4611</v>
      </c>
      <c r="D4615" s="102"/>
      <c r="E4615" s="103"/>
      <c r="F4615" s="102"/>
      <c r="G4615" s="104"/>
      <c r="H4615" s="105" t="str">
        <f t="shared" ca="1" si="216"/>
        <v/>
      </c>
      <c r="I4615" s="102"/>
      <c r="J4615" s="102"/>
      <c r="K4615" s="102"/>
      <c r="L4615" s="102"/>
      <c r="M4615" s="102"/>
      <c r="N4615" s="102"/>
      <c r="O4615" s="102"/>
      <c r="P4615" s="102"/>
      <c r="Q4615" s="102"/>
      <c r="R4615" s="102"/>
      <c r="S4615" s="102"/>
      <c r="T4615" s="106"/>
      <c r="U4615" s="3" t="str">
        <f t="shared" si="218"/>
        <v>0/1</v>
      </c>
    </row>
    <row r="4616" spans="1:21" ht="30" customHeight="1" x14ac:dyDescent="0.3">
      <c r="A4616" s="3" t="str">
        <f>B4616&amp;"--"&amp;COUNTIF($B$5:B4616,B4616)</f>
        <v>--4579</v>
      </c>
      <c r="B4616" s="3" t="str">
        <f t="shared" si="217"/>
        <v/>
      </c>
      <c r="C4616" s="78">
        <v>4612</v>
      </c>
      <c r="D4616" s="102"/>
      <c r="E4616" s="103"/>
      <c r="F4616" s="102"/>
      <c r="G4616" s="104"/>
      <c r="H4616" s="105" t="str">
        <f t="shared" ca="1" si="216"/>
        <v/>
      </c>
      <c r="I4616" s="102"/>
      <c r="J4616" s="102"/>
      <c r="K4616" s="102"/>
      <c r="L4616" s="102"/>
      <c r="M4616" s="102"/>
      <c r="N4616" s="102"/>
      <c r="O4616" s="102"/>
      <c r="P4616" s="102"/>
      <c r="Q4616" s="102"/>
      <c r="R4616" s="102"/>
      <c r="S4616" s="102"/>
      <c r="T4616" s="106"/>
      <c r="U4616" s="3" t="str">
        <f t="shared" si="218"/>
        <v>0/1</v>
      </c>
    </row>
    <row r="4617" spans="1:21" ht="30" customHeight="1" x14ac:dyDescent="0.3">
      <c r="A4617" s="3" t="str">
        <f>B4617&amp;"--"&amp;COUNTIF($B$5:B4617,B4617)</f>
        <v>--4580</v>
      </c>
      <c r="B4617" s="3" t="str">
        <f t="shared" si="217"/>
        <v/>
      </c>
      <c r="C4617" s="78">
        <v>4613</v>
      </c>
      <c r="D4617" s="102"/>
      <c r="E4617" s="103"/>
      <c r="F4617" s="102"/>
      <c r="G4617" s="104"/>
      <c r="H4617" s="105" t="str">
        <f t="shared" ca="1" si="216"/>
        <v/>
      </c>
      <c r="I4617" s="102"/>
      <c r="J4617" s="102"/>
      <c r="K4617" s="102"/>
      <c r="L4617" s="102"/>
      <c r="M4617" s="102"/>
      <c r="N4617" s="102"/>
      <c r="O4617" s="102"/>
      <c r="P4617" s="102"/>
      <c r="Q4617" s="102"/>
      <c r="R4617" s="102"/>
      <c r="S4617" s="102"/>
      <c r="T4617" s="106"/>
      <c r="U4617" s="3" t="str">
        <f t="shared" si="218"/>
        <v>0/1</v>
      </c>
    </row>
    <row r="4618" spans="1:21" ht="30" customHeight="1" x14ac:dyDescent="0.3">
      <c r="A4618" s="3" t="str">
        <f>B4618&amp;"--"&amp;COUNTIF($B$5:B4618,B4618)</f>
        <v>--4581</v>
      </c>
      <c r="B4618" s="3" t="str">
        <f t="shared" si="217"/>
        <v/>
      </c>
      <c r="C4618" s="78">
        <v>4614</v>
      </c>
      <c r="D4618" s="102"/>
      <c r="E4618" s="103"/>
      <c r="F4618" s="102"/>
      <c r="G4618" s="104"/>
      <c r="H4618" s="105" t="str">
        <f t="shared" ca="1" si="216"/>
        <v/>
      </c>
      <c r="I4618" s="102"/>
      <c r="J4618" s="102"/>
      <c r="K4618" s="102"/>
      <c r="L4618" s="102"/>
      <c r="M4618" s="102"/>
      <c r="N4618" s="102"/>
      <c r="O4618" s="102"/>
      <c r="P4618" s="102"/>
      <c r="Q4618" s="102"/>
      <c r="R4618" s="102"/>
      <c r="S4618" s="102"/>
      <c r="T4618" s="106"/>
      <c r="U4618" s="3" t="str">
        <f t="shared" si="218"/>
        <v>0/1</v>
      </c>
    </row>
    <row r="4619" spans="1:21" ht="30" customHeight="1" x14ac:dyDescent="0.3">
      <c r="A4619" s="3" t="str">
        <f>B4619&amp;"--"&amp;COUNTIF($B$5:B4619,B4619)</f>
        <v>--4582</v>
      </c>
      <c r="B4619" s="3" t="str">
        <f t="shared" si="217"/>
        <v/>
      </c>
      <c r="C4619" s="78">
        <v>4615</v>
      </c>
      <c r="D4619" s="102"/>
      <c r="E4619" s="103"/>
      <c r="F4619" s="102"/>
      <c r="G4619" s="104"/>
      <c r="H4619" s="105" t="str">
        <f t="shared" ca="1" si="216"/>
        <v/>
      </c>
      <c r="I4619" s="102"/>
      <c r="J4619" s="102"/>
      <c r="K4619" s="102"/>
      <c r="L4619" s="102"/>
      <c r="M4619" s="102"/>
      <c r="N4619" s="102"/>
      <c r="O4619" s="102"/>
      <c r="P4619" s="102"/>
      <c r="Q4619" s="102"/>
      <c r="R4619" s="102"/>
      <c r="S4619" s="102"/>
      <c r="T4619" s="106"/>
      <c r="U4619" s="3" t="str">
        <f t="shared" si="218"/>
        <v>0/1</v>
      </c>
    </row>
    <row r="4620" spans="1:21" ht="30" customHeight="1" x14ac:dyDescent="0.3">
      <c r="A4620" s="3" t="str">
        <f>B4620&amp;"--"&amp;COUNTIF($B$5:B4620,B4620)</f>
        <v>--4583</v>
      </c>
      <c r="B4620" s="3" t="str">
        <f t="shared" si="217"/>
        <v/>
      </c>
      <c r="C4620" s="78">
        <v>4616</v>
      </c>
      <c r="D4620" s="102"/>
      <c r="E4620" s="103"/>
      <c r="F4620" s="102"/>
      <c r="G4620" s="104"/>
      <c r="H4620" s="105" t="str">
        <f t="shared" ca="1" si="216"/>
        <v/>
      </c>
      <c r="I4620" s="102"/>
      <c r="J4620" s="102"/>
      <c r="K4620" s="102"/>
      <c r="L4620" s="102"/>
      <c r="M4620" s="102"/>
      <c r="N4620" s="102"/>
      <c r="O4620" s="102"/>
      <c r="P4620" s="102"/>
      <c r="Q4620" s="102"/>
      <c r="R4620" s="102"/>
      <c r="S4620" s="102"/>
      <c r="T4620" s="106"/>
      <c r="U4620" s="3" t="str">
        <f t="shared" si="218"/>
        <v>0/1</v>
      </c>
    </row>
    <row r="4621" spans="1:21" ht="30" customHeight="1" x14ac:dyDescent="0.3">
      <c r="A4621" s="3" t="str">
        <f>B4621&amp;"--"&amp;COUNTIF($B$5:B4621,B4621)</f>
        <v>--4584</v>
      </c>
      <c r="B4621" s="3" t="str">
        <f t="shared" si="217"/>
        <v/>
      </c>
      <c r="C4621" s="78">
        <v>4617</v>
      </c>
      <c r="D4621" s="102"/>
      <c r="E4621" s="103"/>
      <c r="F4621" s="102"/>
      <c r="G4621" s="104"/>
      <c r="H4621" s="105" t="str">
        <f t="shared" ca="1" si="216"/>
        <v/>
      </c>
      <c r="I4621" s="102"/>
      <c r="J4621" s="102"/>
      <c r="K4621" s="102"/>
      <c r="L4621" s="102"/>
      <c r="M4621" s="102"/>
      <c r="N4621" s="102"/>
      <c r="O4621" s="102"/>
      <c r="P4621" s="102"/>
      <c r="Q4621" s="102"/>
      <c r="R4621" s="102"/>
      <c r="S4621" s="102"/>
      <c r="T4621" s="106"/>
      <c r="U4621" s="3" t="str">
        <f t="shared" si="218"/>
        <v>0/1</v>
      </c>
    </row>
    <row r="4622" spans="1:21" ht="30" customHeight="1" x14ac:dyDescent="0.3">
      <c r="A4622" s="3" t="str">
        <f>B4622&amp;"--"&amp;COUNTIF($B$5:B4622,B4622)</f>
        <v>--4585</v>
      </c>
      <c r="B4622" s="3" t="str">
        <f t="shared" si="217"/>
        <v/>
      </c>
      <c r="C4622" s="78">
        <v>4618</v>
      </c>
      <c r="D4622" s="102"/>
      <c r="E4622" s="103"/>
      <c r="F4622" s="102"/>
      <c r="G4622" s="104"/>
      <c r="H4622" s="105" t="str">
        <f t="shared" ca="1" si="216"/>
        <v/>
      </c>
      <c r="I4622" s="102"/>
      <c r="J4622" s="102"/>
      <c r="K4622" s="102"/>
      <c r="L4622" s="102"/>
      <c r="M4622" s="102"/>
      <c r="N4622" s="102"/>
      <c r="O4622" s="102"/>
      <c r="P4622" s="102"/>
      <c r="Q4622" s="102"/>
      <c r="R4622" s="102"/>
      <c r="S4622" s="102"/>
      <c r="T4622" s="106"/>
      <c r="U4622" s="3" t="str">
        <f t="shared" si="218"/>
        <v>0/1</v>
      </c>
    </row>
    <row r="4623" spans="1:21" ht="30" customHeight="1" x14ac:dyDescent="0.3">
      <c r="A4623" s="3" t="str">
        <f>B4623&amp;"--"&amp;COUNTIF($B$5:B4623,B4623)</f>
        <v>--4586</v>
      </c>
      <c r="B4623" s="3" t="str">
        <f t="shared" si="217"/>
        <v/>
      </c>
      <c r="C4623" s="78">
        <v>4619</v>
      </c>
      <c r="D4623" s="102"/>
      <c r="E4623" s="103"/>
      <c r="F4623" s="102"/>
      <c r="G4623" s="104"/>
      <c r="H4623" s="105" t="str">
        <f t="shared" ca="1" si="216"/>
        <v/>
      </c>
      <c r="I4623" s="102"/>
      <c r="J4623" s="102"/>
      <c r="K4623" s="102"/>
      <c r="L4623" s="102"/>
      <c r="M4623" s="102"/>
      <c r="N4623" s="102"/>
      <c r="O4623" s="102"/>
      <c r="P4623" s="102"/>
      <c r="Q4623" s="102"/>
      <c r="R4623" s="102"/>
      <c r="S4623" s="102"/>
      <c r="T4623" s="106"/>
      <c r="U4623" s="3" t="str">
        <f t="shared" si="218"/>
        <v>0/1</v>
      </c>
    </row>
    <row r="4624" spans="1:21" ht="30" customHeight="1" x14ac:dyDescent="0.3">
      <c r="A4624" s="3" t="str">
        <f>B4624&amp;"--"&amp;COUNTIF($B$5:B4624,B4624)</f>
        <v>--4587</v>
      </c>
      <c r="B4624" s="3" t="str">
        <f t="shared" si="217"/>
        <v/>
      </c>
      <c r="C4624" s="78">
        <v>4620</v>
      </c>
      <c r="D4624" s="102"/>
      <c r="E4624" s="103"/>
      <c r="F4624" s="102"/>
      <c r="G4624" s="104"/>
      <c r="H4624" s="105" t="str">
        <f t="shared" ca="1" si="216"/>
        <v/>
      </c>
      <c r="I4624" s="102"/>
      <c r="J4624" s="102"/>
      <c r="K4624" s="102"/>
      <c r="L4624" s="102"/>
      <c r="M4624" s="102"/>
      <c r="N4624" s="102"/>
      <c r="O4624" s="102"/>
      <c r="P4624" s="102"/>
      <c r="Q4624" s="102"/>
      <c r="R4624" s="102"/>
      <c r="S4624" s="102"/>
      <c r="T4624" s="106"/>
      <c r="U4624" s="3" t="str">
        <f t="shared" si="218"/>
        <v>0/1</v>
      </c>
    </row>
    <row r="4625" spans="1:21" ht="30" customHeight="1" x14ac:dyDescent="0.3">
      <c r="A4625" s="3" t="str">
        <f>B4625&amp;"--"&amp;COUNTIF($B$5:B4625,B4625)</f>
        <v>--4588</v>
      </c>
      <c r="B4625" s="3" t="str">
        <f t="shared" si="217"/>
        <v/>
      </c>
      <c r="C4625" s="78">
        <v>4621</v>
      </c>
      <c r="D4625" s="102"/>
      <c r="E4625" s="103"/>
      <c r="F4625" s="102"/>
      <c r="G4625" s="104"/>
      <c r="H4625" s="105" t="str">
        <f t="shared" ca="1" si="216"/>
        <v/>
      </c>
      <c r="I4625" s="102"/>
      <c r="J4625" s="102"/>
      <c r="K4625" s="102"/>
      <c r="L4625" s="102"/>
      <c r="M4625" s="102"/>
      <c r="N4625" s="102"/>
      <c r="O4625" s="102"/>
      <c r="P4625" s="102"/>
      <c r="Q4625" s="102"/>
      <c r="R4625" s="102"/>
      <c r="S4625" s="102"/>
      <c r="T4625" s="106"/>
      <c r="U4625" s="3" t="str">
        <f t="shared" si="218"/>
        <v>0/1</v>
      </c>
    </row>
    <row r="4626" spans="1:21" ht="30" customHeight="1" x14ac:dyDescent="0.3">
      <c r="A4626" s="3" t="str">
        <f>B4626&amp;"--"&amp;COUNTIF($B$5:B4626,B4626)</f>
        <v>--4589</v>
      </c>
      <c r="B4626" s="3" t="str">
        <f t="shared" si="217"/>
        <v/>
      </c>
      <c r="C4626" s="78">
        <v>4622</v>
      </c>
      <c r="D4626" s="102"/>
      <c r="E4626" s="103"/>
      <c r="F4626" s="102"/>
      <c r="G4626" s="104"/>
      <c r="H4626" s="105" t="str">
        <f t="shared" ca="1" si="216"/>
        <v/>
      </c>
      <c r="I4626" s="102"/>
      <c r="J4626" s="102"/>
      <c r="K4626" s="102"/>
      <c r="L4626" s="102"/>
      <c r="M4626" s="102"/>
      <c r="N4626" s="102"/>
      <c r="O4626" s="102"/>
      <c r="P4626" s="102"/>
      <c r="Q4626" s="102"/>
      <c r="R4626" s="102"/>
      <c r="S4626" s="102"/>
      <c r="T4626" s="106"/>
      <c r="U4626" s="3" t="str">
        <f t="shared" si="218"/>
        <v>0/1</v>
      </c>
    </row>
    <row r="4627" spans="1:21" ht="30" customHeight="1" x14ac:dyDescent="0.3">
      <c r="A4627" s="3" t="str">
        <f>B4627&amp;"--"&amp;COUNTIF($B$5:B4627,B4627)</f>
        <v>--4590</v>
      </c>
      <c r="B4627" s="3" t="str">
        <f t="shared" si="217"/>
        <v/>
      </c>
      <c r="C4627" s="78">
        <v>4623</v>
      </c>
      <c r="D4627" s="102"/>
      <c r="E4627" s="103"/>
      <c r="F4627" s="102"/>
      <c r="G4627" s="104"/>
      <c r="H4627" s="105" t="str">
        <f t="shared" ca="1" si="216"/>
        <v/>
      </c>
      <c r="I4627" s="102"/>
      <c r="J4627" s="102"/>
      <c r="K4627" s="102"/>
      <c r="L4627" s="102"/>
      <c r="M4627" s="102"/>
      <c r="N4627" s="102"/>
      <c r="O4627" s="102"/>
      <c r="P4627" s="102"/>
      <c r="Q4627" s="102"/>
      <c r="R4627" s="102"/>
      <c r="S4627" s="102"/>
      <c r="T4627" s="106"/>
      <c r="U4627" s="3" t="str">
        <f t="shared" si="218"/>
        <v>0/1</v>
      </c>
    </row>
    <row r="4628" spans="1:21" ht="30" customHeight="1" x14ac:dyDescent="0.3">
      <c r="A4628" s="3" t="str">
        <f>B4628&amp;"--"&amp;COUNTIF($B$5:B4628,B4628)</f>
        <v>--4591</v>
      </c>
      <c r="B4628" s="3" t="str">
        <f t="shared" si="217"/>
        <v/>
      </c>
      <c r="C4628" s="78">
        <v>4624</v>
      </c>
      <c r="D4628" s="102"/>
      <c r="E4628" s="103"/>
      <c r="F4628" s="102"/>
      <c r="G4628" s="104"/>
      <c r="H4628" s="105" t="str">
        <f t="shared" ca="1" si="216"/>
        <v/>
      </c>
      <c r="I4628" s="102"/>
      <c r="J4628" s="102"/>
      <c r="K4628" s="102"/>
      <c r="L4628" s="102"/>
      <c r="M4628" s="102"/>
      <c r="N4628" s="102"/>
      <c r="O4628" s="102"/>
      <c r="P4628" s="102"/>
      <c r="Q4628" s="102"/>
      <c r="R4628" s="102"/>
      <c r="S4628" s="102"/>
      <c r="T4628" s="106"/>
      <c r="U4628" s="3" t="str">
        <f t="shared" si="218"/>
        <v>0/1</v>
      </c>
    </row>
    <row r="4629" spans="1:21" ht="30" customHeight="1" x14ac:dyDescent="0.3">
      <c r="A4629" s="3" t="str">
        <f>B4629&amp;"--"&amp;COUNTIF($B$5:B4629,B4629)</f>
        <v>--4592</v>
      </c>
      <c r="B4629" s="3" t="str">
        <f t="shared" si="217"/>
        <v/>
      </c>
      <c r="C4629" s="78">
        <v>4625</v>
      </c>
      <c r="D4629" s="102"/>
      <c r="E4629" s="103"/>
      <c r="F4629" s="102"/>
      <c r="G4629" s="104"/>
      <c r="H4629" s="105" t="str">
        <f t="shared" ca="1" si="216"/>
        <v/>
      </c>
      <c r="I4629" s="102"/>
      <c r="J4629" s="102"/>
      <c r="K4629" s="102"/>
      <c r="L4629" s="102"/>
      <c r="M4629" s="102"/>
      <c r="N4629" s="102"/>
      <c r="O4629" s="102"/>
      <c r="P4629" s="102"/>
      <c r="Q4629" s="102"/>
      <c r="R4629" s="102"/>
      <c r="S4629" s="102"/>
      <c r="T4629" s="106"/>
      <c r="U4629" s="3" t="str">
        <f t="shared" si="218"/>
        <v>0/1</v>
      </c>
    </row>
    <row r="4630" spans="1:21" ht="30" customHeight="1" x14ac:dyDescent="0.3">
      <c r="A4630" s="3" t="str">
        <f>B4630&amp;"--"&amp;COUNTIF($B$5:B4630,B4630)</f>
        <v>--4593</v>
      </c>
      <c r="B4630" s="3" t="str">
        <f t="shared" si="217"/>
        <v/>
      </c>
      <c r="C4630" s="78">
        <v>4626</v>
      </c>
      <c r="D4630" s="102"/>
      <c r="E4630" s="103"/>
      <c r="F4630" s="102"/>
      <c r="G4630" s="104"/>
      <c r="H4630" s="105" t="str">
        <f t="shared" ca="1" si="216"/>
        <v/>
      </c>
      <c r="I4630" s="102"/>
      <c r="J4630" s="102"/>
      <c r="K4630" s="102"/>
      <c r="L4630" s="102"/>
      <c r="M4630" s="102"/>
      <c r="N4630" s="102"/>
      <c r="O4630" s="102"/>
      <c r="P4630" s="102"/>
      <c r="Q4630" s="102"/>
      <c r="R4630" s="102"/>
      <c r="S4630" s="102"/>
      <c r="T4630" s="106"/>
      <c r="U4630" s="3" t="str">
        <f t="shared" si="218"/>
        <v>0/1</v>
      </c>
    </row>
    <row r="4631" spans="1:21" ht="30" customHeight="1" x14ac:dyDescent="0.3">
      <c r="A4631" s="3" t="str">
        <f>B4631&amp;"--"&amp;COUNTIF($B$5:B4631,B4631)</f>
        <v>--4594</v>
      </c>
      <c r="B4631" s="3" t="str">
        <f t="shared" si="217"/>
        <v/>
      </c>
      <c r="C4631" s="78">
        <v>4627</v>
      </c>
      <c r="D4631" s="102"/>
      <c r="E4631" s="103"/>
      <c r="F4631" s="102"/>
      <c r="G4631" s="104"/>
      <c r="H4631" s="105" t="str">
        <f t="shared" ca="1" si="216"/>
        <v/>
      </c>
      <c r="I4631" s="102"/>
      <c r="J4631" s="102"/>
      <c r="K4631" s="102"/>
      <c r="L4631" s="102"/>
      <c r="M4631" s="102"/>
      <c r="N4631" s="102"/>
      <c r="O4631" s="102"/>
      <c r="P4631" s="102"/>
      <c r="Q4631" s="102"/>
      <c r="R4631" s="102"/>
      <c r="S4631" s="102"/>
      <c r="T4631" s="106"/>
      <c r="U4631" s="3" t="str">
        <f t="shared" si="218"/>
        <v>0/1</v>
      </c>
    </row>
    <row r="4632" spans="1:21" ht="30" customHeight="1" x14ac:dyDescent="0.3">
      <c r="A4632" s="3" t="str">
        <f>B4632&amp;"--"&amp;COUNTIF($B$5:B4632,B4632)</f>
        <v>--4595</v>
      </c>
      <c r="B4632" s="3" t="str">
        <f t="shared" si="217"/>
        <v/>
      </c>
      <c r="C4632" s="78">
        <v>4628</v>
      </c>
      <c r="D4632" s="102"/>
      <c r="E4632" s="103"/>
      <c r="F4632" s="102"/>
      <c r="G4632" s="104"/>
      <c r="H4632" s="105" t="str">
        <f t="shared" ca="1" si="216"/>
        <v/>
      </c>
      <c r="I4632" s="102"/>
      <c r="J4632" s="102"/>
      <c r="K4632" s="102"/>
      <c r="L4632" s="102"/>
      <c r="M4632" s="102"/>
      <c r="N4632" s="102"/>
      <c r="O4632" s="102"/>
      <c r="P4632" s="102"/>
      <c r="Q4632" s="102"/>
      <c r="R4632" s="102"/>
      <c r="S4632" s="102"/>
      <c r="T4632" s="106"/>
      <c r="U4632" s="3" t="str">
        <f t="shared" si="218"/>
        <v>0/1</v>
      </c>
    </row>
    <row r="4633" spans="1:21" ht="30" customHeight="1" x14ac:dyDescent="0.3">
      <c r="A4633" s="3" t="str">
        <f>B4633&amp;"--"&amp;COUNTIF($B$5:B4633,B4633)</f>
        <v>--4596</v>
      </c>
      <c r="B4633" s="3" t="str">
        <f t="shared" si="217"/>
        <v/>
      </c>
      <c r="C4633" s="78">
        <v>4629</v>
      </c>
      <c r="D4633" s="102"/>
      <c r="E4633" s="103"/>
      <c r="F4633" s="102"/>
      <c r="G4633" s="104"/>
      <c r="H4633" s="105" t="str">
        <f t="shared" ca="1" si="216"/>
        <v/>
      </c>
      <c r="I4633" s="102"/>
      <c r="J4633" s="102"/>
      <c r="K4633" s="102"/>
      <c r="L4633" s="102"/>
      <c r="M4633" s="102"/>
      <c r="N4633" s="102"/>
      <c r="O4633" s="102"/>
      <c r="P4633" s="102"/>
      <c r="Q4633" s="102"/>
      <c r="R4633" s="102"/>
      <c r="S4633" s="102"/>
      <c r="T4633" s="106"/>
      <c r="U4633" s="3" t="str">
        <f t="shared" si="218"/>
        <v>0/1</v>
      </c>
    </row>
    <row r="4634" spans="1:21" ht="30" customHeight="1" x14ac:dyDescent="0.3">
      <c r="A4634" s="3" t="str">
        <f>B4634&amp;"--"&amp;COUNTIF($B$5:B4634,B4634)</f>
        <v>--4597</v>
      </c>
      <c r="B4634" s="3" t="str">
        <f t="shared" si="217"/>
        <v/>
      </c>
      <c r="C4634" s="78">
        <v>4630</v>
      </c>
      <c r="D4634" s="102"/>
      <c r="E4634" s="103"/>
      <c r="F4634" s="102"/>
      <c r="G4634" s="104"/>
      <c r="H4634" s="105" t="str">
        <f t="shared" ca="1" si="216"/>
        <v/>
      </c>
      <c r="I4634" s="102"/>
      <c r="J4634" s="102"/>
      <c r="K4634" s="102"/>
      <c r="L4634" s="102"/>
      <c r="M4634" s="102"/>
      <c r="N4634" s="102"/>
      <c r="O4634" s="102"/>
      <c r="P4634" s="102"/>
      <c r="Q4634" s="102"/>
      <c r="R4634" s="102"/>
      <c r="S4634" s="102"/>
      <c r="T4634" s="106"/>
      <c r="U4634" s="3" t="str">
        <f t="shared" si="218"/>
        <v>0/1</v>
      </c>
    </row>
    <row r="4635" spans="1:21" ht="30" customHeight="1" x14ac:dyDescent="0.3">
      <c r="A4635" s="3" t="str">
        <f>B4635&amp;"--"&amp;COUNTIF($B$5:B4635,B4635)</f>
        <v>--4598</v>
      </c>
      <c r="B4635" s="3" t="str">
        <f t="shared" si="217"/>
        <v/>
      </c>
      <c r="C4635" s="78">
        <v>4631</v>
      </c>
      <c r="D4635" s="102"/>
      <c r="E4635" s="103"/>
      <c r="F4635" s="102"/>
      <c r="G4635" s="104"/>
      <c r="H4635" s="105" t="str">
        <f t="shared" ca="1" si="216"/>
        <v/>
      </c>
      <c r="I4635" s="102"/>
      <c r="J4635" s="102"/>
      <c r="K4635" s="102"/>
      <c r="L4635" s="102"/>
      <c r="M4635" s="102"/>
      <c r="N4635" s="102"/>
      <c r="O4635" s="102"/>
      <c r="P4635" s="102"/>
      <c r="Q4635" s="102"/>
      <c r="R4635" s="102"/>
      <c r="S4635" s="102"/>
      <c r="T4635" s="106"/>
      <c r="U4635" s="3" t="str">
        <f t="shared" si="218"/>
        <v>0/1</v>
      </c>
    </row>
    <row r="4636" spans="1:21" ht="30" customHeight="1" x14ac:dyDescent="0.3">
      <c r="A4636" s="3" t="str">
        <f>B4636&amp;"--"&amp;COUNTIF($B$5:B4636,B4636)</f>
        <v>--4599</v>
      </c>
      <c r="B4636" s="3" t="str">
        <f t="shared" si="217"/>
        <v/>
      </c>
      <c r="C4636" s="78">
        <v>4632</v>
      </c>
      <c r="D4636" s="102"/>
      <c r="E4636" s="103"/>
      <c r="F4636" s="102"/>
      <c r="G4636" s="104"/>
      <c r="H4636" s="105" t="str">
        <f t="shared" ca="1" si="216"/>
        <v/>
      </c>
      <c r="I4636" s="102"/>
      <c r="J4636" s="102"/>
      <c r="K4636" s="102"/>
      <c r="L4636" s="102"/>
      <c r="M4636" s="102"/>
      <c r="N4636" s="102"/>
      <c r="O4636" s="102"/>
      <c r="P4636" s="102"/>
      <c r="Q4636" s="102"/>
      <c r="R4636" s="102"/>
      <c r="S4636" s="102"/>
      <c r="T4636" s="106"/>
      <c r="U4636" s="3" t="str">
        <f t="shared" si="218"/>
        <v>0/1</v>
      </c>
    </row>
    <row r="4637" spans="1:21" ht="30" customHeight="1" x14ac:dyDescent="0.3">
      <c r="A4637" s="3" t="str">
        <f>B4637&amp;"--"&amp;COUNTIF($B$5:B4637,B4637)</f>
        <v>--4600</v>
      </c>
      <c r="B4637" s="3" t="str">
        <f t="shared" si="217"/>
        <v/>
      </c>
      <c r="C4637" s="78">
        <v>4633</v>
      </c>
      <c r="D4637" s="102"/>
      <c r="E4637" s="103"/>
      <c r="F4637" s="102"/>
      <c r="G4637" s="104"/>
      <c r="H4637" s="105" t="str">
        <f t="shared" ca="1" si="216"/>
        <v/>
      </c>
      <c r="I4637" s="102"/>
      <c r="J4637" s="102"/>
      <c r="K4637" s="102"/>
      <c r="L4637" s="102"/>
      <c r="M4637" s="102"/>
      <c r="N4637" s="102"/>
      <c r="O4637" s="102"/>
      <c r="P4637" s="102"/>
      <c r="Q4637" s="102"/>
      <c r="R4637" s="102"/>
      <c r="S4637" s="102"/>
      <c r="T4637" s="106"/>
      <c r="U4637" s="3" t="str">
        <f t="shared" si="218"/>
        <v>0/1</v>
      </c>
    </row>
    <row r="4638" spans="1:21" ht="30" customHeight="1" x14ac:dyDescent="0.3">
      <c r="A4638" s="3" t="str">
        <f>B4638&amp;"--"&amp;COUNTIF($B$5:B4638,B4638)</f>
        <v>--4601</v>
      </c>
      <c r="B4638" s="3" t="str">
        <f t="shared" si="217"/>
        <v/>
      </c>
      <c r="C4638" s="78">
        <v>4634</v>
      </c>
      <c r="D4638" s="102"/>
      <c r="E4638" s="103"/>
      <c r="F4638" s="102"/>
      <c r="G4638" s="104"/>
      <c r="H4638" s="105" t="str">
        <f t="shared" ca="1" si="216"/>
        <v/>
      </c>
      <c r="I4638" s="102"/>
      <c r="J4638" s="102"/>
      <c r="K4638" s="102"/>
      <c r="L4638" s="102"/>
      <c r="M4638" s="102"/>
      <c r="N4638" s="102"/>
      <c r="O4638" s="102"/>
      <c r="P4638" s="102"/>
      <c r="Q4638" s="102"/>
      <c r="R4638" s="102"/>
      <c r="S4638" s="102"/>
      <c r="T4638" s="106"/>
      <c r="U4638" s="3" t="str">
        <f t="shared" si="218"/>
        <v>0/1</v>
      </c>
    </row>
    <row r="4639" spans="1:21" ht="30" customHeight="1" x14ac:dyDescent="0.3">
      <c r="A4639" s="3" t="str">
        <f>B4639&amp;"--"&amp;COUNTIF($B$5:B4639,B4639)</f>
        <v>--4602</v>
      </c>
      <c r="B4639" s="3" t="str">
        <f t="shared" si="217"/>
        <v/>
      </c>
      <c r="C4639" s="78">
        <v>4635</v>
      </c>
      <c r="D4639" s="102"/>
      <c r="E4639" s="103"/>
      <c r="F4639" s="102"/>
      <c r="G4639" s="104"/>
      <c r="H4639" s="105" t="str">
        <f t="shared" ca="1" si="216"/>
        <v/>
      </c>
      <c r="I4639" s="102"/>
      <c r="J4639" s="102"/>
      <c r="K4639" s="102"/>
      <c r="L4639" s="102"/>
      <c r="M4639" s="102"/>
      <c r="N4639" s="102"/>
      <c r="O4639" s="102"/>
      <c r="P4639" s="102"/>
      <c r="Q4639" s="102"/>
      <c r="R4639" s="102"/>
      <c r="S4639" s="102"/>
      <c r="T4639" s="106"/>
      <c r="U4639" s="3" t="str">
        <f t="shared" si="218"/>
        <v>0/1</v>
      </c>
    </row>
    <row r="4640" spans="1:21" ht="30" customHeight="1" x14ac:dyDescent="0.3">
      <c r="A4640" s="3" t="str">
        <f>B4640&amp;"--"&amp;COUNTIF($B$5:B4640,B4640)</f>
        <v>--4603</v>
      </c>
      <c r="B4640" s="3" t="str">
        <f t="shared" si="217"/>
        <v/>
      </c>
      <c r="C4640" s="78">
        <v>4636</v>
      </c>
      <c r="D4640" s="102"/>
      <c r="E4640" s="103"/>
      <c r="F4640" s="102"/>
      <c r="G4640" s="104"/>
      <c r="H4640" s="105" t="str">
        <f t="shared" ref="H4640:H4703" ca="1" si="219">IF(G4640,DATEDIF(G4640,TODAY(),"Y"),"")</f>
        <v/>
      </c>
      <c r="I4640" s="102"/>
      <c r="J4640" s="102"/>
      <c r="K4640" s="102"/>
      <c r="L4640" s="102"/>
      <c r="M4640" s="102"/>
      <c r="N4640" s="102"/>
      <c r="O4640" s="102"/>
      <c r="P4640" s="102"/>
      <c r="Q4640" s="102"/>
      <c r="R4640" s="102"/>
      <c r="S4640" s="102"/>
      <c r="T4640" s="106"/>
      <c r="U4640" s="3" t="str">
        <f t="shared" si="218"/>
        <v>0/1</v>
      </c>
    </row>
    <row r="4641" spans="1:21" ht="30" customHeight="1" x14ac:dyDescent="0.3">
      <c r="A4641" s="3" t="str">
        <f>B4641&amp;"--"&amp;COUNTIF($B$5:B4641,B4641)</f>
        <v>--4604</v>
      </c>
      <c r="B4641" s="3" t="str">
        <f t="shared" si="217"/>
        <v/>
      </c>
      <c r="C4641" s="78">
        <v>4637</v>
      </c>
      <c r="D4641" s="102"/>
      <c r="E4641" s="103"/>
      <c r="F4641" s="102"/>
      <c r="G4641" s="104"/>
      <c r="H4641" s="105" t="str">
        <f t="shared" ca="1" si="219"/>
        <v/>
      </c>
      <c r="I4641" s="102"/>
      <c r="J4641" s="102"/>
      <c r="K4641" s="102"/>
      <c r="L4641" s="102"/>
      <c r="M4641" s="102"/>
      <c r="N4641" s="102"/>
      <c r="O4641" s="102"/>
      <c r="P4641" s="102"/>
      <c r="Q4641" s="102"/>
      <c r="R4641" s="102"/>
      <c r="S4641" s="102"/>
      <c r="T4641" s="106"/>
      <c r="U4641" s="3" t="str">
        <f t="shared" si="218"/>
        <v>0/1</v>
      </c>
    </row>
    <row r="4642" spans="1:21" ht="30" customHeight="1" x14ac:dyDescent="0.3">
      <c r="A4642" s="3" t="str">
        <f>B4642&amp;"--"&amp;COUNTIF($B$5:B4642,B4642)</f>
        <v>--4605</v>
      </c>
      <c r="B4642" s="3" t="str">
        <f t="shared" si="217"/>
        <v/>
      </c>
      <c r="C4642" s="78">
        <v>4638</v>
      </c>
      <c r="D4642" s="102"/>
      <c r="E4642" s="103"/>
      <c r="F4642" s="102"/>
      <c r="G4642" s="104"/>
      <c r="H4642" s="105" t="str">
        <f t="shared" ca="1" si="219"/>
        <v/>
      </c>
      <c r="I4642" s="102"/>
      <c r="J4642" s="102"/>
      <c r="K4642" s="102"/>
      <c r="L4642" s="102"/>
      <c r="M4642" s="102"/>
      <c r="N4642" s="102"/>
      <c r="O4642" s="102"/>
      <c r="P4642" s="102"/>
      <c r="Q4642" s="102"/>
      <c r="R4642" s="102"/>
      <c r="S4642" s="102"/>
      <c r="T4642" s="106"/>
      <c r="U4642" s="3" t="str">
        <f t="shared" si="218"/>
        <v>0/1</v>
      </c>
    </row>
    <row r="4643" spans="1:21" ht="30" customHeight="1" x14ac:dyDescent="0.3">
      <c r="A4643" s="3" t="str">
        <f>B4643&amp;"--"&amp;COUNTIF($B$5:B4643,B4643)</f>
        <v>--4606</v>
      </c>
      <c r="B4643" s="3" t="str">
        <f t="shared" si="217"/>
        <v/>
      </c>
      <c r="C4643" s="78">
        <v>4639</v>
      </c>
      <c r="D4643" s="102"/>
      <c r="E4643" s="103"/>
      <c r="F4643" s="102"/>
      <c r="G4643" s="104"/>
      <c r="H4643" s="105" t="str">
        <f t="shared" ca="1" si="219"/>
        <v/>
      </c>
      <c r="I4643" s="102"/>
      <c r="J4643" s="102"/>
      <c r="K4643" s="102"/>
      <c r="L4643" s="102"/>
      <c r="M4643" s="102"/>
      <c r="N4643" s="102"/>
      <c r="O4643" s="102"/>
      <c r="P4643" s="102"/>
      <c r="Q4643" s="102"/>
      <c r="R4643" s="102"/>
      <c r="S4643" s="102"/>
      <c r="T4643" s="106"/>
      <c r="U4643" s="3" t="str">
        <f t="shared" si="218"/>
        <v>0/1</v>
      </c>
    </row>
    <row r="4644" spans="1:21" ht="30" customHeight="1" x14ac:dyDescent="0.3">
      <c r="A4644" s="3" t="str">
        <f>B4644&amp;"--"&amp;COUNTIF($B$5:B4644,B4644)</f>
        <v>--4607</v>
      </c>
      <c r="B4644" s="3" t="str">
        <f t="shared" si="217"/>
        <v/>
      </c>
      <c r="C4644" s="78">
        <v>4640</v>
      </c>
      <c r="D4644" s="102"/>
      <c r="E4644" s="103"/>
      <c r="F4644" s="102"/>
      <c r="G4644" s="104"/>
      <c r="H4644" s="105" t="str">
        <f t="shared" ca="1" si="219"/>
        <v/>
      </c>
      <c r="I4644" s="102"/>
      <c r="J4644" s="102"/>
      <c r="K4644" s="102"/>
      <c r="L4644" s="102"/>
      <c r="M4644" s="102"/>
      <c r="N4644" s="102"/>
      <c r="O4644" s="102"/>
      <c r="P4644" s="102"/>
      <c r="Q4644" s="102"/>
      <c r="R4644" s="102"/>
      <c r="S4644" s="102"/>
      <c r="T4644" s="106"/>
      <c r="U4644" s="3" t="str">
        <f t="shared" si="218"/>
        <v>0/1</v>
      </c>
    </row>
    <row r="4645" spans="1:21" ht="30" customHeight="1" x14ac:dyDescent="0.3">
      <c r="A4645" s="3" t="str">
        <f>B4645&amp;"--"&amp;COUNTIF($B$5:B4645,B4645)</f>
        <v>--4608</v>
      </c>
      <c r="B4645" s="3" t="str">
        <f t="shared" si="217"/>
        <v/>
      </c>
      <c r="C4645" s="78">
        <v>4641</v>
      </c>
      <c r="D4645" s="102"/>
      <c r="E4645" s="103"/>
      <c r="F4645" s="102"/>
      <c r="G4645" s="104"/>
      <c r="H4645" s="105" t="str">
        <f t="shared" ca="1" si="219"/>
        <v/>
      </c>
      <c r="I4645" s="102"/>
      <c r="J4645" s="102"/>
      <c r="K4645" s="102"/>
      <c r="L4645" s="102"/>
      <c r="M4645" s="102"/>
      <c r="N4645" s="102"/>
      <c r="O4645" s="102"/>
      <c r="P4645" s="102"/>
      <c r="Q4645" s="102"/>
      <c r="R4645" s="102"/>
      <c r="S4645" s="102"/>
      <c r="T4645" s="106"/>
      <c r="U4645" s="3" t="str">
        <f t="shared" si="218"/>
        <v>0/1</v>
      </c>
    </row>
    <row r="4646" spans="1:21" ht="30" customHeight="1" x14ac:dyDescent="0.3">
      <c r="A4646" s="3" t="str">
        <f>B4646&amp;"--"&amp;COUNTIF($B$5:B4646,B4646)</f>
        <v>--4609</v>
      </c>
      <c r="B4646" s="3" t="str">
        <f t="shared" si="217"/>
        <v/>
      </c>
      <c r="C4646" s="78">
        <v>4642</v>
      </c>
      <c r="D4646" s="102"/>
      <c r="E4646" s="103"/>
      <c r="F4646" s="102"/>
      <c r="G4646" s="104"/>
      <c r="H4646" s="105" t="str">
        <f t="shared" ca="1" si="219"/>
        <v/>
      </c>
      <c r="I4646" s="102"/>
      <c r="J4646" s="102"/>
      <c r="K4646" s="102"/>
      <c r="L4646" s="102"/>
      <c r="M4646" s="102"/>
      <c r="N4646" s="102"/>
      <c r="O4646" s="102"/>
      <c r="P4646" s="102"/>
      <c r="Q4646" s="102"/>
      <c r="R4646" s="102"/>
      <c r="S4646" s="102"/>
      <c r="T4646" s="106"/>
      <c r="U4646" s="3" t="str">
        <f t="shared" si="218"/>
        <v>0/1</v>
      </c>
    </row>
    <row r="4647" spans="1:21" ht="30" customHeight="1" x14ac:dyDescent="0.3">
      <c r="A4647" s="3" t="str">
        <f>B4647&amp;"--"&amp;COUNTIF($B$5:B4647,B4647)</f>
        <v>--4610</v>
      </c>
      <c r="B4647" s="3" t="str">
        <f t="shared" si="217"/>
        <v/>
      </c>
      <c r="C4647" s="78">
        <v>4643</v>
      </c>
      <c r="D4647" s="102"/>
      <c r="E4647" s="103"/>
      <c r="F4647" s="102"/>
      <c r="G4647" s="104"/>
      <c r="H4647" s="105" t="str">
        <f t="shared" ca="1" si="219"/>
        <v/>
      </c>
      <c r="I4647" s="102"/>
      <c r="J4647" s="102"/>
      <c r="K4647" s="102"/>
      <c r="L4647" s="102"/>
      <c r="M4647" s="102"/>
      <c r="N4647" s="102"/>
      <c r="O4647" s="102"/>
      <c r="P4647" s="102"/>
      <c r="Q4647" s="102"/>
      <c r="R4647" s="102"/>
      <c r="S4647" s="102"/>
      <c r="T4647" s="106"/>
      <c r="U4647" s="3" t="str">
        <f t="shared" si="218"/>
        <v>0/1</v>
      </c>
    </row>
    <row r="4648" spans="1:21" ht="30" customHeight="1" x14ac:dyDescent="0.3">
      <c r="A4648" s="3" t="str">
        <f>B4648&amp;"--"&amp;COUNTIF($B$5:B4648,B4648)</f>
        <v>--4611</v>
      </c>
      <c r="B4648" s="3" t="str">
        <f t="shared" si="217"/>
        <v/>
      </c>
      <c r="C4648" s="78">
        <v>4644</v>
      </c>
      <c r="D4648" s="102"/>
      <c r="E4648" s="103"/>
      <c r="F4648" s="102"/>
      <c r="G4648" s="104"/>
      <c r="H4648" s="105" t="str">
        <f t="shared" ca="1" si="219"/>
        <v/>
      </c>
      <c r="I4648" s="102"/>
      <c r="J4648" s="102"/>
      <c r="K4648" s="102"/>
      <c r="L4648" s="102"/>
      <c r="M4648" s="102"/>
      <c r="N4648" s="102"/>
      <c r="O4648" s="102"/>
      <c r="P4648" s="102"/>
      <c r="Q4648" s="102"/>
      <c r="R4648" s="102"/>
      <c r="S4648" s="102"/>
      <c r="T4648" s="106"/>
      <c r="U4648" s="3" t="str">
        <f t="shared" si="218"/>
        <v>0/1</v>
      </c>
    </row>
    <row r="4649" spans="1:21" ht="30" customHeight="1" x14ac:dyDescent="0.3">
      <c r="A4649" s="3" t="str">
        <f>B4649&amp;"--"&amp;COUNTIF($B$5:B4649,B4649)</f>
        <v>--4612</v>
      </c>
      <c r="B4649" s="3" t="str">
        <f t="shared" si="217"/>
        <v/>
      </c>
      <c r="C4649" s="78">
        <v>4645</v>
      </c>
      <c r="D4649" s="102"/>
      <c r="E4649" s="103"/>
      <c r="F4649" s="102"/>
      <c r="G4649" s="104"/>
      <c r="H4649" s="105" t="str">
        <f t="shared" ca="1" si="219"/>
        <v/>
      </c>
      <c r="I4649" s="102"/>
      <c r="J4649" s="102"/>
      <c r="K4649" s="102"/>
      <c r="L4649" s="102"/>
      <c r="M4649" s="102"/>
      <c r="N4649" s="102"/>
      <c r="O4649" s="102"/>
      <c r="P4649" s="102"/>
      <c r="Q4649" s="102"/>
      <c r="R4649" s="102"/>
      <c r="S4649" s="102"/>
      <c r="T4649" s="106"/>
      <c r="U4649" s="3" t="str">
        <f t="shared" si="218"/>
        <v>0/1</v>
      </c>
    </row>
    <row r="4650" spans="1:21" ht="30" customHeight="1" x14ac:dyDescent="0.3">
      <c r="A4650" s="3" t="str">
        <f>B4650&amp;"--"&amp;COUNTIF($B$5:B4650,B4650)</f>
        <v>--4613</v>
      </c>
      <c r="B4650" s="3" t="str">
        <f t="shared" si="217"/>
        <v/>
      </c>
      <c r="C4650" s="78">
        <v>4646</v>
      </c>
      <c r="D4650" s="102"/>
      <c r="E4650" s="103"/>
      <c r="F4650" s="102"/>
      <c r="G4650" s="104"/>
      <c r="H4650" s="105" t="str">
        <f t="shared" ca="1" si="219"/>
        <v/>
      </c>
      <c r="I4650" s="102"/>
      <c r="J4650" s="102"/>
      <c r="K4650" s="102"/>
      <c r="L4650" s="102"/>
      <c r="M4650" s="102"/>
      <c r="N4650" s="102"/>
      <c r="O4650" s="102"/>
      <c r="P4650" s="102"/>
      <c r="Q4650" s="102"/>
      <c r="R4650" s="102"/>
      <c r="S4650" s="102"/>
      <c r="T4650" s="106"/>
      <c r="U4650" s="3" t="str">
        <f t="shared" si="218"/>
        <v>0/1</v>
      </c>
    </row>
    <row r="4651" spans="1:21" ht="30" customHeight="1" x14ac:dyDescent="0.3">
      <c r="A4651" s="3" t="str">
        <f>B4651&amp;"--"&amp;COUNTIF($B$5:B4651,B4651)</f>
        <v>--4614</v>
      </c>
      <c r="B4651" s="3" t="str">
        <f t="shared" si="217"/>
        <v/>
      </c>
      <c r="C4651" s="78">
        <v>4647</v>
      </c>
      <c r="D4651" s="102"/>
      <c r="E4651" s="103"/>
      <c r="F4651" s="102"/>
      <c r="G4651" s="104"/>
      <c r="H4651" s="105" t="str">
        <f t="shared" ca="1" si="219"/>
        <v/>
      </c>
      <c r="I4651" s="102"/>
      <c r="J4651" s="102"/>
      <c r="K4651" s="102"/>
      <c r="L4651" s="102"/>
      <c r="M4651" s="102"/>
      <c r="N4651" s="102"/>
      <c r="O4651" s="102"/>
      <c r="P4651" s="102"/>
      <c r="Q4651" s="102"/>
      <c r="R4651" s="102"/>
      <c r="S4651" s="102"/>
      <c r="T4651" s="106"/>
      <c r="U4651" s="3" t="str">
        <f t="shared" si="218"/>
        <v>0/1</v>
      </c>
    </row>
    <row r="4652" spans="1:21" ht="30" customHeight="1" x14ac:dyDescent="0.3">
      <c r="A4652" s="3" t="str">
        <f>B4652&amp;"--"&amp;COUNTIF($B$5:B4652,B4652)</f>
        <v>--4615</v>
      </c>
      <c r="B4652" s="3" t="str">
        <f t="shared" si="217"/>
        <v/>
      </c>
      <c r="C4652" s="78">
        <v>4648</v>
      </c>
      <c r="D4652" s="102"/>
      <c r="E4652" s="103"/>
      <c r="F4652" s="102"/>
      <c r="G4652" s="104"/>
      <c r="H4652" s="105" t="str">
        <f t="shared" ca="1" si="219"/>
        <v/>
      </c>
      <c r="I4652" s="102"/>
      <c r="J4652" s="102"/>
      <c r="K4652" s="102"/>
      <c r="L4652" s="102"/>
      <c r="M4652" s="102"/>
      <c r="N4652" s="102"/>
      <c r="O4652" s="102"/>
      <c r="P4652" s="102"/>
      <c r="Q4652" s="102"/>
      <c r="R4652" s="102"/>
      <c r="S4652" s="102"/>
      <c r="T4652" s="106"/>
      <c r="U4652" s="3" t="str">
        <f t="shared" si="218"/>
        <v>0/1</v>
      </c>
    </row>
    <row r="4653" spans="1:21" ht="30" customHeight="1" x14ac:dyDescent="0.3">
      <c r="A4653" s="3" t="str">
        <f>B4653&amp;"--"&amp;COUNTIF($B$5:B4653,B4653)</f>
        <v>--4616</v>
      </c>
      <c r="B4653" s="3" t="str">
        <f t="shared" si="217"/>
        <v/>
      </c>
      <c r="C4653" s="78">
        <v>4649</v>
      </c>
      <c r="D4653" s="102"/>
      <c r="E4653" s="103"/>
      <c r="F4653" s="102"/>
      <c r="G4653" s="104"/>
      <c r="H4653" s="105" t="str">
        <f t="shared" ca="1" si="219"/>
        <v/>
      </c>
      <c r="I4653" s="102"/>
      <c r="J4653" s="102"/>
      <c r="K4653" s="102"/>
      <c r="L4653" s="102"/>
      <c r="M4653" s="102"/>
      <c r="N4653" s="102"/>
      <c r="O4653" s="102"/>
      <c r="P4653" s="102"/>
      <c r="Q4653" s="102"/>
      <c r="R4653" s="102"/>
      <c r="S4653" s="102"/>
      <c r="T4653" s="106"/>
      <c r="U4653" s="3" t="str">
        <f t="shared" si="218"/>
        <v>0/1</v>
      </c>
    </row>
    <row r="4654" spans="1:21" ht="30" customHeight="1" x14ac:dyDescent="0.3">
      <c r="A4654" s="3" t="str">
        <f>B4654&amp;"--"&amp;COUNTIF($B$5:B4654,B4654)</f>
        <v>--4617</v>
      </c>
      <c r="B4654" s="3" t="str">
        <f t="shared" si="217"/>
        <v/>
      </c>
      <c r="C4654" s="78">
        <v>4650</v>
      </c>
      <c r="D4654" s="102"/>
      <c r="E4654" s="103"/>
      <c r="F4654" s="102"/>
      <c r="G4654" s="104"/>
      <c r="H4654" s="105" t="str">
        <f t="shared" ca="1" si="219"/>
        <v/>
      </c>
      <c r="I4654" s="102"/>
      <c r="J4654" s="102"/>
      <c r="K4654" s="102"/>
      <c r="L4654" s="102"/>
      <c r="M4654" s="102"/>
      <c r="N4654" s="102"/>
      <c r="O4654" s="102"/>
      <c r="P4654" s="102"/>
      <c r="Q4654" s="102"/>
      <c r="R4654" s="102"/>
      <c r="S4654" s="102"/>
      <c r="T4654" s="106"/>
      <c r="U4654" s="3" t="str">
        <f t="shared" si="218"/>
        <v>0/1</v>
      </c>
    </row>
    <row r="4655" spans="1:21" ht="30" customHeight="1" x14ac:dyDescent="0.3">
      <c r="A4655" s="3" t="str">
        <f>B4655&amp;"--"&amp;COUNTIF($B$5:B4655,B4655)</f>
        <v>--4618</v>
      </c>
      <c r="B4655" s="3" t="str">
        <f t="shared" si="217"/>
        <v/>
      </c>
      <c r="C4655" s="78">
        <v>4651</v>
      </c>
      <c r="D4655" s="102"/>
      <c r="E4655" s="103"/>
      <c r="F4655" s="102"/>
      <c r="G4655" s="104"/>
      <c r="H4655" s="105" t="str">
        <f t="shared" ca="1" si="219"/>
        <v/>
      </c>
      <c r="I4655" s="102"/>
      <c r="J4655" s="102"/>
      <c r="K4655" s="102"/>
      <c r="L4655" s="102"/>
      <c r="M4655" s="102"/>
      <c r="N4655" s="102"/>
      <c r="O4655" s="102"/>
      <c r="P4655" s="102"/>
      <c r="Q4655" s="102"/>
      <c r="R4655" s="102"/>
      <c r="S4655" s="102"/>
      <c r="T4655" s="106"/>
      <c r="U4655" s="3" t="str">
        <f t="shared" si="218"/>
        <v>0/1</v>
      </c>
    </row>
    <row r="4656" spans="1:21" ht="30" customHeight="1" x14ac:dyDescent="0.3">
      <c r="A4656" s="3" t="str">
        <f>B4656&amp;"--"&amp;COUNTIF($B$5:B4656,B4656)</f>
        <v>--4619</v>
      </c>
      <c r="B4656" s="3" t="str">
        <f t="shared" si="217"/>
        <v/>
      </c>
      <c r="C4656" s="78">
        <v>4652</v>
      </c>
      <c r="D4656" s="102"/>
      <c r="E4656" s="103"/>
      <c r="F4656" s="102"/>
      <c r="G4656" s="104"/>
      <c r="H4656" s="105" t="str">
        <f t="shared" ca="1" si="219"/>
        <v/>
      </c>
      <c r="I4656" s="102"/>
      <c r="J4656" s="102"/>
      <c r="K4656" s="102"/>
      <c r="L4656" s="102"/>
      <c r="M4656" s="102"/>
      <c r="N4656" s="102"/>
      <c r="O4656" s="102"/>
      <c r="P4656" s="102"/>
      <c r="Q4656" s="102"/>
      <c r="R4656" s="102"/>
      <c r="S4656" s="102"/>
      <c r="T4656" s="106"/>
      <c r="U4656" s="3" t="str">
        <f t="shared" si="218"/>
        <v>0/1</v>
      </c>
    </row>
    <row r="4657" spans="1:21" ht="30" customHeight="1" x14ac:dyDescent="0.3">
      <c r="A4657" s="3" t="str">
        <f>B4657&amp;"--"&amp;COUNTIF($B$5:B4657,B4657)</f>
        <v>--4620</v>
      </c>
      <c r="B4657" s="3" t="str">
        <f t="shared" si="217"/>
        <v/>
      </c>
      <c r="C4657" s="78">
        <v>4653</v>
      </c>
      <c r="D4657" s="102"/>
      <c r="E4657" s="103"/>
      <c r="F4657" s="102"/>
      <c r="G4657" s="104"/>
      <c r="H4657" s="105" t="str">
        <f t="shared" ca="1" si="219"/>
        <v/>
      </c>
      <c r="I4657" s="102"/>
      <c r="J4657" s="102"/>
      <c r="K4657" s="102"/>
      <c r="L4657" s="102"/>
      <c r="M4657" s="102"/>
      <c r="N4657" s="102"/>
      <c r="O4657" s="102"/>
      <c r="P4657" s="102"/>
      <c r="Q4657" s="102"/>
      <c r="R4657" s="102"/>
      <c r="S4657" s="102"/>
      <c r="T4657" s="106"/>
      <c r="U4657" s="3" t="str">
        <f t="shared" si="218"/>
        <v>0/1</v>
      </c>
    </row>
    <row r="4658" spans="1:21" ht="30" customHeight="1" x14ac:dyDescent="0.3">
      <c r="A4658" s="3" t="str">
        <f>B4658&amp;"--"&amp;COUNTIF($B$5:B4658,B4658)</f>
        <v>--4621</v>
      </c>
      <c r="B4658" s="3" t="str">
        <f t="shared" si="217"/>
        <v/>
      </c>
      <c r="C4658" s="78">
        <v>4654</v>
      </c>
      <c r="D4658" s="102"/>
      <c r="E4658" s="103"/>
      <c r="F4658" s="102"/>
      <c r="G4658" s="104"/>
      <c r="H4658" s="105" t="str">
        <f t="shared" ca="1" si="219"/>
        <v/>
      </c>
      <c r="I4658" s="102"/>
      <c r="J4658" s="102"/>
      <c r="K4658" s="102"/>
      <c r="L4658" s="102"/>
      <c r="M4658" s="102"/>
      <c r="N4658" s="102"/>
      <c r="O4658" s="102"/>
      <c r="P4658" s="102"/>
      <c r="Q4658" s="102"/>
      <c r="R4658" s="102"/>
      <c r="S4658" s="102"/>
      <c r="T4658" s="106"/>
      <c r="U4658" s="3" t="str">
        <f t="shared" si="218"/>
        <v>0/1</v>
      </c>
    </row>
    <row r="4659" spans="1:21" ht="30" customHeight="1" x14ac:dyDescent="0.3">
      <c r="A4659" s="3" t="str">
        <f>B4659&amp;"--"&amp;COUNTIF($B$5:B4659,B4659)</f>
        <v>--4622</v>
      </c>
      <c r="B4659" s="3" t="str">
        <f t="shared" si="217"/>
        <v/>
      </c>
      <c r="C4659" s="78">
        <v>4655</v>
      </c>
      <c r="D4659" s="102"/>
      <c r="E4659" s="103"/>
      <c r="F4659" s="102"/>
      <c r="G4659" s="104"/>
      <c r="H4659" s="105" t="str">
        <f t="shared" ca="1" si="219"/>
        <v/>
      </c>
      <c r="I4659" s="102"/>
      <c r="J4659" s="102"/>
      <c r="K4659" s="102"/>
      <c r="L4659" s="102"/>
      <c r="M4659" s="102"/>
      <c r="N4659" s="102"/>
      <c r="O4659" s="102"/>
      <c r="P4659" s="102"/>
      <c r="Q4659" s="102"/>
      <c r="R4659" s="102"/>
      <c r="S4659" s="102"/>
      <c r="T4659" s="106"/>
      <c r="U4659" s="3" t="str">
        <f t="shared" si="218"/>
        <v>0/1</v>
      </c>
    </row>
    <row r="4660" spans="1:21" ht="30" customHeight="1" x14ac:dyDescent="0.3">
      <c r="A4660" s="3" t="str">
        <f>B4660&amp;"--"&amp;COUNTIF($B$5:B4660,B4660)</f>
        <v>--4623</v>
      </c>
      <c r="B4660" s="3" t="str">
        <f t="shared" si="217"/>
        <v/>
      </c>
      <c r="C4660" s="78">
        <v>4656</v>
      </c>
      <c r="D4660" s="102"/>
      <c r="E4660" s="103"/>
      <c r="F4660" s="102"/>
      <c r="G4660" s="104"/>
      <c r="H4660" s="105" t="str">
        <f t="shared" ca="1" si="219"/>
        <v/>
      </c>
      <c r="I4660" s="102"/>
      <c r="J4660" s="102"/>
      <c r="K4660" s="102"/>
      <c r="L4660" s="102"/>
      <c r="M4660" s="102"/>
      <c r="N4660" s="102"/>
      <c r="O4660" s="102"/>
      <c r="P4660" s="102"/>
      <c r="Q4660" s="102"/>
      <c r="R4660" s="102"/>
      <c r="S4660" s="102"/>
      <c r="T4660" s="106"/>
      <c r="U4660" s="3" t="str">
        <f t="shared" si="218"/>
        <v>0/1</v>
      </c>
    </row>
    <row r="4661" spans="1:21" ht="30" customHeight="1" x14ac:dyDescent="0.3">
      <c r="A4661" s="3" t="str">
        <f>B4661&amp;"--"&amp;COUNTIF($B$5:B4661,B4661)</f>
        <v>--4624</v>
      </c>
      <c r="B4661" s="3" t="str">
        <f t="shared" si="217"/>
        <v/>
      </c>
      <c r="C4661" s="78">
        <v>4657</v>
      </c>
      <c r="D4661" s="102"/>
      <c r="E4661" s="103"/>
      <c r="F4661" s="102"/>
      <c r="G4661" s="104"/>
      <c r="H4661" s="105" t="str">
        <f t="shared" ca="1" si="219"/>
        <v/>
      </c>
      <c r="I4661" s="102"/>
      <c r="J4661" s="102"/>
      <c r="K4661" s="102"/>
      <c r="L4661" s="102"/>
      <c r="M4661" s="102"/>
      <c r="N4661" s="102"/>
      <c r="O4661" s="102"/>
      <c r="P4661" s="102"/>
      <c r="Q4661" s="102"/>
      <c r="R4661" s="102"/>
      <c r="S4661" s="102"/>
      <c r="T4661" s="106"/>
      <c r="U4661" s="3" t="str">
        <f t="shared" si="218"/>
        <v>0/1</v>
      </c>
    </row>
    <row r="4662" spans="1:21" ht="30" customHeight="1" x14ac:dyDescent="0.3">
      <c r="A4662" s="3" t="str">
        <f>B4662&amp;"--"&amp;COUNTIF($B$5:B4662,B4662)</f>
        <v>--4625</v>
      </c>
      <c r="B4662" s="3" t="str">
        <f t="shared" si="217"/>
        <v/>
      </c>
      <c r="C4662" s="78">
        <v>4658</v>
      </c>
      <c r="D4662" s="102"/>
      <c r="E4662" s="103"/>
      <c r="F4662" s="102"/>
      <c r="G4662" s="104"/>
      <c r="H4662" s="105" t="str">
        <f t="shared" ca="1" si="219"/>
        <v/>
      </c>
      <c r="I4662" s="102"/>
      <c r="J4662" s="102"/>
      <c r="K4662" s="102"/>
      <c r="L4662" s="102"/>
      <c r="M4662" s="102"/>
      <c r="N4662" s="102"/>
      <c r="O4662" s="102"/>
      <c r="P4662" s="102"/>
      <c r="Q4662" s="102"/>
      <c r="R4662" s="102"/>
      <c r="S4662" s="102"/>
      <c r="T4662" s="106"/>
      <c r="U4662" s="3" t="str">
        <f t="shared" si="218"/>
        <v>0/1</v>
      </c>
    </row>
    <row r="4663" spans="1:21" ht="30" customHeight="1" x14ac:dyDescent="0.3">
      <c r="A4663" s="3" t="str">
        <f>B4663&amp;"--"&amp;COUNTIF($B$5:B4663,B4663)</f>
        <v>--4626</v>
      </c>
      <c r="B4663" s="3" t="str">
        <f t="shared" si="217"/>
        <v/>
      </c>
      <c r="C4663" s="78">
        <v>4659</v>
      </c>
      <c r="D4663" s="102"/>
      <c r="E4663" s="103"/>
      <c r="F4663" s="102"/>
      <c r="G4663" s="104"/>
      <c r="H4663" s="105" t="str">
        <f t="shared" ca="1" si="219"/>
        <v/>
      </c>
      <c r="I4663" s="102"/>
      <c r="J4663" s="102"/>
      <c r="K4663" s="102"/>
      <c r="L4663" s="102"/>
      <c r="M4663" s="102"/>
      <c r="N4663" s="102"/>
      <c r="O4663" s="102"/>
      <c r="P4663" s="102"/>
      <c r="Q4663" s="102"/>
      <c r="R4663" s="102"/>
      <c r="S4663" s="102"/>
      <c r="T4663" s="106"/>
      <c r="U4663" s="3" t="str">
        <f t="shared" si="218"/>
        <v>0/1</v>
      </c>
    </row>
    <row r="4664" spans="1:21" ht="30" customHeight="1" x14ac:dyDescent="0.3">
      <c r="A4664" s="3" t="str">
        <f>B4664&amp;"--"&amp;COUNTIF($B$5:B4664,B4664)</f>
        <v>--4627</v>
      </c>
      <c r="B4664" s="3" t="str">
        <f t="shared" si="217"/>
        <v/>
      </c>
      <c r="C4664" s="78">
        <v>4660</v>
      </c>
      <c r="D4664" s="102"/>
      <c r="E4664" s="103"/>
      <c r="F4664" s="102"/>
      <c r="G4664" s="104"/>
      <c r="H4664" s="105" t="str">
        <f t="shared" ca="1" si="219"/>
        <v/>
      </c>
      <c r="I4664" s="102"/>
      <c r="J4664" s="102"/>
      <c r="K4664" s="102"/>
      <c r="L4664" s="102"/>
      <c r="M4664" s="102"/>
      <c r="N4664" s="102"/>
      <c r="O4664" s="102"/>
      <c r="P4664" s="102"/>
      <c r="Q4664" s="102"/>
      <c r="R4664" s="102"/>
      <c r="S4664" s="102"/>
      <c r="T4664" s="106"/>
      <c r="U4664" s="3" t="str">
        <f t="shared" si="218"/>
        <v>0/1</v>
      </c>
    </row>
    <row r="4665" spans="1:21" ht="30" customHeight="1" x14ac:dyDescent="0.3">
      <c r="A4665" s="3" t="str">
        <f>B4665&amp;"--"&amp;COUNTIF($B$5:B4665,B4665)</f>
        <v>--4628</v>
      </c>
      <c r="B4665" s="3" t="str">
        <f t="shared" si="217"/>
        <v/>
      </c>
      <c r="C4665" s="78">
        <v>4661</v>
      </c>
      <c r="D4665" s="102"/>
      <c r="E4665" s="103"/>
      <c r="F4665" s="102"/>
      <c r="G4665" s="104"/>
      <c r="H4665" s="105" t="str">
        <f t="shared" ca="1" si="219"/>
        <v/>
      </c>
      <c r="I4665" s="102"/>
      <c r="J4665" s="102"/>
      <c r="K4665" s="102"/>
      <c r="L4665" s="102"/>
      <c r="M4665" s="102"/>
      <c r="N4665" s="102"/>
      <c r="O4665" s="102"/>
      <c r="P4665" s="102"/>
      <c r="Q4665" s="102"/>
      <c r="R4665" s="102"/>
      <c r="S4665" s="102"/>
      <c r="T4665" s="106"/>
      <c r="U4665" s="3" t="str">
        <f t="shared" si="218"/>
        <v>0/1</v>
      </c>
    </row>
    <row r="4666" spans="1:21" ht="30" customHeight="1" x14ac:dyDescent="0.3">
      <c r="A4666" s="3" t="str">
        <f>B4666&amp;"--"&amp;COUNTIF($B$5:B4666,B4666)</f>
        <v>--4629</v>
      </c>
      <c r="B4666" s="3" t="str">
        <f t="shared" si="217"/>
        <v/>
      </c>
      <c r="C4666" s="78">
        <v>4662</v>
      </c>
      <c r="D4666" s="102"/>
      <c r="E4666" s="103"/>
      <c r="F4666" s="102"/>
      <c r="G4666" s="104"/>
      <c r="H4666" s="105" t="str">
        <f t="shared" ca="1" si="219"/>
        <v/>
      </c>
      <c r="I4666" s="102"/>
      <c r="J4666" s="102"/>
      <c r="K4666" s="102"/>
      <c r="L4666" s="102"/>
      <c r="M4666" s="102"/>
      <c r="N4666" s="102"/>
      <c r="O4666" s="102"/>
      <c r="P4666" s="102"/>
      <c r="Q4666" s="102"/>
      <c r="R4666" s="102"/>
      <c r="S4666" s="102"/>
      <c r="T4666" s="106"/>
      <c r="U4666" s="3" t="str">
        <f t="shared" si="218"/>
        <v>0/1</v>
      </c>
    </row>
    <row r="4667" spans="1:21" ht="30" customHeight="1" x14ac:dyDescent="0.3">
      <c r="A4667" s="3" t="str">
        <f>B4667&amp;"--"&amp;COUNTIF($B$5:B4667,B4667)</f>
        <v>--4630</v>
      </c>
      <c r="B4667" s="3" t="str">
        <f t="shared" si="217"/>
        <v/>
      </c>
      <c r="C4667" s="78">
        <v>4663</v>
      </c>
      <c r="D4667" s="102"/>
      <c r="E4667" s="103"/>
      <c r="F4667" s="102"/>
      <c r="G4667" s="104"/>
      <c r="H4667" s="105" t="str">
        <f t="shared" ca="1" si="219"/>
        <v/>
      </c>
      <c r="I4667" s="102"/>
      <c r="J4667" s="102"/>
      <c r="K4667" s="102"/>
      <c r="L4667" s="102"/>
      <c r="M4667" s="102"/>
      <c r="N4667" s="102"/>
      <c r="O4667" s="102"/>
      <c r="P4667" s="102"/>
      <c r="Q4667" s="102"/>
      <c r="R4667" s="102"/>
      <c r="S4667" s="102"/>
      <c r="T4667" s="106"/>
      <c r="U4667" s="3" t="str">
        <f t="shared" si="218"/>
        <v>0/1</v>
      </c>
    </row>
    <row r="4668" spans="1:21" ht="30" customHeight="1" x14ac:dyDescent="0.3">
      <c r="A4668" s="3" t="str">
        <f>B4668&amp;"--"&amp;COUNTIF($B$5:B4668,B4668)</f>
        <v>--4631</v>
      </c>
      <c r="B4668" s="3" t="str">
        <f t="shared" si="217"/>
        <v/>
      </c>
      <c r="C4668" s="78">
        <v>4664</v>
      </c>
      <c r="D4668" s="102"/>
      <c r="E4668" s="103"/>
      <c r="F4668" s="102"/>
      <c r="G4668" s="104"/>
      <c r="H4668" s="105" t="str">
        <f t="shared" ca="1" si="219"/>
        <v/>
      </c>
      <c r="I4668" s="102"/>
      <c r="J4668" s="102"/>
      <c r="K4668" s="102"/>
      <c r="L4668" s="102"/>
      <c r="M4668" s="102"/>
      <c r="N4668" s="102"/>
      <c r="O4668" s="102"/>
      <c r="P4668" s="102"/>
      <c r="Q4668" s="102"/>
      <c r="R4668" s="102"/>
      <c r="S4668" s="102"/>
      <c r="T4668" s="106"/>
      <c r="U4668" s="3" t="str">
        <f t="shared" si="218"/>
        <v>0/1</v>
      </c>
    </row>
    <row r="4669" spans="1:21" ht="30" customHeight="1" x14ac:dyDescent="0.3">
      <c r="A4669" s="3" t="str">
        <f>B4669&amp;"--"&amp;COUNTIF($B$5:B4669,B4669)</f>
        <v>--4632</v>
      </c>
      <c r="B4669" s="3" t="str">
        <f t="shared" si="217"/>
        <v/>
      </c>
      <c r="C4669" s="78">
        <v>4665</v>
      </c>
      <c r="D4669" s="102"/>
      <c r="E4669" s="103"/>
      <c r="F4669" s="102"/>
      <c r="G4669" s="104"/>
      <c r="H4669" s="105" t="str">
        <f t="shared" ca="1" si="219"/>
        <v/>
      </c>
      <c r="I4669" s="102"/>
      <c r="J4669" s="102"/>
      <c r="K4669" s="102"/>
      <c r="L4669" s="102"/>
      <c r="M4669" s="102"/>
      <c r="N4669" s="102"/>
      <c r="O4669" s="102"/>
      <c r="P4669" s="102"/>
      <c r="Q4669" s="102"/>
      <c r="R4669" s="102"/>
      <c r="S4669" s="102"/>
      <c r="T4669" s="106"/>
      <c r="U4669" s="3" t="str">
        <f t="shared" si="218"/>
        <v>0/1</v>
      </c>
    </row>
    <row r="4670" spans="1:21" ht="30" customHeight="1" x14ac:dyDescent="0.3">
      <c r="A4670" s="3" t="str">
        <f>B4670&amp;"--"&amp;COUNTIF($B$5:B4670,B4670)</f>
        <v>--4633</v>
      </c>
      <c r="B4670" s="3" t="str">
        <f t="shared" si="217"/>
        <v/>
      </c>
      <c r="C4670" s="78">
        <v>4666</v>
      </c>
      <c r="D4670" s="102"/>
      <c r="E4670" s="103"/>
      <c r="F4670" s="102"/>
      <c r="G4670" s="104"/>
      <c r="H4670" s="105" t="str">
        <f t="shared" ca="1" si="219"/>
        <v/>
      </c>
      <c r="I4670" s="102"/>
      <c r="J4670" s="102"/>
      <c r="K4670" s="102"/>
      <c r="L4670" s="102"/>
      <c r="M4670" s="102"/>
      <c r="N4670" s="102"/>
      <c r="O4670" s="102"/>
      <c r="P4670" s="102"/>
      <c r="Q4670" s="102"/>
      <c r="R4670" s="102"/>
      <c r="S4670" s="102"/>
      <c r="T4670" s="106"/>
      <c r="U4670" s="3" t="str">
        <f t="shared" si="218"/>
        <v>0/1</v>
      </c>
    </row>
    <row r="4671" spans="1:21" ht="30" customHeight="1" x14ac:dyDescent="0.3">
      <c r="A4671" s="3" t="str">
        <f>B4671&amp;"--"&amp;COUNTIF($B$5:B4671,B4671)</f>
        <v>--4634</v>
      </c>
      <c r="B4671" s="3" t="str">
        <f t="shared" si="217"/>
        <v/>
      </c>
      <c r="C4671" s="78">
        <v>4667</v>
      </c>
      <c r="D4671" s="102"/>
      <c r="E4671" s="103"/>
      <c r="F4671" s="102"/>
      <c r="G4671" s="104"/>
      <c r="H4671" s="105" t="str">
        <f t="shared" ca="1" si="219"/>
        <v/>
      </c>
      <c r="I4671" s="102"/>
      <c r="J4671" s="102"/>
      <c r="K4671" s="102"/>
      <c r="L4671" s="102"/>
      <c r="M4671" s="102"/>
      <c r="N4671" s="102"/>
      <c r="O4671" s="102"/>
      <c r="P4671" s="102"/>
      <c r="Q4671" s="102"/>
      <c r="R4671" s="102"/>
      <c r="S4671" s="102"/>
      <c r="T4671" s="106"/>
      <c r="U4671" s="3" t="str">
        <f t="shared" si="218"/>
        <v>0/1</v>
      </c>
    </row>
    <row r="4672" spans="1:21" ht="30" customHeight="1" x14ac:dyDescent="0.3">
      <c r="A4672" s="3" t="str">
        <f>B4672&amp;"--"&amp;COUNTIF($B$5:B4672,B4672)</f>
        <v>--4635</v>
      </c>
      <c r="B4672" s="3" t="str">
        <f t="shared" si="217"/>
        <v/>
      </c>
      <c r="C4672" s="78">
        <v>4668</v>
      </c>
      <c r="D4672" s="102"/>
      <c r="E4672" s="103"/>
      <c r="F4672" s="102"/>
      <c r="G4672" s="104"/>
      <c r="H4672" s="105" t="str">
        <f t="shared" ca="1" si="219"/>
        <v/>
      </c>
      <c r="I4672" s="102"/>
      <c r="J4672" s="102"/>
      <c r="K4672" s="102"/>
      <c r="L4672" s="102"/>
      <c r="M4672" s="102"/>
      <c r="N4672" s="102"/>
      <c r="O4672" s="102"/>
      <c r="P4672" s="102"/>
      <c r="Q4672" s="102"/>
      <c r="R4672" s="102"/>
      <c r="S4672" s="102"/>
      <c r="T4672" s="106"/>
      <c r="U4672" s="3" t="str">
        <f t="shared" si="218"/>
        <v>0/1</v>
      </c>
    </row>
    <row r="4673" spans="1:21" ht="30" customHeight="1" x14ac:dyDescent="0.3">
      <c r="A4673" s="3" t="str">
        <f>B4673&amp;"--"&amp;COUNTIF($B$5:B4673,B4673)</f>
        <v>--4636</v>
      </c>
      <c r="B4673" s="3" t="str">
        <f t="shared" si="217"/>
        <v/>
      </c>
      <c r="C4673" s="78">
        <v>4669</v>
      </c>
      <c r="D4673" s="102"/>
      <c r="E4673" s="103"/>
      <c r="F4673" s="102"/>
      <c r="G4673" s="104"/>
      <c r="H4673" s="105" t="str">
        <f t="shared" ca="1" si="219"/>
        <v/>
      </c>
      <c r="I4673" s="102"/>
      <c r="J4673" s="102"/>
      <c r="K4673" s="102"/>
      <c r="L4673" s="102"/>
      <c r="M4673" s="102"/>
      <c r="N4673" s="102"/>
      <c r="O4673" s="102"/>
      <c r="P4673" s="102"/>
      <c r="Q4673" s="102"/>
      <c r="R4673" s="102"/>
      <c r="S4673" s="102"/>
      <c r="T4673" s="106"/>
      <c r="U4673" s="3" t="str">
        <f t="shared" si="218"/>
        <v>0/1</v>
      </c>
    </row>
    <row r="4674" spans="1:21" ht="30" customHeight="1" x14ac:dyDescent="0.3">
      <c r="A4674" s="3" t="str">
        <f>B4674&amp;"--"&amp;COUNTIF($B$5:B4674,B4674)</f>
        <v>--4637</v>
      </c>
      <c r="B4674" s="3" t="str">
        <f t="shared" si="217"/>
        <v/>
      </c>
      <c r="C4674" s="78">
        <v>4670</v>
      </c>
      <c r="D4674" s="102"/>
      <c r="E4674" s="103"/>
      <c r="F4674" s="102"/>
      <c r="G4674" s="104"/>
      <c r="H4674" s="105" t="str">
        <f t="shared" ca="1" si="219"/>
        <v/>
      </c>
      <c r="I4674" s="102"/>
      <c r="J4674" s="102"/>
      <c r="K4674" s="102"/>
      <c r="L4674" s="102"/>
      <c r="M4674" s="102"/>
      <c r="N4674" s="102"/>
      <c r="O4674" s="102"/>
      <c r="P4674" s="102"/>
      <c r="Q4674" s="102"/>
      <c r="R4674" s="102"/>
      <c r="S4674" s="102"/>
      <c r="T4674" s="106"/>
      <c r="U4674" s="3" t="str">
        <f t="shared" si="218"/>
        <v>0/1</v>
      </c>
    </row>
    <row r="4675" spans="1:21" ht="30" customHeight="1" x14ac:dyDescent="0.3">
      <c r="A4675" s="3" t="str">
        <f>B4675&amp;"--"&amp;COUNTIF($B$5:B4675,B4675)</f>
        <v>--4638</v>
      </c>
      <c r="B4675" s="3" t="str">
        <f t="shared" si="217"/>
        <v/>
      </c>
      <c r="C4675" s="78">
        <v>4671</v>
      </c>
      <c r="D4675" s="102"/>
      <c r="E4675" s="103"/>
      <c r="F4675" s="102"/>
      <c r="G4675" s="104"/>
      <c r="H4675" s="105" t="str">
        <f t="shared" ca="1" si="219"/>
        <v/>
      </c>
      <c r="I4675" s="102"/>
      <c r="J4675" s="102"/>
      <c r="K4675" s="102"/>
      <c r="L4675" s="102"/>
      <c r="M4675" s="102"/>
      <c r="N4675" s="102"/>
      <c r="O4675" s="102"/>
      <c r="P4675" s="102"/>
      <c r="Q4675" s="102"/>
      <c r="R4675" s="102"/>
      <c r="S4675" s="102"/>
      <c r="T4675" s="106"/>
      <c r="U4675" s="3" t="str">
        <f t="shared" si="218"/>
        <v>0/1</v>
      </c>
    </row>
    <row r="4676" spans="1:21" ht="30" customHeight="1" x14ac:dyDescent="0.3">
      <c r="A4676" s="3" t="str">
        <f>B4676&amp;"--"&amp;COUNTIF($B$5:B4676,B4676)</f>
        <v>--4639</v>
      </c>
      <c r="B4676" s="3" t="str">
        <f t="shared" si="217"/>
        <v/>
      </c>
      <c r="C4676" s="78">
        <v>4672</v>
      </c>
      <c r="D4676" s="102"/>
      <c r="E4676" s="103"/>
      <c r="F4676" s="102"/>
      <c r="G4676" s="104"/>
      <c r="H4676" s="105" t="str">
        <f t="shared" ca="1" si="219"/>
        <v/>
      </c>
      <c r="I4676" s="102"/>
      <c r="J4676" s="102"/>
      <c r="K4676" s="102"/>
      <c r="L4676" s="102"/>
      <c r="M4676" s="102"/>
      <c r="N4676" s="102"/>
      <c r="O4676" s="102"/>
      <c r="P4676" s="102"/>
      <c r="Q4676" s="102"/>
      <c r="R4676" s="102"/>
      <c r="S4676" s="102"/>
      <c r="T4676" s="106"/>
      <c r="U4676" s="3" t="str">
        <f t="shared" si="218"/>
        <v>0/1</v>
      </c>
    </row>
    <row r="4677" spans="1:21" ht="30" customHeight="1" x14ac:dyDescent="0.3">
      <c r="A4677" s="3" t="str">
        <f>B4677&amp;"--"&amp;COUNTIF($B$5:B4677,B4677)</f>
        <v>--4640</v>
      </c>
      <c r="B4677" s="3" t="str">
        <f t="shared" ref="B4677:B4740" si="220">IF(G4677&lt;&gt;"",MONTH(G4677),"")</f>
        <v/>
      </c>
      <c r="C4677" s="78">
        <v>4673</v>
      </c>
      <c r="D4677" s="102"/>
      <c r="E4677" s="103"/>
      <c r="F4677" s="102"/>
      <c r="G4677" s="104"/>
      <c r="H4677" s="105" t="str">
        <f t="shared" ca="1" si="219"/>
        <v/>
      </c>
      <c r="I4677" s="102"/>
      <c r="J4677" s="102"/>
      <c r="K4677" s="102"/>
      <c r="L4677" s="102"/>
      <c r="M4677" s="102"/>
      <c r="N4677" s="102"/>
      <c r="O4677" s="102"/>
      <c r="P4677" s="102"/>
      <c r="Q4677" s="102"/>
      <c r="R4677" s="102"/>
      <c r="S4677" s="102"/>
      <c r="T4677" s="106"/>
      <c r="U4677" s="3" t="str">
        <f t="shared" ref="U4677:U4740" si="221">DAY(G4677)&amp;"/"&amp;MONTH(G4677)</f>
        <v>0/1</v>
      </c>
    </row>
    <row r="4678" spans="1:21" ht="30" customHeight="1" x14ac:dyDescent="0.3">
      <c r="A4678" s="3" t="str">
        <f>B4678&amp;"--"&amp;COUNTIF($B$5:B4678,B4678)</f>
        <v>--4641</v>
      </c>
      <c r="B4678" s="3" t="str">
        <f t="shared" si="220"/>
        <v/>
      </c>
      <c r="C4678" s="78">
        <v>4674</v>
      </c>
      <c r="D4678" s="102"/>
      <c r="E4678" s="103"/>
      <c r="F4678" s="102"/>
      <c r="G4678" s="104"/>
      <c r="H4678" s="105" t="str">
        <f t="shared" ca="1" si="219"/>
        <v/>
      </c>
      <c r="I4678" s="102"/>
      <c r="J4678" s="102"/>
      <c r="K4678" s="102"/>
      <c r="L4678" s="102"/>
      <c r="M4678" s="102"/>
      <c r="N4678" s="102"/>
      <c r="O4678" s="102"/>
      <c r="P4678" s="102"/>
      <c r="Q4678" s="102"/>
      <c r="R4678" s="102"/>
      <c r="S4678" s="102"/>
      <c r="T4678" s="106"/>
      <c r="U4678" s="3" t="str">
        <f t="shared" si="221"/>
        <v>0/1</v>
      </c>
    </row>
    <row r="4679" spans="1:21" ht="30" customHeight="1" x14ac:dyDescent="0.3">
      <c r="A4679" s="3" t="str">
        <f>B4679&amp;"--"&amp;COUNTIF($B$5:B4679,B4679)</f>
        <v>--4642</v>
      </c>
      <c r="B4679" s="3" t="str">
        <f t="shared" si="220"/>
        <v/>
      </c>
      <c r="C4679" s="78">
        <v>4675</v>
      </c>
      <c r="D4679" s="102"/>
      <c r="E4679" s="103"/>
      <c r="F4679" s="102"/>
      <c r="G4679" s="104"/>
      <c r="H4679" s="105" t="str">
        <f t="shared" ca="1" si="219"/>
        <v/>
      </c>
      <c r="I4679" s="102"/>
      <c r="J4679" s="102"/>
      <c r="K4679" s="102"/>
      <c r="L4679" s="102"/>
      <c r="M4679" s="102"/>
      <c r="N4679" s="102"/>
      <c r="O4679" s="102"/>
      <c r="P4679" s="102"/>
      <c r="Q4679" s="102"/>
      <c r="R4679" s="102"/>
      <c r="S4679" s="102"/>
      <c r="T4679" s="106"/>
      <c r="U4679" s="3" t="str">
        <f t="shared" si="221"/>
        <v>0/1</v>
      </c>
    </row>
    <row r="4680" spans="1:21" ht="30" customHeight="1" x14ac:dyDescent="0.3">
      <c r="A4680" s="3" t="str">
        <f>B4680&amp;"--"&amp;COUNTIF($B$5:B4680,B4680)</f>
        <v>--4643</v>
      </c>
      <c r="B4680" s="3" t="str">
        <f t="shared" si="220"/>
        <v/>
      </c>
      <c r="C4680" s="78">
        <v>4676</v>
      </c>
      <c r="D4680" s="102"/>
      <c r="E4680" s="103"/>
      <c r="F4680" s="102"/>
      <c r="G4680" s="104"/>
      <c r="H4680" s="105" t="str">
        <f t="shared" ca="1" si="219"/>
        <v/>
      </c>
      <c r="I4680" s="102"/>
      <c r="J4680" s="102"/>
      <c r="K4680" s="102"/>
      <c r="L4680" s="102"/>
      <c r="M4680" s="102"/>
      <c r="N4680" s="102"/>
      <c r="O4680" s="102"/>
      <c r="P4680" s="102"/>
      <c r="Q4680" s="102"/>
      <c r="R4680" s="102"/>
      <c r="S4680" s="102"/>
      <c r="T4680" s="106"/>
      <c r="U4680" s="3" t="str">
        <f t="shared" si="221"/>
        <v>0/1</v>
      </c>
    </row>
    <row r="4681" spans="1:21" ht="30" customHeight="1" x14ac:dyDescent="0.3">
      <c r="A4681" s="3" t="str">
        <f>B4681&amp;"--"&amp;COUNTIF($B$5:B4681,B4681)</f>
        <v>--4644</v>
      </c>
      <c r="B4681" s="3" t="str">
        <f t="shared" si="220"/>
        <v/>
      </c>
      <c r="C4681" s="78">
        <v>4677</v>
      </c>
      <c r="D4681" s="102"/>
      <c r="E4681" s="103"/>
      <c r="F4681" s="102"/>
      <c r="G4681" s="104"/>
      <c r="H4681" s="105" t="str">
        <f t="shared" ca="1" si="219"/>
        <v/>
      </c>
      <c r="I4681" s="102"/>
      <c r="J4681" s="102"/>
      <c r="K4681" s="102"/>
      <c r="L4681" s="102"/>
      <c r="M4681" s="102"/>
      <c r="N4681" s="102"/>
      <c r="O4681" s="102"/>
      <c r="P4681" s="102"/>
      <c r="Q4681" s="102"/>
      <c r="R4681" s="102"/>
      <c r="S4681" s="102"/>
      <c r="T4681" s="106"/>
      <c r="U4681" s="3" t="str">
        <f t="shared" si="221"/>
        <v>0/1</v>
      </c>
    </row>
    <row r="4682" spans="1:21" ht="30" customHeight="1" x14ac:dyDescent="0.3">
      <c r="A4682" s="3" t="str">
        <f>B4682&amp;"--"&amp;COUNTIF($B$5:B4682,B4682)</f>
        <v>--4645</v>
      </c>
      <c r="B4682" s="3" t="str">
        <f t="shared" si="220"/>
        <v/>
      </c>
      <c r="C4682" s="78">
        <v>4678</v>
      </c>
      <c r="D4682" s="102"/>
      <c r="E4682" s="103"/>
      <c r="F4682" s="102"/>
      <c r="G4682" s="104"/>
      <c r="H4682" s="105" t="str">
        <f t="shared" ca="1" si="219"/>
        <v/>
      </c>
      <c r="I4682" s="102"/>
      <c r="J4682" s="102"/>
      <c r="K4682" s="102"/>
      <c r="L4682" s="102"/>
      <c r="M4682" s="102"/>
      <c r="N4682" s="102"/>
      <c r="O4682" s="102"/>
      <c r="P4682" s="102"/>
      <c r="Q4682" s="102"/>
      <c r="R4682" s="102"/>
      <c r="S4682" s="102"/>
      <c r="T4682" s="106"/>
      <c r="U4682" s="3" t="str">
        <f t="shared" si="221"/>
        <v>0/1</v>
      </c>
    </row>
    <row r="4683" spans="1:21" ht="30" customHeight="1" x14ac:dyDescent="0.3">
      <c r="A4683" s="3" t="str">
        <f>B4683&amp;"--"&amp;COUNTIF($B$5:B4683,B4683)</f>
        <v>--4646</v>
      </c>
      <c r="B4683" s="3" t="str">
        <f t="shared" si="220"/>
        <v/>
      </c>
      <c r="C4683" s="78">
        <v>4679</v>
      </c>
      <c r="D4683" s="102"/>
      <c r="E4683" s="103"/>
      <c r="F4683" s="102"/>
      <c r="G4683" s="104"/>
      <c r="H4683" s="105" t="str">
        <f t="shared" ca="1" si="219"/>
        <v/>
      </c>
      <c r="I4683" s="102"/>
      <c r="J4683" s="102"/>
      <c r="K4683" s="102"/>
      <c r="L4683" s="102"/>
      <c r="M4683" s="102"/>
      <c r="N4683" s="102"/>
      <c r="O4683" s="102"/>
      <c r="P4683" s="102"/>
      <c r="Q4683" s="102"/>
      <c r="R4683" s="102"/>
      <c r="S4683" s="102"/>
      <c r="T4683" s="106"/>
      <c r="U4683" s="3" t="str">
        <f t="shared" si="221"/>
        <v>0/1</v>
      </c>
    </row>
    <row r="4684" spans="1:21" ht="30" customHeight="1" x14ac:dyDescent="0.3">
      <c r="A4684" s="3" t="str">
        <f>B4684&amp;"--"&amp;COUNTIF($B$5:B4684,B4684)</f>
        <v>--4647</v>
      </c>
      <c r="B4684" s="3" t="str">
        <f t="shared" si="220"/>
        <v/>
      </c>
      <c r="C4684" s="78">
        <v>4680</v>
      </c>
      <c r="D4684" s="102"/>
      <c r="E4684" s="103"/>
      <c r="F4684" s="102"/>
      <c r="G4684" s="104"/>
      <c r="H4684" s="105" t="str">
        <f t="shared" ca="1" si="219"/>
        <v/>
      </c>
      <c r="I4684" s="102"/>
      <c r="J4684" s="102"/>
      <c r="K4684" s="102"/>
      <c r="L4684" s="102"/>
      <c r="M4684" s="102"/>
      <c r="N4684" s="102"/>
      <c r="O4684" s="102"/>
      <c r="P4684" s="102"/>
      <c r="Q4684" s="102"/>
      <c r="R4684" s="102"/>
      <c r="S4684" s="102"/>
      <c r="T4684" s="106"/>
      <c r="U4684" s="3" t="str">
        <f t="shared" si="221"/>
        <v>0/1</v>
      </c>
    </row>
    <row r="4685" spans="1:21" ht="30" customHeight="1" x14ac:dyDescent="0.3">
      <c r="A4685" s="3" t="str">
        <f>B4685&amp;"--"&amp;COUNTIF($B$5:B4685,B4685)</f>
        <v>--4648</v>
      </c>
      <c r="B4685" s="3" t="str">
        <f t="shared" si="220"/>
        <v/>
      </c>
      <c r="C4685" s="78">
        <v>4681</v>
      </c>
      <c r="D4685" s="102"/>
      <c r="E4685" s="103"/>
      <c r="F4685" s="102"/>
      <c r="G4685" s="104"/>
      <c r="H4685" s="105" t="str">
        <f t="shared" ca="1" si="219"/>
        <v/>
      </c>
      <c r="I4685" s="102"/>
      <c r="J4685" s="102"/>
      <c r="K4685" s="102"/>
      <c r="L4685" s="102"/>
      <c r="M4685" s="102"/>
      <c r="N4685" s="102"/>
      <c r="O4685" s="102"/>
      <c r="P4685" s="102"/>
      <c r="Q4685" s="102"/>
      <c r="R4685" s="102"/>
      <c r="S4685" s="102"/>
      <c r="T4685" s="106"/>
      <c r="U4685" s="3" t="str">
        <f t="shared" si="221"/>
        <v>0/1</v>
      </c>
    </row>
    <row r="4686" spans="1:21" ht="30" customHeight="1" x14ac:dyDescent="0.3">
      <c r="A4686" s="3" t="str">
        <f>B4686&amp;"--"&amp;COUNTIF($B$5:B4686,B4686)</f>
        <v>--4649</v>
      </c>
      <c r="B4686" s="3" t="str">
        <f t="shared" si="220"/>
        <v/>
      </c>
      <c r="C4686" s="78">
        <v>4682</v>
      </c>
      <c r="D4686" s="102"/>
      <c r="E4686" s="103"/>
      <c r="F4686" s="102"/>
      <c r="G4686" s="104"/>
      <c r="H4686" s="105" t="str">
        <f t="shared" ca="1" si="219"/>
        <v/>
      </c>
      <c r="I4686" s="102"/>
      <c r="J4686" s="102"/>
      <c r="K4686" s="102"/>
      <c r="L4686" s="102"/>
      <c r="M4686" s="102"/>
      <c r="N4686" s="102"/>
      <c r="O4686" s="102"/>
      <c r="P4686" s="102"/>
      <c r="Q4686" s="102"/>
      <c r="R4686" s="102"/>
      <c r="S4686" s="102"/>
      <c r="T4686" s="106"/>
      <c r="U4686" s="3" t="str">
        <f t="shared" si="221"/>
        <v>0/1</v>
      </c>
    </row>
    <row r="4687" spans="1:21" ht="30" customHeight="1" x14ac:dyDescent="0.3">
      <c r="A4687" s="3" t="str">
        <f>B4687&amp;"--"&amp;COUNTIF($B$5:B4687,B4687)</f>
        <v>--4650</v>
      </c>
      <c r="B4687" s="3" t="str">
        <f t="shared" si="220"/>
        <v/>
      </c>
      <c r="C4687" s="78">
        <v>4683</v>
      </c>
      <c r="D4687" s="102"/>
      <c r="E4687" s="103"/>
      <c r="F4687" s="102"/>
      <c r="G4687" s="104"/>
      <c r="H4687" s="105" t="str">
        <f t="shared" ca="1" si="219"/>
        <v/>
      </c>
      <c r="I4687" s="102"/>
      <c r="J4687" s="102"/>
      <c r="K4687" s="102"/>
      <c r="L4687" s="102"/>
      <c r="M4687" s="102"/>
      <c r="N4687" s="102"/>
      <c r="O4687" s="102"/>
      <c r="P4687" s="102"/>
      <c r="Q4687" s="102"/>
      <c r="R4687" s="102"/>
      <c r="S4687" s="102"/>
      <c r="T4687" s="106"/>
      <c r="U4687" s="3" t="str">
        <f t="shared" si="221"/>
        <v>0/1</v>
      </c>
    </row>
    <row r="4688" spans="1:21" ht="30" customHeight="1" x14ac:dyDescent="0.3">
      <c r="A4688" s="3" t="str">
        <f>B4688&amp;"--"&amp;COUNTIF($B$5:B4688,B4688)</f>
        <v>--4651</v>
      </c>
      <c r="B4688" s="3" t="str">
        <f t="shared" si="220"/>
        <v/>
      </c>
      <c r="C4688" s="78">
        <v>4684</v>
      </c>
      <c r="D4688" s="102"/>
      <c r="E4688" s="103"/>
      <c r="F4688" s="102"/>
      <c r="G4688" s="104"/>
      <c r="H4688" s="105" t="str">
        <f t="shared" ca="1" si="219"/>
        <v/>
      </c>
      <c r="I4688" s="102"/>
      <c r="J4688" s="102"/>
      <c r="K4688" s="102"/>
      <c r="L4688" s="102"/>
      <c r="M4688" s="102"/>
      <c r="N4688" s="102"/>
      <c r="O4688" s="102"/>
      <c r="P4688" s="102"/>
      <c r="Q4688" s="102"/>
      <c r="R4688" s="102"/>
      <c r="S4688" s="102"/>
      <c r="T4688" s="106"/>
      <c r="U4688" s="3" t="str">
        <f t="shared" si="221"/>
        <v>0/1</v>
      </c>
    </row>
    <row r="4689" spans="1:21" ht="30" customHeight="1" x14ac:dyDescent="0.3">
      <c r="A4689" s="3" t="str">
        <f>B4689&amp;"--"&amp;COUNTIF($B$5:B4689,B4689)</f>
        <v>--4652</v>
      </c>
      <c r="B4689" s="3" t="str">
        <f t="shared" si="220"/>
        <v/>
      </c>
      <c r="C4689" s="78">
        <v>4685</v>
      </c>
      <c r="D4689" s="102"/>
      <c r="E4689" s="103"/>
      <c r="F4689" s="102"/>
      <c r="G4689" s="104"/>
      <c r="H4689" s="105" t="str">
        <f t="shared" ca="1" si="219"/>
        <v/>
      </c>
      <c r="I4689" s="102"/>
      <c r="J4689" s="102"/>
      <c r="K4689" s="102"/>
      <c r="L4689" s="102"/>
      <c r="M4689" s="102"/>
      <c r="N4689" s="102"/>
      <c r="O4689" s="102"/>
      <c r="P4689" s="102"/>
      <c r="Q4689" s="102"/>
      <c r="R4689" s="102"/>
      <c r="S4689" s="102"/>
      <c r="T4689" s="106"/>
      <c r="U4689" s="3" t="str">
        <f t="shared" si="221"/>
        <v>0/1</v>
      </c>
    </row>
    <row r="4690" spans="1:21" ht="30" customHeight="1" x14ac:dyDescent="0.3">
      <c r="A4690" s="3" t="str">
        <f>B4690&amp;"--"&amp;COUNTIF($B$5:B4690,B4690)</f>
        <v>--4653</v>
      </c>
      <c r="B4690" s="3" t="str">
        <f t="shared" si="220"/>
        <v/>
      </c>
      <c r="C4690" s="78">
        <v>4686</v>
      </c>
      <c r="D4690" s="102"/>
      <c r="E4690" s="103"/>
      <c r="F4690" s="102"/>
      <c r="G4690" s="104"/>
      <c r="H4690" s="105" t="str">
        <f t="shared" ca="1" si="219"/>
        <v/>
      </c>
      <c r="I4690" s="102"/>
      <c r="J4690" s="102"/>
      <c r="K4690" s="102"/>
      <c r="L4690" s="102"/>
      <c r="M4690" s="102"/>
      <c r="N4690" s="102"/>
      <c r="O4690" s="102"/>
      <c r="P4690" s="102"/>
      <c r="Q4690" s="102"/>
      <c r="R4690" s="102"/>
      <c r="S4690" s="102"/>
      <c r="T4690" s="106"/>
      <c r="U4690" s="3" t="str">
        <f t="shared" si="221"/>
        <v>0/1</v>
      </c>
    </row>
    <row r="4691" spans="1:21" ht="30" customHeight="1" x14ac:dyDescent="0.3">
      <c r="A4691" s="3" t="str">
        <f>B4691&amp;"--"&amp;COUNTIF($B$5:B4691,B4691)</f>
        <v>--4654</v>
      </c>
      <c r="B4691" s="3" t="str">
        <f t="shared" si="220"/>
        <v/>
      </c>
      <c r="C4691" s="78">
        <v>4687</v>
      </c>
      <c r="D4691" s="102"/>
      <c r="E4691" s="103"/>
      <c r="F4691" s="102"/>
      <c r="G4691" s="104"/>
      <c r="H4691" s="105" t="str">
        <f t="shared" ca="1" si="219"/>
        <v/>
      </c>
      <c r="I4691" s="102"/>
      <c r="J4691" s="102"/>
      <c r="K4691" s="102"/>
      <c r="L4691" s="102"/>
      <c r="M4691" s="102"/>
      <c r="N4691" s="102"/>
      <c r="O4691" s="102"/>
      <c r="P4691" s="102"/>
      <c r="Q4691" s="102"/>
      <c r="R4691" s="102"/>
      <c r="S4691" s="102"/>
      <c r="T4691" s="106"/>
      <c r="U4691" s="3" t="str">
        <f t="shared" si="221"/>
        <v>0/1</v>
      </c>
    </row>
    <row r="4692" spans="1:21" ht="30" customHeight="1" x14ac:dyDescent="0.3">
      <c r="A4692" s="3" t="str">
        <f>B4692&amp;"--"&amp;COUNTIF($B$5:B4692,B4692)</f>
        <v>--4655</v>
      </c>
      <c r="B4692" s="3" t="str">
        <f t="shared" si="220"/>
        <v/>
      </c>
      <c r="C4692" s="78">
        <v>4688</v>
      </c>
      <c r="D4692" s="102"/>
      <c r="E4692" s="103"/>
      <c r="F4692" s="102"/>
      <c r="G4692" s="104"/>
      <c r="H4692" s="105" t="str">
        <f t="shared" ca="1" si="219"/>
        <v/>
      </c>
      <c r="I4692" s="102"/>
      <c r="J4692" s="102"/>
      <c r="K4692" s="102"/>
      <c r="L4692" s="102"/>
      <c r="M4692" s="102"/>
      <c r="N4692" s="102"/>
      <c r="O4692" s="102"/>
      <c r="P4692" s="102"/>
      <c r="Q4692" s="102"/>
      <c r="R4692" s="102"/>
      <c r="S4692" s="102"/>
      <c r="T4692" s="106"/>
      <c r="U4692" s="3" t="str">
        <f t="shared" si="221"/>
        <v>0/1</v>
      </c>
    </row>
    <row r="4693" spans="1:21" ht="30" customHeight="1" x14ac:dyDescent="0.3">
      <c r="A4693" s="3" t="str">
        <f>B4693&amp;"--"&amp;COUNTIF($B$5:B4693,B4693)</f>
        <v>--4656</v>
      </c>
      <c r="B4693" s="3" t="str">
        <f t="shared" si="220"/>
        <v/>
      </c>
      <c r="C4693" s="78">
        <v>4689</v>
      </c>
      <c r="D4693" s="102"/>
      <c r="E4693" s="103"/>
      <c r="F4693" s="102"/>
      <c r="G4693" s="104"/>
      <c r="H4693" s="105" t="str">
        <f t="shared" ca="1" si="219"/>
        <v/>
      </c>
      <c r="I4693" s="102"/>
      <c r="J4693" s="102"/>
      <c r="K4693" s="102"/>
      <c r="L4693" s="102"/>
      <c r="M4693" s="102"/>
      <c r="N4693" s="102"/>
      <c r="O4693" s="102"/>
      <c r="P4693" s="102"/>
      <c r="Q4693" s="102"/>
      <c r="R4693" s="102"/>
      <c r="S4693" s="102"/>
      <c r="T4693" s="106"/>
      <c r="U4693" s="3" t="str">
        <f t="shared" si="221"/>
        <v>0/1</v>
      </c>
    </row>
    <row r="4694" spans="1:21" ht="30" customHeight="1" x14ac:dyDescent="0.3">
      <c r="A4694" s="3" t="str">
        <f>B4694&amp;"--"&amp;COUNTIF($B$5:B4694,B4694)</f>
        <v>--4657</v>
      </c>
      <c r="B4694" s="3" t="str">
        <f t="shared" si="220"/>
        <v/>
      </c>
      <c r="C4694" s="78">
        <v>4690</v>
      </c>
      <c r="D4694" s="102"/>
      <c r="E4694" s="103"/>
      <c r="F4694" s="102"/>
      <c r="G4694" s="104"/>
      <c r="H4694" s="105" t="str">
        <f t="shared" ca="1" si="219"/>
        <v/>
      </c>
      <c r="I4694" s="102"/>
      <c r="J4694" s="102"/>
      <c r="K4694" s="102"/>
      <c r="L4694" s="102"/>
      <c r="M4694" s="102"/>
      <c r="N4694" s="102"/>
      <c r="O4694" s="102"/>
      <c r="P4694" s="102"/>
      <c r="Q4694" s="102"/>
      <c r="R4694" s="102"/>
      <c r="S4694" s="102"/>
      <c r="T4694" s="106"/>
      <c r="U4694" s="3" t="str">
        <f t="shared" si="221"/>
        <v>0/1</v>
      </c>
    </row>
    <row r="4695" spans="1:21" ht="30" customHeight="1" x14ac:dyDescent="0.3">
      <c r="A4695" s="3" t="str">
        <f>B4695&amp;"--"&amp;COUNTIF($B$5:B4695,B4695)</f>
        <v>--4658</v>
      </c>
      <c r="B4695" s="3" t="str">
        <f t="shared" si="220"/>
        <v/>
      </c>
      <c r="C4695" s="78">
        <v>4691</v>
      </c>
      <c r="D4695" s="102"/>
      <c r="E4695" s="103"/>
      <c r="F4695" s="102"/>
      <c r="G4695" s="104"/>
      <c r="H4695" s="105" t="str">
        <f t="shared" ca="1" si="219"/>
        <v/>
      </c>
      <c r="I4695" s="102"/>
      <c r="J4695" s="102"/>
      <c r="K4695" s="102"/>
      <c r="L4695" s="102"/>
      <c r="M4695" s="102"/>
      <c r="N4695" s="102"/>
      <c r="O4695" s="102"/>
      <c r="P4695" s="102"/>
      <c r="Q4695" s="102"/>
      <c r="R4695" s="102"/>
      <c r="S4695" s="102"/>
      <c r="T4695" s="106"/>
      <c r="U4695" s="3" t="str">
        <f t="shared" si="221"/>
        <v>0/1</v>
      </c>
    </row>
    <row r="4696" spans="1:21" ht="30" customHeight="1" x14ac:dyDescent="0.3">
      <c r="A4696" s="3" t="str">
        <f>B4696&amp;"--"&amp;COUNTIF($B$5:B4696,B4696)</f>
        <v>--4659</v>
      </c>
      <c r="B4696" s="3" t="str">
        <f t="shared" si="220"/>
        <v/>
      </c>
      <c r="C4696" s="78">
        <v>4692</v>
      </c>
      <c r="D4696" s="102"/>
      <c r="E4696" s="103"/>
      <c r="F4696" s="102"/>
      <c r="G4696" s="104"/>
      <c r="H4696" s="105" t="str">
        <f t="shared" ca="1" si="219"/>
        <v/>
      </c>
      <c r="I4696" s="102"/>
      <c r="J4696" s="102"/>
      <c r="K4696" s="102"/>
      <c r="L4696" s="102"/>
      <c r="M4696" s="102"/>
      <c r="N4696" s="102"/>
      <c r="O4696" s="102"/>
      <c r="P4696" s="102"/>
      <c r="Q4696" s="102"/>
      <c r="R4696" s="102"/>
      <c r="S4696" s="102"/>
      <c r="T4696" s="106"/>
      <c r="U4696" s="3" t="str">
        <f t="shared" si="221"/>
        <v>0/1</v>
      </c>
    </row>
    <row r="4697" spans="1:21" ht="30" customHeight="1" x14ac:dyDescent="0.3">
      <c r="A4697" s="3" t="str">
        <f>B4697&amp;"--"&amp;COUNTIF($B$5:B4697,B4697)</f>
        <v>--4660</v>
      </c>
      <c r="B4697" s="3" t="str">
        <f t="shared" si="220"/>
        <v/>
      </c>
      <c r="C4697" s="78">
        <v>4693</v>
      </c>
      <c r="D4697" s="102"/>
      <c r="E4697" s="103"/>
      <c r="F4697" s="102"/>
      <c r="G4697" s="104"/>
      <c r="H4697" s="105" t="str">
        <f t="shared" ca="1" si="219"/>
        <v/>
      </c>
      <c r="I4697" s="102"/>
      <c r="J4697" s="102"/>
      <c r="K4697" s="102"/>
      <c r="L4697" s="102"/>
      <c r="M4697" s="102"/>
      <c r="N4697" s="102"/>
      <c r="O4697" s="102"/>
      <c r="P4697" s="102"/>
      <c r="Q4697" s="102"/>
      <c r="R4697" s="102"/>
      <c r="S4697" s="102"/>
      <c r="T4697" s="106"/>
      <c r="U4697" s="3" t="str">
        <f t="shared" si="221"/>
        <v>0/1</v>
      </c>
    </row>
    <row r="4698" spans="1:21" ht="30" customHeight="1" x14ac:dyDescent="0.3">
      <c r="A4698" s="3" t="str">
        <f>B4698&amp;"--"&amp;COUNTIF($B$5:B4698,B4698)</f>
        <v>--4661</v>
      </c>
      <c r="B4698" s="3" t="str">
        <f t="shared" si="220"/>
        <v/>
      </c>
      <c r="C4698" s="78">
        <v>4694</v>
      </c>
      <c r="D4698" s="102"/>
      <c r="E4698" s="103"/>
      <c r="F4698" s="102"/>
      <c r="G4698" s="104"/>
      <c r="H4698" s="105" t="str">
        <f t="shared" ca="1" si="219"/>
        <v/>
      </c>
      <c r="I4698" s="102"/>
      <c r="J4698" s="102"/>
      <c r="K4698" s="102"/>
      <c r="L4698" s="102"/>
      <c r="M4698" s="102"/>
      <c r="N4698" s="102"/>
      <c r="O4698" s="102"/>
      <c r="P4698" s="102"/>
      <c r="Q4698" s="102"/>
      <c r="R4698" s="102"/>
      <c r="S4698" s="102"/>
      <c r="T4698" s="106"/>
      <c r="U4698" s="3" t="str">
        <f t="shared" si="221"/>
        <v>0/1</v>
      </c>
    </row>
    <row r="4699" spans="1:21" ht="30" customHeight="1" x14ac:dyDescent="0.3">
      <c r="A4699" s="3" t="str">
        <f>B4699&amp;"--"&amp;COUNTIF($B$5:B4699,B4699)</f>
        <v>--4662</v>
      </c>
      <c r="B4699" s="3" t="str">
        <f t="shared" si="220"/>
        <v/>
      </c>
      <c r="C4699" s="78">
        <v>4695</v>
      </c>
      <c r="D4699" s="102"/>
      <c r="E4699" s="103"/>
      <c r="F4699" s="102"/>
      <c r="G4699" s="104"/>
      <c r="H4699" s="105" t="str">
        <f t="shared" ca="1" si="219"/>
        <v/>
      </c>
      <c r="I4699" s="102"/>
      <c r="J4699" s="102"/>
      <c r="K4699" s="102"/>
      <c r="L4699" s="102"/>
      <c r="M4699" s="102"/>
      <c r="N4699" s="102"/>
      <c r="O4699" s="102"/>
      <c r="P4699" s="102"/>
      <c r="Q4699" s="102"/>
      <c r="R4699" s="102"/>
      <c r="S4699" s="102"/>
      <c r="T4699" s="106"/>
      <c r="U4699" s="3" t="str">
        <f t="shared" si="221"/>
        <v>0/1</v>
      </c>
    </row>
    <row r="4700" spans="1:21" ht="30" customHeight="1" x14ac:dyDescent="0.3">
      <c r="A4700" s="3" t="str">
        <f>B4700&amp;"--"&amp;COUNTIF($B$5:B4700,B4700)</f>
        <v>--4663</v>
      </c>
      <c r="B4700" s="3" t="str">
        <f t="shared" si="220"/>
        <v/>
      </c>
      <c r="C4700" s="78">
        <v>4696</v>
      </c>
      <c r="D4700" s="102"/>
      <c r="E4700" s="103"/>
      <c r="F4700" s="102"/>
      <c r="G4700" s="104"/>
      <c r="H4700" s="105" t="str">
        <f t="shared" ca="1" si="219"/>
        <v/>
      </c>
      <c r="I4700" s="102"/>
      <c r="J4700" s="102"/>
      <c r="K4700" s="102"/>
      <c r="L4700" s="102"/>
      <c r="M4700" s="102"/>
      <c r="N4700" s="102"/>
      <c r="O4700" s="102"/>
      <c r="P4700" s="102"/>
      <c r="Q4700" s="102"/>
      <c r="R4700" s="102"/>
      <c r="S4700" s="102"/>
      <c r="T4700" s="106"/>
      <c r="U4700" s="3" t="str">
        <f t="shared" si="221"/>
        <v>0/1</v>
      </c>
    </row>
    <row r="4701" spans="1:21" ht="30" customHeight="1" x14ac:dyDescent="0.3">
      <c r="A4701" s="3" t="str">
        <f>B4701&amp;"--"&amp;COUNTIF($B$5:B4701,B4701)</f>
        <v>--4664</v>
      </c>
      <c r="B4701" s="3" t="str">
        <f t="shared" si="220"/>
        <v/>
      </c>
      <c r="C4701" s="78">
        <v>4697</v>
      </c>
      <c r="D4701" s="102"/>
      <c r="E4701" s="103"/>
      <c r="F4701" s="102"/>
      <c r="G4701" s="104"/>
      <c r="H4701" s="105" t="str">
        <f t="shared" ca="1" si="219"/>
        <v/>
      </c>
      <c r="I4701" s="102"/>
      <c r="J4701" s="102"/>
      <c r="K4701" s="102"/>
      <c r="L4701" s="102"/>
      <c r="M4701" s="102"/>
      <c r="N4701" s="102"/>
      <c r="O4701" s="102"/>
      <c r="P4701" s="102"/>
      <c r="Q4701" s="102"/>
      <c r="R4701" s="102"/>
      <c r="S4701" s="102"/>
      <c r="T4701" s="106"/>
      <c r="U4701" s="3" t="str">
        <f t="shared" si="221"/>
        <v>0/1</v>
      </c>
    </row>
    <row r="4702" spans="1:21" ht="30" customHeight="1" x14ac:dyDescent="0.3">
      <c r="A4702" s="3" t="str">
        <f>B4702&amp;"--"&amp;COUNTIF($B$5:B4702,B4702)</f>
        <v>--4665</v>
      </c>
      <c r="B4702" s="3" t="str">
        <f t="shared" si="220"/>
        <v/>
      </c>
      <c r="C4702" s="78">
        <v>4698</v>
      </c>
      <c r="D4702" s="102"/>
      <c r="E4702" s="103"/>
      <c r="F4702" s="102"/>
      <c r="G4702" s="104"/>
      <c r="H4702" s="105" t="str">
        <f t="shared" ca="1" si="219"/>
        <v/>
      </c>
      <c r="I4702" s="102"/>
      <c r="J4702" s="102"/>
      <c r="K4702" s="102"/>
      <c r="L4702" s="102"/>
      <c r="M4702" s="102"/>
      <c r="N4702" s="102"/>
      <c r="O4702" s="102"/>
      <c r="P4702" s="102"/>
      <c r="Q4702" s="102"/>
      <c r="R4702" s="102"/>
      <c r="S4702" s="102"/>
      <c r="T4702" s="106"/>
      <c r="U4702" s="3" t="str">
        <f t="shared" si="221"/>
        <v>0/1</v>
      </c>
    </row>
    <row r="4703" spans="1:21" ht="30" customHeight="1" x14ac:dyDescent="0.3">
      <c r="A4703" s="3" t="str">
        <f>B4703&amp;"--"&amp;COUNTIF($B$5:B4703,B4703)</f>
        <v>--4666</v>
      </c>
      <c r="B4703" s="3" t="str">
        <f t="shared" si="220"/>
        <v/>
      </c>
      <c r="C4703" s="78">
        <v>4699</v>
      </c>
      <c r="D4703" s="102"/>
      <c r="E4703" s="103"/>
      <c r="F4703" s="102"/>
      <c r="G4703" s="104"/>
      <c r="H4703" s="105" t="str">
        <f t="shared" ca="1" si="219"/>
        <v/>
      </c>
      <c r="I4703" s="102"/>
      <c r="J4703" s="102"/>
      <c r="K4703" s="102"/>
      <c r="L4703" s="102"/>
      <c r="M4703" s="102"/>
      <c r="N4703" s="102"/>
      <c r="O4703" s="102"/>
      <c r="P4703" s="102"/>
      <c r="Q4703" s="102"/>
      <c r="R4703" s="102"/>
      <c r="S4703" s="102"/>
      <c r="T4703" s="106"/>
      <c r="U4703" s="3" t="str">
        <f t="shared" si="221"/>
        <v>0/1</v>
      </c>
    </row>
    <row r="4704" spans="1:21" ht="30" customHeight="1" x14ac:dyDescent="0.3">
      <c r="A4704" s="3" t="str">
        <f>B4704&amp;"--"&amp;COUNTIF($B$5:B4704,B4704)</f>
        <v>--4667</v>
      </c>
      <c r="B4704" s="3" t="str">
        <f t="shared" si="220"/>
        <v/>
      </c>
      <c r="C4704" s="78">
        <v>4700</v>
      </c>
      <c r="D4704" s="102"/>
      <c r="E4704" s="103"/>
      <c r="F4704" s="102"/>
      <c r="G4704" s="104"/>
      <c r="H4704" s="105" t="str">
        <f t="shared" ref="H4704:H4767" ca="1" si="222">IF(G4704,DATEDIF(G4704,TODAY(),"Y"),"")</f>
        <v/>
      </c>
      <c r="I4704" s="102"/>
      <c r="J4704" s="102"/>
      <c r="K4704" s="102"/>
      <c r="L4704" s="102"/>
      <c r="M4704" s="102"/>
      <c r="N4704" s="102"/>
      <c r="O4704" s="102"/>
      <c r="P4704" s="102"/>
      <c r="Q4704" s="102"/>
      <c r="R4704" s="102"/>
      <c r="S4704" s="102"/>
      <c r="T4704" s="106"/>
      <c r="U4704" s="3" t="str">
        <f t="shared" si="221"/>
        <v>0/1</v>
      </c>
    </row>
    <row r="4705" spans="1:21" ht="30" customHeight="1" x14ac:dyDescent="0.3">
      <c r="A4705" s="3" t="str">
        <f>B4705&amp;"--"&amp;COUNTIF($B$5:B4705,B4705)</f>
        <v>--4668</v>
      </c>
      <c r="B4705" s="3" t="str">
        <f t="shared" si="220"/>
        <v/>
      </c>
      <c r="C4705" s="78">
        <v>4701</v>
      </c>
      <c r="D4705" s="102"/>
      <c r="E4705" s="103"/>
      <c r="F4705" s="102"/>
      <c r="G4705" s="104"/>
      <c r="H4705" s="105" t="str">
        <f t="shared" ca="1" si="222"/>
        <v/>
      </c>
      <c r="I4705" s="102"/>
      <c r="J4705" s="102"/>
      <c r="K4705" s="102"/>
      <c r="L4705" s="102"/>
      <c r="M4705" s="102"/>
      <c r="N4705" s="102"/>
      <c r="O4705" s="102"/>
      <c r="P4705" s="102"/>
      <c r="Q4705" s="102"/>
      <c r="R4705" s="102"/>
      <c r="S4705" s="102"/>
      <c r="T4705" s="106"/>
      <c r="U4705" s="3" t="str">
        <f t="shared" si="221"/>
        <v>0/1</v>
      </c>
    </row>
    <row r="4706" spans="1:21" ht="30" customHeight="1" x14ac:dyDescent="0.3">
      <c r="A4706" s="3" t="str">
        <f>B4706&amp;"--"&amp;COUNTIF($B$5:B4706,B4706)</f>
        <v>--4669</v>
      </c>
      <c r="B4706" s="3" t="str">
        <f t="shared" si="220"/>
        <v/>
      </c>
      <c r="C4706" s="78">
        <v>4702</v>
      </c>
      <c r="D4706" s="102"/>
      <c r="E4706" s="103"/>
      <c r="F4706" s="102"/>
      <c r="G4706" s="104"/>
      <c r="H4706" s="105" t="str">
        <f t="shared" ca="1" si="222"/>
        <v/>
      </c>
      <c r="I4706" s="102"/>
      <c r="J4706" s="102"/>
      <c r="K4706" s="102"/>
      <c r="L4706" s="102"/>
      <c r="M4706" s="102"/>
      <c r="N4706" s="102"/>
      <c r="O4706" s="102"/>
      <c r="P4706" s="102"/>
      <c r="Q4706" s="102"/>
      <c r="R4706" s="102"/>
      <c r="S4706" s="102"/>
      <c r="T4706" s="106"/>
      <c r="U4706" s="3" t="str">
        <f t="shared" si="221"/>
        <v>0/1</v>
      </c>
    </row>
    <row r="4707" spans="1:21" ht="30" customHeight="1" x14ac:dyDescent="0.3">
      <c r="A4707" s="3" t="str">
        <f>B4707&amp;"--"&amp;COUNTIF($B$5:B4707,B4707)</f>
        <v>--4670</v>
      </c>
      <c r="B4707" s="3" t="str">
        <f t="shared" si="220"/>
        <v/>
      </c>
      <c r="C4707" s="78">
        <v>4703</v>
      </c>
      <c r="D4707" s="102"/>
      <c r="E4707" s="103"/>
      <c r="F4707" s="102"/>
      <c r="G4707" s="104"/>
      <c r="H4707" s="105" t="str">
        <f t="shared" ca="1" si="222"/>
        <v/>
      </c>
      <c r="I4707" s="102"/>
      <c r="J4707" s="102"/>
      <c r="K4707" s="102"/>
      <c r="L4707" s="102"/>
      <c r="M4707" s="102"/>
      <c r="N4707" s="102"/>
      <c r="O4707" s="102"/>
      <c r="P4707" s="102"/>
      <c r="Q4707" s="102"/>
      <c r="R4707" s="102"/>
      <c r="S4707" s="102"/>
      <c r="T4707" s="106"/>
      <c r="U4707" s="3" t="str">
        <f t="shared" si="221"/>
        <v>0/1</v>
      </c>
    </row>
    <row r="4708" spans="1:21" ht="30" customHeight="1" x14ac:dyDescent="0.3">
      <c r="A4708" s="3" t="str">
        <f>B4708&amp;"--"&amp;COUNTIF($B$5:B4708,B4708)</f>
        <v>--4671</v>
      </c>
      <c r="B4708" s="3" t="str">
        <f t="shared" si="220"/>
        <v/>
      </c>
      <c r="C4708" s="78">
        <v>4704</v>
      </c>
      <c r="D4708" s="102"/>
      <c r="E4708" s="103"/>
      <c r="F4708" s="102"/>
      <c r="G4708" s="104"/>
      <c r="H4708" s="105" t="str">
        <f t="shared" ca="1" si="222"/>
        <v/>
      </c>
      <c r="I4708" s="102"/>
      <c r="J4708" s="102"/>
      <c r="K4708" s="102"/>
      <c r="L4708" s="102"/>
      <c r="M4708" s="102"/>
      <c r="N4708" s="102"/>
      <c r="O4708" s="102"/>
      <c r="P4708" s="102"/>
      <c r="Q4708" s="102"/>
      <c r="R4708" s="102"/>
      <c r="S4708" s="102"/>
      <c r="T4708" s="106"/>
      <c r="U4708" s="3" t="str">
        <f t="shared" si="221"/>
        <v>0/1</v>
      </c>
    </row>
    <row r="4709" spans="1:21" ht="30" customHeight="1" x14ac:dyDescent="0.3">
      <c r="A4709" s="3" t="str">
        <f>B4709&amp;"--"&amp;COUNTIF($B$5:B4709,B4709)</f>
        <v>--4672</v>
      </c>
      <c r="B4709" s="3" t="str">
        <f t="shared" si="220"/>
        <v/>
      </c>
      <c r="C4709" s="78">
        <v>4705</v>
      </c>
      <c r="D4709" s="102"/>
      <c r="E4709" s="103"/>
      <c r="F4709" s="102"/>
      <c r="G4709" s="104"/>
      <c r="H4709" s="105" t="str">
        <f t="shared" ca="1" si="222"/>
        <v/>
      </c>
      <c r="I4709" s="102"/>
      <c r="J4709" s="102"/>
      <c r="K4709" s="102"/>
      <c r="L4709" s="102"/>
      <c r="M4709" s="102"/>
      <c r="N4709" s="102"/>
      <c r="O4709" s="102"/>
      <c r="P4709" s="102"/>
      <c r="Q4709" s="102"/>
      <c r="R4709" s="102"/>
      <c r="S4709" s="102"/>
      <c r="T4709" s="106"/>
      <c r="U4709" s="3" t="str">
        <f t="shared" si="221"/>
        <v>0/1</v>
      </c>
    </row>
    <row r="4710" spans="1:21" ht="30" customHeight="1" x14ac:dyDescent="0.3">
      <c r="A4710" s="3" t="str">
        <f>B4710&amp;"--"&amp;COUNTIF($B$5:B4710,B4710)</f>
        <v>--4673</v>
      </c>
      <c r="B4710" s="3" t="str">
        <f t="shared" si="220"/>
        <v/>
      </c>
      <c r="C4710" s="78">
        <v>4706</v>
      </c>
      <c r="D4710" s="102"/>
      <c r="E4710" s="103"/>
      <c r="F4710" s="102"/>
      <c r="G4710" s="104"/>
      <c r="H4710" s="105" t="str">
        <f t="shared" ca="1" si="222"/>
        <v/>
      </c>
      <c r="I4710" s="102"/>
      <c r="J4710" s="102"/>
      <c r="K4710" s="102"/>
      <c r="L4710" s="102"/>
      <c r="M4710" s="102"/>
      <c r="N4710" s="102"/>
      <c r="O4710" s="102"/>
      <c r="P4710" s="102"/>
      <c r="Q4710" s="102"/>
      <c r="R4710" s="102"/>
      <c r="S4710" s="102"/>
      <c r="T4710" s="106"/>
      <c r="U4710" s="3" t="str">
        <f t="shared" si="221"/>
        <v>0/1</v>
      </c>
    </row>
    <row r="4711" spans="1:21" ht="30" customHeight="1" x14ac:dyDescent="0.3">
      <c r="A4711" s="3" t="str">
        <f>B4711&amp;"--"&amp;COUNTIF($B$5:B4711,B4711)</f>
        <v>--4674</v>
      </c>
      <c r="B4711" s="3" t="str">
        <f t="shared" si="220"/>
        <v/>
      </c>
      <c r="C4711" s="78">
        <v>4707</v>
      </c>
      <c r="D4711" s="102"/>
      <c r="E4711" s="103"/>
      <c r="F4711" s="102"/>
      <c r="G4711" s="104"/>
      <c r="H4711" s="105" t="str">
        <f t="shared" ca="1" si="222"/>
        <v/>
      </c>
      <c r="I4711" s="102"/>
      <c r="J4711" s="102"/>
      <c r="K4711" s="102"/>
      <c r="L4711" s="102"/>
      <c r="M4711" s="102"/>
      <c r="N4711" s="102"/>
      <c r="O4711" s="102"/>
      <c r="P4711" s="102"/>
      <c r="Q4711" s="102"/>
      <c r="R4711" s="102"/>
      <c r="S4711" s="102"/>
      <c r="T4711" s="106"/>
      <c r="U4711" s="3" t="str">
        <f t="shared" si="221"/>
        <v>0/1</v>
      </c>
    </row>
    <row r="4712" spans="1:21" ht="30" customHeight="1" x14ac:dyDescent="0.3">
      <c r="A4712" s="3" t="str">
        <f>B4712&amp;"--"&amp;COUNTIF($B$5:B4712,B4712)</f>
        <v>--4675</v>
      </c>
      <c r="B4712" s="3" t="str">
        <f t="shared" si="220"/>
        <v/>
      </c>
      <c r="C4712" s="78">
        <v>4708</v>
      </c>
      <c r="D4712" s="102"/>
      <c r="E4712" s="103"/>
      <c r="F4712" s="102"/>
      <c r="G4712" s="104"/>
      <c r="H4712" s="105" t="str">
        <f t="shared" ca="1" si="222"/>
        <v/>
      </c>
      <c r="I4712" s="102"/>
      <c r="J4712" s="102"/>
      <c r="K4712" s="102"/>
      <c r="L4712" s="102"/>
      <c r="M4712" s="102"/>
      <c r="N4712" s="102"/>
      <c r="O4712" s="102"/>
      <c r="P4712" s="102"/>
      <c r="Q4712" s="102"/>
      <c r="R4712" s="102"/>
      <c r="S4712" s="102"/>
      <c r="T4712" s="106"/>
      <c r="U4712" s="3" t="str">
        <f t="shared" si="221"/>
        <v>0/1</v>
      </c>
    </row>
    <row r="4713" spans="1:21" ht="30" customHeight="1" x14ac:dyDescent="0.3">
      <c r="A4713" s="3" t="str">
        <f>B4713&amp;"--"&amp;COUNTIF($B$5:B4713,B4713)</f>
        <v>--4676</v>
      </c>
      <c r="B4713" s="3" t="str">
        <f t="shared" si="220"/>
        <v/>
      </c>
      <c r="C4713" s="78">
        <v>4709</v>
      </c>
      <c r="D4713" s="102"/>
      <c r="E4713" s="103"/>
      <c r="F4713" s="102"/>
      <c r="G4713" s="104"/>
      <c r="H4713" s="105" t="str">
        <f t="shared" ca="1" si="222"/>
        <v/>
      </c>
      <c r="I4713" s="102"/>
      <c r="J4713" s="102"/>
      <c r="K4713" s="102"/>
      <c r="L4713" s="102"/>
      <c r="M4713" s="102"/>
      <c r="N4713" s="102"/>
      <c r="O4713" s="102"/>
      <c r="P4713" s="102"/>
      <c r="Q4713" s="102"/>
      <c r="R4713" s="102"/>
      <c r="S4713" s="102"/>
      <c r="T4713" s="106"/>
      <c r="U4713" s="3" t="str">
        <f t="shared" si="221"/>
        <v>0/1</v>
      </c>
    </row>
    <row r="4714" spans="1:21" ht="30" customHeight="1" x14ac:dyDescent="0.3">
      <c r="A4714" s="3" t="str">
        <f>B4714&amp;"--"&amp;COUNTIF($B$5:B4714,B4714)</f>
        <v>--4677</v>
      </c>
      <c r="B4714" s="3" t="str">
        <f t="shared" si="220"/>
        <v/>
      </c>
      <c r="C4714" s="78">
        <v>4710</v>
      </c>
      <c r="D4714" s="102"/>
      <c r="E4714" s="103"/>
      <c r="F4714" s="102"/>
      <c r="G4714" s="104"/>
      <c r="H4714" s="105" t="str">
        <f t="shared" ca="1" si="222"/>
        <v/>
      </c>
      <c r="I4714" s="102"/>
      <c r="J4714" s="102"/>
      <c r="K4714" s="102"/>
      <c r="L4714" s="102"/>
      <c r="M4714" s="102"/>
      <c r="N4714" s="102"/>
      <c r="O4714" s="102"/>
      <c r="P4714" s="102"/>
      <c r="Q4714" s="102"/>
      <c r="R4714" s="102"/>
      <c r="S4714" s="102"/>
      <c r="T4714" s="106"/>
      <c r="U4714" s="3" t="str">
        <f t="shared" si="221"/>
        <v>0/1</v>
      </c>
    </row>
    <row r="4715" spans="1:21" ht="30" customHeight="1" x14ac:dyDescent="0.3">
      <c r="A4715" s="3" t="str">
        <f>B4715&amp;"--"&amp;COUNTIF($B$5:B4715,B4715)</f>
        <v>--4678</v>
      </c>
      <c r="B4715" s="3" t="str">
        <f t="shared" si="220"/>
        <v/>
      </c>
      <c r="C4715" s="78">
        <v>4711</v>
      </c>
      <c r="D4715" s="102"/>
      <c r="E4715" s="103"/>
      <c r="F4715" s="102"/>
      <c r="G4715" s="104"/>
      <c r="H4715" s="105" t="str">
        <f t="shared" ca="1" si="222"/>
        <v/>
      </c>
      <c r="I4715" s="102"/>
      <c r="J4715" s="102"/>
      <c r="K4715" s="102"/>
      <c r="L4715" s="102"/>
      <c r="M4715" s="102"/>
      <c r="N4715" s="102"/>
      <c r="O4715" s="102"/>
      <c r="P4715" s="102"/>
      <c r="Q4715" s="102"/>
      <c r="R4715" s="102"/>
      <c r="S4715" s="102"/>
      <c r="T4715" s="106"/>
      <c r="U4715" s="3" t="str">
        <f t="shared" si="221"/>
        <v>0/1</v>
      </c>
    </row>
    <row r="4716" spans="1:21" ht="30" customHeight="1" x14ac:dyDescent="0.3">
      <c r="A4716" s="3" t="str">
        <f>B4716&amp;"--"&amp;COUNTIF($B$5:B4716,B4716)</f>
        <v>--4679</v>
      </c>
      <c r="B4716" s="3" t="str">
        <f t="shared" si="220"/>
        <v/>
      </c>
      <c r="C4716" s="78">
        <v>4712</v>
      </c>
      <c r="D4716" s="102"/>
      <c r="E4716" s="103"/>
      <c r="F4716" s="102"/>
      <c r="G4716" s="104"/>
      <c r="H4716" s="105" t="str">
        <f t="shared" ca="1" si="222"/>
        <v/>
      </c>
      <c r="I4716" s="102"/>
      <c r="J4716" s="102"/>
      <c r="K4716" s="102"/>
      <c r="L4716" s="102"/>
      <c r="M4716" s="102"/>
      <c r="N4716" s="102"/>
      <c r="O4716" s="102"/>
      <c r="P4716" s="102"/>
      <c r="Q4716" s="102"/>
      <c r="R4716" s="102"/>
      <c r="S4716" s="102"/>
      <c r="T4716" s="106"/>
      <c r="U4716" s="3" t="str">
        <f t="shared" si="221"/>
        <v>0/1</v>
      </c>
    </row>
    <row r="4717" spans="1:21" ht="30" customHeight="1" x14ac:dyDescent="0.3">
      <c r="A4717" s="3" t="str">
        <f>B4717&amp;"--"&amp;COUNTIF($B$5:B4717,B4717)</f>
        <v>--4680</v>
      </c>
      <c r="B4717" s="3" t="str">
        <f t="shared" si="220"/>
        <v/>
      </c>
      <c r="C4717" s="78">
        <v>4713</v>
      </c>
      <c r="D4717" s="102"/>
      <c r="E4717" s="103"/>
      <c r="F4717" s="102"/>
      <c r="G4717" s="104"/>
      <c r="H4717" s="105" t="str">
        <f t="shared" ca="1" si="222"/>
        <v/>
      </c>
      <c r="I4717" s="102"/>
      <c r="J4717" s="102"/>
      <c r="K4717" s="102"/>
      <c r="L4717" s="102"/>
      <c r="M4717" s="102"/>
      <c r="N4717" s="102"/>
      <c r="O4717" s="102"/>
      <c r="P4717" s="102"/>
      <c r="Q4717" s="102"/>
      <c r="R4717" s="102"/>
      <c r="S4717" s="102"/>
      <c r="T4717" s="106"/>
      <c r="U4717" s="3" t="str">
        <f t="shared" si="221"/>
        <v>0/1</v>
      </c>
    </row>
    <row r="4718" spans="1:21" ht="30" customHeight="1" x14ac:dyDescent="0.3">
      <c r="A4718" s="3" t="str">
        <f>B4718&amp;"--"&amp;COUNTIF($B$5:B4718,B4718)</f>
        <v>--4681</v>
      </c>
      <c r="B4718" s="3" t="str">
        <f t="shared" si="220"/>
        <v/>
      </c>
      <c r="C4718" s="78">
        <v>4714</v>
      </c>
      <c r="D4718" s="102"/>
      <c r="E4718" s="103"/>
      <c r="F4718" s="102"/>
      <c r="G4718" s="104"/>
      <c r="H4718" s="105" t="str">
        <f t="shared" ca="1" si="222"/>
        <v/>
      </c>
      <c r="I4718" s="102"/>
      <c r="J4718" s="102"/>
      <c r="K4718" s="102"/>
      <c r="L4718" s="102"/>
      <c r="M4718" s="102"/>
      <c r="N4718" s="102"/>
      <c r="O4718" s="102"/>
      <c r="P4718" s="102"/>
      <c r="Q4718" s="102"/>
      <c r="R4718" s="102"/>
      <c r="S4718" s="102"/>
      <c r="T4718" s="106"/>
      <c r="U4718" s="3" t="str">
        <f t="shared" si="221"/>
        <v>0/1</v>
      </c>
    </row>
    <row r="4719" spans="1:21" ht="30" customHeight="1" x14ac:dyDescent="0.3">
      <c r="A4719" s="3" t="str">
        <f>B4719&amp;"--"&amp;COUNTIF($B$5:B4719,B4719)</f>
        <v>--4682</v>
      </c>
      <c r="B4719" s="3" t="str">
        <f t="shared" si="220"/>
        <v/>
      </c>
      <c r="C4719" s="78">
        <v>4715</v>
      </c>
      <c r="D4719" s="102"/>
      <c r="E4719" s="103"/>
      <c r="F4719" s="102"/>
      <c r="G4719" s="104"/>
      <c r="H4719" s="105" t="str">
        <f t="shared" ca="1" si="222"/>
        <v/>
      </c>
      <c r="I4719" s="102"/>
      <c r="J4719" s="102"/>
      <c r="K4719" s="102"/>
      <c r="L4719" s="102"/>
      <c r="M4719" s="102"/>
      <c r="N4719" s="102"/>
      <c r="O4719" s="102"/>
      <c r="P4719" s="102"/>
      <c r="Q4719" s="102"/>
      <c r="R4719" s="102"/>
      <c r="S4719" s="102"/>
      <c r="T4719" s="106"/>
      <c r="U4719" s="3" t="str">
        <f t="shared" si="221"/>
        <v>0/1</v>
      </c>
    </row>
    <row r="4720" spans="1:21" ht="30" customHeight="1" x14ac:dyDescent="0.3">
      <c r="A4720" s="3" t="str">
        <f>B4720&amp;"--"&amp;COUNTIF($B$5:B4720,B4720)</f>
        <v>--4683</v>
      </c>
      <c r="B4720" s="3" t="str">
        <f t="shared" si="220"/>
        <v/>
      </c>
      <c r="C4720" s="78">
        <v>4716</v>
      </c>
      <c r="D4720" s="102"/>
      <c r="E4720" s="103"/>
      <c r="F4720" s="102"/>
      <c r="G4720" s="104"/>
      <c r="H4720" s="105" t="str">
        <f t="shared" ca="1" si="222"/>
        <v/>
      </c>
      <c r="I4720" s="102"/>
      <c r="J4720" s="102"/>
      <c r="K4720" s="102"/>
      <c r="L4720" s="102"/>
      <c r="M4720" s="102"/>
      <c r="N4720" s="102"/>
      <c r="O4720" s="102"/>
      <c r="P4720" s="102"/>
      <c r="Q4720" s="102"/>
      <c r="R4720" s="102"/>
      <c r="S4720" s="102"/>
      <c r="T4720" s="106"/>
      <c r="U4720" s="3" t="str">
        <f t="shared" si="221"/>
        <v>0/1</v>
      </c>
    </row>
    <row r="4721" spans="1:21" ht="30" customHeight="1" x14ac:dyDescent="0.3">
      <c r="A4721" s="3" t="str">
        <f>B4721&amp;"--"&amp;COUNTIF($B$5:B4721,B4721)</f>
        <v>--4684</v>
      </c>
      <c r="B4721" s="3" t="str">
        <f t="shared" si="220"/>
        <v/>
      </c>
      <c r="C4721" s="78">
        <v>4717</v>
      </c>
      <c r="D4721" s="102"/>
      <c r="E4721" s="103"/>
      <c r="F4721" s="102"/>
      <c r="G4721" s="104"/>
      <c r="H4721" s="105" t="str">
        <f t="shared" ca="1" si="222"/>
        <v/>
      </c>
      <c r="I4721" s="102"/>
      <c r="J4721" s="102"/>
      <c r="K4721" s="102"/>
      <c r="L4721" s="102"/>
      <c r="M4721" s="102"/>
      <c r="N4721" s="102"/>
      <c r="O4721" s="102"/>
      <c r="P4721" s="102"/>
      <c r="Q4721" s="102"/>
      <c r="R4721" s="102"/>
      <c r="S4721" s="102"/>
      <c r="T4721" s="106"/>
      <c r="U4721" s="3" t="str">
        <f t="shared" si="221"/>
        <v>0/1</v>
      </c>
    </row>
    <row r="4722" spans="1:21" ht="30" customHeight="1" x14ac:dyDescent="0.3">
      <c r="A4722" s="3" t="str">
        <f>B4722&amp;"--"&amp;COUNTIF($B$5:B4722,B4722)</f>
        <v>--4685</v>
      </c>
      <c r="B4722" s="3" t="str">
        <f t="shared" si="220"/>
        <v/>
      </c>
      <c r="C4722" s="78">
        <v>4718</v>
      </c>
      <c r="D4722" s="102"/>
      <c r="E4722" s="103"/>
      <c r="F4722" s="102"/>
      <c r="G4722" s="104"/>
      <c r="H4722" s="105" t="str">
        <f t="shared" ca="1" si="222"/>
        <v/>
      </c>
      <c r="I4722" s="102"/>
      <c r="J4722" s="102"/>
      <c r="K4722" s="102"/>
      <c r="L4722" s="102"/>
      <c r="M4722" s="102"/>
      <c r="N4722" s="102"/>
      <c r="O4722" s="102"/>
      <c r="P4722" s="102"/>
      <c r="Q4722" s="102"/>
      <c r="R4722" s="102"/>
      <c r="S4722" s="102"/>
      <c r="T4722" s="106"/>
      <c r="U4722" s="3" t="str">
        <f t="shared" si="221"/>
        <v>0/1</v>
      </c>
    </row>
    <row r="4723" spans="1:21" ht="30" customHeight="1" x14ac:dyDescent="0.3">
      <c r="A4723" s="3" t="str">
        <f>B4723&amp;"--"&amp;COUNTIF($B$5:B4723,B4723)</f>
        <v>--4686</v>
      </c>
      <c r="B4723" s="3" t="str">
        <f t="shared" si="220"/>
        <v/>
      </c>
      <c r="C4723" s="78">
        <v>4719</v>
      </c>
      <c r="D4723" s="102"/>
      <c r="E4723" s="103"/>
      <c r="F4723" s="102"/>
      <c r="G4723" s="104"/>
      <c r="H4723" s="105" t="str">
        <f t="shared" ca="1" si="222"/>
        <v/>
      </c>
      <c r="I4723" s="102"/>
      <c r="J4723" s="102"/>
      <c r="K4723" s="102"/>
      <c r="L4723" s="102"/>
      <c r="M4723" s="102"/>
      <c r="N4723" s="102"/>
      <c r="O4723" s="102"/>
      <c r="P4723" s="102"/>
      <c r="Q4723" s="102"/>
      <c r="R4723" s="102"/>
      <c r="S4723" s="102"/>
      <c r="T4723" s="106"/>
      <c r="U4723" s="3" t="str">
        <f t="shared" si="221"/>
        <v>0/1</v>
      </c>
    </row>
    <row r="4724" spans="1:21" ht="30" customHeight="1" x14ac:dyDescent="0.3">
      <c r="A4724" s="3" t="str">
        <f>B4724&amp;"--"&amp;COUNTIF($B$5:B4724,B4724)</f>
        <v>--4687</v>
      </c>
      <c r="B4724" s="3" t="str">
        <f t="shared" si="220"/>
        <v/>
      </c>
      <c r="C4724" s="78">
        <v>4720</v>
      </c>
      <c r="D4724" s="102"/>
      <c r="E4724" s="103"/>
      <c r="F4724" s="102"/>
      <c r="G4724" s="104"/>
      <c r="H4724" s="105" t="str">
        <f t="shared" ca="1" si="222"/>
        <v/>
      </c>
      <c r="I4724" s="102"/>
      <c r="J4724" s="102"/>
      <c r="K4724" s="102"/>
      <c r="L4724" s="102"/>
      <c r="M4724" s="102"/>
      <c r="N4724" s="102"/>
      <c r="O4724" s="102"/>
      <c r="P4724" s="102"/>
      <c r="Q4724" s="102"/>
      <c r="R4724" s="102"/>
      <c r="S4724" s="102"/>
      <c r="T4724" s="106"/>
      <c r="U4724" s="3" t="str">
        <f t="shared" si="221"/>
        <v>0/1</v>
      </c>
    </row>
    <row r="4725" spans="1:21" ht="30" customHeight="1" x14ac:dyDescent="0.3">
      <c r="A4725" s="3" t="str">
        <f>B4725&amp;"--"&amp;COUNTIF($B$5:B4725,B4725)</f>
        <v>--4688</v>
      </c>
      <c r="B4725" s="3" t="str">
        <f t="shared" si="220"/>
        <v/>
      </c>
      <c r="C4725" s="78">
        <v>4721</v>
      </c>
      <c r="D4725" s="102"/>
      <c r="E4725" s="103"/>
      <c r="F4725" s="102"/>
      <c r="G4725" s="104"/>
      <c r="H4725" s="105" t="str">
        <f t="shared" ca="1" si="222"/>
        <v/>
      </c>
      <c r="I4725" s="102"/>
      <c r="J4725" s="102"/>
      <c r="K4725" s="102"/>
      <c r="L4725" s="102"/>
      <c r="M4725" s="102"/>
      <c r="N4725" s="102"/>
      <c r="O4725" s="102"/>
      <c r="P4725" s="102"/>
      <c r="Q4725" s="102"/>
      <c r="R4725" s="102"/>
      <c r="S4725" s="102"/>
      <c r="T4725" s="106"/>
      <c r="U4725" s="3" t="str">
        <f t="shared" si="221"/>
        <v>0/1</v>
      </c>
    </row>
    <row r="4726" spans="1:21" ht="30" customHeight="1" x14ac:dyDescent="0.3">
      <c r="A4726" s="3" t="str">
        <f>B4726&amp;"--"&amp;COUNTIF($B$5:B4726,B4726)</f>
        <v>--4689</v>
      </c>
      <c r="B4726" s="3" t="str">
        <f t="shared" si="220"/>
        <v/>
      </c>
      <c r="C4726" s="78">
        <v>4722</v>
      </c>
      <c r="D4726" s="102"/>
      <c r="E4726" s="103"/>
      <c r="F4726" s="102"/>
      <c r="G4726" s="104"/>
      <c r="H4726" s="105" t="str">
        <f t="shared" ca="1" si="222"/>
        <v/>
      </c>
      <c r="I4726" s="102"/>
      <c r="J4726" s="102"/>
      <c r="K4726" s="102"/>
      <c r="L4726" s="102"/>
      <c r="M4726" s="102"/>
      <c r="N4726" s="102"/>
      <c r="O4726" s="102"/>
      <c r="P4726" s="102"/>
      <c r="Q4726" s="102"/>
      <c r="R4726" s="102"/>
      <c r="S4726" s="102"/>
      <c r="T4726" s="106"/>
      <c r="U4726" s="3" t="str">
        <f t="shared" si="221"/>
        <v>0/1</v>
      </c>
    </row>
    <row r="4727" spans="1:21" ht="30" customHeight="1" x14ac:dyDescent="0.3">
      <c r="A4727" s="3" t="str">
        <f>B4727&amp;"--"&amp;COUNTIF($B$5:B4727,B4727)</f>
        <v>--4690</v>
      </c>
      <c r="B4727" s="3" t="str">
        <f t="shared" si="220"/>
        <v/>
      </c>
      <c r="C4727" s="78">
        <v>4723</v>
      </c>
      <c r="D4727" s="102"/>
      <c r="E4727" s="103"/>
      <c r="F4727" s="102"/>
      <c r="G4727" s="104"/>
      <c r="H4727" s="105" t="str">
        <f t="shared" ca="1" si="222"/>
        <v/>
      </c>
      <c r="I4727" s="102"/>
      <c r="J4727" s="102"/>
      <c r="K4727" s="102"/>
      <c r="L4727" s="102"/>
      <c r="M4727" s="102"/>
      <c r="N4727" s="102"/>
      <c r="O4727" s="102"/>
      <c r="P4727" s="102"/>
      <c r="Q4727" s="102"/>
      <c r="R4727" s="102"/>
      <c r="S4727" s="102"/>
      <c r="T4727" s="106"/>
      <c r="U4727" s="3" t="str">
        <f t="shared" si="221"/>
        <v>0/1</v>
      </c>
    </row>
    <row r="4728" spans="1:21" ht="30" customHeight="1" x14ac:dyDescent="0.3">
      <c r="A4728" s="3" t="str">
        <f>B4728&amp;"--"&amp;COUNTIF($B$5:B4728,B4728)</f>
        <v>--4691</v>
      </c>
      <c r="B4728" s="3" t="str">
        <f t="shared" si="220"/>
        <v/>
      </c>
      <c r="C4728" s="78">
        <v>4724</v>
      </c>
      <c r="D4728" s="102"/>
      <c r="E4728" s="103"/>
      <c r="F4728" s="102"/>
      <c r="G4728" s="104"/>
      <c r="H4728" s="105" t="str">
        <f t="shared" ca="1" si="222"/>
        <v/>
      </c>
      <c r="I4728" s="102"/>
      <c r="J4728" s="102"/>
      <c r="K4728" s="102"/>
      <c r="L4728" s="102"/>
      <c r="M4728" s="102"/>
      <c r="N4728" s="102"/>
      <c r="O4728" s="102"/>
      <c r="P4728" s="102"/>
      <c r="Q4728" s="102"/>
      <c r="R4728" s="102"/>
      <c r="S4728" s="102"/>
      <c r="T4728" s="106"/>
      <c r="U4728" s="3" t="str">
        <f t="shared" si="221"/>
        <v>0/1</v>
      </c>
    </row>
    <row r="4729" spans="1:21" ht="30" customHeight="1" x14ac:dyDescent="0.3">
      <c r="A4729" s="3" t="str">
        <f>B4729&amp;"--"&amp;COUNTIF($B$5:B4729,B4729)</f>
        <v>--4692</v>
      </c>
      <c r="B4729" s="3" t="str">
        <f t="shared" si="220"/>
        <v/>
      </c>
      <c r="C4729" s="78">
        <v>4725</v>
      </c>
      <c r="D4729" s="102"/>
      <c r="E4729" s="103"/>
      <c r="F4729" s="102"/>
      <c r="G4729" s="104"/>
      <c r="H4729" s="105" t="str">
        <f t="shared" ca="1" si="222"/>
        <v/>
      </c>
      <c r="I4729" s="102"/>
      <c r="J4729" s="102"/>
      <c r="K4729" s="102"/>
      <c r="L4729" s="102"/>
      <c r="M4729" s="102"/>
      <c r="N4729" s="102"/>
      <c r="O4729" s="102"/>
      <c r="P4729" s="102"/>
      <c r="Q4729" s="102"/>
      <c r="R4729" s="102"/>
      <c r="S4729" s="102"/>
      <c r="T4729" s="106"/>
      <c r="U4729" s="3" t="str">
        <f t="shared" si="221"/>
        <v>0/1</v>
      </c>
    </row>
    <row r="4730" spans="1:21" ht="30" customHeight="1" x14ac:dyDescent="0.3">
      <c r="A4730" s="3" t="str">
        <f>B4730&amp;"--"&amp;COUNTIF($B$5:B4730,B4730)</f>
        <v>--4693</v>
      </c>
      <c r="B4730" s="3" t="str">
        <f t="shared" si="220"/>
        <v/>
      </c>
      <c r="C4730" s="78">
        <v>4726</v>
      </c>
      <c r="D4730" s="102"/>
      <c r="E4730" s="103"/>
      <c r="F4730" s="102"/>
      <c r="G4730" s="104"/>
      <c r="H4730" s="105" t="str">
        <f t="shared" ca="1" si="222"/>
        <v/>
      </c>
      <c r="I4730" s="102"/>
      <c r="J4730" s="102"/>
      <c r="K4730" s="102"/>
      <c r="L4730" s="102"/>
      <c r="M4730" s="102"/>
      <c r="N4730" s="102"/>
      <c r="O4730" s="102"/>
      <c r="P4730" s="102"/>
      <c r="Q4730" s="102"/>
      <c r="R4730" s="102"/>
      <c r="S4730" s="102"/>
      <c r="T4730" s="106"/>
      <c r="U4730" s="3" t="str">
        <f t="shared" si="221"/>
        <v>0/1</v>
      </c>
    </row>
    <row r="4731" spans="1:21" ht="30" customHeight="1" x14ac:dyDescent="0.3">
      <c r="A4731" s="3" t="str">
        <f>B4731&amp;"--"&amp;COUNTIF($B$5:B4731,B4731)</f>
        <v>--4694</v>
      </c>
      <c r="B4731" s="3" t="str">
        <f t="shared" si="220"/>
        <v/>
      </c>
      <c r="C4731" s="78">
        <v>4727</v>
      </c>
      <c r="D4731" s="102"/>
      <c r="E4731" s="103"/>
      <c r="F4731" s="102"/>
      <c r="G4731" s="104"/>
      <c r="H4731" s="105" t="str">
        <f t="shared" ca="1" si="222"/>
        <v/>
      </c>
      <c r="I4731" s="102"/>
      <c r="J4731" s="102"/>
      <c r="K4731" s="102"/>
      <c r="L4731" s="102"/>
      <c r="M4731" s="102"/>
      <c r="N4731" s="102"/>
      <c r="O4731" s="102"/>
      <c r="P4731" s="102"/>
      <c r="Q4731" s="102"/>
      <c r="R4731" s="102"/>
      <c r="S4731" s="102"/>
      <c r="T4731" s="106"/>
      <c r="U4731" s="3" t="str">
        <f t="shared" si="221"/>
        <v>0/1</v>
      </c>
    </row>
    <row r="4732" spans="1:21" ht="30" customHeight="1" x14ac:dyDescent="0.3">
      <c r="A4732" s="3" t="str">
        <f>B4732&amp;"--"&amp;COUNTIF($B$5:B4732,B4732)</f>
        <v>--4695</v>
      </c>
      <c r="B4732" s="3" t="str">
        <f t="shared" si="220"/>
        <v/>
      </c>
      <c r="C4732" s="78">
        <v>4728</v>
      </c>
      <c r="D4732" s="102"/>
      <c r="E4732" s="103"/>
      <c r="F4732" s="102"/>
      <c r="G4732" s="104"/>
      <c r="H4732" s="105" t="str">
        <f t="shared" ca="1" si="222"/>
        <v/>
      </c>
      <c r="I4732" s="102"/>
      <c r="J4732" s="102"/>
      <c r="K4732" s="102"/>
      <c r="L4732" s="102"/>
      <c r="M4732" s="102"/>
      <c r="N4732" s="102"/>
      <c r="O4732" s="102"/>
      <c r="P4732" s="102"/>
      <c r="Q4732" s="102"/>
      <c r="R4732" s="102"/>
      <c r="S4732" s="102"/>
      <c r="T4732" s="106"/>
      <c r="U4732" s="3" t="str">
        <f t="shared" si="221"/>
        <v>0/1</v>
      </c>
    </row>
    <row r="4733" spans="1:21" ht="30" customHeight="1" x14ac:dyDescent="0.3">
      <c r="A4733" s="3" t="str">
        <f>B4733&amp;"--"&amp;COUNTIF($B$5:B4733,B4733)</f>
        <v>--4696</v>
      </c>
      <c r="B4733" s="3" t="str">
        <f t="shared" si="220"/>
        <v/>
      </c>
      <c r="C4733" s="78">
        <v>4729</v>
      </c>
      <c r="D4733" s="102"/>
      <c r="E4733" s="103"/>
      <c r="F4733" s="102"/>
      <c r="G4733" s="104"/>
      <c r="H4733" s="105" t="str">
        <f t="shared" ca="1" si="222"/>
        <v/>
      </c>
      <c r="I4733" s="102"/>
      <c r="J4733" s="102"/>
      <c r="K4733" s="102"/>
      <c r="L4733" s="102"/>
      <c r="M4733" s="102"/>
      <c r="N4733" s="102"/>
      <c r="O4733" s="102"/>
      <c r="P4733" s="102"/>
      <c r="Q4733" s="102"/>
      <c r="R4733" s="102"/>
      <c r="S4733" s="102"/>
      <c r="T4733" s="106"/>
      <c r="U4733" s="3" t="str">
        <f t="shared" si="221"/>
        <v>0/1</v>
      </c>
    </row>
    <row r="4734" spans="1:21" ht="30" customHeight="1" x14ac:dyDescent="0.3">
      <c r="A4734" s="3" t="str">
        <f>B4734&amp;"--"&amp;COUNTIF($B$5:B4734,B4734)</f>
        <v>--4697</v>
      </c>
      <c r="B4734" s="3" t="str">
        <f t="shared" si="220"/>
        <v/>
      </c>
      <c r="C4734" s="78">
        <v>4730</v>
      </c>
      <c r="D4734" s="102"/>
      <c r="E4734" s="103"/>
      <c r="F4734" s="102"/>
      <c r="G4734" s="104"/>
      <c r="H4734" s="105" t="str">
        <f t="shared" ca="1" si="222"/>
        <v/>
      </c>
      <c r="I4734" s="102"/>
      <c r="J4734" s="102"/>
      <c r="K4734" s="102"/>
      <c r="L4734" s="102"/>
      <c r="M4734" s="102"/>
      <c r="N4734" s="102"/>
      <c r="O4734" s="102"/>
      <c r="P4734" s="102"/>
      <c r="Q4734" s="102"/>
      <c r="R4734" s="102"/>
      <c r="S4734" s="102"/>
      <c r="T4734" s="106"/>
      <c r="U4734" s="3" t="str">
        <f t="shared" si="221"/>
        <v>0/1</v>
      </c>
    </row>
    <row r="4735" spans="1:21" ht="30" customHeight="1" x14ac:dyDescent="0.3">
      <c r="A4735" s="3" t="str">
        <f>B4735&amp;"--"&amp;COUNTIF($B$5:B4735,B4735)</f>
        <v>--4698</v>
      </c>
      <c r="B4735" s="3" t="str">
        <f t="shared" si="220"/>
        <v/>
      </c>
      <c r="C4735" s="78">
        <v>4731</v>
      </c>
      <c r="D4735" s="102"/>
      <c r="E4735" s="103"/>
      <c r="F4735" s="102"/>
      <c r="G4735" s="104"/>
      <c r="H4735" s="105" t="str">
        <f t="shared" ca="1" si="222"/>
        <v/>
      </c>
      <c r="I4735" s="102"/>
      <c r="J4735" s="102"/>
      <c r="K4735" s="102"/>
      <c r="L4735" s="102"/>
      <c r="M4735" s="102"/>
      <c r="N4735" s="102"/>
      <c r="O4735" s="102"/>
      <c r="P4735" s="102"/>
      <c r="Q4735" s="102"/>
      <c r="R4735" s="102"/>
      <c r="S4735" s="102"/>
      <c r="T4735" s="106"/>
      <c r="U4735" s="3" t="str">
        <f t="shared" si="221"/>
        <v>0/1</v>
      </c>
    </row>
    <row r="4736" spans="1:21" ht="30" customHeight="1" x14ac:dyDescent="0.3">
      <c r="A4736" s="3" t="str">
        <f>B4736&amp;"--"&amp;COUNTIF($B$5:B4736,B4736)</f>
        <v>--4699</v>
      </c>
      <c r="B4736" s="3" t="str">
        <f t="shared" si="220"/>
        <v/>
      </c>
      <c r="C4736" s="78">
        <v>4732</v>
      </c>
      <c r="D4736" s="102"/>
      <c r="E4736" s="103"/>
      <c r="F4736" s="102"/>
      <c r="G4736" s="104"/>
      <c r="H4736" s="105" t="str">
        <f t="shared" ca="1" si="222"/>
        <v/>
      </c>
      <c r="I4736" s="102"/>
      <c r="J4736" s="102"/>
      <c r="K4736" s="102"/>
      <c r="L4736" s="102"/>
      <c r="M4736" s="102"/>
      <c r="N4736" s="102"/>
      <c r="O4736" s="102"/>
      <c r="P4736" s="102"/>
      <c r="Q4736" s="102"/>
      <c r="R4736" s="102"/>
      <c r="S4736" s="102"/>
      <c r="T4736" s="106"/>
      <c r="U4736" s="3" t="str">
        <f t="shared" si="221"/>
        <v>0/1</v>
      </c>
    </row>
    <row r="4737" spans="1:21" ht="30" customHeight="1" x14ac:dyDescent="0.3">
      <c r="A4737" s="3" t="str">
        <f>B4737&amp;"--"&amp;COUNTIF($B$5:B4737,B4737)</f>
        <v>--4700</v>
      </c>
      <c r="B4737" s="3" t="str">
        <f t="shared" si="220"/>
        <v/>
      </c>
      <c r="C4737" s="78">
        <v>4733</v>
      </c>
      <c r="D4737" s="102"/>
      <c r="E4737" s="103"/>
      <c r="F4737" s="102"/>
      <c r="G4737" s="104"/>
      <c r="H4737" s="105" t="str">
        <f t="shared" ca="1" si="222"/>
        <v/>
      </c>
      <c r="I4737" s="102"/>
      <c r="J4737" s="102"/>
      <c r="K4737" s="102"/>
      <c r="L4737" s="102"/>
      <c r="M4737" s="102"/>
      <c r="N4737" s="102"/>
      <c r="O4737" s="102"/>
      <c r="P4737" s="102"/>
      <c r="Q4737" s="102"/>
      <c r="R4737" s="102"/>
      <c r="S4737" s="102"/>
      <c r="T4737" s="106"/>
      <c r="U4737" s="3" t="str">
        <f t="shared" si="221"/>
        <v>0/1</v>
      </c>
    </row>
    <row r="4738" spans="1:21" ht="30" customHeight="1" x14ac:dyDescent="0.3">
      <c r="A4738" s="3" t="str">
        <f>B4738&amp;"--"&amp;COUNTIF($B$5:B4738,B4738)</f>
        <v>--4701</v>
      </c>
      <c r="B4738" s="3" t="str">
        <f t="shared" si="220"/>
        <v/>
      </c>
      <c r="C4738" s="78">
        <v>4734</v>
      </c>
      <c r="D4738" s="102"/>
      <c r="E4738" s="103"/>
      <c r="F4738" s="102"/>
      <c r="G4738" s="104"/>
      <c r="H4738" s="105" t="str">
        <f t="shared" ca="1" si="222"/>
        <v/>
      </c>
      <c r="I4738" s="102"/>
      <c r="J4738" s="102"/>
      <c r="K4738" s="102"/>
      <c r="L4738" s="102"/>
      <c r="M4738" s="102"/>
      <c r="N4738" s="102"/>
      <c r="O4738" s="102"/>
      <c r="P4738" s="102"/>
      <c r="Q4738" s="102"/>
      <c r="R4738" s="102"/>
      <c r="S4738" s="102"/>
      <c r="T4738" s="106"/>
      <c r="U4738" s="3" t="str">
        <f t="shared" si="221"/>
        <v>0/1</v>
      </c>
    </row>
    <row r="4739" spans="1:21" ht="30" customHeight="1" x14ac:dyDescent="0.3">
      <c r="A4739" s="3" t="str">
        <f>B4739&amp;"--"&amp;COUNTIF($B$5:B4739,B4739)</f>
        <v>--4702</v>
      </c>
      <c r="B4739" s="3" t="str">
        <f t="shared" si="220"/>
        <v/>
      </c>
      <c r="C4739" s="78">
        <v>4735</v>
      </c>
      <c r="D4739" s="102"/>
      <c r="E4739" s="103"/>
      <c r="F4739" s="102"/>
      <c r="G4739" s="104"/>
      <c r="H4739" s="105" t="str">
        <f t="shared" ca="1" si="222"/>
        <v/>
      </c>
      <c r="I4739" s="102"/>
      <c r="J4739" s="102"/>
      <c r="K4739" s="102"/>
      <c r="L4739" s="102"/>
      <c r="M4739" s="102"/>
      <c r="N4739" s="102"/>
      <c r="O4739" s="102"/>
      <c r="P4739" s="102"/>
      <c r="Q4739" s="102"/>
      <c r="R4739" s="102"/>
      <c r="S4739" s="102"/>
      <c r="T4739" s="106"/>
      <c r="U4739" s="3" t="str">
        <f t="shared" si="221"/>
        <v>0/1</v>
      </c>
    </row>
    <row r="4740" spans="1:21" ht="30" customHeight="1" x14ac:dyDescent="0.3">
      <c r="A4740" s="3" t="str">
        <f>B4740&amp;"--"&amp;COUNTIF($B$5:B4740,B4740)</f>
        <v>--4703</v>
      </c>
      <c r="B4740" s="3" t="str">
        <f t="shared" si="220"/>
        <v/>
      </c>
      <c r="C4740" s="78">
        <v>4736</v>
      </c>
      <c r="D4740" s="102"/>
      <c r="E4740" s="103"/>
      <c r="F4740" s="102"/>
      <c r="G4740" s="104"/>
      <c r="H4740" s="105" t="str">
        <f t="shared" ca="1" si="222"/>
        <v/>
      </c>
      <c r="I4740" s="102"/>
      <c r="J4740" s="102"/>
      <c r="K4740" s="102"/>
      <c r="L4740" s="102"/>
      <c r="M4740" s="102"/>
      <c r="N4740" s="102"/>
      <c r="O4740" s="102"/>
      <c r="P4740" s="102"/>
      <c r="Q4740" s="102"/>
      <c r="R4740" s="102"/>
      <c r="S4740" s="102"/>
      <c r="T4740" s="106"/>
      <c r="U4740" s="3" t="str">
        <f t="shared" si="221"/>
        <v>0/1</v>
      </c>
    </row>
    <row r="4741" spans="1:21" ht="30" customHeight="1" x14ac:dyDescent="0.3">
      <c r="A4741" s="3" t="str">
        <f>B4741&amp;"--"&amp;COUNTIF($B$5:B4741,B4741)</f>
        <v>--4704</v>
      </c>
      <c r="B4741" s="3" t="str">
        <f t="shared" ref="B4741:B4804" si="223">IF(G4741&lt;&gt;"",MONTH(G4741),"")</f>
        <v/>
      </c>
      <c r="C4741" s="78">
        <v>4737</v>
      </c>
      <c r="D4741" s="102"/>
      <c r="E4741" s="103"/>
      <c r="F4741" s="102"/>
      <c r="G4741" s="104"/>
      <c r="H4741" s="105" t="str">
        <f t="shared" ca="1" si="222"/>
        <v/>
      </c>
      <c r="I4741" s="102"/>
      <c r="J4741" s="102"/>
      <c r="K4741" s="102"/>
      <c r="L4741" s="102"/>
      <c r="M4741" s="102"/>
      <c r="N4741" s="102"/>
      <c r="O4741" s="102"/>
      <c r="P4741" s="102"/>
      <c r="Q4741" s="102"/>
      <c r="R4741" s="102"/>
      <c r="S4741" s="102"/>
      <c r="T4741" s="106"/>
      <c r="U4741" s="3" t="str">
        <f t="shared" ref="U4741:U4804" si="224">DAY(G4741)&amp;"/"&amp;MONTH(G4741)</f>
        <v>0/1</v>
      </c>
    </row>
    <row r="4742" spans="1:21" ht="30" customHeight="1" x14ac:dyDescent="0.3">
      <c r="A4742" s="3" t="str">
        <f>B4742&amp;"--"&amp;COUNTIF($B$5:B4742,B4742)</f>
        <v>--4705</v>
      </c>
      <c r="B4742" s="3" t="str">
        <f t="shared" si="223"/>
        <v/>
      </c>
      <c r="C4742" s="78">
        <v>4738</v>
      </c>
      <c r="D4742" s="102"/>
      <c r="E4742" s="103"/>
      <c r="F4742" s="102"/>
      <c r="G4742" s="104"/>
      <c r="H4742" s="105" t="str">
        <f t="shared" ca="1" si="222"/>
        <v/>
      </c>
      <c r="I4742" s="102"/>
      <c r="J4742" s="102"/>
      <c r="K4742" s="102"/>
      <c r="L4742" s="102"/>
      <c r="M4742" s="102"/>
      <c r="N4742" s="102"/>
      <c r="O4742" s="102"/>
      <c r="P4742" s="102"/>
      <c r="Q4742" s="102"/>
      <c r="R4742" s="102"/>
      <c r="S4742" s="102"/>
      <c r="T4742" s="106"/>
      <c r="U4742" s="3" t="str">
        <f t="shared" si="224"/>
        <v>0/1</v>
      </c>
    </row>
    <row r="4743" spans="1:21" ht="30" customHeight="1" x14ac:dyDescent="0.3">
      <c r="A4743" s="3" t="str">
        <f>B4743&amp;"--"&amp;COUNTIF($B$5:B4743,B4743)</f>
        <v>--4706</v>
      </c>
      <c r="B4743" s="3" t="str">
        <f t="shared" si="223"/>
        <v/>
      </c>
      <c r="C4743" s="78">
        <v>4739</v>
      </c>
      <c r="D4743" s="102"/>
      <c r="E4743" s="103"/>
      <c r="F4743" s="102"/>
      <c r="G4743" s="104"/>
      <c r="H4743" s="105" t="str">
        <f t="shared" ca="1" si="222"/>
        <v/>
      </c>
      <c r="I4743" s="102"/>
      <c r="J4743" s="102"/>
      <c r="K4743" s="102"/>
      <c r="L4743" s="102"/>
      <c r="M4743" s="102"/>
      <c r="N4743" s="102"/>
      <c r="O4743" s="102"/>
      <c r="P4743" s="102"/>
      <c r="Q4743" s="102"/>
      <c r="R4743" s="102"/>
      <c r="S4743" s="102"/>
      <c r="T4743" s="106"/>
      <c r="U4743" s="3" t="str">
        <f t="shared" si="224"/>
        <v>0/1</v>
      </c>
    </row>
    <row r="4744" spans="1:21" ht="30" customHeight="1" x14ac:dyDescent="0.3">
      <c r="A4744" s="3" t="str">
        <f>B4744&amp;"--"&amp;COUNTIF($B$5:B4744,B4744)</f>
        <v>--4707</v>
      </c>
      <c r="B4744" s="3" t="str">
        <f t="shared" si="223"/>
        <v/>
      </c>
      <c r="C4744" s="78">
        <v>4740</v>
      </c>
      <c r="D4744" s="102"/>
      <c r="E4744" s="103"/>
      <c r="F4744" s="102"/>
      <c r="G4744" s="104"/>
      <c r="H4744" s="105" t="str">
        <f t="shared" ca="1" si="222"/>
        <v/>
      </c>
      <c r="I4744" s="102"/>
      <c r="J4744" s="102"/>
      <c r="K4744" s="102"/>
      <c r="L4744" s="102"/>
      <c r="M4744" s="102"/>
      <c r="N4744" s="102"/>
      <c r="O4744" s="102"/>
      <c r="P4744" s="102"/>
      <c r="Q4744" s="102"/>
      <c r="R4744" s="102"/>
      <c r="S4744" s="102"/>
      <c r="T4744" s="106"/>
      <c r="U4744" s="3" t="str">
        <f t="shared" si="224"/>
        <v>0/1</v>
      </c>
    </row>
    <row r="4745" spans="1:21" ht="30" customHeight="1" x14ac:dyDescent="0.3">
      <c r="A4745" s="3" t="str">
        <f>B4745&amp;"--"&amp;COUNTIF($B$5:B4745,B4745)</f>
        <v>--4708</v>
      </c>
      <c r="B4745" s="3" t="str">
        <f t="shared" si="223"/>
        <v/>
      </c>
      <c r="C4745" s="78">
        <v>4741</v>
      </c>
      <c r="D4745" s="102"/>
      <c r="E4745" s="103"/>
      <c r="F4745" s="102"/>
      <c r="G4745" s="104"/>
      <c r="H4745" s="105" t="str">
        <f t="shared" ca="1" si="222"/>
        <v/>
      </c>
      <c r="I4745" s="102"/>
      <c r="J4745" s="102"/>
      <c r="K4745" s="102"/>
      <c r="L4745" s="102"/>
      <c r="M4745" s="102"/>
      <c r="N4745" s="102"/>
      <c r="O4745" s="102"/>
      <c r="P4745" s="102"/>
      <c r="Q4745" s="102"/>
      <c r="R4745" s="102"/>
      <c r="S4745" s="102"/>
      <c r="T4745" s="106"/>
      <c r="U4745" s="3" t="str">
        <f t="shared" si="224"/>
        <v>0/1</v>
      </c>
    </row>
    <row r="4746" spans="1:21" ht="30" customHeight="1" x14ac:dyDescent="0.3">
      <c r="A4746" s="3" t="str">
        <f>B4746&amp;"--"&amp;COUNTIF($B$5:B4746,B4746)</f>
        <v>--4709</v>
      </c>
      <c r="B4746" s="3" t="str">
        <f t="shared" si="223"/>
        <v/>
      </c>
      <c r="C4746" s="78">
        <v>4742</v>
      </c>
      <c r="D4746" s="102"/>
      <c r="E4746" s="103"/>
      <c r="F4746" s="102"/>
      <c r="G4746" s="104"/>
      <c r="H4746" s="105" t="str">
        <f t="shared" ca="1" si="222"/>
        <v/>
      </c>
      <c r="I4746" s="102"/>
      <c r="J4746" s="102"/>
      <c r="K4746" s="102"/>
      <c r="L4746" s="102"/>
      <c r="M4746" s="102"/>
      <c r="N4746" s="102"/>
      <c r="O4746" s="102"/>
      <c r="P4746" s="102"/>
      <c r="Q4746" s="102"/>
      <c r="R4746" s="102"/>
      <c r="S4746" s="102"/>
      <c r="T4746" s="106"/>
      <c r="U4746" s="3" t="str">
        <f t="shared" si="224"/>
        <v>0/1</v>
      </c>
    </row>
    <row r="4747" spans="1:21" ht="30" customHeight="1" x14ac:dyDescent="0.3">
      <c r="A4747" s="3" t="str">
        <f>B4747&amp;"--"&amp;COUNTIF($B$5:B4747,B4747)</f>
        <v>--4710</v>
      </c>
      <c r="B4747" s="3" t="str">
        <f t="shared" si="223"/>
        <v/>
      </c>
      <c r="C4747" s="78">
        <v>4743</v>
      </c>
      <c r="D4747" s="102"/>
      <c r="E4747" s="103"/>
      <c r="F4747" s="102"/>
      <c r="G4747" s="104"/>
      <c r="H4747" s="105" t="str">
        <f t="shared" ca="1" si="222"/>
        <v/>
      </c>
      <c r="I4747" s="102"/>
      <c r="J4747" s="102"/>
      <c r="K4747" s="102"/>
      <c r="L4747" s="102"/>
      <c r="M4747" s="102"/>
      <c r="N4747" s="102"/>
      <c r="O4747" s="102"/>
      <c r="P4747" s="102"/>
      <c r="Q4747" s="102"/>
      <c r="R4747" s="102"/>
      <c r="S4747" s="102"/>
      <c r="T4747" s="106"/>
      <c r="U4747" s="3" t="str">
        <f t="shared" si="224"/>
        <v>0/1</v>
      </c>
    </row>
    <row r="4748" spans="1:21" ht="30" customHeight="1" x14ac:dyDescent="0.3">
      <c r="A4748" s="3" t="str">
        <f>B4748&amp;"--"&amp;COUNTIF($B$5:B4748,B4748)</f>
        <v>--4711</v>
      </c>
      <c r="B4748" s="3" t="str">
        <f t="shared" si="223"/>
        <v/>
      </c>
      <c r="C4748" s="78">
        <v>4744</v>
      </c>
      <c r="D4748" s="102"/>
      <c r="E4748" s="103"/>
      <c r="F4748" s="102"/>
      <c r="G4748" s="104"/>
      <c r="H4748" s="105" t="str">
        <f t="shared" ca="1" si="222"/>
        <v/>
      </c>
      <c r="I4748" s="102"/>
      <c r="J4748" s="102"/>
      <c r="K4748" s="102"/>
      <c r="L4748" s="102"/>
      <c r="M4748" s="102"/>
      <c r="N4748" s="102"/>
      <c r="O4748" s="102"/>
      <c r="P4748" s="102"/>
      <c r="Q4748" s="102"/>
      <c r="R4748" s="102"/>
      <c r="S4748" s="102"/>
      <c r="T4748" s="106"/>
      <c r="U4748" s="3" t="str">
        <f t="shared" si="224"/>
        <v>0/1</v>
      </c>
    </row>
    <row r="4749" spans="1:21" ht="30" customHeight="1" x14ac:dyDescent="0.3">
      <c r="A4749" s="3" t="str">
        <f>B4749&amp;"--"&amp;COUNTIF($B$5:B4749,B4749)</f>
        <v>--4712</v>
      </c>
      <c r="B4749" s="3" t="str">
        <f t="shared" si="223"/>
        <v/>
      </c>
      <c r="C4749" s="78">
        <v>4745</v>
      </c>
      <c r="D4749" s="102"/>
      <c r="E4749" s="103"/>
      <c r="F4749" s="102"/>
      <c r="G4749" s="104"/>
      <c r="H4749" s="105" t="str">
        <f t="shared" ca="1" si="222"/>
        <v/>
      </c>
      <c r="I4749" s="102"/>
      <c r="J4749" s="102"/>
      <c r="K4749" s="102"/>
      <c r="L4749" s="102"/>
      <c r="M4749" s="102"/>
      <c r="N4749" s="102"/>
      <c r="O4749" s="102"/>
      <c r="P4749" s="102"/>
      <c r="Q4749" s="102"/>
      <c r="R4749" s="102"/>
      <c r="S4749" s="102"/>
      <c r="T4749" s="106"/>
      <c r="U4749" s="3" t="str">
        <f t="shared" si="224"/>
        <v>0/1</v>
      </c>
    </row>
    <row r="4750" spans="1:21" ht="30" customHeight="1" x14ac:dyDescent="0.3">
      <c r="A4750" s="3" t="str">
        <f>B4750&amp;"--"&amp;COUNTIF($B$5:B4750,B4750)</f>
        <v>--4713</v>
      </c>
      <c r="B4750" s="3" t="str">
        <f t="shared" si="223"/>
        <v/>
      </c>
      <c r="C4750" s="78">
        <v>4746</v>
      </c>
      <c r="D4750" s="102"/>
      <c r="E4750" s="103"/>
      <c r="F4750" s="102"/>
      <c r="G4750" s="104"/>
      <c r="H4750" s="105" t="str">
        <f t="shared" ca="1" si="222"/>
        <v/>
      </c>
      <c r="I4750" s="102"/>
      <c r="J4750" s="102"/>
      <c r="K4750" s="102"/>
      <c r="L4750" s="102"/>
      <c r="M4750" s="102"/>
      <c r="N4750" s="102"/>
      <c r="O4750" s="102"/>
      <c r="P4750" s="102"/>
      <c r="Q4750" s="102"/>
      <c r="R4750" s="102"/>
      <c r="S4750" s="102"/>
      <c r="T4750" s="106"/>
      <c r="U4750" s="3" t="str">
        <f t="shared" si="224"/>
        <v>0/1</v>
      </c>
    </row>
    <row r="4751" spans="1:21" ht="30" customHeight="1" x14ac:dyDescent="0.3">
      <c r="A4751" s="3" t="str">
        <f>B4751&amp;"--"&amp;COUNTIF($B$5:B4751,B4751)</f>
        <v>--4714</v>
      </c>
      <c r="B4751" s="3" t="str">
        <f t="shared" si="223"/>
        <v/>
      </c>
      <c r="C4751" s="78">
        <v>4747</v>
      </c>
      <c r="D4751" s="102"/>
      <c r="E4751" s="103"/>
      <c r="F4751" s="102"/>
      <c r="G4751" s="104"/>
      <c r="H4751" s="105" t="str">
        <f t="shared" ca="1" si="222"/>
        <v/>
      </c>
      <c r="I4751" s="102"/>
      <c r="J4751" s="102"/>
      <c r="K4751" s="102"/>
      <c r="L4751" s="102"/>
      <c r="M4751" s="102"/>
      <c r="N4751" s="102"/>
      <c r="O4751" s="102"/>
      <c r="P4751" s="102"/>
      <c r="Q4751" s="102"/>
      <c r="R4751" s="102"/>
      <c r="S4751" s="102"/>
      <c r="T4751" s="106"/>
      <c r="U4751" s="3" t="str">
        <f t="shared" si="224"/>
        <v>0/1</v>
      </c>
    </row>
    <row r="4752" spans="1:21" ht="30" customHeight="1" x14ac:dyDescent="0.3">
      <c r="A4752" s="3" t="str">
        <f>B4752&amp;"--"&amp;COUNTIF($B$5:B4752,B4752)</f>
        <v>--4715</v>
      </c>
      <c r="B4752" s="3" t="str">
        <f t="shared" si="223"/>
        <v/>
      </c>
      <c r="C4752" s="78">
        <v>4748</v>
      </c>
      <c r="D4752" s="102"/>
      <c r="E4752" s="103"/>
      <c r="F4752" s="102"/>
      <c r="G4752" s="104"/>
      <c r="H4752" s="105" t="str">
        <f t="shared" ca="1" si="222"/>
        <v/>
      </c>
      <c r="I4752" s="102"/>
      <c r="J4752" s="102"/>
      <c r="K4752" s="102"/>
      <c r="L4752" s="102"/>
      <c r="M4752" s="102"/>
      <c r="N4752" s="102"/>
      <c r="O4752" s="102"/>
      <c r="P4752" s="102"/>
      <c r="Q4752" s="102"/>
      <c r="R4752" s="102"/>
      <c r="S4752" s="102"/>
      <c r="T4752" s="106"/>
      <c r="U4752" s="3" t="str">
        <f t="shared" si="224"/>
        <v>0/1</v>
      </c>
    </row>
    <row r="4753" spans="1:21" ht="30" customHeight="1" x14ac:dyDescent="0.3">
      <c r="A4753" s="3" t="str">
        <f>B4753&amp;"--"&amp;COUNTIF($B$5:B4753,B4753)</f>
        <v>--4716</v>
      </c>
      <c r="B4753" s="3" t="str">
        <f t="shared" si="223"/>
        <v/>
      </c>
      <c r="C4753" s="78">
        <v>4749</v>
      </c>
      <c r="D4753" s="102"/>
      <c r="E4753" s="103"/>
      <c r="F4753" s="102"/>
      <c r="G4753" s="104"/>
      <c r="H4753" s="105" t="str">
        <f t="shared" ca="1" si="222"/>
        <v/>
      </c>
      <c r="I4753" s="102"/>
      <c r="J4753" s="102"/>
      <c r="K4753" s="102"/>
      <c r="L4753" s="102"/>
      <c r="M4753" s="102"/>
      <c r="N4753" s="102"/>
      <c r="O4753" s="102"/>
      <c r="P4753" s="102"/>
      <c r="Q4753" s="102"/>
      <c r="R4753" s="102"/>
      <c r="S4753" s="102"/>
      <c r="T4753" s="106"/>
      <c r="U4753" s="3" t="str">
        <f t="shared" si="224"/>
        <v>0/1</v>
      </c>
    </row>
    <row r="4754" spans="1:21" ht="30" customHeight="1" x14ac:dyDescent="0.3">
      <c r="A4754" s="3" t="str">
        <f>B4754&amp;"--"&amp;COUNTIF($B$5:B4754,B4754)</f>
        <v>--4717</v>
      </c>
      <c r="B4754" s="3" t="str">
        <f t="shared" si="223"/>
        <v/>
      </c>
      <c r="C4754" s="78">
        <v>4750</v>
      </c>
      <c r="D4754" s="102"/>
      <c r="E4754" s="103"/>
      <c r="F4754" s="102"/>
      <c r="G4754" s="104"/>
      <c r="H4754" s="105" t="str">
        <f t="shared" ca="1" si="222"/>
        <v/>
      </c>
      <c r="I4754" s="102"/>
      <c r="J4754" s="102"/>
      <c r="K4754" s="102"/>
      <c r="L4754" s="102"/>
      <c r="M4754" s="102"/>
      <c r="N4754" s="102"/>
      <c r="O4754" s="102"/>
      <c r="P4754" s="102"/>
      <c r="Q4754" s="102"/>
      <c r="R4754" s="102"/>
      <c r="S4754" s="102"/>
      <c r="T4754" s="106"/>
      <c r="U4754" s="3" t="str">
        <f t="shared" si="224"/>
        <v>0/1</v>
      </c>
    </row>
    <row r="4755" spans="1:21" ht="30" customHeight="1" x14ac:dyDescent="0.3">
      <c r="A4755" s="3" t="str">
        <f>B4755&amp;"--"&amp;COUNTIF($B$5:B4755,B4755)</f>
        <v>--4718</v>
      </c>
      <c r="B4755" s="3" t="str">
        <f t="shared" si="223"/>
        <v/>
      </c>
      <c r="C4755" s="78">
        <v>4751</v>
      </c>
      <c r="D4755" s="102"/>
      <c r="E4755" s="103"/>
      <c r="F4755" s="102"/>
      <c r="G4755" s="104"/>
      <c r="H4755" s="105" t="str">
        <f t="shared" ca="1" si="222"/>
        <v/>
      </c>
      <c r="I4755" s="102"/>
      <c r="J4755" s="102"/>
      <c r="K4755" s="102"/>
      <c r="L4755" s="102"/>
      <c r="M4755" s="102"/>
      <c r="N4755" s="102"/>
      <c r="O4755" s="102"/>
      <c r="P4755" s="102"/>
      <c r="Q4755" s="102"/>
      <c r="R4755" s="102"/>
      <c r="S4755" s="102"/>
      <c r="T4755" s="106"/>
      <c r="U4755" s="3" t="str">
        <f t="shared" si="224"/>
        <v>0/1</v>
      </c>
    </row>
    <row r="4756" spans="1:21" ht="30" customHeight="1" x14ac:dyDescent="0.3">
      <c r="A4756" s="3" t="str">
        <f>B4756&amp;"--"&amp;COUNTIF($B$5:B4756,B4756)</f>
        <v>--4719</v>
      </c>
      <c r="B4756" s="3" t="str">
        <f t="shared" si="223"/>
        <v/>
      </c>
      <c r="C4756" s="78">
        <v>4752</v>
      </c>
      <c r="D4756" s="102"/>
      <c r="E4756" s="103"/>
      <c r="F4756" s="102"/>
      <c r="G4756" s="104"/>
      <c r="H4756" s="105" t="str">
        <f t="shared" ca="1" si="222"/>
        <v/>
      </c>
      <c r="I4756" s="102"/>
      <c r="J4756" s="102"/>
      <c r="K4756" s="102"/>
      <c r="L4756" s="102"/>
      <c r="M4756" s="102"/>
      <c r="N4756" s="102"/>
      <c r="O4756" s="102"/>
      <c r="P4756" s="102"/>
      <c r="Q4756" s="102"/>
      <c r="R4756" s="102"/>
      <c r="S4756" s="102"/>
      <c r="T4756" s="106"/>
      <c r="U4756" s="3" t="str">
        <f t="shared" si="224"/>
        <v>0/1</v>
      </c>
    </row>
    <row r="4757" spans="1:21" ht="30" customHeight="1" x14ac:dyDescent="0.3">
      <c r="A4757" s="3" t="str">
        <f>B4757&amp;"--"&amp;COUNTIF($B$5:B4757,B4757)</f>
        <v>--4720</v>
      </c>
      <c r="B4757" s="3" t="str">
        <f t="shared" si="223"/>
        <v/>
      </c>
      <c r="C4757" s="78">
        <v>4753</v>
      </c>
      <c r="D4757" s="102"/>
      <c r="E4757" s="103"/>
      <c r="F4757" s="102"/>
      <c r="G4757" s="104"/>
      <c r="H4757" s="105" t="str">
        <f t="shared" ca="1" si="222"/>
        <v/>
      </c>
      <c r="I4757" s="102"/>
      <c r="J4757" s="102"/>
      <c r="K4757" s="102"/>
      <c r="L4757" s="102"/>
      <c r="M4757" s="102"/>
      <c r="N4757" s="102"/>
      <c r="O4757" s="102"/>
      <c r="P4757" s="102"/>
      <c r="Q4757" s="102"/>
      <c r="R4757" s="102"/>
      <c r="S4757" s="102"/>
      <c r="T4757" s="106"/>
      <c r="U4757" s="3" t="str">
        <f t="shared" si="224"/>
        <v>0/1</v>
      </c>
    </row>
    <row r="4758" spans="1:21" ht="30" customHeight="1" x14ac:dyDescent="0.3">
      <c r="A4758" s="3" t="str">
        <f>B4758&amp;"--"&amp;COUNTIF($B$5:B4758,B4758)</f>
        <v>--4721</v>
      </c>
      <c r="B4758" s="3" t="str">
        <f t="shared" si="223"/>
        <v/>
      </c>
      <c r="C4758" s="78">
        <v>4754</v>
      </c>
      <c r="D4758" s="102"/>
      <c r="E4758" s="103"/>
      <c r="F4758" s="102"/>
      <c r="G4758" s="104"/>
      <c r="H4758" s="105" t="str">
        <f t="shared" ca="1" si="222"/>
        <v/>
      </c>
      <c r="I4758" s="102"/>
      <c r="J4758" s="102"/>
      <c r="K4758" s="102"/>
      <c r="L4758" s="102"/>
      <c r="M4758" s="102"/>
      <c r="N4758" s="102"/>
      <c r="O4758" s="102"/>
      <c r="P4758" s="102"/>
      <c r="Q4758" s="102"/>
      <c r="R4758" s="102"/>
      <c r="S4758" s="102"/>
      <c r="T4758" s="106"/>
      <c r="U4758" s="3" t="str">
        <f t="shared" si="224"/>
        <v>0/1</v>
      </c>
    </row>
    <row r="4759" spans="1:21" ht="30" customHeight="1" x14ac:dyDescent="0.3">
      <c r="A4759" s="3" t="str">
        <f>B4759&amp;"--"&amp;COUNTIF($B$5:B4759,B4759)</f>
        <v>--4722</v>
      </c>
      <c r="B4759" s="3" t="str">
        <f t="shared" si="223"/>
        <v/>
      </c>
      <c r="C4759" s="78">
        <v>4755</v>
      </c>
      <c r="D4759" s="102"/>
      <c r="E4759" s="103"/>
      <c r="F4759" s="102"/>
      <c r="G4759" s="104"/>
      <c r="H4759" s="105" t="str">
        <f t="shared" ca="1" si="222"/>
        <v/>
      </c>
      <c r="I4759" s="102"/>
      <c r="J4759" s="102"/>
      <c r="K4759" s="102"/>
      <c r="L4759" s="102"/>
      <c r="M4759" s="102"/>
      <c r="N4759" s="102"/>
      <c r="O4759" s="102"/>
      <c r="P4759" s="102"/>
      <c r="Q4759" s="102"/>
      <c r="R4759" s="102"/>
      <c r="S4759" s="102"/>
      <c r="T4759" s="106"/>
      <c r="U4759" s="3" t="str">
        <f t="shared" si="224"/>
        <v>0/1</v>
      </c>
    </row>
    <row r="4760" spans="1:21" ht="30" customHeight="1" x14ac:dyDescent="0.3">
      <c r="A4760" s="3" t="str">
        <f>B4760&amp;"--"&amp;COUNTIF($B$5:B4760,B4760)</f>
        <v>--4723</v>
      </c>
      <c r="B4760" s="3" t="str">
        <f t="shared" si="223"/>
        <v/>
      </c>
      <c r="C4760" s="78">
        <v>4756</v>
      </c>
      <c r="D4760" s="102"/>
      <c r="E4760" s="103"/>
      <c r="F4760" s="102"/>
      <c r="G4760" s="104"/>
      <c r="H4760" s="105" t="str">
        <f t="shared" ca="1" si="222"/>
        <v/>
      </c>
      <c r="I4760" s="102"/>
      <c r="J4760" s="102"/>
      <c r="K4760" s="102"/>
      <c r="L4760" s="102"/>
      <c r="M4760" s="102"/>
      <c r="N4760" s="102"/>
      <c r="O4760" s="102"/>
      <c r="P4760" s="102"/>
      <c r="Q4760" s="102"/>
      <c r="R4760" s="102"/>
      <c r="S4760" s="102"/>
      <c r="T4760" s="106"/>
      <c r="U4760" s="3" t="str">
        <f t="shared" si="224"/>
        <v>0/1</v>
      </c>
    </row>
    <row r="4761" spans="1:21" ht="30" customHeight="1" x14ac:dyDescent="0.3">
      <c r="A4761" s="3" t="str">
        <f>B4761&amp;"--"&amp;COUNTIF($B$5:B4761,B4761)</f>
        <v>--4724</v>
      </c>
      <c r="B4761" s="3" t="str">
        <f t="shared" si="223"/>
        <v/>
      </c>
      <c r="C4761" s="78">
        <v>4757</v>
      </c>
      <c r="D4761" s="102"/>
      <c r="E4761" s="103"/>
      <c r="F4761" s="102"/>
      <c r="G4761" s="104"/>
      <c r="H4761" s="105" t="str">
        <f t="shared" ca="1" si="222"/>
        <v/>
      </c>
      <c r="I4761" s="102"/>
      <c r="J4761" s="102"/>
      <c r="K4761" s="102"/>
      <c r="L4761" s="102"/>
      <c r="M4761" s="102"/>
      <c r="N4761" s="102"/>
      <c r="O4761" s="102"/>
      <c r="P4761" s="102"/>
      <c r="Q4761" s="102"/>
      <c r="R4761" s="102"/>
      <c r="S4761" s="102"/>
      <c r="T4761" s="106"/>
      <c r="U4761" s="3" t="str">
        <f t="shared" si="224"/>
        <v>0/1</v>
      </c>
    </row>
    <row r="4762" spans="1:21" ht="30" customHeight="1" x14ac:dyDescent="0.3">
      <c r="A4762" s="3" t="str">
        <f>B4762&amp;"--"&amp;COUNTIF($B$5:B4762,B4762)</f>
        <v>--4725</v>
      </c>
      <c r="B4762" s="3" t="str">
        <f t="shared" si="223"/>
        <v/>
      </c>
      <c r="C4762" s="78">
        <v>4758</v>
      </c>
      <c r="D4762" s="102"/>
      <c r="E4762" s="103"/>
      <c r="F4762" s="102"/>
      <c r="G4762" s="104"/>
      <c r="H4762" s="105" t="str">
        <f t="shared" ca="1" si="222"/>
        <v/>
      </c>
      <c r="I4762" s="102"/>
      <c r="J4762" s="102"/>
      <c r="K4762" s="102"/>
      <c r="L4762" s="102"/>
      <c r="M4762" s="102"/>
      <c r="N4762" s="102"/>
      <c r="O4762" s="102"/>
      <c r="P4762" s="102"/>
      <c r="Q4762" s="102"/>
      <c r="R4762" s="102"/>
      <c r="S4762" s="102"/>
      <c r="T4762" s="106"/>
      <c r="U4762" s="3" t="str">
        <f t="shared" si="224"/>
        <v>0/1</v>
      </c>
    </row>
    <row r="4763" spans="1:21" ht="30" customHeight="1" x14ac:dyDescent="0.3">
      <c r="A4763" s="3" t="str">
        <f>B4763&amp;"--"&amp;COUNTIF($B$5:B4763,B4763)</f>
        <v>--4726</v>
      </c>
      <c r="B4763" s="3" t="str">
        <f t="shared" si="223"/>
        <v/>
      </c>
      <c r="C4763" s="78">
        <v>4759</v>
      </c>
      <c r="D4763" s="102"/>
      <c r="E4763" s="103"/>
      <c r="F4763" s="102"/>
      <c r="G4763" s="104"/>
      <c r="H4763" s="105" t="str">
        <f t="shared" ca="1" si="222"/>
        <v/>
      </c>
      <c r="I4763" s="102"/>
      <c r="J4763" s="102"/>
      <c r="K4763" s="102"/>
      <c r="L4763" s="102"/>
      <c r="M4763" s="102"/>
      <c r="N4763" s="102"/>
      <c r="O4763" s="102"/>
      <c r="P4763" s="102"/>
      <c r="Q4763" s="102"/>
      <c r="R4763" s="102"/>
      <c r="S4763" s="102"/>
      <c r="T4763" s="106"/>
      <c r="U4763" s="3" t="str">
        <f t="shared" si="224"/>
        <v>0/1</v>
      </c>
    </row>
    <row r="4764" spans="1:21" ht="30" customHeight="1" x14ac:dyDescent="0.3">
      <c r="A4764" s="3" t="str">
        <f>B4764&amp;"--"&amp;COUNTIF($B$5:B4764,B4764)</f>
        <v>--4727</v>
      </c>
      <c r="B4764" s="3" t="str">
        <f t="shared" si="223"/>
        <v/>
      </c>
      <c r="C4764" s="78">
        <v>4760</v>
      </c>
      <c r="D4764" s="102"/>
      <c r="E4764" s="103"/>
      <c r="F4764" s="102"/>
      <c r="G4764" s="104"/>
      <c r="H4764" s="105" t="str">
        <f t="shared" ca="1" si="222"/>
        <v/>
      </c>
      <c r="I4764" s="102"/>
      <c r="J4764" s="102"/>
      <c r="K4764" s="102"/>
      <c r="L4764" s="102"/>
      <c r="M4764" s="102"/>
      <c r="N4764" s="102"/>
      <c r="O4764" s="102"/>
      <c r="P4764" s="102"/>
      <c r="Q4764" s="102"/>
      <c r="R4764" s="102"/>
      <c r="S4764" s="102"/>
      <c r="T4764" s="106"/>
      <c r="U4764" s="3" t="str">
        <f t="shared" si="224"/>
        <v>0/1</v>
      </c>
    </row>
    <row r="4765" spans="1:21" ht="30" customHeight="1" x14ac:dyDescent="0.3">
      <c r="A4765" s="3" t="str">
        <f>B4765&amp;"--"&amp;COUNTIF($B$5:B4765,B4765)</f>
        <v>--4728</v>
      </c>
      <c r="B4765" s="3" t="str">
        <f t="shared" si="223"/>
        <v/>
      </c>
      <c r="C4765" s="78">
        <v>4761</v>
      </c>
      <c r="D4765" s="102"/>
      <c r="E4765" s="103"/>
      <c r="F4765" s="102"/>
      <c r="G4765" s="104"/>
      <c r="H4765" s="105" t="str">
        <f t="shared" ca="1" si="222"/>
        <v/>
      </c>
      <c r="I4765" s="102"/>
      <c r="J4765" s="102"/>
      <c r="K4765" s="102"/>
      <c r="L4765" s="102"/>
      <c r="M4765" s="102"/>
      <c r="N4765" s="102"/>
      <c r="O4765" s="102"/>
      <c r="P4765" s="102"/>
      <c r="Q4765" s="102"/>
      <c r="R4765" s="102"/>
      <c r="S4765" s="102"/>
      <c r="T4765" s="106"/>
      <c r="U4765" s="3" t="str">
        <f t="shared" si="224"/>
        <v>0/1</v>
      </c>
    </row>
    <row r="4766" spans="1:21" ht="30" customHeight="1" x14ac:dyDescent="0.3">
      <c r="A4766" s="3" t="str">
        <f>B4766&amp;"--"&amp;COUNTIF($B$5:B4766,B4766)</f>
        <v>--4729</v>
      </c>
      <c r="B4766" s="3" t="str">
        <f t="shared" si="223"/>
        <v/>
      </c>
      <c r="C4766" s="78">
        <v>4762</v>
      </c>
      <c r="D4766" s="102"/>
      <c r="E4766" s="103"/>
      <c r="F4766" s="102"/>
      <c r="G4766" s="104"/>
      <c r="H4766" s="105" t="str">
        <f t="shared" ca="1" si="222"/>
        <v/>
      </c>
      <c r="I4766" s="102"/>
      <c r="J4766" s="102"/>
      <c r="K4766" s="102"/>
      <c r="L4766" s="102"/>
      <c r="M4766" s="102"/>
      <c r="N4766" s="102"/>
      <c r="O4766" s="102"/>
      <c r="P4766" s="102"/>
      <c r="Q4766" s="102"/>
      <c r="R4766" s="102"/>
      <c r="S4766" s="102"/>
      <c r="T4766" s="106"/>
      <c r="U4766" s="3" t="str">
        <f t="shared" si="224"/>
        <v>0/1</v>
      </c>
    </row>
    <row r="4767" spans="1:21" ht="30" customHeight="1" x14ac:dyDescent="0.3">
      <c r="A4767" s="3" t="str">
        <f>B4767&amp;"--"&amp;COUNTIF($B$5:B4767,B4767)</f>
        <v>--4730</v>
      </c>
      <c r="B4767" s="3" t="str">
        <f t="shared" si="223"/>
        <v/>
      </c>
      <c r="C4767" s="78">
        <v>4763</v>
      </c>
      <c r="D4767" s="102"/>
      <c r="E4767" s="103"/>
      <c r="F4767" s="102"/>
      <c r="G4767" s="104"/>
      <c r="H4767" s="105" t="str">
        <f t="shared" ca="1" si="222"/>
        <v/>
      </c>
      <c r="I4767" s="102"/>
      <c r="J4767" s="102"/>
      <c r="K4767" s="102"/>
      <c r="L4767" s="102"/>
      <c r="M4767" s="102"/>
      <c r="N4767" s="102"/>
      <c r="O4767" s="102"/>
      <c r="P4767" s="102"/>
      <c r="Q4767" s="102"/>
      <c r="R4767" s="102"/>
      <c r="S4767" s="102"/>
      <c r="T4767" s="106"/>
      <c r="U4767" s="3" t="str">
        <f t="shared" si="224"/>
        <v>0/1</v>
      </c>
    </row>
    <row r="4768" spans="1:21" ht="30" customHeight="1" x14ac:dyDescent="0.3">
      <c r="A4768" s="3" t="str">
        <f>B4768&amp;"--"&amp;COUNTIF($B$5:B4768,B4768)</f>
        <v>--4731</v>
      </c>
      <c r="B4768" s="3" t="str">
        <f t="shared" si="223"/>
        <v/>
      </c>
      <c r="C4768" s="78">
        <v>4764</v>
      </c>
      <c r="D4768" s="102"/>
      <c r="E4768" s="103"/>
      <c r="F4768" s="102"/>
      <c r="G4768" s="104"/>
      <c r="H4768" s="105" t="str">
        <f t="shared" ref="H4768:H4831" ca="1" si="225">IF(G4768,DATEDIF(G4768,TODAY(),"Y"),"")</f>
        <v/>
      </c>
      <c r="I4768" s="102"/>
      <c r="J4768" s="102"/>
      <c r="K4768" s="102"/>
      <c r="L4768" s="102"/>
      <c r="M4768" s="102"/>
      <c r="N4768" s="102"/>
      <c r="O4768" s="102"/>
      <c r="P4768" s="102"/>
      <c r="Q4768" s="102"/>
      <c r="R4768" s="102"/>
      <c r="S4768" s="102"/>
      <c r="T4768" s="106"/>
      <c r="U4768" s="3" t="str">
        <f t="shared" si="224"/>
        <v>0/1</v>
      </c>
    </row>
    <row r="4769" spans="1:21" ht="30" customHeight="1" x14ac:dyDescent="0.3">
      <c r="A4769" s="3" t="str">
        <f>B4769&amp;"--"&amp;COUNTIF($B$5:B4769,B4769)</f>
        <v>--4732</v>
      </c>
      <c r="B4769" s="3" t="str">
        <f t="shared" si="223"/>
        <v/>
      </c>
      <c r="C4769" s="78">
        <v>4765</v>
      </c>
      <c r="D4769" s="102"/>
      <c r="E4769" s="103"/>
      <c r="F4769" s="102"/>
      <c r="G4769" s="104"/>
      <c r="H4769" s="105" t="str">
        <f t="shared" ca="1" si="225"/>
        <v/>
      </c>
      <c r="I4769" s="102"/>
      <c r="J4769" s="102"/>
      <c r="K4769" s="102"/>
      <c r="L4769" s="102"/>
      <c r="M4769" s="102"/>
      <c r="N4769" s="102"/>
      <c r="O4769" s="102"/>
      <c r="P4769" s="102"/>
      <c r="Q4769" s="102"/>
      <c r="R4769" s="102"/>
      <c r="S4769" s="102"/>
      <c r="T4769" s="106"/>
      <c r="U4769" s="3" t="str">
        <f t="shared" si="224"/>
        <v>0/1</v>
      </c>
    </row>
    <row r="4770" spans="1:21" ht="30" customHeight="1" x14ac:dyDescent="0.3">
      <c r="A4770" s="3" t="str">
        <f>B4770&amp;"--"&amp;COUNTIF($B$5:B4770,B4770)</f>
        <v>--4733</v>
      </c>
      <c r="B4770" s="3" t="str">
        <f t="shared" si="223"/>
        <v/>
      </c>
      <c r="C4770" s="78">
        <v>4766</v>
      </c>
      <c r="D4770" s="102"/>
      <c r="E4770" s="103"/>
      <c r="F4770" s="102"/>
      <c r="G4770" s="104"/>
      <c r="H4770" s="105" t="str">
        <f t="shared" ca="1" si="225"/>
        <v/>
      </c>
      <c r="I4770" s="102"/>
      <c r="J4770" s="102"/>
      <c r="K4770" s="102"/>
      <c r="L4770" s="102"/>
      <c r="M4770" s="102"/>
      <c r="N4770" s="102"/>
      <c r="O4770" s="102"/>
      <c r="P4770" s="102"/>
      <c r="Q4770" s="102"/>
      <c r="R4770" s="102"/>
      <c r="S4770" s="102"/>
      <c r="T4770" s="106"/>
      <c r="U4770" s="3" t="str">
        <f t="shared" si="224"/>
        <v>0/1</v>
      </c>
    </row>
    <row r="4771" spans="1:21" ht="30" customHeight="1" x14ac:dyDescent="0.3">
      <c r="A4771" s="3" t="str">
        <f>B4771&amp;"--"&amp;COUNTIF($B$5:B4771,B4771)</f>
        <v>--4734</v>
      </c>
      <c r="B4771" s="3" t="str">
        <f t="shared" si="223"/>
        <v/>
      </c>
      <c r="C4771" s="78">
        <v>4767</v>
      </c>
      <c r="D4771" s="102"/>
      <c r="E4771" s="103"/>
      <c r="F4771" s="102"/>
      <c r="G4771" s="104"/>
      <c r="H4771" s="105" t="str">
        <f t="shared" ca="1" si="225"/>
        <v/>
      </c>
      <c r="I4771" s="102"/>
      <c r="J4771" s="102"/>
      <c r="K4771" s="102"/>
      <c r="L4771" s="102"/>
      <c r="M4771" s="102"/>
      <c r="N4771" s="102"/>
      <c r="O4771" s="102"/>
      <c r="P4771" s="102"/>
      <c r="Q4771" s="102"/>
      <c r="R4771" s="102"/>
      <c r="S4771" s="102"/>
      <c r="T4771" s="106"/>
      <c r="U4771" s="3" t="str">
        <f t="shared" si="224"/>
        <v>0/1</v>
      </c>
    </row>
    <row r="4772" spans="1:21" ht="30" customHeight="1" x14ac:dyDescent="0.3">
      <c r="A4772" s="3" t="str">
        <f>B4772&amp;"--"&amp;COUNTIF($B$5:B4772,B4772)</f>
        <v>--4735</v>
      </c>
      <c r="B4772" s="3" t="str">
        <f t="shared" si="223"/>
        <v/>
      </c>
      <c r="C4772" s="78">
        <v>4768</v>
      </c>
      <c r="D4772" s="102"/>
      <c r="E4772" s="103"/>
      <c r="F4772" s="102"/>
      <c r="G4772" s="104"/>
      <c r="H4772" s="105" t="str">
        <f t="shared" ca="1" si="225"/>
        <v/>
      </c>
      <c r="I4772" s="102"/>
      <c r="J4772" s="102"/>
      <c r="K4772" s="102"/>
      <c r="L4772" s="102"/>
      <c r="M4772" s="102"/>
      <c r="N4772" s="102"/>
      <c r="O4772" s="102"/>
      <c r="P4772" s="102"/>
      <c r="Q4772" s="102"/>
      <c r="R4772" s="102"/>
      <c r="S4772" s="102"/>
      <c r="T4772" s="106"/>
      <c r="U4772" s="3" t="str">
        <f t="shared" si="224"/>
        <v>0/1</v>
      </c>
    </row>
    <row r="4773" spans="1:21" ht="30" customHeight="1" x14ac:dyDescent="0.3">
      <c r="A4773" s="3" t="str">
        <f>B4773&amp;"--"&amp;COUNTIF($B$5:B4773,B4773)</f>
        <v>--4736</v>
      </c>
      <c r="B4773" s="3" t="str">
        <f t="shared" si="223"/>
        <v/>
      </c>
      <c r="C4773" s="78">
        <v>4769</v>
      </c>
      <c r="D4773" s="102"/>
      <c r="E4773" s="103"/>
      <c r="F4773" s="102"/>
      <c r="G4773" s="104"/>
      <c r="H4773" s="105" t="str">
        <f t="shared" ca="1" si="225"/>
        <v/>
      </c>
      <c r="I4773" s="102"/>
      <c r="J4773" s="102"/>
      <c r="K4773" s="102"/>
      <c r="L4773" s="102"/>
      <c r="M4773" s="102"/>
      <c r="N4773" s="102"/>
      <c r="O4773" s="102"/>
      <c r="P4773" s="102"/>
      <c r="Q4773" s="102"/>
      <c r="R4773" s="102"/>
      <c r="S4773" s="102"/>
      <c r="T4773" s="106"/>
      <c r="U4773" s="3" t="str">
        <f t="shared" si="224"/>
        <v>0/1</v>
      </c>
    </row>
    <row r="4774" spans="1:21" ht="30" customHeight="1" x14ac:dyDescent="0.3">
      <c r="A4774" s="3" t="str">
        <f>B4774&amp;"--"&amp;COUNTIF($B$5:B4774,B4774)</f>
        <v>--4737</v>
      </c>
      <c r="B4774" s="3" t="str">
        <f t="shared" si="223"/>
        <v/>
      </c>
      <c r="C4774" s="78">
        <v>4770</v>
      </c>
      <c r="D4774" s="102"/>
      <c r="E4774" s="103"/>
      <c r="F4774" s="102"/>
      <c r="G4774" s="104"/>
      <c r="H4774" s="105" t="str">
        <f t="shared" ca="1" si="225"/>
        <v/>
      </c>
      <c r="I4774" s="102"/>
      <c r="J4774" s="102"/>
      <c r="K4774" s="102"/>
      <c r="L4774" s="102"/>
      <c r="M4774" s="102"/>
      <c r="N4774" s="102"/>
      <c r="O4774" s="102"/>
      <c r="P4774" s="102"/>
      <c r="Q4774" s="102"/>
      <c r="R4774" s="102"/>
      <c r="S4774" s="102"/>
      <c r="T4774" s="106"/>
      <c r="U4774" s="3" t="str">
        <f t="shared" si="224"/>
        <v>0/1</v>
      </c>
    </row>
    <row r="4775" spans="1:21" ht="30" customHeight="1" x14ac:dyDescent="0.3">
      <c r="A4775" s="3" t="str">
        <f>B4775&amp;"--"&amp;COUNTIF($B$5:B4775,B4775)</f>
        <v>--4738</v>
      </c>
      <c r="B4775" s="3" t="str">
        <f t="shared" si="223"/>
        <v/>
      </c>
      <c r="C4775" s="78">
        <v>4771</v>
      </c>
      <c r="D4775" s="102"/>
      <c r="E4775" s="103"/>
      <c r="F4775" s="102"/>
      <c r="G4775" s="104"/>
      <c r="H4775" s="105" t="str">
        <f t="shared" ca="1" si="225"/>
        <v/>
      </c>
      <c r="I4775" s="102"/>
      <c r="J4775" s="102"/>
      <c r="K4775" s="102"/>
      <c r="L4775" s="102"/>
      <c r="M4775" s="102"/>
      <c r="N4775" s="102"/>
      <c r="O4775" s="102"/>
      <c r="P4775" s="102"/>
      <c r="Q4775" s="102"/>
      <c r="R4775" s="102"/>
      <c r="S4775" s="102"/>
      <c r="T4775" s="106"/>
      <c r="U4775" s="3" t="str">
        <f t="shared" si="224"/>
        <v>0/1</v>
      </c>
    </row>
    <row r="4776" spans="1:21" ht="30" customHeight="1" x14ac:dyDescent="0.3">
      <c r="A4776" s="3" t="str">
        <f>B4776&amp;"--"&amp;COUNTIF($B$5:B4776,B4776)</f>
        <v>--4739</v>
      </c>
      <c r="B4776" s="3" t="str">
        <f t="shared" si="223"/>
        <v/>
      </c>
      <c r="C4776" s="78">
        <v>4772</v>
      </c>
      <c r="D4776" s="102"/>
      <c r="E4776" s="103"/>
      <c r="F4776" s="102"/>
      <c r="G4776" s="104"/>
      <c r="H4776" s="105" t="str">
        <f t="shared" ca="1" si="225"/>
        <v/>
      </c>
      <c r="I4776" s="102"/>
      <c r="J4776" s="102"/>
      <c r="K4776" s="102"/>
      <c r="L4776" s="102"/>
      <c r="M4776" s="102"/>
      <c r="N4776" s="102"/>
      <c r="O4776" s="102"/>
      <c r="P4776" s="102"/>
      <c r="Q4776" s="102"/>
      <c r="R4776" s="102"/>
      <c r="S4776" s="102"/>
      <c r="T4776" s="106"/>
      <c r="U4776" s="3" t="str">
        <f t="shared" si="224"/>
        <v>0/1</v>
      </c>
    </row>
    <row r="4777" spans="1:21" ht="30" customHeight="1" x14ac:dyDescent="0.3">
      <c r="A4777" s="3" t="str">
        <f>B4777&amp;"--"&amp;COUNTIF($B$5:B4777,B4777)</f>
        <v>--4740</v>
      </c>
      <c r="B4777" s="3" t="str">
        <f t="shared" si="223"/>
        <v/>
      </c>
      <c r="C4777" s="78">
        <v>4773</v>
      </c>
      <c r="D4777" s="102"/>
      <c r="E4777" s="103"/>
      <c r="F4777" s="102"/>
      <c r="G4777" s="104"/>
      <c r="H4777" s="105" t="str">
        <f t="shared" ca="1" si="225"/>
        <v/>
      </c>
      <c r="I4777" s="102"/>
      <c r="J4777" s="102"/>
      <c r="K4777" s="102"/>
      <c r="L4777" s="102"/>
      <c r="M4777" s="102"/>
      <c r="N4777" s="102"/>
      <c r="O4777" s="102"/>
      <c r="P4777" s="102"/>
      <c r="Q4777" s="102"/>
      <c r="R4777" s="102"/>
      <c r="S4777" s="102"/>
      <c r="T4777" s="106"/>
      <c r="U4777" s="3" t="str">
        <f t="shared" si="224"/>
        <v>0/1</v>
      </c>
    </row>
    <row r="4778" spans="1:21" ht="30" customHeight="1" x14ac:dyDescent="0.3">
      <c r="A4778" s="3" t="str">
        <f>B4778&amp;"--"&amp;COUNTIF($B$5:B4778,B4778)</f>
        <v>--4741</v>
      </c>
      <c r="B4778" s="3" t="str">
        <f t="shared" si="223"/>
        <v/>
      </c>
      <c r="C4778" s="78">
        <v>4774</v>
      </c>
      <c r="D4778" s="102"/>
      <c r="E4778" s="103"/>
      <c r="F4778" s="102"/>
      <c r="G4778" s="104"/>
      <c r="H4778" s="105" t="str">
        <f t="shared" ca="1" si="225"/>
        <v/>
      </c>
      <c r="I4778" s="102"/>
      <c r="J4778" s="102"/>
      <c r="K4778" s="102"/>
      <c r="L4778" s="102"/>
      <c r="M4778" s="102"/>
      <c r="N4778" s="102"/>
      <c r="O4778" s="102"/>
      <c r="P4778" s="102"/>
      <c r="Q4778" s="102"/>
      <c r="R4778" s="102"/>
      <c r="S4778" s="102"/>
      <c r="T4778" s="106"/>
      <c r="U4778" s="3" t="str">
        <f t="shared" si="224"/>
        <v>0/1</v>
      </c>
    </row>
    <row r="4779" spans="1:21" ht="30" customHeight="1" x14ac:dyDescent="0.3">
      <c r="A4779" s="3" t="str">
        <f>B4779&amp;"--"&amp;COUNTIF($B$5:B4779,B4779)</f>
        <v>--4742</v>
      </c>
      <c r="B4779" s="3" t="str">
        <f t="shared" si="223"/>
        <v/>
      </c>
      <c r="C4779" s="78">
        <v>4775</v>
      </c>
      <c r="D4779" s="102"/>
      <c r="E4779" s="103"/>
      <c r="F4779" s="102"/>
      <c r="G4779" s="104"/>
      <c r="H4779" s="105" t="str">
        <f t="shared" ca="1" si="225"/>
        <v/>
      </c>
      <c r="I4779" s="102"/>
      <c r="J4779" s="102"/>
      <c r="K4779" s="102"/>
      <c r="L4779" s="102"/>
      <c r="M4779" s="102"/>
      <c r="N4779" s="102"/>
      <c r="O4779" s="102"/>
      <c r="P4779" s="102"/>
      <c r="Q4779" s="102"/>
      <c r="R4779" s="102"/>
      <c r="S4779" s="102"/>
      <c r="T4779" s="106"/>
      <c r="U4779" s="3" t="str">
        <f t="shared" si="224"/>
        <v>0/1</v>
      </c>
    </row>
    <row r="4780" spans="1:21" ht="30" customHeight="1" x14ac:dyDescent="0.3">
      <c r="A4780" s="3" t="str">
        <f>B4780&amp;"--"&amp;COUNTIF($B$5:B4780,B4780)</f>
        <v>--4743</v>
      </c>
      <c r="B4780" s="3" t="str">
        <f t="shared" si="223"/>
        <v/>
      </c>
      <c r="C4780" s="78">
        <v>4776</v>
      </c>
      <c r="D4780" s="102"/>
      <c r="E4780" s="103"/>
      <c r="F4780" s="102"/>
      <c r="G4780" s="104"/>
      <c r="H4780" s="105" t="str">
        <f t="shared" ca="1" si="225"/>
        <v/>
      </c>
      <c r="I4780" s="102"/>
      <c r="J4780" s="102"/>
      <c r="K4780" s="102"/>
      <c r="L4780" s="102"/>
      <c r="M4780" s="102"/>
      <c r="N4780" s="102"/>
      <c r="O4780" s="102"/>
      <c r="P4780" s="102"/>
      <c r="Q4780" s="102"/>
      <c r="R4780" s="102"/>
      <c r="S4780" s="102"/>
      <c r="T4780" s="106"/>
      <c r="U4780" s="3" t="str">
        <f t="shared" si="224"/>
        <v>0/1</v>
      </c>
    </row>
    <row r="4781" spans="1:21" ht="30" customHeight="1" x14ac:dyDescent="0.3">
      <c r="A4781" s="3" t="str">
        <f>B4781&amp;"--"&amp;COUNTIF($B$5:B4781,B4781)</f>
        <v>--4744</v>
      </c>
      <c r="B4781" s="3" t="str">
        <f t="shared" si="223"/>
        <v/>
      </c>
      <c r="C4781" s="78">
        <v>4777</v>
      </c>
      <c r="D4781" s="102"/>
      <c r="E4781" s="103"/>
      <c r="F4781" s="102"/>
      <c r="G4781" s="104"/>
      <c r="H4781" s="105" t="str">
        <f t="shared" ca="1" si="225"/>
        <v/>
      </c>
      <c r="I4781" s="102"/>
      <c r="J4781" s="102"/>
      <c r="K4781" s="102"/>
      <c r="L4781" s="102"/>
      <c r="M4781" s="102"/>
      <c r="N4781" s="102"/>
      <c r="O4781" s="102"/>
      <c r="P4781" s="102"/>
      <c r="Q4781" s="102"/>
      <c r="R4781" s="102"/>
      <c r="S4781" s="102"/>
      <c r="T4781" s="106"/>
      <c r="U4781" s="3" t="str">
        <f t="shared" si="224"/>
        <v>0/1</v>
      </c>
    </row>
    <row r="4782" spans="1:21" ht="30" customHeight="1" x14ac:dyDescent="0.3">
      <c r="A4782" s="3" t="str">
        <f>B4782&amp;"--"&amp;COUNTIF($B$5:B4782,B4782)</f>
        <v>--4745</v>
      </c>
      <c r="B4782" s="3" t="str">
        <f t="shared" si="223"/>
        <v/>
      </c>
      <c r="C4782" s="78">
        <v>4778</v>
      </c>
      <c r="D4782" s="102"/>
      <c r="E4782" s="103"/>
      <c r="F4782" s="102"/>
      <c r="G4782" s="104"/>
      <c r="H4782" s="105" t="str">
        <f t="shared" ca="1" si="225"/>
        <v/>
      </c>
      <c r="I4782" s="102"/>
      <c r="J4782" s="102"/>
      <c r="K4782" s="102"/>
      <c r="L4782" s="102"/>
      <c r="M4782" s="102"/>
      <c r="N4782" s="102"/>
      <c r="O4782" s="102"/>
      <c r="P4782" s="102"/>
      <c r="Q4782" s="102"/>
      <c r="R4782" s="102"/>
      <c r="S4782" s="102"/>
      <c r="T4782" s="106"/>
      <c r="U4782" s="3" t="str">
        <f t="shared" si="224"/>
        <v>0/1</v>
      </c>
    </row>
    <row r="4783" spans="1:21" ht="30" customHeight="1" x14ac:dyDescent="0.3">
      <c r="A4783" s="3" t="str">
        <f>B4783&amp;"--"&amp;COUNTIF($B$5:B4783,B4783)</f>
        <v>--4746</v>
      </c>
      <c r="B4783" s="3" t="str">
        <f t="shared" si="223"/>
        <v/>
      </c>
      <c r="C4783" s="78">
        <v>4779</v>
      </c>
      <c r="D4783" s="102"/>
      <c r="E4783" s="103"/>
      <c r="F4783" s="102"/>
      <c r="G4783" s="104"/>
      <c r="H4783" s="105" t="str">
        <f t="shared" ca="1" si="225"/>
        <v/>
      </c>
      <c r="I4783" s="102"/>
      <c r="J4783" s="102"/>
      <c r="K4783" s="102"/>
      <c r="L4783" s="102"/>
      <c r="M4783" s="102"/>
      <c r="N4783" s="102"/>
      <c r="O4783" s="102"/>
      <c r="P4783" s="102"/>
      <c r="Q4783" s="102"/>
      <c r="R4783" s="102"/>
      <c r="S4783" s="102"/>
      <c r="T4783" s="106"/>
      <c r="U4783" s="3" t="str">
        <f t="shared" si="224"/>
        <v>0/1</v>
      </c>
    </row>
    <row r="4784" spans="1:21" ht="30" customHeight="1" x14ac:dyDescent="0.3">
      <c r="A4784" s="3" t="str">
        <f>B4784&amp;"--"&amp;COUNTIF($B$5:B4784,B4784)</f>
        <v>--4747</v>
      </c>
      <c r="B4784" s="3" t="str">
        <f t="shared" si="223"/>
        <v/>
      </c>
      <c r="C4784" s="78">
        <v>4780</v>
      </c>
      <c r="D4784" s="102"/>
      <c r="E4784" s="103"/>
      <c r="F4784" s="102"/>
      <c r="G4784" s="104"/>
      <c r="H4784" s="105" t="str">
        <f t="shared" ca="1" si="225"/>
        <v/>
      </c>
      <c r="I4784" s="102"/>
      <c r="J4784" s="102"/>
      <c r="K4784" s="102"/>
      <c r="L4784" s="102"/>
      <c r="M4784" s="102"/>
      <c r="N4784" s="102"/>
      <c r="O4784" s="102"/>
      <c r="P4784" s="102"/>
      <c r="Q4784" s="102"/>
      <c r="R4784" s="102"/>
      <c r="S4784" s="102"/>
      <c r="T4784" s="106"/>
      <c r="U4784" s="3" t="str">
        <f t="shared" si="224"/>
        <v>0/1</v>
      </c>
    </row>
    <row r="4785" spans="1:21" ht="30" customHeight="1" x14ac:dyDescent="0.3">
      <c r="A4785" s="3" t="str">
        <f>B4785&amp;"--"&amp;COUNTIF($B$5:B4785,B4785)</f>
        <v>--4748</v>
      </c>
      <c r="B4785" s="3" t="str">
        <f t="shared" si="223"/>
        <v/>
      </c>
      <c r="C4785" s="78">
        <v>4781</v>
      </c>
      <c r="D4785" s="102"/>
      <c r="E4785" s="103"/>
      <c r="F4785" s="102"/>
      <c r="G4785" s="104"/>
      <c r="H4785" s="105" t="str">
        <f t="shared" ca="1" si="225"/>
        <v/>
      </c>
      <c r="I4785" s="102"/>
      <c r="J4785" s="102"/>
      <c r="K4785" s="102"/>
      <c r="L4785" s="102"/>
      <c r="M4785" s="102"/>
      <c r="N4785" s="102"/>
      <c r="O4785" s="102"/>
      <c r="P4785" s="102"/>
      <c r="Q4785" s="102"/>
      <c r="R4785" s="102"/>
      <c r="S4785" s="102"/>
      <c r="T4785" s="106"/>
      <c r="U4785" s="3" t="str">
        <f t="shared" si="224"/>
        <v>0/1</v>
      </c>
    </row>
    <row r="4786" spans="1:21" ht="30" customHeight="1" x14ac:dyDescent="0.3">
      <c r="A4786" s="3" t="str">
        <f>B4786&amp;"--"&amp;COUNTIF($B$5:B4786,B4786)</f>
        <v>--4749</v>
      </c>
      <c r="B4786" s="3" t="str">
        <f t="shared" si="223"/>
        <v/>
      </c>
      <c r="C4786" s="78">
        <v>4782</v>
      </c>
      <c r="D4786" s="102"/>
      <c r="E4786" s="103"/>
      <c r="F4786" s="102"/>
      <c r="G4786" s="104"/>
      <c r="H4786" s="105" t="str">
        <f t="shared" ca="1" si="225"/>
        <v/>
      </c>
      <c r="I4786" s="102"/>
      <c r="J4786" s="102"/>
      <c r="K4786" s="102"/>
      <c r="L4786" s="102"/>
      <c r="M4786" s="102"/>
      <c r="N4786" s="102"/>
      <c r="O4786" s="102"/>
      <c r="P4786" s="102"/>
      <c r="Q4786" s="102"/>
      <c r="R4786" s="102"/>
      <c r="S4786" s="102"/>
      <c r="T4786" s="106"/>
      <c r="U4786" s="3" t="str">
        <f t="shared" si="224"/>
        <v>0/1</v>
      </c>
    </row>
    <row r="4787" spans="1:21" ht="30" customHeight="1" x14ac:dyDescent="0.3">
      <c r="A4787" s="3" t="str">
        <f>B4787&amp;"--"&amp;COUNTIF($B$5:B4787,B4787)</f>
        <v>--4750</v>
      </c>
      <c r="B4787" s="3" t="str">
        <f t="shared" si="223"/>
        <v/>
      </c>
      <c r="C4787" s="78">
        <v>4783</v>
      </c>
      <c r="D4787" s="102"/>
      <c r="E4787" s="103"/>
      <c r="F4787" s="102"/>
      <c r="G4787" s="104"/>
      <c r="H4787" s="105" t="str">
        <f t="shared" ca="1" si="225"/>
        <v/>
      </c>
      <c r="I4787" s="102"/>
      <c r="J4787" s="102"/>
      <c r="K4787" s="102"/>
      <c r="L4787" s="102"/>
      <c r="M4787" s="102"/>
      <c r="N4787" s="102"/>
      <c r="O4787" s="102"/>
      <c r="P4787" s="102"/>
      <c r="Q4787" s="102"/>
      <c r="R4787" s="102"/>
      <c r="S4787" s="102"/>
      <c r="T4787" s="106"/>
      <c r="U4787" s="3" t="str">
        <f t="shared" si="224"/>
        <v>0/1</v>
      </c>
    </row>
    <row r="4788" spans="1:21" ht="30" customHeight="1" x14ac:dyDescent="0.3">
      <c r="A4788" s="3" t="str">
        <f>B4788&amp;"--"&amp;COUNTIF($B$5:B4788,B4788)</f>
        <v>--4751</v>
      </c>
      <c r="B4788" s="3" t="str">
        <f t="shared" si="223"/>
        <v/>
      </c>
      <c r="C4788" s="78">
        <v>4784</v>
      </c>
      <c r="D4788" s="102"/>
      <c r="E4788" s="103"/>
      <c r="F4788" s="102"/>
      <c r="G4788" s="104"/>
      <c r="H4788" s="105" t="str">
        <f t="shared" ca="1" si="225"/>
        <v/>
      </c>
      <c r="I4788" s="102"/>
      <c r="J4788" s="102"/>
      <c r="K4788" s="102"/>
      <c r="L4788" s="102"/>
      <c r="M4788" s="102"/>
      <c r="N4788" s="102"/>
      <c r="O4788" s="102"/>
      <c r="P4788" s="102"/>
      <c r="Q4788" s="102"/>
      <c r="R4788" s="102"/>
      <c r="S4788" s="102"/>
      <c r="T4788" s="106"/>
      <c r="U4788" s="3" t="str">
        <f t="shared" si="224"/>
        <v>0/1</v>
      </c>
    </row>
    <row r="4789" spans="1:21" ht="30" customHeight="1" x14ac:dyDescent="0.3">
      <c r="A4789" s="3" t="str">
        <f>B4789&amp;"--"&amp;COUNTIF($B$5:B4789,B4789)</f>
        <v>--4752</v>
      </c>
      <c r="B4789" s="3" t="str">
        <f t="shared" si="223"/>
        <v/>
      </c>
      <c r="C4789" s="78">
        <v>4785</v>
      </c>
      <c r="D4789" s="102"/>
      <c r="E4789" s="103"/>
      <c r="F4789" s="102"/>
      <c r="G4789" s="104"/>
      <c r="H4789" s="105" t="str">
        <f t="shared" ca="1" si="225"/>
        <v/>
      </c>
      <c r="I4789" s="102"/>
      <c r="J4789" s="102"/>
      <c r="K4789" s="102"/>
      <c r="L4789" s="102"/>
      <c r="M4789" s="102"/>
      <c r="N4789" s="102"/>
      <c r="O4789" s="102"/>
      <c r="P4789" s="102"/>
      <c r="Q4789" s="102"/>
      <c r="R4789" s="102"/>
      <c r="S4789" s="102"/>
      <c r="T4789" s="106"/>
      <c r="U4789" s="3" t="str">
        <f t="shared" si="224"/>
        <v>0/1</v>
      </c>
    </row>
    <row r="4790" spans="1:21" ht="30" customHeight="1" x14ac:dyDescent="0.3">
      <c r="A4790" s="3" t="str">
        <f>B4790&amp;"--"&amp;COUNTIF($B$5:B4790,B4790)</f>
        <v>--4753</v>
      </c>
      <c r="B4790" s="3" t="str">
        <f t="shared" si="223"/>
        <v/>
      </c>
      <c r="C4790" s="78">
        <v>4786</v>
      </c>
      <c r="D4790" s="102"/>
      <c r="E4790" s="103"/>
      <c r="F4790" s="102"/>
      <c r="G4790" s="104"/>
      <c r="H4790" s="105" t="str">
        <f t="shared" ca="1" si="225"/>
        <v/>
      </c>
      <c r="I4790" s="102"/>
      <c r="J4790" s="102"/>
      <c r="K4790" s="102"/>
      <c r="L4790" s="102"/>
      <c r="M4790" s="102"/>
      <c r="N4790" s="102"/>
      <c r="O4790" s="102"/>
      <c r="P4790" s="102"/>
      <c r="Q4790" s="102"/>
      <c r="R4790" s="102"/>
      <c r="S4790" s="102"/>
      <c r="T4790" s="106"/>
      <c r="U4790" s="3" t="str">
        <f t="shared" si="224"/>
        <v>0/1</v>
      </c>
    </row>
    <row r="4791" spans="1:21" ht="30" customHeight="1" x14ac:dyDescent="0.3">
      <c r="A4791" s="3" t="str">
        <f>B4791&amp;"--"&amp;COUNTIF($B$5:B4791,B4791)</f>
        <v>--4754</v>
      </c>
      <c r="B4791" s="3" t="str">
        <f t="shared" si="223"/>
        <v/>
      </c>
      <c r="C4791" s="78">
        <v>4787</v>
      </c>
      <c r="D4791" s="102"/>
      <c r="E4791" s="103"/>
      <c r="F4791" s="102"/>
      <c r="G4791" s="104"/>
      <c r="H4791" s="105" t="str">
        <f t="shared" ca="1" si="225"/>
        <v/>
      </c>
      <c r="I4791" s="102"/>
      <c r="J4791" s="102"/>
      <c r="K4791" s="102"/>
      <c r="L4791" s="102"/>
      <c r="M4791" s="102"/>
      <c r="N4791" s="102"/>
      <c r="O4791" s="102"/>
      <c r="P4791" s="102"/>
      <c r="Q4791" s="102"/>
      <c r="R4791" s="102"/>
      <c r="S4791" s="102"/>
      <c r="T4791" s="106"/>
      <c r="U4791" s="3" t="str">
        <f t="shared" si="224"/>
        <v>0/1</v>
      </c>
    </row>
    <row r="4792" spans="1:21" ht="30" customHeight="1" x14ac:dyDescent="0.3">
      <c r="A4792" s="3" t="str">
        <f>B4792&amp;"--"&amp;COUNTIF($B$5:B4792,B4792)</f>
        <v>--4755</v>
      </c>
      <c r="B4792" s="3" t="str">
        <f t="shared" si="223"/>
        <v/>
      </c>
      <c r="C4792" s="78">
        <v>4788</v>
      </c>
      <c r="D4792" s="102"/>
      <c r="E4792" s="103"/>
      <c r="F4792" s="102"/>
      <c r="G4792" s="104"/>
      <c r="H4792" s="105" t="str">
        <f t="shared" ca="1" si="225"/>
        <v/>
      </c>
      <c r="I4792" s="102"/>
      <c r="J4792" s="102"/>
      <c r="K4792" s="102"/>
      <c r="L4792" s="102"/>
      <c r="M4792" s="102"/>
      <c r="N4792" s="102"/>
      <c r="O4792" s="102"/>
      <c r="P4792" s="102"/>
      <c r="Q4792" s="102"/>
      <c r="R4792" s="102"/>
      <c r="S4792" s="102"/>
      <c r="T4792" s="106"/>
      <c r="U4792" s="3" t="str">
        <f t="shared" si="224"/>
        <v>0/1</v>
      </c>
    </row>
    <row r="4793" spans="1:21" ht="30" customHeight="1" x14ac:dyDescent="0.3">
      <c r="A4793" s="3" t="str">
        <f>B4793&amp;"--"&amp;COUNTIF($B$5:B4793,B4793)</f>
        <v>--4756</v>
      </c>
      <c r="B4793" s="3" t="str">
        <f t="shared" si="223"/>
        <v/>
      </c>
      <c r="C4793" s="78">
        <v>4789</v>
      </c>
      <c r="D4793" s="102"/>
      <c r="E4793" s="103"/>
      <c r="F4793" s="102"/>
      <c r="G4793" s="104"/>
      <c r="H4793" s="105" t="str">
        <f t="shared" ca="1" si="225"/>
        <v/>
      </c>
      <c r="I4793" s="102"/>
      <c r="J4793" s="102"/>
      <c r="K4793" s="102"/>
      <c r="L4793" s="102"/>
      <c r="M4793" s="102"/>
      <c r="N4793" s="102"/>
      <c r="O4793" s="102"/>
      <c r="P4793" s="102"/>
      <c r="Q4793" s="102"/>
      <c r="R4793" s="102"/>
      <c r="S4793" s="102"/>
      <c r="T4793" s="106"/>
      <c r="U4793" s="3" t="str">
        <f t="shared" si="224"/>
        <v>0/1</v>
      </c>
    </row>
    <row r="4794" spans="1:21" ht="30" customHeight="1" x14ac:dyDescent="0.3">
      <c r="A4794" s="3" t="str">
        <f>B4794&amp;"--"&amp;COUNTIF($B$5:B4794,B4794)</f>
        <v>--4757</v>
      </c>
      <c r="B4794" s="3" t="str">
        <f t="shared" si="223"/>
        <v/>
      </c>
      <c r="C4794" s="78">
        <v>4790</v>
      </c>
      <c r="D4794" s="102"/>
      <c r="E4794" s="103"/>
      <c r="F4794" s="102"/>
      <c r="G4794" s="104"/>
      <c r="H4794" s="105" t="str">
        <f t="shared" ca="1" si="225"/>
        <v/>
      </c>
      <c r="I4794" s="102"/>
      <c r="J4794" s="102"/>
      <c r="K4794" s="102"/>
      <c r="L4794" s="102"/>
      <c r="M4794" s="102"/>
      <c r="N4794" s="102"/>
      <c r="O4794" s="102"/>
      <c r="P4794" s="102"/>
      <c r="Q4794" s="102"/>
      <c r="R4794" s="102"/>
      <c r="S4794" s="102"/>
      <c r="T4794" s="106"/>
      <c r="U4794" s="3" t="str">
        <f t="shared" si="224"/>
        <v>0/1</v>
      </c>
    </row>
    <row r="4795" spans="1:21" ht="30" customHeight="1" x14ac:dyDescent="0.3">
      <c r="A4795" s="3" t="str">
        <f>B4795&amp;"--"&amp;COUNTIF($B$5:B4795,B4795)</f>
        <v>--4758</v>
      </c>
      <c r="B4795" s="3" t="str">
        <f t="shared" si="223"/>
        <v/>
      </c>
      <c r="C4795" s="78">
        <v>4791</v>
      </c>
      <c r="D4795" s="102"/>
      <c r="E4795" s="103"/>
      <c r="F4795" s="102"/>
      <c r="G4795" s="104"/>
      <c r="H4795" s="105" t="str">
        <f t="shared" ca="1" si="225"/>
        <v/>
      </c>
      <c r="I4795" s="102"/>
      <c r="J4795" s="102"/>
      <c r="K4795" s="102"/>
      <c r="L4795" s="102"/>
      <c r="M4795" s="102"/>
      <c r="N4795" s="102"/>
      <c r="O4795" s="102"/>
      <c r="P4795" s="102"/>
      <c r="Q4795" s="102"/>
      <c r="R4795" s="102"/>
      <c r="S4795" s="102"/>
      <c r="T4795" s="106"/>
      <c r="U4795" s="3" t="str">
        <f t="shared" si="224"/>
        <v>0/1</v>
      </c>
    </row>
    <row r="4796" spans="1:21" ht="30" customHeight="1" x14ac:dyDescent="0.3">
      <c r="A4796" s="3" t="str">
        <f>B4796&amp;"--"&amp;COUNTIF($B$5:B4796,B4796)</f>
        <v>--4759</v>
      </c>
      <c r="B4796" s="3" t="str">
        <f t="shared" si="223"/>
        <v/>
      </c>
      <c r="C4796" s="78">
        <v>4792</v>
      </c>
      <c r="D4796" s="102"/>
      <c r="E4796" s="103"/>
      <c r="F4796" s="102"/>
      <c r="G4796" s="104"/>
      <c r="H4796" s="105" t="str">
        <f t="shared" ca="1" si="225"/>
        <v/>
      </c>
      <c r="I4796" s="102"/>
      <c r="J4796" s="102"/>
      <c r="K4796" s="102"/>
      <c r="L4796" s="102"/>
      <c r="M4796" s="102"/>
      <c r="N4796" s="102"/>
      <c r="O4796" s="102"/>
      <c r="P4796" s="102"/>
      <c r="Q4796" s="102"/>
      <c r="R4796" s="102"/>
      <c r="S4796" s="102"/>
      <c r="T4796" s="106"/>
      <c r="U4796" s="3" t="str">
        <f t="shared" si="224"/>
        <v>0/1</v>
      </c>
    </row>
    <row r="4797" spans="1:21" ht="30" customHeight="1" x14ac:dyDescent="0.3">
      <c r="A4797" s="3" t="str">
        <f>B4797&amp;"--"&amp;COUNTIF($B$5:B4797,B4797)</f>
        <v>--4760</v>
      </c>
      <c r="B4797" s="3" t="str">
        <f t="shared" si="223"/>
        <v/>
      </c>
      <c r="C4797" s="78">
        <v>4793</v>
      </c>
      <c r="D4797" s="102"/>
      <c r="E4797" s="103"/>
      <c r="F4797" s="102"/>
      <c r="G4797" s="104"/>
      <c r="H4797" s="105" t="str">
        <f t="shared" ca="1" si="225"/>
        <v/>
      </c>
      <c r="I4797" s="102"/>
      <c r="J4797" s="102"/>
      <c r="K4797" s="102"/>
      <c r="L4797" s="102"/>
      <c r="M4797" s="102"/>
      <c r="N4797" s="102"/>
      <c r="O4797" s="102"/>
      <c r="P4797" s="102"/>
      <c r="Q4797" s="102"/>
      <c r="R4797" s="102"/>
      <c r="S4797" s="102"/>
      <c r="T4797" s="106"/>
      <c r="U4797" s="3" t="str">
        <f t="shared" si="224"/>
        <v>0/1</v>
      </c>
    </row>
    <row r="4798" spans="1:21" ht="30" customHeight="1" x14ac:dyDescent="0.3">
      <c r="A4798" s="3" t="str">
        <f>B4798&amp;"--"&amp;COUNTIF($B$5:B4798,B4798)</f>
        <v>--4761</v>
      </c>
      <c r="B4798" s="3" t="str">
        <f t="shared" si="223"/>
        <v/>
      </c>
      <c r="C4798" s="78">
        <v>4794</v>
      </c>
      <c r="D4798" s="102"/>
      <c r="E4798" s="103"/>
      <c r="F4798" s="102"/>
      <c r="G4798" s="104"/>
      <c r="H4798" s="105" t="str">
        <f t="shared" ca="1" si="225"/>
        <v/>
      </c>
      <c r="I4798" s="102"/>
      <c r="J4798" s="102"/>
      <c r="K4798" s="102"/>
      <c r="L4798" s="102"/>
      <c r="M4798" s="102"/>
      <c r="N4798" s="102"/>
      <c r="O4798" s="102"/>
      <c r="P4798" s="102"/>
      <c r="Q4798" s="102"/>
      <c r="R4798" s="102"/>
      <c r="S4798" s="102"/>
      <c r="T4798" s="106"/>
      <c r="U4798" s="3" t="str">
        <f t="shared" si="224"/>
        <v>0/1</v>
      </c>
    </row>
    <row r="4799" spans="1:21" ht="30" customHeight="1" x14ac:dyDescent="0.3">
      <c r="A4799" s="3" t="str">
        <f>B4799&amp;"--"&amp;COUNTIF($B$5:B4799,B4799)</f>
        <v>--4762</v>
      </c>
      <c r="B4799" s="3" t="str">
        <f t="shared" si="223"/>
        <v/>
      </c>
      <c r="C4799" s="78">
        <v>4795</v>
      </c>
      <c r="D4799" s="102"/>
      <c r="E4799" s="103"/>
      <c r="F4799" s="102"/>
      <c r="G4799" s="104"/>
      <c r="H4799" s="105" t="str">
        <f t="shared" ca="1" si="225"/>
        <v/>
      </c>
      <c r="I4799" s="102"/>
      <c r="J4799" s="102"/>
      <c r="K4799" s="102"/>
      <c r="L4799" s="102"/>
      <c r="M4799" s="102"/>
      <c r="N4799" s="102"/>
      <c r="O4799" s="102"/>
      <c r="P4799" s="102"/>
      <c r="Q4799" s="102"/>
      <c r="R4799" s="102"/>
      <c r="S4799" s="102"/>
      <c r="T4799" s="106"/>
      <c r="U4799" s="3" t="str">
        <f t="shared" si="224"/>
        <v>0/1</v>
      </c>
    </row>
    <row r="4800" spans="1:21" ht="30" customHeight="1" x14ac:dyDescent="0.3">
      <c r="A4800" s="3" t="str">
        <f>B4800&amp;"--"&amp;COUNTIF($B$5:B4800,B4800)</f>
        <v>--4763</v>
      </c>
      <c r="B4800" s="3" t="str">
        <f t="shared" si="223"/>
        <v/>
      </c>
      <c r="C4800" s="78">
        <v>4796</v>
      </c>
      <c r="D4800" s="102"/>
      <c r="E4800" s="103"/>
      <c r="F4800" s="102"/>
      <c r="G4800" s="104"/>
      <c r="H4800" s="105" t="str">
        <f t="shared" ca="1" si="225"/>
        <v/>
      </c>
      <c r="I4800" s="102"/>
      <c r="J4800" s="102"/>
      <c r="K4800" s="102"/>
      <c r="L4800" s="102"/>
      <c r="M4800" s="102"/>
      <c r="N4800" s="102"/>
      <c r="O4800" s="102"/>
      <c r="P4800" s="102"/>
      <c r="Q4800" s="102"/>
      <c r="R4800" s="102"/>
      <c r="S4800" s="102"/>
      <c r="T4800" s="106"/>
      <c r="U4800" s="3" t="str">
        <f t="shared" si="224"/>
        <v>0/1</v>
      </c>
    </row>
    <row r="4801" spans="1:21" ht="30" customHeight="1" x14ac:dyDescent="0.3">
      <c r="A4801" s="3" t="str">
        <f>B4801&amp;"--"&amp;COUNTIF($B$5:B4801,B4801)</f>
        <v>--4764</v>
      </c>
      <c r="B4801" s="3" t="str">
        <f t="shared" si="223"/>
        <v/>
      </c>
      <c r="C4801" s="78">
        <v>4797</v>
      </c>
      <c r="D4801" s="102"/>
      <c r="E4801" s="103"/>
      <c r="F4801" s="102"/>
      <c r="G4801" s="104"/>
      <c r="H4801" s="105" t="str">
        <f t="shared" ca="1" si="225"/>
        <v/>
      </c>
      <c r="I4801" s="102"/>
      <c r="J4801" s="102"/>
      <c r="K4801" s="102"/>
      <c r="L4801" s="102"/>
      <c r="M4801" s="102"/>
      <c r="N4801" s="102"/>
      <c r="O4801" s="102"/>
      <c r="P4801" s="102"/>
      <c r="Q4801" s="102"/>
      <c r="R4801" s="102"/>
      <c r="S4801" s="102"/>
      <c r="T4801" s="106"/>
      <c r="U4801" s="3" t="str">
        <f t="shared" si="224"/>
        <v>0/1</v>
      </c>
    </row>
    <row r="4802" spans="1:21" ht="30" customHeight="1" x14ac:dyDescent="0.3">
      <c r="A4802" s="3" t="str">
        <f>B4802&amp;"--"&amp;COUNTIF($B$5:B4802,B4802)</f>
        <v>--4765</v>
      </c>
      <c r="B4802" s="3" t="str">
        <f t="shared" si="223"/>
        <v/>
      </c>
      <c r="C4802" s="78">
        <v>4798</v>
      </c>
      <c r="D4802" s="102"/>
      <c r="E4802" s="103"/>
      <c r="F4802" s="102"/>
      <c r="G4802" s="104"/>
      <c r="H4802" s="105" t="str">
        <f t="shared" ca="1" si="225"/>
        <v/>
      </c>
      <c r="I4802" s="102"/>
      <c r="J4802" s="102"/>
      <c r="K4802" s="102"/>
      <c r="L4802" s="102"/>
      <c r="M4802" s="102"/>
      <c r="N4802" s="102"/>
      <c r="O4802" s="102"/>
      <c r="P4802" s="102"/>
      <c r="Q4802" s="102"/>
      <c r="R4802" s="102"/>
      <c r="S4802" s="102"/>
      <c r="T4802" s="106"/>
      <c r="U4802" s="3" t="str">
        <f t="shared" si="224"/>
        <v>0/1</v>
      </c>
    </row>
    <row r="4803" spans="1:21" ht="30" customHeight="1" x14ac:dyDescent="0.3">
      <c r="A4803" s="3" t="str">
        <f>B4803&amp;"--"&amp;COUNTIF($B$5:B4803,B4803)</f>
        <v>--4766</v>
      </c>
      <c r="B4803" s="3" t="str">
        <f t="shared" si="223"/>
        <v/>
      </c>
      <c r="C4803" s="78">
        <v>4799</v>
      </c>
      <c r="D4803" s="102"/>
      <c r="E4803" s="103"/>
      <c r="F4803" s="102"/>
      <c r="G4803" s="104"/>
      <c r="H4803" s="105" t="str">
        <f t="shared" ca="1" si="225"/>
        <v/>
      </c>
      <c r="I4803" s="102"/>
      <c r="J4803" s="102"/>
      <c r="K4803" s="102"/>
      <c r="L4803" s="102"/>
      <c r="M4803" s="102"/>
      <c r="N4803" s="102"/>
      <c r="O4803" s="102"/>
      <c r="P4803" s="102"/>
      <c r="Q4803" s="102"/>
      <c r="R4803" s="102"/>
      <c r="S4803" s="102"/>
      <c r="T4803" s="106"/>
      <c r="U4803" s="3" t="str">
        <f t="shared" si="224"/>
        <v>0/1</v>
      </c>
    </row>
    <row r="4804" spans="1:21" ht="30" customHeight="1" x14ac:dyDescent="0.3">
      <c r="A4804" s="3" t="str">
        <f>B4804&amp;"--"&amp;COUNTIF($B$5:B4804,B4804)</f>
        <v>--4767</v>
      </c>
      <c r="B4804" s="3" t="str">
        <f t="shared" si="223"/>
        <v/>
      </c>
      <c r="C4804" s="78">
        <v>4800</v>
      </c>
      <c r="D4804" s="102"/>
      <c r="E4804" s="103"/>
      <c r="F4804" s="102"/>
      <c r="G4804" s="104"/>
      <c r="H4804" s="105" t="str">
        <f t="shared" ca="1" si="225"/>
        <v/>
      </c>
      <c r="I4804" s="102"/>
      <c r="J4804" s="102"/>
      <c r="K4804" s="102"/>
      <c r="L4804" s="102"/>
      <c r="M4804" s="102"/>
      <c r="N4804" s="102"/>
      <c r="O4804" s="102"/>
      <c r="P4804" s="102"/>
      <c r="Q4804" s="102"/>
      <c r="R4804" s="102"/>
      <c r="S4804" s="102"/>
      <c r="T4804" s="106"/>
      <c r="U4804" s="3" t="str">
        <f t="shared" si="224"/>
        <v>0/1</v>
      </c>
    </row>
    <row r="4805" spans="1:21" ht="30" customHeight="1" x14ac:dyDescent="0.3">
      <c r="A4805" s="3" t="str">
        <f>B4805&amp;"--"&amp;COUNTIF($B$5:B4805,B4805)</f>
        <v>--4768</v>
      </c>
      <c r="B4805" s="3" t="str">
        <f t="shared" ref="B4805:B4868" si="226">IF(G4805&lt;&gt;"",MONTH(G4805),"")</f>
        <v/>
      </c>
      <c r="C4805" s="78">
        <v>4801</v>
      </c>
      <c r="D4805" s="102"/>
      <c r="E4805" s="103"/>
      <c r="F4805" s="102"/>
      <c r="G4805" s="104"/>
      <c r="H4805" s="105" t="str">
        <f t="shared" ca="1" si="225"/>
        <v/>
      </c>
      <c r="I4805" s="102"/>
      <c r="J4805" s="102"/>
      <c r="K4805" s="102"/>
      <c r="L4805" s="102"/>
      <c r="M4805" s="102"/>
      <c r="N4805" s="102"/>
      <c r="O4805" s="102"/>
      <c r="P4805" s="102"/>
      <c r="Q4805" s="102"/>
      <c r="R4805" s="102"/>
      <c r="S4805" s="102"/>
      <c r="T4805" s="106"/>
      <c r="U4805" s="3" t="str">
        <f t="shared" ref="U4805:U4868" si="227">DAY(G4805)&amp;"/"&amp;MONTH(G4805)</f>
        <v>0/1</v>
      </c>
    </row>
    <row r="4806" spans="1:21" ht="30" customHeight="1" x14ac:dyDescent="0.3">
      <c r="A4806" s="3" t="str">
        <f>B4806&amp;"--"&amp;COUNTIF($B$5:B4806,B4806)</f>
        <v>--4769</v>
      </c>
      <c r="B4806" s="3" t="str">
        <f t="shared" si="226"/>
        <v/>
      </c>
      <c r="C4806" s="78">
        <v>4802</v>
      </c>
      <c r="D4806" s="102"/>
      <c r="E4806" s="103"/>
      <c r="F4806" s="102"/>
      <c r="G4806" s="104"/>
      <c r="H4806" s="105" t="str">
        <f t="shared" ca="1" si="225"/>
        <v/>
      </c>
      <c r="I4806" s="102"/>
      <c r="J4806" s="102"/>
      <c r="K4806" s="102"/>
      <c r="L4806" s="102"/>
      <c r="M4806" s="102"/>
      <c r="N4806" s="102"/>
      <c r="O4806" s="102"/>
      <c r="P4806" s="102"/>
      <c r="Q4806" s="102"/>
      <c r="R4806" s="102"/>
      <c r="S4806" s="102"/>
      <c r="T4806" s="106"/>
      <c r="U4806" s="3" t="str">
        <f t="shared" si="227"/>
        <v>0/1</v>
      </c>
    </row>
    <row r="4807" spans="1:21" ht="30" customHeight="1" x14ac:dyDescent="0.3">
      <c r="A4807" s="3" t="str">
        <f>B4807&amp;"--"&amp;COUNTIF($B$5:B4807,B4807)</f>
        <v>--4770</v>
      </c>
      <c r="B4807" s="3" t="str">
        <f t="shared" si="226"/>
        <v/>
      </c>
      <c r="C4807" s="78">
        <v>4803</v>
      </c>
      <c r="D4807" s="102"/>
      <c r="E4807" s="103"/>
      <c r="F4807" s="102"/>
      <c r="G4807" s="104"/>
      <c r="H4807" s="105" t="str">
        <f t="shared" ca="1" si="225"/>
        <v/>
      </c>
      <c r="I4807" s="102"/>
      <c r="J4807" s="102"/>
      <c r="K4807" s="102"/>
      <c r="L4807" s="102"/>
      <c r="M4807" s="102"/>
      <c r="N4807" s="102"/>
      <c r="O4807" s="102"/>
      <c r="P4807" s="102"/>
      <c r="Q4807" s="102"/>
      <c r="R4807" s="102"/>
      <c r="S4807" s="102"/>
      <c r="T4807" s="106"/>
      <c r="U4807" s="3" t="str">
        <f t="shared" si="227"/>
        <v>0/1</v>
      </c>
    </row>
    <row r="4808" spans="1:21" ht="30" customHeight="1" x14ac:dyDescent="0.3">
      <c r="A4808" s="3" t="str">
        <f>B4808&amp;"--"&amp;COUNTIF($B$5:B4808,B4808)</f>
        <v>--4771</v>
      </c>
      <c r="B4808" s="3" t="str">
        <f t="shared" si="226"/>
        <v/>
      </c>
      <c r="C4808" s="78">
        <v>4804</v>
      </c>
      <c r="D4808" s="102"/>
      <c r="E4808" s="103"/>
      <c r="F4808" s="102"/>
      <c r="G4808" s="104"/>
      <c r="H4808" s="105" t="str">
        <f t="shared" ca="1" si="225"/>
        <v/>
      </c>
      <c r="I4808" s="102"/>
      <c r="J4808" s="102"/>
      <c r="K4808" s="102"/>
      <c r="L4808" s="102"/>
      <c r="M4808" s="102"/>
      <c r="N4808" s="102"/>
      <c r="O4808" s="102"/>
      <c r="P4808" s="102"/>
      <c r="Q4808" s="102"/>
      <c r="R4808" s="102"/>
      <c r="S4808" s="102"/>
      <c r="T4808" s="106"/>
      <c r="U4808" s="3" t="str">
        <f t="shared" si="227"/>
        <v>0/1</v>
      </c>
    </row>
    <row r="4809" spans="1:21" ht="30" customHeight="1" x14ac:dyDescent="0.3">
      <c r="A4809" s="3" t="str">
        <f>B4809&amp;"--"&amp;COUNTIF($B$5:B4809,B4809)</f>
        <v>--4772</v>
      </c>
      <c r="B4809" s="3" t="str">
        <f t="shared" si="226"/>
        <v/>
      </c>
      <c r="C4809" s="78">
        <v>4805</v>
      </c>
      <c r="D4809" s="102"/>
      <c r="E4809" s="103"/>
      <c r="F4809" s="102"/>
      <c r="G4809" s="104"/>
      <c r="H4809" s="105" t="str">
        <f t="shared" ca="1" si="225"/>
        <v/>
      </c>
      <c r="I4809" s="102"/>
      <c r="J4809" s="102"/>
      <c r="K4809" s="102"/>
      <c r="L4809" s="102"/>
      <c r="M4809" s="102"/>
      <c r="N4809" s="102"/>
      <c r="O4809" s="102"/>
      <c r="P4809" s="102"/>
      <c r="Q4809" s="102"/>
      <c r="R4809" s="102"/>
      <c r="S4809" s="102"/>
      <c r="T4809" s="106"/>
      <c r="U4809" s="3" t="str">
        <f t="shared" si="227"/>
        <v>0/1</v>
      </c>
    </row>
    <row r="4810" spans="1:21" ht="30" customHeight="1" x14ac:dyDescent="0.3">
      <c r="A4810" s="3" t="str">
        <f>B4810&amp;"--"&amp;COUNTIF($B$5:B4810,B4810)</f>
        <v>--4773</v>
      </c>
      <c r="B4810" s="3" t="str">
        <f t="shared" si="226"/>
        <v/>
      </c>
      <c r="C4810" s="78">
        <v>4806</v>
      </c>
      <c r="D4810" s="102"/>
      <c r="E4810" s="103"/>
      <c r="F4810" s="102"/>
      <c r="G4810" s="104"/>
      <c r="H4810" s="105" t="str">
        <f t="shared" ca="1" si="225"/>
        <v/>
      </c>
      <c r="I4810" s="102"/>
      <c r="J4810" s="102"/>
      <c r="K4810" s="102"/>
      <c r="L4810" s="102"/>
      <c r="M4810" s="102"/>
      <c r="N4810" s="102"/>
      <c r="O4810" s="102"/>
      <c r="P4810" s="102"/>
      <c r="Q4810" s="102"/>
      <c r="R4810" s="102"/>
      <c r="S4810" s="102"/>
      <c r="T4810" s="106"/>
      <c r="U4810" s="3" t="str">
        <f t="shared" si="227"/>
        <v>0/1</v>
      </c>
    </row>
    <row r="4811" spans="1:21" ht="30" customHeight="1" x14ac:dyDescent="0.3">
      <c r="A4811" s="3" t="str">
        <f>B4811&amp;"--"&amp;COUNTIF($B$5:B4811,B4811)</f>
        <v>--4774</v>
      </c>
      <c r="B4811" s="3" t="str">
        <f t="shared" si="226"/>
        <v/>
      </c>
      <c r="C4811" s="78">
        <v>4807</v>
      </c>
      <c r="D4811" s="102"/>
      <c r="E4811" s="103"/>
      <c r="F4811" s="102"/>
      <c r="G4811" s="104"/>
      <c r="H4811" s="105" t="str">
        <f t="shared" ca="1" si="225"/>
        <v/>
      </c>
      <c r="I4811" s="102"/>
      <c r="J4811" s="102"/>
      <c r="K4811" s="102"/>
      <c r="L4811" s="102"/>
      <c r="M4811" s="102"/>
      <c r="N4811" s="102"/>
      <c r="O4811" s="102"/>
      <c r="P4811" s="102"/>
      <c r="Q4811" s="102"/>
      <c r="R4811" s="102"/>
      <c r="S4811" s="102"/>
      <c r="T4811" s="106"/>
      <c r="U4811" s="3" t="str">
        <f t="shared" si="227"/>
        <v>0/1</v>
      </c>
    </row>
    <row r="4812" spans="1:21" ht="30" customHeight="1" x14ac:dyDescent="0.3">
      <c r="A4812" s="3" t="str">
        <f>B4812&amp;"--"&amp;COUNTIF($B$5:B4812,B4812)</f>
        <v>--4775</v>
      </c>
      <c r="B4812" s="3" t="str">
        <f t="shared" si="226"/>
        <v/>
      </c>
      <c r="C4812" s="78">
        <v>4808</v>
      </c>
      <c r="D4812" s="102"/>
      <c r="E4812" s="103"/>
      <c r="F4812" s="102"/>
      <c r="G4812" s="104"/>
      <c r="H4812" s="105" t="str">
        <f t="shared" ca="1" si="225"/>
        <v/>
      </c>
      <c r="I4812" s="102"/>
      <c r="J4812" s="102"/>
      <c r="K4812" s="102"/>
      <c r="L4812" s="102"/>
      <c r="M4812" s="102"/>
      <c r="N4812" s="102"/>
      <c r="O4812" s="102"/>
      <c r="P4812" s="102"/>
      <c r="Q4812" s="102"/>
      <c r="R4812" s="102"/>
      <c r="S4812" s="102"/>
      <c r="T4812" s="106"/>
      <c r="U4812" s="3" t="str">
        <f t="shared" si="227"/>
        <v>0/1</v>
      </c>
    </row>
    <row r="4813" spans="1:21" ht="30" customHeight="1" x14ac:dyDescent="0.3">
      <c r="A4813" s="3" t="str">
        <f>B4813&amp;"--"&amp;COUNTIF($B$5:B4813,B4813)</f>
        <v>--4776</v>
      </c>
      <c r="B4813" s="3" t="str">
        <f t="shared" si="226"/>
        <v/>
      </c>
      <c r="C4813" s="78">
        <v>4809</v>
      </c>
      <c r="D4813" s="102"/>
      <c r="E4813" s="103"/>
      <c r="F4813" s="102"/>
      <c r="G4813" s="104"/>
      <c r="H4813" s="105" t="str">
        <f t="shared" ca="1" si="225"/>
        <v/>
      </c>
      <c r="I4813" s="102"/>
      <c r="J4813" s="102"/>
      <c r="K4813" s="102"/>
      <c r="L4813" s="102"/>
      <c r="M4813" s="102"/>
      <c r="N4813" s="102"/>
      <c r="O4813" s="102"/>
      <c r="P4813" s="102"/>
      <c r="Q4813" s="102"/>
      <c r="R4813" s="102"/>
      <c r="S4813" s="102"/>
      <c r="T4813" s="106"/>
      <c r="U4813" s="3" t="str">
        <f t="shared" si="227"/>
        <v>0/1</v>
      </c>
    </row>
    <row r="4814" spans="1:21" ht="30" customHeight="1" x14ac:dyDescent="0.3">
      <c r="A4814" s="3" t="str">
        <f>B4814&amp;"--"&amp;COUNTIF($B$5:B4814,B4814)</f>
        <v>--4777</v>
      </c>
      <c r="B4814" s="3" t="str">
        <f t="shared" si="226"/>
        <v/>
      </c>
      <c r="C4814" s="78">
        <v>4810</v>
      </c>
      <c r="D4814" s="102"/>
      <c r="E4814" s="103"/>
      <c r="F4814" s="102"/>
      <c r="G4814" s="104"/>
      <c r="H4814" s="105" t="str">
        <f t="shared" ca="1" si="225"/>
        <v/>
      </c>
      <c r="I4814" s="102"/>
      <c r="J4814" s="102"/>
      <c r="K4814" s="102"/>
      <c r="L4814" s="102"/>
      <c r="M4814" s="102"/>
      <c r="N4814" s="102"/>
      <c r="O4814" s="102"/>
      <c r="P4814" s="102"/>
      <c r="Q4814" s="102"/>
      <c r="R4814" s="102"/>
      <c r="S4814" s="102"/>
      <c r="T4814" s="106"/>
      <c r="U4814" s="3" t="str">
        <f t="shared" si="227"/>
        <v>0/1</v>
      </c>
    </row>
    <row r="4815" spans="1:21" ht="30" customHeight="1" x14ac:dyDescent="0.3">
      <c r="A4815" s="3" t="str">
        <f>B4815&amp;"--"&amp;COUNTIF($B$5:B4815,B4815)</f>
        <v>--4778</v>
      </c>
      <c r="B4815" s="3" t="str">
        <f t="shared" si="226"/>
        <v/>
      </c>
      <c r="C4815" s="78">
        <v>4811</v>
      </c>
      <c r="D4815" s="102"/>
      <c r="E4815" s="103"/>
      <c r="F4815" s="102"/>
      <c r="G4815" s="104"/>
      <c r="H4815" s="105" t="str">
        <f t="shared" ca="1" si="225"/>
        <v/>
      </c>
      <c r="I4815" s="102"/>
      <c r="J4815" s="102"/>
      <c r="K4815" s="102"/>
      <c r="L4815" s="102"/>
      <c r="M4815" s="102"/>
      <c r="N4815" s="102"/>
      <c r="O4815" s="102"/>
      <c r="P4815" s="102"/>
      <c r="Q4815" s="102"/>
      <c r="R4815" s="102"/>
      <c r="S4815" s="102"/>
      <c r="T4815" s="106"/>
      <c r="U4815" s="3" t="str">
        <f t="shared" si="227"/>
        <v>0/1</v>
      </c>
    </row>
    <row r="4816" spans="1:21" ht="30" customHeight="1" x14ac:dyDescent="0.3">
      <c r="A4816" s="3" t="str">
        <f>B4816&amp;"--"&amp;COUNTIF($B$5:B4816,B4816)</f>
        <v>--4779</v>
      </c>
      <c r="B4816" s="3" t="str">
        <f t="shared" si="226"/>
        <v/>
      </c>
      <c r="C4816" s="78">
        <v>4812</v>
      </c>
      <c r="D4816" s="102"/>
      <c r="E4816" s="103"/>
      <c r="F4816" s="102"/>
      <c r="G4816" s="104"/>
      <c r="H4816" s="105" t="str">
        <f t="shared" ca="1" si="225"/>
        <v/>
      </c>
      <c r="I4816" s="102"/>
      <c r="J4816" s="102"/>
      <c r="K4816" s="102"/>
      <c r="L4816" s="102"/>
      <c r="M4816" s="102"/>
      <c r="N4816" s="102"/>
      <c r="O4816" s="102"/>
      <c r="P4816" s="102"/>
      <c r="Q4816" s="102"/>
      <c r="R4816" s="102"/>
      <c r="S4816" s="102"/>
      <c r="T4816" s="106"/>
      <c r="U4816" s="3" t="str">
        <f t="shared" si="227"/>
        <v>0/1</v>
      </c>
    </row>
    <row r="4817" spans="1:21" ht="30" customHeight="1" x14ac:dyDescent="0.3">
      <c r="A4817" s="3" t="str">
        <f>B4817&amp;"--"&amp;COUNTIF($B$5:B4817,B4817)</f>
        <v>--4780</v>
      </c>
      <c r="B4817" s="3" t="str">
        <f t="shared" si="226"/>
        <v/>
      </c>
      <c r="C4817" s="78">
        <v>4813</v>
      </c>
      <c r="D4817" s="102"/>
      <c r="E4817" s="103"/>
      <c r="F4817" s="102"/>
      <c r="G4817" s="104"/>
      <c r="H4817" s="105" t="str">
        <f t="shared" ca="1" si="225"/>
        <v/>
      </c>
      <c r="I4817" s="102"/>
      <c r="J4817" s="102"/>
      <c r="K4817" s="102"/>
      <c r="L4817" s="102"/>
      <c r="M4817" s="102"/>
      <c r="N4817" s="102"/>
      <c r="O4817" s="102"/>
      <c r="P4817" s="102"/>
      <c r="Q4817" s="102"/>
      <c r="R4817" s="102"/>
      <c r="S4817" s="102"/>
      <c r="T4817" s="106"/>
      <c r="U4817" s="3" t="str">
        <f t="shared" si="227"/>
        <v>0/1</v>
      </c>
    </row>
    <row r="4818" spans="1:21" ht="30" customHeight="1" x14ac:dyDescent="0.3">
      <c r="A4818" s="3" t="str">
        <f>B4818&amp;"--"&amp;COUNTIF($B$5:B4818,B4818)</f>
        <v>--4781</v>
      </c>
      <c r="B4818" s="3" t="str">
        <f t="shared" si="226"/>
        <v/>
      </c>
      <c r="C4818" s="78">
        <v>4814</v>
      </c>
      <c r="D4818" s="102"/>
      <c r="E4818" s="103"/>
      <c r="F4818" s="102"/>
      <c r="G4818" s="104"/>
      <c r="H4818" s="105" t="str">
        <f t="shared" ca="1" si="225"/>
        <v/>
      </c>
      <c r="I4818" s="102"/>
      <c r="J4818" s="102"/>
      <c r="K4818" s="102"/>
      <c r="L4818" s="102"/>
      <c r="M4818" s="102"/>
      <c r="N4818" s="102"/>
      <c r="O4818" s="102"/>
      <c r="P4818" s="102"/>
      <c r="Q4818" s="102"/>
      <c r="R4818" s="102"/>
      <c r="S4818" s="102"/>
      <c r="T4818" s="106"/>
      <c r="U4818" s="3" t="str">
        <f t="shared" si="227"/>
        <v>0/1</v>
      </c>
    </row>
    <row r="4819" spans="1:21" ht="30" customHeight="1" x14ac:dyDescent="0.3">
      <c r="A4819" s="3" t="str">
        <f>B4819&amp;"--"&amp;COUNTIF($B$5:B4819,B4819)</f>
        <v>--4782</v>
      </c>
      <c r="B4819" s="3" t="str">
        <f t="shared" si="226"/>
        <v/>
      </c>
      <c r="C4819" s="78">
        <v>4815</v>
      </c>
      <c r="D4819" s="102"/>
      <c r="E4819" s="103"/>
      <c r="F4819" s="102"/>
      <c r="G4819" s="104"/>
      <c r="H4819" s="105" t="str">
        <f t="shared" ca="1" si="225"/>
        <v/>
      </c>
      <c r="I4819" s="102"/>
      <c r="J4819" s="102"/>
      <c r="K4819" s="102"/>
      <c r="L4819" s="102"/>
      <c r="M4819" s="102"/>
      <c r="N4819" s="102"/>
      <c r="O4819" s="102"/>
      <c r="P4819" s="102"/>
      <c r="Q4819" s="102"/>
      <c r="R4819" s="102"/>
      <c r="S4819" s="102"/>
      <c r="T4819" s="106"/>
      <c r="U4819" s="3" t="str">
        <f t="shared" si="227"/>
        <v>0/1</v>
      </c>
    </row>
    <row r="4820" spans="1:21" ht="30" customHeight="1" x14ac:dyDescent="0.3">
      <c r="A4820" s="3" t="str">
        <f>B4820&amp;"--"&amp;COUNTIF($B$5:B4820,B4820)</f>
        <v>--4783</v>
      </c>
      <c r="B4820" s="3" t="str">
        <f t="shared" si="226"/>
        <v/>
      </c>
      <c r="C4820" s="78">
        <v>4816</v>
      </c>
      <c r="D4820" s="102"/>
      <c r="E4820" s="103"/>
      <c r="F4820" s="102"/>
      <c r="G4820" s="104"/>
      <c r="H4820" s="105" t="str">
        <f t="shared" ca="1" si="225"/>
        <v/>
      </c>
      <c r="I4820" s="102"/>
      <c r="J4820" s="102"/>
      <c r="K4820" s="102"/>
      <c r="L4820" s="102"/>
      <c r="M4820" s="102"/>
      <c r="N4820" s="102"/>
      <c r="O4820" s="102"/>
      <c r="P4820" s="102"/>
      <c r="Q4820" s="102"/>
      <c r="R4820" s="102"/>
      <c r="S4820" s="102"/>
      <c r="T4820" s="106"/>
      <c r="U4820" s="3" t="str">
        <f t="shared" si="227"/>
        <v>0/1</v>
      </c>
    </row>
    <row r="4821" spans="1:21" ht="30" customHeight="1" x14ac:dyDescent="0.3">
      <c r="A4821" s="3" t="str">
        <f>B4821&amp;"--"&amp;COUNTIF($B$5:B4821,B4821)</f>
        <v>--4784</v>
      </c>
      <c r="B4821" s="3" t="str">
        <f t="shared" si="226"/>
        <v/>
      </c>
      <c r="C4821" s="78">
        <v>4817</v>
      </c>
      <c r="D4821" s="102"/>
      <c r="E4821" s="103"/>
      <c r="F4821" s="102"/>
      <c r="G4821" s="104"/>
      <c r="H4821" s="105" t="str">
        <f t="shared" ca="1" si="225"/>
        <v/>
      </c>
      <c r="I4821" s="102"/>
      <c r="J4821" s="102"/>
      <c r="K4821" s="102"/>
      <c r="L4821" s="102"/>
      <c r="M4821" s="102"/>
      <c r="N4821" s="102"/>
      <c r="O4821" s="102"/>
      <c r="P4821" s="102"/>
      <c r="Q4821" s="102"/>
      <c r="R4821" s="102"/>
      <c r="S4821" s="102"/>
      <c r="T4821" s="106"/>
      <c r="U4821" s="3" t="str">
        <f t="shared" si="227"/>
        <v>0/1</v>
      </c>
    </row>
    <row r="4822" spans="1:21" ht="30" customHeight="1" x14ac:dyDescent="0.3">
      <c r="A4822" s="3" t="str">
        <f>B4822&amp;"--"&amp;COUNTIF($B$5:B4822,B4822)</f>
        <v>--4785</v>
      </c>
      <c r="B4822" s="3" t="str">
        <f t="shared" si="226"/>
        <v/>
      </c>
      <c r="C4822" s="78">
        <v>4818</v>
      </c>
      <c r="D4822" s="102"/>
      <c r="E4822" s="103"/>
      <c r="F4822" s="102"/>
      <c r="G4822" s="104"/>
      <c r="H4822" s="105" t="str">
        <f t="shared" ca="1" si="225"/>
        <v/>
      </c>
      <c r="I4822" s="102"/>
      <c r="J4822" s="102"/>
      <c r="K4822" s="102"/>
      <c r="L4822" s="102"/>
      <c r="M4822" s="102"/>
      <c r="N4822" s="102"/>
      <c r="O4822" s="102"/>
      <c r="P4822" s="102"/>
      <c r="Q4822" s="102"/>
      <c r="R4822" s="102"/>
      <c r="S4822" s="102"/>
      <c r="T4822" s="106"/>
      <c r="U4822" s="3" t="str">
        <f t="shared" si="227"/>
        <v>0/1</v>
      </c>
    </row>
    <row r="4823" spans="1:21" ht="30" customHeight="1" x14ac:dyDescent="0.3">
      <c r="A4823" s="3" t="str">
        <f>B4823&amp;"--"&amp;COUNTIF($B$5:B4823,B4823)</f>
        <v>--4786</v>
      </c>
      <c r="B4823" s="3" t="str">
        <f t="shared" si="226"/>
        <v/>
      </c>
      <c r="C4823" s="78">
        <v>4819</v>
      </c>
      <c r="D4823" s="102"/>
      <c r="E4823" s="103"/>
      <c r="F4823" s="102"/>
      <c r="G4823" s="104"/>
      <c r="H4823" s="105" t="str">
        <f t="shared" ca="1" si="225"/>
        <v/>
      </c>
      <c r="I4823" s="102"/>
      <c r="J4823" s="102"/>
      <c r="K4823" s="102"/>
      <c r="L4823" s="102"/>
      <c r="M4823" s="102"/>
      <c r="N4823" s="102"/>
      <c r="O4823" s="102"/>
      <c r="P4823" s="102"/>
      <c r="Q4823" s="102"/>
      <c r="R4823" s="102"/>
      <c r="S4823" s="102"/>
      <c r="T4823" s="106"/>
      <c r="U4823" s="3" t="str">
        <f t="shared" si="227"/>
        <v>0/1</v>
      </c>
    </row>
    <row r="4824" spans="1:21" ht="30" customHeight="1" x14ac:dyDescent="0.3">
      <c r="A4824" s="3" t="str">
        <f>B4824&amp;"--"&amp;COUNTIF($B$5:B4824,B4824)</f>
        <v>--4787</v>
      </c>
      <c r="B4824" s="3" t="str">
        <f t="shared" si="226"/>
        <v/>
      </c>
      <c r="C4824" s="78">
        <v>4820</v>
      </c>
      <c r="D4824" s="102"/>
      <c r="E4824" s="103"/>
      <c r="F4824" s="102"/>
      <c r="G4824" s="104"/>
      <c r="H4824" s="105" t="str">
        <f t="shared" ca="1" si="225"/>
        <v/>
      </c>
      <c r="I4824" s="102"/>
      <c r="J4824" s="102"/>
      <c r="K4824" s="102"/>
      <c r="L4824" s="102"/>
      <c r="M4824" s="102"/>
      <c r="N4824" s="102"/>
      <c r="O4824" s="102"/>
      <c r="P4824" s="102"/>
      <c r="Q4824" s="102"/>
      <c r="R4824" s="102"/>
      <c r="S4824" s="102"/>
      <c r="T4824" s="106"/>
      <c r="U4824" s="3" t="str">
        <f t="shared" si="227"/>
        <v>0/1</v>
      </c>
    </row>
    <row r="4825" spans="1:21" ht="30" customHeight="1" x14ac:dyDescent="0.3">
      <c r="A4825" s="3" t="str">
        <f>B4825&amp;"--"&amp;COUNTIF($B$5:B4825,B4825)</f>
        <v>--4788</v>
      </c>
      <c r="B4825" s="3" t="str">
        <f t="shared" si="226"/>
        <v/>
      </c>
      <c r="C4825" s="78">
        <v>4821</v>
      </c>
      <c r="D4825" s="102"/>
      <c r="E4825" s="103"/>
      <c r="F4825" s="102"/>
      <c r="G4825" s="104"/>
      <c r="H4825" s="105" t="str">
        <f t="shared" ca="1" si="225"/>
        <v/>
      </c>
      <c r="I4825" s="102"/>
      <c r="J4825" s="102"/>
      <c r="K4825" s="102"/>
      <c r="L4825" s="102"/>
      <c r="M4825" s="102"/>
      <c r="N4825" s="102"/>
      <c r="O4825" s="102"/>
      <c r="P4825" s="102"/>
      <c r="Q4825" s="102"/>
      <c r="R4825" s="102"/>
      <c r="S4825" s="102"/>
      <c r="T4825" s="106"/>
      <c r="U4825" s="3" t="str">
        <f t="shared" si="227"/>
        <v>0/1</v>
      </c>
    </row>
    <row r="4826" spans="1:21" ht="30" customHeight="1" x14ac:dyDescent="0.3">
      <c r="A4826" s="3" t="str">
        <f>B4826&amp;"--"&amp;COUNTIF($B$5:B4826,B4826)</f>
        <v>--4789</v>
      </c>
      <c r="B4826" s="3" t="str">
        <f t="shared" si="226"/>
        <v/>
      </c>
      <c r="C4826" s="78">
        <v>4822</v>
      </c>
      <c r="D4826" s="102"/>
      <c r="E4826" s="103"/>
      <c r="F4826" s="102"/>
      <c r="G4826" s="104"/>
      <c r="H4826" s="105" t="str">
        <f t="shared" ca="1" si="225"/>
        <v/>
      </c>
      <c r="I4826" s="102"/>
      <c r="J4826" s="102"/>
      <c r="K4826" s="102"/>
      <c r="L4826" s="102"/>
      <c r="M4826" s="102"/>
      <c r="N4826" s="102"/>
      <c r="O4826" s="102"/>
      <c r="P4826" s="102"/>
      <c r="Q4826" s="102"/>
      <c r="R4826" s="102"/>
      <c r="S4826" s="102"/>
      <c r="T4826" s="106"/>
      <c r="U4826" s="3" t="str">
        <f t="shared" si="227"/>
        <v>0/1</v>
      </c>
    </row>
    <row r="4827" spans="1:21" ht="30" customHeight="1" x14ac:dyDescent="0.3">
      <c r="A4827" s="3" t="str">
        <f>B4827&amp;"--"&amp;COUNTIF($B$5:B4827,B4827)</f>
        <v>--4790</v>
      </c>
      <c r="B4827" s="3" t="str">
        <f t="shared" si="226"/>
        <v/>
      </c>
      <c r="C4827" s="78">
        <v>4823</v>
      </c>
      <c r="D4827" s="102"/>
      <c r="E4827" s="103"/>
      <c r="F4827" s="102"/>
      <c r="G4827" s="104"/>
      <c r="H4827" s="105" t="str">
        <f t="shared" ca="1" si="225"/>
        <v/>
      </c>
      <c r="I4827" s="102"/>
      <c r="J4827" s="102"/>
      <c r="K4827" s="102"/>
      <c r="L4827" s="102"/>
      <c r="M4827" s="102"/>
      <c r="N4827" s="102"/>
      <c r="O4827" s="102"/>
      <c r="P4827" s="102"/>
      <c r="Q4827" s="102"/>
      <c r="R4827" s="102"/>
      <c r="S4827" s="102"/>
      <c r="T4827" s="106"/>
      <c r="U4827" s="3" t="str">
        <f t="shared" si="227"/>
        <v>0/1</v>
      </c>
    </row>
    <row r="4828" spans="1:21" ht="30" customHeight="1" x14ac:dyDescent="0.3">
      <c r="A4828" s="3" t="str">
        <f>B4828&amp;"--"&amp;COUNTIF($B$5:B4828,B4828)</f>
        <v>--4791</v>
      </c>
      <c r="B4828" s="3" t="str">
        <f t="shared" si="226"/>
        <v/>
      </c>
      <c r="C4828" s="78">
        <v>4824</v>
      </c>
      <c r="D4828" s="102"/>
      <c r="E4828" s="103"/>
      <c r="F4828" s="102"/>
      <c r="G4828" s="104"/>
      <c r="H4828" s="105" t="str">
        <f t="shared" ca="1" si="225"/>
        <v/>
      </c>
      <c r="I4828" s="102"/>
      <c r="J4828" s="102"/>
      <c r="K4828" s="102"/>
      <c r="L4828" s="102"/>
      <c r="M4828" s="102"/>
      <c r="N4828" s="102"/>
      <c r="O4828" s="102"/>
      <c r="P4828" s="102"/>
      <c r="Q4828" s="102"/>
      <c r="R4828" s="102"/>
      <c r="S4828" s="102"/>
      <c r="T4828" s="106"/>
      <c r="U4828" s="3" t="str">
        <f t="shared" si="227"/>
        <v>0/1</v>
      </c>
    </row>
    <row r="4829" spans="1:21" ht="30" customHeight="1" x14ac:dyDescent="0.3">
      <c r="A4829" s="3" t="str">
        <f>B4829&amp;"--"&amp;COUNTIF($B$5:B4829,B4829)</f>
        <v>--4792</v>
      </c>
      <c r="B4829" s="3" t="str">
        <f t="shared" si="226"/>
        <v/>
      </c>
      <c r="C4829" s="78">
        <v>4825</v>
      </c>
      <c r="D4829" s="102"/>
      <c r="E4829" s="103"/>
      <c r="F4829" s="102"/>
      <c r="G4829" s="104"/>
      <c r="H4829" s="105" t="str">
        <f t="shared" ca="1" si="225"/>
        <v/>
      </c>
      <c r="I4829" s="102"/>
      <c r="J4829" s="102"/>
      <c r="K4829" s="102"/>
      <c r="L4829" s="102"/>
      <c r="M4829" s="102"/>
      <c r="N4829" s="102"/>
      <c r="O4829" s="102"/>
      <c r="P4829" s="102"/>
      <c r="Q4829" s="102"/>
      <c r="R4829" s="102"/>
      <c r="S4829" s="102"/>
      <c r="T4829" s="106"/>
      <c r="U4829" s="3" t="str">
        <f t="shared" si="227"/>
        <v>0/1</v>
      </c>
    </row>
    <row r="4830" spans="1:21" ht="30" customHeight="1" x14ac:dyDescent="0.3">
      <c r="A4830" s="3" t="str">
        <f>B4830&amp;"--"&amp;COUNTIF($B$5:B4830,B4830)</f>
        <v>--4793</v>
      </c>
      <c r="B4830" s="3" t="str">
        <f t="shared" si="226"/>
        <v/>
      </c>
      <c r="C4830" s="78">
        <v>4826</v>
      </c>
      <c r="D4830" s="102"/>
      <c r="E4830" s="103"/>
      <c r="F4830" s="102"/>
      <c r="G4830" s="104"/>
      <c r="H4830" s="105" t="str">
        <f t="shared" ca="1" si="225"/>
        <v/>
      </c>
      <c r="I4830" s="102"/>
      <c r="J4830" s="102"/>
      <c r="K4830" s="102"/>
      <c r="L4830" s="102"/>
      <c r="M4830" s="102"/>
      <c r="N4830" s="102"/>
      <c r="O4830" s="102"/>
      <c r="P4830" s="102"/>
      <c r="Q4830" s="102"/>
      <c r="R4830" s="102"/>
      <c r="S4830" s="102"/>
      <c r="T4830" s="106"/>
      <c r="U4830" s="3" t="str">
        <f t="shared" si="227"/>
        <v>0/1</v>
      </c>
    </row>
    <row r="4831" spans="1:21" ht="30" customHeight="1" x14ac:dyDescent="0.3">
      <c r="A4831" s="3" t="str">
        <f>B4831&amp;"--"&amp;COUNTIF($B$5:B4831,B4831)</f>
        <v>--4794</v>
      </c>
      <c r="B4831" s="3" t="str">
        <f t="shared" si="226"/>
        <v/>
      </c>
      <c r="C4831" s="78">
        <v>4827</v>
      </c>
      <c r="D4831" s="102"/>
      <c r="E4831" s="103"/>
      <c r="F4831" s="102"/>
      <c r="G4831" s="104"/>
      <c r="H4831" s="105" t="str">
        <f t="shared" ca="1" si="225"/>
        <v/>
      </c>
      <c r="I4831" s="102"/>
      <c r="J4831" s="102"/>
      <c r="K4831" s="102"/>
      <c r="L4831" s="102"/>
      <c r="M4831" s="102"/>
      <c r="N4831" s="102"/>
      <c r="O4831" s="102"/>
      <c r="P4831" s="102"/>
      <c r="Q4831" s="102"/>
      <c r="R4831" s="102"/>
      <c r="S4831" s="102"/>
      <c r="T4831" s="106"/>
      <c r="U4831" s="3" t="str">
        <f t="shared" si="227"/>
        <v>0/1</v>
      </c>
    </row>
    <row r="4832" spans="1:21" ht="30" customHeight="1" x14ac:dyDescent="0.3">
      <c r="A4832" s="3" t="str">
        <f>B4832&amp;"--"&amp;COUNTIF($B$5:B4832,B4832)</f>
        <v>--4795</v>
      </c>
      <c r="B4832" s="3" t="str">
        <f t="shared" si="226"/>
        <v/>
      </c>
      <c r="C4832" s="78">
        <v>4828</v>
      </c>
      <c r="D4832" s="102"/>
      <c r="E4832" s="103"/>
      <c r="F4832" s="102"/>
      <c r="G4832" s="104"/>
      <c r="H4832" s="105" t="str">
        <f t="shared" ref="H4832:H4895" ca="1" si="228">IF(G4832,DATEDIF(G4832,TODAY(),"Y"),"")</f>
        <v/>
      </c>
      <c r="I4832" s="102"/>
      <c r="J4832" s="102"/>
      <c r="K4832" s="102"/>
      <c r="L4832" s="102"/>
      <c r="M4832" s="102"/>
      <c r="N4832" s="102"/>
      <c r="O4832" s="102"/>
      <c r="P4832" s="102"/>
      <c r="Q4832" s="102"/>
      <c r="R4832" s="102"/>
      <c r="S4832" s="102"/>
      <c r="T4832" s="106"/>
      <c r="U4832" s="3" t="str">
        <f t="shared" si="227"/>
        <v>0/1</v>
      </c>
    </row>
    <row r="4833" spans="1:21" ht="30" customHeight="1" x14ac:dyDescent="0.3">
      <c r="A4833" s="3" t="str">
        <f>B4833&amp;"--"&amp;COUNTIF($B$5:B4833,B4833)</f>
        <v>--4796</v>
      </c>
      <c r="B4833" s="3" t="str">
        <f t="shared" si="226"/>
        <v/>
      </c>
      <c r="C4833" s="78">
        <v>4829</v>
      </c>
      <c r="D4833" s="102"/>
      <c r="E4833" s="103"/>
      <c r="F4833" s="102"/>
      <c r="G4833" s="104"/>
      <c r="H4833" s="105" t="str">
        <f t="shared" ca="1" si="228"/>
        <v/>
      </c>
      <c r="I4833" s="102"/>
      <c r="J4833" s="102"/>
      <c r="K4833" s="102"/>
      <c r="L4833" s="102"/>
      <c r="M4833" s="102"/>
      <c r="N4833" s="102"/>
      <c r="O4833" s="102"/>
      <c r="P4833" s="102"/>
      <c r="Q4833" s="102"/>
      <c r="R4833" s="102"/>
      <c r="S4833" s="102"/>
      <c r="T4833" s="106"/>
      <c r="U4833" s="3" t="str">
        <f t="shared" si="227"/>
        <v>0/1</v>
      </c>
    </row>
    <row r="4834" spans="1:21" ht="30" customHeight="1" x14ac:dyDescent="0.3">
      <c r="A4834" s="3" t="str">
        <f>B4834&amp;"--"&amp;COUNTIF($B$5:B4834,B4834)</f>
        <v>--4797</v>
      </c>
      <c r="B4834" s="3" t="str">
        <f t="shared" si="226"/>
        <v/>
      </c>
      <c r="C4834" s="78">
        <v>4830</v>
      </c>
      <c r="D4834" s="102"/>
      <c r="E4834" s="103"/>
      <c r="F4834" s="102"/>
      <c r="G4834" s="104"/>
      <c r="H4834" s="105" t="str">
        <f t="shared" ca="1" si="228"/>
        <v/>
      </c>
      <c r="I4834" s="102"/>
      <c r="J4834" s="102"/>
      <c r="K4834" s="102"/>
      <c r="L4834" s="102"/>
      <c r="M4834" s="102"/>
      <c r="N4834" s="102"/>
      <c r="O4834" s="102"/>
      <c r="P4834" s="102"/>
      <c r="Q4834" s="102"/>
      <c r="R4834" s="102"/>
      <c r="S4834" s="102"/>
      <c r="T4834" s="106"/>
      <c r="U4834" s="3" t="str">
        <f t="shared" si="227"/>
        <v>0/1</v>
      </c>
    </row>
    <row r="4835" spans="1:21" ht="30" customHeight="1" x14ac:dyDescent="0.3">
      <c r="A4835" s="3" t="str">
        <f>B4835&amp;"--"&amp;COUNTIF($B$5:B4835,B4835)</f>
        <v>--4798</v>
      </c>
      <c r="B4835" s="3" t="str">
        <f t="shared" si="226"/>
        <v/>
      </c>
      <c r="C4835" s="78">
        <v>4831</v>
      </c>
      <c r="D4835" s="102"/>
      <c r="E4835" s="103"/>
      <c r="F4835" s="102"/>
      <c r="G4835" s="104"/>
      <c r="H4835" s="105" t="str">
        <f t="shared" ca="1" si="228"/>
        <v/>
      </c>
      <c r="I4835" s="102"/>
      <c r="J4835" s="102"/>
      <c r="K4835" s="102"/>
      <c r="L4835" s="102"/>
      <c r="M4835" s="102"/>
      <c r="N4835" s="102"/>
      <c r="O4835" s="102"/>
      <c r="P4835" s="102"/>
      <c r="Q4835" s="102"/>
      <c r="R4835" s="102"/>
      <c r="S4835" s="102"/>
      <c r="T4835" s="106"/>
      <c r="U4835" s="3" t="str">
        <f t="shared" si="227"/>
        <v>0/1</v>
      </c>
    </row>
    <row r="4836" spans="1:21" ht="30" customHeight="1" x14ac:dyDescent="0.3">
      <c r="A4836" s="3" t="str">
        <f>B4836&amp;"--"&amp;COUNTIF($B$5:B4836,B4836)</f>
        <v>--4799</v>
      </c>
      <c r="B4836" s="3" t="str">
        <f t="shared" si="226"/>
        <v/>
      </c>
      <c r="C4836" s="78">
        <v>4832</v>
      </c>
      <c r="D4836" s="102"/>
      <c r="E4836" s="103"/>
      <c r="F4836" s="102"/>
      <c r="G4836" s="104"/>
      <c r="H4836" s="105" t="str">
        <f t="shared" ca="1" si="228"/>
        <v/>
      </c>
      <c r="I4836" s="102"/>
      <c r="J4836" s="102"/>
      <c r="K4836" s="102"/>
      <c r="L4836" s="102"/>
      <c r="M4836" s="102"/>
      <c r="N4836" s="102"/>
      <c r="O4836" s="102"/>
      <c r="P4836" s="102"/>
      <c r="Q4836" s="102"/>
      <c r="R4836" s="102"/>
      <c r="S4836" s="102"/>
      <c r="T4836" s="106"/>
      <c r="U4836" s="3" t="str">
        <f t="shared" si="227"/>
        <v>0/1</v>
      </c>
    </row>
    <row r="4837" spans="1:21" ht="30" customHeight="1" x14ac:dyDescent="0.3">
      <c r="A4837" s="3" t="str">
        <f>B4837&amp;"--"&amp;COUNTIF($B$5:B4837,B4837)</f>
        <v>--4800</v>
      </c>
      <c r="B4837" s="3" t="str">
        <f t="shared" si="226"/>
        <v/>
      </c>
      <c r="C4837" s="78">
        <v>4833</v>
      </c>
      <c r="D4837" s="102"/>
      <c r="E4837" s="103"/>
      <c r="F4837" s="102"/>
      <c r="G4837" s="104"/>
      <c r="H4837" s="105" t="str">
        <f t="shared" ca="1" si="228"/>
        <v/>
      </c>
      <c r="I4837" s="102"/>
      <c r="J4837" s="102"/>
      <c r="K4837" s="102"/>
      <c r="L4837" s="102"/>
      <c r="M4837" s="102"/>
      <c r="N4837" s="102"/>
      <c r="O4837" s="102"/>
      <c r="P4837" s="102"/>
      <c r="Q4837" s="102"/>
      <c r="R4837" s="102"/>
      <c r="S4837" s="102"/>
      <c r="T4837" s="106"/>
      <c r="U4837" s="3" t="str">
        <f t="shared" si="227"/>
        <v>0/1</v>
      </c>
    </row>
    <row r="4838" spans="1:21" ht="30" customHeight="1" x14ac:dyDescent="0.3">
      <c r="A4838" s="3" t="str">
        <f>B4838&amp;"--"&amp;COUNTIF($B$5:B4838,B4838)</f>
        <v>--4801</v>
      </c>
      <c r="B4838" s="3" t="str">
        <f t="shared" si="226"/>
        <v/>
      </c>
      <c r="C4838" s="78">
        <v>4834</v>
      </c>
      <c r="D4838" s="102"/>
      <c r="E4838" s="103"/>
      <c r="F4838" s="102"/>
      <c r="G4838" s="104"/>
      <c r="H4838" s="105" t="str">
        <f t="shared" ca="1" si="228"/>
        <v/>
      </c>
      <c r="I4838" s="102"/>
      <c r="J4838" s="102"/>
      <c r="K4838" s="102"/>
      <c r="L4838" s="102"/>
      <c r="M4838" s="102"/>
      <c r="N4838" s="102"/>
      <c r="O4838" s="102"/>
      <c r="P4838" s="102"/>
      <c r="Q4838" s="102"/>
      <c r="R4838" s="102"/>
      <c r="S4838" s="102"/>
      <c r="T4838" s="106"/>
      <c r="U4838" s="3" t="str">
        <f t="shared" si="227"/>
        <v>0/1</v>
      </c>
    </row>
    <row r="4839" spans="1:21" ht="30" customHeight="1" x14ac:dyDescent="0.3">
      <c r="A4839" s="3" t="str">
        <f>B4839&amp;"--"&amp;COUNTIF($B$5:B4839,B4839)</f>
        <v>--4802</v>
      </c>
      <c r="B4839" s="3" t="str">
        <f t="shared" si="226"/>
        <v/>
      </c>
      <c r="C4839" s="78">
        <v>4835</v>
      </c>
      <c r="D4839" s="102"/>
      <c r="E4839" s="103"/>
      <c r="F4839" s="102"/>
      <c r="G4839" s="104"/>
      <c r="H4839" s="105" t="str">
        <f t="shared" ca="1" si="228"/>
        <v/>
      </c>
      <c r="I4839" s="102"/>
      <c r="J4839" s="102"/>
      <c r="K4839" s="102"/>
      <c r="L4839" s="102"/>
      <c r="M4839" s="102"/>
      <c r="N4839" s="102"/>
      <c r="O4839" s="102"/>
      <c r="P4839" s="102"/>
      <c r="Q4839" s="102"/>
      <c r="R4839" s="102"/>
      <c r="S4839" s="102"/>
      <c r="T4839" s="106"/>
      <c r="U4839" s="3" t="str">
        <f t="shared" si="227"/>
        <v>0/1</v>
      </c>
    </row>
    <row r="4840" spans="1:21" ht="30" customHeight="1" x14ac:dyDescent="0.3">
      <c r="A4840" s="3" t="str">
        <f>B4840&amp;"--"&amp;COUNTIF($B$5:B4840,B4840)</f>
        <v>--4803</v>
      </c>
      <c r="B4840" s="3" t="str">
        <f t="shared" si="226"/>
        <v/>
      </c>
      <c r="C4840" s="78">
        <v>4836</v>
      </c>
      <c r="D4840" s="102"/>
      <c r="E4840" s="103"/>
      <c r="F4840" s="102"/>
      <c r="G4840" s="104"/>
      <c r="H4840" s="105" t="str">
        <f t="shared" ca="1" si="228"/>
        <v/>
      </c>
      <c r="I4840" s="102"/>
      <c r="J4840" s="102"/>
      <c r="K4840" s="102"/>
      <c r="L4840" s="102"/>
      <c r="M4840" s="102"/>
      <c r="N4840" s="102"/>
      <c r="O4840" s="102"/>
      <c r="P4840" s="102"/>
      <c r="Q4840" s="102"/>
      <c r="R4840" s="102"/>
      <c r="S4840" s="102"/>
      <c r="T4840" s="106"/>
      <c r="U4840" s="3" t="str">
        <f t="shared" si="227"/>
        <v>0/1</v>
      </c>
    </row>
    <row r="4841" spans="1:21" ht="30" customHeight="1" x14ac:dyDescent="0.3">
      <c r="A4841" s="3" t="str">
        <f>B4841&amp;"--"&amp;COUNTIF($B$5:B4841,B4841)</f>
        <v>--4804</v>
      </c>
      <c r="B4841" s="3" t="str">
        <f t="shared" si="226"/>
        <v/>
      </c>
      <c r="C4841" s="78">
        <v>4837</v>
      </c>
      <c r="D4841" s="102"/>
      <c r="E4841" s="103"/>
      <c r="F4841" s="102"/>
      <c r="G4841" s="104"/>
      <c r="H4841" s="105" t="str">
        <f t="shared" ca="1" si="228"/>
        <v/>
      </c>
      <c r="I4841" s="102"/>
      <c r="J4841" s="102"/>
      <c r="K4841" s="102"/>
      <c r="L4841" s="102"/>
      <c r="M4841" s="102"/>
      <c r="N4841" s="102"/>
      <c r="O4841" s="102"/>
      <c r="P4841" s="102"/>
      <c r="Q4841" s="102"/>
      <c r="R4841" s="102"/>
      <c r="S4841" s="102"/>
      <c r="T4841" s="106"/>
      <c r="U4841" s="3" t="str">
        <f t="shared" si="227"/>
        <v>0/1</v>
      </c>
    </row>
    <row r="4842" spans="1:21" ht="30" customHeight="1" x14ac:dyDescent="0.3">
      <c r="A4842" s="3" t="str">
        <f>B4842&amp;"--"&amp;COUNTIF($B$5:B4842,B4842)</f>
        <v>--4805</v>
      </c>
      <c r="B4842" s="3" t="str">
        <f t="shared" si="226"/>
        <v/>
      </c>
      <c r="C4842" s="78">
        <v>4838</v>
      </c>
      <c r="D4842" s="102"/>
      <c r="E4842" s="103"/>
      <c r="F4842" s="102"/>
      <c r="G4842" s="104"/>
      <c r="H4842" s="105" t="str">
        <f t="shared" ca="1" si="228"/>
        <v/>
      </c>
      <c r="I4842" s="102"/>
      <c r="J4842" s="102"/>
      <c r="K4842" s="102"/>
      <c r="L4842" s="102"/>
      <c r="M4842" s="102"/>
      <c r="N4842" s="102"/>
      <c r="O4842" s="102"/>
      <c r="P4842" s="102"/>
      <c r="Q4842" s="102"/>
      <c r="R4842" s="102"/>
      <c r="S4842" s="102"/>
      <c r="T4842" s="106"/>
      <c r="U4842" s="3" t="str">
        <f t="shared" si="227"/>
        <v>0/1</v>
      </c>
    </row>
    <row r="4843" spans="1:21" ht="30" customHeight="1" x14ac:dyDescent="0.3">
      <c r="A4843" s="3" t="str">
        <f>B4843&amp;"--"&amp;COUNTIF($B$5:B4843,B4843)</f>
        <v>--4806</v>
      </c>
      <c r="B4843" s="3" t="str">
        <f t="shared" si="226"/>
        <v/>
      </c>
      <c r="C4843" s="78">
        <v>4839</v>
      </c>
      <c r="D4843" s="102"/>
      <c r="E4843" s="103"/>
      <c r="F4843" s="102"/>
      <c r="G4843" s="104"/>
      <c r="H4843" s="105" t="str">
        <f t="shared" ca="1" si="228"/>
        <v/>
      </c>
      <c r="I4843" s="102"/>
      <c r="J4843" s="102"/>
      <c r="K4843" s="102"/>
      <c r="L4843" s="102"/>
      <c r="M4843" s="102"/>
      <c r="N4843" s="102"/>
      <c r="O4843" s="102"/>
      <c r="P4843" s="102"/>
      <c r="Q4843" s="102"/>
      <c r="R4843" s="102"/>
      <c r="S4843" s="102"/>
      <c r="T4843" s="106"/>
      <c r="U4843" s="3" t="str">
        <f t="shared" si="227"/>
        <v>0/1</v>
      </c>
    </row>
    <row r="4844" spans="1:21" ht="30" customHeight="1" x14ac:dyDescent="0.3">
      <c r="A4844" s="3" t="str">
        <f>B4844&amp;"--"&amp;COUNTIF($B$5:B4844,B4844)</f>
        <v>--4807</v>
      </c>
      <c r="B4844" s="3" t="str">
        <f t="shared" si="226"/>
        <v/>
      </c>
      <c r="C4844" s="78">
        <v>4840</v>
      </c>
      <c r="D4844" s="102"/>
      <c r="E4844" s="103"/>
      <c r="F4844" s="102"/>
      <c r="G4844" s="104"/>
      <c r="H4844" s="105" t="str">
        <f t="shared" ca="1" si="228"/>
        <v/>
      </c>
      <c r="I4844" s="102"/>
      <c r="J4844" s="102"/>
      <c r="K4844" s="102"/>
      <c r="L4844" s="102"/>
      <c r="M4844" s="102"/>
      <c r="N4844" s="102"/>
      <c r="O4844" s="102"/>
      <c r="P4844" s="102"/>
      <c r="Q4844" s="102"/>
      <c r="R4844" s="102"/>
      <c r="S4844" s="102"/>
      <c r="T4844" s="106"/>
      <c r="U4844" s="3" t="str">
        <f t="shared" si="227"/>
        <v>0/1</v>
      </c>
    </row>
    <row r="4845" spans="1:21" ht="30" customHeight="1" x14ac:dyDescent="0.3">
      <c r="A4845" s="3" t="str">
        <f>B4845&amp;"--"&amp;COUNTIF($B$5:B4845,B4845)</f>
        <v>--4808</v>
      </c>
      <c r="B4845" s="3" t="str">
        <f t="shared" si="226"/>
        <v/>
      </c>
      <c r="C4845" s="78">
        <v>4841</v>
      </c>
      <c r="D4845" s="102"/>
      <c r="E4845" s="103"/>
      <c r="F4845" s="102"/>
      <c r="G4845" s="104"/>
      <c r="H4845" s="105" t="str">
        <f t="shared" ca="1" si="228"/>
        <v/>
      </c>
      <c r="I4845" s="102"/>
      <c r="J4845" s="102"/>
      <c r="K4845" s="102"/>
      <c r="L4845" s="102"/>
      <c r="M4845" s="102"/>
      <c r="N4845" s="102"/>
      <c r="O4845" s="102"/>
      <c r="P4845" s="102"/>
      <c r="Q4845" s="102"/>
      <c r="R4845" s="102"/>
      <c r="S4845" s="102"/>
      <c r="T4845" s="106"/>
      <c r="U4845" s="3" t="str">
        <f t="shared" si="227"/>
        <v>0/1</v>
      </c>
    </row>
    <row r="4846" spans="1:21" ht="30" customHeight="1" x14ac:dyDescent="0.3">
      <c r="A4846" s="3" t="str">
        <f>B4846&amp;"--"&amp;COUNTIF($B$5:B4846,B4846)</f>
        <v>--4809</v>
      </c>
      <c r="B4846" s="3" t="str">
        <f t="shared" si="226"/>
        <v/>
      </c>
      <c r="C4846" s="78">
        <v>4842</v>
      </c>
      <c r="D4846" s="102"/>
      <c r="E4846" s="103"/>
      <c r="F4846" s="102"/>
      <c r="G4846" s="104"/>
      <c r="H4846" s="105" t="str">
        <f t="shared" ca="1" si="228"/>
        <v/>
      </c>
      <c r="I4846" s="102"/>
      <c r="J4846" s="102"/>
      <c r="K4846" s="102"/>
      <c r="L4846" s="102"/>
      <c r="M4846" s="102"/>
      <c r="N4846" s="102"/>
      <c r="O4846" s="102"/>
      <c r="P4846" s="102"/>
      <c r="Q4846" s="102"/>
      <c r="R4846" s="102"/>
      <c r="S4846" s="102"/>
      <c r="T4846" s="106"/>
      <c r="U4846" s="3" t="str">
        <f t="shared" si="227"/>
        <v>0/1</v>
      </c>
    </row>
    <row r="4847" spans="1:21" ht="30" customHeight="1" x14ac:dyDescent="0.3">
      <c r="A4847" s="3" t="str">
        <f>B4847&amp;"--"&amp;COUNTIF($B$5:B4847,B4847)</f>
        <v>--4810</v>
      </c>
      <c r="B4847" s="3" t="str">
        <f t="shared" si="226"/>
        <v/>
      </c>
      <c r="C4847" s="78">
        <v>4843</v>
      </c>
      <c r="D4847" s="102"/>
      <c r="E4847" s="103"/>
      <c r="F4847" s="102"/>
      <c r="G4847" s="104"/>
      <c r="H4847" s="105" t="str">
        <f t="shared" ca="1" si="228"/>
        <v/>
      </c>
      <c r="I4847" s="102"/>
      <c r="J4847" s="102"/>
      <c r="K4847" s="102"/>
      <c r="L4847" s="102"/>
      <c r="M4847" s="102"/>
      <c r="N4847" s="102"/>
      <c r="O4847" s="102"/>
      <c r="P4847" s="102"/>
      <c r="Q4847" s="102"/>
      <c r="R4847" s="102"/>
      <c r="S4847" s="102"/>
      <c r="T4847" s="106"/>
      <c r="U4847" s="3" t="str">
        <f t="shared" si="227"/>
        <v>0/1</v>
      </c>
    </row>
    <row r="4848" spans="1:21" ht="30" customHeight="1" x14ac:dyDescent="0.3">
      <c r="A4848" s="3" t="str">
        <f>B4848&amp;"--"&amp;COUNTIF($B$5:B4848,B4848)</f>
        <v>--4811</v>
      </c>
      <c r="B4848" s="3" t="str">
        <f t="shared" si="226"/>
        <v/>
      </c>
      <c r="C4848" s="78">
        <v>4844</v>
      </c>
      <c r="D4848" s="102"/>
      <c r="E4848" s="103"/>
      <c r="F4848" s="102"/>
      <c r="G4848" s="104"/>
      <c r="H4848" s="105" t="str">
        <f t="shared" ca="1" si="228"/>
        <v/>
      </c>
      <c r="I4848" s="102"/>
      <c r="J4848" s="102"/>
      <c r="K4848" s="102"/>
      <c r="L4848" s="102"/>
      <c r="M4848" s="102"/>
      <c r="N4848" s="102"/>
      <c r="O4848" s="102"/>
      <c r="P4848" s="102"/>
      <c r="Q4848" s="102"/>
      <c r="R4848" s="102"/>
      <c r="S4848" s="102"/>
      <c r="T4848" s="106"/>
      <c r="U4848" s="3" t="str">
        <f t="shared" si="227"/>
        <v>0/1</v>
      </c>
    </row>
    <row r="4849" spans="1:21" ht="30" customHeight="1" x14ac:dyDescent="0.3">
      <c r="A4849" s="3" t="str">
        <f>B4849&amp;"--"&amp;COUNTIF($B$5:B4849,B4849)</f>
        <v>--4812</v>
      </c>
      <c r="B4849" s="3" t="str">
        <f t="shared" si="226"/>
        <v/>
      </c>
      <c r="C4849" s="78">
        <v>4845</v>
      </c>
      <c r="D4849" s="102"/>
      <c r="E4849" s="103"/>
      <c r="F4849" s="102"/>
      <c r="G4849" s="104"/>
      <c r="H4849" s="105" t="str">
        <f t="shared" ca="1" si="228"/>
        <v/>
      </c>
      <c r="I4849" s="102"/>
      <c r="J4849" s="102"/>
      <c r="K4849" s="102"/>
      <c r="L4849" s="102"/>
      <c r="M4849" s="102"/>
      <c r="N4849" s="102"/>
      <c r="O4849" s="102"/>
      <c r="P4849" s="102"/>
      <c r="Q4849" s="102"/>
      <c r="R4849" s="102"/>
      <c r="S4849" s="102"/>
      <c r="T4849" s="106"/>
      <c r="U4849" s="3" t="str">
        <f t="shared" si="227"/>
        <v>0/1</v>
      </c>
    </row>
    <row r="4850" spans="1:21" ht="30" customHeight="1" x14ac:dyDescent="0.3">
      <c r="A4850" s="3" t="str">
        <f>B4850&amp;"--"&amp;COUNTIF($B$5:B4850,B4850)</f>
        <v>--4813</v>
      </c>
      <c r="B4850" s="3" t="str">
        <f t="shared" si="226"/>
        <v/>
      </c>
      <c r="C4850" s="78">
        <v>4846</v>
      </c>
      <c r="D4850" s="102"/>
      <c r="E4850" s="103"/>
      <c r="F4850" s="102"/>
      <c r="G4850" s="104"/>
      <c r="H4850" s="105" t="str">
        <f t="shared" ca="1" si="228"/>
        <v/>
      </c>
      <c r="I4850" s="102"/>
      <c r="J4850" s="102"/>
      <c r="K4850" s="102"/>
      <c r="L4850" s="102"/>
      <c r="M4850" s="102"/>
      <c r="N4850" s="102"/>
      <c r="O4850" s="102"/>
      <c r="P4850" s="102"/>
      <c r="Q4850" s="102"/>
      <c r="R4850" s="102"/>
      <c r="S4850" s="102"/>
      <c r="T4850" s="106"/>
      <c r="U4850" s="3" t="str">
        <f t="shared" si="227"/>
        <v>0/1</v>
      </c>
    </row>
    <row r="4851" spans="1:21" ht="30" customHeight="1" x14ac:dyDescent="0.3">
      <c r="A4851" s="3" t="str">
        <f>B4851&amp;"--"&amp;COUNTIF($B$5:B4851,B4851)</f>
        <v>--4814</v>
      </c>
      <c r="B4851" s="3" t="str">
        <f t="shared" si="226"/>
        <v/>
      </c>
      <c r="C4851" s="78">
        <v>4847</v>
      </c>
      <c r="D4851" s="102"/>
      <c r="E4851" s="103"/>
      <c r="F4851" s="102"/>
      <c r="G4851" s="104"/>
      <c r="H4851" s="105" t="str">
        <f t="shared" ca="1" si="228"/>
        <v/>
      </c>
      <c r="I4851" s="102"/>
      <c r="J4851" s="102"/>
      <c r="K4851" s="102"/>
      <c r="L4851" s="102"/>
      <c r="M4851" s="102"/>
      <c r="N4851" s="102"/>
      <c r="O4851" s="102"/>
      <c r="P4851" s="102"/>
      <c r="Q4851" s="102"/>
      <c r="R4851" s="102"/>
      <c r="S4851" s="102"/>
      <c r="T4851" s="106"/>
      <c r="U4851" s="3" t="str">
        <f t="shared" si="227"/>
        <v>0/1</v>
      </c>
    </row>
    <row r="4852" spans="1:21" ht="30" customHeight="1" x14ac:dyDescent="0.3">
      <c r="A4852" s="3" t="str">
        <f>B4852&amp;"--"&amp;COUNTIF($B$5:B4852,B4852)</f>
        <v>--4815</v>
      </c>
      <c r="B4852" s="3" t="str">
        <f t="shared" si="226"/>
        <v/>
      </c>
      <c r="C4852" s="78">
        <v>4848</v>
      </c>
      <c r="D4852" s="102"/>
      <c r="E4852" s="103"/>
      <c r="F4852" s="102"/>
      <c r="G4852" s="104"/>
      <c r="H4852" s="105" t="str">
        <f t="shared" ca="1" si="228"/>
        <v/>
      </c>
      <c r="I4852" s="102"/>
      <c r="J4852" s="102"/>
      <c r="K4852" s="102"/>
      <c r="L4852" s="102"/>
      <c r="M4852" s="102"/>
      <c r="N4852" s="102"/>
      <c r="O4852" s="102"/>
      <c r="P4852" s="102"/>
      <c r="Q4852" s="102"/>
      <c r="R4852" s="102"/>
      <c r="S4852" s="102"/>
      <c r="T4852" s="106"/>
      <c r="U4852" s="3" t="str">
        <f t="shared" si="227"/>
        <v>0/1</v>
      </c>
    </row>
    <row r="4853" spans="1:21" ht="30" customHeight="1" x14ac:dyDescent="0.3">
      <c r="A4853" s="3" t="str">
        <f>B4853&amp;"--"&amp;COUNTIF($B$5:B4853,B4853)</f>
        <v>--4816</v>
      </c>
      <c r="B4853" s="3" t="str">
        <f t="shared" si="226"/>
        <v/>
      </c>
      <c r="C4853" s="78">
        <v>4849</v>
      </c>
      <c r="D4853" s="102"/>
      <c r="E4853" s="103"/>
      <c r="F4853" s="102"/>
      <c r="G4853" s="104"/>
      <c r="H4853" s="105" t="str">
        <f t="shared" ca="1" si="228"/>
        <v/>
      </c>
      <c r="I4853" s="102"/>
      <c r="J4853" s="102"/>
      <c r="K4853" s="102"/>
      <c r="L4853" s="102"/>
      <c r="M4853" s="102"/>
      <c r="N4853" s="102"/>
      <c r="O4853" s="102"/>
      <c r="P4853" s="102"/>
      <c r="Q4853" s="102"/>
      <c r="R4853" s="102"/>
      <c r="S4853" s="102"/>
      <c r="T4853" s="106"/>
      <c r="U4853" s="3" t="str">
        <f t="shared" si="227"/>
        <v>0/1</v>
      </c>
    </row>
    <row r="4854" spans="1:21" ht="30" customHeight="1" x14ac:dyDescent="0.3">
      <c r="A4854" s="3" t="str">
        <f>B4854&amp;"--"&amp;COUNTIF($B$5:B4854,B4854)</f>
        <v>--4817</v>
      </c>
      <c r="B4854" s="3" t="str">
        <f t="shared" si="226"/>
        <v/>
      </c>
      <c r="C4854" s="78">
        <v>4850</v>
      </c>
      <c r="D4854" s="102"/>
      <c r="E4854" s="103"/>
      <c r="F4854" s="102"/>
      <c r="G4854" s="104"/>
      <c r="H4854" s="105" t="str">
        <f t="shared" ca="1" si="228"/>
        <v/>
      </c>
      <c r="I4854" s="102"/>
      <c r="J4854" s="102"/>
      <c r="K4854" s="102"/>
      <c r="L4854" s="102"/>
      <c r="M4854" s="102"/>
      <c r="N4854" s="102"/>
      <c r="O4854" s="102"/>
      <c r="P4854" s="102"/>
      <c r="Q4854" s="102"/>
      <c r="R4854" s="102"/>
      <c r="S4854" s="102"/>
      <c r="T4854" s="106"/>
      <c r="U4854" s="3" t="str">
        <f t="shared" si="227"/>
        <v>0/1</v>
      </c>
    </row>
    <row r="4855" spans="1:21" ht="30" customHeight="1" x14ac:dyDescent="0.3">
      <c r="A4855" s="3" t="str">
        <f>B4855&amp;"--"&amp;COUNTIF($B$5:B4855,B4855)</f>
        <v>--4818</v>
      </c>
      <c r="B4855" s="3" t="str">
        <f t="shared" si="226"/>
        <v/>
      </c>
      <c r="C4855" s="78">
        <v>4851</v>
      </c>
      <c r="D4855" s="102"/>
      <c r="E4855" s="103"/>
      <c r="F4855" s="102"/>
      <c r="G4855" s="104"/>
      <c r="H4855" s="105" t="str">
        <f t="shared" ca="1" si="228"/>
        <v/>
      </c>
      <c r="I4855" s="102"/>
      <c r="J4855" s="102"/>
      <c r="K4855" s="102"/>
      <c r="L4855" s="102"/>
      <c r="M4855" s="102"/>
      <c r="N4855" s="102"/>
      <c r="O4855" s="102"/>
      <c r="P4855" s="102"/>
      <c r="Q4855" s="102"/>
      <c r="R4855" s="102"/>
      <c r="S4855" s="102"/>
      <c r="T4855" s="106"/>
      <c r="U4855" s="3" t="str">
        <f t="shared" si="227"/>
        <v>0/1</v>
      </c>
    </row>
    <row r="4856" spans="1:21" ht="30" customHeight="1" x14ac:dyDescent="0.3">
      <c r="A4856" s="3" t="str">
        <f>B4856&amp;"--"&amp;COUNTIF($B$5:B4856,B4856)</f>
        <v>--4819</v>
      </c>
      <c r="B4856" s="3" t="str">
        <f t="shared" si="226"/>
        <v/>
      </c>
      <c r="C4856" s="78">
        <v>4852</v>
      </c>
      <c r="D4856" s="102"/>
      <c r="E4856" s="103"/>
      <c r="F4856" s="102"/>
      <c r="G4856" s="104"/>
      <c r="H4856" s="105" t="str">
        <f t="shared" ca="1" si="228"/>
        <v/>
      </c>
      <c r="I4856" s="102"/>
      <c r="J4856" s="102"/>
      <c r="K4856" s="102"/>
      <c r="L4856" s="102"/>
      <c r="M4856" s="102"/>
      <c r="N4856" s="102"/>
      <c r="O4856" s="102"/>
      <c r="P4856" s="102"/>
      <c r="Q4856" s="102"/>
      <c r="R4856" s="102"/>
      <c r="S4856" s="102"/>
      <c r="T4856" s="106"/>
      <c r="U4856" s="3" t="str">
        <f t="shared" si="227"/>
        <v>0/1</v>
      </c>
    </row>
    <row r="4857" spans="1:21" ht="30" customHeight="1" x14ac:dyDescent="0.3">
      <c r="A4857" s="3" t="str">
        <f>B4857&amp;"--"&amp;COUNTIF($B$5:B4857,B4857)</f>
        <v>--4820</v>
      </c>
      <c r="B4857" s="3" t="str">
        <f t="shared" si="226"/>
        <v/>
      </c>
      <c r="C4857" s="78">
        <v>4853</v>
      </c>
      <c r="D4857" s="102"/>
      <c r="E4857" s="103"/>
      <c r="F4857" s="102"/>
      <c r="G4857" s="104"/>
      <c r="H4857" s="105" t="str">
        <f t="shared" ca="1" si="228"/>
        <v/>
      </c>
      <c r="I4857" s="102"/>
      <c r="J4857" s="102"/>
      <c r="K4857" s="102"/>
      <c r="L4857" s="102"/>
      <c r="M4857" s="102"/>
      <c r="N4857" s="102"/>
      <c r="O4857" s="102"/>
      <c r="P4857" s="102"/>
      <c r="Q4857" s="102"/>
      <c r="R4857" s="102"/>
      <c r="S4857" s="102"/>
      <c r="T4857" s="106"/>
      <c r="U4857" s="3" t="str">
        <f t="shared" si="227"/>
        <v>0/1</v>
      </c>
    </row>
    <row r="4858" spans="1:21" ht="30" customHeight="1" x14ac:dyDescent="0.3">
      <c r="A4858" s="3" t="str">
        <f>B4858&amp;"--"&amp;COUNTIF($B$5:B4858,B4858)</f>
        <v>--4821</v>
      </c>
      <c r="B4858" s="3" t="str">
        <f t="shared" si="226"/>
        <v/>
      </c>
      <c r="C4858" s="78">
        <v>4854</v>
      </c>
      <c r="D4858" s="102"/>
      <c r="E4858" s="103"/>
      <c r="F4858" s="102"/>
      <c r="G4858" s="104"/>
      <c r="H4858" s="105" t="str">
        <f t="shared" ca="1" si="228"/>
        <v/>
      </c>
      <c r="I4858" s="102"/>
      <c r="J4858" s="102"/>
      <c r="K4858" s="102"/>
      <c r="L4858" s="102"/>
      <c r="M4858" s="102"/>
      <c r="N4858" s="102"/>
      <c r="O4858" s="102"/>
      <c r="P4858" s="102"/>
      <c r="Q4858" s="102"/>
      <c r="R4858" s="102"/>
      <c r="S4858" s="102"/>
      <c r="T4858" s="106"/>
      <c r="U4858" s="3" t="str">
        <f t="shared" si="227"/>
        <v>0/1</v>
      </c>
    </row>
    <row r="4859" spans="1:21" ht="30" customHeight="1" x14ac:dyDescent="0.3">
      <c r="A4859" s="3" t="str">
        <f>B4859&amp;"--"&amp;COUNTIF($B$5:B4859,B4859)</f>
        <v>--4822</v>
      </c>
      <c r="B4859" s="3" t="str">
        <f t="shared" si="226"/>
        <v/>
      </c>
      <c r="C4859" s="78">
        <v>4855</v>
      </c>
      <c r="D4859" s="102"/>
      <c r="E4859" s="103"/>
      <c r="F4859" s="102"/>
      <c r="G4859" s="104"/>
      <c r="H4859" s="105" t="str">
        <f t="shared" ca="1" si="228"/>
        <v/>
      </c>
      <c r="I4859" s="102"/>
      <c r="J4859" s="102"/>
      <c r="K4859" s="102"/>
      <c r="L4859" s="102"/>
      <c r="M4859" s="102"/>
      <c r="N4859" s="102"/>
      <c r="O4859" s="102"/>
      <c r="P4859" s="102"/>
      <c r="Q4859" s="102"/>
      <c r="R4859" s="102"/>
      <c r="S4859" s="102"/>
      <c r="T4859" s="106"/>
      <c r="U4859" s="3" t="str">
        <f t="shared" si="227"/>
        <v>0/1</v>
      </c>
    </row>
    <row r="4860" spans="1:21" ht="30" customHeight="1" x14ac:dyDescent="0.3">
      <c r="A4860" s="3" t="str">
        <f>B4860&amp;"--"&amp;COUNTIF($B$5:B4860,B4860)</f>
        <v>--4823</v>
      </c>
      <c r="B4860" s="3" t="str">
        <f t="shared" si="226"/>
        <v/>
      </c>
      <c r="C4860" s="78">
        <v>4856</v>
      </c>
      <c r="D4860" s="102"/>
      <c r="E4860" s="103"/>
      <c r="F4860" s="102"/>
      <c r="G4860" s="104"/>
      <c r="H4860" s="105" t="str">
        <f t="shared" ca="1" si="228"/>
        <v/>
      </c>
      <c r="I4860" s="102"/>
      <c r="J4860" s="102"/>
      <c r="K4860" s="102"/>
      <c r="L4860" s="102"/>
      <c r="M4860" s="102"/>
      <c r="N4860" s="102"/>
      <c r="O4860" s="102"/>
      <c r="P4860" s="102"/>
      <c r="Q4860" s="102"/>
      <c r="R4860" s="102"/>
      <c r="S4860" s="102"/>
      <c r="T4860" s="106"/>
      <c r="U4860" s="3" t="str">
        <f t="shared" si="227"/>
        <v>0/1</v>
      </c>
    </row>
    <row r="4861" spans="1:21" ht="30" customHeight="1" x14ac:dyDescent="0.3">
      <c r="A4861" s="3" t="str">
        <f>B4861&amp;"--"&amp;COUNTIF($B$5:B4861,B4861)</f>
        <v>--4824</v>
      </c>
      <c r="B4861" s="3" t="str">
        <f t="shared" si="226"/>
        <v/>
      </c>
      <c r="C4861" s="78">
        <v>4857</v>
      </c>
      <c r="D4861" s="102"/>
      <c r="E4861" s="103"/>
      <c r="F4861" s="102"/>
      <c r="G4861" s="104"/>
      <c r="H4861" s="105" t="str">
        <f t="shared" ca="1" si="228"/>
        <v/>
      </c>
      <c r="I4861" s="102"/>
      <c r="J4861" s="102"/>
      <c r="K4861" s="102"/>
      <c r="L4861" s="102"/>
      <c r="M4861" s="102"/>
      <c r="N4861" s="102"/>
      <c r="O4861" s="102"/>
      <c r="P4861" s="102"/>
      <c r="Q4861" s="102"/>
      <c r="R4861" s="102"/>
      <c r="S4861" s="102"/>
      <c r="T4861" s="106"/>
      <c r="U4861" s="3" t="str">
        <f t="shared" si="227"/>
        <v>0/1</v>
      </c>
    </row>
    <row r="4862" spans="1:21" ht="30" customHeight="1" x14ac:dyDescent="0.3">
      <c r="A4862" s="3" t="str">
        <f>B4862&amp;"--"&amp;COUNTIF($B$5:B4862,B4862)</f>
        <v>--4825</v>
      </c>
      <c r="B4862" s="3" t="str">
        <f t="shared" si="226"/>
        <v/>
      </c>
      <c r="C4862" s="78">
        <v>4858</v>
      </c>
      <c r="D4862" s="102"/>
      <c r="E4862" s="103"/>
      <c r="F4862" s="102"/>
      <c r="G4862" s="104"/>
      <c r="H4862" s="105" t="str">
        <f t="shared" ca="1" si="228"/>
        <v/>
      </c>
      <c r="I4862" s="102"/>
      <c r="J4862" s="102"/>
      <c r="K4862" s="102"/>
      <c r="L4862" s="102"/>
      <c r="M4862" s="102"/>
      <c r="N4862" s="102"/>
      <c r="O4862" s="102"/>
      <c r="P4862" s="102"/>
      <c r="Q4862" s="102"/>
      <c r="R4862" s="102"/>
      <c r="S4862" s="102"/>
      <c r="T4862" s="106"/>
      <c r="U4862" s="3" t="str">
        <f t="shared" si="227"/>
        <v>0/1</v>
      </c>
    </row>
    <row r="4863" spans="1:21" ht="30" customHeight="1" x14ac:dyDescent="0.3">
      <c r="A4863" s="3" t="str">
        <f>B4863&amp;"--"&amp;COUNTIF($B$5:B4863,B4863)</f>
        <v>--4826</v>
      </c>
      <c r="B4863" s="3" t="str">
        <f t="shared" si="226"/>
        <v/>
      </c>
      <c r="C4863" s="78">
        <v>4859</v>
      </c>
      <c r="D4863" s="102"/>
      <c r="E4863" s="103"/>
      <c r="F4863" s="102"/>
      <c r="G4863" s="104"/>
      <c r="H4863" s="105" t="str">
        <f t="shared" ca="1" si="228"/>
        <v/>
      </c>
      <c r="I4863" s="102"/>
      <c r="J4863" s="102"/>
      <c r="K4863" s="102"/>
      <c r="L4863" s="102"/>
      <c r="M4863" s="102"/>
      <c r="N4863" s="102"/>
      <c r="O4863" s="102"/>
      <c r="P4863" s="102"/>
      <c r="Q4863" s="102"/>
      <c r="R4863" s="102"/>
      <c r="S4863" s="102"/>
      <c r="T4863" s="106"/>
      <c r="U4863" s="3" t="str">
        <f t="shared" si="227"/>
        <v>0/1</v>
      </c>
    </row>
    <row r="4864" spans="1:21" ht="30" customHeight="1" x14ac:dyDescent="0.3">
      <c r="A4864" s="3" t="str">
        <f>B4864&amp;"--"&amp;COUNTIF($B$5:B4864,B4864)</f>
        <v>--4827</v>
      </c>
      <c r="B4864" s="3" t="str">
        <f t="shared" si="226"/>
        <v/>
      </c>
      <c r="C4864" s="78">
        <v>4860</v>
      </c>
      <c r="D4864" s="102"/>
      <c r="E4864" s="103"/>
      <c r="F4864" s="102"/>
      <c r="G4864" s="104"/>
      <c r="H4864" s="105" t="str">
        <f t="shared" ca="1" si="228"/>
        <v/>
      </c>
      <c r="I4864" s="102"/>
      <c r="J4864" s="102"/>
      <c r="K4864" s="102"/>
      <c r="L4864" s="102"/>
      <c r="M4864" s="102"/>
      <c r="N4864" s="102"/>
      <c r="O4864" s="102"/>
      <c r="P4864" s="102"/>
      <c r="Q4864" s="102"/>
      <c r="R4864" s="102"/>
      <c r="S4864" s="102"/>
      <c r="T4864" s="106"/>
      <c r="U4864" s="3" t="str">
        <f t="shared" si="227"/>
        <v>0/1</v>
      </c>
    </row>
    <row r="4865" spans="1:21" ht="30" customHeight="1" x14ac:dyDescent="0.3">
      <c r="A4865" s="3" t="str">
        <f>B4865&amp;"--"&amp;COUNTIF($B$5:B4865,B4865)</f>
        <v>--4828</v>
      </c>
      <c r="B4865" s="3" t="str">
        <f t="shared" si="226"/>
        <v/>
      </c>
      <c r="C4865" s="78">
        <v>4861</v>
      </c>
      <c r="D4865" s="102"/>
      <c r="E4865" s="103"/>
      <c r="F4865" s="102"/>
      <c r="G4865" s="104"/>
      <c r="H4865" s="105" t="str">
        <f t="shared" ca="1" si="228"/>
        <v/>
      </c>
      <c r="I4865" s="102"/>
      <c r="J4865" s="102"/>
      <c r="K4865" s="102"/>
      <c r="L4865" s="102"/>
      <c r="M4865" s="102"/>
      <c r="N4865" s="102"/>
      <c r="O4865" s="102"/>
      <c r="P4865" s="102"/>
      <c r="Q4865" s="102"/>
      <c r="R4865" s="102"/>
      <c r="S4865" s="102"/>
      <c r="T4865" s="106"/>
      <c r="U4865" s="3" t="str">
        <f t="shared" si="227"/>
        <v>0/1</v>
      </c>
    </row>
    <row r="4866" spans="1:21" ht="30" customHeight="1" x14ac:dyDescent="0.3">
      <c r="A4866" s="3" t="str">
        <f>B4866&amp;"--"&amp;COUNTIF($B$5:B4866,B4866)</f>
        <v>--4829</v>
      </c>
      <c r="B4866" s="3" t="str">
        <f t="shared" si="226"/>
        <v/>
      </c>
      <c r="C4866" s="78">
        <v>4862</v>
      </c>
      <c r="D4866" s="102"/>
      <c r="E4866" s="103"/>
      <c r="F4866" s="102"/>
      <c r="G4866" s="104"/>
      <c r="H4866" s="105" t="str">
        <f t="shared" ca="1" si="228"/>
        <v/>
      </c>
      <c r="I4866" s="102"/>
      <c r="J4866" s="102"/>
      <c r="K4866" s="102"/>
      <c r="L4866" s="102"/>
      <c r="M4866" s="102"/>
      <c r="N4866" s="102"/>
      <c r="O4866" s="102"/>
      <c r="P4866" s="102"/>
      <c r="Q4866" s="102"/>
      <c r="R4866" s="102"/>
      <c r="S4866" s="102"/>
      <c r="T4866" s="106"/>
      <c r="U4866" s="3" t="str">
        <f t="shared" si="227"/>
        <v>0/1</v>
      </c>
    </row>
    <row r="4867" spans="1:21" ht="30" customHeight="1" x14ac:dyDescent="0.3">
      <c r="A4867" s="3" t="str">
        <f>B4867&amp;"--"&amp;COUNTIF($B$5:B4867,B4867)</f>
        <v>--4830</v>
      </c>
      <c r="B4867" s="3" t="str">
        <f t="shared" si="226"/>
        <v/>
      </c>
      <c r="C4867" s="78">
        <v>4863</v>
      </c>
      <c r="D4867" s="102"/>
      <c r="E4867" s="103"/>
      <c r="F4867" s="102"/>
      <c r="G4867" s="104"/>
      <c r="H4867" s="105" t="str">
        <f t="shared" ca="1" si="228"/>
        <v/>
      </c>
      <c r="I4867" s="102"/>
      <c r="J4867" s="102"/>
      <c r="K4867" s="102"/>
      <c r="L4867" s="102"/>
      <c r="M4867" s="102"/>
      <c r="N4867" s="102"/>
      <c r="O4867" s="102"/>
      <c r="P4867" s="102"/>
      <c r="Q4867" s="102"/>
      <c r="R4867" s="102"/>
      <c r="S4867" s="102"/>
      <c r="T4867" s="106"/>
      <c r="U4867" s="3" t="str">
        <f t="shared" si="227"/>
        <v>0/1</v>
      </c>
    </row>
    <row r="4868" spans="1:21" ht="30" customHeight="1" x14ac:dyDescent="0.3">
      <c r="A4868" s="3" t="str">
        <f>B4868&amp;"--"&amp;COUNTIF($B$5:B4868,B4868)</f>
        <v>--4831</v>
      </c>
      <c r="B4868" s="3" t="str">
        <f t="shared" si="226"/>
        <v/>
      </c>
      <c r="C4868" s="78">
        <v>4864</v>
      </c>
      <c r="D4868" s="102"/>
      <c r="E4868" s="103"/>
      <c r="F4868" s="102"/>
      <c r="G4868" s="104"/>
      <c r="H4868" s="105" t="str">
        <f t="shared" ca="1" si="228"/>
        <v/>
      </c>
      <c r="I4868" s="102"/>
      <c r="J4868" s="102"/>
      <c r="K4868" s="102"/>
      <c r="L4868" s="102"/>
      <c r="M4868" s="102"/>
      <c r="N4868" s="102"/>
      <c r="O4868" s="102"/>
      <c r="P4868" s="102"/>
      <c r="Q4868" s="102"/>
      <c r="R4868" s="102"/>
      <c r="S4868" s="102"/>
      <c r="T4868" s="106"/>
      <c r="U4868" s="3" t="str">
        <f t="shared" si="227"/>
        <v>0/1</v>
      </c>
    </row>
    <row r="4869" spans="1:21" ht="30" customHeight="1" x14ac:dyDescent="0.3">
      <c r="A4869" s="3" t="str">
        <f>B4869&amp;"--"&amp;COUNTIF($B$5:B4869,B4869)</f>
        <v>--4832</v>
      </c>
      <c r="B4869" s="3" t="str">
        <f t="shared" ref="B4869:B4932" si="229">IF(G4869&lt;&gt;"",MONTH(G4869),"")</f>
        <v/>
      </c>
      <c r="C4869" s="78">
        <v>4865</v>
      </c>
      <c r="D4869" s="102"/>
      <c r="E4869" s="103"/>
      <c r="F4869" s="102"/>
      <c r="G4869" s="104"/>
      <c r="H4869" s="105" t="str">
        <f t="shared" ca="1" si="228"/>
        <v/>
      </c>
      <c r="I4869" s="102"/>
      <c r="J4869" s="102"/>
      <c r="K4869" s="102"/>
      <c r="L4869" s="102"/>
      <c r="M4869" s="102"/>
      <c r="N4869" s="102"/>
      <c r="O4869" s="102"/>
      <c r="P4869" s="102"/>
      <c r="Q4869" s="102"/>
      <c r="R4869" s="102"/>
      <c r="S4869" s="102"/>
      <c r="T4869" s="106"/>
      <c r="U4869" s="3" t="str">
        <f t="shared" ref="U4869:U4932" si="230">DAY(G4869)&amp;"/"&amp;MONTH(G4869)</f>
        <v>0/1</v>
      </c>
    </row>
    <row r="4870" spans="1:21" ht="30" customHeight="1" x14ac:dyDescent="0.3">
      <c r="A4870" s="3" t="str">
        <f>B4870&amp;"--"&amp;COUNTIF($B$5:B4870,B4870)</f>
        <v>--4833</v>
      </c>
      <c r="B4870" s="3" t="str">
        <f t="shared" si="229"/>
        <v/>
      </c>
      <c r="C4870" s="78">
        <v>4866</v>
      </c>
      <c r="D4870" s="102"/>
      <c r="E4870" s="103"/>
      <c r="F4870" s="102"/>
      <c r="G4870" s="104"/>
      <c r="H4870" s="105" t="str">
        <f t="shared" ca="1" si="228"/>
        <v/>
      </c>
      <c r="I4870" s="102"/>
      <c r="J4870" s="102"/>
      <c r="K4870" s="102"/>
      <c r="L4870" s="102"/>
      <c r="M4870" s="102"/>
      <c r="N4870" s="102"/>
      <c r="O4870" s="102"/>
      <c r="P4870" s="102"/>
      <c r="Q4870" s="102"/>
      <c r="R4870" s="102"/>
      <c r="S4870" s="102"/>
      <c r="T4870" s="106"/>
      <c r="U4870" s="3" t="str">
        <f t="shared" si="230"/>
        <v>0/1</v>
      </c>
    </row>
    <row r="4871" spans="1:21" ht="30" customHeight="1" x14ac:dyDescent="0.3">
      <c r="A4871" s="3" t="str">
        <f>B4871&amp;"--"&amp;COUNTIF($B$5:B4871,B4871)</f>
        <v>--4834</v>
      </c>
      <c r="B4871" s="3" t="str">
        <f t="shared" si="229"/>
        <v/>
      </c>
      <c r="C4871" s="78">
        <v>4867</v>
      </c>
      <c r="D4871" s="102"/>
      <c r="E4871" s="103"/>
      <c r="F4871" s="102"/>
      <c r="G4871" s="104"/>
      <c r="H4871" s="105" t="str">
        <f t="shared" ca="1" si="228"/>
        <v/>
      </c>
      <c r="I4871" s="102"/>
      <c r="J4871" s="102"/>
      <c r="K4871" s="102"/>
      <c r="L4871" s="102"/>
      <c r="M4871" s="102"/>
      <c r="N4871" s="102"/>
      <c r="O4871" s="102"/>
      <c r="P4871" s="102"/>
      <c r="Q4871" s="102"/>
      <c r="R4871" s="102"/>
      <c r="S4871" s="102"/>
      <c r="T4871" s="106"/>
      <c r="U4871" s="3" t="str">
        <f t="shared" si="230"/>
        <v>0/1</v>
      </c>
    </row>
    <row r="4872" spans="1:21" ht="30" customHeight="1" x14ac:dyDescent="0.3">
      <c r="A4872" s="3" t="str">
        <f>B4872&amp;"--"&amp;COUNTIF($B$5:B4872,B4872)</f>
        <v>--4835</v>
      </c>
      <c r="B4872" s="3" t="str">
        <f t="shared" si="229"/>
        <v/>
      </c>
      <c r="C4872" s="78">
        <v>4868</v>
      </c>
      <c r="D4872" s="102"/>
      <c r="E4872" s="103"/>
      <c r="F4872" s="102"/>
      <c r="G4872" s="104"/>
      <c r="H4872" s="105" t="str">
        <f t="shared" ca="1" si="228"/>
        <v/>
      </c>
      <c r="I4872" s="102"/>
      <c r="J4872" s="102"/>
      <c r="K4872" s="102"/>
      <c r="L4872" s="102"/>
      <c r="M4872" s="102"/>
      <c r="N4872" s="102"/>
      <c r="O4872" s="102"/>
      <c r="P4872" s="102"/>
      <c r="Q4872" s="102"/>
      <c r="R4872" s="102"/>
      <c r="S4872" s="102"/>
      <c r="T4872" s="106"/>
      <c r="U4872" s="3" t="str">
        <f t="shared" si="230"/>
        <v>0/1</v>
      </c>
    </row>
    <row r="4873" spans="1:21" ht="30" customHeight="1" x14ac:dyDescent="0.3">
      <c r="A4873" s="3" t="str">
        <f>B4873&amp;"--"&amp;COUNTIF($B$5:B4873,B4873)</f>
        <v>--4836</v>
      </c>
      <c r="B4873" s="3" t="str">
        <f t="shared" si="229"/>
        <v/>
      </c>
      <c r="C4873" s="78">
        <v>4869</v>
      </c>
      <c r="D4873" s="102"/>
      <c r="E4873" s="103"/>
      <c r="F4873" s="102"/>
      <c r="G4873" s="104"/>
      <c r="H4873" s="105" t="str">
        <f t="shared" ca="1" si="228"/>
        <v/>
      </c>
      <c r="I4873" s="102"/>
      <c r="J4873" s="102"/>
      <c r="K4873" s="102"/>
      <c r="L4873" s="102"/>
      <c r="M4873" s="102"/>
      <c r="N4873" s="102"/>
      <c r="O4873" s="102"/>
      <c r="P4873" s="102"/>
      <c r="Q4873" s="102"/>
      <c r="R4873" s="102"/>
      <c r="S4873" s="102"/>
      <c r="T4873" s="106"/>
      <c r="U4873" s="3" t="str">
        <f t="shared" si="230"/>
        <v>0/1</v>
      </c>
    </row>
    <row r="4874" spans="1:21" ht="30" customHeight="1" x14ac:dyDescent="0.3">
      <c r="A4874" s="3" t="str">
        <f>B4874&amp;"--"&amp;COUNTIF($B$5:B4874,B4874)</f>
        <v>--4837</v>
      </c>
      <c r="B4874" s="3" t="str">
        <f t="shared" si="229"/>
        <v/>
      </c>
      <c r="C4874" s="78">
        <v>4870</v>
      </c>
      <c r="D4874" s="102"/>
      <c r="E4874" s="103"/>
      <c r="F4874" s="102"/>
      <c r="G4874" s="104"/>
      <c r="H4874" s="105" t="str">
        <f t="shared" ca="1" si="228"/>
        <v/>
      </c>
      <c r="I4874" s="102"/>
      <c r="J4874" s="102"/>
      <c r="K4874" s="102"/>
      <c r="L4874" s="102"/>
      <c r="M4874" s="102"/>
      <c r="N4874" s="102"/>
      <c r="O4874" s="102"/>
      <c r="P4874" s="102"/>
      <c r="Q4874" s="102"/>
      <c r="R4874" s="102"/>
      <c r="S4874" s="102"/>
      <c r="T4874" s="106"/>
      <c r="U4874" s="3" t="str">
        <f t="shared" si="230"/>
        <v>0/1</v>
      </c>
    </row>
    <row r="4875" spans="1:21" ht="30" customHeight="1" x14ac:dyDescent="0.3">
      <c r="A4875" s="3" t="str">
        <f>B4875&amp;"--"&amp;COUNTIF($B$5:B4875,B4875)</f>
        <v>--4838</v>
      </c>
      <c r="B4875" s="3" t="str">
        <f t="shared" si="229"/>
        <v/>
      </c>
      <c r="C4875" s="78">
        <v>4871</v>
      </c>
      <c r="D4875" s="102"/>
      <c r="E4875" s="103"/>
      <c r="F4875" s="102"/>
      <c r="G4875" s="104"/>
      <c r="H4875" s="105" t="str">
        <f t="shared" ca="1" si="228"/>
        <v/>
      </c>
      <c r="I4875" s="102"/>
      <c r="J4875" s="102"/>
      <c r="K4875" s="102"/>
      <c r="L4875" s="102"/>
      <c r="M4875" s="102"/>
      <c r="N4875" s="102"/>
      <c r="O4875" s="102"/>
      <c r="P4875" s="102"/>
      <c r="Q4875" s="102"/>
      <c r="R4875" s="102"/>
      <c r="S4875" s="102"/>
      <c r="T4875" s="106"/>
      <c r="U4875" s="3" t="str">
        <f t="shared" si="230"/>
        <v>0/1</v>
      </c>
    </row>
    <row r="4876" spans="1:21" ht="30" customHeight="1" x14ac:dyDescent="0.3">
      <c r="A4876" s="3" t="str">
        <f>B4876&amp;"--"&amp;COUNTIF($B$5:B4876,B4876)</f>
        <v>--4839</v>
      </c>
      <c r="B4876" s="3" t="str">
        <f t="shared" si="229"/>
        <v/>
      </c>
      <c r="C4876" s="78">
        <v>4872</v>
      </c>
      <c r="D4876" s="102"/>
      <c r="E4876" s="103"/>
      <c r="F4876" s="102"/>
      <c r="G4876" s="104"/>
      <c r="H4876" s="105" t="str">
        <f t="shared" ca="1" si="228"/>
        <v/>
      </c>
      <c r="I4876" s="102"/>
      <c r="J4876" s="102"/>
      <c r="K4876" s="102"/>
      <c r="L4876" s="102"/>
      <c r="M4876" s="102"/>
      <c r="N4876" s="102"/>
      <c r="O4876" s="102"/>
      <c r="P4876" s="102"/>
      <c r="Q4876" s="102"/>
      <c r="R4876" s="102"/>
      <c r="S4876" s="102"/>
      <c r="T4876" s="106"/>
      <c r="U4876" s="3" t="str">
        <f t="shared" si="230"/>
        <v>0/1</v>
      </c>
    </row>
    <row r="4877" spans="1:21" ht="30" customHeight="1" x14ac:dyDescent="0.3">
      <c r="A4877" s="3" t="str">
        <f>B4877&amp;"--"&amp;COUNTIF($B$5:B4877,B4877)</f>
        <v>--4840</v>
      </c>
      <c r="B4877" s="3" t="str">
        <f t="shared" si="229"/>
        <v/>
      </c>
      <c r="C4877" s="78">
        <v>4873</v>
      </c>
      <c r="D4877" s="102"/>
      <c r="E4877" s="103"/>
      <c r="F4877" s="102"/>
      <c r="G4877" s="104"/>
      <c r="H4877" s="105" t="str">
        <f t="shared" ca="1" si="228"/>
        <v/>
      </c>
      <c r="I4877" s="102"/>
      <c r="J4877" s="102"/>
      <c r="K4877" s="102"/>
      <c r="L4877" s="102"/>
      <c r="M4877" s="102"/>
      <c r="N4877" s="102"/>
      <c r="O4877" s="102"/>
      <c r="P4877" s="102"/>
      <c r="Q4877" s="102"/>
      <c r="R4877" s="102"/>
      <c r="S4877" s="102"/>
      <c r="T4877" s="106"/>
      <c r="U4877" s="3" t="str">
        <f t="shared" si="230"/>
        <v>0/1</v>
      </c>
    </row>
    <row r="4878" spans="1:21" ht="30" customHeight="1" x14ac:dyDescent="0.3">
      <c r="A4878" s="3" t="str">
        <f>B4878&amp;"--"&amp;COUNTIF($B$5:B4878,B4878)</f>
        <v>--4841</v>
      </c>
      <c r="B4878" s="3" t="str">
        <f t="shared" si="229"/>
        <v/>
      </c>
      <c r="C4878" s="78">
        <v>4874</v>
      </c>
      <c r="D4878" s="102"/>
      <c r="E4878" s="103"/>
      <c r="F4878" s="102"/>
      <c r="G4878" s="104"/>
      <c r="H4878" s="105" t="str">
        <f t="shared" ca="1" si="228"/>
        <v/>
      </c>
      <c r="I4878" s="102"/>
      <c r="J4878" s="102"/>
      <c r="K4878" s="102"/>
      <c r="L4878" s="102"/>
      <c r="M4878" s="102"/>
      <c r="N4878" s="102"/>
      <c r="O4878" s="102"/>
      <c r="P4878" s="102"/>
      <c r="Q4878" s="102"/>
      <c r="R4878" s="102"/>
      <c r="S4878" s="102"/>
      <c r="T4878" s="106"/>
      <c r="U4878" s="3" t="str">
        <f t="shared" si="230"/>
        <v>0/1</v>
      </c>
    </row>
    <row r="4879" spans="1:21" ht="30" customHeight="1" x14ac:dyDescent="0.3">
      <c r="A4879" s="3" t="str">
        <f>B4879&amp;"--"&amp;COUNTIF($B$5:B4879,B4879)</f>
        <v>--4842</v>
      </c>
      <c r="B4879" s="3" t="str">
        <f t="shared" si="229"/>
        <v/>
      </c>
      <c r="C4879" s="78">
        <v>4875</v>
      </c>
      <c r="D4879" s="102"/>
      <c r="E4879" s="103"/>
      <c r="F4879" s="102"/>
      <c r="G4879" s="104"/>
      <c r="H4879" s="105" t="str">
        <f t="shared" ca="1" si="228"/>
        <v/>
      </c>
      <c r="I4879" s="102"/>
      <c r="J4879" s="102"/>
      <c r="K4879" s="102"/>
      <c r="L4879" s="102"/>
      <c r="M4879" s="102"/>
      <c r="N4879" s="102"/>
      <c r="O4879" s="102"/>
      <c r="P4879" s="102"/>
      <c r="Q4879" s="102"/>
      <c r="R4879" s="102"/>
      <c r="S4879" s="102"/>
      <c r="T4879" s="106"/>
      <c r="U4879" s="3" t="str">
        <f t="shared" si="230"/>
        <v>0/1</v>
      </c>
    </row>
    <row r="4880" spans="1:21" ht="30" customHeight="1" x14ac:dyDescent="0.3">
      <c r="A4880" s="3" t="str">
        <f>B4880&amp;"--"&amp;COUNTIF($B$5:B4880,B4880)</f>
        <v>--4843</v>
      </c>
      <c r="B4880" s="3" t="str">
        <f t="shared" si="229"/>
        <v/>
      </c>
      <c r="C4880" s="78">
        <v>4876</v>
      </c>
      <c r="D4880" s="102"/>
      <c r="E4880" s="103"/>
      <c r="F4880" s="102"/>
      <c r="G4880" s="104"/>
      <c r="H4880" s="105" t="str">
        <f t="shared" ca="1" si="228"/>
        <v/>
      </c>
      <c r="I4880" s="102"/>
      <c r="J4880" s="102"/>
      <c r="K4880" s="102"/>
      <c r="L4880" s="102"/>
      <c r="M4880" s="102"/>
      <c r="N4880" s="102"/>
      <c r="O4880" s="102"/>
      <c r="P4880" s="102"/>
      <c r="Q4880" s="102"/>
      <c r="R4880" s="102"/>
      <c r="S4880" s="102"/>
      <c r="T4880" s="106"/>
      <c r="U4880" s="3" t="str">
        <f t="shared" si="230"/>
        <v>0/1</v>
      </c>
    </row>
    <row r="4881" spans="1:21" ht="30" customHeight="1" x14ac:dyDescent="0.3">
      <c r="A4881" s="3" t="str">
        <f>B4881&amp;"--"&amp;COUNTIF($B$5:B4881,B4881)</f>
        <v>--4844</v>
      </c>
      <c r="B4881" s="3" t="str">
        <f t="shared" si="229"/>
        <v/>
      </c>
      <c r="C4881" s="78">
        <v>4877</v>
      </c>
      <c r="D4881" s="102"/>
      <c r="E4881" s="103"/>
      <c r="F4881" s="102"/>
      <c r="G4881" s="104"/>
      <c r="H4881" s="105" t="str">
        <f t="shared" ca="1" si="228"/>
        <v/>
      </c>
      <c r="I4881" s="102"/>
      <c r="J4881" s="102"/>
      <c r="K4881" s="102"/>
      <c r="L4881" s="102"/>
      <c r="M4881" s="102"/>
      <c r="N4881" s="102"/>
      <c r="O4881" s="102"/>
      <c r="P4881" s="102"/>
      <c r="Q4881" s="102"/>
      <c r="R4881" s="102"/>
      <c r="S4881" s="102"/>
      <c r="T4881" s="106"/>
      <c r="U4881" s="3" t="str">
        <f t="shared" si="230"/>
        <v>0/1</v>
      </c>
    </row>
    <row r="4882" spans="1:21" ht="30" customHeight="1" x14ac:dyDescent="0.3">
      <c r="A4882" s="3" t="str">
        <f>B4882&amp;"--"&amp;COUNTIF($B$5:B4882,B4882)</f>
        <v>--4845</v>
      </c>
      <c r="B4882" s="3" t="str">
        <f t="shared" si="229"/>
        <v/>
      </c>
      <c r="C4882" s="78">
        <v>4878</v>
      </c>
      <c r="D4882" s="102"/>
      <c r="E4882" s="103"/>
      <c r="F4882" s="102"/>
      <c r="G4882" s="104"/>
      <c r="H4882" s="105" t="str">
        <f t="shared" ca="1" si="228"/>
        <v/>
      </c>
      <c r="I4882" s="102"/>
      <c r="J4882" s="102"/>
      <c r="K4882" s="102"/>
      <c r="L4882" s="102"/>
      <c r="M4882" s="102"/>
      <c r="N4882" s="102"/>
      <c r="O4882" s="102"/>
      <c r="P4882" s="102"/>
      <c r="Q4882" s="102"/>
      <c r="R4882" s="102"/>
      <c r="S4882" s="102"/>
      <c r="T4882" s="106"/>
      <c r="U4882" s="3" t="str">
        <f t="shared" si="230"/>
        <v>0/1</v>
      </c>
    </row>
    <row r="4883" spans="1:21" ht="30" customHeight="1" x14ac:dyDescent="0.3">
      <c r="A4883" s="3" t="str">
        <f>B4883&amp;"--"&amp;COUNTIF($B$5:B4883,B4883)</f>
        <v>--4846</v>
      </c>
      <c r="B4883" s="3" t="str">
        <f t="shared" si="229"/>
        <v/>
      </c>
      <c r="C4883" s="78">
        <v>4879</v>
      </c>
      <c r="D4883" s="102"/>
      <c r="E4883" s="103"/>
      <c r="F4883" s="102"/>
      <c r="G4883" s="104"/>
      <c r="H4883" s="105" t="str">
        <f t="shared" ca="1" si="228"/>
        <v/>
      </c>
      <c r="I4883" s="102"/>
      <c r="J4883" s="102"/>
      <c r="K4883" s="102"/>
      <c r="L4883" s="102"/>
      <c r="M4883" s="102"/>
      <c r="N4883" s="102"/>
      <c r="O4883" s="102"/>
      <c r="P4883" s="102"/>
      <c r="Q4883" s="102"/>
      <c r="R4883" s="102"/>
      <c r="S4883" s="102"/>
      <c r="T4883" s="106"/>
      <c r="U4883" s="3" t="str">
        <f t="shared" si="230"/>
        <v>0/1</v>
      </c>
    </row>
    <row r="4884" spans="1:21" ht="30" customHeight="1" x14ac:dyDescent="0.3">
      <c r="A4884" s="3" t="str">
        <f>B4884&amp;"--"&amp;COUNTIF($B$5:B4884,B4884)</f>
        <v>--4847</v>
      </c>
      <c r="B4884" s="3" t="str">
        <f t="shared" si="229"/>
        <v/>
      </c>
      <c r="C4884" s="78">
        <v>4880</v>
      </c>
      <c r="D4884" s="102"/>
      <c r="E4884" s="103"/>
      <c r="F4884" s="102"/>
      <c r="G4884" s="104"/>
      <c r="H4884" s="105" t="str">
        <f t="shared" ca="1" si="228"/>
        <v/>
      </c>
      <c r="I4884" s="102"/>
      <c r="J4884" s="102"/>
      <c r="K4884" s="102"/>
      <c r="L4884" s="102"/>
      <c r="M4884" s="102"/>
      <c r="N4884" s="102"/>
      <c r="O4884" s="102"/>
      <c r="P4884" s="102"/>
      <c r="Q4884" s="102"/>
      <c r="R4884" s="102"/>
      <c r="S4884" s="102"/>
      <c r="T4884" s="106"/>
      <c r="U4884" s="3" t="str">
        <f t="shared" si="230"/>
        <v>0/1</v>
      </c>
    </row>
    <row r="4885" spans="1:21" ht="30" customHeight="1" x14ac:dyDescent="0.3">
      <c r="A4885" s="3" t="str">
        <f>B4885&amp;"--"&amp;COUNTIF($B$5:B4885,B4885)</f>
        <v>--4848</v>
      </c>
      <c r="B4885" s="3" t="str">
        <f t="shared" si="229"/>
        <v/>
      </c>
      <c r="C4885" s="78">
        <v>4881</v>
      </c>
      <c r="D4885" s="102"/>
      <c r="E4885" s="103"/>
      <c r="F4885" s="102"/>
      <c r="G4885" s="104"/>
      <c r="H4885" s="105" t="str">
        <f t="shared" ca="1" si="228"/>
        <v/>
      </c>
      <c r="I4885" s="102"/>
      <c r="J4885" s="102"/>
      <c r="K4885" s="102"/>
      <c r="L4885" s="102"/>
      <c r="M4885" s="102"/>
      <c r="N4885" s="102"/>
      <c r="O4885" s="102"/>
      <c r="P4885" s="102"/>
      <c r="Q4885" s="102"/>
      <c r="R4885" s="102"/>
      <c r="S4885" s="102"/>
      <c r="T4885" s="106"/>
      <c r="U4885" s="3" t="str">
        <f t="shared" si="230"/>
        <v>0/1</v>
      </c>
    </row>
    <row r="4886" spans="1:21" ht="30" customHeight="1" x14ac:dyDescent="0.3">
      <c r="A4886" s="3" t="str">
        <f>B4886&amp;"--"&amp;COUNTIF($B$5:B4886,B4886)</f>
        <v>--4849</v>
      </c>
      <c r="B4886" s="3" t="str">
        <f t="shared" si="229"/>
        <v/>
      </c>
      <c r="C4886" s="78">
        <v>4882</v>
      </c>
      <c r="D4886" s="102"/>
      <c r="E4886" s="103"/>
      <c r="F4886" s="102"/>
      <c r="G4886" s="104"/>
      <c r="H4886" s="105" t="str">
        <f t="shared" ca="1" si="228"/>
        <v/>
      </c>
      <c r="I4886" s="102"/>
      <c r="J4886" s="102"/>
      <c r="K4886" s="102"/>
      <c r="L4886" s="102"/>
      <c r="M4886" s="102"/>
      <c r="N4886" s="102"/>
      <c r="O4886" s="102"/>
      <c r="P4886" s="102"/>
      <c r="Q4886" s="102"/>
      <c r="R4886" s="102"/>
      <c r="S4886" s="102"/>
      <c r="T4886" s="106"/>
      <c r="U4886" s="3" t="str">
        <f t="shared" si="230"/>
        <v>0/1</v>
      </c>
    </row>
    <row r="4887" spans="1:21" ht="30" customHeight="1" x14ac:dyDescent="0.3">
      <c r="A4887" s="3" t="str">
        <f>B4887&amp;"--"&amp;COUNTIF($B$5:B4887,B4887)</f>
        <v>--4850</v>
      </c>
      <c r="B4887" s="3" t="str">
        <f t="shared" si="229"/>
        <v/>
      </c>
      <c r="C4887" s="78">
        <v>4883</v>
      </c>
      <c r="D4887" s="102"/>
      <c r="E4887" s="103"/>
      <c r="F4887" s="102"/>
      <c r="G4887" s="104"/>
      <c r="H4887" s="105" t="str">
        <f t="shared" ca="1" si="228"/>
        <v/>
      </c>
      <c r="I4887" s="102"/>
      <c r="J4887" s="102"/>
      <c r="K4887" s="102"/>
      <c r="L4887" s="102"/>
      <c r="M4887" s="102"/>
      <c r="N4887" s="102"/>
      <c r="O4887" s="102"/>
      <c r="P4887" s="102"/>
      <c r="Q4887" s="102"/>
      <c r="R4887" s="102"/>
      <c r="S4887" s="102"/>
      <c r="T4887" s="106"/>
      <c r="U4887" s="3" t="str">
        <f t="shared" si="230"/>
        <v>0/1</v>
      </c>
    </row>
    <row r="4888" spans="1:21" ht="30" customHeight="1" x14ac:dyDescent="0.3">
      <c r="A4888" s="3" t="str">
        <f>B4888&amp;"--"&amp;COUNTIF($B$5:B4888,B4888)</f>
        <v>--4851</v>
      </c>
      <c r="B4888" s="3" t="str">
        <f t="shared" si="229"/>
        <v/>
      </c>
      <c r="C4888" s="78">
        <v>4884</v>
      </c>
      <c r="D4888" s="102"/>
      <c r="E4888" s="103"/>
      <c r="F4888" s="102"/>
      <c r="G4888" s="104"/>
      <c r="H4888" s="105" t="str">
        <f t="shared" ca="1" si="228"/>
        <v/>
      </c>
      <c r="I4888" s="102"/>
      <c r="J4888" s="102"/>
      <c r="K4888" s="102"/>
      <c r="L4888" s="102"/>
      <c r="M4888" s="102"/>
      <c r="N4888" s="102"/>
      <c r="O4888" s="102"/>
      <c r="P4888" s="102"/>
      <c r="Q4888" s="102"/>
      <c r="R4888" s="102"/>
      <c r="S4888" s="102"/>
      <c r="T4888" s="106"/>
      <c r="U4888" s="3" t="str">
        <f t="shared" si="230"/>
        <v>0/1</v>
      </c>
    </row>
    <row r="4889" spans="1:21" ht="30" customHeight="1" x14ac:dyDescent="0.3">
      <c r="A4889" s="3" t="str">
        <f>B4889&amp;"--"&amp;COUNTIF($B$5:B4889,B4889)</f>
        <v>--4852</v>
      </c>
      <c r="B4889" s="3" t="str">
        <f t="shared" si="229"/>
        <v/>
      </c>
      <c r="C4889" s="78">
        <v>4885</v>
      </c>
      <c r="D4889" s="102"/>
      <c r="E4889" s="103"/>
      <c r="F4889" s="102"/>
      <c r="G4889" s="104"/>
      <c r="H4889" s="105" t="str">
        <f t="shared" ca="1" si="228"/>
        <v/>
      </c>
      <c r="I4889" s="102"/>
      <c r="J4889" s="102"/>
      <c r="K4889" s="102"/>
      <c r="L4889" s="102"/>
      <c r="M4889" s="102"/>
      <c r="N4889" s="102"/>
      <c r="O4889" s="102"/>
      <c r="P4889" s="102"/>
      <c r="Q4889" s="102"/>
      <c r="R4889" s="102"/>
      <c r="S4889" s="102"/>
      <c r="T4889" s="106"/>
      <c r="U4889" s="3" t="str">
        <f t="shared" si="230"/>
        <v>0/1</v>
      </c>
    </row>
    <row r="4890" spans="1:21" ht="30" customHeight="1" x14ac:dyDescent="0.3">
      <c r="A4890" s="3" t="str">
        <f>B4890&amp;"--"&amp;COUNTIF($B$5:B4890,B4890)</f>
        <v>--4853</v>
      </c>
      <c r="B4890" s="3" t="str">
        <f t="shared" si="229"/>
        <v/>
      </c>
      <c r="C4890" s="78">
        <v>4886</v>
      </c>
      <c r="D4890" s="102"/>
      <c r="E4890" s="103"/>
      <c r="F4890" s="102"/>
      <c r="G4890" s="104"/>
      <c r="H4890" s="105" t="str">
        <f t="shared" ca="1" si="228"/>
        <v/>
      </c>
      <c r="I4890" s="102"/>
      <c r="J4890" s="102"/>
      <c r="K4890" s="102"/>
      <c r="L4890" s="102"/>
      <c r="M4890" s="102"/>
      <c r="N4890" s="102"/>
      <c r="O4890" s="102"/>
      <c r="P4890" s="102"/>
      <c r="Q4890" s="102"/>
      <c r="R4890" s="102"/>
      <c r="S4890" s="102"/>
      <c r="T4890" s="106"/>
      <c r="U4890" s="3" t="str">
        <f t="shared" si="230"/>
        <v>0/1</v>
      </c>
    </row>
    <row r="4891" spans="1:21" ht="30" customHeight="1" x14ac:dyDescent="0.3">
      <c r="A4891" s="3" t="str">
        <f>B4891&amp;"--"&amp;COUNTIF($B$5:B4891,B4891)</f>
        <v>--4854</v>
      </c>
      <c r="B4891" s="3" t="str">
        <f t="shared" si="229"/>
        <v/>
      </c>
      <c r="C4891" s="78">
        <v>4887</v>
      </c>
      <c r="D4891" s="102"/>
      <c r="E4891" s="103"/>
      <c r="F4891" s="102"/>
      <c r="G4891" s="104"/>
      <c r="H4891" s="105" t="str">
        <f t="shared" ca="1" si="228"/>
        <v/>
      </c>
      <c r="I4891" s="102"/>
      <c r="J4891" s="102"/>
      <c r="K4891" s="102"/>
      <c r="L4891" s="102"/>
      <c r="M4891" s="102"/>
      <c r="N4891" s="102"/>
      <c r="O4891" s="102"/>
      <c r="P4891" s="102"/>
      <c r="Q4891" s="102"/>
      <c r="R4891" s="102"/>
      <c r="S4891" s="102"/>
      <c r="T4891" s="106"/>
      <c r="U4891" s="3" t="str">
        <f t="shared" si="230"/>
        <v>0/1</v>
      </c>
    </row>
    <row r="4892" spans="1:21" ht="30" customHeight="1" x14ac:dyDescent="0.3">
      <c r="A4892" s="3" t="str">
        <f>B4892&amp;"--"&amp;COUNTIF($B$5:B4892,B4892)</f>
        <v>--4855</v>
      </c>
      <c r="B4892" s="3" t="str">
        <f t="shared" si="229"/>
        <v/>
      </c>
      <c r="C4892" s="78">
        <v>4888</v>
      </c>
      <c r="D4892" s="102"/>
      <c r="E4892" s="103"/>
      <c r="F4892" s="102"/>
      <c r="G4892" s="104"/>
      <c r="H4892" s="105" t="str">
        <f t="shared" ca="1" si="228"/>
        <v/>
      </c>
      <c r="I4892" s="102"/>
      <c r="J4892" s="102"/>
      <c r="K4892" s="102"/>
      <c r="L4892" s="102"/>
      <c r="M4892" s="102"/>
      <c r="N4892" s="102"/>
      <c r="O4892" s="102"/>
      <c r="P4892" s="102"/>
      <c r="Q4892" s="102"/>
      <c r="R4892" s="102"/>
      <c r="S4892" s="102"/>
      <c r="T4892" s="106"/>
      <c r="U4892" s="3" t="str">
        <f t="shared" si="230"/>
        <v>0/1</v>
      </c>
    </row>
    <row r="4893" spans="1:21" ht="30" customHeight="1" x14ac:dyDescent="0.3">
      <c r="A4893" s="3" t="str">
        <f>B4893&amp;"--"&amp;COUNTIF($B$5:B4893,B4893)</f>
        <v>--4856</v>
      </c>
      <c r="B4893" s="3" t="str">
        <f t="shared" si="229"/>
        <v/>
      </c>
      <c r="C4893" s="78">
        <v>4889</v>
      </c>
      <c r="D4893" s="102"/>
      <c r="E4893" s="103"/>
      <c r="F4893" s="102"/>
      <c r="G4893" s="104"/>
      <c r="H4893" s="105" t="str">
        <f t="shared" ca="1" si="228"/>
        <v/>
      </c>
      <c r="I4893" s="102"/>
      <c r="J4893" s="102"/>
      <c r="K4893" s="102"/>
      <c r="L4893" s="102"/>
      <c r="M4893" s="102"/>
      <c r="N4893" s="102"/>
      <c r="O4893" s="102"/>
      <c r="P4893" s="102"/>
      <c r="Q4893" s="102"/>
      <c r="R4893" s="102"/>
      <c r="S4893" s="102"/>
      <c r="T4893" s="106"/>
      <c r="U4893" s="3" t="str">
        <f t="shared" si="230"/>
        <v>0/1</v>
      </c>
    </row>
    <row r="4894" spans="1:21" ht="30" customHeight="1" x14ac:dyDescent="0.3">
      <c r="A4894" s="3" t="str">
        <f>B4894&amp;"--"&amp;COUNTIF($B$5:B4894,B4894)</f>
        <v>--4857</v>
      </c>
      <c r="B4894" s="3" t="str">
        <f t="shared" si="229"/>
        <v/>
      </c>
      <c r="C4894" s="78">
        <v>4890</v>
      </c>
      <c r="D4894" s="102"/>
      <c r="E4894" s="103"/>
      <c r="F4894" s="102"/>
      <c r="G4894" s="104"/>
      <c r="H4894" s="105" t="str">
        <f t="shared" ca="1" si="228"/>
        <v/>
      </c>
      <c r="I4894" s="102"/>
      <c r="J4894" s="102"/>
      <c r="K4894" s="102"/>
      <c r="L4894" s="102"/>
      <c r="M4894" s="102"/>
      <c r="N4894" s="102"/>
      <c r="O4894" s="102"/>
      <c r="P4894" s="102"/>
      <c r="Q4894" s="102"/>
      <c r="R4894" s="102"/>
      <c r="S4894" s="102"/>
      <c r="T4894" s="106"/>
      <c r="U4894" s="3" t="str">
        <f t="shared" si="230"/>
        <v>0/1</v>
      </c>
    </row>
    <row r="4895" spans="1:21" ht="30" customHeight="1" x14ac:dyDescent="0.3">
      <c r="A4895" s="3" t="str">
        <f>B4895&amp;"--"&amp;COUNTIF($B$5:B4895,B4895)</f>
        <v>--4858</v>
      </c>
      <c r="B4895" s="3" t="str">
        <f t="shared" si="229"/>
        <v/>
      </c>
      <c r="C4895" s="78">
        <v>4891</v>
      </c>
      <c r="D4895" s="102"/>
      <c r="E4895" s="103"/>
      <c r="F4895" s="102"/>
      <c r="G4895" s="104"/>
      <c r="H4895" s="105" t="str">
        <f t="shared" ca="1" si="228"/>
        <v/>
      </c>
      <c r="I4895" s="102"/>
      <c r="J4895" s="102"/>
      <c r="K4895" s="102"/>
      <c r="L4895" s="102"/>
      <c r="M4895" s="102"/>
      <c r="N4895" s="102"/>
      <c r="O4895" s="102"/>
      <c r="P4895" s="102"/>
      <c r="Q4895" s="102"/>
      <c r="R4895" s="102"/>
      <c r="S4895" s="102"/>
      <c r="T4895" s="106"/>
      <c r="U4895" s="3" t="str">
        <f t="shared" si="230"/>
        <v>0/1</v>
      </c>
    </row>
    <row r="4896" spans="1:21" ht="30" customHeight="1" x14ac:dyDescent="0.3">
      <c r="A4896" s="3" t="str">
        <f>B4896&amp;"--"&amp;COUNTIF($B$5:B4896,B4896)</f>
        <v>--4859</v>
      </c>
      <c r="B4896" s="3" t="str">
        <f t="shared" si="229"/>
        <v/>
      </c>
      <c r="C4896" s="78">
        <v>4892</v>
      </c>
      <c r="D4896" s="102"/>
      <c r="E4896" s="103"/>
      <c r="F4896" s="102"/>
      <c r="G4896" s="104"/>
      <c r="H4896" s="105" t="str">
        <f t="shared" ref="H4896:H4959" ca="1" si="231">IF(G4896,DATEDIF(G4896,TODAY(),"Y"),"")</f>
        <v/>
      </c>
      <c r="I4896" s="102"/>
      <c r="J4896" s="102"/>
      <c r="K4896" s="102"/>
      <c r="L4896" s="102"/>
      <c r="M4896" s="102"/>
      <c r="N4896" s="102"/>
      <c r="O4896" s="102"/>
      <c r="P4896" s="102"/>
      <c r="Q4896" s="102"/>
      <c r="R4896" s="102"/>
      <c r="S4896" s="102"/>
      <c r="T4896" s="106"/>
      <c r="U4896" s="3" t="str">
        <f t="shared" si="230"/>
        <v>0/1</v>
      </c>
    </row>
    <row r="4897" spans="1:21" ht="30" customHeight="1" x14ac:dyDescent="0.3">
      <c r="A4897" s="3" t="str">
        <f>B4897&amp;"--"&amp;COUNTIF($B$5:B4897,B4897)</f>
        <v>--4860</v>
      </c>
      <c r="B4897" s="3" t="str">
        <f t="shared" si="229"/>
        <v/>
      </c>
      <c r="C4897" s="78">
        <v>4893</v>
      </c>
      <c r="D4897" s="102"/>
      <c r="E4897" s="103"/>
      <c r="F4897" s="102"/>
      <c r="G4897" s="104"/>
      <c r="H4897" s="105" t="str">
        <f t="shared" ca="1" si="231"/>
        <v/>
      </c>
      <c r="I4897" s="102"/>
      <c r="J4897" s="102"/>
      <c r="K4897" s="102"/>
      <c r="L4897" s="102"/>
      <c r="M4897" s="102"/>
      <c r="N4897" s="102"/>
      <c r="O4897" s="102"/>
      <c r="P4897" s="102"/>
      <c r="Q4897" s="102"/>
      <c r="R4897" s="102"/>
      <c r="S4897" s="102"/>
      <c r="T4897" s="106"/>
      <c r="U4897" s="3" t="str">
        <f t="shared" si="230"/>
        <v>0/1</v>
      </c>
    </row>
    <row r="4898" spans="1:21" ht="30" customHeight="1" x14ac:dyDescent="0.3">
      <c r="A4898" s="3" t="str">
        <f>B4898&amp;"--"&amp;COUNTIF($B$5:B4898,B4898)</f>
        <v>--4861</v>
      </c>
      <c r="B4898" s="3" t="str">
        <f t="shared" si="229"/>
        <v/>
      </c>
      <c r="C4898" s="78">
        <v>4894</v>
      </c>
      <c r="D4898" s="102"/>
      <c r="E4898" s="103"/>
      <c r="F4898" s="102"/>
      <c r="G4898" s="104"/>
      <c r="H4898" s="105" t="str">
        <f t="shared" ca="1" si="231"/>
        <v/>
      </c>
      <c r="I4898" s="102"/>
      <c r="J4898" s="102"/>
      <c r="K4898" s="102"/>
      <c r="L4898" s="102"/>
      <c r="M4898" s="102"/>
      <c r="N4898" s="102"/>
      <c r="O4898" s="102"/>
      <c r="P4898" s="102"/>
      <c r="Q4898" s="102"/>
      <c r="R4898" s="102"/>
      <c r="S4898" s="102"/>
      <c r="T4898" s="106"/>
      <c r="U4898" s="3" t="str">
        <f t="shared" si="230"/>
        <v>0/1</v>
      </c>
    </row>
    <row r="4899" spans="1:21" ht="30" customHeight="1" x14ac:dyDescent="0.3">
      <c r="A4899" s="3" t="str">
        <f>B4899&amp;"--"&amp;COUNTIF($B$5:B4899,B4899)</f>
        <v>--4862</v>
      </c>
      <c r="B4899" s="3" t="str">
        <f t="shared" si="229"/>
        <v/>
      </c>
      <c r="C4899" s="78">
        <v>4895</v>
      </c>
      <c r="D4899" s="102"/>
      <c r="E4899" s="103"/>
      <c r="F4899" s="102"/>
      <c r="G4899" s="104"/>
      <c r="H4899" s="105" t="str">
        <f t="shared" ca="1" si="231"/>
        <v/>
      </c>
      <c r="I4899" s="102"/>
      <c r="J4899" s="102"/>
      <c r="K4899" s="102"/>
      <c r="L4899" s="102"/>
      <c r="M4899" s="102"/>
      <c r="N4899" s="102"/>
      <c r="O4899" s="102"/>
      <c r="P4899" s="102"/>
      <c r="Q4899" s="102"/>
      <c r="R4899" s="102"/>
      <c r="S4899" s="102"/>
      <c r="T4899" s="106"/>
      <c r="U4899" s="3" t="str">
        <f t="shared" si="230"/>
        <v>0/1</v>
      </c>
    </row>
    <row r="4900" spans="1:21" ht="30" customHeight="1" x14ac:dyDescent="0.3">
      <c r="A4900" s="3" t="str">
        <f>B4900&amp;"--"&amp;COUNTIF($B$5:B4900,B4900)</f>
        <v>--4863</v>
      </c>
      <c r="B4900" s="3" t="str">
        <f t="shared" si="229"/>
        <v/>
      </c>
      <c r="C4900" s="78">
        <v>4896</v>
      </c>
      <c r="D4900" s="102"/>
      <c r="E4900" s="103"/>
      <c r="F4900" s="102"/>
      <c r="G4900" s="104"/>
      <c r="H4900" s="105" t="str">
        <f t="shared" ca="1" si="231"/>
        <v/>
      </c>
      <c r="I4900" s="102"/>
      <c r="J4900" s="102"/>
      <c r="K4900" s="102"/>
      <c r="L4900" s="102"/>
      <c r="M4900" s="102"/>
      <c r="N4900" s="102"/>
      <c r="O4900" s="102"/>
      <c r="P4900" s="102"/>
      <c r="Q4900" s="102"/>
      <c r="R4900" s="102"/>
      <c r="S4900" s="102"/>
      <c r="T4900" s="106"/>
      <c r="U4900" s="3" t="str">
        <f t="shared" si="230"/>
        <v>0/1</v>
      </c>
    </row>
    <row r="4901" spans="1:21" ht="30" customHeight="1" x14ac:dyDescent="0.3">
      <c r="A4901" s="3" t="str">
        <f>B4901&amp;"--"&amp;COUNTIF($B$5:B4901,B4901)</f>
        <v>--4864</v>
      </c>
      <c r="B4901" s="3" t="str">
        <f t="shared" si="229"/>
        <v/>
      </c>
      <c r="C4901" s="78">
        <v>4897</v>
      </c>
      <c r="D4901" s="102"/>
      <c r="E4901" s="103"/>
      <c r="F4901" s="102"/>
      <c r="G4901" s="104"/>
      <c r="H4901" s="105" t="str">
        <f t="shared" ca="1" si="231"/>
        <v/>
      </c>
      <c r="I4901" s="102"/>
      <c r="J4901" s="102"/>
      <c r="K4901" s="102"/>
      <c r="L4901" s="102"/>
      <c r="M4901" s="102"/>
      <c r="N4901" s="102"/>
      <c r="O4901" s="102"/>
      <c r="P4901" s="102"/>
      <c r="Q4901" s="102"/>
      <c r="R4901" s="102"/>
      <c r="S4901" s="102"/>
      <c r="T4901" s="106"/>
      <c r="U4901" s="3" t="str">
        <f t="shared" si="230"/>
        <v>0/1</v>
      </c>
    </row>
    <row r="4902" spans="1:21" ht="30" customHeight="1" x14ac:dyDescent="0.3">
      <c r="A4902" s="3" t="str">
        <f>B4902&amp;"--"&amp;COUNTIF($B$5:B4902,B4902)</f>
        <v>--4865</v>
      </c>
      <c r="B4902" s="3" t="str">
        <f t="shared" si="229"/>
        <v/>
      </c>
      <c r="C4902" s="78">
        <v>4898</v>
      </c>
      <c r="D4902" s="102"/>
      <c r="E4902" s="103"/>
      <c r="F4902" s="102"/>
      <c r="G4902" s="104"/>
      <c r="H4902" s="105" t="str">
        <f t="shared" ca="1" si="231"/>
        <v/>
      </c>
      <c r="I4902" s="102"/>
      <c r="J4902" s="102"/>
      <c r="K4902" s="102"/>
      <c r="L4902" s="102"/>
      <c r="M4902" s="102"/>
      <c r="N4902" s="102"/>
      <c r="O4902" s="102"/>
      <c r="P4902" s="102"/>
      <c r="Q4902" s="102"/>
      <c r="R4902" s="102"/>
      <c r="S4902" s="102"/>
      <c r="T4902" s="106"/>
      <c r="U4902" s="3" t="str">
        <f t="shared" si="230"/>
        <v>0/1</v>
      </c>
    </row>
    <row r="4903" spans="1:21" ht="30" customHeight="1" x14ac:dyDescent="0.3">
      <c r="A4903" s="3" t="str">
        <f>B4903&amp;"--"&amp;COUNTIF($B$5:B4903,B4903)</f>
        <v>--4866</v>
      </c>
      <c r="B4903" s="3" t="str">
        <f t="shared" si="229"/>
        <v/>
      </c>
      <c r="C4903" s="78">
        <v>4899</v>
      </c>
      <c r="D4903" s="102"/>
      <c r="E4903" s="103"/>
      <c r="F4903" s="102"/>
      <c r="G4903" s="104"/>
      <c r="H4903" s="105" t="str">
        <f t="shared" ca="1" si="231"/>
        <v/>
      </c>
      <c r="I4903" s="102"/>
      <c r="J4903" s="102"/>
      <c r="K4903" s="102"/>
      <c r="L4903" s="102"/>
      <c r="M4903" s="102"/>
      <c r="N4903" s="102"/>
      <c r="O4903" s="102"/>
      <c r="P4903" s="102"/>
      <c r="Q4903" s="102"/>
      <c r="R4903" s="102"/>
      <c r="S4903" s="102"/>
      <c r="T4903" s="106"/>
      <c r="U4903" s="3" t="str">
        <f t="shared" si="230"/>
        <v>0/1</v>
      </c>
    </row>
    <row r="4904" spans="1:21" ht="30" customHeight="1" x14ac:dyDescent="0.3">
      <c r="A4904" s="3" t="str">
        <f>B4904&amp;"--"&amp;COUNTIF($B$5:B4904,B4904)</f>
        <v>--4867</v>
      </c>
      <c r="B4904" s="3" t="str">
        <f t="shared" si="229"/>
        <v/>
      </c>
      <c r="C4904" s="78">
        <v>4900</v>
      </c>
      <c r="D4904" s="102"/>
      <c r="E4904" s="103"/>
      <c r="F4904" s="102"/>
      <c r="G4904" s="104"/>
      <c r="H4904" s="105" t="str">
        <f t="shared" ca="1" si="231"/>
        <v/>
      </c>
      <c r="I4904" s="102"/>
      <c r="J4904" s="102"/>
      <c r="K4904" s="102"/>
      <c r="L4904" s="102"/>
      <c r="M4904" s="102"/>
      <c r="N4904" s="102"/>
      <c r="O4904" s="102"/>
      <c r="P4904" s="102"/>
      <c r="Q4904" s="102"/>
      <c r="R4904" s="102"/>
      <c r="S4904" s="102"/>
      <c r="T4904" s="106"/>
      <c r="U4904" s="3" t="str">
        <f t="shared" si="230"/>
        <v>0/1</v>
      </c>
    </row>
    <row r="4905" spans="1:21" ht="30" customHeight="1" x14ac:dyDescent="0.3">
      <c r="A4905" s="3" t="str">
        <f>B4905&amp;"--"&amp;COUNTIF($B$5:B4905,B4905)</f>
        <v>--4868</v>
      </c>
      <c r="B4905" s="3" t="str">
        <f t="shared" si="229"/>
        <v/>
      </c>
      <c r="C4905" s="78">
        <v>4901</v>
      </c>
      <c r="D4905" s="102"/>
      <c r="E4905" s="103"/>
      <c r="F4905" s="102"/>
      <c r="G4905" s="104"/>
      <c r="H4905" s="105" t="str">
        <f t="shared" ca="1" si="231"/>
        <v/>
      </c>
      <c r="I4905" s="102"/>
      <c r="J4905" s="102"/>
      <c r="K4905" s="102"/>
      <c r="L4905" s="102"/>
      <c r="M4905" s="102"/>
      <c r="N4905" s="102"/>
      <c r="O4905" s="102"/>
      <c r="P4905" s="102"/>
      <c r="Q4905" s="102"/>
      <c r="R4905" s="102"/>
      <c r="S4905" s="102"/>
      <c r="T4905" s="106"/>
      <c r="U4905" s="3" t="str">
        <f t="shared" si="230"/>
        <v>0/1</v>
      </c>
    </row>
    <row r="4906" spans="1:21" ht="30" customHeight="1" x14ac:dyDescent="0.3">
      <c r="A4906" s="3" t="str">
        <f>B4906&amp;"--"&amp;COUNTIF($B$5:B4906,B4906)</f>
        <v>--4869</v>
      </c>
      <c r="B4906" s="3" t="str">
        <f t="shared" si="229"/>
        <v/>
      </c>
      <c r="C4906" s="78">
        <v>4902</v>
      </c>
      <c r="D4906" s="102"/>
      <c r="E4906" s="103"/>
      <c r="F4906" s="102"/>
      <c r="G4906" s="104"/>
      <c r="H4906" s="105" t="str">
        <f t="shared" ca="1" si="231"/>
        <v/>
      </c>
      <c r="I4906" s="102"/>
      <c r="J4906" s="102"/>
      <c r="K4906" s="102"/>
      <c r="L4906" s="102"/>
      <c r="M4906" s="102"/>
      <c r="N4906" s="102"/>
      <c r="O4906" s="102"/>
      <c r="P4906" s="102"/>
      <c r="Q4906" s="102"/>
      <c r="R4906" s="102"/>
      <c r="S4906" s="102"/>
      <c r="T4906" s="106"/>
      <c r="U4906" s="3" t="str">
        <f t="shared" si="230"/>
        <v>0/1</v>
      </c>
    </row>
    <row r="4907" spans="1:21" ht="30" customHeight="1" x14ac:dyDescent="0.3">
      <c r="A4907" s="3" t="str">
        <f>B4907&amp;"--"&amp;COUNTIF($B$5:B4907,B4907)</f>
        <v>--4870</v>
      </c>
      <c r="B4907" s="3" t="str">
        <f t="shared" si="229"/>
        <v/>
      </c>
      <c r="C4907" s="78">
        <v>4903</v>
      </c>
      <c r="D4907" s="102"/>
      <c r="E4907" s="103"/>
      <c r="F4907" s="102"/>
      <c r="G4907" s="104"/>
      <c r="H4907" s="105" t="str">
        <f t="shared" ca="1" si="231"/>
        <v/>
      </c>
      <c r="I4907" s="102"/>
      <c r="J4907" s="102"/>
      <c r="K4907" s="102"/>
      <c r="L4907" s="102"/>
      <c r="M4907" s="102"/>
      <c r="N4907" s="102"/>
      <c r="O4907" s="102"/>
      <c r="P4907" s="102"/>
      <c r="Q4907" s="102"/>
      <c r="R4907" s="102"/>
      <c r="S4907" s="102"/>
      <c r="T4907" s="106"/>
      <c r="U4907" s="3" t="str">
        <f t="shared" si="230"/>
        <v>0/1</v>
      </c>
    </row>
    <row r="4908" spans="1:21" ht="30" customHeight="1" x14ac:dyDescent="0.3">
      <c r="A4908" s="3" t="str">
        <f>B4908&amp;"--"&amp;COUNTIF($B$5:B4908,B4908)</f>
        <v>--4871</v>
      </c>
      <c r="B4908" s="3" t="str">
        <f t="shared" si="229"/>
        <v/>
      </c>
      <c r="C4908" s="78">
        <v>4904</v>
      </c>
      <c r="D4908" s="102"/>
      <c r="E4908" s="103"/>
      <c r="F4908" s="102"/>
      <c r="G4908" s="104"/>
      <c r="H4908" s="105" t="str">
        <f t="shared" ca="1" si="231"/>
        <v/>
      </c>
      <c r="I4908" s="102"/>
      <c r="J4908" s="102"/>
      <c r="K4908" s="102"/>
      <c r="L4908" s="102"/>
      <c r="M4908" s="102"/>
      <c r="N4908" s="102"/>
      <c r="O4908" s="102"/>
      <c r="P4908" s="102"/>
      <c r="Q4908" s="102"/>
      <c r="R4908" s="102"/>
      <c r="S4908" s="102"/>
      <c r="T4908" s="106"/>
      <c r="U4908" s="3" t="str">
        <f t="shared" si="230"/>
        <v>0/1</v>
      </c>
    </row>
    <row r="4909" spans="1:21" ht="30" customHeight="1" x14ac:dyDescent="0.3">
      <c r="A4909" s="3" t="str">
        <f>B4909&amp;"--"&amp;COUNTIF($B$5:B4909,B4909)</f>
        <v>--4872</v>
      </c>
      <c r="B4909" s="3" t="str">
        <f t="shared" si="229"/>
        <v/>
      </c>
      <c r="C4909" s="78">
        <v>4905</v>
      </c>
      <c r="D4909" s="102"/>
      <c r="E4909" s="103"/>
      <c r="F4909" s="102"/>
      <c r="G4909" s="104"/>
      <c r="H4909" s="105" t="str">
        <f t="shared" ca="1" si="231"/>
        <v/>
      </c>
      <c r="I4909" s="102"/>
      <c r="J4909" s="102"/>
      <c r="K4909" s="102"/>
      <c r="L4909" s="102"/>
      <c r="M4909" s="102"/>
      <c r="N4909" s="102"/>
      <c r="O4909" s="102"/>
      <c r="P4909" s="102"/>
      <c r="Q4909" s="102"/>
      <c r="R4909" s="102"/>
      <c r="S4909" s="102"/>
      <c r="T4909" s="106"/>
      <c r="U4909" s="3" t="str">
        <f t="shared" si="230"/>
        <v>0/1</v>
      </c>
    </row>
    <row r="4910" spans="1:21" ht="30" customHeight="1" x14ac:dyDescent="0.3">
      <c r="A4910" s="3" t="str">
        <f>B4910&amp;"--"&amp;COUNTIF($B$5:B4910,B4910)</f>
        <v>--4873</v>
      </c>
      <c r="B4910" s="3" t="str">
        <f t="shared" si="229"/>
        <v/>
      </c>
      <c r="C4910" s="78">
        <v>4906</v>
      </c>
      <c r="D4910" s="102"/>
      <c r="E4910" s="103"/>
      <c r="F4910" s="102"/>
      <c r="G4910" s="104"/>
      <c r="H4910" s="105" t="str">
        <f t="shared" ca="1" si="231"/>
        <v/>
      </c>
      <c r="I4910" s="102"/>
      <c r="J4910" s="102"/>
      <c r="K4910" s="102"/>
      <c r="L4910" s="102"/>
      <c r="M4910" s="102"/>
      <c r="N4910" s="102"/>
      <c r="O4910" s="102"/>
      <c r="P4910" s="102"/>
      <c r="Q4910" s="102"/>
      <c r="R4910" s="102"/>
      <c r="S4910" s="102"/>
      <c r="T4910" s="106"/>
      <c r="U4910" s="3" t="str">
        <f t="shared" si="230"/>
        <v>0/1</v>
      </c>
    </row>
    <row r="4911" spans="1:21" ht="30" customHeight="1" x14ac:dyDescent="0.3">
      <c r="A4911" s="3" t="str">
        <f>B4911&amp;"--"&amp;COUNTIF($B$5:B4911,B4911)</f>
        <v>--4874</v>
      </c>
      <c r="B4911" s="3" t="str">
        <f t="shared" si="229"/>
        <v/>
      </c>
      <c r="C4911" s="78">
        <v>4907</v>
      </c>
      <c r="D4911" s="102"/>
      <c r="E4911" s="103"/>
      <c r="F4911" s="102"/>
      <c r="G4911" s="104"/>
      <c r="H4911" s="105" t="str">
        <f t="shared" ca="1" si="231"/>
        <v/>
      </c>
      <c r="I4911" s="102"/>
      <c r="J4911" s="102"/>
      <c r="K4911" s="102"/>
      <c r="L4911" s="102"/>
      <c r="M4911" s="102"/>
      <c r="N4911" s="102"/>
      <c r="O4911" s="102"/>
      <c r="P4911" s="102"/>
      <c r="Q4911" s="102"/>
      <c r="R4911" s="102"/>
      <c r="S4911" s="102"/>
      <c r="T4911" s="106"/>
      <c r="U4911" s="3" t="str">
        <f t="shared" si="230"/>
        <v>0/1</v>
      </c>
    </row>
    <row r="4912" spans="1:21" ht="30" customHeight="1" x14ac:dyDescent="0.3">
      <c r="A4912" s="3" t="str">
        <f>B4912&amp;"--"&amp;COUNTIF($B$5:B4912,B4912)</f>
        <v>--4875</v>
      </c>
      <c r="B4912" s="3" t="str">
        <f t="shared" si="229"/>
        <v/>
      </c>
      <c r="C4912" s="78">
        <v>4908</v>
      </c>
      <c r="D4912" s="102"/>
      <c r="E4912" s="103"/>
      <c r="F4912" s="102"/>
      <c r="G4912" s="104"/>
      <c r="H4912" s="105" t="str">
        <f t="shared" ca="1" si="231"/>
        <v/>
      </c>
      <c r="I4912" s="102"/>
      <c r="J4912" s="102"/>
      <c r="K4912" s="102"/>
      <c r="L4912" s="102"/>
      <c r="M4912" s="102"/>
      <c r="N4912" s="102"/>
      <c r="O4912" s="102"/>
      <c r="P4912" s="102"/>
      <c r="Q4912" s="102"/>
      <c r="R4912" s="102"/>
      <c r="S4912" s="102"/>
      <c r="T4912" s="106"/>
      <c r="U4912" s="3" t="str">
        <f t="shared" si="230"/>
        <v>0/1</v>
      </c>
    </row>
    <row r="4913" spans="1:21" ht="30" customHeight="1" x14ac:dyDescent="0.3">
      <c r="A4913" s="3" t="str">
        <f>B4913&amp;"--"&amp;COUNTIF($B$5:B4913,B4913)</f>
        <v>--4876</v>
      </c>
      <c r="B4913" s="3" t="str">
        <f t="shared" si="229"/>
        <v/>
      </c>
      <c r="C4913" s="78">
        <v>4909</v>
      </c>
      <c r="D4913" s="102"/>
      <c r="E4913" s="103"/>
      <c r="F4913" s="102"/>
      <c r="G4913" s="104"/>
      <c r="H4913" s="105" t="str">
        <f t="shared" ca="1" si="231"/>
        <v/>
      </c>
      <c r="I4913" s="102"/>
      <c r="J4913" s="102"/>
      <c r="K4913" s="102"/>
      <c r="L4913" s="102"/>
      <c r="M4913" s="102"/>
      <c r="N4913" s="102"/>
      <c r="O4913" s="102"/>
      <c r="P4913" s="102"/>
      <c r="Q4913" s="102"/>
      <c r="R4913" s="102"/>
      <c r="S4913" s="102"/>
      <c r="T4913" s="106"/>
      <c r="U4913" s="3" t="str">
        <f t="shared" si="230"/>
        <v>0/1</v>
      </c>
    </row>
    <row r="4914" spans="1:21" ht="30" customHeight="1" x14ac:dyDescent="0.3">
      <c r="A4914" s="3" t="str">
        <f>B4914&amp;"--"&amp;COUNTIF($B$5:B4914,B4914)</f>
        <v>--4877</v>
      </c>
      <c r="B4914" s="3" t="str">
        <f t="shared" si="229"/>
        <v/>
      </c>
      <c r="C4914" s="78">
        <v>4910</v>
      </c>
      <c r="D4914" s="102"/>
      <c r="E4914" s="103"/>
      <c r="F4914" s="102"/>
      <c r="G4914" s="104"/>
      <c r="H4914" s="105" t="str">
        <f t="shared" ca="1" si="231"/>
        <v/>
      </c>
      <c r="I4914" s="102"/>
      <c r="J4914" s="102"/>
      <c r="K4914" s="102"/>
      <c r="L4914" s="102"/>
      <c r="M4914" s="102"/>
      <c r="N4914" s="102"/>
      <c r="O4914" s="102"/>
      <c r="P4914" s="102"/>
      <c r="Q4914" s="102"/>
      <c r="R4914" s="102"/>
      <c r="S4914" s="102"/>
      <c r="T4914" s="106"/>
      <c r="U4914" s="3" t="str">
        <f t="shared" si="230"/>
        <v>0/1</v>
      </c>
    </row>
    <row r="4915" spans="1:21" ht="30" customHeight="1" x14ac:dyDescent="0.3">
      <c r="A4915" s="3" t="str">
        <f>B4915&amp;"--"&amp;COUNTIF($B$5:B4915,B4915)</f>
        <v>--4878</v>
      </c>
      <c r="B4915" s="3" t="str">
        <f t="shared" si="229"/>
        <v/>
      </c>
      <c r="C4915" s="78">
        <v>4911</v>
      </c>
      <c r="D4915" s="102"/>
      <c r="E4915" s="103"/>
      <c r="F4915" s="102"/>
      <c r="G4915" s="104"/>
      <c r="H4915" s="105" t="str">
        <f t="shared" ca="1" si="231"/>
        <v/>
      </c>
      <c r="I4915" s="102"/>
      <c r="J4915" s="102"/>
      <c r="K4915" s="102"/>
      <c r="L4915" s="102"/>
      <c r="M4915" s="102"/>
      <c r="N4915" s="102"/>
      <c r="O4915" s="102"/>
      <c r="P4915" s="102"/>
      <c r="Q4915" s="102"/>
      <c r="R4915" s="102"/>
      <c r="S4915" s="102"/>
      <c r="T4915" s="106"/>
      <c r="U4915" s="3" t="str">
        <f t="shared" si="230"/>
        <v>0/1</v>
      </c>
    </row>
    <row r="4916" spans="1:21" ht="30" customHeight="1" x14ac:dyDescent="0.3">
      <c r="A4916" s="3" t="str">
        <f>B4916&amp;"--"&amp;COUNTIF($B$5:B4916,B4916)</f>
        <v>--4879</v>
      </c>
      <c r="B4916" s="3" t="str">
        <f t="shared" si="229"/>
        <v/>
      </c>
      <c r="C4916" s="78">
        <v>4912</v>
      </c>
      <c r="D4916" s="102"/>
      <c r="E4916" s="103"/>
      <c r="F4916" s="102"/>
      <c r="G4916" s="104"/>
      <c r="H4916" s="105" t="str">
        <f t="shared" ca="1" si="231"/>
        <v/>
      </c>
      <c r="I4916" s="102"/>
      <c r="J4916" s="102"/>
      <c r="K4916" s="102"/>
      <c r="L4916" s="102"/>
      <c r="M4916" s="102"/>
      <c r="N4916" s="102"/>
      <c r="O4916" s="102"/>
      <c r="P4916" s="102"/>
      <c r="Q4916" s="102"/>
      <c r="R4916" s="102"/>
      <c r="S4916" s="102"/>
      <c r="T4916" s="106"/>
      <c r="U4916" s="3" t="str">
        <f t="shared" si="230"/>
        <v>0/1</v>
      </c>
    </row>
    <row r="4917" spans="1:21" ht="30" customHeight="1" x14ac:dyDescent="0.3">
      <c r="A4917" s="3" t="str">
        <f>B4917&amp;"--"&amp;COUNTIF($B$5:B4917,B4917)</f>
        <v>--4880</v>
      </c>
      <c r="B4917" s="3" t="str">
        <f t="shared" si="229"/>
        <v/>
      </c>
      <c r="C4917" s="78">
        <v>4913</v>
      </c>
      <c r="D4917" s="102"/>
      <c r="E4917" s="103"/>
      <c r="F4917" s="102"/>
      <c r="G4917" s="104"/>
      <c r="H4917" s="105" t="str">
        <f t="shared" ca="1" si="231"/>
        <v/>
      </c>
      <c r="I4917" s="102"/>
      <c r="J4917" s="102"/>
      <c r="K4917" s="102"/>
      <c r="L4917" s="102"/>
      <c r="M4917" s="102"/>
      <c r="N4917" s="102"/>
      <c r="O4917" s="102"/>
      <c r="P4917" s="102"/>
      <c r="Q4917" s="102"/>
      <c r="R4917" s="102"/>
      <c r="S4917" s="102"/>
      <c r="T4917" s="106"/>
      <c r="U4917" s="3" t="str">
        <f t="shared" si="230"/>
        <v>0/1</v>
      </c>
    </row>
    <row r="4918" spans="1:21" ht="30" customHeight="1" x14ac:dyDescent="0.3">
      <c r="A4918" s="3" t="str">
        <f>B4918&amp;"--"&amp;COUNTIF($B$5:B4918,B4918)</f>
        <v>--4881</v>
      </c>
      <c r="B4918" s="3" t="str">
        <f t="shared" si="229"/>
        <v/>
      </c>
      <c r="C4918" s="78">
        <v>4914</v>
      </c>
      <c r="D4918" s="102"/>
      <c r="E4918" s="103"/>
      <c r="F4918" s="102"/>
      <c r="G4918" s="104"/>
      <c r="H4918" s="105" t="str">
        <f t="shared" ca="1" si="231"/>
        <v/>
      </c>
      <c r="I4918" s="102"/>
      <c r="J4918" s="102"/>
      <c r="K4918" s="102"/>
      <c r="L4918" s="102"/>
      <c r="M4918" s="102"/>
      <c r="N4918" s="102"/>
      <c r="O4918" s="102"/>
      <c r="P4918" s="102"/>
      <c r="Q4918" s="102"/>
      <c r="R4918" s="102"/>
      <c r="S4918" s="102"/>
      <c r="T4918" s="106"/>
      <c r="U4918" s="3" t="str">
        <f t="shared" si="230"/>
        <v>0/1</v>
      </c>
    </row>
    <row r="4919" spans="1:21" ht="30" customHeight="1" x14ac:dyDescent="0.3">
      <c r="A4919" s="3" t="str">
        <f>B4919&amp;"--"&amp;COUNTIF($B$5:B4919,B4919)</f>
        <v>--4882</v>
      </c>
      <c r="B4919" s="3" t="str">
        <f t="shared" si="229"/>
        <v/>
      </c>
      <c r="C4919" s="78">
        <v>4915</v>
      </c>
      <c r="D4919" s="102"/>
      <c r="E4919" s="103"/>
      <c r="F4919" s="102"/>
      <c r="G4919" s="104"/>
      <c r="H4919" s="105" t="str">
        <f t="shared" ca="1" si="231"/>
        <v/>
      </c>
      <c r="I4919" s="102"/>
      <c r="J4919" s="102"/>
      <c r="K4919" s="102"/>
      <c r="L4919" s="102"/>
      <c r="M4919" s="102"/>
      <c r="N4919" s="102"/>
      <c r="O4919" s="102"/>
      <c r="P4919" s="102"/>
      <c r="Q4919" s="102"/>
      <c r="R4919" s="102"/>
      <c r="S4919" s="102"/>
      <c r="T4919" s="106"/>
      <c r="U4919" s="3" t="str">
        <f t="shared" si="230"/>
        <v>0/1</v>
      </c>
    </row>
    <row r="4920" spans="1:21" ht="30" customHeight="1" x14ac:dyDescent="0.3">
      <c r="A4920" s="3" t="str">
        <f>B4920&amp;"--"&amp;COUNTIF($B$5:B4920,B4920)</f>
        <v>--4883</v>
      </c>
      <c r="B4920" s="3" t="str">
        <f t="shared" si="229"/>
        <v/>
      </c>
      <c r="C4920" s="78">
        <v>4916</v>
      </c>
      <c r="D4920" s="102"/>
      <c r="E4920" s="103"/>
      <c r="F4920" s="102"/>
      <c r="G4920" s="104"/>
      <c r="H4920" s="105" t="str">
        <f t="shared" ca="1" si="231"/>
        <v/>
      </c>
      <c r="I4920" s="102"/>
      <c r="J4920" s="102"/>
      <c r="K4920" s="102"/>
      <c r="L4920" s="102"/>
      <c r="M4920" s="102"/>
      <c r="N4920" s="102"/>
      <c r="O4920" s="102"/>
      <c r="P4920" s="102"/>
      <c r="Q4920" s="102"/>
      <c r="R4920" s="102"/>
      <c r="S4920" s="102"/>
      <c r="T4920" s="106"/>
      <c r="U4920" s="3" t="str">
        <f t="shared" si="230"/>
        <v>0/1</v>
      </c>
    </row>
    <row r="4921" spans="1:21" ht="30" customHeight="1" x14ac:dyDescent="0.3">
      <c r="A4921" s="3" t="str">
        <f>B4921&amp;"--"&amp;COUNTIF($B$5:B4921,B4921)</f>
        <v>--4884</v>
      </c>
      <c r="B4921" s="3" t="str">
        <f t="shared" si="229"/>
        <v/>
      </c>
      <c r="C4921" s="78">
        <v>4917</v>
      </c>
      <c r="D4921" s="102"/>
      <c r="E4921" s="103"/>
      <c r="F4921" s="102"/>
      <c r="G4921" s="104"/>
      <c r="H4921" s="105" t="str">
        <f t="shared" ca="1" si="231"/>
        <v/>
      </c>
      <c r="I4921" s="102"/>
      <c r="J4921" s="102"/>
      <c r="K4921" s="102"/>
      <c r="L4921" s="102"/>
      <c r="M4921" s="102"/>
      <c r="N4921" s="102"/>
      <c r="O4921" s="102"/>
      <c r="P4921" s="102"/>
      <c r="Q4921" s="102"/>
      <c r="R4921" s="102"/>
      <c r="S4921" s="102"/>
      <c r="T4921" s="106"/>
      <c r="U4921" s="3" t="str">
        <f t="shared" si="230"/>
        <v>0/1</v>
      </c>
    </row>
    <row r="4922" spans="1:21" ht="30" customHeight="1" x14ac:dyDescent="0.3">
      <c r="A4922" s="3" t="str">
        <f>B4922&amp;"--"&amp;COUNTIF($B$5:B4922,B4922)</f>
        <v>--4885</v>
      </c>
      <c r="B4922" s="3" t="str">
        <f t="shared" si="229"/>
        <v/>
      </c>
      <c r="C4922" s="78">
        <v>4918</v>
      </c>
      <c r="D4922" s="102"/>
      <c r="E4922" s="103"/>
      <c r="F4922" s="102"/>
      <c r="G4922" s="104"/>
      <c r="H4922" s="105" t="str">
        <f t="shared" ca="1" si="231"/>
        <v/>
      </c>
      <c r="I4922" s="102"/>
      <c r="J4922" s="102"/>
      <c r="K4922" s="102"/>
      <c r="L4922" s="102"/>
      <c r="M4922" s="102"/>
      <c r="N4922" s="102"/>
      <c r="O4922" s="102"/>
      <c r="P4922" s="102"/>
      <c r="Q4922" s="102"/>
      <c r="R4922" s="102"/>
      <c r="S4922" s="102"/>
      <c r="T4922" s="106"/>
      <c r="U4922" s="3" t="str">
        <f t="shared" si="230"/>
        <v>0/1</v>
      </c>
    </row>
    <row r="4923" spans="1:21" ht="30" customHeight="1" x14ac:dyDescent="0.3">
      <c r="A4923" s="3" t="str">
        <f>B4923&amp;"--"&amp;COUNTIF($B$5:B4923,B4923)</f>
        <v>--4886</v>
      </c>
      <c r="B4923" s="3" t="str">
        <f t="shared" si="229"/>
        <v/>
      </c>
      <c r="C4923" s="78">
        <v>4919</v>
      </c>
      <c r="D4923" s="102"/>
      <c r="E4923" s="103"/>
      <c r="F4923" s="102"/>
      <c r="G4923" s="104"/>
      <c r="H4923" s="105" t="str">
        <f t="shared" ca="1" si="231"/>
        <v/>
      </c>
      <c r="I4923" s="102"/>
      <c r="J4923" s="102"/>
      <c r="K4923" s="102"/>
      <c r="L4923" s="102"/>
      <c r="M4923" s="102"/>
      <c r="N4923" s="102"/>
      <c r="O4923" s="102"/>
      <c r="P4923" s="102"/>
      <c r="Q4923" s="102"/>
      <c r="R4923" s="102"/>
      <c r="S4923" s="102"/>
      <c r="T4923" s="106"/>
      <c r="U4923" s="3" t="str">
        <f t="shared" si="230"/>
        <v>0/1</v>
      </c>
    </row>
    <row r="4924" spans="1:21" ht="30" customHeight="1" x14ac:dyDescent="0.3">
      <c r="A4924" s="3" t="str">
        <f>B4924&amp;"--"&amp;COUNTIF($B$5:B4924,B4924)</f>
        <v>--4887</v>
      </c>
      <c r="B4924" s="3" t="str">
        <f t="shared" si="229"/>
        <v/>
      </c>
      <c r="C4924" s="78">
        <v>4920</v>
      </c>
      <c r="D4924" s="102"/>
      <c r="E4924" s="103"/>
      <c r="F4924" s="102"/>
      <c r="G4924" s="104"/>
      <c r="H4924" s="105" t="str">
        <f t="shared" ca="1" si="231"/>
        <v/>
      </c>
      <c r="I4924" s="102"/>
      <c r="J4924" s="102"/>
      <c r="K4924" s="102"/>
      <c r="L4924" s="102"/>
      <c r="M4924" s="102"/>
      <c r="N4924" s="102"/>
      <c r="O4924" s="102"/>
      <c r="P4924" s="102"/>
      <c r="Q4924" s="102"/>
      <c r="R4924" s="102"/>
      <c r="S4924" s="102"/>
      <c r="T4924" s="106"/>
      <c r="U4924" s="3" t="str">
        <f t="shared" si="230"/>
        <v>0/1</v>
      </c>
    </row>
    <row r="4925" spans="1:21" ht="30" customHeight="1" x14ac:dyDescent="0.3">
      <c r="A4925" s="3" t="str">
        <f>B4925&amp;"--"&amp;COUNTIF($B$5:B4925,B4925)</f>
        <v>--4888</v>
      </c>
      <c r="B4925" s="3" t="str">
        <f t="shared" si="229"/>
        <v/>
      </c>
      <c r="C4925" s="78">
        <v>4921</v>
      </c>
      <c r="D4925" s="102"/>
      <c r="E4925" s="103"/>
      <c r="F4925" s="102"/>
      <c r="G4925" s="104"/>
      <c r="H4925" s="105" t="str">
        <f t="shared" ca="1" si="231"/>
        <v/>
      </c>
      <c r="I4925" s="102"/>
      <c r="J4925" s="102"/>
      <c r="K4925" s="102"/>
      <c r="L4925" s="102"/>
      <c r="M4925" s="102"/>
      <c r="N4925" s="102"/>
      <c r="O4925" s="102"/>
      <c r="P4925" s="102"/>
      <c r="Q4925" s="102"/>
      <c r="R4925" s="102"/>
      <c r="S4925" s="102"/>
      <c r="T4925" s="106"/>
      <c r="U4925" s="3" t="str">
        <f t="shared" si="230"/>
        <v>0/1</v>
      </c>
    </row>
    <row r="4926" spans="1:21" ht="30" customHeight="1" x14ac:dyDescent="0.3">
      <c r="A4926" s="3" t="str">
        <f>B4926&amp;"--"&amp;COUNTIF($B$5:B4926,B4926)</f>
        <v>--4889</v>
      </c>
      <c r="B4926" s="3" t="str">
        <f t="shared" si="229"/>
        <v/>
      </c>
      <c r="C4926" s="78">
        <v>4922</v>
      </c>
      <c r="D4926" s="102"/>
      <c r="E4926" s="103"/>
      <c r="F4926" s="102"/>
      <c r="G4926" s="104"/>
      <c r="H4926" s="105" t="str">
        <f t="shared" ca="1" si="231"/>
        <v/>
      </c>
      <c r="I4926" s="102"/>
      <c r="J4926" s="102"/>
      <c r="K4926" s="102"/>
      <c r="L4926" s="102"/>
      <c r="M4926" s="102"/>
      <c r="N4926" s="102"/>
      <c r="O4926" s="102"/>
      <c r="P4926" s="102"/>
      <c r="Q4926" s="102"/>
      <c r="R4926" s="102"/>
      <c r="S4926" s="102"/>
      <c r="T4926" s="106"/>
      <c r="U4926" s="3" t="str">
        <f t="shared" si="230"/>
        <v>0/1</v>
      </c>
    </row>
    <row r="4927" spans="1:21" ht="30" customHeight="1" x14ac:dyDescent="0.3">
      <c r="A4927" s="3" t="str">
        <f>B4927&amp;"--"&amp;COUNTIF($B$5:B4927,B4927)</f>
        <v>--4890</v>
      </c>
      <c r="B4927" s="3" t="str">
        <f t="shared" si="229"/>
        <v/>
      </c>
      <c r="C4927" s="78">
        <v>4923</v>
      </c>
      <c r="D4927" s="102"/>
      <c r="E4927" s="103"/>
      <c r="F4927" s="102"/>
      <c r="G4927" s="104"/>
      <c r="H4927" s="105" t="str">
        <f t="shared" ca="1" si="231"/>
        <v/>
      </c>
      <c r="I4927" s="102"/>
      <c r="J4927" s="102"/>
      <c r="K4927" s="102"/>
      <c r="L4927" s="102"/>
      <c r="M4927" s="102"/>
      <c r="N4927" s="102"/>
      <c r="O4927" s="102"/>
      <c r="P4927" s="102"/>
      <c r="Q4927" s="102"/>
      <c r="R4927" s="102"/>
      <c r="S4927" s="102"/>
      <c r="T4927" s="106"/>
      <c r="U4927" s="3" t="str">
        <f t="shared" si="230"/>
        <v>0/1</v>
      </c>
    </row>
    <row r="4928" spans="1:21" ht="30" customHeight="1" x14ac:dyDescent="0.3">
      <c r="A4928" s="3" t="str">
        <f>B4928&amp;"--"&amp;COUNTIF($B$5:B4928,B4928)</f>
        <v>--4891</v>
      </c>
      <c r="B4928" s="3" t="str">
        <f t="shared" si="229"/>
        <v/>
      </c>
      <c r="C4928" s="78">
        <v>4924</v>
      </c>
      <c r="D4928" s="102"/>
      <c r="E4928" s="103"/>
      <c r="F4928" s="102"/>
      <c r="G4928" s="104"/>
      <c r="H4928" s="105" t="str">
        <f t="shared" ca="1" si="231"/>
        <v/>
      </c>
      <c r="I4928" s="102"/>
      <c r="J4928" s="102"/>
      <c r="K4928" s="102"/>
      <c r="L4928" s="102"/>
      <c r="M4928" s="102"/>
      <c r="N4928" s="102"/>
      <c r="O4928" s="102"/>
      <c r="P4928" s="102"/>
      <c r="Q4928" s="102"/>
      <c r="R4928" s="102"/>
      <c r="S4928" s="102"/>
      <c r="T4928" s="106"/>
      <c r="U4928" s="3" t="str">
        <f t="shared" si="230"/>
        <v>0/1</v>
      </c>
    </row>
    <row r="4929" spans="1:21" ht="30" customHeight="1" x14ac:dyDescent="0.3">
      <c r="A4929" s="3" t="str">
        <f>B4929&amp;"--"&amp;COUNTIF($B$5:B4929,B4929)</f>
        <v>--4892</v>
      </c>
      <c r="B4929" s="3" t="str">
        <f t="shared" si="229"/>
        <v/>
      </c>
      <c r="C4929" s="78">
        <v>4925</v>
      </c>
      <c r="D4929" s="102"/>
      <c r="E4929" s="103"/>
      <c r="F4929" s="102"/>
      <c r="G4929" s="104"/>
      <c r="H4929" s="105" t="str">
        <f t="shared" ca="1" si="231"/>
        <v/>
      </c>
      <c r="I4929" s="102"/>
      <c r="J4929" s="102"/>
      <c r="K4929" s="102"/>
      <c r="L4929" s="102"/>
      <c r="M4929" s="102"/>
      <c r="N4929" s="102"/>
      <c r="O4929" s="102"/>
      <c r="P4929" s="102"/>
      <c r="Q4929" s="102"/>
      <c r="R4929" s="102"/>
      <c r="S4929" s="102"/>
      <c r="T4929" s="106"/>
      <c r="U4929" s="3" t="str">
        <f t="shared" si="230"/>
        <v>0/1</v>
      </c>
    </row>
    <row r="4930" spans="1:21" ht="30" customHeight="1" x14ac:dyDescent="0.3">
      <c r="A4930" s="3" t="str">
        <f>B4930&amp;"--"&amp;COUNTIF($B$5:B4930,B4930)</f>
        <v>--4893</v>
      </c>
      <c r="B4930" s="3" t="str">
        <f t="shared" si="229"/>
        <v/>
      </c>
      <c r="C4930" s="78">
        <v>4926</v>
      </c>
      <c r="D4930" s="102"/>
      <c r="E4930" s="103"/>
      <c r="F4930" s="102"/>
      <c r="G4930" s="104"/>
      <c r="H4930" s="105" t="str">
        <f t="shared" ca="1" si="231"/>
        <v/>
      </c>
      <c r="I4930" s="102"/>
      <c r="J4930" s="102"/>
      <c r="K4930" s="102"/>
      <c r="L4930" s="102"/>
      <c r="M4930" s="102"/>
      <c r="N4930" s="102"/>
      <c r="O4930" s="102"/>
      <c r="P4930" s="102"/>
      <c r="Q4930" s="102"/>
      <c r="R4930" s="102"/>
      <c r="S4930" s="102"/>
      <c r="T4930" s="106"/>
      <c r="U4930" s="3" t="str">
        <f t="shared" si="230"/>
        <v>0/1</v>
      </c>
    </row>
    <row r="4931" spans="1:21" ht="30" customHeight="1" x14ac:dyDescent="0.3">
      <c r="A4931" s="3" t="str">
        <f>B4931&amp;"--"&amp;COUNTIF($B$5:B4931,B4931)</f>
        <v>--4894</v>
      </c>
      <c r="B4931" s="3" t="str">
        <f t="shared" si="229"/>
        <v/>
      </c>
      <c r="C4931" s="78">
        <v>4927</v>
      </c>
      <c r="D4931" s="102"/>
      <c r="E4931" s="103"/>
      <c r="F4931" s="102"/>
      <c r="G4931" s="104"/>
      <c r="H4931" s="105" t="str">
        <f t="shared" ca="1" si="231"/>
        <v/>
      </c>
      <c r="I4931" s="102"/>
      <c r="J4931" s="102"/>
      <c r="K4931" s="102"/>
      <c r="L4931" s="102"/>
      <c r="M4931" s="102"/>
      <c r="N4931" s="102"/>
      <c r="O4931" s="102"/>
      <c r="P4931" s="102"/>
      <c r="Q4931" s="102"/>
      <c r="R4931" s="102"/>
      <c r="S4931" s="102"/>
      <c r="T4931" s="106"/>
      <c r="U4931" s="3" t="str">
        <f t="shared" si="230"/>
        <v>0/1</v>
      </c>
    </row>
    <row r="4932" spans="1:21" ht="30" customHeight="1" x14ac:dyDescent="0.3">
      <c r="A4932" s="3" t="str">
        <f>B4932&amp;"--"&amp;COUNTIF($B$5:B4932,B4932)</f>
        <v>--4895</v>
      </c>
      <c r="B4932" s="3" t="str">
        <f t="shared" si="229"/>
        <v/>
      </c>
      <c r="C4932" s="78">
        <v>4928</v>
      </c>
      <c r="D4932" s="102"/>
      <c r="E4932" s="103"/>
      <c r="F4932" s="102"/>
      <c r="G4932" s="104"/>
      <c r="H4932" s="105" t="str">
        <f t="shared" ca="1" si="231"/>
        <v/>
      </c>
      <c r="I4932" s="102"/>
      <c r="J4932" s="102"/>
      <c r="K4932" s="102"/>
      <c r="L4932" s="102"/>
      <c r="M4932" s="102"/>
      <c r="N4932" s="102"/>
      <c r="O4932" s="102"/>
      <c r="P4932" s="102"/>
      <c r="Q4932" s="102"/>
      <c r="R4932" s="102"/>
      <c r="S4932" s="102"/>
      <c r="T4932" s="106"/>
      <c r="U4932" s="3" t="str">
        <f t="shared" si="230"/>
        <v>0/1</v>
      </c>
    </row>
    <row r="4933" spans="1:21" ht="30" customHeight="1" x14ac:dyDescent="0.3">
      <c r="A4933" s="3" t="str">
        <f>B4933&amp;"--"&amp;COUNTIF($B$5:B4933,B4933)</f>
        <v>--4896</v>
      </c>
      <c r="B4933" s="3" t="str">
        <f t="shared" ref="B4933:B4996" si="232">IF(G4933&lt;&gt;"",MONTH(G4933),"")</f>
        <v/>
      </c>
      <c r="C4933" s="78">
        <v>4929</v>
      </c>
      <c r="D4933" s="102"/>
      <c r="E4933" s="103"/>
      <c r="F4933" s="102"/>
      <c r="G4933" s="104"/>
      <c r="H4933" s="105" t="str">
        <f t="shared" ca="1" si="231"/>
        <v/>
      </c>
      <c r="I4933" s="102"/>
      <c r="J4933" s="102"/>
      <c r="K4933" s="102"/>
      <c r="L4933" s="102"/>
      <c r="M4933" s="102"/>
      <c r="N4933" s="102"/>
      <c r="O4933" s="102"/>
      <c r="P4933" s="102"/>
      <c r="Q4933" s="102"/>
      <c r="R4933" s="102"/>
      <c r="S4933" s="102"/>
      <c r="T4933" s="106"/>
      <c r="U4933" s="3" t="str">
        <f t="shared" ref="U4933:U4996" si="233">DAY(G4933)&amp;"/"&amp;MONTH(G4933)</f>
        <v>0/1</v>
      </c>
    </row>
    <row r="4934" spans="1:21" ht="30" customHeight="1" x14ac:dyDescent="0.3">
      <c r="A4934" s="3" t="str">
        <f>B4934&amp;"--"&amp;COUNTIF($B$5:B4934,B4934)</f>
        <v>--4897</v>
      </c>
      <c r="B4934" s="3" t="str">
        <f t="shared" si="232"/>
        <v/>
      </c>
      <c r="C4934" s="78">
        <v>4930</v>
      </c>
      <c r="D4934" s="102"/>
      <c r="E4934" s="103"/>
      <c r="F4934" s="102"/>
      <c r="G4934" s="104"/>
      <c r="H4934" s="105" t="str">
        <f t="shared" ca="1" si="231"/>
        <v/>
      </c>
      <c r="I4934" s="102"/>
      <c r="J4934" s="102"/>
      <c r="K4934" s="102"/>
      <c r="L4934" s="102"/>
      <c r="M4934" s="102"/>
      <c r="N4934" s="102"/>
      <c r="O4934" s="102"/>
      <c r="P4934" s="102"/>
      <c r="Q4934" s="102"/>
      <c r="R4934" s="102"/>
      <c r="S4934" s="102"/>
      <c r="T4934" s="106"/>
      <c r="U4934" s="3" t="str">
        <f t="shared" si="233"/>
        <v>0/1</v>
      </c>
    </row>
    <row r="4935" spans="1:21" ht="30" customHeight="1" x14ac:dyDescent="0.3">
      <c r="A4935" s="3" t="str">
        <f>B4935&amp;"--"&amp;COUNTIF($B$5:B4935,B4935)</f>
        <v>--4898</v>
      </c>
      <c r="B4935" s="3" t="str">
        <f t="shared" si="232"/>
        <v/>
      </c>
      <c r="C4935" s="78">
        <v>4931</v>
      </c>
      <c r="D4935" s="102"/>
      <c r="E4935" s="103"/>
      <c r="F4935" s="102"/>
      <c r="G4935" s="104"/>
      <c r="H4935" s="105" t="str">
        <f t="shared" ca="1" si="231"/>
        <v/>
      </c>
      <c r="I4935" s="102"/>
      <c r="J4935" s="102"/>
      <c r="K4935" s="102"/>
      <c r="L4935" s="102"/>
      <c r="M4935" s="102"/>
      <c r="N4935" s="102"/>
      <c r="O4935" s="102"/>
      <c r="P4935" s="102"/>
      <c r="Q4935" s="102"/>
      <c r="R4935" s="102"/>
      <c r="S4935" s="102"/>
      <c r="T4935" s="106"/>
      <c r="U4935" s="3" t="str">
        <f t="shared" si="233"/>
        <v>0/1</v>
      </c>
    </row>
    <row r="4936" spans="1:21" ht="30" customHeight="1" x14ac:dyDescent="0.3">
      <c r="A4936" s="3" t="str">
        <f>B4936&amp;"--"&amp;COUNTIF($B$5:B4936,B4936)</f>
        <v>--4899</v>
      </c>
      <c r="B4936" s="3" t="str">
        <f t="shared" si="232"/>
        <v/>
      </c>
      <c r="C4936" s="78">
        <v>4932</v>
      </c>
      <c r="D4936" s="102"/>
      <c r="E4936" s="103"/>
      <c r="F4936" s="102"/>
      <c r="G4936" s="104"/>
      <c r="H4936" s="105" t="str">
        <f t="shared" ca="1" si="231"/>
        <v/>
      </c>
      <c r="I4936" s="102"/>
      <c r="J4936" s="102"/>
      <c r="K4936" s="102"/>
      <c r="L4936" s="102"/>
      <c r="M4936" s="102"/>
      <c r="N4936" s="102"/>
      <c r="O4936" s="102"/>
      <c r="P4936" s="102"/>
      <c r="Q4936" s="102"/>
      <c r="R4936" s="102"/>
      <c r="S4936" s="102"/>
      <c r="T4936" s="106"/>
      <c r="U4936" s="3" t="str">
        <f t="shared" si="233"/>
        <v>0/1</v>
      </c>
    </row>
    <row r="4937" spans="1:21" ht="30" customHeight="1" x14ac:dyDescent="0.3">
      <c r="A4937" s="3" t="str">
        <f>B4937&amp;"--"&amp;COUNTIF($B$5:B4937,B4937)</f>
        <v>--4900</v>
      </c>
      <c r="B4937" s="3" t="str">
        <f t="shared" si="232"/>
        <v/>
      </c>
      <c r="C4937" s="78">
        <v>4933</v>
      </c>
      <c r="D4937" s="102"/>
      <c r="E4937" s="103"/>
      <c r="F4937" s="102"/>
      <c r="G4937" s="104"/>
      <c r="H4937" s="105" t="str">
        <f t="shared" ca="1" si="231"/>
        <v/>
      </c>
      <c r="I4937" s="102"/>
      <c r="J4937" s="102"/>
      <c r="K4937" s="102"/>
      <c r="L4937" s="102"/>
      <c r="M4937" s="102"/>
      <c r="N4937" s="102"/>
      <c r="O4937" s="102"/>
      <c r="P4937" s="102"/>
      <c r="Q4937" s="102"/>
      <c r="R4937" s="102"/>
      <c r="S4937" s="102"/>
      <c r="T4937" s="106"/>
      <c r="U4937" s="3" t="str">
        <f t="shared" si="233"/>
        <v>0/1</v>
      </c>
    </row>
    <row r="4938" spans="1:21" ht="30" customHeight="1" x14ac:dyDescent="0.3">
      <c r="A4938" s="3" t="str">
        <f>B4938&amp;"--"&amp;COUNTIF($B$5:B4938,B4938)</f>
        <v>--4901</v>
      </c>
      <c r="B4938" s="3" t="str">
        <f t="shared" si="232"/>
        <v/>
      </c>
      <c r="C4938" s="78">
        <v>4934</v>
      </c>
      <c r="D4938" s="102"/>
      <c r="E4938" s="103"/>
      <c r="F4938" s="102"/>
      <c r="G4938" s="104"/>
      <c r="H4938" s="105" t="str">
        <f t="shared" ca="1" si="231"/>
        <v/>
      </c>
      <c r="I4938" s="102"/>
      <c r="J4938" s="102"/>
      <c r="K4938" s="102"/>
      <c r="L4938" s="102"/>
      <c r="M4938" s="102"/>
      <c r="N4938" s="102"/>
      <c r="O4938" s="102"/>
      <c r="P4938" s="102"/>
      <c r="Q4938" s="102"/>
      <c r="R4938" s="102"/>
      <c r="S4938" s="102"/>
      <c r="T4938" s="106"/>
      <c r="U4938" s="3" t="str">
        <f t="shared" si="233"/>
        <v>0/1</v>
      </c>
    </row>
    <row r="4939" spans="1:21" ht="30" customHeight="1" x14ac:dyDescent="0.3">
      <c r="A4939" s="3" t="str">
        <f>B4939&amp;"--"&amp;COUNTIF($B$5:B4939,B4939)</f>
        <v>--4902</v>
      </c>
      <c r="B4939" s="3" t="str">
        <f t="shared" si="232"/>
        <v/>
      </c>
      <c r="C4939" s="78">
        <v>4935</v>
      </c>
      <c r="D4939" s="102"/>
      <c r="E4939" s="103"/>
      <c r="F4939" s="102"/>
      <c r="G4939" s="104"/>
      <c r="H4939" s="105" t="str">
        <f t="shared" ca="1" si="231"/>
        <v/>
      </c>
      <c r="I4939" s="102"/>
      <c r="J4939" s="102"/>
      <c r="K4939" s="102"/>
      <c r="L4939" s="102"/>
      <c r="M4939" s="102"/>
      <c r="N4939" s="102"/>
      <c r="O4939" s="102"/>
      <c r="P4939" s="102"/>
      <c r="Q4939" s="102"/>
      <c r="R4939" s="102"/>
      <c r="S4939" s="102"/>
      <c r="T4939" s="106"/>
      <c r="U4939" s="3" t="str">
        <f t="shared" si="233"/>
        <v>0/1</v>
      </c>
    </row>
    <row r="4940" spans="1:21" ht="30" customHeight="1" x14ac:dyDescent="0.3">
      <c r="A4940" s="3" t="str">
        <f>B4940&amp;"--"&amp;COUNTIF($B$5:B4940,B4940)</f>
        <v>--4903</v>
      </c>
      <c r="B4940" s="3" t="str">
        <f t="shared" si="232"/>
        <v/>
      </c>
      <c r="C4940" s="78">
        <v>4936</v>
      </c>
      <c r="D4940" s="102"/>
      <c r="E4940" s="103"/>
      <c r="F4940" s="102"/>
      <c r="G4940" s="104"/>
      <c r="H4940" s="105" t="str">
        <f t="shared" ca="1" si="231"/>
        <v/>
      </c>
      <c r="I4940" s="102"/>
      <c r="J4940" s="102"/>
      <c r="K4940" s="102"/>
      <c r="L4940" s="102"/>
      <c r="M4940" s="102"/>
      <c r="N4940" s="102"/>
      <c r="O4940" s="102"/>
      <c r="P4940" s="102"/>
      <c r="Q4940" s="102"/>
      <c r="R4940" s="102"/>
      <c r="S4940" s="102"/>
      <c r="T4940" s="106"/>
      <c r="U4940" s="3" t="str">
        <f t="shared" si="233"/>
        <v>0/1</v>
      </c>
    </row>
    <row r="4941" spans="1:21" ht="30" customHeight="1" x14ac:dyDescent="0.3">
      <c r="A4941" s="3" t="str">
        <f>B4941&amp;"--"&amp;COUNTIF($B$5:B4941,B4941)</f>
        <v>--4904</v>
      </c>
      <c r="B4941" s="3" t="str">
        <f t="shared" si="232"/>
        <v/>
      </c>
      <c r="C4941" s="78">
        <v>4937</v>
      </c>
      <c r="D4941" s="102"/>
      <c r="E4941" s="103"/>
      <c r="F4941" s="102"/>
      <c r="G4941" s="104"/>
      <c r="H4941" s="105" t="str">
        <f t="shared" ca="1" si="231"/>
        <v/>
      </c>
      <c r="I4941" s="102"/>
      <c r="J4941" s="102"/>
      <c r="K4941" s="102"/>
      <c r="L4941" s="102"/>
      <c r="M4941" s="102"/>
      <c r="N4941" s="102"/>
      <c r="O4941" s="102"/>
      <c r="P4941" s="102"/>
      <c r="Q4941" s="102"/>
      <c r="R4941" s="102"/>
      <c r="S4941" s="102"/>
      <c r="T4941" s="106"/>
      <c r="U4941" s="3" t="str">
        <f t="shared" si="233"/>
        <v>0/1</v>
      </c>
    </row>
    <row r="4942" spans="1:21" ht="30" customHeight="1" x14ac:dyDescent="0.3">
      <c r="A4942" s="3" t="str">
        <f>B4942&amp;"--"&amp;COUNTIF($B$5:B4942,B4942)</f>
        <v>--4905</v>
      </c>
      <c r="B4942" s="3" t="str">
        <f t="shared" si="232"/>
        <v/>
      </c>
      <c r="C4942" s="78">
        <v>4938</v>
      </c>
      <c r="D4942" s="102"/>
      <c r="E4942" s="103"/>
      <c r="F4942" s="102"/>
      <c r="G4942" s="104"/>
      <c r="H4942" s="105" t="str">
        <f t="shared" ca="1" si="231"/>
        <v/>
      </c>
      <c r="I4942" s="102"/>
      <c r="J4942" s="102"/>
      <c r="K4942" s="102"/>
      <c r="L4942" s="102"/>
      <c r="M4942" s="102"/>
      <c r="N4942" s="102"/>
      <c r="O4942" s="102"/>
      <c r="P4942" s="102"/>
      <c r="Q4942" s="102"/>
      <c r="R4942" s="102"/>
      <c r="S4942" s="102"/>
      <c r="T4942" s="106"/>
      <c r="U4942" s="3" t="str">
        <f t="shared" si="233"/>
        <v>0/1</v>
      </c>
    </row>
    <row r="4943" spans="1:21" ht="30" customHeight="1" x14ac:dyDescent="0.3">
      <c r="A4943" s="3" t="str">
        <f>B4943&amp;"--"&amp;COUNTIF($B$5:B4943,B4943)</f>
        <v>--4906</v>
      </c>
      <c r="B4943" s="3" t="str">
        <f t="shared" si="232"/>
        <v/>
      </c>
      <c r="C4943" s="78">
        <v>4939</v>
      </c>
      <c r="D4943" s="102"/>
      <c r="E4943" s="103"/>
      <c r="F4943" s="102"/>
      <c r="G4943" s="104"/>
      <c r="H4943" s="105" t="str">
        <f t="shared" ca="1" si="231"/>
        <v/>
      </c>
      <c r="I4943" s="102"/>
      <c r="J4943" s="102"/>
      <c r="K4943" s="102"/>
      <c r="L4943" s="102"/>
      <c r="M4943" s="102"/>
      <c r="N4943" s="102"/>
      <c r="O4943" s="102"/>
      <c r="P4943" s="102"/>
      <c r="Q4943" s="102"/>
      <c r="R4943" s="102"/>
      <c r="S4943" s="102"/>
      <c r="T4943" s="106"/>
      <c r="U4943" s="3" t="str">
        <f t="shared" si="233"/>
        <v>0/1</v>
      </c>
    </row>
    <row r="4944" spans="1:21" ht="30" customHeight="1" x14ac:dyDescent="0.3">
      <c r="A4944" s="3" t="str">
        <f>B4944&amp;"--"&amp;COUNTIF($B$5:B4944,B4944)</f>
        <v>--4907</v>
      </c>
      <c r="B4944" s="3" t="str">
        <f t="shared" si="232"/>
        <v/>
      </c>
      <c r="C4944" s="78">
        <v>4940</v>
      </c>
      <c r="D4944" s="102"/>
      <c r="E4944" s="103"/>
      <c r="F4944" s="102"/>
      <c r="G4944" s="104"/>
      <c r="H4944" s="105" t="str">
        <f t="shared" ca="1" si="231"/>
        <v/>
      </c>
      <c r="I4944" s="102"/>
      <c r="J4944" s="102"/>
      <c r="K4944" s="102"/>
      <c r="L4944" s="102"/>
      <c r="M4944" s="102"/>
      <c r="N4944" s="102"/>
      <c r="O4944" s="102"/>
      <c r="P4944" s="102"/>
      <c r="Q4944" s="102"/>
      <c r="R4944" s="102"/>
      <c r="S4944" s="102"/>
      <c r="T4944" s="106"/>
      <c r="U4944" s="3" t="str">
        <f t="shared" si="233"/>
        <v>0/1</v>
      </c>
    </row>
    <row r="4945" spans="1:21" ht="30" customHeight="1" x14ac:dyDescent="0.3">
      <c r="A4945" s="3" t="str">
        <f>B4945&amp;"--"&amp;COUNTIF($B$5:B4945,B4945)</f>
        <v>--4908</v>
      </c>
      <c r="B4945" s="3" t="str">
        <f t="shared" si="232"/>
        <v/>
      </c>
      <c r="C4945" s="78">
        <v>4941</v>
      </c>
      <c r="D4945" s="102"/>
      <c r="E4945" s="103"/>
      <c r="F4945" s="102"/>
      <c r="G4945" s="104"/>
      <c r="H4945" s="105" t="str">
        <f t="shared" ca="1" si="231"/>
        <v/>
      </c>
      <c r="I4945" s="102"/>
      <c r="J4945" s="102"/>
      <c r="K4945" s="102"/>
      <c r="L4945" s="102"/>
      <c r="M4945" s="102"/>
      <c r="N4945" s="102"/>
      <c r="O4945" s="102"/>
      <c r="P4945" s="102"/>
      <c r="Q4945" s="102"/>
      <c r="R4945" s="102"/>
      <c r="S4945" s="102"/>
      <c r="T4945" s="106"/>
      <c r="U4945" s="3" t="str">
        <f t="shared" si="233"/>
        <v>0/1</v>
      </c>
    </row>
    <row r="4946" spans="1:21" ht="30" customHeight="1" x14ac:dyDescent="0.3">
      <c r="A4946" s="3" t="str">
        <f>B4946&amp;"--"&amp;COUNTIF($B$5:B4946,B4946)</f>
        <v>--4909</v>
      </c>
      <c r="B4946" s="3" t="str">
        <f t="shared" si="232"/>
        <v/>
      </c>
      <c r="C4946" s="78">
        <v>4942</v>
      </c>
      <c r="D4946" s="102"/>
      <c r="E4946" s="103"/>
      <c r="F4946" s="102"/>
      <c r="G4946" s="104"/>
      <c r="H4946" s="105" t="str">
        <f t="shared" ca="1" si="231"/>
        <v/>
      </c>
      <c r="I4946" s="102"/>
      <c r="J4946" s="102"/>
      <c r="K4946" s="102"/>
      <c r="L4946" s="102"/>
      <c r="M4946" s="102"/>
      <c r="N4946" s="102"/>
      <c r="O4946" s="102"/>
      <c r="P4946" s="102"/>
      <c r="Q4946" s="102"/>
      <c r="R4946" s="102"/>
      <c r="S4946" s="102"/>
      <c r="T4946" s="106"/>
      <c r="U4946" s="3" t="str">
        <f t="shared" si="233"/>
        <v>0/1</v>
      </c>
    </row>
    <row r="4947" spans="1:21" ht="30" customHeight="1" x14ac:dyDescent="0.3">
      <c r="A4947" s="3" t="str">
        <f>B4947&amp;"--"&amp;COUNTIF($B$5:B4947,B4947)</f>
        <v>--4910</v>
      </c>
      <c r="B4947" s="3" t="str">
        <f t="shared" si="232"/>
        <v/>
      </c>
      <c r="C4947" s="78">
        <v>4943</v>
      </c>
      <c r="D4947" s="102"/>
      <c r="E4947" s="103"/>
      <c r="F4947" s="102"/>
      <c r="G4947" s="104"/>
      <c r="H4947" s="105" t="str">
        <f t="shared" ca="1" si="231"/>
        <v/>
      </c>
      <c r="I4947" s="102"/>
      <c r="J4947" s="102"/>
      <c r="K4947" s="102"/>
      <c r="L4947" s="102"/>
      <c r="M4947" s="102"/>
      <c r="N4947" s="102"/>
      <c r="O4947" s="102"/>
      <c r="P4947" s="102"/>
      <c r="Q4947" s="102"/>
      <c r="R4947" s="102"/>
      <c r="S4947" s="102"/>
      <c r="T4947" s="106"/>
      <c r="U4947" s="3" t="str">
        <f t="shared" si="233"/>
        <v>0/1</v>
      </c>
    </row>
    <row r="4948" spans="1:21" ht="30" customHeight="1" x14ac:dyDescent="0.3">
      <c r="A4948" s="3" t="str">
        <f>B4948&amp;"--"&amp;COUNTIF($B$5:B4948,B4948)</f>
        <v>--4911</v>
      </c>
      <c r="B4948" s="3" t="str">
        <f t="shared" si="232"/>
        <v/>
      </c>
      <c r="C4948" s="78">
        <v>4944</v>
      </c>
      <c r="D4948" s="102"/>
      <c r="E4948" s="103"/>
      <c r="F4948" s="102"/>
      <c r="G4948" s="104"/>
      <c r="H4948" s="105" t="str">
        <f t="shared" ca="1" si="231"/>
        <v/>
      </c>
      <c r="I4948" s="102"/>
      <c r="J4948" s="102"/>
      <c r="K4948" s="102"/>
      <c r="L4948" s="102"/>
      <c r="M4948" s="102"/>
      <c r="N4948" s="102"/>
      <c r="O4948" s="102"/>
      <c r="P4948" s="102"/>
      <c r="Q4948" s="102"/>
      <c r="R4948" s="102"/>
      <c r="S4948" s="102"/>
      <c r="T4948" s="106"/>
      <c r="U4948" s="3" t="str">
        <f t="shared" si="233"/>
        <v>0/1</v>
      </c>
    </row>
    <row r="4949" spans="1:21" ht="30" customHeight="1" x14ac:dyDescent="0.3">
      <c r="A4949" s="3" t="str">
        <f>B4949&amp;"--"&amp;COUNTIF($B$5:B4949,B4949)</f>
        <v>--4912</v>
      </c>
      <c r="B4949" s="3" t="str">
        <f t="shared" si="232"/>
        <v/>
      </c>
      <c r="C4949" s="78">
        <v>4945</v>
      </c>
      <c r="D4949" s="102"/>
      <c r="E4949" s="103"/>
      <c r="F4949" s="102"/>
      <c r="G4949" s="104"/>
      <c r="H4949" s="105" t="str">
        <f t="shared" ca="1" si="231"/>
        <v/>
      </c>
      <c r="I4949" s="102"/>
      <c r="J4949" s="102"/>
      <c r="K4949" s="102"/>
      <c r="L4949" s="102"/>
      <c r="M4949" s="102"/>
      <c r="N4949" s="102"/>
      <c r="O4949" s="102"/>
      <c r="P4949" s="102"/>
      <c r="Q4949" s="102"/>
      <c r="R4949" s="102"/>
      <c r="S4949" s="102"/>
      <c r="T4949" s="106"/>
      <c r="U4949" s="3" t="str">
        <f t="shared" si="233"/>
        <v>0/1</v>
      </c>
    </row>
    <row r="4950" spans="1:21" ht="30" customHeight="1" x14ac:dyDescent="0.3">
      <c r="A4950" s="3" t="str">
        <f>B4950&amp;"--"&amp;COUNTIF($B$5:B4950,B4950)</f>
        <v>--4913</v>
      </c>
      <c r="B4950" s="3" t="str">
        <f t="shared" si="232"/>
        <v/>
      </c>
      <c r="C4950" s="78">
        <v>4946</v>
      </c>
      <c r="D4950" s="102"/>
      <c r="E4950" s="103"/>
      <c r="F4950" s="102"/>
      <c r="G4950" s="104"/>
      <c r="H4950" s="105" t="str">
        <f t="shared" ca="1" si="231"/>
        <v/>
      </c>
      <c r="I4950" s="102"/>
      <c r="J4950" s="102"/>
      <c r="K4950" s="102"/>
      <c r="L4950" s="102"/>
      <c r="M4950" s="102"/>
      <c r="N4950" s="102"/>
      <c r="O4950" s="102"/>
      <c r="P4950" s="102"/>
      <c r="Q4950" s="102"/>
      <c r="R4950" s="102"/>
      <c r="S4950" s="102"/>
      <c r="T4950" s="106"/>
      <c r="U4950" s="3" t="str">
        <f t="shared" si="233"/>
        <v>0/1</v>
      </c>
    </row>
    <row r="4951" spans="1:21" ht="30" customHeight="1" x14ac:dyDescent="0.3">
      <c r="A4951" s="3" t="str">
        <f>B4951&amp;"--"&amp;COUNTIF($B$5:B4951,B4951)</f>
        <v>--4914</v>
      </c>
      <c r="B4951" s="3" t="str">
        <f t="shared" si="232"/>
        <v/>
      </c>
      <c r="C4951" s="78">
        <v>4947</v>
      </c>
      <c r="D4951" s="102"/>
      <c r="E4951" s="103"/>
      <c r="F4951" s="102"/>
      <c r="G4951" s="104"/>
      <c r="H4951" s="105" t="str">
        <f t="shared" ca="1" si="231"/>
        <v/>
      </c>
      <c r="I4951" s="102"/>
      <c r="J4951" s="102"/>
      <c r="K4951" s="102"/>
      <c r="L4951" s="102"/>
      <c r="M4951" s="102"/>
      <c r="N4951" s="102"/>
      <c r="O4951" s="102"/>
      <c r="P4951" s="102"/>
      <c r="Q4951" s="102"/>
      <c r="R4951" s="102"/>
      <c r="S4951" s="102"/>
      <c r="T4951" s="106"/>
      <c r="U4951" s="3" t="str">
        <f t="shared" si="233"/>
        <v>0/1</v>
      </c>
    </row>
    <row r="4952" spans="1:21" ht="30" customHeight="1" x14ac:dyDescent="0.3">
      <c r="A4952" s="3" t="str">
        <f>B4952&amp;"--"&amp;COUNTIF($B$5:B4952,B4952)</f>
        <v>--4915</v>
      </c>
      <c r="B4952" s="3" t="str">
        <f t="shared" si="232"/>
        <v/>
      </c>
      <c r="C4952" s="78">
        <v>4948</v>
      </c>
      <c r="D4952" s="102"/>
      <c r="E4952" s="103"/>
      <c r="F4952" s="102"/>
      <c r="G4952" s="104"/>
      <c r="H4952" s="105" t="str">
        <f t="shared" ca="1" si="231"/>
        <v/>
      </c>
      <c r="I4952" s="102"/>
      <c r="J4952" s="102"/>
      <c r="K4952" s="102"/>
      <c r="L4952" s="102"/>
      <c r="M4952" s="102"/>
      <c r="N4952" s="102"/>
      <c r="O4952" s="102"/>
      <c r="P4952" s="102"/>
      <c r="Q4952" s="102"/>
      <c r="R4952" s="102"/>
      <c r="S4952" s="102"/>
      <c r="T4952" s="106"/>
      <c r="U4952" s="3" t="str">
        <f t="shared" si="233"/>
        <v>0/1</v>
      </c>
    </row>
    <row r="4953" spans="1:21" ht="30" customHeight="1" x14ac:dyDescent="0.3">
      <c r="A4953" s="3" t="str">
        <f>B4953&amp;"--"&amp;COUNTIF($B$5:B4953,B4953)</f>
        <v>--4916</v>
      </c>
      <c r="B4953" s="3" t="str">
        <f t="shared" si="232"/>
        <v/>
      </c>
      <c r="C4953" s="78">
        <v>4949</v>
      </c>
      <c r="D4953" s="102"/>
      <c r="E4953" s="103"/>
      <c r="F4953" s="102"/>
      <c r="G4953" s="104"/>
      <c r="H4953" s="105" t="str">
        <f t="shared" ca="1" si="231"/>
        <v/>
      </c>
      <c r="I4953" s="102"/>
      <c r="J4953" s="102"/>
      <c r="K4953" s="102"/>
      <c r="L4953" s="102"/>
      <c r="M4953" s="102"/>
      <c r="N4953" s="102"/>
      <c r="O4953" s="102"/>
      <c r="P4953" s="102"/>
      <c r="Q4953" s="102"/>
      <c r="R4953" s="102"/>
      <c r="S4953" s="102"/>
      <c r="T4953" s="106"/>
      <c r="U4953" s="3" t="str">
        <f t="shared" si="233"/>
        <v>0/1</v>
      </c>
    </row>
    <row r="4954" spans="1:21" ht="30" customHeight="1" x14ac:dyDescent="0.3">
      <c r="A4954" s="3" t="str">
        <f>B4954&amp;"--"&amp;COUNTIF($B$5:B4954,B4954)</f>
        <v>--4917</v>
      </c>
      <c r="B4954" s="3" t="str">
        <f t="shared" si="232"/>
        <v/>
      </c>
      <c r="C4954" s="78">
        <v>4950</v>
      </c>
      <c r="D4954" s="102"/>
      <c r="E4954" s="103"/>
      <c r="F4954" s="102"/>
      <c r="G4954" s="104"/>
      <c r="H4954" s="105" t="str">
        <f t="shared" ca="1" si="231"/>
        <v/>
      </c>
      <c r="I4954" s="102"/>
      <c r="J4954" s="102"/>
      <c r="K4954" s="102"/>
      <c r="L4954" s="102"/>
      <c r="M4954" s="102"/>
      <c r="N4954" s="102"/>
      <c r="O4954" s="102"/>
      <c r="P4954" s="102"/>
      <c r="Q4954" s="102"/>
      <c r="R4954" s="102"/>
      <c r="S4954" s="102"/>
      <c r="T4954" s="106"/>
      <c r="U4954" s="3" t="str">
        <f t="shared" si="233"/>
        <v>0/1</v>
      </c>
    </row>
    <row r="4955" spans="1:21" ht="30" customHeight="1" x14ac:dyDescent="0.3">
      <c r="A4955" s="3" t="str">
        <f>B4955&amp;"--"&amp;COUNTIF($B$5:B4955,B4955)</f>
        <v>--4918</v>
      </c>
      <c r="B4955" s="3" t="str">
        <f t="shared" si="232"/>
        <v/>
      </c>
      <c r="C4955" s="78">
        <v>4951</v>
      </c>
      <c r="D4955" s="102"/>
      <c r="E4955" s="103"/>
      <c r="F4955" s="102"/>
      <c r="G4955" s="104"/>
      <c r="H4955" s="105" t="str">
        <f t="shared" ca="1" si="231"/>
        <v/>
      </c>
      <c r="I4955" s="102"/>
      <c r="J4955" s="102"/>
      <c r="K4955" s="102"/>
      <c r="L4955" s="102"/>
      <c r="M4955" s="102"/>
      <c r="N4955" s="102"/>
      <c r="O4955" s="102"/>
      <c r="P4955" s="102"/>
      <c r="Q4955" s="102"/>
      <c r="R4955" s="102"/>
      <c r="S4955" s="102"/>
      <c r="T4955" s="106"/>
      <c r="U4955" s="3" t="str">
        <f t="shared" si="233"/>
        <v>0/1</v>
      </c>
    </row>
    <row r="4956" spans="1:21" ht="30" customHeight="1" x14ac:dyDescent="0.3">
      <c r="A4956" s="3" t="str">
        <f>B4956&amp;"--"&amp;COUNTIF($B$5:B4956,B4956)</f>
        <v>--4919</v>
      </c>
      <c r="B4956" s="3" t="str">
        <f t="shared" si="232"/>
        <v/>
      </c>
      <c r="C4956" s="78">
        <v>4952</v>
      </c>
      <c r="D4956" s="102"/>
      <c r="E4956" s="103"/>
      <c r="F4956" s="102"/>
      <c r="G4956" s="104"/>
      <c r="H4956" s="105" t="str">
        <f t="shared" ca="1" si="231"/>
        <v/>
      </c>
      <c r="I4956" s="102"/>
      <c r="J4956" s="102"/>
      <c r="K4956" s="102"/>
      <c r="L4956" s="102"/>
      <c r="M4956" s="102"/>
      <c r="N4956" s="102"/>
      <c r="O4956" s="102"/>
      <c r="P4956" s="102"/>
      <c r="Q4956" s="102"/>
      <c r="R4956" s="102"/>
      <c r="S4956" s="102"/>
      <c r="T4956" s="106"/>
      <c r="U4956" s="3" t="str">
        <f t="shared" si="233"/>
        <v>0/1</v>
      </c>
    </row>
    <row r="4957" spans="1:21" ht="30" customHeight="1" x14ac:dyDescent="0.3">
      <c r="A4957" s="3" t="str">
        <f>B4957&amp;"--"&amp;COUNTIF($B$5:B4957,B4957)</f>
        <v>--4920</v>
      </c>
      <c r="B4957" s="3" t="str">
        <f t="shared" si="232"/>
        <v/>
      </c>
      <c r="C4957" s="78">
        <v>4953</v>
      </c>
      <c r="D4957" s="102"/>
      <c r="E4957" s="103"/>
      <c r="F4957" s="102"/>
      <c r="G4957" s="104"/>
      <c r="H4957" s="105" t="str">
        <f t="shared" ca="1" si="231"/>
        <v/>
      </c>
      <c r="I4957" s="102"/>
      <c r="J4957" s="102"/>
      <c r="K4957" s="102"/>
      <c r="L4957" s="102"/>
      <c r="M4957" s="102"/>
      <c r="N4957" s="102"/>
      <c r="O4957" s="102"/>
      <c r="P4957" s="102"/>
      <c r="Q4957" s="102"/>
      <c r="R4957" s="102"/>
      <c r="S4957" s="102"/>
      <c r="T4957" s="106"/>
      <c r="U4957" s="3" t="str">
        <f t="shared" si="233"/>
        <v>0/1</v>
      </c>
    </row>
    <row r="4958" spans="1:21" ht="30" customHeight="1" x14ac:dyDescent="0.3">
      <c r="A4958" s="3" t="str">
        <f>B4958&amp;"--"&amp;COUNTIF($B$5:B4958,B4958)</f>
        <v>--4921</v>
      </c>
      <c r="B4958" s="3" t="str">
        <f t="shared" si="232"/>
        <v/>
      </c>
      <c r="C4958" s="78">
        <v>4954</v>
      </c>
      <c r="D4958" s="102"/>
      <c r="E4958" s="103"/>
      <c r="F4958" s="102"/>
      <c r="G4958" s="104"/>
      <c r="H4958" s="105" t="str">
        <f t="shared" ca="1" si="231"/>
        <v/>
      </c>
      <c r="I4958" s="102"/>
      <c r="J4958" s="102"/>
      <c r="K4958" s="102"/>
      <c r="L4958" s="102"/>
      <c r="M4958" s="102"/>
      <c r="N4958" s="102"/>
      <c r="O4958" s="102"/>
      <c r="P4958" s="102"/>
      <c r="Q4958" s="102"/>
      <c r="R4958" s="102"/>
      <c r="S4958" s="102"/>
      <c r="T4958" s="106"/>
      <c r="U4958" s="3" t="str">
        <f t="shared" si="233"/>
        <v>0/1</v>
      </c>
    </row>
    <row r="4959" spans="1:21" ht="30" customHeight="1" x14ac:dyDescent="0.3">
      <c r="A4959" s="3" t="str">
        <f>B4959&amp;"--"&amp;COUNTIF($B$5:B4959,B4959)</f>
        <v>--4922</v>
      </c>
      <c r="B4959" s="3" t="str">
        <f t="shared" si="232"/>
        <v/>
      </c>
      <c r="C4959" s="78">
        <v>4955</v>
      </c>
      <c r="D4959" s="102"/>
      <c r="E4959" s="103"/>
      <c r="F4959" s="102"/>
      <c r="G4959" s="104"/>
      <c r="H4959" s="105" t="str">
        <f t="shared" ca="1" si="231"/>
        <v/>
      </c>
      <c r="I4959" s="102"/>
      <c r="J4959" s="102"/>
      <c r="K4959" s="102"/>
      <c r="L4959" s="102"/>
      <c r="M4959" s="102"/>
      <c r="N4959" s="102"/>
      <c r="O4959" s="102"/>
      <c r="P4959" s="102"/>
      <c r="Q4959" s="102"/>
      <c r="R4959" s="102"/>
      <c r="S4959" s="102"/>
      <c r="T4959" s="106"/>
      <c r="U4959" s="3" t="str">
        <f t="shared" si="233"/>
        <v>0/1</v>
      </c>
    </row>
    <row r="4960" spans="1:21" ht="30" customHeight="1" x14ac:dyDescent="0.3">
      <c r="A4960" s="3" t="str">
        <f>B4960&amp;"--"&amp;COUNTIF($B$5:B4960,B4960)</f>
        <v>--4923</v>
      </c>
      <c r="B4960" s="3" t="str">
        <f t="shared" si="232"/>
        <v/>
      </c>
      <c r="C4960" s="78">
        <v>4956</v>
      </c>
      <c r="D4960" s="102"/>
      <c r="E4960" s="103"/>
      <c r="F4960" s="102"/>
      <c r="G4960" s="104"/>
      <c r="H4960" s="105" t="str">
        <f t="shared" ref="H4960:H5023" ca="1" si="234">IF(G4960,DATEDIF(G4960,TODAY(),"Y"),"")</f>
        <v/>
      </c>
      <c r="I4960" s="102"/>
      <c r="J4960" s="102"/>
      <c r="K4960" s="102"/>
      <c r="L4960" s="102"/>
      <c r="M4960" s="102"/>
      <c r="N4960" s="102"/>
      <c r="O4960" s="102"/>
      <c r="P4960" s="102"/>
      <c r="Q4960" s="102"/>
      <c r="R4960" s="102"/>
      <c r="S4960" s="102"/>
      <c r="T4960" s="106"/>
      <c r="U4960" s="3" t="str">
        <f t="shared" si="233"/>
        <v>0/1</v>
      </c>
    </row>
    <row r="4961" spans="1:21" ht="30" customHeight="1" x14ac:dyDescent="0.3">
      <c r="A4961" s="3" t="str">
        <f>B4961&amp;"--"&amp;COUNTIF($B$5:B4961,B4961)</f>
        <v>--4924</v>
      </c>
      <c r="B4961" s="3" t="str">
        <f t="shared" si="232"/>
        <v/>
      </c>
      <c r="C4961" s="78">
        <v>4957</v>
      </c>
      <c r="D4961" s="102"/>
      <c r="E4961" s="103"/>
      <c r="F4961" s="102"/>
      <c r="G4961" s="104"/>
      <c r="H4961" s="105" t="str">
        <f t="shared" ca="1" si="234"/>
        <v/>
      </c>
      <c r="I4961" s="102"/>
      <c r="J4961" s="102"/>
      <c r="K4961" s="102"/>
      <c r="L4961" s="102"/>
      <c r="M4961" s="102"/>
      <c r="N4961" s="102"/>
      <c r="O4961" s="102"/>
      <c r="P4961" s="102"/>
      <c r="Q4961" s="102"/>
      <c r="R4961" s="102"/>
      <c r="S4961" s="102"/>
      <c r="T4961" s="106"/>
      <c r="U4961" s="3" t="str">
        <f t="shared" si="233"/>
        <v>0/1</v>
      </c>
    </row>
    <row r="4962" spans="1:21" ht="30" customHeight="1" x14ac:dyDescent="0.3">
      <c r="A4962" s="3" t="str">
        <f>B4962&amp;"--"&amp;COUNTIF($B$5:B4962,B4962)</f>
        <v>--4925</v>
      </c>
      <c r="B4962" s="3" t="str">
        <f t="shared" si="232"/>
        <v/>
      </c>
      <c r="C4962" s="78">
        <v>4958</v>
      </c>
      <c r="D4962" s="102"/>
      <c r="E4962" s="103"/>
      <c r="F4962" s="102"/>
      <c r="G4962" s="104"/>
      <c r="H4962" s="105" t="str">
        <f t="shared" ca="1" si="234"/>
        <v/>
      </c>
      <c r="I4962" s="102"/>
      <c r="J4962" s="102"/>
      <c r="K4962" s="102"/>
      <c r="L4962" s="102"/>
      <c r="M4962" s="102"/>
      <c r="N4962" s="102"/>
      <c r="O4962" s="102"/>
      <c r="P4962" s="102"/>
      <c r="Q4962" s="102"/>
      <c r="R4962" s="102"/>
      <c r="S4962" s="102"/>
      <c r="T4962" s="106"/>
      <c r="U4962" s="3" t="str">
        <f t="shared" si="233"/>
        <v>0/1</v>
      </c>
    </row>
    <row r="4963" spans="1:21" ht="30" customHeight="1" x14ac:dyDescent="0.3">
      <c r="A4963" s="3" t="str">
        <f>B4963&amp;"--"&amp;COUNTIF($B$5:B4963,B4963)</f>
        <v>--4926</v>
      </c>
      <c r="B4963" s="3" t="str">
        <f t="shared" si="232"/>
        <v/>
      </c>
      <c r="C4963" s="78">
        <v>4959</v>
      </c>
      <c r="D4963" s="102"/>
      <c r="E4963" s="103"/>
      <c r="F4963" s="102"/>
      <c r="G4963" s="104"/>
      <c r="H4963" s="105" t="str">
        <f t="shared" ca="1" si="234"/>
        <v/>
      </c>
      <c r="I4963" s="102"/>
      <c r="J4963" s="102"/>
      <c r="K4963" s="102"/>
      <c r="L4963" s="102"/>
      <c r="M4963" s="102"/>
      <c r="N4963" s="102"/>
      <c r="O4963" s="102"/>
      <c r="P4963" s="102"/>
      <c r="Q4963" s="102"/>
      <c r="R4963" s="102"/>
      <c r="S4963" s="102"/>
      <c r="T4963" s="106"/>
      <c r="U4963" s="3" t="str">
        <f t="shared" si="233"/>
        <v>0/1</v>
      </c>
    </row>
    <row r="4964" spans="1:21" ht="30" customHeight="1" x14ac:dyDescent="0.3">
      <c r="A4964" s="3" t="str">
        <f>B4964&amp;"--"&amp;COUNTIF($B$5:B4964,B4964)</f>
        <v>--4927</v>
      </c>
      <c r="B4964" s="3" t="str">
        <f t="shared" si="232"/>
        <v/>
      </c>
      <c r="C4964" s="78">
        <v>4960</v>
      </c>
      <c r="D4964" s="102"/>
      <c r="E4964" s="103"/>
      <c r="F4964" s="102"/>
      <c r="G4964" s="104"/>
      <c r="H4964" s="105" t="str">
        <f t="shared" ca="1" si="234"/>
        <v/>
      </c>
      <c r="I4964" s="102"/>
      <c r="J4964" s="102"/>
      <c r="K4964" s="102"/>
      <c r="L4964" s="102"/>
      <c r="M4964" s="102"/>
      <c r="N4964" s="102"/>
      <c r="O4964" s="102"/>
      <c r="P4964" s="102"/>
      <c r="Q4964" s="102"/>
      <c r="R4964" s="102"/>
      <c r="S4964" s="102"/>
      <c r="T4964" s="106"/>
      <c r="U4964" s="3" t="str">
        <f t="shared" si="233"/>
        <v>0/1</v>
      </c>
    </row>
    <row r="4965" spans="1:21" ht="30" customHeight="1" x14ac:dyDescent="0.3">
      <c r="A4965" s="3" t="str">
        <f>B4965&amp;"--"&amp;COUNTIF($B$5:B4965,B4965)</f>
        <v>--4928</v>
      </c>
      <c r="B4965" s="3" t="str">
        <f t="shared" si="232"/>
        <v/>
      </c>
      <c r="C4965" s="78">
        <v>4961</v>
      </c>
      <c r="D4965" s="102"/>
      <c r="E4965" s="103"/>
      <c r="F4965" s="102"/>
      <c r="G4965" s="104"/>
      <c r="H4965" s="105" t="str">
        <f t="shared" ca="1" si="234"/>
        <v/>
      </c>
      <c r="I4965" s="102"/>
      <c r="J4965" s="102"/>
      <c r="K4965" s="102"/>
      <c r="L4965" s="102"/>
      <c r="M4965" s="102"/>
      <c r="N4965" s="102"/>
      <c r="O4965" s="102"/>
      <c r="P4965" s="102"/>
      <c r="Q4965" s="102"/>
      <c r="R4965" s="102"/>
      <c r="S4965" s="102"/>
      <c r="T4965" s="106"/>
      <c r="U4965" s="3" t="str">
        <f t="shared" si="233"/>
        <v>0/1</v>
      </c>
    </row>
    <row r="4966" spans="1:21" ht="30" customHeight="1" x14ac:dyDescent="0.3">
      <c r="A4966" s="3" t="str">
        <f>B4966&amp;"--"&amp;COUNTIF($B$5:B4966,B4966)</f>
        <v>--4929</v>
      </c>
      <c r="B4966" s="3" t="str">
        <f t="shared" si="232"/>
        <v/>
      </c>
      <c r="C4966" s="78">
        <v>4962</v>
      </c>
      <c r="D4966" s="102"/>
      <c r="E4966" s="103"/>
      <c r="F4966" s="102"/>
      <c r="G4966" s="104"/>
      <c r="H4966" s="105" t="str">
        <f t="shared" ca="1" si="234"/>
        <v/>
      </c>
      <c r="I4966" s="102"/>
      <c r="J4966" s="102"/>
      <c r="K4966" s="102"/>
      <c r="L4966" s="102"/>
      <c r="M4966" s="102"/>
      <c r="N4966" s="102"/>
      <c r="O4966" s="102"/>
      <c r="P4966" s="102"/>
      <c r="Q4966" s="102"/>
      <c r="R4966" s="102"/>
      <c r="S4966" s="102"/>
      <c r="T4966" s="106"/>
      <c r="U4966" s="3" t="str">
        <f t="shared" si="233"/>
        <v>0/1</v>
      </c>
    </row>
    <row r="4967" spans="1:21" ht="30" customHeight="1" x14ac:dyDescent="0.3">
      <c r="A4967" s="3" t="str">
        <f>B4967&amp;"--"&amp;COUNTIF($B$5:B4967,B4967)</f>
        <v>--4930</v>
      </c>
      <c r="B4967" s="3" t="str">
        <f t="shared" si="232"/>
        <v/>
      </c>
      <c r="C4967" s="78">
        <v>4963</v>
      </c>
      <c r="D4967" s="102"/>
      <c r="E4967" s="103"/>
      <c r="F4967" s="102"/>
      <c r="G4967" s="104"/>
      <c r="H4967" s="105" t="str">
        <f t="shared" ca="1" si="234"/>
        <v/>
      </c>
      <c r="I4967" s="102"/>
      <c r="J4967" s="102"/>
      <c r="K4967" s="102"/>
      <c r="L4967" s="102"/>
      <c r="M4967" s="102"/>
      <c r="N4967" s="102"/>
      <c r="O4967" s="102"/>
      <c r="P4967" s="102"/>
      <c r="Q4967" s="102"/>
      <c r="R4967" s="102"/>
      <c r="S4967" s="102"/>
      <c r="T4967" s="106"/>
      <c r="U4967" s="3" t="str">
        <f t="shared" si="233"/>
        <v>0/1</v>
      </c>
    </row>
    <row r="4968" spans="1:21" ht="30" customHeight="1" x14ac:dyDescent="0.3">
      <c r="A4968" s="3" t="str">
        <f>B4968&amp;"--"&amp;COUNTIF($B$5:B4968,B4968)</f>
        <v>--4931</v>
      </c>
      <c r="B4968" s="3" t="str">
        <f t="shared" si="232"/>
        <v/>
      </c>
      <c r="C4968" s="78">
        <v>4964</v>
      </c>
      <c r="D4968" s="102"/>
      <c r="E4968" s="103"/>
      <c r="F4968" s="102"/>
      <c r="G4968" s="104"/>
      <c r="H4968" s="105" t="str">
        <f t="shared" ca="1" si="234"/>
        <v/>
      </c>
      <c r="I4968" s="102"/>
      <c r="J4968" s="102"/>
      <c r="K4968" s="102"/>
      <c r="L4968" s="102"/>
      <c r="M4968" s="102"/>
      <c r="N4968" s="102"/>
      <c r="O4968" s="102"/>
      <c r="P4968" s="102"/>
      <c r="Q4968" s="102"/>
      <c r="R4968" s="102"/>
      <c r="S4968" s="102"/>
      <c r="T4968" s="106"/>
      <c r="U4968" s="3" t="str">
        <f t="shared" si="233"/>
        <v>0/1</v>
      </c>
    </row>
    <row r="4969" spans="1:21" ht="30" customHeight="1" x14ac:dyDescent="0.3">
      <c r="A4969" s="3" t="str">
        <f>B4969&amp;"--"&amp;COUNTIF($B$5:B4969,B4969)</f>
        <v>--4932</v>
      </c>
      <c r="B4969" s="3" t="str">
        <f t="shared" si="232"/>
        <v/>
      </c>
      <c r="C4969" s="78">
        <v>4965</v>
      </c>
      <c r="D4969" s="102"/>
      <c r="E4969" s="103"/>
      <c r="F4969" s="102"/>
      <c r="G4969" s="104"/>
      <c r="H4969" s="105" t="str">
        <f t="shared" ca="1" si="234"/>
        <v/>
      </c>
      <c r="I4969" s="102"/>
      <c r="J4969" s="102"/>
      <c r="K4969" s="102"/>
      <c r="L4969" s="102"/>
      <c r="M4969" s="102"/>
      <c r="N4969" s="102"/>
      <c r="O4969" s="102"/>
      <c r="P4969" s="102"/>
      <c r="Q4969" s="102"/>
      <c r="R4969" s="102"/>
      <c r="S4969" s="102"/>
      <c r="T4969" s="106"/>
      <c r="U4969" s="3" t="str">
        <f t="shared" si="233"/>
        <v>0/1</v>
      </c>
    </row>
    <row r="4970" spans="1:21" ht="30" customHeight="1" x14ac:dyDescent="0.3">
      <c r="A4970" s="3" t="str">
        <f>B4970&amp;"--"&amp;COUNTIF($B$5:B4970,B4970)</f>
        <v>--4933</v>
      </c>
      <c r="B4970" s="3" t="str">
        <f t="shared" si="232"/>
        <v/>
      </c>
      <c r="C4970" s="78">
        <v>4966</v>
      </c>
      <c r="D4970" s="102"/>
      <c r="E4970" s="103"/>
      <c r="F4970" s="102"/>
      <c r="G4970" s="104"/>
      <c r="H4970" s="105" t="str">
        <f t="shared" ca="1" si="234"/>
        <v/>
      </c>
      <c r="I4970" s="102"/>
      <c r="J4970" s="102"/>
      <c r="K4970" s="102"/>
      <c r="L4970" s="102"/>
      <c r="M4970" s="102"/>
      <c r="N4970" s="102"/>
      <c r="O4970" s="102"/>
      <c r="P4970" s="102"/>
      <c r="Q4970" s="102"/>
      <c r="R4970" s="102"/>
      <c r="S4970" s="102"/>
      <c r="T4970" s="106"/>
      <c r="U4970" s="3" t="str">
        <f t="shared" si="233"/>
        <v>0/1</v>
      </c>
    </row>
    <row r="4971" spans="1:21" ht="30" customHeight="1" x14ac:dyDescent="0.3">
      <c r="A4971" s="3" t="str">
        <f>B4971&amp;"--"&amp;COUNTIF($B$5:B4971,B4971)</f>
        <v>--4934</v>
      </c>
      <c r="B4971" s="3" t="str">
        <f t="shared" si="232"/>
        <v/>
      </c>
      <c r="C4971" s="78">
        <v>4967</v>
      </c>
      <c r="D4971" s="102"/>
      <c r="E4971" s="103"/>
      <c r="F4971" s="102"/>
      <c r="G4971" s="104"/>
      <c r="H4971" s="105" t="str">
        <f t="shared" ca="1" si="234"/>
        <v/>
      </c>
      <c r="I4971" s="102"/>
      <c r="J4971" s="102"/>
      <c r="K4971" s="102"/>
      <c r="L4971" s="102"/>
      <c r="M4971" s="102"/>
      <c r="N4971" s="102"/>
      <c r="O4971" s="102"/>
      <c r="P4971" s="102"/>
      <c r="Q4971" s="102"/>
      <c r="R4971" s="102"/>
      <c r="S4971" s="102"/>
      <c r="T4971" s="106"/>
      <c r="U4971" s="3" t="str">
        <f t="shared" si="233"/>
        <v>0/1</v>
      </c>
    </row>
    <row r="4972" spans="1:21" ht="30" customHeight="1" x14ac:dyDescent="0.3">
      <c r="A4972" s="3" t="str">
        <f>B4972&amp;"--"&amp;COUNTIF($B$5:B4972,B4972)</f>
        <v>--4935</v>
      </c>
      <c r="B4972" s="3" t="str">
        <f t="shared" si="232"/>
        <v/>
      </c>
      <c r="C4972" s="78">
        <v>4968</v>
      </c>
      <c r="D4972" s="102"/>
      <c r="E4972" s="103"/>
      <c r="F4972" s="102"/>
      <c r="G4972" s="104"/>
      <c r="H4972" s="105" t="str">
        <f t="shared" ca="1" si="234"/>
        <v/>
      </c>
      <c r="I4972" s="102"/>
      <c r="J4972" s="102"/>
      <c r="K4972" s="102"/>
      <c r="L4972" s="102"/>
      <c r="M4972" s="102"/>
      <c r="N4972" s="102"/>
      <c r="O4972" s="102"/>
      <c r="P4972" s="102"/>
      <c r="Q4972" s="102"/>
      <c r="R4972" s="102"/>
      <c r="S4972" s="102"/>
      <c r="T4972" s="106"/>
      <c r="U4972" s="3" t="str">
        <f t="shared" si="233"/>
        <v>0/1</v>
      </c>
    </row>
    <row r="4973" spans="1:21" ht="30" customHeight="1" x14ac:dyDescent="0.3">
      <c r="A4973" s="3" t="str">
        <f>B4973&amp;"--"&amp;COUNTIF($B$5:B4973,B4973)</f>
        <v>--4936</v>
      </c>
      <c r="B4973" s="3" t="str">
        <f t="shared" si="232"/>
        <v/>
      </c>
      <c r="C4973" s="78">
        <v>4969</v>
      </c>
      <c r="D4973" s="102"/>
      <c r="E4973" s="103"/>
      <c r="F4973" s="102"/>
      <c r="G4973" s="104"/>
      <c r="H4973" s="105" t="str">
        <f t="shared" ca="1" si="234"/>
        <v/>
      </c>
      <c r="I4973" s="102"/>
      <c r="J4973" s="102"/>
      <c r="K4973" s="102"/>
      <c r="L4973" s="102"/>
      <c r="M4973" s="102"/>
      <c r="N4973" s="102"/>
      <c r="O4973" s="102"/>
      <c r="P4973" s="102"/>
      <c r="Q4973" s="102"/>
      <c r="R4973" s="102"/>
      <c r="S4973" s="102"/>
      <c r="T4973" s="106"/>
      <c r="U4973" s="3" t="str">
        <f t="shared" si="233"/>
        <v>0/1</v>
      </c>
    </row>
    <row r="4974" spans="1:21" ht="30" customHeight="1" x14ac:dyDescent="0.3">
      <c r="A4974" s="3" t="str">
        <f>B4974&amp;"--"&amp;COUNTIF($B$5:B4974,B4974)</f>
        <v>--4937</v>
      </c>
      <c r="B4974" s="3" t="str">
        <f t="shared" si="232"/>
        <v/>
      </c>
      <c r="C4974" s="78">
        <v>4970</v>
      </c>
      <c r="D4974" s="102"/>
      <c r="E4974" s="103"/>
      <c r="F4974" s="102"/>
      <c r="G4974" s="104"/>
      <c r="H4974" s="105" t="str">
        <f t="shared" ca="1" si="234"/>
        <v/>
      </c>
      <c r="I4974" s="102"/>
      <c r="J4974" s="102"/>
      <c r="K4974" s="102"/>
      <c r="L4974" s="102"/>
      <c r="M4974" s="102"/>
      <c r="N4974" s="102"/>
      <c r="O4974" s="102"/>
      <c r="P4974" s="102"/>
      <c r="Q4974" s="102"/>
      <c r="R4974" s="102"/>
      <c r="S4974" s="102"/>
      <c r="T4974" s="106"/>
      <c r="U4974" s="3" t="str">
        <f t="shared" si="233"/>
        <v>0/1</v>
      </c>
    </row>
    <row r="4975" spans="1:21" ht="30" customHeight="1" x14ac:dyDescent="0.3">
      <c r="A4975" s="3" t="str">
        <f>B4975&amp;"--"&amp;COUNTIF($B$5:B4975,B4975)</f>
        <v>--4938</v>
      </c>
      <c r="B4975" s="3" t="str">
        <f t="shared" si="232"/>
        <v/>
      </c>
      <c r="C4975" s="78">
        <v>4971</v>
      </c>
      <c r="D4975" s="102"/>
      <c r="E4975" s="103"/>
      <c r="F4975" s="102"/>
      <c r="G4975" s="104"/>
      <c r="H4975" s="105" t="str">
        <f t="shared" ca="1" si="234"/>
        <v/>
      </c>
      <c r="I4975" s="102"/>
      <c r="J4975" s="102"/>
      <c r="K4975" s="102"/>
      <c r="L4975" s="102"/>
      <c r="M4975" s="102"/>
      <c r="N4975" s="102"/>
      <c r="O4975" s="102"/>
      <c r="P4975" s="102"/>
      <c r="Q4975" s="102"/>
      <c r="R4975" s="102"/>
      <c r="S4975" s="102"/>
      <c r="T4975" s="106"/>
      <c r="U4975" s="3" t="str">
        <f t="shared" si="233"/>
        <v>0/1</v>
      </c>
    </row>
    <row r="4976" spans="1:21" ht="30" customHeight="1" x14ac:dyDescent="0.3">
      <c r="A4976" s="3" t="str">
        <f>B4976&amp;"--"&amp;COUNTIF($B$5:B4976,B4976)</f>
        <v>--4939</v>
      </c>
      <c r="B4976" s="3" t="str">
        <f t="shared" si="232"/>
        <v/>
      </c>
      <c r="C4976" s="78">
        <v>4972</v>
      </c>
      <c r="D4976" s="102"/>
      <c r="E4976" s="103"/>
      <c r="F4976" s="102"/>
      <c r="G4976" s="104"/>
      <c r="H4976" s="105" t="str">
        <f t="shared" ca="1" si="234"/>
        <v/>
      </c>
      <c r="I4976" s="102"/>
      <c r="J4976" s="102"/>
      <c r="K4976" s="102"/>
      <c r="L4976" s="102"/>
      <c r="M4976" s="102"/>
      <c r="N4976" s="102"/>
      <c r="O4976" s="102"/>
      <c r="P4976" s="102"/>
      <c r="Q4976" s="102"/>
      <c r="R4976" s="102"/>
      <c r="S4976" s="102"/>
      <c r="T4976" s="106"/>
      <c r="U4976" s="3" t="str">
        <f t="shared" si="233"/>
        <v>0/1</v>
      </c>
    </row>
    <row r="4977" spans="1:21" ht="30" customHeight="1" x14ac:dyDescent="0.3">
      <c r="A4977" s="3" t="str">
        <f>B4977&amp;"--"&amp;COUNTIF($B$5:B4977,B4977)</f>
        <v>--4940</v>
      </c>
      <c r="B4977" s="3" t="str">
        <f t="shared" si="232"/>
        <v/>
      </c>
      <c r="C4977" s="78">
        <v>4973</v>
      </c>
      <c r="D4977" s="102"/>
      <c r="E4977" s="103"/>
      <c r="F4977" s="102"/>
      <c r="G4977" s="104"/>
      <c r="H4977" s="105" t="str">
        <f t="shared" ca="1" si="234"/>
        <v/>
      </c>
      <c r="I4977" s="102"/>
      <c r="J4977" s="102"/>
      <c r="K4977" s="102"/>
      <c r="L4977" s="102"/>
      <c r="M4977" s="102"/>
      <c r="N4977" s="102"/>
      <c r="O4977" s="102"/>
      <c r="P4977" s="102"/>
      <c r="Q4977" s="102"/>
      <c r="R4977" s="102"/>
      <c r="S4977" s="102"/>
      <c r="T4977" s="106"/>
      <c r="U4977" s="3" t="str">
        <f t="shared" si="233"/>
        <v>0/1</v>
      </c>
    </row>
    <row r="4978" spans="1:21" ht="30" customHeight="1" x14ac:dyDescent="0.3">
      <c r="A4978" s="3" t="str">
        <f>B4978&amp;"--"&amp;COUNTIF($B$5:B4978,B4978)</f>
        <v>--4941</v>
      </c>
      <c r="B4978" s="3" t="str">
        <f t="shared" si="232"/>
        <v/>
      </c>
      <c r="C4978" s="78">
        <v>4974</v>
      </c>
      <c r="D4978" s="102"/>
      <c r="E4978" s="103"/>
      <c r="F4978" s="102"/>
      <c r="G4978" s="104"/>
      <c r="H4978" s="105" t="str">
        <f t="shared" ca="1" si="234"/>
        <v/>
      </c>
      <c r="I4978" s="102"/>
      <c r="J4978" s="102"/>
      <c r="K4978" s="102"/>
      <c r="L4978" s="102"/>
      <c r="M4978" s="102"/>
      <c r="N4978" s="102"/>
      <c r="O4978" s="102"/>
      <c r="P4978" s="102"/>
      <c r="Q4978" s="102"/>
      <c r="R4978" s="102"/>
      <c r="S4978" s="102"/>
      <c r="T4978" s="106"/>
      <c r="U4978" s="3" t="str">
        <f t="shared" si="233"/>
        <v>0/1</v>
      </c>
    </row>
    <row r="4979" spans="1:21" ht="30" customHeight="1" x14ac:dyDescent="0.3">
      <c r="A4979" s="3" t="str">
        <f>B4979&amp;"--"&amp;COUNTIF($B$5:B4979,B4979)</f>
        <v>--4942</v>
      </c>
      <c r="B4979" s="3" t="str">
        <f t="shared" si="232"/>
        <v/>
      </c>
      <c r="C4979" s="78">
        <v>4975</v>
      </c>
      <c r="D4979" s="102"/>
      <c r="E4979" s="103"/>
      <c r="F4979" s="102"/>
      <c r="G4979" s="104"/>
      <c r="H4979" s="105" t="str">
        <f t="shared" ca="1" si="234"/>
        <v/>
      </c>
      <c r="I4979" s="102"/>
      <c r="J4979" s="102"/>
      <c r="K4979" s="102"/>
      <c r="L4979" s="102"/>
      <c r="M4979" s="102"/>
      <c r="N4979" s="102"/>
      <c r="O4979" s="102"/>
      <c r="P4979" s="102"/>
      <c r="Q4979" s="102"/>
      <c r="R4979" s="102"/>
      <c r="S4979" s="102"/>
      <c r="T4979" s="106"/>
      <c r="U4979" s="3" t="str">
        <f t="shared" si="233"/>
        <v>0/1</v>
      </c>
    </row>
    <row r="4980" spans="1:21" ht="30" customHeight="1" x14ac:dyDescent="0.3">
      <c r="A4980" s="3" t="str">
        <f>B4980&amp;"--"&amp;COUNTIF($B$5:B4980,B4980)</f>
        <v>--4943</v>
      </c>
      <c r="B4980" s="3" t="str">
        <f t="shared" si="232"/>
        <v/>
      </c>
      <c r="C4980" s="78">
        <v>4976</v>
      </c>
      <c r="D4980" s="102"/>
      <c r="E4980" s="103"/>
      <c r="F4980" s="102"/>
      <c r="G4980" s="104"/>
      <c r="H4980" s="105" t="str">
        <f t="shared" ca="1" si="234"/>
        <v/>
      </c>
      <c r="I4980" s="102"/>
      <c r="J4980" s="102"/>
      <c r="K4980" s="102"/>
      <c r="L4980" s="102"/>
      <c r="M4980" s="102"/>
      <c r="N4980" s="102"/>
      <c r="O4980" s="102"/>
      <c r="P4980" s="102"/>
      <c r="Q4980" s="102"/>
      <c r="R4980" s="102"/>
      <c r="S4980" s="102"/>
      <c r="T4980" s="106"/>
      <c r="U4980" s="3" t="str">
        <f t="shared" si="233"/>
        <v>0/1</v>
      </c>
    </row>
    <row r="4981" spans="1:21" ht="30" customHeight="1" x14ac:dyDescent="0.3">
      <c r="A4981" s="3" t="str">
        <f>B4981&amp;"--"&amp;COUNTIF($B$5:B4981,B4981)</f>
        <v>--4944</v>
      </c>
      <c r="B4981" s="3" t="str">
        <f t="shared" si="232"/>
        <v/>
      </c>
      <c r="C4981" s="78">
        <v>4977</v>
      </c>
      <c r="D4981" s="102"/>
      <c r="E4981" s="103"/>
      <c r="F4981" s="102"/>
      <c r="G4981" s="104"/>
      <c r="H4981" s="105" t="str">
        <f t="shared" ca="1" si="234"/>
        <v/>
      </c>
      <c r="I4981" s="102"/>
      <c r="J4981" s="102"/>
      <c r="K4981" s="102"/>
      <c r="L4981" s="102"/>
      <c r="M4981" s="102"/>
      <c r="N4981" s="102"/>
      <c r="O4981" s="102"/>
      <c r="P4981" s="102"/>
      <c r="Q4981" s="102"/>
      <c r="R4981" s="102"/>
      <c r="S4981" s="102"/>
      <c r="T4981" s="106"/>
      <c r="U4981" s="3" t="str">
        <f t="shared" si="233"/>
        <v>0/1</v>
      </c>
    </row>
    <row r="4982" spans="1:21" ht="30" customHeight="1" x14ac:dyDescent="0.3">
      <c r="A4982" s="3" t="str">
        <f>B4982&amp;"--"&amp;COUNTIF($B$5:B4982,B4982)</f>
        <v>--4945</v>
      </c>
      <c r="B4982" s="3" t="str">
        <f t="shared" si="232"/>
        <v/>
      </c>
      <c r="C4982" s="78">
        <v>4978</v>
      </c>
      <c r="D4982" s="102"/>
      <c r="E4982" s="103"/>
      <c r="F4982" s="102"/>
      <c r="G4982" s="104"/>
      <c r="H4982" s="105" t="str">
        <f t="shared" ca="1" si="234"/>
        <v/>
      </c>
      <c r="I4982" s="102"/>
      <c r="J4982" s="102"/>
      <c r="K4982" s="102"/>
      <c r="L4982" s="102"/>
      <c r="M4982" s="102"/>
      <c r="N4982" s="102"/>
      <c r="O4982" s="102"/>
      <c r="P4982" s="102"/>
      <c r="Q4982" s="102"/>
      <c r="R4982" s="102"/>
      <c r="S4982" s="102"/>
      <c r="T4982" s="106"/>
      <c r="U4982" s="3" t="str">
        <f t="shared" si="233"/>
        <v>0/1</v>
      </c>
    </row>
    <row r="4983" spans="1:21" ht="30" customHeight="1" x14ac:dyDescent="0.3">
      <c r="A4983" s="3" t="str">
        <f>B4983&amp;"--"&amp;COUNTIF($B$5:B4983,B4983)</f>
        <v>--4946</v>
      </c>
      <c r="B4983" s="3" t="str">
        <f t="shared" si="232"/>
        <v/>
      </c>
      <c r="C4983" s="78">
        <v>4979</v>
      </c>
      <c r="D4983" s="102"/>
      <c r="E4983" s="103"/>
      <c r="F4983" s="102"/>
      <c r="G4983" s="104"/>
      <c r="H4983" s="105" t="str">
        <f t="shared" ca="1" si="234"/>
        <v/>
      </c>
      <c r="I4983" s="102"/>
      <c r="J4983" s="102"/>
      <c r="K4983" s="102"/>
      <c r="L4983" s="102"/>
      <c r="M4983" s="102"/>
      <c r="N4983" s="102"/>
      <c r="O4983" s="102"/>
      <c r="P4983" s="102"/>
      <c r="Q4983" s="102"/>
      <c r="R4983" s="102"/>
      <c r="S4983" s="102"/>
      <c r="T4983" s="106"/>
      <c r="U4983" s="3" t="str">
        <f t="shared" si="233"/>
        <v>0/1</v>
      </c>
    </row>
    <row r="4984" spans="1:21" ht="30" customHeight="1" x14ac:dyDescent="0.3">
      <c r="A4984" s="3" t="str">
        <f>B4984&amp;"--"&amp;COUNTIF($B$5:B4984,B4984)</f>
        <v>--4947</v>
      </c>
      <c r="B4984" s="3" t="str">
        <f t="shared" si="232"/>
        <v/>
      </c>
      <c r="C4984" s="78">
        <v>4980</v>
      </c>
      <c r="D4984" s="102"/>
      <c r="E4984" s="103"/>
      <c r="F4984" s="102"/>
      <c r="G4984" s="104"/>
      <c r="H4984" s="105" t="str">
        <f t="shared" ca="1" si="234"/>
        <v/>
      </c>
      <c r="I4984" s="102"/>
      <c r="J4984" s="102"/>
      <c r="K4984" s="102"/>
      <c r="L4984" s="102"/>
      <c r="M4984" s="102"/>
      <c r="N4984" s="102"/>
      <c r="O4984" s="102"/>
      <c r="P4984" s="102"/>
      <c r="Q4984" s="102"/>
      <c r="R4984" s="102"/>
      <c r="S4984" s="102"/>
      <c r="T4984" s="106"/>
      <c r="U4984" s="3" t="str">
        <f t="shared" si="233"/>
        <v>0/1</v>
      </c>
    </row>
    <row r="4985" spans="1:21" ht="30" customHeight="1" x14ac:dyDescent="0.3">
      <c r="A4985" s="3" t="str">
        <f>B4985&amp;"--"&amp;COUNTIF($B$5:B4985,B4985)</f>
        <v>--4948</v>
      </c>
      <c r="B4985" s="3" t="str">
        <f t="shared" si="232"/>
        <v/>
      </c>
      <c r="C4985" s="78">
        <v>4981</v>
      </c>
      <c r="D4985" s="102"/>
      <c r="E4985" s="103"/>
      <c r="F4985" s="102"/>
      <c r="G4985" s="104"/>
      <c r="H4985" s="105" t="str">
        <f t="shared" ca="1" si="234"/>
        <v/>
      </c>
      <c r="I4985" s="102"/>
      <c r="J4985" s="102"/>
      <c r="K4985" s="102"/>
      <c r="L4985" s="102"/>
      <c r="M4985" s="102"/>
      <c r="N4985" s="102"/>
      <c r="O4985" s="102"/>
      <c r="P4985" s="102"/>
      <c r="Q4985" s="102"/>
      <c r="R4985" s="102"/>
      <c r="S4985" s="102"/>
      <c r="T4985" s="106"/>
      <c r="U4985" s="3" t="str">
        <f t="shared" si="233"/>
        <v>0/1</v>
      </c>
    </row>
    <row r="4986" spans="1:21" ht="30" customHeight="1" x14ac:dyDescent="0.3">
      <c r="A4986" s="3" t="str">
        <f>B4986&amp;"--"&amp;COUNTIF($B$5:B4986,B4986)</f>
        <v>--4949</v>
      </c>
      <c r="B4986" s="3" t="str">
        <f t="shared" si="232"/>
        <v/>
      </c>
      <c r="C4986" s="78">
        <v>4982</v>
      </c>
      <c r="D4986" s="102"/>
      <c r="E4986" s="103"/>
      <c r="F4986" s="102"/>
      <c r="G4986" s="104"/>
      <c r="H4986" s="105" t="str">
        <f t="shared" ca="1" si="234"/>
        <v/>
      </c>
      <c r="I4986" s="102"/>
      <c r="J4986" s="102"/>
      <c r="K4986" s="102"/>
      <c r="L4986" s="102"/>
      <c r="M4986" s="102"/>
      <c r="N4986" s="102"/>
      <c r="O4986" s="102"/>
      <c r="P4986" s="102"/>
      <c r="Q4986" s="102"/>
      <c r="R4986" s="102"/>
      <c r="S4986" s="102"/>
      <c r="T4986" s="106"/>
      <c r="U4986" s="3" t="str">
        <f t="shared" si="233"/>
        <v>0/1</v>
      </c>
    </row>
    <row r="4987" spans="1:21" ht="30" customHeight="1" x14ac:dyDescent="0.3">
      <c r="A4987" s="3" t="str">
        <f>B4987&amp;"--"&amp;COUNTIF($B$5:B4987,B4987)</f>
        <v>--4950</v>
      </c>
      <c r="B4987" s="3" t="str">
        <f t="shared" si="232"/>
        <v/>
      </c>
      <c r="C4987" s="78">
        <v>4983</v>
      </c>
      <c r="D4987" s="102"/>
      <c r="E4987" s="103"/>
      <c r="F4987" s="102"/>
      <c r="G4987" s="104"/>
      <c r="H4987" s="105" t="str">
        <f t="shared" ca="1" si="234"/>
        <v/>
      </c>
      <c r="I4987" s="102"/>
      <c r="J4987" s="102"/>
      <c r="K4987" s="102"/>
      <c r="L4987" s="102"/>
      <c r="M4987" s="102"/>
      <c r="N4987" s="102"/>
      <c r="O4987" s="102"/>
      <c r="P4987" s="102"/>
      <c r="Q4987" s="102"/>
      <c r="R4987" s="102"/>
      <c r="S4987" s="102"/>
      <c r="T4987" s="106"/>
      <c r="U4987" s="3" t="str">
        <f t="shared" si="233"/>
        <v>0/1</v>
      </c>
    </row>
    <row r="4988" spans="1:21" ht="30" customHeight="1" x14ac:dyDescent="0.3">
      <c r="A4988" s="3" t="str">
        <f>B4988&amp;"--"&amp;COUNTIF($B$5:B4988,B4988)</f>
        <v>--4951</v>
      </c>
      <c r="B4988" s="3" t="str">
        <f t="shared" si="232"/>
        <v/>
      </c>
      <c r="C4988" s="78">
        <v>4984</v>
      </c>
      <c r="D4988" s="102"/>
      <c r="E4988" s="103"/>
      <c r="F4988" s="102"/>
      <c r="G4988" s="104"/>
      <c r="H4988" s="105" t="str">
        <f t="shared" ca="1" si="234"/>
        <v/>
      </c>
      <c r="I4988" s="102"/>
      <c r="J4988" s="102"/>
      <c r="K4988" s="102"/>
      <c r="L4988" s="102"/>
      <c r="M4988" s="102"/>
      <c r="N4988" s="102"/>
      <c r="O4988" s="102"/>
      <c r="P4988" s="102"/>
      <c r="Q4988" s="102"/>
      <c r="R4988" s="102"/>
      <c r="S4988" s="102"/>
      <c r="T4988" s="106"/>
      <c r="U4988" s="3" t="str">
        <f t="shared" si="233"/>
        <v>0/1</v>
      </c>
    </row>
    <row r="4989" spans="1:21" ht="30" customHeight="1" x14ac:dyDescent="0.3">
      <c r="A4989" s="3" t="str">
        <f>B4989&amp;"--"&amp;COUNTIF($B$5:B4989,B4989)</f>
        <v>--4952</v>
      </c>
      <c r="B4989" s="3" t="str">
        <f t="shared" si="232"/>
        <v/>
      </c>
      <c r="C4989" s="78">
        <v>4985</v>
      </c>
      <c r="D4989" s="102"/>
      <c r="E4989" s="103"/>
      <c r="F4989" s="102"/>
      <c r="G4989" s="104"/>
      <c r="H4989" s="105" t="str">
        <f t="shared" ca="1" si="234"/>
        <v/>
      </c>
      <c r="I4989" s="102"/>
      <c r="J4989" s="102"/>
      <c r="K4989" s="102"/>
      <c r="L4989" s="102"/>
      <c r="M4989" s="102"/>
      <c r="N4989" s="102"/>
      <c r="O4989" s="102"/>
      <c r="P4989" s="102"/>
      <c r="Q4989" s="102"/>
      <c r="R4989" s="102"/>
      <c r="S4989" s="102"/>
      <c r="T4989" s="106"/>
      <c r="U4989" s="3" t="str">
        <f t="shared" si="233"/>
        <v>0/1</v>
      </c>
    </row>
    <row r="4990" spans="1:21" ht="30" customHeight="1" x14ac:dyDescent="0.3">
      <c r="A4990" s="3" t="str">
        <f>B4990&amp;"--"&amp;COUNTIF($B$5:B4990,B4990)</f>
        <v>--4953</v>
      </c>
      <c r="B4990" s="3" t="str">
        <f t="shared" si="232"/>
        <v/>
      </c>
      <c r="C4990" s="78">
        <v>4986</v>
      </c>
      <c r="D4990" s="102"/>
      <c r="E4990" s="103"/>
      <c r="F4990" s="102"/>
      <c r="G4990" s="104"/>
      <c r="H4990" s="105" t="str">
        <f t="shared" ca="1" si="234"/>
        <v/>
      </c>
      <c r="I4990" s="102"/>
      <c r="J4990" s="102"/>
      <c r="K4990" s="102"/>
      <c r="L4990" s="102"/>
      <c r="M4990" s="102"/>
      <c r="N4990" s="102"/>
      <c r="O4990" s="102"/>
      <c r="P4990" s="102"/>
      <c r="Q4990" s="102"/>
      <c r="R4990" s="102"/>
      <c r="S4990" s="102"/>
      <c r="T4990" s="106"/>
      <c r="U4990" s="3" t="str">
        <f t="shared" si="233"/>
        <v>0/1</v>
      </c>
    </row>
    <row r="4991" spans="1:21" ht="30" customHeight="1" x14ac:dyDescent="0.3">
      <c r="A4991" s="3" t="str">
        <f>B4991&amp;"--"&amp;COUNTIF($B$5:B4991,B4991)</f>
        <v>--4954</v>
      </c>
      <c r="B4991" s="3" t="str">
        <f t="shared" si="232"/>
        <v/>
      </c>
      <c r="C4991" s="78">
        <v>4987</v>
      </c>
      <c r="D4991" s="102"/>
      <c r="E4991" s="103"/>
      <c r="F4991" s="102"/>
      <c r="G4991" s="104"/>
      <c r="H4991" s="105" t="str">
        <f t="shared" ca="1" si="234"/>
        <v/>
      </c>
      <c r="I4991" s="102"/>
      <c r="J4991" s="102"/>
      <c r="K4991" s="102"/>
      <c r="L4991" s="102"/>
      <c r="M4991" s="102"/>
      <c r="N4991" s="102"/>
      <c r="O4991" s="102"/>
      <c r="P4991" s="102"/>
      <c r="Q4991" s="102"/>
      <c r="R4991" s="102"/>
      <c r="S4991" s="102"/>
      <c r="T4991" s="106"/>
      <c r="U4991" s="3" t="str">
        <f t="shared" si="233"/>
        <v>0/1</v>
      </c>
    </row>
    <row r="4992" spans="1:21" ht="30" customHeight="1" x14ac:dyDescent="0.3">
      <c r="A4992" s="3" t="str">
        <f>B4992&amp;"--"&amp;COUNTIF($B$5:B4992,B4992)</f>
        <v>--4955</v>
      </c>
      <c r="B4992" s="3" t="str">
        <f t="shared" si="232"/>
        <v/>
      </c>
      <c r="C4992" s="78">
        <v>4988</v>
      </c>
      <c r="D4992" s="102"/>
      <c r="E4992" s="103"/>
      <c r="F4992" s="102"/>
      <c r="G4992" s="104"/>
      <c r="H4992" s="105" t="str">
        <f t="shared" ca="1" si="234"/>
        <v/>
      </c>
      <c r="I4992" s="102"/>
      <c r="J4992" s="102"/>
      <c r="K4992" s="102"/>
      <c r="L4992" s="102"/>
      <c r="M4992" s="102"/>
      <c r="N4992" s="102"/>
      <c r="O4992" s="102"/>
      <c r="P4992" s="102"/>
      <c r="Q4992" s="102"/>
      <c r="R4992" s="102"/>
      <c r="S4992" s="102"/>
      <c r="T4992" s="106"/>
      <c r="U4992" s="3" t="str">
        <f t="shared" si="233"/>
        <v>0/1</v>
      </c>
    </row>
    <row r="4993" spans="1:21" ht="30" customHeight="1" x14ac:dyDescent="0.3">
      <c r="A4993" s="3" t="str">
        <f>B4993&amp;"--"&amp;COUNTIF($B$5:B4993,B4993)</f>
        <v>--4956</v>
      </c>
      <c r="B4993" s="3" t="str">
        <f t="shared" si="232"/>
        <v/>
      </c>
      <c r="C4993" s="78">
        <v>4989</v>
      </c>
      <c r="D4993" s="102"/>
      <c r="E4993" s="103"/>
      <c r="F4993" s="102"/>
      <c r="G4993" s="104"/>
      <c r="H4993" s="105" t="str">
        <f t="shared" ca="1" si="234"/>
        <v/>
      </c>
      <c r="I4993" s="102"/>
      <c r="J4993" s="102"/>
      <c r="K4993" s="102"/>
      <c r="L4993" s="102"/>
      <c r="M4993" s="102"/>
      <c r="N4993" s="102"/>
      <c r="O4993" s="102"/>
      <c r="P4993" s="102"/>
      <c r="Q4993" s="102"/>
      <c r="R4993" s="102"/>
      <c r="S4993" s="102"/>
      <c r="T4993" s="106"/>
      <c r="U4993" s="3" t="str">
        <f t="shared" si="233"/>
        <v>0/1</v>
      </c>
    </row>
    <row r="4994" spans="1:21" ht="30" customHeight="1" x14ac:dyDescent="0.3">
      <c r="A4994" s="3" t="str">
        <f>B4994&amp;"--"&amp;COUNTIF($B$5:B4994,B4994)</f>
        <v>--4957</v>
      </c>
      <c r="B4994" s="3" t="str">
        <f t="shared" si="232"/>
        <v/>
      </c>
      <c r="C4994" s="78">
        <v>4990</v>
      </c>
      <c r="D4994" s="102"/>
      <c r="E4994" s="103"/>
      <c r="F4994" s="102"/>
      <c r="G4994" s="104"/>
      <c r="H4994" s="105" t="str">
        <f t="shared" ca="1" si="234"/>
        <v/>
      </c>
      <c r="I4994" s="102"/>
      <c r="J4994" s="102"/>
      <c r="K4994" s="102"/>
      <c r="L4994" s="102"/>
      <c r="M4994" s="102"/>
      <c r="N4994" s="102"/>
      <c r="O4994" s="102"/>
      <c r="P4994" s="102"/>
      <c r="Q4994" s="102"/>
      <c r="R4994" s="102"/>
      <c r="S4994" s="102"/>
      <c r="T4994" s="106"/>
      <c r="U4994" s="3" t="str">
        <f t="shared" si="233"/>
        <v>0/1</v>
      </c>
    </row>
    <row r="4995" spans="1:21" ht="30" customHeight="1" x14ac:dyDescent="0.3">
      <c r="A4995" s="3" t="str">
        <f>B4995&amp;"--"&amp;COUNTIF($B$5:B4995,B4995)</f>
        <v>--4958</v>
      </c>
      <c r="B4995" s="3" t="str">
        <f t="shared" si="232"/>
        <v/>
      </c>
      <c r="C4995" s="78">
        <v>4991</v>
      </c>
      <c r="D4995" s="102"/>
      <c r="E4995" s="103"/>
      <c r="F4995" s="102"/>
      <c r="G4995" s="104"/>
      <c r="H4995" s="105" t="str">
        <f t="shared" ca="1" si="234"/>
        <v/>
      </c>
      <c r="I4995" s="102"/>
      <c r="J4995" s="102"/>
      <c r="K4995" s="102"/>
      <c r="L4995" s="102"/>
      <c r="M4995" s="102"/>
      <c r="N4995" s="102"/>
      <c r="O4995" s="102"/>
      <c r="P4995" s="102"/>
      <c r="Q4995" s="102"/>
      <c r="R4995" s="102"/>
      <c r="S4995" s="102"/>
      <c r="T4995" s="106"/>
      <c r="U4995" s="3" t="str">
        <f t="shared" si="233"/>
        <v>0/1</v>
      </c>
    </row>
    <row r="4996" spans="1:21" ht="30" customHeight="1" x14ac:dyDescent="0.3">
      <c r="A4996" s="3" t="str">
        <f>B4996&amp;"--"&amp;COUNTIF($B$5:B4996,B4996)</f>
        <v>--4959</v>
      </c>
      <c r="B4996" s="3" t="str">
        <f t="shared" si="232"/>
        <v/>
      </c>
      <c r="C4996" s="78">
        <v>4992</v>
      </c>
      <c r="D4996" s="102"/>
      <c r="E4996" s="103"/>
      <c r="F4996" s="102"/>
      <c r="G4996" s="104"/>
      <c r="H4996" s="105" t="str">
        <f t="shared" ca="1" si="234"/>
        <v/>
      </c>
      <c r="I4996" s="102"/>
      <c r="J4996" s="102"/>
      <c r="K4996" s="102"/>
      <c r="L4996" s="102"/>
      <c r="M4996" s="102"/>
      <c r="N4996" s="102"/>
      <c r="O4996" s="102"/>
      <c r="P4996" s="102"/>
      <c r="Q4996" s="102"/>
      <c r="R4996" s="102"/>
      <c r="S4996" s="102"/>
      <c r="T4996" s="106"/>
      <c r="U4996" s="3" t="str">
        <f t="shared" si="233"/>
        <v>0/1</v>
      </c>
    </row>
    <row r="4997" spans="1:21" ht="30" customHeight="1" x14ac:dyDescent="0.3">
      <c r="A4997" s="3" t="str">
        <f>B4997&amp;"--"&amp;COUNTIF($B$5:B4997,B4997)</f>
        <v>--4960</v>
      </c>
      <c r="B4997" s="3" t="str">
        <f t="shared" ref="B4997:B5060" si="235">IF(G4997&lt;&gt;"",MONTH(G4997),"")</f>
        <v/>
      </c>
      <c r="C4997" s="78">
        <v>4993</v>
      </c>
      <c r="D4997" s="102"/>
      <c r="E4997" s="103"/>
      <c r="F4997" s="102"/>
      <c r="G4997" s="104"/>
      <c r="H4997" s="105" t="str">
        <f t="shared" ca="1" si="234"/>
        <v/>
      </c>
      <c r="I4997" s="102"/>
      <c r="J4997" s="102"/>
      <c r="K4997" s="102"/>
      <c r="L4997" s="102"/>
      <c r="M4997" s="102"/>
      <c r="N4997" s="102"/>
      <c r="O4997" s="102"/>
      <c r="P4997" s="102"/>
      <c r="Q4997" s="102"/>
      <c r="R4997" s="102"/>
      <c r="S4997" s="102"/>
      <c r="T4997" s="106"/>
      <c r="U4997" s="3" t="str">
        <f t="shared" ref="U4997:U5060" si="236">DAY(G4997)&amp;"/"&amp;MONTH(G4997)</f>
        <v>0/1</v>
      </c>
    </row>
    <row r="4998" spans="1:21" ht="30" customHeight="1" x14ac:dyDescent="0.3">
      <c r="A4998" s="3" t="str">
        <f>B4998&amp;"--"&amp;COUNTIF($B$5:B4998,B4998)</f>
        <v>--4961</v>
      </c>
      <c r="B4998" s="3" t="str">
        <f t="shared" si="235"/>
        <v/>
      </c>
      <c r="C4998" s="78">
        <v>4994</v>
      </c>
      <c r="D4998" s="102"/>
      <c r="E4998" s="103"/>
      <c r="F4998" s="102"/>
      <c r="G4998" s="104"/>
      <c r="H4998" s="105" t="str">
        <f t="shared" ca="1" si="234"/>
        <v/>
      </c>
      <c r="I4998" s="102"/>
      <c r="J4998" s="102"/>
      <c r="K4998" s="102"/>
      <c r="L4998" s="102"/>
      <c r="M4998" s="102"/>
      <c r="N4998" s="102"/>
      <c r="O4998" s="102"/>
      <c r="P4998" s="102"/>
      <c r="Q4998" s="102"/>
      <c r="R4998" s="102"/>
      <c r="S4998" s="102"/>
      <c r="T4998" s="106"/>
      <c r="U4998" s="3" t="str">
        <f t="shared" si="236"/>
        <v>0/1</v>
      </c>
    </row>
    <row r="4999" spans="1:21" ht="30" customHeight="1" x14ac:dyDescent="0.3">
      <c r="A4999" s="3" t="str">
        <f>B4999&amp;"--"&amp;COUNTIF($B$5:B4999,B4999)</f>
        <v>--4962</v>
      </c>
      <c r="B4999" s="3" t="str">
        <f t="shared" si="235"/>
        <v/>
      </c>
      <c r="C4999" s="78">
        <v>4995</v>
      </c>
      <c r="D4999" s="102"/>
      <c r="E4999" s="103"/>
      <c r="F4999" s="102"/>
      <c r="G4999" s="104"/>
      <c r="H4999" s="105" t="str">
        <f t="shared" ca="1" si="234"/>
        <v/>
      </c>
      <c r="I4999" s="102"/>
      <c r="J4999" s="102"/>
      <c r="K4999" s="102"/>
      <c r="L4999" s="102"/>
      <c r="M4999" s="102"/>
      <c r="N4999" s="102"/>
      <c r="O4999" s="102"/>
      <c r="P4999" s="102"/>
      <c r="Q4999" s="102"/>
      <c r="R4999" s="102"/>
      <c r="S4999" s="102"/>
      <c r="T4999" s="106"/>
      <c r="U4999" s="3" t="str">
        <f t="shared" si="236"/>
        <v>0/1</v>
      </c>
    </row>
    <row r="5000" spans="1:21" ht="30" customHeight="1" x14ac:dyDescent="0.3">
      <c r="A5000" s="3" t="str">
        <f>B5000&amp;"--"&amp;COUNTIF($B$5:B5000,B5000)</f>
        <v>--4963</v>
      </c>
      <c r="B5000" s="3" t="str">
        <f t="shared" si="235"/>
        <v/>
      </c>
      <c r="C5000" s="78">
        <v>4996</v>
      </c>
      <c r="D5000" s="102"/>
      <c r="E5000" s="103"/>
      <c r="F5000" s="102"/>
      <c r="G5000" s="104"/>
      <c r="H5000" s="105" t="str">
        <f t="shared" ca="1" si="234"/>
        <v/>
      </c>
      <c r="I5000" s="102"/>
      <c r="J5000" s="102"/>
      <c r="K5000" s="102"/>
      <c r="L5000" s="102"/>
      <c r="M5000" s="102"/>
      <c r="N5000" s="102"/>
      <c r="O5000" s="102"/>
      <c r="P5000" s="102"/>
      <c r="Q5000" s="102"/>
      <c r="R5000" s="102"/>
      <c r="S5000" s="102"/>
      <c r="T5000" s="106"/>
      <c r="U5000" s="3" t="str">
        <f t="shared" si="236"/>
        <v>0/1</v>
      </c>
    </row>
    <row r="5001" spans="1:21" ht="30" customHeight="1" x14ac:dyDescent="0.3">
      <c r="A5001" s="3" t="str">
        <f>B5001&amp;"--"&amp;COUNTIF($B$5:B5001,B5001)</f>
        <v>--4964</v>
      </c>
      <c r="B5001" s="3" t="str">
        <f t="shared" si="235"/>
        <v/>
      </c>
      <c r="C5001" s="78">
        <v>4997</v>
      </c>
      <c r="D5001" s="102"/>
      <c r="E5001" s="103"/>
      <c r="F5001" s="102"/>
      <c r="G5001" s="104"/>
      <c r="H5001" s="105" t="str">
        <f t="shared" ca="1" si="234"/>
        <v/>
      </c>
      <c r="I5001" s="102"/>
      <c r="J5001" s="102"/>
      <c r="K5001" s="102"/>
      <c r="L5001" s="102"/>
      <c r="M5001" s="102"/>
      <c r="N5001" s="102"/>
      <c r="O5001" s="102"/>
      <c r="P5001" s="102"/>
      <c r="Q5001" s="102"/>
      <c r="R5001" s="102"/>
      <c r="S5001" s="102"/>
      <c r="T5001" s="106"/>
      <c r="U5001" s="3" t="str">
        <f t="shared" si="236"/>
        <v>0/1</v>
      </c>
    </row>
    <row r="5002" spans="1:21" ht="30" customHeight="1" x14ac:dyDescent="0.3">
      <c r="A5002" s="3" t="str">
        <f>B5002&amp;"--"&amp;COUNTIF($B$5:B5002,B5002)</f>
        <v>--4965</v>
      </c>
      <c r="B5002" s="3" t="str">
        <f t="shared" si="235"/>
        <v/>
      </c>
      <c r="C5002" s="78">
        <v>4998</v>
      </c>
      <c r="D5002" s="102"/>
      <c r="E5002" s="103"/>
      <c r="F5002" s="102"/>
      <c r="G5002" s="104"/>
      <c r="H5002" s="105" t="str">
        <f t="shared" ca="1" si="234"/>
        <v/>
      </c>
      <c r="I5002" s="102"/>
      <c r="J5002" s="102"/>
      <c r="K5002" s="102"/>
      <c r="L5002" s="102"/>
      <c r="M5002" s="102"/>
      <c r="N5002" s="102"/>
      <c r="O5002" s="102"/>
      <c r="P5002" s="102"/>
      <c r="Q5002" s="102"/>
      <c r="R5002" s="102"/>
      <c r="S5002" s="102"/>
      <c r="T5002" s="106"/>
      <c r="U5002" s="3" t="str">
        <f t="shared" si="236"/>
        <v>0/1</v>
      </c>
    </row>
    <row r="5003" spans="1:21" ht="30" customHeight="1" x14ac:dyDescent="0.3">
      <c r="A5003" s="3" t="str">
        <f>B5003&amp;"--"&amp;COUNTIF($B$5:B5003,B5003)</f>
        <v>--4966</v>
      </c>
      <c r="B5003" s="3" t="str">
        <f t="shared" si="235"/>
        <v/>
      </c>
      <c r="C5003" s="78">
        <v>4999</v>
      </c>
      <c r="D5003" s="102"/>
      <c r="E5003" s="103"/>
      <c r="F5003" s="102"/>
      <c r="G5003" s="104"/>
      <c r="H5003" s="105" t="str">
        <f t="shared" ca="1" si="234"/>
        <v/>
      </c>
      <c r="I5003" s="102"/>
      <c r="J5003" s="102"/>
      <c r="K5003" s="102"/>
      <c r="L5003" s="102"/>
      <c r="M5003" s="102"/>
      <c r="N5003" s="102"/>
      <c r="O5003" s="102"/>
      <c r="P5003" s="102"/>
      <c r="Q5003" s="102"/>
      <c r="R5003" s="102"/>
      <c r="S5003" s="102"/>
      <c r="T5003" s="106"/>
      <c r="U5003" s="3" t="str">
        <f t="shared" si="236"/>
        <v>0/1</v>
      </c>
    </row>
    <row r="5004" spans="1:21" ht="30" customHeight="1" x14ac:dyDescent="0.3">
      <c r="A5004" s="3" t="str">
        <f>B5004&amp;"--"&amp;COUNTIF($B$5:B5004,B5004)</f>
        <v>--4967</v>
      </c>
      <c r="B5004" s="3" t="str">
        <f t="shared" si="235"/>
        <v/>
      </c>
      <c r="C5004" s="78">
        <v>5000</v>
      </c>
      <c r="D5004" s="102"/>
      <c r="E5004" s="103"/>
      <c r="F5004" s="102"/>
      <c r="G5004" s="104"/>
      <c r="H5004" s="105" t="str">
        <f t="shared" ca="1" si="234"/>
        <v/>
      </c>
      <c r="I5004" s="102"/>
      <c r="J5004" s="102"/>
      <c r="K5004" s="102"/>
      <c r="L5004" s="102"/>
      <c r="M5004" s="102"/>
      <c r="N5004" s="102"/>
      <c r="O5004" s="102"/>
      <c r="P5004" s="102"/>
      <c r="Q5004" s="102"/>
      <c r="R5004" s="102"/>
      <c r="S5004" s="102"/>
      <c r="T5004" s="106"/>
      <c r="U5004" s="3" t="str">
        <f t="shared" si="236"/>
        <v>0/1</v>
      </c>
    </row>
    <row r="5005" spans="1:21" ht="30" customHeight="1" x14ac:dyDescent="0.3">
      <c r="A5005" s="3" t="str">
        <f>B5005&amp;"--"&amp;COUNTIF($B$5:B5005,B5005)</f>
        <v>--4968</v>
      </c>
      <c r="B5005" s="3" t="str">
        <f t="shared" si="235"/>
        <v/>
      </c>
      <c r="C5005" s="78">
        <v>5001</v>
      </c>
      <c r="D5005" s="102"/>
      <c r="E5005" s="103"/>
      <c r="F5005" s="102"/>
      <c r="G5005" s="104"/>
      <c r="H5005" s="105" t="str">
        <f t="shared" ca="1" si="234"/>
        <v/>
      </c>
      <c r="I5005" s="102"/>
      <c r="J5005" s="102"/>
      <c r="K5005" s="102"/>
      <c r="L5005" s="102"/>
      <c r="M5005" s="102"/>
      <c r="N5005" s="102"/>
      <c r="O5005" s="102"/>
      <c r="P5005" s="102"/>
      <c r="Q5005" s="102"/>
      <c r="R5005" s="102"/>
      <c r="S5005" s="102"/>
      <c r="T5005" s="106"/>
      <c r="U5005" s="3" t="str">
        <f t="shared" si="236"/>
        <v>0/1</v>
      </c>
    </row>
    <row r="5006" spans="1:21" ht="30" customHeight="1" x14ac:dyDescent="0.3">
      <c r="A5006" s="3" t="str">
        <f>B5006&amp;"--"&amp;COUNTIF($B$5:B5006,B5006)</f>
        <v>--4969</v>
      </c>
      <c r="B5006" s="3" t="str">
        <f t="shared" si="235"/>
        <v/>
      </c>
      <c r="C5006" s="78">
        <v>5002</v>
      </c>
      <c r="D5006" s="102"/>
      <c r="E5006" s="103"/>
      <c r="F5006" s="102"/>
      <c r="G5006" s="104"/>
      <c r="H5006" s="105" t="str">
        <f t="shared" ca="1" si="234"/>
        <v/>
      </c>
      <c r="I5006" s="102"/>
      <c r="J5006" s="102"/>
      <c r="K5006" s="102"/>
      <c r="L5006" s="102"/>
      <c r="M5006" s="102"/>
      <c r="N5006" s="102"/>
      <c r="O5006" s="102"/>
      <c r="P5006" s="102"/>
      <c r="Q5006" s="102"/>
      <c r="R5006" s="102"/>
      <c r="S5006" s="102"/>
      <c r="T5006" s="106"/>
      <c r="U5006" s="3" t="str">
        <f t="shared" si="236"/>
        <v>0/1</v>
      </c>
    </row>
    <row r="5007" spans="1:21" ht="30" customHeight="1" x14ac:dyDescent="0.3">
      <c r="A5007" s="3" t="str">
        <f>B5007&amp;"--"&amp;COUNTIF($B$5:B5007,B5007)</f>
        <v>--4970</v>
      </c>
      <c r="B5007" s="3" t="str">
        <f t="shared" si="235"/>
        <v/>
      </c>
      <c r="C5007" s="78">
        <v>5003</v>
      </c>
      <c r="D5007" s="102"/>
      <c r="E5007" s="103"/>
      <c r="F5007" s="102"/>
      <c r="G5007" s="104"/>
      <c r="H5007" s="105" t="str">
        <f t="shared" ca="1" si="234"/>
        <v/>
      </c>
      <c r="I5007" s="102"/>
      <c r="J5007" s="102"/>
      <c r="K5007" s="102"/>
      <c r="L5007" s="102"/>
      <c r="M5007" s="102"/>
      <c r="N5007" s="102"/>
      <c r="O5007" s="102"/>
      <c r="P5007" s="102"/>
      <c r="Q5007" s="102"/>
      <c r="R5007" s="102"/>
      <c r="S5007" s="102"/>
      <c r="T5007" s="106"/>
      <c r="U5007" s="3" t="str">
        <f t="shared" si="236"/>
        <v>0/1</v>
      </c>
    </row>
    <row r="5008" spans="1:21" ht="30" customHeight="1" x14ac:dyDescent="0.3">
      <c r="A5008" s="3" t="str">
        <f>B5008&amp;"--"&amp;COUNTIF($B$5:B5008,B5008)</f>
        <v>--4971</v>
      </c>
      <c r="B5008" s="3" t="str">
        <f t="shared" si="235"/>
        <v/>
      </c>
      <c r="C5008" s="78">
        <v>5004</v>
      </c>
      <c r="D5008" s="102"/>
      <c r="E5008" s="103"/>
      <c r="F5008" s="102"/>
      <c r="G5008" s="104"/>
      <c r="H5008" s="105" t="str">
        <f t="shared" ca="1" si="234"/>
        <v/>
      </c>
      <c r="I5008" s="102"/>
      <c r="J5008" s="102"/>
      <c r="K5008" s="102"/>
      <c r="L5008" s="102"/>
      <c r="M5008" s="102"/>
      <c r="N5008" s="102"/>
      <c r="O5008" s="102"/>
      <c r="P5008" s="102"/>
      <c r="Q5008" s="102"/>
      <c r="R5008" s="102"/>
      <c r="S5008" s="102"/>
      <c r="T5008" s="106"/>
      <c r="U5008" s="3" t="str">
        <f t="shared" si="236"/>
        <v>0/1</v>
      </c>
    </row>
    <row r="5009" spans="1:21" ht="30" customHeight="1" x14ac:dyDescent="0.3">
      <c r="A5009" s="3" t="str">
        <f>B5009&amp;"--"&amp;COUNTIF($B$5:B5009,B5009)</f>
        <v>--4972</v>
      </c>
      <c r="B5009" s="3" t="str">
        <f t="shared" si="235"/>
        <v/>
      </c>
      <c r="C5009" s="78">
        <v>5005</v>
      </c>
      <c r="D5009" s="102"/>
      <c r="E5009" s="103"/>
      <c r="F5009" s="102"/>
      <c r="G5009" s="104"/>
      <c r="H5009" s="105" t="str">
        <f t="shared" ca="1" si="234"/>
        <v/>
      </c>
      <c r="I5009" s="102"/>
      <c r="J5009" s="102"/>
      <c r="K5009" s="102"/>
      <c r="L5009" s="102"/>
      <c r="M5009" s="102"/>
      <c r="N5009" s="102"/>
      <c r="O5009" s="102"/>
      <c r="P5009" s="102"/>
      <c r="Q5009" s="102"/>
      <c r="R5009" s="102"/>
      <c r="S5009" s="102"/>
      <c r="T5009" s="106"/>
      <c r="U5009" s="3" t="str">
        <f t="shared" si="236"/>
        <v>0/1</v>
      </c>
    </row>
    <row r="5010" spans="1:21" ht="30" customHeight="1" x14ac:dyDescent="0.3">
      <c r="A5010" s="3" t="str">
        <f>B5010&amp;"--"&amp;COUNTIF($B$5:B5010,B5010)</f>
        <v>--4973</v>
      </c>
      <c r="B5010" s="3" t="str">
        <f t="shared" si="235"/>
        <v/>
      </c>
      <c r="C5010" s="78">
        <v>5006</v>
      </c>
      <c r="D5010" s="102"/>
      <c r="E5010" s="103"/>
      <c r="F5010" s="102"/>
      <c r="G5010" s="104"/>
      <c r="H5010" s="105" t="str">
        <f t="shared" ca="1" si="234"/>
        <v/>
      </c>
      <c r="I5010" s="102"/>
      <c r="J5010" s="102"/>
      <c r="K5010" s="102"/>
      <c r="L5010" s="102"/>
      <c r="M5010" s="102"/>
      <c r="N5010" s="102"/>
      <c r="O5010" s="102"/>
      <c r="P5010" s="102"/>
      <c r="Q5010" s="102"/>
      <c r="R5010" s="102"/>
      <c r="S5010" s="102"/>
      <c r="T5010" s="106"/>
      <c r="U5010" s="3" t="str">
        <f t="shared" si="236"/>
        <v>0/1</v>
      </c>
    </row>
    <row r="5011" spans="1:21" ht="30" customHeight="1" x14ac:dyDescent="0.3">
      <c r="A5011" s="3" t="str">
        <f>B5011&amp;"--"&amp;COUNTIF($B$5:B5011,B5011)</f>
        <v>--4974</v>
      </c>
      <c r="B5011" s="3" t="str">
        <f t="shared" si="235"/>
        <v/>
      </c>
      <c r="C5011" s="78">
        <v>5007</v>
      </c>
      <c r="D5011" s="102"/>
      <c r="E5011" s="103"/>
      <c r="F5011" s="102"/>
      <c r="G5011" s="104"/>
      <c r="H5011" s="105" t="str">
        <f t="shared" ca="1" si="234"/>
        <v/>
      </c>
      <c r="I5011" s="102"/>
      <c r="J5011" s="102"/>
      <c r="K5011" s="102"/>
      <c r="L5011" s="102"/>
      <c r="M5011" s="102"/>
      <c r="N5011" s="102"/>
      <c r="O5011" s="102"/>
      <c r="P5011" s="102"/>
      <c r="Q5011" s="102"/>
      <c r="R5011" s="102"/>
      <c r="S5011" s="102"/>
      <c r="T5011" s="106"/>
      <c r="U5011" s="3" t="str">
        <f t="shared" si="236"/>
        <v>0/1</v>
      </c>
    </row>
    <row r="5012" spans="1:21" ht="30" customHeight="1" x14ac:dyDescent="0.3">
      <c r="A5012" s="3" t="str">
        <f>B5012&amp;"--"&amp;COUNTIF($B$5:B5012,B5012)</f>
        <v>--4975</v>
      </c>
      <c r="B5012" s="3" t="str">
        <f t="shared" si="235"/>
        <v/>
      </c>
      <c r="C5012" s="78">
        <v>5008</v>
      </c>
      <c r="D5012" s="102"/>
      <c r="E5012" s="103"/>
      <c r="F5012" s="102"/>
      <c r="G5012" s="104"/>
      <c r="H5012" s="105" t="str">
        <f t="shared" ca="1" si="234"/>
        <v/>
      </c>
      <c r="I5012" s="102"/>
      <c r="J5012" s="102"/>
      <c r="K5012" s="102"/>
      <c r="L5012" s="102"/>
      <c r="M5012" s="102"/>
      <c r="N5012" s="102"/>
      <c r="O5012" s="102"/>
      <c r="P5012" s="102"/>
      <c r="Q5012" s="102"/>
      <c r="R5012" s="102"/>
      <c r="S5012" s="102"/>
      <c r="T5012" s="106"/>
      <c r="U5012" s="3" t="str">
        <f t="shared" si="236"/>
        <v>0/1</v>
      </c>
    </row>
    <row r="5013" spans="1:21" ht="30" customHeight="1" x14ac:dyDescent="0.3">
      <c r="A5013" s="3" t="str">
        <f>B5013&amp;"--"&amp;COUNTIF($B$5:B5013,B5013)</f>
        <v>--4976</v>
      </c>
      <c r="B5013" s="3" t="str">
        <f t="shared" si="235"/>
        <v/>
      </c>
      <c r="C5013" s="78">
        <v>5009</v>
      </c>
      <c r="D5013" s="102"/>
      <c r="E5013" s="103"/>
      <c r="F5013" s="102"/>
      <c r="G5013" s="104"/>
      <c r="H5013" s="105" t="str">
        <f t="shared" ca="1" si="234"/>
        <v/>
      </c>
      <c r="I5013" s="102"/>
      <c r="J5013" s="102"/>
      <c r="K5013" s="102"/>
      <c r="L5013" s="102"/>
      <c r="M5013" s="102"/>
      <c r="N5013" s="102"/>
      <c r="O5013" s="102"/>
      <c r="P5013" s="102"/>
      <c r="Q5013" s="102"/>
      <c r="R5013" s="102"/>
      <c r="S5013" s="102"/>
      <c r="T5013" s="106"/>
      <c r="U5013" s="3" t="str">
        <f t="shared" si="236"/>
        <v>0/1</v>
      </c>
    </row>
    <row r="5014" spans="1:21" ht="30" customHeight="1" x14ac:dyDescent="0.3">
      <c r="A5014" s="3" t="str">
        <f>B5014&amp;"--"&amp;COUNTIF($B$5:B5014,B5014)</f>
        <v>--4977</v>
      </c>
      <c r="B5014" s="3" t="str">
        <f t="shared" si="235"/>
        <v/>
      </c>
      <c r="C5014" s="78">
        <v>5010</v>
      </c>
      <c r="D5014" s="102"/>
      <c r="E5014" s="103"/>
      <c r="F5014" s="102"/>
      <c r="G5014" s="104"/>
      <c r="H5014" s="105" t="str">
        <f t="shared" ca="1" si="234"/>
        <v/>
      </c>
      <c r="I5014" s="102"/>
      <c r="J5014" s="102"/>
      <c r="K5014" s="102"/>
      <c r="L5014" s="102"/>
      <c r="M5014" s="102"/>
      <c r="N5014" s="102"/>
      <c r="O5014" s="102"/>
      <c r="P5014" s="102"/>
      <c r="Q5014" s="102"/>
      <c r="R5014" s="102"/>
      <c r="S5014" s="102"/>
      <c r="T5014" s="106"/>
      <c r="U5014" s="3" t="str">
        <f t="shared" si="236"/>
        <v>0/1</v>
      </c>
    </row>
    <row r="5015" spans="1:21" ht="30" customHeight="1" x14ac:dyDescent="0.3">
      <c r="A5015" s="3" t="str">
        <f>B5015&amp;"--"&amp;COUNTIF($B$5:B5015,B5015)</f>
        <v>--4978</v>
      </c>
      <c r="B5015" s="3" t="str">
        <f t="shared" si="235"/>
        <v/>
      </c>
      <c r="C5015" s="78">
        <v>5011</v>
      </c>
      <c r="D5015" s="102"/>
      <c r="E5015" s="103"/>
      <c r="F5015" s="102"/>
      <c r="G5015" s="104"/>
      <c r="H5015" s="105" t="str">
        <f t="shared" ca="1" si="234"/>
        <v/>
      </c>
      <c r="I5015" s="102"/>
      <c r="J5015" s="102"/>
      <c r="K5015" s="102"/>
      <c r="L5015" s="102"/>
      <c r="M5015" s="102"/>
      <c r="N5015" s="102"/>
      <c r="O5015" s="102"/>
      <c r="P5015" s="102"/>
      <c r="Q5015" s="102"/>
      <c r="R5015" s="102"/>
      <c r="S5015" s="102"/>
      <c r="T5015" s="106"/>
      <c r="U5015" s="3" t="str">
        <f t="shared" si="236"/>
        <v>0/1</v>
      </c>
    </row>
    <row r="5016" spans="1:21" ht="30" customHeight="1" x14ac:dyDescent="0.3">
      <c r="A5016" s="3" t="str">
        <f>B5016&amp;"--"&amp;COUNTIF($B$5:B5016,B5016)</f>
        <v>--4979</v>
      </c>
      <c r="B5016" s="3" t="str">
        <f t="shared" si="235"/>
        <v/>
      </c>
      <c r="C5016" s="78">
        <v>5012</v>
      </c>
      <c r="D5016" s="102"/>
      <c r="E5016" s="103"/>
      <c r="F5016" s="102"/>
      <c r="G5016" s="104"/>
      <c r="H5016" s="105" t="str">
        <f t="shared" ca="1" si="234"/>
        <v/>
      </c>
      <c r="I5016" s="102"/>
      <c r="J5016" s="102"/>
      <c r="K5016" s="102"/>
      <c r="L5016" s="102"/>
      <c r="M5016" s="102"/>
      <c r="N5016" s="102"/>
      <c r="O5016" s="102"/>
      <c r="P5016" s="102"/>
      <c r="Q5016" s="102"/>
      <c r="R5016" s="102"/>
      <c r="S5016" s="102"/>
      <c r="T5016" s="106"/>
      <c r="U5016" s="3" t="str">
        <f t="shared" si="236"/>
        <v>0/1</v>
      </c>
    </row>
    <row r="5017" spans="1:21" ht="30" customHeight="1" x14ac:dyDescent="0.3">
      <c r="A5017" s="3" t="str">
        <f>B5017&amp;"--"&amp;COUNTIF($B$5:B5017,B5017)</f>
        <v>--4980</v>
      </c>
      <c r="B5017" s="3" t="str">
        <f t="shared" si="235"/>
        <v/>
      </c>
      <c r="C5017" s="78">
        <v>5013</v>
      </c>
      <c r="D5017" s="102"/>
      <c r="E5017" s="103"/>
      <c r="F5017" s="102"/>
      <c r="G5017" s="104"/>
      <c r="H5017" s="105" t="str">
        <f t="shared" ca="1" si="234"/>
        <v/>
      </c>
      <c r="I5017" s="102"/>
      <c r="J5017" s="102"/>
      <c r="K5017" s="102"/>
      <c r="L5017" s="102"/>
      <c r="M5017" s="102"/>
      <c r="N5017" s="102"/>
      <c r="O5017" s="102"/>
      <c r="P5017" s="102"/>
      <c r="Q5017" s="102"/>
      <c r="R5017" s="102"/>
      <c r="S5017" s="102"/>
      <c r="T5017" s="106"/>
      <c r="U5017" s="3" t="str">
        <f t="shared" si="236"/>
        <v>0/1</v>
      </c>
    </row>
    <row r="5018" spans="1:21" ht="30" customHeight="1" x14ac:dyDescent="0.3">
      <c r="A5018" s="3" t="str">
        <f>B5018&amp;"--"&amp;COUNTIF($B$5:B5018,B5018)</f>
        <v>--4981</v>
      </c>
      <c r="B5018" s="3" t="str">
        <f t="shared" si="235"/>
        <v/>
      </c>
      <c r="C5018" s="78">
        <v>5014</v>
      </c>
      <c r="D5018" s="102"/>
      <c r="E5018" s="103"/>
      <c r="F5018" s="102"/>
      <c r="G5018" s="104"/>
      <c r="H5018" s="105" t="str">
        <f t="shared" ca="1" si="234"/>
        <v/>
      </c>
      <c r="I5018" s="102"/>
      <c r="J5018" s="102"/>
      <c r="K5018" s="102"/>
      <c r="L5018" s="102"/>
      <c r="M5018" s="102"/>
      <c r="N5018" s="102"/>
      <c r="O5018" s="102"/>
      <c r="P5018" s="102"/>
      <c r="Q5018" s="102"/>
      <c r="R5018" s="102"/>
      <c r="S5018" s="102"/>
      <c r="T5018" s="106"/>
      <c r="U5018" s="3" t="str">
        <f t="shared" si="236"/>
        <v>0/1</v>
      </c>
    </row>
    <row r="5019" spans="1:21" ht="30" customHeight="1" x14ac:dyDescent="0.3">
      <c r="A5019" s="3" t="str">
        <f>B5019&amp;"--"&amp;COUNTIF($B$5:B5019,B5019)</f>
        <v>--4982</v>
      </c>
      <c r="B5019" s="3" t="str">
        <f t="shared" si="235"/>
        <v/>
      </c>
      <c r="C5019" s="78">
        <v>5015</v>
      </c>
      <c r="D5019" s="102"/>
      <c r="E5019" s="103"/>
      <c r="F5019" s="102"/>
      <c r="G5019" s="104"/>
      <c r="H5019" s="105" t="str">
        <f t="shared" ca="1" si="234"/>
        <v/>
      </c>
      <c r="I5019" s="102"/>
      <c r="J5019" s="102"/>
      <c r="K5019" s="102"/>
      <c r="L5019" s="102"/>
      <c r="M5019" s="102"/>
      <c r="N5019" s="102"/>
      <c r="O5019" s="102"/>
      <c r="P5019" s="102"/>
      <c r="Q5019" s="102"/>
      <c r="R5019" s="102"/>
      <c r="S5019" s="102"/>
      <c r="T5019" s="106"/>
      <c r="U5019" s="3" t="str">
        <f t="shared" si="236"/>
        <v>0/1</v>
      </c>
    </row>
    <row r="5020" spans="1:21" ht="30" customHeight="1" x14ac:dyDescent="0.3">
      <c r="A5020" s="3" t="str">
        <f>B5020&amp;"--"&amp;COUNTIF($B$5:B5020,B5020)</f>
        <v>--4983</v>
      </c>
      <c r="B5020" s="3" t="str">
        <f t="shared" si="235"/>
        <v/>
      </c>
      <c r="C5020" s="78">
        <v>5016</v>
      </c>
      <c r="D5020" s="102"/>
      <c r="E5020" s="103"/>
      <c r="F5020" s="102"/>
      <c r="G5020" s="104"/>
      <c r="H5020" s="105" t="str">
        <f t="shared" ca="1" si="234"/>
        <v/>
      </c>
      <c r="I5020" s="102"/>
      <c r="J5020" s="102"/>
      <c r="K5020" s="102"/>
      <c r="L5020" s="102"/>
      <c r="M5020" s="102"/>
      <c r="N5020" s="102"/>
      <c r="O5020" s="102"/>
      <c r="P5020" s="102"/>
      <c r="Q5020" s="102"/>
      <c r="R5020" s="102"/>
      <c r="S5020" s="102"/>
      <c r="T5020" s="106"/>
      <c r="U5020" s="3" t="str">
        <f t="shared" si="236"/>
        <v>0/1</v>
      </c>
    </row>
    <row r="5021" spans="1:21" ht="30" customHeight="1" x14ac:dyDescent="0.3">
      <c r="A5021" s="3" t="str">
        <f>B5021&amp;"--"&amp;COUNTIF($B$5:B5021,B5021)</f>
        <v>--4984</v>
      </c>
      <c r="B5021" s="3" t="str">
        <f t="shared" si="235"/>
        <v/>
      </c>
      <c r="C5021" s="78">
        <v>5017</v>
      </c>
      <c r="D5021" s="102"/>
      <c r="E5021" s="103"/>
      <c r="F5021" s="102"/>
      <c r="G5021" s="104"/>
      <c r="H5021" s="105" t="str">
        <f t="shared" ca="1" si="234"/>
        <v/>
      </c>
      <c r="I5021" s="102"/>
      <c r="J5021" s="102"/>
      <c r="K5021" s="102"/>
      <c r="L5021" s="102"/>
      <c r="M5021" s="102"/>
      <c r="N5021" s="102"/>
      <c r="O5021" s="102"/>
      <c r="P5021" s="102"/>
      <c r="Q5021" s="102"/>
      <c r="R5021" s="102"/>
      <c r="S5021" s="102"/>
      <c r="T5021" s="106"/>
      <c r="U5021" s="3" t="str">
        <f t="shared" si="236"/>
        <v>0/1</v>
      </c>
    </row>
    <row r="5022" spans="1:21" ht="30" customHeight="1" x14ac:dyDescent="0.3">
      <c r="A5022" s="3" t="str">
        <f>B5022&amp;"--"&amp;COUNTIF($B$5:B5022,B5022)</f>
        <v>--4985</v>
      </c>
      <c r="B5022" s="3" t="str">
        <f t="shared" si="235"/>
        <v/>
      </c>
      <c r="C5022" s="78">
        <v>5018</v>
      </c>
      <c r="D5022" s="102"/>
      <c r="E5022" s="103"/>
      <c r="F5022" s="102"/>
      <c r="G5022" s="104"/>
      <c r="H5022" s="105" t="str">
        <f t="shared" ca="1" si="234"/>
        <v/>
      </c>
      <c r="I5022" s="102"/>
      <c r="J5022" s="102"/>
      <c r="K5022" s="102"/>
      <c r="L5022" s="102"/>
      <c r="M5022" s="102"/>
      <c r="N5022" s="102"/>
      <c r="O5022" s="102"/>
      <c r="P5022" s="102"/>
      <c r="Q5022" s="102"/>
      <c r="R5022" s="102"/>
      <c r="S5022" s="102"/>
      <c r="T5022" s="106"/>
      <c r="U5022" s="3" t="str">
        <f t="shared" si="236"/>
        <v>0/1</v>
      </c>
    </row>
    <row r="5023" spans="1:21" ht="30" customHeight="1" x14ac:dyDescent="0.3">
      <c r="A5023" s="3" t="str">
        <f>B5023&amp;"--"&amp;COUNTIF($B$5:B5023,B5023)</f>
        <v>--4986</v>
      </c>
      <c r="B5023" s="3" t="str">
        <f t="shared" si="235"/>
        <v/>
      </c>
      <c r="C5023" s="78">
        <v>5019</v>
      </c>
      <c r="D5023" s="102"/>
      <c r="E5023" s="103"/>
      <c r="F5023" s="102"/>
      <c r="G5023" s="104"/>
      <c r="H5023" s="105" t="str">
        <f t="shared" ca="1" si="234"/>
        <v/>
      </c>
      <c r="I5023" s="102"/>
      <c r="J5023" s="102"/>
      <c r="K5023" s="102"/>
      <c r="L5023" s="102"/>
      <c r="M5023" s="102"/>
      <c r="N5023" s="102"/>
      <c r="O5023" s="102"/>
      <c r="P5023" s="102"/>
      <c r="Q5023" s="102"/>
      <c r="R5023" s="102"/>
      <c r="S5023" s="102"/>
      <c r="T5023" s="106"/>
      <c r="U5023" s="3" t="str">
        <f t="shared" si="236"/>
        <v>0/1</v>
      </c>
    </row>
    <row r="5024" spans="1:21" ht="30" customHeight="1" x14ac:dyDescent="0.3">
      <c r="A5024" s="3" t="str">
        <f>B5024&amp;"--"&amp;COUNTIF($B$5:B5024,B5024)</f>
        <v>--4987</v>
      </c>
      <c r="B5024" s="3" t="str">
        <f t="shared" si="235"/>
        <v/>
      </c>
      <c r="C5024" s="78">
        <v>5020</v>
      </c>
      <c r="D5024" s="102"/>
      <c r="E5024" s="103"/>
      <c r="F5024" s="102"/>
      <c r="G5024" s="104"/>
      <c r="H5024" s="105" t="str">
        <f t="shared" ref="H5024:H5087" ca="1" si="237">IF(G5024,DATEDIF(G5024,TODAY(),"Y"),"")</f>
        <v/>
      </c>
      <c r="I5024" s="102"/>
      <c r="J5024" s="102"/>
      <c r="K5024" s="102"/>
      <c r="L5024" s="102"/>
      <c r="M5024" s="102"/>
      <c r="N5024" s="102"/>
      <c r="O5024" s="102"/>
      <c r="P5024" s="102"/>
      <c r="Q5024" s="102"/>
      <c r="R5024" s="102"/>
      <c r="S5024" s="102"/>
      <c r="T5024" s="106"/>
      <c r="U5024" s="3" t="str">
        <f t="shared" si="236"/>
        <v>0/1</v>
      </c>
    </row>
    <row r="5025" spans="1:21" ht="30" customHeight="1" x14ac:dyDescent="0.3">
      <c r="A5025" s="3" t="str">
        <f>B5025&amp;"--"&amp;COUNTIF($B$5:B5025,B5025)</f>
        <v>--4988</v>
      </c>
      <c r="B5025" s="3" t="str">
        <f t="shared" si="235"/>
        <v/>
      </c>
      <c r="C5025" s="78">
        <v>5021</v>
      </c>
      <c r="D5025" s="102"/>
      <c r="E5025" s="103"/>
      <c r="F5025" s="102"/>
      <c r="G5025" s="104"/>
      <c r="H5025" s="105" t="str">
        <f t="shared" ca="1" si="237"/>
        <v/>
      </c>
      <c r="I5025" s="102"/>
      <c r="J5025" s="102"/>
      <c r="K5025" s="102"/>
      <c r="L5025" s="102"/>
      <c r="M5025" s="102"/>
      <c r="N5025" s="102"/>
      <c r="O5025" s="102"/>
      <c r="P5025" s="102"/>
      <c r="Q5025" s="102"/>
      <c r="R5025" s="102"/>
      <c r="S5025" s="102"/>
      <c r="T5025" s="106"/>
      <c r="U5025" s="3" t="str">
        <f t="shared" si="236"/>
        <v>0/1</v>
      </c>
    </row>
    <row r="5026" spans="1:21" ht="30" customHeight="1" x14ac:dyDescent="0.3">
      <c r="A5026" s="3" t="str">
        <f>B5026&amp;"--"&amp;COUNTIF($B$5:B5026,B5026)</f>
        <v>--4989</v>
      </c>
      <c r="B5026" s="3" t="str">
        <f t="shared" si="235"/>
        <v/>
      </c>
      <c r="C5026" s="78">
        <v>5022</v>
      </c>
      <c r="D5026" s="102"/>
      <c r="E5026" s="103"/>
      <c r="F5026" s="102"/>
      <c r="G5026" s="104"/>
      <c r="H5026" s="105" t="str">
        <f t="shared" ca="1" si="237"/>
        <v/>
      </c>
      <c r="I5026" s="102"/>
      <c r="J5026" s="102"/>
      <c r="K5026" s="102"/>
      <c r="L5026" s="102"/>
      <c r="M5026" s="102"/>
      <c r="N5026" s="102"/>
      <c r="O5026" s="102"/>
      <c r="P5026" s="102"/>
      <c r="Q5026" s="102"/>
      <c r="R5026" s="102"/>
      <c r="S5026" s="102"/>
      <c r="T5026" s="106"/>
      <c r="U5026" s="3" t="str">
        <f t="shared" si="236"/>
        <v>0/1</v>
      </c>
    </row>
    <row r="5027" spans="1:21" ht="30" customHeight="1" x14ac:dyDescent="0.3">
      <c r="A5027" s="3" t="str">
        <f>B5027&amp;"--"&amp;COUNTIF($B$5:B5027,B5027)</f>
        <v>--4990</v>
      </c>
      <c r="B5027" s="3" t="str">
        <f t="shared" si="235"/>
        <v/>
      </c>
      <c r="C5027" s="78">
        <v>5023</v>
      </c>
      <c r="D5027" s="102"/>
      <c r="E5027" s="103"/>
      <c r="F5027" s="102"/>
      <c r="G5027" s="104"/>
      <c r="H5027" s="105" t="str">
        <f t="shared" ca="1" si="237"/>
        <v/>
      </c>
      <c r="I5027" s="102"/>
      <c r="J5027" s="102"/>
      <c r="K5027" s="102"/>
      <c r="L5027" s="102"/>
      <c r="M5027" s="102"/>
      <c r="N5027" s="102"/>
      <c r="O5027" s="102"/>
      <c r="P5027" s="102"/>
      <c r="Q5027" s="102"/>
      <c r="R5027" s="102"/>
      <c r="S5027" s="102"/>
      <c r="T5027" s="106"/>
      <c r="U5027" s="3" t="str">
        <f t="shared" si="236"/>
        <v>0/1</v>
      </c>
    </row>
    <row r="5028" spans="1:21" ht="30" customHeight="1" x14ac:dyDescent="0.3">
      <c r="A5028" s="3" t="str">
        <f>B5028&amp;"--"&amp;COUNTIF($B$5:B5028,B5028)</f>
        <v>--4991</v>
      </c>
      <c r="B5028" s="3" t="str">
        <f t="shared" si="235"/>
        <v/>
      </c>
      <c r="C5028" s="78">
        <v>5024</v>
      </c>
      <c r="D5028" s="102"/>
      <c r="E5028" s="103"/>
      <c r="F5028" s="102"/>
      <c r="G5028" s="104"/>
      <c r="H5028" s="105" t="str">
        <f t="shared" ca="1" si="237"/>
        <v/>
      </c>
      <c r="I5028" s="102"/>
      <c r="J5028" s="102"/>
      <c r="K5028" s="102"/>
      <c r="L5028" s="102"/>
      <c r="M5028" s="102"/>
      <c r="N5028" s="102"/>
      <c r="O5028" s="102"/>
      <c r="P5028" s="102"/>
      <c r="Q5028" s="102"/>
      <c r="R5028" s="102"/>
      <c r="S5028" s="102"/>
      <c r="T5028" s="106"/>
      <c r="U5028" s="3" t="str">
        <f t="shared" si="236"/>
        <v>0/1</v>
      </c>
    </row>
    <row r="5029" spans="1:21" ht="30" customHeight="1" x14ac:dyDescent="0.3">
      <c r="A5029" s="3" t="str">
        <f>B5029&amp;"--"&amp;COUNTIF($B$5:B5029,B5029)</f>
        <v>--4992</v>
      </c>
      <c r="B5029" s="3" t="str">
        <f t="shared" si="235"/>
        <v/>
      </c>
      <c r="C5029" s="78">
        <v>5025</v>
      </c>
      <c r="D5029" s="102"/>
      <c r="E5029" s="103"/>
      <c r="F5029" s="102"/>
      <c r="G5029" s="104"/>
      <c r="H5029" s="105" t="str">
        <f t="shared" ca="1" si="237"/>
        <v/>
      </c>
      <c r="I5029" s="102"/>
      <c r="J5029" s="102"/>
      <c r="K5029" s="102"/>
      <c r="L5029" s="102"/>
      <c r="M5029" s="102"/>
      <c r="N5029" s="102"/>
      <c r="O5029" s="102"/>
      <c r="P5029" s="102"/>
      <c r="Q5029" s="102"/>
      <c r="R5029" s="102"/>
      <c r="S5029" s="102"/>
      <c r="T5029" s="106"/>
      <c r="U5029" s="3" t="str">
        <f t="shared" si="236"/>
        <v>0/1</v>
      </c>
    </row>
    <row r="5030" spans="1:21" ht="30" customHeight="1" x14ac:dyDescent="0.3">
      <c r="A5030" s="3" t="str">
        <f>B5030&amp;"--"&amp;COUNTIF($B$5:B5030,B5030)</f>
        <v>--4993</v>
      </c>
      <c r="B5030" s="3" t="str">
        <f t="shared" si="235"/>
        <v/>
      </c>
      <c r="C5030" s="78">
        <v>5026</v>
      </c>
      <c r="D5030" s="102"/>
      <c r="E5030" s="103"/>
      <c r="F5030" s="102"/>
      <c r="G5030" s="104"/>
      <c r="H5030" s="105" t="str">
        <f t="shared" ca="1" si="237"/>
        <v/>
      </c>
      <c r="I5030" s="102"/>
      <c r="J5030" s="102"/>
      <c r="K5030" s="102"/>
      <c r="L5030" s="102"/>
      <c r="M5030" s="102"/>
      <c r="N5030" s="102"/>
      <c r="O5030" s="102"/>
      <c r="P5030" s="102"/>
      <c r="Q5030" s="102"/>
      <c r="R5030" s="102"/>
      <c r="S5030" s="102"/>
      <c r="T5030" s="106"/>
      <c r="U5030" s="3" t="str">
        <f t="shared" si="236"/>
        <v>0/1</v>
      </c>
    </row>
    <row r="5031" spans="1:21" ht="30" customHeight="1" x14ac:dyDescent="0.3">
      <c r="A5031" s="3" t="str">
        <f>B5031&amp;"--"&amp;COUNTIF($B$5:B5031,B5031)</f>
        <v>--4994</v>
      </c>
      <c r="B5031" s="3" t="str">
        <f t="shared" si="235"/>
        <v/>
      </c>
      <c r="C5031" s="78">
        <v>5027</v>
      </c>
      <c r="D5031" s="102"/>
      <c r="E5031" s="103"/>
      <c r="F5031" s="102"/>
      <c r="G5031" s="104"/>
      <c r="H5031" s="105" t="str">
        <f t="shared" ca="1" si="237"/>
        <v/>
      </c>
      <c r="I5031" s="102"/>
      <c r="J5031" s="102"/>
      <c r="K5031" s="102"/>
      <c r="L5031" s="102"/>
      <c r="M5031" s="102"/>
      <c r="N5031" s="102"/>
      <c r="O5031" s="102"/>
      <c r="P5031" s="102"/>
      <c r="Q5031" s="102"/>
      <c r="R5031" s="102"/>
      <c r="S5031" s="102"/>
      <c r="T5031" s="106"/>
      <c r="U5031" s="3" t="str">
        <f t="shared" si="236"/>
        <v>0/1</v>
      </c>
    </row>
    <row r="5032" spans="1:21" ht="30" customHeight="1" x14ac:dyDescent="0.3">
      <c r="A5032" s="3" t="str">
        <f>B5032&amp;"--"&amp;COUNTIF($B$5:B5032,B5032)</f>
        <v>--4995</v>
      </c>
      <c r="B5032" s="3" t="str">
        <f t="shared" si="235"/>
        <v/>
      </c>
      <c r="C5032" s="78">
        <v>5028</v>
      </c>
      <c r="D5032" s="102"/>
      <c r="E5032" s="103"/>
      <c r="F5032" s="102"/>
      <c r="G5032" s="104"/>
      <c r="H5032" s="105" t="str">
        <f t="shared" ca="1" si="237"/>
        <v/>
      </c>
      <c r="I5032" s="102"/>
      <c r="J5032" s="102"/>
      <c r="K5032" s="102"/>
      <c r="L5032" s="102"/>
      <c r="M5032" s="102"/>
      <c r="N5032" s="102"/>
      <c r="O5032" s="102"/>
      <c r="P5032" s="102"/>
      <c r="Q5032" s="102"/>
      <c r="R5032" s="102"/>
      <c r="S5032" s="102"/>
      <c r="T5032" s="106"/>
      <c r="U5032" s="3" t="str">
        <f t="shared" si="236"/>
        <v>0/1</v>
      </c>
    </row>
    <row r="5033" spans="1:21" ht="30" customHeight="1" x14ac:dyDescent="0.3">
      <c r="A5033" s="3" t="str">
        <f>B5033&amp;"--"&amp;COUNTIF($B$5:B5033,B5033)</f>
        <v>--4996</v>
      </c>
      <c r="B5033" s="3" t="str">
        <f t="shared" si="235"/>
        <v/>
      </c>
      <c r="C5033" s="78">
        <v>5029</v>
      </c>
      <c r="D5033" s="102"/>
      <c r="E5033" s="103"/>
      <c r="F5033" s="102"/>
      <c r="G5033" s="104"/>
      <c r="H5033" s="105" t="str">
        <f t="shared" ca="1" si="237"/>
        <v/>
      </c>
      <c r="I5033" s="102"/>
      <c r="J5033" s="102"/>
      <c r="K5033" s="102"/>
      <c r="L5033" s="102"/>
      <c r="M5033" s="102"/>
      <c r="N5033" s="102"/>
      <c r="O5033" s="102"/>
      <c r="P5033" s="102"/>
      <c r="Q5033" s="102"/>
      <c r="R5033" s="102"/>
      <c r="S5033" s="102"/>
      <c r="T5033" s="106"/>
      <c r="U5033" s="3" t="str">
        <f t="shared" si="236"/>
        <v>0/1</v>
      </c>
    </row>
    <row r="5034" spans="1:21" ht="30" customHeight="1" x14ac:dyDescent="0.3">
      <c r="A5034" s="3" t="str">
        <f>B5034&amp;"--"&amp;COUNTIF($B$5:B5034,B5034)</f>
        <v>--4997</v>
      </c>
      <c r="B5034" s="3" t="str">
        <f t="shared" si="235"/>
        <v/>
      </c>
      <c r="C5034" s="78">
        <v>5030</v>
      </c>
      <c r="D5034" s="102"/>
      <c r="E5034" s="103"/>
      <c r="F5034" s="102"/>
      <c r="G5034" s="104"/>
      <c r="H5034" s="105" t="str">
        <f t="shared" ca="1" si="237"/>
        <v/>
      </c>
      <c r="I5034" s="102"/>
      <c r="J5034" s="102"/>
      <c r="K5034" s="102"/>
      <c r="L5034" s="102"/>
      <c r="M5034" s="102"/>
      <c r="N5034" s="102"/>
      <c r="O5034" s="102"/>
      <c r="P5034" s="102"/>
      <c r="Q5034" s="102"/>
      <c r="R5034" s="102"/>
      <c r="S5034" s="102"/>
      <c r="T5034" s="106"/>
      <c r="U5034" s="3" t="str">
        <f t="shared" si="236"/>
        <v>0/1</v>
      </c>
    </row>
    <row r="5035" spans="1:21" ht="30" customHeight="1" x14ac:dyDescent="0.3">
      <c r="A5035" s="3" t="str">
        <f>B5035&amp;"--"&amp;COUNTIF($B$5:B5035,B5035)</f>
        <v>--4998</v>
      </c>
      <c r="B5035" s="3" t="str">
        <f t="shared" si="235"/>
        <v/>
      </c>
      <c r="C5035" s="78">
        <v>5031</v>
      </c>
      <c r="D5035" s="102"/>
      <c r="E5035" s="103"/>
      <c r="F5035" s="102"/>
      <c r="G5035" s="104"/>
      <c r="H5035" s="105" t="str">
        <f t="shared" ca="1" si="237"/>
        <v/>
      </c>
      <c r="I5035" s="102"/>
      <c r="J5035" s="102"/>
      <c r="K5035" s="102"/>
      <c r="L5035" s="102"/>
      <c r="M5035" s="102"/>
      <c r="N5035" s="102"/>
      <c r="O5035" s="102"/>
      <c r="P5035" s="102"/>
      <c r="Q5035" s="102"/>
      <c r="R5035" s="102"/>
      <c r="S5035" s="102"/>
      <c r="T5035" s="106"/>
      <c r="U5035" s="3" t="str">
        <f t="shared" si="236"/>
        <v>0/1</v>
      </c>
    </row>
    <row r="5036" spans="1:21" ht="30" customHeight="1" x14ac:dyDescent="0.3">
      <c r="A5036" s="3" t="str">
        <f>B5036&amp;"--"&amp;COUNTIF($B$5:B5036,B5036)</f>
        <v>--4999</v>
      </c>
      <c r="B5036" s="3" t="str">
        <f t="shared" si="235"/>
        <v/>
      </c>
      <c r="C5036" s="78">
        <v>5032</v>
      </c>
      <c r="D5036" s="102"/>
      <c r="E5036" s="103"/>
      <c r="F5036" s="102"/>
      <c r="G5036" s="104"/>
      <c r="H5036" s="105" t="str">
        <f t="shared" ca="1" si="237"/>
        <v/>
      </c>
      <c r="I5036" s="102"/>
      <c r="J5036" s="102"/>
      <c r="K5036" s="102"/>
      <c r="L5036" s="102"/>
      <c r="M5036" s="102"/>
      <c r="N5036" s="102"/>
      <c r="O5036" s="102"/>
      <c r="P5036" s="102"/>
      <c r="Q5036" s="102"/>
      <c r="R5036" s="102"/>
      <c r="S5036" s="102"/>
      <c r="T5036" s="106"/>
      <c r="U5036" s="3" t="str">
        <f t="shared" si="236"/>
        <v>0/1</v>
      </c>
    </row>
    <row r="5037" spans="1:21" ht="30" customHeight="1" x14ac:dyDescent="0.3">
      <c r="A5037" s="3" t="str">
        <f>B5037&amp;"--"&amp;COUNTIF($B$5:B5037,B5037)</f>
        <v>--5000</v>
      </c>
      <c r="B5037" s="3" t="str">
        <f t="shared" si="235"/>
        <v/>
      </c>
      <c r="C5037" s="78">
        <v>5033</v>
      </c>
      <c r="D5037" s="102"/>
      <c r="E5037" s="103"/>
      <c r="F5037" s="102"/>
      <c r="G5037" s="104"/>
      <c r="H5037" s="105" t="str">
        <f t="shared" ca="1" si="237"/>
        <v/>
      </c>
      <c r="I5037" s="102"/>
      <c r="J5037" s="102"/>
      <c r="K5037" s="102"/>
      <c r="L5037" s="102"/>
      <c r="M5037" s="102"/>
      <c r="N5037" s="102"/>
      <c r="O5037" s="102"/>
      <c r="P5037" s="102"/>
      <c r="Q5037" s="102"/>
      <c r="R5037" s="102"/>
      <c r="S5037" s="102"/>
      <c r="T5037" s="106"/>
      <c r="U5037" s="3" t="str">
        <f t="shared" si="236"/>
        <v>0/1</v>
      </c>
    </row>
    <row r="5038" spans="1:21" ht="30" customHeight="1" x14ac:dyDescent="0.3">
      <c r="A5038" s="3" t="str">
        <f>B5038&amp;"--"&amp;COUNTIF($B$5:B5038,B5038)</f>
        <v>--5001</v>
      </c>
      <c r="B5038" s="3" t="str">
        <f t="shared" si="235"/>
        <v/>
      </c>
      <c r="C5038" s="78">
        <v>5034</v>
      </c>
      <c r="D5038" s="102"/>
      <c r="E5038" s="103"/>
      <c r="F5038" s="102"/>
      <c r="G5038" s="104"/>
      <c r="H5038" s="105" t="str">
        <f t="shared" ca="1" si="237"/>
        <v/>
      </c>
      <c r="I5038" s="102"/>
      <c r="J5038" s="102"/>
      <c r="K5038" s="102"/>
      <c r="L5038" s="102"/>
      <c r="M5038" s="102"/>
      <c r="N5038" s="102"/>
      <c r="O5038" s="102"/>
      <c r="P5038" s="102"/>
      <c r="Q5038" s="102"/>
      <c r="R5038" s="102"/>
      <c r="S5038" s="102"/>
      <c r="T5038" s="106"/>
      <c r="U5038" s="3" t="str">
        <f t="shared" si="236"/>
        <v>0/1</v>
      </c>
    </row>
    <row r="5039" spans="1:21" ht="30" customHeight="1" x14ac:dyDescent="0.3">
      <c r="A5039" s="3" t="str">
        <f>B5039&amp;"--"&amp;COUNTIF($B$5:B5039,B5039)</f>
        <v>--5002</v>
      </c>
      <c r="B5039" s="3" t="str">
        <f t="shared" si="235"/>
        <v/>
      </c>
      <c r="C5039" s="78">
        <v>5035</v>
      </c>
      <c r="D5039" s="102"/>
      <c r="E5039" s="103"/>
      <c r="F5039" s="102"/>
      <c r="G5039" s="104"/>
      <c r="H5039" s="105" t="str">
        <f t="shared" ca="1" si="237"/>
        <v/>
      </c>
      <c r="I5039" s="102"/>
      <c r="J5039" s="102"/>
      <c r="K5039" s="102"/>
      <c r="L5039" s="102"/>
      <c r="M5039" s="102"/>
      <c r="N5039" s="102"/>
      <c r="O5039" s="102"/>
      <c r="P5039" s="102"/>
      <c r="Q5039" s="102"/>
      <c r="R5039" s="102"/>
      <c r="S5039" s="102"/>
      <c r="T5039" s="106"/>
      <c r="U5039" s="3" t="str">
        <f t="shared" si="236"/>
        <v>0/1</v>
      </c>
    </row>
    <row r="5040" spans="1:21" ht="30" customHeight="1" x14ac:dyDescent="0.3">
      <c r="A5040" s="3" t="str">
        <f>B5040&amp;"--"&amp;COUNTIF($B$5:B5040,B5040)</f>
        <v>--5003</v>
      </c>
      <c r="B5040" s="3" t="str">
        <f t="shared" si="235"/>
        <v/>
      </c>
      <c r="C5040" s="78">
        <v>5036</v>
      </c>
      <c r="D5040" s="102"/>
      <c r="E5040" s="103"/>
      <c r="F5040" s="102"/>
      <c r="G5040" s="104"/>
      <c r="H5040" s="105" t="str">
        <f t="shared" ca="1" si="237"/>
        <v/>
      </c>
      <c r="I5040" s="102"/>
      <c r="J5040" s="102"/>
      <c r="K5040" s="102"/>
      <c r="L5040" s="102"/>
      <c r="M5040" s="102"/>
      <c r="N5040" s="102"/>
      <c r="O5040" s="102"/>
      <c r="P5040" s="102"/>
      <c r="Q5040" s="102"/>
      <c r="R5040" s="102"/>
      <c r="S5040" s="102"/>
      <c r="T5040" s="106"/>
      <c r="U5040" s="3" t="str">
        <f t="shared" si="236"/>
        <v>0/1</v>
      </c>
    </row>
    <row r="5041" spans="1:21" ht="30" customHeight="1" x14ac:dyDescent="0.3">
      <c r="A5041" s="3" t="str">
        <f>B5041&amp;"--"&amp;COUNTIF($B$5:B5041,B5041)</f>
        <v>--5004</v>
      </c>
      <c r="B5041" s="3" t="str">
        <f t="shared" si="235"/>
        <v/>
      </c>
      <c r="C5041" s="78">
        <v>5037</v>
      </c>
      <c r="D5041" s="102"/>
      <c r="E5041" s="103"/>
      <c r="F5041" s="102"/>
      <c r="G5041" s="104"/>
      <c r="H5041" s="105" t="str">
        <f t="shared" ca="1" si="237"/>
        <v/>
      </c>
      <c r="I5041" s="102"/>
      <c r="J5041" s="102"/>
      <c r="K5041" s="102"/>
      <c r="L5041" s="102"/>
      <c r="M5041" s="102"/>
      <c r="N5041" s="102"/>
      <c r="O5041" s="102"/>
      <c r="P5041" s="102"/>
      <c r="Q5041" s="102"/>
      <c r="R5041" s="102"/>
      <c r="S5041" s="102"/>
      <c r="T5041" s="106"/>
      <c r="U5041" s="3" t="str">
        <f t="shared" si="236"/>
        <v>0/1</v>
      </c>
    </row>
    <row r="5042" spans="1:21" ht="30" customHeight="1" x14ac:dyDescent="0.3">
      <c r="A5042" s="3" t="str">
        <f>B5042&amp;"--"&amp;COUNTIF($B$5:B5042,B5042)</f>
        <v>--5005</v>
      </c>
      <c r="B5042" s="3" t="str">
        <f t="shared" si="235"/>
        <v/>
      </c>
      <c r="C5042" s="78">
        <v>5038</v>
      </c>
      <c r="D5042" s="102"/>
      <c r="E5042" s="103"/>
      <c r="F5042" s="102"/>
      <c r="G5042" s="104"/>
      <c r="H5042" s="105" t="str">
        <f t="shared" ca="1" si="237"/>
        <v/>
      </c>
      <c r="I5042" s="102"/>
      <c r="J5042" s="102"/>
      <c r="K5042" s="102"/>
      <c r="L5042" s="102"/>
      <c r="M5042" s="102"/>
      <c r="N5042" s="102"/>
      <c r="O5042" s="102"/>
      <c r="P5042" s="102"/>
      <c r="Q5042" s="102"/>
      <c r="R5042" s="102"/>
      <c r="S5042" s="102"/>
      <c r="T5042" s="106"/>
      <c r="U5042" s="3" t="str">
        <f t="shared" si="236"/>
        <v>0/1</v>
      </c>
    </row>
    <row r="5043" spans="1:21" ht="30" customHeight="1" x14ac:dyDescent="0.3">
      <c r="A5043" s="3" t="str">
        <f>B5043&amp;"--"&amp;COUNTIF($B$5:B5043,B5043)</f>
        <v>--5006</v>
      </c>
      <c r="B5043" s="3" t="str">
        <f t="shared" si="235"/>
        <v/>
      </c>
      <c r="C5043" s="78">
        <v>5039</v>
      </c>
      <c r="D5043" s="102"/>
      <c r="E5043" s="103"/>
      <c r="F5043" s="102"/>
      <c r="G5043" s="104"/>
      <c r="H5043" s="105" t="str">
        <f t="shared" ca="1" si="237"/>
        <v/>
      </c>
      <c r="I5043" s="102"/>
      <c r="J5043" s="102"/>
      <c r="K5043" s="102"/>
      <c r="L5043" s="102"/>
      <c r="M5043" s="102"/>
      <c r="N5043" s="102"/>
      <c r="O5043" s="102"/>
      <c r="P5043" s="102"/>
      <c r="Q5043" s="102"/>
      <c r="R5043" s="102"/>
      <c r="S5043" s="102"/>
      <c r="T5043" s="106"/>
      <c r="U5043" s="3" t="str">
        <f t="shared" si="236"/>
        <v>0/1</v>
      </c>
    </row>
    <row r="5044" spans="1:21" ht="30" customHeight="1" x14ac:dyDescent="0.3">
      <c r="A5044" s="3" t="str">
        <f>B5044&amp;"--"&amp;COUNTIF($B$5:B5044,B5044)</f>
        <v>--5007</v>
      </c>
      <c r="B5044" s="3" t="str">
        <f t="shared" si="235"/>
        <v/>
      </c>
      <c r="C5044" s="78">
        <v>5040</v>
      </c>
      <c r="D5044" s="102"/>
      <c r="E5044" s="103"/>
      <c r="F5044" s="102"/>
      <c r="G5044" s="104"/>
      <c r="H5044" s="105" t="str">
        <f t="shared" ca="1" si="237"/>
        <v/>
      </c>
      <c r="I5044" s="102"/>
      <c r="J5044" s="102"/>
      <c r="K5044" s="102"/>
      <c r="L5044" s="102"/>
      <c r="M5044" s="102"/>
      <c r="N5044" s="102"/>
      <c r="O5044" s="102"/>
      <c r="P5044" s="102"/>
      <c r="Q5044" s="102"/>
      <c r="R5044" s="102"/>
      <c r="S5044" s="102"/>
      <c r="T5044" s="106"/>
      <c r="U5044" s="3" t="str">
        <f t="shared" si="236"/>
        <v>0/1</v>
      </c>
    </row>
    <row r="5045" spans="1:21" ht="30" customHeight="1" x14ac:dyDescent="0.3">
      <c r="A5045" s="3" t="str">
        <f>B5045&amp;"--"&amp;COUNTIF($B$5:B5045,B5045)</f>
        <v>--5008</v>
      </c>
      <c r="B5045" s="3" t="str">
        <f t="shared" si="235"/>
        <v/>
      </c>
      <c r="C5045" s="78">
        <v>5041</v>
      </c>
      <c r="D5045" s="102"/>
      <c r="E5045" s="103"/>
      <c r="F5045" s="102"/>
      <c r="G5045" s="104"/>
      <c r="H5045" s="105" t="str">
        <f t="shared" ca="1" si="237"/>
        <v/>
      </c>
      <c r="I5045" s="102"/>
      <c r="J5045" s="102"/>
      <c r="K5045" s="102"/>
      <c r="L5045" s="102"/>
      <c r="M5045" s="102"/>
      <c r="N5045" s="102"/>
      <c r="O5045" s="102"/>
      <c r="P5045" s="102"/>
      <c r="Q5045" s="102"/>
      <c r="R5045" s="102"/>
      <c r="S5045" s="102"/>
      <c r="T5045" s="106"/>
      <c r="U5045" s="3" t="str">
        <f t="shared" si="236"/>
        <v>0/1</v>
      </c>
    </row>
    <row r="5046" spans="1:21" ht="30" customHeight="1" x14ac:dyDescent="0.3">
      <c r="A5046" s="3" t="str">
        <f>B5046&amp;"--"&amp;COUNTIF($B$5:B5046,B5046)</f>
        <v>--5009</v>
      </c>
      <c r="B5046" s="3" t="str">
        <f t="shared" si="235"/>
        <v/>
      </c>
      <c r="C5046" s="78">
        <v>5042</v>
      </c>
      <c r="D5046" s="102"/>
      <c r="E5046" s="103"/>
      <c r="F5046" s="102"/>
      <c r="G5046" s="104"/>
      <c r="H5046" s="105" t="str">
        <f t="shared" ca="1" si="237"/>
        <v/>
      </c>
      <c r="I5046" s="102"/>
      <c r="J5046" s="102"/>
      <c r="K5046" s="102"/>
      <c r="L5046" s="102"/>
      <c r="M5046" s="102"/>
      <c r="N5046" s="102"/>
      <c r="O5046" s="102"/>
      <c r="P5046" s="102"/>
      <c r="Q5046" s="102"/>
      <c r="R5046" s="102"/>
      <c r="S5046" s="102"/>
      <c r="T5046" s="106"/>
      <c r="U5046" s="3" t="str">
        <f t="shared" si="236"/>
        <v>0/1</v>
      </c>
    </row>
    <row r="5047" spans="1:21" ht="30" customHeight="1" x14ac:dyDescent="0.3">
      <c r="A5047" s="3" t="str">
        <f>B5047&amp;"--"&amp;COUNTIF($B$5:B5047,B5047)</f>
        <v>--5010</v>
      </c>
      <c r="B5047" s="3" t="str">
        <f t="shared" si="235"/>
        <v/>
      </c>
      <c r="C5047" s="78">
        <v>5043</v>
      </c>
      <c r="D5047" s="102"/>
      <c r="E5047" s="103"/>
      <c r="F5047" s="102"/>
      <c r="G5047" s="104"/>
      <c r="H5047" s="105" t="str">
        <f t="shared" ca="1" si="237"/>
        <v/>
      </c>
      <c r="I5047" s="102"/>
      <c r="J5047" s="102"/>
      <c r="K5047" s="102"/>
      <c r="L5047" s="102"/>
      <c r="M5047" s="102"/>
      <c r="N5047" s="102"/>
      <c r="O5047" s="102"/>
      <c r="P5047" s="102"/>
      <c r="Q5047" s="102"/>
      <c r="R5047" s="102"/>
      <c r="S5047" s="102"/>
      <c r="T5047" s="106"/>
      <c r="U5047" s="3" t="str">
        <f t="shared" si="236"/>
        <v>0/1</v>
      </c>
    </row>
    <row r="5048" spans="1:21" ht="30" customHeight="1" x14ac:dyDescent="0.3">
      <c r="A5048" s="3" t="str">
        <f>B5048&amp;"--"&amp;COUNTIF($B$5:B5048,B5048)</f>
        <v>--5011</v>
      </c>
      <c r="B5048" s="3" t="str">
        <f t="shared" si="235"/>
        <v/>
      </c>
      <c r="C5048" s="78">
        <v>5044</v>
      </c>
      <c r="D5048" s="102"/>
      <c r="E5048" s="103"/>
      <c r="F5048" s="102"/>
      <c r="G5048" s="104"/>
      <c r="H5048" s="105" t="str">
        <f t="shared" ca="1" si="237"/>
        <v/>
      </c>
      <c r="I5048" s="102"/>
      <c r="J5048" s="102"/>
      <c r="K5048" s="102"/>
      <c r="L5048" s="102"/>
      <c r="M5048" s="102"/>
      <c r="N5048" s="102"/>
      <c r="O5048" s="102"/>
      <c r="P5048" s="102"/>
      <c r="Q5048" s="102"/>
      <c r="R5048" s="102"/>
      <c r="S5048" s="102"/>
      <c r="T5048" s="106"/>
      <c r="U5048" s="3" t="str">
        <f t="shared" si="236"/>
        <v>0/1</v>
      </c>
    </row>
    <row r="5049" spans="1:21" ht="30" customHeight="1" x14ac:dyDescent="0.3">
      <c r="A5049" s="3" t="str">
        <f>B5049&amp;"--"&amp;COUNTIF($B$5:B5049,B5049)</f>
        <v>--5012</v>
      </c>
      <c r="B5049" s="3" t="str">
        <f t="shared" si="235"/>
        <v/>
      </c>
      <c r="C5049" s="78">
        <v>5045</v>
      </c>
      <c r="D5049" s="102"/>
      <c r="E5049" s="103"/>
      <c r="F5049" s="102"/>
      <c r="G5049" s="104"/>
      <c r="H5049" s="105" t="str">
        <f t="shared" ca="1" si="237"/>
        <v/>
      </c>
      <c r="I5049" s="102"/>
      <c r="J5049" s="102"/>
      <c r="K5049" s="102"/>
      <c r="L5049" s="102"/>
      <c r="M5049" s="102"/>
      <c r="N5049" s="102"/>
      <c r="O5049" s="102"/>
      <c r="P5049" s="102"/>
      <c r="Q5049" s="102"/>
      <c r="R5049" s="102"/>
      <c r="S5049" s="102"/>
      <c r="T5049" s="106"/>
      <c r="U5049" s="3" t="str">
        <f t="shared" si="236"/>
        <v>0/1</v>
      </c>
    </row>
    <row r="5050" spans="1:21" ht="30" customHeight="1" x14ac:dyDescent="0.3">
      <c r="A5050" s="3" t="str">
        <f>B5050&amp;"--"&amp;COUNTIF($B$5:B5050,B5050)</f>
        <v>--5013</v>
      </c>
      <c r="B5050" s="3" t="str">
        <f t="shared" si="235"/>
        <v/>
      </c>
      <c r="C5050" s="78">
        <v>5046</v>
      </c>
      <c r="D5050" s="102"/>
      <c r="E5050" s="103"/>
      <c r="F5050" s="102"/>
      <c r="G5050" s="104"/>
      <c r="H5050" s="105" t="str">
        <f t="shared" ca="1" si="237"/>
        <v/>
      </c>
      <c r="I5050" s="102"/>
      <c r="J5050" s="102"/>
      <c r="K5050" s="102"/>
      <c r="L5050" s="102"/>
      <c r="M5050" s="102"/>
      <c r="N5050" s="102"/>
      <c r="O5050" s="102"/>
      <c r="P5050" s="102"/>
      <c r="Q5050" s="102"/>
      <c r="R5050" s="102"/>
      <c r="S5050" s="102"/>
      <c r="T5050" s="106"/>
      <c r="U5050" s="3" t="str">
        <f t="shared" si="236"/>
        <v>0/1</v>
      </c>
    </row>
    <row r="5051" spans="1:21" ht="30" customHeight="1" x14ac:dyDescent="0.3">
      <c r="A5051" s="3" t="str">
        <f>B5051&amp;"--"&amp;COUNTIF($B$5:B5051,B5051)</f>
        <v>--5014</v>
      </c>
      <c r="B5051" s="3" t="str">
        <f t="shared" si="235"/>
        <v/>
      </c>
      <c r="C5051" s="78">
        <v>5047</v>
      </c>
      <c r="D5051" s="102"/>
      <c r="E5051" s="103"/>
      <c r="F5051" s="102"/>
      <c r="G5051" s="104"/>
      <c r="H5051" s="105" t="str">
        <f t="shared" ca="1" si="237"/>
        <v/>
      </c>
      <c r="I5051" s="102"/>
      <c r="J5051" s="102"/>
      <c r="K5051" s="102"/>
      <c r="L5051" s="102"/>
      <c r="M5051" s="102"/>
      <c r="N5051" s="102"/>
      <c r="O5051" s="102"/>
      <c r="P5051" s="102"/>
      <c r="Q5051" s="102"/>
      <c r="R5051" s="102"/>
      <c r="S5051" s="102"/>
      <c r="T5051" s="106"/>
      <c r="U5051" s="3" t="str">
        <f t="shared" si="236"/>
        <v>0/1</v>
      </c>
    </row>
    <row r="5052" spans="1:21" ht="30" customHeight="1" x14ac:dyDescent="0.3">
      <c r="A5052" s="3" t="str">
        <f>B5052&amp;"--"&amp;COUNTIF($B$5:B5052,B5052)</f>
        <v>--5015</v>
      </c>
      <c r="B5052" s="3" t="str">
        <f t="shared" si="235"/>
        <v/>
      </c>
      <c r="C5052" s="78">
        <v>5048</v>
      </c>
      <c r="D5052" s="102"/>
      <c r="E5052" s="103"/>
      <c r="F5052" s="102"/>
      <c r="G5052" s="104"/>
      <c r="H5052" s="105" t="str">
        <f t="shared" ca="1" si="237"/>
        <v/>
      </c>
      <c r="I5052" s="102"/>
      <c r="J5052" s="102"/>
      <c r="K5052" s="102"/>
      <c r="L5052" s="102"/>
      <c r="M5052" s="102"/>
      <c r="N5052" s="102"/>
      <c r="O5052" s="102"/>
      <c r="P5052" s="102"/>
      <c r="Q5052" s="102"/>
      <c r="R5052" s="102"/>
      <c r="S5052" s="102"/>
      <c r="T5052" s="106"/>
      <c r="U5052" s="3" t="str">
        <f t="shared" si="236"/>
        <v>0/1</v>
      </c>
    </row>
    <row r="5053" spans="1:21" ht="30" customHeight="1" x14ac:dyDescent="0.3">
      <c r="A5053" s="3" t="str">
        <f>B5053&amp;"--"&amp;COUNTIF($B$5:B5053,B5053)</f>
        <v>--5016</v>
      </c>
      <c r="B5053" s="3" t="str">
        <f t="shared" si="235"/>
        <v/>
      </c>
      <c r="C5053" s="78">
        <v>5049</v>
      </c>
      <c r="D5053" s="102"/>
      <c r="E5053" s="103"/>
      <c r="F5053" s="102"/>
      <c r="G5053" s="104"/>
      <c r="H5053" s="105" t="str">
        <f t="shared" ca="1" si="237"/>
        <v/>
      </c>
      <c r="I5053" s="102"/>
      <c r="J5053" s="102"/>
      <c r="K5053" s="102"/>
      <c r="L5053" s="102"/>
      <c r="M5053" s="102"/>
      <c r="N5053" s="102"/>
      <c r="O5053" s="102"/>
      <c r="P5053" s="102"/>
      <c r="Q5053" s="102"/>
      <c r="R5053" s="102"/>
      <c r="S5053" s="102"/>
      <c r="T5053" s="106"/>
      <c r="U5053" s="3" t="str">
        <f t="shared" si="236"/>
        <v>0/1</v>
      </c>
    </row>
    <row r="5054" spans="1:21" ht="30" customHeight="1" x14ac:dyDescent="0.3">
      <c r="A5054" s="3" t="str">
        <f>B5054&amp;"--"&amp;COUNTIF($B$5:B5054,B5054)</f>
        <v>--5017</v>
      </c>
      <c r="B5054" s="3" t="str">
        <f t="shared" si="235"/>
        <v/>
      </c>
      <c r="C5054" s="78">
        <v>5050</v>
      </c>
      <c r="D5054" s="102"/>
      <c r="E5054" s="103"/>
      <c r="F5054" s="102"/>
      <c r="G5054" s="104"/>
      <c r="H5054" s="105" t="str">
        <f t="shared" ca="1" si="237"/>
        <v/>
      </c>
      <c r="I5054" s="102"/>
      <c r="J5054" s="102"/>
      <c r="K5054" s="102"/>
      <c r="L5054" s="102"/>
      <c r="M5054" s="102"/>
      <c r="N5054" s="102"/>
      <c r="O5054" s="102"/>
      <c r="P5054" s="102"/>
      <c r="Q5054" s="102"/>
      <c r="R5054" s="102"/>
      <c r="S5054" s="102"/>
      <c r="T5054" s="106"/>
      <c r="U5054" s="3" t="str">
        <f t="shared" si="236"/>
        <v>0/1</v>
      </c>
    </row>
    <row r="5055" spans="1:21" ht="30" customHeight="1" x14ac:dyDescent="0.3">
      <c r="A5055" s="3" t="str">
        <f>B5055&amp;"--"&amp;COUNTIF($B$5:B5055,B5055)</f>
        <v>--5018</v>
      </c>
      <c r="B5055" s="3" t="str">
        <f t="shared" si="235"/>
        <v/>
      </c>
      <c r="C5055" s="78">
        <v>5051</v>
      </c>
      <c r="D5055" s="102"/>
      <c r="E5055" s="103"/>
      <c r="F5055" s="102"/>
      <c r="G5055" s="104"/>
      <c r="H5055" s="105" t="str">
        <f t="shared" ca="1" si="237"/>
        <v/>
      </c>
      <c r="I5055" s="102"/>
      <c r="J5055" s="102"/>
      <c r="K5055" s="102"/>
      <c r="L5055" s="102"/>
      <c r="M5055" s="102"/>
      <c r="N5055" s="102"/>
      <c r="O5055" s="102"/>
      <c r="P5055" s="102"/>
      <c r="Q5055" s="102"/>
      <c r="R5055" s="102"/>
      <c r="S5055" s="102"/>
      <c r="T5055" s="106"/>
      <c r="U5055" s="3" t="str">
        <f t="shared" si="236"/>
        <v>0/1</v>
      </c>
    </row>
    <row r="5056" spans="1:21" ht="30" customHeight="1" x14ac:dyDescent="0.3">
      <c r="A5056" s="3" t="str">
        <f>B5056&amp;"--"&amp;COUNTIF($B$5:B5056,B5056)</f>
        <v>--5019</v>
      </c>
      <c r="B5056" s="3" t="str">
        <f t="shared" si="235"/>
        <v/>
      </c>
      <c r="C5056" s="78">
        <v>5052</v>
      </c>
      <c r="D5056" s="102"/>
      <c r="E5056" s="103"/>
      <c r="F5056" s="102"/>
      <c r="G5056" s="104"/>
      <c r="H5056" s="105" t="str">
        <f t="shared" ca="1" si="237"/>
        <v/>
      </c>
      <c r="I5056" s="102"/>
      <c r="J5056" s="102"/>
      <c r="K5056" s="102"/>
      <c r="L5056" s="102"/>
      <c r="M5056" s="102"/>
      <c r="N5056" s="102"/>
      <c r="O5056" s="102"/>
      <c r="P5056" s="102"/>
      <c r="Q5056" s="102"/>
      <c r="R5056" s="102"/>
      <c r="S5056" s="102"/>
      <c r="T5056" s="106"/>
      <c r="U5056" s="3" t="str">
        <f t="shared" si="236"/>
        <v>0/1</v>
      </c>
    </row>
    <row r="5057" spans="1:21" ht="30" customHeight="1" x14ac:dyDescent="0.3">
      <c r="A5057" s="3" t="str">
        <f>B5057&amp;"--"&amp;COUNTIF($B$5:B5057,B5057)</f>
        <v>--5020</v>
      </c>
      <c r="B5057" s="3" t="str">
        <f t="shared" si="235"/>
        <v/>
      </c>
      <c r="C5057" s="78">
        <v>5053</v>
      </c>
      <c r="D5057" s="102"/>
      <c r="E5057" s="103"/>
      <c r="F5057" s="102"/>
      <c r="G5057" s="104"/>
      <c r="H5057" s="105" t="str">
        <f t="shared" ca="1" si="237"/>
        <v/>
      </c>
      <c r="I5057" s="102"/>
      <c r="J5057" s="102"/>
      <c r="K5057" s="102"/>
      <c r="L5057" s="102"/>
      <c r="M5057" s="102"/>
      <c r="N5057" s="102"/>
      <c r="O5057" s="102"/>
      <c r="P5057" s="102"/>
      <c r="Q5057" s="102"/>
      <c r="R5057" s="102"/>
      <c r="S5057" s="102"/>
      <c r="T5057" s="106"/>
      <c r="U5057" s="3" t="str">
        <f t="shared" si="236"/>
        <v>0/1</v>
      </c>
    </row>
    <row r="5058" spans="1:21" ht="30" customHeight="1" x14ac:dyDescent="0.3">
      <c r="A5058" s="3" t="str">
        <f>B5058&amp;"--"&amp;COUNTIF($B$5:B5058,B5058)</f>
        <v>--5021</v>
      </c>
      <c r="B5058" s="3" t="str">
        <f t="shared" si="235"/>
        <v/>
      </c>
      <c r="C5058" s="78">
        <v>5054</v>
      </c>
      <c r="D5058" s="102"/>
      <c r="E5058" s="103"/>
      <c r="F5058" s="102"/>
      <c r="G5058" s="104"/>
      <c r="H5058" s="105" t="str">
        <f t="shared" ca="1" si="237"/>
        <v/>
      </c>
      <c r="I5058" s="102"/>
      <c r="J5058" s="102"/>
      <c r="K5058" s="102"/>
      <c r="L5058" s="102"/>
      <c r="M5058" s="102"/>
      <c r="N5058" s="102"/>
      <c r="O5058" s="102"/>
      <c r="P5058" s="102"/>
      <c r="Q5058" s="102"/>
      <c r="R5058" s="102"/>
      <c r="S5058" s="102"/>
      <c r="T5058" s="106"/>
      <c r="U5058" s="3" t="str">
        <f t="shared" si="236"/>
        <v>0/1</v>
      </c>
    </row>
    <row r="5059" spans="1:21" ht="30" customHeight="1" x14ac:dyDescent="0.3">
      <c r="A5059" s="3" t="str">
        <f>B5059&amp;"--"&amp;COUNTIF($B$5:B5059,B5059)</f>
        <v>--5022</v>
      </c>
      <c r="B5059" s="3" t="str">
        <f t="shared" si="235"/>
        <v/>
      </c>
      <c r="C5059" s="78">
        <v>5055</v>
      </c>
      <c r="D5059" s="102"/>
      <c r="E5059" s="103"/>
      <c r="F5059" s="102"/>
      <c r="G5059" s="104"/>
      <c r="H5059" s="105" t="str">
        <f t="shared" ca="1" si="237"/>
        <v/>
      </c>
      <c r="I5059" s="102"/>
      <c r="J5059" s="102"/>
      <c r="K5059" s="102"/>
      <c r="L5059" s="102"/>
      <c r="M5059" s="102"/>
      <c r="N5059" s="102"/>
      <c r="O5059" s="102"/>
      <c r="P5059" s="102"/>
      <c r="Q5059" s="102"/>
      <c r="R5059" s="102"/>
      <c r="S5059" s="102"/>
      <c r="T5059" s="106"/>
      <c r="U5059" s="3" t="str">
        <f t="shared" si="236"/>
        <v>0/1</v>
      </c>
    </row>
    <row r="5060" spans="1:21" ht="30" customHeight="1" x14ac:dyDescent="0.3">
      <c r="A5060" s="3" t="str">
        <f>B5060&amp;"--"&amp;COUNTIF($B$5:B5060,B5060)</f>
        <v>--5023</v>
      </c>
      <c r="B5060" s="3" t="str">
        <f t="shared" si="235"/>
        <v/>
      </c>
      <c r="C5060" s="78">
        <v>5056</v>
      </c>
      <c r="D5060" s="102"/>
      <c r="E5060" s="103"/>
      <c r="F5060" s="102"/>
      <c r="G5060" s="104"/>
      <c r="H5060" s="105" t="str">
        <f t="shared" ca="1" si="237"/>
        <v/>
      </c>
      <c r="I5060" s="102"/>
      <c r="J5060" s="102"/>
      <c r="K5060" s="102"/>
      <c r="L5060" s="102"/>
      <c r="M5060" s="102"/>
      <c r="N5060" s="102"/>
      <c r="O5060" s="102"/>
      <c r="P5060" s="102"/>
      <c r="Q5060" s="102"/>
      <c r="R5060" s="102"/>
      <c r="S5060" s="102"/>
      <c r="T5060" s="106"/>
      <c r="U5060" s="3" t="str">
        <f t="shared" si="236"/>
        <v>0/1</v>
      </c>
    </row>
    <row r="5061" spans="1:21" ht="30" customHeight="1" x14ac:dyDescent="0.3">
      <c r="A5061" s="3" t="str">
        <f>B5061&amp;"--"&amp;COUNTIF($B$5:B5061,B5061)</f>
        <v>--5024</v>
      </c>
      <c r="B5061" s="3" t="str">
        <f t="shared" ref="B5061:B5124" si="238">IF(G5061&lt;&gt;"",MONTH(G5061),"")</f>
        <v/>
      </c>
      <c r="C5061" s="78">
        <v>5057</v>
      </c>
      <c r="D5061" s="102"/>
      <c r="E5061" s="103"/>
      <c r="F5061" s="102"/>
      <c r="G5061" s="104"/>
      <c r="H5061" s="105" t="str">
        <f t="shared" ca="1" si="237"/>
        <v/>
      </c>
      <c r="I5061" s="102"/>
      <c r="J5061" s="102"/>
      <c r="K5061" s="102"/>
      <c r="L5061" s="102"/>
      <c r="M5061" s="102"/>
      <c r="N5061" s="102"/>
      <c r="O5061" s="102"/>
      <c r="P5061" s="102"/>
      <c r="Q5061" s="102"/>
      <c r="R5061" s="102"/>
      <c r="S5061" s="102"/>
      <c r="T5061" s="106"/>
      <c r="U5061" s="3" t="str">
        <f t="shared" ref="U5061:U5124" si="239">DAY(G5061)&amp;"/"&amp;MONTH(G5061)</f>
        <v>0/1</v>
      </c>
    </row>
    <row r="5062" spans="1:21" ht="30" customHeight="1" x14ac:dyDescent="0.3">
      <c r="A5062" s="3" t="str">
        <f>B5062&amp;"--"&amp;COUNTIF($B$5:B5062,B5062)</f>
        <v>--5025</v>
      </c>
      <c r="B5062" s="3" t="str">
        <f t="shared" si="238"/>
        <v/>
      </c>
      <c r="C5062" s="78">
        <v>5058</v>
      </c>
      <c r="D5062" s="102"/>
      <c r="E5062" s="103"/>
      <c r="F5062" s="102"/>
      <c r="G5062" s="104"/>
      <c r="H5062" s="105" t="str">
        <f t="shared" ca="1" si="237"/>
        <v/>
      </c>
      <c r="I5062" s="102"/>
      <c r="J5062" s="102"/>
      <c r="K5062" s="102"/>
      <c r="L5062" s="102"/>
      <c r="M5062" s="102"/>
      <c r="N5062" s="102"/>
      <c r="O5062" s="102"/>
      <c r="P5062" s="102"/>
      <c r="Q5062" s="102"/>
      <c r="R5062" s="102"/>
      <c r="S5062" s="102"/>
      <c r="T5062" s="106"/>
      <c r="U5062" s="3" t="str">
        <f t="shared" si="239"/>
        <v>0/1</v>
      </c>
    </row>
    <row r="5063" spans="1:21" ht="30" customHeight="1" x14ac:dyDescent="0.3">
      <c r="A5063" s="3" t="str">
        <f>B5063&amp;"--"&amp;COUNTIF($B$5:B5063,B5063)</f>
        <v>--5026</v>
      </c>
      <c r="B5063" s="3" t="str">
        <f t="shared" si="238"/>
        <v/>
      </c>
      <c r="C5063" s="78">
        <v>5059</v>
      </c>
      <c r="D5063" s="102"/>
      <c r="E5063" s="103"/>
      <c r="F5063" s="102"/>
      <c r="G5063" s="104"/>
      <c r="H5063" s="105" t="str">
        <f t="shared" ca="1" si="237"/>
        <v/>
      </c>
      <c r="I5063" s="102"/>
      <c r="J5063" s="102"/>
      <c r="K5063" s="102"/>
      <c r="L5063" s="102"/>
      <c r="M5063" s="102"/>
      <c r="N5063" s="102"/>
      <c r="O5063" s="102"/>
      <c r="P5063" s="102"/>
      <c r="Q5063" s="102"/>
      <c r="R5063" s="102"/>
      <c r="S5063" s="102"/>
      <c r="T5063" s="106"/>
      <c r="U5063" s="3" t="str">
        <f t="shared" si="239"/>
        <v>0/1</v>
      </c>
    </row>
    <row r="5064" spans="1:21" ht="30" customHeight="1" x14ac:dyDescent="0.3">
      <c r="A5064" s="3" t="str">
        <f>B5064&amp;"--"&amp;COUNTIF($B$5:B5064,B5064)</f>
        <v>--5027</v>
      </c>
      <c r="B5064" s="3" t="str">
        <f t="shared" si="238"/>
        <v/>
      </c>
      <c r="C5064" s="78">
        <v>5060</v>
      </c>
      <c r="D5064" s="102"/>
      <c r="E5064" s="103"/>
      <c r="F5064" s="102"/>
      <c r="G5064" s="104"/>
      <c r="H5064" s="105" t="str">
        <f t="shared" ca="1" si="237"/>
        <v/>
      </c>
      <c r="I5064" s="102"/>
      <c r="J5064" s="102"/>
      <c r="K5064" s="102"/>
      <c r="L5064" s="102"/>
      <c r="M5064" s="102"/>
      <c r="N5064" s="102"/>
      <c r="O5064" s="102"/>
      <c r="P5064" s="102"/>
      <c r="Q5064" s="102"/>
      <c r="R5064" s="102"/>
      <c r="S5064" s="102"/>
      <c r="T5064" s="106"/>
      <c r="U5064" s="3" t="str">
        <f t="shared" si="239"/>
        <v>0/1</v>
      </c>
    </row>
    <row r="5065" spans="1:21" ht="30" customHeight="1" x14ac:dyDescent="0.3">
      <c r="A5065" s="3" t="str">
        <f>B5065&amp;"--"&amp;COUNTIF($B$5:B5065,B5065)</f>
        <v>--5028</v>
      </c>
      <c r="B5065" s="3" t="str">
        <f t="shared" si="238"/>
        <v/>
      </c>
      <c r="C5065" s="78">
        <v>5061</v>
      </c>
      <c r="D5065" s="102"/>
      <c r="E5065" s="103"/>
      <c r="F5065" s="102"/>
      <c r="G5065" s="104"/>
      <c r="H5065" s="105" t="str">
        <f t="shared" ca="1" si="237"/>
        <v/>
      </c>
      <c r="I5065" s="102"/>
      <c r="J5065" s="102"/>
      <c r="K5065" s="102"/>
      <c r="L5065" s="102"/>
      <c r="M5065" s="102"/>
      <c r="N5065" s="102"/>
      <c r="O5065" s="102"/>
      <c r="P5065" s="102"/>
      <c r="Q5065" s="102"/>
      <c r="R5065" s="102"/>
      <c r="S5065" s="102"/>
      <c r="T5065" s="106"/>
      <c r="U5065" s="3" t="str">
        <f t="shared" si="239"/>
        <v>0/1</v>
      </c>
    </row>
    <row r="5066" spans="1:21" ht="30" customHeight="1" x14ac:dyDescent="0.3">
      <c r="A5066" s="3" t="str">
        <f>B5066&amp;"--"&amp;COUNTIF($B$5:B5066,B5066)</f>
        <v>--5029</v>
      </c>
      <c r="B5066" s="3" t="str">
        <f t="shared" si="238"/>
        <v/>
      </c>
      <c r="C5066" s="78">
        <v>5062</v>
      </c>
      <c r="D5066" s="102"/>
      <c r="E5066" s="103"/>
      <c r="F5066" s="102"/>
      <c r="G5066" s="104"/>
      <c r="H5066" s="105" t="str">
        <f t="shared" ca="1" si="237"/>
        <v/>
      </c>
      <c r="I5066" s="102"/>
      <c r="J5066" s="102"/>
      <c r="K5066" s="102"/>
      <c r="L5066" s="102"/>
      <c r="M5066" s="102"/>
      <c r="N5066" s="102"/>
      <c r="O5066" s="102"/>
      <c r="P5066" s="102"/>
      <c r="Q5066" s="102"/>
      <c r="R5066" s="102"/>
      <c r="S5066" s="102"/>
      <c r="T5066" s="106"/>
      <c r="U5066" s="3" t="str">
        <f t="shared" si="239"/>
        <v>0/1</v>
      </c>
    </row>
    <row r="5067" spans="1:21" ht="30" customHeight="1" x14ac:dyDescent="0.3">
      <c r="A5067" s="3" t="str">
        <f>B5067&amp;"--"&amp;COUNTIF($B$5:B5067,B5067)</f>
        <v>--5030</v>
      </c>
      <c r="B5067" s="3" t="str">
        <f t="shared" si="238"/>
        <v/>
      </c>
      <c r="C5067" s="78">
        <v>5063</v>
      </c>
      <c r="D5067" s="102"/>
      <c r="E5067" s="103"/>
      <c r="F5067" s="102"/>
      <c r="G5067" s="104"/>
      <c r="H5067" s="105" t="str">
        <f t="shared" ca="1" si="237"/>
        <v/>
      </c>
      <c r="I5067" s="102"/>
      <c r="J5067" s="102"/>
      <c r="K5067" s="102"/>
      <c r="L5067" s="102"/>
      <c r="M5067" s="102"/>
      <c r="N5067" s="102"/>
      <c r="O5067" s="102"/>
      <c r="P5067" s="102"/>
      <c r="Q5067" s="102"/>
      <c r="R5067" s="102"/>
      <c r="S5067" s="102"/>
      <c r="T5067" s="106"/>
      <c r="U5067" s="3" t="str">
        <f t="shared" si="239"/>
        <v>0/1</v>
      </c>
    </row>
    <row r="5068" spans="1:21" ht="30" customHeight="1" x14ac:dyDescent="0.3">
      <c r="A5068" s="3" t="str">
        <f>B5068&amp;"--"&amp;COUNTIF($B$5:B5068,B5068)</f>
        <v>--5031</v>
      </c>
      <c r="B5068" s="3" t="str">
        <f t="shared" si="238"/>
        <v/>
      </c>
      <c r="C5068" s="78">
        <v>5064</v>
      </c>
      <c r="D5068" s="102"/>
      <c r="E5068" s="103"/>
      <c r="F5068" s="102"/>
      <c r="G5068" s="104"/>
      <c r="H5068" s="105" t="str">
        <f t="shared" ca="1" si="237"/>
        <v/>
      </c>
      <c r="I5068" s="102"/>
      <c r="J5068" s="102"/>
      <c r="K5068" s="102"/>
      <c r="L5068" s="102"/>
      <c r="M5068" s="102"/>
      <c r="N5068" s="102"/>
      <c r="O5068" s="102"/>
      <c r="P5068" s="102"/>
      <c r="Q5068" s="102"/>
      <c r="R5068" s="102"/>
      <c r="S5068" s="102"/>
      <c r="T5068" s="106"/>
      <c r="U5068" s="3" t="str">
        <f t="shared" si="239"/>
        <v>0/1</v>
      </c>
    </row>
    <row r="5069" spans="1:21" ht="30" customHeight="1" x14ac:dyDescent="0.3">
      <c r="A5069" s="3" t="str">
        <f>B5069&amp;"--"&amp;COUNTIF($B$5:B5069,B5069)</f>
        <v>--5032</v>
      </c>
      <c r="B5069" s="3" t="str">
        <f t="shared" si="238"/>
        <v/>
      </c>
      <c r="C5069" s="78">
        <v>5065</v>
      </c>
      <c r="D5069" s="102"/>
      <c r="E5069" s="103"/>
      <c r="F5069" s="102"/>
      <c r="G5069" s="104"/>
      <c r="H5069" s="105" t="str">
        <f t="shared" ca="1" si="237"/>
        <v/>
      </c>
      <c r="I5069" s="102"/>
      <c r="J5069" s="102"/>
      <c r="K5069" s="102"/>
      <c r="L5069" s="102"/>
      <c r="M5069" s="102"/>
      <c r="N5069" s="102"/>
      <c r="O5069" s="102"/>
      <c r="P5069" s="102"/>
      <c r="Q5069" s="102"/>
      <c r="R5069" s="102"/>
      <c r="S5069" s="102"/>
      <c r="T5069" s="106"/>
      <c r="U5069" s="3" t="str">
        <f t="shared" si="239"/>
        <v>0/1</v>
      </c>
    </row>
    <row r="5070" spans="1:21" ht="30" customHeight="1" x14ac:dyDescent="0.3">
      <c r="A5070" s="3" t="str">
        <f>B5070&amp;"--"&amp;COUNTIF($B$5:B5070,B5070)</f>
        <v>--5033</v>
      </c>
      <c r="B5070" s="3" t="str">
        <f t="shared" si="238"/>
        <v/>
      </c>
      <c r="C5070" s="78">
        <v>5066</v>
      </c>
      <c r="D5070" s="102"/>
      <c r="E5070" s="103"/>
      <c r="F5070" s="102"/>
      <c r="G5070" s="104"/>
      <c r="H5070" s="105" t="str">
        <f t="shared" ca="1" si="237"/>
        <v/>
      </c>
      <c r="I5070" s="102"/>
      <c r="J5070" s="102"/>
      <c r="K5070" s="102"/>
      <c r="L5070" s="102"/>
      <c r="M5070" s="102"/>
      <c r="N5070" s="102"/>
      <c r="O5070" s="102"/>
      <c r="P5070" s="102"/>
      <c r="Q5070" s="102"/>
      <c r="R5070" s="102"/>
      <c r="S5070" s="102"/>
      <c r="T5070" s="106"/>
      <c r="U5070" s="3" t="str">
        <f t="shared" si="239"/>
        <v>0/1</v>
      </c>
    </row>
    <row r="5071" spans="1:21" ht="30" customHeight="1" x14ac:dyDescent="0.3">
      <c r="A5071" s="3" t="str">
        <f>B5071&amp;"--"&amp;COUNTIF($B$5:B5071,B5071)</f>
        <v>--5034</v>
      </c>
      <c r="B5071" s="3" t="str">
        <f t="shared" si="238"/>
        <v/>
      </c>
      <c r="C5071" s="78">
        <v>5067</v>
      </c>
      <c r="D5071" s="102"/>
      <c r="E5071" s="103"/>
      <c r="F5071" s="102"/>
      <c r="G5071" s="104"/>
      <c r="H5071" s="105" t="str">
        <f t="shared" ca="1" si="237"/>
        <v/>
      </c>
      <c r="I5071" s="102"/>
      <c r="J5071" s="102"/>
      <c r="K5071" s="102"/>
      <c r="L5071" s="102"/>
      <c r="M5071" s="102"/>
      <c r="N5071" s="102"/>
      <c r="O5071" s="102"/>
      <c r="P5071" s="102"/>
      <c r="Q5071" s="102"/>
      <c r="R5071" s="102"/>
      <c r="S5071" s="102"/>
      <c r="T5071" s="106"/>
      <c r="U5071" s="3" t="str">
        <f t="shared" si="239"/>
        <v>0/1</v>
      </c>
    </row>
    <row r="5072" spans="1:21" ht="30" customHeight="1" x14ac:dyDescent="0.3">
      <c r="A5072" s="3" t="str">
        <f>B5072&amp;"--"&amp;COUNTIF($B$5:B5072,B5072)</f>
        <v>--5035</v>
      </c>
      <c r="B5072" s="3" t="str">
        <f t="shared" si="238"/>
        <v/>
      </c>
      <c r="C5072" s="78">
        <v>5068</v>
      </c>
      <c r="D5072" s="102"/>
      <c r="E5072" s="103"/>
      <c r="F5072" s="102"/>
      <c r="G5072" s="104"/>
      <c r="H5072" s="105" t="str">
        <f t="shared" ca="1" si="237"/>
        <v/>
      </c>
      <c r="I5072" s="102"/>
      <c r="J5072" s="102"/>
      <c r="K5072" s="102"/>
      <c r="L5072" s="102"/>
      <c r="M5072" s="102"/>
      <c r="N5072" s="102"/>
      <c r="O5072" s="102"/>
      <c r="P5072" s="102"/>
      <c r="Q5072" s="102"/>
      <c r="R5072" s="102"/>
      <c r="S5072" s="102"/>
      <c r="T5072" s="106"/>
      <c r="U5072" s="3" t="str">
        <f t="shared" si="239"/>
        <v>0/1</v>
      </c>
    </row>
    <row r="5073" spans="1:21" ht="30" customHeight="1" x14ac:dyDescent="0.3">
      <c r="A5073" s="3" t="str">
        <f>B5073&amp;"--"&amp;COUNTIF($B$5:B5073,B5073)</f>
        <v>--5036</v>
      </c>
      <c r="B5073" s="3" t="str">
        <f t="shared" si="238"/>
        <v/>
      </c>
      <c r="C5073" s="78">
        <v>5069</v>
      </c>
      <c r="D5073" s="102"/>
      <c r="E5073" s="103"/>
      <c r="F5073" s="102"/>
      <c r="G5073" s="104"/>
      <c r="H5073" s="105" t="str">
        <f t="shared" ca="1" si="237"/>
        <v/>
      </c>
      <c r="I5073" s="102"/>
      <c r="J5073" s="102"/>
      <c r="K5073" s="102"/>
      <c r="L5073" s="102"/>
      <c r="M5073" s="102"/>
      <c r="N5073" s="102"/>
      <c r="O5073" s="102"/>
      <c r="P5073" s="102"/>
      <c r="Q5073" s="102"/>
      <c r="R5073" s="102"/>
      <c r="S5073" s="102"/>
      <c r="T5073" s="106"/>
      <c r="U5073" s="3" t="str">
        <f t="shared" si="239"/>
        <v>0/1</v>
      </c>
    </row>
    <row r="5074" spans="1:21" ht="30" customHeight="1" x14ac:dyDescent="0.3">
      <c r="A5074" s="3" t="str">
        <f>B5074&amp;"--"&amp;COUNTIF($B$5:B5074,B5074)</f>
        <v>--5037</v>
      </c>
      <c r="B5074" s="3" t="str">
        <f t="shared" si="238"/>
        <v/>
      </c>
      <c r="C5074" s="78">
        <v>5070</v>
      </c>
      <c r="D5074" s="102"/>
      <c r="E5074" s="103"/>
      <c r="F5074" s="102"/>
      <c r="G5074" s="104"/>
      <c r="H5074" s="105" t="str">
        <f t="shared" ca="1" si="237"/>
        <v/>
      </c>
      <c r="I5074" s="102"/>
      <c r="J5074" s="102"/>
      <c r="K5074" s="102"/>
      <c r="L5074" s="102"/>
      <c r="M5074" s="102"/>
      <c r="N5074" s="102"/>
      <c r="O5074" s="102"/>
      <c r="P5074" s="102"/>
      <c r="Q5074" s="102"/>
      <c r="R5074" s="102"/>
      <c r="S5074" s="102"/>
      <c r="T5074" s="106"/>
      <c r="U5074" s="3" t="str">
        <f t="shared" si="239"/>
        <v>0/1</v>
      </c>
    </row>
    <row r="5075" spans="1:21" ht="30" customHeight="1" x14ac:dyDescent="0.3">
      <c r="A5075" s="3" t="str">
        <f>B5075&amp;"--"&amp;COUNTIF($B$5:B5075,B5075)</f>
        <v>--5038</v>
      </c>
      <c r="B5075" s="3" t="str">
        <f t="shared" si="238"/>
        <v/>
      </c>
      <c r="C5075" s="78">
        <v>5071</v>
      </c>
      <c r="D5075" s="102"/>
      <c r="E5075" s="103"/>
      <c r="F5075" s="102"/>
      <c r="G5075" s="104"/>
      <c r="H5075" s="105" t="str">
        <f t="shared" ca="1" si="237"/>
        <v/>
      </c>
      <c r="I5075" s="102"/>
      <c r="J5075" s="102"/>
      <c r="K5075" s="102"/>
      <c r="L5075" s="102"/>
      <c r="M5075" s="102"/>
      <c r="N5075" s="102"/>
      <c r="O5075" s="102"/>
      <c r="P5075" s="102"/>
      <c r="Q5075" s="102"/>
      <c r="R5075" s="102"/>
      <c r="S5075" s="102"/>
      <c r="T5075" s="106"/>
      <c r="U5075" s="3" t="str">
        <f t="shared" si="239"/>
        <v>0/1</v>
      </c>
    </row>
    <row r="5076" spans="1:21" ht="30" customHeight="1" x14ac:dyDescent="0.3">
      <c r="A5076" s="3" t="str">
        <f>B5076&amp;"--"&amp;COUNTIF($B$5:B5076,B5076)</f>
        <v>--5039</v>
      </c>
      <c r="B5076" s="3" t="str">
        <f t="shared" si="238"/>
        <v/>
      </c>
      <c r="C5076" s="78">
        <v>5072</v>
      </c>
      <c r="D5076" s="102"/>
      <c r="E5076" s="103"/>
      <c r="F5076" s="102"/>
      <c r="G5076" s="104"/>
      <c r="H5076" s="105" t="str">
        <f t="shared" ca="1" si="237"/>
        <v/>
      </c>
      <c r="I5076" s="102"/>
      <c r="J5076" s="102"/>
      <c r="K5076" s="102"/>
      <c r="L5076" s="102"/>
      <c r="M5076" s="102"/>
      <c r="N5076" s="102"/>
      <c r="O5076" s="102"/>
      <c r="P5076" s="102"/>
      <c r="Q5076" s="102"/>
      <c r="R5076" s="102"/>
      <c r="S5076" s="102"/>
      <c r="T5076" s="106"/>
      <c r="U5076" s="3" t="str">
        <f t="shared" si="239"/>
        <v>0/1</v>
      </c>
    </row>
    <row r="5077" spans="1:21" ht="30" customHeight="1" x14ac:dyDescent="0.3">
      <c r="A5077" s="3" t="str">
        <f>B5077&amp;"--"&amp;COUNTIF($B$5:B5077,B5077)</f>
        <v>--5040</v>
      </c>
      <c r="B5077" s="3" t="str">
        <f t="shared" si="238"/>
        <v/>
      </c>
      <c r="C5077" s="78">
        <v>5073</v>
      </c>
      <c r="D5077" s="102"/>
      <c r="E5077" s="103"/>
      <c r="F5077" s="102"/>
      <c r="G5077" s="104"/>
      <c r="H5077" s="105" t="str">
        <f t="shared" ca="1" si="237"/>
        <v/>
      </c>
      <c r="I5077" s="102"/>
      <c r="J5077" s="102"/>
      <c r="K5077" s="102"/>
      <c r="L5077" s="102"/>
      <c r="M5077" s="102"/>
      <c r="N5077" s="102"/>
      <c r="O5077" s="102"/>
      <c r="P5077" s="102"/>
      <c r="Q5077" s="102"/>
      <c r="R5077" s="102"/>
      <c r="S5077" s="102"/>
      <c r="T5077" s="106"/>
      <c r="U5077" s="3" t="str">
        <f t="shared" si="239"/>
        <v>0/1</v>
      </c>
    </row>
    <row r="5078" spans="1:21" ht="30" customHeight="1" x14ac:dyDescent="0.3">
      <c r="A5078" s="3" t="str">
        <f>B5078&amp;"--"&amp;COUNTIF($B$5:B5078,B5078)</f>
        <v>--5041</v>
      </c>
      <c r="B5078" s="3" t="str">
        <f t="shared" si="238"/>
        <v/>
      </c>
      <c r="C5078" s="78">
        <v>5074</v>
      </c>
      <c r="D5078" s="102"/>
      <c r="E5078" s="103"/>
      <c r="F5078" s="102"/>
      <c r="G5078" s="104"/>
      <c r="H5078" s="105" t="str">
        <f t="shared" ca="1" si="237"/>
        <v/>
      </c>
      <c r="I5078" s="102"/>
      <c r="J5078" s="102"/>
      <c r="K5078" s="102"/>
      <c r="L5078" s="102"/>
      <c r="M5078" s="102"/>
      <c r="N5078" s="102"/>
      <c r="O5078" s="102"/>
      <c r="P5078" s="102"/>
      <c r="Q5078" s="102"/>
      <c r="R5078" s="102"/>
      <c r="S5078" s="102"/>
      <c r="T5078" s="106"/>
      <c r="U5078" s="3" t="str">
        <f t="shared" si="239"/>
        <v>0/1</v>
      </c>
    </row>
    <row r="5079" spans="1:21" ht="30" customHeight="1" x14ac:dyDescent="0.3">
      <c r="A5079" s="3" t="str">
        <f>B5079&amp;"--"&amp;COUNTIF($B$5:B5079,B5079)</f>
        <v>--5042</v>
      </c>
      <c r="B5079" s="3" t="str">
        <f t="shared" si="238"/>
        <v/>
      </c>
      <c r="C5079" s="78">
        <v>5075</v>
      </c>
      <c r="D5079" s="102"/>
      <c r="E5079" s="103"/>
      <c r="F5079" s="102"/>
      <c r="G5079" s="104"/>
      <c r="H5079" s="105" t="str">
        <f t="shared" ca="1" si="237"/>
        <v/>
      </c>
      <c r="I5079" s="102"/>
      <c r="J5079" s="102"/>
      <c r="K5079" s="102"/>
      <c r="L5079" s="102"/>
      <c r="M5079" s="102"/>
      <c r="N5079" s="102"/>
      <c r="O5079" s="102"/>
      <c r="P5079" s="102"/>
      <c r="Q5079" s="102"/>
      <c r="R5079" s="102"/>
      <c r="S5079" s="102"/>
      <c r="T5079" s="106"/>
      <c r="U5079" s="3" t="str">
        <f t="shared" si="239"/>
        <v>0/1</v>
      </c>
    </row>
    <row r="5080" spans="1:21" ht="30" customHeight="1" x14ac:dyDescent="0.3">
      <c r="A5080" s="3" t="str">
        <f>B5080&amp;"--"&amp;COUNTIF($B$5:B5080,B5080)</f>
        <v>--5043</v>
      </c>
      <c r="B5080" s="3" t="str">
        <f t="shared" si="238"/>
        <v/>
      </c>
      <c r="C5080" s="78">
        <v>5076</v>
      </c>
      <c r="D5080" s="102"/>
      <c r="E5080" s="103"/>
      <c r="F5080" s="102"/>
      <c r="G5080" s="104"/>
      <c r="H5080" s="105" t="str">
        <f t="shared" ca="1" si="237"/>
        <v/>
      </c>
      <c r="I5080" s="102"/>
      <c r="J5080" s="102"/>
      <c r="K5080" s="102"/>
      <c r="L5080" s="102"/>
      <c r="M5080" s="102"/>
      <c r="N5080" s="102"/>
      <c r="O5080" s="102"/>
      <c r="P5080" s="102"/>
      <c r="Q5080" s="102"/>
      <c r="R5080" s="102"/>
      <c r="S5080" s="102"/>
      <c r="T5080" s="106"/>
      <c r="U5080" s="3" t="str">
        <f t="shared" si="239"/>
        <v>0/1</v>
      </c>
    </row>
    <row r="5081" spans="1:21" ht="30" customHeight="1" x14ac:dyDescent="0.3">
      <c r="A5081" s="3" t="str">
        <f>B5081&amp;"--"&amp;COUNTIF($B$5:B5081,B5081)</f>
        <v>--5044</v>
      </c>
      <c r="B5081" s="3" t="str">
        <f t="shared" si="238"/>
        <v/>
      </c>
      <c r="C5081" s="78">
        <v>5077</v>
      </c>
      <c r="D5081" s="102"/>
      <c r="E5081" s="103"/>
      <c r="F5081" s="102"/>
      <c r="G5081" s="104"/>
      <c r="H5081" s="105" t="str">
        <f t="shared" ca="1" si="237"/>
        <v/>
      </c>
      <c r="I5081" s="102"/>
      <c r="J5081" s="102"/>
      <c r="K5081" s="102"/>
      <c r="L5081" s="102"/>
      <c r="M5081" s="102"/>
      <c r="N5081" s="102"/>
      <c r="O5081" s="102"/>
      <c r="P5081" s="102"/>
      <c r="Q5081" s="102"/>
      <c r="R5081" s="102"/>
      <c r="S5081" s="102"/>
      <c r="T5081" s="106"/>
      <c r="U5081" s="3" t="str">
        <f t="shared" si="239"/>
        <v>0/1</v>
      </c>
    </row>
    <row r="5082" spans="1:21" ht="30" customHeight="1" x14ac:dyDescent="0.3">
      <c r="A5082" s="3" t="str">
        <f>B5082&amp;"--"&amp;COUNTIF($B$5:B5082,B5082)</f>
        <v>--5045</v>
      </c>
      <c r="B5082" s="3" t="str">
        <f t="shared" si="238"/>
        <v/>
      </c>
      <c r="C5082" s="78">
        <v>5078</v>
      </c>
      <c r="D5082" s="102"/>
      <c r="E5082" s="103"/>
      <c r="F5082" s="102"/>
      <c r="G5082" s="104"/>
      <c r="H5082" s="105" t="str">
        <f t="shared" ca="1" si="237"/>
        <v/>
      </c>
      <c r="I5082" s="102"/>
      <c r="J5082" s="102"/>
      <c r="K5082" s="102"/>
      <c r="L5082" s="102"/>
      <c r="M5082" s="102"/>
      <c r="N5082" s="102"/>
      <c r="O5082" s="102"/>
      <c r="P5082" s="102"/>
      <c r="Q5082" s="102"/>
      <c r="R5082" s="102"/>
      <c r="S5082" s="102"/>
      <c r="T5082" s="106"/>
      <c r="U5082" s="3" t="str">
        <f t="shared" si="239"/>
        <v>0/1</v>
      </c>
    </row>
    <row r="5083" spans="1:21" ht="30" customHeight="1" x14ac:dyDescent="0.3">
      <c r="A5083" s="3" t="str">
        <f>B5083&amp;"--"&amp;COUNTIF($B$5:B5083,B5083)</f>
        <v>--5046</v>
      </c>
      <c r="B5083" s="3" t="str">
        <f t="shared" si="238"/>
        <v/>
      </c>
      <c r="C5083" s="78">
        <v>5079</v>
      </c>
      <c r="D5083" s="102"/>
      <c r="E5083" s="103"/>
      <c r="F5083" s="102"/>
      <c r="G5083" s="104"/>
      <c r="H5083" s="105" t="str">
        <f t="shared" ca="1" si="237"/>
        <v/>
      </c>
      <c r="I5083" s="102"/>
      <c r="J5083" s="102"/>
      <c r="K5083" s="102"/>
      <c r="L5083" s="102"/>
      <c r="M5083" s="102"/>
      <c r="N5083" s="102"/>
      <c r="O5083" s="102"/>
      <c r="P5083" s="102"/>
      <c r="Q5083" s="102"/>
      <c r="R5083" s="102"/>
      <c r="S5083" s="102"/>
      <c r="T5083" s="106"/>
      <c r="U5083" s="3" t="str">
        <f t="shared" si="239"/>
        <v>0/1</v>
      </c>
    </row>
    <row r="5084" spans="1:21" ht="30" customHeight="1" x14ac:dyDescent="0.3">
      <c r="A5084" s="3" t="str">
        <f>B5084&amp;"--"&amp;COUNTIF($B$5:B5084,B5084)</f>
        <v>--5047</v>
      </c>
      <c r="B5084" s="3" t="str">
        <f t="shared" si="238"/>
        <v/>
      </c>
      <c r="C5084" s="78">
        <v>5080</v>
      </c>
      <c r="D5084" s="102"/>
      <c r="E5084" s="103"/>
      <c r="F5084" s="102"/>
      <c r="G5084" s="104"/>
      <c r="H5084" s="105" t="str">
        <f t="shared" ca="1" si="237"/>
        <v/>
      </c>
      <c r="I5084" s="102"/>
      <c r="J5084" s="102"/>
      <c r="K5084" s="102"/>
      <c r="L5084" s="102"/>
      <c r="M5084" s="102"/>
      <c r="N5084" s="102"/>
      <c r="O5084" s="102"/>
      <c r="P5084" s="102"/>
      <c r="Q5084" s="102"/>
      <c r="R5084" s="102"/>
      <c r="S5084" s="102"/>
      <c r="T5084" s="106"/>
      <c r="U5084" s="3" t="str">
        <f t="shared" si="239"/>
        <v>0/1</v>
      </c>
    </row>
    <row r="5085" spans="1:21" ht="30" customHeight="1" x14ac:dyDescent="0.3">
      <c r="A5085" s="3" t="str">
        <f>B5085&amp;"--"&amp;COUNTIF($B$5:B5085,B5085)</f>
        <v>--5048</v>
      </c>
      <c r="B5085" s="3" t="str">
        <f t="shared" si="238"/>
        <v/>
      </c>
      <c r="C5085" s="78">
        <v>5081</v>
      </c>
      <c r="D5085" s="102"/>
      <c r="E5085" s="103"/>
      <c r="F5085" s="102"/>
      <c r="G5085" s="104"/>
      <c r="H5085" s="105" t="str">
        <f t="shared" ca="1" si="237"/>
        <v/>
      </c>
      <c r="I5085" s="102"/>
      <c r="J5085" s="102"/>
      <c r="K5085" s="102"/>
      <c r="L5085" s="102"/>
      <c r="M5085" s="102"/>
      <c r="N5085" s="102"/>
      <c r="O5085" s="102"/>
      <c r="P5085" s="102"/>
      <c r="Q5085" s="102"/>
      <c r="R5085" s="102"/>
      <c r="S5085" s="102"/>
      <c r="T5085" s="106"/>
      <c r="U5085" s="3" t="str">
        <f t="shared" si="239"/>
        <v>0/1</v>
      </c>
    </row>
    <row r="5086" spans="1:21" ht="30" customHeight="1" x14ac:dyDescent="0.3">
      <c r="A5086" s="3" t="str">
        <f>B5086&amp;"--"&amp;COUNTIF($B$5:B5086,B5086)</f>
        <v>--5049</v>
      </c>
      <c r="B5086" s="3" t="str">
        <f t="shared" si="238"/>
        <v/>
      </c>
      <c r="C5086" s="78">
        <v>5082</v>
      </c>
      <c r="D5086" s="102"/>
      <c r="E5086" s="103"/>
      <c r="F5086" s="102"/>
      <c r="G5086" s="104"/>
      <c r="H5086" s="105" t="str">
        <f t="shared" ca="1" si="237"/>
        <v/>
      </c>
      <c r="I5086" s="102"/>
      <c r="J5086" s="102"/>
      <c r="K5086" s="102"/>
      <c r="L5086" s="102"/>
      <c r="M5086" s="102"/>
      <c r="N5086" s="102"/>
      <c r="O5086" s="102"/>
      <c r="P5086" s="102"/>
      <c r="Q5086" s="102"/>
      <c r="R5086" s="102"/>
      <c r="S5086" s="102"/>
      <c r="T5086" s="106"/>
      <c r="U5086" s="3" t="str">
        <f t="shared" si="239"/>
        <v>0/1</v>
      </c>
    </row>
    <row r="5087" spans="1:21" ht="30" customHeight="1" x14ac:dyDescent="0.3">
      <c r="A5087" s="3" t="str">
        <f>B5087&amp;"--"&amp;COUNTIF($B$5:B5087,B5087)</f>
        <v>--5050</v>
      </c>
      <c r="B5087" s="3" t="str">
        <f t="shared" si="238"/>
        <v/>
      </c>
      <c r="C5087" s="78">
        <v>5083</v>
      </c>
      <c r="D5087" s="102"/>
      <c r="E5087" s="103"/>
      <c r="F5087" s="102"/>
      <c r="G5087" s="104"/>
      <c r="H5087" s="105" t="str">
        <f t="shared" ca="1" si="237"/>
        <v/>
      </c>
      <c r="I5087" s="102"/>
      <c r="J5087" s="102"/>
      <c r="K5087" s="102"/>
      <c r="L5087" s="102"/>
      <c r="M5087" s="102"/>
      <c r="N5087" s="102"/>
      <c r="O5087" s="102"/>
      <c r="P5087" s="102"/>
      <c r="Q5087" s="102"/>
      <c r="R5087" s="102"/>
      <c r="S5087" s="102"/>
      <c r="T5087" s="106"/>
      <c r="U5087" s="3" t="str">
        <f t="shared" si="239"/>
        <v>0/1</v>
      </c>
    </row>
    <row r="5088" spans="1:21" ht="30" customHeight="1" x14ac:dyDescent="0.3">
      <c r="A5088" s="3" t="str">
        <f>B5088&amp;"--"&amp;COUNTIF($B$5:B5088,B5088)</f>
        <v>--5051</v>
      </c>
      <c r="B5088" s="3" t="str">
        <f t="shared" si="238"/>
        <v/>
      </c>
      <c r="C5088" s="78">
        <v>5084</v>
      </c>
      <c r="D5088" s="102"/>
      <c r="E5088" s="103"/>
      <c r="F5088" s="102"/>
      <c r="G5088" s="104"/>
      <c r="H5088" s="105" t="str">
        <f t="shared" ref="H5088:H5151" ca="1" si="240">IF(G5088,DATEDIF(G5088,TODAY(),"Y"),"")</f>
        <v/>
      </c>
      <c r="I5088" s="102"/>
      <c r="J5088" s="102"/>
      <c r="K5088" s="102"/>
      <c r="L5088" s="102"/>
      <c r="M5088" s="102"/>
      <c r="N5088" s="102"/>
      <c r="O5088" s="102"/>
      <c r="P5088" s="102"/>
      <c r="Q5088" s="102"/>
      <c r="R5088" s="102"/>
      <c r="S5088" s="102"/>
      <c r="T5088" s="106"/>
      <c r="U5088" s="3" t="str">
        <f t="shared" si="239"/>
        <v>0/1</v>
      </c>
    </row>
    <row r="5089" spans="1:21" ht="30" customHeight="1" x14ac:dyDescent="0.3">
      <c r="A5089" s="3" t="str">
        <f>B5089&amp;"--"&amp;COUNTIF($B$5:B5089,B5089)</f>
        <v>--5052</v>
      </c>
      <c r="B5089" s="3" t="str">
        <f t="shared" si="238"/>
        <v/>
      </c>
      <c r="C5089" s="78">
        <v>5085</v>
      </c>
      <c r="D5089" s="102"/>
      <c r="E5089" s="103"/>
      <c r="F5089" s="102"/>
      <c r="G5089" s="104"/>
      <c r="H5089" s="105" t="str">
        <f t="shared" ca="1" si="240"/>
        <v/>
      </c>
      <c r="I5089" s="102"/>
      <c r="J5089" s="102"/>
      <c r="K5089" s="102"/>
      <c r="L5089" s="102"/>
      <c r="M5089" s="102"/>
      <c r="N5089" s="102"/>
      <c r="O5089" s="102"/>
      <c r="P5089" s="102"/>
      <c r="Q5089" s="102"/>
      <c r="R5089" s="102"/>
      <c r="S5089" s="102"/>
      <c r="T5089" s="106"/>
      <c r="U5089" s="3" t="str">
        <f t="shared" si="239"/>
        <v>0/1</v>
      </c>
    </row>
    <row r="5090" spans="1:21" ht="30" customHeight="1" x14ac:dyDescent="0.3">
      <c r="A5090" s="3" t="str">
        <f>B5090&amp;"--"&amp;COUNTIF($B$5:B5090,B5090)</f>
        <v>--5053</v>
      </c>
      <c r="B5090" s="3" t="str">
        <f t="shared" si="238"/>
        <v/>
      </c>
      <c r="C5090" s="78">
        <v>5086</v>
      </c>
      <c r="D5090" s="102"/>
      <c r="E5090" s="103"/>
      <c r="F5090" s="102"/>
      <c r="G5090" s="104"/>
      <c r="H5090" s="105" t="str">
        <f t="shared" ca="1" si="240"/>
        <v/>
      </c>
      <c r="I5090" s="102"/>
      <c r="J5090" s="102"/>
      <c r="K5090" s="102"/>
      <c r="L5090" s="102"/>
      <c r="M5090" s="102"/>
      <c r="N5090" s="102"/>
      <c r="O5090" s="102"/>
      <c r="P5090" s="102"/>
      <c r="Q5090" s="102"/>
      <c r="R5090" s="102"/>
      <c r="S5090" s="102"/>
      <c r="T5090" s="106"/>
      <c r="U5090" s="3" t="str">
        <f t="shared" si="239"/>
        <v>0/1</v>
      </c>
    </row>
    <row r="5091" spans="1:21" ht="30" customHeight="1" x14ac:dyDescent="0.3">
      <c r="A5091" s="3" t="str">
        <f>B5091&amp;"--"&amp;COUNTIF($B$5:B5091,B5091)</f>
        <v>--5054</v>
      </c>
      <c r="B5091" s="3" t="str">
        <f t="shared" si="238"/>
        <v/>
      </c>
      <c r="C5091" s="78">
        <v>5087</v>
      </c>
      <c r="D5091" s="102"/>
      <c r="E5091" s="103"/>
      <c r="F5091" s="102"/>
      <c r="G5091" s="104"/>
      <c r="H5091" s="105" t="str">
        <f t="shared" ca="1" si="240"/>
        <v/>
      </c>
      <c r="I5091" s="102"/>
      <c r="J5091" s="102"/>
      <c r="K5091" s="102"/>
      <c r="L5091" s="102"/>
      <c r="M5091" s="102"/>
      <c r="N5091" s="102"/>
      <c r="O5091" s="102"/>
      <c r="P5091" s="102"/>
      <c r="Q5091" s="102"/>
      <c r="R5091" s="102"/>
      <c r="S5091" s="102"/>
      <c r="T5091" s="106"/>
      <c r="U5091" s="3" t="str">
        <f t="shared" si="239"/>
        <v>0/1</v>
      </c>
    </row>
    <row r="5092" spans="1:21" ht="30" customHeight="1" x14ac:dyDescent="0.3">
      <c r="A5092" s="3" t="str">
        <f>B5092&amp;"--"&amp;COUNTIF($B$5:B5092,B5092)</f>
        <v>--5055</v>
      </c>
      <c r="B5092" s="3" t="str">
        <f t="shared" si="238"/>
        <v/>
      </c>
      <c r="C5092" s="78">
        <v>5088</v>
      </c>
      <c r="D5092" s="102"/>
      <c r="E5092" s="103"/>
      <c r="F5092" s="102"/>
      <c r="G5092" s="104"/>
      <c r="H5092" s="105" t="str">
        <f t="shared" ca="1" si="240"/>
        <v/>
      </c>
      <c r="I5092" s="102"/>
      <c r="J5092" s="102"/>
      <c r="K5092" s="102"/>
      <c r="L5092" s="102"/>
      <c r="M5092" s="102"/>
      <c r="N5092" s="102"/>
      <c r="O5092" s="102"/>
      <c r="P5092" s="102"/>
      <c r="Q5092" s="102"/>
      <c r="R5092" s="102"/>
      <c r="S5092" s="102"/>
      <c r="T5092" s="106"/>
      <c r="U5092" s="3" t="str">
        <f t="shared" si="239"/>
        <v>0/1</v>
      </c>
    </row>
    <row r="5093" spans="1:21" ht="30" customHeight="1" x14ac:dyDescent="0.3">
      <c r="A5093" s="3" t="str">
        <f>B5093&amp;"--"&amp;COUNTIF($B$5:B5093,B5093)</f>
        <v>--5056</v>
      </c>
      <c r="B5093" s="3" t="str">
        <f t="shared" si="238"/>
        <v/>
      </c>
      <c r="C5093" s="78">
        <v>5089</v>
      </c>
      <c r="D5093" s="102"/>
      <c r="E5093" s="103"/>
      <c r="F5093" s="102"/>
      <c r="G5093" s="104"/>
      <c r="H5093" s="105" t="str">
        <f t="shared" ca="1" si="240"/>
        <v/>
      </c>
      <c r="I5093" s="102"/>
      <c r="J5093" s="102"/>
      <c r="K5093" s="102"/>
      <c r="L5093" s="102"/>
      <c r="M5093" s="102"/>
      <c r="N5093" s="102"/>
      <c r="O5093" s="102"/>
      <c r="P5093" s="102"/>
      <c r="Q5093" s="102"/>
      <c r="R5093" s="102"/>
      <c r="S5093" s="102"/>
      <c r="T5093" s="106"/>
      <c r="U5093" s="3" t="str">
        <f t="shared" si="239"/>
        <v>0/1</v>
      </c>
    </row>
    <row r="5094" spans="1:21" ht="30" customHeight="1" x14ac:dyDescent="0.3">
      <c r="A5094" s="3" t="str">
        <f>B5094&amp;"--"&amp;COUNTIF($B$5:B5094,B5094)</f>
        <v>--5057</v>
      </c>
      <c r="B5094" s="3" t="str">
        <f t="shared" si="238"/>
        <v/>
      </c>
      <c r="C5094" s="78">
        <v>5090</v>
      </c>
      <c r="D5094" s="102"/>
      <c r="E5094" s="103"/>
      <c r="F5094" s="102"/>
      <c r="G5094" s="104"/>
      <c r="H5094" s="105" t="str">
        <f t="shared" ca="1" si="240"/>
        <v/>
      </c>
      <c r="I5094" s="102"/>
      <c r="J5094" s="102"/>
      <c r="K5094" s="102"/>
      <c r="L5094" s="102"/>
      <c r="M5094" s="102"/>
      <c r="N5094" s="102"/>
      <c r="O5094" s="102"/>
      <c r="P5094" s="102"/>
      <c r="Q5094" s="102"/>
      <c r="R5094" s="102"/>
      <c r="S5094" s="102"/>
      <c r="T5094" s="106"/>
      <c r="U5094" s="3" t="str">
        <f t="shared" si="239"/>
        <v>0/1</v>
      </c>
    </row>
    <row r="5095" spans="1:21" ht="30" customHeight="1" x14ac:dyDescent="0.3">
      <c r="A5095" s="3" t="str">
        <f>B5095&amp;"--"&amp;COUNTIF($B$5:B5095,B5095)</f>
        <v>--5058</v>
      </c>
      <c r="B5095" s="3" t="str">
        <f t="shared" si="238"/>
        <v/>
      </c>
      <c r="C5095" s="78">
        <v>5091</v>
      </c>
      <c r="D5095" s="102"/>
      <c r="E5095" s="103"/>
      <c r="F5095" s="102"/>
      <c r="G5095" s="104"/>
      <c r="H5095" s="105" t="str">
        <f t="shared" ca="1" si="240"/>
        <v/>
      </c>
      <c r="I5095" s="102"/>
      <c r="J5095" s="102"/>
      <c r="K5095" s="102"/>
      <c r="L5095" s="102"/>
      <c r="M5095" s="102"/>
      <c r="N5095" s="102"/>
      <c r="O5095" s="102"/>
      <c r="P5095" s="102"/>
      <c r="Q5095" s="102"/>
      <c r="R5095" s="102"/>
      <c r="S5095" s="102"/>
      <c r="T5095" s="106"/>
      <c r="U5095" s="3" t="str">
        <f t="shared" si="239"/>
        <v>0/1</v>
      </c>
    </row>
    <row r="5096" spans="1:21" ht="30" customHeight="1" x14ac:dyDescent="0.3">
      <c r="A5096" s="3" t="str">
        <f>B5096&amp;"--"&amp;COUNTIF($B$5:B5096,B5096)</f>
        <v>--5059</v>
      </c>
      <c r="B5096" s="3" t="str">
        <f t="shared" si="238"/>
        <v/>
      </c>
      <c r="C5096" s="78">
        <v>5092</v>
      </c>
      <c r="D5096" s="102"/>
      <c r="E5096" s="103"/>
      <c r="F5096" s="102"/>
      <c r="G5096" s="104"/>
      <c r="H5096" s="105" t="str">
        <f t="shared" ca="1" si="240"/>
        <v/>
      </c>
      <c r="I5096" s="102"/>
      <c r="J5096" s="102"/>
      <c r="K5096" s="102"/>
      <c r="L5096" s="102"/>
      <c r="M5096" s="102"/>
      <c r="N5096" s="102"/>
      <c r="O5096" s="102"/>
      <c r="P5096" s="102"/>
      <c r="Q5096" s="102"/>
      <c r="R5096" s="102"/>
      <c r="S5096" s="102"/>
      <c r="T5096" s="106"/>
      <c r="U5096" s="3" t="str">
        <f t="shared" si="239"/>
        <v>0/1</v>
      </c>
    </row>
    <row r="5097" spans="1:21" ht="30" customHeight="1" x14ac:dyDescent="0.3">
      <c r="A5097" s="3" t="str">
        <f>B5097&amp;"--"&amp;COUNTIF($B$5:B5097,B5097)</f>
        <v>--5060</v>
      </c>
      <c r="B5097" s="3" t="str">
        <f t="shared" si="238"/>
        <v/>
      </c>
      <c r="C5097" s="78">
        <v>5093</v>
      </c>
      <c r="D5097" s="102"/>
      <c r="E5097" s="103"/>
      <c r="F5097" s="102"/>
      <c r="G5097" s="104"/>
      <c r="H5097" s="105" t="str">
        <f t="shared" ca="1" si="240"/>
        <v/>
      </c>
      <c r="I5097" s="102"/>
      <c r="J5097" s="102"/>
      <c r="K5097" s="102"/>
      <c r="L5097" s="102"/>
      <c r="M5097" s="102"/>
      <c r="N5097" s="102"/>
      <c r="O5097" s="102"/>
      <c r="P5097" s="102"/>
      <c r="Q5097" s="102"/>
      <c r="R5097" s="102"/>
      <c r="S5097" s="102"/>
      <c r="T5097" s="106"/>
      <c r="U5097" s="3" t="str">
        <f t="shared" si="239"/>
        <v>0/1</v>
      </c>
    </row>
    <row r="5098" spans="1:21" ht="30" customHeight="1" x14ac:dyDescent="0.3">
      <c r="A5098" s="3" t="str">
        <f>B5098&amp;"--"&amp;COUNTIF($B$5:B5098,B5098)</f>
        <v>--5061</v>
      </c>
      <c r="B5098" s="3" t="str">
        <f t="shared" si="238"/>
        <v/>
      </c>
      <c r="C5098" s="78">
        <v>5094</v>
      </c>
      <c r="D5098" s="102"/>
      <c r="E5098" s="103"/>
      <c r="F5098" s="102"/>
      <c r="G5098" s="104"/>
      <c r="H5098" s="105" t="str">
        <f t="shared" ca="1" si="240"/>
        <v/>
      </c>
      <c r="I5098" s="102"/>
      <c r="J5098" s="102"/>
      <c r="K5098" s="102"/>
      <c r="L5098" s="102"/>
      <c r="M5098" s="102"/>
      <c r="N5098" s="102"/>
      <c r="O5098" s="102"/>
      <c r="P5098" s="102"/>
      <c r="Q5098" s="102"/>
      <c r="R5098" s="102"/>
      <c r="S5098" s="102"/>
      <c r="T5098" s="106"/>
      <c r="U5098" s="3" t="str">
        <f t="shared" si="239"/>
        <v>0/1</v>
      </c>
    </row>
    <row r="5099" spans="1:21" ht="30" customHeight="1" x14ac:dyDescent="0.3">
      <c r="A5099" s="3" t="str">
        <f>B5099&amp;"--"&amp;COUNTIF($B$5:B5099,B5099)</f>
        <v>--5062</v>
      </c>
      <c r="B5099" s="3" t="str">
        <f t="shared" si="238"/>
        <v/>
      </c>
      <c r="C5099" s="78">
        <v>5095</v>
      </c>
      <c r="D5099" s="102"/>
      <c r="E5099" s="103"/>
      <c r="F5099" s="102"/>
      <c r="G5099" s="104"/>
      <c r="H5099" s="105" t="str">
        <f t="shared" ca="1" si="240"/>
        <v/>
      </c>
      <c r="I5099" s="102"/>
      <c r="J5099" s="102"/>
      <c r="K5099" s="102"/>
      <c r="L5099" s="102"/>
      <c r="M5099" s="102"/>
      <c r="N5099" s="102"/>
      <c r="O5099" s="102"/>
      <c r="P5099" s="102"/>
      <c r="Q5099" s="102"/>
      <c r="R5099" s="102"/>
      <c r="S5099" s="102"/>
      <c r="T5099" s="106"/>
      <c r="U5099" s="3" t="str">
        <f t="shared" si="239"/>
        <v>0/1</v>
      </c>
    </row>
    <row r="5100" spans="1:21" ht="30" customHeight="1" x14ac:dyDescent="0.3">
      <c r="A5100" s="3" t="str">
        <f>B5100&amp;"--"&amp;COUNTIF($B$5:B5100,B5100)</f>
        <v>--5063</v>
      </c>
      <c r="B5100" s="3" t="str">
        <f t="shared" si="238"/>
        <v/>
      </c>
      <c r="C5100" s="78">
        <v>5096</v>
      </c>
      <c r="D5100" s="102"/>
      <c r="E5100" s="103"/>
      <c r="F5100" s="102"/>
      <c r="G5100" s="104"/>
      <c r="H5100" s="105" t="str">
        <f t="shared" ca="1" si="240"/>
        <v/>
      </c>
      <c r="I5100" s="102"/>
      <c r="J5100" s="102"/>
      <c r="K5100" s="102"/>
      <c r="L5100" s="102"/>
      <c r="M5100" s="102"/>
      <c r="N5100" s="102"/>
      <c r="O5100" s="102"/>
      <c r="P5100" s="102"/>
      <c r="Q5100" s="102"/>
      <c r="R5100" s="102"/>
      <c r="S5100" s="102"/>
      <c r="T5100" s="106"/>
      <c r="U5100" s="3" t="str">
        <f t="shared" si="239"/>
        <v>0/1</v>
      </c>
    </row>
    <row r="5101" spans="1:21" ht="30" customHeight="1" x14ac:dyDescent="0.3">
      <c r="A5101" s="3" t="str">
        <f>B5101&amp;"--"&amp;COUNTIF($B$5:B5101,B5101)</f>
        <v>--5064</v>
      </c>
      <c r="B5101" s="3" t="str">
        <f t="shared" si="238"/>
        <v/>
      </c>
      <c r="C5101" s="78">
        <v>5097</v>
      </c>
      <c r="D5101" s="102"/>
      <c r="E5101" s="103"/>
      <c r="F5101" s="102"/>
      <c r="G5101" s="104"/>
      <c r="H5101" s="105" t="str">
        <f t="shared" ca="1" si="240"/>
        <v/>
      </c>
      <c r="I5101" s="102"/>
      <c r="J5101" s="102"/>
      <c r="K5101" s="102"/>
      <c r="L5101" s="102"/>
      <c r="M5101" s="102"/>
      <c r="N5101" s="102"/>
      <c r="O5101" s="102"/>
      <c r="P5101" s="102"/>
      <c r="Q5101" s="102"/>
      <c r="R5101" s="102"/>
      <c r="S5101" s="102"/>
      <c r="T5101" s="106"/>
      <c r="U5101" s="3" t="str">
        <f t="shared" si="239"/>
        <v>0/1</v>
      </c>
    </row>
    <row r="5102" spans="1:21" ht="30" customHeight="1" x14ac:dyDescent="0.3">
      <c r="A5102" s="3" t="str">
        <f>B5102&amp;"--"&amp;COUNTIF($B$5:B5102,B5102)</f>
        <v>--5065</v>
      </c>
      <c r="B5102" s="3" t="str">
        <f t="shared" si="238"/>
        <v/>
      </c>
      <c r="C5102" s="78">
        <v>5098</v>
      </c>
      <c r="D5102" s="102"/>
      <c r="E5102" s="103"/>
      <c r="F5102" s="102"/>
      <c r="G5102" s="104"/>
      <c r="H5102" s="105" t="str">
        <f t="shared" ca="1" si="240"/>
        <v/>
      </c>
      <c r="I5102" s="102"/>
      <c r="J5102" s="102"/>
      <c r="K5102" s="102"/>
      <c r="L5102" s="102"/>
      <c r="M5102" s="102"/>
      <c r="N5102" s="102"/>
      <c r="O5102" s="102"/>
      <c r="P5102" s="102"/>
      <c r="Q5102" s="102"/>
      <c r="R5102" s="102"/>
      <c r="S5102" s="102"/>
      <c r="T5102" s="106"/>
      <c r="U5102" s="3" t="str">
        <f t="shared" si="239"/>
        <v>0/1</v>
      </c>
    </row>
    <row r="5103" spans="1:21" ht="30" customHeight="1" x14ac:dyDescent="0.3">
      <c r="A5103" s="3" t="str">
        <f>B5103&amp;"--"&amp;COUNTIF($B$5:B5103,B5103)</f>
        <v>--5066</v>
      </c>
      <c r="B5103" s="3" t="str">
        <f t="shared" si="238"/>
        <v/>
      </c>
      <c r="C5103" s="78">
        <v>5099</v>
      </c>
      <c r="D5103" s="102"/>
      <c r="E5103" s="103"/>
      <c r="F5103" s="102"/>
      <c r="G5103" s="104"/>
      <c r="H5103" s="105" t="str">
        <f t="shared" ca="1" si="240"/>
        <v/>
      </c>
      <c r="I5103" s="102"/>
      <c r="J5103" s="102"/>
      <c r="K5103" s="102"/>
      <c r="L5103" s="102"/>
      <c r="M5103" s="102"/>
      <c r="N5103" s="102"/>
      <c r="O5103" s="102"/>
      <c r="P5103" s="102"/>
      <c r="Q5103" s="102"/>
      <c r="R5103" s="102"/>
      <c r="S5103" s="102"/>
      <c r="T5103" s="106"/>
      <c r="U5103" s="3" t="str">
        <f t="shared" si="239"/>
        <v>0/1</v>
      </c>
    </row>
    <row r="5104" spans="1:21" ht="30" customHeight="1" x14ac:dyDescent="0.3">
      <c r="A5104" s="3" t="str">
        <f>B5104&amp;"--"&amp;COUNTIF($B$5:B5104,B5104)</f>
        <v>--5067</v>
      </c>
      <c r="B5104" s="3" t="str">
        <f t="shared" si="238"/>
        <v/>
      </c>
      <c r="C5104" s="78">
        <v>5100</v>
      </c>
      <c r="D5104" s="102"/>
      <c r="E5104" s="103"/>
      <c r="F5104" s="102"/>
      <c r="G5104" s="104"/>
      <c r="H5104" s="105" t="str">
        <f t="shared" ca="1" si="240"/>
        <v/>
      </c>
      <c r="I5104" s="102"/>
      <c r="J5104" s="102"/>
      <c r="K5104" s="102"/>
      <c r="L5104" s="102"/>
      <c r="M5104" s="102"/>
      <c r="N5104" s="102"/>
      <c r="O5104" s="102"/>
      <c r="P5104" s="102"/>
      <c r="Q5104" s="102"/>
      <c r="R5104" s="102"/>
      <c r="S5104" s="102"/>
      <c r="T5104" s="106"/>
      <c r="U5104" s="3" t="str">
        <f t="shared" si="239"/>
        <v>0/1</v>
      </c>
    </row>
    <row r="5105" spans="1:21" ht="30" customHeight="1" x14ac:dyDescent="0.3">
      <c r="A5105" s="3" t="str">
        <f>B5105&amp;"--"&amp;COUNTIF($B$5:B5105,B5105)</f>
        <v>--5068</v>
      </c>
      <c r="B5105" s="3" t="str">
        <f t="shared" si="238"/>
        <v/>
      </c>
      <c r="C5105" s="78">
        <v>5101</v>
      </c>
      <c r="D5105" s="102"/>
      <c r="E5105" s="103"/>
      <c r="F5105" s="102"/>
      <c r="G5105" s="104"/>
      <c r="H5105" s="105" t="str">
        <f t="shared" ca="1" si="240"/>
        <v/>
      </c>
      <c r="I5105" s="102"/>
      <c r="J5105" s="102"/>
      <c r="K5105" s="102"/>
      <c r="L5105" s="102"/>
      <c r="M5105" s="102"/>
      <c r="N5105" s="102"/>
      <c r="O5105" s="102"/>
      <c r="P5105" s="102"/>
      <c r="Q5105" s="102"/>
      <c r="R5105" s="102"/>
      <c r="S5105" s="102"/>
      <c r="T5105" s="106"/>
      <c r="U5105" s="3" t="str">
        <f t="shared" si="239"/>
        <v>0/1</v>
      </c>
    </row>
    <row r="5106" spans="1:21" ht="30" customHeight="1" x14ac:dyDescent="0.3">
      <c r="A5106" s="3" t="str">
        <f>B5106&amp;"--"&amp;COUNTIF($B$5:B5106,B5106)</f>
        <v>--5069</v>
      </c>
      <c r="B5106" s="3" t="str">
        <f t="shared" si="238"/>
        <v/>
      </c>
      <c r="C5106" s="78">
        <v>5102</v>
      </c>
      <c r="D5106" s="102"/>
      <c r="E5106" s="103"/>
      <c r="F5106" s="102"/>
      <c r="G5106" s="104"/>
      <c r="H5106" s="105" t="str">
        <f t="shared" ca="1" si="240"/>
        <v/>
      </c>
      <c r="I5106" s="102"/>
      <c r="J5106" s="102"/>
      <c r="K5106" s="102"/>
      <c r="L5106" s="102"/>
      <c r="M5106" s="102"/>
      <c r="N5106" s="102"/>
      <c r="O5106" s="102"/>
      <c r="P5106" s="102"/>
      <c r="Q5106" s="102"/>
      <c r="R5106" s="102"/>
      <c r="S5106" s="102"/>
      <c r="T5106" s="106"/>
      <c r="U5106" s="3" t="str">
        <f t="shared" si="239"/>
        <v>0/1</v>
      </c>
    </row>
    <row r="5107" spans="1:21" ht="30" customHeight="1" x14ac:dyDescent="0.3">
      <c r="A5107" s="3" t="str">
        <f>B5107&amp;"--"&amp;COUNTIF($B$5:B5107,B5107)</f>
        <v>--5070</v>
      </c>
      <c r="B5107" s="3" t="str">
        <f t="shared" si="238"/>
        <v/>
      </c>
      <c r="C5107" s="78">
        <v>5103</v>
      </c>
      <c r="D5107" s="102"/>
      <c r="E5107" s="103"/>
      <c r="F5107" s="102"/>
      <c r="G5107" s="104"/>
      <c r="H5107" s="105" t="str">
        <f t="shared" ca="1" si="240"/>
        <v/>
      </c>
      <c r="I5107" s="102"/>
      <c r="J5107" s="102"/>
      <c r="K5107" s="102"/>
      <c r="L5107" s="102"/>
      <c r="M5107" s="102"/>
      <c r="N5107" s="102"/>
      <c r="O5107" s="102"/>
      <c r="P5107" s="102"/>
      <c r="Q5107" s="102"/>
      <c r="R5107" s="102"/>
      <c r="S5107" s="102"/>
      <c r="T5107" s="106"/>
      <c r="U5107" s="3" t="str">
        <f t="shared" si="239"/>
        <v>0/1</v>
      </c>
    </row>
    <row r="5108" spans="1:21" ht="30" customHeight="1" x14ac:dyDescent="0.3">
      <c r="A5108" s="3" t="str">
        <f>B5108&amp;"--"&amp;COUNTIF($B$5:B5108,B5108)</f>
        <v>--5071</v>
      </c>
      <c r="B5108" s="3" t="str">
        <f t="shared" si="238"/>
        <v/>
      </c>
      <c r="C5108" s="78">
        <v>5104</v>
      </c>
      <c r="D5108" s="102"/>
      <c r="E5108" s="103"/>
      <c r="F5108" s="102"/>
      <c r="G5108" s="104"/>
      <c r="H5108" s="105" t="str">
        <f t="shared" ca="1" si="240"/>
        <v/>
      </c>
      <c r="I5108" s="102"/>
      <c r="J5108" s="102"/>
      <c r="K5108" s="102"/>
      <c r="L5108" s="102"/>
      <c r="M5108" s="102"/>
      <c r="N5108" s="102"/>
      <c r="O5108" s="102"/>
      <c r="P5108" s="102"/>
      <c r="Q5108" s="102"/>
      <c r="R5108" s="102"/>
      <c r="S5108" s="102"/>
      <c r="T5108" s="106"/>
      <c r="U5108" s="3" t="str">
        <f t="shared" si="239"/>
        <v>0/1</v>
      </c>
    </row>
    <row r="5109" spans="1:21" ht="30" customHeight="1" x14ac:dyDescent="0.3">
      <c r="A5109" s="3" t="str">
        <f>B5109&amp;"--"&amp;COUNTIF($B$5:B5109,B5109)</f>
        <v>--5072</v>
      </c>
      <c r="B5109" s="3" t="str">
        <f t="shared" si="238"/>
        <v/>
      </c>
      <c r="C5109" s="78">
        <v>5105</v>
      </c>
      <c r="D5109" s="102"/>
      <c r="E5109" s="103"/>
      <c r="F5109" s="102"/>
      <c r="G5109" s="104"/>
      <c r="H5109" s="105" t="str">
        <f t="shared" ca="1" si="240"/>
        <v/>
      </c>
      <c r="I5109" s="102"/>
      <c r="J5109" s="102"/>
      <c r="K5109" s="102"/>
      <c r="L5109" s="102"/>
      <c r="M5109" s="102"/>
      <c r="N5109" s="102"/>
      <c r="O5109" s="102"/>
      <c r="P5109" s="102"/>
      <c r="Q5109" s="102"/>
      <c r="R5109" s="102"/>
      <c r="S5109" s="102"/>
      <c r="T5109" s="106"/>
      <c r="U5109" s="3" t="str">
        <f t="shared" si="239"/>
        <v>0/1</v>
      </c>
    </row>
    <row r="5110" spans="1:21" ht="30" customHeight="1" x14ac:dyDescent="0.3">
      <c r="A5110" s="3" t="str">
        <f>B5110&amp;"--"&amp;COUNTIF($B$5:B5110,B5110)</f>
        <v>--5073</v>
      </c>
      <c r="B5110" s="3" t="str">
        <f t="shared" si="238"/>
        <v/>
      </c>
      <c r="C5110" s="78">
        <v>5106</v>
      </c>
      <c r="D5110" s="102"/>
      <c r="E5110" s="103"/>
      <c r="F5110" s="102"/>
      <c r="G5110" s="104"/>
      <c r="H5110" s="105" t="str">
        <f t="shared" ca="1" si="240"/>
        <v/>
      </c>
      <c r="I5110" s="102"/>
      <c r="J5110" s="102"/>
      <c r="K5110" s="102"/>
      <c r="L5110" s="102"/>
      <c r="M5110" s="102"/>
      <c r="N5110" s="102"/>
      <c r="O5110" s="102"/>
      <c r="P5110" s="102"/>
      <c r="Q5110" s="102"/>
      <c r="R5110" s="102"/>
      <c r="S5110" s="102"/>
      <c r="T5110" s="106"/>
      <c r="U5110" s="3" t="str">
        <f t="shared" si="239"/>
        <v>0/1</v>
      </c>
    </row>
    <row r="5111" spans="1:21" ht="30" customHeight="1" x14ac:dyDescent="0.3">
      <c r="A5111" s="3" t="str">
        <f>B5111&amp;"--"&amp;COUNTIF($B$5:B5111,B5111)</f>
        <v>--5074</v>
      </c>
      <c r="B5111" s="3" t="str">
        <f t="shared" si="238"/>
        <v/>
      </c>
      <c r="C5111" s="78">
        <v>5107</v>
      </c>
      <c r="D5111" s="102"/>
      <c r="E5111" s="103"/>
      <c r="F5111" s="102"/>
      <c r="G5111" s="104"/>
      <c r="H5111" s="105" t="str">
        <f t="shared" ca="1" si="240"/>
        <v/>
      </c>
      <c r="I5111" s="102"/>
      <c r="J5111" s="102"/>
      <c r="K5111" s="102"/>
      <c r="L5111" s="102"/>
      <c r="M5111" s="102"/>
      <c r="N5111" s="102"/>
      <c r="O5111" s="102"/>
      <c r="P5111" s="102"/>
      <c r="Q5111" s="102"/>
      <c r="R5111" s="102"/>
      <c r="S5111" s="102"/>
      <c r="T5111" s="106"/>
      <c r="U5111" s="3" t="str">
        <f t="shared" si="239"/>
        <v>0/1</v>
      </c>
    </row>
    <row r="5112" spans="1:21" ht="30" customHeight="1" x14ac:dyDescent="0.3">
      <c r="A5112" s="3" t="str">
        <f>B5112&amp;"--"&amp;COUNTIF($B$5:B5112,B5112)</f>
        <v>--5075</v>
      </c>
      <c r="B5112" s="3" t="str">
        <f t="shared" si="238"/>
        <v/>
      </c>
      <c r="C5112" s="78">
        <v>5108</v>
      </c>
      <c r="D5112" s="102"/>
      <c r="E5112" s="103"/>
      <c r="F5112" s="102"/>
      <c r="G5112" s="104"/>
      <c r="H5112" s="105" t="str">
        <f t="shared" ca="1" si="240"/>
        <v/>
      </c>
      <c r="I5112" s="102"/>
      <c r="J5112" s="102"/>
      <c r="K5112" s="102"/>
      <c r="L5112" s="102"/>
      <c r="M5112" s="102"/>
      <c r="N5112" s="102"/>
      <c r="O5112" s="102"/>
      <c r="P5112" s="102"/>
      <c r="Q5112" s="102"/>
      <c r="R5112" s="102"/>
      <c r="S5112" s="102"/>
      <c r="T5112" s="106"/>
      <c r="U5112" s="3" t="str">
        <f t="shared" si="239"/>
        <v>0/1</v>
      </c>
    </row>
    <row r="5113" spans="1:21" ht="30" customHeight="1" x14ac:dyDescent="0.3">
      <c r="A5113" s="3" t="str">
        <f>B5113&amp;"--"&amp;COUNTIF($B$5:B5113,B5113)</f>
        <v>--5076</v>
      </c>
      <c r="B5113" s="3" t="str">
        <f t="shared" si="238"/>
        <v/>
      </c>
      <c r="C5113" s="78">
        <v>5109</v>
      </c>
      <c r="D5113" s="102"/>
      <c r="E5113" s="103"/>
      <c r="F5113" s="102"/>
      <c r="G5113" s="104"/>
      <c r="H5113" s="105" t="str">
        <f t="shared" ca="1" si="240"/>
        <v/>
      </c>
      <c r="I5113" s="102"/>
      <c r="J5113" s="102"/>
      <c r="K5113" s="102"/>
      <c r="L5113" s="102"/>
      <c r="M5113" s="102"/>
      <c r="N5113" s="102"/>
      <c r="O5113" s="102"/>
      <c r="P5113" s="102"/>
      <c r="Q5113" s="102"/>
      <c r="R5113" s="102"/>
      <c r="S5113" s="102"/>
      <c r="T5113" s="106"/>
      <c r="U5113" s="3" t="str">
        <f t="shared" si="239"/>
        <v>0/1</v>
      </c>
    </row>
    <row r="5114" spans="1:21" ht="30" customHeight="1" x14ac:dyDescent="0.3">
      <c r="A5114" s="3" t="str">
        <f>B5114&amp;"--"&amp;COUNTIF($B$5:B5114,B5114)</f>
        <v>--5077</v>
      </c>
      <c r="B5114" s="3" t="str">
        <f t="shared" si="238"/>
        <v/>
      </c>
      <c r="C5114" s="78">
        <v>5110</v>
      </c>
      <c r="D5114" s="102"/>
      <c r="E5114" s="103"/>
      <c r="F5114" s="102"/>
      <c r="G5114" s="104"/>
      <c r="H5114" s="105" t="str">
        <f t="shared" ca="1" si="240"/>
        <v/>
      </c>
      <c r="I5114" s="102"/>
      <c r="J5114" s="102"/>
      <c r="K5114" s="102"/>
      <c r="L5114" s="102"/>
      <c r="M5114" s="102"/>
      <c r="N5114" s="102"/>
      <c r="O5114" s="102"/>
      <c r="P5114" s="102"/>
      <c r="Q5114" s="102"/>
      <c r="R5114" s="102"/>
      <c r="S5114" s="102"/>
      <c r="T5114" s="106"/>
      <c r="U5114" s="3" t="str">
        <f t="shared" si="239"/>
        <v>0/1</v>
      </c>
    </row>
    <row r="5115" spans="1:21" ht="30" customHeight="1" x14ac:dyDescent="0.3">
      <c r="A5115" s="3" t="str">
        <f>B5115&amp;"--"&amp;COUNTIF($B$5:B5115,B5115)</f>
        <v>--5078</v>
      </c>
      <c r="B5115" s="3" t="str">
        <f t="shared" si="238"/>
        <v/>
      </c>
      <c r="C5115" s="78">
        <v>5111</v>
      </c>
      <c r="D5115" s="102"/>
      <c r="E5115" s="103"/>
      <c r="F5115" s="102"/>
      <c r="G5115" s="104"/>
      <c r="H5115" s="105" t="str">
        <f t="shared" ca="1" si="240"/>
        <v/>
      </c>
      <c r="I5115" s="102"/>
      <c r="J5115" s="102"/>
      <c r="K5115" s="102"/>
      <c r="L5115" s="102"/>
      <c r="M5115" s="102"/>
      <c r="N5115" s="102"/>
      <c r="O5115" s="102"/>
      <c r="P5115" s="102"/>
      <c r="Q5115" s="102"/>
      <c r="R5115" s="102"/>
      <c r="S5115" s="102"/>
      <c r="T5115" s="106"/>
      <c r="U5115" s="3" t="str">
        <f t="shared" si="239"/>
        <v>0/1</v>
      </c>
    </row>
    <row r="5116" spans="1:21" ht="30" customHeight="1" x14ac:dyDescent="0.3">
      <c r="A5116" s="3" t="str">
        <f>B5116&amp;"--"&amp;COUNTIF($B$5:B5116,B5116)</f>
        <v>--5079</v>
      </c>
      <c r="B5116" s="3" t="str">
        <f t="shared" si="238"/>
        <v/>
      </c>
      <c r="C5116" s="78">
        <v>5112</v>
      </c>
      <c r="D5116" s="102"/>
      <c r="E5116" s="103"/>
      <c r="F5116" s="102"/>
      <c r="G5116" s="104"/>
      <c r="H5116" s="105" t="str">
        <f t="shared" ca="1" si="240"/>
        <v/>
      </c>
      <c r="I5116" s="102"/>
      <c r="J5116" s="102"/>
      <c r="K5116" s="102"/>
      <c r="L5116" s="102"/>
      <c r="M5116" s="102"/>
      <c r="N5116" s="102"/>
      <c r="O5116" s="102"/>
      <c r="P5116" s="102"/>
      <c r="Q5116" s="102"/>
      <c r="R5116" s="102"/>
      <c r="S5116" s="102"/>
      <c r="T5116" s="106"/>
      <c r="U5116" s="3" t="str">
        <f t="shared" si="239"/>
        <v>0/1</v>
      </c>
    </row>
    <row r="5117" spans="1:21" ht="30" customHeight="1" x14ac:dyDescent="0.3">
      <c r="A5117" s="3" t="str">
        <f>B5117&amp;"--"&amp;COUNTIF($B$5:B5117,B5117)</f>
        <v>--5080</v>
      </c>
      <c r="B5117" s="3" t="str">
        <f t="shared" si="238"/>
        <v/>
      </c>
      <c r="C5117" s="78">
        <v>5113</v>
      </c>
      <c r="D5117" s="102"/>
      <c r="E5117" s="103"/>
      <c r="F5117" s="102"/>
      <c r="G5117" s="104"/>
      <c r="H5117" s="105" t="str">
        <f t="shared" ca="1" si="240"/>
        <v/>
      </c>
      <c r="I5117" s="102"/>
      <c r="J5117" s="102"/>
      <c r="K5117" s="102"/>
      <c r="L5117" s="102"/>
      <c r="M5117" s="102"/>
      <c r="N5117" s="102"/>
      <c r="O5117" s="102"/>
      <c r="P5117" s="102"/>
      <c r="Q5117" s="102"/>
      <c r="R5117" s="102"/>
      <c r="S5117" s="102"/>
      <c r="T5117" s="106"/>
      <c r="U5117" s="3" t="str">
        <f t="shared" si="239"/>
        <v>0/1</v>
      </c>
    </row>
    <row r="5118" spans="1:21" ht="30" customHeight="1" x14ac:dyDescent="0.3">
      <c r="A5118" s="3" t="str">
        <f>B5118&amp;"--"&amp;COUNTIF($B$5:B5118,B5118)</f>
        <v>--5081</v>
      </c>
      <c r="B5118" s="3" t="str">
        <f t="shared" si="238"/>
        <v/>
      </c>
      <c r="C5118" s="78">
        <v>5114</v>
      </c>
      <c r="D5118" s="102"/>
      <c r="E5118" s="103"/>
      <c r="F5118" s="102"/>
      <c r="G5118" s="104"/>
      <c r="H5118" s="105" t="str">
        <f t="shared" ca="1" si="240"/>
        <v/>
      </c>
      <c r="I5118" s="102"/>
      <c r="J5118" s="102"/>
      <c r="K5118" s="102"/>
      <c r="L5118" s="102"/>
      <c r="M5118" s="102"/>
      <c r="N5118" s="102"/>
      <c r="O5118" s="102"/>
      <c r="P5118" s="102"/>
      <c r="Q5118" s="102"/>
      <c r="R5118" s="102"/>
      <c r="S5118" s="102"/>
      <c r="T5118" s="106"/>
      <c r="U5118" s="3" t="str">
        <f t="shared" si="239"/>
        <v>0/1</v>
      </c>
    </row>
    <row r="5119" spans="1:21" ht="30" customHeight="1" x14ac:dyDescent="0.3">
      <c r="A5119" s="3" t="str">
        <f>B5119&amp;"--"&amp;COUNTIF($B$5:B5119,B5119)</f>
        <v>--5082</v>
      </c>
      <c r="B5119" s="3" t="str">
        <f t="shared" si="238"/>
        <v/>
      </c>
      <c r="C5119" s="78">
        <v>5115</v>
      </c>
      <c r="D5119" s="102"/>
      <c r="E5119" s="103"/>
      <c r="F5119" s="102"/>
      <c r="G5119" s="104"/>
      <c r="H5119" s="105" t="str">
        <f t="shared" ca="1" si="240"/>
        <v/>
      </c>
      <c r="I5119" s="102"/>
      <c r="J5119" s="102"/>
      <c r="K5119" s="102"/>
      <c r="L5119" s="102"/>
      <c r="M5119" s="102"/>
      <c r="N5119" s="102"/>
      <c r="O5119" s="102"/>
      <c r="P5119" s="102"/>
      <c r="Q5119" s="102"/>
      <c r="R5119" s="102"/>
      <c r="S5119" s="102"/>
      <c r="T5119" s="106"/>
      <c r="U5119" s="3" t="str">
        <f t="shared" si="239"/>
        <v>0/1</v>
      </c>
    </row>
    <row r="5120" spans="1:21" ht="30" customHeight="1" x14ac:dyDescent="0.3">
      <c r="A5120" s="3" t="str">
        <f>B5120&amp;"--"&amp;COUNTIF($B$5:B5120,B5120)</f>
        <v>--5083</v>
      </c>
      <c r="B5120" s="3" t="str">
        <f t="shared" si="238"/>
        <v/>
      </c>
      <c r="C5120" s="78">
        <v>5116</v>
      </c>
      <c r="D5120" s="102"/>
      <c r="E5120" s="103"/>
      <c r="F5120" s="102"/>
      <c r="G5120" s="104"/>
      <c r="H5120" s="105" t="str">
        <f t="shared" ca="1" si="240"/>
        <v/>
      </c>
      <c r="I5120" s="102"/>
      <c r="J5120" s="102"/>
      <c r="K5120" s="102"/>
      <c r="L5120" s="102"/>
      <c r="M5120" s="102"/>
      <c r="N5120" s="102"/>
      <c r="O5120" s="102"/>
      <c r="P5120" s="102"/>
      <c r="Q5120" s="102"/>
      <c r="R5120" s="102"/>
      <c r="S5120" s="102"/>
      <c r="T5120" s="106"/>
      <c r="U5120" s="3" t="str">
        <f t="shared" si="239"/>
        <v>0/1</v>
      </c>
    </row>
    <row r="5121" spans="1:21" ht="30" customHeight="1" x14ac:dyDescent="0.3">
      <c r="A5121" s="3" t="str">
        <f>B5121&amp;"--"&amp;COUNTIF($B$5:B5121,B5121)</f>
        <v>--5084</v>
      </c>
      <c r="B5121" s="3" t="str">
        <f t="shared" si="238"/>
        <v/>
      </c>
      <c r="C5121" s="78">
        <v>5117</v>
      </c>
      <c r="D5121" s="102"/>
      <c r="E5121" s="103"/>
      <c r="F5121" s="102"/>
      <c r="G5121" s="104"/>
      <c r="H5121" s="105" t="str">
        <f t="shared" ca="1" si="240"/>
        <v/>
      </c>
      <c r="I5121" s="102"/>
      <c r="J5121" s="102"/>
      <c r="K5121" s="102"/>
      <c r="L5121" s="102"/>
      <c r="M5121" s="102"/>
      <c r="N5121" s="102"/>
      <c r="O5121" s="102"/>
      <c r="P5121" s="102"/>
      <c r="Q5121" s="102"/>
      <c r="R5121" s="102"/>
      <c r="S5121" s="102"/>
      <c r="T5121" s="106"/>
      <c r="U5121" s="3" t="str">
        <f t="shared" si="239"/>
        <v>0/1</v>
      </c>
    </row>
    <row r="5122" spans="1:21" ht="30" customHeight="1" x14ac:dyDescent="0.3">
      <c r="A5122" s="3" t="str">
        <f>B5122&amp;"--"&amp;COUNTIF($B$5:B5122,B5122)</f>
        <v>--5085</v>
      </c>
      <c r="B5122" s="3" t="str">
        <f t="shared" si="238"/>
        <v/>
      </c>
      <c r="C5122" s="78">
        <v>5118</v>
      </c>
      <c r="D5122" s="102"/>
      <c r="E5122" s="103"/>
      <c r="F5122" s="102"/>
      <c r="G5122" s="104"/>
      <c r="H5122" s="105" t="str">
        <f t="shared" ca="1" si="240"/>
        <v/>
      </c>
      <c r="I5122" s="102"/>
      <c r="J5122" s="102"/>
      <c r="K5122" s="102"/>
      <c r="L5122" s="102"/>
      <c r="M5122" s="102"/>
      <c r="N5122" s="102"/>
      <c r="O5122" s="102"/>
      <c r="P5122" s="102"/>
      <c r="Q5122" s="102"/>
      <c r="R5122" s="102"/>
      <c r="S5122" s="102"/>
      <c r="T5122" s="106"/>
      <c r="U5122" s="3" t="str">
        <f t="shared" si="239"/>
        <v>0/1</v>
      </c>
    </row>
    <row r="5123" spans="1:21" ht="30" customHeight="1" x14ac:dyDescent="0.3">
      <c r="A5123" s="3" t="str">
        <f>B5123&amp;"--"&amp;COUNTIF($B$5:B5123,B5123)</f>
        <v>--5086</v>
      </c>
      <c r="B5123" s="3" t="str">
        <f t="shared" si="238"/>
        <v/>
      </c>
      <c r="C5123" s="78">
        <v>5119</v>
      </c>
      <c r="D5123" s="102"/>
      <c r="E5123" s="103"/>
      <c r="F5123" s="102"/>
      <c r="G5123" s="104"/>
      <c r="H5123" s="105" t="str">
        <f t="shared" ca="1" si="240"/>
        <v/>
      </c>
      <c r="I5123" s="102"/>
      <c r="J5123" s="102"/>
      <c r="K5123" s="102"/>
      <c r="L5123" s="102"/>
      <c r="M5123" s="102"/>
      <c r="N5123" s="102"/>
      <c r="O5123" s="102"/>
      <c r="P5123" s="102"/>
      <c r="Q5123" s="102"/>
      <c r="R5123" s="102"/>
      <c r="S5123" s="102"/>
      <c r="T5123" s="106"/>
      <c r="U5123" s="3" t="str">
        <f t="shared" si="239"/>
        <v>0/1</v>
      </c>
    </row>
    <row r="5124" spans="1:21" ht="30" customHeight="1" x14ac:dyDescent="0.3">
      <c r="A5124" s="3" t="str">
        <f>B5124&amp;"--"&amp;COUNTIF($B$5:B5124,B5124)</f>
        <v>--5087</v>
      </c>
      <c r="B5124" s="3" t="str">
        <f t="shared" si="238"/>
        <v/>
      </c>
      <c r="C5124" s="78">
        <v>5120</v>
      </c>
      <c r="D5124" s="102"/>
      <c r="E5124" s="103"/>
      <c r="F5124" s="102"/>
      <c r="G5124" s="104"/>
      <c r="H5124" s="105" t="str">
        <f t="shared" ca="1" si="240"/>
        <v/>
      </c>
      <c r="I5124" s="102"/>
      <c r="J5124" s="102"/>
      <c r="K5124" s="102"/>
      <c r="L5124" s="102"/>
      <c r="M5124" s="102"/>
      <c r="N5124" s="102"/>
      <c r="O5124" s="102"/>
      <c r="P5124" s="102"/>
      <c r="Q5124" s="102"/>
      <c r="R5124" s="102"/>
      <c r="S5124" s="102"/>
      <c r="T5124" s="106"/>
      <c r="U5124" s="3" t="str">
        <f t="shared" si="239"/>
        <v>0/1</v>
      </c>
    </row>
    <row r="5125" spans="1:21" ht="30" customHeight="1" x14ac:dyDescent="0.3">
      <c r="A5125" s="3" t="str">
        <f>B5125&amp;"--"&amp;COUNTIF($B$5:B5125,B5125)</f>
        <v>--5088</v>
      </c>
      <c r="B5125" s="3" t="str">
        <f t="shared" ref="B5125:B5188" si="241">IF(G5125&lt;&gt;"",MONTH(G5125),"")</f>
        <v/>
      </c>
      <c r="C5125" s="78">
        <v>5121</v>
      </c>
      <c r="D5125" s="102"/>
      <c r="E5125" s="103"/>
      <c r="F5125" s="102"/>
      <c r="G5125" s="104"/>
      <c r="H5125" s="105" t="str">
        <f t="shared" ca="1" si="240"/>
        <v/>
      </c>
      <c r="I5125" s="102"/>
      <c r="J5125" s="102"/>
      <c r="K5125" s="102"/>
      <c r="L5125" s="102"/>
      <c r="M5125" s="102"/>
      <c r="N5125" s="102"/>
      <c r="O5125" s="102"/>
      <c r="P5125" s="102"/>
      <c r="Q5125" s="102"/>
      <c r="R5125" s="102"/>
      <c r="S5125" s="102"/>
      <c r="T5125" s="106"/>
      <c r="U5125" s="3" t="str">
        <f t="shared" ref="U5125:U5188" si="242">DAY(G5125)&amp;"/"&amp;MONTH(G5125)</f>
        <v>0/1</v>
      </c>
    </row>
    <row r="5126" spans="1:21" ht="30" customHeight="1" x14ac:dyDescent="0.3">
      <c r="A5126" s="3" t="str">
        <f>B5126&amp;"--"&amp;COUNTIF($B$5:B5126,B5126)</f>
        <v>--5089</v>
      </c>
      <c r="B5126" s="3" t="str">
        <f t="shared" si="241"/>
        <v/>
      </c>
      <c r="C5126" s="78">
        <v>5122</v>
      </c>
      <c r="D5126" s="102"/>
      <c r="E5126" s="103"/>
      <c r="F5126" s="102"/>
      <c r="G5126" s="104"/>
      <c r="H5126" s="105" t="str">
        <f t="shared" ca="1" si="240"/>
        <v/>
      </c>
      <c r="I5126" s="102"/>
      <c r="J5126" s="102"/>
      <c r="K5126" s="102"/>
      <c r="L5126" s="102"/>
      <c r="M5126" s="102"/>
      <c r="N5126" s="102"/>
      <c r="O5126" s="102"/>
      <c r="P5126" s="102"/>
      <c r="Q5126" s="102"/>
      <c r="R5126" s="102"/>
      <c r="S5126" s="102"/>
      <c r="T5126" s="106"/>
      <c r="U5126" s="3" t="str">
        <f t="shared" si="242"/>
        <v>0/1</v>
      </c>
    </row>
    <row r="5127" spans="1:21" ht="30" customHeight="1" x14ac:dyDescent="0.3">
      <c r="A5127" s="3" t="str">
        <f>B5127&amp;"--"&amp;COUNTIF($B$5:B5127,B5127)</f>
        <v>--5090</v>
      </c>
      <c r="B5127" s="3" t="str">
        <f t="shared" si="241"/>
        <v/>
      </c>
      <c r="C5127" s="78">
        <v>5123</v>
      </c>
      <c r="D5127" s="102"/>
      <c r="E5127" s="103"/>
      <c r="F5127" s="102"/>
      <c r="G5127" s="104"/>
      <c r="H5127" s="105" t="str">
        <f t="shared" ca="1" si="240"/>
        <v/>
      </c>
      <c r="I5127" s="102"/>
      <c r="J5127" s="102"/>
      <c r="K5127" s="102"/>
      <c r="L5127" s="102"/>
      <c r="M5127" s="102"/>
      <c r="N5127" s="102"/>
      <c r="O5127" s="102"/>
      <c r="P5127" s="102"/>
      <c r="Q5127" s="102"/>
      <c r="R5127" s="102"/>
      <c r="S5127" s="102"/>
      <c r="T5127" s="106"/>
      <c r="U5127" s="3" t="str">
        <f t="shared" si="242"/>
        <v>0/1</v>
      </c>
    </row>
    <row r="5128" spans="1:21" ht="30" customHeight="1" x14ac:dyDescent="0.3">
      <c r="A5128" s="3" t="str">
        <f>B5128&amp;"--"&amp;COUNTIF($B$5:B5128,B5128)</f>
        <v>--5091</v>
      </c>
      <c r="B5128" s="3" t="str">
        <f t="shared" si="241"/>
        <v/>
      </c>
      <c r="C5128" s="78">
        <v>5124</v>
      </c>
      <c r="D5128" s="102"/>
      <c r="E5128" s="103"/>
      <c r="F5128" s="102"/>
      <c r="G5128" s="104"/>
      <c r="H5128" s="105" t="str">
        <f t="shared" ca="1" si="240"/>
        <v/>
      </c>
      <c r="I5128" s="102"/>
      <c r="J5128" s="102"/>
      <c r="K5128" s="102"/>
      <c r="L5128" s="102"/>
      <c r="M5128" s="102"/>
      <c r="N5128" s="102"/>
      <c r="O5128" s="102"/>
      <c r="P5128" s="102"/>
      <c r="Q5128" s="102"/>
      <c r="R5128" s="102"/>
      <c r="S5128" s="102"/>
      <c r="T5128" s="106"/>
      <c r="U5128" s="3" t="str">
        <f t="shared" si="242"/>
        <v>0/1</v>
      </c>
    </row>
    <row r="5129" spans="1:21" ht="30" customHeight="1" x14ac:dyDescent="0.3">
      <c r="A5129" s="3" t="str">
        <f>B5129&amp;"--"&amp;COUNTIF($B$5:B5129,B5129)</f>
        <v>--5092</v>
      </c>
      <c r="B5129" s="3" t="str">
        <f t="shared" si="241"/>
        <v/>
      </c>
      <c r="C5129" s="78">
        <v>5125</v>
      </c>
      <c r="D5129" s="102"/>
      <c r="E5129" s="103"/>
      <c r="F5129" s="102"/>
      <c r="G5129" s="104"/>
      <c r="H5129" s="105" t="str">
        <f t="shared" ca="1" si="240"/>
        <v/>
      </c>
      <c r="I5129" s="102"/>
      <c r="J5129" s="102"/>
      <c r="K5129" s="102"/>
      <c r="L5129" s="102"/>
      <c r="M5129" s="102"/>
      <c r="N5129" s="102"/>
      <c r="O5129" s="102"/>
      <c r="P5129" s="102"/>
      <c r="Q5129" s="102"/>
      <c r="R5129" s="102"/>
      <c r="S5129" s="102"/>
      <c r="T5129" s="106"/>
      <c r="U5129" s="3" t="str">
        <f t="shared" si="242"/>
        <v>0/1</v>
      </c>
    </row>
    <row r="5130" spans="1:21" ht="30" customHeight="1" x14ac:dyDescent="0.3">
      <c r="A5130" s="3" t="str">
        <f>B5130&amp;"--"&amp;COUNTIF($B$5:B5130,B5130)</f>
        <v>--5093</v>
      </c>
      <c r="B5130" s="3" t="str">
        <f t="shared" si="241"/>
        <v/>
      </c>
      <c r="C5130" s="78">
        <v>5126</v>
      </c>
      <c r="D5130" s="102"/>
      <c r="E5130" s="103"/>
      <c r="F5130" s="102"/>
      <c r="G5130" s="104"/>
      <c r="H5130" s="105" t="str">
        <f t="shared" ca="1" si="240"/>
        <v/>
      </c>
      <c r="I5130" s="102"/>
      <c r="J5130" s="102"/>
      <c r="K5130" s="102"/>
      <c r="L5130" s="102"/>
      <c r="M5130" s="102"/>
      <c r="N5130" s="102"/>
      <c r="O5130" s="102"/>
      <c r="P5130" s="102"/>
      <c r="Q5130" s="102"/>
      <c r="R5130" s="102"/>
      <c r="S5130" s="102"/>
      <c r="T5130" s="106"/>
      <c r="U5130" s="3" t="str">
        <f t="shared" si="242"/>
        <v>0/1</v>
      </c>
    </row>
    <row r="5131" spans="1:21" ht="30" customHeight="1" x14ac:dyDescent="0.3">
      <c r="A5131" s="3" t="str">
        <f>B5131&amp;"--"&amp;COUNTIF($B$5:B5131,B5131)</f>
        <v>--5094</v>
      </c>
      <c r="B5131" s="3" t="str">
        <f t="shared" si="241"/>
        <v/>
      </c>
      <c r="C5131" s="78">
        <v>5127</v>
      </c>
      <c r="D5131" s="102"/>
      <c r="E5131" s="103"/>
      <c r="F5131" s="102"/>
      <c r="G5131" s="104"/>
      <c r="H5131" s="105" t="str">
        <f t="shared" ca="1" si="240"/>
        <v/>
      </c>
      <c r="I5131" s="102"/>
      <c r="J5131" s="102"/>
      <c r="K5131" s="102"/>
      <c r="L5131" s="102"/>
      <c r="M5131" s="102"/>
      <c r="N5131" s="102"/>
      <c r="O5131" s="102"/>
      <c r="P5131" s="102"/>
      <c r="Q5131" s="102"/>
      <c r="R5131" s="102"/>
      <c r="S5131" s="102"/>
      <c r="T5131" s="106"/>
      <c r="U5131" s="3" t="str">
        <f t="shared" si="242"/>
        <v>0/1</v>
      </c>
    </row>
    <row r="5132" spans="1:21" ht="30" customHeight="1" x14ac:dyDescent="0.3">
      <c r="A5132" s="3" t="str">
        <f>B5132&amp;"--"&amp;COUNTIF($B$5:B5132,B5132)</f>
        <v>--5095</v>
      </c>
      <c r="B5132" s="3" t="str">
        <f t="shared" si="241"/>
        <v/>
      </c>
      <c r="C5132" s="78">
        <v>5128</v>
      </c>
      <c r="D5132" s="102"/>
      <c r="E5132" s="103"/>
      <c r="F5132" s="102"/>
      <c r="G5132" s="104"/>
      <c r="H5132" s="105" t="str">
        <f t="shared" ca="1" si="240"/>
        <v/>
      </c>
      <c r="I5132" s="102"/>
      <c r="J5132" s="102"/>
      <c r="K5132" s="102"/>
      <c r="L5132" s="102"/>
      <c r="M5132" s="102"/>
      <c r="N5132" s="102"/>
      <c r="O5132" s="102"/>
      <c r="P5132" s="102"/>
      <c r="Q5132" s="102"/>
      <c r="R5132" s="102"/>
      <c r="S5132" s="102"/>
      <c r="T5132" s="106"/>
      <c r="U5132" s="3" t="str">
        <f t="shared" si="242"/>
        <v>0/1</v>
      </c>
    </row>
    <row r="5133" spans="1:21" ht="30" customHeight="1" x14ac:dyDescent="0.3">
      <c r="A5133" s="3" t="str">
        <f>B5133&amp;"--"&amp;COUNTIF($B$5:B5133,B5133)</f>
        <v>--5096</v>
      </c>
      <c r="B5133" s="3" t="str">
        <f t="shared" si="241"/>
        <v/>
      </c>
      <c r="C5133" s="78">
        <v>5129</v>
      </c>
      <c r="D5133" s="102"/>
      <c r="E5133" s="103"/>
      <c r="F5133" s="102"/>
      <c r="G5133" s="104"/>
      <c r="H5133" s="105" t="str">
        <f t="shared" ca="1" si="240"/>
        <v/>
      </c>
      <c r="I5133" s="102"/>
      <c r="J5133" s="102"/>
      <c r="K5133" s="102"/>
      <c r="L5133" s="102"/>
      <c r="M5133" s="102"/>
      <c r="N5133" s="102"/>
      <c r="O5133" s="102"/>
      <c r="P5133" s="102"/>
      <c r="Q5133" s="102"/>
      <c r="R5133" s="102"/>
      <c r="S5133" s="102"/>
      <c r="T5133" s="106"/>
      <c r="U5133" s="3" t="str">
        <f t="shared" si="242"/>
        <v>0/1</v>
      </c>
    </row>
    <row r="5134" spans="1:21" ht="30" customHeight="1" x14ac:dyDescent="0.3">
      <c r="A5134" s="3" t="str">
        <f>B5134&amp;"--"&amp;COUNTIF($B$5:B5134,B5134)</f>
        <v>--5097</v>
      </c>
      <c r="B5134" s="3" t="str">
        <f t="shared" si="241"/>
        <v/>
      </c>
      <c r="C5134" s="78">
        <v>5130</v>
      </c>
      <c r="D5134" s="102"/>
      <c r="E5134" s="103"/>
      <c r="F5134" s="102"/>
      <c r="G5134" s="104"/>
      <c r="H5134" s="105" t="str">
        <f t="shared" ca="1" si="240"/>
        <v/>
      </c>
      <c r="I5134" s="102"/>
      <c r="J5134" s="102"/>
      <c r="K5134" s="102"/>
      <c r="L5134" s="102"/>
      <c r="M5134" s="102"/>
      <c r="N5134" s="102"/>
      <c r="O5134" s="102"/>
      <c r="P5134" s="102"/>
      <c r="Q5134" s="102"/>
      <c r="R5134" s="102"/>
      <c r="S5134" s="102"/>
      <c r="T5134" s="106"/>
      <c r="U5134" s="3" t="str">
        <f t="shared" si="242"/>
        <v>0/1</v>
      </c>
    </row>
    <row r="5135" spans="1:21" ht="30" customHeight="1" x14ac:dyDescent="0.3">
      <c r="A5135" s="3" t="str">
        <f>B5135&amp;"--"&amp;COUNTIF($B$5:B5135,B5135)</f>
        <v>--5098</v>
      </c>
      <c r="B5135" s="3" t="str">
        <f t="shared" si="241"/>
        <v/>
      </c>
      <c r="C5135" s="78">
        <v>5131</v>
      </c>
      <c r="D5135" s="102"/>
      <c r="E5135" s="103"/>
      <c r="F5135" s="102"/>
      <c r="G5135" s="104"/>
      <c r="H5135" s="105" t="str">
        <f t="shared" ca="1" si="240"/>
        <v/>
      </c>
      <c r="I5135" s="102"/>
      <c r="J5135" s="102"/>
      <c r="K5135" s="102"/>
      <c r="L5135" s="102"/>
      <c r="M5135" s="102"/>
      <c r="N5135" s="102"/>
      <c r="O5135" s="102"/>
      <c r="P5135" s="102"/>
      <c r="Q5135" s="102"/>
      <c r="R5135" s="102"/>
      <c r="S5135" s="102"/>
      <c r="T5135" s="106"/>
      <c r="U5135" s="3" t="str">
        <f t="shared" si="242"/>
        <v>0/1</v>
      </c>
    </row>
    <row r="5136" spans="1:21" ht="30" customHeight="1" x14ac:dyDescent="0.3">
      <c r="A5136" s="3" t="str">
        <f>B5136&amp;"--"&amp;COUNTIF($B$5:B5136,B5136)</f>
        <v>--5099</v>
      </c>
      <c r="B5136" s="3" t="str">
        <f t="shared" si="241"/>
        <v/>
      </c>
      <c r="C5136" s="78">
        <v>5132</v>
      </c>
      <c r="D5136" s="102"/>
      <c r="E5136" s="103"/>
      <c r="F5136" s="102"/>
      <c r="G5136" s="104"/>
      <c r="H5136" s="105" t="str">
        <f t="shared" ca="1" si="240"/>
        <v/>
      </c>
      <c r="I5136" s="102"/>
      <c r="J5136" s="102"/>
      <c r="K5136" s="102"/>
      <c r="L5136" s="102"/>
      <c r="M5136" s="102"/>
      <c r="N5136" s="102"/>
      <c r="O5136" s="102"/>
      <c r="P5136" s="102"/>
      <c r="Q5136" s="102"/>
      <c r="R5136" s="102"/>
      <c r="S5136" s="102"/>
      <c r="T5136" s="106"/>
      <c r="U5136" s="3" t="str">
        <f t="shared" si="242"/>
        <v>0/1</v>
      </c>
    </row>
    <row r="5137" spans="1:21" ht="30" customHeight="1" x14ac:dyDescent="0.3">
      <c r="A5137" s="3" t="str">
        <f>B5137&amp;"--"&amp;COUNTIF($B$5:B5137,B5137)</f>
        <v>--5100</v>
      </c>
      <c r="B5137" s="3" t="str">
        <f t="shared" si="241"/>
        <v/>
      </c>
      <c r="C5137" s="78">
        <v>5133</v>
      </c>
      <c r="D5137" s="102"/>
      <c r="E5137" s="103"/>
      <c r="F5137" s="102"/>
      <c r="G5137" s="104"/>
      <c r="H5137" s="105" t="str">
        <f t="shared" ca="1" si="240"/>
        <v/>
      </c>
      <c r="I5137" s="102"/>
      <c r="J5137" s="102"/>
      <c r="K5137" s="102"/>
      <c r="L5137" s="102"/>
      <c r="M5137" s="102"/>
      <c r="N5137" s="102"/>
      <c r="O5137" s="102"/>
      <c r="P5137" s="102"/>
      <c r="Q5137" s="102"/>
      <c r="R5137" s="102"/>
      <c r="S5137" s="102"/>
      <c r="T5137" s="106"/>
      <c r="U5137" s="3" t="str">
        <f t="shared" si="242"/>
        <v>0/1</v>
      </c>
    </row>
    <row r="5138" spans="1:21" ht="30" customHeight="1" x14ac:dyDescent="0.3">
      <c r="A5138" s="3" t="str">
        <f>B5138&amp;"--"&amp;COUNTIF($B$5:B5138,B5138)</f>
        <v>--5101</v>
      </c>
      <c r="B5138" s="3" t="str">
        <f t="shared" si="241"/>
        <v/>
      </c>
      <c r="C5138" s="78">
        <v>5134</v>
      </c>
      <c r="D5138" s="102"/>
      <c r="E5138" s="103"/>
      <c r="F5138" s="102"/>
      <c r="G5138" s="104"/>
      <c r="H5138" s="105" t="str">
        <f t="shared" ca="1" si="240"/>
        <v/>
      </c>
      <c r="I5138" s="102"/>
      <c r="J5138" s="102"/>
      <c r="K5138" s="102"/>
      <c r="L5138" s="102"/>
      <c r="M5138" s="102"/>
      <c r="N5138" s="102"/>
      <c r="O5138" s="102"/>
      <c r="P5138" s="102"/>
      <c r="Q5138" s="102"/>
      <c r="R5138" s="102"/>
      <c r="S5138" s="102"/>
      <c r="T5138" s="106"/>
      <c r="U5138" s="3" t="str">
        <f t="shared" si="242"/>
        <v>0/1</v>
      </c>
    </row>
    <row r="5139" spans="1:21" ht="30" customHeight="1" x14ac:dyDescent="0.3">
      <c r="A5139" s="3" t="str">
        <f>B5139&amp;"--"&amp;COUNTIF($B$5:B5139,B5139)</f>
        <v>--5102</v>
      </c>
      <c r="B5139" s="3" t="str">
        <f t="shared" si="241"/>
        <v/>
      </c>
      <c r="C5139" s="78">
        <v>5135</v>
      </c>
      <c r="D5139" s="102"/>
      <c r="E5139" s="103"/>
      <c r="F5139" s="102"/>
      <c r="G5139" s="104"/>
      <c r="H5139" s="105" t="str">
        <f t="shared" ca="1" si="240"/>
        <v/>
      </c>
      <c r="I5139" s="102"/>
      <c r="J5139" s="102"/>
      <c r="K5139" s="102"/>
      <c r="L5139" s="102"/>
      <c r="M5139" s="102"/>
      <c r="N5139" s="102"/>
      <c r="O5139" s="102"/>
      <c r="P5139" s="102"/>
      <c r="Q5139" s="102"/>
      <c r="R5139" s="102"/>
      <c r="S5139" s="102"/>
      <c r="T5139" s="106"/>
      <c r="U5139" s="3" t="str">
        <f t="shared" si="242"/>
        <v>0/1</v>
      </c>
    </row>
    <row r="5140" spans="1:21" ht="30" customHeight="1" x14ac:dyDescent="0.3">
      <c r="A5140" s="3" t="str">
        <f>B5140&amp;"--"&amp;COUNTIF($B$5:B5140,B5140)</f>
        <v>--5103</v>
      </c>
      <c r="B5140" s="3" t="str">
        <f t="shared" si="241"/>
        <v/>
      </c>
      <c r="C5140" s="78">
        <v>5136</v>
      </c>
      <c r="D5140" s="102"/>
      <c r="E5140" s="103"/>
      <c r="F5140" s="102"/>
      <c r="G5140" s="104"/>
      <c r="H5140" s="105" t="str">
        <f t="shared" ca="1" si="240"/>
        <v/>
      </c>
      <c r="I5140" s="102"/>
      <c r="J5140" s="102"/>
      <c r="K5140" s="102"/>
      <c r="L5140" s="102"/>
      <c r="M5140" s="102"/>
      <c r="N5140" s="102"/>
      <c r="O5140" s="102"/>
      <c r="P5140" s="102"/>
      <c r="Q5140" s="102"/>
      <c r="R5140" s="102"/>
      <c r="S5140" s="102"/>
      <c r="T5140" s="106"/>
      <c r="U5140" s="3" t="str">
        <f t="shared" si="242"/>
        <v>0/1</v>
      </c>
    </row>
    <row r="5141" spans="1:21" ht="30" customHeight="1" x14ac:dyDescent="0.3">
      <c r="A5141" s="3" t="str">
        <f>B5141&amp;"--"&amp;COUNTIF($B$5:B5141,B5141)</f>
        <v>--5104</v>
      </c>
      <c r="B5141" s="3" t="str">
        <f t="shared" si="241"/>
        <v/>
      </c>
      <c r="C5141" s="78">
        <v>5137</v>
      </c>
      <c r="D5141" s="102"/>
      <c r="E5141" s="103"/>
      <c r="F5141" s="102"/>
      <c r="G5141" s="104"/>
      <c r="H5141" s="105" t="str">
        <f t="shared" ca="1" si="240"/>
        <v/>
      </c>
      <c r="I5141" s="102"/>
      <c r="J5141" s="102"/>
      <c r="K5141" s="102"/>
      <c r="L5141" s="102"/>
      <c r="M5141" s="102"/>
      <c r="N5141" s="102"/>
      <c r="O5141" s="102"/>
      <c r="P5141" s="102"/>
      <c r="Q5141" s="102"/>
      <c r="R5141" s="102"/>
      <c r="S5141" s="102"/>
      <c r="T5141" s="106"/>
      <c r="U5141" s="3" t="str">
        <f t="shared" si="242"/>
        <v>0/1</v>
      </c>
    </row>
    <row r="5142" spans="1:21" ht="30" customHeight="1" x14ac:dyDescent="0.3">
      <c r="A5142" s="3" t="str">
        <f>B5142&amp;"--"&amp;COUNTIF($B$5:B5142,B5142)</f>
        <v>--5105</v>
      </c>
      <c r="B5142" s="3" t="str">
        <f t="shared" si="241"/>
        <v/>
      </c>
      <c r="C5142" s="78">
        <v>5138</v>
      </c>
      <c r="D5142" s="102"/>
      <c r="E5142" s="103"/>
      <c r="F5142" s="102"/>
      <c r="G5142" s="104"/>
      <c r="H5142" s="105" t="str">
        <f t="shared" ca="1" si="240"/>
        <v/>
      </c>
      <c r="I5142" s="102"/>
      <c r="J5142" s="102"/>
      <c r="K5142" s="102"/>
      <c r="L5142" s="102"/>
      <c r="M5142" s="102"/>
      <c r="N5142" s="102"/>
      <c r="O5142" s="102"/>
      <c r="P5142" s="102"/>
      <c r="Q5142" s="102"/>
      <c r="R5142" s="102"/>
      <c r="S5142" s="102"/>
      <c r="T5142" s="106"/>
      <c r="U5142" s="3" t="str">
        <f t="shared" si="242"/>
        <v>0/1</v>
      </c>
    </row>
    <row r="5143" spans="1:21" ht="30" customHeight="1" x14ac:dyDescent="0.3">
      <c r="A5143" s="3" t="str">
        <f>B5143&amp;"--"&amp;COUNTIF($B$5:B5143,B5143)</f>
        <v>--5106</v>
      </c>
      <c r="B5143" s="3" t="str">
        <f t="shared" si="241"/>
        <v/>
      </c>
      <c r="C5143" s="78">
        <v>5139</v>
      </c>
      <c r="D5143" s="102"/>
      <c r="E5143" s="103"/>
      <c r="F5143" s="102"/>
      <c r="G5143" s="104"/>
      <c r="H5143" s="105" t="str">
        <f t="shared" ca="1" si="240"/>
        <v/>
      </c>
      <c r="I5143" s="102"/>
      <c r="J5143" s="102"/>
      <c r="K5143" s="102"/>
      <c r="L5143" s="102"/>
      <c r="M5143" s="102"/>
      <c r="N5143" s="102"/>
      <c r="O5143" s="102"/>
      <c r="P5143" s="102"/>
      <c r="Q5143" s="102"/>
      <c r="R5143" s="102"/>
      <c r="S5143" s="102"/>
      <c r="T5143" s="106"/>
      <c r="U5143" s="3" t="str">
        <f t="shared" si="242"/>
        <v>0/1</v>
      </c>
    </row>
    <row r="5144" spans="1:21" ht="30" customHeight="1" x14ac:dyDescent="0.3">
      <c r="A5144" s="3" t="str">
        <f>B5144&amp;"--"&amp;COUNTIF($B$5:B5144,B5144)</f>
        <v>--5107</v>
      </c>
      <c r="B5144" s="3" t="str">
        <f t="shared" si="241"/>
        <v/>
      </c>
      <c r="C5144" s="78">
        <v>5140</v>
      </c>
      <c r="D5144" s="102"/>
      <c r="E5144" s="103"/>
      <c r="F5144" s="102"/>
      <c r="G5144" s="104"/>
      <c r="H5144" s="105" t="str">
        <f t="shared" ca="1" si="240"/>
        <v/>
      </c>
      <c r="I5144" s="102"/>
      <c r="J5144" s="102"/>
      <c r="K5144" s="102"/>
      <c r="L5144" s="102"/>
      <c r="M5144" s="102"/>
      <c r="N5144" s="102"/>
      <c r="O5144" s="102"/>
      <c r="P5144" s="102"/>
      <c r="Q5144" s="102"/>
      <c r="R5144" s="102"/>
      <c r="S5144" s="102"/>
      <c r="T5144" s="106"/>
      <c r="U5144" s="3" t="str">
        <f t="shared" si="242"/>
        <v>0/1</v>
      </c>
    </row>
    <row r="5145" spans="1:21" ht="30" customHeight="1" x14ac:dyDescent="0.3">
      <c r="A5145" s="3" t="str">
        <f>B5145&amp;"--"&amp;COUNTIF($B$5:B5145,B5145)</f>
        <v>--5108</v>
      </c>
      <c r="B5145" s="3" t="str">
        <f t="shared" si="241"/>
        <v/>
      </c>
      <c r="C5145" s="78">
        <v>5141</v>
      </c>
      <c r="D5145" s="102"/>
      <c r="E5145" s="103"/>
      <c r="F5145" s="102"/>
      <c r="G5145" s="104"/>
      <c r="H5145" s="105" t="str">
        <f t="shared" ca="1" si="240"/>
        <v/>
      </c>
      <c r="I5145" s="102"/>
      <c r="J5145" s="102"/>
      <c r="K5145" s="102"/>
      <c r="L5145" s="102"/>
      <c r="M5145" s="102"/>
      <c r="N5145" s="102"/>
      <c r="O5145" s="102"/>
      <c r="P5145" s="102"/>
      <c r="Q5145" s="102"/>
      <c r="R5145" s="102"/>
      <c r="S5145" s="102"/>
      <c r="T5145" s="106"/>
      <c r="U5145" s="3" t="str">
        <f t="shared" si="242"/>
        <v>0/1</v>
      </c>
    </row>
    <row r="5146" spans="1:21" ht="30" customHeight="1" x14ac:dyDescent="0.3">
      <c r="A5146" s="3" t="str">
        <f>B5146&amp;"--"&amp;COUNTIF($B$5:B5146,B5146)</f>
        <v>--5109</v>
      </c>
      <c r="B5146" s="3" t="str">
        <f t="shared" si="241"/>
        <v/>
      </c>
      <c r="C5146" s="78">
        <v>5142</v>
      </c>
      <c r="D5146" s="102"/>
      <c r="E5146" s="103"/>
      <c r="F5146" s="102"/>
      <c r="G5146" s="104"/>
      <c r="H5146" s="105" t="str">
        <f t="shared" ca="1" si="240"/>
        <v/>
      </c>
      <c r="I5146" s="102"/>
      <c r="J5146" s="102"/>
      <c r="K5146" s="102"/>
      <c r="L5146" s="102"/>
      <c r="M5146" s="102"/>
      <c r="N5146" s="102"/>
      <c r="O5146" s="102"/>
      <c r="P5146" s="102"/>
      <c r="Q5146" s="102"/>
      <c r="R5146" s="102"/>
      <c r="S5146" s="102"/>
      <c r="T5146" s="106"/>
      <c r="U5146" s="3" t="str">
        <f t="shared" si="242"/>
        <v>0/1</v>
      </c>
    </row>
    <row r="5147" spans="1:21" ht="30" customHeight="1" x14ac:dyDescent="0.3">
      <c r="A5147" s="3" t="str">
        <f>B5147&amp;"--"&amp;COUNTIF($B$5:B5147,B5147)</f>
        <v>--5110</v>
      </c>
      <c r="B5147" s="3" t="str">
        <f t="shared" si="241"/>
        <v/>
      </c>
      <c r="C5147" s="78">
        <v>5143</v>
      </c>
      <c r="D5147" s="102"/>
      <c r="E5147" s="103"/>
      <c r="F5147" s="102"/>
      <c r="G5147" s="104"/>
      <c r="H5147" s="105" t="str">
        <f t="shared" ca="1" si="240"/>
        <v/>
      </c>
      <c r="I5147" s="102"/>
      <c r="J5147" s="102"/>
      <c r="K5147" s="102"/>
      <c r="L5147" s="102"/>
      <c r="M5147" s="102"/>
      <c r="N5147" s="102"/>
      <c r="O5147" s="102"/>
      <c r="P5147" s="102"/>
      <c r="Q5147" s="102"/>
      <c r="R5147" s="102"/>
      <c r="S5147" s="102"/>
      <c r="T5147" s="106"/>
      <c r="U5147" s="3" t="str">
        <f t="shared" si="242"/>
        <v>0/1</v>
      </c>
    </row>
    <row r="5148" spans="1:21" ht="30" customHeight="1" x14ac:dyDescent="0.3">
      <c r="A5148" s="3" t="str">
        <f>B5148&amp;"--"&amp;COUNTIF($B$5:B5148,B5148)</f>
        <v>--5111</v>
      </c>
      <c r="B5148" s="3" t="str">
        <f t="shared" si="241"/>
        <v/>
      </c>
      <c r="C5148" s="78">
        <v>5144</v>
      </c>
      <c r="D5148" s="102"/>
      <c r="E5148" s="103"/>
      <c r="F5148" s="102"/>
      <c r="G5148" s="104"/>
      <c r="H5148" s="105" t="str">
        <f t="shared" ca="1" si="240"/>
        <v/>
      </c>
      <c r="I5148" s="102"/>
      <c r="J5148" s="102"/>
      <c r="K5148" s="102"/>
      <c r="L5148" s="102"/>
      <c r="M5148" s="102"/>
      <c r="N5148" s="102"/>
      <c r="O5148" s="102"/>
      <c r="P5148" s="102"/>
      <c r="Q5148" s="102"/>
      <c r="R5148" s="102"/>
      <c r="S5148" s="102"/>
      <c r="T5148" s="106"/>
      <c r="U5148" s="3" t="str">
        <f t="shared" si="242"/>
        <v>0/1</v>
      </c>
    </row>
    <row r="5149" spans="1:21" ht="30" customHeight="1" x14ac:dyDescent="0.3">
      <c r="A5149" s="3" t="str">
        <f>B5149&amp;"--"&amp;COUNTIF($B$5:B5149,B5149)</f>
        <v>--5112</v>
      </c>
      <c r="B5149" s="3" t="str">
        <f t="shared" si="241"/>
        <v/>
      </c>
      <c r="C5149" s="78">
        <v>5145</v>
      </c>
      <c r="D5149" s="102"/>
      <c r="E5149" s="103"/>
      <c r="F5149" s="102"/>
      <c r="G5149" s="104"/>
      <c r="H5149" s="105" t="str">
        <f t="shared" ca="1" si="240"/>
        <v/>
      </c>
      <c r="I5149" s="102"/>
      <c r="J5149" s="102"/>
      <c r="K5149" s="102"/>
      <c r="L5149" s="102"/>
      <c r="M5149" s="102"/>
      <c r="N5149" s="102"/>
      <c r="O5149" s="102"/>
      <c r="P5149" s="102"/>
      <c r="Q5149" s="102"/>
      <c r="R5149" s="102"/>
      <c r="S5149" s="102"/>
      <c r="T5149" s="106"/>
      <c r="U5149" s="3" t="str">
        <f t="shared" si="242"/>
        <v>0/1</v>
      </c>
    </row>
    <row r="5150" spans="1:21" ht="30" customHeight="1" x14ac:dyDescent="0.3">
      <c r="A5150" s="3" t="str">
        <f>B5150&amp;"--"&amp;COUNTIF($B$5:B5150,B5150)</f>
        <v>--5113</v>
      </c>
      <c r="B5150" s="3" t="str">
        <f t="shared" si="241"/>
        <v/>
      </c>
      <c r="C5150" s="78">
        <v>5146</v>
      </c>
      <c r="D5150" s="102"/>
      <c r="E5150" s="103"/>
      <c r="F5150" s="102"/>
      <c r="G5150" s="104"/>
      <c r="H5150" s="105" t="str">
        <f t="shared" ca="1" si="240"/>
        <v/>
      </c>
      <c r="I5150" s="102"/>
      <c r="J5150" s="102"/>
      <c r="K5150" s="102"/>
      <c r="L5150" s="102"/>
      <c r="M5150" s="102"/>
      <c r="N5150" s="102"/>
      <c r="O5150" s="102"/>
      <c r="P5150" s="102"/>
      <c r="Q5150" s="102"/>
      <c r="R5150" s="102"/>
      <c r="S5150" s="102"/>
      <c r="T5150" s="106"/>
      <c r="U5150" s="3" t="str">
        <f t="shared" si="242"/>
        <v>0/1</v>
      </c>
    </row>
    <row r="5151" spans="1:21" ht="30" customHeight="1" x14ac:dyDescent="0.3">
      <c r="A5151" s="3" t="str">
        <f>B5151&amp;"--"&amp;COUNTIF($B$5:B5151,B5151)</f>
        <v>--5114</v>
      </c>
      <c r="B5151" s="3" t="str">
        <f t="shared" si="241"/>
        <v/>
      </c>
      <c r="C5151" s="78">
        <v>5147</v>
      </c>
      <c r="D5151" s="102"/>
      <c r="E5151" s="103"/>
      <c r="F5151" s="102"/>
      <c r="G5151" s="104"/>
      <c r="H5151" s="105" t="str">
        <f t="shared" ca="1" si="240"/>
        <v/>
      </c>
      <c r="I5151" s="102"/>
      <c r="J5151" s="102"/>
      <c r="K5151" s="102"/>
      <c r="L5151" s="102"/>
      <c r="M5151" s="102"/>
      <c r="N5151" s="102"/>
      <c r="O5151" s="102"/>
      <c r="P5151" s="102"/>
      <c r="Q5151" s="102"/>
      <c r="R5151" s="102"/>
      <c r="S5151" s="102"/>
      <c r="T5151" s="106"/>
      <c r="U5151" s="3" t="str">
        <f t="shared" si="242"/>
        <v>0/1</v>
      </c>
    </row>
    <row r="5152" spans="1:21" ht="30" customHeight="1" x14ac:dyDescent="0.3">
      <c r="A5152" s="3" t="str">
        <f>B5152&amp;"--"&amp;COUNTIF($B$5:B5152,B5152)</f>
        <v>--5115</v>
      </c>
      <c r="B5152" s="3" t="str">
        <f t="shared" si="241"/>
        <v/>
      </c>
      <c r="C5152" s="78">
        <v>5148</v>
      </c>
      <c r="D5152" s="102"/>
      <c r="E5152" s="103"/>
      <c r="F5152" s="102"/>
      <c r="G5152" s="104"/>
      <c r="H5152" s="105" t="str">
        <f t="shared" ref="H5152:H5215" ca="1" si="243">IF(G5152,DATEDIF(G5152,TODAY(),"Y"),"")</f>
        <v/>
      </c>
      <c r="I5152" s="102"/>
      <c r="J5152" s="102"/>
      <c r="K5152" s="102"/>
      <c r="L5152" s="102"/>
      <c r="M5152" s="102"/>
      <c r="N5152" s="102"/>
      <c r="O5152" s="102"/>
      <c r="P5152" s="102"/>
      <c r="Q5152" s="102"/>
      <c r="R5152" s="102"/>
      <c r="S5152" s="102"/>
      <c r="T5152" s="106"/>
      <c r="U5152" s="3" t="str">
        <f t="shared" si="242"/>
        <v>0/1</v>
      </c>
    </row>
    <row r="5153" spans="1:21" ht="30" customHeight="1" x14ac:dyDescent="0.3">
      <c r="A5153" s="3" t="str">
        <f>B5153&amp;"--"&amp;COUNTIF($B$5:B5153,B5153)</f>
        <v>--5116</v>
      </c>
      <c r="B5153" s="3" t="str">
        <f t="shared" si="241"/>
        <v/>
      </c>
      <c r="C5153" s="78">
        <v>5149</v>
      </c>
      <c r="D5153" s="102"/>
      <c r="E5153" s="103"/>
      <c r="F5153" s="102"/>
      <c r="G5153" s="104"/>
      <c r="H5153" s="105" t="str">
        <f t="shared" ca="1" si="243"/>
        <v/>
      </c>
      <c r="I5153" s="102"/>
      <c r="J5153" s="102"/>
      <c r="K5153" s="102"/>
      <c r="L5153" s="102"/>
      <c r="M5153" s="102"/>
      <c r="N5153" s="102"/>
      <c r="O5153" s="102"/>
      <c r="P5153" s="102"/>
      <c r="Q5153" s="102"/>
      <c r="R5153" s="102"/>
      <c r="S5153" s="102"/>
      <c r="T5153" s="106"/>
      <c r="U5153" s="3" t="str">
        <f t="shared" si="242"/>
        <v>0/1</v>
      </c>
    </row>
    <row r="5154" spans="1:21" ht="30" customHeight="1" x14ac:dyDescent="0.3">
      <c r="A5154" s="3" t="str">
        <f>B5154&amp;"--"&amp;COUNTIF($B$5:B5154,B5154)</f>
        <v>--5117</v>
      </c>
      <c r="B5154" s="3" t="str">
        <f t="shared" si="241"/>
        <v/>
      </c>
      <c r="C5154" s="78">
        <v>5150</v>
      </c>
      <c r="D5154" s="102"/>
      <c r="E5154" s="103"/>
      <c r="F5154" s="102"/>
      <c r="G5154" s="104"/>
      <c r="H5154" s="105" t="str">
        <f t="shared" ca="1" si="243"/>
        <v/>
      </c>
      <c r="I5154" s="102"/>
      <c r="J5154" s="102"/>
      <c r="K5154" s="102"/>
      <c r="L5154" s="102"/>
      <c r="M5154" s="102"/>
      <c r="N5154" s="102"/>
      <c r="O5154" s="102"/>
      <c r="P5154" s="102"/>
      <c r="Q5154" s="102"/>
      <c r="R5154" s="102"/>
      <c r="S5154" s="102"/>
      <c r="T5154" s="106"/>
      <c r="U5154" s="3" t="str">
        <f t="shared" si="242"/>
        <v>0/1</v>
      </c>
    </row>
    <row r="5155" spans="1:21" ht="30" customHeight="1" x14ac:dyDescent="0.3">
      <c r="A5155" s="3" t="str">
        <f>B5155&amp;"--"&amp;COUNTIF($B$5:B5155,B5155)</f>
        <v>--5118</v>
      </c>
      <c r="B5155" s="3" t="str">
        <f t="shared" si="241"/>
        <v/>
      </c>
      <c r="C5155" s="78">
        <v>5151</v>
      </c>
      <c r="D5155" s="102"/>
      <c r="E5155" s="103"/>
      <c r="F5155" s="102"/>
      <c r="G5155" s="104"/>
      <c r="H5155" s="105" t="str">
        <f t="shared" ca="1" si="243"/>
        <v/>
      </c>
      <c r="I5155" s="102"/>
      <c r="J5155" s="102"/>
      <c r="K5155" s="102"/>
      <c r="L5155" s="102"/>
      <c r="M5155" s="102"/>
      <c r="N5155" s="102"/>
      <c r="O5155" s="102"/>
      <c r="P5155" s="102"/>
      <c r="Q5155" s="102"/>
      <c r="R5155" s="102"/>
      <c r="S5155" s="102"/>
      <c r="T5155" s="106"/>
      <c r="U5155" s="3" t="str">
        <f t="shared" si="242"/>
        <v>0/1</v>
      </c>
    </row>
    <row r="5156" spans="1:21" ht="30" customHeight="1" x14ac:dyDescent="0.3">
      <c r="A5156" s="3" t="str">
        <f>B5156&amp;"--"&amp;COUNTIF($B$5:B5156,B5156)</f>
        <v>--5119</v>
      </c>
      <c r="B5156" s="3" t="str">
        <f t="shared" si="241"/>
        <v/>
      </c>
      <c r="C5156" s="78">
        <v>5152</v>
      </c>
      <c r="D5156" s="102"/>
      <c r="E5156" s="103"/>
      <c r="F5156" s="102"/>
      <c r="G5156" s="104"/>
      <c r="H5156" s="105" t="str">
        <f t="shared" ca="1" si="243"/>
        <v/>
      </c>
      <c r="I5156" s="102"/>
      <c r="J5156" s="102"/>
      <c r="K5156" s="102"/>
      <c r="L5156" s="102"/>
      <c r="M5156" s="102"/>
      <c r="N5156" s="102"/>
      <c r="O5156" s="102"/>
      <c r="P5156" s="102"/>
      <c r="Q5156" s="102"/>
      <c r="R5156" s="102"/>
      <c r="S5156" s="102"/>
      <c r="T5156" s="106"/>
      <c r="U5156" s="3" t="str">
        <f t="shared" si="242"/>
        <v>0/1</v>
      </c>
    </row>
    <row r="5157" spans="1:21" ht="30" customHeight="1" x14ac:dyDescent="0.3">
      <c r="A5157" s="3" t="str">
        <f>B5157&amp;"--"&amp;COUNTIF($B$5:B5157,B5157)</f>
        <v>--5120</v>
      </c>
      <c r="B5157" s="3" t="str">
        <f t="shared" si="241"/>
        <v/>
      </c>
      <c r="C5157" s="78">
        <v>5153</v>
      </c>
      <c r="D5157" s="102"/>
      <c r="E5157" s="103"/>
      <c r="F5157" s="102"/>
      <c r="G5157" s="104"/>
      <c r="H5157" s="105" t="str">
        <f t="shared" ca="1" si="243"/>
        <v/>
      </c>
      <c r="I5157" s="102"/>
      <c r="J5157" s="102"/>
      <c r="K5157" s="102"/>
      <c r="L5157" s="102"/>
      <c r="M5157" s="102"/>
      <c r="N5157" s="102"/>
      <c r="O5157" s="102"/>
      <c r="P5157" s="102"/>
      <c r="Q5157" s="102"/>
      <c r="R5157" s="102"/>
      <c r="S5157" s="102"/>
      <c r="T5157" s="106"/>
      <c r="U5157" s="3" t="str">
        <f t="shared" si="242"/>
        <v>0/1</v>
      </c>
    </row>
    <row r="5158" spans="1:21" ht="30" customHeight="1" x14ac:dyDescent="0.3">
      <c r="A5158" s="3" t="str">
        <f>B5158&amp;"--"&amp;COUNTIF($B$5:B5158,B5158)</f>
        <v>--5121</v>
      </c>
      <c r="B5158" s="3" t="str">
        <f t="shared" si="241"/>
        <v/>
      </c>
      <c r="C5158" s="78">
        <v>5154</v>
      </c>
      <c r="D5158" s="102"/>
      <c r="E5158" s="103"/>
      <c r="F5158" s="102"/>
      <c r="G5158" s="104"/>
      <c r="H5158" s="105" t="str">
        <f t="shared" ca="1" si="243"/>
        <v/>
      </c>
      <c r="I5158" s="102"/>
      <c r="J5158" s="102"/>
      <c r="K5158" s="102"/>
      <c r="L5158" s="102"/>
      <c r="M5158" s="102"/>
      <c r="N5158" s="102"/>
      <c r="O5158" s="102"/>
      <c r="P5158" s="102"/>
      <c r="Q5158" s="102"/>
      <c r="R5158" s="102"/>
      <c r="S5158" s="102"/>
      <c r="T5158" s="106"/>
      <c r="U5158" s="3" t="str">
        <f t="shared" si="242"/>
        <v>0/1</v>
      </c>
    </row>
    <row r="5159" spans="1:21" ht="30" customHeight="1" x14ac:dyDescent="0.3">
      <c r="A5159" s="3" t="str">
        <f>B5159&amp;"--"&amp;COUNTIF($B$5:B5159,B5159)</f>
        <v>--5122</v>
      </c>
      <c r="B5159" s="3" t="str">
        <f t="shared" si="241"/>
        <v/>
      </c>
      <c r="C5159" s="78">
        <v>5155</v>
      </c>
      <c r="D5159" s="102"/>
      <c r="E5159" s="103"/>
      <c r="F5159" s="102"/>
      <c r="G5159" s="104"/>
      <c r="H5159" s="105" t="str">
        <f t="shared" ca="1" si="243"/>
        <v/>
      </c>
      <c r="I5159" s="102"/>
      <c r="J5159" s="102"/>
      <c r="K5159" s="102"/>
      <c r="L5159" s="102"/>
      <c r="M5159" s="102"/>
      <c r="N5159" s="102"/>
      <c r="O5159" s="102"/>
      <c r="P5159" s="102"/>
      <c r="Q5159" s="102"/>
      <c r="R5159" s="102"/>
      <c r="S5159" s="102"/>
      <c r="T5159" s="106"/>
      <c r="U5159" s="3" t="str">
        <f t="shared" si="242"/>
        <v>0/1</v>
      </c>
    </row>
    <row r="5160" spans="1:21" ht="30" customHeight="1" x14ac:dyDescent="0.3">
      <c r="A5160" s="3" t="str">
        <f>B5160&amp;"--"&amp;COUNTIF($B$5:B5160,B5160)</f>
        <v>--5123</v>
      </c>
      <c r="B5160" s="3" t="str">
        <f t="shared" si="241"/>
        <v/>
      </c>
      <c r="C5160" s="78">
        <v>5156</v>
      </c>
      <c r="D5160" s="102"/>
      <c r="E5160" s="103"/>
      <c r="F5160" s="102"/>
      <c r="G5160" s="104"/>
      <c r="H5160" s="105" t="str">
        <f t="shared" ca="1" si="243"/>
        <v/>
      </c>
      <c r="I5160" s="102"/>
      <c r="J5160" s="102"/>
      <c r="K5160" s="102"/>
      <c r="L5160" s="102"/>
      <c r="M5160" s="102"/>
      <c r="N5160" s="102"/>
      <c r="O5160" s="102"/>
      <c r="P5160" s="102"/>
      <c r="Q5160" s="102"/>
      <c r="R5160" s="102"/>
      <c r="S5160" s="102"/>
      <c r="T5160" s="106"/>
      <c r="U5160" s="3" t="str">
        <f t="shared" si="242"/>
        <v>0/1</v>
      </c>
    </row>
    <row r="5161" spans="1:21" ht="30" customHeight="1" x14ac:dyDescent="0.3">
      <c r="A5161" s="3" t="str">
        <f>B5161&amp;"--"&amp;COUNTIF($B$5:B5161,B5161)</f>
        <v>--5124</v>
      </c>
      <c r="B5161" s="3" t="str">
        <f t="shared" si="241"/>
        <v/>
      </c>
      <c r="C5161" s="78">
        <v>5157</v>
      </c>
      <c r="D5161" s="102"/>
      <c r="E5161" s="103"/>
      <c r="F5161" s="102"/>
      <c r="G5161" s="104"/>
      <c r="H5161" s="105" t="str">
        <f t="shared" ca="1" si="243"/>
        <v/>
      </c>
      <c r="I5161" s="102"/>
      <c r="J5161" s="102"/>
      <c r="K5161" s="102"/>
      <c r="L5161" s="102"/>
      <c r="M5161" s="102"/>
      <c r="N5161" s="102"/>
      <c r="O5161" s="102"/>
      <c r="P5161" s="102"/>
      <c r="Q5161" s="102"/>
      <c r="R5161" s="102"/>
      <c r="S5161" s="102"/>
      <c r="T5161" s="106"/>
      <c r="U5161" s="3" t="str">
        <f t="shared" si="242"/>
        <v>0/1</v>
      </c>
    </row>
    <row r="5162" spans="1:21" ht="30" customHeight="1" x14ac:dyDescent="0.3">
      <c r="A5162" s="3" t="str">
        <f>B5162&amp;"--"&amp;COUNTIF($B$5:B5162,B5162)</f>
        <v>--5125</v>
      </c>
      <c r="B5162" s="3" t="str">
        <f t="shared" si="241"/>
        <v/>
      </c>
      <c r="C5162" s="78">
        <v>5158</v>
      </c>
      <c r="D5162" s="102"/>
      <c r="E5162" s="103"/>
      <c r="F5162" s="102"/>
      <c r="G5162" s="104"/>
      <c r="H5162" s="105" t="str">
        <f t="shared" ca="1" si="243"/>
        <v/>
      </c>
      <c r="I5162" s="102"/>
      <c r="J5162" s="102"/>
      <c r="K5162" s="102"/>
      <c r="L5162" s="102"/>
      <c r="M5162" s="102"/>
      <c r="N5162" s="102"/>
      <c r="O5162" s="102"/>
      <c r="P5162" s="102"/>
      <c r="Q5162" s="102"/>
      <c r="R5162" s="102"/>
      <c r="S5162" s="102"/>
      <c r="T5162" s="106"/>
      <c r="U5162" s="3" t="str">
        <f t="shared" si="242"/>
        <v>0/1</v>
      </c>
    </row>
    <row r="5163" spans="1:21" ht="30" customHeight="1" x14ac:dyDescent="0.3">
      <c r="A5163" s="3" t="str">
        <f>B5163&amp;"--"&amp;COUNTIF($B$5:B5163,B5163)</f>
        <v>--5126</v>
      </c>
      <c r="B5163" s="3" t="str">
        <f t="shared" si="241"/>
        <v/>
      </c>
      <c r="C5163" s="78">
        <v>5159</v>
      </c>
      <c r="D5163" s="102"/>
      <c r="E5163" s="103"/>
      <c r="F5163" s="102"/>
      <c r="G5163" s="104"/>
      <c r="H5163" s="105" t="str">
        <f t="shared" ca="1" si="243"/>
        <v/>
      </c>
      <c r="I5163" s="102"/>
      <c r="J5163" s="102"/>
      <c r="K5163" s="102"/>
      <c r="L5163" s="102"/>
      <c r="M5163" s="102"/>
      <c r="N5163" s="102"/>
      <c r="O5163" s="102"/>
      <c r="P5163" s="102"/>
      <c r="Q5163" s="102"/>
      <c r="R5163" s="102"/>
      <c r="S5163" s="102"/>
      <c r="T5163" s="106"/>
      <c r="U5163" s="3" t="str">
        <f t="shared" si="242"/>
        <v>0/1</v>
      </c>
    </row>
    <row r="5164" spans="1:21" ht="30" customHeight="1" x14ac:dyDescent="0.3">
      <c r="A5164" s="3" t="str">
        <f>B5164&amp;"--"&amp;COUNTIF($B$5:B5164,B5164)</f>
        <v>--5127</v>
      </c>
      <c r="B5164" s="3" t="str">
        <f t="shared" si="241"/>
        <v/>
      </c>
      <c r="C5164" s="78">
        <v>5160</v>
      </c>
      <c r="D5164" s="102"/>
      <c r="E5164" s="103"/>
      <c r="F5164" s="102"/>
      <c r="G5164" s="104"/>
      <c r="H5164" s="105" t="str">
        <f t="shared" ca="1" si="243"/>
        <v/>
      </c>
      <c r="I5164" s="102"/>
      <c r="J5164" s="102"/>
      <c r="K5164" s="102"/>
      <c r="L5164" s="102"/>
      <c r="M5164" s="102"/>
      <c r="N5164" s="102"/>
      <c r="O5164" s="102"/>
      <c r="P5164" s="102"/>
      <c r="Q5164" s="102"/>
      <c r="R5164" s="102"/>
      <c r="S5164" s="102"/>
      <c r="T5164" s="106"/>
      <c r="U5164" s="3" t="str">
        <f t="shared" si="242"/>
        <v>0/1</v>
      </c>
    </row>
    <row r="5165" spans="1:21" ht="30" customHeight="1" x14ac:dyDescent="0.3">
      <c r="A5165" s="3" t="str">
        <f>B5165&amp;"--"&amp;COUNTIF($B$5:B5165,B5165)</f>
        <v>--5128</v>
      </c>
      <c r="B5165" s="3" t="str">
        <f t="shared" si="241"/>
        <v/>
      </c>
      <c r="C5165" s="78">
        <v>5161</v>
      </c>
      <c r="D5165" s="102"/>
      <c r="E5165" s="103"/>
      <c r="F5165" s="102"/>
      <c r="G5165" s="104"/>
      <c r="H5165" s="105" t="str">
        <f t="shared" ca="1" si="243"/>
        <v/>
      </c>
      <c r="I5165" s="102"/>
      <c r="J5165" s="102"/>
      <c r="K5165" s="102"/>
      <c r="L5165" s="102"/>
      <c r="M5165" s="102"/>
      <c r="N5165" s="102"/>
      <c r="O5165" s="102"/>
      <c r="P5165" s="102"/>
      <c r="Q5165" s="102"/>
      <c r="R5165" s="102"/>
      <c r="S5165" s="102"/>
      <c r="T5165" s="106"/>
      <c r="U5165" s="3" t="str">
        <f t="shared" si="242"/>
        <v>0/1</v>
      </c>
    </row>
    <row r="5166" spans="1:21" ht="30" customHeight="1" x14ac:dyDescent="0.3">
      <c r="A5166" s="3" t="str">
        <f>B5166&amp;"--"&amp;COUNTIF($B$5:B5166,B5166)</f>
        <v>--5129</v>
      </c>
      <c r="B5166" s="3" t="str">
        <f t="shared" si="241"/>
        <v/>
      </c>
      <c r="C5166" s="78">
        <v>5162</v>
      </c>
      <c r="D5166" s="102"/>
      <c r="E5166" s="103"/>
      <c r="F5166" s="102"/>
      <c r="G5166" s="104"/>
      <c r="H5166" s="105" t="str">
        <f t="shared" ca="1" si="243"/>
        <v/>
      </c>
      <c r="I5166" s="102"/>
      <c r="J5166" s="102"/>
      <c r="K5166" s="102"/>
      <c r="L5166" s="102"/>
      <c r="M5166" s="102"/>
      <c r="N5166" s="102"/>
      <c r="O5166" s="102"/>
      <c r="P5166" s="102"/>
      <c r="Q5166" s="102"/>
      <c r="R5166" s="102"/>
      <c r="S5166" s="102"/>
      <c r="T5166" s="106"/>
      <c r="U5166" s="3" t="str">
        <f t="shared" si="242"/>
        <v>0/1</v>
      </c>
    </row>
    <row r="5167" spans="1:21" ht="30" customHeight="1" x14ac:dyDescent="0.3">
      <c r="A5167" s="3" t="str">
        <f>B5167&amp;"--"&amp;COUNTIF($B$5:B5167,B5167)</f>
        <v>--5130</v>
      </c>
      <c r="B5167" s="3" t="str">
        <f t="shared" si="241"/>
        <v/>
      </c>
      <c r="C5167" s="78">
        <v>5163</v>
      </c>
      <c r="D5167" s="102"/>
      <c r="E5167" s="103"/>
      <c r="F5167" s="102"/>
      <c r="G5167" s="104"/>
      <c r="H5167" s="105" t="str">
        <f t="shared" ca="1" si="243"/>
        <v/>
      </c>
      <c r="I5167" s="102"/>
      <c r="J5167" s="102"/>
      <c r="K5167" s="102"/>
      <c r="L5167" s="102"/>
      <c r="M5167" s="102"/>
      <c r="N5167" s="102"/>
      <c r="O5167" s="102"/>
      <c r="P5167" s="102"/>
      <c r="Q5167" s="102"/>
      <c r="R5167" s="102"/>
      <c r="S5167" s="102"/>
      <c r="T5167" s="106"/>
      <c r="U5167" s="3" t="str">
        <f t="shared" si="242"/>
        <v>0/1</v>
      </c>
    </row>
    <row r="5168" spans="1:21" ht="30" customHeight="1" x14ac:dyDescent="0.3">
      <c r="A5168" s="3" t="str">
        <f>B5168&amp;"--"&amp;COUNTIF($B$5:B5168,B5168)</f>
        <v>--5131</v>
      </c>
      <c r="B5168" s="3" t="str">
        <f t="shared" si="241"/>
        <v/>
      </c>
      <c r="C5168" s="78">
        <v>5164</v>
      </c>
      <c r="D5168" s="102"/>
      <c r="E5168" s="103"/>
      <c r="F5168" s="102"/>
      <c r="G5168" s="104"/>
      <c r="H5168" s="105" t="str">
        <f t="shared" ca="1" si="243"/>
        <v/>
      </c>
      <c r="I5168" s="102"/>
      <c r="J5168" s="102"/>
      <c r="K5168" s="102"/>
      <c r="L5168" s="102"/>
      <c r="M5168" s="102"/>
      <c r="N5168" s="102"/>
      <c r="O5168" s="102"/>
      <c r="P5168" s="102"/>
      <c r="Q5168" s="102"/>
      <c r="R5168" s="102"/>
      <c r="S5168" s="102"/>
      <c r="T5168" s="106"/>
      <c r="U5168" s="3" t="str">
        <f t="shared" si="242"/>
        <v>0/1</v>
      </c>
    </row>
    <row r="5169" spans="1:21" ht="30" customHeight="1" x14ac:dyDescent="0.3">
      <c r="A5169" s="3" t="str">
        <f>B5169&amp;"--"&amp;COUNTIF($B$5:B5169,B5169)</f>
        <v>--5132</v>
      </c>
      <c r="B5169" s="3" t="str">
        <f t="shared" si="241"/>
        <v/>
      </c>
      <c r="C5169" s="78">
        <v>5165</v>
      </c>
      <c r="D5169" s="102"/>
      <c r="E5169" s="103"/>
      <c r="F5169" s="102"/>
      <c r="G5169" s="104"/>
      <c r="H5169" s="105" t="str">
        <f t="shared" ca="1" si="243"/>
        <v/>
      </c>
      <c r="I5169" s="102"/>
      <c r="J5169" s="102"/>
      <c r="K5169" s="102"/>
      <c r="L5169" s="102"/>
      <c r="M5169" s="102"/>
      <c r="N5169" s="102"/>
      <c r="O5169" s="102"/>
      <c r="P5169" s="102"/>
      <c r="Q5169" s="102"/>
      <c r="R5169" s="102"/>
      <c r="S5169" s="102"/>
      <c r="T5169" s="106"/>
      <c r="U5169" s="3" t="str">
        <f t="shared" si="242"/>
        <v>0/1</v>
      </c>
    </row>
    <row r="5170" spans="1:21" ht="30" customHeight="1" x14ac:dyDescent="0.3">
      <c r="A5170" s="3" t="str">
        <f>B5170&amp;"--"&amp;COUNTIF($B$5:B5170,B5170)</f>
        <v>--5133</v>
      </c>
      <c r="B5170" s="3" t="str">
        <f t="shared" si="241"/>
        <v/>
      </c>
      <c r="C5170" s="78">
        <v>5166</v>
      </c>
      <c r="D5170" s="102"/>
      <c r="E5170" s="103"/>
      <c r="F5170" s="102"/>
      <c r="G5170" s="104"/>
      <c r="H5170" s="105" t="str">
        <f t="shared" ca="1" si="243"/>
        <v/>
      </c>
      <c r="I5170" s="102"/>
      <c r="J5170" s="102"/>
      <c r="K5170" s="102"/>
      <c r="L5170" s="102"/>
      <c r="M5170" s="102"/>
      <c r="N5170" s="102"/>
      <c r="O5170" s="102"/>
      <c r="P5170" s="102"/>
      <c r="Q5170" s="102"/>
      <c r="R5170" s="102"/>
      <c r="S5170" s="102"/>
      <c r="T5170" s="106"/>
      <c r="U5170" s="3" t="str">
        <f t="shared" si="242"/>
        <v>0/1</v>
      </c>
    </row>
    <row r="5171" spans="1:21" ht="30" customHeight="1" x14ac:dyDescent="0.3">
      <c r="A5171" s="3" t="str">
        <f>B5171&amp;"--"&amp;COUNTIF($B$5:B5171,B5171)</f>
        <v>--5134</v>
      </c>
      <c r="B5171" s="3" t="str">
        <f t="shared" si="241"/>
        <v/>
      </c>
      <c r="C5171" s="78">
        <v>5167</v>
      </c>
      <c r="D5171" s="102"/>
      <c r="E5171" s="103"/>
      <c r="F5171" s="102"/>
      <c r="G5171" s="104"/>
      <c r="H5171" s="105" t="str">
        <f t="shared" ca="1" si="243"/>
        <v/>
      </c>
      <c r="I5171" s="102"/>
      <c r="J5171" s="102"/>
      <c r="K5171" s="102"/>
      <c r="L5171" s="102"/>
      <c r="M5171" s="102"/>
      <c r="N5171" s="102"/>
      <c r="O5171" s="102"/>
      <c r="P5171" s="102"/>
      <c r="Q5171" s="102"/>
      <c r="R5171" s="102"/>
      <c r="S5171" s="102"/>
      <c r="T5171" s="106"/>
      <c r="U5171" s="3" t="str">
        <f t="shared" si="242"/>
        <v>0/1</v>
      </c>
    </row>
    <row r="5172" spans="1:21" ht="30" customHeight="1" x14ac:dyDescent="0.3">
      <c r="A5172" s="3" t="str">
        <f>B5172&amp;"--"&amp;COUNTIF($B$5:B5172,B5172)</f>
        <v>--5135</v>
      </c>
      <c r="B5172" s="3" t="str">
        <f t="shared" si="241"/>
        <v/>
      </c>
      <c r="C5172" s="78">
        <v>5168</v>
      </c>
      <c r="D5172" s="102"/>
      <c r="E5172" s="103"/>
      <c r="F5172" s="102"/>
      <c r="G5172" s="104"/>
      <c r="H5172" s="105" t="str">
        <f t="shared" ca="1" si="243"/>
        <v/>
      </c>
      <c r="I5172" s="102"/>
      <c r="J5172" s="102"/>
      <c r="K5172" s="102"/>
      <c r="L5172" s="102"/>
      <c r="M5172" s="102"/>
      <c r="N5172" s="102"/>
      <c r="O5172" s="102"/>
      <c r="P5172" s="102"/>
      <c r="Q5172" s="102"/>
      <c r="R5172" s="102"/>
      <c r="S5172" s="102"/>
      <c r="T5172" s="106"/>
      <c r="U5172" s="3" t="str">
        <f t="shared" si="242"/>
        <v>0/1</v>
      </c>
    </row>
    <row r="5173" spans="1:21" ht="30" customHeight="1" x14ac:dyDescent="0.3">
      <c r="A5173" s="3" t="str">
        <f>B5173&amp;"--"&amp;COUNTIF($B$5:B5173,B5173)</f>
        <v>--5136</v>
      </c>
      <c r="B5173" s="3" t="str">
        <f t="shared" si="241"/>
        <v/>
      </c>
      <c r="C5173" s="78">
        <v>5169</v>
      </c>
      <c r="D5173" s="102"/>
      <c r="E5173" s="103"/>
      <c r="F5173" s="102"/>
      <c r="G5173" s="104"/>
      <c r="H5173" s="105" t="str">
        <f t="shared" ca="1" si="243"/>
        <v/>
      </c>
      <c r="I5173" s="102"/>
      <c r="J5173" s="102"/>
      <c r="K5173" s="102"/>
      <c r="L5173" s="102"/>
      <c r="M5173" s="102"/>
      <c r="N5173" s="102"/>
      <c r="O5173" s="102"/>
      <c r="P5173" s="102"/>
      <c r="Q5173" s="102"/>
      <c r="R5173" s="102"/>
      <c r="S5173" s="102"/>
      <c r="T5173" s="106"/>
      <c r="U5173" s="3" t="str">
        <f t="shared" si="242"/>
        <v>0/1</v>
      </c>
    </row>
    <row r="5174" spans="1:21" ht="30" customHeight="1" x14ac:dyDescent="0.3">
      <c r="A5174" s="3" t="str">
        <f>B5174&amp;"--"&amp;COUNTIF($B$5:B5174,B5174)</f>
        <v>--5137</v>
      </c>
      <c r="B5174" s="3" t="str">
        <f t="shared" si="241"/>
        <v/>
      </c>
      <c r="C5174" s="78">
        <v>5170</v>
      </c>
      <c r="D5174" s="102"/>
      <c r="E5174" s="103"/>
      <c r="F5174" s="102"/>
      <c r="G5174" s="104"/>
      <c r="H5174" s="105" t="str">
        <f t="shared" ca="1" si="243"/>
        <v/>
      </c>
      <c r="I5174" s="102"/>
      <c r="J5174" s="102"/>
      <c r="K5174" s="102"/>
      <c r="L5174" s="102"/>
      <c r="M5174" s="102"/>
      <c r="N5174" s="102"/>
      <c r="O5174" s="102"/>
      <c r="P5174" s="102"/>
      <c r="Q5174" s="102"/>
      <c r="R5174" s="102"/>
      <c r="S5174" s="102"/>
      <c r="T5174" s="106"/>
      <c r="U5174" s="3" t="str">
        <f t="shared" si="242"/>
        <v>0/1</v>
      </c>
    </row>
    <row r="5175" spans="1:21" ht="30" customHeight="1" x14ac:dyDescent="0.3">
      <c r="A5175" s="3" t="str">
        <f>B5175&amp;"--"&amp;COUNTIF($B$5:B5175,B5175)</f>
        <v>--5138</v>
      </c>
      <c r="B5175" s="3" t="str">
        <f t="shared" si="241"/>
        <v/>
      </c>
      <c r="C5175" s="78">
        <v>5171</v>
      </c>
      <c r="D5175" s="102"/>
      <c r="E5175" s="103"/>
      <c r="F5175" s="102"/>
      <c r="G5175" s="104"/>
      <c r="H5175" s="105" t="str">
        <f t="shared" ca="1" si="243"/>
        <v/>
      </c>
      <c r="I5175" s="102"/>
      <c r="J5175" s="102"/>
      <c r="K5175" s="102"/>
      <c r="L5175" s="102"/>
      <c r="M5175" s="102"/>
      <c r="N5175" s="102"/>
      <c r="O5175" s="102"/>
      <c r="P5175" s="102"/>
      <c r="Q5175" s="102"/>
      <c r="R5175" s="102"/>
      <c r="S5175" s="102"/>
      <c r="T5175" s="106"/>
      <c r="U5175" s="3" t="str">
        <f t="shared" si="242"/>
        <v>0/1</v>
      </c>
    </row>
    <row r="5176" spans="1:21" ht="30" customHeight="1" x14ac:dyDescent="0.3">
      <c r="A5176" s="3" t="str">
        <f>B5176&amp;"--"&amp;COUNTIF($B$5:B5176,B5176)</f>
        <v>--5139</v>
      </c>
      <c r="B5176" s="3" t="str">
        <f t="shared" si="241"/>
        <v/>
      </c>
      <c r="C5176" s="78">
        <v>5172</v>
      </c>
      <c r="D5176" s="102"/>
      <c r="E5176" s="103"/>
      <c r="F5176" s="102"/>
      <c r="G5176" s="104"/>
      <c r="H5176" s="105" t="str">
        <f t="shared" ca="1" si="243"/>
        <v/>
      </c>
      <c r="I5176" s="102"/>
      <c r="J5176" s="102"/>
      <c r="K5176" s="102"/>
      <c r="L5176" s="102"/>
      <c r="M5176" s="102"/>
      <c r="N5176" s="102"/>
      <c r="O5176" s="102"/>
      <c r="P5176" s="102"/>
      <c r="Q5176" s="102"/>
      <c r="R5176" s="102"/>
      <c r="S5176" s="102"/>
      <c r="T5176" s="106"/>
      <c r="U5176" s="3" t="str">
        <f t="shared" si="242"/>
        <v>0/1</v>
      </c>
    </row>
    <row r="5177" spans="1:21" ht="30" customHeight="1" x14ac:dyDescent="0.3">
      <c r="A5177" s="3" t="str">
        <f>B5177&amp;"--"&amp;COUNTIF($B$5:B5177,B5177)</f>
        <v>--5140</v>
      </c>
      <c r="B5177" s="3" t="str">
        <f t="shared" si="241"/>
        <v/>
      </c>
      <c r="C5177" s="78">
        <v>5173</v>
      </c>
      <c r="D5177" s="102"/>
      <c r="E5177" s="103"/>
      <c r="F5177" s="102"/>
      <c r="G5177" s="104"/>
      <c r="H5177" s="105" t="str">
        <f t="shared" ca="1" si="243"/>
        <v/>
      </c>
      <c r="I5177" s="102"/>
      <c r="J5177" s="102"/>
      <c r="K5177" s="102"/>
      <c r="L5177" s="102"/>
      <c r="M5177" s="102"/>
      <c r="N5177" s="102"/>
      <c r="O5177" s="102"/>
      <c r="P5177" s="102"/>
      <c r="Q5177" s="102"/>
      <c r="R5177" s="102"/>
      <c r="S5177" s="102"/>
      <c r="T5177" s="106"/>
      <c r="U5177" s="3" t="str">
        <f t="shared" si="242"/>
        <v>0/1</v>
      </c>
    </row>
    <row r="5178" spans="1:21" ht="30" customHeight="1" x14ac:dyDescent="0.3">
      <c r="A5178" s="3" t="str">
        <f>B5178&amp;"--"&amp;COUNTIF($B$5:B5178,B5178)</f>
        <v>--5141</v>
      </c>
      <c r="B5178" s="3" t="str">
        <f t="shared" si="241"/>
        <v/>
      </c>
      <c r="C5178" s="78">
        <v>5174</v>
      </c>
      <c r="D5178" s="102"/>
      <c r="E5178" s="103"/>
      <c r="F5178" s="102"/>
      <c r="G5178" s="104"/>
      <c r="H5178" s="105" t="str">
        <f t="shared" ca="1" si="243"/>
        <v/>
      </c>
      <c r="I5178" s="102"/>
      <c r="J5178" s="102"/>
      <c r="K5178" s="102"/>
      <c r="L5178" s="102"/>
      <c r="M5178" s="102"/>
      <c r="N5178" s="102"/>
      <c r="O5178" s="102"/>
      <c r="P5178" s="102"/>
      <c r="Q5178" s="102"/>
      <c r="R5178" s="102"/>
      <c r="S5178" s="102"/>
      <c r="T5178" s="106"/>
      <c r="U5178" s="3" t="str">
        <f t="shared" si="242"/>
        <v>0/1</v>
      </c>
    </row>
    <row r="5179" spans="1:21" ht="30" customHeight="1" x14ac:dyDescent="0.3">
      <c r="A5179" s="3" t="str">
        <f>B5179&amp;"--"&amp;COUNTIF($B$5:B5179,B5179)</f>
        <v>--5142</v>
      </c>
      <c r="B5179" s="3" t="str">
        <f t="shared" si="241"/>
        <v/>
      </c>
      <c r="C5179" s="78">
        <v>5175</v>
      </c>
      <c r="D5179" s="102"/>
      <c r="E5179" s="103"/>
      <c r="F5179" s="102"/>
      <c r="G5179" s="104"/>
      <c r="H5179" s="105" t="str">
        <f t="shared" ca="1" si="243"/>
        <v/>
      </c>
      <c r="I5179" s="102"/>
      <c r="J5179" s="102"/>
      <c r="K5179" s="102"/>
      <c r="L5179" s="102"/>
      <c r="M5179" s="102"/>
      <c r="N5179" s="102"/>
      <c r="O5179" s="102"/>
      <c r="P5179" s="102"/>
      <c r="Q5179" s="102"/>
      <c r="R5179" s="102"/>
      <c r="S5179" s="102"/>
      <c r="T5179" s="106"/>
      <c r="U5179" s="3" t="str">
        <f t="shared" si="242"/>
        <v>0/1</v>
      </c>
    </row>
    <row r="5180" spans="1:21" ht="30" customHeight="1" x14ac:dyDescent="0.3">
      <c r="A5180" s="3" t="str">
        <f>B5180&amp;"--"&amp;COUNTIF($B$5:B5180,B5180)</f>
        <v>--5143</v>
      </c>
      <c r="B5180" s="3" t="str">
        <f t="shared" si="241"/>
        <v/>
      </c>
      <c r="C5180" s="78">
        <v>5176</v>
      </c>
      <c r="D5180" s="102"/>
      <c r="E5180" s="103"/>
      <c r="F5180" s="102"/>
      <c r="G5180" s="104"/>
      <c r="H5180" s="105" t="str">
        <f t="shared" ca="1" si="243"/>
        <v/>
      </c>
      <c r="I5180" s="102"/>
      <c r="J5180" s="102"/>
      <c r="K5180" s="102"/>
      <c r="L5180" s="102"/>
      <c r="M5180" s="102"/>
      <c r="N5180" s="102"/>
      <c r="O5180" s="102"/>
      <c r="P5180" s="102"/>
      <c r="Q5180" s="102"/>
      <c r="R5180" s="102"/>
      <c r="S5180" s="102"/>
      <c r="T5180" s="106"/>
      <c r="U5180" s="3" t="str">
        <f t="shared" si="242"/>
        <v>0/1</v>
      </c>
    </row>
    <row r="5181" spans="1:21" ht="30" customHeight="1" x14ac:dyDescent="0.3">
      <c r="A5181" s="3" t="str">
        <f>B5181&amp;"--"&amp;COUNTIF($B$5:B5181,B5181)</f>
        <v>--5144</v>
      </c>
      <c r="B5181" s="3" t="str">
        <f t="shared" si="241"/>
        <v/>
      </c>
      <c r="C5181" s="78">
        <v>5177</v>
      </c>
      <c r="D5181" s="102"/>
      <c r="E5181" s="103"/>
      <c r="F5181" s="102"/>
      <c r="G5181" s="104"/>
      <c r="H5181" s="105" t="str">
        <f t="shared" ca="1" si="243"/>
        <v/>
      </c>
      <c r="I5181" s="102"/>
      <c r="J5181" s="102"/>
      <c r="K5181" s="102"/>
      <c r="L5181" s="102"/>
      <c r="M5181" s="102"/>
      <c r="N5181" s="102"/>
      <c r="O5181" s="102"/>
      <c r="P5181" s="102"/>
      <c r="Q5181" s="102"/>
      <c r="R5181" s="102"/>
      <c r="S5181" s="102"/>
      <c r="T5181" s="106"/>
      <c r="U5181" s="3" t="str">
        <f t="shared" si="242"/>
        <v>0/1</v>
      </c>
    </row>
    <row r="5182" spans="1:21" ht="30" customHeight="1" x14ac:dyDescent="0.3">
      <c r="A5182" s="3" t="str">
        <f>B5182&amp;"--"&amp;COUNTIF($B$5:B5182,B5182)</f>
        <v>--5145</v>
      </c>
      <c r="B5182" s="3" t="str">
        <f t="shared" si="241"/>
        <v/>
      </c>
      <c r="C5182" s="78">
        <v>5178</v>
      </c>
      <c r="D5182" s="102"/>
      <c r="E5182" s="103"/>
      <c r="F5182" s="102"/>
      <c r="G5182" s="104"/>
      <c r="H5182" s="105" t="str">
        <f t="shared" ca="1" si="243"/>
        <v/>
      </c>
      <c r="I5182" s="102"/>
      <c r="J5182" s="102"/>
      <c r="K5182" s="102"/>
      <c r="L5182" s="102"/>
      <c r="M5182" s="102"/>
      <c r="N5182" s="102"/>
      <c r="O5182" s="102"/>
      <c r="P5182" s="102"/>
      <c r="Q5182" s="102"/>
      <c r="R5182" s="102"/>
      <c r="S5182" s="102"/>
      <c r="T5182" s="106"/>
      <c r="U5182" s="3" t="str">
        <f t="shared" si="242"/>
        <v>0/1</v>
      </c>
    </row>
    <row r="5183" spans="1:21" ht="30" customHeight="1" x14ac:dyDescent="0.3">
      <c r="A5183" s="3" t="str">
        <f>B5183&amp;"--"&amp;COUNTIF($B$5:B5183,B5183)</f>
        <v>--5146</v>
      </c>
      <c r="B5183" s="3" t="str">
        <f t="shared" si="241"/>
        <v/>
      </c>
      <c r="C5183" s="78">
        <v>5179</v>
      </c>
      <c r="D5183" s="102"/>
      <c r="E5183" s="103"/>
      <c r="F5183" s="102"/>
      <c r="G5183" s="104"/>
      <c r="H5183" s="105" t="str">
        <f t="shared" ca="1" si="243"/>
        <v/>
      </c>
      <c r="I5183" s="102"/>
      <c r="J5183" s="102"/>
      <c r="K5183" s="102"/>
      <c r="L5183" s="102"/>
      <c r="M5183" s="102"/>
      <c r="N5183" s="102"/>
      <c r="O5183" s="102"/>
      <c r="P5183" s="102"/>
      <c r="Q5183" s="102"/>
      <c r="R5183" s="102"/>
      <c r="S5183" s="102"/>
      <c r="T5183" s="106"/>
      <c r="U5183" s="3" t="str">
        <f t="shared" si="242"/>
        <v>0/1</v>
      </c>
    </row>
    <row r="5184" spans="1:21" ht="30" customHeight="1" x14ac:dyDescent="0.3">
      <c r="A5184" s="3" t="str">
        <f>B5184&amp;"--"&amp;COUNTIF($B$5:B5184,B5184)</f>
        <v>--5147</v>
      </c>
      <c r="B5184" s="3" t="str">
        <f t="shared" si="241"/>
        <v/>
      </c>
      <c r="C5184" s="78">
        <v>5180</v>
      </c>
      <c r="D5184" s="102"/>
      <c r="E5184" s="103"/>
      <c r="F5184" s="102"/>
      <c r="G5184" s="104"/>
      <c r="H5184" s="105" t="str">
        <f t="shared" ca="1" si="243"/>
        <v/>
      </c>
      <c r="I5184" s="102"/>
      <c r="J5184" s="102"/>
      <c r="K5184" s="102"/>
      <c r="L5184" s="102"/>
      <c r="M5184" s="102"/>
      <c r="N5184" s="102"/>
      <c r="O5184" s="102"/>
      <c r="P5184" s="102"/>
      <c r="Q5184" s="102"/>
      <c r="R5184" s="102"/>
      <c r="S5184" s="102"/>
      <c r="T5184" s="106"/>
      <c r="U5184" s="3" t="str">
        <f t="shared" si="242"/>
        <v>0/1</v>
      </c>
    </row>
    <row r="5185" spans="1:21" ht="30" customHeight="1" x14ac:dyDescent="0.3">
      <c r="A5185" s="3" t="str">
        <f>B5185&amp;"--"&amp;COUNTIF($B$5:B5185,B5185)</f>
        <v>--5148</v>
      </c>
      <c r="B5185" s="3" t="str">
        <f t="shared" si="241"/>
        <v/>
      </c>
      <c r="C5185" s="78">
        <v>5181</v>
      </c>
      <c r="D5185" s="102"/>
      <c r="E5185" s="103"/>
      <c r="F5185" s="102"/>
      <c r="G5185" s="104"/>
      <c r="H5185" s="105" t="str">
        <f t="shared" ca="1" si="243"/>
        <v/>
      </c>
      <c r="I5185" s="102"/>
      <c r="J5185" s="102"/>
      <c r="K5185" s="102"/>
      <c r="L5185" s="102"/>
      <c r="M5185" s="102"/>
      <c r="N5185" s="102"/>
      <c r="O5185" s="102"/>
      <c r="P5185" s="102"/>
      <c r="Q5185" s="102"/>
      <c r="R5185" s="102"/>
      <c r="S5185" s="102"/>
      <c r="T5185" s="106"/>
      <c r="U5185" s="3" t="str">
        <f t="shared" si="242"/>
        <v>0/1</v>
      </c>
    </row>
    <row r="5186" spans="1:21" ht="30" customHeight="1" x14ac:dyDescent="0.3">
      <c r="A5186" s="3" t="str">
        <f>B5186&amp;"--"&amp;COUNTIF($B$5:B5186,B5186)</f>
        <v>--5149</v>
      </c>
      <c r="B5186" s="3" t="str">
        <f t="shared" si="241"/>
        <v/>
      </c>
      <c r="C5186" s="78">
        <v>5182</v>
      </c>
      <c r="D5186" s="102"/>
      <c r="E5186" s="103"/>
      <c r="F5186" s="102"/>
      <c r="G5186" s="104"/>
      <c r="H5186" s="105" t="str">
        <f t="shared" ca="1" si="243"/>
        <v/>
      </c>
      <c r="I5186" s="102"/>
      <c r="J5186" s="102"/>
      <c r="K5186" s="102"/>
      <c r="L5186" s="102"/>
      <c r="M5186" s="102"/>
      <c r="N5186" s="102"/>
      <c r="O5186" s="102"/>
      <c r="P5186" s="102"/>
      <c r="Q5186" s="102"/>
      <c r="R5186" s="102"/>
      <c r="S5186" s="102"/>
      <c r="T5186" s="106"/>
      <c r="U5186" s="3" t="str">
        <f t="shared" si="242"/>
        <v>0/1</v>
      </c>
    </row>
    <row r="5187" spans="1:21" ht="30" customHeight="1" x14ac:dyDescent="0.3">
      <c r="A5187" s="3" t="str">
        <f>B5187&amp;"--"&amp;COUNTIF($B$5:B5187,B5187)</f>
        <v>--5150</v>
      </c>
      <c r="B5187" s="3" t="str">
        <f t="shared" si="241"/>
        <v/>
      </c>
      <c r="C5187" s="78">
        <v>5183</v>
      </c>
      <c r="D5187" s="102"/>
      <c r="E5187" s="103"/>
      <c r="F5187" s="102"/>
      <c r="G5187" s="104"/>
      <c r="H5187" s="105" t="str">
        <f t="shared" ca="1" si="243"/>
        <v/>
      </c>
      <c r="I5187" s="102"/>
      <c r="J5187" s="102"/>
      <c r="K5187" s="102"/>
      <c r="L5187" s="102"/>
      <c r="M5187" s="102"/>
      <c r="N5187" s="102"/>
      <c r="O5187" s="102"/>
      <c r="P5187" s="102"/>
      <c r="Q5187" s="102"/>
      <c r="R5187" s="102"/>
      <c r="S5187" s="102"/>
      <c r="T5187" s="106"/>
      <c r="U5187" s="3" t="str">
        <f t="shared" si="242"/>
        <v>0/1</v>
      </c>
    </row>
    <row r="5188" spans="1:21" ht="30" customHeight="1" x14ac:dyDescent="0.3">
      <c r="A5188" s="3" t="str">
        <f>B5188&amp;"--"&amp;COUNTIF($B$5:B5188,B5188)</f>
        <v>--5151</v>
      </c>
      <c r="B5188" s="3" t="str">
        <f t="shared" si="241"/>
        <v/>
      </c>
      <c r="C5188" s="78">
        <v>5184</v>
      </c>
      <c r="D5188" s="102"/>
      <c r="E5188" s="103"/>
      <c r="F5188" s="102"/>
      <c r="G5188" s="104"/>
      <c r="H5188" s="105" t="str">
        <f t="shared" ca="1" si="243"/>
        <v/>
      </c>
      <c r="I5188" s="102"/>
      <c r="J5188" s="102"/>
      <c r="K5188" s="102"/>
      <c r="L5188" s="102"/>
      <c r="M5188" s="102"/>
      <c r="N5188" s="102"/>
      <c r="O5188" s="102"/>
      <c r="P5188" s="102"/>
      <c r="Q5188" s="102"/>
      <c r="R5188" s="102"/>
      <c r="S5188" s="102"/>
      <c r="T5188" s="106"/>
      <c r="U5188" s="3" t="str">
        <f t="shared" si="242"/>
        <v>0/1</v>
      </c>
    </row>
    <row r="5189" spans="1:21" ht="30" customHeight="1" x14ac:dyDescent="0.3">
      <c r="A5189" s="3" t="str">
        <f>B5189&amp;"--"&amp;COUNTIF($B$5:B5189,B5189)</f>
        <v>--5152</v>
      </c>
      <c r="B5189" s="3" t="str">
        <f t="shared" ref="B5189:B5252" si="244">IF(G5189&lt;&gt;"",MONTH(G5189),"")</f>
        <v/>
      </c>
      <c r="C5189" s="78">
        <v>5185</v>
      </c>
      <c r="D5189" s="102"/>
      <c r="E5189" s="103"/>
      <c r="F5189" s="102"/>
      <c r="G5189" s="104"/>
      <c r="H5189" s="105" t="str">
        <f t="shared" ca="1" si="243"/>
        <v/>
      </c>
      <c r="I5189" s="102"/>
      <c r="J5189" s="102"/>
      <c r="K5189" s="102"/>
      <c r="L5189" s="102"/>
      <c r="M5189" s="102"/>
      <c r="N5189" s="102"/>
      <c r="O5189" s="102"/>
      <c r="P5189" s="102"/>
      <c r="Q5189" s="102"/>
      <c r="R5189" s="102"/>
      <c r="S5189" s="102"/>
      <c r="T5189" s="106"/>
      <c r="U5189" s="3" t="str">
        <f t="shared" ref="U5189:U5252" si="245">DAY(G5189)&amp;"/"&amp;MONTH(G5189)</f>
        <v>0/1</v>
      </c>
    </row>
    <row r="5190" spans="1:21" ht="30" customHeight="1" x14ac:dyDescent="0.3">
      <c r="A5190" s="3" t="str">
        <f>B5190&amp;"--"&amp;COUNTIF($B$5:B5190,B5190)</f>
        <v>--5153</v>
      </c>
      <c r="B5190" s="3" t="str">
        <f t="shared" si="244"/>
        <v/>
      </c>
      <c r="C5190" s="78">
        <v>5186</v>
      </c>
      <c r="D5190" s="102"/>
      <c r="E5190" s="103"/>
      <c r="F5190" s="102"/>
      <c r="G5190" s="104"/>
      <c r="H5190" s="105" t="str">
        <f t="shared" ca="1" si="243"/>
        <v/>
      </c>
      <c r="I5190" s="102"/>
      <c r="J5190" s="102"/>
      <c r="K5190" s="102"/>
      <c r="L5190" s="102"/>
      <c r="M5190" s="102"/>
      <c r="N5190" s="102"/>
      <c r="O5190" s="102"/>
      <c r="P5190" s="102"/>
      <c r="Q5190" s="102"/>
      <c r="R5190" s="102"/>
      <c r="S5190" s="102"/>
      <c r="T5190" s="106"/>
      <c r="U5190" s="3" t="str">
        <f t="shared" si="245"/>
        <v>0/1</v>
      </c>
    </row>
    <row r="5191" spans="1:21" ht="30" customHeight="1" x14ac:dyDescent="0.3">
      <c r="A5191" s="3" t="str">
        <f>B5191&amp;"--"&amp;COUNTIF($B$5:B5191,B5191)</f>
        <v>--5154</v>
      </c>
      <c r="B5191" s="3" t="str">
        <f t="shared" si="244"/>
        <v/>
      </c>
      <c r="C5191" s="78">
        <v>5187</v>
      </c>
      <c r="D5191" s="102"/>
      <c r="E5191" s="103"/>
      <c r="F5191" s="102"/>
      <c r="G5191" s="104"/>
      <c r="H5191" s="105" t="str">
        <f t="shared" ca="1" si="243"/>
        <v/>
      </c>
      <c r="I5191" s="102"/>
      <c r="J5191" s="102"/>
      <c r="K5191" s="102"/>
      <c r="L5191" s="102"/>
      <c r="M5191" s="102"/>
      <c r="N5191" s="102"/>
      <c r="O5191" s="102"/>
      <c r="P5191" s="102"/>
      <c r="Q5191" s="102"/>
      <c r="R5191" s="102"/>
      <c r="S5191" s="102"/>
      <c r="T5191" s="106"/>
      <c r="U5191" s="3" t="str">
        <f t="shared" si="245"/>
        <v>0/1</v>
      </c>
    </row>
    <row r="5192" spans="1:21" ht="30" customHeight="1" x14ac:dyDescent="0.3">
      <c r="A5192" s="3" t="str">
        <f>B5192&amp;"--"&amp;COUNTIF($B$5:B5192,B5192)</f>
        <v>--5155</v>
      </c>
      <c r="B5192" s="3" t="str">
        <f t="shared" si="244"/>
        <v/>
      </c>
      <c r="C5192" s="78">
        <v>5188</v>
      </c>
      <c r="D5192" s="102"/>
      <c r="E5192" s="103"/>
      <c r="F5192" s="102"/>
      <c r="G5192" s="104"/>
      <c r="H5192" s="105" t="str">
        <f t="shared" ca="1" si="243"/>
        <v/>
      </c>
      <c r="I5192" s="102"/>
      <c r="J5192" s="102"/>
      <c r="K5192" s="102"/>
      <c r="L5192" s="102"/>
      <c r="M5192" s="102"/>
      <c r="N5192" s="102"/>
      <c r="O5192" s="102"/>
      <c r="P5192" s="102"/>
      <c r="Q5192" s="102"/>
      <c r="R5192" s="102"/>
      <c r="S5192" s="102"/>
      <c r="T5192" s="106"/>
      <c r="U5192" s="3" t="str">
        <f t="shared" si="245"/>
        <v>0/1</v>
      </c>
    </row>
    <row r="5193" spans="1:21" ht="30" customHeight="1" x14ac:dyDescent="0.3">
      <c r="A5193" s="3" t="str">
        <f>B5193&amp;"--"&amp;COUNTIF($B$5:B5193,B5193)</f>
        <v>--5156</v>
      </c>
      <c r="B5193" s="3" t="str">
        <f t="shared" si="244"/>
        <v/>
      </c>
      <c r="C5193" s="78">
        <v>5189</v>
      </c>
      <c r="D5193" s="102"/>
      <c r="E5193" s="103"/>
      <c r="F5193" s="102"/>
      <c r="G5193" s="104"/>
      <c r="H5193" s="105" t="str">
        <f t="shared" ca="1" si="243"/>
        <v/>
      </c>
      <c r="I5193" s="102"/>
      <c r="J5193" s="102"/>
      <c r="K5193" s="102"/>
      <c r="L5193" s="102"/>
      <c r="M5193" s="102"/>
      <c r="N5193" s="102"/>
      <c r="O5193" s="102"/>
      <c r="P5193" s="102"/>
      <c r="Q5193" s="102"/>
      <c r="R5193" s="102"/>
      <c r="S5193" s="102"/>
      <c r="T5193" s="106"/>
      <c r="U5193" s="3" t="str">
        <f t="shared" si="245"/>
        <v>0/1</v>
      </c>
    </row>
    <row r="5194" spans="1:21" ht="30" customHeight="1" x14ac:dyDescent="0.3">
      <c r="A5194" s="3" t="str">
        <f>B5194&amp;"--"&amp;COUNTIF($B$5:B5194,B5194)</f>
        <v>--5157</v>
      </c>
      <c r="B5194" s="3" t="str">
        <f t="shared" si="244"/>
        <v/>
      </c>
      <c r="C5194" s="78">
        <v>5190</v>
      </c>
      <c r="D5194" s="102"/>
      <c r="E5194" s="103"/>
      <c r="F5194" s="102"/>
      <c r="G5194" s="104"/>
      <c r="H5194" s="105" t="str">
        <f t="shared" ca="1" si="243"/>
        <v/>
      </c>
      <c r="I5194" s="102"/>
      <c r="J5194" s="102"/>
      <c r="K5194" s="102"/>
      <c r="L5194" s="102"/>
      <c r="M5194" s="102"/>
      <c r="N5194" s="102"/>
      <c r="O5194" s="102"/>
      <c r="P5194" s="102"/>
      <c r="Q5194" s="102"/>
      <c r="R5194" s="102"/>
      <c r="S5194" s="102"/>
      <c r="T5194" s="106"/>
      <c r="U5194" s="3" t="str">
        <f t="shared" si="245"/>
        <v>0/1</v>
      </c>
    </row>
    <row r="5195" spans="1:21" ht="30" customHeight="1" x14ac:dyDescent="0.3">
      <c r="A5195" s="3" t="str">
        <f>B5195&amp;"--"&amp;COUNTIF($B$5:B5195,B5195)</f>
        <v>--5158</v>
      </c>
      <c r="B5195" s="3" t="str">
        <f t="shared" si="244"/>
        <v/>
      </c>
      <c r="C5195" s="78">
        <v>5191</v>
      </c>
      <c r="D5195" s="102"/>
      <c r="E5195" s="103"/>
      <c r="F5195" s="102"/>
      <c r="G5195" s="104"/>
      <c r="H5195" s="105" t="str">
        <f t="shared" ca="1" si="243"/>
        <v/>
      </c>
      <c r="I5195" s="102"/>
      <c r="J5195" s="102"/>
      <c r="K5195" s="102"/>
      <c r="L5195" s="102"/>
      <c r="M5195" s="102"/>
      <c r="N5195" s="102"/>
      <c r="O5195" s="102"/>
      <c r="P5195" s="102"/>
      <c r="Q5195" s="102"/>
      <c r="R5195" s="102"/>
      <c r="S5195" s="102"/>
      <c r="T5195" s="106"/>
      <c r="U5195" s="3" t="str">
        <f t="shared" si="245"/>
        <v>0/1</v>
      </c>
    </row>
    <row r="5196" spans="1:21" ht="30" customHeight="1" x14ac:dyDescent="0.3">
      <c r="A5196" s="3" t="str">
        <f>B5196&amp;"--"&amp;COUNTIF($B$5:B5196,B5196)</f>
        <v>--5159</v>
      </c>
      <c r="B5196" s="3" t="str">
        <f t="shared" si="244"/>
        <v/>
      </c>
      <c r="C5196" s="78">
        <v>5192</v>
      </c>
      <c r="D5196" s="102"/>
      <c r="E5196" s="103"/>
      <c r="F5196" s="102"/>
      <c r="G5196" s="104"/>
      <c r="H5196" s="105" t="str">
        <f t="shared" ca="1" si="243"/>
        <v/>
      </c>
      <c r="I5196" s="102"/>
      <c r="J5196" s="102"/>
      <c r="K5196" s="102"/>
      <c r="L5196" s="102"/>
      <c r="M5196" s="102"/>
      <c r="N5196" s="102"/>
      <c r="O5196" s="102"/>
      <c r="P5196" s="102"/>
      <c r="Q5196" s="102"/>
      <c r="R5196" s="102"/>
      <c r="S5196" s="102"/>
      <c r="T5196" s="106"/>
      <c r="U5196" s="3" t="str">
        <f t="shared" si="245"/>
        <v>0/1</v>
      </c>
    </row>
    <row r="5197" spans="1:21" ht="30" customHeight="1" x14ac:dyDescent="0.3">
      <c r="A5197" s="3" t="str">
        <f>B5197&amp;"--"&amp;COUNTIF($B$5:B5197,B5197)</f>
        <v>--5160</v>
      </c>
      <c r="B5197" s="3" t="str">
        <f t="shared" si="244"/>
        <v/>
      </c>
      <c r="C5197" s="78">
        <v>5193</v>
      </c>
      <c r="D5197" s="102"/>
      <c r="E5197" s="103"/>
      <c r="F5197" s="102"/>
      <c r="G5197" s="104"/>
      <c r="H5197" s="105" t="str">
        <f t="shared" ca="1" si="243"/>
        <v/>
      </c>
      <c r="I5197" s="102"/>
      <c r="J5197" s="102"/>
      <c r="K5197" s="102"/>
      <c r="L5197" s="102"/>
      <c r="M5197" s="102"/>
      <c r="N5197" s="102"/>
      <c r="O5197" s="102"/>
      <c r="P5197" s="102"/>
      <c r="Q5197" s="102"/>
      <c r="R5197" s="102"/>
      <c r="S5197" s="102"/>
      <c r="T5197" s="106"/>
      <c r="U5197" s="3" t="str">
        <f t="shared" si="245"/>
        <v>0/1</v>
      </c>
    </row>
    <row r="5198" spans="1:21" ht="30" customHeight="1" x14ac:dyDescent="0.3">
      <c r="A5198" s="3" t="str">
        <f>B5198&amp;"--"&amp;COUNTIF($B$5:B5198,B5198)</f>
        <v>--5161</v>
      </c>
      <c r="B5198" s="3" t="str">
        <f t="shared" si="244"/>
        <v/>
      </c>
      <c r="C5198" s="78">
        <v>5194</v>
      </c>
      <c r="D5198" s="102"/>
      <c r="E5198" s="103"/>
      <c r="F5198" s="102"/>
      <c r="G5198" s="104"/>
      <c r="H5198" s="105" t="str">
        <f t="shared" ca="1" si="243"/>
        <v/>
      </c>
      <c r="I5198" s="102"/>
      <c r="J5198" s="102"/>
      <c r="K5198" s="102"/>
      <c r="L5198" s="102"/>
      <c r="M5198" s="102"/>
      <c r="N5198" s="102"/>
      <c r="O5198" s="102"/>
      <c r="P5198" s="102"/>
      <c r="Q5198" s="102"/>
      <c r="R5198" s="102"/>
      <c r="S5198" s="102"/>
      <c r="T5198" s="106"/>
      <c r="U5198" s="3" t="str">
        <f t="shared" si="245"/>
        <v>0/1</v>
      </c>
    </row>
    <row r="5199" spans="1:21" ht="30" customHeight="1" x14ac:dyDescent="0.3">
      <c r="A5199" s="3" t="str">
        <f>B5199&amp;"--"&amp;COUNTIF($B$5:B5199,B5199)</f>
        <v>--5162</v>
      </c>
      <c r="B5199" s="3" t="str">
        <f t="shared" si="244"/>
        <v/>
      </c>
      <c r="C5199" s="78">
        <v>5195</v>
      </c>
      <c r="D5199" s="102"/>
      <c r="E5199" s="103"/>
      <c r="F5199" s="102"/>
      <c r="G5199" s="104"/>
      <c r="H5199" s="105" t="str">
        <f t="shared" ca="1" si="243"/>
        <v/>
      </c>
      <c r="I5199" s="102"/>
      <c r="J5199" s="102"/>
      <c r="K5199" s="102"/>
      <c r="L5199" s="102"/>
      <c r="M5199" s="102"/>
      <c r="N5199" s="102"/>
      <c r="O5199" s="102"/>
      <c r="P5199" s="102"/>
      <c r="Q5199" s="102"/>
      <c r="R5199" s="102"/>
      <c r="S5199" s="102"/>
      <c r="T5199" s="106"/>
      <c r="U5199" s="3" t="str">
        <f t="shared" si="245"/>
        <v>0/1</v>
      </c>
    </row>
    <row r="5200" spans="1:21" ht="30" customHeight="1" x14ac:dyDescent="0.3">
      <c r="A5200" s="3" t="str">
        <f>B5200&amp;"--"&amp;COUNTIF($B$5:B5200,B5200)</f>
        <v>--5163</v>
      </c>
      <c r="B5200" s="3" t="str">
        <f t="shared" si="244"/>
        <v/>
      </c>
      <c r="C5200" s="78">
        <v>5196</v>
      </c>
      <c r="D5200" s="102"/>
      <c r="E5200" s="103"/>
      <c r="F5200" s="102"/>
      <c r="G5200" s="104"/>
      <c r="H5200" s="105" t="str">
        <f t="shared" ca="1" si="243"/>
        <v/>
      </c>
      <c r="I5200" s="102"/>
      <c r="J5200" s="102"/>
      <c r="K5200" s="102"/>
      <c r="L5200" s="102"/>
      <c r="M5200" s="102"/>
      <c r="N5200" s="102"/>
      <c r="O5200" s="102"/>
      <c r="P5200" s="102"/>
      <c r="Q5200" s="102"/>
      <c r="R5200" s="102"/>
      <c r="S5200" s="102"/>
      <c r="T5200" s="106"/>
      <c r="U5200" s="3" t="str">
        <f t="shared" si="245"/>
        <v>0/1</v>
      </c>
    </row>
    <row r="5201" spans="1:21" ht="30" customHeight="1" x14ac:dyDescent="0.3">
      <c r="A5201" s="3" t="str">
        <f>B5201&amp;"--"&amp;COUNTIF($B$5:B5201,B5201)</f>
        <v>--5164</v>
      </c>
      <c r="B5201" s="3" t="str">
        <f t="shared" si="244"/>
        <v/>
      </c>
      <c r="C5201" s="78">
        <v>5197</v>
      </c>
      <c r="D5201" s="102"/>
      <c r="E5201" s="103"/>
      <c r="F5201" s="102"/>
      <c r="G5201" s="104"/>
      <c r="H5201" s="105" t="str">
        <f t="shared" ca="1" si="243"/>
        <v/>
      </c>
      <c r="I5201" s="102"/>
      <c r="J5201" s="102"/>
      <c r="K5201" s="102"/>
      <c r="L5201" s="102"/>
      <c r="M5201" s="102"/>
      <c r="N5201" s="102"/>
      <c r="O5201" s="102"/>
      <c r="P5201" s="102"/>
      <c r="Q5201" s="102"/>
      <c r="R5201" s="102"/>
      <c r="S5201" s="102"/>
      <c r="T5201" s="106"/>
      <c r="U5201" s="3" t="str">
        <f t="shared" si="245"/>
        <v>0/1</v>
      </c>
    </row>
    <row r="5202" spans="1:21" ht="30" customHeight="1" x14ac:dyDescent="0.3">
      <c r="A5202" s="3" t="str">
        <f>B5202&amp;"--"&amp;COUNTIF($B$5:B5202,B5202)</f>
        <v>--5165</v>
      </c>
      <c r="B5202" s="3" t="str">
        <f t="shared" si="244"/>
        <v/>
      </c>
      <c r="C5202" s="78">
        <v>5198</v>
      </c>
      <c r="D5202" s="102"/>
      <c r="E5202" s="103"/>
      <c r="F5202" s="102"/>
      <c r="G5202" s="104"/>
      <c r="H5202" s="105" t="str">
        <f t="shared" ca="1" si="243"/>
        <v/>
      </c>
      <c r="I5202" s="102"/>
      <c r="J5202" s="102"/>
      <c r="K5202" s="102"/>
      <c r="L5202" s="102"/>
      <c r="M5202" s="102"/>
      <c r="N5202" s="102"/>
      <c r="O5202" s="102"/>
      <c r="P5202" s="102"/>
      <c r="Q5202" s="102"/>
      <c r="R5202" s="102"/>
      <c r="S5202" s="102"/>
      <c r="T5202" s="106"/>
      <c r="U5202" s="3" t="str">
        <f t="shared" si="245"/>
        <v>0/1</v>
      </c>
    </row>
    <row r="5203" spans="1:21" ht="30" customHeight="1" x14ac:dyDescent="0.3">
      <c r="A5203" s="3" t="str">
        <f>B5203&amp;"--"&amp;COUNTIF($B$5:B5203,B5203)</f>
        <v>--5166</v>
      </c>
      <c r="B5203" s="3" t="str">
        <f t="shared" si="244"/>
        <v/>
      </c>
      <c r="C5203" s="78">
        <v>5199</v>
      </c>
      <c r="D5203" s="102"/>
      <c r="E5203" s="103"/>
      <c r="F5203" s="102"/>
      <c r="G5203" s="104"/>
      <c r="H5203" s="105" t="str">
        <f t="shared" ca="1" si="243"/>
        <v/>
      </c>
      <c r="I5203" s="102"/>
      <c r="J5203" s="102"/>
      <c r="K5203" s="102"/>
      <c r="L5203" s="102"/>
      <c r="M5203" s="102"/>
      <c r="N5203" s="102"/>
      <c r="O5203" s="102"/>
      <c r="P5203" s="102"/>
      <c r="Q5203" s="102"/>
      <c r="R5203" s="102"/>
      <c r="S5203" s="102"/>
      <c r="T5203" s="106"/>
      <c r="U5203" s="3" t="str">
        <f t="shared" si="245"/>
        <v>0/1</v>
      </c>
    </row>
    <row r="5204" spans="1:21" ht="30" customHeight="1" x14ac:dyDescent="0.3">
      <c r="A5204" s="3" t="str">
        <f>B5204&amp;"--"&amp;COUNTIF($B$5:B5204,B5204)</f>
        <v>--5167</v>
      </c>
      <c r="B5204" s="3" t="str">
        <f t="shared" si="244"/>
        <v/>
      </c>
      <c r="C5204" s="78">
        <v>5200</v>
      </c>
      <c r="D5204" s="102"/>
      <c r="E5204" s="103"/>
      <c r="F5204" s="102"/>
      <c r="G5204" s="104"/>
      <c r="H5204" s="105" t="str">
        <f t="shared" ca="1" si="243"/>
        <v/>
      </c>
      <c r="I5204" s="102"/>
      <c r="J5204" s="102"/>
      <c r="K5204" s="102"/>
      <c r="L5204" s="102"/>
      <c r="M5204" s="102"/>
      <c r="N5204" s="102"/>
      <c r="O5204" s="102"/>
      <c r="P5204" s="102"/>
      <c r="Q5204" s="102"/>
      <c r="R5204" s="102"/>
      <c r="S5204" s="102"/>
      <c r="T5204" s="106"/>
      <c r="U5204" s="3" t="str">
        <f t="shared" si="245"/>
        <v>0/1</v>
      </c>
    </row>
    <row r="5205" spans="1:21" ht="30" customHeight="1" x14ac:dyDescent="0.3">
      <c r="A5205" s="3" t="str">
        <f>B5205&amp;"--"&amp;COUNTIF($B$5:B5205,B5205)</f>
        <v>--5168</v>
      </c>
      <c r="B5205" s="3" t="str">
        <f t="shared" si="244"/>
        <v/>
      </c>
      <c r="C5205" s="78">
        <v>5201</v>
      </c>
      <c r="D5205" s="102"/>
      <c r="E5205" s="103"/>
      <c r="F5205" s="102"/>
      <c r="G5205" s="104"/>
      <c r="H5205" s="105" t="str">
        <f t="shared" ca="1" si="243"/>
        <v/>
      </c>
      <c r="I5205" s="102"/>
      <c r="J5205" s="102"/>
      <c r="K5205" s="102"/>
      <c r="L5205" s="102"/>
      <c r="M5205" s="102"/>
      <c r="N5205" s="102"/>
      <c r="O5205" s="102"/>
      <c r="P5205" s="102"/>
      <c r="Q5205" s="102"/>
      <c r="R5205" s="102"/>
      <c r="S5205" s="102"/>
      <c r="T5205" s="106"/>
      <c r="U5205" s="3" t="str">
        <f t="shared" si="245"/>
        <v>0/1</v>
      </c>
    </row>
    <row r="5206" spans="1:21" ht="30" customHeight="1" x14ac:dyDescent="0.3">
      <c r="A5206" s="3" t="str">
        <f>B5206&amp;"--"&amp;COUNTIF($B$5:B5206,B5206)</f>
        <v>--5169</v>
      </c>
      <c r="B5206" s="3" t="str">
        <f t="shared" si="244"/>
        <v/>
      </c>
      <c r="C5206" s="78">
        <v>5202</v>
      </c>
      <c r="D5206" s="102"/>
      <c r="E5206" s="103"/>
      <c r="F5206" s="102"/>
      <c r="G5206" s="104"/>
      <c r="H5206" s="105" t="str">
        <f t="shared" ca="1" si="243"/>
        <v/>
      </c>
      <c r="I5206" s="102"/>
      <c r="J5206" s="102"/>
      <c r="K5206" s="102"/>
      <c r="L5206" s="102"/>
      <c r="M5206" s="102"/>
      <c r="N5206" s="102"/>
      <c r="O5206" s="102"/>
      <c r="P5206" s="102"/>
      <c r="Q5206" s="102"/>
      <c r="R5206" s="102"/>
      <c r="S5206" s="102"/>
      <c r="T5206" s="106"/>
      <c r="U5206" s="3" t="str">
        <f t="shared" si="245"/>
        <v>0/1</v>
      </c>
    </row>
    <row r="5207" spans="1:21" ht="30" customHeight="1" x14ac:dyDescent="0.3">
      <c r="A5207" s="3" t="str">
        <f>B5207&amp;"--"&amp;COUNTIF($B$5:B5207,B5207)</f>
        <v>--5170</v>
      </c>
      <c r="B5207" s="3" t="str">
        <f t="shared" si="244"/>
        <v/>
      </c>
      <c r="C5207" s="78">
        <v>5203</v>
      </c>
      <c r="D5207" s="102"/>
      <c r="E5207" s="103"/>
      <c r="F5207" s="102"/>
      <c r="G5207" s="104"/>
      <c r="H5207" s="105" t="str">
        <f t="shared" ca="1" si="243"/>
        <v/>
      </c>
      <c r="I5207" s="102"/>
      <c r="J5207" s="102"/>
      <c r="K5207" s="102"/>
      <c r="L5207" s="102"/>
      <c r="M5207" s="102"/>
      <c r="N5207" s="102"/>
      <c r="O5207" s="102"/>
      <c r="P5207" s="102"/>
      <c r="Q5207" s="102"/>
      <c r="R5207" s="102"/>
      <c r="S5207" s="102"/>
      <c r="T5207" s="106"/>
      <c r="U5207" s="3" t="str">
        <f t="shared" si="245"/>
        <v>0/1</v>
      </c>
    </row>
    <row r="5208" spans="1:21" ht="30" customHeight="1" x14ac:dyDescent="0.3">
      <c r="A5208" s="3" t="str">
        <f>B5208&amp;"--"&amp;COUNTIF($B$5:B5208,B5208)</f>
        <v>--5171</v>
      </c>
      <c r="B5208" s="3" t="str">
        <f t="shared" si="244"/>
        <v/>
      </c>
      <c r="C5208" s="78">
        <v>5204</v>
      </c>
      <c r="D5208" s="102"/>
      <c r="E5208" s="103"/>
      <c r="F5208" s="102"/>
      <c r="G5208" s="104"/>
      <c r="H5208" s="105" t="str">
        <f t="shared" ca="1" si="243"/>
        <v/>
      </c>
      <c r="I5208" s="102"/>
      <c r="J5208" s="102"/>
      <c r="K5208" s="102"/>
      <c r="L5208" s="102"/>
      <c r="M5208" s="102"/>
      <c r="N5208" s="102"/>
      <c r="O5208" s="102"/>
      <c r="P5208" s="102"/>
      <c r="Q5208" s="102"/>
      <c r="R5208" s="102"/>
      <c r="S5208" s="102"/>
      <c r="T5208" s="106"/>
      <c r="U5208" s="3" t="str">
        <f t="shared" si="245"/>
        <v>0/1</v>
      </c>
    </row>
    <row r="5209" spans="1:21" ht="30" customHeight="1" x14ac:dyDescent="0.3">
      <c r="A5209" s="3" t="str">
        <f>B5209&amp;"--"&amp;COUNTIF($B$5:B5209,B5209)</f>
        <v>--5172</v>
      </c>
      <c r="B5209" s="3" t="str">
        <f t="shared" si="244"/>
        <v/>
      </c>
      <c r="C5209" s="78">
        <v>5205</v>
      </c>
      <c r="D5209" s="102"/>
      <c r="E5209" s="103"/>
      <c r="F5209" s="102"/>
      <c r="G5209" s="104"/>
      <c r="H5209" s="105" t="str">
        <f t="shared" ca="1" si="243"/>
        <v/>
      </c>
      <c r="I5209" s="102"/>
      <c r="J5209" s="102"/>
      <c r="K5209" s="102"/>
      <c r="L5209" s="102"/>
      <c r="M5209" s="102"/>
      <c r="N5209" s="102"/>
      <c r="O5209" s="102"/>
      <c r="P5209" s="102"/>
      <c r="Q5209" s="102"/>
      <c r="R5209" s="102"/>
      <c r="S5209" s="102"/>
      <c r="T5209" s="106"/>
      <c r="U5209" s="3" t="str">
        <f t="shared" si="245"/>
        <v>0/1</v>
      </c>
    </row>
    <row r="5210" spans="1:21" ht="30" customHeight="1" x14ac:dyDescent="0.3">
      <c r="A5210" s="3" t="str">
        <f>B5210&amp;"--"&amp;COUNTIF($B$5:B5210,B5210)</f>
        <v>--5173</v>
      </c>
      <c r="B5210" s="3" t="str">
        <f t="shared" si="244"/>
        <v/>
      </c>
      <c r="C5210" s="78">
        <v>5206</v>
      </c>
      <c r="D5210" s="102"/>
      <c r="E5210" s="103"/>
      <c r="F5210" s="102"/>
      <c r="G5210" s="104"/>
      <c r="H5210" s="105" t="str">
        <f t="shared" ca="1" si="243"/>
        <v/>
      </c>
      <c r="I5210" s="102"/>
      <c r="J5210" s="102"/>
      <c r="K5210" s="102"/>
      <c r="L5210" s="102"/>
      <c r="M5210" s="102"/>
      <c r="N5210" s="102"/>
      <c r="O5210" s="102"/>
      <c r="P5210" s="102"/>
      <c r="Q5210" s="102"/>
      <c r="R5210" s="102"/>
      <c r="S5210" s="102"/>
      <c r="T5210" s="106"/>
      <c r="U5210" s="3" t="str">
        <f t="shared" si="245"/>
        <v>0/1</v>
      </c>
    </row>
    <row r="5211" spans="1:21" ht="30" customHeight="1" x14ac:dyDescent="0.3">
      <c r="A5211" s="3" t="str">
        <f>B5211&amp;"--"&amp;COUNTIF($B$5:B5211,B5211)</f>
        <v>--5174</v>
      </c>
      <c r="B5211" s="3" t="str">
        <f t="shared" si="244"/>
        <v/>
      </c>
      <c r="C5211" s="78">
        <v>5207</v>
      </c>
      <c r="D5211" s="102"/>
      <c r="E5211" s="103"/>
      <c r="F5211" s="102"/>
      <c r="G5211" s="104"/>
      <c r="H5211" s="105" t="str">
        <f t="shared" ca="1" si="243"/>
        <v/>
      </c>
      <c r="I5211" s="102"/>
      <c r="J5211" s="102"/>
      <c r="K5211" s="102"/>
      <c r="L5211" s="102"/>
      <c r="M5211" s="102"/>
      <c r="N5211" s="102"/>
      <c r="O5211" s="102"/>
      <c r="P5211" s="102"/>
      <c r="Q5211" s="102"/>
      <c r="R5211" s="102"/>
      <c r="S5211" s="102"/>
      <c r="T5211" s="106"/>
      <c r="U5211" s="3" t="str">
        <f t="shared" si="245"/>
        <v>0/1</v>
      </c>
    </row>
    <row r="5212" spans="1:21" ht="30" customHeight="1" x14ac:dyDescent="0.3">
      <c r="A5212" s="3" t="str">
        <f>B5212&amp;"--"&amp;COUNTIF($B$5:B5212,B5212)</f>
        <v>--5175</v>
      </c>
      <c r="B5212" s="3" t="str">
        <f t="shared" si="244"/>
        <v/>
      </c>
      <c r="C5212" s="78">
        <v>5208</v>
      </c>
      <c r="D5212" s="102"/>
      <c r="E5212" s="103"/>
      <c r="F5212" s="102"/>
      <c r="G5212" s="104"/>
      <c r="H5212" s="105" t="str">
        <f t="shared" ca="1" si="243"/>
        <v/>
      </c>
      <c r="I5212" s="102"/>
      <c r="J5212" s="102"/>
      <c r="K5212" s="102"/>
      <c r="L5212" s="102"/>
      <c r="M5212" s="102"/>
      <c r="N5212" s="102"/>
      <c r="O5212" s="102"/>
      <c r="P5212" s="102"/>
      <c r="Q5212" s="102"/>
      <c r="R5212" s="102"/>
      <c r="S5212" s="102"/>
      <c r="T5212" s="106"/>
      <c r="U5212" s="3" t="str">
        <f t="shared" si="245"/>
        <v>0/1</v>
      </c>
    </row>
    <row r="5213" spans="1:21" ht="30" customHeight="1" x14ac:dyDescent="0.3">
      <c r="A5213" s="3" t="str">
        <f>B5213&amp;"--"&amp;COUNTIF($B$5:B5213,B5213)</f>
        <v>--5176</v>
      </c>
      <c r="B5213" s="3" t="str">
        <f t="shared" si="244"/>
        <v/>
      </c>
      <c r="C5213" s="78">
        <v>5209</v>
      </c>
      <c r="D5213" s="102"/>
      <c r="E5213" s="103"/>
      <c r="F5213" s="102"/>
      <c r="G5213" s="104"/>
      <c r="H5213" s="105" t="str">
        <f t="shared" ca="1" si="243"/>
        <v/>
      </c>
      <c r="I5213" s="102"/>
      <c r="J5213" s="102"/>
      <c r="K5213" s="102"/>
      <c r="L5213" s="102"/>
      <c r="M5213" s="102"/>
      <c r="N5213" s="102"/>
      <c r="O5213" s="102"/>
      <c r="P5213" s="102"/>
      <c r="Q5213" s="102"/>
      <c r="R5213" s="102"/>
      <c r="S5213" s="102"/>
      <c r="T5213" s="106"/>
      <c r="U5213" s="3" t="str">
        <f t="shared" si="245"/>
        <v>0/1</v>
      </c>
    </row>
    <row r="5214" spans="1:21" ht="30" customHeight="1" x14ac:dyDescent="0.3">
      <c r="A5214" s="3" t="str">
        <f>B5214&amp;"--"&amp;COUNTIF($B$5:B5214,B5214)</f>
        <v>--5177</v>
      </c>
      <c r="B5214" s="3" t="str">
        <f t="shared" si="244"/>
        <v/>
      </c>
      <c r="C5214" s="78">
        <v>5210</v>
      </c>
      <c r="D5214" s="102"/>
      <c r="E5214" s="103"/>
      <c r="F5214" s="102"/>
      <c r="G5214" s="104"/>
      <c r="H5214" s="105" t="str">
        <f t="shared" ca="1" si="243"/>
        <v/>
      </c>
      <c r="I5214" s="102"/>
      <c r="J5214" s="102"/>
      <c r="K5214" s="102"/>
      <c r="L5214" s="102"/>
      <c r="M5214" s="102"/>
      <c r="N5214" s="102"/>
      <c r="O5214" s="102"/>
      <c r="P5214" s="102"/>
      <c r="Q5214" s="102"/>
      <c r="R5214" s="102"/>
      <c r="S5214" s="102"/>
      <c r="T5214" s="106"/>
      <c r="U5214" s="3" t="str">
        <f t="shared" si="245"/>
        <v>0/1</v>
      </c>
    </row>
    <row r="5215" spans="1:21" ht="30" customHeight="1" x14ac:dyDescent="0.3">
      <c r="A5215" s="3" t="str">
        <f>B5215&amp;"--"&amp;COUNTIF($B$5:B5215,B5215)</f>
        <v>--5178</v>
      </c>
      <c r="B5215" s="3" t="str">
        <f t="shared" si="244"/>
        <v/>
      </c>
      <c r="C5215" s="78">
        <v>5211</v>
      </c>
      <c r="D5215" s="102"/>
      <c r="E5215" s="103"/>
      <c r="F5215" s="102"/>
      <c r="G5215" s="104"/>
      <c r="H5215" s="105" t="str">
        <f t="shared" ca="1" si="243"/>
        <v/>
      </c>
      <c r="I5215" s="102"/>
      <c r="J5215" s="102"/>
      <c r="K5215" s="102"/>
      <c r="L5215" s="102"/>
      <c r="M5215" s="102"/>
      <c r="N5215" s="102"/>
      <c r="O5215" s="102"/>
      <c r="P5215" s="102"/>
      <c r="Q5215" s="102"/>
      <c r="R5215" s="102"/>
      <c r="S5215" s="102"/>
      <c r="T5215" s="106"/>
      <c r="U5215" s="3" t="str">
        <f t="shared" si="245"/>
        <v>0/1</v>
      </c>
    </row>
    <row r="5216" spans="1:21" ht="30" customHeight="1" x14ac:dyDescent="0.3">
      <c r="A5216" s="3" t="str">
        <f>B5216&amp;"--"&amp;COUNTIF($B$5:B5216,B5216)</f>
        <v>--5179</v>
      </c>
      <c r="B5216" s="3" t="str">
        <f t="shared" si="244"/>
        <v/>
      </c>
      <c r="C5216" s="78">
        <v>5212</v>
      </c>
      <c r="D5216" s="102"/>
      <c r="E5216" s="103"/>
      <c r="F5216" s="102"/>
      <c r="G5216" s="104"/>
      <c r="H5216" s="105" t="str">
        <f t="shared" ref="H5216:H5279" ca="1" si="246">IF(G5216,DATEDIF(G5216,TODAY(),"Y"),"")</f>
        <v/>
      </c>
      <c r="I5216" s="102"/>
      <c r="J5216" s="102"/>
      <c r="K5216" s="102"/>
      <c r="L5216" s="102"/>
      <c r="M5216" s="102"/>
      <c r="N5216" s="102"/>
      <c r="O5216" s="102"/>
      <c r="P5216" s="102"/>
      <c r="Q5216" s="102"/>
      <c r="R5216" s="102"/>
      <c r="S5216" s="102"/>
      <c r="T5216" s="106"/>
      <c r="U5216" s="3" t="str">
        <f t="shared" si="245"/>
        <v>0/1</v>
      </c>
    </row>
    <row r="5217" spans="1:21" ht="30" customHeight="1" x14ac:dyDescent="0.3">
      <c r="A5217" s="3" t="str">
        <f>B5217&amp;"--"&amp;COUNTIF($B$5:B5217,B5217)</f>
        <v>--5180</v>
      </c>
      <c r="B5217" s="3" t="str">
        <f t="shared" si="244"/>
        <v/>
      </c>
      <c r="C5217" s="78">
        <v>5213</v>
      </c>
      <c r="D5217" s="102"/>
      <c r="E5217" s="103"/>
      <c r="F5217" s="102"/>
      <c r="G5217" s="104"/>
      <c r="H5217" s="105" t="str">
        <f t="shared" ca="1" si="246"/>
        <v/>
      </c>
      <c r="I5217" s="102"/>
      <c r="J5217" s="102"/>
      <c r="K5217" s="102"/>
      <c r="L5217" s="102"/>
      <c r="M5217" s="102"/>
      <c r="N5217" s="102"/>
      <c r="O5217" s="102"/>
      <c r="P5217" s="102"/>
      <c r="Q5217" s="102"/>
      <c r="R5217" s="102"/>
      <c r="S5217" s="102"/>
      <c r="T5217" s="106"/>
      <c r="U5217" s="3" t="str">
        <f t="shared" si="245"/>
        <v>0/1</v>
      </c>
    </row>
    <row r="5218" spans="1:21" ht="30" customHeight="1" x14ac:dyDescent="0.3">
      <c r="A5218" s="3" t="str">
        <f>B5218&amp;"--"&amp;COUNTIF($B$5:B5218,B5218)</f>
        <v>--5181</v>
      </c>
      <c r="B5218" s="3" t="str">
        <f t="shared" si="244"/>
        <v/>
      </c>
      <c r="C5218" s="78">
        <v>5214</v>
      </c>
      <c r="D5218" s="102"/>
      <c r="E5218" s="103"/>
      <c r="F5218" s="102"/>
      <c r="G5218" s="104"/>
      <c r="H5218" s="105" t="str">
        <f t="shared" ca="1" si="246"/>
        <v/>
      </c>
      <c r="I5218" s="102"/>
      <c r="J5218" s="102"/>
      <c r="K5218" s="102"/>
      <c r="L5218" s="102"/>
      <c r="M5218" s="102"/>
      <c r="N5218" s="102"/>
      <c r="O5218" s="102"/>
      <c r="P5218" s="102"/>
      <c r="Q5218" s="102"/>
      <c r="R5218" s="102"/>
      <c r="S5218" s="102"/>
      <c r="T5218" s="106"/>
      <c r="U5218" s="3" t="str">
        <f t="shared" si="245"/>
        <v>0/1</v>
      </c>
    </row>
    <row r="5219" spans="1:21" ht="30" customHeight="1" x14ac:dyDescent="0.3">
      <c r="A5219" s="3" t="str">
        <f>B5219&amp;"--"&amp;COUNTIF($B$5:B5219,B5219)</f>
        <v>--5182</v>
      </c>
      <c r="B5219" s="3" t="str">
        <f t="shared" si="244"/>
        <v/>
      </c>
      <c r="C5219" s="78">
        <v>5215</v>
      </c>
      <c r="D5219" s="102"/>
      <c r="E5219" s="103"/>
      <c r="F5219" s="102"/>
      <c r="G5219" s="104"/>
      <c r="H5219" s="105" t="str">
        <f t="shared" ca="1" si="246"/>
        <v/>
      </c>
      <c r="I5219" s="102"/>
      <c r="J5219" s="102"/>
      <c r="K5219" s="102"/>
      <c r="L5219" s="102"/>
      <c r="M5219" s="102"/>
      <c r="N5219" s="102"/>
      <c r="O5219" s="102"/>
      <c r="P5219" s="102"/>
      <c r="Q5219" s="102"/>
      <c r="R5219" s="102"/>
      <c r="S5219" s="102"/>
      <c r="T5219" s="106"/>
      <c r="U5219" s="3" t="str">
        <f t="shared" si="245"/>
        <v>0/1</v>
      </c>
    </row>
    <row r="5220" spans="1:21" ht="30" customHeight="1" x14ac:dyDescent="0.3">
      <c r="A5220" s="3" t="str">
        <f>B5220&amp;"--"&amp;COUNTIF($B$5:B5220,B5220)</f>
        <v>--5183</v>
      </c>
      <c r="B5220" s="3" t="str">
        <f t="shared" si="244"/>
        <v/>
      </c>
      <c r="C5220" s="78">
        <v>5216</v>
      </c>
      <c r="D5220" s="102"/>
      <c r="E5220" s="103"/>
      <c r="F5220" s="102"/>
      <c r="G5220" s="104"/>
      <c r="H5220" s="105" t="str">
        <f t="shared" ca="1" si="246"/>
        <v/>
      </c>
      <c r="I5220" s="102"/>
      <c r="J5220" s="102"/>
      <c r="K5220" s="102"/>
      <c r="L5220" s="102"/>
      <c r="M5220" s="102"/>
      <c r="N5220" s="102"/>
      <c r="O5220" s="102"/>
      <c r="P5220" s="102"/>
      <c r="Q5220" s="102"/>
      <c r="R5220" s="102"/>
      <c r="S5220" s="102"/>
      <c r="T5220" s="106"/>
      <c r="U5220" s="3" t="str">
        <f t="shared" si="245"/>
        <v>0/1</v>
      </c>
    </row>
    <row r="5221" spans="1:21" ht="30" customHeight="1" x14ac:dyDescent="0.3">
      <c r="A5221" s="3" t="str">
        <f>B5221&amp;"--"&amp;COUNTIF($B$5:B5221,B5221)</f>
        <v>--5184</v>
      </c>
      <c r="B5221" s="3" t="str">
        <f t="shared" si="244"/>
        <v/>
      </c>
      <c r="C5221" s="78">
        <v>5217</v>
      </c>
      <c r="D5221" s="102"/>
      <c r="E5221" s="103"/>
      <c r="F5221" s="102"/>
      <c r="G5221" s="104"/>
      <c r="H5221" s="105" t="str">
        <f t="shared" ca="1" si="246"/>
        <v/>
      </c>
      <c r="I5221" s="102"/>
      <c r="J5221" s="102"/>
      <c r="K5221" s="102"/>
      <c r="L5221" s="102"/>
      <c r="M5221" s="102"/>
      <c r="N5221" s="102"/>
      <c r="O5221" s="102"/>
      <c r="P5221" s="102"/>
      <c r="Q5221" s="102"/>
      <c r="R5221" s="102"/>
      <c r="S5221" s="102"/>
      <c r="T5221" s="106"/>
      <c r="U5221" s="3" t="str">
        <f t="shared" si="245"/>
        <v>0/1</v>
      </c>
    </row>
    <row r="5222" spans="1:21" ht="30" customHeight="1" x14ac:dyDescent="0.3">
      <c r="A5222" s="3" t="str">
        <f>B5222&amp;"--"&amp;COUNTIF($B$5:B5222,B5222)</f>
        <v>--5185</v>
      </c>
      <c r="B5222" s="3" t="str">
        <f t="shared" si="244"/>
        <v/>
      </c>
      <c r="C5222" s="78">
        <v>5218</v>
      </c>
      <c r="D5222" s="102"/>
      <c r="E5222" s="103"/>
      <c r="F5222" s="102"/>
      <c r="G5222" s="104"/>
      <c r="H5222" s="105" t="str">
        <f t="shared" ca="1" si="246"/>
        <v/>
      </c>
      <c r="I5222" s="102"/>
      <c r="J5222" s="102"/>
      <c r="K5222" s="102"/>
      <c r="L5222" s="102"/>
      <c r="M5222" s="102"/>
      <c r="N5222" s="102"/>
      <c r="O5222" s="102"/>
      <c r="P5222" s="102"/>
      <c r="Q5222" s="102"/>
      <c r="R5222" s="102"/>
      <c r="S5222" s="102"/>
      <c r="T5222" s="106"/>
      <c r="U5222" s="3" t="str">
        <f t="shared" si="245"/>
        <v>0/1</v>
      </c>
    </row>
    <row r="5223" spans="1:21" ht="30" customHeight="1" x14ac:dyDescent="0.3">
      <c r="A5223" s="3" t="str">
        <f>B5223&amp;"--"&amp;COUNTIF($B$5:B5223,B5223)</f>
        <v>--5186</v>
      </c>
      <c r="B5223" s="3" t="str">
        <f t="shared" si="244"/>
        <v/>
      </c>
      <c r="C5223" s="78">
        <v>5219</v>
      </c>
      <c r="D5223" s="102"/>
      <c r="E5223" s="103"/>
      <c r="F5223" s="102"/>
      <c r="G5223" s="104"/>
      <c r="H5223" s="105" t="str">
        <f t="shared" ca="1" si="246"/>
        <v/>
      </c>
      <c r="I5223" s="102"/>
      <c r="J5223" s="102"/>
      <c r="K5223" s="102"/>
      <c r="L5223" s="102"/>
      <c r="M5223" s="102"/>
      <c r="N5223" s="102"/>
      <c r="O5223" s="102"/>
      <c r="P5223" s="102"/>
      <c r="Q5223" s="102"/>
      <c r="R5223" s="102"/>
      <c r="S5223" s="102"/>
      <c r="T5223" s="106"/>
      <c r="U5223" s="3" t="str">
        <f t="shared" si="245"/>
        <v>0/1</v>
      </c>
    </row>
    <row r="5224" spans="1:21" ht="30" customHeight="1" x14ac:dyDescent="0.3">
      <c r="A5224" s="3" t="str">
        <f>B5224&amp;"--"&amp;COUNTIF($B$5:B5224,B5224)</f>
        <v>--5187</v>
      </c>
      <c r="B5224" s="3" t="str">
        <f t="shared" si="244"/>
        <v/>
      </c>
      <c r="C5224" s="78">
        <v>5220</v>
      </c>
      <c r="D5224" s="102"/>
      <c r="E5224" s="103"/>
      <c r="F5224" s="102"/>
      <c r="G5224" s="104"/>
      <c r="H5224" s="105" t="str">
        <f t="shared" ca="1" si="246"/>
        <v/>
      </c>
      <c r="I5224" s="102"/>
      <c r="J5224" s="102"/>
      <c r="K5224" s="102"/>
      <c r="L5224" s="102"/>
      <c r="M5224" s="102"/>
      <c r="N5224" s="102"/>
      <c r="O5224" s="102"/>
      <c r="P5224" s="102"/>
      <c r="Q5224" s="102"/>
      <c r="R5224" s="102"/>
      <c r="S5224" s="102"/>
      <c r="T5224" s="106"/>
      <c r="U5224" s="3" t="str">
        <f t="shared" si="245"/>
        <v>0/1</v>
      </c>
    </row>
    <row r="5225" spans="1:21" ht="30" customHeight="1" x14ac:dyDescent="0.3">
      <c r="A5225" s="3" t="str">
        <f>B5225&amp;"--"&amp;COUNTIF($B$5:B5225,B5225)</f>
        <v>--5188</v>
      </c>
      <c r="B5225" s="3" t="str">
        <f t="shared" si="244"/>
        <v/>
      </c>
      <c r="C5225" s="78">
        <v>5221</v>
      </c>
      <c r="D5225" s="102"/>
      <c r="E5225" s="103"/>
      <c r="F5225" s="102"/>
      <c r="G5225" s="104"/>
      <c r="H5225" s="105" t="str">
        <f t="shared" ca="1" si="246"/>
        <v/>
      </c>
      <c r="I5225" s="102"/>
      <c r="J5225" s="102"/>
      <c r="K5225" s="102"/>
      <c r="L5225" s="102"/>
      <c r="M5225" s="102"/>
      <c r="N5225" s="102"/>
      <c r="O5225" s="102"/>
      <c r="P5225" s="102"/>
      <c r="Q5225" s="102"/>
      <c r="R5225" s="102"/>
      <c r="S5225" s="102"/>
      <c r="T5225" s="106"/>
      <c r="U5225" s="3" t="str">
        <f t="shared" si="245"/>
        <v>0/1</v>
      </c>
    </row>
    <row r="5226" spans="1:21" ht="30" customHeight="1" x14ac:dyDescent="0.3">
      <c r="A5226" s="3" t="str">
        <f>B5226&amp;"--"&amp;COUNTIF($B$5:B5226,B5226)</f>
        <v>--5189</v>
      </c>
      <c r="B5226" s="3" t="str">
        <f t="shared" si="244"/>
        <v/>
      </c>
      <c r="C5226" s="78">
        <v>5222</v>
      </c>
      <c r="D5226" s="102"/>
      <c r="E5226" s="103"/>
      <c r="F5226" s="102"/>
      <c r="G5226" s="104"/>
      <c r="H5226" s="105" t="str">
        <f t="shared" ca="1" si="246"/>
        <v/>
      </c>
      <c r="I5226" s="102"/>
      <c r="J5226" s="102"/>
      <c r="K5226" s="102"/>
      <c r="L5226" s="102"/>
      <c r="M5226" s="102"/>
      <c r="N5226" s="102"/>
      <c r="O5226" s="102"/>
      <c r="P5226" s="102"/>
      <c r="Q5226" s="102"/>
      <c r="R5226" s="102"/>
      <c r="S5226" s="102"/>
      <c r="T5226" s="106"/>
      <c r="U5226" s="3" t="str">
        <f t="shared" si="245"/>
        <v>0/1</v>
      </c>
    </row>
    <row r="5227" spans="1:21" ht="30" customHeight="1" x14ac:dyDescent="0.3">
      <c r="A5227" s="3" t="str">
        <f>B5227&amp;"--"&amp;COUNTIF($B$5:B5227,B5227)</f>
        <v>--5190</v>
      </c>
      <c r="B5227" s="3" t="str">
        <f t="shared" si="244"/>
        <v/>
      </c>
      <c r="C5227" s="78">
        <v>5223</v>
      </c>
      <c r="D5227" s="102"/>
      <c r="E5227" s="103"/>
      <c r="F5227" s="102"/>
      <c r="G5227" s="104"/>
      <c r="H5227" s="105" t="str">
        <f t="shared" ca="1" si="246"/>
        <v/>
      </c>
      <c r="I5227" s="102"/>
      <c r="J5227" s="102"/>
      <c r="K5227" s="102"/>
      <c r="L5227" s="102"/>
      <c r="M5227" s="102"/>
      <c r="N5227" s="102"/>
      <c r="O5227" s="102"/>
      <c r="P5227" s="102"/>
      <c r="Q5227" s="102"/>
      <c r="R5227" s="102"/>
      <c r="S5227" s="102"/>
      <c r="T5227" s="106"/>
      <c r="U5227" s="3" t="str">
        <f t="shared" si="245"/>
        <v>0/1</v>
      </c>
    </row>
    <row r="5228" spans="1:21" ht="30" customHeight="1" x14ac:dyDescent="0.3">
      <c r="A5228" s="3" t="str">
        <f>B5228&amp;"--"&amp;COUNTIF($B$5:B5228,B5228)</f>
        <v>--5191</v>
      </c>
      <c r="B5228" s="3" t="str">
        <f t="shared" si="244"/>
        <v/>
      </c>
      <c r="C5228" s="78">
        <v>5224</v>
      </c>
      <c r="D5228" s="102"/>
      <c r="E5228" s="103"/>
      <c r="F5228" s="102"/>
      <c r="G5228" s="104"/>
      <c r="H5228" s="105" t="str">
        <f t="shared" ca="1" si="246"/>
        <v/>
      </c>
      <c r="I5228" s="102"/>
      <c r="J5228" s="102"/>
      <c r="K5228" s="102"/>
      <c r="L5228" s="102"/>
      <c r="M5228" s="102"/>
      <c r="N5228" s="102"/>
      <c r="O5228" s="102"/>
      <c r="P5228" s="102"/>
      <c r="Q5228" s="102"/>
      <c r="R5228" s="102"/>
      <c r="S5228" s="102"/>
      <c r="T5228" s="106"/>
      <c r="U5228" s="3" t="str">
        <f t="shared" si="245"/>
        <v>0/1</v>
      </c>
    </row>
    <row r="5229" spans="1:21" ht="30" customHeight="1" x14ac:dyDescent="0.3">
      <c r="A5229" s="3" t="str">
        <f>B5229&amp;"--"&amp;COUNTIF($B$5:B5229,B5229)</f>
        <v>--5192</v>
      </c>
      <c r="B5229" s="3" t="str">
        <f t="shared" si="244"/>
        <v/>
      </c>
      <c r="C5229" s="78">
        <v>5225</v>
      </c>
      <c r="D5229" s="102"/>
      <c r="E5229" s="103"/>
      <c r="F5229" s="102"/>
      <c r="G5229" s="104"/>
      <c r="H5229" s="105" t="str">
        <f t="shared" ca="1" si="246"/>
        <v/>
      </c>
      <c r="I5229" s="102"/>
      <c r="J5229" s="102"/>
      <c r="K5229" s="102"/>
      <c r="L5229" s="102"/>
      <c r="M5229" s="102"/>
      <c r="N5229" s="102"/>
      <c r="O5229" s="102"/>
      <c r="P5229" s="102"/>
      <c r="Q5229" s="102"/>
      <c r="R5229" s="102"/>
      <c r="S5229" s="102"/>
      <c r="T5229" s="106"/>
      <c r="U5229" s="3" t="str">
        <f t="shared" si="245"/>
        <v>0/1</v>
      </c>
    </row>
    <row r="5230" spans="1:21" ht="30" customHeight="1" x14ac:dyDescent="0.3">
      <c r="A5230" s="3" t="str">
        <f>B5230&amp;"--"&amp;COUNTIF($B$5:B5230,B5230)</f>
        <v>--5193</v>
      </c>
      <c r="B5230" s="3" t="str">
        <f t="shared" si="244"/>
        <v/>
      </c>
      <c r="C5230" s="78">
        <v>5226</v>
      </c>
      <c r="D5230" s="102"/>
      <c r="E5230" s="103"/>
      <c r="F5230" s="102"/>
      <c r="G5230" s="104"/>
      <c r="H5230" s="105" t="str">
        <f t="shared" ca="1" si="246"/>
        <v/>
      </c>
      <c r="I5230" s="102"/>
      <c r="J5230" s="102"/>
      <c r="K5230" s="102"/>
      <c r="L5230" s="102"/>
      <c r="M5230" s="102"/>
      <c r="N5230" s="102"/>
      <c r="O5230" s="102"/>
      <c r="P5230" s="102"/>
      <c r="Q5230" s="102"/>
      <c r="R5230" s="102"/>
      <c r="S5230" s="102"/>
      <c r="T5230" s="106"/>
      <c r="U5230" s="3" t="str">
        <f t="shared" si="245"/>
        <v>0/1</v>
      </c>
    </row>
    <row r="5231" spans="1:21" ht="30" customHeight="1" x14ac:dyDescent="0.3">
      <c r="A5231" s="3" t="str">
        <f>B5231&amp;"--"&amp;COUNTIF($B$5:B5231,B5231)</f>
        <v>--5194</v>
      </c>
      <c r="B5231" s="3" t="str">
        <f t="shared" si="244"/>
        <v/>
      </c>
      <c r="C5231" s="78">
        <v>5227</v>
      </c>
      <c r="D5231" s="102"/>
      <c r="E5231" s="103"/>
      <c r="F5231" s="102"/>
      <c r="G5231" s="104"/>
      <c r="H5231" s="105" t="str">
        <f t="shared" ca="1" si="246"/>
        <v/>
      </c>
      <c r="I5231" s="102"/>
      <c r="J5231" s="102"/>
      <c r="K5231" s="102"/>
      <c r="L5231" s="102"/>
      <c r="M5231" s="102"/>
      <c r="N5231" s="102"/>
      <c r="O5231" s="102"/>
      <c r="P5231" s="102"/>
      <c r="Q5231" s="102"/>
      <c r="R5231" s="102"/>
      <c r="S5231" s="102"/>
      <c r="T5231" s="106"/>
      <c r="U5231" s="3" t="str">
        <f t="shared" si="245"/>
        <v>0/1</v>
      </c>
    </row>
    <row r="5232" spans="1:21" ht="30" customHeight="1" x14ac:dyDescent="0.3">
      <c r="A5232" s="3" t="str">
        <f>B5232&amp;"--"&amp;COUNTIF($B$5:B5232,B5232)</f>
        <v>--5195</v>
      </c>
      <c r="B5232" s="3" t="str">
        <f t="shared" si="244"/>
        <v/>
      </c>
      <c r="C5232" s="78">
        <v>5228</v>
      </c>
      <c r="D5232" s="102"/>
      <c r="E5232" s="103"/>
      <c r="F5232" s="102"/>
      <c r="G5232" s="104"/>
      <c r="H5232" s="105" t="str">
        <f t="shared" ca="1" si="246"/>
        <v/>
      </c>
      <c r="I5232" s="102"/>
      <c r="J5232" s="102"/>
      <c r="K5232" s="102"/>
      <c r="L5232" s="102"/>
      <c r="M5232" s="102"/>
      <c r="N5232" s="102"/>
      <c r="O5232" s="102"/>
      <c r="P5232" s="102"/>
      <c r="Q5232" s="102"/>
      <c r="R5232" s="102"/>
      <c r="S5232" s="102"/>
      <c r="T5232" s="106"/>
      <c r="U5232" s="3" t="str">
        <f t="shared" si="245"/>
        <v>0/1</v>
      </c>
    </row>
    <row r="5233" spans="1:21" ht="30" customHeight="1" x14ac:dyDescent="0.3">
      <c r="A5233" s="3" t="str">
        <f>B5233&amp;"--"&amp;COUNTIF($B$5:B5233,B5233)</f>
        <v>--5196</v>
      </c>
      <c r="B5233" s="3" t="str">
        <f t="shared" si="244"/>
        <v/>
      </c>
      <c r="C5233" s="78">
        <v>5229</v>
      </c>
      <c r="D5233" s="102"/>
      <c r="E5233" s="103"/>
      <c r="F5233" s="102"/>
      <c r="G5233" s="104"/>
      <c r="H5233" s="105" t="str">
        <f t="shared" ca="1" si="246"/>
        <v/>
      </c>
      <c r="I5233" s="102"/>
      <c r="J5233" s="102"/>
      <c r="K5233" s="102"/>
      <c r="L5233" s="102"/>
      <c r="M5233" s="102"/>
      <c r="N5233" s="102"/>
      <c r="O5233" s="102"/>
      <c r="P5233" s="102"/>
      <c r="Q5233" s="102"/>
      <c r="R5233" s="102"/>
      <c r="S5233" s="102"/>
      <c r="T5233" s="106"/>
      <c r="U5233" s="3" t="str">
        <f t="shared" si="245"/>
        <v>0/1</v>
      </c>
    </row>
    <row r="5234" spans="1:21" ht="30" customHeight="1" x14ac:dyDescent="0.3">
      <c r="A5234" s="3" t="str">
        <f>B5234&amp;"--"&amp;COUNTIF($B$5:B5234,B5234)</f>
        <v>--5197</v>
      </c>
      <c r="B5234" s="3" t="str">
        <f t="shared" si="244"/>
        <v/>
      </c>
      <c r="C5234" s="78">
        <v>5230</v>
      </c>
      <c r="D5234" s="102"/>
      <c r="E5234" s="103"/>
      <c r="F5234" s="102"/>
      <c r="G5234" s="104"/>
      <c r="H5234" s="105" t="str">
        <f t="shared" ca="1" si="246"/>
        <v/>
      </c>
      <c r="I5234" s="102"/>
      <c r="J5234" s="102"/>
      <c r="K5234" s="102"/>
      <c r="L5234" s="102"/>
      <c r="M5234" s="102"/>
      <c r="N5234" s="102"/>
      <c r="O5234" s="102"/>
      <c r="P5234" s="102"/>
      <c r="Q5234" s="102"/>
      <c r="R5234" s="102"/>
      <c r="S5234" s="102"/>
      <c r="T5234" s="106"/>
      <c r="U5234" s="3" t="str">
        <f t="shared" si="245"/>
        <v>0/1</v>
      </c>
    </row>
    <row r="5235" spans="1:21" ht="30" customHeight="1" x14ac:dyDescent="0.3">
      <c r="A5235" s="3" t="str">
        <f>B5235&amp;"--"&amp;COUNTIF($B$5:B5235,B5235)</f>
        <v>--5198</v>
      </c>
      <c r="B5235" s="3" t="str">
        <f t="shared" si="244"/>
        <v/>
      </c>
      <c r="C5235" s="78">
        <v>5231</v>
      </c>
      <c r="D5235" s="102"/>
      <c r="E5235" s="103"/>
      <c r="F5235" s="102"/>
      <c r="G5235" s="104"/>
      <c r="H5235" s="105" t="str">
        <f t="shared" ca="1" si="246"/>
        <v/>
      </c>
      <c r="I5235" s="102"/>
      <c r="J5235" s="102"/>
      <c r="K5235" s="102"/>
      <c r="L5235" s="102"/>
      <c r="M5235" s="102"/>
      <c r="N5235" s="102"/>
      <c r="O5235" s="102"/>
      <c r="P5235" s="102"/>
      <c r="Q5235" s="102"/>
      <c r="R5235" s="102"/>
      <c r="S5235" s="102"/>
      <c r="T5235" s="106"/>
      <c r="U5235" s="3" t="str">
        <f t="shared" si="245"/>
        <v>0/1</v>
      </c>
    </row>
    <row r="5236" spans="1:21" ht="30" customHeight="1" x14ac:dyDescent="0.3">
      <c r="A5236" s="3" t="str">
        <f>B5236&amp;"--"&amp;COUNTIF($B$5:B5236,B5236)</f>
        <v>--5199</v>
      </c>
      <c r="B5236" s="3" t="str">
        <f t="shared" si="244"/>
        <v/>
      </c>
      <c r="C5236" s="78">
        <v>5232</v>
      </c>
      <c r="D5236" s="102"/>
      <c r="E5236" s="103"/>
      <c r="F5236" s="102"/>
      <c r="G5236" s="104"/>
      <c r="H5236" s="105" t="str">
        <f t="shared" ca="1" si="246"/>
        <v/>
      </c>
      <c r="I5236" s="102"/>
      <c r="J5236" s="102"/>
      <c r="K5236" s="102"/>
      <c r="L5236" s="102"/>
      <c r="M5236" s="102"/>
      <c r="N5236" s="102"/>
      <c r="O5236" s="102"/>
      <c r="P5236" s="102"/>
      <c r="Q5236" s="102"/>
      <c r="R5236" s="102"/>
      <c r="S5236" s="102"/>
      <c r="T5236" s="106"/>
      <c r="U5236" s="3" t="str">
        <f t="shared" si="245"/>
        <v>0/1</v>
      </c>
    </row>
    <row r="5237" spans="1:21" ht="30" customHeight="1" x14ac:dyDescent="0.3">
      <c r="A5237" s="3" t="str">
        <f>B5237&amp;"--"&amp;COUNTIF($B$5:B5237,B5237)</f>
        <v>--5200</v>
      </c>
      <c r="B5237" s="3" t="str">
        <f t="shared" si="244"/>
        <v/>
      </c>
      <c r="C5237" s="78">
        <v>5233</v>
      </c>
      <c r="D5237" s="102"/>
      <c r="E5237" s="103"/>
      <c r="F5237" s="102"/>
      <c r="G5237" s="104"/>
      <c r="H5237" s="105" t="str">
        <f t="shared" ca="1" si="246"/>
        <v/>
      </c>
      <c r="I5237" s="102"/>
      <c r="J5237" s="102"/>
      <c r="K5237" s="102"/>
      <c r="L5237" s="102"/>
      <c r="M5237" s="102"/>
      <c r="N5237" s="102"/>
      <c r="O5237" s="102"/>
      <c r="P5237" s="102"/>
      <c r="Q5237" s="102"/>
      <c r="R5237" s="102"/>
      <c r="S5237" s="102"/>
      <c r="T5237" s="106"/>
      <c r="U5237" s="3" t="str">
        <f t="shared" si="245"/>
        <v>0/1</v>
      </c>
    </row>
    <row r="5238" spans="1:21" ht="30" customHeight="1" x14ac:dyDescent="0.3">
      <c r="A5238" s="3" t="str">
        <f>B5238&amp;"--"&amp;COUNTIF($B$5:B5238,B5238)</f>
        <v>--5201</v>
      </c>
      <c r="B5238" s="3" t="str">
        <f t="shared" si="244"/>
        <v/>
      </c>
      <c r="C5238" s="78">
        <v>5234</v>
      </c>
      <c r="D5238" s="102"/>
      <c r="E5238" s="103"/>
      <c r="F5238" s="102"/>
      <c r="G5238" s="104"/>
      <c r="H5238" s="105" t="str">
        <f t="shared" ca="1" si="246"/>
        <v/>
      </c>
      <c r="I5238" s="102"/>
      <c r="J5238" s="102"/>
      <c r="K5238" s="102"/>
      <c r="L5238" s="102"/>
      <c r="M5238" s="102"/>
      <c r="N5238" s="102"/>
      <c r="O5238" s="102"/>
      <c r="P5238" s="102"/>
      <c r="Q5238" s="102"/>
      <c r="R5238" s="102"/>
      <c r="S5238" s="102"/>
      <c r="T5238" s="106"/>
      <c r="U5238" s="3" t="str">
        <f t="shared" si="245"/>
        <v>0/1</v>
      </c>
    </row>
    <row r="5239" spans="1:21" ht="30" customHeight="1" x14ac:dyDescent="0.3">
      <c r="A5239" s="3" t="str">
        <f>B5239&amp;"--"&amp;COUNTIF($B$5:B5239,B5239)</f>
        <v>--5202</v>
      </c>
      <c r="B5239" s="3" t="str">
        <f t="shared" si="244"/>
        <v/>
      </c>
      <c r="C5239" s="78">
        <v>5235</v>
      </c>
      <c r="D5239" s="102"/>
      <c r="E5239" s="103"/>
      <c r="F5239" s="102"/>
      <c r="G5239" s="104"/>
      <c r="H5239" s="105" t="str">
        <f t="shared" ca="1" si="246"/>
        <v/>
      </c>
      <c r="I5239" s="102"/>
      <c r="J5239" s="102"/>
      <c r="K5239" s="102"/>
      <c r="L5239" s="102"/>
      <c r="M5239" s="102"/>
      <c r="N5239" s="102"/>
      <c r="O5239" s="102"/>
      <c r="P5239" s="102"/>
      <c r="Q5239" s="102"/>
      <c r="R5239" s="102"/>
      <c r="S5239" s="102"/>
      <c r="T5239" s="106"/>
      <c r="U5239" s="3" t="str">
        <f t="shared" si="245"/>
        <v>0/1</v>
      </c>
    </row>
    <row r="5240" spans="1:21" ht="30" customHeight="1" x14ac:dyDescent="0.3">
      <c r="A5240" s="3" t="str">
        <f>B5240&amp;"--"&amp;COUNTIF($B$5:B5240,B5240)</f>
        <v>--5203</v>
      </c>
      <c r="B5240" s="3" t="str">
        <f t="shared" si="244"/>
        <v/>
      </c>
      <c r="C5240" s="78">
        <v>5236</v>
      </c>
      <c r="D5240" s="102"/>
      <c r="E5240" s="103"/>
      <c r="F5240" s="102"/>
      <c r="G5240" s="104"/>
      <c r="H5240" s="105" t="str">
        <f t="shared" ca="1" si="246"/>
        <v/>
      </c>
      <c r="I5240" s="102"/>
      <c r="J5240" s="102"/>
      <c r="K5240" s="102"/>
      <c r="L5240" s="102"/>
      <c r="M5240" s="102"/>
      <c r="N5240" s="102"/>
      <c r="O5240" s="102"/>
      <c r="P5240" s="102"/>
      <c r="Q5240" s="102"/>
      <c r="R5240" s="102"/>
      <c r="S5240" s="102"/>
      <c r="T5240" s="106"/>
      <c r="U5240" s="3" t="str">
        <f t="shared" si="245"/>
        <v>0/1</v>
      </c>
    </row>
    <row r="5241" spans="1:21" ht="30" customHeight="1" x14ac:dyDescent="0.3">
      <c r="A5241" s="3" t="str">
        <f>B5241&amp;"--"&amp;COUNTIF($B$5:B5241,B5241)</f>
        <v>--5204</v>
      </c>
      <c r="B5241" s="3" t="str">
        <f t="shared" si="244"/>
        <v/>
      </c>
      <c r="C5241" s="78">
        <v>5237</v>
      </c>
      <c r="D5241" s="102"/>
      <c r="E5241" s="103"/>
      <c r="F5241" s="102"/>
      <c r="G5241" s="104"/>
      <c r="H5241" s="105" t="str">
        <f t="shared" ca="1" si="246"/>
        <v/>
      </c>
      <c r="I5241" s="102"/>
      <c r="J5241" s="102"/>
      <c r="K5241" s="102"/>
      <c r="L5241" s="102"/>
      <c r="M5241" s="102"/>
      <c r="N5241" s="102"/>
      <c r="O5241" s="102"/>
      <c r="P5241" s="102"/>
      <c r="Q5241" s="102"/>
      <c r="R5241" s="102"/>
      <c r="S5241" s="102"/>
      <c r="T5241" s="106"/>
      <c r="U5241" s="3" t="str">
        <f t="shared" si="245"/>
        <v>0/1</v>
      </c>
    </row>
    <row r="5242" spans="1:21" ht="30" customHeight="1" x14ac:dyDescent="0.3">
      <c r="A5242" s="3" t="str">
        <f>B5242&amp;"--"&amp;COUNTIF($B$5:B5242,B5242)</f>
        <v>--5205</v>
      </c>
      <c r="B5242" s="3" t="str">
        <f t="shared" si="244"/>
        <v/>
      </c>
      <c r="C5242" s="78">
        <v>5238</v>
      </c>
      <c r="D5242" s="102"/>
      <c r="E5242" s="103"/>
      <c r="F5242" s="102"/>
      <c r="G5242" s="104"/>
      <c r="H5242" s="105" t="str">
        <f t="shared" ca="1" si="246"/>
        <v/>
      </c>
      <c r="I5242" s="102"/>
      <c r="J5242" s="102"/>
      <c r="K5242" s="102"/>
      <c r="L5242" s="102"/>
      <c r="M5242" s="102"/>
      <c r="N5242" s="102"/>
      <c r="O5242" s="102"/>
      <c r="P5242" s="102"/>
      <c r="Q5242" s="102"/>
      <c r="R5242" s="102"/>
      <c r="S5242" s="102"/>
      <c r="T5242" s="106"/>
      <c r="U5242" s="3" t="str">
        <f t="shared" si="245"/>
        <v>0/1</v>
      </c>
    </row>
    <row r="5243" spans="1:21" ht="30" customHeight="1" x14ac:dyDescent="0.3">
      <c r="A5243" s="3" t="str">
        <f>B5243&amp;"--"&amp;COUNTIF($B$5:B5243,B5243)</f>
        <v>--5206</v>
      </c>
      <c r="B5243" s="3" t="str">
        <f t="shared" si="244"/>
        <v/>
      </c>
      <c r="C5243" s="78">
        <v>5239</v>
      </c>
      <c r="D5243" s="102"/>
      <c r="E5243" s="103"/>
      <c r="F5243" s="102"/>
      <c r="G5243" s="104"/>
      <c r="H5243" s="105" t="str">
        <f t="shared" ca="1" si="246"/>
        <v/>
      </c>
      <c r="I5243" s="102"/>
      <c r="J5243" s="102"/>
      <c r="K5243" s="102"/>
      <c r="L5243" s="102"/>
      <c r="M5243" s="102"/>
      <c r="N5243" s="102"/>
      <c r="O5243" s="102"/>
      <c r="P5243" s="102"/>
      <c r="Q5243" s="102"/>
      <c r="R5243" s="102"/>
      <c r="S5243" s="102"/>
      <c r="T5243" s="106"/>
      <c r="U5243" s="3" t="str">
        <f t="shared" si="245"/>
        <v>0/1</v>
      </c>
    </row>
    <row r="5244" spans="1:21" ht="30" customHeight="1" x14ac:dyDescent="0.3">
      <c r="A5244" s="3" t="str">
        <f>B5244&amp;"--"&amp;COUNTIF($B$5:B5244,B5244)</f>
        <v>--5207</v>
      </c>
      <c r="B5244" s="3" t="str">
        <f t="shared" si="244"/>
        <v/>
      </c>
      <c r="C5244" s="78">
        <v>5240</v>
      </c>
      <c r="D5244" s="102"/>
      <c r="E5244" s="103"/>
      <c r="F5244" s="102"/>
      <c r="G5244" s="104"/>
      <c r="H5244" s="105" t="str">
        <f t="shared" ca="1" si="246"/>
        <v/>
      </c>
      <c r="I5244" s="102"/>
      <c r="J5244" s="102"/>
      <c r="K5244" s="102"/>
      <c r="L5244" s="102"/>
      <c r="M5244" s="102"/>
      <c r="N5244" s="102"/>
      <c r="O5244" s="102"/>
      <c r="P5244" s="102"/>
      <c r="Q5244" s="102"/>
      <c r="R5244" s="102"/>
      <c r="S5244" s="102"/>
      <c r="T5244" s="106"/>
      <c r="U5244" s="3" t="str">
        <f t="shared" si="245"/>
        <v>0/1</v>
      </c>
    </row>
    <row r="5245" spans="1:21" ht="30" customHeight="1" x14ac:dyDescent="0.3">
      <c r="A5245" s="3" t="str">
        <f>B5245&amp;"--"&amp;COUNTIF($B$5:B5245,B5245)</f>
        <v>--5208</v>
      </c>
      <c r="B5245" s="3" t="str">
        <f t="shared" si="244"/>
        <v/>
      </c>
      <c r="C5245" s="78">
        <v>5241</v>
      </c>
      <c r="D5245" s="102"/>
      <c r="E5245" s="103"/>
      <c r="F5245" s="102"/>
      <c r="G5245" s="104"/>
      <c r="H5245" s="105" t="str">
        <f t="shared" ca="1" si="246"/>
        <v/>
      </c>
      <c r="I5245" s="102"/>
      <c r="J5245" s="102"/>
      <c r="K5245" s="102"/>
      <c r="L5245" s="102"/>
      <c r="M5245" s="102"/>
      <c r="N5245" s="102"/>
      <c r="O5245" s="102"/>
      <c r="P5245" s="102"/>
      <c r="Q5245" s="102"/>
      <c r="R5245" s="102"/>
      <c r="S5245" s="102"/>
      <c r="T5245" s="106"/>
      <c r="U5245" s="3" t="str">
        <f t="shared" si="245"/>
        <v>0/1</v>
      </c>
    </row>
    <row r="5246" spans="1:21" ht="30" customHeight="1" x14ac:dyDescent="0.3">
      <c r="A5246" s="3" t="str">
        <f>B5246&amp;"--"&amp;COUNTIF($B$5:B5246,B5246)</f>
        <v>--5209</v>
      </c>
      <c r="B5246" s="3" t="str">
        <f t="shared" si="244"/>
        <v/>
      </c>
      <c r="C5246" s="78">
        <v>5242</v>
      </c>
      <c r="D5246" s="102"/>
      <c r="E5246" s="103"/>
      <c r="F5246" s="102"/>
      <c r="G5246" s="104"/>
      <c r="H5246" s="105" t="str">
        <f t="shared" ca="1" si="246"/>
        <v/>
      </c>
      <c r="I5246" s="102"/>
      <c r="J5246" s="102"/>
      <c r="K5246" s="102"/>
      <c r="L5246" s="102"/>
      <c r="M5246" s="102"/>
      <c r="N5246" s="102"/>
      <c r="O5246" s="102"/>
      <c r="P5246" s="102"/>
      <c r="Q5246" s="102"/>
      <c r="R5246" s="102"/>
      <c r="S5246" s="102"/>
      <c r="T5246" s="106"/>
      <c r="U5246" s="3" t="str">
        <f t="shared" si="245"/>
        <v>0/1</v>
      </c>
    </row>
    <row r="5247" spans="1:21" ht="30" customHeight="1" x14ac:dyDescent="0.3">
      <c r="A5247" s="3" t="str">
        <f>B5247&amp;"--"&amp;COUNTIF($B$5:B5247,B5247)</f>
        <v>--5210</v>
      </c>
      <c r="B5247" s="3" t="str">
        <f t="shared" si="244"/>
        <v/>
      </c>
      <c r="C5247" s="78">
        <v>5243</v>
      </c>
      <c r="D5247" s="102"/>
      <c r="E5247" s="103"/>
      <c r="F5247" s="102"/>
      <c r="G5247" s="104"/>
      <c r="H5247" s="105" t="str">
        <f t="shared" ca="1" si="246"/>
        <v/>
      </c>
      <c r="I5247" s="102"/>
      <c r="J5247" s="102"/>
      <c r="K5247" s="102"/>
      <c r="L5247" s="102"/>
      <c r="M5247" s="102"/>
      <c r="N5247" s="102"/>
      <c r="O5247" s="102"/>
      <c r="P5247" s="102"/>
      <c r="Q5247" s="102"/>
      <c r="R5247" s="102"/>
      <c r="S5247" s="102"/>
      <c r="T5247" s="106"/>
      <c r="U5247" s="3" t="str">
        <f t="shared" si="245"/>
        <v>0/1</v>
      </c>
    </row>
    <row r="5248" spans="1:21" ht="30" customHeight="1" x14ac:dyDescent="0.3">
      <c r="A5248" s="3" t="str">
        <f>B5248&amp;"--"&amp;COUNTIF($B$5:B5248,B5248)</f>
        <v>--5211</v>
      </c>
      <c r="B5248" s="3" t="str">
        <f t="shared" si="244"/>
        <v/>
      </c>
      <c r="C5248" s="78">
        <v>5244</v>
      </c>
      <c r="D5248" s="102"/>
      <c r="E5248" s="103"/>
      <c r="F5248" s="102"/>
      <c r="G5248" s="104"/>
      <c r="H5248" s="105" t="str">
        <f t="shared" ca="1" si="246"/>
        <v/>
      </c>
      <c r="I5248" s="102"/>
      <c r="J5248" s="102"/>
      <c r="K5248" s="102"/>
      <c r="L5248" s="102"/>
      <c r="M5248" s="102"/>
      <c r="N5248" s="102"/>
      <c r="O5248" s="102"/>
      <c r="P5248" s="102"/>
      <c r="Q5248" s="102"/>
      <c r="R5248" s="102"/>
      <c r="S5248" s="102"/>
      <c r="T5248" s="106"/>
      <c r="U5248" s="3" t="str">
        <f t="shared" si="245"/>
        <v>0/1</v>
      </c>
    </row>
    <row r="5249" spans="1:21" ht="30" customHeight="1" x14ac:dyDescent="0.3">
      <c r="A5249" s="3" t="str">
        <f>B5249&amp;"--"&amp;COUNTIF($B$5:B5249,B5249)</f>
        <v>--5212</v>
      </c>
      <c r="B5249" s="3" t="str">
        <f t="shared" si="244"/>
        <v/>
      </c>
      <c r="C5249" s="78">
        <v>5245</v>
      </c>
      <c r="D5249" s="102"/>
      <c r="E5249" s="103"/>
      <c r="F5249" s="102"/>
      <c r="G5249" s="104"/>
      <c r="H5249" s="105" t="str">
        <f t="shared" ca="1" si="246"/>
        <v/>
      </c>
      <c r="I5249" s="102"/>
      <c r="J5249" s="102"/>
      <c r="K5249" s="102"/>
      <c r="L5249" s="102"/>
      <c r="M5249" s="102"/>
      <c r="N5249" s="102"/>
      <c r="O5249" s="102"/>
      <c r="P5249" s="102"/>
      <c r="Q5249" s="102"/>
      <c r="R5249" s="102"/>
      <c r="S5249" s="102"/>
      <c r="T5249" s="106"/>
      <c r="U5249" s="3" t="str">
        <f t="shared" si="245"/>
        <v>0/1</v>
      </c>
    </row>
    <row r="5250" spans="1:21" ht="30" customHeight="1" x14ac:dyDescent="0.3">
      <c r="A5250" s="3" t="str">
        <f>B5250&amp;"--"&amp;COUNTIF($B$5:B5250,B5250)</f>
        <v>--5213</v>
      </c>
      <c r="B5250" s="3" t="str">
        <f t="shared" si="244"/>
        <v/>
      </c>
      <c r="C5250" s="78">
        <v>5246</v>
      </c>
      <c r="D5250" s="102"/>
      <c r="E5250" s="103"/>
      <c r="F5250" s="102"/>
      <c r="G5250" s="104"/>
      <c r="H5250" s="105" t="str">
        <f t="shared" ca="1" si="246"/>
        <v/>
      </c>
      <c r="I5250" s="102"/>
      <c r="J5250" s="102"/>
      <c r="K5250" s="102"/>
      <c r="L5250" s="102"/>
      <c r="M5250" s="102"/>
      <c r="N5250" s="102"/>
      <c r="O5250" s="102"/>
      <c r="P5250" s="102"/>
      <c r="Q5250" s="102"/>
      <c r="R5250" s="102"/>
      <c r="S5250" s="102"/>
      <c r="T5250" s="106"/>
      <c r="U5250" s="3" t="str">
        <f t="shared" si="245"/>
        <v>0/1</v>
      </c>
    </row>
    <row r="5251" spans="1:21" ht="30" customHeight="1" x14ac:dyDescent="0.3">
      <c r="A5251" s="3" t="str">
        <f>B5251&amp;"--"&amp;COUNTIF($B$5:B5251,B5251)</f>
        <v>--5214</v>
      </c>
      <c r="B5251" s="3" t="str">
        <f t="shared" si="244"/>
        <v/>
      </c>
      <c r="C5251" s="78">
        <v>5247</v>
      </c>
      <c r="D5251" s="102"/>
      <c r="E5251" s="103"/>
      <c r="F5251" s="102"/>
      <c r="G5251" s="104"/>
      <c r="H5251" s="105" t="str">
        <f t="shared" ca="1" si="246"/>
        <v/>
      </c>
      <c r="I5251" s="102"/>
      <c r="J5251" s="102"/>
      <c r="K5251" s="102"/>
      <c r="L5251" s="102"/>
      <c r="M5251" s="102"/>
      <c r="N5251" s="102"/>
      <c r="O5251" s="102"/>
      <c r="P5251" s="102"/>
      <c r="Q5251" s="102"/>
      <c r="R5251" s="102"/>
      <c r="S5251" s="102"/>
      <c r="T5251" s="106"/>
      <c r="U5251" s="3" t="str">
        <f t="shared" si="245"/>
        <v>0/1</v>
      </c>
    </row>
    <row r="5252" spans="1:21" ht="30" customHeight="1" x14ac:dyDescent="0.3">
      <c r="A5252" s="3" t="str">
        <f>B5252&amp;"--"&amp;COUNTIF($B$5:B5252,B5252)</f>
        <v>--5215</v>
      </c>
      <c r="B5252" s="3" t="str">
        <f t="shared" si="244"/>
        <v/>
      </c>
      <c r="C5252" s="78">
        <v>5248</v>
      </c>
      <c r="D5252" s="102"/>
      <c r="E5252" s="103"/>
      <c r="F5252" s="102"/>
      <c r="G5252" s="104"/>
      <c r="H5252" s="105" t="str">
        <f t="shared" ca="1" si="246"/>
        <v/>
      </c>
      <c r="I5252" s="102"/>
      <c r="J5252" s="102"/>
      <c r="K5252" s="102"/>
      <c r="L5252" s="102"/>
      <c r="M5252" s="102"/>
      <c r="N5252" s="102"/>
      <c r="O5252" s="102"/>
      <c r="P5252" s="102"/>
      <c r="Q5252" s="102"/>
      <c r="R5252" s="102"/>
      <c r="S5252" s="102"/>
      <c r="T5252" s="106"/>
      <c r="U5252" s="3" t="str">
        <f t="shared" si="245"/>
        <v>0/1</v>
      </c>
    </row>
    <row r="5253" spans="1:21" ht="30" customHeight="1" x14ac:dyDescent="0.3">
      <c r="A5253" s="3" t="str">
        <f>B5253&amp;"--"&amp;COUNTIF($B$5:B5253,B5253)</f>
        <v>--5216</v>
      </c>
      <c r="B5253" s="3" t="str">
        <f t="shared" ref="B5253:B5316" si="247">IF(G5253&lt;&gt;"",MONTH(G5253),"")</f>
        <v/>
      </c>
      <c r="C5253" s="78">
        <v>5249</v>
      </c>
      <c r="D5253" s="102"/>
      <c r="E5253" s="103"/>
      <c r="F5253" s="102"/>
      <c r="G5253" s="104"/>
      <c r="H5253" s="105" t="str">
        <f t="shared" ca="1" si="246"/>
        <v/>
      </c>
      <c r="I5253" s="102"/>
      <c r="J5253" s="102"/>
      <c r="K5253" s="102"/>
      <c r="L5253" s="102"/>
      <c r="M5253" s="102"/>
      <c r="N5253" s="102"/>
      <c r="O5253" s="102"/>
      <c r="P5253" s="102"/>
      <c r="Q5253" s="102"/>
      <c r="R5253" s="102"/>
      <c r="S5253" s="102"/>
      <c r="T5253" s="106"/>
      <c r="U5253" s="3" t="str">
        <f t="shared" ref="U5253:U5316" si="248">DAY(G5253)&amp;"/"&amp;MONTH(G5253)</f>
        <v>0/1</v>
      </c>
    </row>
    <row r="5254" spans="1:21" ht="30" customHeight="1" x14ac:dyDescent="0.3">
      <c r="A5254" s="3" t="str">
        <f>B5254&amp;"--"&amp;COUNTIF($B$5:B5254,B5254)</f>
        <v>--5217</v>
      </c>
      <c r="B5254" s="3" t="str">
        <f t="shared" si="247"/>
        <v/>
      </c>
      <c r="C5254" s="78">
        <v>5250</v>
      </c>
      <c r="D5254" s="102"/>
      <c r="E5254" s="103"/>
      <c r="F5254" s="102"/>
      <c r="G5254" s="104"/>
      <c r="H5254" s="105" t="str">
        <f t="shared" ca="1" si="246"/>
        <v/>
      </c>
      <c r="I5254" s="102"/>
      <c r="J5254" s="102"/>
      <c r="K5254" s="102"/>
      <c r="L5254" s="102"/>
      <c r="M5254" s="102"/>
      <c r="N5254" s="102"/>
      <c r="O5254" s="102"/>
      <c r="P5254" s="102"/>
      <c r="Q5254" s="102"/>
      <c r="R5254" s="102"/>
      <c r="S5254" s="102"/>
      <c r="T5254" s="106"/>
      <c r="U5254" s="3" t="str">
        <f t="shared" si="248"/>
        <v>0/1</v>
      </c>
    </row>
    <row r="5255" spans="1:21" ht="30" customHeight="1" x14ac:dyDescent="0.3">
      <c r="A5255" s="3" t="str">
        <f>B5255&amp;"--"&amp;COUNTIF($B$5:B5255,B5255)</f>
        <v>--5218</v>
      </c>
      <c r="B5255" s="3" t="str">
        <f t="shared" si="247"/>
        <v/>
      </c>
      <c r="C5255" s="78">
        <v>5251</v>
      </c>
      <c r="D5255" s="102"/>
      <c r="E5255" s="103"/>
      <c r="F5255" s="102"/>
      <c r="G5255" s="104"/>
      <c r="H5255" s="105" t="str">
        <f t="shared" ca="1" si="246"/>
        <v/>
      </c>
      <c r="I5255" s="102"/>
      <c r="J5255" s="102"/>
      <c r="K5255" s="102"/>
      <c r="L5255" s="102"/>
      <c r="M5255" s="102"/>
      <c r="N5255" s="102"/>
      <c r="O5255" s="102"/>
      <c r="P5255" s="102"/>
      <c r="Q5255" s="102"/>
      <c r="R5255" s="102"/>
      <c r="S5255" s="102"/>
      <c r="T5255" s="106"/>
      <c r="U5255" s="3" t="str">
        <f t="shared" si="248"/>
        <v>0/1</v>
      </c>
    </row>
    <row r="5256" spans="1:21" ht="30" customHeight="1" x14ac:dyDescent="0.3">
      <c r="A5256" s="3" t="str">
        <f>B5256&amp;"--"&amp;COUNTIF($B$5:B5256,B5256)</f>
        <v>--5219</v>
      </c>
      <c r="B5256" s="3" t="str">
        <f t="shared" si="247"/>
        <v/>
      </c>
      <c r="C5256" s="78">
        <v>5252</v>
      </c>
      <c r="D5256" s="102"/>
      <c r="E5256" s="103"/>
      <c r="F5256" s="102"/>
      <c r="G5256" s="104"/>
      <c r="H5256" s="105" t="str">
        <f t="shared" ca="1" si="246"/>
        <v/>
      </c>
      <c r="I5256" s="102"/>
      <c r="J5256" s="102"/>
      <c r="K5256" s="102"/>
      <c r="L5256" s="102"/>
      <c r="M5256" s="102"/>
      <c r="N5256" s="102"/>
      <c r="O5256" s="102"/>
      <c r="P5256" s="102"/>
      <c r="Q5256" s="102"/>
      <c r="R5256" s="102"/>
      <c r="S5256" s="102"/>
      <c r="T5256" s="106"/>
      <c r="U5256" s="3" t="str">
        <f t="shared" si="248"/>
        <v>0/1</v>
      </c>
    </row>
    <row r="5257" spans="1:21" ht="30" customHeight="1" x14ac:dyDescent="0.3">
      <c r="A5257" s="3" t="str">
        <f>B5257&amp;"--"&amp;COUNTIF($B$5:B5257,B5257)</f>
        <v>--5220</v>
      </c>
      <c r="B5257" s="3" t="str">
        <f t="shared" si="247"/>
        <v/>
      </c>
      <c r="C5257" s="78">
        <v>5253</v>
      </c>
      <c r="D5257" s="102"/>
      <c r="E5257" s="103"/>
      <c r="F5257" s="102"/>
      <c r="G5257" s="104"/>
      <c r="H5257" s="105" t="str">
        <f t="shared" ca="1" si="246"/>
        <v/>
      </c>
      <c r="I5257" s="102"/>
      <c r="J5257" s="102"/>
      <c r="K5257" s="102"/>
      <c r="L5257" s="102"/>
      <c r="M5257" s="102"/>
      <c r="N5257" s="102"/>
      <c r="O5257" s="102"/>
      <c r="P5257" s="102"/>
      <c r="Q5257" s="102"/>
      <c r="R5257" s="102"/>
      <c r="S5257" s="102"/>
      <c r="T5257" s="106"/>
      <c r="U5257" s="3" t="str">
        <f t="shared" si="248"/>
        <v>0/1</v>
      </c>
    </row>
    <row r="5258" spans="1:21" ht="30" customHeight="1" x14ac:dyDescent="0.3">
      <c r="A5258" s="3" t="str">
        <f>B5258&amp;"--"&amp;COUNTIF($B$5:B5258,B5258)</f>
        <v>--5221</v>
      </c>
      <c r="B5258" s="3" t="str">
        <f t="shared" si="247"/>
        <v/>
      </c>
      <c r="C5258" s="78">
        <v>5254</v>
      </c>
      <c r="D5258" s="102"/>
      <c r="E5258" s="103"/>
      <c r="F5258" s="102"/>
      <c r="G5258" s="104"/>
      <c r="H5258" s="105" t="str">
        <f t="shared" ca="1" si="246"/>
        <v/>
      </c>
      <c r="I5258" s="102"/>
      <c r="J5258" s="102"/>
      <c r="K5258" s="102"/>
      <c r="L5258" s="102"/>
      <c r="M5258" s="102"/>
      <c r="N5258" s="102"/>
      <c r="O5258" s="102"/>
      <c r="P5258" s="102"/>
      <c r="Q5258" s="102"/>
      <c r="R5258" s="102"/>
      <c r="S5258" s="102"/>
      <c r="T5258" s="106"/>
      <c r="U5258" s="3" t="str">
        <f t="shared" si="248"/>
        <v>0/1</v>
      </c>
    </row>
    <row r="5259" spans="1:21" ht="30" customHeight="1" x14ac:dyDescent="0.3">
      <c r="A5259" s="3" t="str">
        <f>B5259&amp;"--"&amp;COUNTIF($B$5:B5259,B5259)</f>
        <v>--5222</v>
      </c>
      <c r="B5259" s="3" t="str">
        <f t="shared" si="247"/>
        <v/>
      </c>
      <c r="C5259" s="78">
        <v>5255</v>
      </c>
      <c r="D5259" s="102"/>
      <c r="E5259" s="103"/>
      <c r="F5259" s="102"/>
      <c r="G5259" s="104"/>
      <c r="H5259" s="105" t="str">
        <f t="shared" ca="1" si="246"/>
        <v/>
      </c>
      <c r="I5259" s="102"/>
      <c r="J5259" s="102"/>
      <c r="K5259" s="102"/>
      <c r="L5259" s="102"/>
      <c r="M5259" s="102"/>
      <c r="N5259" s="102"/>
      <c r="O5259" s="102"/>
      <c r="P5259" s="102"/>
      <c r="Q5259" s="102"/>
      <c r="R5259" s="102"/>
      <c r="S5259" s="102"/>
      <c r="T5259" s="106"/>
      <c r="U5259" s="3" t="str">
        <f t="shared" si="248"/>
        <v>0/1</v>
      </c>
    </row>
    <row r="5260" spans="1:21" ht="30" customHeight="1" x14ac:dyDescent="0.3">
      <c r="A5260" s="3" t="str">
        <f>B5260&amp;"--"&amp;COUNTIF($B$5:B5260,B5260)</f>
        <v>--5223</v>
      </c>
      <c r="B5260" s="3" t="str">
        <f t="shared" si="247"/>
        <v/>
      </c>
      <c r="C5260" s="78">
        <v>5256</v>
      </c>
      <c r="D5260" s="102"/>
      <c r="E5260" s="103"/>
      <c r="F5260" s="102"/>
      <c r="G5260" s="104"/>
      <c r="H5260" s="105" t="str">
        <f t="shared" ca="1" si="246"/>
        <v/>
      </c>
      <c r="I5260" s="102"/>
      <c r="J5260" s="102"/>
      <c r="K5260" s="102"/>
      <c r="L5260" s="102"/>
      <c r="M5260" s="102"/>
      <c r="N5260" s="102"/>
      <c r="O5260" s="102"/>
      <c r="P5260" s="102"/>
      <c r="Q5260" s="102"/>
      <c r="R5260" s="102"/>
      <c r="S5260" s="102"/>
      <c r="T5260" s="106"/>
      <c r="U5260" s="3" t="str">
        <f t="shared" si="248"/>
        <v>0/1</v>
      </c>
    </row>
    <row r="5261" spans="1:21" ht="30" customHeight="1" x14ac:dyDescent="0.3">
      <c r="A5261" s="3" t="str">
        <f>B5261&amp;"--"&amp;COUNTIF($B$5:B5261,B5261)</f>
        <v>--5224</v>
      </c>
      <c r="B5261" s="3" t="str">
        <f t="shared" si="247"/>
        <v/>
      </c>
      <c r="C5261" s="78">
        <v>5257</v>
      </c>
      <c r="D5261" s="102"/>
      <c r="E5261" s="103"/>
      <c r="F5261" s="102"/>
      <c r="G5261" s="104"/>
      <c r="H5261" s="105" t="str">
        <f t="shared" ca="1" si="246"/>
        <v/>
      </c>
      <c r="I5261" s="102"/>
      <c r="J5261" s="102"/>
      <c r="K5261" s="102"/>
      <c r="L5261" s="102"/>
      <c r="M5261" s="102"/>
      <c r="N5261" s="102"/>
      <c r="O5261" s="102"/>
      <c r="P5261" s="102"/>
      <c r="Q5261" s="102"/>
      <c r="R5261" s="102"/>
      <c r="S5261" s="102"/>
      <c r="T5261" s="106"/>
      <c r="U5261" s="3" t="str">
        <f t="shared" si="248"/>
        <v>0/1</v>
      </c>
    </row>
    <row r="5262" spans="1:21" ht="30" customHeight="1" x14ac:dyDescent="0.3">
      <c r="A5262" s="3" t="str">
        <f>B5262&amp;"--"&amp;COUNTIF($B$5:B5262,B5262)</f>
        <v>--5225</v>
      </c>
      <c r="B5262" s="3" t="str">
        <f t="shared" si="247"/>
        <v/>
      </c>
      <c r="C5262" s="78">
        <v>5258</v>
      </c>
      <c r="D5262" s="102"/>
      <c r="E5262" s="103"/>
      <c r="F5262" s="102"/>
      <c r="G5262" s="104"/>
      <c r="H5262" s="105" t="str">
        <f t="shared" ca="1" si="246"/>
        <v/>
      </c>
      <c r="I5262" s="102"/>
      <c r="J5262" s="102"/>
      <c r="K5262" s="102"/>
      <c r="L5262" s="102"/>
      <c r="M5262" s="102"/>
      <c r="N5262" s="102"/>
      <c r="O5262" s="102"/>
      <c r="P5262" s="102"/>
      <c r="Q5262" s="102"/>
      <c r="R5262" s="102"/>
      <c r="S5262" s="102"/>
      <c r="T5262" s="106"/>
      <c r="U5262" s="3" t="str">
        <f t="shared" si="248"/>
        <v>0/1</v>
      </c>
    </row>
    <row r="5263" spans="1:21" ht="30" customHeight="1" x14ac:dyDescent="0.3">
      <c r="A5263" s="3" t="str">
        <f>B5263&amp;"--"&amp;COUNTIF($B$5:B5263,B5263)</f>
        <v>--5226</v>
      </c>
      <c r="B5263" s="3" t="str">
        <f t="shared" si="247"/>
        <v/>
      </c>
      <c r="C5263" s="78">
        <v>5259</v>
      </c>
      <c r="D5263" s="102"/>
      <c r="E5263" s="103"/>
      <c r="F5263" s="102"/>
      <c r="G5263" s="104"/>
      <c r="H5263" s="105" t="str">
        <f t="shared" ca="1" si="246"/>
        <v/>
      </c>
      <c r="I5263" s="102"/>
      <c r="J5263" s="102"/>
      <c r="K5263" s="102"/>
      <c r="L5263" s="102"/>
      <c r="M5263" s="102"/>
      <c r="N5263" s="102"/>
      <c r="O5263" s="102"/>
      <c r="P5263" s="102"/>
      <c r="Q5263" s="102"/>
      <c r="R5263" s="102"/>
      <c r="S5263" s="102"/>
      <c r="T5263" s="106"/>
      <c r="U5263" s="3" t="str">
        <f t="shared" si="248"/>
        <v>0/1</v>
      </c>
    </row>
    <row r="5264" spans="1:21" ht="30" customHeight="1" x14ac:dyDescent="0.3">
      <c r="A5264" s="3" t="str">
        <f>B5264&amp;"--"&amp;COUNTIF($B$5:B5264,B5264)</f>
        <v>--5227</v>
      </c>
      <c r="B5264" s="3" t="str">
        <f t="shared" si="247"/>
        <v/>
      </c>
      <c r="C5264" s="78">
        <v>5260</v>
      </c>
      <c r="D5264" s="102"/>
      <c r="E5264" s="103"/>
      <c r="F5264" s="102"/>
      <c r="G5264" s="104"/>
      <c r="H5264" s="105" t="str">
        <f t="shared" ca="1" si="246"/>
        <v/>
      </c>
      <c r="I5264" s="102"/>
      <c r="J5264" s="102"/>
      <c r="K5264" s="102"/>
      <c r="L5264" s="102"/>
      <c r="M5264" s="102"/>
      <c r="N5264" s="102"/>
      <c r="O5264" s="102"/>
      <c r="P5264" s="102"/>
      <c r="Q5264" s="102"/>
      <c r="R5264" s="102"/>
      <c r="S5264" s="102"/>
      <c r="T5264" s="106"/>
      <c r="U5264" s="3" t="str">
        <f t="shared" si="248"/>
        <v>0/1</v>
      </c>
    </row>
    <row r="5265" spans="1:21" ht="30" customHeight="1" x14ac:dyDescent="0.3">
      <c r="A5265" s="3" t="str">
        <f>B5265&amp;"--"&amp;COUNTIF($B$5:B5265,B5265)</f>
        <v>--5228</v>
      </c>
      <c r="B5265" s="3" t="str">
        <f t="shared" si="247"/>
        <v/>
      </c>
      <c r="C5265" s="78">
        <v>5261</v>
      </c>
      <c r="D5265" s="102"/>
      <c r="E5265" s="103"/>
      <c r="F5265" s="102"/>
      <c r="G5265" s="104"/>
      <c r="H5265" s="105" t="str">
        <f t="shared" ca="1" si="246"/>
        <v/>
      </c>
      <c r="I5265" s="102"/>
      <c r="J5265" s="102"/>
      <c r="K5265" s="102"/>
      <c r="L5265" s="102"/>
      <c r="M5265" s="102"/>
      <c r="N5265" s="102"/>
      <c r="O5265" s="102"/>
      <c r="P5265" s="102"/>
      <c r="Q5265" s="102"/>
      <c r="R5265" s="102"/>
      <c r="S5265" s="102"/>
      <c r="T5265" s="106"/>
      <c r="U5265" s="3" t="str">
        <f t="shared" si="248"/>
        <v>0/1</v>
      </c>
    </row>
    <row r="5266" spans="1:21" ht="30" customHeight="1" x14ac:dyDescent="0.3">
      <c r="A5266" s="3" t="str">
        <f>B5266&amp;"--"&amp;COUNTIF($B$5:B5266,B5266)</f>
        <v>--5229</v>
      </c>
      <c r="B5266" s="3" t="str">
        <f t="shared" si="247"/>
        <v/>
      </c>
      <c r="C5266" s="78">
        <v>5262</v>
      </c>
      <c r="D5266" s="102"/>
      <c r="E5266" s="103"/>
      <c r="F5266" s="102"/>
      <c r="G5266" s="104"/>
      <c r="H5266" s="105" t="str">
        <f t="shared" ca="1" si="246"/>
        <v/>
      </c>
      <c r="I5266" s="102"/>
      <c r="J5266" s="102"/>
      <c r="K5266" s="102"/>
      <c r="L5266" s="102"/>
      <c r="M5266" s="102"/>
      <c r="N5266" s="102"/>
      <c r="O5266" s="102"/>
      <c r="P5266" s="102"/>
      <c r="Q5266" s="102"/>
      <c r="R5266" s="102"/>
      <c r="S5266" s="102"/>
      <c r="T5266" s="106"/>
      <c r="U5266" s="3" t="str">
        <f t="shared" si="248"/>
        <v>0/1</v>
      </c>
    </row>
    <row r="5267" spans="1:21" ht="30" customHeight="1" x14ac:dyDescent="0.3">
      <c r="A5267" s="3" t="str">
        <f>B5267&amp;"--"&amp;COUNTIF($B$5:B5267,B5267)</f>
        <v>--5230</v>
      </c>
      <c r="B5267" s="3" t="str">
        <f t="shared" si="247"/>
        <v/>
      </c>
      <c r="C5267" s="78">
        <v>5263</v>
      </c>
      <c r="D5267" s="102"/>
      <c r="E5267" s="103"/>
      <c r="F5267" s="102"/>
      <c r="G5267" s="104"/>
      <c r="H5267" s="105" t="str">
        <f t="shared" ca="1" si="246"/>
        <v/>
      </c>
      <c r="I5267" s="102"/>
      <c r="J5267" s="102"/>
      <c r="K5267" s="102"/>
      <c r="L5267" s="102"/>
      <c r="M5267" s="102"/>
      <c r="N5267" s="102"/>
      <c r="O5267" s="102"/>
      <c r="P5267" s="102"/>
      <c r="Q5267" s="102"/>
      <c r="R5267" s="102"/>
      <c r="S5267" s="102"/>
      <c r="T5267" s="106"/>
      <c r="U5267" s="3" t="str">
        <f t="shared" si="248"/>
        <v>0/1</v>
      </c>
    </row>
    <row r="5268" spans="1:21" ht="30" customHeight="1" x14ac:dyDescent="0.3">
      <c r="A5268" s="3" t="str">
        <f>B5268&amp;"--"&amp;COUNTIF($B$5:B5268,B5268)</f>
        <v>--5231</v>
      </c>
      <c r="B5268" s="3" t="str">
        <f t="shared" si="247"/>
        <v/>
      </c>
      <c r="C5268" s="78">
        <v>5264</v>
      </c>
      <c r="D5268" s="102"/>
      <c r="E5268" s="103"/>
      <c r="F5268" s="102"/>
      <c r="G5268" s="104"/>
      <c r="H5268" s="105" t="str">
        <f t="shared" ca="1" si="246"/>
        <v/>
      </c>
      <c r="I5268" s="102"/>
      <c r="J5268" s="102"/>
      <c r="K5268" s="102"/>
      <c r="L5268" s="102"/>
      <c r="M5268" s="102"/>
      <c r="N5268" s="102"/>
      <c r="O5268" s="102"/>
      <c r="P5268" s="102"/>
      <c r="Q5268" s="102"/>
      <c r="R5268" s="102"/>
      <c r="S5268" s="102"/>
      <c r="T5268" s="106"/>
      <c r="U5268" s="3" t="str">
        <f t="shared" si="248"/>
        <v>0/1</v>
      </c>
    </row>
    <row r="5269" spans="1:21" ht="30" customHeight="1" x14ac:dyDescent="0.3">
      <c r="A5269" s="3" t="str">
        <f>B5269&amp;"--"&amp;COUNTIF($B$5:B5269,B5269)</f>
        <v>--5232</v>
      </c>
      <c r="B5269" s="3" t="str">
        <f t="shared" si="247"/>
        <v/>
      </c>
      <c r="C5269" s="78">
        <v>5265</v>
      </c>
      <c r="D5269" s="102"/>
      <c r="E5269" s="103"/>
      <c r="F5269" s="102"/>
      <c r="G5269" s="104"/>
      <c r="H5269" s="105" t="str">
        <f t="shared" ca="1" si="246"/>
        <v/>
      </c>
      <c r="I5269" s="102"/>
      <c r="J5269" s="102"/>
      <c r="K5269" s="102"/>
      <c r="L5269" s="102"/>
      <c r="M5269" s="102"/>
      <c r="N5269" s="102"/>
      <c r="O5269" s="102"/>
      <c r="P5269" s="102"/>
      <c r="Q5269" s="102"/>
      <c r="R5269" s="102"/>
      <c r="S5269" s="102"/>
      <c r="T5269" s="106"/>
      <c r="U5269" s="3" t="str">
        <f t="shared" si="248"/>
        <v>0/1</v>
      </c>
    </row>
    <row r="5270" spans="1:21" ht="30" customHeight="1" x14ac:dyDescent="0.3">
      <c r="A5270" s="3" t="str">
        <f>B5270&amp;"--"&amp;COUNTIF($B$5:B5270,B5270)</f>
        <v>--5233</v>
      </c>
      <c r="B5270" s="3" t="str">
        <f t="shared" si="247"/>
        <v/>
      </c>
      <c r="C5270" s="78">
        <v>5266</v>
      </c>
      <c r="D5270" s="102"/>
      <c r="E5270" s="103"/>
      <c r="F5270" s="102"/>
      <c r="G5270" s="104"/>
      <c r="H5270" s="105" t="str">
        <f t="shared" ca="1" si="246"/>
        <v/>
      </c>
      <c r="I5270" s="102"/>
      <c r="J5270" s="102"/>
      <c r="K5270" s="102"/>
      <c r="L5270" s="102"/>
      <c r="M5270" s="102"/>
      <c r="N5270" s="102"/>
      <c r="O5270" s="102"/>
      <c r="P5270" s="102"/>
      <c r="Q5270" s="102"/>
      <c r="R5270" s="102"/>
      <c r="S5270" s="102"/>
      <c r="T5270" s="106"/>
      <c r="U5270" s="3" t="str">
        <f t="shared" si="248"/>
        <v>0/1</v>
      </c>
    </row>
    <row r="5271" spans="1:21" ht="30" customHeight="1" x14ac:dyDescent="0.3">
      <c r="A5271" s="3" t="str">
        <f>B5271&amp;"--"&amp;COUNTIF($B$5:B5271,B5271)</f>
        <v>--5234</v>
      </c>
      <c r="B5271" s="3" t="str">
        <f t="shared" si="247"/>
        <v/>
      </c>
      <c r="C5271" s="78">
        <v>5267</v>
      </c>
      <c r="D5271" s="102"/>
      <c r="E5271" s="103"/>
      <c r="F5271" s="102"/>
      <c r="G5271" s="104"/>
      <c r="H5271" s="105" t="str">
        <f t="shared" ca="1" si="246"/>
        <v/>
      </c>
      <c r="I5271" s="102"/>
      <c r="J5271" s="102"/>
      <c r="K5271" s="102"/>
      <c r="L5271" s="102"/>
      <c r="M5271" s="102"/>
      <c r="N5271" s="102"/>
      <c r="O5271" s="102"/>
      <c r="P5271" s="102"/>
      <c r="Q5271" s="102"/>
      <c r="R5271" s="102"/>
      <c r="S5271" s="102"/>
      <c r="T5271" s="106"/>
      <c r="U5271" s="3" t="str">
        <f t="shared" si="248"/>
        <v>0/1</v>
      </c>
    </row>
    <row r="5272" spans="1:21" ht="30" customHeight="1" x14ac:dyDescent="0.3">
      <c r="A5272" s="3" t="str">
        <f>B5272&amp;"--"&amp;COUNTIF($B$5:B5272,B5272)</f>
        <v>--5235</v>
      </c>
      <c r="B5272" s="3" t="str">
        <f t="shared" si="247"/>
        <v/>
      </c>
      <c r="C5272" s="78">
        <v>5268</v>
      </c>
      <c r="D5272" s="102"/>
      <c r="E5272" s="103"/>
      <c r="F5272" s="102"/>
      <c r="G5272" s="104"/>
      <c r="H5272" s="105" t="str">
        <f t="shared" ca="1" si="246"/>
        <v/>
      </c>
      <c r="I5272" s="102"/>
      <c r="J5272" s="102"/>
      <c r="K5272" s="102"/>
      <c r="L5272" s="102"/>
      <c r="M5272" s="102"/>
      <c r="N5272" s="102"/>
      <c r="O5272" s="102"/>
      <c r="P5272" s="102"/>
      <c r="Q5272" s="102"/>
      <c r="R5272" s="102"/>
      <c r="S5272" s="102"/>
      <c r="T5272" s="106"/>
      <c r="U5272" s="3" t="str">
        <f t="shared" si="248"/>
        <v>0/1</v>
      </c>
    </row>
    <row r="5273" spans="1:21" ht="30" customHeight="1" x14ac:dyDescent="0.3">
      <c r="A5273" s="3" t="str">
        <f>B5273&amp;"--"&amp;COUNTIF($B$5:B5273,B5273)</f>
        <v>--5236</v>
      </c>
      <c r="B5273" s="3" t="str">
        <f t="shared" si="247"/>
        <v/>
      </c>
      <c r="C5273" s="78">
        <v>5269</v>
      </c>
      <c r="D5273" s="102"/>
      <c r="E5273" s="103"/>
      <c r="F5273" s="102"/>
      <c r="G5273" s="104"/>
      <c r="H5273" s="105" t="str">
        <f t="shared" ca="1" si="246"/>
        <v/>
      </c>
      <c r="I5273" s="102"/>
      <c r="J5273" s="102"/>
      <c r="K5273" s="102"/>
      <c r="L5273" s="102"/>
      <c r="M5273" s="102"/>
      <c r="N5273" s="102"/>
      <c r="O5273" s="102"/>
      <c r="P5273" s="102"/>
      <c r="Q5273" s="102"/>
      <c r="R5273" s="102"/>
      <c r="S5273" s="102"/>
      <c r="T5273" s="106"/>
      <c r="U5273" s="3" t="str">
        <f t="shared" si="248"/>
        <v>0/1</v>
      </c>
    </row>
    <row r="5274" spans="1:21" ht="30" customHeight="1" x14ac:dyDescent="0.3">
      <c r="A5274" s="3" t="str">
        <f>B5274&amp;"--"&amp;COUNTIF($B$5:B5274,B5274)</f>
        <v>--5237</v>
      </c>
      <c r="B5274" s="3" t="str">
        <f t="shared" si="247"/>
        <v/>
      </c>
      <c r="C5274" s="78">
        <v>5270</v>
      </c>
      <c r="D5274" s="102"/>
      <c r="E5274" s="103"/>
      <c r="F5274" s="102"/>
      <c r="G5274" s="104"/>
      <c r="H5274" s="105" t="str">
        <f t="shared" ca="1" si="246"/>
        <v/>
      </c>
      <c r="I5274" s="102"/>
      <c r="J5274" s="102"/>
      <c r="K5274" s="102"/>
      <c r="L5274" s="102"/>
      <c r="M5274" s="102"/>
      <c r="N5274" s="102"/>
      <c r="O5274" s="102"/>
      <c r="P5274" s="102"/>
      <c r="Q5274" s="102"/>
      <c r="R5274" s="102"/>
      <c r="S5274" s="102"/>
      <c r="T5274" s="106"/>
      <c r="U5274" s="3" t="str">
        <f t="shared" si="248"/>
        <v>0/1</v>
      </c>
    </row>
    <row r="5275" spans="1:21" ht="30" customHeight="1" x14ac:dyDescent="0.3">
      <c r="A5275" s="3" t="str">
        <f>B5275&amp;"--"&amp;COUNTIF($B$5:B5275,B5275)</f>
        <v>--5238</v>
      </c>
      <c r="B5275" s="3" t="str">
        <f t="shared" si="247"/>
        <v/>
      </c>
      <c r="C5275" s="78">
        <v>5271</v>
      </c>
      <c r="D5275" s="102"/>
      <c r="E5275" s="103"/>
      <c r="F5275" s="102"/>
      <c r="G5275" s="104"/>
      <c r="H5275" s="105" t="str">
        <f t="shared" ca="1" si="246"/>
        <v/>
      </c>
      <c r="I5275" s="102"/>
      <c r="J5275" s="102"/>
      <c r="K5275" s="102"/>
      <c r="L5275" s="102"/>
      <c r="M5275" s="102"/>
      <c r="N5275" s="102"/>
      <c r="O5275" s="102"/>
      <c r="P5275" s="102"/>
      <c r="Q5275" s="102"/>
      <c r="R5275" s="102"/>
      <c r="S5275" s="102"/>
      <c r="T5275" s="106"/>
      <c r="U5275" s="3" t="str">
        <f t="shared" si="248"/>
        <v>0/1</v>
      </c>
    </row>
    <row r="5276" spans="1:21" ht="30" customHeight="1" x14ac:dyDescent="0.3">
      <c r="A5276" s="3" t="str">
        <f>B5276&amp;"--"&amp;COUNTIF($B$5:B5276,B5276)</f>
        <v>--5239</v>
      </c>
      <c r="B5276" s="3" t="str">
        <f t="shared" si="247"/>
        <v/>
      </c>
      <c r="C5276" s="78">
        <v>5272</v>
      </c>
      <c r="D5276" s="102"/>
      <c r="E5276" s="103"/>
      <c r="F5276" s="102"/>
      <c r="G5276" s="104"/>
      <c r="H5276" s="105" t="str">
        <f t="shared" ca="1" si="246"/>
        <v/>
      </c>
      <c r="I5276" s="102"/>
      <c r="J5276" s="102"/>
      <c r="K5276" s="102"/>
      <c r="L5276" s="102"/>
      <c r="M5276" s="102"/>
      <c r="N5276" s="102"/>
      <c r="O5276" s="102"/>
      <c r="P5276" s="102"/>
      <c r="Q5276" s="102"/>
      <c r="R5276" s="102"/>
      <c r="S5276" s="102"/>
      <c r="T5276" s="106"/>
      <c r="U5276" s="3" t="str">
        <f t="shared" si="248"/>
        <v>0/1</v>
      </c>
    </row>
    <row r="5277" spans="1:21" ht="30" customHeight="1" x14ac:dyDescent="0.3">
      <c r="A5277" s="3" t="str">
        <f>B5277&amp;"--"&amp;COUNTIF($B$5:B5277,B5277)</f>
        <v>--5240</v>
      </c>
      <c r="B5277" s="3" t="str">
        <f t="shared" si="247"/>
        <v/>
      </c>
      <c r="C5277" s="78">
        <v>5273</v>
      </c>
      <c r="D5277" s="102"/>
      <c r="E5277" s="103"/>
      <c r="F5277" s="102"/>
      <c r="G5277" s="104"/>
      <c r="H5277" s="105" t="str">
        <f t="shared" ca="1" si="246"/>
        <v/>
      </c>
      <c r="I5277" s="102"/>
      <c r="J5277" s="102"/>
      <c r="K5277" s="102"/>
      <c r="L5277" s="102"/>
      <c r="M5277" s="102"/>
      <c r="N5277" s="102"/>
      <c r="O5277" s="102"/>
      <c r="P5277" s="102"/>
      <c r="Q5277" s="102"/>
      <c r="R5277" s="102"/>
      <c r="S5277" s="102"/>
      <c r="T5277" s="106"/>
      <c r="U5277" s="3" t="str">
        <f t="shared" si="248"/>
        <v>0/1</v>
      </c>
    </row>
    <row r="5278" spans="1:21" ht="30" customHeight="1" x14ac:dyDescent="0.3">
      <c r="A5278" s="3" t="str">
        <f>B5278&amp;"--"&amp;COUNTIF($B$5:B5278,B5278)</f>
        <v>--5241</v>
      </c>
      <c r="B5278" s="3" t="str">
        <f t="shared" si="247"/>
        <v/>
      </c>
      <c r="C5278" s="78">
        <v>5274</v>
      </c>
      <c r="D5278" s="102"/>
      <c r="E5278" s="103"/>
      <c r="F5278" s="102"/>
      <c r="G5278" s="104"/>
      <c r="H5278" s="105" t="str">
        <f t="shared" ca="1" si="246"/>
        <v/>
      </c>
      <c r="I5278" s="102"/>
      <c r="J5278" s="102"/>
      <c r="K5278" s="102"/>
      <c r="L5278" s="102"/>
      <c r="M5278" s="102"/>
      <c r="N5278" s="102"/>
      <c r="O5278" s="102"/>
      <c r="P5278" s="102"/>
      <c r="Q5278" s="102"/>
      <c r="R5278" s="102"/>
      <c r="S5278" s="102"/>
      <c r="T5278" s="106"/>
      <c r="U5278" s="3" t="str">
        <f t="shared" si="248"/>
        <v>0/1</v>
      </c>
    </row>
    <row r="5279" spans="1:21" ht="30" customHeight="1" x14ac:dyDescent="0.3">
      <c r="A5279" s="3" t="str">
        <f>B5279&amp;"--"&amp;COUNTIF($B$5:B5279,B5279)</f>
        <v>--5242</v>
      </c>
      <c r="B5279" s="3" t="str">
        <f t="shared" si="247"/>
        <v/>
      </c>
      <c r="C5279" s="78">
        <v>5275</v>
      </c>
      <c r="D5279" s="102"/>
      <c r="E5279" s="103"/>
      <c r="F5279" s="102"/>
      <c r="G5279" s="104"/>
      <c r="H5279" s="105" t="str">
        <f t="shared" ca="1" si="246"/>
        <v/>
      </c>
      <c r="I5279" s="102"/>
      <c r="J5279" s="102"/>
      <c r="K5279" s="102"/>
      <c r="L5279" s="102"/>
      <c r="M5279" s="102"/>
      <c r="N5279" s="102"/>
      <c r="O5279" s="102"/>
      <c r="P5279" s="102"/>
      <c r="Q5279" s="102"/>
      <c r="R5279" s="102"/>
      <c r="S5279" s="102"/>
      <c r="T5279" s="106"/>
      <c r="U5279" s="3" t="str">
        <f t="shared" si="248"/>
        <v>0/1</v>
      </c>
    </row>
    <row r="5280" spans="1:21" ht="30" customHeight="1" x14ac:dyDescent="0.3">
      <c r="A5280" s="3" t="str">
        <f>B5280&amp;"--"&amp;COUNTIF($B$5:B5280,B5280)</f>
        <v>--5243</v>
      </c>
      <c r="B5280" s="3" t="str">
        <f t="shared" si="247"/>
        <v/>
      </c>
      <c r="C5280" s="78">
        <v>5276</v>
      </c>
      <c r="D5280" s="102"/>
      <c r="E5280" s="103"/>
      <c r="F5280" s="102"/>
      <c r="G5280" s="104"/>
      <c r="H5280" s="105" t="str">
        <f t="shared" ref="H5280:H5343" ca="1" si="249">IF(G5280,DATEDIF(G5280,TODAY(),"Y"),"")</f>
        <v/>
      </c>
      <c r="I5280" s="102"/>
      <c r="J5280" s="102"/>
      <c r="K5280" s="102"/>
      <c r="L5280" s="102"/>
      <c r="M5280" s="102"/>
      <c r="N5280" s="102"/>
      <c r="O5280" s="102"/>
      <c r="P5280" s="102"/>
      <c r="Q5280" s="102"/>
      <c r="R5280" s="102"/>
      <c r="S5280" s="102"/>
      <c r="T5280" s="106"/>
      <c r="U5280" s="3" t="str">
        <f t="shared" si="248"/>
        <v>0/1</v>
      </c>
    </row>
    <row r="5281" spans="1:21" ht="30" customHeight="1" x14ac:dyDescent="0.3">
      <c r="A5281" s="3" t="str">
        <f>B5281&amp;"--"&amp;COUNTIF($B$5:B5281,B5281)</f>
        <v>--5244</v>
      </c>
      <c r="B5281" s="3" t="str">
        <f t="shared" si="247"/>
        <v/>
      </c>
      <c r="C5281" s="78">
        <v>5277</v>
      </c>
      <c r="D5281" s="102"/>
      <c r="E5281" s="103"/>
      <c r="F5281" s="102"/>
      <c r="G5281" s="104"/>
      <c r="H5281" s="105" t="str">
        <f t="shared" ca="1" si="249"/>
        <v/>
      </c>
      <c r="I5281" s="102"/>
      <c r="J5281" s="102"/>
      <c r="K5281" s="102"/>
      <c r="L5281" s="102"/>
      <c r="M5281" s="102"/>
      <c r="N5281" s="102"/>
      <c r="O5281" s="102"/>
      <c r="P5281" s="102"/>
      <c r="Q5281" s="102"/>
      <c r="R5281" s="102"/>
      <c r="S5281" s="102"/>
      <c r="T5281" s="106"/>
      <c r="U5281" s="3" t="str">
        <f t="shared" si="248"/>
        <v>0/1</v>
      </c>
    </row>
    <row r="5282" spans="1:21" ht="30" customHeight="1" x14ac:dyDescent="0.3">
      <c r="A5282" s="3" t="str">
        <f>B5282&amp;"--"&amp;COUNTIF($B$5:B5282,B5282)</f>
        <v>--5245</v>
      </c>
      <c r="B5282" s="3" t="str">
        <f t="shared" si="247"/>
        <v/>
      </c>
      <c r="C5282" s="78">
        <v>5278</v>
      </c>
      <c r="D5282" s="102"/>
      <c r="E5282" s="103"/>
      <c r="F5282" s="102"/>
      <c r="G5282" s="104"/>
      <c r="H5282" s="105" t="str">
        <f t="shared" ca="1" si="249"/>
        <v/>
      </c>
      <c r="I5282" s="102"/>
      <c r="J5282" s="102"/>
      <c r="K5282" s="102"/>
      <c r="L5282" s="102"/>
      <c r="M5282" s="102"/>
      <c r="N5282" s="102"/>
      <c r="O5282" s="102"/>
      <c r="P5282" s="102"/>
      <c r="Q5282" s="102"/>
      <c r="R5282" s="102"/>
      <c r="S5282" s="102"/>
      <c r="T5282" s="106"/>
      <c r="U5282" s="3" t="str">
        <f t="shared" si="248"/>
        <v>0/1</v>
      </c>
    </row>
    <row r="5283" spans="1:21" ht="30" customHeight="1" x14ac:dyDescent="0.3">
      <c r="A5283" s="3" t="str">
        <f>B5283&amp;"--"&amp;COUNTIF($B$5:B5283,B5283)</f>
        <v>--5246</v>
      </c>
      <c r="B5283" s="3" t="str">
        <f t="shared" si="247"/>
        <v/>
      </c>
      <c r="C5283" s="78">
        <v>5279</v>
      </c>
      <c r="D5283" s="102"/>
      <c r="E5283" s="103"/>
      <c r="F5283" s="102"/>
      <c r="G5283" s="104"/>
      <c r="H5283" s="105" t="str">
        <f t="shared" ca="1" si="249"/>
        <v/>
      </c>
      <c r="I5283" s="102"/>
      <c r="J5283" s="102"/>
      <c r="K5283" s="102"/>
      <c r="L5283" s="102"/>
      <c r="M5283" s="102"/>
      <c r="N5283" s="102"/>
      <c r="O5283" s="102"/>
      <c r="P5283" s="102"/>
      <c r="Q5283" s="102"/>
      <c r="R5283" s="102"/>
      <c r="S5283" s="102"/>
      <c r="T5283" s="106"/>
      <c r="U5283" s="3" t="str">
        <f t="shared" si="248"/>
        <v>0/1</v>
      </c>
    </row>
    <row r="5284" spans="1:21" ht="30" customHeight="1" x14ac:dyDescent="0.3">
      <c r="A5284" s="3" t="str">
        <f>B5284&amp;"--"&amp;COUNTIF($B$5:B5284,B5284)</f>
        <v>--5247</v>
      </c>
      <c r="B5284" s="3" t="str">
        <f t="shared" si="247"/>
        <v/>
      </c>
      <c r="C5284" s="78">
        <v>5280</v>
      </c>
      <c r="D5284" s="102"/>
      <c r="E5284" s="103"/>
      <c r="F5284" s="102"/>
      <c r="G5284" s="104"/>
      <c r="H5284" s="105" t="str">
        <f t="shared" ca="1" si="249"/>
        <v/>
      </c>
      <c r="I5284" s="102"/>
      <c r="J5284" s="102"/>
      <c r="K5284" s="102"/>
      <c r="L5284" s="102"/>
      <c r="M5284" s="102"/>
      <c r="N5284" s="102"/>
      <c r="O5284" s="102"/>
      <c r="P5284" s="102"/>
      <c r="Q5284" s="102"/>
      <c r="R5284" s="102"/>
      <c r="S5284" s="102"/>
      <c r="T5284" s="106"/>
      <c r="U5284" s="3" t="str">
        <f t="shared" si="248"/>
        <v>0/1</v>
      </c>
    </row>
    <row r="5285" spans="1:21" ht="30" customHeight="1" x14ac:dyDescent="0.3">
      <c r="A5285" s="3" t="str">
        <f>B5285&amp;"--"&amp;COUNTIF($B$5:B5285,B5285)</f>
        <v>--5248</v>
      </c>
      <c r="B5285" s="3" t="str">
        <f t="shared" si="247"/>
        <v/>
      </c>
      <c r="C5285" s="78">
        <v>5281</v>
      </c>
      <c r="D5285" s="102"/>
      <c r="E5285" s="103"/>
      <c r="F5285" s="102"/>
      <c r="G5285" s="104"/>
      <c r="H5285" s="105" t="str">
        <f t="shared" ca="1" si="249"/>
        <v/>
      </c>
      <c r="I5285" s="102"/>
      <c r="J5285" s="102"/>
      <c r="K5285" s="102"/>
      <c r="L5285" s="102"/>
      <c r="M5285" s="102"/>
      <c r="N5285" s="102"/>
      <c r="O5285" s="102"/>
      <c r="P5285" s="102"/>
      <c r="Q5285" s="102"/>
      <c r="R5285" s="102"/>
      <c r="S5285" s="102"/>
      <c r="T5285" s="106"/>
      <c r="U5285" s="3" t="str">
        <f t="shared" si="248"/>
        <v>0/1</v>
      </c>
    </row>
    <row r="5286" spans="1:21" ht="30" customHeight="1" x14ac:dyDescent="0.3">
      <c r="A5286" s="3" t="str">
        <f>B5286&amp;"--"&amp;COUNTIF($B$5:B5286,B5286)</f>
        <v>--5249</v>
      </c>
      <c r="B5286" s="3" t="str">
        <f t="shared" si="247"/>
        <v/>
      </c>
      <c r="C5286" s="78">
        <v>5282</v>
      </c>
      <c r="D5286" s="102"/>
      <c r="E5286" s="103"/>
      <c r="F5286" s="102"/>
      <c r="G5286" s="104"/>
      <c r="H5286" s="105" t="str">
        <f t="shared" ca="1" si="249"/>
        <v/>
      </c>
      <c r="I5286" s="102"/>
      <c r="J5286" s="102"/>
      <c r="K5286" s="102"/>
      <c r="L5286" s="102"/>
      <c r="M5286" s="102"/>
      <c r="N5286" s="102"/>
      <c r="O5286" s="102"/>
      <c r="P5286" s="102"/>
      <c r="Q5286" s="102"/>
      <c r="R5286" s="102"/>
      <c r="S5286" s="102"/>
      <c r="T5286" s="106"/>
      <c r="U5286" s="3" t="str">
        <f t="shared" si="248"/>
        <v>0/1</v>
      </c>
    </row>
    <row r="5287" spans="1:21" ht="30" customHeight="1" x14ac:dyDescent="0.3">
      <c r="A5287" s="3" t="str">
        <f>B5287&amp;"--"&amp;COUNTIF($B$5:B5287,B5287)</f>
        <v>--5250</v>
      </c>
      <c r="B5287" s="3" t="str">
        <f t="shared" si="247"/>
        <v/>
      </c>
      <c r="C5287" s="78">
        <v>5283</v>
      </c>
      <c r="D5287" s="102"/>
      <c r="E5287" s="103"/>
      <c r="F5287" s="102"/>
      <c r="G5287" s="104"/>
      <c r="H5287" s="105" t="str">
        <f t="shared" ca="1" si="249"/>
        <v/>
      </c>
      <c r="I5287" s="102"/>
      <c r="J5287" s="102"/>
      <c r="K5287" s="102"/>
      <c r="L5287" s="102"/>
      <c r="M5287" s="102"/>
      <c r="N5287" s="102"/>
      <c r="O5287" s="102"/>
      <c r="P5287" s="102"/>
      <c r="Q5287" s="102"/>
      <c r="R5287" s="102"/>
      <c r="S5287" s="102"/>
      <c r="T5287" s="106"/>
      <c r="U5287" s="3" t="str">
        <f t="shared" si="248"/>
        <v>0/1</v>
      </c>
    </row>
    <row r="5288" spans="1:21" ht="30" customHeight="1" x14ac:dyDescent="0.3">
      <c r="A5288" s="3" t="str">
        <f>B5288&amp;"--"&amp;COUNTIF($B$5:B5288,B5288)</f>
        <v>--5251</v>
      </c>
      <c r="B5288" s="3" t="str">
        <f t="shared" si="247"/>
        <v/>
      </c>
      <c r="C5288" s="78">
        <v>5284</v>
      </c>
      <c r="D5288" s="102"/>
      <c r="E5288" s="103"/>
      <c r="F5288" s="102"/>
      <c r="G5288" s="104"/>
      <c r="H5288" s="105" t="str">
        <f t="shared" ca="1" si="249"/>
        <v/>
      </c>
      <c r="I5288" s="102"/>
      <c r="J5288" s="102"/>
      <c r="K5288" s="102"/>
      <c r="L5288" s="102"/>
      <c r="M5288" s="102"/>
      <c r="N5288" s="102"/>
      <c r="O5288" s="102"/>
      <c r="P5288" s="102"/>
      <c r="Q5288" s="102"/>
      <c r="R5288" s="102"/>
      <c r="S5288" s="102"/>
      <c r="T5288" s="106"/>
      <c r="U5288" s="3" t="str">
        <f t="shared" si="248"/>
        <v>0/1</v>
      </c>
    </row>
    <row r="5289" spans="1:21" ht="30" customHeight="1" x14ac:dyDescent="0.3">
      <c r="A5289" s="3" t="str">
        <f>B5289&amp;"--"&amp;COUNTIF($B$5:B5289,B5289)</f>
        <v>--5252</v>
      </c>
      <c r="B5289" s="3" t="str">
        <f t="shared" si="247"/>
        <v/>
      </c>
      <c r="C5289" s="78">
        <v>5285</v>
      </c>
      <c r="D5289" s="102"/>
      <c r="E5289" s="103"/>
      <c r="F5289" s="102"/>
      <c r="G5289" s="104"/>
      <c r="H5289" s="105" t="str">
        <f t="shared" ca="1" si="249"/>
        <v/>
      </c>
      <c r="I5289" s="102"/>
      <c r="J5289" s="102"/>
      <c r="K5289" s="102"/>
      <c r="L5289" s="102"/>
      <c r="M5289" s="102"/>
      <c r="N5289" s="102"/>
      <c r="O5289" s="102"/>
      <c r="P5289" s="102"/>
      <c r="Q5289" s="102"/>
      <c r="R5289" s="102"/>
      <c r="S5289" s="102"/>
      <c r="T5289" s="106"/>
      <c r="U5289" s="3" t="str">
        <f t="shared" si="248"/>
        <v>0/1</v>
      </c>
    </row>
    <row r="5290" spans="1:21" ht="30" customHeight="1" x14ac:dyDescent="0.3">
      <c r="A5290" s="3" t="str">
        <f>B5290&amp;"--"&amp;COUNTIF($B$5:B5290,B5290)</f>
        <v>--5253</v>
      </c>
      <c r="B5290" s="3" t="str">
        <f t="shared" si="247"/>
        <v/>
      </c>
      <c r="C5290" s="78">
        <v>5286</v>
      </c>
      <c r="D5290" s="102"/>
      <c r="E5290" s="103"/>
      <c r="F5290" s="102"/>
      <c r="G5290" s="104"/>
      <c r="H5290" s="105" t="str">
        <f t="shared" ca="1" si="249"/>
        <v/>
      </c>
      <c r="I5290" s="102"/>
      <c r="J5290" s="102"/>
      <c r="K5290" s="102"/>
      <c r="L5290" s="102"/>
      <c r="M5290" s="102"/>
      <c r="N5290" s="102"/>
      <c r="O5290" s="102"/>
      <c r="P5290" s="102"/>
      <c r="Q5290" s="102"/>
      <c r="R5290" s="102"/>
      <c r="S5290" s="102"/>
      <c r="T5290" s="106"/>
      <c r="U5290" s="3" t="str">
        <f t="shared" si="248"/>
        <v>0/1</v>
      </c>
    </row>
    <row r="5291" spans="1:21" ht="30" customHeight="1" x14ac:dyDescent="0.3">
      <c r="A5291" s="3" t="str">
        <f>B5291&amp;"--"&amp;COUNTIF($B$5:B5291,B5291)</f>
        <v>--5254</v>
      </c>
      <c r="B5291" s="3" t="str">
        <f t="shared" si="247"/>
        <v/>
      </c>
      <c r="C5291" s="78">
        <v>5287</v>
      </c>
      <c r="D5291" s="102"/>
      <c r="E5291" s="103"/>
      <c r="F5291" s="102"/>
      <c r="G5291" s="104"/>
      <c r="H5291" s="105" t="str">
        <f t="shared" ca="1" si="249"/>
        <v/>
      </c>
      <c r="I5291" s="102"/>
      <c r="J5291" s="102"/>
      <c r="K5291" s="102"/>
      <c r="L5291" s="102"/>
      <c r="M5291" s="102"/>
      <c r="N5291" s="102"/>
      <c r="O5291" s="102"/>
      <c r="P5291" s="102"/>
      <c r="Q5291" s="102"/>
      <c r="R5291" s="102"/>
      <c r="S5291" s="102"/>
      <c r="T5291" s="106"/>
      <c r="U5291" s="3" t="str">
        <f t="shared" si="248"/>
        <v>0/1</v>
      </c>
    </row>
    <row r="5292" spans="1:21" ht="30" customHeight="1" x14ac:dyDescent="0.3">
      <c r="A5292" s="3" t="str">
        <f>B5292&amp;"--"&amp;COUNTIF($B$5:B5292,B5292)</f>
        <v>--5255</v>
      </c>
      <c r="B5292" s="3" t="str">
        <f t="shared" si="247"/>
        <v/>
      </c>
      <c r="C5292" s="78">
        <v>5288</v>
      </c>
      <c r="D5292" s="102"/>
      <c r="E5292" s="103"/>
      <c r="F5292" s="102"/>
      <c r="G5292" s="104"/>
      <c r="H5292" s="105" t="str">
        <f t="shared" ca="1" si="249"/>
        <v/>
      </c>
      <c r="I5292" s="102"/>
      <c r="J5292" s="102"/>
      <c r="K5292" s="102"/>
      <c r="L5292" s="102"/>
      <c r="M5292" s="102"/>
      <c r="N5292" s="102"/>
      <c r="O5292" s="102"/>
      <c r="P5292" s="102"/>
      <c r="Q5292" s="102"/>
      <c r="R5292" s="102"/>
      <c r="S5292" s="102"/>
      <c r="T5292" s="106"/>
      <c r="U5292" s="3" t="str">
        <f t="shared" si="248"/>
        <v>0/1</v>
      </c>
    </row>
    <row r="5293" spans="1:21" ht="30" customHeight="1" x14ac:dyDescent="0.3">
      <c r="A5293" s="3" t="str">
        <f>B5293&amp;"--"&amp;COUNTIF($B$5:B5293,B5293)</f>
        <v>--5256</v>
      </c>
      <c r="B5293" s="3" t="str">
        <f t="shared" si="247"/>
        <v/>
      </c>
      <c r="C5293" s="78">
        <v>5289</v>
      </c>
      <c r="D5293" s="102"/>
      <c r="E5293" s="103"/>
      <c r="F5293" s="102"/>
      <c r="G5293" s="104"/>
      <c r="H5293" s="105" t="str">
        <f t="shared" ca="1" si="249"/>
        <v/>
      </c>
      <c r="I5293" s="102"/>
      <c r="J5293" s="102"/>
      <c r="K5293" s="102"/>
      <c r="L5293" s="102"/>
      <c r="M5293" s="102"/>
      <c r="N5293" s="102"/>
      <c r="O5293" s="102"/>
      <c r="P5293" s="102"/>
      <c r="Q5293" s="102"/>
      <c r="R5293" s="102"/>
      <c r="S5293" s="102"/>
      <c r="T5293" s="106"/>
      <c r="U5293" s="3" t="str">
        <f t="shared" si="248"/>
        <v>0/1</v>
      </c>
    </row>
    <row r="5294" spans="1:21" ht="30" customHeight="1" x14ac:dyDescent="0.3">
      <c r="A5294" s="3" t="str">
        <f>B5294&amp;"--"&amp;COUNTIF($B$5:B5294,B5294)</f>
        <v>--5257</v>
      </c>
      <c r="B5294" s="3" t="str">
        <f t="shared" si="247"/>
        <v/>
      </c>
      <c r="C5294" s="78">
        <v>5290</v>
      </c>
      <c r="D5294" s="102"/>
      <c r="E5294" s="103"/>
      <c r="F5294" s="102"/>
      <c r="G5294" s="104"/>
      <c r="H5294" s="105" t="str">
        <f t="shared" ca="1" si="249"/>
        <v/>
      </c>
      <c r="I5294" s="102"/>
      <c r="J5294" s="102"/>
      <c r="K5294" s="102"/>
      <c r="L5294" s="102"/>
      <c r="M5294" s="102"/>
      <c r="N5294" s="102"/>
      <c r="O5294" s="102"/>
      <c r="P5294" s="102"/>
      <c r="Q5294" s="102"/>
      <c r="R5294" s="102"/>
      <c r="S5294" s="102"/>
      <c r="T5294" s="106"/>
      <c r="U5294" s="3" t="str">
        <f t="shared" si="248"/>
        <v>0/1</v>
      </c>
    </row>
    <row r="5295" spans="1:21" ht="30" customHeight="1" x14ac:dyDescent="0.3">
      <c r="A5295" s="3" t="str">
        <f>B5295&amp;"--"&amp;COUNTIF($B$5:B5295,B5295)</f>
        <v>--5258</v>
      </c>
      <c r="B5295" s="3" t="str">
        <f t="shared" si="247"/>
        <v/>
      </c>
      <c r="C5295" s="78">
        <v>5291</v>
      </c>
      <c r="D5295" s="102"/>
      <c r="E5295" s="103"/>
      <c r="F5295" s="102"/>
      <c r="G5295" s="104"/>
      <c r="H5295" s="105" t="str">
        <f t="shared" ca="1" si="249"/>
        <v/>
      </c>
      <c r="I5295" s="102"/>
      <c r="J5295" s="102"/>
      <c r="K5295" s="102"/>
      <c r="L5295" s="102"/>
      <c r="M5295" s="102"/>
      <c r="N5295" s="102"/>
      <c r="O5295" s="102"/>
      <c r="P5295" s="102"/>
      <c r="Q5295" s="102"/>
      <c r="R5295" s="102"/>
      <c r="S5295" s="102"/>
      <c r="T5295" s="106"/>
      <c r="U5295" s="3" t="str">
        <f t="shared" si="248"/>
        <v>0/1</v>
      </c>
    </row>
    <row r="5296" spans="1:21" ht="30" customHeight="1" x14ac:dyDescent="0.3">
      <c r="A5296" s="3" t="str">
        <f>B5296&amp;"--"&amp;COUNTIF($B$5:B5296,B5296)</f>
        <v>--5259</v>
      </c>
      <c r="B5296" s="3" t="str">
        <f t="shared" si="247"/>
        <v/>
      </c>
      <c r="C5296" s="78">
        <v>5292</v>
      </c>
      <c r="D5296" s="102"/>
      <c r="E5296" s="103"/>
      <c r="F5296" s="102"/>
      <c r="G5296" s="104"/>
      <c r="H5296" s="105" t="str">
        <f t="shared" ca="1" si="249"/>
        <v/>
      </c>
      <c r="I5296" s="102"/>
      <c r="J5296" s="102"/>
      <c r="K5296" s="102"/>
      <c r="L5296" s="102"/>
      <c r="M5296" s="102"/>
      <c r="N5296" s="102"/>
      <c r="O5296" s="102"/>
      <c r="P5296" s="102"/>
      <c r="Q5296" s="102"/>
      <c r="R5296" s="102"/>
      <c r="S5296" s="102"/>
      <c r="T5296" s="106"/>
      <c r="U5296" s="3" t="str">
        <f t="shared" si="248"/>
        <v>0/1</v>
      </c>
    </row>
    <row r="5297" spans="1:21" ht="30" customHeight="1" x14ac:dyDescent="0.3">
      <c r="A5297" s="3" t="str">
        <f>B5297&amp;"--"&amp;COUNTIF($B$5:B5297,B5297)</f>
        <v>--5260</v>
      </c>
      <c r="B5297" s="3" t="str">
        <f t="shared" si="247"/>
        <v/>
      </c>
      <c r="C5297" s="78">
        <v>5293</v>
      </c>
      <c r="D5297" s="102"/>
      <c r="E5297" s="103"/>
      <c r="F5297" s="102"/>
      <c r="G5297" s="104"/>
      <c r="H5297" s="105" t="str">
        <f t="shared" ca="1" si="249"/>
        <v/>
      </c>
      <c r="I5297" s="102"/>
      <c r="J5297" s="102"/>
      <c r="K5297" s="102"/>
      <c r="L5297" s="102"/>
      <c r="M5297" s="102"/>
      <c r="N5297" s="102"/>
      <c r="O5297" s="102"/>
      <c r="P5297" s="102"/>
      <c r="Q5297" s="102"/>
      <c r="R5297" s="102"/>
      <c r="S5297" s="102"/>
      <c r="T5297" s="106"/>
      <c r="U5297" s="3" t="str">
        <f t="shared" si="248"/>
        <v>0/1</v>
      </c>
    </row>
    <row r="5298" spans="1:21" ht="30" customHeight="1" x14ac:dyDescent="0.3">
      <c r="A5298" s="3" t="str">
        <f>B5298&amp;"--"&amp;COUNTIF($B$5:B5298,B5298)</f>
        <v>--5261</v>
      </c>
      <c r="B5298" s="3" t="str">
        <f t="shared" si="247"/>
        <v/>
      </c>
      <c r="C5298" s="78">
        <v>5294</v>
      </c>
      <c r="D5298" s="102"/>
      <c r="E5298" s="103"/>
      <c r="F5298" s="102"/>
      <c r="G5298" s="104"/>
      <c r="H5298" s="105" t="str">
        <f t="shared" ca="1" si="249"/>
        <v/>
      </c>
      <c r="I5298" s="102"/>
      <c r="J5298" s="102"/>
      <c r="K5298" s="102"/>
      <c r="L5298" s="102"/>
      <c r="M5298" s="102"/>
      <c r="N5298" s="102"/>
      <c r="O5298" s="102"/>
      <c r="P5298" s="102"/>
      <c r="Q5298" s="102"/>
      <c r="R5298" s="102"/>
      <c r="S5298" s="102"/>
      <c r="T5298" s="106"/>
      <c r="U5298" s="3" t="str">
        <f t="shared" si="248"/>
        <v>0/1</v>
      </c>
    </row>
    <row r="5299" spans="1:21" ht="30" customHeight="1" x14ac:dyDescent="0.3">
      <c r="A5299" s="3" t="str">
        <f>B5299&amp;"--"&amp;COUNTIF($B$5:B5299,B5299)</f>
        <v>--5262</v>
      </c>
      <c r="B5299" s="3" t="str">
        <f t="shared" si="247"/>
        <v/>
      </c>
      <c r="C5299" s="78">
        <v>5295</v>
      </c>
      <c r="D5299" s="102"/>
      <c r="E5299" s="103"/>
      <c r="F5299" s="102"/>
      <c r="G5299" s="104"/>
      <c r="H5299" s="105" t="str">
        <f t="shared" ca="1" si="249"/>
        <v/>
      </c>
      <c r="I5299" s="102"/>
      <c r="J5299" s="102"/>
      <c r="K5299" s="102"/>
      <c r="L5299" s="102"/>
      <c r="M5299" s="102"/>
      <c r="N5299" s="102"/>
      <c r="O5299" s="102"/>
      <c r="P5299" s="102"/>
      <c r="Q5299" s="102"/>
      <c r="R5299" s="102"/>
      <c r="S5299" s="102"/>
      <c r="T5299" s="106"/>
      <c r="U5299" s="3" t="str">
        <f t="shared" si="248"/>
        <v>0/1</v>
      </c>
    </row>
    <row r="5300" spans="1:21" ht="30" customHeight="1" x14ac:dyDescent="0.3">
      <c r="A5300" s="3" t="str">
        <f>B5300&amp;"--"&amp;COUNTIF($B$5:B5300,B5300)</f>
        <v>--5263</v>
      </c>
      <c r="B5300" s="3" t="str">
        <f t="shared" si="247"/>
        <v/>
      </c>
      <c r="C5300" s="78">
        <v>5296</v>
      </c>
      <c r="D5300" s="102"/>
      <c r="E5300" s="103"/>
      <c r="F5300" s="102"/>
      <c r="G5300" s="104"/>
      <c r="H5300" s="105" t="str">
        <f t="shared" ca="1" si="249"/>
        <v/>
      </c>
      <c r="I5300" s="102"/>
      <c r="J5300" s="102"/>
      <c r="K5300" s="102"/>
      <c r="L5300" s="102"/>
      <c r="M5300" s="102"/>
      <c r="N5300" s="102"/>
      <c r="O5300" s="102"/>
      <c r="P5300" s="102"/>
      <c r="Q5300" s="102"/>
      <c r="R5300" s="102"/>
      <c r="S5300" s="102"/>
      <c r="T5300" s="106"/>
      <c r="U5300" s="3" t="str">
        <f t="shared" si="248"/>
        <v>0/1</v>
      </c>
    </row>
    <row r="5301" spans="1:21" ht="30" customHeight="1" x14ac:dyDescent="0.3">
      <c r="A5301" s="3" t="str">
        <f>B5301&amp;"--"&amp;COUNTIF($B$5:B5301,B5301)</f>
        <v>--5264</v>
      </c>
      <c r="B5301" s="3" t="str">
        <f t="shared" si="247"/>
        <v/>
      </c>
      <c r="C5301" s="78">
        <v>5297</v>
      </c>
      <c r="D5301" s="102"/>
      <c r="E5301" s="103"/>
      <c r="F5301" s="102"/>
      <c r="G5301" s="104"/>
      <c r="H5301" s="105" t="str">
        <f t="shared" ca="1" si="249"/>
        <v/>
      </c>
      <c r="I5301" s="102"/>
      <c r="J5301" s="102"/>
      <c r="K5301" s="102"/>
      <c r="L5301" s="102"/>
      <c r="M5301" s="102"/>
      <c r="N5301" s="102"/>
      <c r="O5301" s="102"/>
      <c r="P5301" s="102"/>
      <c r="Q5301" s="102"/>
      <c r="R5301" s="102"/>
      <c r="S5301" s="102"/>
      <c r="T5301" s="106"/>
      <c r="U5301" s="3" t="str">
        <f t="shared" si="248"/>
        <v>0/1</v>
      </c>
    </row>
    <row r="5302" spans="1:21" ht="30" customHeight="1" x14ac:dyDescent="0.3">
      <c r="A5302" s="3" t="str">
        <f>B5302&amp;"--"&amp;COUNTIF($B$5:B5302,B5302)</f>
        <v>--5265</v>
      </c>
      <c r="B5302" s="3" t="str">
        <f t="shared" si="247"/>
        <v/>
      </c>
      <c r="C5302" s="78">
        <v>5298</v>
      </c>
      <c r="D5302" s="102"/>
      <c r="E5302" s="103"/>
      <c r="F5302" s="102"/>
      <c r="G5302" s="104"/>
      <c r="H5302" s="105" t="str">
        <f t="shared" ca="1" si="249"/>
        <v/>
      </c>
      <c r="I5302" s="102"/>
      <c r="J5302" s="102"/>
      <c r="K5302" s="102"/>
      <c r="L5302" s="102"/>
      <c r="M5302" s="102"/>
      <c r="N5302" s="102"/>
      <c r="O5302" s="102"/>
      <c r="P5302" s="102"/>
      <c r="Q5302" s="102"/>
      <c r="R5302" s="102"/>
      <c r="S5302" s="102"/>
      <c r="T5302" s="106"/>
      <c r="U5302" s="3" t="str">
        <f t="shared" si="248"/>
        <v>0/1</v>
      </c>
    </row>
    <row r="5303" spans="1:21" ht="30" customHeight="1" x14ac:dyDescent="0.3">
      <c r="A5303" s="3" t="str">
        <f>B5303&amp;"--"&amp;COUNTIF($B$5:B5303,B5303)</f>
        <v>--5266</v>
      </c>
      <c r="B5303" s="3" t="str">
        <f t="shared" si="247"/>
        <v/>
      </c>
      <c r="C5303" s="78">
        <v>5299</v>
      </c>
      <c r="D5303" s="102"/>
      <c r="E5303" s="103"/>
      <c r="F5303" s="102"/>
      <c r="G5303" s="104"/>
      <c r="H5303" s="105" t="str">
        <f t="shared" ca="1" si="249"/>
        <v/>
      </c>
      <c r="I5303" s="102"/>
      <c r="J5303" s="102"/>
      <c r="K5303" s="102"/>
      <c r="L5303" s="102"/>
      <c r="M5303" s="102"/>
      <c r="N5303" s="102"/>
      <c r="O5303" s="102"/>
      <c r="P5303" s="102"/>
      <c r="Q5303" s="102"/>
      <c r="R5303" s="102"/>
      <c r="S5303" s="102"/>
      <c r="T5303" s="106"/>
      <c r="U5303" s="3" t="str">
        <f t="shared" si="248"/>
        <v>0/1</v>
      </c>
    </row>
    <row r="5304" spans="1:21" ht="30" customHeight="1" x14ac:dyDescent="0.3">
      <c r="A5304" s="3" t="str">
        <f>B5304&amp;"--"&amp;COUNTIF($B$5:B5304,B5304)</f>
        <v>--5267</v>
      </c>
      <c r="B5304" s="3" t="str">
        <f t="shared" si="247"/>
        <v/>
      </c>
      <c r="C5304" s="78">
        <v>5300</v>
      </c>
      <c r="D5304" s="102"/>
      <c r="E5304" s="103"/>
      <c r="F5304" s="102"/>
      <c r="G5304" s="104"/>
      <c r="H5304" s="105" t="str">
        <f t="shared" ca="1" si="249"/>
        <v/>
      </c>
      <c r="I5304" s="102"/>
      <c r="J5304" s="102"/>
      <c r="K5304" s="102"/>
      <c r="L5304" s="102"/>
      <c r="M5304" s="102"/>
      <c r="N5304" s="102"/>
      <c r="O5304" s="102"/>
      <c r="P5304" s="102"/>
      <c r="Q5304" s="102"/>
      <c r="R5304" s="102"/>
      <c r="S5304" s="102"/>
      <c r="T5304" s="106"/>
      <c r="U5304" s="3" t="str">
        <f t="shared" si="248"/>
        <v>0/1</v>
      </c>
    </row>
    <row r="5305" spans="1:21" ht="30" customHeight="1" x14ac:dyDescent="0.3">
      <c r="A5305" s="3" t="str">
        <f>B5305&amp;"--"&amp;COUNTIF($B$5:B5305,B5305)</f>
        <v>--5268</v>
      </c>
      <c r="B5305" s="3" t="str">
        <f t="shared" si="247"/>
        <v/>
      </c>
      <c r="C5305" s="78">
        <v>5301</v>
      </c>
      <c r="D5305" s="102"/>
      <c r="E5305" s="103"/>
      <c r="F5305" s="102"/>
      <c r="G5305" s="104"/>
      <c r="H5305" s="105" t="str">
        <f t="shared" ca="1" si="249"/>
        <v/>
      </c>
      <c r="I5305" s="102"/>
      <c r="J5305" s="102"/>
      <c r="K5305" s="102"/>
      <c r="L5305" s="102"/>
      <c r="M5305" s="102"/>
      <c r="N5305" s="102"/>
      <c r="O5305" s="102"/>
      <c r="P5305" s="102"/>
      <c r="Q5305" s="102"/>
      <c r="R5305" s="102"/>
      <c r="S5305" s="102"/>
      <c r="T5305" s="106"/>
      <c r="U5305" s="3" t="str">
        <f t="shared" si="248"/>
        <v>0/1</v>
      </c>
    </row>
    <row r="5306" spans="1:21" ht="30" customHeight="1" x14ac:dyDescent="0.3">
      <c r="A5306" s="3" t="str">
        <f>B5306&amp;"--"&amp;COUNTIF($B$5:B5306,B5306)</f>
        <v>--5269</v>
      </c>
      <c r="B5306" s="3" t="str">
        <f t="shared" si="247"/>
        <v/>
      </c>
      <c r="C5306" s="78">
        <v>5302</v>
      </c>
      <c r="D5306" s="102"/>
      <c r="E5306" s="103"/>
      <c r="F5306" s="102"/>
      <c r="G5306" s="104"/>
      <c r="H5306" s="105" t="str">
        <f t="shared" ca="1" si="249"/>
        <v/>
      </c>
      <c r="I5306" s="102"/>
      <c r="J5306" s="102"/>
      <c r="K5306" s="102"/>
      <c r="L5306" s="102"/>
      <c r="M5306" s="102"/>
      <c r="N5306" s="102"/>
      <c r="O5306" s="102"/>
      <c r="P5306" s="102"/>
      <c r="Q5306" s="102"/>
      <c r="R5306" s="102"/>
      <c r="S5306" s="102"/>
      <c r="T5306" s="106"/>
      <c r="U5306" s="3" t="str">
        <f t="shared" si="248"/>
        <v>0/1</v>
      </c>
    </row>
    <row r="5307" spans="1:21" ht="30" customHeight="1" x14ac:dyDescent="0.3">
      <c r="A5307" s="3" t="str">
        <f>B5307&amp;"--"&amp;COUNTIF($B$5:B5307,B5307)</f>
        <v>--5270</v>
      </c>
      <c r="B5307" s="3" t="str">
        <f t="shared" si="247"/>
        <v/>
      </c>
      <c r="C5307" s="78">
        <v>5303</v>
      </c>
      <c r="D5307" s="102"/>
      <c r="E5307" s="103"/>
      <c r="F5307" s="102"/>
      <c r="G5307" s="104"/>
      <c r="H5307" s="105" t="str">
        <f t="shared" ca="1" si="249"/>
        <v/>
      </c>
      <c r="I5307" s="102"/>
      <c r="J5307" s="102"/>
      <c r="K5307" s="102"/>
      <c r="L5307" s="102"/>
      <c r="M5307" s="102"/>
      <c r="N5307" s="102"/>
      <c r="O5307" s="102"/>
      <c r="P5307" s="102"/>
      <c r="Q5307" s="102"/>
      <c r="R5307" s="102"/>
      <c r="S5307" s="102"/>
      <c r="T5307" s="106"/>
      <c r="U5307" s="3" t="str">
        <f t="shared" si="248"/>
        <v>0/1</v>
      </c>
    </row>
    <row r="5308" spans="1:21" ht="30" customHeight="1" x14ac:dyDescent="0.3">
      <c r="A5308" s="3" t="str">
        <f>B5308&amp;"--"&amp;COUNTIF($B$5:B5308,B5308)</f>
        <v>--5271</v>
      </c>
      <c r="B5308" s="3" t="str">
        <f t="shared" si="247"/>
        <v/>
      </c>
      <c r="C5308" s="78">
        <v>5304</v>
      </c>
      <c r="D5308" s="102"/>
      <c r="E5308" s="103"/>
      <c r="F5308" s="102"/>
      <c r="G5308" s="104"/>
      <c r="H5308" s="105" t="str">
        <f t="shared" ca="1" si="249"/>
        <v/>
      </c>
      <c r="I5308" s="102"/>
      <c r="J5308" s="102"/>
      <c r="K5308" s="102"/>
      <c r="L5308" s="102"/>
      <c r="M5308" s="102"/>
      <c r="N5308" s="102"/>
      <c r="O5308" s="102"/>
      <c r="P5308" s="102"/>
      <c r="Q5308" s="102"/>
      <c r="R5308" s="102"/>
      <c r="S5308" s="102"/>
      <c r="T5308" s="106"/>
      <c r="U5308" s="3" t="str">
        <f t="shared" si="248"/>
        <v>0/1</v>
      </c>
    </row>
    <row r="5309" spans="1:21" ht="30" customHeight="1" x14ac:dyDescent="0.3">
      <c r="A5309" s="3" t="str">
        <f>B5309&amp;"--"&amp;COUNTIF($B$5:B5309,B5309)</f>
        <v>--5272</v>
      </c>
      <c r="B5309" s="3" t="str">
        <f t="shared" si="247"/>
        <v/>
      </c>
      <c r="C5309" s="78">
        <v>5305</v>
      </c>
      <c r="D5309" s="102"/>
      <c r="E5309" s="103"/>
      <c r="F5309" s="102"/>
      <c r="G5309" s="104"/>
      <c r="H5309" s="105" t="str">
        <f t="shared" ca="1" si="249"/>
        <v/>
      </c>
      <c r="I5309" s="102"/>
      <c r="J5309" s="102"/>
      <c r="K5309" s="102"/>
      <c r="L5309" s="102"/>
      <c r="M5309" s="102"/>
      <c r="N5309" s="102"/>
      <c r="O5309" s="102"/>
      <c r="P5309" s="102"/>
      <c r="Q5309" s="102"/>
      <c r="R5309" s="102"/>
      <c r="S5309" s="102"/>
      <c r="T5309" s="106"/>
      <c r="U5309" s="3" t="str">
        <f t="shared" si="248"/>
        <v>0/1</v>
      </c>
    </row>
    <row r="5310" spans="1:21" ht="30" customHeight="1" x14ac:dyDescent="0.3">
      <c r="A5310" s="3" t="str">
        <f>B5310&amp;"--"&amp;COUNTIF($B$5:B5310,B5310)</f>
        <v>--5273</v>
      </c>
      <c r="B5310" s="3" t="str">
        <f t="shared" si="247"/>
        <v/>
      </c>
      <c r="C5310" s="78">
        <v>5306</v>
      </c>
      <c r="D5310" s="102"/>
      <c r="E5310" s="103"/>
      <c r="F5310" s="102"/>
      <c r="G5310" s="104"/>
      <c r="H5310" s="105" t="str">
        <f t="shared" ca="1" si="249"/>
        <v/>
      </c>
      <c r="I5310" s="102"/>
      <c r="J5310" s="102"/>
      <c r="K5310" s="102"/>
      <c r="L5310" s="102"/>
      <c r="M5310" s="102"/>
      <c r="N5310" s="102"/>
      <c r="O5310" s="102"/>
      <c r="P5310" s="102"/>
      <c r="Q5310" s="102"/>
      <c r="R5310" s="102"/>
      <c r="S5310" s="102"/>
      <c r="T5310" s="106"/>
      <c r="U5310" s="3" t="str">
        <f t="shared" si="248"/>
        <v>0/1</v>
      </c>
    </row>
    <row r="5311" spans="1:21" ht="30" customHeight="1" x14ac:dyDescent="0.3">
      <c r="A5311" s="3" t="str">
        <f>B5311&amp;"--"&amp;COUNTIF($B$5:B5311,B5311)</f>
        <v>--5274</v>
      </c>
      <c r="B5311" s="3" t="str">
        <f t="shared" si="247"/>
        <v/>
      </c>
      <c r="C5311" s="78">
        <v>5307</v>
      </c>
      <c r="D5311" s="102"/>
      <c r="E5311" s="103"/>
      <c r="F5311" s="102"/>
      <c r="G5311" s="104"/>
      <c r="H5311" s="105" t="str">
        <f t="shared" ca="1" si="249"/>
        <v/>
      </c>
      <c r="I5311" s="102"/>
      <c r="J5311" s="102"/>
      <c r="K5311" s="102"/>
      <c r="L5311" s="102"/>
      <c r="M5311" s="102"/>
      <c r="N5311" s="102"/>
      <c r="O5311" s="102"/>
      <c r="P5311" s="102"/>
      <c r="Q5311" s="102"/>
      <c r="R5311" s="102"/>
      <c r="S5311" s="102"/>
      <c r="T5311" s="106"/>
      <c r="U5311" s="3" t="str">
        <f t="shared" si="248"/>
        <v>0/1</v>
      </c>
    </row>
    <row r="5312" spans="1:21" ht="30" customHeight="1" x14ac:dyDescent="0.3">
      <c r="A5312" s="3" t="str">
        <f>B5312&amp;"--"&amp;COUNTIF($B$5:B5312,B5312)</f>
        <v>--5275</v>
      </c>
      <c r="B5312" s="3" t="str">
        <f t="shared" si="247"/>
        <v/>
      </c>
      <c r="C5312" s="78">
        <v>5308</v>
      </c>
      <c r="D5312" s="102"/>
      <c r="E5312" s="103"/>
      <c r="F5312" s="102"/>
      <c r="G5312" s="104"/>
      <c r="H5312" s="105" t="str">
        <f t="shared" ca="1" si="249"/>
        <v/>
      </c>
      <c r="I5312" s="102"/>
      <c r="J5312" s="102"/>
      <c r="K5312" s="102"/>
      <c r="L5312" s="102"/>
      <c r="M5312" s="102"/>
      <c r="N5312" s="102"/>
      <c r="O5312" s="102"/>
      <c r="P5312" s="102"/>
      <c r="Q5312" s="102"/>
      <c r="R5312" s="102"/>
      <c r="S5312" s="102"/>
      <c r="T5312" s="106"/>
      <c r="U5312" s="3" t="str">
        <f t="shared" si="248"/>
        <v>0/1</v>
      </c>
    </row>
    <row r="5313" spans="1:21" ht="30" customHeight="1" x14ac:dyDescent="0.3">
      <c r="A5313" s="3" t="str">
        <f>B5313&amp;"--"&amp;COUNTIF($B$5:B5313,B5313)</f>
        <v>--5276</v>
      </c>
      <c r="B5313" s="3" t="str">
        <f t="shared" si="247"/>
        <v/>
      </c>
      <c r="C5313" s="78">
        <v>5309</v>
      </c>
      <c r="D5313" s="102"/>
      <c r="E5313" s="103"/>
      <c r="F5313" s="102"/>
      <c r="G5313" s="104"/>
      <c r="H5313" s="105" t="str">
        <f t="shared" ca="1" si="249"/>
        <v/>
      </c>
      <c r="I5313" s="102"/>
      <c r="J5313" s="102"/>
      <c r="K5313" s="102"/>
      <c r="L5313" s="102"/>
      <c r="M5313" s="102"/>
      <c r="N5313" s="102"/>
      <c r="O5313" s="102"/>
      <c r="P5313" s="102"/>
      <c r="Q5313" s="102"/>
      <c r="R5313" s="102"/>
      <c r="S5313" s="102"/>
      <c r="T5313" s="106"/>
      <c r="U5313" s="3" t="str">
        <f t="shared" si="248"/>
        <v>0/1</v>
      </c>
    </row>
    <row r="5314" spans="1:21" ht="30" customHeight="1" x14ac:dyDescent="0.3">
      <c r="A5314" s="3" t="str">
        <f>B5314&amp;"--"&amp;COUNTIF($B$5:B5314,B5314)</f>
        <v>--5277</v>
      </c>
      <c r="B5314" s="3" t="str">
        <f t="shared" si="247"/>
        <v/>
      </c>
      <c r="C5314" s="78">
        <v>5310</v>
      </c>
      <c r="D5314" s="102"/>
      <c r="E5314" s="103"/>
      <c r="F5314" s="102"/>
      <c r="G5314" s="104"/>
      <c r="H5314" s="105" t="str">
        <f t="shared" ca="1" si="249"/>
        <v/>
      </c>
      <c r="I5314" s="102"/>
      <c r="J5314" s="102"/>
      <c r="K5314" s="102"/>
      <c r="L5314" s="102"/>
      <c r="M5314" s="102"/>
      <c r="N5314" s="102"/>
      <c r="O5314" s="102"/>
      <c r="P5314" s="102"/>
      <c r="Q5314" s="102"/>
      <c r="R5314" s="102"/>
      <c r="S5314" s="102"/>
      <c r="T5314" s="106"/>
      <c r="U5314" s="3" t="str">
        <f t="shared" si="248"/>
        <v>0/1</v>
      </c>
    </row>
    <row r="5315" spans="1:21" ht="30" customHeight="1" x14ac:dyDescent="0.3">
      <c r="A5315" s="3" t="str">
        <f>B5315&amp;"--"&amp;COUNTIF($B$5:B5315,B5315)</f>
        <v>--5278</v>
      </c>
      <c r="B5315" s="3" t="str">
        <f t="shared" si="247"/>
        <v/>
      </c>
      <c r="C5315" s="78">
        <v>5311</v>
      </c>
      <c r="D5315" s="102"/>
      <c r="E5315" s="103"/>
      <c r="F5315" s="102"/>
      <c r="G5315" s="104"/>
      <c r="H5315" s="105" t="str">
        <f t="shared" ca="1" si="249"/>
        <v/>
      </c>
      <c r="I5315" s="102"/>
      <c r="J5315" s="102"/>
      <c r="K5315" s="102"/>
      <c r="L5315" s="102"/>
      <c r="M5315" s="102"/>
      <c r="N5315" s="102"/>
      <c r="O5315" s="102"/>
      <c r="P5315" s="102"/>
      <c r="Q5315" s="102"/>
      <c r="R5315" s="102"/>
      <c r="S5315" s="102"/>
      <c r="T5315" s="106"/>
      <c r="U5315" s="3" t="str">
        <f t="shared" si="248"/>
        <v>0/1</v>
      </c>
    </row>
    <row r="5316" spans="1:21" ht="30" customHeight="1" x14ac:dyDescent="0.3">
      <c r="A5316" s="3" t="str">
        <f>B5316&amp;"--"&amp;COUNTIF($B$5:B5316,B5316)</f>
        <v>--5279</v>
      </c>
      <c r="B5316" s="3" t="str">
        <f t="shared" si="247"/>
        <v/>
      </c>
      <c r="C5316" s="78">
        <v>5312</v>
      </c>
      <c r="D5316" s="102"/>
      <c r="E5316" s="103"/>
      <c r="F5316" s="102"/>
      <c r="G5316" s="104"/>
      <c r="H5316" s="105" t="str">
        <f t="shared" ca="1" si="249"/>
        <v/>
      </c>
      <c r="I5316" s="102"/>
      <c r="J5316" s="102"/>
      <c r="K5316" s="102"/>
      <c r="L5316" s="102"/>
      <c r="M5316" s="102"/>
      <c r="N5316" s="102"/>
      <c r="O5316" s="102"/>
      <c r="P5316" s="102"/>
      <c r="Q5316" s="102"/>
      <c r="R5316" s="102"/>
      <c r="S5316" s="102"/>
      <c r="T5316" s="106"/>
      <c r="U5316" s="3" t="str">
        <f t="shared" si="248"/>
        <v>0/1</v>
      </c>
    </row>
    <row r="5317" spans="1:21" ht="30" customHeight="1" x14ac:dyDescent="0.3">
      <c r="A5317" s="3" t="str">
        <f>B5317&amp;"--"&amp;COUNTIF($B$5:B5317,B5317)</f>
        <v>--5280</v>
      </c>
      <c r="B5317" s="3" t="str">
        <f t="shared" ref="B5317:B5380" si="250">IF(G5317&lt;&gt;"",MONTH(G5317),"")</f>
        <v/>
      </c>
      <c r="C5317" s="78">
        <v>5313</v>
      </c>
      <c r="D5317" s="102"/>
      <c r="E5317" s="103"/>
      <c r="F5317" s="102"/>
      <c r="G5317" s="104"/>
      <c r="H5317" s="105" t="str">
        <f t="shared" ca="1" si="249"/>
        <v/>
      </c>
      <c r="I5317" s="102"/>
      <c r="J5317" s="102"/>
      <c r="K5317" s="102"/>
      <c r="L5317" s="102"/>
      <c r="M5317" s="102"/>
      <c r="N5317" s="102"/>
      <c r="O5317" s="102"/>
      <c r="P5317" s="102"/>
      <c r="Q5317" s="102"/>
      <c r="R5317" s="102"/>
      <c r="S5317" s="102"/>
      <c r="T5317" s="106"/>
      <c r="U5317" s="3" t="str">
        <f t="shared" ref="U5317:U5380" si="251">DAY(G5317)&amp;"/"&amp;MONTH(G5317)</f>
        <v>0/1</v>
      </c>
    </row>
    <row r="5318" spans="1:21" ht="30" customHeight="1" x14ac:dyDescent="0.3">
      <c r="A5318" s="3" t="str">
        <f>B5318&amp;"--"&amp;COUNTIF($B$5:B5318,B5318)</f>
        <v>--5281</v>
      </c>
      <c r="B5318" s="3" t="str">
        <f t="shared" si="250"/>
        <v/>
      </c>
      <c r="C5318" s="78">
        <v>5314</v>
      </c>
      <c r="D5318" s="102"/>
      <c r="E5318" s="103"/>
      <c r="F5318" s="102"/>
      <c r="G5318" s="104"/>
      <c r="H5318" s="105" t="str">
        <f t="shared" ca="1" si="249"/>
        <v/>
      </c>
      <c r="I5318" s="102"/>
      <c r="J5318" s="102"/>
      <c r="K5318" s="102"/>
      <c r="L5318" s="102"/>
      <c r="M5318" s="102"/>
      <c r="N5318" s="102"/>
      <c r="O5318" s="102"/>
      <c r="P5318" s="102"/>
      <c r="Q5318" s="102"/>
      <c r="R5318" s="102"/>
      <c r="S5318" s="102"/>
      <c r="T5318" s="106"/>
      <c r="U5318" s="3" t="str">
        <f t="shared" si="251"/>
        <v>0/1</v>
      </c>
    </row>
    <row r="5319" spans="1:21" ht="30" customHeight="1" x14ac:dyDescent="0.3">
      <c r="A5319" s="3" t="str">
        <f>B5319&amp;"--"&amp;COUNTIF($B$5:B5319,B5319)</f>
        <v>--5282</v>
      </c>
      <c r="B5319" s="3" t="str">
        <f t="shared" si="250"/>
        <v/>
      </c>
      <c r="C5319" s="78">
        <v>5315</v>
      </c>
      <c r="D5319" s="102"/>
      <c r="E5319" s="103"/>
      <c r="F5319" s="102"/>
      <c r="G5319" s="104"/>
      <c r="H5319" s="105" t="str">
        <f t="shared" ca="1" si="249"/>
        <v/>
      </c>
      <c r="I5319" s="102"/>
      <c r="J5319" s="102"/>
      <c r="K5319" s="102"/>
      <c r="L5319" s="102"/>
      <c r="M5319" s="102"/>
      <c r="N5319" s="102"/>
      <c r="O5319" s="102"/>
      <c r="P5319" s="102"/>
      <c r="Q5319" s="102"/>
      <c r="R5319" s="102"/>
      <c r="S5319" s="102"/>
      <c r="T5319" s="106"/>
      <c r="U5319" s="3" t="str">
        <f t="shared" si="251"/>
        <v>0/1</v>
      </c>
    </row>
    <row r="5320" spans="1:21" ht="30" customHeight="1" x14ac:dyDescent="0.3">
      <c r="A5320" s="3" t="str">
        <f>B5320&amp;"--"&amp;COUNTIF($B$5:B5320,B5320)</f>
        <v>--5283</v>
      </c>
      <c r="B5320" s="3" t="str">
        <f t="shared" si="250"/>
        <v/>
      </c>
      <c r="C5320" s="78">
        <v>5316</v>
      </c>
      <c r="D5320" s="102"/>
      <c r="E5320" s="103"/>
      <c r="F5320" s="102"/>
      <c r="G5320" s="104"/>
      <c r="H5320" s="105" t="str">
        <f t="shared" ca="1" si="249"/>
        <v/>
      </c>
      <c r="I5320" s="102"/>
      <c r="J5320" s="102"/>
      <c r="K5320" s="102"/>
      <c r="L5320" s="102"/>
      <c r="M5320" s="102"/>
      <c r="N5320" s="102"/>
      <c r="O5320" s="102"/>
      <c r="P5320" s="102"/>
      <c r="Q5320" s="102"/>
      <c r="R5320" s="102"/>
      <c r="S5320" s="102"/>
      <c r="T5320" s="106"/>
      <c r="U5320" s="3" t="str">
        <f t="shared" si="251"/>
        <v>0/1</v>
      </c>
    </row>
    <row r="5321" spans="1:21" ht="30" customHeight="1" x14ac:dyDescent="0.3">
      <c r="A5321" s="3" t="str">
        <f>B5321&amp;"--"&amp;COUNTIF($B$5:B5321,B5321)</f>
        <v>--5284</v>
      </c>
      <c r="B5321" s="3" t="str">
        <f t="shared" si="250"/>
        <v/>
      </c>
      <c r="C5321" s="78">
        <v>5317</v>
      </c>
      <c r="D5321" s="102"/>
      <c r="E5321" s="103"/>
      <c r="F5321" s="102"/>
      <c r="G5321" s="104"/>
      <c r="H5321" s="105" t="str">
        <f t="shared" ca="1" si="249"/>
        <v/>
      </c>
      <c r="I5321" s="102"/>
      <c r="J5321" s="102"/>
      <c r="K5321" s="102"/>
      <c r="L5321" s="102"/>
      <c r="M5321" s="102"/>
      <c r="N5321" s="102"/>
      <c r="O5321" s="102"/>
      <c r="P5321" s="102"/>
      <c r="Q5321" s="102"/>
      <c r="R5321" s="102"/>
      <c r="S5321" s="102"/>
      <c r="T5321" s="106"/>
      <c r="U5321" s="3" t="str">
        <f t="shared" si="251"/>
        <v>0/1</v>
      </c>
    </row>
    <row r="5322" spans="1:21" ht="30" customHeight="1" x14ac:dyDescent="0.3">
      <c r="A5322" s="3" t="str">
        <f>B5322&amp;"--"&amp;COUNTIF($B$5:B5322,B5322)</f>
        <v>--5285</v>
      </c>
      <c r="B5322" s="3" t="str">
        <f t="shared" si="250"/>
        <v/>
      </c>
      <c r="C5322" s="78">
        <v>5318</v>
      </c>
      <c r="D5322" s="102"/>
      <c r="E5322" s="103"/>
      <c r="F5322" s="102"/>
      <c r="G5322" s="104"/>
      <c r="H5322" s="105" t="str">
        <f t="shared" ca="1" si="249"/>
        <v/>
      </c>
      <c r="I5322" s="102"/>
      <c r="J5322" s="102"/>
      <c r="K5322" s="102"/>
      <c r="L5322" s="102"/>
      <c r="M5322" s="102"/>
      <c r="N5322" s="102"/>
      <c r="O5322" s="102"/>
      <c r="P5322" s="102"/>
      <c r="Q5322" s="102"/>
      <c r="R5322" s="102"/>
      <c r="S5322" s="102"/>
      <c r="T5322" s="106"/>
      <c r="U5322" s="3" t="str">
        <f t="shared" si="251"/>
        <v>0/1</v>
      </c>
    </row>
    <row r="5323" spans="1:21" ht="30" customHeight="1" x14ac:dyDescent="0.3">
      <c r="A5323" s="3" t="str">
        <f>B5323&amp;"--"&amp;COUNTIF($B$5:B5323,B5323)</f>
        <v>--5286</v>
      </c>
      <c r="B5323" s="3" t="str">
        <f t="shared" si="250"/>
        <v/>
      </c>
      <c r="C5323" s="78">
        <v>5319</v>
      </c>
      <c r="D5323" s="102"/>
      <c r="E5323" s="103"/>
      <c r="F5323" s="102"/>
      <c r="G5323" s="104"/>
      <c r="H5323" s="105" t="str">
        <f t="shared" ca="1" si="249"/>
        <v/>
      </c>
      <c r="I5323" s="102"/>
      <c r="J5323" s="102"/>
      <c r="K5323" s="102"/>
      <c r="L5323" s="102"/>
      <c r="M5323" s="102"/>
      <c r="N5323" s="102"/>
      <c r="O5323" s="102"/>
      <c r="P5323" s="102"/>
      <c r="Q5323" s="102"/>
      <c r="R5323" s="102"/>
      <c r="S5323" s="102"/>
      <c r="T5323" s="106"/>
      <c r="U5323" s="3" t="str">
        <f t="shared" si="251"/>
        <v>0/1</v>
      </c>
    </row>
    <row r="5324" spans="1:21" ht="30" customHeight="1" x14ac:dyDescent="0.3">
      <c r="A5324" s="3" t="str">
        <f>B5324&amp;"--"&amp;COUNTIF($B$5:B5324,B5324)</f>
        <v>--5287</v>
      </c>
      <c r="B5324" s="3" t="str">
        <f t="shared" si="250"/>
        <v/>
      </c>
      <c r="C5324" s="78">
        <v>5320</v>
      </c>
      <c r="D5324" s="102"/>
      <c r="E5324" s="103"/>
      <c r="F5324" s="102"/>
      <c r="G5324" s="104"/>
      <c r="H5324" s="105" t="str">
        <f t="shared" ca="1" si="249"/>
        <v/>
      </c>
      <c r="I5324" s="102"/>
      <c r="J5324" s="102"/>
      <c r="K5324" s="102"/>
      <c r="L5324" s="102"/>
      <c r="M5324" s="102"/>
      <c r="N5324" s="102"/>
      <c r="O5324" s="102"/>
      <c r="P5324" s="102"/>
      <c r="Q5324" s="102"/>
      <c r="R5324" s="102"/>
      <c r="S5324" s="102"/>
      <c r="T5324" s="106"/>
      <c r="U5324" s="3" t="str">
        <f t="shared" si="251"/>
        <v>0/1</v>
      </c>
    </row>
    <row r="5325" spans="1:21" ht="30" customHeight="1" x14ac:dyDescent="0.3">
      <c r="A5325" s="3" t="str">
        <f>B5325&amp;"--"&amp;COUNTIF($B$5:B5325,B5325)</f>
        <v>--5288</v>
      </c>
      <c r="B5325" s="3" t="str">
        <f t="shared" si="250"/>
        <v/>
      </c>
      <c r="C5325" s="78">
        <v>5321</v>
      </c>
      <c r="D5325" s="102"/>
      <c r="E5325" s="103"/>
      <c r="F5325" s="102"/>
      <c r="G5325" s="104"/>
      <c r="H5325" s="105" t="str">
        <f t="shared" ca="1" si="249"/>
        <v/>
      </c>
      <c r="I5325" s="102"/>
      <c r="J5325" s="102"/>
      <c r="K5325" s="102"/>
      <c r="L5325" s="102"/>
      <c r="M5325" s="102"/>
      <c r="N5325" s="102"/>
      <c r="O5325" s="102"/>
      <c r="P5325" s="102"/>
      <c r="Q5325" s="102"/>
      <c r="R5325" s="102"/>
      <c r="S5325" s="102"/>
      <c r="T5325" s="106"/>
      <c r="U5325" s="3" t="str">
        <f t="shared" si="251"/>
        <v>0/1</v>
      </c>
    </row>
    <row r="5326" spans="1:21" ht="30" customHeight="1" x14ac:dyDescent="0.3">
      <c r="A5326" s="3" t="str">
        <f>B5326&amp;"--"&amp;COUNTIF($B$5:B5326,B5326)</f>
        <v>--5289</v>
      </c>
      <c r="B5326" s="3" t="str">
        <f t="shared" si="250"/>
        <v/>
      </c>
      <c r="C5326" s="78">
        <v>5322</v>
      </c>
      <c r="D5326" s="102"/>
      <c r="E5326" s="103"/>
      <c r="F5326" s="102"/>
      <c r="G5326" s="104"/>
      <c r="H5326" s="105" t="str">
        <f t="shared" ca="1" si="249"/>
        <v/>
      </c>
      <c r="I5326" s="102"/>
      <c r="J5326" s="102"/>
      <c r="K5326" s="102"/>
      <c r="L5326" s="102"/>
      <c r="M5326" s="102"/>
      <c r="N5326" s="102"/>
      <c r="O5326" s="102"/>
      <c r="P5326" s="102"/>
      <c r="Q5326" s="102"/>
      <c r="R5326" s="102"/>
      <c r="S5326" s="102"/>
      <c r="T5326" s="106"/>
      <c r="U5326" s="3" t="str">
        <f t="shared" si="251"/>
        <v>0/1</v>
      </c>
    </row>
    <row r="5327" spans="1:21" ht="30" customHeight="1" x14ac:dyDescent="0.3">
      <c r="A5327" s="3" t="str">
        <f>B5327&amp;"--"&amp;COUNTIF($B$5:B5327,B5327)</f>
        <v>--5290</v>
      </c>
      <c r="B5327" s="3" t="str">
        <f t="shared" si="250"/>
        <v/>
      </c>
      <c r="C5327" s="78">
        <v>5323</v>
      </c>
      <c r="D5327" s="102"/>
      <c r="E5327" s="103"/>
      <c r="F5327" s="102"/>
      <c r="G5327" s="104"/>
      <c r="H5327" s="105" t="str">
        <f t="shared" ca="1" si="249"/>
        <v/>
      </c>
      <c r="I5327" s="102"/>
      <c r="J5327" s="102"/>
      <c r="K5327" s="102"/>
      <c r="L5327" s="102"/>
      <c r="M5327" s="102"/>
      <c r="N5327" s="102"/>
      <c r="O5327" s="102"/>
      <c r="P5327" s="102"/>
      <c r="Q5327" s="102"/>
      <c r="R5327" s="102"/>
      <c r="S5327" s="102"/>
      <c r="T5327" s="106"/>
      <c r="U5327" s="3" t="str">
        <f t="shared" si="251"/>
        <v>0/1</v>
      </c>
    </row>
    <row r="5328" spans="1:21" ht="30" customHeight="1" x14ac:dyDescent="0.3">
      <c r="A5328" s="3" t="str">
        <f>B5328&amp;"--"&amp;COUNTIF($B$5:B5328,B5328)</f>
        <v>--5291</v>
      </c>
      <c r="B5328" s="3" t="str">
        <f t="shared" si="250"/>
        <v/>
      </c>
      <c r="C5328" s="78">
        <v>5324</v>
      </c>
      <c r="D5328" s="102"/>
      <c r="E5328" s="103"/>
      <c r="F5328" s="102"/>
      <c r="G5328" s="104"/>
      <c r="H5328" s="105" t="str">
        <f t="shared" ca="1" si="249"/>
        <v/>
      </c>
      <c r="I5328" s="102"/>
      <c r="J5328" s="102"/>
      <c r="K5328" s="102"/>
      <c r="L5328" s="102"/>
      <c r="M5328" s="102"/>
      <c r="N5328" s="102"/>
      <c r="O5328" s="102"/>
      <c r="P5328" s="102"/>
      <c r="Q5328" s="102"/>
      <c r="R5328" s="102"/>
      <c r="S5328" s="102"/>
      <c r="T5328" s="106"/>
      <c r="U5328" s="3" t="str">
        <f t="shared" si="251"/>
        <v>0/1</v>
      </c>
    </row>
    <row r="5329" spans="1:21" ht="30" customHeight="1" x14ac:dyDescent="0.3">
      <c r="A5329" s="3" t="str">
        <f>B5329&amp;"--"&amp;COUNTIF($B$5:B5329,B5329)</f>
        <v>--5292</v>
      </c>
      <c r="B5329" s="3" t="str">
        <f t="shared" si="250"/>
        <v/>
      </c>
      <c r="C5329" s="78">
        <v>5325</v>
      </c>
      <c r="D5329" s="102"/>
      <c r="E5329" s="103"/>
      <c r="F5329" s="102"/>
      <c r="G5329" s="104"/>
      <c r="H5329" s="105" t="str">
        <f t="shared" ca="1" si="249"/>
        <v/>
      </c>
      <c r="I5329" s="102"/>
      <c r="J5329" s="102"/>
      <c r="K5329" s="102"/>
      <c r="L5329" s="102"/>
      <c r="M5329" s="102"/>
      <c r="N5329" s="102"/>
      <c r="O5329" s="102"/>
      <c r="P5329" s="102"/>
      <c r="Q5329" s="102"/>
      <c r="R5329" s="102"/>
      <c r="S5329" s="102"/>
      <c r="T5329" s="106"/>
      <c r="U5329" s="3" t="str">
        <f t="shared" si="251"/>
        <v>0/1</v>
      </c>
    </row>
    <row r="5330" spans="1:21" ht="30" customHeight="1" x14ac:dyDescent="0.3">
      <c r="A5330" s="3" t="str">
        <f>B5330&amp;"--"&amp;COUNTIF($B$5:B5330,B5330)</f>
        <v>--5293</v>
      </c>
      <c r="B5330" s="3" t="str">
        <f t="shared" si="250"/>
        <v/>
      </c>
      <c r="C5330" s="78">
        <v>5326</v>
      </c>
      <c r="D5330" s="102"/>
      <c r="E5330" s="103"/>
      <c r="F5330" s="102"/>
      <c r="G5330" s="104"/>
      <c r="H5330" s="105" t="str">
        <f t="shared" ca="1" si="249"/>
        <v/>
      </c>
      <c r="I5330" s="102"/>
      <c r="J5330" s="102"/>
      <c r="K5330" s="102"/>
      <c r="L5330" s="102"/>
      <c r="M5330" s="102"/>
      <c r="N5330" s="102"/>
      <c r="O5330" s="102"/>
      <c r="P5330" s="102"/>
      <c r="Q5330" s="102"/>
      <c r="R5330" s="102"/>
      <c r="S5330" s="102"/>
      <c r="T5330" s="106"/>
      <c r="U5330" s="3" t="str">
        <f t="shared" si="251"/>
        <v>0/1</v>
      </c>
    </row>
    <row r="5331" spans="1:21" ht="30" customHeight="1" x14ac:dyDescent="0.3">
      <c r="A5331" s="3" t="str">
        <f>B5331&amp;"--"&amp;COUNTIF($B$5:B5331,B5331)</f>
        <v>--5294</v>
      </c>
      <c r="B5331" s="3" t="str">
        <f t="shared" si="250"/>
        <v/>
      </c>
      <c r="C5331" s="78">
        <v>5327</v>
      </c>
      <c r="D5331" s="102"/>
      <c r="E5331" s="103"/>
      <c r="F5331" s="102"/>
      <c r="G5331" s="104"/>
      <c r="H5331" s="105" t="str">
        <f t="shared" ca="1" si="249"/>
        <v/>
      </c>
      <c r="I5331" s="102"/>
      <c r="J5331" s="102"/>
      <c r="K5331" s="102"/>
      <c r="L5331" s="102"/>
      <c r="M5331" s="102"/>
      <c r="N5331" s="102"/>
      <c r="O5331" s="102"/>
      <c r="P5331" s="102"/>
      <c r="Q5331" s="102"/>
      <c r="R5331" s="102"/>
      <c r="S5331" s="102"/>
      <c r="T5331" s="106"/>
      <c r="U5331" s="3" t="str">
        <f t="shared" si="251"/>
        <v>0/1</v>
      </c>
    </row>
    <row r="5332" spans="1:21" ht="30" customHeight="1" x14ac:dyDescent="0.3">
      <c r="A5332" s="3" t="str">
        <f>B5332&amp;"--"&amp;COUNTIF($B$5:B5332,B5332)</f>
        <v>--5295</v>
      </c>
      <c r="B5332" s="3" t="str">
        <f t="shared" si="250"/>
        <v/>
      </c>
      <c r="C5332" s="78">
        <v>5328</v>
      </c>
      <c r="D5332" s="102"/>
      <c r="E5332" s="103"/>
      <c r="F5332" s="102"/>
      <c r="G5332" s="104"/>
      <c r="H5332" s="105" t="str">
        <f t="shared" ca="1" si="249"/>
        <v/>
      </c>
      <c r="I5332" s="102"/>
      <c r="J5332" s="102"/>
      <c r="K5332" s="102"/>
      <c r="L5332" s="102"/>
      <c r="M5332" s="102"/>
      <c r="N5332" s="102"/>
      <c r="O5332" s="102"/>
      <c r="P5332" s="102"/>
      <c r="Q5332" s="102"/>
      <c r="R5332" s="102"/>
      <c r="S5332" s="102"/>
      <c r="T5332" s="106"/>
      <c r="U5332" s="3" t="str">
        <f t="shared" si="251"/>
        <v>0/1</v>
      </c>
    </row>
    <row r="5333" spans="1:21" ht="30" customHeight="1" x14ac:dyDescent="0.3">
      <c r="A5333" s="3" t="str">
        <f>B5333&amp;"--"&amp;COUNTIF($B$5:B5333,B5333)</f>
        <v>--5296</v>
      </c>
      <c r="B5333" s="3" t="str">
        <f t="shared" si="250"/>
        <v/>
      </c>
      <c r="C5333" s="78">
        <v>5329</v>
      </c>
      <c r="D5333" s="102"/>
      <c r="E5333" s="103"/>
      <c r="F5333" s="102"/>
      <c r="G5333" s="104"/>
      <c r="H5333" s="105" t="str">
        <f t="shared" ca="1" si="249"/>
        <v/>
      </c>
      <c r="I5333" s="102"/>
      <c r="J5333" s="102"/>
      <c r="K5333" s="102"/>
      <c r="L5333" s="102"/>
      <c r="M5333" s="102"/>
      <c r="N5333" s="102"/>
      <c r="O5333" s="102"/>
      <c r="P5333" s="102"/>
      <c r="Q5333" s="102"/>
      <c r="R5333" s="102"/>
      <c r="S5333" s="102"/>
      <c r="T5333" s="106"/>
      <c r="U5333" s="3" t="str">
        <f t="shared" si="251"/>
        <v>0/1</v>
      </c>
    </row>
    <row r="5334" spans="1:21" ht="30" customHeight="1" x14ac:dyDescent="0.3">
      <c r="A5334" s="3" t="str">
        <f>B5334&amp;"--"&amp;COUNTIF($B$5:B5334,B5334)</f>
        <v>--5297</v>
      </c>
      <c r="B5334" s="3" t="str">
        <f t="shared" si="250"/>
        <v/>
      </c>
      <c r="C5334" s="78">
        <v>5330</v>
      </c>
      <c r="D5334" s="102"/>
      <c r="E5334" s="103"/>
      <c r="F5334" s="102"/>
      <c r="G5334" s="104"/>
      <c r="H5334" s="105" t="str">
        <f t="shared" ca="1" si="249"/>
        <v/>
      </c>
      <c r="I5334" s="102"/>
      <c r="J5334" s="102"/>
      <c r="K5334" s="102"/>
      <c r="L5334" s="102"/>
      <c r="M5334" s="102"/>
      <c r="N5334" s="102"/>
      <c r="O5334" s="102"/>
      <c r="P5334" s="102"/>
      <c r="Q5334" s="102"/>
      <c r="R5334" s="102"/>
      <c r="S5334" s="102"/>
      <c r="T5334" s="106"/>
      <c r="U5334" s="3" t="str">
        <f t="shared" si="251"/>
        <v>0/1</v>
      </c>
    </row>
    <row r="5335" spans="1:21" ht="30" customHeight="1" x14ac:dyDescent="0.3">
      <c r="A5335" s="3" t="str">
        <f>B5335&amp;"--"&amp;COUNTIF($B$5:B5335,B5335)</f>
        <v>--5298</v>
      </c>
      <c r="B5335" s="3" t="str">
        <f t="shared" si="250"/>
        <v/>
      </c>
      <c r="C5335" s="78">
        <v>5331</v>
      </c>
      <c r="D5335" s="102"/>
      <c r="E5335" s="103"/>
      <c r="F5335" s="102"/>
      <c r="G5335" s="104"/>
      <c r="H5335" s="105" t="str">
        <f t="shared" ca="1" si="249"/>
        <v/>
      </c>
      <c r="I5335" s="102"/>
      <c r="J5335" s="102"/>
      <c r="K5335" s="102"/>
      <c r="L5335" s="102"/>
      <c r="M5335" s="102"/>
      <c r="N5335" s="102"/>
      <c r="O5335" s="102"/>
      <c r="P5335" s="102"/>
      <c r="Q5335" s="102"/>
      <c r="R5335" s="102"/>
      <c r="S5335" s="102"/>
      <c r="T5335" s="106"/>
      <c r="U5335" s="3" t="str">
        <f t="shared" si="251"/>
        <v>0/1</v>
      </c>
    </row>
    <row r="5336" spans="1:21" ht="30" customHeight="1" x14ac:dyDescent="0.3">
      <c r="A5336" s="3" t="str">
        <f>B5336&amp;"--"&amp;COUNTIF($B$5:B5336,B5336)</f>
        <v>--5299</v>
      </c>
      <c r="B5336" s="3" t="str">
        <f t="shared" si="250"/>
        <v/>
      </c>
      <c r="C5336" s="78">
        <v>5332</v>
      </c>
      <c r="D5336" s="102"/>
      <c r="E5336" s="103"/>
      <c r="F5336" s="102"/>
      <c r="G5336" s="104"/>
      <c r="H5336" s="105" t="str">
        <f t="shared" ca="1" si="249"/>
        <v/>
      </c>
      <c r="I5336" s="102"/>
      <c r="J5336" s="102"/>
      <c r="K5336" s="102"/>
      <c r="L5336" s="102"/>
      <c r="M5336" s="102"/>
      <c r="N5336" s="102"/>
      <c r="O5336" s="102"/>
      <c r="P5336" s="102"/>
      <c r="Q5336" s="102"/>
      <c r="R5336" s="102"/>
      <c r="S5336" s="102"/>
      <c r="T5336" s="106"/>
      <c r="U5336" s="3" t="str">
        <f t="shared" si="251"/>
        <v>0/1</v>
      </c>
    </row>
    <row r="5337" spans="1:21" ht="30" customHeight="1" x14ac:dyDescent="0.3">
      <c r="A5337" s="3" t="str">
        <f>B5337&amp;"--"&amp;COUNTIF($B$5:B5337,B5337)</f>
        <v>--5300</v>
      </c>
      <c r="B5337" s="3" t="str">
        <f t="shared" si="250"/>
        <v/>
      </c>
      <c r="C5337" s="78">
        <v>5333</v>
      </c>
      <c r="D5337" s="102"/>
      <c r="E5337" s="103"/>
      <c r="F5337" s="102"/>
      <c r="G5337" s="104"/>
      <c r="H5337" s="105" t="str">
        <f t="shared" ca="1" si="249"/>
        <v/>
      </c>
      <c r="I5337" s="102"/>
      <c r="J5337" s="102"/>
      <c r="K5337" s="102"/>
      <c r="L5337" s="102"/>
      <c r="M5337" s="102"/>
      <c r="N5337" s="102"/>
      <c r="O5337" s="102"/>
      <c r="P5337" s="102"/>
      <c r="Q5337" s="102"/>
      <c r="R5337" s="102"/>
      <c r="S5337" s="102"/>
      <c r="T5337" s="106"/>
      <c r="U5337" s="3" t="str">
        <f t="shared" si="251"/>
        <v>0/1</v>
      </c>
    </row>
    <row r="5338" spans="1:21" ht="30" customHeight="1" x14ac:dyDescent="0.3">
      <c r="A5338" s="3" t="str">
        <f>B5338&amp;"--"&amp;COUNTIF($B$5:B5338,B5338)</f>
        <v>--5301</v>
      </c>
      <c r="B5338" s="3" t="str">
        <f t="shared" si="250"/>
        <v/>
      </c>
      <c r="C5338" s="78">
        <v>5334</v>
      </c>
      <c r="D5338" s="102"/>
      <c r="E5338" s="103"/>
      <c r="F5338" s="102"/>
      <c r="G5338" s="104"/>
      <c r="H5338" s="105" t="str">
        <f t="shared" ca="1" si="249"/>
        <v/>
      </c>
      <c r="I5338" s="102"/>
      <c r="J5338" s="102"/>
      <c r="K5338" s="102"/>
      <c r="L5338" s="102"/>
      <c r="M5338" s="102"/>
      <c r="N5338" s="102"/>
      <c r="O5338" s="102"/>
      <c r="P5338" s="102"/>
      <c r="Q5338" s="102"/>
      <c r="R5338" s="102"/>
      <c r="S5338" s="102"/>
      <c r="T5338" s="106"/>
      <c r="U5338" s="3" t="str">
        <f t="shared" si="251"/>
        <v>0/1</v>
      </c>
    </row>
    <row r="5339" spans="1:21" ht="30" customHeight="1" x14ac:dyDescent="0.3">
      <c r="A5339" s="3" t="str">
        <f>B5339&amp;"--"&amp;COUNTIF($B$5:B5339,B5339)</f>
        <v>--5302</v>
      </c>
      <c r="B5339" s="3" t="str">
        <f t="shared" si="250"/>
        <v/>
      </c>
      <c r="C5339" s="78">
        <v>5335</v>
      </c>
      <c r="D5339" s="102"/>
      <c r="E5339" s="103"/>
      <c r="F5339" s="102"/>
      <c r="G5339" s="104"/>
      <c r="H5339" s="105" t="str">
        <f t="shared" ca="1" si="249"/>
        <v/>
      </c>
      <c r="I5339" s="102"/>
      <c r="J5339" s="102"/>
      <c r="K5339" s="102"/>
      <c r="L5339" s="102"/>
      <c r="M5339" s="102"/>
      <c r="N5339" s="102"/>
      <c r="O5339" s="102"/>
      <c r="P5339" s="102"/>
      <c r="Q5339" s="102"/>
      <c r="R5339" s="102"/>
      <c r="S5339" s="102"/>
      <c r="T5339" s="106"/>
      <c r="U5339" s="3" t="str">
        <f t="shared" si="251"/>
        <v>0/1</v>
      </c>
    </row>
    <row r="5340" spans="1:21" ht="30" customHeight="1" x14ac:dyDescent="0.3">
      <c r="A5340" s="3" t="str">
        <f>B5340&amp;"--"&amp;COUNTIF($B$5:B5340,B5340)</f>
        <v>--5303</v>
      </c>
      <c r="B5340" s="3" t="str">
        <f t="shared" si="250"/>
        <v/>
      </c>
      <c r="C5340" s="78">
        <v>5336</v>
      </c>
      <c r="D5340" s="102"/>
      <c r="E5340" s="103"/>
      <c r="F5340" s="102"/>
      <c r="G5340" s="104"/>
      <c r="H5340" s="105" t="str">
        <f t="shared" ca="1" si="249"/>
        <v/>
      </c>
      <c r="I5340" s="102"/>
      <c r="J5340" s="102"/>
      <c r="K5340" s="102"/>
      <c r="L5340" s="102"/>
      <c r="M5340" s="102"/>
      <c r="N5340" s="102"/>
      <c r="O5340" s="102"/>
      <c r="P5340" s="102"/>
      <c r="Q5340" s="102"/>
      <c r="R5340" s="102"/>
      <c r="S5340" s="102"/>
      <c r="T5340" s="106"/>
      <c r="U5340" s="3" t="str">
        <f t="shared" si="251"/>
        <v>0/1</v>
      </c>
    </row>
    <row r="5341" spans="1:21" ht="30" customHeight="1" x14ac:dyDescent="0.3">
      <c r="A5341" s="3" t="str">
        <f>B5341&amp;"--"&amp;COUNTIF($B$5:B5341,B5341)</f>
        <v>--5304</v>
      </c>
      <c r="B5341" s="3" t="str">
        <f t="shared" si="250"/>
        <v/>
      </c>
      <c r="C5341" s="78">
        <v>5337</v>
      </c>
      <c r="D5341" s="102"/>
      <c r="E5341" s="103"/>
      <c r="F5341" s="102"/>
      <c r="G5341" s="104"/>
      <c r="H5341" s="105" t="str">
        <f t="shared" ca="1" si="249"/>
        <v/>
      </c>
      <c r="I5341" s="102"/>
      <c r="J5341" s="102"/>
      <c r="K5341" s="102"/>
      <c r="L5341" s="102"/>
      <c r="M5341" s="102"/>
      <c r="N5341" s="102"/>
      <c r="O5341" s="102"/>
      <c r="P5341" s="102"/>
      <c r="Q5341" s="102"/>
      <c r="R5341" s="102"/>
      <c r="S5341" s="102"/>
      <c r="T5341" s="106"/>
      <c r="U5341" s="3" t="str">
        <f t="shared" si="251"/>
        <v>0/1</v>
      </c>
    </row>
    <row r="5342" spans="1:21" ht="30" customHeight="1" x14ac:dyDescent="0.3">
      <c r="A5342" s="3" t="str">
        <f>B5342&amp;"--"&amp;COUNTIF($B$5:B5342,B5342)</f>
        <v>--5305</v>
      </c>
      <c r="B5342" s="3" t="str">
        <f t="shared" si="250"/>
        <v/>
      </c>
      <c r="C5342" s="78">
        <v>5338</v>
      </c>
      <c r="D5342" s="102"/>
      <c r="E5342" s="103"/>
      <c r="F5342" s="102"/>
      <c r="G5342" s="104"/>
      <c r="H5342" s="105" t="str">
        <f t="shared" ca="1" si="249"/>
        <v/>
      </c>
      <c r="I5342" s="102"/>
      <c r="J5342" s="102"/>
      <c r="K5342" s="102"/>
      <c r="L5342" s="102"/>
      <c r="M5342" s="102"/>
      <c r="N5342" s="102"/>
      <c r="O5342" s="102"/>
      <c r="P5342" s="102"/>
      <c r="Q5342" s="102"/>
      <c r="R5342" s="102"/>
      <c r="S5342" s="102"/>
      <c r="T5342" s="106"/>
      <c r="U5342" s="3" t="str">
        <f t="shared" si="251"/>
        <v>0/1</v>
      </c>
    </row>
    <row r="5343" spans="1:21" ht="30" customHeight="1" x14ac:dyDescent="0.3">
      <c r="A5343" s="3" t="str">
        <f>B5343&amp;"--"&amp;COUNTIF($B$5:B5343,B5343)</f>
        <v>--5306</v>
      </c>
      <c r="B5343" s="3" t="str">
        <f t="shared" si="250"/>
        <v/>
      </c>
      <c r="C5343" s="78">
        <v>5339</v>
      </c>
      <c r="D5343" s="102"/>
      <c r="E5343" s="103"/>
      <c r="F5343" s="102"/>
      <c r="G5343" s="104"/>
      <c r="H5343" s="105" t="str">
        <f t="shared" ca="1" si="249"/>
        <v/>
      </c>
      <c r="I5343" s="102"/>
      <c r="J5343" s="102"/>
      <c r="K5343" s="102"/>
      <c r="L5343" s="102"/>
      <c r="M5343" s="102"/>
      <c r="N5343" s="102"/>
      <c r="O5343" s="102"/>
      <c r="P5343" s="102"/>
      <c r="Q5343" s="102"/>
      <c r="R5343" s="102"/>
      <c r="S5343" s="102"/>
      <c r="T5343" s="106"/>
      <c r="U5343" s="3" t="str">
        <f t="shared" si="251"/>
        <v>0/1</v>
      </c>
    </row>
    <row r="5344" spans="1:21" ht="30" customHeight="1" x14ac:dyDescent="0.3">
      <c r="A5344" s="3" t="str">
        <f>B5344&amp;"--"&amp;COUNTIF($B$5:B5344,B5344)</f>
        <v>--5307</v>
      </c>
      <c r="B5344" s="3" t="str">
        <f t="shared" si="250"/>
        <v/>
      </c>
      <c r="C5344" s="78">
        <v>5340</v>
      </c>
      <c r="D5344" s="102"/>
      <c r="E5344" s="103"/>
      <c r="F5344" s="102"/>
      <c r="G5344" s="104"/>
      <c r="H5344" s="105" t="str">
        <f t="shared" ref="H5344:H5407" ca="1" si="252">IF(G5344,DATEDIF(G5344,TODAY(),"Y"),"")</f>
        <v/>
      </c>
      <c r="I5344" s="102"/>
      <c r="J5344" s="102"/>
      <c r="K5344" s="102"/>
      <c r="L5344" s="102"/>
      <c r="M5344" s="102"/>
      <c r="N5344" s="102"/>
      <c r="O5344" s="102"/>
      <c r="P5344" s="102"/>
      <c r="Q5344" s="102"/>
      <c r="R5344" s="102"/>
      <c r="S5344" s="102"/>
      <c r="T5344" s="106"/>
      <c r="U5344" s="3" t="str">
        <f t="shared" si="251"/>
        <v>0/1</v>
      </c>
    </row>
    <row r="5345" spans="1:21" ht="30" customHeight="1" x14ac:dyDescent="0.3">
      <c r="A5345" s="3" t="str">
        <f>B5345&amp;"--"&amp;COUNTIF($B$5:B5345,B5345)</f>
        <v>--5308</v>
      </c>
      <c r="B5345" s="3" t="str">
        <f t="shared" si="250"/>
        <v/>
      </c>
      <c r="C5345" s="78">
        <v>5341</v>
      </c>
      <c r="D5345" s="102"/>
      <c r="E5345" s="103"/>
      <c r="F5345" s="102"/>
      <c r="G5345" s="104"/>
      <c r="H5345" s="105" t="str">
        <f t="shared" ca="1" si="252"/>
        <v/>
      </c>
      <c r="I5345" s="102"/>
      <c r="J5345" s="102"/>
      <c r="K5345" s="102"/>
      <c r="L5345" s="102"/>
      <c r="M5345" s="102"/>
      <c r="N5345" s="102"/>
      <c r="O5345" s="102"/>
      <c r="P5345" s="102"/>
      <c r="Q5345" s="102"/>
      <c r="R5345" s="102"/>
      <c r="S5345" s="102"/>
      <c r="T5345" s="106"/>
      <c r="U5345" s="3" t="str">
        <f t="shared" si="251"/>
        <v>0/1</v>
      </c>
    </row>
    <row r="5346" spans="1:21" ht="30" customHeight="1" x14ac:dyDescent="0.3">
      <c r="A5346" s="3" t="str">
        <f>B5346&amp;"--"&amp;COUNTIF($B$5:B5346,B5346)</f>
        <v>--5309</v>
      </c>
      <c r="B5346" s="3" t="str">
        <f t="shared" si="250"/>
        <v/>
      </c>
      <c r="C5346" s="78">
        <v>5342</v>
      </c>
      <c r="D5346" s="102"/>
      <c r="E5346" s="103"/>
      <c r="F5346" s="102"/>
      <c r="G5346" s="104"/>
      <c r="H5346" s="105" t="str">
        <f t="shared" ca="1" si="252"/>
        <v/>
      </c>
      <c r="I5346" s="102"/>
      <c r="J5346" s="102"/>
      <c r="K5346" s="102"/>
      <c r="L5346" s="102"/>
      <c r="M5346" s="102"/>
      <c r="N5346" s="102"/>
      <c r="O5346" s="102"/>
      <c r="P5346" s="102"/>
      <c r="Q5346" s="102"/>
      <c r="R5346" s="102"/>
      <c r="S5346" s="102"/>
      <c r="T5346" s="106"/>
      <c r="U5346" s="3" t="str">
        <f t="shared" si="251"/>
        <v>0/1</v>
      </c>
    </row>
    <row r="5347" spans="1:21" ht="30" customHeight="1" x14ac:dyDescent="0.3">
      <c r="A5347" s="3" t="str">
        <f>B5347&amp;"--"&amp;COUNTIF($B$5:B5347,B5347)</f>
        <v>--5310</v>
      </c>
      <c r="B5347" s="3" t="str">
        <f t="shared" si="250"/>
        <v/>
      </c>
      <c r="C5347" s="78">
        <v>5343</v>
      </c>
      <c r="D5347" s="102"/>
      <c r="E5347" s="103"/>
      <c r="F5347" s="102"/>
      <c r="G5347" s="104"/>
      <c r="H5347" s="105" t="str">
        <f t="shared" ca="1" si="252"/>
        <v/>
      </c>
      <c r="I5347" s="102"/>
      <c r="J5347" s="102"/>
      <c r="K5347" s="102"/>
      <c r="L5347" s="102"/>
      <c r="M5347" s="102"/>
      <c r="N5347" s="102"/>
      <c r="O5347" s="102"/>
      <c r="P5347" s="102"/>
      <c r="Q5347" s="102"/>
      <c r="R5347" s="102"/>
      <c r="S5347" s="102"/>
      <c r="T5347" s="106"/>
      <c r="U5347" s="3" t="str">
        <f t="shared" si="251"/>
        <v>0/1</v>
      </c>
    </row>
    <row r="5348" spans="1:21" ht="30" customHeight="1" x14ac:dyDescent="0.3">
      <c r="A5348" s="3" t="str">
        <f>B5348&amp;"--"&amp;COUNTIF($B$5:B5348,B5348)</f>
        <v>--5311</v>
      </c>
      <c r="B5348" s="3" t="str">
        <f t="shared" si="250"/>
        <v/>
      </c>
      <c r="C5348" s="78">
        <v>5344</v>
      </c>
      <c r="D5348" s="102"/>
      <c r="E5348" s="103"/>
      <c r="F5348" s="102"/>
      <c r="G5348" s="104"/>
      <c r="H5348" s="105" t="str">
        <f t="shared" ca="1" si="252"/>
        <v/>
      </c>
      <c r="I5348" s="102"/>
      <c r="J5348" s="102"/>
      <c r="K5348" s="102"/>
      <c r="L5348" s="102"/>
      <c r="M5348" s="102"/>
      <c r="N5348" s="102"/>
      <c r="O5348" s="102"/>
      <c r="P5348" s="102"/>
      <c r="Q5348" s="102"/>
      <c r="R5348" s="102"/>
      <c r="S5348" s="102"/>
      <c r="T5348" s="106"/>
      <c r="U5348" s="3" t="str">
        <f t="shared" si="251"/>
        <v>0/1</v>
      </c>
    </row>
    <row r="5349" spans="1:21" ht="30" customHeight="1" x14ac:dyDescent="0.3">
      <c r="A5349" s="3" t="str">
        <f>B5349&amp;"--"&amp;COUNTIF($B$5:B5349,B5349)</f>
        <v>--5312</v>
      </c>
      <c r="B5349" s="3" t="str">
        <f t="shared" si="250"/>
        <v/>
      </c>
      <c r="C5349" s="78">
        <v>5345</v>
      </c>
      <c r="D5349" s="102"/>
      <c r="E5349" s="103"/>
      <c r="F5349" s="102"/>
      <c r="G5349" s="104"/>
      <c r="H5349" s="105" t="str">
        <f t="shared" ca="1" si="252"/>
        <v/>
      </c>
      <c r="I5349" s="102"/>
      <c r="J5349" s="102"/>
      <c r="K5349" s="102"/>
      <c r="L5349" s="102"/>
      <c r="M5349" s="102"/>
      <c r="N5349" s="102"/>
      <c r="O5349" s="102"/>
      <c r="P5349" s="102"/>
      <c r="Q5349" s="102"/>
      <c r="R5349" s="102"/>
      <c r="S5349" s="102"/>
      <c r="T5349" s="106"/>
      <c r="U5349" s="3" t="str">
        <f t="shared" si="251"/>
        <v>0/1</v>
      </c>
    </row>
    <row r="5350" spans="1:21" ht="30" customHeight="1" x14ac:dyDescent="0.3">
      <c r="A5350" s="3" t="str">
        <f>B5350&amp;"--"&amp;COUNTIF($B$5:B5350,B5350)</f>
        <v>--5313</v>
      </c>
      <c r="B5350" s="3" t="str">
        <f t="shared" si="250"/>
        <v/>
      </c>
      <c r="C5350" s="78">
        <v>5346</v>
      </c>
      <c r="D5350" s="102"/>
      <c r="E5350" s="103"/>
      <c r="F5350" s="102"/>
      <c r="G5350" s="104"/>
      <c r="H5350" s="105" t="str">
        <f t="shared" ca="1" si="252"/>
        <v/>
      </c>
      <c r="I5350" s="102"/>
      <c r="J5350" s="102"/>
      <c r="K5350" s="102"/>
      <c r="L5350" s="102"/>
      <c r="M5350" s="102"/>
      <c r="N5350" s="102"/>
      <c r="O5350" s="102"/>
      <c r="P5350" s="102"/>
      <c r="Q5350" s="102"/>
      <c r="R5350" s="102"/>
      <c r="S5350" s="102"/>
      <c r="T5350" s="106"/>
      <c r="U5350" s="3" t="str">
        <f t="shared" si="251"/>
        <v>0/1</v>
      </c>
    </row>
    <row r="5351" spans="1:21" ht="30" customHeight="1" x14ac:dyDescent="0.3">
      <c r="A5351" s="3" t="str">
        <f>B5351&amp;"--"&amp;COUNTIF($B$5:B5351,B5351)</f>
        <v>--5314</v>
      </c>
      <c r="B5351" s="3" t="str">
        <f t="shared" si="250"/>
        <v/>
      </c>
      <c r="C5351" s="78">
        <v>5347</v>
      </c>
      <c r="D5351" s="102"/>
      <c r="E5351" s="103"/>
      <c r="F5351" s="102"/>
      <c r="G5351" s="104"/>
      <c r="H5351" s="105" t="str">
        <f t="shared" ca="1" si="252"/>
        <v/>
      </c>
      <c r="I5351" s="102"/>
      <c r="J5351" s="102"/>
      <c r="K5351" s="102"/>
      <c r="L5351" s="102"/>
      <c r="M5351" s="102"/>
      <c r="N5351" s="102"/>
      <c r="O5351" s="102"/>
      <c r="P5351" s="102"/>
      <c r="Q5351" s="102"/>
      <c r="R5351" s="102"/>
      <c r="S5351" s="102"/>
      <c r="T5351" s="106"/>
      <c r="U5351" s="3" t="str">
        <f t="shared" si="251"/>
        <v>0/1</v>
      </c>
    </row>
    <row r="5352" spans="1:21" ht="30" customHeight="1" x14ac:dyDescent="0.3">
      <c r="A5352" s="3" t="str">
        <f>B5352&amp;"--"&amp;COUNTIF($B$5:B5352,B5352)</f>
        <v>--5315</v>
      </c>
      <c r="B5352" s="3" t="str">
        <f t="shared" si="250"/>
        <v/>
      </c>
      <c r="C5352" s="78">
        <v>5348</v>
      </c>
      <c r="D5352" s="102"/>
      <c r="E5352" s="103"/>
      <c r="F5352" s="102"/>
      <c r="G5352" s="104"/>
      <c r="H5352" s="105" t="str">
        <f t="shared" ca="1" si="252"/>
        <v/>
      </c>
      <c r="I5352" s="102"/>
      <c r="J5352" s="102"/>
      <c r="K5352" s="102"/>
      <c r="L5352" s="102"/>
      <c r="M5352" s="102"/>
      <c r="N5352" s="102"/>
      <c r="O5352" s="102"/>
      <c r="P5352" s="102"/>
      <c r="Q5352" s="102"/>
      <c r="R5352" s="102"/>
      <c r="S5352" s="102"/>
      <c r="T5352" s="106"/>
      <c r="U5352" s="3" t="str">
        <f t="shared" si="251"/>
        <v>0/1</v>
      </c>
    </row>
    <row r="5353" spans="1:21" ht="30" customHeight="1" x14ac:dyDescent="0.3">
      <c r="A5353" s="3" t="str">
        <f>B5353&amp;"--"&amp;COUNTIF($B$5:B5353,B5353)</f>
        <v>--5316</v>
      </c>
      <c r="B5353" s="3" t="str">
        <f t="shared" si="250"/>
        <v/>
      </c>
      <c r="C5353" s="78">
        <v>5349</v>
      </c>
      <c r="D5353" s="102"/>
      <c r="E5353" s="103"/>
      <c r="F5353" s="102"/>
      <c r="G5353" s="104"/>
      <c r="H5353" s="105" t="str">
        <f t="shared" ca="1" si="252"/>
        <v/>
      </c>
      <c r="I5353" s="102"/>
      <c r="J5353" s="102"/>
      <c r="K5353" s="102"/>
      <c r="L5353" s="102"/>
      <c r="M5353" s="102"/>
      <c r="N5353" s="102"/>
      <c r="O5353" s="102"/>
      <c r="P5353" s="102"/>
      <c r="Q5353" s="102"/>
      <c r="R5353" s="102"/>
      <c r="S5353" s="102"/>
      <c r="T5353" s="106"/>
      <c r="U5353" s="3" t="str">
        <f t="shared" si="251"/>
        <v>0/1</v>
      </c>
    </row>
    <row r="5354" spans="1:21" ht="30" customHeight="1" x14ac:dyDescent="0.3">
      <c r="A5354" s="3" t="str">
        <f>B5354&amp;"--"&amp;COUNTIF($B$5:B5354,B5354)</f>
        <v>--5317</v>
      </c>
      <c r="B5354" s="3" t="str">
        <f t="shared" si="250"/>
        <v/>
      </c>
      <c r="C5354" s="78">
        <v>5350</v>
      </c>
      <c r="D5354" s="102"/>
      <c r="E5354" s="103"/>
      <c r="F5354" s="102"/>
      <c r="G5354" s="104"/>
      <c r="H5354" s="105" t="str">
        <f t="shared" ca="1" si="252"/>
        <v/>
      </c>
      <c r="I5354" s="102"/>
      <c r="J5354" s="102"/>
      <c r="K5354" s="102"/>
      <c r="L5354" s="102"/>
      <c r="M5354" s="102"/>
      <c r="N5354" s="102"/>
      <c r="O5354" s="102"/>
      <c r="P5354" s="102"/>
      <c r="Q5354" s="102"/>
      <c r="R5354" s="102"/>
      <c r="S5354" s="102"/>
      <c r="T5354" s="106"/>
      <c r="U5354" s="3" t="str">
        <f t="shared" si="251"/>
        <v>0/1</v>
      </c>
    </row>
    <row r="5355" spans="1:21" ht="30" customHeight="1" x14ac:dyDescent="0.3">
      <c r="A5355" s="3" t="str">
        <f>B5355&amp;"--"&amp;COUNTIF($B$5:B5355,B5355)</f>
        <v>--5318</v>
      </c>
      <c r="B5355" s="3" t="str">
        <f t="shared" si="250"/>
        <v/>
      </c>
      <c r="C5355" s="78">
        <v>5351</v>
      </c>
      <c r="D5355" s="102"/>
      <c r="E5355" s="103"/>
      <c r="F5355" s="102"/>
      <c r="G5355" s="104"/>
      <c r="H5355" s="105" t="str">
        <f t="shared" ca="1" si="252"/>
        <v/>
      </c>
      <c r="I5355" s="102"/>
      <c r="J5355" s="102"/>
      <c r="K5355" s="102"/>
      <c r="L5355" s="102"/>
      <c r="M5355" s="102"/>
      <c r="N5355" s="102"/>
      <c r="O5355" s="102"/>
      <c r="P5355" s="102"/>
      <c r="Q5355" s="102"/>
      <c r="R5355" s="102"/>
      <c r="S5355" s="102"/>
      <c r="T5355" s="106"/>
      <c r="U5355" s="3" t="str">
        <f t="shared" si="251"/>
        <v>0/1</v>
      </c>
    </row>
    <row r="5356" spans="1:21" ht="30" customHeight="1" x14ac:dyDescent="0.3">
      <c r="A5356" s="3" t="str">
        <f>B5356&amp;"--"&amp;COUNTIF($B$5:B5356,B5356)</f>
        <v>--5319</v>
      </c>
      <c r="B5356" s="3" t="str">
        <f t="shared" si="250"/>
        <v/>
      </c>
      <c r="C5356" s="78">
        <v>5352</v>
      </c>
      <c r="D5356" s="102"/>
      <c r="E5356" s="103"/>
      <c r="F5356" s="102"/>
      <c r="G5356" s="104"/>
      <c r="H5356" s="105" t="str">
        <f t="shared" ca="1" si="252"/>
        <v/>
      </c>
      <c r="I5356" s="102"/>
      <c r="J5356" s="102"/>
      <c r="K5356" s="102"/>
      <c r="L5356" s="102"/>
      <c r="M5356" s="102"/>
      <c r="N5356" s="102"/>
      <c r="O5356" s="102"/>
      <c r="P5356" s="102"/>
      <c r="Q5356" s="102"/>
      <c r="R5356" s="102"/>
      <c r="S5356" s="102"/>
      <c r="T5356" s="106"/>
      <c r="U5356" s="3" t="str">
        <f t="shared" si="251"/>
        <v>0/1</v>
      </c>
    </row>
    <row r="5357" spans="1:21" ht="30" customHeight="1" x14ac:dyDescent="0.3">
      <c r="A5357" s="3" t="str">
        <f>B5357&amp;"--"&amp;COUNTIF($B$5:B5357,B5357)</f>
        <v>--5320</v>
      </c>
      <c r="B5357" s="3" t="str">
        <f t="shared" si="250"/>
        <v/>
      </c>
      <c r="C5357" s="78">
        <v>5353</v>
      </c>
      <c r="D5357" s="102"/>
      <c r="E5357" s="103"/>
      <c r="F5357" s="102"/>
      <c r="G5357" s="104"/>
      <c r="H5357" s="105" t="str">
        <f t="shared" ca="1" si="252"/>
        <v/>
      </c>
      <c r="I5357" s="102"/>
      <c r="J5357" s="102"/>
      <c r="K5357" s="102"/>
      <c r="L5357" s="102"/>
      <c r="M5357" s="102"/>
      <c r="N5357" s="102"/>
      <c r="O5357" s="102"/>
      <c r="P5357" s="102"/>
      <c r="Q5357" s="102"/>
      <c r="R5357" s="102"/>
      <c r="S5357" s="102"/>
      <c r="T5357" s="106"/>
      <c r="U5357" s="3" t="str">
        <f t="shared" si="251"/>
        <v>0/1</v>
      </c>
    </row>
    <row r="5358" spans="1:21" ht="30" customHeight="1" x14ac:dyDescent="0.3">
      <c r="A5358" s="3" t="str">
        <f>B5358&amp;"--"&amp;COUNTIF($B$5:B5358,B5358)</f>
        <v>--5321</v>
      </c>
      <c r="B5358" s="3" t="str">
        <f t="shared" si="250"/>
        <v/>
      </c>
      <c r="C5358" s="78">
        <v>5354</v>
      </c>
      <c r="D5358" s="102"/>
      <c r="E5358" s="103"/>
      <c r="F5358" s="102"/>
      <c r="G5358" s="104"/>
      <c r="H5358" s="105" t="str">
        <f t="shared" ca="1" si="252"/>
        <v/>
      </c>
      <c r="I5358" s="102"/>
      <c r="J5358" s="102"/>
      <c r="K5358" s="102"/>
      <c r="L5358" s="102"/>
      <c r="M5358" s="102"/>
      <c r="N5358" s="102"/>
      <c r="O5358" s="102"/>
      <c r="P5358" s="102"/>
      <c r="Q5358" s="102"/>
      <c r="R5358" s="102"/>
      <c r="S5358" s="102"/>
      <c r="T5358" s="106"/>
      <c r="U5358" s="3" t="str">
        <f t="shared" si="251"/>
        <v>0/1</v>
      </c>
    </row>
    <row r="5359" spans="1:21" ht="30" customHeight="1" x14ac:dyDescent="0.3">
      <c r="A5359" s="3" t="str">
        <f>B5359&amp;"--"&amp;COUNTIF($B$5:B5359,B5359)</f>
        <v>--5322</v>
      </c>
      <c r="B5359" s="3" t="str">
        <f t="shared" si="250"/>
        <v/>
      </c>
      <c r="C5359" s="78">
        <v>5355</v>
      </c>
      <c r="D5359" s="102"/>
      <c r="E5359" s="103"/>
      <c r="F5359" s="102"/>
      <c r="G5359" s="104"/>
      <c r="H5359" s="105" t="str">
        <f t="shared" ca="1" si="252"/>
        <v/>
      </c>
      <c r="I5359" s="102"/>
      <c r="J5359" s="102"/>
      <c r="K5359" s="102"/>
      <c r="L5359" s="102"/>
      <c r="M5359" s="102"/>
      <c r="N5359" s="102"/>
      <c r="O5359" s="102"/>
      <c r="P5359" s="102"/>
      <c r="Q5359" s="102"/>
      <c r="R5359" s="102"/>
      <c r="S5359" s="102"/>
      <c r="T5359" s="106"/>
      <c r="U5359" s="3" t="str">
        <f t="shared" si="251"/>
        <v>0/1</v>
      </c>
    </row>
    <row r="5360" spans="1:21" ht="30" customHeight="1" x14ac:dyDescent="0.3">
      <c r="A5360" s="3" t="str">
        <f>B5360&amp;"--"&amp;COUNTIF($B$5:B5360,B5360)</f>
        <v>--5323</v>
      </c>
      <c r="B5360" s="3" t="str">
        <f t="shared" si="250"/>
        <v/>
      </c>
      <c r="C5360" s="78">
        <v>5356</v>
      </c>
      <c r="D5360" s="102"/>
      <c r="E5360" s="103"/>
      <c r="F5360" s="102"/>
      <c r="G5360" s="104"/>
      <c r="H5360" s="105" t="str">
        <f t="shared" ca="1" si="252"/>
        <v/>
      </c>
      <c r="I5360" s="102"/>
      <c r="J5360" s="102"/>
      <c r="K5360" s="102"/>
      <c r="L5360" s="102"/>
      <c r="M5360" s="102"/>
      <c r="N5360" s="102"/>
      <c r="O5360" s="102"/>
      <c r="P5360" s="102"/>
      <c r="Q5360" s="102"/>
      <c r="R5360" s="102"/>
      <c r="S5360" s="102"/>
      <c r="T5360" s="106"/>
      <c r="U5360" s="3" t="str">
        <f t="shared" si="251"/>
        <v>0/1</v>
      </c>
    </row>
    <row r="5361" spans="1:21" ht="30" customHeight="1" x14ac:dyDescent="0.3">
      <c r="A5361" s="3" t="str">
        <f>B5361&amp;"--"&amp;COUNTIF($B$5:B5361,B5361)</f>
        <v>--5324</v>
      </c>
      <c r="B5361" s="3" t="str">
        <f t="shared" si="250"/>
        <v/>
      </c>
      <c r="C5361" s="78">
        <v>5357</v>
      </c>
      <c r="D5361" s="102"/>
      <c r="E5361" s="103"/>
      <c r="F5361" s="102"/>
      <c r="G5361" s="104"/>
      <c r="H5361" s="105" t="str">
        <f t="shared" ca="1" si="252"/>
        <v/>
      </c>
      <c r="I5361" s="102"/>
      <c r="J5361" s="102"/>
      <c r="K5361" s="102"/>
      <c r="L5361" s="102"/>
      <c r="M5361" s="102"/>
      <c r="N5361" s="102"/>
      <c r="O5361" s="102"/>
      <c r="P5361" s="102"/>
      <c r="Q5361" s="102"/>
      <c r="R5361" s="102"/>
      <c r="S5361" s="102"/>
      <c r="T5361" s="106"/>
      <c r="U5361" s="3" t="str">
        <f t="shared" si="251"/>
        <v>0/1</v>
      </c>
    </row>
    <row r="5362" spans="1:21" ht="30" customHeight="1" x14ac:dyDescent="0.3">
      <c r="A5362" s="3" t="str">
        <f>B5362&amp;"--"&amp;COUNTIF($B$5:B5362,B5362)</f>
        <v>--5325</v>
      </c>
      <c r="B5362" s="3" t="str">
        <f t="shared" si="250"/>
        <v/>
      </c>
      <c r="C5362" s="78">
        <v>5358</v>
      </c>
      <c r="D5362" s="102"/>
      <c r="E5362" s="103"/>
      <c r="F5362" s="102"/>
      <c r="G5362" s="104"/>
      <c r="H5362" s="105" t="str">
        <f t="shared" ca="1" si="252"/>
        <v/>
      </c>
      <c r="I5362" s="102"/>
      <c r="J5362" s="102"/>
      <c r="K5362" s="102"/>
      <c r="L5362" s="102"/>
      <c r="M5362" s="102"/>
      <c r="N5362" s="102"/>
      <c r="O5362" s="102"/>
      <c r="P5362" s="102"/>
      <c r="Q5362" s="102"/>
      <c r="R5362" s="102"/>
      <c r="S5362" s="102"/>
      <c r="T5362" s="106"/>
      <c r="U5362" s="3" t="str">
        <f t="shared" si="251"/>
        <v>0/1</v>
      </c>
    </row>
    <row r="5363" spans="1:21" ht="30" customHeight="1" x14ac:dyDescent="0.3">
      <c r="A5363" s="3" t="str">
        <f>B5363&amp;"--"&amp;COUNTIF($B$5:B5363,B5363)</f>
        <v>--5326</v>
      </c>
      <c r="B5363" s="3" t="str">
        <f t="shared" si="250"/>
        <v/>
      </c>
      <c r="C5363" s="78">
        <v>5359</v>
      </c>
      <c r="D5363" s="102"/>
      <c r="E5363" s="103"/>
      <c r="F5363" s="102"/>
      <c r="G5363" s="104"/>
      <c r="H5363" s="105" t="str">
        <f t="shared" ca="1" si="252"/>
        <v/>
      </c>
      <c r="I5363" s="102"/>
      <c r="J5363" s="102"/>
      <c r="K5363" s="102"/>
      <c r="L5363" s="102"/>
      <c r="M5363" s="102"/>
      <c r="N5363" s="102"/>
      <c r="O5363" s="102"/>
      <c r="P5363" s="102"/>
      <c r="Q5363" s="102"/>
      <c r="R5363" s="102"/>
      <c r="S5363" s="102"/>
      <c r="T5363" s="106"/>
      <c r="U5363" s="3" t="str">
        <f t="shared" si="251"/>
        <v>0/1</v>
      </c>
    </row>
    <row r="5364" spans="1:21" ht="30" customHeight="1" x14ac:dyDescent="0.3">
      <c r="A5364" s="3" t="str">
        <f>B5364&amp;"--"&amp;COUNTIF($B$5:B5364,B5364)</f>
        <v>--5327</v>
      </c>
      <c r="B5364" s="3" t="str">
        <f t="shared" si="250"/>
        <v/>
      </c>
      <c r="C5364" s="78">
        <v>5360</v>
      </c>
      <c r="D5364" s="102"/>
      <c r="E5364" s="103"/>
      <c r="F5364" s="102"/>
      <c r="G5364" s="104"/>
      <c r="H5364" s="105" t="str">
        <f t="shared" ca="1" si="252"/>
        <v/>
      </c>
      <c r="I5364" s="102"/>
      <c r="J5364" s="102"/>
      <c r="K5364" s="102"/>
      <c r="L5364" s="102"/>
      <c r="M5364" s="102"/>
      <c r="N5364" s="102"/>
      <c r="O5364" s="102"/>
      <c r="P5364" s="102"/>
      <c r="Q5364" s="102"/>
      <c r="R5364" s="102"/>
      <c r="S5364" s="102"/>
      <c r="T5364" s="106"/>
      <c r="U5364" s="3" t="str">
        <f t="shared" si="251"/>
        <v>0/1</v>
      </c>
    </row>
    <row r="5365" spans="1:21" ht="30" customHeight="1" x14ac:dyDescent="0.3">
      <c r="A5365" s="3" t="str">
        <f>B5365&amp;"--"&amp;COUNTIF($B$5:B5365,B5365)</f>
        <v>--5328</v>
      </c>
      <c r="B5365" s="3" t="str">
        <f t="shared" si="250"/>
        <v/>
      </c>
      <c r="C5365" s="78">
        <v>5361</v>
      </c>
      <c r="D5365" s="102"/>
      <c r="E5365" s="103"/>
      <c r="F5365" s="102"/>
      <c r="G5365" s="104"/>
      <c r="H5365" s="105" t="str">
        <f t="shared" ca="1" si="252"/>
        <v/>
      </c>
      <c r="I5365" s="102"/>
      <c r="J5365" s="102"/>
      <c r="K5365" s="102"/>
      <c r="L5365" s="102"/>
      <c r="M5365" s="102"/>
      <c r="N5365" s="102"/>
      <c r="O5365" s="102"/>
      <c r="P5365" s="102"/>
      <c r="Q5365" s="102"/>
      <c r="R5365" s="102"/>
      <c r="S5365" s="102"/>
      <c r="T5365" s="106"/>
      <c r="U5365" s="3" t="str">
        <f t="shared" si="251"/>
        <v>0/1</v>
      </c>
    </row>
    <row r="5366" spans="1:21" ht="30" customHeight="1" x14ac:dyDescent="0.3">
      <c r="A5366" s="3" t="str">
        <f>B5366&amp;"--"&amp;COUNTIF($B$5:B5366,B5366)</f>
        <v>--5329</v>
      </c>
      <c r="B5366" s="3" t="str">
        <f t="shared" si="250"/>
        <v/>
      </c>
      <c r="C5366" s="78">
        <v>5362</v>
      </c>
      <c r="D5366" s="102"/>
      <c r="E5366" s="103"/>
      <c r="F5366" s="102"/>
      <c r="G5366" s="104"/>
      <c r="H5366" s="105" t="str">
        <f t="shared" ca="1" si="252"/>
        <v/>
      </c>
      <c r="I5366" s="102"/>
      <c r="J5366" s="102"/>
      <c r="K5366" s="102"/>
      <c r="L5366" s="102"/>
      <c r="M5366" s="102"/>
      <c r="N5366" s="102"/>
      <c r="O5366" s="102"/>
      <c r="P5366" s="102"/>
      <c r="Q5366" s="102"/>
      <c r="R5366" s="102"/>
      <c r="S5366" s="102"/>
      <c r="T5366" s="106"/>
      <c r="U5366" s="3" t="str">
        <f t="shared" si="251"/>
        <v>0/1</v>
      </c>
    </row>
    <row r="5367" spans="1:21" ht="30" customHeight="1" x14ac:dyDescent="0.3">
      <c r="A5367" s="3" t="str">
        <f>B5367&amp;"--"&amp;COUNTIF($B$5:B5367,B5367)</f>
        <v>--5330</v>
      </c>
      <c r="B5367" s="3" t="str">
        <f t="shared" si="250"/>
        <v/>
      </c>
      <c r="C5367" s="78">
        <v>5363</v>
      </c>
      <c r="D5367" s="102"/>
      <c r="E5367" s="103"/>
      <c r="F5367" s="102"/>
      <c r="G5367" s="104"/>
      <c r="H5367" s="105" t="str">
        <f t="shared" ca="1" si="252"/>
        <v/>
      </c>
      <c r="I5367" s="102"/>
      <c r="J5367" s="102"/>
      <c r="K5367" s="102"/>
      <c r="L5367" s="102"/>
      <c r="M5367" s="102"/>
      <c r="N5367" s="102"/>
      <c r="O5367" s="102"/>
      <c r="P5367" s="102"/>
      <c r="Q5367" s="102"/>
      <c r="R5367" s="102"/>
      <c r="S5367" s="102"/>
      <c r="T5367" s="106"/>
      <c r="U5367" s="3" t="str">
        <f t="shared" si="251"/>
        <v>0/1</v>
      </c>
    </row>
    <row r="5368" spans="1:21" ht="30" customHeight="1" x14ac:dyDescent="0.3">
      <c r="A5368" s="3" t="str">
        <f>B5368&amp;"--"&amp;COUNTIF($B$5:B5368,B5368)</f>
        <v>--5331</v>
      </c>
      <c r="B5368" s="3" t="str">
        <f t="shared" si="250"/>
        <v/>
      </c>
      <c r="C5368" s="78">
        <v>5364</v>
      </c>
      <c r="D5368" s="102"/>
      <c r="E5368" s="103"/>
      <c r="F5368" s="102"/>
      <c r="G5368" s="104"/>
      <c r="H5368" s="105" t="str">
        <f t="shared" ca="1" si="252"/>
        <v/>
      </c>
      <c r="I5368" s="102"/>
      <c r="J5368" s="102"/>
      <c r="K5368" s="102"/>
      <c r="L5368" s="102"/>
      <c r="M5368" s="102"/>
      <c r="N5368" s="102"/>
      <c r="O5368" s="102"/>
      <c r="P5368" s="102"/>
      <c r="Q5368" s="102"/>
      <c r="R5368" s="102"/>
      <c r="S5368" s="102"/>
      <c r="T5368" s="106"/>
      <c r="U5368" s="3" t="str">
        <f t="shared" si="251"/>
        <v>0/1</v>
      </c>
    </row>
    <row r="5369" spans="1:21" ht="30" customHeight="1" x14ac:dyDescent="0.3">
      <c r="A5369" s="3" t="str">
        <f>B5369&amp;"--"&amp;COUNTIF($B$5:B5369,B5369)</f>
        <v>--5332</v>
      </c>
      <c r="B5369" s="3" t="str">
        <f t="shared" si="250"/>
        <v/>
      </c>
      <c r="C5369" s="78">
        <v>5365</v>
      </c>
      <c r="D5369" s="102"/>
      <c r="E5369" s="103"/>
      <c r="F5369" s="102"/>
      <c r="G5369" s="104"/>
      <c r="H5369" s="105" t="str">
        <f t="shared" ca="1" si="252"/>
        <v/>
      </c>
      <c r="I5369" s="102"/>
      <c r="J5369" s="102"/>
      <c r="K5369" s="102"/>
      <c r="L5369" s="102"/>
      <c r="M5369" s="102"/>
      <c r="N5369" s="102"/>
      <c r="O5369" s="102"/>
      <c r="P5369" s="102"/>
      <c r="Q5369" s="102"/>
      <c r="R5369" s="102"/>
      <c r="S5369" s="102"/>
      <c r="T5369" s="106"/>
      <c r="U5369" s="3" t="str">
        <f t="shared" si="251"/>
        <v>0/1</v>
      </c>
    </row>
    <row r="5370" spans="1:21" ht="30" customHeight="1" x14ac:dyDescent="0.3">
      <c r="A5370" s="3" t="str">
        <f>B5370&amp;"--"&amp;COUNTIF($B$5:B5370,B5370)</f>
        <v>--5333</v>
      </c>
      <c r="B5370" s="3" t="str">
        <f t="shared" si="250"/>
        <v/>
      </c>
      <c r="C5370" s="78">
        <v>5366</v>
      </c>
      <c r="D5370" s="102"/>
      <c r="E5370" s="103"/>
      <c r="F5370" s="102"/>
      <c r="G5370" s="104"/>
      <c r="H5370" s="105" t="str">
        <f t="shared" ca="1" si="252"/>
        <v/>
      </c>
      <c r="I5370" s="102"/>
      <c r="J5370" s="102"/>
      <c r="K5370" s="102"/>
      <c r="L5370" s="102"/>
      <c r="M5370" s="102"/>
      <c r="N5370" s="102"/>
      <c r="O5370" s="102"/>
      <c r="P5370" s="102"/>
      <c r="Q5370" s="102"/>
      <c r="R5370" s="102"/>
      <c r="S5370" s="102"/>
      <c r="T5370" s="106"/>
      <c r="U5370" s="3" t="str">
        <f t="shared" si="251"/>
        <v>0/1</v>
      </c>
    </row>
    <row r="5371" spans="1:21" ht="30" customHeight="1" x14ac:dyDescent="0.3">
      <c r="A5371" s="3" t="str">
        <f>B5371&amp;"--"&amp;COUNTIF($B$5:B5371,B5371)</f>
        <v>--5334</v>
      </c>
      <c r="B5371" s="3" t="str">
        <f t="shared" si="250"/>
        <v/>
      </c>
      <c r="C5371" s="78">
        <v>5367</v>
      </c>
      <c r="D5371" s="102"/>
      <c r="E5371" s="103"/>
      <c r="F5371" s="102"/>
      <c r="G5371" s="104"/>
      <c r="H5371" s="105" t="str">
        <f t="shared" ca="1" si="252"/>
        <v/>
      </c>
      <c r="I5371" s="102"/>
      <c r="J5371" s="102"/>
      <c r="K5371" s="102"/>
      <c r="L5371" s="102"/>
      <c r="M5371" s="102"/>
      <c r="N5371" s="102"/>
      <c r="O5371" s="102"/>
      <c r="P5371" s="102"/>
      <c r="Q5371" s="102"/>
      <c r="R5371" s="102"/>
      <c r="S5371" s="102"/>
      <c r="T5371" s="106"/>
      <c r="U5371" s="3" t="str">
        <f t="shared" si="251"/>
        <v>0/1</v>
      </c>
    </row>
    <row r="5372" spans="1:21" ht="30" customHeight="1" x14ac:dyDescent="0.3">
      <c r="A5372" s="3" t="str">
        <f>B5372&amp;"--"&amp;COUNTIF($B$5:B5372,B5372)</f>
        <v>--5335</v>
      </c>
      <c r="B5372" s="3" t="str">
        <f t="shared" si="250"/>
        <v/>
      </c>
      <c r="C5372" s="78">
        <v>5368</v>
      </c>
      <c r="D5372" s="102"/>
      <c r="E5372" s="103"/>
      <c r="F5372" s="102"/>
      <c r="G5372" s="104"/>
      <c r="H5372" s="105" t="str">
        <f t="shared" ca="1" si="252"/>
        <v/>
      </c>
      <c r="I5372" s="102"/>
      <c r="J5372" s="102"/>
      <c r="K5372" s="102"/>
      <c r="L5372" s="102"/>
      <c r="M5372" s="102"/>
      <c r="N5372" s="102"/>
      <c r="O5372" s="102"/>
      <c r="P5372" s="102"/>
      <c r="Q5372" s="102"/>
      <c r="R5372" s="102"/>
      <c r="S5372" s="102"/>
      <c r="T5372" s="106"/>
      <c r="U5372" s="3" t="str">
        <f t="shared" si="251"/>
        <v>0/1</v>
      </c>
    </row>
    <row r="5373" spans="1:21" ht="30" customHeight="1" x14ac:dyDescent="0.3">
      <c r="A5373" s="3" t="str">
        <f>B5373&amp;"--"&amp;COUNTIF($B$5:B5373,B5373)</f>
        <v>--5336</v>
      </c>
      <c r="B5373" s="3" t="str">
        <f t="shared" si="250"/>
        <v/>
      </c>
      <c r="C5373" s="78">
        <v>5369</v>
      </c>
      <c r="D5373" s="102"/>
      <c r="E5373" s="103"/>
      <c r="F5373" s="102"/>
      <c r="G5373" s="104"/>
      <c r="H5373" s="105" t="str">
        <f t="shared" ca="1" si="252"/>
        <v/>
      </c>
      <c r="I5373" s="102"/>
      <c r="J5373" s="102"/>
      <c r="K5373" s="102"/>
      <c r="L5373" s="102"/>
      <c r="M5373" s="102"/>
      <c r="N5373" s="102"/>
      <c r="O5373" s="102"/>
      <c r="P5373" s="102"/>
      <c r="Q5373" s="102"/>
      <c r="R5373" s="102"/>
      <c r="S5373" s="102"/>
      <c r="T5373" s="106"/>
      <c r="U5373" s="3" t="str">
        <f t="shared" si="251"/>
        <v>0/1</v>
      </c>
    </row>
    <row r="5374" spans="1:21" ht="30" customHeight="1" x14ac:dyDescent="0.3">
      <c r="A5374" s="3" t="str">
        <f>B5374&amp;"--"&amp;COUNTIF($B$5:B5374,B5374)</f>
        <v>--5337</v>
      </c>
      <c r="B5374" s="3" t="str">
        <f t="shared" si="250"/>
        <v/>
      </c>
      <c r="C5374" s="78">
        <v>5370</v>
      </c>
      <c r="D5374" s="102"/>
      <c r="E5374" s="103"/>
      <c r="F5374" s="102"/>
      <c r="G5374" s="104"/>
      <c r="H5374" s="105" t="str">
        <f t="shared" ca="1" si="252"/>
        <v/>
      </c>
      <c r="I5374" s="102"/>
      <c r="J5374" s="102"/>
      <c r="K5374" s="102"/>
      <c r="L5374" s="102"/>
      <c r="M5374" s="102"/>
      <c r="N5374" s="102"/>
      <c r="O5374" s="102"/>
      <c r="P5374" s="102"/>
      <c r="Q5374" s="102"/>
      <c r="R5374" s="102"/>
      <c r="S5374" s="102"/>
      <c r="T5374" s="106"/>
      <c r="U5374" s="3" t="str">
        <f t="shared" si="251"/>
        <v>0/1</v>
      </c>
    </row>
    <row r="5375" spans="1:21" ht="30" customHeight="1" x14ac:dyDescent="0.3">
      <c r="A5375" s="3" t="str">
        <f>B5375&amp;"--"&amp;COUNTIF($B$5:B5375,B5375)</f>
        <v>--5338</v>
      </c>
      <c r="B5375" s="3" t="str">
        <f t="shared" si="250"/>
        <v/>
      </c>
      <c r="C5375" s="78">
        <v>5371</v>
      </c>
      <c r="D5375" s="102"/>
      <c r="E5375" s="103"/>
      <c r="F5375" s="102"/>
      <c r="G5375" s="104"/>
      <c r="H5375" s="105" t="str">
        <f t="shared" ca="1" si="252"/>
        <v/>
      </c>
      <c r="I5375" s="102"/>
      <c r="J5375" s="102"/>
      <c r="K5375" s="102"/>
      <c r="L5375" s="102"/>
      <c r="M5375" s="102"/>
      <c r="N5375" s="102"/>
      <c r="O5375" s="102"/>
      <c r="P5375" s="102"/>
      <c r="Q5375" s="102"/>
      <c r="R5375" s="102"/>
      <c r="S5375" s="102"/>
      <c r="T5375" s="106"/>
      <c r="U5375" s="3" t="str">
        <f t="shared" si="251"/>
        <v>0/1</v>
      </c>
    </row>
    <row r="5376" spans="1:21" ht="30" customHeight="1" x14ac:dyDescent="0.3">
      <c r="A5376" s="3" t="str">
        <f>B5376&amp;"--"&amp;COUNTIF($B$5:B5376,B5376)</f>
        <v>--5339</v>
      </c>
      <c r="B5376" s="3" t="str">
        <f t="shared" si="250"/>
        <v/>
      </c>
      <c r="C5376" s="78">
        <v>5372</v>
      </c>
      <c r="D5376" s="102"/>
      <c r="E5376" s="103"/>
      <c r="F5376" s="102"/>
      <c r="G5376" s="104"/>
      <c r="H5376" s="105" t="str">
        <f t="shared" ca="1" si="252"/>
        <v/>
      </c>
      <c r="I5376" s="102"/>
      <c r="J5376" s="102"/>
      <c r="K5376" s="102"/>
      <c r="L5376" s="102"/>
      <c r="M5376" s="102"/>
      <c r="N5376" s="102"/>
      <c r="O5376" s="102"/>
      <c r="P5376" s="102"/>
      <c r="Q5376" s="102"/>
      <c r="R5376" s="102"/>
      <c r="S5376" s="102"/>
      <c r="T5376" s="106"/>
      <c r="U5376" s="3" t="str">
        <f t="shared" si="251"/>
        <v>0/1</v>
      </c>
    </row>
    <row r="5377" spans="1:21" ht="30" customHeight="1" x14ac:dyDescent="0.3">
      <c r="A5377" s="3" t="str">
        <f>B5377&amp;"--"&amp;COUNTIF($B$5:B5377,B5377)</f>
        <v>--5340</v>
      </c>
      <c r="B5377" s="3" t="str">
        <f t="shared" si="250"/>
        <v/>
      </c>
      <c r="C5377" s="78">
        <v>5373</v>
      </c>
      <c r="D5377" s="102"/>
      <c r="E5377" s="103"/>
      <c r="F5377" s="102"/>
      <c r="G5377" s="104"/>
      <c r="H5377" s="105" t="str">
        <f t="shared" ca="1" si="252"/>
        <v/>
      </c>
      <c r="I5377" s="102"/>
      <c r="J5377" s="102"/>
      <c r="K5377" s="102"/>
      <c r="L5377" s="102"/>
      <c r="M5377" s="102"/>
      <c r="N5377" s="102"/>
      <c r="O5377" s="102"/>
      <c r="P5377" s="102"/>
      <c r="Q5377" s="102"/>
      <c r="R5377" s="102"/>
      <c r="S5377" s="102"/>
      <c r="T5377" s="106"/>
      <c r="U5377" s="3" t="str">
        <f t="shared" si="251"/>
        <v>0/1</v>
      </c>
    </row>
    <row r="5378" spans="1:21" ht="30" customHeight="1" x14ac:dyDescent="0.3">
      <c r="A5378" s="3" t="str">
        <f>B5378&amp;"--"&amp;COUNTIF($B$5:B5378,B5378)</f>
        <v>--5341</v>
      </c>
      <c r="B5378" s="3" t="str">
        <f t="shared" si="250"/>
        <v/>
      </c>
      <c r="C5378" s="78">
        <v>5374</v>
      </c>
      <c r="D5378" s="102"/>
      <c r="E5378" s="103"/>
      <c r="F5378" s="102"/>
      <c r="G5378" s="104"/>
      <c r="H5378" s="105" t="str">
        <f t="shared" ca="1" si="252"/>
        <v/>
      </c>
      <c r="I5378" s="102"/>
      <c r="J5378" s="102"/>
      <c r="K5378" s="102"/>
      <c r="L5378" s="102"/>
      <c r="M5378" s="102"/>
      <c r="N5378" s="102"/>
      <c r="O5378" s="102"/>
      <c r="P5378" s="102"/>
      <c r="Q5378" s="102"/>
      <c r="R5378" s="102"/>
      <c r="S5378" s="102"/>
      <c r="T5378" s="106"/>
      <c r="U5378" s="3" t="str">
        <f t="shared" si="251"/>
        <v>0/1</v>
      </c>
    </row>
    <row r="5379" spans="1:21" ht="30" customHeight="1" x14ac:dyDescent="0.3">
      <c r="A5379" s="3" t="str">
        <f>B5379&amp;"--"&amp;COUNTIF($B$5:B5379,B5379)</f>
        <v>--5342</v>
      </c>
      <c r="B5379" s="3" t="str">
        <f t="shared" si="250"/>
        <v/>
      </c>
      <c r="C5379" s="78">
        <v>5375</v>
      </c>
      <c r="D5379" s="102"/>
      <c r="E5379" s="103"/>
      <c r="F5379" s="102"/>
      <c r="G5379" s="104"/>
      <c r="H5379" s="105" t="str">
        <f t="shared" ca="1" si="252"/>
        <v/>
      </c>
      <c r="I5379" s="102"/>
      <c r="J5379" s="102"/>
      <c r="K5379" s="102"/>
      <c r="L5379" s="102"/>
      <c r="M5379" s="102"/>
      <c r="N5379" s="102"/>
      <c r="O5379" s="102"/>
      <c r="P5379" s="102"/>
      <c r="Q5379" s="102"/>
      <c r="R5379" s="102"/>
      <c r="S5379" s="102"/>
      <c r="T5379" s="106"/>
      <c r="U5379" s="3" t="str">
        <f t="shared" si="251"/>
        <v>0/1</v>
      </c>
    </row>
    <row r="5380" spans="1:21" ht="30" customHeight="1" x14ac:dyDescent="0.3">
      <c r="A5380" s="3" t="str">
        <f>B5380&amp;"--"&amp;COUNTIF($B$5:B5380,B5380)</f>
        <v>--5343</v>
      </c>
      <c r="B5380" s="3" t="str">
        <f t="shared" si="250"/>
        <v/>
      </c>
      <c r="C5380" s="78">
        <v>5376</v>
      </c>
      <c r="D5380" s="102"/>
      <c r="E5380" s="103"/>
      <c r="F5380" s="102"/>
      <c r="G5380" s="104"/>
      <c r="H5380" s="105" t="str">
        <f t="shared" ca="1" si="252"/>
        <v/>
      </c>
      <c r="I5380" s="102"/>
      <c r="J5380" s="102"/>
      <c r="K5380" s="102"/>
      <c r="L5380" s="102"/>
      <c r="M5380" s="102"/>
      <c r="N5380" s="102"/>
      <c r="O5380" s="102"/>
      <c r="P5380" s="102"/>
      <c r="Q5380" s="102"/>
      <c r="R5380" s="102"/>
      <c r="S5380" s="102"/>
      <c r="T5380" s="106"/>
      <c r="U5380" s="3" t="str">
        <f t="shared" si="251"/>
        <v>0/1</v>
      </c>
    </row>
    <row r="5381" spans="1:21" ht="30" customHeight="1" x14ac:dyDescent="0.3">
      <c r="A5381" s="3" t="str">
        <f>B5381&amp;"--"&amp;COUNTIF($B$5:B5381,B5381)</f>
        <v>--5344</v>
      </c>
      <c r="B5381" s="3" t="str">
        <f t="shared" ref="B5381:B5444" si="253">IF(G5381&lt;&gt;"",MONTH(G5381),"")</f>
        <v/>
      </c>
      <c r="C5381" s="78">
        <v>5377</v>
      </c>
      <c r="D5381" s="102"/>
      <c r="E5381" s="103"/>
      <c r="F5381" s="102"/>
      <c r="G5381" s="104"/>
      <c r="H5381" s="105" t="str">
        <f t="shared" ca="1" si="252"/>
        <v/>
      </c>
      <c r="I5381" s="102"/>
      <c r="J5381" s="102"/>
      <c r="K5381" s="102"/>
      <c r="L5381" s="102"/>
      <c r="M5381" s="102"/>
      <c r="N5381" s="102"/>
      <c r="O5381" s="102"/>
      <c r="P5381" s="102"/>
      <c r="Q5381" s="102"/>
      <c r="R5381" s="102"/>
      <c r="S5381" s="102"/>
      <c r="T5381" s="106"/>
      <c r="U5381" s="3" t="str">
        <f t="shared" ref="U5381:U5444" si="254">DAY(G5381)&amp;"/"&amp;MONTH(G5381)</f>
        <v>0/1</v>
      </c>
    </row>
    <row r="5382" spans="1:21" ht="30" customHeight="1" x14ac:dyDescent="0.3">
      <c r="A5382" s="3" t="str">
        <f>B5382&amp;"--"&amp;COUNTIF($B$5:B5382,B5382)</f>
        <v>--5345</v>
      </c>
      <c r="B5382" s="3" t="str">
        <f t="shared" si="253"/>
        <v/>
      </c>
      <c r="C5382" s="78">
        <v>5378</v>
      </c>
      <c r="D5382" s="102"/>
      <c r="E5382" s="103"/>
      <c r="F5382" s="102"/>
      <c r="G5382" s="104"/>
      <c r="H5382" s="105" t="str">
        <f t="shared" ca="1" si="252"/>
        <v/>
      </c>
      <c r="I5382" s="102"/>
      <c r="J5382" s="102"/>
      <c r="K5382" s="102"/>
      <c r="L5382" s="102"/>
      <c r="M5382" s="102"/>
      <c r="N5382" s="102"/>
      <c r="O5382" s="102"/>
      <c r="P5382" s="102"/>
      <c r="Q5382" s="102"/>
      <c r="R5382" s="102"/>
      <c r="S5382" s="102"/>
      <c r="T5382" s="106"/>
      <c r="U5382" s="3" t="str">
        <f t="shared" si="254"/>
        <v>0/1</v>
      </c>
    </row>
    <row r="5383" spans="1:21" ht="30" customHeight="1" x14ac:dyDescent="0.3">
      <c r="A5383" s="3" t="str">
        <f>B5383&amp;"--"&amp;COUNTIF($B$5:B5383,B5383)</f>
        <v>--5346</v>
      </c>
      <c r="B5383" s="3" t="str">
        <f t="shared" si="253"/>
        <v/>
      </c>
      <c r="C5383" s="78">
        <v>5379</v>
      </c>
      <c r="D5383" s="102"/>
      <c r="E5383" s="103"/>
      <c r="F5383" s="102"/>
      <c r="G5383" s="104"/>
      <c r="H5383" s="105" t="str">
        <f t="shared" ca="1" si="252"/>
        <v/>
      </c>
      <c r="I5383" s="102"/>
      <c r="J5383" s="102"/>
      <c r="K5383" s="102"/>
      <c r="L5383" s="102"/>
      <c r="M5383" s="102"/>
      <c r="N5383" s="102"/>
      <c r="O5383" s="102"/>
      <c r="P5383" s="102"/>
      <c r="Q5383" s="102"/>
      <c r="R5383" s="102"/>
      <c r="S5383" s="102"/>
      <c r="T5383" s="106"/>
      <c r="U5383" s="3" t="str">
        <f t="shared" si="254"/>
        <v>0/1</v>
      </c>
    </row>
    <row r="5384" spans="1:21" ht="30" customHeight="1" x14ac:dyDescent="0.3">
      <c r="A5384" s="3" t="str">
        <f>B5384&amp;"--"&amp;COUNTIF($B$5:B5384,B5384)</f>
        <v>--5347</v>
      </c>
      <c r="B5384" s="3" t="str">
        <f t="shared" si="253"/>
        <v/>
      </c>
      <c r="C5384" s="78">
        <v>5380</v>
      </c>
      <c r="D5384" s="102"/>
      <c r="E5384" s="103"/>
      <c r="F5384" s="102"/>
      <c r="G5384" s="104"/>
      <c r="H5384" s="105" t="str">
        <f t="shared" ca="1" si="252"/>
        <v/>
      </c>
      <c r="I5384" s="102"/>
      <c r="J5384" s="102"/>
      <c r="K5384" s="102"/>
      <c r="L5384" s="102"/>
      <c r="M5384" s="102"/>
      <c r="N5384" s="102"/>
      <c r="O5384" s="102"/>
      <c r="P5384" s="102"/>
      <c r="Q5384" s="102"/>
      <c r="R5384" s="102"/>
      <c r="S5384" s="102"/>
      <c r="T5384" s="106"/>
      <c r="U5384" s="3" t="str">
        <f t="shared" si="254"/>
        <v>0/1</v>
      </c>
    </row>
    <row r="5385" spans="1:21" ht="30" customHeight="1" x14ac:dyDescent="0.3">
      <c r="A5385" s="3" t="str">
        <f>B5385&amp;"--"&amp;COUNTIF($B$5:B5385,B5385)</f>
        <v>--5348</v>
      </c>
      <c r="B5385" s="3" t="str">
        <f t="shared" si="253"/>
        <v/>
      </c>
      <c r="C5385" s="78">
        <v>5381</v>
      </c>
      <c r="D5385" s="102"/>
      <c r="E5385" s="103"/>
      <c r="F5385" s="102"/>
      <c r="G5385" s="104"/>
      <c r="H5385" s="105" t="str">
        <f t="shared" ca="1" si="252"/>
        <v/>
      </c>
      <c r="I5385" s="102"/>
      <c r="J5385" s="102"/>
      <c r="K5385" s="102"/>
      <c r="L5385" s="102"/>
      <c r="M5385" s="102"/>
      <c r="N5385" s="102"/>
      <c r="O5385" s="102"/>
      <c r="P5385" s="102"/>
      <c r="Q5385" s="102"/>
      <c r="R5385" s="102"/>
      <c r="S5385" s="102"/>
      <c r="T5385" s="106"/>
      <c r="U5385" s="3" t="str">
        <f t="shared" si="254"/>
        <v>0/1</v>
      </c>
    </row>
    <row r="5386" spans="1:21" ht="30" customHeight="1" x14ac:dyDescent="0.3">
      <c r="A5386" s="3" t="str">
        <f>B5386&amp;"--"&amp;COUNTIF($B$5:B5386,B5386)</f>
        <v>--5349</v>
      </c>
      <c r="B5386" s="3" t="str">
        <f t="shared" si="253"/>
        <v/>
      </c>
      <c r="C5386" s="78">
        <v>5382</v>
      </c>
      <c r="D5386" s="102"/>
      <c r="E5386" s="103"/>
      <c r="F5386" s="102"/>
      <c r="G5386" s="104"/>
      <c r="H5386" s="105" t="str">
        <f t="shared" ca="1" si="252"/>
        <v/>
      </c>
      <c r="I5386" s="102"/>
      <c r="J5386" s="102"/>
      <c r="K5386" s="102"/>
      <c r="L5386" s="102"/>
      <c r="M5386" s="102"/>
      <c r="N5386" s="102"/>
      <c r="O5386" s="102"/>
      <c r="P5386" s="102"/>
      <c r="Q5386" s="102"/>
      <c r="R5386" s="102"/>
      <c r="S5386" s="102"/>
      <c r="T5386" s="106"/>
      <c r="U5386" s="3" t="str">
        <f t="shared" si="254"/>
        <v>0/1</v>
      </c>
    </row>
    <row r="5387" spans="1:21" ht="30" customHeight="1" x14ac:dyDescent="0.3">
      <c r="A5387" s="3" t="str">
        <f>B5387&amp;"--"&amp;COUNTIF($B$5:B5387,B5387)</f>
        <v>--5350</v>
      </c>
      <c r="B5387" s="3" t="str">
        <f t="shared" si="253"/>
        <v/>
      </c>
      <c r="C5387" s="78">
        <v>5383</v>
      </c>
      <c r="D5387" s="102"/>
      <c r="E5387" s="103"/>
      <c r="F5387" s="102"/>
      <c r="G5387" s="104"/>
      <c r="H5387" s="105" t="str">
        <f t="shared" ca="1" si="252"/>
        <v/>
      </c>
      <c r="I5387" s="102"/>
      <c r="J5387" s="102"/>
      <c r="K5387" s="102"/>
      <c r="L5387" s="102"/>
      <c r="M5387" s="102"/>
      <c r="N5387" s="102"/>
      <c r="O5387" s="102"/>
      <c r="P5387" s="102"/>
      <c r="Q5387" s="102"/>
      <c r="R5387" s="102"/>
      <c r="S5387" s="102"/>
      <c r="T5387" s="106"/>
      <c r="U5387" s="3" t="str">
        <f t="shared" si="254"/>
        <v>0/1</v>
      </c>
    </row>
    <row r="5388" spans="1:21" ht="30" customHeight="1" x14ac:dyDescent="0.3">
      <c r="A5388" s="3" t="str">
        <f>B5388&amp;"--"&amp;COUNTIF($B$5:B5388,B5388)</f>
        <v>--5351</v>
      </c>
      <c r="B5388" s="3" t="str">
        <f t="shared" si="253"/>
        <v/>
      </c>
      <c r="C5388" s="78">
        <v>5384</v>
      </c>
      <c r="D5388" s="102"/>
      <c r="E5388" s="103"/>
      <c r="F5388" s="102"/>
      <c r="G5388" s="104"/>
      <c r="H5388" s="105" t="str">
        <f t="shared" ca="1" si="252"/>
        <v/>
      </c>
      <c r="I5388" s="102"/>
      <c r="J5388" s="102"/>
      <c r="K5388" s="102"/>
      <c r="L5388" s="102"/>
      <c r="M5388" s="102"/>
      <c r="N5388" s="102"/>
      <c r="O5388" s="102"/>
      <c r="P5388" s="102"/>
      <c r="Q5388" s="102"/>
      <c r="R5388" s="102"/>
      <c r="S5388" s="102"/>
      <c r="T5388" s="106"/>
      <c r="U5388" s="3" t="str">
        <f t="shared" si="254"/>
        <v>0/1</v>
      </c>
    </row>
    <row r="5389" spans="1:21" ht="30" customHeight="1" x14ac:dyDescent="0.3">
      <c r="A5389" s="3" t="str">
        <f>B5389&amp;"--"&amp;COUNTIF($B$5:B5389,B5389)</f>
        <v>--5352</v>
      </c>
      <c r="B5389" s="3" t="str">
        <f t="shared" si="253"/>
        <v/>
      </c>
      <c r="C5389" s="78">
        <v>5385</v>
      </c>
      <c r="D5389" s="102"/>
      <c r="E5389" s="103"/>
      <c r="F5389" s="102"/>
      <c r="G5389" s="104"/>
      <c r="H5389" s="105" t="str">
        <f t="shared" ca="1" si="252"/>
        <v/>
      </c>
      <c r="I5389" s="102"/>
      <c r="J5389" s="102"/>
      <c r="K5389" s="102"/>
      <c r="L5389" s="102"/>
      <c r="M5389" s="102"/>
      <c r="N5389" s="102"/>
      <c r="O5389" s="102"/>
      <c r="P5389" s="102"/>
      <c r="Q5389" s="102"/>
      <c r="R5389" s="102"/>
      <c r="S5389" s="102"/>
      <c r="T5389" s="106"/>
      <c r="U5389" s="3" t="str">
        <f t="shared" si="254"/>
        <v>0/1</v>
      </c>
    </row>
    <row r="5390" spans="1:21" ht="30" customHeight="1" x14ac:dyDescent="0.3">
      <c r="A5390" s="3" t="str">
        <f>B5390&amp;"--"&amp;COUNTIF($B$5:B5390,B5390)</f>
        <v>--5353</v>
      </c>
      <c r="B5390" s="3" t="str">
        <f t="shared" si="253"/>
        <v/>
      </c>
      <c r="C5390" s="78">
        <v>5386</v>
      </c>
      <c r="D5390" s="102"/>
      <c r="E5390" s="103"/>
      <c r="F5390" s="102"/>
      <c r="G5390" s="104"/>
      <c r="H5390" s="105" t="str">
        <f t="shared" ca="1" si="252"/>
        <v/>
      </c>
      <c r="I5390" s="102"/>
      <c r="J5390" s="102"/>
      <c r="K5390" s="102"/>
      <c r="L5390" s="102"/>
      <c r="M5390" s="102"/>
      <c r="N5390" s="102"/>
      <c r="O5390" s="102"/>
      <c r="P5390" s="102"/>
      <c r="Q5390" s="102"/>
      <c r="R5390" s="102"/>
      <c r="S5390" s="102"/>
      <c r="T5390" s="106"/>
      <c r="U5390" s="3" t="str">
        <f t="shared" si="254"/>
        <v>0/1</v>
      </c>
    </row>
    <row r="5391" spans="1:21" ht="30" customHeight="1" x14ac:dyDescent="0.3">
      <c r="A5391" s="3" t="str">
        <f>B5391&amp;"--"&amp;COUNTIF($B$5:B5391,B5391)</f>
        <v>--5354</v>
      </c>
      <c r="B5391" s="3" t="str">
        <f t="shared" si="253"/>
        <v/>
      </c>
      <c r="C5391" s="78">
        <v>5387</v>
      </c>
      <c r="D5391" s="102"/>
      <c r="E5391" s="103"/>
      <c r="F5391" s="102"/>
      <c r="G5391" s="104"/>
      <c r="H5391" s="105" t="str">
        <f t="shared" ca="1" si="252"/>
        <v/>
      </c>
      <c r="I5391" s="102"/>
      <c r="J5391" s="102"/>
      <c r="K5391" s="102"/>
      <c r="L5391" s="102"/>
      <c r="M5391" s="102"/>
      <c r="N5391" s="102"/>
      <c r="O5391" s="102"/>
      <c r="P5391" s="102"/>
      <c r="Q5391" s="102"/>
      <c r="R5391" s="102"/>
      <c r="S5391" s="102"/>
      <c r="T5391" s="106"/>
      <c r="U5391" s="3" t="str">
        <f t="shared" si="254"/>
        <v>0/1</v>
      </c>
    </row>
    <row r="5392" spans="1:21" ht="30" customHeight="1" x14ac:dyDescent="0.3">
      <c r="A5392" s="3" t="str">
        <f>B5392&amp;"--"&amp;COUNTIF($B$5:B5392,B5392)</f>
        <v>--5355</v>
      </c>
      <c r="B5392" s="3" t="str">
        <f t="shared" si="253"/>
        <v/>
      </c>
      <c r="C5392" s="78">
        <v>5388</v>
      </c>
      <c r="D5392" s="102"/>
      <c r="E5392" s="103"/>
      <c r="F5392" s="102"/>
      <c r="G5392" s="104"/>
      <c r="H5392" s="105" t="str">
        <f t="shared" ca="1" si="252"/>
        <v/>
      </c>
      <c r="I5392" s="102"/>
      <c r="J5392" s="102"/>
      <c r="K5392" s="102"/>
      <c r="L5392" s="102"/>
      <c r="M5392" s="102"/>
      <c r="N5392" s="102"/>
      <c r="O5392" s="102"/>
      <c r="P5392" s="102"/>
      <c r="Q5392" s="102"/>
      <c r="R5392" s="102"/>
      <c r="S5392" s="102"/>
      <c r="T5392" s="106"/>
      <c r="U5392" s="3" t="str">
        <f t="shared" si="254"/>
        <v>0/1</v>
      </c>
    </row>
    <row r="5393" spans="1:21" ht="30" customHeight="1" x14ac:dyDescent="0.3">
      <c r="A5393" s="3" t="str">
        <f>B5393&amp;"--"&amp;COUNTIF($B$5:B5393,B5393)</f>
        <v>--5356</v>
      </c>
      <c r="B5393" s="3" t="str">
        <f t="shared" si="253"/>
        <v/>
      </c>
      <c r="C5393" s="78">
        <v>5389</v>
      </c>
      <c r="D5393" s="102"/>
      <c r="E5393" s="103"/>
      <c r="F5393" s="102"/>
      <c r="G5393" s="104"/>
      <c r="H5393" s="105" t="str">
        <f t="shared" ca="1" si="252"/>
        <v/>
      </c>
      <c r="I5393" s="102"/>
      <c r="J5393" s="102"/>
      <c r="K5393" s="102"/>
      <c r="L5393" s="102"/>
      <c r="M5393" s="102"/>
      <c r="N5393" s="102"/>
      <c r="O5393" s="102"/>
      <c r="P5393" s="102"/>
      <c r="Q5393" s="102"/>
      <c r="R5393" s="102"/>
      <c r="S5393" s="102"/>
      <c r="T5393" s="106"/>
      <c r="U5393" s="3" t="str">
        <f t="shared" si="254"/>
        <v>0/1</v>
      </c>
    </row>
    <row r="5394" spans="1:21" ht="30" customHeight="1" x14ac:dyDescent="0.3">
      <c r="A5394" s="3" t="str">
        <f>B5394&amp;"--"&amp;COUNTIF($B$5:B5394,B5394)</f>
        <v>--5357</v>
      </c>
      <c r="B5394" s="3" t="str">
        <f t="shared" si="253"/>
        <v/>
      </c>
      <c r="C5394" s="78">
        <v>5390</v>
      </c>
      <c r="D5394" s="102"/>
      <c r="E5394" s="103"/>
      <c r="F5394" s="102"/>
      <c r="G5394" s="104"/>
      <c r="H5394" s="105" t="str">
        <f t="shared" ca="1" si="252"/>
        <v/>
      </c>
      <c r="I5394" s="102"/>
      <c r="J5394" s="102"/>
      <c r="K5394" s="102"/>
      <c r="L5394" s="102"/>
      <c r="M5394" s="102"/>
      <c r="N5394" s="102"/>
      <c r="O5394" s="102"/>
      <c r="P5394" s="102"/>
      <c r="Q5394" s="102"/>
      <c r="R5394" s="102"/>
      <c r="S5394" s="102"/>
      <c r="T5394" s="106"/>
      <c r="U5394" s="3" t="str">
        <f t="shared" si="254"/>
        <v>0/1</v>
      </c>
    </row>
    <row r="5395" spans="1:21" ht="30" customHeight="1" x14ac:dyDescent="0.3">
      <c r="A5395" s="3" t="str">
        <f>B5395&amp;"--"&amp;COUNTIF($B$5:B5395,B5395)</f>
        <v>--5358</v>
      </c>
      <c r="B5395" s="3" t="str">
        <f t="shared" si="253"/>
        <v/>
      </c>
      <c r="C5395" s="78">
        <v>5391</v>
      </c>
      <c r="D5395" s="102"/>
      <c r="E5395" s="103"/>
      <c r="F5395" s="102"/>
      <c r="G5395" s="104"/>
      <c r="H5395" s="105" t="str">
        <f t="shared" ca="1" si="252"/>
        <v/>
      </c>
      <c r="I5395" s="102"/>
      <c r="J5395" s="102"/>
      <c r="K5395" s="102"/>
      <c r="L5395" s="102"/>
      <c r="M5395" s="102"/>
      <c r="N5395" s="102"/>
      <c r="O5395" s="102"/>
      <c r="P5395" s="102"/>
      <c r="Q5395" s="102"/>
      <c r="R5395" s="102"/>
      <c r="S5395" s="102"/>
      <c r="T5395" s="106"/>
      <c r="U5395" s="3" t="str">
        <f t="shared" si="254"/>
        <v>0/1</v>
      </c>
    </row>
    <row r="5396" spans="1:21" ht="30" customHeight="1" x14ac:dyDescent="0.3">
      <c r="A5396" s="3" t="str">
        <f>B5396&amp;"--"&amp;COUNTIF($B$5:B5396,B5396)</f>
        <v>--5359</v>
      </c>
      <c r="B5396" s="3" t="str">
        <f t="shared" si="253"/>
        <v/>
      </c>
      <c r="C5396" s="78">
        <v>5392</v>
      </c>
      <c r="D5396" s="102"/>
      <c r="E5396" s="103"/>
      <c r="F5396" s="102"/>
      <c r="G5396" s="104"/>
      <c r="H5396" s="105" t="str">
        <f t="shared" ca="1" si="252"/>
        <v/>
      </c>
      <c r="I5396" s="102"/>
      <c r="J5396" s="102"/>
      <c r="K5396" s="102"/>
      <c r="L5396" s="102"/>
      <c r="M5396" s="102"/>
      <c r="N5396" s="102"/>
      <c r="O5396" s="102"/>
      <c r="P5396" s="102"/>
      <c r="Q5396" s="102"/>
      <c r="R5396" s="102"/>
      <c r="S5396" s="102"/>
      <c r="T5396" s="106"/>
      <c r="U5396" s="3" t="str">
        <f t="shared" si="254"/>
        <v>0/1</v>
      </c>
    </row>
    <row r="5397" spans="1:21" ht="30" customHeight="1" x14ac:dyDescent="0.3">
      <c r="A5397" s="3" t="str">
        <f>B5397&amp;"--"&amp;COUNTIF($B$5:B5397,B5397)</f>
        <v>--5360</v>
      </c>
      <c r="B5397" s="3" t="str">
        <f t="shared" si="253"/>
        <v/>
      </c>
      <c r="C5397" s="78">
        <v>5393</v>
      </c>
      <c r="D5397" s="102"/>
      <c r="E5397" s="103"/>
      <c r="F5397" s="102"/>
      <c r="G5397" s="104"/>
      <c r="H5397" s="105" t="str">
        <f t="shared" ca="1" si="252"/>
        <v/>
      </c>
      <c r="I5397" s="102"/>
      <c r="J5397" s="102"/>
      <c r="K5397" s="102"/>
      <c r="L5397" s="102"/>
      <c r="M5397" s="102"/>
      <c r="N5397" s="102"/>
      <c r="O5397" s="102"/>
      <c r="P5397" s="102"/>
      <c r="Q5397" s="102"/>
      <c r="R5397" s="102"/>
      <c r="S5397" s="102"/>
      <c r="T5397" s="106"/>
      <c r="U5397" s="3" t="str">
        <f t="shared" si="254"/>
        <v>0/1</v>
      </c>
    </row>
    <row r="5398" spans="1:21" ht="30" customHeight="1" x14ac:dyDescent="0.3">
      <c r="A5398" s="3" t="str">
        <f>B5398&amp;"--"&amp;COUNTIF($B$5:B5398,B5398)</f>
        <v>--5361</v>
      </c>
      <c r="B5398" s="3" t="str">
        <f t="shared" si="253"/>
        <v/>
      </c>
      <c r="C5398" s="78">
        <v>5394</v>
      </c>
      <c r="D5398" s="102"/>
      <c r="E5398" s="103"/>
      <c r="F5398" s="102"/>
      <c r="G5398" s="104"/>
      <c r="H5398" s="105" t="str">
        <f t="shared" ca="1" si="252"/>
        <v/>
      </c>
      <c r="I5398" s="102"/>
      <c r="J5398" s="102"/>
      <c r="K5398" s="102"/>
      <c r="L5398" s="102"/>
      <c r="M5398" s="102"/>
      <c r="N5398" s="102"/>
      <c r="O5398" s="102"/>
      <c r="P5398" s="102"/>
      <c r="Q5398" s="102"/>
      <c r="R5398" s="102"/>
      <c r="S5398" s="102"/>
      <c r="T5398" s="106"/>
      <c r="U5398" s="3" t="str">
        <f t="shared" si="254"/>
        <v>0/1</v>
      </c>
    </row>
    <row r="5399" spans="1:21" ht="30" customHeight="1" x14ac:dyDescent="0.3">
      <c r="A5399" s="3" t="str">
        <f>B5399&amp;"--"&amp;COUNTIF($B$5:B5399,B5399)</f>
        <v>--5362</v>
      </c>
      <c r="B5399" s="3" t="str">
        <f t="shared" si="253"/>
        <v/>
      </c>
      <c r="C5399" s="78">
        <v>5395</v>
      </c>
      <c r="D5399" s="102"/>
      <c r="E5399" s="103"/>
      <c r="F5399" s="102"/>
      <c r="G5399" s="104"/>
      <c r="H5399" s="105" t="str">
        <f t="shared" ca="1" si="252"/>
        <v/>
      </c>
      <c r="I5399" s="102"/>
      <c r="J5399" s="102"/>
      <c r="K5399" s="102"/>
      <c r="L5399" s="102"/>
      <c r="M5399" s="102"/>
      <c r="N5399" s="102"/>
      <c r="O5399" s="102"/>
      <c r="P5399" s="102"/>
      <c r="Q5399" s="102"/>
      <c r="R5399" s="102"/>
      <c r="S5399" s="102"/>
      <c r="T5399" s="106"/>
      <c r="U5399" s="3" t="str">
        <f t="shared" si="254"/>
        <v>0/1</v>
      </c>
    </row>
    <row r="5400" spans="1:21" ht="30" customHeight="1" x14ac:dyDescent="0.3">
      <c r="A5400" s="3" t="str">
        <f>B5400&amp;"--"&amp;COUNTIF($B$5:B5400,B5400)</f>
        <v>--5363</v>
      </c>
      <c r="B5400" s="3" t="str">
        <f t="shared" si="253"/>
        <v/>
      </c>
      <c r="C5400" s="78">
        <v>5396</v>
      </c>
      <c r="D5400" s="102"/>
      <c r="E5400" s="103"/>
      <c r="F5400" s="102"/>
      <c r="G5400" s="104"/>
      <c r="H5400" s="105" t="str">
        <f t="shared" ca="1" si="252"/>
        <v/>
      </c>
      <c r="I5400" s="102"/>
      <c r="J5400" s="102"/>
      <c r="K5400" s="102"/>
      <c r="L5400" s="102"/>
      <c r="M5400" s="102"/>
      <c r="N5400" s="102"/>
      <c r="O5400" s="102"/>
      <c r="P5400" s="102"/>
      <c r="Q5400" s="102"/>
      <c r="R5400" s="102"/>
      <c r="S5400" s="102"/>
      <c r="T5400" s="106"/>
      <c r="U5400" s="3" t="str">
        <f t="shared" si="254"/>
        <v>0/1</v>
      </c>
    </row>
    <row r="5401" spans="1:21" ht="30" customHeight="1" x14ac:dyDescent="0.3">
      <c r="A5401" s="3" t="str">
        <f>B5401&amp;"--"&amp;COUNTIF($B$5:B5401,B5401)</f>
        <v>--5364</v>
      </c>
      <c r="B5401" s="3" t="str">
        <f t="shared" si="253"/>
        <v/>
      </c>
      <c r="C5401" s="78">
        <v>5397</v>
      </c>
      <c r="D5401" s="102"/>
      <c r="E5401" s="103"/>
      <c r="F5401" s="102"/>
      <c r="G5401" s="104"/>
      <c r="H5401" s="105" t="str">
        <f t="shared" ca="1" si="252"/>
        <v/>
      </c>
      <c r="I5401" s="102"/>
      <c r="J5401" s="102"/>
      <c r="K5401" s="102"/>
      <c r="L5401" s="102"/>
      <c r="M5401" s="102"/>
      <c r="N5401" s="102"/>
      <c r="O5401" s="102"/>
      <c r="P5401" s="102"/>
      <c r="Q5401" s="102"/>
      <c r="R5401" s="102"/>
      <c r="S5401" s="102"/>
      <c r="T5401" s="106"/>
      <c r="U5401" s="3" t="str">
        <f t="shared" si="254"/>
        <v>0/1</v>
      </c>
    </row>
    <row r="5402" spans="1:21" ht="30" customHeight="1" x14ac:dyDescent="0.3">
      <c r="A5402" s="3" t="str">
        <f>B5402&amp;"--"&amp;COUNTIF($B$5:B5402,B5402)</f>
        <v>--5365</v>
      </c>
      <c r="B5402" s="3" t="str">
        <f t="shared" si="253"/>
        <v/>
      </c>
      <c r="C5402" s="78">
        <v>5398</v>
      </c>
      <c r="D5402" s="102"/>
      <c r="E5402" s="103"/>
      <c r="F5402" s="102"/>
      <c r="G5402" s="104"/>
      <c r="H5402" s="105" t="str">
        <f t="shared" ca="1" si="252"/>
        <v/>
      </c>
      <c r="I5402" s="102"/>
      <c r="J5402" s="102"/>
      <c r="K5402" s="102"/>
      <c r="L5402" s="102"/>
      <c r="M5402" s="102"/>
      <c r="N5402" s="102"/>
      <c r="O5402" s="102"/>
      <c r="P5402" s="102"/>
      <c r="Q5402" s="102"/>
      <c r="R5402" s="102"/>
      <c r="S5402" s="102"/>
      <c r="T5402" s="106"/>
      <c r="U5402" s="3" t="str">
        <f t="shared" si="254"/>
        <v>0/1</v>
      </c>
    </row>
    <row r="5403" spans="1:21" ht="30" customHeight="1" x14ac:dyDescent="0.3">
      <c r="A5403" s="3" t="str">
        <f>B5403&amp;"--"&amp;COUNTIF($B$5:B5403,B5403)</f>
        <v>--5366</v>
      </c>
      <c r="B5403" s="3" t="str">
        <f t="shared" si="253"/>
        <v/>
      </c>
      <c r="C5403" s="78">
        <v>5399</v>
      </c>
      <c r="D5403" s="102"/>
      <c r="E5403" s="103"/>
      <c r="F5403" s="102"/>
      <c r="G5403" s="104"/>
      <c r="H5403" s="105" t="str">
        <f t="shared" ca="1" si="252"/>
        <v/>
      </c>
      <c r="I5403" s="102"/>
      <c r="J5403" s="102"/>
      <c r="K5403" s="102"/>
      <c r="L5403" s="102"/>
      <c r="M5403" s="102"/>
      <c r="N5403" s="102"/>
      <c r="O5403" s="102"/>
      <c r="P5403" s="102"/>
      <c r="Q5403" s="102"/>
      <c r="R5403" s="102"/>
      <c r="S5403" s="102"/>
      <c r="T5403" s="106"/>
      <c r="U5403" s="3" t="str">
        <f t="shared" si="254"/>
        <v>0/1</v>
      </c>
    </row>
    <row r="5404" spans="1:21" ht="30" customHeight="1" x14ac:dyDescent="0.3">
      <c r="A5404" s="3" t="str">
        <f>B5404&amp;"--"&amp;COUNTIF($B$5:B5404,B5404)</f>
        <v>--5367</v>
      </c>
      <c r="B5404" s="3" t="str">
        <f t="shared" si="253"/>
        <v/>
      </c>
      <c r="C5404" s="78">
        <v>5400</v>
      </c>
      <c r="D5404" s="102"/>
      <c r="E5404" s="103"/>
      <c r="F5404" s="102"/>
      <c r="G5404" s="104"/>
      <c r="H5404" s="105" t="str">
        <f t="shared" ca="1" si="252"/>
        <v/>
      </c>
      <c r="I5404" s="102"/>
      <c r="J5404" s="102"/>
      <c r="K5404" s="102"/>
      <c r="L5404" s="102"/>
      <c r="M5404" s="102"/>
      <c r="N5404" s="102"/>
      <c r="O5404" s="102"/>
      <c r="P5404" s="102"/>
      <c r="Q5404" s="102"/>
      <c r="R5404" s="102"/>
      <c r="S5404" s="102"/>
      <c r="T5404" s="106"/>
      <c r="U5404" s="3" t="str">
        <f t="shared" si="254"/>
        <v>0/1</v>
      </c>
    </row>
    <row r="5405" spans="1:21" ht="30" customHeight="1" x14ac:dyDescent="0.3">
      <c r="A5405" s="3" t="str">
        <f>B5405&amp;"--"&amp;COUNTIF($B$5:B5405,B5405)</f>
        <v>--5368</v>
      </c>
      <c r="B5405" s="3" t="str">
        <f t="shared" si="253"/>
        <v/>
      </c>
      <c r="C5405" s="78">
        <v>5401</v>
      </c>
      <c r="D5405" s="102"/>
      <c r="E5405" s="103"/>
      <c r="F5405" s="102"/>
      <c r="G5405" s="104"/>
      <c r="H5405" s="105" t="str">
        <f t="shared" ca="1" si="252"/>
        <v/>
      </c>
      <c r="I5405" s="102"/>
      <c r="J5405" s="102"/>
      <c r="K5405" s="102"/>
      <c r="L5405" s="102"/>
      <c r="M5405" s="102"/>
      <c r="N5405" s="102"/>
      <c r="O5405" s="102"/>
      <c r="P5405" s="102"/>
      <c r="Q5405" s="102"/>
      <c r="R5405" s="102"/>
      <c r="S5405" s="102"/>
      <c r="T5405" s="106"/>
      <c r="U5405" s="3" t="str">
        <f t="shared" si="254"/>
        <v>0/1</v>
      </c>
    </row>
    <row r="5406" spans="1:21" ht="30" customHeight="1" x14ac:dyDescent="0.3">
      <c r="A5406" s="3" t="str">
        <f>B5406&amp;"--"&amp;COUNTIF($B$5:B5406,B5406)</f>
        <v>--5369</v>
      </c>
      <c r="B5406" s="3" t="str">
        <f t="shared" si="253"/>
        <v/>
      </c>
      <c r="C5406" s="78">
        <v>5402</v>
      </c>
      <c r="D5406" s="102"/>
      <c r="E5406" s="103"/>
      <c r="F5406" s="102"/>
      <c r="G5406" s="104"/>
      <c r="H5406" s="105" t="str">
        <f t="shared" ca="1" si="252"/>
        <v/>
      </c>
      <c r="I5406" s="102"/>
      <c r="J5406" s="102"/>
      <c r="K5406" s="102"/>
      <c r="L5406" s="102"/>
      <c r="M5406" s="102"/>
      <c r="N5406" s="102"/>
      <c r="O5406" s="102"/>
      <c r="P5406" s="102"/>
      <c r="Q5406" s="102"/>
      <c r="R5406" s="102"/>
      <c r="S5406" s="102"/>
      <c r="T5406" s="106"/>
      <c r="U5406" s="3" t="str">
        <f t="shared" si="254"/>
        <v>0/1</v>
      </c>
    </row>
    <row r="5407" spans="1:21" ht="30" customHeight="1" x14ac:dyDescent="0.3">
      <c r="A5407" s="3" t="str">
        <f>B5407&amp;"--"&amp;COUNTIF($B$5:B5407,B5407)</f>
        <v>--5370</v>
      </c>
      <c r="B5407" s="3" t="str">
        <f t="shared" si="253"/>
        <v/>
      </c>
      <c r="C5407" s="78">
        <v>5403</v>
      </c>
      <c r="D5407" s="102"/>
      <c r="E5407" s="103"/>
      <c r="F5407" s="102"/>
      <c r="G5407" s="104"/>
      <c r="H5407" s="105" t="str">
        <f t="shared" ca="1" si="252"/>
        <v/>
      </c>
      <c r="I5407" s="102"/>
      <c r="J5407" s="102"/>
      <c r="K5407" s="102"/>
      <c r="L5407" s="102"/>
      <c r="M5407" s="102"/>
      <c r="N5407" s="102"/>
      <c r="O5407" s="102"/>
      <c r="P5407" s="102"/>
      <c r="Q5407" s="102"/>
      <c r="R5407" s="102"/>
      <c r="S5407" s="102"/>
      <c r="T5407" s="106"/>
      <c r="U5407" s="3" t="str">
        <f t="shared" si="254"/>
        <v>0/1</v>
      </c>
    </row>
    <row r="5408" spans="1:21" ht="30" customHeight="1" x14ac:dyDescent="0.3">
      <c r="A5408" s="3" t="str">
        <f>B5408&amp;"--"&amp;COUNTIF($B$5:B5408,B5408)</f>
        <v>--5371</v>
      </c>
      <c r="B5408" s="3" t="str">
        <f t="shared" si="253"/>
        <v/>
      </c>
      <c r="C5408" s="78">
        <v>5404</v>
      </c>
      <c r="D5408" s="102"/>
      <c r="E5408" s="103"/>
      <c r="F5408" s="102"/>
      <c r="G5408" s="104"/>
      <c r="H5408" s="105" t="str">
        <f t="shared" ref="H5408:H5471" ca="1" si="255">IF(G5408,DATEDIF(G5408,TODAY(),"Y"),"")</f>
        <v/>
      </c>
      <c r="I5408" s="102"/>
      <c r="J5408" s="102"/>
      <c r="K5408" s="102"/>
      <c r="L5408" s="102"/>
      <c r="M5408" s="102"/>
      <c r="N5408" s="102"/>
      <c r="O5408" s="102"/>
      <c r="P5408" s="102"/>
      <c r="Q5408" s="102"/>
      <c r="R5408" s="102"/>
      <c r="S5408" s="102"/>
      <c r="T5408" s="106"/>
      <c r="U5408" s="3" t="str">
        <f t="shared" si="254"/>
        <v>0/1</v>
      </c>
    </row>
    <row r="5409" spans="1:21" ht="30" customHeight="1" x14ac:dyDescent="0.3">
      <c r="A5409" s="3" t="str">
        <f>B5409&amp;"--"&amp;COUNTIF($B$5:B5409,B5409)</f>
        <v>--5372</v>
      </c>
      <c r="B5409" s="3" t="str">
        <f t="shared" si="253"/>
        <v/>
      </c>
      <c r="C5409" s="78">
        <v>5405</v>
      </c>
      <c r="D5409" s="102"/>
      <c r="E5409" s="103"/>
      <c r="F5409" s="102"/>
      <c r="G5409" s="104"/>
      <c r="H5409" s="105" t="str">
        <f t="shared" ca="1" si="255"/>
        <v/>
      </c>
      <c r="I5409" s="102"/>
      <c r="J5409" s="102"/>
      <c r="K5409" s="102"/>
      <c r="L5409" s="102"/>
      <c r="M5409" s="102"/>
      <c r="N5409" s="102"/>
      <c r="O5409" s="102"/>
      <c r="P5409" s="102"/>
      <c r="Q5409" s="102"/>
      <c r="R5409" s="102"/>
      <c r="S5409" s="102"/>
      <c r="T5409" s="106"/>
      <c r="U5409" s="3" t="str">
        <f t="shared" si="254"/>
        <v>0/1</v>
      </c>
    </row>
    <row r="5410" spans="1:21" ht="30" customHeight="1" x14ac:dyDescent="0.3">
      <c r="A5410" s="3" t="str">
        <f>B5410&amp;"--"&amp;COUNTIF($B$5:B5410,B5410)</f>
        <v>--5373</v>
      </c>
      <c r="B5410" s="3" t="str">
        <f t="shared" si="253"/>
        <v/>
      </c>
      <c r="C5410" s="78">
        <v>5406</v>
      </c>
      <c r="D5410" s="102"/>
      <c r="E5410" s="103"/>
      <c r="F5410" s="102"/>
      <c r="G5410" s="104"/>
      <c r="H5410" s="105" t="str">
        <f t="shared" ca="1" si="255"/>
        <v/>
      </c>
      <c r="I5410" s="102"/>
      <c r="J5410" s="102"/>
      <c r="K5410" s="102"/>
      <c r="L5410" s="102"/>
      <c r="M5410" s="102"/>
      <c r="N5410" s="102"/>
      <c r="O5410" s="102"/>
      <c r="P5410" s="102"/>
      <c r="Q5410" s="102"/>
      <c r="R5410" s="102"/>
      <c r="S5410" s="102"/>
      <c r="T5410" s="106"/>
      <c r="U5410" s="3" t="str">
        <f t="shared" si="254"/>
        <v>0/1</v>
      </c>
    </row>
    <row r="5411" spans="1:21" ht="30" customHeight="1" x14ac:dyDescent="0.3">
      <c r="A5411" s="3" t="str">
        <f>B5411&amp;"--"&amp;COUNTIF($B$5:B5411,B5411)</f>
        <v>--5374</v>
      </c>
      <c r="B5411" s="3" t="str">
        <f t="shared" si="253"/>
        <v/>
      </c>
      <c r="C5411" s="78">
        <v>5407</v>
      </c>
      <c r="D5411" s="102"/>
      <c r="E5411" s="103"/>
      <c r="F5411" s="102"/>
      <c r="G5411" s="104"/>
      <c r="H5411" s="105" t="str">
        <f t="shared" ca="1" si="255"/>
        <v/>
      </c>
      <c r="I5411" s="102"/>
      <c r="J5411" s="102"/>
      <c r="K5411" s="102"/>
      <c r="L5411" s="102"/>
      <c r="M5411" s="102"/>
      <c r="N5411" s="102"/>
      <c r="O5411" s="102"/>
      <c r="P5411" s="102"/>
      <c r="Q5411" s="102"/>
      <c r="R5411" s="102"/>
      <c r="S5411" s="102"/>
      <c r="T5411" s="106"/>
      <c r="U5411" s="3" t="str">
        <f t="shared" si="254"/>
        <v>0/1</v>
      </c>
    </row>
    <row r="5412" spans="1:21" ht="30" customHeight="1" x14ac:dyDescent="0.3">
      <c r="A5412" s="3" t="str">
        <f>B5412&amp;"--"&amp;COUNTIF($B$5:B5412,B5412)</f>
        <v>--5375</v>
      </c>
      <c r="B5412" s="3" t="str">
        <f t="shared" si="253"/>
        <v/>
      </c>
      <c r="C5412" s="78">
        <v>5408</v>
      </c>
      <c r="D5412" s="102"/>
      <c r="E5412" s="103"/>
      <c r="F5412" s="102"/>
      <c r="G5412" s="104"/>
      <c r="H5412" s="105" t="str">
        <f t="shared" ca="1" si="255"/>
        <v/>
      </c>
      <c r="I5412" s="102"/>
      <c r="J5412" s="102"/>
      <c r="K5412" s="102"/>
      <c r="L5412" s="102"/>
      <c r="M5412" s="102"/>
      <c r="N5412" s="102"/>
      <c r="O5412" s="102"/>
      <c r="P5412" s="102"/>
      <c r="Q5412" s="102"/>
      <c r="R5412" s="102"/>
      <c r="S5412" s="102"/>
      <c r="T5412" s="106"/>
      <c r="U5412" s="3" t="str">
        <f t="shared" si="254"/>
        <v>0/1</v>
      </c>
    </row>
    <row r="5413" spans="1:21" ht="30" customHeight="1" x14ac:dyDescent="0.3">
      <c r="A5413" s="3" t="str">
        <f>B5413&amp;"--"&amp;COUNTIF($B$5:B5413,B5413)</f>
        <v>--5376</v>
      </c>
      <c r="B5413" s="3" t="str">
        <f t="shared" si="253"/>
        <v/>
      </c>
      <c r="C5413" s="78">
        <v>5409</v>
      </c>
      <c r="D5413" s="102"/>
      <c r="E5413" s="103"/>
      <c r="F5413" s="102"/>
      <c r="G5413" s="104"/>
      <c r="H5413" s="105" t="str">
        <f t="shared" ca="1" si="255"/>
        <v/>
      </c>
      <c r="I5413" s="102"/>
      <c r="J5413" s="102"/>
      <c r="K5413" s="102"/>
      <c r="L5413" s="102"/>
      <c r="M5413" s="102"/>
      <c r="N5413" s="102"/>
      <c r="O5413" s="102"/>
      <c r="P5413" s="102"/>
      <c r="Q5413" s="102"/>
      <c r="R5413" s="102"/>
      <c r="S5413" s="102"/>
      <c r="T5413" s="106"/>
      <c r="U5413" s="3" t="str">
        <f t="shared" si="254"/>
        <v>0/1</v>
      </c>
    </row>
    <row r="5414" spans="1:21" ht="30" customHeight="1" x14ac:dyDescent="0.3">
      <c r="A5414" s="3" t="str">
        <f>B5414&amp;"--"&amp;COUNTIF($B$5:B5414,B5414)</f>
        <v>--5377</v>
      </c>
      <c r="B5414" s="3" t="str">
        <f t="shared" si="253"/>
        <v/>
      </c>
      <c r="C5414" s="78">
        <v>5410</v>
      </c>
      <c r="D5414" s="102"/>
      <c r="E5414" s="103"/>
      <c r="F5414" s="102"/>
      <c r="G5414" s="104"/>
      <c r="H5414" s="105" t="str">
        <f t="shared" ca="1" si="255"/>
        <v/>
      </c>
      <c r="I5414" s="102"/>
      <c r="J5414" s="102"/>
      <c r="K5414" s="102"/>
      <c r="L5414" s="102"/>
      <c r="M5414" s="102"/>
      <c r="N5414" s="102"/>
      <c r="O5414" s="102"/>
      <c r="P5414" s="102"/>
      <c r="Q5414" s="102"/>
      <c r="R5414" s="102"/>
      <c r="S5414" s="102"/>
      <c r="T5414" s="106"/>
      <c r="U5414" s="3" t="str">
        <f t="shared" si="254"/>
        <v>0/1</v>
      </c>
    </row>
    <row r="5415" spans="1:21" ht="30" customHeight="1" x14ac:dyDescent="0.3">
      <c r="A5415" s="3" t="str">
        <f>B5415&amp;"--"&amp;COUNTIF($B$5:B5415,B5415)</f>
        <v>--5378</v>
      </c>
      <c r="B5415" s="3" t="str">
        <f t="shared" si="253"/>
        <v/>
      </c>
      <c r="C5415" s="78">
        <v>5411</v>
      </c>
      <c r="D5415" s="102"/>
      <c r="E5415" s="103"/>
      <c r="F5415" s="102"/>
      <c r="G5415" s="104"/>
      <c r="H5415" s="105" t="str">
        <f t="shared" ca="1" si="255"/>
        <v/>
      </c>
      <c r="I5415" s="102"/>
      <c r="J5415" s="102"/>
      <c r="K5415" s="102"/>
      <c r="L5415" s="102"/>
      <c r="M5415" s="102"/>
      <c r="N5415" s="102"/>
      <c r="O5415" s="102"/>
      <c r="P5415" s="102"/>
      <c r="Q5415" s="102"/>
      <c r="R5415" s="102"/>
      <c r="S5415" s="102"/>
      <c r="T5415" s="106"/>
      <c r="U5415" s="3" t="str">
        <f t="shared" si="254"/>
        <v>0/1</v>
      </c>
    </row>
    <row r="5416" spans="1:21" ht="30" customHeight="1" x14ac:dyDescent="0.3">
      <c r="A5416" s="3" t="str">
        <f>B5416&amp;"--"&amp;COUNTIF($B$5:B5416,B5416)</f>
        <v>--5379</v>
      </c>
      <c r="B5416" s="3" t="str">
        <f t="shared" si="253"/>
        <v/>
      </c>
      <c r="C5416" s="78">
        <v>5412</v>
      </c>
      <c r="D5416" s="102"/>
      <c r="E5416" s="103"/>
      <c r="F5416" s="102"/>
      <c r="G5416" s="104"/>
      <c r="H5416" s="105" t="str">
        <f t="shared" ca="1" si="255"/>
        <v/>
      </c>
      <c r="I5416" s="102"/>
      <c r="J5416" s="102"/>
      <c r="K5416" s="102"/>
      <c r="L5416" s="102"/>
      <c r="M5416" s="102"/>
      <c r="N5416" s="102"/>
      <c r="O5416" s="102"/>
      <c r="P5416" s="102"/>
      <c r="Q5416" s="102"/>
      <c r="R5416" s="102"/>
      <c r="S5416" s="102"/>
      <c r="T5416" s="106"/>
      <c r="U5416" s="3" t="str">
        <f t="shared" si="254"/>
        <v>0/1</v>
      </c>
    </row>
    <row r="5417" spans="1:21" ht="30" customHeight="1" x14ac:dyDescent="0.3">
      <c r="A5417" s="3" t="str">
        <f>B5417&amp;"--"&amp;COUNTIF($B$5:B5417,B5417)</f>
        <v>--5380</v>
      </c>
      <c r="B5417" s="3" t="str">
        <f t="shared" si="253"/>
        <v/>
      </c>
      <c r="C5417" s="78">
        <v>5413</v>
      </c>
      <c r="D5417" s="102"/>
      <c r="E5417" s="103"/>
      <c r="F5417" s="102"/>
      <c r="G5417" s="104"/>
      <c r="H5417" s="105" t="str">
        <f t="shared" ca="1" si="255"/>
        <v/>
      </c>
      <c r="I5417" s="102"/>
      <c r="J5417" s="102"/>
      <c r="K5417" s="102"/>
      <c r="L5417" s="102"/>
      <c r="M5417" s="102"/>
      <c r="N5417" s="102"/>
      <c r="O5417" s="102"/>
      <c r="P5417" s="102"/>
      <c r="Q5417" s="102"/>
      <c r="R5417" s="102"/>
      <c r="S5417" s="102"/>
      <c r="T5417" s="106"/>
      <c r="U5417" s="3" t="str">
        <f t="shared" si="254"/>
        <v>0/1</v>
      </c>
    </row>
    <row r="5418" spans="1:21" ht="30" customHeight="1" x14ac:dyDescent="0.3">
      <c r="A5418" s="3" t="str">
        <f>B5418&amp;"--"&amp;COUNTIF($B$5:B5418,B5418)</f>
        <v>--5381</v>
      </c>
      <c r="B5418" s="3" t="str">
        <f t="shared" si="253"/>
        <v/>
      </c>
      <c r="C5418" s="78">
        <v>5414</v>
      </c>
      <c r="D5418" s="102"/>
      <c r="E5418" s="103"/>
      <c r="F5418" s="102"/>
      <c r="G5418" s="104"/>
      <c r="H5418" s="105" t="str">
        <f t="shared" ca="1" si="255"/>
        <v/>
      </c>
      <c r="I5418" s="102"/>
      <c r="J5418" s="102"/>
      <c r="K5418" s="102"/>
      <c r="L5418" s="102"/>
      <c r="M5418" s="102"/>
      <c r="N5418" s="102"/>
      <c r="O5418" s="102"/>
      <c r="P5418" s="102"/>
      <c r="Q5418" s="102"/>
      <c r="R5418" s="102"/>
      <c r="S5418" s="102"/>
      <c r="T5418" s="106"/>
      <c r="U5418" s="3" t="str">
        <f t="shared" si="254"/>
        <v>0/1</v>
      </c>
    </row>
    <row r="5419" spans="1:21" ht="30" customHeight="1" x14ac:dyDescent="0.3">
      <c r="A5419" s="3" t="str">
        <f>B5419&amp;"--"&amp;COUNTIF($B$5:B5419,B5419)</f>
        <v>--5382</v>
      </c>
      <c r="B5419" s="3" t="str">
        <f t="shared" si="253"/>
        <v/>
      </c>
      <c r="C5419" s="78">
        <v>5415</v>
      </c>
      <c r="D5419" s="102"/>
      <c r="E5419" s="103"/>
      <c r="F5419" s="102"/>
      <c r="G5419" s="104"/>
      <c r="H5419" s="105" t="str">
        <f t="shared" ca="1" si="255"/>
        <v/>
      </c>
      <c r="I5419" s="102"/>
      <c r="J5419" s="102"/>
      <c r="K5419" s="102"/>
      <c r="L5419" s="102"/>
      <c r="M5419" s="102"/>
      <c r="N5419" s="102"/>
      <c r="O5419" s="102"/>
      <c r="P5419" s="102"/>
      <c r="Q5419" s="102"/>
      <c r="R5419" s="102"/>
      <c r="S5419" s="102"/>
      <c r="T5419" s="106"/>
      <c r="U5419" s="3" t="str">
        <f t="shared" si="254"/>
        <v>0/1</v>
      </c>
    </row>
    <row r="5420" spans="1:21" ht="30" customHeight="1" x14ac:dyDescent="0.3">
      <c r="A5420" s="3" t="str">
        <f>B5420&amp;"--"&amp;COUNTIF($B$5:B5420,B5420)</f>
        <v>--5383</v>
      </c>
      <c r="B5420" s="3" t="str">
        <f t="shared" si="253"/>
        <v/>
      </c>
      <c r="C5420" s="78">
        <v>5416</v>
      </c>
      <c r="D5420" s="102"/>
      <c r="E5420" s="103"/>
      <c r="F5420" s="102"/>
      <c r="G5420" s="104"/>
      <c r="H5420" s="105" t="str">
        <f t="shared" ca="1" si="255"/>
        <v/>
      </c>
      <c r="I5420" s="102"/>
      <c r="J5420" s="102"/>
      <c r="K5420" s="102"/>
      <c r="L5420" s="102"/>
      <c r="M5420" s="102"/>
      <c r="N5420" s="102"/>
      <c r="O5420" s="102"/>
      <c r="P5420" s="102"/>
      <c r="Q5420" s="102"/>
      <c r="R5420" s="102"/>
      <c r="S5420" s="102"/>
      <c r="T5420" s="106"/>
      <c r="U5420" s="3" t="str">
        <f t="shared" si="254"/>
        <v>0/1</v>
      </c>
    </row>
    <row r="5421" spans="1:21" ht="30" customHeight="1" x14ac:dyDescent="0.3">
      <c r="A5421" s="3" t="str">
        <f>B5421&amp;"--"&amp;COUNTIF($B$5:B5421,B5421)</f>
        <v>--5384</v>
      </c>
      <c r="B5421" s="3" t="str">
        <f t="shared" si="253"/>
        <v/>
      </c>
      <c r="C5421" s="78">
        <v>5417</v>
      </c>
      <c r="D5421" s="102"/>
      <c r="E5421" s="103"/>
      <c r="F5421" s="102"/>
      <c r="G5421" s="104"/>
      <c r="H5421" s="105" t="str">
        <f t="shared" ca="1" si="255"/>
        <v/>
      </c>
      <c r="I5421" s="102"/>
      <c r="J5421" s="102"/>
      <c r="K5421" s="102"/>
      <c r="L5421" s="102"/>
      <c r="M5421" s="102"/>
      <c r="N5421" s="102"/>
      <c r="O5421" s="102"/>
      <c r="P5421" s="102"/>
      <c r="Q5421" s="102"/>
      <c r="R5421" s="102"/>
      <c r="S5421" s="102"/>
      <c r="T5421" s="106"/>
      <c r="U5421" s="3" t="str">
        <f t="shared" si="254"/>
        <v>0/1</v>
      </c>
    </row>
    <row r="5422" spans="1:21" ht="30" customHeight="1" x14ac:dyDescent="0.3">
      <c r="A5422" s="3" t="str">
        <f>B5422&amp;"--"&amp;COUNTIF($B$5:B5422,B5422)</f>
        <v>--5385</v>
      </c>
      <c r="B5422" s="3" t="str">
        <f t="shared" si="253"/>
        <v/>
      </c>
      <c r="C5422" s="78">
        <v>5418</v>
      </c>
      <c r="D5422" s="102"/>
      <c r="E5422" s="103"/>
      <c r="F5422" s="102"/>
      <c r="G5422" s="104"/>
      <c r="H5422" s="105" t="str">
        <f t="shared" ca="1" si="255"/>
        <v/>
      </c>
      <c r="I5422" s="102"/>
      <c r="J5422" s="102"/>
      <c r="K5422" s="102"/>
      <c r="L5422" s="102"/>
      <c r="M5422" s="102"/>
      <c r="N5422" s="102"/>
      <c r="O5422" s="102"/>
      <c r="P5422" s="102"/>
      <c r="Q5422" s="102"/>
      <c r="R5422" s="102"/>
      <c r="S5422" s="102"/>
      <c r="T5422" s="106"/>
      <c r="U5422" s="3" t="str">
        <f t="shared" si="254"/>
        <v>0/1</v>
      </c>
    </row>
    <row r="5423" spans="1:21" ht="30" customHeight="1" x14ac:dyDescent="0.3">
      <c r="A5423" s="3" t="str">
        <f>B5423&amp;"--"&amp;COUNTIF($B$5:B5423,B5423)</f>
        <v>--5386</v>
      </c>
      <c r="B5423" s="3" t="str">
        <f t="shared" si="253"/>
        <v/>
      </c>
      <c r="C5423" s="78">
        <v>5419</v>
      </c>
      <c r="D5423" s="102"/>
      <c r="E5423" s="103"/>
      <c r="F5423" s="102"/>
      <c r="G5423" s="104"/>
      <c r="H5423" s="105" t="str">
        <f t="shared" ca="1" si="255"/>
        <v/>
      </c>
      <c r="I5423" s="102"/>
      <c r="J5423" s="102"/>
      <c r="K5423" s="102"/>
      <c r="L5423" s="102"/>
      <c r="M5423" s="102"/>
      <c r="N5423" s="102"/>
      <c r="O5423" s="102"/>
      <c r="P5423" s="102"/>
      <c r="Q5423" s="102"/>
      <c r="R5423" s="102"/>
      <c r="S5423" s="102"/>
      <c r="T5423" s="106"/>
      <c r="U5423" s="3" t="str">
        <f t="shared" si="254"/>
        <v>0/1</v>
      </c>
    </row>
    <row r="5424" spans="1:21" ht="30" customHeight="1" x14ac:dyDescent="0.3">
      <c r="A5424" s="3" t="str">
        <f>B5424&amp;"--"&amp;COUNTIF($B$5:B5424,B5424)</f>
        <v>--5387</v>
      </c>
      <c r="B5424" s="3" t="str">
        <f t="shared" si="253"/>
        <v/>
      </c>
      <c r="C5424" s="78">
        <v>5420</v>
      </c>
      <c r="D5424" s="102"/>
      <c r="E5424" s="103"/>
      <c r="F5424" s="102"/>
      <c r="G5424" s="104"/>
      <c r="H5424" s="105" t="str">
        <f t="shared" ca="1" si="255"/>
        <v/>
      </c>
      <c r="I5424" s="102"/>
      <c r="J5424" s="102"/>
      <c r="K5424" s="102"/>
      <c r="L5424" s="102"/>
      <c r="M5424" s="102"/>
      <c r="N5424" s="102"/>
      <c r="O5424" s="102"/>
      <c r="P5424" s="102"/>
      <c r="Q5424" s="102"/>
      <c r="R5424" s="102"/>
      <c r="S5424" s="102"/>
      <c r="T5424" s="106"/>
      <c r="U5424" s="3" t="str">
        <f t="shared" si="254"/>
        <v>0/1</v>
      </c>
    </row>
    <row r="5425" spans="1:21" ht="30" customHeight="1" x14ac:dyDescent="0.3">
      <c r="A5425" s="3" t="str">
        <f>B5425&amp;"--"&amp;COUNTIF($B$5:B5425,B5425)</f>
        <v>--5388</v>
      </c>
      <c r="B5425" s="3" t="str">
        <f t="shared" si="253"/>
        <v/>
      </c>
      <c r="C5425" s="78">
        <v>5421</v>
      </c>
      <c r="D5425" s="102"/>
      <c r="E5425" s="103"/>
      <c r="F5425" s="102"/>
      <c r="G5425" s="104"/>
      <c r="H5425" s="105" t="str">
        <f t="shared" ca="1" si="255"/>
        <v/>
      </c>
      <c r="I5425" s="102"/>
      <c r="J5425" s="102"/>
      <c r="K5425" s="102"/>
      <c r="L5425" s="102"/>
      <c r="M5425" s="102"/>
      <c r="N5425" s="102"/>
      <c r="O5425" s="102"/>
      <c r="P5425" s="102"/>
      <c r="Q5425" s="102"/>
      <c r="R5425" s="102"/>
      <c r="S5425" s="102"/>
      <c r="T5425" s="106"/>
      <c r="U5425" s="3" t="str">
        <f t="shared" si="254"/>
        <v>0/1</v>
      </c>
    </row>
    <row r="5426" spans="1:21" ht="30" customHeight="1" x14ac:dyDescent="0.3">
      <c r="A5426" s="3" t="str">
        <f>B5426&amp;"--"&amp;COUNTIF($B$5:B5426,B5426)</f>
        <v>--5389</v>
      </c>
      <c r="B5426" s="3" t="str">
        <f t="shared" si="253"/>
        <v/>
      </c>
      <c r="C5426" s="78">
        <v>5422</v>
      </c>
      <c r="D5426" s="102"/>
      <c r="E5426" s="103"/>
      <c r="F5426" s="102"/>
      <c r="G5426" s="104"/>
      <c r="H5426" s="105" t="str">
        <f t="shared" ca="1" si="255"/>
        <v/>
      </c>
      <c r="I5426" s="102"/>
      <c r="J5426" s="102"/>
      <c r="K5426" s="102"/>
      <c r="L5426" s="102"/>
      <c r="M5426" s="102"/>
      <c r="N5426" s="102"/>
      <c r="O5426" s="102"/>
      <c r="P5426" s="102"/>
      <c r="Q5426" s="102"/>
      <c r="R5426" s="102"/>
      <c r="S5426" s="102"/>
      <c r="T5426" s="106"/>
      <c r="U5426" s="3" t="str">
        <f t="shared" si="254"/>
        <v>0/1</v>
      </c>
    </row>
    <row r="5427" spans="1:21" ht="30" customHeight="1" x14ac:dyDescent="0.3">
      <c r="A5427" s="3" t="str">
        <f>B5427&amp;"--"&amp;COUNTIF($B$5:B5427,B5427)</f>
        <v>--5390</v>
      </c>
      <c r="B5427" s="3" t="str">
        <f t="shared" si="253"/>
        <v/>
      </c>
      <c r="C5427" s="78">
        <v>5423</v>
      </c>
      <c r="D5427" s="102"/>
      <c r="E5427" s="103"/>
      <c r="F5427" s="102"/>
      <c r="G5427" s="104"/>
      <c r="H5427" s="105" t="str">
        <f t="shared" ca="1" si="255"/>
        <v/>
      </c>
      <c r="I5427" s="102"/>
      <c r="J5427" s="102"/>
      <c r="K5427" s="102"/>
      <c r="L5427" s="102"/>
      <c r="M5427" s="102"/>
      <c r="N5427" s="102"/>
      <c r="O5427" s="102"/>
      <c r="P5427" s="102"/>
      <c r="Q5427" s="102"/>
      <c r="R5427" s="102"/>
      <c r="S5427" s="102"/>
      <c r="T5427" s="106"/>
      <c r="U5427" s="3" t="str">
        <f t="shared" si="254"/>
        <v>0/1</v>
      </c>
    </row>
    <row r="5428" spans="1:21" ht="30" customHeight="1" x14ac:dyDescent="0.3">
      <c r="A5428" s="3" t="str">
        <f>B5428&amp;"--"&amp;COUNTIF($B$5:B5428,B5428)</f>
        <v>--5391</v>
      </c>
      <c r="B5428" s="3" t="str">
        <f t="shared" si="253"/>
        <v/>
      </c>
      <c r="C5428" s="78">
        <v>5424</v>
      </c>
      <c r="D5428" s="102"/>
      <c r="E5428" s="103"/>
      <c r="F5428" s="102"/>
      <c r="G5428" s="104"/>
      <c r="H5428" s="105" t="str">
        <f t="shared" ca="1" si="255"/>
        <v/>
      </c>
      <c r="I5428" s="102"/>
      <c r="J5428" s="102"/>
      <c r="K5428" s="102"/>
      <c r="L5428" s="102"/>
      <c r="M5428" s="102"/>
      <c r="N5428" s="102"/>
      <c r="O5428" s="102"/>
      <c r="P5428" s="102"/>
      <c r="Q5428" s="102"/>
      <c r="R5428" s="102"/>
      <c r="S5428" s="102"/>
      <c r="T5428" s="106"/>
      <c r="U5428" s="3" t="str">
        <f t="shared" si="254"/>
        <v>0/1</v>
      </c>
    </row>
    <row r="5429" spans="1:21" ht="30" customHeight="1" x14ac:dyDescent="0.3">
      <c r="A5429" s="3" t="str">
        <f>B5429&amp;"--"&amp;COUNTIF($B$5:B5429,B5429)</f>
        <v>--5392</v>
      </c>
      <c r="B5429" s="3" t="str">
        <f t="shared" si="253"/>
        <v/>
      </c>
      <c r="C5429" s="78">
        <v>5425</v>
      </c>
      <c r="D5429" s="102"/>
      <c r="E5429" s="103"/>
      <c r="F5429" s="102"/>
      <c r="G5429" s="104"/>
      <c r="H5429" s="105" t="str">
        <f t="shared" ca="1" si="255"/>
        <v/>
      </c>
      <c r="I5429" s="102"/>
      <c r="J5429" s="102"/>
      <c r="K5429" s="102"/>
      <c r="L5429" s="102"/>
      <c r="M5429" s="102"/>
      <c r="N5429" s="102"/>
      <c r="O5429" s="102"/>
      <c r="P5429" s="102"/>
      <c r="Q5429" s="102"/>
      <c r="R5429" s="102"/>
      <c r="S5429" s="102"/>
      <c r="T5429" s="106"/>
      <c r="U5429" s="3" t="str">
        <f t="shared" si="254"/>
        <v>0/1</v>
      </c>
    </row>
    <row r="5430" spans="1:21" ht="30" customHeight="1" x14ac:dyDescent="0.3">
      <c r="A5430" s="3" t="str">
        <f>B5430&amp;"--"&amp;COUNTIF($B$5:B5430,B5430)</f>
        <v>--5393</v>
      </c>
      <c r="B5430" s="3" t="str">
        <f t="shared" si="253"/>
        <v/>
      </c>
      <c r="C5430" s="78">
        <v>5426</v>
      </c>
      <c r="D5430" s="102"/>
      <c r="E5430" s="103"/>
      <c r="F5430" s="102"/>
      <c r="G5430" s="104"/>
      <c r="H5430" s="105" t="str">
        <f t="shared" ca="1" si="255"/>
        <v/>
      </c>
      <c r="I5430" s="102"/>
      <c r="J5430" s="102"/>
      <c r="K5430" s="102"/>
      <c r="L5430" s="102"/>
      <c r="M5430" s="102"/>
      <c r="N5430" s="102"/>
      <c r="O5430" s="102"/>
      <c r="P5430" s="102"/>
      <c r="Q5430" s="102"/>
      <c r="R5430" s="102"/>
      <c r="S5430" s="102"/>
      <c r="T5430" s="106"/>
      <c r="U5430" s="3" t="str">
        <f t="shared" si="254"/>
        <v>0/1</v>
      </c>
    </row>
    <row r="5431" spans="1:21" ht="30" customHeight="1" x14ac:dyDescent="0.3">
      <c r="A5431" s="3" t="str">
        <f>B5431&amp;"--"&amp;COUNTIF($B$5:B5431,B5431)</f>
        <v>--5394</v>
      </c>
      <c r="B5431" s="3" t="str">
        <f t="shared" si="253"/>
        <v/>
      </c>
      <c r="C5431" s="78">
        <v>5427</v>
      </c>
      <c r="D5431" s="102"/>
      <c r="E5431" s="103"/>
      <c r="F5431" s="102"/>
      <c r="G5431" s="104"/>
      <c r="H5431" s="105" t="str">
        <f t="shared" ca="1" si="255"/>
        <v/>
      </c>
      <c r="I5431" s="102"/>
      <c r="J5431" s="102"/>
      <c r="K5431" s="102"/>
      <c r="L5431" s="102"/>
      <c r="M5431" s="102"/>
      <c r="N5431" s="102"/>
      <c r="O5431" s="102"/>
      <c r="P5431" s="102"/>
      <c r="Q5431" s="102"/>
      <c r="R5431" s="102"/>
      <c r="S5431" s="102"/>
      <c r="T5431" s="106"/>
      <c r="U5431" s="3" t="str">
        <f t="shared" si="254"/>
        <v>0/1</v>
      </c>
    </row>
    <row r="5432" spans="1:21" ht="30" customHeight="1" x14ac:dyDescent="0.3">
      <c r="A5432" s="3" t="str">
        <f>B5432&amp;"--"&amp;COUNTIF($B$5:B5432,B5432)</f>
        <v>--5395</v>
      </c>
      <c r="B5432" s="3" t="str">
        <f t="shared" si="253"/>
        <v/>
      </c>
      <c r="C5432" s="78">
        <v>5428</v>
      </c>
      <c r="D5432" s="102"/>
      <c r="E5432" s="103"/>
      <c r="F5432" s="102"/>
      <c r="G5432" s="104"/>
      <c r="H5432" s="105" t="str">
        <f t="shared" ca="1" si="255"/>
        <v/>
      </c>
      <c r="I5432" s="102"/>
      <c r="J5432" s="102"/>
      <c r="K5432" s="102"/>
      <c r="L5432" s="102"/>
      <c r="M5432" s="102"/>
      <c r="N5432" s="102"/>
      <c r="O5432" s="102"/>
      <c r="P5432" s="102"/>
      <c r="Q5432" s="102"/>
      <c r="R5432" s="102"/>
      <c r="S5432" s="102"/>
      <c r="T5432" s="106"/>
      <c r="U5432" s="3" t="str">
        <f t="shared" si="254"/>
        <v>0/1</v>
      </c>
    </row>
    <row r="5433" spans="1:21" ht="30" customHeight="1" x14ac:dyDescent="0.3">
      <c r="A5433" s="3" t="str">
        <f>B5433&amp;"--"&amp;COUNTIF($B$5:B5433,B5433)</f>
        <v>--5396</v>
      </c>
      <c r="B5433" s="3" t="str">
        <f t="shared" si="253"/>
        <v/>
      </c>
      <c r="C5433" s="78">
        <v>5429</v>
      </c>
      <c r="D5433" s="102"/>
      <c r="E5433" s="103"/>
      <c r="F5433" s="102"/>
      <c r="G5433" s="104"/>
      <c r="H5433" s="105" t="str">
        <f t="shared" ca="1" si="255"/>
        <v/>
      </c>
      <c r="I5433" s="102"/>
      <c r="J5433" s="102"/>
      <c r="K5433" s="102"/>
      <c r="L5433" s="102"/>
      <c r="M5433" s="102"/>
      <c r="N5433" s="102"/>
      <c r="O5433" s="102"/>
      <c r="P5433" s="102"/>
      <c r="Q5433" s="102"/>
      <c r="R5433" s="102"/>
      <c r="S5433" s="102"/>
      <c r="T5433" s="106"/>
      <c r="U5433" s="3" t="str">
        <f t="shared" si="254"/>
        <v>0/1</v>
      </c>
    </row>
    <row r="5434" spans="1:21" ht="30" customHeight="1" x14ac:dyDescent="0.3">
      <c r="A5434" s="3" t="str">
        <f>B5434&amp;"--"&amp;COUNTIF($B$5:B5434,B5434)</f>
        <v>--5397</v>
      </c>
      <c r="B5434" s="3" t="str">
        <f t="shared" si="253"/>
        <v/>
      </c>
      <c r="C5434" s="78">
        <v>5430</v>
      </c>
      <c r="D5434" s="102"/>
      <c r="E5434" s="103"/>
      <c r="F5434" s="102"/>
      <c r="G5434" s="104"/>
      <c r="H5434" s="105" t="str">
        <f t="shared" ca="1" si="255"/>
        <v/>
      </c>
      <c r="I5434" s="102"/>
      <c r="J5434" s="102"/>
      <c r="K5434" s="102"/>
      <c r="L5434" s="102"/>
      <c r="M5434" s="102"/>
      <c r="N5434" s="102"/>
      <c r="O5434" s="102"/>
      <c r="P5434" s="102"/>
      <c r="Q5434" s="102"/>
      <c r="R5434" s="102"/>
      <c r="S5434" s="102"/>
      <c r="T5434" s="106"/>
      <c r="U5434" s="3" t="str">
        <f t="shared" si="254"/>
        <v>0/1</v>
      </c>
    </row>
    <row r="5435" spans="1:21" ht="30" customHeight="1" x14ac:dyDescent="0.3">
      <c r="A5435" s="3" t="str">
        <f>B5435&amp;"--"&amp;COUNTIF($B$5:B5435,B5435)</f>
        <v>--5398</v>
      </c>
      <c r="B5435" s="3" t="str">
        <f t="shared" si="253"/>
        <v/>
      </c>
      <c r="C5435" s="78">
        <v>5431</v>
      </c>
      <c r="D5435" s="102"/>
      <c r="E5435" s="103"/>
      <c r="F5435" s="102"/>
      <c r="G5435" s="104"/>
      <c r="H5435" s="105" t="str">
        <f t="shared" ca="1" si="255"/>
        <v/>
      </c>
      <c r="I5435" s="102"/>
      <c r="J5435" s="102"/>
      <c r="K5435" s="102"/>
      <c r="L5435" s="102"/>
      <c r="M5435" s="102"/>
      <c r="N5435" s="102"/>
      <c r="O5435" s="102"/>
      <c r="P5435" s="102"/>
      <c r="Q5435" s="102"/>
      <c r="R5435" s="102"/>
      <c r="S5435" s="102"/>
      <c r="T5435" s="106"/>
      <c r="U5435" s="3" t="str">
        <f t="shared" si="254"/>
        <v>0/1</v>
      </c>
    </row>
    <row r="5436" spans="1:21" ht="30" customHeight="1" x14ac:dyDescent="0.3">
      <c r="A5436" s="3" t="str">
        <f>B5436&amp;"--"&amp;COUNTIF($B$5:B5436,B5436)</f>
        <v>--5399</v>
      </c>
      <c r="B5436" s="3" t="str">
        <f t="shared" si="253"/>
        <v/>
      </c>
      <c r="C5436" s="78">
        <v>5432</v>
      </c>
      <c r="D5436" s="102"/>
      <c r="E5436" s="103"/>
      <c r="F5436" s="102"/>
      <c r="G5436" s="104"/>
      <c r="H5436" s="105" t="str">
        <f t="shared" ca="1" si="255"/>
        <v/>
      </c>
      <c r="I5436" s="102"/>
      <c r="J5436" s="102"/>
      <c r="K5436" s="102"/>
      <c r="L5436" s="102"/>
      <c r="M5436" s="102"/>
      <c r="N5436" s="102"/>
      <c r="O5436" s="102"/>
      <c r="P5436" s="102"/>
      <c r="Q5436" s="102"/>
      <c r="R5436" s="102"/>
      <c r="S5436" s="102"/>
      <c r="T5436" s="106"/>
      <c r="U5436" s="3" t="str">
        <f t="shared" si="254"/>
        <v>0/1</v>
      </c>
    </row>
    <row r="5437" spans="1:21" ht="30" customHeight="1" x14ac:dyDescent="0.3">
      <c r="A5437" s="3" t="str">
        <f>B5437&amp;"--"&amp;COUNTIF($B$5:B5437,B5437)</f>
        <v>--5400</v>
      </c>
      <c r="B5437" s="3" t="str">
        <f t="shared" si="253"/>
        <v/>
      </c>
      <c r="C5437" s="78">
        <v>5433</v>
      </c>
      <c r="D5437" s="102"/>
      <c r="E5437" s="103"/>
      <c r="F5437" s="102"/>
      <c r="G5437" s="104"/>
      <c r="H5437" s="105" t="str">
        <f t="shared" ca="1" si="255"/>
        <v/>
      </c>
      <c r="I5437" s="102"/>
      <c r="J5437" s="102"/>
      <c r="K5437" s="102"/>
      <c r="L5437" s="102"/>
      <c r="M5437" s="102"/>
      <c r="N5437" s="102"/>
      <c r="O5437" s="102"/>
      <c r="P5437" s="102"/>
      <c r="Q5437" s="102"/>
      <c r="R5437" s="102"/>
      <c r="S5437" s="102"/>
      <c r="T5437" s="106"/>
      <c r="U5437" s="3" t="str">
        <f t="shared" si="254"/>
        <v>0/1</v>
      </c>
    </row>
    <row r="5438" spans="1:21" ht="30" customHeight="1" x14ac:dyDescent="0.3">
      <c r="A5438" s="3" t="str">
        <f>B5438&amp;"--"&amp;COUNTIF($B$5:B5438,B5438)</f>
        <v>--5401</v>
      </c>
      <c r="B5438" s="3" t="str">
        <f t="shared" si="253"/>
        <v/>
      </c>
      <c r="C5438" s="78">
        <v>5434</v>
      </c>
      <c r="D5438" s="102"/>
      <c r="E5438" s="103"/>
      <c r="F5438" s="102"/>
      <c r="G5438" s="104"/>
      <c r="H5438" s="105" t="str">
        <f t="shared" ca="1" si="255"/>
        <v/>
      </c>
      <c r="I5438" s="102"/>
      <c r="J5438" s="102"/>
      <c r="K5438" s="102"/>
      <c r="L5438" s="102"/>
      <c r="M5438" s="102"/>
      <c r="N5438" s="102"/>
      <c r="O5438" s="102"/>
      <c r="P5438" s="102"/>
      <c r="Q5438" s="102"/>
      <c r="R5438" s="102"/>
      <c r="S5438" s="102"/>
      <c r="T5438" s="106"/>
      <c r="U5438" s="3" t="str">
        <f t="shared" si="254"/>
        <v>0/1</v>
      </c>
    </row>
    <row r="5439" spans="1:21" ht="30" customHeight="1" x14ac:dyDescent="0.3">
      <c r="A5439" s="3" t="str">
        <f>B5439&amp;"--"&amp;COUNTIF($B$5:B5439,B5439)</f>
        <v>--5402</v>
      </c>
      <c r="B5439" s="3" t="str">
        <f t="shared" si="253"/>
        <v/>
      </c>
      <c r="C5439" s="78">
        <v>5435</v>
      </c>
      <c r="D5439" s="102"/>
      <c r="E5439" s="103"/>
      <c r="F5439" s="102"/>
      <c r="G5439" s="104"/>
      <c r="H5439" s="105" t="str">
        <f t="shared" ca="1" si="255"/>
        <v/>
      </c>
      <c r="I5439" s="102"/>
      <c r="J5439" s="102"/>
      <c r="K5439" s="102"/>
      <c r="L5439" s="102"/>
      <c r="M5439" s="102"/>
      <c r="N5439" s="102"/>
      <c r="O5439" s="102"/>
      <c r="P5439" s="102"/>
      <c r="Q5439" s="102"/>
      <c r="R5439" s="102"/>
      <c r="S5439" s="102"/>
      <c r="T5439" s="106"/>
      <c r="U5439" s="3" t="str">
        <f t="shared" si="254"/>
        <v>0/1</v>
      </c>
    </row>
    <row r="5440" spans="1:21" ht="30" customHeight="1" x14ac:dyDescent="0.3">
      <c r="A5440" s="3" t="str">
        <f>B5440&amp;"--"&amp;COUNTIF($B$5:B5440,B5440)</f>
        <v>--5403</v>
      </c>
      <c r="B5440" s="3" t="str">
        <f t="shared" si="253"/>
        <v/>
      </c>
      <c r="C5440" s="78">
        <v>5436</v>
      </c>
      <c r="D5440" s="102"/>
      <c r="E5440" s="103"/>
      <c r="F5440" s="102"/>
      <c r="G5440" s="104"/>
      <c r="H5440" s="105" t="str">
        <f t="shared" ca="1" si="255"/>
        <v/>
      </c>
      <c r="I5440" s="102"/>
      <c r="J5440" s="102"/>
      <c r="K5440" s="102"/>
      <c r="L5440" s="102"/>
      <c r="M5440" s="102"/>
      <c r="N5440" s="102"/>
      <c r="O5440" s="102"/>
      <c r="P5440" s="102"/>
      <c r="Q5440" s="102"/>
      <c r="R5440" s="102"/>
      <c r="S5440" s="102"/>
      <c r="T5440" s="106"/>
      <c r="U5440" s="3" t="str">
        <f t="shared" si="254"/>
        <v>0/1</v>
      </c>
    </row>
    <row r="5441" spans="1:21" ht="30" customHeight="1" x14ac:dyDescent="0.3">
      <c r="A5441" s="3" t="str">
        <f>B5441&amp;"--"&amp;COUNTIF($B$5:B5441,B5441)</f>
        <v>--5404</v>
      </c>
      <c r="B5441" s="3" t="str">
        <f t="shared" si="253"/>
        <v/>
      </c>
      <c r="C5441" s="78">
        <v>5437</v>
      </c>
      <c r="D5441" s="102"/>
      <c r="E5441" s="103"/>
      <c r="F5441" s="102"/>
      <c r="G5441" s="104"/>
      <c r="H5441" s="105" t="str">
        <f t="shared" ca="1" si="255"/>
        <v/>
      </c>
      <c r="I5441" s="102"/>
      <c r="J5441" s="102"/>
      <c r="K5441" s="102"/>
      <c r="L5441" s="102"/>
      <c r="M5441" s="102"/>
      <c r="N5441" s="102"/>
      <c r="O5441" s="102"/>
      <c r="P5441" s="102"/>
      <c r="Q5441" s="102"/>
      <c r="R5441" s="102"/>
      <c r="S5441" s="102"/>
      <c r="T5441" s="106"/>
      <c r="U5441" s="3" t="str">
        <f t="shared" si="254"/>
        <v>0/1</v>
      </c>
    </row>
    <row r="5442" spans="1:21" ht="30" customHeight="1" x14ac:dyDescent="0.3">
      <c r="A5442" s="3" t="str">
        <f>B5442&amp;"--"&amp;COUNTIF($B$5:B5442,B5442)</f>
        <v>--5405</v>
      </c>
      <c r="B5442" s="3" t="str">
        <f t="shared" si="253"/>
        <v/>
      </c>
      <c r="C5442" s="78">
        <v>5438</v>
      </c>
      <c r="D5442" s="102"/>
      <c r="E5442" s="103"/>
      <c r="F5442" s="102"/>
      <c r="G5442" s="104"/>
      <c r="H5442" s="105" t="str">
        <f t="shared" ca="1" si="255"/>
        <v/>
      </c>
      <c r="I5442" s="102"/>
      <c r="J5442" s="102"/>
      <c r="K5442" s="102"/>
      <c r="L5442" s="102"/>
      <c r="M5442" s="102"/>
      <c r="N5442" s="102"/>
      <c r="O5442" s="102"/>
      <c r="P5442" s="102"/>
      <c r="Q5442" s="102"/>
      <c r="R5442" s="102"/>
      <c r="S5442" s="102"/>
      <c r="T5442" s="106"/>
      <c r="U5442" s="3" t="str">
        <f t="shared" si="254"/>
        <v>0/1</v>
      </c>
    </row>
    <row r="5443" spans="1:21" ht="30" customHeight="1" x14ac:dyDescent="0.3">
      <c r="A5443" s="3" t="str">
        <f>B5443&amp;"--"&amp;COUNTIF($B$5:B5443,B5443)</f>
        <v>--5406</v>
      </c>
      <c r="B5443" s="3" t="str">
        <f t="shared" si="253"/>
        <v/>
      </c>
      <c r="C5443" s="78">
        <v>5439</v>
      </c>
      <c r="D5443" s="102"/>
      <c r="E5443" s="103"/>
      <c r="F5443" s="102"/>
      <c r="G5443" s="104"/>
      <c r="H5443" s="105" t="str">
        <f t="shared" ca="1" si="255"/>
        <v/>
      </c>
      <c r="I5443" s="102"/>
      <c r="J5443" s="102"/>
      <c r="K5443" s="102"/>
      <c r="L5443" s="102"/>
      <c r="M5443" s="102"/>
      <c r="N5443" s="102"/>
      <c r="O5443" s="102"/>
      <c r="P5443" s="102"/>
      <c r="Q5443" s="102"/>
      <c r="R5443" s="102"/>
      <c r="S5443" s="102"/>
      <c r="T5443" s="106"/>
      <c r="U5443" s="3" t="str">
        <f t="shared" si="254"/>
        <v>0/1</v>
      </c>
    </row>
    <row r="5444" spans="1:21" ht="30" customHeight="1" x14ac:dyDescent="0.3">
      <c r="A5444" s="3" t="str">
        <f>B5444&amp;"--"&amp;COUNTIF($B$5:B5444,B5444)</f>
        <v>--5407</v>
      </c>
      <c r="B5444" s="3" t="str">
        <f t="shared" si="253"/>
        <v/>
      </c>
      <c r="C5444" s="78">
        <v>5440</v>
      </c>
      <c r="D5444" s="102"/>
      <c r="E5444" s="103"/>
      <c r="F5444" s="102"/>
      <c r="G5444" s="104"/>
      <c r="H5444" s="105" t="str">
        <f t="shared" ca="1" si="255"/>
        <v/>
      </c>
      <c r="I5444" s="102"/>
      <c r="J5444" s="102"/>
      <c r="K5444" s="102"/>
      <c r="L5444" s="102"/>
      <c r="M5444" s="102"/>
      <c r="N5444" s="102"/>
      <c r="O5444" s="102"/>
      <c r="P5444" s="102"/>
      <c r="Q5444" s="102"/>
      <c r="R5444" s="102"/>
      <c r="S5444" s="102"/>
      <c r="T5444" s="106"/>
      <c r="U5444" s="3" t="str">
        <f t="shared" si="254"/>
        <v>0/1</v>
      </c>
    </row>
    <row r="5445" spans="1:21" ht="30" customHeight="1" x14ac:dyDescent="0.3">
      <c r="A5445" s="3" t="str">
        <f>B5445&amp;"--"&amp;COUNTIF($B$5:B5445,B5445)</f>
        <v>--5408</v>
      </c>
      <c r="B5445" s="3" t="str">
        <f t="shared" ref="B5445:B5508" si="256">IF(G5445&lt;&gt;"",MONTH(G5445),"")</f>
        <v/>
      </c>
      <c r="C5445" s="78">
        <v>5441</v>
      </c>
      <c r="D5445" s="102"/>
      <c r="E5445" s="103"/>
      <c r="F5445" s="102"/>
      <c r="G5445" s="104"/>
      <c r="H5445" s="105" t="str">
        <f t="shared" ca="1" si="255"/>
        <v/>
      </c>
      <c r="I5445" s="102"/>
      <c r="J5445" s="102"/>
      <c r="K5445" s="102"/>
      <c r="L5445" s="102"/>
      <c r="M5445" s="102"/>
      <c r="N5445" s="102"/>
      <c r="O5445" s="102"/>
      <c r="P5445" s="102"/>
      <c r="Q5445" s="102"/>
      <c r="R5445" s="102"/>
      <c r="S5445" s="102"/>
      <c r="T5445" s="106"/>
      <c r="U5445" s="3" t="str">
        <f t="shared" ref="U5445:U5508" si="257">DAY(G5445)&amp;"/"&amp;MONTH(G5445)</f>
        <v>0/1</v>
      </c>
    </row>
    <row r="5446" spans="1:21" ht="30" customHeight="1" x14ac:dyDescent="0.3">
      <c r="A5446" s="3" t="str">
        <f>B5446&amp;"--"&amp;COUNTIF($B$5:B5446,B5446)</f>
        <v>--5409</v>
      </c>
      <c r="B5446" s="3" t="str">
        <f t="shared" si="256"/>
        <v/>
      </c>
      <c r="C5446" s="78">
        <v>5442</v>
      </c>
      <c r="D5446" s="102"/>
      <c r="E5446" s="103"/>
      <c r="F5446" s="102"/>
      <c r="G5446" s="104"/>
      <c r="H5446" s="105" t="str">
        <f t="shared" ca="1" si="255"/>
        <v/>
      </c>
      <c r="I5446" s="102"/>
      <c r="J5446" s="102"/>
      <c r="K5446" s="102"/>
      <c r="L5446" s="102"/>
      <c r="M5446" s="102"/>
      <c r="N5446" s="102"/>
      <c r="O5446" s="102"/>
      <c r="P5446" s="102"/>
      <c r="Q5446" s="102"/>
      <c r="R5446" s="102"/>
      <c r="S5446" s="102"/>
      <c r="T5446" s="106"/>
      <c r="U5446" s="3" t="str">
        <f t="shared" si="257"/>
        <v>0/1</v>
      </c>
    </row>
    <row r="5447" spans="1:21" ht="30" customHeight="1" x14ac:dyDescent="0.3">
      <c r="A5447" s="3" t="str">
        <f>B5447&amp;"--"&amp;COUNTIF($B$5:B5447,B5447)</f>
        <v>--5410</v>
      </c>
      <c r="B5447" s="3" t="str">
        <f t="shared" si="256"/>
        <v/>
      </c>
      <c r="C5447" s="78">
        <v>5443</v>
      </c>
      <c r="D5447" s="102"/>
      <c r="E5447" s="103"/>
      <c r="F5447" s="102"/>
      <c r="G5447" s="104"/>
      <c r="H5447" s="105" t="str">
        <f t="shared" ca="1" si="255"/>
        <v/>
      </c>
      <c r="I5447" s="102"/>
      <c r="J5447" s="102"/>
      <c r="K5447" s="102"/>
      <c r="L5447" s="102"/>
      <c r="M5447" s="102"/>
      <c r="N5447" s="102"/>
      <c r="O5447" s="102"/>
      <c r="P5447" s="102"/>
      <c r="Q5447" s="102"/>
      <c r="R5447" s="102"/>
      <c r="S5447" s="102"/>
      <c r="T5447" s="106"/>
      <c r="U5447" s="3" t="str">
        <f t="shared" si="257"/>
        <v>0/1</v>
      </c>
    </row>
    <row r="5448" spans="1:21" ht="30" customHeight="1" x14ac:dyDescent="0.3">
      <c r="A5448" s="3" t="str">
        <f>B5448&amp;"--"&amp;COUNTIF($B$5:B5448,B5448)</f>
        <v>--5411</v>
      </c>
      <c r="B5448" s="3" t="str">
        <f t="shared" si="256"/>
        <v/>
      </c>
      <c r="C5448" s="78">
        <v>5444</v>
      </c>
      <c r="D5448" s="102"/>
      <c r="E5448" s="103"/>
      <c r="F5448" s="102"/>
      <c r="G5448" s="104"/>
      <c r="H5448" s="105" t="str">
        <f t="shared" ca="1" si="255"/>
        <v/>
      </c>
      <c r="I5448" s="102"/>
      <c r="J5448" s="102"/>
      <c r="K5448" s="102"/>
      <c r="L5448" s="102"/>
      <c r="M5448" s="102"/>
      <c r="N5448" s="102"/>
      <c r="O5448" s="102"/>
      <c r="P5448" s="102"/>
      <c r="Q5448" s="102"/>
      <c r="R5448" s="102"/>
      <c r="S5448" s="102"/>
      <c r="T5448" s="106"/>
      <c r="U5448" s="3" t="str">
        <f t="shared" si="257"/>
        <v>0/1</v>
      </c>
    </row>
    <row r="5449" spans="1:21" ht="30" customHeight="1" x14ac:dyDescent="0.3">
      <c r="A5449" s="3" t="str">
        <f>B5449&amp;"--"&amp;COUNTIF($B$5:B5449,B5449)</f>
        <v>--5412</v>
      </c>
      <c r="B5449" s="3" t="str">
        <f t="shared" si="256"/>
        <v/>
      </c>
      <c r="C5449" s="78">
        <v>5445</v>
      </c>
      <c r="D5449" s="102"/>
      <c r="E5449" s="103"/>
      <c r="F5449" s="102"/>
      <c r="G5449" s="104"/>
      <c r="H5449" s="105" t="str">
        <f t="shared" ca="1" si="255"/>
        <v/>
      </c>
      <c r="I5449" s="102"/>
      <c r="J5449" s="102"/>
      <c r="K5449" s="102"/>
      <c r="L5449" s="102"/>
      <c r="M5449" s="102"/>
      <c r="N5449" s="102"/>
      <c r="O5449" s="102"/>
      <c r="P5449" s="102"/>
      <c r="Q5449" s="102"/>
      <c r="R5449" s="102"/>
      <c r="S5449" s="102"/>
      <c r="T5449" s="106"/>
      <c r="U5449" s="3" t="str">
        <f t="shared" si="257"/>
        <v>0/1</v>
      </c>
    </row>
    <row r="5450" spans="1:21" ht="30" customHeight="1" x14ac:dyDescent="0.3">
      <c r="A5450" s="3" t="str">
        <f>B5450&amp;"--"&amp;COUNTIF($B$5:B5450,B5450)</f>
        <v>--5413</v>
      </c>
      <c r="B5450" s="3" t="str">
        <f t="shared" si="256"/>
        <v/>
      </c>
      <c r="C5450" s="78">
        <v>5446</v>
      </c>
      <c r="D5450" s="102"/>
      <c r="E5450" s="103"/>
      <c r="F5450" s="102"/>
      <c r="G5450" s="104"/>
      <c r="H5450" s="105" t="str">
        <f t="shared" ca="1" si="255"/>
        <v/>
      </c>
      <c r="I5450" s="102"/>
      <c r="J5450" s="102"/>
      <c r="K5450" s="102"/>
      <c r="L5450" s="102"/>
      <c r="M5450" s="102"/>
      <c r="N5450" s="102"/>
      <c r="O5450" s="102"/>
      <c r="P5450" s="102"/>
      <c r="Q5450" s="102"/>
      <c r="R5450" s="102"/>
      <c r="S5450" s="102"/>
      <c r="T5450" s="106"/>
      <c r="U5450" s="3" t="str">
        <f t="shared" si="257"/>
        <v>0/1</v>
      </c>
    </row>
    <row r="5451" spans="1:21" ht="30" customHeight="1" x14ac:dyDescent="0.3">
      <c r="A5451" s="3" t="str">
        <f>B5451&amp;"--"&amp;COUNTIF($B$5:B5451,B5451)</f>
        <v>--5414</v>
      </c>
      <c r="B5451" s="3" t="str">
        <f t="shared" si="256"/>
        <v/>
      </c>
      <c r="C5451" s="78">
        <v>5447</v>
      </c>
      <c r="D5451" s="102"/>
      <c r="E5451" s="103"/>
      <c r="F5451" s="102"/>
      <c r="G5451" s="104"/>
      <c r="H5451" s="105" t="str">
        <f t="shared" ca="1" si="255"/>
        <v/>
      </c>
      <c r="I5451" s="102"/>
      <c r="J5451" s="102"/>
      <c r="K5451" s="102"/>
      <c r="L5451" s="102"/>
      <c r="M5451" s="102"/>
      <c r="N5451" s="102"/>
      <c r="O5451" s="102"/>
      <c r="P5451" s="102"/>
      <c r="Q5451" s="102"/>
      <c r="R5451" s="102"/>
      <c r="S5451" s="102"/>
      <c r="T5451" s="106"/>
      <c r="U5451" s="3" t="str">
        <f t="shared" si="257"/>
        <v>0/1</v>
      </c>
    </row>
    <row r="5452" spans="1:21" ht="30" customHeight="1" x14ac:dyDescent="0.3">
      <c r="A5452" s="3" t="str">
        <f>B5452&amp;"--"&amp;COUNTIF($B$5:B5452,B5452)</f>
        <v>--5415</v>
      </c>
      <c r="B5452" s="3" t="str">
        <f t="shared" si="256"/>
        <v/>
      </c>
      <c r="C5452" s="78">
        <v>5448</v>
      </c>
      <c r="D5452" s="102"/>
      <c r="E5452" s="103"/>
      <c r="F5452" s="102"/>
      <c r="G5452" s="104"/>
      <c r="H5452" s="105" t="str">
        <f t="shared" ca="1" si="255"/>
        <v/>
      </c>
      <c r="I5452" s="102"/>
      <c r="J5452" s="102"/>
      <c r="K5452" s="102"/>
      <c r="L5452" s="102"/>
      <c r="M5452" s="102"/>
      <c r="N5452" s="102"/>
      <c r="O5452" s="102"/>
      <c r="P5452" s="102"/>
      <c r="Q5452" s="102"/>
      <c r="R5452" s="102"/>
      <c r="S5452" s="102"/>
      <c r="T5452" s="106"/>
      <c r="U5452" s="3" t="str">
        <f t="shared" si="257"/>
        <v>0/1</v>
      </c>
    </row>
    <row r="5453" spans="1:21" ht="30" customHeight="1" x14ac:dyDescent="0.3">
      <c r="A5453" s="3" t="str">
        <f>B5453&amp;"--"&amp;COUNTIF($B$5:B5453,B5453)</f>
        <v>--5416</v>
      </c>
      <c r="B5453" s="3" t="str">
        <f t="shared" si="256"/>
        <v/>
      </c>
      <c r="C5453" s="78">
        <v>5449</v>
      </c>
      <c r="D5453" s="102"/>
      <c r="E5453" s="103"/>
      <c r="F5453" s="102"/>
      <c r="G5453" s="104"/>
      <c r="H5453" s="105" t="str">
        <f t="shared" ca="1" si="255"/>
        <v/>
      </c>
      <c r="I5453" s="102"/>
      <c r="J5453" s="102"/>
      <c r="K5453" s="102"/>
      <c r="L5453" s="102"/>
      <c r="M5453" s="102"/>
      <c r="N5453" s="102"/>
      <c r="O5453" s="102"/>
      <c r="P5453" s="102"/>
      <c r="Q5453" s="102"/>
      <c r="R5453" s="102"/>
      <c r="S5453" s="102"/>
      <c r="T5453" s="106"/>
      <c r="U5453" s="3" t="str">
        <f t="shared" si="257"/>
        <v>0/1</v>
      </c>
    </row>
    <row r="5454" spans="1:21" ht="30" customHeight="1" x14ac:dyDescent="0.3">
      <c r="A5454" s="3" t="str">
        <f>B5454&amp;"--"&amp;COUNTIF($B$5:B5454,B5454)</f>
        <v>--5417</v>
      </c>
      <c r="B5454" s="3" t="str">
        <f t="shared" si="256"/>
        <v/>
      </c>
      <c r="C5454" s="78">
        <v>5450</v>
      </c>
      <c r="D5454" s="102"/>
      <c r="E5454" s="103"/>
      <c r="F5454" s="102"/>
      <c r="G5454" s="104"/>
      <c r="H5454" s="105" t="str">
        <f t="shared" ca="1" si="255"/>
        <v/>
      </c>
      <c r="I5454" s="102"/>
      <c r="J5454" s="102"/>
      <c r="K5454" s="102"/>
      <c r="L5454" s="102"/>
      <c r="M5454" s="102"/>
      <c r="N5454" s="102"/>
      <c r="O5454" s="102"/>
      <c r="P5454" s="102"/>
      <c r="Q5454" s="102"/>
      <c r="R5454" s="102"/>
      <c r="S5454" s="102"/>
      <c r="T5454" s="106"/>
      <c r="U5454" s="3" t="str">
        <f t="shared" si="257"/>
        <v>0/1</v>
      </c>
    </row>
    <row r="5455" spans="1:21" ht="30" customHeight="1" x14ac:dyDescent="0.3">
      <c r="A5455" s="3" t="str">
        <f>B5455&amp;"--"&amp;COUNTIF($B$5:B5455,B5455)</f>
        <v>--5418</v>
      </c>
      <c r="B5455" s="3" t="str">
        <f t="shared" si="256"/>
        <v/>
      </c>
      <c r="C5455" s="78">
        <v>5451</v>
      </c>
      <c r="D5455" s="102"/>
      <c r="E5455" s="103"/>
      <c r="F5455" s="102"/>
      <c r="G5455" s="104"/>
      <c r="H5455" s="105" t="str">
        <f t="shared" ca="1" si="255"/>
        <v/>
      </c>
      <c r="I5455" s="102"/>
      <c r="J5455" s="102"/>
      <c r="K5455" s="102"/>
      <c r="L5455" s="102"/>
      <c r="M5455" s="102"/>
      <c r="N5455" s="102"/>
      <c r="O5455" s="102"/>
      <c r="P5455" s="102"/>
      <c r="Q5455" s="102"/>
      <c r="R5455" s="102"/>
      <c r="S5455" s="102"/>
      <c r="T5455" s="106"/>
      <c r="U5455" s="3" t="str">
        <f t="shared" si="257"/>
        <v>0/1</v>
      </c>
    </row>
    <row r="5456" spans="1:21" ht="30" customHeight="1" x14ac:dyDescent="0.3">
      <c r="A5456" s="3" t="str">
        <f>B5456&amp;"--"&amp;COUNTIF($B$5:B5456,B5456)</f>
        <v>--5419</v>
      </c>
      <c r="B5456" s="3" t="str">
        <f t="shared" si="256"/>
        <v/>
      </c>
      <c r="C5456" s="78">
        <v>5452</v>
      </c>
      <c r="D5456" s="102"/>
      <c r="E5456" s="103"/>
      <c r="F5456" s="102"/>
      <c r="G5456" s="104"/>
      <c r="H5456" s="105" t="str">
        <f t="shared" ca="1" si="255"/>
        <v/>
      </c>
      <c r="I5456" s="102"/>
      <c r="J5456" s="102"/>
      <c r="K5456" s="102"/>
      <c r="L5456" s="102"/>
      <c r="M5456" s="102"/>
      <c r="N5456" s="102"/>
      <c r="O5456" s="102"/>
      <c r="P5456" s="102"/>
      <c r="Q5456" s="102"/>
      <c r="R5456" s="102"/>
      <c r="S5456" s="102"/>
      <c r="T5456" s="106"/>
      <c r="U5456" s="3" t="str">
        <f t="shared" si="257"/>
        <v>0/1</v>
      </c>
    </row>
    <row r="5457" spans="1:21" ht="30" customHeight="1" x14ac:dyDescent="0.3">
      <c r="A5457" s="3" t="str">
        <f>B5457&amp;"--"&amp;COUNTIF($B$5:B5457,B5457)</f>
        <v>--5420</v>
      </c>
      <c r="B5457" s="3" t="str">
        <f t="shared" si="256"/>
        <v/>
      </c>
      <c r="C5457" s="78">
        <v>5453</v>
      </c>
      <c r="D5457" s="102"/>
      <c r="E5457" s="103"/>
      <c r="F5457" s="102"/>
      <c r="G5457" s="104"/>
      <c r="H5457" s="105" t="str">
        <f t="shared" ca="1" si="255"/>
        <v/>
      </c>
      <c r="I5457" s="102"/>
      <c r="J5457" s="102"/>
      <c r="K5457" s="102"/>
      <c r="L5457" s="102"/>
      <c r="M5457" s="102"/>
      <c r="N5457" s="102"/>
      <c r="O5457" s="102"/>
      <c r="P5457" s="102"/>
      <c r="Q5457" s="102"/>
      <c r="R5457" s="102"/>
      <c r="S5457" s="102"/>
      <c r="T5457" s="106"/>
      <c r="U5457" s="3" t="str">
        <f t="shared" si="257"/>
        <v>0/1</v>
      </c>
    </row>
    <row r="5458" spans="1:21" ht="30" customHeight="1" x14ac:dyDescent="0.3">
      <c r="A5458" s="3" t="str">
        <f>B5458&amp;"--"&amp;COUNTIF($B$5:B5458,B5458)</f>
        <v>--5421</v>
      </c>
      <c r="B5458" s="3" t="str">
        <f t="shared" si="256"/>
        <v/>
      </c>
      <c r="C5458" s="78">
        <v>5454</v>
      </c>
      <c r="D5458" s="102"/>
      <c r="E5458" s="103"/>
      <c r="F5458" s="102"/>
      <c r="G5458" s="104"/>
      <c r="H5458" s="105" t="str">
        <f t="shared" ca="1" si="255"/>
        <v/>
      </c>
      <c r="I5458" s="102"/>
      <c r="J5458" s="102"/>
      <c r="K5458" s="102"/>
      <c r="L5458" s="102"/>
      <c r="M5458" s="102"/>
      <c r="N5458" s="102"/>
      <c r="O5458" s="102"/>
      <c r="P5458" s="102"/>
      <c r="Q5458" s="102"/>
      <c r="R5458" s="102"/>
      <c r="S5458" s="102"/>
      <c r="T5458" s="106"/>
      <c r="U5458" s="3" t="str">
        <f t="shared" si="257"/>
        <v>0/1</v>
      </c>
    </row>
    <row r="5459" spans="1:21" ht="30" customHeight="1" x14ac:dyDescent="0.3">
      <c r="A5459" s="3" t="str">
        <f>B5459&amp;"--"&amp;COUNTIF($B$5:B5459,B5459)</f>
        <v>--5422</v>
      </c>
      <c r="B5459" s="3" t="str">
        <f t="shared" si="256"/>
        <v/>
      </c>
      <c r="C5459" s="78">
        <v>5455</v>
      </c>
      <c r="D5459" s="102"/>
      <c r="E5459" s="103"/>
      <c r="F5459" s="102"/>
      <c r="G5459" s="104"/>
      <c r="H5459" s="105" t="str">
        <f t="shared" ca="1" si="255"/>
        <v/>
      </c>
      <c r="I5459" s="102"/>
      <c r="J5459" s="102"/>
      <c r="K5459" s="102"/>
      <c r="L5459" s="102"/>
      <c r="M5459" s="102"/>
      <c r="N5459" s="102"/>
      <c r="O5459" s="102"/>
      <c r="P5459" s="102"/>
      <c r="Q5459" s="102"/>
      <c r="R5459" s="102"/>
      <c r="S5459" s="102"/>
      <c r="T5459" s="106"/>
      <c r="U5459" s="3" t="str">
        <f t="shared" si="257"/>
        <v>0/1</v>
      </c>
    </row>
    <row r="5460" spans="1:21" ht="30" customHeight="1" x14ac:dyDescent="0.3">
      <c r="A5460" s="3" t="str">
        <f>B5460&amp;"--"&amp;COUNTIF($B$5:B5460,B5460)</f>
        <v>--5423</v>
      </c>
      <c r="B5460" s="3" t="str">
        <f t="shared" si="256"/>
        <v/>
      </c>
      <c r="C5460" s="78">
        <v>5456</v>
      </c>
      <c r="D5460" s="102"/>
      <c r="E5460" s="103"/>
      <c r="F5460" s="102"/>
      <c r="G5460" s="104"/>
      <c r="H5460" s="105" t="str">
        <f t="shared" ca="1" si="255"/>
        <v/>
      </c>
      <c r="I5460" s="102"/>
      <c r="J5460" s="102"/>
      <c r="K5460" s="102"/>
      <c r="L5460" s="102"/>
      <c r="M5460" s="102"/>
      <c r="N5460" s="102"/>
      <c r="O5460" s="102"/>
      <c r="P5460" s="102"/>
      <c r="Q5460" s="102"/>
      <c r="R5460" s="102"/>
      <c r="S5460" s="102"/>
      <c r="T5460" s="106"/>
      <c r="U5460" s="3" t="str">
        <f t="shared" si="257"/>
        <v>0/1</v>
      </c>
    </row>
    <row r="5461" spans="1:21" ht="30" customHeight="1" x14ac:dyDescent="0.3">
      <c r="A5461" s="3" t="str">
        <f>B5461&amp;"--"&amp;COUNTIF($B$5:B5461,B5461)</f>
        <v>--5424</v>
      </c>
      <c r="B5461" s="3" t="str">
        <f t="shared" si="256"/>
        <v/>
      </c>
      <c r="C5461" s="78">
        <v>5457</v>
      </c>
      <c r="D5461" s="102"/>
      <c r="E5461" s="103"/>
      <c r="F5461" s="102"/>
      <c r="G5461" s="104"/>
      <c r="H5461" s="105" t="str">
        <f t="shared" ca="1" si="255"/>
        <v/>
      </c>
      <c r="I5461" s="102"/>
      <c r="J5461" s="102"/>
      <c r="K5461" s="102"/>
      <c r="L5461" s="102"/>
      <c r="M5461" s="102"/>
      <c r="N5461" s="102"/>
      <c r="O5461" s="102"/>
      <c r="P5461" s="102"/>
      <c r="Q5461" s="102"/>
      <c r="R5461" s="102"/>
      <c r="S5461" s="102"/>
      <c r="T5461" s="106"/>
      <c r="U5461" s="3" t="str">
        <f t="shared" si="257"/>
        <v>0/1</v>
      </c>
    </row>
    <row r="5462" spans="1:21" ht="30" customHeight="1" x14ac:dyDescent="0.3">
      <c r="A5462" s="3" t="str">
        <f>B5462&amp;"--"&amp;COUNTIF($B$5:B5462,B5462)</f>
        <v>--5425</v>
      </c>
      <c r="B5462" s="3" t="str">
        <f t="shared" si="256"/>
        <v/>
      </c>
      <c r="C5462" s="78">
        <v>5458</v>
      </c>
      <c r="D5462" s="102"/>
      <c r="E5462" s="103"/>
      <c r="F5462" s="102"/>
      <c r="G5462" s="104"/>
      <c r="H5462" s="105" t="str">
        <f t="shared" ca="1" si="255"/>
        <v/>
      </c>
      <c r="I5462" s="102"/>
      <c r="J5462" s="102"/>
      <c r="K5462" s="102"/>
      <c r="L5462" s="102"/>
      <c r="M5462" s="102"/>
      <c r="N5462" s="102"/>
      <c r="O5462" s="102"/>
      <c r="P5462" s="102"/>
      <c r="Q5462" s="102"/>
      <c r="R5462" s="102"/>
      <c r="S5462" s="102"/>
      <c r="T5462" s="106"/>
      <c r="U5462" s="3" t="str">
        <f t="shared" si="257"/>
        <v>0/1</v>
      </c>
    </row>
    <row r="5463" spans="1:21" ht="30" customHeight="1" x14ac:dyDescent="0.3">
      <c r="A5463" s="3" t="str">
        <f>B5463&amp;"--"&amp;COUNTIF($B$5:B5463,B5463)</f>
        <v>--5426</v>
      </c>
      <c r="B5463" s="3" t="str">
        <f t="shared" si="256"/>
        <v/>
      </c>
      <c r="C5463" s="78">
        <v>5459</v>
      </c>
      <c r="D5463" s="102"/>
      <c r="E5463" s="103"/>
      <c r="F5463" s="102"/>
      <c r="G5463" s="104"/>
      <c r="H5463" s="105" t="str">
        <f t="shared" ca="1" si="255"/>
        <v/>
      </c>
      <c r="I5463" s="102"/>
      <c r="J5463" s="102"/>
      <c r="K5463" s="102"/>
      <c r="L5463" s="102"/>
      <c r="M5463" s="102"/>
      <c r="N5463" s="102"/>
      <c r="O5463" s="102"/>
      <c r="P5463" s="102"/>
      <c r="Q5463" s="102"/>
      <c r="R5463" s="102"/>
      <c r="S5463" s="102"/>
      <c r="T5463" s="106"/>
      <c r="U5463" s="3" t="str">
        <f t="shared" si="257"/>
        <v>0/1</v>
      </c>
    </row>
    <row r="5464" spans="1:21" ht="30" customHeight="1" x14ac:dyDescent="0.3">
      <c r="A5464" s="3" t="str">
        <f>B5464&amp;"--"&amp;COUNTIF($B$5:B5464,B5464)</f>
        <v>--5427</v>
      </c>
      <c r="B5464" s="3" t="str">
        <f t="shared" si="256"/>
        <v/>
      </c>
      <c r="C5464" s="78">
        <v>5460</v>
      </c>
      <c r="D5464" s="102"/>
      <c r="E5464" s="103"/>
      <c r="F5464" s="102"/>
      <c r="G5464" s="104"/>
      <c r="H5464" s="105" t="str">
        <f t="shared" ca="1" si="255"/>
        <v/>
      </c>
      <c r="I5464" s="102"/>
      <c r="J5464" s="102"/>
      <c r="K5464" s="102"/>
      <c r="L5464" s="102"/>
      <c r="M5464" s="102"/>
      <c r="N5464" s="102"/>
      <c r="O5464" s="102"/>
      <c r="P5464" s="102"/>
      <c r="Q5464" s="102"/>
      <c r="R5464" s="102"/>
      <c r="S5464" s="102"/>
      <c r="T5464" s="106"/>
      <c r="U5464" s="3" t="str">
        <f t="shared" si="257"/>
        <v>0/1</v>
      </c>
    </row>
    <row r="5465" spans="1:21" ht="30" customHeight="1" x14ac:dyDescent="0.3">
      <c r="A5465" s="3" t="str">
        <f>B5465&amp;"--"&amp;COUNTIF($B$5:B5465,B5465)</f>
        <v>--5428</v>
      </c>
      <c r="B5465" s="3" t="str">
        <f t="shared" si="256"/>
        <v/>
      </c>
      <c r="C5465" s="78">
        <v>5461</v>
      </c>
      <c r="D5465" s="102"/>
      <c r="E5465" s="103"/>
      <c r="F5465" s="102"/>
      <c r="G5465" s="104"/>
      <c r="H5465" s="105" t="str">
        <f t="shared" ca="1" si="255"/>
        <v/>
      </c>
      <c r="I5465" s="102"/>
      <c r="J5465" s="102"/>
      <c r="K5465" s="102"/>
      <c r="L5465" s="102"/>
      <c r="M5465" s="102"/>
      <c r="N5465" s="102"/>
      <c r="O5465" s="102"/>
      <c r="P5465" s="102"/>
      <c r="Q5465" s="102"/>
      <c r="R5465" s="102"/>
      <c r="S5465" s="102"/>
      <c r="T5465" s="106"/>
      <c r="U5465" s="3" t="str">
        <f t="shared" si="257"/>
        <v>0/1</v>
      </c>
    </row>
    <row r="5466" spans="1:21" ht="30" customHeight="1" x14ac:dyDescent="0.3">
      <c r="A5466" s="3" t="str">
        <f>B5466&amp;"--"&amp;COUNTIF($B$5:B5466,B5466)</f>
        <v>--5429</v>
      </c>
      <c r="B5466" s="3" t="str">
        <f t="shared" si="256"/>
        <v/>
      </c>
      <c r="C5466" s="78">
        <v>5462</v>
      </c>
      <c r="D5466" s="102"/>
      <c r="E5466" s="103"/>
      <c r="F5466" s="102"/>
      <c r="G5466" s="104"/>
      <c r="H5466" s="105" t="str">
        <f t="shared" ca="1" si="255"/>
        <v/>
      </c>
      <c r="I5466" s="102"/>
      <c r="J5466" s="102"/>
      <c r="K5466" s="102"/>
      <c r="L5466" s="102"/>
      <c r="M5466" s="102"/>
      <c r="N5466" s="102"/>
      <c r="O5466" s="102"/>
      <c r="P5466" s="102"/>
      <c r="Q5466" s="102"/>
      <c r="R5466" s="102"/>
      <c r="S5466" s="102"/>
      <c r="T5466" s="106"/>
      <c r="U5466" s="3" t="str">
        <f t="shared" si="257"/>
        <v>0/1</v>
      </c>
    </row>
    <row r="5467" spans="1:21" ht="30" customHeight="1" x14ac:dyDescent="0.3">
      <c r="A5467" s="3" t="str">
        <f>B5467&amp;"--"&amp;COUNTIF($B$5:B5467,B5467)</f>
        <v>--5430</v>
      </c>
      <c r="B5467" s="3" t="str">
        <f t="shared" si="256"/>
        <v/>
      </c>
      <c r="C5467" s="78">
        <v>5463</v>
      </c>
      <c r="D5467" s="102"/>
      <c r="E5467" s="103"/>
      <c r="F5467" s="102"/>
      <c r="G5467" s="104"/>
      <c r="H5467" s="105" t="str">
        <f t="shared" ca="1" si="255"/>
        <v/>
      </c>
      <c r="I5467" s="102"/>
      <c r="J5467" s="102"/>
      <c r="K5467" s="102"/>
      <c r="L5467" s="102"/>
      <c r="M5467" s="102"/>
      <c r="N5467" s="102"/>
      <c r="O5467" s="102"/>
      <c r="P5467" s="102"/>
      <c r="Q5467" s="102"/>
      <c r="R5467" s="102"/>
      <c r="S5467" s="102"/>
      <c r="T5467" s="106"/>
      <c r="U5467" s="3" t="str">
        <f t="shared" si="257"/>
        <v>0/1</v>
      </c>
    </row>
    <row r="5468" spans="1:21" ht="30" customHeight="1" x14ac:dyDescent="0.3">
      <c r="A5468" s="3" t="str">
        <f>B5468&amp;"--"&amp;COUNTIF($B$5:B5468,B5468)</f>
        <v>--5431</v>
      </c>
      <c r="B5468" s="3" t="str">
        <f t="shared" si="256"/>
        <v/>
      </c>
      <c r="C5468" s="78">
        <v>5464</v>
      </c>
      <c r="D5468" s="102"/>
      <c r="E5468" s="103"/>
      <c r="F5468" s="102"/>
      <c r="G5468" s="104"/>
      <c r="H5468" s="105" t="str">
        <f t="shared" ca="1" si="255"/>
        <v/>
      </c>
      <c r="I5468" s="102"/>
      <c r="J5468" s="102"/>
      <c r="K5468" s="102"/>
      <c r="L5468" s="102"/>
      <c r="M5468" s="102"/>
      <c r="N5468" s="102"/>
      <c r="O5468" s="102"/>
      <c r="P5468" s="102"/>
      <c r="Q5468" s="102"/>
      <c r="R5468" s="102"/>
      <c r="S5468" s="102"/>
      <c r="T5468" s="106"/>
      <c r="U5468" s="3" t="str">
        <f t="shared" si="257"/>
        <v>0/1</v>
      </c>
    </row>
    <row r="5469" spans="1:21" ht="30" customHeight="1" x14ac:dyDescent="0.3">
      <c r="A5469" s="3" t="str">
        <f>B5469&amp;"--"&amp;COUNTIF($B$5:B5469,B5469)</f>
        <v>--5432</v>
      </c>
      <c r="B5469" s="3" t="str">
        <f t="shared" si="256"/>
        <v/>
      </c>
      <c r="C5469" s="78">
        <v>5465</v>
      </c>
      <c r="D5469" s="102"/>
      <c r="E5469" s="103"/>
      <c r="F5469" s="102"/>
      <c r="G5469" s="104"/>
      <c r="H5469" s="105" t="str">
        <f t="shared" ca="1" si="255"/>
        <v/>
      </c>
      <c r="I5469" s="102"/>
      <c r="J5469" s="102"/>
      <c r="K5469" s="102"/>
      <c r="L5469" s="102"/>
      <c r="M5469" s="102"/>
      <c r="N5469" s="102"/>
      <c r="O5469" s="102"/>
      <c r="P5469" s="102"/>
      <c r="Q5469" s="102"/>
      <c r="R5469" s="102"/>
      <c r="S5469" s="102"/>
      <c r="T5469" s="106"/>
      <c r="U5469" s="3" t="str">
        <f t="shared" si="257"/>
        <v>0/1</v>
      </c>
    </row>
    <row r="5470" spans="1:21" ht="30" customHeight="1" x14ac:dyDescent="0.3">
      <c r="A5470" s="3" t="str">
        <f>B5470&amp;"--"&amp;COUNTIF($B$5:B5470,B5470)</f>
        <v>--5433</v>
      </c>
      <c r="B5470" s="3" t="str">
        <f t="shared" si="256"/>
        <v/>
      </c>
      <c r="C5470" s="78">
        <v>5466</v>
      </c>
      <c r="D5470" s="102"/>
      <c r="E5470" s="103"/>
      <c r="F5470" s="102"/>
      <c r="G5470" s="104"/>
      <c r="H5470" s="105" t="str">
        <f t="shared" ca="1" si="255"/>
        <v/>
      </c>
      <c r="I5470" s="102"/>
      <c r="J5470" s="102"/>
      <c r="K5470" s="102"/>
      <c r="L5470" s="102"/>
      <c r="M5470" s="102"/>
      <c r="N5470" s="102"/>
      <c r="O5470" s="102"/>
      <c r="P5470" s="102"/>
      <c r="Q5470" s="102"/>
      <c r="R5470" s="102"/>
      <c r="S5470" s="102"/>
      <c r="T5470" s="106"/>
      <c r="U5470" s="3" t="str">
        <f t="shared" si="257"/>
        <v>0/1</v>
      </c>
    </row>
    <row r="5471" spans="1:21" ht="30" customHeight="1" x14ac:dyDescent="0.3">
      <c r="A5471" s="3" t="str">
        <f>B5471&amp;"--"&amp;COUNTIF($B$5:B5471,B5471)</f>
        <v>--5434</v>
      </c>
      <c r="B5471" s="3" t="str">
        <f t="shared" si="256"/>
        <v/>
      </c>
      <c r="C5471" s="78">
        <v>5467</v>
      </c>
      <c r="D5471" s="102"/>
      <c r="E5471" s="103"/>
      <c r="F5471" s="102"/>
      <c r="G5471" s="104"/>
      <c r="H5471" s="105" t="str">
        <f t="shared" ca="1" si="255"/>
        <v/>
      </c>
      <c r="I5471" s="102"/>
      <c r="J5471" s="102"/>
      <c r="K5471" s="102"/>
      <c r="L5471" s="102"/>
      <c r="M5471" s="102"/>
      <c r="N5471" s="102"/>
      <c r="O5471" s="102"/>
      <c r="P5471" s="102"/>
      <c r="Q5471" s="102"/>
      <c r="R5471" s="102"/>
      <c r="S5471" s="102"/>
      <c r="T5471" s="106"/>
      <c r="U5471" s="3" t="str">
        <f t="shared" si="257"/>
        <v>0/1</v>
      </c>
    </row>
    <row r="5472" spans="1:21" ht="30" customHeight="1" x14ac:dyDescent="0.3">
      <c r="A5472" s="3" t="str">
        <f>B5472&amp;"--"&amp;COUNTIF($B$5:B5472,B5472)</f>
        <v>--5435</v>
      </c>
      <c r="B5472" s="3" t="str">
        <f t="shared" si="256"/>
        <v/>
      </c>
      <c r="C5472" s="78">
        <v>5468</v>
      </c>
      <c r="D5472" s="102"/>
      <c r="E5472" s="103"/>
      <c r="F5472" s="102"/>
      <c r="G5472" s="104"/>
      <c r="H5472" s="105" t="str">
        <f t="shared" ref="H5472:H5535" ca="1" si="258">IF(G5472,DATEDIF(G5472,TODAY(),"Y"),"")</f>
        <v/>
      </c>
      <c r="I5472" s="102"/>
      <c r="J5472" s="102"/>
      <c r="K5472" s="102"/>
      <c r="L5472" s="102"/>
      <c r="M5472" s="102"/>
      <c r="N5472" s="102"/>
      <c r="O5472" s="102"/>
      <c r="P5472" s="102"/>
      <c r="Q5472" s="102"/>
      <c r="R5472" s="102"/>
      <c r="S5472" s="102"/>
      <c r="T5472" s="106"/>
      <c r="U5472" s="3" t="str">
        <f t="shared" si="257"/>
        <v>0/1</v>
      </c>
    </row>
    <row r="5473" spans="1:21" ht="30" customHeight="1" x14ac:dyDescent="0.3">
      <c r="A5473" s="3" t="str">
        <f>B5473&amp;"--"&amp;COUNTIF($B$5:B5473,B5473)</f>
        <v>--5436</v>
      </c>
      <c r="B5473" s="3" t="str">
        <f t="shared" si="256"/>
        <v/>
      </c>
      <c r="C5473" s="78">
        <v>5469</v>
      </c>
      <c r="D5473" s="102"/>
      <c r="E5473" s="103"/>
      <c r="F5473" s="102"/>
      <c r="G5473" s="104"/>
      <c r="H5473" s="105" t="str">
        <f t="shared" ca="1" si="258"/>
        <v/>
      </c>
      <c r="I5473" s="102"/>
      <c r="J5473" s="102"/>
      <c r="K5473" s="102"/>
      <c r="L5473" s="102"/>
      <c r="M5473" s="102"/>
      <c r="N5473" s="102"/>
      <c r="O5473" s="102"/>
      <c r="P5473" s="102"/>
      <c r="Q5473" s="102"/>
      <c r="R5473" s="102"/>
      <c r="S5473" s="102"/>
      <c r="T5473" s="106"/>
      <c r="U5473" s="3" t="str">
        <f t="shared" si="257"/>
        <v>0/1</v>
      </c>
    </row>
    <row r="5474" spans="1:21" ht="30" customHeight="1" x14ac:dyDescent="0.3">
      <c r="A5474" s="3" t="str">
        <f>B5474&amp;"--"&amp;COUNTIF($B$5:B5474,B5474)</f>
        <v>--5437</v>
      </c>
      <c r="B5474" s="3" t="str">
        <f t="shared" si="256"/>
        <v/>
      </c>
      <c r="C5474" s="78">
        <v>5470</v>
      </c>
      <c r="D5474" s="102"/>
      <c r="E5474" s="103"/>
      <c r="F5474" s="102"/>
      <c r="G5474" s="104"/>
      <c r="H5474" s="105" t="str">
        <f t="shared" ca="1" si="258"/>
        <v/>
      </c>
      <c r="I5474" s="102"/>
      <c r="J5474" s="102"/>
      <c r="K5474" s="102"/>
      <c r="L5474" s="102"/>
      <c r="M5474" s="102"/>
      <c r="N5474" s="102"/>
      <c r="O5474" s="102"/>
      <c r="P5474" s="102"/>
      <c r="Q5474" s="102"/>
      <c r="R5474" s="102"/>
      <c r="S5474" s="102"/>
      <c r="T5474" s="106"/>
      <c r="U5474" s="3" t="str">
        <f t="shared" si="257"/>
        <v>0/1</v>
      </c>
    </row>
    <row r="5475" spans="1:21" ht="30" customHeight="1" x14ac:dyDescent="0.3">
      <c r="A5475" s="3" t="str">
        <f>B5475&amp;"--"&amp;COUNTIF($B$5:B5475,B5475)</f>
        <v>--5438</v>
      </c>
      <c r="B5475" s="3" t="str">
        <f t="shared" si="256"/>
        <v/>
      </c>
      <c r="C5475" s="78">
        <v>5471</v>
      </c>
      <c r="D5475" s="102"/>
      <c r="E5475" s="103"/>
      <c r="F5475" s="102"/>
      <c r="G5475" s="104"/>
      <c r="H5475" s="105" t="str">
        <f t="shared" ca="1" si="258"/>
        <v/>
      </c>
      <c r="I5475" s="102"/>
      <c r="J5475" s="102"/>
      <c r="K5475" s="102"/>
      <c r="L5475" s="102"/>
      <c r="M5475" s="102"/>
      <c r="N5475" s="102"/>
      <c r="O5475" s="102"/>
      <c r="P5475" s="102"/>
      <c r="Q5475" s="102"/>
      <c r="R5475" s="102"/>
      <c r="S5475" s="102"/>
      <c r="T5475" s="106"/>
      <c r="U5475" s="3" t="str">
        <f t="shared" si="257"/>
        <v>0/1</v>
      </c>
    </row>
    <row r="5476" spans="1:21" ht="30" customHeight="1" x14ac:dyDescent="0.3">
      <c r="A5476" s="3" t="str">
        <f>B5476&amp;"--"&amp;COUNTIF($B$5:B5476,B5476)</f>
        <v>--5439</v>
      </c>
      <c r="B5476" s="3" t="str">
        <f t="shared" si="256"/>
        <v/>
      </c>
      <c r="C5476" s="78">
        <v>5472</v>
      </c>
      <c r="D5476" s="102"/>
      <c r="E5476" s="103"/>
      <c r="F5476" s="102"/>
      <c r="G5476" s="104"/>
      <c r="H5476" s="105" t="str">
        <f t="shared" ca="1" si="258"/>
        <v/>
      </c>
      <c r="I5476" s="102"/>
      <c r="J5476" s="102"/>
      <c r="K5476" s="102"/>
      <c r="L5476" s="102"/>
      <c r="M5476" s="102"/>
      <c r="N5476" s="102"/>
      <c r="O5476" s="102"/>
      <c r="P5476" s="102"/>
      <c r="Q5476" s="102"/>
      <c r="R5476" s="102"/>
      <c r="S5476" s="102"/>
      <c r="T5476" s="106"/>
      <c r="U5476" s="3" t="str">
        <f t="shared" si="257"/>
        <v>0/1</v>
      </c>
    </row>
    <row r="5477" spans="1:21" ht="30" customHeight="1" x14ac:dyDescent="0.3">
      <c r="A5477" s="3" t="str">
        <f>B5477&amp;"--"&amp;COUNTIF($B$5:B5477,B5477)</f>
        <v>--5440</v>
      </c>
      <c r="B5477" s="3" t="str">
        <f t="shared" si="256"/>
        <v/>
      </c>
      <c r="C5477" s="78">
        <v>5473</v>
      </c>
      <c r="D5477" s="102"/>
      <c r="E5477" s="103"/>
      <c r="F5477" s="102"/>
      <c r="G5477" s="104"/>
      <c r="H5477" s="105" t="str">
        <f t="shared" ca="1" si="258"/>
        <v/>
      </c>
      <c r="I5477" s="102"/>
      <c r="J5477" s="102"/>
      <c r="K5477" s="102"/>
      <c r="L5477" s="102"/>
      <c r="M5477" s="102"/>
      <c r="N5477" s="102"/>
      <c r="O5477" s="102"/>
      <c r="P5477" s="102"/>
      <c r="Q5477" s="102"/>
      <c r="R5477" s="102"/>
      <c r="S5477" s="102"/>
      <c r="T5477" s="106"/>
      <c r="U5477" s="3" t="str">
        <f t="shared" si="257"/>
        <v>0/1</v>
      </c>
    </row>
    <row r="5478" spans="1:21" ht="30" customHeight="1" x14ac:dyDescent="0.3">
      <c r="A5478" s="3" t="str">
        <f>B5478&amp;"--"&amp;COUNTIF($B$5:B5478,B5478)</f>
        <v>--5441</v>
      </c>
      <c r="B5478" s="3" t="str">
        <f t="shared" si="256"/>
        <v/>
      </c>
      <c r="C5478" s="78">
        <v>5474</v>
      </c>
      <c r="D5478" s="102"/>
      <c r="E5478" s="103"/>
      <c r="F5478" s="102"/>
      <c r="G5478" s="104"/>
      <c r="H5478" s="105" t="str">
        <f t="shared" ca="1" si="258"/>
        <v/>
      </c>
      <c r="I5478" s="102"/>
      <c r="J5478" s="102"/>
      <c r="K5478" s="102"/>
      <c r="L5478" s="102"/>
      <c r="M5478" s="102"/>
      <c r="N5478" s="102"/>
      <c r="O5478" s="102"/>
      <c r="P5478" s="102"/>
      <c r="Q5478" s="102"/>
      <c r="R5478" s="102"/>
      <c r="S5478" s="102"/>
      <c r="T5478" s="106"/>
      <c r="U5478" s="3" t="str">
        <f t="shared" si="257"/>
        <v>0/1</v>
      </c>
    </row>
    <row r="5479" spans="1:21" ht="30" customHeight="1" x14ac:dyDescent="0.3">
      <c r="A5479" s="3" t="str">
        <f>B5479&amp;"--"&amp;COUNTIF($B$5:B5479,B5479)</f>
        <v>--5442</v>
      </c>
      <c r="B5479" s="3" t="str">
        <f t="shared" si="256"/>
        <v/>
      </c>
      <c r="C5479" s="78">
        <v>5475</v>
      </c>
      <c r="D5479" s="102"/>
      <c r="E5479" s="103"/>
      <c r="F5479" s="102"/>
      <c r="G5479" s="104"/>
      <c r="H5479" s="105" t="str">
        <f t="shared" ca="1" si="258"/>
        <v/>
      </c>
      <c r="I5479" s="102"/>
      <c r="J5479" s="102"/>
      <c r="K5479" s="102"/>
      <c r="L5479" s="102"/>
      <c r="M5479" s="102"/>
      <c r="N5479" s="102"/>
      <c r="O5479" s="102"/>
      <c r="P5479" s="102"/>
      <c r="Q5479" s="102"/>
      <c r="R5479" s="102"/>
      <c r="S5479" s="102"/>
      <c r="T5479" s="106"/>
      <c r="U5479" s="3" t="str">
        <f t="shared" si="257"/>
        <v>0/1</v>
      </c>
    </row>
    <row r="5480" spans="1:21" ht="30" customHeight="1" x14ac:dyDescent="0.3">
      <c r="A5480" s="3" t="str">
        <f>B5480&amp;"--"&amp;COUNTIF($B$5:B5480,B5480)</f>
        <v>--5443</v>
      </c>
      <c r="B5480" s="3" t="str">
        <f t="shared" si="256"/>
        <v/>
      </c>
      <c r="C5480" s="78">
        <v>5476</v>
      </c>
      <c r="D5480" s="102"/>
      <c r="E5480" s="103"/>
      <c r="F5480" s="102"/>
      <c r="G5480" s="104"/>
      <c r="H5480" s="105" t="str">
        <f t="shared" ca="1" si="258"/>
        <v/>
      </c>
      <c r="I5480" s="102"/>
      <c r="J5480" s="102"/>
      <c r="K5480" s="102"/>
      <c r="L5480" s="102"/>
      <c r="M5480" s="102"/>
      <c r="N5480" s="102"/>
      <c r="O5480" s="102"/>
      <c r="P5480" s="102"/>
      <c r="Q5480" s="102"/>
      <c r="R5480" s="102"/>
      <c r="S5480" s="102"/>
      <c r="T5480" s="106"/>
      <c r="U5480" s="3" t="str">
        <f t="shared" si="257"/>
        <v>0/1</v>
      </c>
    </row>
    <row r="5481" spans="1:21" ht="30" customHeight="1" x14ac:dyDescent="0.3">
      <c r="A5481" s="3" t="str">
        <f>B5481&amp;"--"&amp;COUNTIF($B$5:B5481,B5481)</f>
        <v>--5444</v>
      </c>
      <c r="B5481" s="3" t="str">
        <f t="shared" si="256"/>
        <v/>
      </c>
      <c r="C5481" s="78">
        <v>5477</v>
      </c>
      <c r="D5481" s="102"/>
      <c r="E5481" s="103"/>
      <c r="F5481" s="102"/>
      <c r="G5481" s="104"/>
      <c r="H5481" s="105" t="str">
        <f t="shared" ca="1" si="258"/>
        <v/>
      </c>
      <c r="I5481" s="102"/>
      <c r="J5481" s="102"/>
      <c r="K5481" s="102"/>
      <c r="L5481" s="102"/>
      <c r="M5481" s="102"/>
      <c r="N5481" s="102"/>
      <c r="O5481" s="102"/>
      <c r="P5481" s="102"/>
      <c r="Q5481" s="102"/>
      <c r="R5481" s="102"/>
      <c r="S5481" s="102"/>
      <c r="T5481" s="106"/>
      <c r="U5481" s="3" t="str">
        <f t="shared" si="257"/>
        <v>0/1</v>
      </c>
    </row>
    <row r="5482" spans="1:21" ht="30" customHeight="1" x14ac:dyDescent="0.3">
      <c r="A5482" s="3" t="str">
        <f>B5482&amp;"--"&amp;COUNTIF($B$5:B5482,B5482)</f>
        <v>--5445</v>
      </c>
      <c r="B5482" s="3" t="str">
        <f t="shared" si="256"/>
        <v/>
      </c>
      <c r="C5482" s="78">
        <v>5478</v>
      </c>
      <c r="D5482" s="102"/>
      <c r="E5482" s="103"/>
      <c r="F5482" s="102"/>
      <c r="G5482" s="104"/>
      <c r="H5482" s="105" t="str">
        <f t="shared" ca="1" si="258"/>
        <v/>
      </c>
      <c r="I5482" s="102"/>
      <c r="J5482" s="102"/>
      <c r="K5482" s="102"/>
      <c r="L5482" s="102"/>
      <c r="M5482" s="102"/>
      <c r="N5482" s="102"/>
      <c r="O5482" s="102"/>
      <c r="P5482" s="102"/>
      <c r="Q5482" s="102"/>
      <c r="R5482" s="102"/>
      <c r="S5482" s="102"/>
      <c r="T5482" s="106"/>
      <c r="U5482" s="3" t="str">
        <f t="shared" si="257"/>
        <v>0/1</v>
      </c>
    </row>
    <row r="5483" spans="1:21" ht="30" customHeight="1" x14ac:dyDescent="0.3">
      <c r="A5483" s="3" t="str">
        <f>B5483&amp;"--"&amp;COUNTIF($B$5:B5483,B5483)</f>
        <v>--5446</v>
      </c>
      <c r="B5483" s="3" t="str">
        <f t="shared" si="256"/>
        <v/>
      </c>
      <c r="C5483" s="78">
        <v>5479</v>
      </c>
      <c r="D5483" s="102"/>
      <c r="E5483" s="103"/>
      <c r="F5483" s="102"/>
      <c r="G5483" s="104"/>
      <c r="H5483" s="105" t="str">
        <f t="shared" ca="1" si="258"/>
        <v/>
      </c>
      <c r="I5483" s="102"/>
      <c r="J5483" s="102"/>
      <c r="K5483" s="102"/>
      <c r="L5483" s="102"/>
      <c r="M5483" s="102"/>
      <c r="N5483" s="102"/>
      <c r="O5483" s="102"/>
      <c r="P5483" s="102"/>
      <c r="Q5483" s="102"/>
      <c r="R5483" s="102"/>
      <c r="S5483" s="102"/>
      <c r="T5483" s="106"/>
      <c r="U5483" s="3" t="str">
        <f t="shared" si="257"/>
        <v>0/1</v>
      </c>
    </row>
    <row r="5484" spans="1:21" ht="30" customHeight="1" x14ac:dyDescent="0.3">
      <c r="A5484" s="3" t="str">
        <f>B5484&amp;"--"&amp;COUNTIF($B$5:B5484,B5484)</f>
        <v>--5447</v>
      </c>
      <c r="B5484" s="3" t="str">
        <f t="shared" si="256"/>
        <v/>
      </c>
      <c r="C5484" s="78">
        <v>5480</v>
      </c>
      <c r="D5484" s="102"/>
      <c r="E5484" s="103"/>
      <c r="F5484" s="102"/>
      <c r="G5484" s="104"/>
      <c r="H5484" s="105" t="str">
        <f t="shared" ca="1" si="258"/>
        <v/>
      </c>
      <c r="I5484" s="102"/>
      <c r="J5484" s="102"/>
      <c r="K5484" s="102"/>
      <c r="L5484" s="102"/>
      <c r="M5484" s="102"/>
      <c r="N5484" s="102"/>
      <c r="O5484" s="102"/>
      <c r="P5484" s="102"/>
      <c r="Q5484" s="102"/>
      <c r="R5484" s="102"/>
      <c r="S5484" s="102"/>
      <c r="T5484" s="106"/>
      <c r="U5484" s="3" t="str">
        <f t="shared" si="257"/>
        <v>0/1</v>
      </c>
    </row>
    <row r="5485" spans="1:21" ht="30" customHeight="1" x14ac:dyDescent="0.3">
      <c r="A5485" s="3" t="str">
        <f>B5485&amp;"--"&amp;COUNTIF($B$5:B5485,B5485)</f>
        <v>--5448</v>
      </c>
      <c r="B5485" s="3" t="str">
        <f t="shared" si="256"/>
        <v/>
      </c>
      <c r="C5485" s="78">
        <v>5481</v>
      </c>
      <c r="D5485" s="102"/>
      <c r="E5485" s="103"/>
      <c r="F5485" s="102"/>
      <c r="G5485" s="104"/>
      <c r="H5485" s="105" t="str">
        <f t="shared" ca="1" si="258"/>
        <v/>
      </c>
      <c r="I5485" s="102"/>
      <c r="J5485" s="102"/>
      <c r="K5485" s="102"/>
      <c r="L5485" s="102"/>
      <c r="M5485" s="102"/>
      <c r="N5485" s="102"/>
      <c r="O5485" s="102"/>
      <c r="P5485" s="102"/>
      <c r="Q5485" s="102"/>
      <c r="R5485" s="102"/>
      <c r="S5485" s="102"/>
      <c r="T5485" s="106"/>
      <c r="U5485" s="3" t="str">
        <f t="shared" si="257"/>
        <v>0/1</v>
      </c>
    </row>
    <row r="5486" spans="1:21" ht="30" customHeight="1" x14ac:dyDescent="0.3">
      <c r="A5486" s="3" t="str">
        <f>B5486&amp;"--"&amp;COUNTIF($B$5:B5486,B5486)</f>
        <v>--5449</v>
      </c>
      <c r="B5486" s="3" t="str">
        <f t="shared" si="256"/>
        <v/>
      </c>
      <c r="C5486" s="78">
        <v>5482</v>
      </c>
      <c r="D5486" s="102"/>
      <c r="E5486" s="103"/>
      <c r="F5486" s="102"/>
      <c r="G5486" s="104"/>
      <c r="H5486" s="105" t="str">
        <f t="shared" ca="1" si="258"/>
        <v/>
      </c>
      <c r="I5486" s="102"/>
      <c r="J5486" s="102"/>
      <c r="K5486" s="102"/>
      <c r="L5486" s="102"/>
      <c r="M5486" s="102"/>
      <c r="N5486" s="102"/>
      <c r="O5486" s="102"/>
      <c r="P5486" s="102"/>
      <c r="Q5486" s="102"/>
      <c r="R5486" s="102"/>
      <c r="S5486" s="102"/>
      <c r="T5486" s="106"/>
      <c r="U5486" s="3" t="str">
        <f t="shared" si="257"/>
        <v>0/1</v>
      </c>
    </row>
    <row r="5487" spans="1:21" ht="30" customHeight="1" x14ac:dyDescent="0.3">
      <c r="A5487" s="3" t="str">
        <f>B5487&amp;"--"&amp;COUNTIF($B$5:B5487,B5487)</f>
        <v>--5450</v>
      </c>
      <c r="B5487" s="3" t="str">
        <f t="shared" si="256"/>
        <v/>
      </c>
      <c r="C5487" s="78">
        <v>5483</v>
      </c>
      <c r="D5487" s="102"/>
      <c r="E5487" s="103"/>
      <c r="F5487" s="102"/>
      <c r="G5487" s="104"/>
      <c r="H5487" s="105" t="str">
        <f t="shared" ca="1" si="258"/>
        <v/>
      </c>
      <c r="I5487" s="102"/>
      <c r="J5487" s="102"/>
      <c r="K5487" s="102"/>
      <c r="L5487" s="102"/>
      <c r="M5487" s="102"/>
      <c r="N5487" s="102"/>
      <c r="O5487" s="102"/>
      <c r="P5487" s="102"/>
      <c r="Q5487" s="102"/>
      <c r="R5487" s="102"/>
      <c r="S5487" s="102"/>
      <c r="T5487" s="106"/>
      <c r="U5487" s="3" t="str">
        <f t="shared" si="257"/>
        <v>0/1</v>
      </c>
    </row>
    <row r="5488" spans="1:21" ht="30" customHeight="1" x14ac:dyDescent="0.3">
      <c r="A5488" s="3" t="str">
        <f>B5488&amp;"--"&amp;COUNTIF($B$5:B5488,B5488)</f>
        <v>--5451</v>
      </c>
      <c r="B5488" s="3" t="str">
        <f t="shared" si="256"/>
        <v/>
      </c>
      <c r="C5488" s="78">
        <v>5484</v>
      </c>
      <c r="D5488" s="102"/>
      <c r="E5488" s="103"/>
      <c r="F5488" s="102"/>
      <c r="G5488" s="104"/>
      <c r="H5488" s="105" t="str">
        <f t="shared" ca="1" si="258"/>
        <v/>
      </c>
      <c r="I5488" s="102"/>
      <c r="J5488" s="102"/>
      <c r="K5488" s="102"/>
      <c r="L5488" s="102"/>
      <c r="M5488" s="102"/>
      <c r="N5488" s="102"/>
      <c r="O5488" s="102"/>
      <c r="P5488" s="102"/>
      <c r="Q5488" s="102"/>
      <c r="R5488" s="102"/>
      <c r="S5488" s="102"/>
      <c r="T5488" s="106"/>
      <c r="U5488" s="3" t="str">
        <f t="shared" si="257"/>
        <v>0/1</v>
      </c>
    </row>
    <row r="5489" spans="1:21" ht="30" customHeight="1" x14ac:dyDescent="0.3">
      <c r="A5489" s="3" t="str">
        <f>B5489&amp;"--"&amp;COUNTIF($B$5:B5489,B5489)</f>
        <v>--5452</v>
      </c>
      <c r="B5489" s="3" t="str">
        <f t="shared" si="256"/>
        <v/>
      </c>
      <c r="C5489" s="78">
        <v>5485</v>
      </c>
      <c r="D5489" s="102"/>
      <c r="E5489" s="103"/>
      <c r="F5489" s="102"/>
      <c r="G5489" s="104"/>
      <c r="H5489" s="105" t="str">
        <f t="shared" ca="1" si="258"/>
        <v/>
      </c>
      <c r="I5489" s="102"/>
      <c r="J5489" s="102"/>
      <c r="K5489" s="102"/>
      <c r="L5489" s="102"/>
      <c r="M5489" s="102"/>
      <c r="N5489" s="102"/>
      <c r="O5489" s="102"/>
      <c r="P5489" s="102"/>
      <c r="Q5489" s="102"/>
      <c r="R5489" s="102"/>
      <c r="S5489" s="102"/>
      <c r="T5489" s="106"/>
      <c r="U5489" s="3" t="str">
        <f t="shared" si="257"/>
        <v>0/1</v>
      </c>
    </row>
    <row r="5490" spans="1:21" ht="30" customHeight="1" x14ac:dyDescent="0.3">
      <c r="A5490" s="3" t="str">
        <f>B5490&amp;"--"&amp;COUNTIF($B$5:B5490,B5490)</f>
        <v>--5453</v>
      </c>
      <c r="B5490" s="3" t="str">
        <f t="shared" si="256"/>
        <v/>
      </c>
      <c r="C5490" s="78">
        <v>5486</v>
      </c>
      <c r="D5490" s="102"/>
      <c r="E5490" s="103"/>
      <c r="F5490" s="102"/>
      <c r="G5490" s="104"/>
      <c r="H5490" s="105" t="str">
        <f t="shared" ca="1" si="258"/>
        <v/>
      </c>
      <c r="I5490" s="102"/>
      <c r="J5490" s="102"/>
      <c r="K5490" s="102"/>
      <c r="L5490" s="102"/>
      <c r="M5490" s="102"/>
      <c r="N5490" s="102"/>
      <c r="O5490" s="102"/>
      <c r="P5490" s="102"/>
      <c r="Q5490" s="102"/>
      <c r="R5490" s="102"/>
      <c r="S5490" s="102"/>
      <c r="T5490" s="106"/>
      <c r="U5490" s="3" t="str">
        <f t="shared" si="257"/>
        <v>0/1</v>
      </c>
    </row>
    <row r="5491" spans="1:21" ht="30" customHeight="1" x14ac:dyDescent="0.3">
      <c r="A5491" s="3" t="str">
        <f>B5491&amp;"--"&amp;COUNTIF($B$5:B5491,B5491)</f>
        <v>--5454</v>
      </c>
      <c r="B5491" s="3" t="str">
        <f t="shared" si="256"/>
        <v/>
      </c>
      <c r="C5491" s="78">
        <v>5487</v>
      </c>
      <c r="D5491" s="102"/>
      <c r="E5491" s="103"/>
      <c r="F5491" s="102"/>
      <c r="G5491" s="104"/>
      <c r="H5491" s="105" t="str">
        <f t="shared" ca="1" si="258"/>
        <v/>
      </c>
      <c r="I5491" s="102"/>
      <c r="J5491" s="102"/>
      <c r="K5491" s="102"/>
      <c r="L5491" s="102"/>
      <c r="M5491" s="102"/>
      <c r="N5491" s="102"/>
      <c r="O5491" s="102"/>
      <c r="P5491" s="102"/>
      <c r="Q5491" s="102"/>
      <c r="R5491" s="102"/>
      <c r="S5491" s="102"/>
      <c r="T5491" s="106"/>
      <c r="U5491" s="3" t="str">
        <f t="shared" si="257"/>
        <v>0/1</v>
      </c>
    </row>
    <row r="5492" spans="1:21" ht="30" customHeight="1" x14ac:dyDescent="0.3">
      <c r="A5492" s="3" t="str">
        <f>B5492&amp;"--"&amp;COUNTIF($B$5:B5492,B5492)</f>
        <v>--5455</v>
      </c>
      <c r="B5492" s="3" t="str">
        <f t="shared" si="256"/>
        <v/>
      </c>
      <c r="C5492" s="78">
        <v>5488</v>
      </c>
      <c r="D5492" s="102"/>
      <c r="E5492" s="103"/>
      <c r="F5492" s="102"/>
      <c r="G5492" s="104"/>
      <c r="H5492" s="105" t="str">
        <f t="shared" ca="1" si="258"/>
        <v/>
      </c>
      <c r="I5492" s="102"/>
      <c r="J5492" s="102"/>
      <c r="K5492" s="102"/>
      <c r="L5492" s="102"/>
      <c r="M5492" s="102"/>
      <c r="N5492" s="102"/>
      <c r="O5492" s="102"/>
      <c r="P5492" s="102"/>
      <c r="Q5492" s="102"/>
      <c r="R5492" s="102"/>
      <c r="S5492" s="102"/>
      <c r="T5492" s="106"/>
      <c r="U5492" s="3" t="str">
        <f t="shared" si="257"/>
        <v>0/1</v>
      </c>
    </row>
    <row r="5493" spans="1:21" ht="30" customHeight="1" x14ac:dyDescent="0.3">
      <c r="A5493" s="3" t="str">
        <f>B5493&amp;"--"&amp;COUNTIF($B$5:B5493,B5493)</f>
        <v>--5456</v>
      </c>
      <c r="B5493" s="3" t="str">
        <f t="shared" si="256"/>
        <v/>
      </c>
      <c r="C5493" s="78">
        <v>5489</v>
      </c>
      <c r="D5493" s="102"/>
      <c r="E5493" s="103"/>
      <c r="F5493" s="102"/>
      <c r="G5493" s="104"/>
      <c r="H5493" s="105" t="str">
        <f t="shared" ca="1" si="258"/>
        <v/>
      </c>
      <c r="I5493" s="102"/>
      <c r="J5493" s="102"/>
      <c r="K5493" s="102"/>
      <c r="L5493" s="102"/>
      <c r="M5493" s="102"/>
      <c r="N5493" s="102"/>
      <c r="O5493" s="102"/>
      <c r="P5493" s="102"/>
      <c r="Q5493" s="102"/>
      <c r="R5493" s="102"/>
      <c r="S5493" s="102"/>
      <c r="T5493" s="106"/>
      <c r="U5493" s="3" t="str">
        <f t="shared" si="257"/>
        <v>0/1</v>
      </c>
    </row>
    <row r="5494" spans="1:21" ht="30" customHeight="1" x14ac:dyDescent="0.3">
      <c r="A5494" s="3" t="str">
        <f>B5494&amp;"--"&amp;COUNTIF($B$5:B5494,B5494)</f>
        <v>--5457</v>
      </c>
      <c r="B5494" s="3" t="str">
        <f t="shared" si="256"/>
        <v/>
      </c>
      <c r="C5494" s="78">
        <v>5490</v>
      </c>
      <c r="D5494" s="102"/>
      <c r="E5494" s="103"/>
      <c r="F5494" s="102"/>
      <c r="G5494" s="104"/>
      <c r="H5494" s="105" t="str">
        <f t="shared" ca="1" si="258"/>
        <v/>
      </c>
      <c r="I5494" s="102"/>
      <c r="J5494" s="102"/>
      <c r="K5494" s="102"/>
      <c r="L5494" s="102"/>
      <c r="M5494" s="102"/>
      <c r="N5494" s="102"/>
      <c r="O5494" s="102"/>
      <c r="P5494" s="102"/>
      <c r="Q5494" s="102"/>
      <c r="R5494" s="102"/>
      <c r="S5494" s="102"/>
      <c r="T5494" s="106"/>
      <c r="U5494" s="3" t="str">
        <f t="shared" si="257"/>
        <v>0/1</v>
      </c>
    </row>
    <row r="5495" spans="1:21" ht="30" customHeight="1" x14ac:dyDescent="0.3">
      <c r="A5495" s="3" t="str">
        <f>B5495&amp;"--"&amp;COUNTIF($B$5:B5495,B5495)</f>
        <v>--5458</v>
      </c>
      <c r="B5495" s="3" t="str">
        <f t="shared" si="256"/>
        <v/>
      </c>
      <c r="C5495" s="78">
        <v>5491</v>
      </c>
      <c r="D5495" s="102"/>
      <c r="E5495" s="103"/>
      <c r="F5495" s="102"/>
      <c r="G5495" s="104"/>
      <c r="H5495" s="105" t="str">
        <f t="shared" ca="1" si="258"/>
        <v/>
      </c>
      <c r="I5495" s="102"/>
      <c r="J5495" s="102"/>
      <c r="K5495" s="102"/>
      <c r="L5495" s="102"/>
      <c r="M5495" s="102"/>
      <c r="N5495" s="102"/>
      <c r="O5495" s="102"/>
      <c r="P5495" s="102"/>
      <c r="Q5495" s="102"/>
      <c r="R5495" s="102"/>
      <c r="S5495" s="102"/>
      <c r="T5495" s="106"/>
      <c r="U5495" s="3" t="str">
        <f t="shared" si="257"/>
        <v>0/1</v>
      </c>
    </row>
    <row r="5496" spans="1:21" ht="30" customHeight="1" x14ac:dyDescent="0.3">
      <c r="A5496" s="3" t="str">
        <f>B5496&amp;"--"&amp;COUNTIF($B$5:B5496,B5496)</f>
        <v>--5459</v>
      </c>
      <c r="B5496" s="3" t="str">
        <f t="shared" si="256"/>
        <v/>
      </c>
      <c r="C5496" s="78">
        <v>5492</v>
      </c>
      <c r="D5496" s="102"/>
      <c r="E5496" s="103"/>
      <c r="F5496" s="102"/>
      <c r="G5496" s="104"/>
      <c r="H5496" s="105" t="str">
        <f t="shared" ca="1" si="258"/>
        <v/>
      </c>
      <c r="I5496" s="102"/>
      <c r="J5496" s="102"/>
      <c r="K5496" s="102"/>
      <c r="L5496" s="102"/>
      <c r="M5496" s="102"/>
      <c r="N5496" s="102"/>
      <c r="O5496" s="102"/>
      <c r="P5496" s="102"/>
      <c r="Q5496" s="102"/>
      <c r="R5496" s="102"/>
      <c r="S5496" s="102"/>
      <c r="T5496" s="106"/>
      <c r="U5496" s="3" t="str">
        <f t="shared" si="257"/>
        <v>0/1</v>
      </c>
    </row>
    <row r="5497" spans="1:21" ht="30" customHeight="1" x14ac:dyDescent="0.3">
      <c r="A5497" s="3" t="str">
        <f>B5497&amp;"--"&amp;COUNTIF($B$5:B5497,B5497)</f>
        <v>--5460</v>
      </c>
      <c r="B5497" s="3" t="str">
        <f t="shared" si="256"/>
        <v/>
      </c>
      <c r="C5497" s="78">
        <v>5493</v>
      </c>
      <c r="D5497" s="102"/>
      <c r="E5497" s="103"/>
      <c r="F5497" s="102"/>
      <c r="G5497" s="104"/>
      <c r="H5497" s="105" t="str">
        <f t="shared" ca="1" si="258"/>
        <v/>
      </c>
      <c r="I5497" s="102"/>
      <c r="J5497" s="102"/>
      <c r="K5497" s="102"/>
      <c r="L5497" s="102"/>
      <c r="M5497" s="102"/>
      <c r="N5497" s="102"/>
      <c r="O5497" s="102"/>
      <c r="P5497" s="102"/>
      <c r="Q5497" s="102"/>
      <c r="R5497" s="102"/>
      <c r="S5497" s="102"/>
      <c r="T5497" s="106"/>
      <c r="U5497" s="3" t="str">
        <f t="shared" si="257"/>
        <v>0/1</v>
      </c>
    </row>
    <row r="5498" spans="1:21" ht="30" customHeight="1" x14ac:dyDescent="0.3">
      <c r="A5498" s="3" t="str">
        <f>B5498&amp;"--"&amp;COUNTIF($B$5:B5498,B5498)</f>
        <v>--5461</v>
      </c>
      <c r="B5498" s="3" t="str">
        <f t="shared" si="256"/>
        <v/>
      </c>
      <c r="C5498" s="78">
        <v>5494</v>
      </c>
      <c r="D5498" s="102"/>
      <c r="E5498" s="103"/>
      <c r="F5498" s="102"/>
      <c r="G5498" s="104"/>
      <c r="H5498" s="105" t="str">
        <f t="shared" ca="1" si="258"/>
        <v/>
      </c>
      <c r="I5498" s="102"/>
      <c r="J5498" s="102"/>
      <c r="K5498" s="102"/>
      <c r="L5498" s="102"/>
      <c r="M5498" s="102"/>
      <c r="N5498" s="102"/>
      <c r="O5498" s="102"/>
      <c r="P5498" s="102"/>
      <c r="Q5498" s="102"/>
      <c r="R5498" s="102"/>
      <c r="S5498" s="102"/>
      <c r="T5498" s="106"/>
      <c r="U5498" s="3" t="str">
        <f t="shared" si="257"/>
        <v>0/1</v>
      </c>
    </row>
    <row r="5499" spans="1:21" ht="30" customHeight="1" x14ac:dyDescent="0.3">
      <c r="A5499" s="3" t="str">
        <f>B5499&amp;"--"&amp;COUNTIF($B$5:B5499,B5499)</f>
        <v>--5462</v>
      </c>
      <c r="B5499" s="3" t="str">
        <f t="shared" si="256"/>
        <v/>
      </c>
      <c r="C5499" s="78">
        <v>5495</v>
      </c>
      <c r="D5499" s="102"/>
      <c r="E5499" s="103"/>
      <c r="F5499" s="102"/>
      <c r="G5499" s="104"/>
      <c r="H5499" s="105" t="str">
        <f t="shared" ca="1" si="258"/>
        <v/>
      </c>
      <c r="I5499" s="102"/>
      <c r="J5499" s="102"/>
      <c r="K5499" s="102"/>
      <c r="L5499" s="102"/>
      <c r="M5499" s="102"/>
      <c r="N5499" s="102"/>
      <c r="O5499" s="102"/>
      <c r="P5499" s="102"/>
      <c r="Q5499" s="102"/>
      <c r="R5499" s="102"/>
      <c r="S5499" s="102"/>
      <c r="T5499" s="106"/>
      <c r="U5499" s="3" t="str">
        <f t="shared" si="257"/>
        <v>0/1</v>
      </c>
    </row>
    <row r="5500" spans="1:21" ht="30" customHeight="1" x14ac:dyDescent="0.3">
      <c r="A5500" s="3" t="str">
        <f>B5500&amp;"--"&amp;COUNTIF($B$5:B5500,B5500)</f>
        <v>--5463</v>
      </c>
      <c r="B5500" s="3" t="str">
        <f t="shared" si="256"/>
        <v/>
      </c>
      <c r="C5500" s="78">
        <v>5496</v>
      </c>
      <c r="D5500" s="102"/>
      <c r="E5500" s="103"/>
      <c r="F5500" s="102"/>
      <c r="G5500" s="104"/>
      <c r="H5500" s="105" t="str">
        <f t="shared" ca="1" si="258"/>
        <v/>
      </c>
      <c r="I5500" s="102"/>
      <c r="J5500" s="102"/>
      <c r="K5500" s="102"/>
      <c r="L5500" s="102"/>
      <c r="M5500" s="102"/>
      <c r="N5500" s="102"/>
      <c r="O5500" s="102"/>
      <c r="P5500" s="102"/>
      <c r="Q5500" s="102"/>
      <c r="R5500" s="102"/>
      <c r="S5500" s="102"/>
      <c r="T5500" s="106"/>
      <c r="U5500" s="3" t="str">
        <f t="shared" si="257"/>
        <v>0/1</v>
      </c>
    </row>
    <row r="5501" spans="1:21" ht="30" customHeight="1" x14ac:dyDescent="0.3">
      <c r="A5501" s="3" t="str">
        <f>B5501&amp;"--"&amp;COUNTIF($B$5:B5501,B5501)</f>
        <v>--5464</v>
      </c>
      <c r="B5501" s="3" t="str">
        <f t="shared" si="256"/>
        <v/>
      </c>
      <c r="C5501" s="78">
        <v>5497</v>
      </c>
      <c r="D5501" s="102"/>
      <c r="E5501" s="103"/>
      <c r="F5501" s="102"/>
      <c r="G5501" s="104"/>
      <c r="H5501" s="105" t="str">
        <f t="shared" ca="1" si="258"/>
        <v/>
      </c>
      <c r="I5501" s="102"/>
      <c r="J5501" s="102"/>
      <c r="K5501" s="102"/>
      <c r="L5501" s="102"/>
      <c r="M5501" s="102"/>
      <c r="N5501" s="102"/>
      <c r="O5501" s="102"/>
      <c r="P5501" s="102"/>
      <c r="Q5501" s="102"/>
      <c r="R5501" s="102"/>
      <c r="S5501" s="102"/>
      <c r="T5501" s="106"/>
      <c r="U5501" s="3" t="str">
        <f t="shared" si="257"/>
        <v>0/1</v>
      </c>
    </row>
    <row r="5502" spans="1:21" ht="30" customHeight="1" x14ac:dyDescent="0.3">
      <c r="A5502" s="3" t="str">
        <f>B5502&amp;"--"&amp;COUNTIF($B$5:B5502,B5502)</f>
        <v>--5465</v>
      </c>
      <c r="B5502" s="3" t="str">
        <f t="shared" si="256"/>
        <v/>
      </c>
      <c r="C5502" s="78">
        <v>5498</v>
      </c>
      <c r="D5502" s="102"/>
      <c r="E5502" s="103"/>
      <c r="F5502" s="102"/>
      <c r="G5502" s="104"/>
      <c r="H5502" s="105" t="str">
        <f t="shared" ca="1" si="258"/>
        <v/>
      </c>
      <c r="I5502" s="102"/>
      <c r="J5502" s="102"/>
      <c r="K5502" s="102"/>
      <c r="L5502" s="102"/>
      <c r="M5502" s="102"/>
      <c r="N5502" s="102"/>
      <c r="O5502" s="102"/>
      <c r="P5502" s="102"/>
      <c r="Q5502" s="102"/>
      <c r="R5502" s="102"/>
      <c r="S5502" s="102"/>
      <c r="T5502" s="106"/>
      <c r="U5502" s="3" t="str">
        <f t="shared" si="257"/>
        <v>0/1</v>
      </c>
    </row>
    <row r="5503" spans="1:21" ht="30" customHeight="1" x14ac:dyDescent="0.3">
      <c r="A5503" s="3" t="str">
        <f>B5503&amp;"--"&amp;COUNTIF($B$5:B5503,B5503)</f>
        <v>--5466</v>
      </c>
      <c r="B5503" s="3" t="str">
        <f t="shared" si="256"/>
        <v/>
      </c>
      <c r="C5503" s="78">
        <v>5499</v>
      </c>
      <c r="D5503" s="102"/>
      <c r="E5503" s="103"/>
      <c r="F5503" s="102"/>
      <c r="G5503" s="104"/>
      <c r="H5503" s="105" t="str">
        <f t="shared" ca="1" si="258"/>
        <v/>
      </c>
      <c r="I5503" s="102"/>
      <c r="J5503" s="102"/>
      <c r="K5503" s="102"/>
      <c r="L5503" s="102"/>
      <c r="M5503" s="102"/>
      <c r="N5503" s="102"/>
      <c r="O5503" s="102"/>
      <c r="P5503" s="102"/>
      <c r="Q5503" s="102"/>
      <c r="R5503" s="102"/>
      <c r="S5503" s="102"/>
      <c r="T5503" s="106"/>
      <c r="U5503" s="3" t="str">
        <f t="shared" si="257"/>
        <v>0/1</v>
      </c>
    </row>
    <row r="5504" spans="1:21" ht="30" customHeight="1" x14ac:dyDescent="0.3">
      <c r="A5504" s="3" t="str">
        <f>B5504&amp;"--"&amp;COUNTIF($B$5:B5504,B5504)</f>
        <v>--5467</v>
      </c>
      <c r="B5504" s="3" t="str">
        <f t="shared" si="256"/>
        <v/>
      </c>
      <c r="C5504" s="78">
        <v>5500</v>
      </c>
      <c r="D5504" s="102"/>
      <c r="E5504" s="103"/>
      <c r="F5504" s="102"/>
      <c r="G5504" s="104"/>
      <c r="H5504" s="105" t="str">
        <f t="shared" ca="1" si="258"/>
        <v/>
      </c>
      <c r="I5504" s="102"/>
      <c r="J5504" s="102"/>
      <c r="K5504" s="102"/>
      <c r="L5504" s="102"/>
      <c r="M5504" s="102"/>
      <c r="N5504" s="102"/>
      <c r="O5504" s="102"/>
      <c r="P5504" s="102"/>
      <c r="Q5504" s="102"/>
      <c r="R5504" s="102"/>
      <c r="S5504" s="102"/>
      <c r="T5504" s="106"/>
      <c r="U5504" s="3" t="str">
        <f t="shared" si="257"/>
        <v>0/1</v>
      </c>
    </row>
    <row r="5505" spans="1:21" ht="30" customHeight="1" x14ac:dyDescent="0.3">
      <c r="A5505" s="3" t="str">
        <f>B5505&amp;"--"&amp;COUNTIF($B$5:B5505,B5505)</f>
        <v>--5468</v>
      </c>
      <c r="B5505" s="3" t="str">
        <f t="shared" si="256"/>
        <v/>
      </c>
      <c r="C5505" s="78">
        <v>5501</v>
      </c>
      <c r="D5505" s="102"/>
      <c r="E5505" s="103"/>
      <c r="F5505" s="102"/>
      <c r="G5505" s="104"/>
      <c r="H5505" s="105" t="str">
        <f t="shared" ca="1" si="258"/>
        <v/>
      </c>
      <c r="I5505" s="102"/>
      <c r="J5505" s="102"/>
      <c r="K5505" s="102"/>
      <c r="L5505" s="102"/>
      <c r="M5505" s="102"/>
      <c r="N5505" s="102"/>
      <c r="O5505" s="102"/>
      <c r="P5505" s="102"/>
      <c r="Q5505" s="102"/>
      <c r="R5505" s="102"/>
      <c r="S5505" s="102"/>
      <c r="T5505" s="106"/>
      <c r="U5505" s="3" t="str">
        <f t="shared" si="257"/>
        <v>0/1</v>
      </c>
    </row>
    <row r="5506" spans="1:21" ht="30" customHeight="1" x14ac:dyDescent="0.3">
      <c r="A5506" s="3" t="str">
        <f>B5506&amp;"--"&amp;COUNTIF($B$5:B5506,B5506)</f>
        <v>--5469</v>
      </c>
      <c r="B5506" s="3" t="str">
        <f t="shared" si="256"/>
        <v/>
      </c>
      <c r="C5506" s="78">
        <v>5502</v>
      </c>
      <c r="D5506" s="102"/>
      <c r="E5506" s="103"/>
      <c r="F5506" s="102"/>
      <c r="G5506" s="104"/>
      <c r="H5506" s="105" t="str">
        <f t="shared" ca="1" si="258"/>
        <v/>
      </c>
      <c r="I5506" s="102"/>
      <c r="J5506" s="102"/>
      <c r="K5506" s="102"/>
      <c r="L5506" s="102"/>
      <c r="M5506" s="102"/>
      <c r="N5506" s="102"/>
      <c r="O5506" s="102"/>
      <c r="P5506" s="102"/>
      <c r="Q5506" s="102"/>
      <c r="R5506" s="102"/>
      <c r="S5506" s="102"/>
      <c r="T5506" s="106"/>
      <c r="U5506" s="3" t="str">
        <f t="shared" si="257"/>
        <v>0/1</v>
      </c>
    </row>
    <row r="5507" spans="1:21" ht="30" customHeight="1" x14ac:dyDescent="0.3">
      <c r="A5507" s="3" t="str">
        <f>B5507&amp;"--"&amp;COUNTIF($B$5:B5507,B5507)</f>
        <v>--5470</v>
      </c>
      <c r="B5507" s="3" t="str">
        <f t="shared" si="256"/>
        <v/>
      </c>
      <c r="C5507" s="78">
        <v>5503</v>
      </c>
      <c r="D5507" s="102"/>
      <c r="E5507" s="103"/>
      <c r="F5507" s="102"/>
      <c r="G5507" s="104"/>
      <c r="H5507" s="105" t="str">
        <f t="shared" ca="1" si="258"/>
        <v/>
      </c>
      <c r="I5507" s="102"/>
      <c r="J5507" s="102"/>
      <c r="K5507" s="102"/>
      <c r="L5507" s="102"/>
      <c r="M5507" s="102"/>
      <c r="N5507" s="102"/>
      <c r="O5507" s="102"/>
      <c r="P5507" s="102"/>
      <c r="Q5507" s="102"/>
      <c r="R5507" s="102"/>
      <c r="S5507" s="102"/>
      <c r="T5507" s="106"/>
      <c r="U5507" s="3" t="str">
        <f t="shared" si="257"/>
        <v>0/1</v>
      </c>
    </row>
    <row r="5508" spans="1:21" ht="30" customHeight="1" x14ac:dyDescent="0.3">
      <c r="A5508" s="3" t="str">
        <f>B5508&amp;"--"&amp;COUNTIF($B$5:B5508,B5508)</f>
        <v>--5471</v>
      </c>
      <c r="B5508" s="3" t="str">
        <f t="shared" si="256"/>
        <v/>
      </c>
      <c r="C5508" s="78">
        <v>5504</v>
      </c>
      <c r="D5508" s="102"/>
      <c r="E5508" s="103"/>
      <c r="F5508" s="102"/>
      <c r="G5508" s="104"/>
      <c r="H5508" s="105" t="str">
        <f t="shared" ca="1" si="258"/>
        <v/>
      </c>
      <c r="I5508" s="102"/>
      <c r="J5508" s="102"/>
      <c r="K5508" s="102"/>
      <c r="L5508" s="102"/>
      <c r="M5508" s="102"/>
      <c r="N5508" s="102"/>
      <c r="O5508" s="102"/>
      <c r="P5508" s="102"/>
      <c r="Q5508" s="102"/>
      <c r="R5508" s="102"/>
      <c r="S5508" s="102"/>
      <c r="T5508" s="106"/>
      <c r="U5508" s="3" t="str">
        <f t="shared" si="257"/>
        <v>0/1</v>
      </c>
    </row>
    <row r="5509" spans="1:21" ht="30" customHeight="1" x14ac:dyDescent="0.3">
      <c r="A5509" s="3" t="str">
        <f>B5509&amp;"--"&amp;COUNTIF($B$5:B5509,B5509)</f>
        <v>--5472</v>
      </c>
      <c r="B5509" s="3" t="str">
        <f t="shared" ref="B5509:B5572" si="259">IF(G5509&lt;&gt;"",MONTH(G5509),"")</f>
        <v/>
      </c>
      <c r="C5509" s="78">
        <v>5505</v>
      </c>
      <c r="D5509" s="102"/>
      <c r="E5509" s="103"/>
      <c r="F5509" s="102"/>
      <c r="G5509" s="104"/>
      <c r="H5509" s="105" t="str">
        <f t="shared" ca="1" si="258"/>
        <v/>
      </c>
      <c r="I5509" s="102"/>
      <c r="J5509" s="102"/>
      <c r="K5509" s="102"/>
      <c r="L5509" s="102"/>
      <c r="M5509" s="102"/>
      <c r="N5509" s="102"/>
      <c r="O5509" s="102"/>
      <c r="P5509" s="102"/>
      <c r="Q5509" s="102"/>
      <c r="R5509" s="102"/>
      <c r="S5509" s="102"/>
      <c r="T5509" s="106"/>
      <c r="U5509" s="3" t="str">
        <f t="shared" ref="U5509:U5572" si="260">DAY(G5509)&amp;"/"&amp;MONTH(G5509)</f>
        <v>0/1</v>
      </c>
    </row>
    <row r="5510" spans="1:21" ht="30" customHeight="1" x14ac:dyDescent="0.3">
      <c r="A5510" s="3" t="str">
        <f>B5510&amp;"--"&amp;COUNTIF($B$5:B5510,B5510)</f>
        <v>--5473</v>
      </c>
      <c r="B5510" s="3" t="str">
        <f t="shared" si="259"/>
        <v/>
      </c>
      <c r="C5510" s="78">
        <v>5506</v>
      </c>
      <c r="D5510" s="102"/>
      <c r="E5510" s="103"/>
      <c r="F5510" s="102"/>
      <c r="G5510" s="104"/>
      <c r="H5510" s="105" t="str">
        <f t="shared" ca="1" si="258"/>
        <v/>
      </c>
      <c r="I5510" s="102"/>
      <c r="J5510" s="102"/>
      <c r="K5510" s="102"/>
      <c r="L5510" s="102"/>
      <c r="M5510" s="102"/>
      <c r="N5510" s="102"/>
      <c r="O5510" s="102"/>
      <c r="P5510" s="102"/>
      <c r="Q5510" s="102"/>
      <c r="R5510" s="102"/>
      <c r="S5510" s="102"/>
      <c r="T5510" s="106"/>
      <c r="U5510" s="3" t="str">
        <f t="shared" si="260"/>
        <v>0/1</v>
      </c>
    </row>
    <row r="5511" spans="1:21" ht="30" customHeight="1" x14ac:dyDescent="0.3">
      <c r="A5511" s="3" t="str">
        <f>B5511&amp;"--"&amp;COUNTIF($B$5:B5511,B5511)</f>
        <v>--5474</v>
      </c>
      <c r="B5511" s="3" t="str">
        <f t="shared" si="259"/>
        <v/>
      </c>
      <c r="C5511" s="78">
        <v>5507</v>
      </c>
      <c r="D5511" s="102"/>
      <c r="E5511" s="103"/>
      <c r="F5511" s="102"/>
      <c r="G5511" s="104"/>
      <c r="H5511" s="105" t="str">
        <f t="shared" ca="1" si="258"/>
        <v/>
      </c>
      <c r="I5511" s="102"/>
      <c r="J5511" s="102"/>
      <c r="K5511" s="102"/>
      <c r="L5511" s="102"/>
      <c r="M5511" s="102"/>
      <c r="N5511" s="102"/>
      <c r="O5511" s="102"/>
      <c r="P5511" s="102"/>
      <c r="Q5511" s="102"/>
      <c r="R5511" s="102"/>
      <c r="S5511" s="102"/>
      <c r="T5511" s="106"/>
      <c r="U5511" s="3" t="str">
        <f t="shared" si="260"/>
        <v>0/1</v>
      </c>
    </row>
    <row r="5512" spans="1:21" ht="30" customHeight="1" x14ac:dyDescent="0.3">
      <c r="A5512" s="3" t="str">
        <f>B5512&amp;"--"&amp;COUNTIF($B$5:B5512,B5512)</f>
        <v>--5475</v>
      </c>
      <c r="B5512" s="3" t="str">
        <f t="shared" si="259"/>
        <v/>
      </c>
      <c r="C5512" s="78">
        <v>5508</v>
      </c>
      <c r="D5512" s="102"/>
      <c r="E5512" s="103"/>
      <c r="F5512" s="102"/>
      <c r="G5512" s="104"/>
      <c r="H5512" s="105" t="str">
        <f t="shared" ca="1" si="258"/>
        <v/>
      </c>
      <c r="I5512" s="102"/>
      <c r="J5512" s="102"/>
      <c r="K5512" s="102"/>
      <c r="L5512" s="102"/>
      <c r="M5512" s="102"/>
      <c r="N5512" s="102"/>
      <c r="O5512" s="102"/>
      <c r="P5512" s="102"/>
      <c r="Q5512" s="102"/>
      <c r="R5512" s="102"/>
      <c r="S5512" s="102"/>
      <c r="T5512" s="106"/>
      <c r="U5512" s="3" t="str">
        <f t="shared" si="260"/>
        <v>0/1</v>
      </c>
    </row>
    <row r="5513" spans="1:21" ht="30" customHeight="1" x14ac:dyDescent="0.3">
      <c r="A5513" s="3" t="str">
        <f>B5513&amp;"--"&amp;COUNTIF($B$5:B5513,B5513)</f>
        <v>--5476</v>
      </c>
      <c r="B5513" s="3" t="str">
        <f t="shared" si="259"/>
        <v/>
      </c>
      <c r="C5513" s="78">
        <v>5509</v>
      </c>
      <c r="D5513" s="102"/>
      <c r="E5513" s="103"/>
      <c r="F5513" s="102"/>
      <c r="G5513" s="104"/>
      <c r="H5513" s="105" t="str">
        <f t="shared" ca="1" si="258"/>
        <v/>
      </c>
      <c r="I5513" s="102"/>
      <c r="J5513" s="102"/>
      <c r="K5513" s="102"/>
      <c r="L5513" s="102"/>
      <c r="M5513" s="102"/>
      <c r="N5513" s="102"/>
      <c r="O5513" s="102"/>
      <c r="P5513" s="102"/>
      <c r="Q5513" s="102"/>
      <c r="R5513" s="102"/>
      <c r="S5513" s="102"/>
      <c r="T5513" s="106"/>
      <c r="U5513" s="3" t="str">
        <f t="shared" si="260"/>
        <v>0/1</v>
      </c>
    </row>
    <row r="5514" spans="1:21" ht="30" customHeight="1" x14ac:dyDescent="0.3">
      <c r="A5514" s="3" t="str">
        <f>B5514&amp;"--"&amp;COUNTIF($B$5:B5514,B5514)</f>
        <v>--5477</v>
      </c>
      <c r="B5514" s="3" t="str">
        <f t="shared" si="259"/>
        <v/>
      </c>
      <c r="C5514" s="78">
        <v>5510</v>
      </c>
      <c r="D5514" s="102"/>
      <c r="E5514" s="103"/>
      <c r="F5514" s="102"/>
      <c r="G5514" s="104"/>
      <c r="H5514" s="105" t="str">
        <f t="shared" ca="1" si="258"/>
        <v/>
      </c>
      <c r="I5514" s="102"/>
      <c r="J5514" s="102"/>
      <c r="K5514" s="102"/>
      <c r="L5514" s="102"/>
      <c r="M5514" s="102"/>
      <c r="N5514" s="102"/>
      <c r="O5514" s="102"/>
      <c r="P5514" s="102"/>
      <c r="Q5514" s="102"/>
      <c r="R5514" s="102"/>
      <c r="S5514" s="102"/>
      <c r="T5514" s="106"/>
      <c r="U5514" s="3" t="str">
        <f t="shared" si="260"/>
        <v>0/1</v>
      </c>
    </row>
    <row r="5515" spans="1:21" ht="30" customHeight="1" x14ac:dyDescent="0.3">
      <c r="A5515" s="3" t="str">
        <f>B5515&amp;"--"&amp;COUNTIF($B$5:B5515,B5515)</f>
        <v>--5478</v>
      </c>
      <c r="B5515" s="3" t="str">
        <f t="shared" si="259"/>
        <v/>
      </c>
      <c r="C5515" s="78">
        <v>5511</v>
      </c>
      <c r="D5515" s="102"/>
      <c r="E5515" s="103"/>
      <c r="F5515" s="102"/>
      <c r="G5515" s="104"/>
      <c r="H5515" s="105" t="str">
        <f t="shared" ca="1" si="258"/>
        <v/>
      </c>
      <c r="I5515" s="102"/>
      <c r="J5515" s="102"/>
      <c r="K5515" s="102"/>
      <c r="L5515" s="102"/>
      <c r="M5515" s="102"/>
      <c r="N5515" s="102"/>
      <c r="O5515" s="102"/>
      <c r="P5515" s="102"/>
      <c r="Q5515" s="102"/>
      <c r="R5515" s="102"/>
      <c r="S5515" s="102"/>
      <c r="T5515" s="106"/>
      <c r="U5515" s="3" t="str">
        <f t="shared" si="260"/>
        <v>0/1</v>
      </c>
    </row>
    <row r="5516" spans="1:21" ht="30" customHeight="1" x14ac:dyDescent="0.3">
      <c r="A5516" s="3" t="str">
        <f>B5516&amp;"--"&amp;COUNTIF($B$5:B5516,B5516)</f>
        <v>--5479</v>
      </c>
      <c r="B5516" s="3" t="str">
        <f t="shared" si="259"/>
        <v/>
      </c>
      <c r="C5516" s="78">
        <v>5512</v>
      </c>
      <c r="D5516" s="102"/>
      <c r="E5516" s="103"/>
      <c r="F5516" s="102"/>
      <c r="G5516" s="104"/>
      <c r="H5516" s="105" t="str">
        <f t="shared" ca="1" si="258"/>
        <v/>
      </c>
      <c r="I5516" s="102"/>
      <c r="J5516" s="102"/>
      <c r="K5516" s="102"/>
      <c r="L5516" s="102"/>
      <c r="M5516" s="102"/>
      <c r="N5516" s="102"/>
      <c r="O5516" s="102"/>
      <c r="P5516" s="102"/>
      <c r="Q5516" s="102"/>
      <c r="R5516" s="102"/>
      <c r="S5516" s="102"/>
      <c r="T5516" s="106"/>
      <c r="U5516" s="3" t="str">
        <f t="shared" si="260"/>
        <v>0/1</v>
      </c>
    </row>
    <row r="5517" spans="1:21" ht="30" customHeight="1" x14ac:dyDescent="0.3">
      <c r="A5517" s="3" t="str">
        <f>B5517&amp;"--"&amp;COUNTIF($B$5:B5517,B5517)</f>
        <v>--5480</v>
      </c>
      <c r="B5517" s="3" t="str">
        <f t="shared" si="259"/>
        <v/>
      </c>
      <c r="C5517" s="78">
        <v>5513</v>
      </c>
      <c r="D5517" s="102"/>
      <c r="E5517" s="103"/>
      <c r="F5517" s="102"/>
      <c r="G5517" s="104"/>
      <c r="H5517" s="105" t="str">
        <f t="shared" ca="1" si="258"/>
        <v/>
      </c>
      <c r="I5517" s="102"/>
      <c r="J5517" s="102"/>
      <c r="K5517" s="102"/>
      <c r="L5517" s="102"/>
      <c r="M5517" s="102"/>
      <c r="N5517" s="102"/>
      <c r="O5517" s="102"/>
      <c r="P5517" s="102"/>
      <c r="Q5517" s="102"/>
      <c r="R5517" s="102"/>
      <c r="S5517" s="102"/>
      <c r="T5517" s="106"/>
      <c r="U5517" s="3" t="str">
        <f t="shared" si="260"/>
        <v>0/1</v>
      </c>
    </row>
    <row r="5518" spans="1:21" ht="30" customHeight="1" x14ac:dyDescent="0.3">
      <c r="A5518" s="3" t="str">
        <f>B5518&amp;"--"&amp;COUNTIF($B$5:B5518,B5518)</f>
        <v>--5481</v>
      </c>
      <c r="B5518" s="3" t="str">
        <f t="shared" si="259"/>
        <v/>
      </c>
      <c r="C5518" s="78">
        <v>5514</v>
      </c>
      <c r="D5518" s="102"/>
      <c r="E5518" s="103"/>
      <c r="F5518" s="102"/>
      <c r="G5518" s="104"/>
      <c r="H5518" s="105" t="str">
        <f t="shared" ca="1" si="258"/>
        <v/>
      </c>
      <c r="I5518" s="102"/>
      <c r="J5518" s="102"/>
      <c r="K5518" s="102"/>
      <c r="L5518" s="102"/>
      <c r="M5518" s="102"/>
      <c r="N5518" s="102"/>
      <c r="O5518" s="102"/>
      <c r="P5518" s="102"/>
      <c r="Q5518" s="102"/>
      <c r="R5518" s="102"/>
      <c r="S5518" s="102"/>
      <c r="T5518" s="106"/>
      <c r="U5518" s="3" t="str">
        <f t="shared" si="260"/>
        <v>0/1</v>
      </c>
    </row>
    <row r="5519" spans="1:21" ht="30" customHeight="1" x14ac:dyDescent="0.3">
      <c r="A5519" s="3" t="str">
        <f>B5519&amp;"--"&amp;COUNTIF($B$5:B5519,B5519)</f>
        <v>--5482</v>
      </c>
      <c r="B5519" s="3" t="str">
        <f t="shared" si="259"/>
        <v/>
      </c>
      <c r="C5519" s="78">
        <v>5515</v>
      </c>
      <c r="D5519" s="102"/>
      <c r="E5519" s="103"/>
      <c r="F5519" s="102"/>
      <c r="G5519" s="104"/>
      <c r="H5519" s="105" t="str">
        <f t="shared" ca="1" si="258"/>
        <v/>
      </c>
      <c r="I5519" s="102"/>
      <c r="J5519" s="102"/>
      <c r="K5519" s="102"/>
      <c r="L5519" s="102"/>
      <c r="M5519" s="102"/>
      <c r="N5519" s="102"/>
      <c r="O5519" s="102"/>
      <c r="P5519" s="102"/>
      <c r="Q5519" s="102"/>
      <c r="R5519" s="102"/>
      <c r="S5519" s="102"/>
      <c r="T5519" s="106"/>
      <c r="U5519" s="3" t="str">
        <f t="shared" si="260"/>
        <v>0/1</v>
      </c>
    </row>
    <row r="5520" spans="1:21" ht="30" customHeight="1" x14ac:dyDescent="0.3">
      <c r="A5520" s="3" t="str">
        <f>B5520&amp;"--"&amp;COUNTIF($B$5:B5520,B5520)</f>
        <v>--5483</v>
      </c>
      <c r="B5520" s="3" t="str">
        <f t="shared" si="259"/>
        <v/>
      </c>
      <c r="C5520" s="78">
        <v>5516</v>
      </c>
      <c r="D5520" s="102"/>
      <c r="E5520" s="103"/>
      <c r="F5520" s="102"/>
      <c r="G5520" s="104"/>
      <c r="H5520" s="105" t="str">
        <f t="shared" ca="1" si="258"/>
        <v/>
      </c>
      <c r="I5520" s="102"/>
      <c r="J5520" s="102"/>
      <c r="K5520" s="102"/>
      <c r="L5520" s="102"/>
      <c r="M5520" s="102"/>
      <c r="N5520" s="102"/>
      <c r="O5520" s="102"/>
      <c r="P5520" s="102"/>
      <c r="Q5520" s="102"/>
      <c r="R5520" s="102"/>
      <c r="S5520" s="102"/>
      <c r="T5520" s="106"/>
      <c r="U5520" s="3" t="str">
        <f t="shared" si="260"/>
        <v>0/1</v>
      </c>
    </row>
    <row r="5521" spans="1:21" ht="30" customHeight="1" x14ac:dyDescent="0.3">
      <c r="A5521" s="3" t="str">
        <f>B5521&amp;"--"&amp;COUNTIF($B$5:B5521,B5521)</f>
        <v>--5484</v>
      </c>
      <c r="B5521" s="3" t="str">
        <f t="shared" si="259"/>
        <v/>
      </c>
      <c r="C5521" s="78">
        <v>5517</v>
      </c>
      <c r="D5521" s="102"/>
      <c r="E5521" s="103"/>
      <c r="F5521" s="102"/>
      <c r="G5521" s="104"/>
      <c r="H5521" s="105" t="str">
        <f t="shared" ca="1" si="258"/>
        <v/>
      </c>
      <c r="I5521" s="102"/>
      <c r="J5521" s="102"/>
      <c r="K5521" s="102"/>
      <c r="L5521" s="102"/>
      <c r="M5521" s="102"/>
      <c r="N5521" s="102"/>
      <c r="O5521" s="102"/>
      <c r="P5521" s="102"/>
      <c r="Q5521" s="102"/>
      <c r="R5521" s="102"/>
      <c r="S5521" s="102"/>
      <c r="T5521" s="106"/>
      <c r="U5521" s="3" t="str">
        <f t="shared" si="260"/>
        <v>0/1</v>
      </c>
    </row>
    <row r="5522" spans="1:21" ht="30" customHeight="1" x14ac:dyDescent="0.3">
      <c r="A5522" s="3" t="str">
        <f>B5522&amp;"--"&amp;COUNTIF($B$5:B5522,B5522)</f>
        <v>--5485</v>
      </c>
      <c r="B5522" s="3" t="str">
        <f t="shared" si="259"/>
        <v/>
      </c>
      <c r="C5522" s="78">
        <v>5518</v>
      </c>
      <c r="D5522" s="102"/>
      <c r="E5522" s="103"/>
      <c r="F5522" s="102"/>
      <c r="G5522" s="104"/>
      <c r="H5522" s="105" t="str">
        <f t="shared" ca="1" si="258"/>
        <v/>
      </c>
      <c r="I5522" s="102"/>
      <c r="J5522" s="102"/>
      <c r="K5522" s="102"/>
      <c r="L5522" s="102"/>
      <c r="M5522" s="102"/>
      <c r="N5522" s="102"/>
      <c r="O5522" s="102"/>
      <c r="P5522" s="102"/>
      <c r="Q5522" s="102"/>
      <c r="R5522" s="102"/>
      <c r="S5522" s="102"/>
      <c r="T5522" s="106"/>
      <c r="U5522" s="3" t="str">
        <f t="shared" si="260"/>
        <v>0/1</v>
      </c>
    </row>
    <row r="5523" spans="1:21" ht="30" customHeight="1" x14ac:dyDescent="0.3">
      <c r="A5523" s="3" t="str">
        <f>B5523&amp;"--"&amp;COUNTIF($B$5:B5523,B5523)</f>
        <v>--5486</v>
      </c>
      <c r="B5523" s="3" t="str">
        <f t="shared" si="259"/>
        <v/>
      </c>
      <c r="C5523" s="78">
        <v>5519</v>
      </c>
      <c r="D5523" s="102"/>
      <c r="E5523" s="103"/>
      <c r="F5523" s="102"/>
      <c r="G5523" s="104"/>
      <c r="H5523" s="105" t="str">
        <f t="shared" ca="1" si="258"/>
        <v/>
      </c>
      <c r="I5523" s="102"/>
      <c r="J5523" s="102"/>
      <c r="K5523" s="102"/>
      <c r="L5523" s="102"/>
      <c r="M5523" s="102"/>
      <c r="N5523" s="102"/>
      <c r="O5523" s="102"/>
      <c r="P5523" s="102"/>
      <c r="Q5523" s="102"/>
      <c r="R5523" s="102"/>
      <c r="S5523" s="102"/>
      <c r="T5523" s="106"/>
      <c r="U5523" s="3" t="str">
        <f t="shared" si="260"/>
        <v>0/1</v>
      </c>
    </row>
    <row r="5524" spans="1:21" ht="30" customHeight="1" x14ac:dyDescent="0.3">
      <c r="A5524" s="3" t="str">
        <f>B5524&amp;"--"&amp;COUNTIF($B$5:B5524,B5524)</f>
        <v>--5487</v>
      </c>
      <c r="B5524" s="3" t="str">
        <f t="shared" si="259"/>
        <v/>
      </c>
      <c r="C5524" s="78">
        <v>5520</v>
      </c>
      <c r="D5524" s="102"/>
      <c r="E5524" s="103"/>
      <c r="F5524" s="102"/>
      <c r="G5524" s="104"/>
      <c r="H5524" s="105" t="str">
        <f t="shared" ca="1" si="258"/>
        <v/>
      </c>
      <c r="I5524" s="102"/>
      <c r="J5524" s="102"/>
      <c r="K5524" s="102"/>
      <c r="L5524" s="102"/>
      <c r="M5524" s="102"/>
      <c r="N5524" s="102"/>
      <c r="O5524" s="102"/>
      <c r="P5524" s="102"/>
      <c r="Q5524" s="102"/>
      <c r="R5524" s="102"/>
      <c r="S5524" s="102"/>
      <c r="T5524" s="106"/>
      <c r="U5524" s="3" t="str">
        <f t="shared" si="260"/>
        <v>0/1</v>
      </c>
    </row>
    <row r="5525" spans="1:21" ht="30" customHeight="1" x14ac:dyDescent="0.3">
      <c r="A5525" s="3" t="str">
        <f>B5525&amp;"--"&amp;COUNTIF($B$5:B5525,B5525)</f>
        <v>--5488</v>
      </c>
      <c r="B5525" s="3" t="str">
        <f t="shared" si="259"/>
        <v/>
      </c>
      <c r="C5525" s="78">
        <v>5521</v>
      </c>
      <c r="D5525" s="102"/>
      <c r="E5525" s="103"/>
      <c r="F5525" s="102"/>
      <c r="G5525" s="104"/>
      <c r="H5525" s="105" t="str">
        <f t="shared" ca="1" si="258"/>
        <v/>
      </c>
      <c r="I5525" s="102"/>
      <c r="J5525" s="102"/>
      <c r="K5525" s="102"/>
      <c r="L5525" s="102"/>
      <c r="M5525" s="102"/>
      <c r="N5525" s="102"/>
      <c r="O5525" s="102"/>
      <c r="P5525" s="102"/>
      <c r="Q5525" s="102"/>
      <c r="R5525" s="102"/>
      <c r="S5525" s="102"/>
      <c r="T5525" s="106"/>
      <c r="U5525" s="3" t="str">
        <f t="shared" si="260"/>
        <v>0/1</v>
      </c>
    </row>
    <row r="5526" spans="1:21" ht="30" customHeight="1" x14ac:dyDescent="0.3">
      <c r="A5526" s="3" t="str">
        <f>B5526&amp;"--"&amp;COUNTIF($B$5:B5526,B5526)</f>
        <v>--5489</v>
      </c>
      <c r="B5526" s="3" t="str">
        <f t="shared" si="259"/>
        <v/>
      </c>
      <c r="C5526" s="78">
        <v>5522</v>
      </c>
      <c r="D5526" s="102"/>
      <c r="E5526" s="103"/>
      <c r="F5526" s="102"/>
      <c r="G5526" s="104"/>
      <c r="H5526" s="105" t="str">
        <f t="shared" ca="1" si="258"/>
        <v/>
      </c>
      <c r="I5526" s="102"/>
      <c r="J5526" s="102"/>
      <c r="K5526" s="102"/>
      <c r="L5526" s="102"/>
      <c r="M5526" s="102"/>
      <c r="N5526" s="102"/>
      <c r="O5526" s="102"/>
      <c r="P5526" s="102"/>
      <c r="Q5526" s="102"/>
      <c r="R5526" s="102"/>
      <c r="S5526" s="102"/>
      <c r="T5526" s="106"/>
      <c r="U5526" s="3" t="str">
        <f t="shared" si="260"/>
        <v>0/1</v>
      </c>
    </row>
    <row r="5527" spans="1:21" ht="30" customHeight="1" x14ac:dyDescent="0.3">
      <c r="A5527" s="3" t="str">
        <f>B5527&amp;"--"&amp;COUNTIF($B$5:B5527,B5527)</f>
        <v>--5490</v>
      </c>
      <c r="B5527" s="3" t="str">
        <f t="shared" si="259"/>
        <v/>
      </c>
      <c r="C5527" s="78">
        <v>5523</v>
      </c>
      <c r="D5527" s="102"/>
      <c r="E5527" s="103"/>
      <c r="F5527" s="102"/>
      <c r="G5527" s="104"/>
      <c r="H5527" s="105" t="str">
        <f t="shared" ca="1" si="258"/>
        <v/>
      </c>
      <c r="I5527" s="102"/>
      <c r="J5527" s="102"/>
      <c r="K5527" s="102"/>
      <c r="L5527" s="102"/>
      <c r="M5527" s="102"/>
      <c r="N5527" s="102"/>
      <c r="O5527" s="102"/>
      <c r="P5527" s="102"/>
      <c r="Q5527" s="102"/>
      <c r="R5527" s="102"/>
      <c r="S5527" s="102"/>
      <c r="T5527" s="106"/>
      <c r="U5527" s="3" t="str">
        <f t="shared" si="260"/>
        <v>0/1</v>
      </c>
    </row>
    <row r="5528" spans="1:21" ht="30" customHeight="1" x14ac:dyDescent="0.3">
      <c r="A5528" s="3" t="str">
        <f>B5528&amp;"--"&amp;COUNTIF($B$5:B5528,B5528)</f>
        <v>--5491</v>
      </c>
      <c r="B5528" s="3" t="str">
        <f t="shared" si="259"/>
        <v/>
      </c>
      <c r="C5528" s="78">
        <v>5524</v>
      </c>
      <c r="D5528" s="102"/>
      <c r="E5528" s="103"/>
      <c r="F5528" s="102"/>
      <c r="G5528" s="104"/>
      <c r="H5528" s="105" t="str">
        <f t="shared" ca="1" si="258"/>
        <v/>
      </c>
      <c r="I5528" s="102"/>
      <c r="J5528" s="102"/>
      <c r="K5528" s="102"/>
      <c r="L5528" s="102"/>
      <c r="M5528" s="102"/>
      <c r="N5528" s="102"/>
      <c r="O5528" s="102"/>
      <c r="P5528" s="102"/>
      <c r="Q5528" s="102"/>
      <c r="R5528" s="102"/>
      <c r="S5528" s="102"/>
      <c r="T5528" s="106"/>
      <c r="U5528" s="3" t="str">
        <f t="shared" si="260"/>
        <v>0/1</v>
      </c>
    </row>
    <row r="5529" spans="1:21" ht="30" customHeight="1" x14ac:dyDescent="0.3">
      <c r="A5529" s="3" t="str">
        <f>B5529&amp;"--"&amp;COUNTIF($B$5:B5529,B5529)</f>
        <v>--5492</v>
      </c>
      <c r="B5529" s="3" t="str">
        <f t="shared" si="259"/>
        <v/>
      </c>
      <c r="C5529" s="78">
        <v>5525</v>
      </c>
      <c r="D5529" s="102"/>
      <c r="E5529" s="103"/>
      <c r="F5529" s="102"/>
      <c r="G5529" s="104"/>
      <c r="H5529" s="105" t="str">
        <f t="shared" ca="1" si="258"/>
        <v/>
      </c>
      <c r="I5529" s="102"/>
      <c r="J5529" s="102"/>
      <c r="K5529" s="102"/>
      <c r="L5529" s="102"/>
      <c r="M5529" s="102"/>
      <c r="N5529" s="102"/>
      <c r="O5529" s="102"/>
      <c r="P5529" s="102"/>
      <c r="Q5529" s="102"/>
      <c r="R5529" s="102"/>
      <c r="S5529" s="102"/>
      <c r="T5529" s="106"/>
      <c r="U5529" s="3" t="str">
        <f t="shared" si="260"/>
        <v>0/1</v>
      </c>
    </row>
    <row r="5530" spans="1:21" ht="30" customHeight="1" x14ac:dyDescent="0.3">
      <c r="A5530" s="3" t="str">
        <f>B5530&amp;"--"&amp;COUNTIF($B$5:B5530,B5530)</f>
        <v>--5493</v>
      </c>
      <c r="B5530" s="3" t="str">
        <f t="shared" si="259"/>
        <v/>
      </c>
      <c r="C5530" s="78">
        <v>5526</v>
      </c>
      <c r="D5530" s="102"/>
      <c r="E5530" s="103"/>
      <c r="F5530" s="102"/>
      <c r="G5530" s="104"/>
      <c r="H5530" s="105" t="str">
        <f t="shared" ca="1" si="258"/>
        <v/>
      </c>
      <c r="I5530" s="102"/>
      <c r="J5530" s="102"/>
      <c r="K5530" s="102"/>
      <c r="L5530" s="102"/>
      <c r="M5530" s="102"/>
      <c r="N5530" s="102"/>
      <c r="O5530" s="102"/>
      <c r="P5530" s="102"/>
      <c r="Q5530" s="102"/>
      <c r="R5530" s="102"/>
      <c r="S5530" s="102"/>
      <c r="T5530" s="106"/>
      <c r="U5530" s="3" t="str">
        <f t="shared" si="260"/>
        <v>0/1</v>
      </c>
    </row>
    <row r="5531" spans="1:21" ht="30" customHeight="1" x14ac:dyDescent="0.3">
      <c r="A5531" s="3" t="str">
        <f>B5531&amp;"--"&amp;COUNTIF($B$5:B5531,B5531)</f>
        <v>--5494</v>
      </c>
      <c r="B5531" s="3" t="str">
        <f t="shared" si="259"/>
        <v/>
      </c>
      <c r="C5531" s="78">
        <v>5527</v>
      </c>
      <c r="D5531" s="102"/>
      <c r="E5531" s="103"/>
      <c r="F5531" s="102"/>
      <c r="G5531" s="104"/>
      <c r="H5531" s="105" t="str">
        <f t="shared" ca="1" si="258"/>
        <v/>
      </c>
      <c r="I5531" s="102"/>
      <c r="J5531" s="102"/>
      <c r="K5531" s="102"/>
      <c r="L5531" s="102"/>
      <c r="M5531" s="102"/>
      <c r="N5531" s="102"/>
      <c r="O5531" s="102"/>
      <c r="P5531" s="102"/>
      <c r="Q5531" s="102"/>
      <c r="R5531" s="102"/>
      <c r="S5531" s="102"/>
      <c r="T5531" s="106"/>
      <c r="U5531" s="3" t="str">
        <f t="shared" si="260"/>
        <v>0/1</v>
      </c>
    </row>
    <row r="5532" spans="1:21" ht="30" customHeight="1" x14ac:dyDescent="0.3">
      <c r="A5532" s="3" t="str">
        <f>B5532&amp;"--"&amp;COUNTIF($B$5:B5532,B5532)</f>
        <v>--5495</v>
      </c>
      <c r="B5532" s="3" t="str">
        <f t="shared" si="259"/>
        <v/>
      </c>
      <c r="C5532" s="78">
        <v>5528</v>
      </c>
      <c r="D5532" s="102"/>
      <c r="E5532" s="103"/>
      <c r="F5532" s="102"/>
      <c r="G5532" s="104"/>
      <c r="H5532" s="105" t="str">
        <f t="shared" ca="1" si="258"/>
        <v/>
      </c>
      <c r="I5532" s="102"/>
      <c r="J5532" s="102"/>
      <c r="K5532" s="102"/>
      <c r="L5532" s="102"/>
      <c r="M5532" s="102"/>
      <c r="N5532" s="102"/>
      <c r="O5532" s="102"/>
      <c r="P5532" s="102"/>
      <c r="Q5532" s="102"/>
      <c r="R5532" s="102"/>
      <c r="S5532" s="102"/>
      <c r="T5532" s="106"/>
      <c r="U5532" s="3" t="str">
        <f t="shared" si="260"/>
        <v>0/1</v>
      </c>
    </row>
    <row r="5533" spans="1:21" ht="30" customHeight="1" x14ac:dyDescent="0.3">
      <c r="A5533" s="3" t="str">
        <f>B5533&amp;"--"&amp;COUNTIF($B$5:B5533,B5533)</f>
        <v>--5496</v>
      </c>
      <c r="B5533" s="3" t="str">
        <f t="shared" si="259"/>
        <v/>
      </c>
      <c r="C5533" s="78">
        <v>5529</v>
      </c>
      <c r="D5533" s="102"/>
      <c r="E5533" s="103"/>
      <c r="F5533" s="102"/>
      <c r="G5533" s="104"/>
      <c r="H5533" s="105" t="str">
        <f t="shared" ca="1" si="258"/>
        <v/>
      </c>
      <c r="I5533" s="102"/>
      <c r="J5533" s="102"/>
      <c r="K5533" s="102"/>
      <c r="L5533" s="102"/>
      <c r="M5533" s="102"/>
      <c r="N5533" s="102"/>
      <c r="O5533" s="102"/>
      <c r="P5533" s="102"/>
      <c r="Q5533" s="102"/>
      <c r="R5533" s="102"/>
      <c r="S5533" s="102"/>
      <c r="T5533" s="106"/>
      <c r="U5533" s="3" t="str">
        <f t="shared" si="260"/>
        <v>0/1</v>
      </c>
    </row>
    <row r="5534" spans="1:21" ht="30" customHeight="1" x14ac:dyDescent="0.3">
      <c r="A5534" s="3" t="str">
        <f>B5534&amp;"--"&amp;COUNTIF($B$5:B5534,B5534)</f>
        <v>--5497</v>
      </c>
      <c r="B5534" s="3" t="str">
        <f t="shared" si="259"/>
        <v/>
      </c>
      <c r="C5534" s="78">
        <v>5530</v>
      </c>
      <c r="D5534" s="102"/>
      <c r="E5534" s="103"/>
      <c r="F5534" s="102"/>
      <c r="G5534" s="104"/>
      <c r="H5534" s="105" t="str">
        <f t="shared" ca="1" si="258"/>
        <v/>
      </c>
      <c r="I5534" s="102"/>
      <c r="J5534" s="102"/>
      <c r="K5534" s="102"/>
      <c r="L5534" s="102"/>
      <c r="M5534" s="102"/>
      <c r="N5534" s="102"/>
      <c r="O5534" s="102"/>
      <c r="P5534" s="102"/>
      <c r="Q5534" s="102"/>
      <c r="R5534" s="102"/>
      <c r="S5534" s="102"/>
      <c r="T5534" s="106"/>
      <c r="U5534" s="3" t="str">
        <f t="shared" si="260"/>
        <v>0/1</v>
      </c>
    </row>
    <row r="5535" spans="1:21" ht="30" customHeight="1" x14ac:dyDescent="0.3">
      <c r="A5535" s="3" t="str">
        <f>B5535&amp;"--"&amp;COUNTIF($B$5:B5535,B5535)</f>
        <v>--5498</v>
      </c>
      <c r="B5535" s="3" t="str">
        <f t="shared" si="259"/>
        <v/>
      </c>
      <c r="C5535" s="78">
        <v>5531</v>
      </c>
      <c r="D5535" s="102"/>
      <c r="E5535" s="103"/>
      <c r="F5535" s="102"/>
      <c r="G5535" s="104"/>
      <c r="H5535" s="105" t="str">
        <f t="shared" ca="1" si="258"/>
        <v/>
      </c>
      <c r="I5535" s="102"/>
      <c r="J5535" s="102"/>
      <c r="K5535" s="102"/>
      <c r="L5535" s="102"/>
      <c r="M5535" s="102"/>
      <c r="N5535" s="102"/>
      <c r="O5535" s="102"/>
      <c r="P5535" s="102"/>
      <c r="Q5535" s="102"/>
      <c r="R5535" s="102"/>
      <c r="S5535" s="102"/>
      <c r="T5535" s="106"/>
      <c r="U5535" s="3" t="str">
        <f t="shared" si="260"/>
        <v>0/1</v>
      </c>
    </row>
    <row r="5536" spans="1:21" ht="30" customHeight="1" x14ac:dyDescent="0.3">
      <c r="A5536" s="3" t="str">
        <f>B5536&amp;"--"&amp;COUNTIF($B$5:B5536,B5536)</f>
        <v>--5499</v>
      </c>
      <c r="B5536" s="3" t="str">
        <f t="shared" si="259"/>
        <v/>
      </c>
      <c r="C5536" s="78">
        <v>5532</v>
      </c>
      <c r="D5536" s="102"/>
      <c r="E5536" s="103"/>
      <c r="F5536" s="102"/>
      <c r="G5536" s="104"/>
      <c r="H5536" s="105" t="str">
        <f t="shared" ref="H5536:H5599" ca="1" si="261">IF(G5536,DATEDIF(G5536,TODAY(),"Y"),"")</f>
        <v/>
      </c>
      <c r="I5536" s="102"/>
      <c r="J5536" s="102"/>
      <c r="K5536" s="102"/>
      <c r="L5536" s="102"/>
      <c r="M5536" s="102"/>
      <c r="N5536" s="102"/>
      <c r="O5536" s="102"/>
      <c r="P5536" s="102"/>
      <c r="Q5536" s="102"/>
      <c r="R5536" s="102"/>
      <c r="S5536" s="102"/>
      <c r="T5536" s="106"/>
      <c r="U5536" s="3" t="str">
        <f t="shared" si="260"/>
        <v>0/1</v>
      </c>
    </row>
    <row r="5537" spans="1:21" ht="30" customHeight="1" x14ac:dyDescent="0.3">
      <c r="A5537" s="3" t="str">
        <f>B5537&amp;"--"&amp;COUNTIF($B$5:B5537,B5537)</f>
        <v>--5500</v>
      </c>
      <c r="B5537" s="3" t="str">
        <f t="shared" si="259"/>
        <v/>
      </c>
      <c r="C5537" s="78">
        <v>5533</v>
      </c>
      <c r="D5537" s="102"/>
      <c r="E5537" s="103"/>
      <c r="F5537" s="102"/>
      <c r="G5537" s="104"/>
      <c r="H5537" s="105" t="str">
        <f t="shared" ca="1" si="261"/>
        <v/>
      </c>
      <c r="I5537" s="102"/>
      <c r="J5537" s="102"/>
      <c r="K5537" s="102"/>
      <c r="L5537" s="102"/>
      <c r="M5537" s="102"/>
      <c r="N5537" s="102"/>
      <c r="O5537" s="102"/>
      <c r="P5537" s="102"/>
      <c r="Q5537" s="102"/>
      <c r="R5537" s="102"/>
      <c r="S5537" s="102"/>
      <c r="T5537" s="106"/>
      <c r="U5537" s="3" t="str">
        <f t="shared" si="260"/>
        <v>0/1</v>
      </c>
    </row>
    <row r="5538" spans="1:21" ht="30" customHeight="1" x14ac:dyDescent="0.3">
      <c r="A5538" s="3" t="str">
        <f>B5538&amp;"--"&amp;COUNTIF($B$5:B5538,B5538)</f>
        <v>--5501</v>
      </c>
      <c r="B5538" s="3" t="str">
        <f t="shared" si="259"/>
        <v/>
      </c>
      <c r="C5538" s="78">
        <v>5534</v>
      </c>
      <c r="D5538" s="102"/>
      <c r="E5538" s="103"/>
      <c r="F5538" s="102"/>
      <c r="G5538" s="104"/>
      <c r="H5538" s="105" t="str">
        <f t="shared" ca="1" si="261"/>
        <v/>
      </c>
      <c r="I5538" s="102"/>
      <c r="J5538" s="102"/>
      <c r="K5538" s="102"/>
      <c r="L5538" s="102"/>
      <c r="M5538" s="102"/>
      <c r="N5538" s="102"/>
      <c r="O5538" s="102"/>
      <c r="P5538" s="102"/>
      <c r="Q5538" s="102"/>
      <c r="R5538" s="102"/>
      <c r="S5538" s="102"/>
      <c r="T5538" s="106"/>
      <c r="U5538" s="3" t="str">
        <f t="shared" si="260"/>
        <v>0/1</v>
      </c>
    </row>
    <row r="5539" spans="1:21" ht="30" customHeight="1" x14ac:dyDescent="0.3">
      <c r="A5539" s="3" t="str">
        <f>B5539&amp;"--"&amp;COUNTIF($B$5:B5539,B5539)</f>
        <v>--5502</v>
      </c>
      <c r="B5539" s="3" t="str">
        <f t="shared" si="259"/>
        <v/>
      </c>
      <c r="C5539" s="78">
        <v>5535</v>
      </c>
      <c r="D5539" s="102"/>
      <c r="E5539" s="103"/>
      <c r="F5539" s="102"/>
      <c r="G5539" s="104"/>
      <c r="H5539" s="105" t="str">
        <f t="shared" ca="1" si="261"/>
        <v/>
      </c>
      <c r="I5539" s="102"/>
      <c r="J5539" s="102"/>
      <c r="K5539" s="102"/>
      <c r="L5539" s="102"/>
      <c r="M5539" s="102"/>
      <c r="N5539" s="102"/>
      <c r="O5539" s="102"/>
      <c r="P5539" s="102"/>
      <c r="Q5539" s="102"/>
      <c r="R5539" s="102"/>
      <c r="S5539" s="102"/>
      <c r="T5539" s="106"/>
      <c r="U5539" s="3" t="str">
        <f t="shared" si="260"/>
        <v>0/1</v>
      </c>
    </row>
    <row r="5540" spans="1:21" ht="30" customHeight="1" x14ac:dyDescent="0.3">
      <c r="A5540" s="3" t="str">
        <f>B5540&amp;"--"&amp;COUNTIF($B$5:B5540,B5540)</f>
        <v>--5503</v>
      </c>
      <c r="B5540" s="3" t="str">
        <f t="shared" si="259"/>
        <v/>
      </c>
      <c r="C5540" s="78">
        <v>5536</v>
      </c>
      <c r="D5540" s="102"/>
      <c r="E5540" s="103"/>
      <c r="F5540" s="102"/>
      <c r="G5540" s="104"/>
      <c r="H5540" s="105" t="str">
        <f t="shared" ca="1" si="261"/>
        <v/>
      </c>
      <c r="I5540" s="102"/>
      <c r="J5540" s="102"/>
      <c r="K5540" s="102"/>
      <c r="L5540" s="102"/>
      <c r="M5540" s="102"/>
      <c r="N5540" s="102"/>
      <c r="O5540" s="102"/>
      <c r="P5540" s="102"/>
      <c r="Q5540" s="102"/>
      <c r="R5540" s="102"/>
      <c r="S5540" s="102"/>
      <c r="T5540" s="106"/>
      <c r="U5540" s="3" t="str">
        <f t="shared" si="260"/>
        <v>0/1</v>
      </c>
    </row>
    <row r="5541" spans="1:21" ht="30" customHeight="1" x14ac:dyDescent="0.3">
      <c r="A5541" s="3" t="str">
        <f>B5541&amp;"--"&amp;COUNTIF($B$5:B5541,B5541)</f>
        <v>--5504</v>
      </c>
      <c r="B5541" s="3" t="str">
        <f t="shared" si="259"/>
        <v/>
      </c>
      <c r="C5541" s="78">
        <v>5537</v>
      </c>
      <c r="D5541" s="102"/>
      <c r="E5541" s="103"/>
      <c r="F5541" s="102"/>
      <c r="G5541" s="104"/>
      <c r="H5541" s="105" t="str">
        <f t="shared" ca="1" si="261"/>
        <v/>
      </c>
      <c r="I5541" s="102"/>
      <c r="J5541" s="102"/>
      <c r="K5541" s="102"/>
      <c r="L5541" s="102"/>
      <c r="M5541" s="102"/>
      <c r="N5541" s="102"/>
      <c r="O5541" s="102"/>
      <c r="P5541" s="102"/>
      <c r="Q5541" s="102"/>
      <c r="R5541" s="102"/>
      <c r="S5541" s="102"/>
      <c r="T5541" s="106"/>
      <c r="U5541" s="3" t="str">
        <f t="shared" si="260"/>
        <v>0/1</v>
      </c>
    </row>
    <row r="5542" spans="1:21" ht="30" customHeight="1" x14ac:dyDescent="0.3">
      <c r="A5542" s="3" t="str">
        <f>B5542&amp;"--"&amp;COUNTIF($B$5:B5542,B5542)</f>
        <v>--5505</v>
      </c>
      <c r="B5542" s="3" t="str">
        <f t="shared" si="259"/>
        <v/>
      </c>
      <c r="C5542" s="78">
        <v>5538</v>
      </c>
      <c r="D5542" s="102"/>
      <c r="E5542" s="103"/>
      <c r="F5542" s="102"/>
      <c r="G5542" s="104"/>
      <c r="H5542" s="105" t="str">
        <f t="shared" ca="1" si="261"/>
        <v/>
      </c>
      <c r="I5542" s="102"/>
      <c r="J5542" s="102"/>
      <c r="K5542" s="102"/>
      <c r="L5542" s="102"/>
      <c r="M5542" s="102"/>
      <c r="N5542" s="102"/>
      <c r="O5542" s="102"/>
      <c r="P5542" s="102"/>
      <c r="Q5542" s="102"/>
      <c r="R5542" s="102"/>
      <c r="S5542" s="102"/>
      <c r="T5542" s="106"/>
      <c r="U5542" s="3" t="str">
        <f t="shared" si="260"/>
        <v>0/1</v>
      </c>
    </row>
    <row r="5543" spans="1:21" ht="30" customHeight="1" x14ac:dyDescent="0.3">
      <c r="A5543" s="3" t="str">
        <f>B5543&amp;"--"&amp;COUNTIF($B$5:B5543,B5543)</f>
        <v>--5506</v>
      </c>
      <c r="B5543" s="3" t="str">
        <f t="shared" si="259"/>
        <v/>
      </c>
      <c r="C5543" s="78">
        <v>5539</v>
      </c>
      <c r="D5543" s="102"/>
      <c r="E5543" s="103"/>
      <c r="F5543" s="102"/>
      <c r="G5543" s="104"/>
      <c r="H5543" s="105" t="str">
        <f t="shared" ca="1" si="261"/>
        <v/>
      </c>
      <c r="I5543" s="102"/>
      <c r="J5543" s="102"/>
      <c r="K5543" s="102"/>
      <c r="L5543" s="102"/>
      <c r="M5543" s="102"/>
      <c r="N5543" s="102"/>
      <c r="O5543" s="102"/>
      <c r="P5543" s="102"/>
      <c r="Q5543" s="102"/>
      <c r="R5543" s="102"/>
      <c r="S5543" s="102"/>
      <c r="T5543" s="106"/>
      <c r="U5543" s="3" t="str">
        <f t="shared" si="260"/>
        <v>0/1</v>
      </c>
    </row>
    <row r="5544" spans="1:21" ht="30" customHeight="1" x14ac:dyDescent="0.3">
      <c r="A5544" s="3" t="str">
        <f>B5544&amp;"--"&amp;COUNTIF($B$5:B5544,B5544)</f>
        <v>--5507</v>
      </c>
      <c r="B5544" s="3" t="str">
        <f t="shared" si="259"/>
        <v/>
      </c>
      <c r="C5544" s="78">
        <v>5540</v>
      </c>
      <c r="D5544" s="102"/>
      <c r="E5544" s="103"/>
      <c r="F5544" s="102"/>
      <c r="G5544" s="104"/>
      <c r="H5544" s="105" t="str">
        <f t="shared" ca="1" si="261"/>
        <v/>
      </c>
      <c r="I5544" s="102"/>
      <c r="J5544" s="102"/>
      <c r="K5544" s="102"/>
      <c r="L5544" s="102"/>
      <c r="M5544" s="102"/>
      <c r="N5544" s="102"/>
      <c r="O5544" s="102"/>
      <c r="P5544" s="102"/>
      <c r="Q5544" s="102"/>
      <c r="R5544" s="102"/>
      <c r="S5544" s="102"/>
      <c r="T5544" s="106"/>
      <c r="U5544" s="3" t="str">
        <f t="shared" si="260"/>
        <v>0/1</v>
      </c>
    </row>
    <row r="5545" spans="1:21" ht="30" customHeight="1" x14ac:dyDescent="0.3">
      <c r="A5545" s="3" t="str">
        <f>B5545&amp;"--"&amp;COUNTIF($B$5:B5545,B5545)</f>
        <v>--5508</v>
      </c>
      <c r="B5545" s="3" t="str">
        <f t="shared" si="259"/>
        <v/>
      </c>
      <c r="C5545" s="78">
        <v>5541</v>
      </c>
      <c r="D5545" s="102"/>
      <c r="E5545" s="103"/>
      <c r="F5545" s="102"/>
      <c r="G5545" s="104"/>
      <c r="H5545" s="105" t="str">
        <f t="shared" ca="1" si="261"/>
        <v/>
      </c>
      <c r="I5545" s="102"/>
      <c r="J5545" s="102"/>
      <c r="K5545" s="102"/>
      <c r="L5545" s="102"/>
      <c r="M5545" s="102"/>
      <c r="N5545" s="102"/>
      <c r="O5545" s="102"/>
      <c r="P5545" s="102"/>
      <c r="Q5545" s="102"/>
      <c r="R5545" s="102"/>
      <c r="S5545" s="102"/>
      <c r="T5545" s="106"/>
      <c r="U5545" s="3" t="str">
        <f t="shared" si="260"/>
        <v>0/1</v>
      </c>
    </row>
    <row r="5546" spans="1:21" ht="30" customHeight="1" x14ac:dyDescent="0.3">
      <c r="A5546" s="3" t="str">
        <f>B5546&amp;"--"&amp;COUNTIF($B$5:B5546,B5546)</f>
        <v>--5509</v>
      </c>
      <c r="B5546" s="3" t="str">
        <f t="shared" si="259"/>
        <v/>
      </c>
      <c r="C5546" s="78">
        <v>5542</v>
      </c>
      <c r="D5546" s="102"/>
      <c r="E5546" s="103"/>
      <c r="F5546" s="102"/>
      <c r="G5546" s="104"/>
      <c r="H5546" s="105" t="str">
        <f t="shared" ca="1" si="261"/>
        <v/>
      </c>
      <c r="I5546" s="102"/>
      <c r="J5546" s="102"/>
      <c r="K5546" s="102"/>
      <c r="L5546" s="102"/>
      <c r="M5546" s="102"/>
      <c r="N5546" s="102"/>
      <c r="O5546" s="102"/>
      <c r="P5546" s="102"/>
      <c r="Q5546" s="102"/>
      <c r="R5546" s="102"/>
      <c r="S5546" s="102"/>
      <c r="T5546" s="106"/>
      <c r="U5546" s="3" t="str">
        <f t="shared" si="260"/>
        <v>0/1</v>
      </c>
    </row>
    <row r="5547" spans="1:21" ht="30" customHeight="1" x14ac:dyDescent="0.3">
      <c r="A5547" s="3" t="str">
        <f>B5547&amp;"--"&amp;COUNTIF($B$5:B5547,B5547)</f>
        <v>--5510</v>
      </c>
      <c r="B5547" s="3" t="str">
        <f t="shared" si="259"/>
        <v/>
      </c>
      <c r="C5547" s="78">
        <v>5543</v>
      </c>
      <c r="D5547" s="102"/>
      <c r="E5547" s="103"/>
      <c r="F5547" s="102"/>
      <c r="G5547" s="104"/>
      <c r="H5547" s="105" t="str">
        <f t="shared" ca="1" si="261"/>
        <v/>
      </c>
      <c r="I5547" s="102"/>
      <c r="J5547" s="102"/>
      <c r="K5547" s="102"/>
      <c r="L5547" s="102"/>
      <c r="M5547" s="102"/>
      <c r="N5547" s="102"/>
      <c r="O5547" s="102"/>
      <c r="P5547" s="102"/>
      <c r="Q5547" s="102"/>
      <c r="R5547" s="102"/>
      <c r="S5547" s="102"/>
      <c r="T5547" s="106"/>
      <c r="U5547" s="3" t="str">
        <f t="shared" si="260"/>
        <v>0/1</v>
      </c>
    </row>
    <row r="5548" spans="1:21" ht="30" customHeight="1" x14ac:dyDescent="0.3">
      <c r="A5548" s="3" t="str">
        <f>B5548&amp;"--"&amp;COUNTIF($B$5:B5548,B5548)</f>
        <v>--5511</v>
      </c>
      <c r="B5548" s="3" t="str">
        <f t="shared" si="259"/>
        <v/>
      </c>
      <c r="C5548" s="78">
        <v>5544</v>
      </c>
      <c r="D5548" s="102"/>
      <c r="E5548" s="103"/>
      <c r="F5548" s="102"/>
      <c r="G5548" s="104"/>
      <c r="H5548" s="105" t="str">
        <f t="shared" ca="1" si="261"/>
        <v/>
      </c>
      <c r="I5548" s="102"/>
      <c r="J5548" s="102"/>
      <c r="K5548" s="102"/>
      <c r="L5548" s="102"/>
      <c r="M5548" s="102"/>
      <c r="N5548" s="102"/>
      <c r="O5548" s="102"/>
      <c r="P5548" s="102"/>
      <c r="Q5548" s="102"/>
      <c r="R5548" s="102"/>
      <c r="S5548" s="102"/>
      <c r="T5548" s="106"/>
      <c r="U5548" s="3" t="str">
        <f t="shared" si="260"/>
        <v>0/1</v>
      </c>
    </row>
    <row r="5549" spans="1:21" ht="30" customHeight="1" x14ac:dyDescent="0.3">
      <c r="A5549" s="3" t="str">
        <f>B5549&amp;"--"&amp;COUNTIF($B$5:B5549,B5549)</f>
        <v>--5512</v>
      </c>
      <c r="B5549" s="3" t="str">
        <f t="shared" si="259"/>
        <v/>
      </c>
      <c r="C5549" s="78">
        <v>5545</v>
      </c>
      <c r="D5549" s="102"/>
      <c r="E5549" s="103"/>
      <c r="F5549" s="102"/>
      <c r="G5549" s="104"/>
      <c r="H5549" s="105" t="str">
        <f t="shared" ca="1" si="261"/>
        <v/>
      </c>
      <c r="I5549" s="102"/>
      <c r="J5549" s="102"/>
      <c r="K5549" s="102"/>
      <c r="L5549" s="102"/>
      <c r="M5549" s="102"/>
      <c r="N5549" s="102"/>
      <c r="O5549" s="102"/>
      <c r="P5549" s="102"/>
      <c r="Q5549" s="102"/>
      <c r="R5549" s="102"/>
      <c r="S5549" s="102"/>
      <c r="T5549" s="106"/>
      <c r="U5549" s="3" t="str">
        <f t="shared" si="260"/>
        <v>0/1</v>
      </c>
    </row>
    <row r="5550" spans="1:21" ht="30" customHeight="1" x14ac:dyDescent="0.3">
      <c r="A5550" s="3" t="str">
        <f>B5550&amp;"--"&amp;COUNTIF($B$5:B5550,B5550)</f>
        <v>--5513</v>
      </c>
      <c r="B5550" s="3" t="str">
        <f t="shared" si="259"/>
        <v/>
      </c>
      <c r="C5550" s="78">
        <v>5546</v>
      </c>
      <c r="D5550" s="102"/>
      <c r="E5550" s="103"/>
      <c r="F5550" s="102"/>
      <c r="G5550" s="104"/>
      <c r="H5550" s="105" t="str">
        <f t="shared" ca="1" si="261"/>
        <v/>
      </c>
      <c r="I5550" s="102"/>
      <c r="J5550" s="102"/>
      <c r="K5550" s="102"/>
      <c r="L5550" s="102"/>
      <c r="M5550" s="102"/>
      <c r="N5550" s="102"/>
      <c r="O5550" s="102"/>
      <c r="P5550" s="102"/>
      <c r="Q5550" s="102"/>
      <c r="R5550" s="102"/>
      <c r="S5550" s="102"/>
      <c r="T5550" s="106"/>
      <c r="U5550" s="3" t="str">
        <f t="shared" si="260"/>
        <v>0/1</v>
      </c>
    </row>
    <row r="5551" spans="1:21" ht="30" customHeight="1" x14ac:dyDescent="0.3">
      <c r="A5551" s="3" t="str">
        <f>B5551&amp;"--"&amp;COUNTIF($B$5:B5551,B5551)</f>
        <v>--5514</v>
      </c>
      <c r="B5551" s="3" t="str">
        <f t="shared" si="259"/>
        <v/>
      </c>
      <c r="C5551" s="78">
        <v>5547</v>
      </c>
      <c r="D5551" s="102"/>
      <c r="E5551" s="103"/>
      <c r="F5551" s="102"/>
      <c r="G5551" s="104"/>
      <c r="H5551" s="105" t="str">
        <f t="shared" ca="1" si="261"/>
        <v/>
      </c>
      <c r="I5551" s="102"/>
      <c r="J5551" s="102"/>
      <c r="K5551" s="102"/>
      <c r="L5551" s="102"/>
      <c r="M5551" s="102"/>
      <c r="N5551" s="102"/>
      <c r="O5551" s="102"/>
      <c r="P5551" s="102"/>
      <c r="Q5551" s="102"/>
      <c r="R5551" s="102"/>
      <c r="S5551" s="102"/>
      <c r="T5551" s="106"/>
      <c r="U5551" s="3" t="str">
        <f t="shared" si="260"/>
        <v>0/1</v>
      </c>
    </row>
    <row r="5552" spans="1:21" ht="30" customHeight="1" x14ac:dyDescent="0.3">
      <c r="A5552" s="3" t="str">
        <f>B5552&amp;"--"&amp;COUNTIF($B$5:B5552,B5552)</f>
        <v>--5515</v>
      </c>
      <c r="B5552" s="3" t="str">
        <f t="shared" si="259"/>
        <v/>
      </c>
      <c r="C5552" s="78">
        <v>5548</v>
      </c>
      <c r="D5552" s="102"/>
      <c r="E5552" s="103"/>
      <c r="F5552" s="102"/>
      <c r="G5552" s="104"/>
      <c r="H5552" s="105" t="str">
        <f t="shared" ca="1" si="261"/>
        <v/>
      </c>
      <c r="I5552" s="102"/>
      <c r="J5552" s="102"/>
      <c r="K5552" s="102"/>
      <c r="L5552" s="102"/>
      <c r="M5552" s="102"/>
      <c r="N5552" s="102"/>
      <c r="O5552" s="102"/>
      <c r="P5552" s="102"/>
      <c r="Q5552" s="102"/>
      <c r="R5552" s="102"/>
      <c r="S5552" s="102"/>
      <c r="T5552" s="106"/>
      <c r="U5552" s="3" t="str">
        <f t="shared" si="260"/>
        <v>0/1</v>
      </c>
    </row>
    <row r="5553" spans="1:21" ht="30" customHeight="1" x14ac:dyDescent="0.3">
      <c r="A5553" s="3" t="str">
        <f>B5553&amp;"--"&amp;COUNTIF($B$5:B5553,B5553)</f>
        <v>--5516</v>
      </c>
      <c r="B5553" s="3" t="str">
        <f t="shared" si="259"/>
        <v/>
      </c>
      <c r="C5553" s="78">
        <v>5549</v>
      </c>
      <c r="D5553" s="102"/>
      <c r="E5553" s="103"/>
      <c r="F5553" s="102"/>
      <c r="G5553" s="104"/>
      <c r="H5553" s="105" t="str">
        <f t="shared" ca="1" si="261"/>
        <v/>
      </c>
      <c r="I5553" s="102"/>
      <c r="J5553" s="102"/>
      <c r="K5553" s="102"/>
      <c r="L5553" s="102"/>
      <c r="M5553" s="102"/>
      <c r="N5553" s="102"/>
      <c r="O5553" s="102"/>
      <c r="P5553" s="102"/>
      <c r="Q5553" s="102"/>
      <c r="R5553" s="102"/>
      <c r="S5553" s="102"/>
      <c r="T5553" s="106"/>
      <c r="U5553" s="3" t="str">
        <f t="shared" si="260"/>
        <v>0/1</v>
      </c>
    </row>
    <row r="5554" spans="1:21" ht="30" customHeight="1" x14ac:dyDescent="0.3">
      <c r="A5554" s="3" t="str">
        <f>B5554&amp;"--"&amp;COUNTIF($B$5:B5554,B5554)</f>
        <v>--5517</v>
      </c>
      <c r="B5554" s="3" t="str">
        <f t="shared" si="259"/>
        <v/>
      </c>
      <c r="C5554" s="78">
        <v>5550</v>
      </c>
      <c r="D5554" s="102"/>
      <c r="E5554" s="103"/>
      <c r="F5554" s="102"/>
      <c r="G5554" s="104"/>
      <c r="H5554" s="105" t="str">
        <f t="shared" ca="1" si="261"/>
        <v/>
      </c>
      <c r="I5554" s="102"/>
      <c r="J5554" s="102"/>
      <c r="K5554" s="102"/>
      <c r="L5554" s="102"/>
      <c r="M5554" s="102"/>
      <c r="N5554" s="102"/>
      <c r="O5554" s="102"/>
      <c r="P5554" s="102"/>
      <c r="Q5554" s="102"/>
      <c r="R5554" s="102"/>
      <c r="S5554" s="102"/>
      <c r="T5554" s="106"/>
      <c r="U5554" s="3" t="str">
        <f t="shared" si="260"/>
        <v>0/1</v>
      </c>
    </row>
    <row r="5555" spans="1:21" ht="30" customHeight="1" x14ac:dyDescent="0.3">
      <c r="A5555" s="3" t="str">
        <f>B5555&amp;"--"&amp;COUNTIF($B$5:B5555,B5555)</f>
        <v>--5518</v>
      </c>
      <c r="B5555" s="3" t="str">
        <f t="shared" si="259"/>
        <v/>
      </c>
      <c r="C5555" s="78">
        <v>5551</v>
      </c>
      <c r="D5555" s="102"/>
      <c r="E5555" s="103"/>
      <c r="F5555" s="102"/>
      <c r="G5555" s="104"/>
      <c r="H5555" s="105" t="str">
        <f t="shared" ca="1" si="261"/>
        <v/>
      </c>
      <c r="I5555" s="102"/>
      <c r="J5555" s="102"/>
      <c r="K5555" s="102"/>
      <c r="L5555" s="102"/>
      <c r="M5555" s="102"/>
      <c r="N5555" s="102"/>
      <c r="O5555" s="102"/>
      <c r="P5555" s="102"/>
      <c r="Q5555" s="102"/>
      <c r="R5555" s="102"/>
      <c r="S5555" s="102"/>
      <c r="T5555" s="106"/>
      <c r="U5555" s="3" t="str">
        <f t="shared" si="260"/>
        <v>0/1</v>
      </c>
    </row>
    <row r="5556" spans="1:21" ht="30" customHeight="1" x14ac:dyDescent="0.3">
      <c r="A5556" s="3" t="str">
        <f>B5556&amp;"--"&amp;COUNTIF($B$5:B5556,B5556)</f>
        <v>--5519</v>
      </c>
      <c r="B5556" s="3" t="str">
        <f t="shared" si="259"/>
        <v/>
      </c>
      <c r="C5556" s="78">
        <v>5552</v>
      </c>
      <c r="D5556" s="102"/>
      <c r="E5556" s="103"/>
      <c r="F5556" s="102"/>
      <c r="G5556" s="104"/>
      <c r="H5556" s="105" t="str">
        <f t="shared" ca="1" si="261"/>
        <v/>
      </c>
      <c r="I5556" s="102"/>
      <c r="J5556" s="102"/>
      <c r="K5556" s="102"/>
      <c r="L5556" s="102"/>
      <c r="M5556" s="102"/>
      <c r="N5556" s="102"/>
      <c r="O5556" s="102"/>
      <c r="P5556" s="102"/>
      <c r="Q5556" s="102"/>
      <c r="R5556" s="102"/>
      <c r="S5556" s="102"/>
      <c r="T5556" s="106"/>
      <c r="U5556" s="3" t="str">
        <f t="shared" si="260"/>
        <v>0/1</v>
      </c>
    </row>
    <row r="5557" spans="1:21" ht="30" customHeight="1" x14ac:dyDescent="0.3">
      <c r="A5557" s="3" t="str">
        <f>B5557&amp;"--"&amp;COUNTIF($B$5:B5557,B5557)</f>
        <v>--5520</v>
      </c>
      <c r="B5557" s="3" t="str">
        <f t="shared" si="259"/>
        <v/>
      </c>
      <c r="C5557" s="78">
        <v>5553</v>
      </c>
      <c r="D5557" s="102"/>
      <c r="E5557" s="103"/>
      <c r="F5557" s="102"/>
      <c r="G5557" s="104"/>
      <c r="H5557" s="105" t="str">
        <f t="shared" ca="1" si="261"/>
        <v/>
      </c>
      <c r="I5557" s="102"/>
      <c r="J5557" s="102"/>
      <c r="K5557" s="102"/>
      <c r="L5557" s="102"/>
      <c r="M5557" s="102"/>
      <c r="N5557" s="102"/>
      <c r="O5557" s="102"/>
      <c r="P5557" s="102"/>
      <c r="Q5557" s="102"/>
      <c r="R5557" s="102"/>
      <c r="S5557" s="102"/>
      <c r="T5557" s="106"/>
      <c r="U5557" s="3" t="str">
        <f t="shared" si="260"/>
        <v>0/1</v>
      </c>
    </row>
    <row r="5558" spans="1:21" ht="30" customHeight="1" x14ac:dyDescent="0.3">
      <c r="A5558" s="3" t="str">
        <f>B5558&amp;"--"&amp;COUNTIF($B$5:B5558,B5558)</f>
        <v>--5521</v>
      </c>
      <c r="B5558" s="3" t="str">
        <f t="shared" si="259"/>
        <v/>
      </c>
      <c r="C5558" s="78">
        <v>5554</v>
      </c>
      <c r="D5558" s="102"/>
      <c r="E5558" s="103"/>
      <c r="F5558" s="102"/>
      <c r="G5558" s="104"/>
      <c r="H5558" s="105" t="str">
        <f t="shared" ca="1" si="261"/>
        <v/>
      </c>
      <c r="I5558" s="102"/>
      <c r="J5558" s="102"/>
      <c r="K5558" s="102"/>
      <c r="L5558" s="102"/>
      <c r="M5558" s="102"/>
      <c r="N5558" s="102"/>
      <c r="O5558" s="102"/>
      <c r="P5558" s="102"/>
      <c r="Q5558" s="102"/>
      <c r="R5558" s="102"/>
      <c r="S5558" s="102"/>
      <c r="T5558" s="106"/>
      <c r="U5558" s="3" t="str">
        <f t="shared" si="260"/>
        <v>0/1</v>
      </c>
    </row>
    <row r="5559" spans="1:21" ht="30" customHeight="1" x14ac:dyDescent="0.3">
      <c r="A5559" s="3" t="str">
        <f>B5559&amp;"--"&amp;COUNTIF($B$5:B5559,B5559)</f>
        <v>--5522</v>
      </c>
      <c r="B5559" s="3" t="str">
        <f t="shared" si="259"/>
        <v/>
      </c>
      <c r="C5559" s="78">
        <v>5555</v>
      </c>
      <c r="D5559" s="102"/>
      <c r="E5559" s="103"/>
      <c r="F5559" s="102"/>
      <c r="G5559" s="104"/>
      <c r="H5559" s="105" t="str">
        <f t="shared" ca="1" si="261"/>
        <v/>
      </c>
      <c r="I5559" s="102"/>
      <c r="J5559" s="102"/>
      <c r="K5559" s="102"/>
      <c r="L5559" s="102"/>
      <c r="M5559" s="102"/>
      <c r="N5559" s="102"/>
      <c r="O5559" s="102"/>
      <c r="P5559" s="102"/>
      <c r="Q5559" s="102"/>
      <c r="R5559" s="102"/>
      <c r="S5559" s="102"/>
      <c r="T5559" s="106"/>
      <c r="U5559" s="3" t="str">
        <f t="shared" si="260"/>
        <v>0/1</v>
      </c>
    </row>
    <row r="5560" spans="1:21" ht="30" customHeight="1" x14ac:dyDescent="0.3">
      <c r="A5560" s="3" t="str">
        <f>B5560&amp;"--"&amp;COUNTIF($B$5:B5560,B5560)</f>
        <v>--5523</v>
      </c>
      <c r="B5560" s="3" t="str">
        <f t="shared" si="259"/>
        <v/>
      </c>
      <c r="C5560" s="78">
        <v>5556</v>
      </c>
      <c r="D5560" s="102"/>
      <c r="E5560" s="103"/>
      <c r="F5560" s="102"/>
      <c r="G5560" s="104"/>
      <c r="H5560" s="105" t="str">
        <f t="shared" ca="1" si="261"/>
        <v/>
      </c>
      <c r="I5560" s="102"/>
      <c r="J5560" s="102"/>
      <c r="K5560" s="102"/>
      <c r="L5560" s="102"/>
      <c r="M5560" s="102"/>
      <c r="N5560" s="102"/>
      <c r="O5560" s="102"/>
      <c r="P5560" s="102"/>
      <c r="Q5560" s="102"/>
      <c r="R5560" s="102"/>
      <c r="S5560" s="102"/>
      <c r="T5560" s="106"/>
      <c r="U5560" s="3" t="str">
        <f t="shared" si="260"/>
        <v>0/1</v>
      </c>
    </row>
    <row r="5561" spans="1:21" ht="30" customHeight="1" x14ac:dyDescent="0.3">
      <c r="A5561" s="3" t="str">
        <f>B5561&amp;"--"&amp;COUNTIF($B$5:B5561,B5561)</f>
        <v>--5524</v>
      </c>
      <c r="B5561" s="3" t="str">
        <f t="shared" si="259"/>
        <v/>
      </c>
      <c r="C5561" s="78">
        <v>5557</v>
      </c>
      <c r="D5561" s="102"/>
      <c r="E5561" s="103"/>
      <c r="F5561" s="102"/>
      <c r="G5561" s="104"/>
      <c r="H5561" s="105" t="str">
        <f t="shared" ca="1" si="261"/>
        <v/>
      </c>
      <c r="I5561" s="102"/>
      <c r="J5561" s="102"/>
      <c r="K5561" s="102"/>
      <c r="L5561" s="102"/>
      <c r="M5561" s="102"/>
      <c r="N5561" s="102"/>
      <c r="O5561" s="102"/>
      <c r="P5561" s="102"/>
      <c r="Q5561" s="102"/>
      <c r="R5561" s="102"/>
      <c r="S5561" s="102"/>
      <c r="T5561" s="106"/>
      <c r="U5561" s="3" t="str">
        <f t="shared" si="260"/>
        <v>0/1</v>
      </c>
    </row>
    <row r="5562" spans="1:21" ht="30" customHeight="1" x14ac:dyDescent="0.3">
      <c r="A5562" s="3" t="str">
        <f>B5562&amp;"--"&amp;COUNTIF($B$5:B5562,B5562)</f>
        <v>--5525</v>
      </c>
      <c r="B5562" s="3" t="str">
        <f t="shared" si="259"/>
        <v/>
      </c>
      <c r="C5562" s="78">
        <v>5558</v>
      </c>
      <c r="D5562" s="102"/>
      <c r="E5562" s="103"/>
      <c r="F5562" s="102"/>
      <c r="G5562" s="104"/>
      <c r="H5562" s="105" t="str">
        <f t="shared" ca="1" si="261"/>
        <v/>
      </c>
      <c r="I5562" s="102"/>
      <c r="J5562" s="102"/>
      <c r="K5562" s="102"/>
      <c r="L5562" s="102"/>
      <c r="M5562" s="102"/>
      <c r="N5562" s="102"/>
      <c r="O5562" s="102"/>
      <c r="P5562" s="102"/>
      <c r="Q5562" s="102"/>
      <c r="R5562" s="102"/>
      <c r="S5562" s="102"/>
      <c r="T5562" s="106"/>
      <c r="U5562" s="3" t="str">
        <f t="shared" si="260"/>
        <v>0/1</v>
      </c>
    </row>
    <row r="5563" spans="1:21" ht="30" customHeight="1" x14ac:dyDescent="0.3">
      <c r="A5563" s="3" t="str">
        <f>B5563&amp;"--"&amp;COUNTIF($B$5:B5563,B5563)</f>
        <v>--5526</v>
      </c>
      <c r="B5563" s="3" t="str">
        <f t="shared" si="259"/>
        <v/>
      </c>
      <c r="C5563" s="78">
        <v>5559</v>
      </c>
      <c r="D5563" s="102"/>
      <c r="E5563" s="103"/>
      <c r="F5563" s="102"/>
      <c r="G5563" s="104"/>
      <c r="H5563" s="105" t="str">
        <f t="shared" ca="1" si="261"/>
        <v/>
      </c>
      <c r="I5563" s="102"/>
      <c r="J5563" s="102"/>
      <c r="K5563" s="102"/>
      <c r="L5563" s="102"/>
      <c r="M5563" s="102"/>
      <c r="N5563" s="102"/>
      <c r="O5563" s="102"/>
      <c r="P5563" s="102"/>
      <c r="Q5563" s="102"/>
      <c r="R5563" s="102"/>
      <c r="S5563" s="102"/>
      <c r="T5563" s="106"/>
      <c r="U5563" s="3" t="str">
        <f t="shared" si="260"/>
        <v>0/1</v>
      </c>
    </row>
    <row r="5564" spans="1:21" ht="30" customHeight="1" x14ac:dyDescent="0.3">
      <c r="A5564" s="3" t="str">
        <f>B5564&amp;"--"&amp;COUNTIF($B$5:B5564,B5564)</f>
        <v>--5527</v>
      </c>
      <c r="B5564" s="3" t="str">
        <f t="shared" si="259"/>
        <v/>
      </c>
      <c r="C5564" s="78">
        <v>5560</v>
      </c>
      <c r="D5564" s="102"/>
      <c r="E5564" s="103"/>
      <c r="F5564" s="102"/>
      <c r="G5564" s="104"/>
      <c r="H5564" s="105" t="str">
        <f t="shared" ca="1" si="261"/>
        <v/>
      </c>
      <c r="I5564" s="102"/>
      <c r="J5564" s="102"/>
      <c r="K5564" s="102"/>
      <c r="L5564" s="102"/>
      <c r="M5564" s="102"/>
      <c r="N5564" s="102"/>
      <c r="O5564" s="102"/>
      <c r="P5564" s="102"/>
      <c r="Q5564" s="102"/>
      <c r="R5564" s="102"/>
      <c r="S5564" s="102"/>
      <c r="T5564" s="106"/>
      <c r="U5564" s="3" t="str">
        <f t="shared" si="260"/>
        <v>0/1</v>
      </c>
    </row>
    <row r="5565" spans="1:21" ht="30" customHeight="1" x14ac:dyDescent="0.3">
      <c r="A5565" s="3" t="str">
        <f>B5565&amp;"--"&amp;COUNTIF($B$5:B5565,B5565)</f>
        <v>--5528</v>
      </c>
      <c r="B5565" s="3" t="str">
        <f t="shared" si="259"/>
        <v/>
      </c>
      <c r="C5565" s="78">
        <v>5561</v>
      </c>
      <c r="D5565" s="102"/>
      <c r="E5565" s="103"/>
      <c r="F5565" s="102"/>
      <c r="G5565" s="104"/>
      <c r="H5565" s="105" t="str">
        <f t="shared" ca="1" si="261"/>
        <v/>
      </c>
      <c r="I5565" s="102"/>
      <c r="J5565" s="102"/>
      <c r="K5565" s="102"/>
      <c r="L5565" s="102"/>
      <c r="M5565" s="102"/>
      <c r="N5565" s="102"/>
      <c r="O5565" s="102"/>
      <c r="P5565" s="102"/>
      <c r="Q5565" s="102"/>
      <c r="R5565" s="102"/>
      <c r="S5565" s="102"/>
      <c r="T5565" s="106"/>
      <c r="U5565" s="3" t="str">
        <f t="shared" si="260"/>
        <v>0/1</v>
      </c>
    </row>
    <row r="5566" spans="1:21" ht="30" customHeight="1" x14ac:dyDescent="0.3">
      <c r="A5566" s="3" t="str">
        <f>B5566&amp;"--"&amp;COUNTIF($B$5:B5566,B5566)</f>
        <v>--5529</v>
      </c>
      <c r="B5566" s="3" t="str">
        <f t="shared" si="259"/>
        <v/>
      </c>
      <c r="C5566" s="78">
        <v>5562</v>
      </c>
      <c r="D5566" s="102"/>
      <c r="E5566" s="103"/>
      <c r="F5566" s="102"/>
      <c r="G5566" s="104"/>
      <c r="H5566" s="105" t="str">
        <f t="shared" ca="1" si="261"/>
        <v/>
      </c>
      <c r="I5566" s="102"/>
      <c r="J5566" s="102"/>
      <c r="K5566" s="102"/>
      <c r="L5566" s="102"/>
      <c r="M5566" s="102"/>
      <c r="N5566" s="102"/>
      <c r="O5566" s="102"/>
      <c r="P5566" s="102"/>
      <c r="Q5566" s="102"/>
      <c r="R5566" s="102"/>
      <c r="S5566" s="102"/>
      <c r="T5566" s="106"/>
      <c r="U5566" s="3" t="str">
        <f t="shared" si="260"/>
        <v>0/1</v>
      </c>
    </row>
    <row r="5567" spans="1:21" ht="30" customHeight="1" x14ac:dyDescent="0.3">
      <c r="A5567" s="3" t="str">
        <f>B5567&amp;"--"&amp;COUNTIF($B$5:B5567,B5567)</f>
        <v>--5530</v>
      </c>
      <c r="B5567" s="3" t="str">
        <f t="shared" si="259"/>
        <v/>
      </c>
      <c r="C5567" s="78">
        <v>5563</v>
      </c>
      <c r="D5567" s="102"/>
      <c r="E5567" s="103"/>
      <c r="F5567" s="102"/>
      <c r="G5567" s="104"/>
      <c r="H5567" s="105" t="str">
        <f t="shared" ca="1" si="261"/>
        <v/>
      </c>
      <c r="I5567" s="102"/>
      <c r="J5567" s="102"/>
      <c r="K5567" s="102"/>
      <c r="L5567" s="102"/>
      <c r="M5567" s="102"/>
      <c r="N5567" s="102"/>
      <c r="O5567" s="102"/>
      <c r="P5567" s="102"/>
      <c r="Q5567" s="102"/>
      <c r="R5567" s="102"/>
      <c r="S5567" s="102"/>
      <c r="T5567" s="106"/>
      <c r="U5567" s="3" t="str">
        <f t="shared" si="260"/>
        <v>0/1</v>
      </c>
    </row>
    <row r="5568" spans="1:21" ht="30" customHeight="1" x14ac:dyDescent="0.3">
      <c r="A5568" s="3" t="str">
        <f>B5568&amp;"--"&amp;COUNTIF($B$5:B5568,B5568)</f>
        <v>--5531</v>
      </c>
      <c r="B5568" s="3" t="str">
        <f t="shared" si="259"/>
        <v/>
      </c>
      <c r="C5568" s="78">
        <v>5564</v>
      </c>
      <c r="D5568" s="102"/>
      <c r="E5568" s="103"/>
      <c r="F5568" s="102"/>
      <c r="G5568" s="104"/>
      <c r="H5568" s="105" t="str">
        <f t="shared" ca="1" si="261"/>
        <v/>
      </c>
      <c r="I5568" s="102"/>
      <c r="J5568" s="102"/>
      <c r="K5568" s="102"/>
      <c r="L5568" s="102"/>
      <c r="M5568" s="102"/>
      <c r="N5568" s="102"/>
      <c r="O5568" s="102"/>
      <c r="P5568" s="102"/>
      <c r="Q5568" s="102"/>
      <c r="R5568" s="102"/>
      <c r="S5568" s="102"/>
      <c r="T5568" s="106"/>
      <c r="U5568" s="3" t="str">
        <f t="shared" si="260"/>
        <v>0/1</v>
      </c>
    </row>
    <row r="5569" spans="1:21" ht="30" customHeight="1" x14ac:dyDescent="0.3">
      <c r="A5569" s="3" t="str">
        <f>B5569&amp;"--"&amp;COUNTIF($B$5:B5569,B5569)</f>
        <v>--5532</v>
      </c>
      <c r="B5569" s="3" t="str">
        <f t="shared" si="259"/>
        <v/>
      </c>
      <c r="C5569" s="78">
        <v>5565</v>
      </c>
      <c r="D5569" s="102"/>
      <c r="E5569" s="103"/>
      <c r="F5569" s="102"/>
      <c r="G5569" s="104"/>
      <c r="H5569" s="105" t="str">
        <f t="shared" ca="1" si="261"/>
        <v/>
      </c>
      <c r="I5569" s="102"/>
      <c r="J5569" s="102"/>
      <c r="K5569" s="102"/>
      <c r="L5569" s="102"/>
      <c r="M5569" s="102"/>
      <c r="N5569" s="102"/>
      <c r="O5569" s="102"/>
      <c r="P5569" s="102"/>
      <c r="Q5569" s="102"/>
      <c r="R5569" s="102"/>
      <c r="S5569" s="102"/>
      <c r="T5569" s="106"/>
      <c r="U5569" s="3" t="str">
        <f t="shared" si="260"/>
        <v>0/1</v>
      </c>
    </row>
    <row r="5570" spans="1:21" ht="30" customHeight="1" x14ac:dyDescent="0.3">
      <c r="A5570" s="3" t="str">
        <f>B5570&amp;"--"&amp;COUNTIF($B$5:B5570,B5570)</f>
        <v>--5533</v>
      </c>
      <c r="B5570" s="3" t="str">
        <f t="shared" si="259"/>
        <v/>
      </c>
      <c r="C5570" s="78">
        <v>5566</v>
      </c>
      <c r="D5570" s="102"/>
      <c r="E5570" s="103"/>
      <c r="F5570" s="102"/>
      <c r="G5570" s="104"/>
      <c r="H5570" s="105" t="str">
        <f t="shared" ca="1" si="261"/>
        <v/>
      </c>
      <c r="I5570" s="102"/>
      <c r="J5570" s="102"/>
      <c r="K5570" s="102"/>
      <c r="L5570" s="102"/>
      <c r="M5570" s="102"/>
      <c r="N5570" s="102"/>
      <c r="O5570" s="102"/>
      <c r="P5570" s="102"/>
      <c r="Q5570" s="102"/>
      <c r="R5570" s="102"/>
      <c r="S5570" s="102"/>
      <c r="T5570" s="106"/>
      <c r="U5570" s="3" t="str">
        <f t="shared" si="260"/>
        <v>0/1</v>
      </c>
    </row>
    <row r="5571" spans="1:21" ht="30" customHeight="1" x14ac:dyDescent="0.3">
      <c r="A5571" s="3" t="str">
        <f>B5571&amp;"--"&amp;COUNTIF($B$5:B5571,B5571)</f>
        <v>--5534</v>
      </c>
      <c r="B5571" s="3" t="str">
        <f t="shared" si="259"/>
        <v/>
      </c>
      <c r="C5571" s="78">
        <v>5567</v>
      </c>
      <c r="D5571" s="102"/>
      <c r="E5571" s="103"/>
      <c r="F5571" s="102"/>
      <c r="G5571" s="104"/>
      <c r="H5571" s="105" t="str">
        <f t="shared" ca="1" si="261"/>
        <v/>
      </c>
      <c r="I5571" s="102"/>
      <c r="J5571" s="102"/>
      <c r="K5571" s="102"/>
      <c r="L5571" s="102"/>
      <c r="M5571" s="102"/>
      <c r="N5571" s="102"/>
      <c r="O5571" s="102"/>
      <c r="P5571" s="102"/>
      <c r="Q5571" s="102"/>
      <c r="R5571" s="102"/>
      <c r="S5571" s="102"/>
      <c r="T5571" s="106"/>
      <c r="U5571" s="3" t="str">
        <f t="shared" si="260"/>
        <v>0/1</v>
      </c>
    </row>
    <row r="5572" spans="1:21" ht="30" customHeight="1" x14ac:dyDescent="0.3">
      <c r="A5572" s="3" t="str">
        <f>B5572&amp;"--"&amp;COUNTIF($B$5:B5572,B5572)</f>
        <v>--5535</v>
      </c>
      <c r="B5572" s="3" t="str">
        <f t="shared" si="259"/>
        <v/>
      </c>
      <c r="C5572" s="78">
        <v>5568</v>
      </c>
      <c r="D5572" s="102"/>
      <c r="E5572" s="103"/>
      <c r="F5572" s="102"/>
      <c r="G5572" s="104"/>
      <c r="H5572" s="105" t="str">
        <f t="shared" ca="1" si="261"/>
        <v/>
      </c>
      <c r="I5572" s="102"/>
      <c r="J5572" s="102"/>
      <c r="K5572" s="102"/>
      <c r="L5572" s="102"/>
      <c r="M5572" s="102"/>
      <c r="N5572" s="102"/>
      <c r="O5572" s="102"/>
      <c r="P5572" s="102"/>
      <c r="Q5572" s="102"/>
      <c r="R5572" s="102"/>
      <c r="S5572" s="102"/>
      <c r="T5572" s="106"/>
      <c r="U5572" s="3" t="str">
        <f t="shared" si="260"/>
        <v>0/1</v>
      </c>
    </row>
    <row r="5573" spans="1:21" ht="30" customHeight="1" x14ac:dyDescent="0.3">
      <c r="A5573" s="3" t="str">
        <f>B5573&amp;"--"&amp;COUNTIF($B$5:B5573,B5573)</f>
        <v>--5536</v>
      </c>
      <c r="B5573" s="3" t="str">
        <f t="shared" ref="B5573:B5636" si="262">IF(G5573&lt;&gt;"",MONTH(G5573),"")</f>
        <v/>
      </c>
      <c r="C5573" s="78">
        <v>5569</v>
      </c>
      <c r="D5573" s="102"/>
      <c r="E5573" s="103"/>
      <c r="F5573" s="102"/>
      <c r="G5573" s="104"/>
      <c r="H5573" s="105" t="str">
        <f t="shared" ca="1" si="261"/>
        <v/>
      </c>
      <c r="I5573" s="102"/>
      <c r="J5573" s="102"/>
      <c r="K5573" s="102"/>
      <c r="L5573" s="102"/>
      <c r="M5573" s="102"/>
      <c r="N5573" s="102"/>
      <c r="O5573" s="102"/>
      <c r="P5573" s="102"/>
      <c r="Q5573" s="102"/>
      <c r="R5573" s="102"/>
      <c r="S5573" s="102"/>
      <c r="T5573" s="106"/>
      <c r="U5573" s="3" t="str">
        <f t="shared" ref="U5573:U5636" si="263">DAY(G5573)&amp;"/"&amp;MONTH(G5573)</f>
        <v>0/1</v>
      </c>
    </row>
    <row r="5574" spans="1:21" ht="30" customHeight="1" x14ac:dyDescent="0.3">
      <c r="A5574" s="3" t="str">
        <f>B5574&amp;"--"&amp;COUNTIF($B$5:B5574,B5574)</f>
        <v>--5537</v>
      </c>
      <c r="B5574" s="3" t="str">
        <f t="shared" si="262"/>
        <v/>
      </c>
      <c r="C5574" s="78">
        <v>5570</v>
      </c>
      <c r="D5574" s="102"/>
      <c r="E5574" s="103"/>
      <c r="F5574" s="102"/>
      <c r="G5574" s="104"/>
      <c r="H5574" s="105" t="str">
        <f t="shared" ca="1" si="261"/>
        <v/>
      </c>
      <c r="I5574" s="102"/>
      <c r="J5574" s="102"/>
      <c r="K5574" s="102"/>
      <c r="L5574" s="102"/>
      <c r="M5574" s="102"/>
      <c r="N5574" s="102"/>
      <c r="O5574" s="102"/>
      <c r="P5574" s="102"/>
      <c r="Q5574" s="102"/>
      <c r="R5574" s="102"/>
      <c r="S5574" s="102"/>
      <c r="T5574" s="106"/>
      <c r="U5574" s="3" t="str">
        <f t="shared" si="263"/>
        <v>0/1</v>
      </c>
    </row>
    <row r="5575" spans="1:21" ht="30" customHeight="1" x14ac:dyDescent="0.3">
      <c r="A5575" s="3" t="str">
        <f>B5575&amp;"--"&amp;COUNTIF($B$5:B5575,B5575)</f>
        <v>--5538</v>
      </c>
      <c r="B5575" s="3" t="str">
        <f t="shared" si="262"/>
        <v/>
      </c>
      <c r="C5575" s="78">
        <v>5571</v>
      </c>
      <c r="D5575" s="102"/>
      <c r="E5575" s="103"/>
      <c r="F5575" s="102"/>
      <c r="G5575" s="104"/>
      <c r="H5575" s="105" t="str">
        <f t="shared" ca="1" si="261"/>
        <v/>
      </c>
      <c r="I5575" s="102"/>
      <c r="J5575" s="102"/>
      <c r="K5575" s="102"/>
      <c r="L5575" s="102"/>
      <c r="M5575" s="102"/>
      <c r="N5575" s="102"/>
      <c r="O5575" s="102"/>
      <c r="P5575" s="102"/>
      <c r="Q5575" s="102"/>
      <c r="R5575" s="102"/>
      <c r="S5575" s="102"/>
      <c r="T5575" s="106"/>
      <c r="U5575" s="3" t="str">
        <f t="shared" si="263"/>
        <v>0/1</v>
      </c>
    </row>
    <row r="5576" spans="1:21" ht="30" customHeight="1" x14ac:dyDescent="0.3">
      <c r="A5576" s="3" t="str">
        <f>B5576&amp;"--"&amp;COUNTIF($B$5:B5576,B5576)</f>
        <v>--5539</v>
      </c>
      <c r="B5576" s="3" t="str">
        <f t="shared" si="262"/>
        <v/>
      </c>
      <c r="C5576" s="78">
        <v>5572</v>
      </c>
      <c r="D5576" s="102"/>
      <c r="E5576" s="103"/>
      <c r="F5576" s="102"/>
      <c r="G5576" s="104"/>
      <c r="H5576" s="105" t="str">
        <f t="shared" ca="1" si="261"/>
        <v/>
      </c>
      <c r="I5576" s="102"/>
      <c r="J5576" s="102"/>
      <c r="K5576" s="102"/>
      <c r="L5576" s="102"/>
      <c r="M5576" s="102"/>
      <c r="N5576" s="102"/>
      <c r="O5576" s="102"/>
      <c r="P5576" s="102"/>
      <c r="Q5576" s="102"/>
      <c r="R5576" s="102"/>
      <c r="S5576" s="102"/>
      <c r="T5576" s="106"/>
      <c r="U5576" s="3" t="str">
        <f t="shared" si="263"/>
        <v>0/1</v>
      </c>
    </row>
    <row r="5577" spans="1:21" ht="30" customHeight="1" x14ac:dyDescent="0.3">
      <c r="A5577" s="3" t="str">
        <f>B5577&amp;"--"&amp;COUNTIF($B$5:B5577,B5577)</f>
        <v>--5540</v>
      </c>
      <c r="B5577" s="3" t="str">
        <f t="shared" si="262"/>
        <v/>
      </c>
      <c r="C5577" s="78">
        <v>5573</v>
      </c>
      <c r="D5577" s="102"/>
      <c r="E5577" s="103"/>
      <c r="F5577" s="102"/>
      <c r="G5577" s="104"/>
      <c r="H5577" s="105" t="str">
        <f t="shared" ca="1" si="261"/>
        <v/>
      </c>
      <c r="I5577" s="102"/>
      <c r="J5577" s="102"/>
      <c r="K5577" s="102"/>
      <c r="L5577" s="102"/>
      <c r="M5577" s="102"/>
      <c r="N5577" s="102"/>
      <c r="O5577" s="102"/>
      <c r="P5577" s="102"/>
      <c r="Q5577" s="102"/>
      <c r="R5577" s="102"/>
      <c r="S5577" s="102"/>
      <c r="T5577" s="106"/>
      <c r="U5577" s="3" t="str">
        <f t="shared" si="263"/>
        <v>0/1</v>
      </c>
    </row>
    <row r="5578" spans="1:21" ht="30" customHeight="1" x14ac:dyDescent="0.3">
      <c r="A5578" s="3" t="str">
        <f>B5578&amp;"--"&amp;COUNTIF($B$5:B5578,B5578)</f>
        <v>--5541</v>
      </c>
      <c r="B5578" s="3" t="str">
        <f t="shared" si="262"/>
        <v/>
      </c>
      <c r="C5578" s="78">
        <v>5574</v>
      </c>
      <c r="D5578" s="102"/>
      <c r="E5578" s="103"/>
      <c r="F5578" s="102"/>
      <c r="G5578" s="104"/>
      <c r="H5578" s="105" t="str">
        <f t="shared" ca="1" si="261"/>
        <v/>
      </c>
      <c r="I5578" s="102"/>
      <c r="J5578" s="102"/>
      <c r="K5578" s="102"/>
      <c r="L5578" s="102"/>
      <c r="M5578" s="102"/>
      <c r="N5578" s="102"/>
      <c r="O5578" s="102"/>
      <c r="P5578" s="102"/>
      <c r="Q5578" s="102"/>
      <c r="R5578" s="102"/>
      <c r="S5578" s="102"/>
      <c r="T5578" s="106"/>
      <c r="U5578" s="3" t="str">
        <f t="shared" si="263"/>
        <v>0/1</v>
      </c>
    </row>
    <row r="5579" spans="1:21" ht="30" customHeight="1" x14ac:dyDescent="0.3">
      <c r="A5579" s="3" t="str">
        <f>B5579&amp;"--"&amp;COUNTIF($B$5:B5579,B5579)</f>
        <v>--5542</v>
      </c>
      <c r="B5579" s="3" t="str">
        <f t="shared" si="262"/>
        <v/>
      </c>
      <c r="C5579" s="78">
        <v>5575</v>
      </c>
      <c r="D5579" s="102"/>
      <c r="E5579" s="103"/>
      <c r="F5579" s="102"/>
      <c r="G5579" s="104"/>
      <c r="H5579" s="105" t="str">
        <f t="shared" ca="1" si="261"/>
        <v/>
      </c>
      <c r="I5579" s="102"/>
      <c r="J5579" s="102"/>
      <c r="K5579" s="102"/>
      <c r="L5579" s="102"/>
      <c r="M5579" s="102"/>
      <c r="N5579" s="102"/>
      <c r="O5579" s="102"/>
      <c r="P5579" s="102"/>
      <c r="Q5579" s="102"/>
      <c r="R5579" s="102"/>
      <c r="S5579" s="102"/>
      <c r="T5579" s="106"/>
      <c r="U5579" s="3" t="str">
        <f t="shared" si="263"/>
        <v>0/1</v>
      </c>
    </row>
    <row r="5580" spans="1:21" ht="30" customHeight="1" x14ac:dyDescent="0.3">
      <c r="A5580" s="3" t="str">
        <f>B5580&amp;"--"&amp;COUNTIF($B$5:B5580,B5580)</f>
        <v>--5543</v>
      </c>
      <c r="B5580" s="3" t="str">
        <f t="shared" si="262"/>
        <v/>
      </c>
      <c r="C5580" s="78">
        <v>5576</v>
      </c>
      <c r="D5580" s="102"/>
      <c r="E5580" s="103"/>
      <c r="F5580" s="102"/>
      <c r="G5580" s="104"/>
      <c r="H5580" s="105" t="str">
        <f t="shared" ca="1" si="261"/>
        <v/>
      </c>
      <c r="I5580" s="102"/>
      <c r="J5580" s="102"/>
      <c r="K5580" s="102"/>
      <c r="L5580" s="102"/>
      <c r="M5580" s="102"/>
      <c r="N5580" s="102"/>
      <c r="O5580" s="102"/>
      <c r="P5580" s="102"/>
      <c r="Q5580" s="102"/>
      <c r="R5580" s="102"/>
      <c r="S5580" s="102"/>
      <c r="T5580" s="106"/>
      <c r="U5580" s="3" t="str">
        <f t="shared" si="263"/>
        <v>0/1</v>
      </c>
    </row>
    <row r="5581" spans="1:21" ht="30" customHeight="1" x14ac:dyDescent="0.3">
      <c r="A5581" s="3" t="str">
        <f>B5581&amp;"--"&amp;COUNTIF($B$5:B5581,B5581)</f>
        <v>--5544</v>
      </c>
      <c r="B5581" s="3" t="str">
        <f t="shared" si="262"/>
        <v/>
      </c>
      <c r="C5581" s="78">
        <v>5577</v>
      </c>
      <c r="D5581" s="102"/>
      <c r="E5581" s="103"/>
      <c r="F5581" s="102"/>
      <c r="G5581" s="104"/>
      <c r="H5581" s="105" t="str">
        <f t="shared" ca="1" si="261"/>
        <v/>
      </c>
      <c r="I5581" s="102"/>
      <c r="J5581" s="102"/>
      <c r="K5581" s="102"/>
      <c r="L5581" s="102"/>
      <c r="M5581" s="102"/>
      <c r="N5581" s="102"/>
      <c r="O5581" s="102"/>
      <c r="P5581" s="102"/>
      <c r="Q5581" s="102"/>
      <c r="R5581" s="102"/>
      <c r="S5581" s="102"/>
      <c r="T5581" s="106"/>
      <c r="U5581" s="3" t="str">
        <f t="shared" si="263"/>
        <v>0/1</v>
      </c>
    </row>
    <row r="5582" spans="1:21" ht="30" customHeight="1" x14ac:dyDescent="0.3">
      <c r="A5582" s="3" t="str">
        <f>B5582&amp;"--"&amp;COUNTIF($B$5:B5582,B5582)</f>
        <v>--5545</v>
      </c>
      <c r="B5582" s="3" t="str">
        <f t="shared" si="262"/>
        <v/>
      </c>
      <c r="C5582" s="78">
        <v>5578</v>
      </c>
      <c r="D5582" s="102"/>
      <c r="E5582" s="103"/>
      <c r="F5582" s="102"/>
      <c r="G5582" s="104"/>
      <c r="H5582" s="105" t="str">
        <f t="shared" ca="1" si="261"/>
        <v/>
      </c>
      <c r="I5582" s="102"/>
      <c r="J5582" s="102"/>
      <c r="K5582" s="102"/>
      <c r="L5582" s="102"/>
      <c r="M5582" s="102"/>
      <c r="N5582" s="102"/>
      <c r="O5582" s="102"/>
      <c r="P5582" s="102"/>
      <c r="Q5582" s="102"/>
      <c r="R5582" s="102"/>
      <c r="S5582" s="102"/>
      <c r="T5582" s="106"/>
      <c r="U5582" s="3" t="str">
        <f t="shared" si="263"/>
        <v>0/1</v>
      </c>
    </row>
    <row r="5583" spans="1:21" ht="30" customHeight="1" x14ac:dyDescent="0.3">
      <c r="A5583" s="3" t="str">
        <f>B5583&amp;"--"&amp;COUNTIF($B$5:B5583,B5583)</f>
        <v>--5546</v>
      </c>
      <c r="B5583" s="3" t="str">
        <f t="shared" si="262"/>
        <v/>
      </c>
      <c r="C5583" s="78">
        <v>5579</v>
      </c>
      <c r="D5583" s="102"/>
      <c r="E5583" s="103"/>
      <c r="F5583" s="102"/>
      <c r="G5583" s="104"/>
      <c r="H5583" s="105" t="str">
        <f t="shared" ca="1" si="261"/>
        <v/>
      </c>
      <c r="I5583" s="102"/>
      <c r="J5583" s="102"/>
      <c r="K5583" s="102"/>
      <c r="L5583" s="102"/>
      <c r="M5583" s="102"/>
      <c r="N5583" s="102"/>
      <c r="O5583" s="102"/>
      <c r="P5583" s="102"/>
      <c r="Q5583" s="102"/>
      <c r="R5583" s="102"/>
      <c r="S5583" s="102"/>
      <c r="T5583" s="106"/>
      <c r="U5583" s="3" t="str">
        <f t="shared" si="263"/>
        <v>0/1</v>
      </c>
    </row>
    <row r="5584" spans="1:21" ht="30" customHeight="1" x14ac:dyDescent="0.3">
      <c r="A5584" s="3" t="str">
        <f>B5584&amp;"--"&amp;COUNTIF($B$5:B5584,B5584)</f>
        <v>--5547</v>
      </c>
      <c r="B5584" s="3" t="str">
        <f t="shared" si="262"/>
        <v/>
      </c>
      <c r="C5584" s="78">
        <v>5580</v>
      </c>
      <c r="D5584" s="102"/>
      <c r="E5584" s="103"/>
      <c r="F5584" s="102"/>
      <c r="G5584" s="104"/>
      <c r="H5584" s="105" t="str">
        <f t="shared" ca="1" si="261"/>
        <v/>
      </c>
      <c r="I5584" s="102"/>
      <c r="J5584" s="102"/>
      <c r="K5584" s="102"/>
      <c r="L5584" s="102"/>
      <c r="M5584" s="102"/>
      <c r="N5584" s="102"/>
      <c r="O5584" s="102"/>
      <c r="P5584" s="102"/>
      <c r="Q5584" s="102"/>
      <c r="R5584" s="102"/>
      <c r="S5584" s="102"/>
      <c r="T5584" s="106"/>
      <c r="U5584" s="3" t="str">
        <f t="shared" si="263"/>
        <v>0/1</v>
      </c>
    </row>
    <row r="5585" spans="1:21" ht="30" customHeight="1" x14ac:dyDescent="0.3">
      <c r="A5585" s="3" t="str">
        <f>B5585&amp;"--"&amp;COUNTIF($B$5:B5585,B5585)</f>
        <v>--5548</v>
      </c>
      <c r="B5585" s="3" t="str">
        <f t="shared" si="262"/>
        <v/>
      </c>
      <c r="C5585" s="78">
        <v>5581</v>
      </c>
      <c r="D5585" s="102"/>
      <c r="E5585" s="103"/>
      <c r="F5585" s="102"/>
      <c r="G5585" s="104"/>
      <c r="H5585" s="105" t="str">
        <f t="shared" ca="1" si="261"/>
        <v/>
      </c>
      <c r="I5585" s="102"/>
      <c r="J5585" s="102"/>
      <c r="K5585" s="102"/>
      <c r="L5585" s="102"/>
      <c r="M5585" s="102"/>
      <c r="N5585" s="102"/>
      <c r="O5585" s="102"/>
      <c r="P5585" s="102"/>
      <c r="Q5585" s="102"/>
      <c r="R5585" s="102"/>
      <c r="S5585" s="102"/>
      <c r="T5585" s="106"/>
      <c r="U5585" s="3" t="str">
        <f t="shared" si="263"/>
        <v>0/1</v>
      </c>
    </row>
    <row r="5586" spans="1:21" ht="30" customHeight="1" x14ac:dyDescent="0.3">
      <c r="A5586" s="3" t="str">
        <f>B5586&amp;"--"&amp;COUNTIF($B$5:B5586,B5586)</f>
        <v>--5549</v>
      </c>
      <c r="B5586" s="3" t="str">
        <f t="shared" si="262"/>
        <v/>
      </c>
      <c r="C5586" s="78">
        <v>5582</v>
      </c>
      <c r="D5586" s="102"/>
      <c r="E5586" s="103"/>
      <c r="F5586" s="102"/>
      <c r="G5586" s="104"/>
      <c r="H5586" s="105" t="str">
        <f t="shared" ca="1" si="261"/>
        <v/>
      </c>
      <c r="I5586" s="102"/>
      <c r="J5586" s="102"/>
      <c r="K5586" s="102"/>
      <c r="L5586" s="102"/>
      <c r="M5586" s="102"/>
      <c r="N5586" s="102"/>
      <c r="O5586" s="102"/>
      <c r="P5586" s="102"/>
      <c r="Q5586" s="102"/>
      <c r="R5586" s="102"/>
      <c r="S5586" s="102"/>
      <c r="T5586" s="106"/>
      <c r="U5586" s="3" t="str">
        <f t="shared" si="263"/>
        <v>0/1</v>
      </c>
    </row>
    <row r="5587" spans="1:21" ht="30" customHeight="1" x14ac:dyDescent="0.3">
      <c r="A5587" s="3" t="str">
        <f>B5587&amp;"--"&amp;COUNTIF($B$5:B5587,B5587)</f>
        <v>--5550</v>
      </c>
      <c r="B5587" s="3" t="str">
        <f t="shared" si="262"/>
        <v/>
      </c>
      <c r="C5587" s="78">
        <v>5583</v>
      </c>
      <c r="D5587" s="102"/>
      <c r="E5587" s="103"/>
      <c r="F5587" s="102"/>
      <c r="G5587" s="104"/>
      <c r="H5587" s="105" t="str">
        <f t="shared" ca="1" si="261"/>
        <v/>
      </c>
      <c r="I5587" s="102"/>
      <c r="J5587" s="102"/>
      <c r="K5587" s="102"/>
      <c r="L5587" s="102"/>
      <c r="M5587" s="102"/>
      <c r="N5587" s="102"/>
      <c r="O5587" s="102"/>
      <c r="P5587" s="102"/>
      <c r="Q5587" s="102"/>
      <c r="R5587" s="102"/>
      <c r="S5587" s="102"/>
      <c r="T5587" s="106"/>
      <c r="U5587" s="3" t="str">
        <f t="shared" si="263"/>
        <v>0/1</v>
      </c>
    </row>
    <row r="5588" spans="1:21" ht="30" customHeight="1" x14ac:dyDescent="0.3">
      <c r="A5588" s="3" t="str">
        <f>B5588&amp;"--"&amp;COUNTIF($B$5:B5588,B5588)</f>
        <v>--5551</v>
      </c>
      <c r="B5588" s="3" t="str">
        <f t="shared" si="262"/>
        <v/>
      </c>
      <c r="C5588" s="78">
        <v>5584</v>
      </c>
      <c r="D5588" s="102"/>
      <c r="E5588" s="103"/>
      <c r="F5588" s="102"/>
      <c r="G5588" s="104"/>
      <c r="H5588" s="105" t="str">
        <f t="shared" ca="1" si="261"/>
        <v/>
      </c>
      <c r="I5588" s="102"/>
      <c r="J5588" s="102"/>
      <c r="K5588" s="102"/>
      <c r="L5588" s="102"/>
      <c r="M5588" s="102"/>
      <c r="N5588" s="102"/>
      <c r="O5588" s="102"/>
      <c r="P5588" s="102"/>
      <c r="Q5588" s="102"/>
      <c r="R5588" s="102"/>
      <c r="S5588" s="102"/>
      <c r="T5588" s="106"/>
      <c r="U5588" s="3" t="str">
        <f t="shared" si="263"/>
        <v>0/1</v>
      </c>
    </row>
    <row r="5589" spans="1:21" ht="30" customHeight="1" x14ac:dyDescent="0.3">
      <c r="A5589" s="3" t="str">
        <f>B5589&amp;"--"&amp;COUNTIF($B$5:B5589,B5589)</f>
        <v>--5552</v>
      </c>
      <c r="B5589" s="3" t="str">
        <f t="shared" si="262"/>
        <v/>
      </c>
      <c r="C5589" s="78">
        <v>5585</v>
      </c>
      <c r="D5589" s="102"/>
      <c r="E5589" s="103"/>
      <c r="F5589" s="102"/>
      <c r="G5589" s="104"/>
      <c r="H5589" s="105" t="str">
        <f t="shared" ca="1" si="261"/>
        <v/>
      </c>
      <c r="I5589" s="102"/>
      <c r="J5589" s="102"/>
      <c r="K5589" s="102"/>
      <c r="L5589" s="102"/>
      <c r="M5589" s="102"/>
      <c r="N5589" s="102"/>
      <c r="O5589" s="102"/>
      <c r="P5589" s="102"/>
      <c r="Q5589" s="102"/>
      <c r="R5589" s="102"/>
      <c r="S5589" s="102"/>
      <c r="T5589" s="106"/>
      <c r="U5589" s="3" t="str">
        <f t="shared" si="263"/>
        <v>0/1</v>
      </c>
    </row>
    <row r="5590" spans="1:21" ht="30" customHeight="1" x14ac:dyDescent="0.3">
      <c r="A5590" s="3" t="str">
        <f>B5590&amp;"--"&amp;COUNTIF($B$5:B5590,B5590)</f>
        <v>--5553</v>
      </c>
      <c r="B5590" s="3" t="str">
        <f t="shared" si="262"/>
        <v/>
      </c>
      <c r="C5590" s="78">
        <v>5586</v>
      </c>
      <c r="D5590" s="102"/>
      <c r="E5590" s="103"/>
      <c r="F5590" s="102"/>
      <c r="G5590" s="104"/>
      <c r="H5590" s="105" t="str">
        <f t="shared" ca="1" si="261"/>
        <v/>
      </c>
      <c r="I5590" s="102"/>
      <c r="J5590" s="102"/>
      <c r="K5590" s="102"/>
      <c r="L5590" s="102"/>
      <c r="M5590" s="102"/>
      <c r="N5590" s="102"/>
      <c r="O5590" s="102"/>
      <c r="P5590" s="102"/>
      <c r="Q5590" s="102"/>
      <c r="R5590" s="102"/>
      <c r="S5590" s="102"/>
      <c r="T5590" s="106"/>
      <c r="U5590" s="3" t="str">
        <f t="shared" si="263"/>
        <v>0/1</v>
      </c>
    </row>
    <row r="5591" spans="1:21" ht="30" customHeight="1" x14ac:dyDescent="0.3">
      <c r="A5591" s="3" t="str">
        <f>B5591&amp;"--"&amp;COUNTIF($B$5:B5591,B5591)</f>
        <v>--5554</v>
      </c>
      <c r="B5591" s="3" t="str">
        <f t="shared" si="262"/>
        <v/>
      </c>
      <c r="C5591" s="78">
        <v>5587</v>
      </c>
      <c r="D5591" s="102"/>
      <c r="E5591" s="103"/>
      <c r="F5591" s="102"/>
      <c r="G5591" s="104"/>
      <c r="H5591" s="105" t="str">
        <f t="shared" ca="1" si="261"/>
        <v/>
      </c>
      <c r="I5591" s="102"/>
      <c r="J5591" s="102"/>
      <c r="K5591" s="102"/>
      <c r="L5591" s="102"/>
      <c r="M5591" s="102"/>
      <c r="N5591" s="102"/>
      <c r="O5591" s="102"/>
      <c r="P5591" s="102"/>
      <c r="Q5591" s="102"/>
      <c r="R5591" s="102"/>
      <c r="S5591" s="102"/>
      <c r="T5591" s="106"/>
      <c r="U5591" s="3" t="str">
        <f t="shared" si="263"/>
        <v>0/1</v>
      </c>
    </row>
    <row r="5592" spans="1:21" ht="30" customHeight="1" x14ac:dyDescent="0.3">
      <c r="A5592" s="3" t="str">
        <f>B5592&amp;"--"&amp;COUNTIF($B$5:B5592,B5592)</f>
        <v>--5555</v>
      </c>
      <c r="B5592" s="3" t="str">
        <f t="shared" si="262"/>
        <v/>
      </c>
      <c r="C5592" s="78">
        <v>5588</v>
      </c>
      <c r="D5592" s="102"/>
      <c r="E5592" s="103"/>
      <c r="F5592" s="102"/>
      <c r="G5592" s="104"/>
      <c r="H5592" s="105" t="str">
        <f t="shared" ca="1" si="261"/>
        <v/>
      </c>
      <c r="I5592" s="102"/>
      <c r="J5592" s="102"/>
      <c r="K5592" s="102"/>
      <c r="L5592" s="102"/>
      <c r="M5592" s="102"/>
      <c r="N5592" s="102"/>
      <c r="O5592" s="102"/>
      <c r="P5592" s="102"/>
      <c r="Q5592" s="102"/>
      <c r="R5592" s="102"/>
      <c r="S5592" s="102"/>
      <c r="T5592" s="106"/>
      <c r="U5592" s="3" t="str">
        <f t="shared" si="263"/>
        <v>0/1</v>
      </c>
    </row>
    <row r="5593" spans="1:21" ht="30" customHeight="1" x14ac:dyDescent="0.3">
      <c r="A5593" s="3" t="str">
        <f>B5593&amp;"--"&amp;COUNTIF($B$5:B5593,B5593)</f>
        <v>--5556</v>
      </c>
      <c r="B5593" s="3" t="str">
        <f t="shared" si="262"/>
        <v/>
      </c>
      <c r="C5593" s="78">
        <v>5589</v>
      </c>
      <c r="D5593" s="102"/>
      <c r="E5593" s="103"/>
      <c r="F5593" s="102"/>
      <c r="G5593" s="104"/>
      <c r="H5593" s="105" t="str">
        <f t="shared" ca="1" si="261"/>
        <v/>
      </c>
      <c r="I5593" s="102"/>
      <c r="J5593" s="102"/>
      <c r="K5593" s="102"/>
      <c r="L5593" s="102"/>
      <c r="M5593" s="102"/>
      <c r="N5593" s="102"/>
      <c r="O5593" s="102"/>
      <c r="P5593" s="102"/>
      <c r="Q5593" s="102"/>
      <c r="R5593" s="102"/>
      <c r="S5593" s="102"/>
      <c r="T5593" s="106"/>
      <c r="U5593" s="3" t="str">
        <f t="shared" si="263"/>
        <v>0/1</v>
      </c>
    </row>
    <row r="5594" spans="1:21" ht="30" customHeight="1" x14ac:dyDescent="0.3">
      <c r="A5594" s="3" t="str">
        <f>B5594&amp;"--"&amp;COUNTIF($B$5:B5594,B5594)</f>
        <v>--5557</v>
      </c>
      <c r="B5594" s="3" t="str">
        <f t="shared" si="262"/>
        <v/>
      </c>
      <c r="C5594" s="78">
        <v>5590</v>
      </c>
      <c r="D5594" s="102"/>
      <c r="E5594" s="103"/>
      <c r="F5594" s="102"/>
      <c r="G5594" s="104"/>
      <c r="H5594" s="105" t="str">
        <f t="shared" ca="1" si="261"/>
        <v/>
      </c>
      <c r="I5594" s="102"/>
      <c r="J5594" s="102"/>
      <c r="K5594" s="102"/>
      <c r="L5594" s="102"/>
      <c r="M5594" s="102"/>
      <c r="N5594" s="102"/>
      <c r="O5594" s="102"/>
      <c r="P5594" s="102"/>
      <c r="Q5594" s="102"/>
      <c r="R5594" s="102"/>
      <c r="S5594" s="102"/>
      <c r="T5594" s="106"/>
      <c r="U5594" s="3" t="str">
        <f t="shared" si="263"/>
        <v>0/1</v>
      </c>
    </row>
    <row r="5595" spans="1:21" ht="30" customHeight="1" x14ac:dyDescent="0.3">
      <c r="A5595" s="3" t="str">
        <f>B5595&amp;"--"&amp;COUNTIF($B$5:B5595,B5595)</f>
        <v>--5558</v>
      </c>
      <c r="B5595" s="3" t="str">
        <f t="shared" si="262"/>
        <v/>
      </c>
      <c r="C5595" s="78">
        <v>5591</v>
      </c>
      <c r="D5595" s="102"/>
      <c r="E5595" s="103"/>
      <c r="F5595" s="102"/>
      <c r="G5595" s="104"/>
      <c r="H5595" s="105" t="str">
        <f t="shared" ca="1" si="261"/>
        <v/>
      </c>
      <c r="I5595" s="102"/>
      <c r="J5595" s="102"/>
      <c r="K5595" s="102"/>
      <c r="L5595" s="102"/>
      <c r="M5595" s="102"/>
      <c r="N5595" s="102"/>
      <c r="O5595" s="102"/>
      <c r="P5595" s="102"/>
      <c r="Q5595" s="102"/>
      <c r="R5595" s="102"/>
      <c r="S5595" s="102"/>
      <c r="T5595" s="106"/>
      <c r="U5595" s="3" t="str">
        <f t="shared" si="263"/>
        <v>0/1</v>
      </c>
    </row>
    <row r="5596" spans="1:21" ht="30" customHeight="1" x14ac:dyDescent="0.3">
      <c r="A5596" s="3" t="str">
        <f>B5596&amp;"--"&amp;COUNTIF($B$5:B5596,B5596)</f>
        <v>--5559</v>
      </c>
      <c r="B5596" s="3" t="str">
        <f t="shared" si="262"/>
        <v/>
      </c>
      <c r="C5596" s="78">
        <v>5592</v>
      </c>
      <c r="D5596" s="102"/>
      <c r="E5596" s="103"/>
      <c r="F5596" s="102"/>
      <c r="G5596" s="104"/>
      <c r="H5596" s="105" t="str">
        <f t="shared" ca="1" si="261"/>
        <v/>
      </c>
      <c r="I5596" s="102"/>
      <c r="J5596" s="102"/>
      <c r="K5596" s="102"/>
      <c r="L5596" s="102"/>
      <c r="M5596" s="102"/>
      <c r="N5596" s="102"/>
      <c r="O5596" s="102"/>
      <c r="P5596" s="102"/>
      <c r="Q5596" s="102"/>
      <c r="R5596" s="102"/>
      <c r="S5596" s="102"/>
      <c r="T5596" s="106"/>
      <c r="U5596" s="3" t="str">
        <f t="shared" si="263"/>
        <v>0/1</v>
      </c>
    </row>
    <row r="5597" spans="1:21" ht="30" customHeight="1" x14ac:dyDescent="0.3">
      <c r="A5597" s="3" t="str">
        <f>B5597&amp;"--"&amp;COUNTIF($B$5:B5597,B5597)</f>
        <v>--5560</v>
      </c>
      <c r="B5597" s="3" t="str">
        <f t="shared" si="262"/>
        <v/>
      </c>
      <c r="C5597" s="78">
        <v>5593</v>
      </c>
      <c r="D5597" s="102"/>
      <c r="E5597" s="103"/>
      <c r="F5597" s="102"/>
      <c r="G5597" s="104"/>
      <c r="H5597" s="105" t="str">
        <f t="shared" ca="1" si="261"/>
        <v/>
      </c>
      <c r="I5597" s="102"/>
      <c r="J5597" s="102"/>
      <c r="K5597" s="102"/>
      <c r="L5597" s="102"/>
      <c r="M5597" s="102"/>
      <c r="N5597" s="102"/>
      <c r="O5597" s="102"/>
      <c r="P5597" s="102"/>
      <c r="Q5597" s="102"/>
      <c r="R5597" s="102"/>
      <c r="S5597" s="102"/>
      <c r="T5597" s="106"/>
      <c r="U5597" s="3" t="str">
        <f t="shared" si="263"/>
        <v>0/1</v>
      </c>
    </row>
    <row r="5598" spans="1:21" ht="30" customHeight="1" x14ac:dyDescent="0.3">
      <c r="A5598" s="3" t="str">
        <f>B5598&amp;"--"&amp;COUNTIF($B$5:B5598,B5598)</f>
        <v>--5561</v>
      </c>
      <c r="B5598" s="3" t="str">
        <f t="shared" si="262"/>
        <v/>
      </c>
      <c r="C5598" s="78">
        <v>5594</v>
      </c>
      <c r="D5598" s="102"/>
      <c r="E5598" s="103"/>
      <c r="F5598" s="102"/>
      <c r="G5598" s="104"/>
      <c r="H5598" s="105" t="str">
        <f t="shared" ca="1" si="261"/>
        <v/>
      </c>
      <c r="I5598" s="102"/>
      <c r="J5598" s="102"/>
      <c r="K5598" s="102"/>
      <c r="L5598" s="102"/>
      <c r="M5598" s="102"/>
      <c r="N5598" s="102"/>
      <c r="O5598" s="102"/>
      <c r="P5598" s="102"/>
      <c r="Q5598" s="102"/>
      <c r="R5598" s="102"/>
      <c r="S5598" s="102"/>
      <c r="T5598" s="106"/>
      <c r="U5598" s="3" t="str">
        <f t="shared" si="263"/>
        <v>0/1</v>
      </c>
    </row>
    <row r="5599" spans="1:21" ht="30" customHeight="1" x14ac:dyDescent="0.3">
      <c r="A5599" s="3" t="str">
        <f>B5599&amp;"--"&amp;COUNTIF($B$5:B5599,B5599)</f>
        <v>--5562</v>
      </c>
      <c r="B5599" s="3" t="str">
        <f t="shared" si="262"/>
        <v/>
      </c>
      <c r="C5599" s="78">
        <v>5595</v>
      </c>
      <c r="D5599" s="102"/>
      <c r="E5599" s="103"/>
      <c r="F5599" s="102"/>
      <c r="G5599" s="104"/>
      <c r="H5599" s="105" t="str">
        <f t="shared" ca="1" si="261"/>
        <v/>
      </c>
      <c r="I5599" s="102"/>
      <c r="J5599" s="102"/>
      <c r="K5599" s="102"/>
      <c r="L5599" s="102"/>
      <c r="M5599" s="102"/>
      <c r="N5599" s="102"/>
      <c r="O5599" s="102"/>
      <c r="P5599" s="102"/>
      <c r="Q5599" s="102"/>
      <c r="R5599" s="102"/>
      <c r="S5599" s="102"/>
      <c r="T5599" s="106"/>
      <c r="U5599" s="3" t="str">
        <f t="shared" si="263"/>
        <v>0/1</v>
      </c>
    </row>
    <row r="5600" spans="1:21" ht="30" customHeight="1" x14ac:dyDescent="0.3">
      <c r="A5600" s="3" t="str">
        <f>B5600&amp;"--"&amp;COUNTIF($B$5:B5600,B5600)</f>
        <v>--5563</v>
      </c>
      <c r="B5600" s="3" t="str">
        <f t="shared" si="262"/>
        <v/>
      </c>
      <c r="C5600" s="78">
        <v>5596</v>
      </c>
      <c r="D5600" s="102"/>
      <c r="E5600" s="103"/>
      <c r="F5600" s="102"/>
      <c r="G5600" s="104"/>
      <c r="H5600" s="105" t="str">
        <f t="shared" ref="H5600:H5663" ca="1" si="264">IF(G5600,DATEDIF(G5600,TODAY(),"Y"),"")</f>
        <v/>
      </c>
      <c r="I5600" s="102"/>
      <c r="J5600" s="102"/>
      <c r="K5600" s="102"/>
      <c r="L5600" s="102"/>
      <c r="M5600" s="102"/>
      <c r="N5600" s="102"/>
      <c r="O5600" s="102"/>
      <c r="P5600" s="102"/>
      <c r="Q5600" s="102"/>
      <c r="R5600" s="102"/>
      <c r="S5600" s="102"/>
      <c r="T5600" s="106"/>
      <c r="U5600" s="3" t="str">
        <f t="shared" si="263"/>
        <v>0/1</v>
      </c>
    </row>
    <row r="5601" spans="1:21" ht="30" customHeight="1" x14ac:dyDescent="0.3">
      <c r="A5601" s="3" t="str">
        <f>B5601&amp;"--"&amp;COUNTIF($B$5:B5601,B5601)</f>
        <v>--5564</v>
      </c>
      <c r="B5601" s="3" t="str">
        <f t="shared" si="262"/>
        <v/>
      </c>
      <c r="C5601" s="78">
        <v>5597</v>
      </c>
      <c r="D5601" s="102"/>
      <c r="E5601" s="103"/>
      <c r="F5601" s="102"/>
      <c r="G5601" s="104"/>
      <c r="H5601" s="105" t="str">
        <f t="shared" ca="1" si="264"/>
        <v/>
      </c>
      <c r="I5601" s="102"/>
      <c r="J5601" s="102"/>
      <c r="K5601" s="102"/>
      <c r="L5601" s="102"/>
      <c r="M5601" s="102"/>
      <c r="N5601" s="102"/>
      <c r="O5601" s="102"/>
      <c r="P5601" s="102"/>
      <c r="Q5601" s="102"/>
      <c r="R5601" s="102"/>
      <c r="S5601" s="102"/>
      <c r="T5601" s="106"/>
      <c r="U5601" s="3" t="str">
        <f t="shared" si="263"/>
        <v>0/1</v>
      </c>
    </row>
    <row r="5602" spans="1:21" ht="30" customHeight="1" x14ac:dyDescent="0.3">
      <c r="A5602" s="3" t="str">
        <f>B5602&amp;"--"&amp;COUNTIF($B$5:B5602,B5602)</f>
        <v>--5565</v>
      </c>
      <c r="B5602" s="3" t="str">
        <f t="shared" si="262"/>
        <v/>
      </c>
      <c r="C5602" s="78">
        <v>5598</v>
      </c>
      <c r="D5602" s="102"/>
      <c r="E5602" s="103"/>
      <c r="F5602" s="102"/>
      <c r="G5602" s="104"/>
      <c r="H5602" s="105" t="str">
        <f t="shared" ca="1" si="264"/>
        <v/>
      </c>
      <c r="I5602" s="102"/>
      <c r="J5602" s="102"/>
      <c r="K5602" s="102"/>
      <c r="L5602" s="102"/>
      <c r="M5602" s="102"/>
      <c r="N5602" s="102"/>
      <c r="O5602" s="102"/>
      <c r="P5602" s="102"/>
      <c r="Q5602" s="102"/>
      <c r="R5602" s="102"/>
      <c r="S5602" s="102"/>
      <c r="T5602" s="106"/>
      <c r="U5602" s="3" t="str">
        <f t="shared" si="263"/>
        <v>0/1</v>
      </c>
    </row>
    <row r="5603" spans="1:21" ht="30" customHeight="1" x14ac:dyDescent="0.3">
      <c r="A5603" s="3" t="str">
        <f>B5603&amp;"--"&amp;COUNTIF($B$5:B5603,B5603)</f>
        <v>--5566</v>
      </c>
      <c r="B5603" s="3" t="str">
        <f t="shared" si="262"/>
        <v/>
      </c>
      <c r="C5603" s="78">
        <v>5599</v>
      </c>
      <c r="D5603" s="102"/>
      <c r="E5603" s="103"/>
      <c r="F5603" s="102"/>
      <c r="G5603" s="104"/>
      <c r="H5603" s="105" t="str">
        <f t="shared" ca="1" si="264"/>
        <v/>
      </c>
      <c r="I5603" s="102"/>
      <c r="J5603" s="102"/>
      <c r="K5603" s="102"/>
      <c r="L5603" s="102"/>
      <c r="M5603" s="102"/>
      <c r="N5603" s="102"/>
      <c r="O5603" s="102"/>
      <c r="P5603" s="102"/>
      <c r="Q5603" s="102"/>
      <c r="R5603" s="102"/>
      <c r="S5603" s="102"/>
      <c r="T5603" s="106"/>
      <c r="U5603" s="3" t="str">
        <f t="shared" si="263"/>
        <v>0/1</v>
      </c>
    </row>
    <row r="5604" spans="1:21" ht="30" customHeight="1" x14ac:dyDescent="0.3">
      <c r="A5604" s="3" t="str">
        <f>B5604&amp;"--"&amp;COUNTIF($B$5:B5604,B5604)</f>
        <v>--5567</v>
      </c>
      <c r="B5604" s="3" t="str">
        <f t="shared" si="262"/>
        <v/>
      </c>
      <c r="C5604" s="78">
        <v>5600</v>
      </c>
      <c r="D5604" s="102"/>
      <c r="E5604" s="103"/>
      <c r="F5604" s="102"/>
      <c r="G5604" s="104"/>
      <c r="H5604" s="105" t="str">
        <f t="shared" ca="1" si="264"/>
        <v/>
      </c>
      <c r="I5604" s="102"/>
      <c r="J5604" s="102"/>
      <c r="K5604" s="102"/>
      <c r="L5604" s="102"/>
      <c r="M5604" s="102"/>
      <c r="N5604" s="102"/>
      <c r="O5604" s="102"/>
      <c r="P5604" s="102"/>
      <c r="Q5604" s="102"/>
      <c r="R5604" s="102"/>
      <c r="S5604" s="102"/>
      <c r="T5604" s="106"/>
      <c r="U5604" s="3" t="str">
        <f t="shared" si="263"/>
        <v>0/1</v>
      </c>
    </row>
    <row r="5605" spans="1:21" ht="30" customHeight="1" x14ac:dyDescent="0.3">
      <c r="A5605" s="3" t="str">
        <f>B5605&amp;"--"&amp;COUNTIF($B$5:B5605,B5605)</f>
        <v>--5568</v>
      </c>
      <c r="B5605" s="3" t="str">
        <f t="shared" si="262"/>
        <v/>
      </c>
      <c r="C5605" s="78">
        <v>5601</v>
      </c>
      <c r="D5605" s="102"/>
      <c r="E5605" s="103"/>
      <c r="F5605" s="102"/>
      <c r="G5605" s="104"/>
      <c r="H5605" s="105" t="str">
        <f t="shared" ca="1" si="264"/>
        <v/>
      </c>
      <c r="I5605" s="102"/>
      <c r="J5605" s="102"/>
      <c r="K5605" s="102"/>
      <c r="L5605" s="102"/>
      <c r="M5605" s="102"/>
      <c r="N5605" s="102"/>
      <c r="O5605" s="102"/>
      <c r="P5605" s="102"/>
      <c r="Q5605" s="102"/>
      <c r="R5605" s="102"/>
      <c r="S5605" s="102"/>
      <c r="T5605" s="106"/>
      <c r="U5605" s="3" t="str">
        <f t="shared" si="263"/>
        <v>0/1</v>
      </c>
    </row>
    <row r="5606" spans="1:21" ht="30" customHeight="1" x14ac:dyDescent="0.3">
      <c r="A5606" s="3" t="str">
        <f>B5606&amp;"--"&amp;COUNTIF($B$5:B5606,B5606)</f>
        <v>--5569</v>
      </c>
      <c r="B5606" s="3" t="str">
        <f t="shared" si="262"/>
        <v/>
      </c>
      <c r="C5606" s="78">
        <v>5602</v>
      </c>
      <c r="D5606" s="102"/>
      <c r="E5606" s="103"/>
      <c r="F5606" s="102"/>
      <c r="G5606" s="104"/>
      <c r="H5606" s="105" t="str">
        <f t="shared" ca="1" si="264"/>
        <v/>
      </c>
      <c r="I5606" s="102"/>
      <c r="J5606" s="102"/>
      <c r="K5606" s="102"/>
      <c r="L5606" s="102"/>
      <c r="M5606" s="102"/>
      <c r="N5606" s="102"/>
      <c r="O5606" s="102"/>
      <c r="P5606" s="102"/>
      <c r="Q5606" s="102"/>
      <c r="R5606" s="102"/>
      <c r="S5606" s="102"/>
      <c r="T5606" s="106"/>
      <c r="U5606" s="3" t="str">
        <f t="shared" si="263"/>
        <v>0/1</v>
      </c>
    </row>
    <row r="5607" spans="1:21" ht="30" customHeight="1" x14ac:dyDescent="0.3">
      <c r="A5607" s="3" t="str">
        <f>B5607&amp;"--"&amp;COUNTIF($B$5:B5607,B5607)</f>
        <v>--5570</v>
      </c>
      <c r="B5607" s="3" t="str">
        <f t="shared" si="262"/>
        <v/>
      </c>
      <c r="C5607" s="78">
        <v>5603</v>
      </c>
      <c r="D5607" s="102"/>
      <c r="E5607" s="103"/>
      <c r="F5607" s="102"/>
      <c r="G5607" s="104"/>
      <c r="H5607" s="105" t="str">
        <f t="shared" ca="1" si="264"/>
        <v/>
      </c>
      <c r="I5607" s="102"/>
      <c r="J5607" s="102"/>
      <c r="K5607" s="102"/>
      <c r="L5607" s="102"/>
      <c r="M5607" s="102"/>
      <c r="N5607" s="102"/>
      <c r="O5607" s="102"/>
      <c r="P5607" s="102"/>
      <c r="Q5607" s="102"/>
      <c r="R5607" s="102"/>
      <c r="S5607" s="102"/>
      <c r="T5607" s="106"/>
      <c r="U5607" s="3" t="str">
        <f t="shared" si="263"/>
        <v>0/1</v>
      </c>
    </row>
    <row r="5608" spans="1:21" ht="30" customHeight="1" x14ac:dyDescent="0.3">
      <c r="A5608" s="3" t="str">
        <f>B5608&amp;"--"&amp;COUNTIF($B$5:B5608,B5608)</f>
        <v>--5571</v>
      </c>
      <c r="B5608" s="3" t="str">
        <f t="shared" si="262"/>
        <v/>
      </c>
      <c r="C5608" s="78">
        <v>5604</v>
      </c>
      <c r="D5608" s="102"/>
      <c r="E5608" s="103"/>
      <c r="F5608" s="102"/>
      <c r="G5608" s="104"/>
      <c r="H5608" s="105" t="str">
        <f t="shared" ca="1" si="264"/>
        <v/>
      </c>
      <c r="I5608" s="102"/>
      <c r="J5608" s="102"/>
      <c r="K5608" s="102"/>
      <c r="L5608" s="102"/>
      <c r="M5608" s="102"/>
      <c r="N5608" s="102"/>
      <c r="O5608" s="102"/>
      <c r="P5608" s="102"/>
      <c r="Q5608" s="102"/>
      <c r="R5608" s="102"/>
      <c r="S5608" s="102"/>
      <c r="T5608" s="106"/>
      <c r="U5608" s="3" t="str">
        <f t="shared" si="263"/>
        <v>0/1</v>
      </c>
    </row>
    <row r="5609" spans="1:21" ht="30" customHeight="1" x14ac:dyDescent="0.3">
      <c r="A5609" s="3" t="str">
        <f>B5609&amp;"--"&amp;COUNTIF($B$5:B5609,B5609)</f>
        <v>--5572</v>
      </c>
      <c r="B5609" s="3" t="str">
        <f t="shared" si="262"/>
        <v/>
      </c>
      <c r="C5609" s="78">
        <v>5605</v>
      </c>
      <c r="D5609" s="102"/>
      <c r="E5609" s="103"/>
      <c r="F5609" s="102"/>
      <c r="G5609" s="104"/>
      <c r="H5609" s="105" t="str">
        <f t="shared" ca="1" si="264"/>
        <v/>
      </c>
      <c r="I5609" s="102"/>
      <c r="J5609" s="102"/>
      <c r="K5609" s="102"/>
      <c r="L5609" s="102"/>
      <c r="M5609" s="102"/>
      <c r="N5609" s="102"/>
      <c r="O5609" s="102"/>
      <c r="P5609" s="102"/>
      <c r="Q5609" s="102"/>
      <c r="R5609" s="102"/>
      <c r="S5609" s="102"/>
      <c r="T5609" s="106"/>
      <c r="U5609" s="3" t="str">
        <f t="shared" si="263"/>
        <v>0/1</v>
      </c>
    </row>
    <row r="5610" spans="1:21" ht="30" customHeight="1" x14ac:dyDescent="0.3">
      <c r="A5610" s="3" t="str">
        <f>B5610&amp;"--"&amp;COUNTIF($B$5:B5610,B5610)</f>
        <v>--5573</v>
      </c>
      <c r="B5610" s="3" t="str">
        <f t="shared" si="262"/>
        <v/>
      </c>
      <c r="C5610" s="78">
        <v>5606</v>
      </c>
      <c r="D5610" s="102"/>
      <c r="E5610" s="103"/>
      <c r="F5610" s="102"/>
      <c r="G5610" s="104"/>
      <c r="H5610" s="105" t="str">
        <f t="shared" ca="1" si="264"/>
        <v/>
      </c>
      <c r="I5610" s="102"/>
      <c r="J5610" s="102"/>
      <c r="K5610" s="102"/>
      <c r="L5610" s="102"/>
      <c r="M5610" s="102"/>
      <c r="N5610" s="102"/>
      <c r="O5610" s="102"/>
      <c r="P5610" s="102"/>
      <c r="Q5610" s="102"/>
      <c r="R5610" s="102"/>
      <c r="S5610" s="102"/>
      <c r="T5610" s="106"/>
      <c r="U5610" s="3" t="str">
        <f t="shared" si="263"/>
        <v>0/1</v>
      </c>
    </row>
    <row r="5611" spans="1:21" ht="30" customHeight="1" x14ac:dyDescent="0.3">
      <c r="A5611" s="3" t="str">
        <f>B5611&amp;"--"&amp;COUNTIF($B$5:B5611,B5611)</f>
        <v>--5574</v>
      </c>
      <c r="B5611" s="3" t="str">
        <f t="shared" si="262"/>
        <v/>
      </c>
      <c r="C5611" s="78">
        <v>5607</v>
      </c>
      <c r="D5611" s="102"/>
      <c r="E5611" s="103"/>
      <c r="F5611" s="102"/>
      <c r="G5611" s="104"/>
      <c r="H5611" s="105" t="str">
        <f t="shared" ca="1" si="264"/>
        <v/>
      </c>
      <c r="I5611" s="102"/>
      <c r="J5611" s="102"/>
      <c r="K5611" s="102"/>
      <c r="L5611" s="102"/>
      <c r="M5611" s="102"/>
      <c r="N5611" s="102"/>
      <c r="O5611" s="102"/>
      <c r="P5611" s="102"/>
      <c r="Q5611" s="102"/>
      <c r="R5611" s="102"/>
      <c r="S5611" s="102"/>
      <c r="T5611" s="106"/>
      <c r="U5611" s="3" t="str">
        <f t="shared" si="263"/>
        <v>0/1</v>
      </c>
    </row>
    <row r="5612" spans="1:21" ht="30" customHeight="1" x14ac:dyDescent="0.3">
      <c r="A5612" s="3" t="str">
        <f>B5612&amp;"--"&amp;COUNTIF($B$5:B5612,B5612)</f>
        <v>--5575</v>
      </c>
      <c r="B5612" s="3" t="str">
        <f t="shared" si="262"/>
        <v/>
      </c>
      <c r="C5612" s="78">
        <v>5608</v>
      </c>
      <c r="D5612" s="102"/>
      <c r="E5612" s="103"/>
      <c r="F5612" s="102"/>
      <c r="G5612" s="104"/>
      <c r="H5612" s="105" t="str">
        <f t="shared" ca="1" si="264"/>
        <v/>
      </c>
      <c r="I5612" s="102"/>
      <c r="J5612" s="102"/>
      <c r="K5612" s="102"/>
      <c r="L5612" s="102"/>
      <c r="M5612" s="102"/>
      <c r="N5612" s="102"/>
      <c r="O5612" s="102"/>
      <c r="P5612" s="102"/>
      <c r="Q5612" s="102"/>
      <c r="R5612" s="102"/>
      <c r="S5612" s="102"/>
      <c r="T5612" s="106"/>
      <c r="U5612" s="3" t="str">
        <f t="shared" si="263"/>
        <v>0/1</v>
      </c>
    </row>
    <row r="5613" spans="1:21" ht="30" customHeight="1" x14ac:dyDescent="0.3">
      <c r="A5613" s="3" t="str">
        <f>B5613&amp;"--"&amp;COUNTIF($B$5:B5613,B5613)</f>
        <v>--5576</v>
      </c>
      <c r="B5613" s="3" t="str">
        <f t="shared" si="262"/>
        <v/>
      </c>
      <c r="C5613" s="78">
        <v>5609</v>
      </c>
      <c r="D5613" s="102"/>
      <c r="E5613" s="103"/>
      <c r="F5613" s="102"/>
      <c r="G5613" s="104"/>
      <c r="H5613" s="105" t="str">
        <f t="shared" ca="1" si="264"/>
        <v/>
      </c>
      <c r="I5613" s="102"/>
      <c r="J5613" s="102"/>
      <c r="K5613" s="102"/>
      <c r="L5613" s="102"/>
      <c r="M5613" s="102"/>
      <c r="N5613" s="102"/>
      <c r="O5613" s="102"/>
      <c r="P5613" s="102"/>
      <c r="Q5613" s="102"/>
      <c r="R5613" s="102"/>
      <c r="S5613" s="102"/>
      <c r="T5613" s="106"/>
      <c r="U5613" s="3" t="str">
        <f t="shared" si="263"/>
        <v>0/1</v>
      </c>
    </row>
    <row r="5614" spans="1:21" ht="30" customHeight="1" x14ac:dyDescent="0.3">
      <c r="A5614" s="3" t="str">
        <f>B5614&amp;"--"&amp;COUNTIF($B$5:B5614,B5614)</f>
        <v>--5577</v>
      </c>
      <c r="B5614" s="3" t="str">
        <f t="shared" si="262"/>
        <v/>
      </c>
      <c r="C5614" s="78">
        <v>5610</v>
      </c>
      <c r="D5614" s="102"/>
      <c r="E5614" s="103"/>
      <c r="F5614" s="102"/>
      <c r="G5614" s="104"/>
      <c r="H5614" s="105" t="str">
        <f t="shared" ca="1" si="264"/>
        <v/>
      </c>
      <c r="I5614" s="102"/>
      <c r="J5614" s="102"/>
      <c r="K5614" s="102"/>
      <c r="L5614" s="102"/>
      <c r="M5614" s="102"/>
      <c r="N5614" s="102"/>
      <c r="O5614" s="102"/>
      <c r="P5614" s="102"/>
      <c r="Q5614" s="102"/>
      <c r="R5614" s="102"/>
      <c r="S5614" s="102"/>
      <c r="T5614" s="106"/>
      <c r="U5614" s="3" t="str">
        <f t="shared" si="263"/>
        <v>0/1</v>
      </c>
    </row>
    <row r="5615" spans="1:21" ht="30" customHeight="1" x14ac:dyDescent="0.3">
      <c r="A5615" s="3" t="str">
        <f>B5615&amp;"--"&amp;COUNTIF($B$5:B5615,B5615)</f>
        <v>--5578</v>
      </c>
      <c r="B5615" s="3" t="str">
        <f t="shared" si="262"/>
        <v/>
      </c>
      <c r="C5615" s="78">
        <v>5611</v>
      </c>
      <c r="D5615" s="102"/>
      <c r="E5615" s="103"/>
      <c r="F5615" s="102"/>
      <c r="G5615" s="104"/>
      <c r="H5615" s="105" t="str">
        <f t="shared" ca="1" si="264"/>
        <v/>
      </c>
      <c r="I5615" s="102"/>
      <c r="J5615" s="102"/>
      <c r="K5615" s="102"/>
      <c r="L5615" s="102"/>
      <c r="M5615" s="102"/>
      <c r="N5615" s="102"/>
      <c r="O5615" s="102"/>
      <c r="P5615" s="102"/>
      <c r="Q5615" s="102"/>
      <c r="R5615" s="102"/>
      <c r="S5615" s="102"/>
      <c r="T5615" s="106"/>
      <c r="U5615" s="3" t="str">
        <f t="shared" si="263"/>
        <v>0/1</v>
      </c>
    </row>
    <row r="5616" spans="1:21" ht="30" customHeight="1" x14ac:dyDescent="0.3">
      <c r="A5616" s="3" t="str">
        <f>B5616&amp;"--"&amp;COUNTIF($B$5:B5616,B5616)</f>
        <v>--5579</v>
      </c>
      <c r="B5616" s="3" t="str">
        <f t="shared" si="262"/>
        <v/>
      </c>
      <c r="C5616" s="78">
        <v>5612</v>
      </c>
      <c r="D5616" s="102"/>
      <c r="E5616" s="103"/>
      <c r="F5616" s="102"/>
      <c r="G5616" s="104"/>
      <c r="H5616" s="105" t="str">
        <f t="shared" ca="1" si="264"/>
        <v/>
      </c>
      <c r="I5616" s="102"/>
      <c r="J5616" s="102"/>
      <c r="K5616" s="102"/>
      <c r="L5616" s="102"/>
      <c r="M5616" s="102"/>
      <c r="N5616" s="102"/>
      <c r="O5616" s="102"/>
      <c r="P5616" s="102"/>
      <c r="Q5616" s="102"/>
      <c r="R5616" s="102"/>
      <c r="S5616" s="102"/>
      <c r="T5616" s="106"/>
      <c r="U5616" s="3" t="str">
        <f t="shared" si="263"/>
        <v>0/1</v>
      </c>
    </row>
    <row r="5617" spans="1:21" ht="30" customHeight="1" x14ac:dyDescent="0.3">
      <c r="A5617" s="3" t="str">
        <f>B5617&amp;"--"&amp;COUNTIF($B$5:B5617,B5617)</f>
        <v>--5580</v>
      </c>
      <c r="B5617" s="3" t="str">
        <f t="shared" si="262"/>
        <v/>
      </c>
      <c r="C5617" s="78">
        <v>5613</v>
      </c>
      <c r="D5617" s="102"/>
      <c r="E5617" s="103"/>
      <c r="F5617" s="102"/>
      <c r="G5617" s="104"/>
      <c r="H5617" s="105" t="str">
        <f t="shared" ca="1" si="264"/>
        <v/>
      </c>
      <c r="I5617" s="102"/>
      <c r="J5617" s="102"/>
      <c r="K5617" s="102"/>
      <c r="L5617" s="102"/>
      <c r="M5617" s="102"/>
      <c r="N5617" s="102"/>
      <c r="O5617" s="102"/>
      <c r="P5617" s="102"/>
      <c r="Q5617" s="102"/>
      <c r="R5617" s="102"/>
      <c r="S5617" s="102"/>
      <c r="T5617" s="106"/>
      <c r="U5617" s="3" t="str">
        <f t="shared" si="263"/>
        <v>0/1</v>
      </c>
    </row>
    <row r="5618" spans="1:21" ht="30" customHeight="1" x14ac:dyDescent="0.3">
      <c r="A5618" s="3" t="str">
        <f>B5618&amp;"--"&amp;COUNTIF($B$5:B5618,B5618)</f>
        <v>--5581</v>
      </c>
      <c r="B5618" s="3" t="str">
        <f t="shared" si="262"/>
        <v/>
      </c>
      <c r="C5618" s="78">
        <v>5614</v>
      </c>
      <c r="D5618" s="102"/>
      <c r="E5618" s="103"/>
      <c r="F5618" s="102"/>
      <c r="G5618" s="104"/>
      <c r="H5618" s="105" t="str">
        <f t="shared" ca="1" si="264"/>
        <v/>
      </c>
      <c r="I5618" s="102"/>
      <c r="J5618" s="102"/>
      <c r="K5618" s="102"/>
      <c r="L5618" s="102"/>
      <c r="M5618" s="102"/>
      <c r="N5618" s="102"/>
      <c r="O5618" s="102"/>
      <c r="P5618" s="102"/>
      <c r="Q5618" s="102"/>
      <c r="R5618" s="102"/>
      <c r="S5618" s="102"/>
      <c r="T5618" s="106"/>
      <c r="U5618" s="3" t="str">
        <f t="shared" si="263"/>
        <v>0/1</v>
      </c>
    </row>
    <row r="5619" spans="1:21" ht="30" customHeight="1" x14ac:dyDescent="0.3">
      <c r="A5619" s="3" t="str">
        <f>B5619&amp;"--"&amp;COUNTIF($B$5:B5619,B5619)</f>
        <v>--5582</v>
      </c>
      <c r="B5619" s="3" t="str">
        <f t="shared" si="262"/>
        <v/>
      </c>
      <c r="C5619" s="78">
        <v>5615</v>
      </c>
      <c r="D5619" s="102"/>
      <c r="E5619" s="103"/>
      <c r="F5619" s="102"/>
      <c r="G5619" s="104"/>
      <c r="H5619" s="105" t="str">
        <f t="shared" ca="1" si="264"/>
        <v/>
      </c>
      <c r="I5619" s="102"/>
      <c r="J5619" s="102"/>
      <c r="K5619" s="102"/>
      <c r="L5619" s="102"/>
      <c r="M5619" s="102"/>
      <c r="N5619" s="102"/>
      <c r="O5619" s="102"/>
      <c r="P5619" s="102"/>
      <c r="Q5619" s="102"/>
      <c r="R5619" s="102"/>
      <c r="S5619" s="102"/>
      <c r="T5619" s="106"/>
      <c r="U5619" s="3" t="str">
        <f t="shared" si="263"/>
        <v>0/1</v>
      </c>
    </row>
    <row r="5620" spans="1:21" ht="30" customHeight="1" x14ac:dyDescent="0.3">
      <c r="A5620" s="3" t="str">
        <f>B5620&amp;"--"&amp;COUNTIF($B$5:B5620,B5620)</f>
        <v>--5583</v>
      </c>
      <c r="B5620" s="3" t="str">
        <f t="shared" si="262"/>
        <v/>
      </c>
      <c r="C5620" s="78">
        <v>5616</v>
      </c>
      <c r="D5620" s="102"/>
      <c r="E5620" s="103"/>
      <c r="F5620" s="102"/>
      <c r="G5620" s="104"/>
      <c r="H5620" s="105" t="str">
        <f t="shared" ca="1" si="264"/>
        <v/>
      </c>
      <c r="I5620" s="102"/>
      <c r="J5620" s="102"/>
      <c r="K5620" s="102"/>
      <c r="L5620" s="102"/>
      <c r="M5620" s="102"/>
      <c r="N5620" s="102"/>
      <c r="O5620" s="102"/>
      <c r="P5620" s="102"/>
      <c r="Q5620" s="102"/>
      <c r="R5620" s="102"/>
      <c r="S5620" s="102"/>
      <c r="T5620" s="106"/>
      <c r="U5620" s="3" t="str">
        <f t="shared" si="263"/>
        <v>0/1</v>
      </c>
    </row>
    <row r="5621" spans="1:21" ht="30" customHeight="1" x14ac:dyDescent="0.3">
      <c r="A5621" s="3" t="str">
        <f>B5621&amp;"--"&amp;COUNTIF($B$5:B5621,B5621)</f>
        <v>--5584</v>
      </c>
      <c r="B5621" s="3" t="str">
        <f t="shared" si="262"/>
        <v/>
      </c>
      <c r="C5621" s="78">
        <v>5617</v>
      </c>
      <c r="D5621" s="102"/>
      <c r="E5621" s="103"/>
      <c r="F5621" s="102"/>
      <c r="G5621" s="104"/>
      <c r="H5621" s="105" t="str">
        <f t="shared" ca="1" si="264"/>
        <v/>
      </c>
      <c r="I5621" s="102"/>
      <c r="J5621" s="102"/>
      <c r="K5621" s="102"/>
      <c r="L5621" s="102"/>
      <c r="M5621" s="102"/>
      <c r="N5621" s="102"/>
      <c r="O5621" s="102"/>
      <c r="P5621" s="102"/>
      <c r="Q5621" s="102"/>
      <c r="R5621" s="102"/>
      <c r="S5621" s="102"/>
      <c r="T5621" s="106"/>
      <c r="U5621" s="3" t="str">
        <f t="shared" si="263"/>
        <v>0/1</v>
      </c>
    </row>
    <row r="5622" spans="1:21" ht="30" customHeight="1" x14ac:dyDescent="0.3">
      <c r="A5622" s="3" t="str">
        <f>B5622&amp;"--"&amp;COUNTIF($B$5:B5622,B5622)</f>
        <v>--5585</v>
      </c>
      <c r="B5622" s="3" t="str">
        <f t="shared" si="262"/>
        <v/>
      </c>
      <c r="C5622" s="78">
        <v>5618</v>
      </c>
      <c r="D5622" s="102"/>
      <c r="E5622" s="103"/>
      <c r="F5622" s="102"/>
      <c r="G5622" s="104"/>
      <c r="H5622" s="105" t="str">
        <f t="shared" ca="1" si="264"/>
        <v/>
      </c>
      <c r="I5622" s="102"/>
      <c r="J5622" s="102"/>
      <c r="K5622" s="102"/>
      <c r="L5622" s="102"/>
      <c r="M5622" s="102"/>
      <c r="N5622" s="102"/>
      <c r="O5622" s="102"/>
      <c r="P5622" s="102"/>
      <c r="Q5622" s="102"/>
      <c r="R5622" s="102"/>
      <c r="S5622" s="102"/>
      <c r="T5622" s="106"/>
      <c r="U5622" s="3" t="str">
        <f t="shared" si="263"/>
        <v>0/1</v>
      </c>
    </row>
    <row r="5623" spans="1:21" ht="30" customHeight="1" x14ac:dyDescent="0.3">
      <c r="A5623" s="3" t="str">
        <f>B5623&amp;"--"&amp;COUNTIF($B$5:B5623,B5623)</f>
        <v>--5586</v>
      </c>
      <c r="B5623" s="3" t="str">
        <f t="shared" si="262"/>
        <v/>
      </c>
      <c r="C5623" s="78">
        <v>5619</v>
      </c>
      <c r="D5623" s="102"/>
      <c r="E5623" s="103"/>
      <c r="F5623" s="102"/>
      <c r="G5623" s="104"/>
      <c r="H5623" s="105" t="str">
        <f t="shared" ca="1" si="264"/>
        <v/>
      </c>
      <c r="I5623" s="102"/>
      <c r="J5623" s="102"/>
      <c r="K5623" s="102"/>
      <c r="L5623" s="102"/>
      <c r="M5623" s="102"/>
      <c r="N5623" s="102"/>
      <c r="O5623" s="102"/>
      <c r="P5623" s="102"/>
      <c r="Q5623" s="102"/>
      <c r="R5623" s="102"/>
      <c r="S5623" s="102"/>
      <c r="T5623" s="106"/>
      <c r="U5623" s="3" t="str">
        <f t="shared" si="263"/>
        <v>0/1</v>
      </c>
    </row>
    <row r="5624" spans="1:21" ht="30" customHeight="1" x14ac:dyDescent="0.3">
      <c r="A5624" s="3" t="str">
        <f>B5624&amp;"--"&amp;COUNTIF($B$5:B5624,B5624)</f>
        <v>--5587</v>
      </c>
      <c r="B5624" s="3" t="str">
        <f t="shared" si="262"/>
        <v/>
      </c>
      <c r="C5624" s="78">
        <v>5620</v>
      </c>
      <c r="D5624" s="102"/>
      <c r="E5624" s="103"/>
      <c r="F5624" s="102"/>
      <c r="G5624" s="104"/>
      <c r="H5624" s="105" t="str">
        <f t="shared" ca="1" si="264"/>
        <v/>
      </c>
      <c r="I5624" s="102"/>
      <c r="J5624" s="102"/>
      <c r="K5624" s="102"/>
      <c r="L5624" s="102"/>
      <c r="M5624" s="102"/>
      <c r="N5624" s="102"/>
      <c r="O5624" s="102"/>
      <c r="P5624" s="102"/>
      <c r="Q5624" s="102"/>
      <c r="R5624" s="102"/>
      <c r="S5624" s="102"/>
      <c r="T5624" s="106"/>
      <c r="U5624" s="3" t="str">
        <f t="shared" si="263"/>
        <v>0/1</v>
      </c>
    </row>
    <row r="5625" spans="1:21" ht="30" customHeight="1" x14ac:dyDescent="0.3">
      <c r="A5625" s="3" t="str">
        <f>B5625&amp;"--"&amp;COUNTIF($B$5:B5625,B5625)</f>
        <v>--5588</v>
      </c>
      <c r="B5625" s="3" t="str">
        <f t="shared" si="262"/>
        <v/>
      </c>
      <c r="C5625" s="78">
        <v>5621</v>
      </c>
      <c r="D5625" s="102"/>
      <c r="E5625" s="103"/>
      <c r="F5625" s="102"/>
      <c r="G5625" s="104"/>
      <c r="H5625" s="105" t="str">
        <f t="shared" ca="1" si="264"/>
        <v/>
      </c>
      <c r="I5625" s="102"/>
      <c r="J5625" s="102"/>
      <c r="K5625" s="102"/>
      <c r="L5625" s="102"/>
      <c r="M5625" s="102"/>
      <c r="N5625" s="102"/>
      <c r="O5625" s="102"/>
      <c r="P5625" s="102"/>
      <c r="Q5625" s="102"/>
      <c r="R5625" s="102"/>
      <c r="S5625" s="102"/>
      <c r="T5625" s="106"/>
      <c r="U5625" s="3" t="str">
        <f t="shared" si="263"/>
        <v>0/1</v>
      </c>
    </row>
    <row r="5626" spans="1:21" ht="30" customHeight="1" x14ac:dyDescent="0.3">
      <c r="A5626" s="3" t="str">
        <f>B5626&amp;"--"&amp;COUNTIF($B$5:B5626,B5626)</f>
        <v>--5589</v>
      </c>
      <c r="B5626" s="3" t="str">
        <f t="shared" si="262"/>
        <v/>
      </c>
      <c r="C5626" s="78">
        <v>5622</v>
      </c>
      <c r="D5626" s="102"/>
      <c r="E5626" s="103"/>
      <c r="F5626" s="102"/>
      <c r="G5626" s="104"/>
      <c r="H5626" s="105" t="str">
        <f t="shared" ca="1" si="264"/>
        <v/>
      </c>
      <c r="I5626" s="102"/>
      <c r="J5626" s="102"/>
      <c r="K5626" s="102"/>
      <c r="L5626" s="102"/>
      <c r="M5626" s="102"/>
      <c r="N5626" s="102"/>
      <c r="O5626" s="102"/>
      <c r="P5626" s="102"/>
      <c r="Q5626" s="102"/>
      <c r="R5626" s="102"/>
      <c r="S5626" s="102"/>
      <c r="T5626" s="106"/>
      <c r="U5626" s="3" t="str">
        <f t="shared" si="263"/>
        <v>0/1</v>
      </c>
    </row>
    <row r="5627" spans="1:21" ht="30" customHeight="1" x14ac:dyDescent="0.3">
      <c r="A5627" s="3" t="str">
        <f>B5627&amp;"--"&amp;COUNTIF($B$5:B5627,B5627)</f>
        <v>--5590</v>
      </c>
      <c r="B5627" s="3" t="str">
        <f t="shared" si="262"/>
        <v/>
      </c>
      <c r="C5627" s="78">
        <v>5623</v>
      </c>
      <c r="D5627" s="102"/>
      <c r="E5627" s="103"/>
      <c r="F5627" s="102"/>
      <c r="G5627" s="104"/>
      <c r="H5627" s="105" t="str">
        <f t="shared" ca="1" si="264"/>
        <v/>
      </c>
      <c r="I5627" s="102"/>
      <c r="J5627" s="102"/>
      <c r="K5627" s="102"/>
      <c r="L5627" s="102"/>
      <c r="M5627" s="102"/>
      <c r="N5627" s="102"/>
      <c r="O5627" s="102"/>
      <c r="P5627" s="102"/>
      <c r="Q5627" s="102"/>
      <c r="R5627" s="102"/>
      <c r="S5627" s="102"/>
      <c r="T5627" s="106"/>
      <c r="U5627" s="3" t="str">
        <f t="shared" si="263"/>
        <v>0/1</v>
      </c>
    </row>
    <row r="5628" spans="1:21" ht="30" customHeight="1" x14ac:dyDescent="0.3">
      <c r="A5628" s="3" t="str">
        <f>B5628&amp;"--"&amp;COUNTIF($B$5:B5628,B5628)</f>
        <v>--5591</v>
      </c>
      <c r="B5628" s="3" t="str">
        <f t="shared" si="262"/>
        <v/>
      </c>
      <c r="C5628" s="78">
        <v>5624</v>
      </c>
      <c r="D5628" s="102"/>
      <c r="E5628" s="103"/>
      <c r="F5628" s="102"/>
      <c r="G5628" s="104"/>
      <c r="H5628" s="105" t="str">
        <f t="shared" ca="1" si="264"/>
        <v/>
      </c>
      <c r="I5628" s="102"/>
      <c r="J5628" s="102"/>
      <c r="K5628" s="102"/>
      <c r="L5628" s="102"/>
      <c r="M5628" s="102"/>
      <c r="N5628" s="102"/>
      <c r="O5628" s="102"/>
      <c r="P5628" s="102"/>
      <c r="Q5628" s="102"/>
      <c r="R5628" s="102"/>
      <c r="S5628" s="102"/>
      <c r="T5628" s="106"/>
      <c r="U5628" s="3" t="str">
        <f t="shared" si="263"/>
        <v>0/1</v>
      </c>
    </row>
    <row r="5629" spans="1:21" ht="30" customHeight="1" x14ac:dyDescent="0.3">
      <c r="A5629" s="3" t="str">
        <f>B5629&amp;"--"&amp;COUNTIF($B$5:B5629,B5629)</f>
        <v>--5592</v>
      </c>
      <c r="B5629" s="3" t="str">
        <f t="shared" si="262"/>
        <v/>
      </c>
      <c r="C5629" s="78">
        <v>5625</v>
      </c>
      <c r="D5629" s="102"/>
      <c r="E5629" s="103"/>
      <c r="F5629" s="102"/>
      <c r="G5629" s="104"/>
      <c r="H5629" s="105" t="str">
        <f t="shared" ca="1" si="264"/>
        <v/>
      </c>
      <c r="I5629" s="102"/>
      <c r="J5629" s="102"/>
      <c r="K5629" s="102"/>
      <c r="L5629" s="102"/>
      <c r="M5629" s="102"/>
      <c r="N5629" s="102"/>
      <c r="O5629" s="102"/>
      <c r="P5629" s="102"/>
      <c r="Q5629" s="102"/>
      <c r="R5629" s="102"/>
      <c r="S5629" s="102"/>
      <c r="T5629" s="106"/>
      <c r="U5629" s="3" t="str">
        <f t="shared" si="263"/>
        <v>0/1</v>
      </c>
    </row>
    <row r="5630" spans="1:21" ht="30" customHeight="1" x14ac:dyDescent="0.3">
      <c r="A5630" s="3" t="str">
        <f>B5630&amp;"--"&amp;COUNTIF($B$5:B5630,B5630)</f>
        <v>--5593</v>
      </c>
      <c r="B5630" s="3" t="str">
        <f t="shared" si="262"/>
        <v/>
      </c>
      <c r="C5630" s="78">
        <v>5626</v>
      </c>
      <c r="D5630" s="102"/>
      <c r="E5630" s="103"/>
      <c r="F5630" s="102"/>
      <c r="G5630" s="104"/>
      <c r="H5630" s="105" t="str">
        <f t="shared" ca="1" si="264"/>
        <v/>
      </c>
      <c r="I5630" s="102"/>
      <c r="J5630" s="102"/>
      <c r="K5630" s="102"/>
      <c r="L5630" s="102"/>
      <c r="M5630" s="102"/>
      <c r="N5630" s="102"/>
      <c r="O5630" s="102"/>
      <c r="P5630" s="102"/>
      <c r="Q5630" s="102"/>
      <c r="R5630" s="102"/>
      <c r="S5630" s="102"/>
      <c r="T5630" s="106"/>
      <c r="U5630" s="3" t="str">
        <f t="shared" si="263"/>
        <v>0/1</v>
      </c>
    </row>
    <row r="5631" spans="1:21" ht="30" customHeight="1" x14ac:dyDescent="0.3">
      <c r="A5631" s="3" t="str">
        <f>B5631&amp;"--"&amp;COUNTIF($B$5:B5631,B5631)</f>
        <v>--5594</v>
      </c>
      <c r="B5631" s="3" t="str">
        <f t="shared" si="262"/>
        <v/>
      </c>
      <c r="C5631" s="78">
        <v>5627</v>
      </c>
      <c r="D5631" s="102"/>
      <c r="E5631" s="103"/>
      <c r="F5631" s="102"/>
      <c r="G5631" s="104"/>
      <c r="H5631" s="105" t="str">
        <f t="shared" ca="1" si="264"/>
        <v/>
      </c>
      <c r="I5631" s="102"/>
      <c r="J5631" s="102"/>
      <c r="K5631" s="102"/>
      <c r="L5631" s="102"/>
      <c r="M5631" s="102"/>
      <c r="N5631" s="102"/>
      <c r="O5631" s="102"/>
      <c r="P5631" s="102"/>
      <c r="Q5631" s="102"/>
      <c r="R5631" s="102"/>
      <c r="S5631" s="102"/>
      <c r="T5631" s="106"/>
      <c r="U5631" s="3" t="str">
        <f t="shared" si="263"/>
        <v>0/1</v>
      </c>
    </row>
    <row r="5632" spans="1:21" ht="30" customHeight="1" x14ac:dyDescent="0.3">
      <c r="A5632" s="3" t="str">
        <f>B5632&amp;"--"&amp;COUNTIF($B$5:B5632,B5632)</f>
        <v>--5595</v>
      </c>
      <c r="B5632" s="3" t="str">
        <f t="shared" si="262"/>
        <v/>
      </c>
      <c r="C5632" s="78">
        <v>5628</v>
      </c>
      <c r="D5632" s="102"/>
      <c r="E5632" s="103"/>
      <c r="F5632" s="102"/>
      <c r="G5632" s="104"/>
      <c r="H5632" s="105" t="str">
        <f t="shared" ca="1" si="264"/>
        <v/>
      </c>
      <c r="I5632" s="102"/>
      <c r="J5632" s="102"/>
      <c r="K5632" s="102"/>
      <c r="L5632" s="102"/>
      <c r="M5632" s="102"/>
      <c r="N5632" s="102"/>
      <c r="O5632" s="102"/>
      <c r="P5632" s="102"/>
      <c r="Q5632" s="102"/>
      <c r="R5632" s="102"/>
      <c r="S5632" s="102"/>
      <c r="T5632" s="106"/>
      <c r="U5632" s="3" t="str">
        <f t="shared" si="263"/>
        <v>0/1</v>
      </c>
    </row>
    <row r="5633" spans="1:21" ht="30" customHeight="1" x14ac:dyDescent="0.3">
      <c r="A5633" s="3" t="str">
        <f>B5633&amp;"--"&amp;COUNTIF($B$5:B5633,B5633)</f>
        <v>--5596</v>
      </c>
      <c r="B5633" s="3" t="str">
        <f t="shared" si="262"/>
        <v/>
      </c>
      <c r="C5633" s="78">
        <v>5629</v>
      </c>
      <c r="D5633" s="102"/>
      <c r="E5633" s="103"/>
      <c r="F5633" s="102"/>
      <c r="G5633" s="104"/>
      <c r="H5633" s="105" t="str">
        <f t="shared" ca="1" si="264"/>
        <v/>
      </c>
      <c r="I5633" s="102"/>
      <c r="J5633" s="102"/>
      <c r="K5633" s="102"/>
      <c r="L5633" s="102"/>
      <c r="M5633" s="102"/>
      <c r="N5633" s="102"/>
      <c r="O5633" s="102"/>
      <c r="P5633" s="102"/>
      <c r="Q5633" s="102"/>
      <c r="R5633" s="102"/>
      <c r="S5633" s="102"/>
      <c r="T5633" s="106"/>
      <c r="U5633" s="3" t="str">
        <f t="shared" si="263"/>
        <v>0/1</v>
      </c>
    </row>
    <row r="5634" spans="1:21" ht="30" customHeight="1" x14ac:dyDescent="0.3">
      <c r="A5634" s="3" t="str">
        <f>B5634&amp;"--"&amp;COUNTIF($B$5:B5634,B5634)</f>
        <v>--5597</v>
      </c>
      <c r="B5634" s="3" t="str">
        <f t="shared" si="262"/>
        <v/>
      </c>
      <c r="C5634" s="78">
        <v>5630</v>
      </c>
      <c r="D5634" s="102"/>
      <c r="E5634" s="103"/>
      <c r="F5634" s="102"/>
      <c r="G5634" s="104"/>
      <c r="H5634" s="105" t="str">
        <f t="shared" ca="1" si="264"/>
        <v/>
      </c>
      <c r="I5634" s="102"/>
      <c r="J5634" s="102"/>
      <c r="K5634" s="102"/>
      <c r="L5634" s="102"/>
      <c r="M5634" s="102"/>
      <c r="N5634" s="102"/>
      <c r="O5634" s="102"/>
      <c r="P5634" s="102"/>
      <c r="Q5634" s="102"/>
      <c r="R5634" s="102"/>
      <c r="S5634" s="102"/>
      <c r="T5634" s="106"/>
      <c r="U5634" s="3" t="str">
        <f t="shared" si="263"/>
        <v>0/1</v>
      </c>
    </row>
    <row r="5635" spans="1:21" ht="30" customHeight="1" x14ac:dyDescent="0.3">
      <c r="A5635" s="3" t="str">
        <f>B5635&amp;"--"&amp;COUNTIF($B$5:B5635,B5635)</f>
        <v>--5598</v>
      </c>
      <c r="B5635" s="3" t="str">
        <f t="shared" si="262"/>
        <v/>
      </c>
      <c r="C5635" s="78">
        <v>5631</v>
      </c>
      <c r="D5635" s="102"/>
      <c r="E5635" s="103"/>
      <c r="F5635" s="102"/>
      <c r="G5635" s="104"/>
      <c r="H5635" s="105" t="str">
        <f t="shared" ca="1" si="264"/>
        <v/>
      </c>
      <c r="I5635" s="102"/>
      <c r="J5635" s="102"/>
      <c r="K5635" s="102"/>
      <c r="L5635" s="102"/>
      <c r="M5635" s="102"/>
      <c r="N5635" s="102"/>
      <c r="O5635" s="102"/>
      <c r="P5635" s="102"/>
      <c r="Q5635" s="102"/>
      <c r="R5635" s="102"/>
      <c r="S5635" s="102"/>
      <c r="T5635" s="106"/>
      <c r="U5635" s="3" t="str">
        <f t="shared" si="263"/>
        <v>0/1</v>
      </c>
    </row>
    <row r="5636" spans="1:21" ht="30" customHeight="1" x14ac:dyDescent="0.3">
      <c r="A5636" s="3" t="str">
        <f>B5636&amp;"--"&amp;COUNTIF($B$5:B5636,B5636)</f>
        <v>--5599</v>
      </c>
      <c r="B5636" s="3" t="str">
        <f t="shared" si="262"/>
        <v/>
      </c>
      <c r="C5636" s="78">
        <v>5632</v>
      </c>
      <c r="D5636" s="102"/>
      <c r="E5636" s="103"/>
      <c r="F5636" s="102"/>
      <c r="G5636" s="104"/>
      <c r="H5636" s="105" t="str">
        <f t="shared" ca="1" si="264"/>
        <v/>
      </c>
      <c r="I5636" s="102"/>
      <c r="J5636" s="102"/>
      <c r="K5636" s="102"/>
      <c r="L5636" s="102"/>
      <c r="M5636" s="102"/>
      <c r="N5636" s="102"/>
      <c r="O5636" s="102"/>
      <c r="P5636" s="102"/>
      <c r="Q5636" s="102"/>
      <c r="R5636" s="102"/>
      <c r="S5636" s="102"/>
      <c r="T5636" s="106"/>
      <c r="U5636" s="3" t="str">
        <f t="shared" si="263"/>
        <v>0/1</v>
      </c>
    </row>
    <row r="5637" spans="1:21" ht="30" customHeight="1" x14ac:dyDescent="0.3">
      <c r="A5637" s="3" t="str">
        <f>B5637&amp;"--"&amp;COUNTIF($B$5:B5637,B5637)</f>
        <v>--5600</v>
      </c>
      <c r="B5637" s="3" t="str">
        <f t="shared" ref="B5637:B5700" si="265">IF(G5637&lt;&gt;"",MONTH(G5637),"")</f>
        <v/>
      </c>
      <c r="C5637" s="78">
        <v>5633</v>
      </c>
      <c r="D5637" s="102"/>
      <c r="E5637" s="103"/>
      <c r="F5637" s="102"/>
      <c r="G5637" s="104"/>
      <c r="H5637" s="105" t="str">
        <f t="shared" ca="1" si="264"/>
        <v/>
      </c>
      <c r="I5637" s="102"/>
      <c r="J5637" s="102"/>
      <c r="K5637" s="102"/>
      <c r="L5637" s="102"/>
      <c r="M5637" s="102"/>
      <c r="N5637" s="102"/>
      <c r="O5637" s="102"/>
      <c r="P5637" s="102"/>
      <c r="Q5637" s="102"/>
      <c r="R5637" s="102"/>
      <c r="S5637" s="102"/>
      <c r="T5637" s="106"/>
      <c r="U5637" s="3" t="str">
        <f t="shared" ref="U5637:U5700" si="266">DAY(G5637)&amp;"/"&amp;MONTH(G5637)</f>
        <v>0/1</v>
      </c>
    </row>
    <row r="5638" spans="1:21" ht="30" customHeight="1" x14ac:dyDescent="0.3">
      <c r="A5638" s="3" t="str">
        <f>B5638&amp;"--"&amp;COUNTIF($B$5:B5638,B5638)</f>
        <v>--5601</v>
      </c>
      <c r="B5638" s="3" t="str">
        <f t="shared" si="265"/>
        <v/>
      </c>
      <c r="C5638" s="78">
        <v>5634</v>
      </c>
      <c r="D5638" s="102"/>
      <c r="E5638" s="103"/>
      <c r="F5638" s="102"/>
      <c r="G5638" s="104"/>
      <c r="H5638" s="105" t="str">
        <f t="shared" ca="1" si="264"/>
        <v/>
      </c>
      <c r="I5638" s="102"/>
      <c r="J5638" s="102"/>
      <c r="K5638" s="102"/>
      <c r="L5638" s="102"/>
      <c r="M5638" s="102"/>
      <c r="N5638" s="102"/>
      <c r="O5638" s="102"/>
      <c r="P5638" s="102"/>
      <c r="Q5638" s="102"/>
      <c r="R5638" s="102"/>
      <c r="S5638" s="102"/>
      <c r="T5638" s="106"/>
      <c r="U5638" s="3" t="str">
        <f t="shared" si="266"/>
        <v>0/1</v>
      </c>
    </row>
    <row r="5639" spans="1:21" ht="30" customHeight="1" x14ac:dyDescent="0.3">
      <c r="A5639" s="3" t="str">
        <f>B5639&amp;"--"&amp;COUNTIF($B$5:B5639,B5639)</f>
        <v>--5602</v>
      </c>
      <c r="B5639" s="3" t="str">
        <f t="shared" si="265"/>
        <v/>
      </c>
      <c r="C5639" s="78">
        <v>5635</v>
      </c>
      <c r="D5639" s="102"/>
      <c r="E5639" s="103"/>
      <c r="F5639" s="102"/>
      <c r="G5639" s="104"/>
      <c r="H5639" s="105" t="str">
        <f t="shared" ca="1" si="264"/>
        <v/>
      </c>
      <c r="I5639" s="102"/>
      <c r="J5639" s="102"/>
      <c r="K5639" s="102"/>
      <c r="L5639" s="102"/>
      <c r="M5639" s="102"/>
      <c r="N5639" s="102"/>
      <c r="O5639" s="102"/>
      <c r="P5639" s="102"/>
      <c r="Q5639" s="102"/>
      <c r="R5639" s="102"/>
      <c r="S5639" s="102"/>
      <c r="T5639" s="106"/>
      <c r="U5639" s="3" t="str">
        <f t="shared" si="266"/>
        <v>0/1</v>
      </c>
    </row>
    <row r="5640" spans="1:21" ht="30" customHeight="1" x14ac:dyDescent="0.3">
      <c r="A5640" s="3" t="str">
        <f>B5640&amp;"--"&amp;COUNTIF($B$5:B5640,B5640)</f>
        <v>--5603</v>
      </c>
      <c r="B5640" s="3" t="str">
        <f t="shared" si="265"/>
        <v/>
      </c>
      <c r="C5640" s="78">
        <v>5636</v>
      </c>
      <c r="D5640" s="102"/>
      <c r="E5640" s="103"/>
      <c r="F5640" s="102"/>
      <c r="G5640" s="104"/>
      <c r="H5640" s="105" t="str">
        <f t="shared" ca="1" si="264"/>
        <v/>
      </c>
      <c r="I5640" s="102"/>
      <c r="J5640" s="102"/>
      <c r="K5640" s="102"/>
      <c r="L5640" s="102"/>
      <c r="M5640" s="102"/>
      <c r="N5640" s="102"/>
      <c r="O5640" s="102"/>
      <c r="P5640" s="102"/>
      <c r="Q5640" s="102"/>
      <c r="R5640" s="102"/>
      <c r="S5640" s="102"/>
      <c r="T5640" s="106"/>
      <c r="U5640" s="3" t="str">
        <f t="shared" si="266"/>
        <v>0/1</v>
      </c>
    </row>
    <row r="5641" spans="1:21" ht="30" customHeight="1" x14ac:dyDescent="0.3">
      <c r="A5641" s="3" t="str">
        <f>B5641&amp;"--"&amp;COUNTIF($B$5:B5641,B5641)</f>
        <v>--5604</v>
      </c>
      <c r="B5641" s="3" t="str">
        <f t="shared" si="265"/>
        <v/>
      </c>
      <c r="C5641" s="78">
        <v>5637</v>
      </c>
      <c r="D5641" s="102"/>
      <c r="E5641" s="103"/>
      <c r="F5641" s="102"/>
      <c r="G5641" s="104"/>
      <c r="H5641" s="105" t="str">
        <f t="shared" ca="1" si="264"/>
        <v/>
      </c>
      <c r="I5641" s="102"/>
      <c r="J5641" s="102"/>
      <c r="K5641" s="102"/>
      <c r="L5641" s="102"/>
      <c r="M5641" s="102"/>
      <c r="N5641" s="102"/>
      <c r="O5641" s="102"/>
      <c r="P5641" s="102"/>
      <c r="Q5641" s="102"/>
      <c r="R5641" s="102"/>
      <c r="S5641" s="102"/>
      <c r="T5641" s="106"/>
      <c r="U5641" s="3" t="str">
        <f t="shared" si="266"/>
        <v>0/1</v>
      </c>
    </row>
    <row r="5642" spans="1:21" ht="30" customHeight="1" x14ac:dyDescent="0.3">
      <c r="A5642" s="3" t="str">
        <f>B5642&amp;"--"&amp;COUNTIF($B$5:B5642,B5642)</f>
        <v>--5605</v>
      </c>
      <c r="B5642" s="3" t="str">
        <f t="shared" si="265"/>
        <v/>
      </c>
      <c r="C5642" s="78">
        <v>5638</v>
      </c>
      <c r="D5642" s="102"/>
      <c r="E5642" s="103"/>
      <c r="F5642" s="102"/>
      <c r="G5642" s="104"/>
      <c r="H5642" s="105" t="str">
        <f t="shared" ca="1" si="264"/>
        <v/>
      </c>
      <c r="I5642" s="102"/>
      <c r="J5642" s="102"/>
      <c r="K5642" s="102"/>
      <c r="L5642" s="102"/>
      <c r="M5642" s="102"/>
      <c r="N5642" s="102"/>
      <c r="O5642" s="102"/>
      <c r="P5642" s="102"/>
      <c r="Q5642" s="102"/>
      <c r="R5642" s="102"/>
      <c r="S5642" s="102"/>
      <c r="T5642" s="106"/>
      <c r="U5642" s="3" t="str">
        <f t="shared" si="266"/>
        <v>0/1</v>
      </c>
    </row>
    <row r="5643" spans="1:21" ht="30" customHeight="1" x14ac:dyDescent="0.3">
      <c r="A5643" s="3" t="str">
        <f>B5643&amp;"--"&amp;COUNTIF($B$5:B5643,B5643)</f>
        <v>--5606</v>
      </c>
      <c r="B5643" s="3" t="str">
        <f t="shared" si="265"/>
        <v/>
      </c>
      <c r="C5643" s="78">
        <v>5639</v>
      </c>
      <c r="D5643" s="102"/>
      <c r="E5643" s="103"/>
      <c r="F5643" s="102"/>
      <c r="G5643" s="104"/>
      <c r="H5643" s="105" t="str">
        <f t="shared" ca="1" si="264"/>
        <v/>
      </c>
      <c r="I5643" s="102"/>
      <c r="J5643" s="102"/>
      <c r="K5643" s="102"/>
      <c r="L5643" s="102"/>
      <c r="M5643" s="102"/>
      <c r="N5643" s="102"/>
      <c r="O5643" s="102"/>
      <c r="P5643" s="102"/>
      <c r="Q5643" s="102"/>
      <c r="R5643" s="102"/>
      <c r="S5643" s="102"/>
      <c r="T5643" s="106"/>
      <c r="U5643" s="3" t="str">
        <f t="shared" si="266"/>
        <v>0/1</v>
      </c>
    </row>
    <row r="5644" spans="1:21" ht="30" customHeight="1" x14ac:dyDescent="0.3">
      <c r="A5644" s="3" t="str">
        <f>B5644&amp;"--"&amp;COUNTIF($B$5:B5644,B5644)</f>
        <v>--5607</v>
      </c>
      <c r="B5644" s="3" t="str">
        <f t="shared" si="265"/>
        <v/>
      </c>
      <c r="C5644" s="78">
        <v>5640</v>
      </c>
      <c r="D5644" s="102"/>
      <c r="E5644" s="103"/>
      <c r="F5644" s="102"/>
      <c r="G5644" s="104"/>
      <c r="H5644" s="105" t="str">
        <f t="shared" ca="1" si="264"/>
        <v/>
      </c>
      <c r="I5644" s="102"/>
      <c r="J5644" s="102"/>
      <c r="K5644" s="102"/>
      <c r="L5644" s="102"/>
      <c r="M5644" s="102"/>
      <c r="N5644" s="102"/>
      <c r="O5644" s="102"/>
      <c r="P5644" s="102"/>
      <c r="Q5644" s="102"/>
      <c r="R5644" s="102"/>
      <c r="S5644" s="102"/>
      <c r="T5644" s="106"/>
      <c r="U5644" s="3" t="str">
        <f t="shared" si="266"/>
        <v>0/1</v>
      </c>
    </row>
    <row r="5645" spans="1:21" ht="30" customHeight="1" x14ac:dyDescent="0.3">
      <c r="A5645" s="3" t="str">
        <f>B5645&amp;"--"&amp;COUNTIF($B$5:B5645,B5645)</f>
        <v>--5608</v>
      </c>
      <c r="B5645" s="3" t="str">
        <f t="shared" si="265"/>
        <v/>
      </c>
      <c r="C5645" s="78">
        <v>5641</v>
      </c>
      <c r="D5645" s="102"/>
      <c r="E5645" s="103"/>
      <c r="F5645" s="102"/>
      <c r="G5645" s="104"/>
      <c r="H5645" s="105" t="str">
        <f t="shared" ca="1" si="264"/>
        <v/>
      </c>
      <c r="I5645" s="102"/>
      <c r="J5645" s="102"/>
      <c r="K5645" s="102"/>
      <c r="L5645" s="102"/>
      <c r="M5645" s="102"/>
      <c r="N5645" s="102"/>
      <c r="O5645" s="102"/>
      <c r="P5645" s="102"/>
      <c r="Q5645" s="102"/>
      <c r="R5645" s="102"/>
      <c r="S5645" s="102"/>
      <c r="T5645" s="106"/>
      <c r="U5645" s="3" t="str">
        <f t="shared" si="266"/>
        <v>0/1</v>
      </c>
    </row>
    <row r="5646" spans="1:21" ht="30" customHeight="1" x14ac:dyDescent="0.3">
      <c r="A5646" s="3" t="str">
        <f>B5646&amp;"--"&amp;COUNTIF($B$5:B5646,B5646)</f>
        <v>--5609</v>
      </c>
      <c r="B5646" s="3" t="str">
        <f t="shared" si="265"/>
        <v/>
      </c>
      <c r="C5646" s="78">
        <v>5642</v>
      </c>
      <c r="D5646" s="102"/>
      <c r="E5646" s="103"/>
      <c r="F5646" s="102"/>
      <c r="G5646" s="104"/>
      <c r="H5646" s="105" t="str">
        <f t="shared" ca="1" si="264"/>
        <v/>
      </c>
      <c r="I5646" s="102"/>
      <c r="J5646" s="102"/>
      <c r="K5646" s="102"/>
      <c r="L5646" s="102"/>
      <c r="M5646" s="102"/>
      <c r="N5646" s="102"/>
      <c r="O5646" s="102"/>
      <c r="P5646" s="102"/>
      <c r="Q5646" s="102"/>
      <c r="R5646" s="102"/>
      <c r="S5646" s="102"/>
      <c r="T5646" s="106"/>
      <c r="U5646" s="3" t="str">
        <f t="shared" si="266"/>
        <v>0/1</v>
      </c>
    </row>
    <row r="5647" spans="1:21" ht="30" customHeight="1" x14ac:dyDescent="0.3">
      <c r="A5647" s="3" t="str">
        <f>B5647&amp;"--"&amp;COUNTIF($B$5:B5647,B5647)</f>
        <v>--5610</v>
      </c>
      <c r="B5647" s="3" t="str">
        <f t="shared" si="265"/>
        <v/>
      </c>
      <c r="C5647" s="78">
        <v>5643</v>
      </c>
      <c r="D5647" s="102"/>
      <c r="E5647" s="103"/>
      <c r="F5647" s="102"/>
      <c r="G5647" s="104"/>
      <c r="H5647" s="105" t="str">
        <f t="shared" ca="1" si="264"/>
        <v/>
      </c>
      <c r="I5647" s="102"/>
      <c r="J5647" s="102"/>
      <c r="K5647" s="102"/>
      <c r="L5647" s="102"/>
      <c r="M5647" s="102"/>
      <c r="N5647" s="102"/>
      <c r="O5647" s="102"/>
      <c r="P5647" s="102"/>
      <c r="Q5647" s="102"/>
      <c r="R5647" s="102"/>
      <c r="S5647" s="102"/>
      <c r="T5647" s="106"/>
      <c r="U5647" s="3" t="str">
        <f t="shared" si="266"/>
        <v>0/1</v>
      </c>
    </row>
    <row r="5648" spans="1:21" ht="30" customHeight="1" x14ac:dyDescent="0.3">
      <c r="A5648" s="3" t="str">
        <f>B5648&amp;"--"&amp;COUNTIF($B$5:B5648,B5648)</f>
        <v>--5611</v>
      </c>
      <c r="B5648" s="3" t="str">
        <f t="shared" si="265"/>
        <v/>
      </c>
      <c r="C5648" s="78">
        <v>5644</v>
      </c>
      <c r="D5648" s="102"/>
      <c r="E5648" s="103"/>
      <c r="F5648" s="102"/>
      <c r="G5648" s="104"/>
      <c r="H5648" s="105" t="str">
        <f t="shared" ca="1" si="264"/>
        <v/>
      </c>
      <c r="I5648" s="102"/>
      <c r="J5648" s="102"/>
      <c r="K5648" s="102"/>
      <c r="L5648" s="102"/>
      <c r="M5648" s="102"/>
      <c r="N5648" s="102"/>
      <c r="O5648" s="102"/>
      <c r="P5648" s="102"/>
      <c r="Q5648" s="102"/>
      <c r="R5648" s="102"/>
      <c r="S5648" s="102"/>
      <c r="T5648" s="106"/>
      <c r="U5648" s="3" t="str">
        <f t="shared" si="266"/>
        <v>0/1</v>
      </c>
    </row>
    <row r="5649" spans="1:21" ht="30" customHeight="1" x14ac:dyDescent="0.3">
      <c r="A5649" s="3" t="str">
        <f>B5649&amp;"--"&amp;COUNTIF($B$5:B5649,B5649)</f>
        <v>--5612</v>
      </c>
      <c r="B5649" s="3" t="str">
        <f t="shared" si="265"/>
        <v/>
      </c>
      <c r="C5649" s="78">
        <v>5645</v>
      </c>
      <c r="D5649" s="102"/>
      <c r="E5649" s="103"/>
      <c r="F5649" s="102"/>
      <c r="G5649" s="104"/>
      <c r="H5649" s="105" t="str">
        <f t="shared" ca="1" si="264"/>
        <v/>
      </c>
      <c r="I5649" s="102"/>
      <c r="J5649" s="102"/>
      <c r="K5649" s="102"/>
      <c r="L5649" s="102"/>
      <c r="M5649" s="102"/>
      <c r="N5649" s="102"/>
      <c r="O5649" s="102"/>
      <c r="P5649" s="102"/>
      <c r="Q5649" s="102"/>
      <c r="R5649" s="102"/>
      <c r="S5649" s="102"/>
      <c r="T5649" s="106"/>
      <c r="U5649" s="3" t="str">
        <f t="shared" si="266"/>
        <v>0/1</v>
      </c>
    </row>
    <row r="5650" spans="1:21" ht="30" customHeight="1" x14ac:dyDescent="0.3">
      <c r="A5650" s="3" t="str">
        <f>B5650&amp;"--"&amp;COUNTIF($B$5:B5650,B5650)</f>
        <v>--5613</v>
      </c>
      <c r="B5650" s="3" t="str">
        <f t="shared" si="265"/>
        <v/>
      </c>
      <c r="C5650" s="78">
        <v>5646</v>
      </c>
      <c r="D5650" s="102"/>
      <c r="E5650" s="103"/>
      <c r="F5650" s="102"/>
      <c r="G5650" s="104"/>
      <c r="H5650" s="105" t="str">
        <f t="shared" ca="1" si="264"/>
        <v/>
      </c>
      <c r="I5650" s="102"/>
      <c r="J5650" s="102"/>
      <c r="K5650" s="102"/>
      <c r="L5650" s="102"/>
      <c r="M5650" s="102"/>
      <c r="N5650" s="102"/>
      <c r="O5650" s="102"/>
      <c r="P5650" s="102"/>
      <c r="Q5650" s="102"/>
      <c r="R5650" s="102"/>
      <c r="S5650" s="102"/>
      <c r="T5650" s="106"/>
      <c r="U5650" s="3" t="str">
        <f t="shared" si="266"/>
        <v>0/1</v>
      </c>
    </row>
    <row r="5651" spans="1:21" ht="30" customHeight="1" x14ac:dyDescent="0.3">
      <c r="A5651" s="3" t="str">
        <f>B5651&amp;"--"&amp;COUNTIF($B$5:B5651,B5651)</f>
        <v>--5614</v>
      </c>
      <c r="B5651" s="3" t="str">
        <f t="shared" si="265"/>
        <v/>
      </c>
      <c r="C5651" s="78">
        <v>5647</v>
      </c>
      <c r="D5651" s="102"/>
      <c r="E5651" s="103"/>
      <c r="F5651" s="102"/>
      <c r="G5651" s="104"/>
      <c r="H5651" s="105" t="str">
        <f t="shared" ca="1" si="264"/>
        <v/>
      </c>
      <c r="I5651" s="102"/>
      <c r="J5651" s="102"/>
      <c r="K5651" s="102"/>
      <c r="L5651" s="102"/>
      <c r="M5651" s="102"/>
      <c r="N5651" s="102"/>
      <c r="O5651" s="102"/>
      <c r="P5651" s="102"/>
      <c r="Q5651" s="102"/>
      <c r="R5651" s="102"/>
      <c r="S5651" s="102"/>
      <c r="T5651" s="106"/>
      <c r="U5651" s="3" t="str">
        <f t="shared" si="266"/>
        <v>0/1</v>
      </c>
    </row>
    <row r="5652" spans="1:21" ht="30" customHeight="1" x14ac:dyDescent="0.3">
      <c r="A5652" s="3" t="str">
        <f>B5652&amp;"--"&amp;COUNTIF($B$5:B5652,B5652)</f>
        <v>--5615</v>
      </c>
      <c r="B5652" s="3" t="str">
        <f t="shared" si="265"/>
        <v/>
      </c>
      <c r="C5652" s="78">
        <v>5648</v>
      </c>
      <c r="D5652" s="102"/>
      <c r="E5652" s="103"/>
      <c r="F5652" s="102"/>
      <c r="G5652" s="104"/>
      <c r="H5652" s="105" t="str">
        <f t="shared" ca="1" si="264"/>
        <v/>
      </c>
      <c r="I5652" s="102"/>
      <c r="J5652" s="102"/>
      <c r="K5652" s="102"/>
      <c r="L5652" s="102"/>
      <c r="M5652" s="102"/>
      <c r="N5652" s="102"/>
      <c r="O5652" s="102"/>
      <c r="P5652" s="102"/>
      <c r="Q5652" s="102"/>
      <c r="R5652" s="102"/>
      <c r="S5652" s="102"/>
      <c r="T5652" s="106"/>
      <c r="U5652" s="3" t="str">
        <f t="shared" si="266"/>
        <v>0/1</v>
      </c>
    </row>
    <row r="5653" spans="1:21" ht="30" customHeight="1" x14ac:dyDescent="0.3">
      <c r="A5653" s="3" t="str">
        <f>B5653&amp;"--"&amp;COUNTIF($B$5:B5653,B5653)</f>
        <v>--5616</v>
      </c>
      <c r="B5653" s="3" t="str">
        <f t="shared" si="265"/>
        <v/>
      </c>
      <c r="C5653" s="78">
        <v>5649</v>
      </c>
      <c r="D5653" s="102"/>
      <c r="E5653" s="103"/>
      <c r="F5653" s="102"/>
      <c r="G5653" s="104"/>
      <c r="H5653" s="105" t="str">
        <f t="shared" ca="1" si="264"/>
        <v/>
      </c>
      <c r="I5653" s="102"/>
      <c r="J5653" s="102"/>
      <c r="K5653" s="102"/>
      <c r="L5653" s="102"/>
      <c r="M5653" s="102"/>
      <c r="N5653" s="102"/>
      <c r="O5653" s="102"/>
      <c r="P5653" s="102"/>
      <c r="Q5653" s="102"/>
      <c r="R5653" s="102"/>
      <c r="S5653" s="102"/>
      <c r="T5653" s="106"/>
      <c r="U5653" s="3" t="str">
        <f t="shared" si="266"/>
        <v>0/1</v>
      </c>
    </row>
    <row r="5654" spans="1:21" ht="30" customHeight="1" x14ac:dyDescent="0.3">
      <c r="A5654" s="3" t="str">
        <f>B5654&amp;"--"&amp;COUNTIF($B$5:B5654,B5654)</f>
        <v>--5617</v>
      </c>
      <c r="B5654" s="3" t="str">
        <f t="shared" si="265"/>
        <v/>
      </c>
      <c r="C5654" s="78">
        <v>5650</v>
      </c>
      <c r="D5654" s="102"/>
      <c r="E5654" s="103"/>
      <c r="F5654" s="102"/>
      <c r="G5654" s="104"/>
      <c r="H5654" s="105" t="str">
        <f t="shared" ca="1" si="264"/>
        <v/>
      </c>
      <c r="I5654" s="102"/>
      <c r="J5654" s="102"/>
      <c r="K5654" s="102"/>
      <c r="L5654" s="102"/>
      <c r="M5654" s="102"/>
      <c r="N5654" s="102"/>
      <c r="O5654" s="102"/>
      <c r="P5654" s="102"/>
      <c r="Q5654" s="102"/>
      <c r="R5654" s="102"/>
      <c r="S5654" s="102"/>
      <c r="T5654" s="106"/>
      <c r="U5654" s="3" t="str">
        <f t="shared" si="266"/>
        <v>0/1</v>
      </c>
    </row>
    <row r="5655" spans="1:21" ht="30" customHeight="1" x14ac:dyDescent="0.3">
      <c r="A5655" s="3" t="str">
        <f>B5655&amp;"--"&amp;COUNTIF($B$5:B5655,B5655)</f>
        <v>--5618</v>
      </c>
      <c r="B5655" s="3" t="str">
        <f t="shared" si="265"/>
        <v/>
      </c>
      <c r="C5655" s="78">
        <v>5651</v>
      </c>
      <c r="D5655" s="102"/>
      <c r="E5655" s="103"/>
      <c r="F5655" s="102"/>
      <c r="G5655" s="104"/>
      <c r="H5655" s="105" t="str">
        <f t="shared" ca="1" si="264"/>
        <v/>
      </c>
      <c r="I5655" s="102"/>
      <c r="J5655" s="102"/>
      <c r="K5655" s="102"/>
      <c r="L5655" s="102"/>
      <c r="M5655" s="102"/>
      <c r="N5655" s="102"/>
      <c r="O5655" s="102"/>
      <c r="P5655" s="102"/>
      <c r="Q5655" s="102"/>
      <c r="R5655" s="102"/>
      <c r="S5655" s="102"/>
      <c r="T5655" s="106"/>
      <c r="U5655" s="3" t="str">
        <f t="shared" si="266"/>
        <v>0/1</v>
      </c>
    </row>
    <row r="5656" spans="1:21" ht="30" customHeight="1" x14ac:dyDescent="0.3">
      <c r="A5656" s="3" t="str">
        <f>B5656&amp;"--"&amp;COUNTIF($B$5:B5656,B5656)</f>
        <v>--5619</v>
      </c>
      <c r="B5656" s="3" t="str">
        <f t="shared" si="265"/>
        <v/>
      </c>
      <c r="C5656" s="78">
        <v>5652</v>
      </c>
      <c r="D5656" s="102"/>
      <c r="E5656" s="103"/>
      <c r="F5656" s="102"/>
      <c r="G5656" s="104"/>
      <c r="H5656" s="105" t="str">
        <f t="shared" ca="1" si="264"/>
        <v/>
      </c>
      <c r="I5656" s="102"/>
      <c r="J5656" s="102"/>
      <c r="K5656" s="102"/>
      <c r="L5656" s="102"/>
      <c r="M5656" s="102"/>
      <c r="N5656" s="102"/>
      <c r="O5656" s="102"/>
      <c r="P5656" s="102"/>
      <c r="Q5656" s="102"/>
      <c r="R5656" s="102"/>
      <c r="S5656" s="102"/>
      <c r="T5656" s="106"/>
      <c r="U5656" s="3" t="str">
        <f t="shared" si="266"/>
        <v>0/1</v>
      </c>
    </row>
    <row r="5657" spans="1:21" ht="30" customHeight="1" x14ac:dyDescent="0.3">
      <c r="A5657" s="3" t="str">
        <f>B5657&amp;"--"&amp;COUNTIF($B$5:B5657,B5657)</f>
        <v>--5620</v>
      </c>
      <c r="B5657" s="3" t="str">
        <f t="shared" si="265"/>
        <v/>
      </c>
      <c r="C5657" s="78">
        <v>5653</v>
      </c>
      <c r="D5657" s="102"/>
      <c r="E5657" s="103"/>
      <c r="F5657" s="102"/>
      <c r="G5657" s="104"/>
      <c r="H5657" s="105" t="str">
        <f t="shared" ca="1" si="264"/>
        <v/>
      </c>
      <c r="I5657" s="102"/>
      <c r="J5657" s="102"/>
      <c r="K5657" s="102"/>
      <c r="L5657" s="102"/>
      <c r="M5657" s="102"/>
      <c r="N5657" s="102"/>
      <c r="O5657" s="102"/>
      <c r="P5657" s="102"/>
      <c r="Q5657" s="102"/>
      <c r="R5657" s="102"/>
      <c r="S5657" s="102"/>
      <c r="T5657" s="106"/>
      <c r="U5657" s="3" t="str">
        <f t="shared" si="266"/>
        <v>0/1</v>
      </c>
    </row>
    <row r="5658" spans="1:21" ht="30" customHeight="1" x14ac:dyDescent="0.3">
      <c r="A5658" s="3" t="str">
        <f>B5658&amp;"--"&amp;COUNTIF($B$5:B5658,B5658)</f>
        <v>--5621</v>
      </c>
      <c r="B5658" s="3" t="str">
        <f t="shared" si="265"/>
        <v/>
      </c>
      <c r="C5658" s="78">
        <v>5654</v>
      </c>
      <c r="D5658" s="102"/>
      <c r="E5658" s="103"/>
      <c r="F5658" s="102"/>
      <c r="G5658" s="104"/>
      <c r="H5658" s="105" t="str">
        <f t="shared" ca="1" si="264"/>
        <v/>
      </c>
      <c r="I5658" s="102"/>
      <c r="J5658" s="102"/>
      <c r="K5658" s="102"/>
      <c r="L5658" s="102"/>
      <c r="M5658" s="102"/>
      <c r="N5658" s="102"/>
      <c r="O5658" s="102"/>
      <c r="P5658" s="102"/>
      <c r="Q5658" s="102"/>
      <c r="R5658" s="102"/>
      <c r="S5658" s="102"/>
      <c r="T5658" s="106"/>
      <c r="U5658" s="3" t="str">
        <f t="shared" si="266"/>
        <v>0/1</v>
      </c>
    </row>
    <row r="5659" spans="1:21" ht="30" customHeight="1" x14ac:dyDescent="0.3">
      <c r="A5659" s="3" t="str">
        <f>B5659&amp;"--"&amp;COUNTIF($B$5:B5659,B5659)</f>
        <v>--5622</v>
      </c>
      <c r="B5659" s="3" t="str">
        <f t="shared" si="265"/>
        <v/>
      </c>
      <c r="C5659" s="78">
        <v>5655</v>
      </c>
      <c r="D5659" s="102"/>
      <c r="E5659" s="103"/>
      <c r="F5659" s="102"/>
      <c r="G5659" s="104"/>
      <c r="H5659" s="105" t="str">
        <f t="shared" ca="1" si="264"/>
        <v/>
      </c>
      <c r="I5659" s="102"/>
      <c r="J5659" s="102"/>
      <c r="K5659" s="102"/>
      <c r="L5659" s="102"/>
      <c r="M5659" s="102"/>
      <c r="N5659" s="102"/>
      <c r="O5659" s="102"/>
      <c r="P5659" s="102"/>
      <c r="Q5659" s="102"/>
      <c r="R5659" s="102"/>
      <c r="S5659" s="102"/>
      <c r="T5659" s="106"/>
      <c r="U5659" s="3" t="str">
        <f t="shared" si="266"/>
        <v>0/1</v>
      </c>
    </row>
    <row r="5660" spans="1:21" ht="30" customHeight="1" x14ac:dyDescent="0.3">
      <c r="A5660" s="3" t="str">
        <f>B5660&amp;"--"&amp;COUNTIF($B$5:B5660,B5660)</f>
        <v>--5623</v>
      </c>
      <c r="B5660" s="3" t="str">
        <f t="shared" si="265"/>
        <v/>
      </c>
      <c r="C5660" s="78">
        <v>5656</v>
      </c>
      <c r="D5660" s="102"/>
      <c r="E5660" s="103"/>
      <c r="F5660" s="102"/>
      <c r="G5660" s="104"/>
      <c r="H5660" s="105" t="str">
        <f t="shared" ca="1" si="264"/>
        <v/>
      </c>
      <c r="I5660" s="102"/>
      <c r="J5660" s="102"/>
      <c r="K5660" s="102"/>
      <c r="L5660" s="102"/>
      <c r="M5660" s="102"/>
      <c r="N5660" s="102"/>
      <c r="O5660" s="102"/>
      <c r="P5660" s="102"/>
      <c r="Q5660" s="102"/>
      <c r="R5660" s="102"/>
      <c r="S5660" s="102"/>
      <c r="T5660" s="106"/>
      <c r="U5660" s="3" t="str">
        <f t="shared" si="266"/>
        <v>0/1</v>
      </c>
    </row>
    <row r="5661" spans="1:21" ht="30" customHeight="1" x14ac:dyDescent="0.3">
      <c r="A5661" s="3" t="str">
        <f>B5661&amp;"--"&amp;COUNTIF($B$5:B5661,B5661)</f>
        <v>--5624</v>
      </c>
      <c r="B5661" s="3" t="str">
        <f t="shared" si="265"/>
        <v/>
      </c>
      <c r="C5661" s="78">
        <v>5657</v>
      </c>
      <c r="D5661" s="102"/>
      <c r="E5661" s="103"/>
      <c r="F5661" s="102"/>
      <c r="G5661" s="104"/>
      <c r="H5661" s="105" t="str">
        <f t="shared" ca="1" si="264"/>
        <v/>
      </c>
      <c r="I5661" s="102"/>
      <c r="J5661" s="102"/>
      <c r="K5661" s="102"/>
      <c r="L5661" s="102"/>
      <c r="M5661" s="102"/>
      <c r="N5661" s="102"/>
      <c r="O5661" s="102"/>
      <c r="P5661" s="102"/>
      <c r="Q5661" s="102"/>
      <c r="R5661" s="102"/>
      <c r="S5661" s="102"/>
      <c r="T5661" s="106"/>
      <c r="U5661" s="3" t="str">
        <f t="shared" si="266"/>
        <v>0/1</v>
      </c>
    </row>
    <row r="5662" spans="1:21" ht="30" customHeight="1" x14ac:dyDescent="0.3">
      <c r="A5662" s="3" t="str">
        <f>B5662&amp;"--"&amp;COUNTIF($B$5:B5662,B5662)</f>
        <v>--5625</v>
      </c>
      <c r="B5662" s="3" t="str">
        <f t="shared" si="265"/>
        <v/>
      </c>
      <c r="C5662" s="78">
        <v>5658</v>
      </c>
      <c r="D5662" s="102"/>
      <c r="E5662" s="103"/>
      <c r="F5662" s="102"/>
      <c r="G5662" s="104"/>
      <c r="H5662" s="105" t="str">
        <f t="shared" ca="1" si="264"/>
        <v/>
      </c>
      <c r="I5662" s="102"/>
      <c r="J5662" s="102"/>
      <c r="K5662" s="102"/>
      <c r="L5662" s="102"/>
      <c r="M5662" s="102"/>
      <c r="N5662" s="102"/>
      <c r="O5662" s="102"/>
      <c r="P5662" s="102"/>
      <c r="Q5662" s="102"/>
      <c r="R5662" s="102"/>
      <c r="S5662" s="102"/>
      <c r="T5662" s="106"/>
      <c r="U5662" s="3" t="str">
        <f t="shared" si="266"/>
        <v>0/1</v>
      </c>
    </row>
    <row r="5663" spans="1:21" ht="30" customHeight="1" x14ac:dyDescent="0.3">
      <c r="A5663" s="3" t="str">
        <f>B5663&amp;"--"&amp;COUNTIF($B$5:B5663,B5663)</f>
        <v>--5626</v>
      </c>
      <c r="B5663" s="3" t="str">
        <f t="shared" si="265"/>
        <v/>
      </c>
      <c r="C5663" s="78">
        <v>5659</v>
      </c>
      <c r="D5663" s="102"/>
      <c r="E5663" s="103"/>
      <c r="F5663" s="102"/>
      <c r="G5663" s="104"/>
      <c r="H5663" s="105" t="str">
        <f t="shared" ca="1" si="264"/>
        <v/>
      </c>
      <c r="I5663" s="102"/>
      <c r="J5663" s="102"/>
      <c r="K5663" s="102"/>
      <c r="L5663" s="102"/>
      <c r="M5663" s="102"/>
      <c r="N5663" s="102"/>
      <c r="O5663" s="102"/>
      <c r="P5663" s="102"/>
      <c r="Q5663" s="102"/>
      <c r="R5663" s="102"/>
      <c r="S5663" s="102"/>
      <c r="T5663" s="106"/>
      <c r="U5663" s="3" t="str">
        <f t="shared" si="266"/>
        <v>0/1</v>
      </c>
    </row>
    <row r="5664" spans="1:21" ht="30" customHeight="1" x14ac:dyDescent="0.3">
      <c r="A5664" s="3" t="str">
        <f>B5664&amp;"--"&amp;COUNTIF($B$5:B5664,B5664)</f>
        <v>--5627</v>
      </c>
      <c r="B5664" s="3" t="str">
        <f t="shared" si="265"/>
        <v/>
      </c>
      <c r="C5664" s="78">
        <v>5660</v>
      </c>
      <c r="D5664" s="102"/>
      <c r="E5664" s="103"/>
      <c r="F5664" s="102"/>
      <c r="G5664" s="104"/>
      <c r="H5664" s="105" t="str">
        <f t="shared" ref="H5664:H5727" ca="1" si="267">IF(G5664,DATEDIF(G5664,TODAY(),"Y"),"")</f>
        <v/>
      </c>
      <c r="I5664" s="102"/>
      <c r="J5664" s="102"/>
      <c r="K5664" s="102"/>
      <c r="L5664" s="102"/>
      <c r="M5664" s="102"/>
      <c r="N5664" s="102"/>
      <c r="O5664" s="102"/>
      <c r="P5664" s="102"/>
      <c r="Q5664" s="102"/>
      <c r="R5664" s="102"/>
      <c r="S5664" s="102"/>
      <c r="T5664" s="106"/>
      <c r="U5664" s="3" t="str">
        <f t="shared" si="266"/>
        <v>0/1</v>
      </c>
    </row>
    <row r="5665" spans="1:21" ht="30" customHeight="1" x14ac:dyDescent="0.3">
      <c r="A5665" s="3" t="str">
        <f>B5665&amp;"--"&amp;COUNTIF($B$5:B5665,B5665)</f>
        <v>--5628</v>
      </c>
      <c r="B5665" s="3" t="str">
        <f t="shared" si="265"/>
        <v/>
      </c>
      <c r="C5665" s="78">
        <v>5661</v>
      </c>
      <c r="D5665" s="102"/>
      <c r="E5665" s="103"/>
      <c r="F5665" s="102"/>
      <c r="G5665" s="104"/>
      <c r="H5665" s="105" t="str">
        <f t="shared" ca="1" si="267"/>
        <v/>
      </c>
      <c r="I5665" s="102"/>
      <c r="J5665" s="102"/>
      <c r="K5665" s="102"/>
      <c r="L5665" s="102"/>
      <c r="M5665" s="102"/>
      <c r="N5665" s="102"/>
      <c r="O5665" s="102"/>
      <c r="P5665" s="102"/>
      <c r="Q5665" s="102"/>
      <c r="R5665" s="102"/>
      <c r="S5665" s="102"/>
      <c r="T5665" s="106"/>
      <c r="U5665" s="3" t="str">
        <f t="shared" si="266"/>
        <v>0/1</v>
      </c>
    </row>
    <row r="5666" spans="1:21" ht="30" customHeight="1" x14ac:dyDescent="0.3">
      <c r="A5666" s="3" t="str">
        <f>B5666&amp;"--"&amp;COUNTIF($B$5:B5666,B5666)</f>
        <v>--5629</v>
      </c>
      <c r="B5666" s="3" t="str">
        <f t="shared" si="265"/>
        <v/>
      </c>
      <c r="C5666" s="78">
        <v>5662</v>
      </c>
      <c r="D5666" s="102"/>
      <c r="E5666" s="103"/>
      <c r="F5666" s="102"/>
      <c r="G5666" s="104"/>
      <c r="H5666" s="105" t="str">
        <f t="shared" ca="1" si="267"/>
        <v/>
      </c>
      <c r="I5666" s="102"/>
      <c r="J5666" s="102"/>
      <c r="K5666" s="102"/>
      <c r="L5666" s="102"/>
      <c r="M5666" s="102"/>
      <c r="N5666" s="102"/>
      <c r="O5666" s="102"/>
      <c r="P5666" s="102"/>
      <c r="Q5666" s="102"/>
      <c r="R5666" s="102"/>
      <c r="S5666" s="102"/>
      <c r="T5666" s="106"/>
      <c r="U5666" s="3" t="str">
        <f t="shared" si="266"/>
        <v>0/1</v>
      </c>
    </row>
    <row r="5667" spans="1:21" ht="30" customHeight="1" x14ac:dyDescent="0.3">
      <c r="A5667" s="3" t="str">
        <f>B5667&amp;"--"&amp;COUNTIF($B$5:B5667,B5667)</f>
        <v>--5630</v>
      </c>
      <c r="B5667" s="3" t="str">
        <f t="shared" si="265"/>
        <v/>
      </c>
      <c r="C5667" s="78">
        <v>5663</v>
      </c>
      <c r="D5667" s="102"/>
      <c r="E5667" s="103"/>
      <c r="F5667" s="102"/>
      <c r="G5667" s="104"/>
      <c r="H5667" s="105" t="str">
        <f t="shared" ca="1" si="267"/>
        <v/>
      </c>
      <c r="I5667" s="102"/>
      <c r="J5667" s="102"/>
      <c r="K5667" s="102"/>
      <c r="L5667" s="102"/>
      <c r="M5667" s="102"/>
      <c r="N5667" s="102"/>
      <c r="O5667" s="102"/>
      <c r="P5667" s="102"/>
      <c r="Q5667" s="102"/>
      <c r="R5667" s="102"/>
      <c r="S5667" s="102"/>
      <c r="T5667" s="106"/>
      <c r="U5667" s="3" t="str">
        <f t="shared" si="266"/>
        <v>0/1</v>
      </c>
    </row>
    <row r="5668" spans="1:21" ht="30" customHeight="1" x14ac:dyDescent="0.3">
      <c r="A5668" s="3" t="str">
        <f>B5668&amp;"--"&amp;COUNTIF($B$5:B5668,B5668)</f>
        <v>--5631</v>
      </c>
      <c r="B5668" s="3" t="str">
        <f t="shared" si="265"/>
        <v/>
      </c>
      <c r="C5668" s="78">
        <v>5664</v>
      </c>
      <c r="D5668" s="102"/>
      <c r="E5668" s="103"/>
      <c r="F5668" s="102"/>
      <c r="G5668" s="104"/>
      <c r="H5668" s="105" t="str">
        <f t="shared" ca="1" si="267"/>
        <v/>
      </c>
      <c r="I5668" s="102"/>
      <c r="J5668" s="102"/>
      <c r="K5668" s="102"/>
      <c r="L5668" s="102"/>
      <c r="M5668" s="102"/>
      <c r="N5668" s="102"/>
      <c r="O5668" s="102"/>
      <c r="P5668" s="102"/>
      <c r="Q5668" s="102"/>
      <c r="R5668" s="102"/>
      <c r="S5668" s="102"/>
      <c r="T5668" s="106"/>
      <c r="U5668" s="3" t="str">
        <f t="shared" si="266"/>
        <v>0/1</v>
      </c>
    </row>
    <row r="5669" spans="1:21" ht="30" customHeight="1" x14ac:dyDescent="0.3">
      <c r="A5669" s="3" t="str">
        <f>B5669&amp;"--"&amp;COUNTIF($B$5:B5669,B5669)</f>
        <v>--5632</v>
      </c>
      <c r="B5669" s="3" t="str">
        <f t="shared" si="265"/>
        <v/>
      </c>
      <c r="C5669" s="78">
        <v>5665</v>
      </c>
      <c r="D5669" s="102"/>
      <c r="E5669" s="103"/>
      <c r="F5669" s="102"/>
      <c r="G5669" s="104"/>
      <c r="H5669" s="105" t="str">
        <f t="shared" ca="1" si="267"/>
        <v/>
      </c>
      <c r="I5669" s="102"/>
      <c r="J5669" s="102"/>
      <c r="K5669" s="102"/>
      <c r="L5669" s="102"/>
      <c r="M5669" s="102"/>
      <c r="N5669" s="102"/>
      <c r="O5669" s="102"/>
      <c r="P5669" s="102"/>
      <c r="Q5669" s="102"/>
      <c r="R5669" s="102"/>
      <c r="S5669" s="102"/>
      <c r="T5669" s="106"/>
      <c r="U5669" s="3" t="str">
        <f t="shared" si="266"/>
        <v>0/1</v>
      </c>
    </row>
    <row r="5670" spans="1:21" ht="30" customHeight="1" x14ac:dyDescent="0.3">
      <c r="A5670" s="3" t="str">
        <f>B5670&amp;"--"&amp;COUNTIF($B$5:B5670,B5670)</f>
        <v>--5633</v>
      </c>
      <c r="B5670" s="3" t="str">
        <f t="shared" si="265"/>
        <v/>
      </c>
      <c r="C5670" s="78">
        <v>5666</v>
      </c>
      <c r="D5670" s="102"/>
      <c r="E5670" s="103"/>
      <c r="F5670" s="102"/>
      <c r="G5670" s="104"/>
      <c r="H5670" s="105" t="str">
        <f t="shared" ca="1" si="267"/>
        <v/>
      </c>
      <c r="I5670" s="102"/>
      <c r="J5670" s="102"/>
      <c r="K5670" s="102"/>
      <c r="L5670" s="102"/>
      <c r="M5670" s="102"/>
      <c r="N5670" s="102"/>
      <c r="O5670" s="102"/>
      <c r="P5670" s="102"/>
      <c r="Q5670" s="102"/>
      <c r="R5670" s="102"/>
      <c r="S5670" s="102"/>
      <c r="T5670" s="106"/>
      <c r="U5670" s="3" t="str">
        <f t="shared" si="266"/>
        <v>0/1</v>
      </c>
    </row>
    <row r="5671" spans="1:21" ht="30" customHeight="1" x14ac:dyDescent="0.3">
      <c r="A5671" s="3" t="str">
        <f>B5671&amp;"--"&amp;COUNTIF($B$5:B5671,B5671)</f>
        <v>--5634</v>
      </c>
      <c r="B5671" s="3" t="str">
        <f t="shared" si="265"/>
        <v/>
      </c>
      <c r="C5671" s="78">
        <v>5667</v>
      </c>
      <c r="D5671" s="102"/>
      <c r="E5671" s="103"/>
      <c r="F5671" s="102"/>
      <c r="G5671" s="104"/>
      <c r="H5671" s="105" t="str">
        <f t="shared" ca="1" si="267"/>
        <v/>
      </c>
      <c r="I5671" s="102"/>
      <c r="J5671" s="102"/>
      <c r="K5671" s="102"/>
      <c r="L5671" s="102"/>
      <c r="M5671" s="102"/>
      <c r="N5671" s="102"/>
      <c r="O5671" s="102"/>
      <c r="P5671" s="102"/>
      <c r="Q5671" s="102"/>
      <c r="R5671" s="102"/>
      <c r="S5671" s="102"/>
      <c r="T5671" s="106"/>
      <c r="U5671" s="3" t="str">
        <f t="shared" si="266"/>
        <v>0/1</v>
      </c>
    </row>
    <row r="5672" spans="1:21" ht="30" customHeight="1" x14ac:dyDescent="0.3">
      <c r="A5672" s="3" t="str">
        <f>B5672&amp;"--"&amp;COUNTIF($B$5:B5672,B5672)</f>
        <v>--5635</v>
      </c>
      <c r="B5672" s="3" t="str">
        <f t="shared" si="265"/>
        <v/>
      </c>
      <c r="C5672" s="78">
        <v>5668</v>
      </c>
      <c r="D5672" s="102"/>
      <c r="E5672" s="103"/>
      <c r="F5672" s="102"/>
      <c r="G5672" s="104"/>
      <c r="H5672" s="105" t="str">
        <f t="shared" ca="1" si="267"/>
        <v/>
      </c>
      <c r="I5672" s="102"/>
      <c r="J5672" s="102"/>
      <c r="K5672" s="102"/>
      <c r="L5672" s="102"/>
      <c r="M5672" s="102"/>
      <c r="N5672" s="102"/>
      <c r="O5672" s="102"/>
      <c r="P5672" s="102"/>
      <c r="Q5672" s="102"/>
      <c r="R5672" s="102"/>
      <c r="S5672" s="102"/>
      <c r="T5672" s="106"/>
      <c r="U5672" s="3" t="str">
        <f t="shared" si="266"/>
        <v>0/1</v>
      </c>
    </row>
    <row r="5673" spans="1:21" ht="30" customHeight="1" x14ac:dyDescent="0.3">
      <c r="A5673" s="3" t="str">
        <f>B5673&amp;"--"&amp;COUNTIF($B$5:B5673,B5673)</f>
        <v>--5636</v>
      </c>
      <c r="B5673" s="3" t="str">
        <f t="shared" si="265"/>
        <v/>
      </c>
      <c r="C5673" s="78">
        <v>5669</v>
      </c>
      <c r="D5673" s="102"/>
      <c r="E5673" s="103"/>
      <c r="F5673" s="102"/>
      <c r="G5673" s="104"/>
      <c r="H5673" s="105" t="str">
        <f t="shared" ca="1" si="267"/>
        <v/>
      </c>
      <c r="I5673" s="102"/>
      <c r="J5673" s="102"/>
      <c r="K5673" s="102"/>
      <c r="L5673" s="102"/>
      <c r="M5673" s="102"/>
      <c r="N5673" s="102"/>
      <c r="O5673" s="102"/>
      <c r="P5673" s="102"/>
      <c r="Q5673" s="102"/>
      <c r="R5673" s="102"/>
      <c r="S5673" s="102"/>
      <c r="T5673" s="106"/>
      <c r="U5673" s="3" t="str">
        <f t="shared" si="266"/>
        <v>0/1</v>
      </c>
    </row>
    <row r="5674" spans="1:21" ht="30" customHeight="1" x14ac:dyDescent="0.3">
      <c r="A5674" s="3" t="str">
        <f>B5674&amp;"--"&amp;COUNTIF($B$5:B5674,B5674)</f>
        <v>--5637</v>
      </c>
      <c r="B5674" s="3" t="str">
        <f t="shared" si="265"/>
        <v/>
      </c>
      <c r="C5674" s="78">
        <v>5670</v>
      </c>
      <c r="D5674" s="102"/>
      <c r="E5674" s="103"/>
      <c r="F5674" s="102"/>
      <c r="G5674" s="104"/>
      <c r="H5674" s="105" t="str">
        <f t="shared" ca="1" si="267"/>
        <v/>
      </c>
      <c r="I5674" s="102"/>
      <c r="J5674" s="102"/>
      <c r="K5674" s="102"/>
      <c r="L5674" s="102"/>
      <c r="M5674" s="102"/>
      <c r="N5674" s="102"/>
      <c r="O5674" s="102"/>
      <c r="P5674" s="102"/>
      <c r="Q5674" s="102"/>
      <c r="R5674" s="102"/>
      <c r="S5674" s="102"/>
      <c r="T5674" s="106"/>
      <c r="U5674" s="3" t="str">
        <f t="shared" si="266"/>
        <v>0/1</v>
      </c>
    </row>
    <row r="5675" spans="1:21" ht="30" customHeight="1" x14ac:dyDescent="0.3">
      <c r="A5675" s="3" t="str">
        <f>B5675&amp;"--"&amp;COUNTIF($B$5:B5675,B5675)</f>
        <v>--5638</v>
      </c>
      <c r="B5675" s="3" t="str">
        <f t="shared" si="265"/>
        <v/>
      </c>
      <c r="C5675" s="78">
        <v>5671</v>
      </c>
      <c r="D5675" s="102"/>
      <c r="E5675" s="103"/>
      <c r="F5675" s="102"/>
      <c r="G5675" s="104"/>
      <c r="H5675" s="105" t="str">
        <f t="shared" ca="1" si="267"/>
        <v/>
      </c>
      <c r="I5675" s="102"/>
      <c r="J5675" s="102"/>
      <c r="K5675" s="102"/>
      <c r="L5675" s="102"/>
      <c r="M5675" s="102"/>
      <c r="N5675" s="102"/>
      <c r="O5675" s="102"/>
      <c r="P5675" s="102"/>
      <c r="Q5675" s="102"/>
      <c r="R5675" s="102"/>
      <c r="S5675" s="102"/>
      <c r="T5675" s="106"/>
      <c r="U5675" s="3" t="str">
        <f t="shared" si="266"/>
        <v>0/1</v>
      </c>
    </row>
    <row r="5676" spans="1:21" ht="30" customHeight="1" x14ac:dyDescent="0.3">
      <c r="A5676" s="3" t="str">
        <f>B5676&amp;"--"&amp;COUNTIF($B$5:B5676,B5676)</f>
        <v>--5639</v>
      </c>
      <c r="B5676" s="3" t="str">
        <f t="shared" si="265"/>
        <v/>
      </c>
      <c r="C5676" s="78">
        <v>5672</v>
      </c>
      <c r="D5676" s="102"/>
      <c r="E5676" s="103"/>
      <c r="F5676" s="102"/>
      <c r="G5676" s="104"/>
      <c r="H5676" s="105" t="str">
        <f t="shared" ca="1" si="267"/>
        <v/>
      </c>
      <c r="I5676" s="102"/>
      <c r="J5676" s="102"/>
      <c r="K5676" s="102"/>
      <c r="L5676" s="102"/>
      <c r="M5676" s="102"/>
      <c r="N5676" s="102"/>
      <c r="O5676" s="102"/>
      <c r="P5676" s="102"/>
      <c r="Q5676" s="102"/>
      <c r="R5676" s="102"/>
      <c r="S5676" s="102"/>
      <c r="T5676" s="106"/>
      <c r="U5676" s="3" t="str">
        <f t="shared" si="266"/>
        <v>0/1</v>
      </c>
    </row>
    <row r="5677" spans="1:21" ht="30" customHeight="1" x14ac:dyDescent="0.3">
      <c r="A5677" s="3" t="str">
        <f>B5677&amp;"--"&amp;COUNTIF($B$5:B5677,B5677)</f>
        <v>--5640</v>
      </c>
      <c r="B5677" s="3" t="str">
        <f t="shared" si="265"/>
        <v/>
      </c>
      <c r="C5677" s="78">
        <v>5673</v>
      </c>
      <c r="D5677" s="102"/>
      <c r="E5677" s="103"/>
      <c r="F5677" s="102"/>
      <c r="G5677" s="104"/>
      <c r="H5677" s="105" t="str">
        <f t="shared" ca="1" si="267"/>
        <v/>
      </c>
      <c r="I5677" s="102"/>
      <c r="J5677" s="102"/>
      <c r="K5677" s="102"/>
      <c r="L5677" s="102"/>
      <c r="M5677" s="102"/>
      <c r="N5677" s="102"/>
      <c r="O5677" s="102"/>
      <c r="P5677" s="102"/>
      <c r="Q5677" s="102"/>
      <c r="R5677" s="102"/>
      <c r="S5677" s="102"/>
      <c r="T5677" s="106"/>
      <c r="U5677" s="3" t="str">
        <f t="shared" si="266"/>
        <v>0/1</v>
      </c>
    </row>
    <row r="5678" spans="1:21" ht="30" customHeight="1" x14ac:dyDescent="0.3">
      <c r="A5678" s="3" t="str">
        <f>B5678&amp;"--"&amp;COUNTIF($B$5:B5678,B5678)</f>
        <v>--5641</v>
      </c>
      <c r="B5678" s="3" t="str">
        <f t="shared" si="265"/>
        <v/>
      </c>
      <c r="C5678" s="78">
        <v>5674</v>
      </c>
      <c r="D5678" s="102"/>
      <c r="E5678" s="103"/>
      <c r="F5678" s="102"/>
      <c r="G5678" s="104"/>
      <c r="H5678" s="105" t="str">
        <f t="shared" ca="1" si="267"/>
        <v/>
      </c>
      <c r="I5678" s="102"/>
      <c r="J5678" s="102"/>
      <c r="K5678" s="102"/>
      <c r="L5678" s="102"/>
      <c r="M5678" s="102"/>
      <c r="N5678" s="102"/>
      <c r="O5678" s="102"/>
      <c r="P5678" s="102"/>
      <c r="Q5678" s="102"/>
      <c r="R5678" s="102"/>
      <c r="S5678" s="102"/>
      <c r="T5678" s="106"/>
      <c r="U5678" s="3" t="str">
        <f t="shared" si="266"/>
        <v>0/1</v>
      </c>
    </row>
    <row r="5679" spans="1:21" ht="30" customHeight="1" x14ac:dyDescent="0.3">
      <c r="A5679" s="3" t="str">
        <f>B5679&amp;"--"&amp;COUNTIF($B$5:B5679,B5679)</f>
        <v>--5642</v>
      </c>
      <c r="B5679" s="3" t="str">
        <f t="shared" si="265"/>
        <v/>
      </c>
      <c r="C5679" s="78">
        <v>5675</v>
      </c>
      <c r="D5679" s="102"/>
      <c r="E5679" s="103"/>
      <c r="F5679" s="102"/>
      <c r="G5679" s="104"/>
      <c r="H5679" s="105" t="str">
        <f t="shared" ca="1" si="267"/>
        <v/>
      </c>
      <c r="I5679" s="102"/>
      <c r="J5679" s="102"/>
      <c r="K5679" s="102"/>
      <c r="L5679" s="102"/>
      <c r="M5679" s="102"/>
      <c r="N5679" s="102"/>
      <c r="O5679" s="102"/>
      <c r="P5679" s="102"/>
      <c r="Q5679" s="102"/>
      <c r="R5679" s="102"/>
      <c r="S5679" s="102"/>
      <c r="T5679" s="106"/>
      <c r="U5679" s="3" t="str">
        <f t="shared" si="266"/>
        <v>0/1</v>
      </c>
    </row>
    <row r="5680" spans="1:21" ht="30" customHeight="1" x14ac:dyDescent="0.3">
      <c r="A5680" s="3" t="str">
        <f>B5680&amp;"--"&amp;COUNTIF($B$5:B5680,B5680)</f>
        <v>--5643</v>
      </c>
      <c r="B5680" s="3" t="str">
        <f t="shared" si="265"/>
        <v/>
      </c>
      <c r="C5680" s="78">
        <v>5676</v>
      </c>
      <c r="D5680" s="102"/>
      <c r="E5680" s="103"/>
      <c r="F5680" s="102"/>
      <c r="G5680" s="104"/>
      <c r="H5680" s="105" t="str">
        <f t="shared" ca="1" si="267"/>
        <v/>
      </c>
      <c r="I5680" s="102"/>
      <c r="J5680" s="102"/>
      <c r="K5680" s="102"/>
      <c r="L5680" s="102"/>
      <c r="M5680" s="102"/>
      <c r="N5680" s="102"/>
      <c r="O5680" s="102"/>
      <c r="P5680" s="102"/>
      <c r="Q5680" s="102"/>
      <c r="R5680" s="102"/>
      <c r="S5680" s="102"/>
      <c r="T5680" s="106"/>
      <c r="U5680" s="3" t="str">
        <f t="shared" si="266"/>
        <v>0/1</v>
      </c>
    </row>
    <row r="5681" spans="1:21" ht="30" customHeight="1" x14ac:dyDescent="0.3">
      <c r="A5681" s="3" t="str">
        <f>B5681&amp;"--"&amp;COUNTIF($B$5:B5681,B5681)</f>
        <v>--5644</v>
      </c>
      <c r="B5681" s="3" t="str">
        <f t="shared" si="265"/>
        <v/>
      </c>
      <c r="C5681" s="78">
        <v>5677</v>
      </c>
      <c r="D5681" s="102"/>
      <c r="E5681" s="103"/>
      <c r="F5681" s="102"/>
      <c r="G5681" s="104"/>
      <c r="H5681" s="105" t="str">
        <f t="shared" ca="1" si="267"/>
        <v/>
      </c>
      <c r="I5681" s="102"/>
      <c r="J5681" s="102"/>
      <c r="K5681" s="102"/>
      <c r="L5681" s="102"/>
      <c r="M5681" s="102"/>
      <c r="N5681" s="102"/>
      <c r="O5681" s="102"/>
      <c r="P5681" s="102"/>
      <c r="Q5681" s="102"/>
      <c r="R5681" s="102"/>
      <c r="S5681" s="102"/>
      <c r="T5681" s="106"/>
      <c r="U5681" s="3" t="str">
        <f t="shared" si="266"/>
        <v>0/1</v>
      </c>
    </row>
    <row r="5682" spans="1:21" ht="30" customHeight="1" x14ac:dyDescent="0.3">
      <c r="A5682" s="3" t="str">
        <f>B5682&amp;"--"&amp;COUNTIF($B$5:B5682,B5682)</f>
        <v>--5645</v>
      </c>
      <c r="B5682" s="3" t="str">
        <f t="shared" si="265"/>
        <v/>
      </c>
      <c r="C5682" s="78">
        <v>5678</v>
      </c>
      <c r="D5682" s="102"/>
      <c r="E5682" s="103"/>
      <c r="F5682" s="102"/>
      <c r="G5682" s="104"/>
      <c r="H5682" s="105" t="str">
        <f t="shared" ca="1" si="267"/>
        <v/>
      </c>
      <c r="I5682" s="102"/>
      <c r="J5682" s="102"/>
      <c r="K5682" s="102"/>
      <c r="L5682" s="102"/>
      <c r="M5682" s="102"/>
      <c r="N5682" s="102"/>
      <c r="O5682" s="102"/>
      <c r="P5682" s="102"/>
      <c r="Q5682" s="102"/>
      <c r="R5682" s="102"/>
      <c r="S5682" s="102"/>
      <c r="T5682" s="106"/>
      <c r="U5682" s="3" t="str">
        <f t="shared" si="266"/>
        <v>0/1</v>
      </c>
    </row>
    <row r="5683" spans="1:21" ht="30" customHeight="1" x14ac:dyDescent="0.3">
      <c r="A5683" s="3" t="str">
        <f>B5683&amp;"--"&amp;COUNTIF($B$5:B5683,B5683)</f>
        <v>--5646</v>
      </c>
      <c r="B5683" s="3" t="str">
        <f t="shared" si="265"/>
        <v/>
      </c>
      <c r="C5683" s="78">
        <v>5679</v>
      </c>
      <c r="D5683" s="102"/>
      <c r="E5683" s="103"/>
      <c r="F5683" s="102"/>
      <c r="G5683" s="104"/>
      <c r="H5683" s="105" t="str">
        <f t="shared" ca="1" si="267"/>
        <v/>
      </c>
      <c r="I5683" s="102"/>
      <c r="J5683" s="102"/>
      <c r="K5683" s="102"/>
      <c r="L5683" s="102"/>
      <c r="M5683" s="102"/>
      <c r="N5683" s="102"/>
      <c r="O5683" s="102"/>
      <c r="P5683" s="102"/>
      <c r="Q5683" s="102"/>
      <c r="R5683" s="102"/>
      <c r="S5683" s="102"/>
      <c r="T5683" s="106"/>
      <c r="U5683" s="3" t="str">
        <f t="shared" si="266"/>
        <v>0/1</v>
      </c>
    </row>
    <row r="5684" spans="1:21" ht="30" customHeight="1" x14ac:dyDescent="0.3">
      <c r="A5684" s="3" t="str">
        <f>B5684&amp;"--"&amp;COUNTIF($B$5:B5684,B5684)</f>
        <v>--5647</v>
      </c>
      <c r="B5684" s="3" t="str">
        <f t="shared" si="265"/>
        <v/>
      </c>
      <c r="C5684" s="78">
        <v>5680</v>
      </c>
      <c r="D5684" s="102"/>
      <c r="E5684" s="103"/>
      <c r="F5684" s="102"/>
      <c r="G5684" s="104"/>
      <c r="H5684" s="105" t="str">
        <f t="shared" ca="1" si="267"/>
        <v/>
      </c>
      <c r="I5684" s="102"/>
      <c r="J5684" s="102"/>
      <c r="K5684" s="102"/>
      <c r="L5684" s="102"/>
      <c r="M5684" s="102"/>
      <c r="N5684" s="102"/>
      <c r="O5684" s="102"/>
      <c r="P5684" s="102"/>
      <c r="Q5684" s="102"/>
      <c r="R5684" s="102"/>
      <c r="S5684" s="102"/>
      <c r="T5684" s="106"/>
      <c r="U5684" s="3" t="str">
        <f t="shared" si="266"/>
        <v>0/1</v>
      </c>
    </row>
    <row r="5685" spans="1:21" ht="30" customHeight="1" x14ac:dyDescent="0.3">
      <c r="A5685" s="3" t="str">
        <f>B5685&amp;"--"&amp;COUNTIF($B$5:B5685,B5685)</f>
        <v>--5648</v>
      </c>
      <c r="B5685" s="3" t="str">
        <f t="shared" si="265"/>
        <v/>
      </c>
      <c r="C5685" s="78">
        <v>5681</v>
      </c>
      <c r="D5685" s="102"/>
      <c r="E5685" s="103"/>
      <c r="F5685" s="102"/>
      <c r="G5685" s="104"/>
      <c r="H5685" s="105" t="str">
        <f t="shared" ca="1" si="267"/>
        <v/>
      </c>
      <c r="I5685" s="102"/>
      <c r="J5685" s="102"/>
      <c r="K5685" s="102"/>
      <c r="L5685" s="102"/>
      <c r="M5685" s="102"/>
      <c r="N5685" s="102"/>
      <c r="O5685" s="102"/>
      <c r="P5685" s="102"/>
      <c r="Q5685" s="102"/>
      <c r="R5685" s="102"/>
      <c r="S5685" s="102"/>
      <c r="T5685" s="106"/>
      <c r="U5685" s="3" t="str">
        <f t="shared" si="266"/>
        <v>0/1</v>
      </c>
    </row>
    <row r="5686" spans="1:21" ht="30" customHeight="1" x14ac:dyDescent="0.3">
      <c r="A5686" s="3" t="str">
        <f>B5686&amp;"--"&amp;COUNTIF($B$5:B5686,B5686)</f>
        <v>--5649</v>
      </c>
      <c r="B5686" s="3" t="str">
        <f t="shared" si="265"/>
        <v/>
      </c>
      <c r="C5686" s="78">
        <v>5682</v>
      </c>
      <c r="D5686" s="102"/>
      <c r="E5686" s="103"/>
      <c r="F5686" s="102"/>
      <c r="G5686" s="104"/>
      <c r="H5686" s="105" t="str">
        <f t="shared" ca="1" si="267"/>
        <v/>
      </c>
      <c r="I5686" s="102"/>
      <c r="J5686" s="102"/>
      <c r="K5686" s="102"/>
      <c r="L5686" s="102"/>
      <c r="M5686" s="102"/>
      <c r="N5686" s="102"/>
      <c r="O5686" s="102"/>
      <c r="P5686" s="102"/>
      <c r="Q5686" s="102"/>
      <c r="R5686" s="102"/>
      <c r="S5686" s="102"/>
      <c r="T5686" s="106"/>
      <c r="U5686" s="3" t="str">
        <f t="shared" si="266"/>
        <v>0/1</v>
      </c>
    </row>
    <row r="5687" spans="1:21" ht="30" customHeight="1" x14ac:dyDescent="0.3">
      <c r="A5687" s="3" t="str">
        <f>B5687&amp;"--"&amp;COUNTIF($B$5:B5687,B5687)</f>
        <v>--5650</v>
      </c>
      <c r="B5687" s="3" t="str">
        <f t="shared" si="265"/>
        <v/>
      </c>
      <c r="C5687" s="78">
        <v>5683</v>
      </c>
      <c r="D5687" s="102"/>
      <c r="E5687" s="103"/>
      <c r="F5687" s="102"/>
      <c r="G5687" s="104"/>
      <c r="H5687" s="105" t="str">
        <f t="shared" ca="1" si="267"/>
        <v/>
      </c>
      <c r="I5687" s="102"/>
      <c r="J5687" s="102"/>
      <c r="K5687" s="102"/>
      <c r="L5687" s="102"/>
      <c r="M5687" s="102"/>
      <c r="N5687" s="102"/>
      <c r="O5687" s="102"/>
      <c r="P5687" s="102"/>
      <c r="Q5687" s="102"/>
      <c r="R5687" s="102"/>
      <c r="S5687" s="102"/>
      <c r="T5687" s="106"/>
      <c r="U5687" s="3" t="str">
        <f t="shared" si="266"/>
        <v>0/1</v>
      </c>
    </row>
    <row r="5688" spans="1:21" ht="30" customHeight="1" x14ac:dyDescent="0.3">
      <c r="A5688" s="3" t="str">
        <f>B5688&amp;"--"&amp;COUNTIF($B$5:B5688,B5688)</f>
        <v>--5651</v>
      </c>
      <c r="B5688" s="3" t="str">
        <f t="shared" si="265"/>
        <v/>
      </c>
      <c r="C5688" s="78">
        <v>5684</v>
      </c>
      <c r="D5688" s="102"/>
      <c r="E5688" s="103"/>
      <c r="F5688" s="102"/>
      <c r="G5688" s="104"/>
      <c r="H5688" s="105" t="str">
        <f t="shared" ca="1" si="267"/>
        <v/>
      </c>
      <c r="I5688" s="102"/>
      <c r="J5688" s="102"/>
      <c r="K5688" s="102"/>
      <c r="L5688" s="102"/>
      <c r="M5688" s="102"/>
      <c r="N5688" s="102"/>
      <c r="O5688" s="102"/>
      <c r="P5688" s="102"/>
      <c r="Q5688" s="102"/>
      <c r="R5688" s="102"/>
      <c r="S5688" s="102"/>
      <c r="T5688" s="106"/>
      <c r="U5688" s="3" t="str">
        <f t="shared" si="266"/>
        <v>0/1</v>
      </c>
    </row>
    <row r="5689" spans="1:21" ht="30" customHeight="1" x14ac:dyDescent="0.3">
      <c r="A5689" s="3" t="str">
        <f>B5689&amp;"--"&amp;COUNTIF($B$5:B5689,B5689)</f>
        <v>--5652</v>
      </c>
      <c r="B5689" s="3" t="str">
        <f t="shared" si="265"/>
        <v/>
      </c>
      <c r="C5689" s="78">
        <v>5685</v>
      </c>
      <c r="D5689" s="102"/>
      <c r="E5689" s="103"/>
      <c r="F5689" s="102"/>
      <c r="G5689" s="104"/>
      <c r="H5689" s="105" t="str">
        <f t="shared" ca="1" si="267"/>
        <v/>
      </c>
      <c r="I5689" s="102"/>
      <c r="J5689" s="102"/>
      <c r="K5689" s="102"/>
      <c r="L5689" s="102"/>
      <c r="M5689" s="102"/>
      <c r="N5689" s="102"/>
      <c r="O5689" s="102"/>
      <c r="P5689" s="102"/>
      <c r="Q5689" s="102"/>
      <c r="R5689" s="102"/>
      <c r="S5689" s="102"/>
      <c r="T5689" s="106"/>
      <c r="U5689" s="3" t="str">
        <f t="shared" si="266"/>
        <v>0/1</v>
      </c>
    </row>
    <row r="5690" spans="1:21" ht="30" customHeight="1" x14ac:dyDescent="0.3">
      <c r="A5690" s="3" t="str">
        <f>B5690&amp;"--"&amp;COUNTIF($B$5:B5690,B5690)</f>
        <v>--5653</v>
      </c>
      <c r="B5690" s="3" t="str">
        <f t="shared" si="265"/>
        <v/>
      </c>
      <c r="C5690" s="78">
        <v>5686</v>
      </c>
      <c r="D5690" s="102"/>
      <c r="E5690" s="103"/>
      <c r="F5690" s="102"/>
      <c r="G5690" s="104"/>
      <c r="H5690" s="105" t="str">
        <f t="shared" ca="1" si="267"/>
        <v/>
      </c>
      <c r="I5690" s="102"/>
      <c r="J5690" s="102"/>
      <c r="K5690" s="102"/>
      <c r="L5690" s="102"/>
      <c r="M5690" s="102"/>
      <c r="N5690" s="102"/>
      <c r="O5690" s="102"/>
      <c r="P5690" s="102"/>
      <c r="Q5690" s="102"/>
      <c r="R5690" s="102"/>
      <c r="S5690" s="102"/>
      <c r="T5690" s="106"/>
      <c r="U5690" s="3" t="str">
        <f t="shared" si="266"/>
        <v>0/1</v>
      </c>
    </row>
    <row r="5691" spans="1:21" ht="30" customHeight="1" x14ac:dyDescent="0.3">
      <c r="A5691" s="3" t="str">
        <f>B5691&amp;"--"&amp;COUNTIF($B$5:B5691,B5691)</f>
        <v>--5654</v>
      </c>
      <c r="B5691" s="3" t="str">
        <f t="shared" si="265"/>
        <v/>
      </c>
      <c r="C5691" s="78">
        <v>5687</v>
      </c>
      <c r="D5691" s="102"/>
      <c r="E5691" s="103"/>
      <c r="F5691" s="102"/>
      <c r="G5691" s="104"/>
      <c r="H5691" s="105" t="str">
        <f t="shared" ca="1" si="267"/>
        <v/>
      </c>
      <c r="I5691" s="102"/>
      <c r="J5691" s="102"/>
      <c r="K5691" s="102"/>
      <c r="L5691" s="102"/>
      <c r="M5691" s="102"/>
      <c r="N5691" s="102"/>
      <c r="O5691" s="102"/>
      <c r="P5691" s="102"/>
      <c r="Q5691" s="102"/>
      <c r="R5691" s="102"/>
      <c r="S5691" s="102"/>
      <c r="T5691" s="106"/>
      <c r="U5691" s="3" t="str">
        <f t="shared" si="266"/>
        <v>0/1</v>
      </c>
    </row>
    <row r="5692" spans="1:21" ht="30" customHeight="1" x14ac:dyDescent="0.3">
      <c r="A5692" s="3" t="str">
        <f>B5692&amp;"--"&amp;COUNTIF($B$5:B5692,B5692)</f>
        <v>--5655</v>
      </c>
      <c r="B5692" s="3" t="str">
        <f t="shared" si="265"/>
        <v/>
      </c>
      <c r="C5692" s="78">
        <v>5688</v>
      </c>
      <c r="D5692" s="102"/>
      <c r="E5692" s="103"/>
      <c r="F5692" s="102"/>
      <c r="G5692" s="104"/>
      <c r="H5692" s="105" t="str">
        <f t="shared" ca="1" si="267"/>
        <v/>
      </c>
      <c r="I5692" s="102"/>
      <c r="J5692" s="102"/>
      <c r="K5692" s="102"/>
      <c r="L5692" s="102"/>
      <c r="M5692" s="102"/>
      <c r="N5692" s="102"/>
      <c r="O5692" s="102"/>
      <c r="P5692" s="102"/>
      <c r="Q5692" s="102"/>
      <c r="R5692" s="102"/>
      <c r="S5692" s="102"/>
      <c r="T5692" s="106"/>
      <c r="U5692" s="3" t="str">
        <f t="shared" si="266"/>
        <v>0/1</v>
      </c>
    </row>
    <row r="5693" spans="1:21" ht="30" customHeight="1" x14ac:dyDescent="0.3">
      <c r="A5693" s="3" t="str">
        <f>B5693&amp;"--"&amp;COUNTIF($B$5:B5693,B5693)</f>
        <v>--5656</v>
      </c>
      <c r="B5693" s="3" t="str">
        <f t="shared" si="265"/>
        <v/>
      </c>
      <c r="C5693" s="78">
        <v>5689</v>
      </c>
      <c r="D5693" s="102"/>
      <c r="E5693" s="103"/>
      <c r="F5693" s="102"/>
      <c r="G5693" s="104"/>
      <c r="H5693" s="105" t="str">
        <f t="shared" ca="1" si="267"/>
        <v/>
      </c>
      <c r="I5693" s="102"/>
      <c r="J5693" s="102"/>
      <c r="K5693" s="102"/>
      <c r="L5693" s="102"/>
      <c r="M5693" s="102"/>
      <c r="N5693" s="102"/>
      <c r="O5693" s="102"/>
      <c r="P5693" s="102"/>
      <c r="Q5693" s="102"/>
      <c r="R5693" s="102"/>
      <c r="S5693" s="102"/>
      <c r="T5693" s="106"/>
      <c r="U5693" s="3" t="str">
        <f t="shared" si="266"/>
        <v>0/1</v>
      </c>
    </row>
    <row r="5694" spans="1:21" ht="30" customHeight="1" x14ac:dyDescent="0.3">
      <c r="A5694" s="3" t="str">
        <f>B5694&amp;"--"&amp;COUNTIF($B$5:B5694,B5694)</f>
        <v>--5657</v>
      </c>
      <c r="B5694" s="3" t="str">
        <f t="shared" si="265"/>
        <v/>
      </c>
      <c r="C5694" s="78">
        <v>5690</v>
      </c>
      <c r="D5694" s="102"/>
      <c r="E5694" s="103"/>
      <c r="F5694" s="102"/>
      <c r="G5694" s="104"/>
      <c r="H5694" s="105" t="str">
        <f t="shared" ca="1" si="267"/>
        <v/>
      </c>
      <c r="I5694" s="102"/>
      <c r="J5694" s="102"/>
      <c r="K5694" s="102"/>
      <c r="L5694" s="102"/>
      <c r="M5694" s="102"/>
      <c r="N5694" s="102"/>
      <c r="O5694" s="102"/>
      <c r="P5694" s="102"/>
      <c r="Q5694" s="102"/>
      <c r="R5694" s="102"/>
      <c r="S5694" s="102"/>
      <c r="T5694" s="106"/>
      <c r="U5694" s="3" t="str">
        <f t="shared" si="266"/>
        <v>0/1</v>
      </c>
    </row>
    <row r="5695" spans="1:21" ht="30" customHeight="1" x14ac:dyDescent="0.3">
      <c r="A5695" s="3" t="str">
        <f>B5695&amp;"--"&amp;COUNTIF($B$5:B5695,B5695)</f>
        <v>--5658</v>
      </c>
      <c r="B5695" s="3" t="str">
        <f t="shared" si="265"/>
        <v/>
      </c>
      <c r="C5695" s="78">
        <v>5691</v>
      </c>
      <c r="D5695" s="102"/>
      <c r="E5695" s="103"/>
      <c r="F5695" s="102"/>
      <c r="G5695" s="104"/>
      <c r="H5695" s="105" t="str">
        <f t="shared" ca="1" si="267"/>
        <v/>
      </c>
      <c r="I5695" s="102"/>
      <c r="J5695" s="102"/>
      <c r="K5695" s="102"/>
      <c r="L5695" s="102"/>
      <c r="M5695" s="102"/>
      <c r="N5695" s="102"/>
      <c r="O5695" s="102"/>
      <c r="P5695" s="102"/>
      <c r="Q5695" s="102"/>
      <c r="R5695" s="102"/>
      <c r="S5695" s="102"/>
      <c r="T5695" s="106"/>
      <c r="U5695" s="3" t="str">
        <f t="shared" si="266"/>
        <v>0/1</v>
      </c>
    </row>
    <row r="5696" spans="1:21" ht="30" customHeight="1" x14ac:dyDescent="0.3">
      <c r="A5696" s="3" t="str">
        <f>B5696&amp;"--"&amp;COUNTIF($B$5:B5696,B5696)</f>
        <v>--5659</v>
      </c>
      <c r="B5696" s="3" t="str">
        <f t="shared" si="265"/>
        <v/>
      </c>
      <c r="C5696" s="78">
        <v>5692</v>
      </c>
      <c r="D5696" s="102"/>
      <c r="E5696" s="103"/>
      <c r="F5696" s="102"/>
      <c r="G5696" s="104"/>
      <c r="H5696" s="105" t="str">
        <f t="shared" ca="1" si="267"/>
        <v/>
      </c>
      <c r="I5696" s="102"/>
      <c r="J5696" s="102"/>
      <c r="K5696" s="102"/>
      <c r="L5696" s="102"/>
      <c r="M5696" s="102"/>
      <c r="N5696" s="102"/>
      <c r="O5696" s="102"/>
      <c r="P5696" s="102"/>
      <c r="Q5696" s="102"/>
      <c r="R5696" s="102"/>
      <c r="S5696" s="102"/>
      <c r="T5696" s="106"/>
      <c r="U5696" s="3" t="str">
        <f t="shared" si="266"/>
        <v>0/1</v>
      </c>
    </row>
    <row r="5697" spans="1:21" ht="30" customHeight="1" x14ac:dyDescent="0.3">
      <c r="A5697" s="3" t="str">
        <f>B5697&amp;"--"&amp;COUNTIF($B$5:B5697,B5697)</f>
        <v>--5660</v>
      </c>
      <c r="B5697" s="3" t="str">
        <f t="shared" si="265"/>
        <v/>
      </c>
      <c r="C5697" s="78">
        <v>5693</v>
      </c>
      <c r="D5697" s="102"/>
      <c r="E5697" s="103"/>
      <c r="F5697" s="102"/>
      <c r="G5697" s="104"/>
      <c r="H5697" s="105" t="str">
        <f t="shared" ca="1" si="267"/>
        <v/>
      </c>
      <c r="I5697" s="102"/>
      <c r="J5697" s="102"/>
      <c r="K5697" s="102"/>
      <c r="L5697" s="102"/>
      <c r="M5697" s="102"/>
      <c r="N5697" s="102"/>
      <c r="O5697" s="102"/>
      <c r="P5697" s="102"/>
      <c r="Q5697" s="102"/>
      <c r="R5697" s="102"/>
      <c r="S5697" s="102"/>
      <c r="T5697" s="106"/>
      <c r="U5697" s="3" t="str">
        <f t="shared" si="266"/>
        <v>0/1</v>
      </c>
    </row>
    <row r="5698" spans="1:21" ht="30" customHeight="1" x14ac:dyDescent="0.3">
      <c r="A5698" s="3" t="str">
        <f>B5698&amp;"--"&amp;COUNTIF($B$5:B5698,B5698)</f>
        <v>--5661</v>
      </c>
      <c r="B5698" s="3" t="str">
        <f t="shared" si="265"/>
        <v/>
      </c>
      <c r="C5698" s="78">
        <v>5694</v>
      </c>
      <c r="D5698" s="102"/>
      <c r="E5698" s="103"/>
      <c r="F5698" s="102"/>
      <c r="G5698" s="104"/>
      <c r="H5698" s="105" t="str">
        <f t="shared" ca="1" si="267"/>
        <v/>
      </c>
      <c r="I5698" s="102"/>
      <c r="J5698" s="102"/>
      <c r="K5698" s="102"/>
      <c r="L5698" s="102"/>
      <c r="M5698" s="102"/>
      <c r="N5698" s="102"/>
      <c r="O5698" s="102"/>
      <c r="P5698" s="102"/>
      <c r="Q5698" s="102"/>
      <c r="R5698" s="102"/>
      <c r="S5698" s="102"/>
      <c r="T5698" s="106"/>
      <c r="U5698" s="3" t="str">
        <f t="shared" si="266"/>
        <v>0/1</v>
      </c>
    </row>
    <row r="5699" spans="1:21" ht="30" customHeight="1" x14ac:dyDescent="0.3">
      <c r="A5699" s="3" t="str">
        <f>B5699&amp;"--"&amp;COUNTIF($B$5:B5699,B5699)</f>
        <v>--5662</v>
      </c>
      <c r="B5699" s="3" t="str">
        <f t="shared" si="265"/>
        <v/>
      </c>
      <c r="C5699" s="78">
        <v>5695</v>
      </c>
      <c r="D5699" s="102"/>
      <c r="E5699" s="103"/>
      <c r="F5699" s="102"/>
      <c r="G5699" s="104"/>
      <c r="H5699" s="105" t="str">
        <f t="shared" ca="1" si="267"/>
        <v/>
      </c>
      <c r="I5699" s="102"/>
      <c r="J5699" s="102"/>
      <c r="K5699" s="102"/>
      <c r="L5699" s="102"/>
      <c r="M5699" s="102"/>
      <c r="N5699" s="102"/>
      <c r="O5699" s="102"/>
      <c r="P5699" s="102"/>
      <c r="Q5699" s="102"/>
      <c r="R5699" s="102"/>
      <c r="S5699" s="102"/>
      <c r="T5699" s="106"/>
      <c r="U5699" s="3" t="str">
        <f t="shared" si="266"/>
        <v>0/1</v>
      </c>
    </row>
    <row r="5700" spans="1:21" ht="30" customHeight="1" x14ac:dyDescent="0.3">
      <c r="A5700" s="3" t="str">
        <f>B5700&amp;"--"&amp;COUNTIF($B$5:B5700,B5700)</f>
        <v>--5663</v>
      </c>
      <c r="B5700" s="3" t="str">
        <f t="shared" si="265"/>
        <v/>
      </c>
      <c r="C5700" s="78">
        <v>5696</v>
      </c>
      <c r="D5700" s="102"/>
      <c r="E5700" s="103"/>
      <c r="F5700" s="102"/>
      <c r="G5700" s="104"/>
      <c r="H5700" s="105" t="str">
        <f t="shared" ca="1" si="267"/>
        <v/>
      </c>
      <c r="I5700" s="102"/>
      <c r="J5700" s="102"/>
      <c r="K5700" s="102"/>
      <c r="L5700" s="102"/>
      <c r="M5700" s="102"/>
      <c r="N5700" s="102"/>
      <c r="O5700" s="102"/>
      <c r="P5700" s="102"/>
      <c r="Q5700" s="102"/>
      <c r="R5700" s="102"/>
      <c r="S5700" s="102"/>
      <c r="T5700" s="106"/>
      <c r="U5700" s="3" t="str">
        <f t="shared" si="266"/>
        <v>0/1</v>
      </c>
    </row>
    <row r="5701" spans="1:21" ht="30" customHeight="1" x14ac:dyDescent="0.3">
      <c r="A5701" s="3" t="str">
        <f>B5701&amp;"--"&amp;COUNTIF($B$5:B5701,B5701)</f>
        <v>--5664</v>
      </c>
      <c r="B5701" s="3" t="str">
        <f t="shared" ref="B5701:B5764" si="268">IF(G5701&lt;&gt;"",MONTH(G5701),"")</f>
        <v/>
      </c>
      <c r="C5701" s="78">
        <v>5697</v>
      </c>
      <c r="D5701" s="102"/>
      <c r="E5701" s="103"/>
      <c r="F5701" s="102"/>
      <c r="G5701" s="104"/>
      <c r="H5701" s="105" t="str">
        <f t="shared" ca="1" si="267"/>
        <v/>
      </c>
      <c r="I5701" s="102"/>
      <c r="J5701" s="102"/>
      <c r="K5701" s="102"/>
      <c r="L5701" s="102"/>
      <c r="M5701" s="102"/>
      <c r="N5701" s="102"/>
      <c r="O5701" s="102"/>
      <c r="P5701" s="102"/>
      <c r="Q5701" s="102"/>
      <c r="R5701" s="102"/>
      <c r="S5701" s="102"/>
      <c r="T5701" s="106"/>
      <c r="U5701" s="3" t="str">
        <f t="shared" ref="U5701:U5764" si="269">DAY(G5701)&amp;"/"&amp;MONTH(G5701)</f>
        <v>0/1</v>
      </c>
    </row>
    <row r="5702" spans="1:21" ht="30" customHeight="1" x14ac:dyDescent="0.3">
      <c r="A5702" s="3" t="str">
        <f>B5702&amp;"--"&amp;COUNTIF($B$5:B5702,B5702)</f>
        <v>--5665</v>
      </c>
      <c r="B5702" s="3" t="str">
        <f t="shared" si="268"/>
        <v/>
      </c>
      <c r="C5702" s="78">
        <v>5698</v>
      </c>
      <c r="D5702" s="102"/>
      <c r="E5702" s="103"/>
      <c r="F5702" s="102"/>
      <c r="G5702" s="104"/>
      <c r="H5702" s="105" t="str">
        <f t="shared" ca="1" si="267"/>
        <v/>
      </c>
      <c r="I5702" s="102"/>
      <c r="J5702" s="102"/>
      <c r="K5702" s="102"/>
      <c r="L5702" s="102"/>
      <c r="M5702" s="102"/>
      <c r="N5702" s="102"/>
      <c r="O5702" s="102"/>
      <c r="P5702" s="102"/>
      <c r="Q5702" s="102"/>
      <c r="R5702" s="102"/>
      <c r="S5702" s="102"/>
      <c r="T5702" s="106"/>
      <c r="U5702" s="3" t="str">
        <f t="shared" si="269"/>
        <v>0/1</v>
      </c>
    </row>
    <row r="5703" spans="1:21" ht="30" customHeight="1" x14ac:dyDescent="0.3">
      <c r="A5703" s="3" t="str">
        <f>B5703&amp;"--"&amp;COUNTIF($B$5:B5703,B5703)</f>
        <v>--5666</v>
      </c>
      <c r="B5703" s="3" t="str">
        <f t="shared" si="268"/>
        <v/>
      </c>
      <c r="C5703" s="78">
        <v>5699</v>
      </c>
      <c r="D5703" s="102"/>
      <c r="E5703" s="103"/>
      <c r="F5703" s="102"/>
      <c r="G5703" s="104"/>
      <c r="H5703" s="105" t="str">
        <f t="shared" ca="1" si="267"/>
        <v/>
      </c>
      <c r="I5703" s="102"/>
      <c r="J5703" s="102"/>
      <c r="K5703" s="102"/>
      <c r="L5703" s="102"/>
      <c r="M5703" s="102"/>
      <c r="N5703" s="102"/>
      <c r="O5703" s="102"/>
      <c r="P5703" s="102"/>
      <c r="Q5703" s="102"/>
      <c r="R5703" s="102"/>
      <c r="S5703" s="102"/>
      <c r="T5703" s="106"/>
      <c r="U5703" s="3" t="str">
        <f t="shared" si="269"/>
        <v>0/1</v>
      </c>
    </row>
    <row r="5704" spans="1:21" ht="30" customHeight="1" x14ac:dyDescent="0.3">
      <c r="A5704" s="3" t="str">
        <f>B5704&amp;"--"&amp;COUNTIF($B$5:B5704,B5704)</f>
        <v>--5667</v>
      </c>
      <c r="B5704" s="3" t="str">
        <f t="shared" si="268"/>
        <v/>
      </c>
      <c r="C5704" s="78">
        <v>5700</v>
      </c>
      <c r="D5704" s="102"/>
      <c r="E5704" s="103"/>
      <c r="F5704" s="102"/>
      <c r="G5704" s="104"/>
      <c r="H5704" s="105" t="str">
        <f t="shared" ca="1" si="267"/>
        <v/>
      </c>
      <c r="I5704" s="102"/>
      <c r="J5704" s="102"/>
      <c r="K5704" s="102"/>
      <c r="L5704" s="102"/>
      <c r="M5704" s="102"/>
      <c r="N5704" s="102"/>
      <c r="O5704" s="102"/>
      <c r="P5704" s="102"/>
      <c r="Q5704" s="102"/>
      <c r="R5704" s="102"/>
      <c r="S5704" s="102"/>
      <c r="T5704" s="106"/>
      <c r="U5704" s="3" t="str">
        <f t="shared" si="269"/>
        <v>0/1</v>
      </c>
    </row>
    <row r="5705" spans="1:21" ht="30" customHeight="1" x14ac:dyDescent="0.3">
      <c r="A5705" s="3" t="str">
        <f>B5705&amp;"--"&amp;COUNTIF($B$5:B5705,B5705)</f>
        <v>--5668</v>
      </c>
      <c r="B5705" s="3" t="str">
        <f t="shared" si="268"/>
        <v/>
      </c>
      <c r="C5705" s="78">
        <v>5701</v>
      </c>
      <c r="D5705" s="102"/>
      <c r="E5705" s="103"/>
      <c r="F5705" s="102"/>
      <c r="G5705" s="104"/>
      <c r="H5705" s="105" t="str">
        <f t="shared" ca="1" si="267"/>
        <v/>
      </c>
      <c r="I5705" s="102"/>
      <c r="J5705" s="102"/>
      <c r="K5705" s="102"/>
      <c r="L5705" s="102"/>
      <c r="M5705" s="102"/>
      <c r="N5705" s="102"/>
      <c r="O5705" s="102"/>
      <c r="P5705" s="102"/>
      <c r="Q5705" s="102"/>
      <c r="R5705" s="102"/>
      <c r="S5705" s="102"/>
      <c r="T5705" s="106"/>
      <c r="U5705" s="3" t="str">
        <f t="shared" si="269"/>
        <v>0/1</v>
      </c>
    </row>
    <row r="5706" spans="1:21" ht="30" customHeight="1" x14ac:dyDescent="0.3">
      <c r="A5706" s="3" t="str">
        <f>B5706&amp;"--"&amp;COUNTIF($B$5:B5706,B5706)</f>
        <v>--5669</v>
      </c>
      <c r="B5706" s="3" t="str">
        <f t="shared" si="268"/>
        <v/>
      </c>
      <c r="C5706" s="78">
        <v>5702</v>
      </c>
      <c r="D5706" s="102"/>
      <c r="E5706" s="103"/>
      <c r="F5706" s="102"/>
      <c r="G5706" s="104"/>
      <c r="H5706" s="105" t="str">
        <f t="shared" ca="1" si="267"/>
        <v/>
      </c>
      <c r="I5706" s="102"/>
      <c r="J5706" s="102"/>
      <c r="K5706" s="102"/>
      <c r="L5706" s="102"/>
      <c r="M5706" s="102"/>
      <c r="N5706" s="102"/>
      <c r="O5706" s="102"/>
      <c r="P5706" s="102"/>
      <c r="Q5706" s="102"/>
      <c r="R5706" s="102"/>
      <c r="S5706" s="102"/>
      <c r="T5706" s="106"/>
      <c r="U5706" s="3" t="str">
        <f t="shared" si="269"/>
        <v>0/1</v>
      </c>
    </row>
    <row r="5707" spans="1:21" ht="30" customHeight="1" x14ac:dyDescent="0.3">
      <c r="A5707" s="3" t="str">
        <f>B5707&amp;"--"&amp;COUNTIF($B$5:B5707,B5707)</f>
        <v>--5670</v>
      </c>
      <c r="B5707" s="3" t="str">
        <f t="shared" si="268"/>
        <v/>
      </c>
      <c r="C5707" s="78">
        <v>5703</v>
      </c>
      <c r="D5707" s="102"/>
      <c r="E5707" s="103"/>
      <c r="F5707" s="102"/>
      <c r="G5707" s="104"/>
      <c r="H5707" s="105" t="str">
        <f t="shared" ca="1" si="267"/>
        <v/>
      </c>
      <c r="I5707" s="102"/>
      <c r="J5707" s="102"/>
      <c r="K5707" s="102"/>
      <c r="L5707" s="102"/>
      <c r="M5707" s="102"/>
      <c r="N5707" s="102"/>
      <c r="O5707" s="102"/>
      <c r="P5707" s="102"/>
      <c r="Q5707" s="102"/>
      <c r="R5707" s="102"/>
      <c r="S5707" s="102"/>
      <c r="T5707" s="106"/>
      <c r="U5707" s="3" t="str">
        <f t="shared" si="269"/>
        <v>0/1</v>
      </c>
    </row>
    <row r="5708" spans="1:21" ht="30" customHeight="1" x14ac:dyDescent="0.3">
      <c r="A5708" s="3" t="str">
        <f>B5708&amp;"--"&amp;COUNTIF($B$5:B5708,B5708)</f>
        <v>--5671</v>
      </c>
      <c r="B5708" s="3" t="str">
        <f t="shared" si="268"/>
        <v/>
      </c>
      <c r="C5708" s="78">
        <v>5704</v>
      </c>
      <c r="D5708" s="102"/>
      <c r="E5708" s="103"/>
      <c r="F5708" s="102"/>
      <c r="G5708" s="104"/>
      <c r="H5708" s="105" t="str">
        <f t="shared" ca="1" si="267"/>
        <v/>
      </c>
      <c r="I5708" s="102"/>
      <c r="J5708" s="102"/>
      <c r="K5708" s="102"/>
      <c r="L5708" s="102"/>
      <c r="M5708" s="102"/>
      <c r="N5708" s="102"/>
      <c r="O5708" s="102"/>
      <c r="P5708" s="102"/>
      <c r="Q5708" s="102"/>
      <c r="R5708" s="102"/>
      <c r="S5708" s="102"/>
      <c r="T5708" s="106"/>
      <c r="U5708" s="3" t="str">
        <f t="shared" si="269"/>
        <v>0/1</v>
      </c>
    </row>
    <row r="5709" spans="1:21" ht="30" customHeight="1" x14ac:dyDescent="0.3">
      <c r="A5709" s="3" t="str">
        <f>B5709&amp;"--"&amp;COUNTIF($B$5:B5709,B5709)</f>
        <v>--5672</v>
      </c>
      <c r="B5709" s="3" t="str">
        <f t="shared" si="268"/>
        <v/>
      </c>
      <c r="C5709" s="78">
        <v>5705</v>
      </c>
      <c r="D5709" s="102"/>
      <c r="E5709" s="103"/>
      <c r="F5709" s="102"/>
      <c r="G5709" s="104"/>
      <c r="H5709" s="105" t="str">
        <f t="shared" ca="1" si="267"/>
        <v/>
      </c>
      <c r="I5709" s="102"/>
      <c r="J5709" s="102"/>
      <c r="K5709" s="102"/>
      <c r="L5709" s="102"/>
      <c r="M5709" s="102"/>
      <c r="N5709" s="102"/>
      <c r="O5709" s="102"/>
      <c r="P5709" s="102"/>
      <c r="Q5709" s="102"/>
      <c r="R5709" s="102"/>
      <c r="S5709" s="102"/>
      <c r="T5709" s="106"/>
      <c r="U5709" s="3" t="str">
        <f t="shared" si="269"/>
        <v>0/1</v>
      </c>
    </row>
    <row r="5710" spans="1:21" ht="30" customHeight="1" x14ac:dyDescent="0.3">
      <c r="A5710" s="3" t="str">
        <f>B5710&amp;"--"&amp;COUNTIF($B$5:B5710,B5710)</f>
        <v>--5673</v>
      </c>
      <c r="B5710" s="3" t="str">
        <f t="shared" si="268"/>
        <v/>
      </c>
      <c r="C5710" s="78">
        <v>5706</v>
      </c>
      <c r="D5710" s="102"/>
      <c r="E5710" s="103"/>
      <c r="F5710" s="102"/>
      <c r="G5710" s="104"/>
      <c r="H5710" s="105" t="str">
        <f t="shared" ca="1" si="267"/>
        <v/>
      </c>
      <c r="I5710" s="102"/>
      <c r="J5710" s="102"/>
      <c r="K5710" s="102"/>
      <c r="L5710" s="102"/>
      <c r="M5710" s="102"/>
      <c r="N5710" s="102"/>
      <c r="O5710" s="102"/>
      <c r="P5710" s="102"/>
      <c r="Q5710" s="102"/>
      <c r="R5710" s="102"/>
      <c r="S5710" s="102"/>
      <c r="T5710" s="106"/>
      <c r="U5710" s="3" t="str">
        <f t="shared" si="269"/>
        <v>0/1</v>
      </c>
    </row>
    <row r="5711" spans="1:21" ht="30" customHeight="1" x14ac:dyDescent="0.3">
      <c r="A5711" s="3" t="str">
        <f>B5711&amp;"--"&amp;COUNTIF($B$5:B5711,B5711)</f>
        <v>--5674</v>
      </c>
      <c r="B5711" s="3" t="str">
        <f t="shared" si="268"/>
        <v/>
      </c>
      <c r="C5711" s="78">
        <v>5707</v>
      </c>
      <c r="D5711" s="102"/>
      <c r="E5711" s="103"/>
      <c r="F5711" s="102"/>
      <c r="G5711" s="104"/>
      <c r="H5711" s="105" t="str">
        <f t="shared" ca="1" si="267"/>
        <v/>
      </c>
      <c r="I5711" s="102"/>
      <c r="J5711" s="102"/>
      <c r="K5711" s="102"/>
      <c r="L5711" s="102"/>
      <c r="M5711" s="102"/>
      <c r="N5711" s="102"/>
      <c r="O5711" s="102"/>
      <c r="P5711" s="102"/>
      <c r="Q5711" s="102"/>
      <c r="R5711" s="102"/>
      <c r="S5711" s="102"/>
      <c r="T5711" s="106"/>
      <c r="U5711" s="3" t="str">
        <f t="shared" si="269"/>
        <v>0/1</v>
      </c>
    </row>
    <row r="5712" spans="1:21" ht="30" customHeight="1" x14ac:dyDescent="0.3">
      <c r="A5712" s="3" t="str">
        <f>B5712&amp;"--"&amp;COUNTIF($B$5:B5712,B5712)</f>
        <v>--5675</v>
      </c>
      <c r="B5712" s="3" t="str">
        <f t="shared" si="268"/>
        <v/>
      </c>
      <c r="C5712" s="78">
        <v>5708</v>
      </c>
      <c r="D5712" s="102"/>
      <c r="E5712" s="103"/>
      <c r="F5712" s="102"/>
      <c r="G5712" s="104"/>
      <c r="H5712" s="105" t="str">
        <f t="shared" ca="1" si="267"/>
        <v/>
      </c>
      <c r="I5712" s="102"/>
      <c r="J5712" s="102"/>
      <c r="K5712" s="102"/>
      <c r="L5712" s="102"/>
      <c r="M5712" s="102"/>
      <c r="N5712" s="102"/>
      <c r="O5712" s="102"/>
      <c r="P5712" s="102"/>
      <c r="Q5712" s="102"/>
      <c r="R5712" s="102"/>
      <c r="S5712" s="102"/>
      <c r="T5712" s="106"/>
      <c r="U5712" s="3" t="str">
        <f t="shared" si="269"/>
        <v>0/1</v>
      </c>
    </row>
    <row r="5713" spans="1:21" ht="30" customHeight="1" x14ac:dyDescent="0.3">
      <c r="A5713" s="3" t="str">
        <f>B5713&amp;"--"&amp;COUNTIF($B$5:B5713,B5713)</f>
        <v>--5676</v>
      </c>
      <c r="B5713" s="3" t="str">
        <f t="shared" si="268"/>
        <v/>
      </c>
      <c r="C5713" s="78">
        <v>5709</v>
      </c>
      <c r="D5713" s="102"/>
      <c r="E5713" s="103"/>
      <c r="F5713" s="102"/>
      <c r="G5713" s="104"/>
      <c r="H5713" s="105" t="str">
        <f t="shared" ca="1" si="267"/>
        <v/>
      </c>
      <c r="I5713" s="102"/>
      <c r="J5713" s="102"/>
      <c r="K5713" s="102"/>
      <c r="L5713" s="102"/>
      <c r="M5713" s="102"/>
      <c r="N5713" s="102"/>
      <c r="O5713" s="102"/>
      <c r="P5713" s="102"/>
      <c r="Q5713" s="102"/>
      <c r="R5713" s="102"/>
      <c r="S5713" s="102"/>
      <c r="T5713" s="106"/>
      <c r="U5713" s="3" t="str">
        <f t="shared" si="269"/>
        <v>0/1</v>
      </c>
    </row>
    <row r="5714" spans="1:21" ht="30" customHeight="1" x14ac:dyDescent="0.3">
      <c r="A5714" s="3" t="str">
        <f>B5714&amp;"--"&amp;COUNTIF($B$5:B5714,B5714)</f>
        <v>--5677</v>
      </c>
      <c r="B5714" s="3" t="str">
        <f t="shared" si="268"/>
        <v/>
      </c>
      <c r="C5714" s="78">
        <v>5710</v>
      </c>
      <c r="D5714" s="102"/>
      <c r="E5714" s="103"/>
      <c r="F5714" s="102"/>
      <c r="G5714" s="104"/>
      <c r="H5714" s="105" t="str">
        <f t="shared" ca="1" si="267"/>
        <v/>
      </c>
      <c r="I5714" s="102"/>
      <c r="J5714" s="102"/>
      <c r="K5714" s="102"/>
      <c r="L5714" s="102"/>
      <c r="M5714" s="102"/>
      <c r="N5714" s="102"/>
      <c r="O5714" s="102"/>
      <c r="P5714" s="102"/>
      <c r="Q5714" s="102"/>
      <c r="R5714" s="102"/>
      <c r="S5714" s="102"/>
      <c r="T5714" s="106"/>
      <c r="U5714" s="3" t="str">
        <f t="shared" si="269"/>
        <v>0/1</v>
      </c>
    </row>
    <row r="5715" spans="1:21" ht="30" customHeight="1" x14ac:dyDescent="0.3">
      <c r="A5715" s="3" t="str">
        <f>B5715&amp;"--"&amp;COUNTIF($B$5:B5715,B5715)</f>
        <v>--5678</v>
      </c>
      <c r="B5715" s="3" t="str">
        <f t="shared" si="268"/>
        <v/>
      </c>
      <c r="C5715" s="78">
        <v>5711</v>
      </c>
      <c r="D5715" s="102"/>
      <c r="E5715" s="103"/>
      <c r="F5715" s="102"/>
      <c r="G5715" s="104"/>
      <c r="H5715" s="105" t="str">
        <f t="shared" ca="1" si="267"/>
        <v/>
      </c>
      <c r="I5715" s="102"/>
      <c r="J5715" s="102"/>
      <c r="K5715" s="102"/>
      <c r="L5715" s="102"/>
      <c r="M5715" s="102"/>
      <c r="N5715" s="102"/>
      <c r="O5715" s="102"/>
      <c r="P5715" s="102"/>
      <c r="Q5715" s="102"/>
      <c r="R5715" s="102"/>
      <c r="S5715" s="102"/>
      <c r="T5715" s="106"/>
      <c r="U5715" s="3" t="str">
        <f t="shared" si="269"/>
        <v>0/1</v>
      </c>
    </row>
    <row r="5716" spans="1:21" ht="30" customHeight="1" x14ac:dyDescent="0.3">
      <c r="A5716" s="3" t="str">
        <f>B5716&amp;"--"&amp;COUNTIF($B$5:B5716,B5716)</f>
        <v>--5679</v>
      </c>
      <c r="B5716" s="3" t="str">
        <f t="shared" si="268"/>
        <v/>
      </c>
      <c r="C5716" s="78">
        <v>5712</v>
      </c>
      <c r="D5716" s="102"/>
      <c r="E5716" s="103"/>
      <c r="F5716" s="102"/>
      <c r="G5716" s="104"/>
      <c r="H5716" s="105" t="str">
        <f t="shared" ca="1" si="267"/>
        <v/>
      </c>
      <c r="I5716" s="102"/>
      <c r="J5716" s="102"/>
      <c r="K5716" s="102"/>
      <c r="L5716" s="102"/>
      <c r="M5716" s="102"/>
      <c r="N5716" s="102"/>
      <c r="O5716" s="102"/>
      <c r="P5716" s="102"/>
      <c r="Q5716" s="102"/>
      <c r="R5716" s="102"/>
      <c r="S5716" s="102"/>
      <c r="T5716" s="106"/>
      <c r="U5716" s="3" t="str">
        <f t="shared" si="269"/>
        <v>0/1</v>
      </c>
    </row>
    <row r="5717" spans="1:21" ht="30" customHeight="1" x14ac:dyDescent="0.3">
      <c r="A5717" s="3" t="str">
        <f>B5717&amp;"--"&amp;COUNTIF($B$5:B5717,B5717)</f>
        <v>--5680</v>
      </c>
      <c r="B5717" s="3" t="str">
        <f t="shared" si="268"/>
        <v/>
      </c>
      <c r="C5717" s="78">
        <v>5713</v>
      </c>
      <c r="D5717" s="102"/>
      <c r="E5717" s="103"/>
      <c r="F5717" s="102"/>
      <c r="G5717" s="104"/>
      <c r="H5717" s="105" t="str">
        <f t="shared" ca="1" si="267"/>
        <v/>
      </c>
      <c r="I5717" s="102"/>
      <c r="J5717" s="102"/>
      <c r="K5717" s="102"/>
      <c r="L5717" s="102"/>
      <c r="M5717" s="102"/>
      <c r="N5717" s="102"/>
      <c r="O5717" s="102"/>
      <c r="P5717" s="102"/>
      <c r="Q5717" s="102"/>
      <c r="R5717" s="102"/>
      <c r="S5717" s="102"/>
      <c r="T5717" s="106"/>
      <c r="U5717" s="3" t="str">
        <f t="shared" si="269"/>
        <v>0/1</v>
      </c>
    </row>
    <row r="5718" spans="1:21" ht="30" customHeight="1" x14ac:dyDescent="0.3">
      <c r="A5718" s="3" t="str">
        <f>B5718&amp;"--"&amp;COUNTIF($B$5:B5718,B5718)</f>
        <v>--5681</v>
      </c>
      <c r="B5718" s="3" t="str">
        <f t="shared" si="268"/>
        <v/>
      </c>
      <c r="C5718" s="78">
        <v>5714</v>
      </c>
      <c r="D5718" s="102"/>
      <c r="E5718" s="103"/>
      <c r="F5718" s="102"/>
      <c r="G5718" s="104"/>
      <c r="H5718" s="105" t="str">
        <f t="shared" ca="1" si="267"/>
        <v/>
      </c>
      <c r="I5718" s="102"/>
      <c r="J5718" s="102"/>
      <c r="K5718" s="102"/>
      <c r="L5718" s="102"/>
      <c r="M5718" s="102"/>
      <c r="N5718" s="102"/>
      <c r="O5718" s="102"/>
      <c r="P5718" s="102"/>
      <c r="Q5718" s="102"/>
      <c r="R5718" s="102"/>
      <c r="S5718" s="102"/>
      <c r="T5718" s="106"/>
      <c r="U5718" s="3" t="str">
        <f t="shared" si="269"/>
        <v>0/1</v>
      </c>
    </row>
    <row r="5719" spans="1:21" ht="30" customHeight="1" x14ac:dyDescent="0.3">
      <c r="A5719" s="3" t="str">
        <f>B5719&amp;"--"&amp;COUNTIF($B$5:B5719,B5719)</f>
        <v>--5682</v>
      </c>
      <c r="B5719" s="3" t="str">
        <f t="shared" si="268"/>
        <v/>
      </c>
      <c r="C5719" s="78">
        <v>5715</v>
      </c>
      <c r="D5719" s="102"/>
      <c r="E5719" s="103"/>
      <c r="F5719" s="102"/>
      <c r="G5719" s="104"/>
      <c r="H5719" s="105" t="str">
        <f t="shared" ca="1" si="267"/>
        <v/>
      </c>
      <c r="I5719" s="102"/>
      <c r="J5719" s="102"/>
      <c r="K5719" s="102"/>
      <c r="L5719" s="102"/>
      <c r="M5719" s="102"/>
      <c r="N5719" s="102"/>
      <c r="O5719" s="102"/>
      <c r="P5719" s="102"/>
      <c r="Q5719" s="102"/>
      <c r="R5719" s="102"/>
      <c r="S5719" s="102"/>
      <c r="T5719" s="106"/>
      <c r="U5719" s="3" t="str">
        <f t="shared" si="269"/>
        <v>0/1</v>
      </c>
    </row>
    <row r="5720" spans="1:21" ht="30" customHeight="1" x14ac:dyDescent="0.3">
      <c r="A5720" s="3" t="str">
        <f>B5720&amp;"--"&amp;COUNTIF($B$5:B5720,B5720)</f>
        <v>--5683</v>
      </c>
      <c r="B5720" s="3" t="str">
        <f t="shared" si="268"/>
        <v/>
      </c>
      <c r="C5720" s="78">
        <v>5716</v>
      </c>
      <c r="D5720" s="102"/>
      <c r="E5720" s="103"/>
      <c r="F5720" s="102"/>
      <c r="G5720" s="104"/>
      <c r="H5720" s="105" t="str">
        <f t="shared" ca="1" si="267"/>
        <v/>
      </c>
      <c r="I5720" s="102"/>
      <c r="J5720" s="102"/>
      <c r="K5720" s="102"/>
      <c r="L5720" s="102"/>
      <c r="M5720" s="102"/>
      <c r="N5720" s="102"/>
      <c r="O5720" s="102"/>
      <c r="P5720" s="102"/>
      <c r="Q5720" s="102"/>
      <c r="R5720" s="102"/>
      <c r="S5720" s="102"/>
      <c r="T5720" s="106"/>
      <c r="U5720" s="3" t="str">
        <f t="shared" si="269"/>
        <v>0/1</v>
      </c>
    </row>
    <row r="5721" spans="1:21" ht="30" customHeight="1" x14ac:dyDescent="0.3">
      <c r="A5721" s="3" t="str">
        <f>B5721&amp;"--"&amp;COUNTIF($B$5:B5721,B5721)</f>
        <v>--5684</v>
      </c>
      <c r="B5721" s="3" t="str">
        <f t="shared" si="268"/>
        <v/>
      </c>
      <c r="C5721" s="78">
        <v>5717</v>
      </c>
      <c r="D5721" s="102"/>
      <c r="E5721" s="103"/>
      <c r="F5721" s="102"/>
      <c r="G5721" s="104"/>
      <c r="H5721" s="105" t="str">
        <f t="shared" ca="1" si="267"/>
        <v/>
      </c>
      <c r="I5721" s="102"/>
      <c r="J5721" s="102"/>
      <c r="K5721" s="102"/>
      <c r="L5721" s="102"/>
      <c r="M5721" s="102"/>
      <c r="N5721" s="102"/>
      <c r="O5721" s="102"/>
      <c r="P5721" s="102"/>
      <c r="Q5721" s="102"/>
      <c r="R5721" s="102"/>
      <c r="S5721" s="102"/>
      <c r="T5721" s="106"/>
      <c r="U5721" s="3" t="str">
        <f t="shared" si="269"/>
        <v>0/1</v>
      </c>
    </row>
    <row r="5722" spans="1:21" ht="30" customHeight="1" x14ac:dyDescent="0.3">
      <c r="A5722" s="3" t="str">
        <f>B5722&amp;"--"&amp;COUNTIF($B$5:B5722,B5722)</f>
        <v>--5685</v>
      </c>
      <c r="B5722" s="3" t="str">
        <f t="shared" si="268"/>
        <v/>
      </c>
      <c r="C5722" s="78">
        <v>5718</v>
      </c>
      <c r="D5722" s="102"/>
      <c r="E5722" s="103"/>
      <c r="F5722" s="102"/>
      <c r="G5722" s="104"/>
      <c r="H5722" s="105" t="str">
        <f t="shared" ca="1" si="267"/>
        <v/>
      </c>
      <c r="I5722" s="102"/>
      <c r="J5722" s="102"/>
      <c r="K5722" s="102"/>
      <c r="L5722" s="102"/>
      <c r="M5722" s="102"/>
      <c r="N5722" s="102"/>
      <c r="O5722" s="102"/>
      <c r="P5722" s="102"/>
      <c r="Q5722" s="102"/>
      <c r="R5722" s="102"/>
      <c r="S5722" s="102"/>
      <c r="T5722" s="106"/>
      <c r="U5722" s="3" t="str">
        <f t="shared" si="269"/>
        <v>0/1</v>
      </c>
    </row>
    <row r="5723" spans="1:21" ht="30" customHeight="1" x14ac:dyDescent="0.3">
      <c r="A5723" s="3" t="str">
        <f>B5723&amp;"--"&amp;COUNTIF($B$5:B5723,B5723)</f>
        <v>--5686</v>
      </c>
      <c r="B5723" s="3" t="str">
        <f t="shared" si="268"/>
        <v/>
      </c>
      <c r="C5723" s="78">
        <v>5719</v>
      </c>
      <c r="D5723" s="102"/>
      <c r="E5723" s="103"/>
      <c r="F5723" s="102"/>
      <c r="G5723" s="104"/>
      <c r="H5723" s="105" t="str">
        <f t="shared" ca="1" si="267"/>
        <v/>
      </c>
      <c r="I5723" s="102"/>
      <c r="J5723" s="102"/>
      <c r="K5723" s="102"/>
      <c r="L5723" s="102"/>
      <c r="M5723" s="102"/>
      <c r="N5723" s="102"/>
      <c r="O5723" s="102"/>
      <c r="P5723" s="102"/>
      <c r="Q5723" s="102"/>
      <c r="R5723" s="102"/>
      <c r="S5723" s="102"/>
      <c r="T5723" s="106"/>
      <c r="U5723" s="3" t="str">
        <f t="shared" si="269"/>
        <v>0/1</v>
      </c>
    </row>
    <row r="5724" spans="1:21" ht="30" customHeight="1" x14ac:dyDescent="0.3">
      <c r="A5724" s="3" t="str">
        <f>B5724&amp;"--"&amp;COUNTIF($B$5:B5724,B5724)</f>
        <v>--5687</v>
      </c>
      <c r="B5724" s="3" t="str">
        <f t="shared" si="268"/>
        <v/>
      </c>
      <c r="C5724" s="78">
        <v>5720</v>
      </c>
      <c r="D5724" s="102"/>
      <c r="E5724" s="103"/>
      <c r="F5724" s="102"/>
      <c r="G5724" s="104"/>
      <c r="H5724" s="105" t="str">
        <f t="shared" ca="1" si="267"/>
        <v/>
      </c>
      <c r="I5724" s="102"/>
      <c r="J5724" s="102"/>
      <c r="K5724" s="102"/>
      <c r="L5724" s="102"/>
      <c r="M5724" s="102"/>
      <c r="N5724" s="102"/>
      <c r="O5724" s="102"/>
      <c r="P5724" s="102"/>
      <c r="Q5724" s="102"/>
      <c r="R5724" s="102"/>
      <c r="S5724" s="102"/>
      <c r="T5724" s="106"/>
      <c r="U5724" s="3" t="str">
        <f t="shared" si="269"/>
        <v>0/1</v>
      </c>
    </row>
    <row r="5725" spans="1:21" ht="30" customHeight="1" x14ac:dyDescent="0.3">
      <c r="A5725" s="3" t="str">
        <f>B5725&amp;"--"&amp;COUNTIF($B$5:B5725,B5725)</f>
        <v>--5688</v>
      </c>
      <c r="B5725" s="3" t="str">
        <f t="shared" si="268"/>
        <v/>
      </c>
      <c r="C5725" s="78">
        <v>5721</v>
      </c>
      <c r="D5725" s="102"/>
      <c r="E5725" s="103"/>
      <c r="F5725" s="102"/>
      <c r="G5725" s="104"/>
      <c r="H5725" s="105" t="str">
        <f t="shared" ca="1" si="267"/>
        <v/>
      </c>
      <c r="I5725" s="102"/>
      <c r="J5725" s="102"/>
      <c r="K5725" s="102"/>
      <c r="L5725" s="102"/>
      <c r="M5725" s="102"/>
      <c r="N5725" s="102"/>
      <c r="O5725" s="102"/>
      <c r="P5725" s="102"/>
      <c r="Q5725" s="102"/>
      <c r="R5725" s="102"/>
      <c r="S5725" s="102"/>
      <c r="T5725" s="106"/>
      <c r="U5725" s="3" t="str">
        <f t="shared" si="269"/>
        <v>0/1</v>
      </c>
    </row>
    <row r="5726" spans="1:21" ht="30" customHeight="1" x14ac:dyDescent="0.3">
      <c r="A5726" s="3" t="str">
        <f>B5726&amp;"--"&amp;COUNTIF($B$5:B5726,B5726)</f>
        <v>--5689</v>
      </c>
      <c r="B5726" s="3" t="str">
        <f t="shared" si="268"/>
        <v/>
      </c>
      <c r="C5726" s="78">
        <v>5722</v>
      </c>
      <c r="D5726" s="102"/>
      <c r="E5726" s="103"/>
      <c r="F5726" s="102"/>
      <c r="G5726" s="104"/>
      <c r="H5726" s="105" t="str">
        <f t="shared" ca="1" si="267"/>
        <v/>
      </c>
      <c r="I5726" s="102"/>
      <c r="J5726" s="102"/>
      <c r="K5726" s="102"/>
      <c r="L5726" s="102"/>
      <c r="M5726" s="102"/>
      <c r="N5726" s="102"/>
      <c r="O5726" s="102"/>
      <c r="P5726" s="102"/>
      <c r="Q5726" s="102"/>
      <c r="R5726" s="102"/>
      <c r="S5726" s="102"/>
      <c r="T5726" s="106"/>
      <c r="U5726" s="3" t="str">
        <f t="shared" si="269"/>
        <v>0/1</v>
      </c>
    </row>
    <row r="5727" spans="1:21" ht="30" customHeight="1" x14ac:dyDescent="0.3">
      <c r="A5727" s="3" t="str">
        <f>B5727&amp;"--"&amp;COUNTIF($B$5:B5727,B5727)</f>
        <v>--5690</v>
      </c>
      <c r="B5727" s="3" t="str">
        <f t="shared" si="268"/>
        <v/>
      </c>
      <c r="C5727" s="78">
        <v>5723</v>
      </c>
      <c r="D5727" s="102"/>
      <c r="E5727" s="103"/>
      <c r="F5727" s="102"/>
      <c r="G5727" s="104"/>
      <c r="H5727" s="105" t="str">
        <f t="shared" ca="1" si="267"/>
        <v/>
      </c>
      <c r="I5727" s="102"/>
      <c r="J5727" s="102"/>
      <c r="K5727" s="102"/>
      <c r="L5727" s="102"/>
      <c r="M5727" s="102"/>
      <c r="N5727" s="102"/>
      <c r="O5727" s="102"/>
      <c r="P5727" s="102"/>
      <c r="Q5727" s="102"/>
      <c r="R5727" s="102"/>
      <c r="S5727" s="102"/>
      <c r="T5727" s="106"/>
      <c r="U5727" s="3" t="str">
        <f t="shared" si="269"/>
        <v>0/1</v>
      </c>
    </row>
    <row r="5728" spans="1:21" ht="30" customHeight="1" x14ac:dyDescent="0.3">
      <c r="A5728" s="3" t="str">
        <f>B5728&amp;"--"&amp;COUNTIF($B$5:B5728,B5728)</f>
        <v>--5691</v>
      </c>
      <c r="B5728" s="3" t="str">
        <f t="shared" si="268"/>
        <v/>
      </c>
      <c r="C5728" s="78">
        <v>5724</v>
      </c>
      <c r="D5728" s="102"/>
      <c r="E5728" s="103"/>
      <c r="F5728" s="102"/>
      <c r="G5728" s="104"/>
      <c r="H5728" s="105" t="str">
        <f t="shared" ref="H5728:H5791" ca="1" si="270">IF(G5728,DATEDIF(G5728,TODAY(),"Y"),"")</f>
        <v/>
      </c>
      <c r="I5728" s="102"/>
      <c r="J5728" s="102"/>
      <c r="K5728" s="102"/>
      <c r="L5728" s="102"/>
      <c r="M5728" s="102"/>
      <c r="N5728" s="102"/>
      <c r="O5728" s="102"/>
      <c r="P5728" s="102"/>
      <c r="Q5728" s="102"/>
      <c r="R5728" s="102"/>
      <c r="S5728" s="102"/>
      <c r="T5728" s="106"/>
      <c r="U5728" s="3" t="str">
        <f t="shared" si="269"/>
        <v>0/1</v>
      </c>
    </row>
    <row r="5729" spans="1:21" ht="30" customHeight="1" x14ac:dyDescent="0.3">
      <c r="A5729" s="3" t="str">
        <f>B5729&amp;"--"&amp;COUNTIF($B$5:B5729,B5729)</f>
        <v>--5692</v>
      </c>
      <c r="B5729" s="3" t="str">
        <f t="shared" si="268"/>
        <v/>
      </c>
      <c r="C5729" s="78">
        <v>5725</v>
      </c>
      <c r="D5729" s="102"/>
      <c r="E5729" s="103"/>
      <c r="F5729" s="102"/>
      <c r="G5729" s="104"/>
      <c r="H5729" s="105" t="str">
        <f t="shared" ca="1" si="270"/>
        <v/>
      </c>
      <c r="I5729" s="102"/>
      <c r="J5729" s="102"/>
      <c r="K5729" s="102"/>
      <c r="L5729" s="102"/>
      <c r="M5729" s="102"/>
      <c r="N5729" s="102"/>
      <c r="O5729" s="102"/>
      <c r="P5729" s="102"/>
      <c r="Q5729" s="102"/>
      <c r="R5729" s="102"/>
      <c r="S5729" s="102"/>
      <c r="T5729" s="106"/>
      <c r="U5729" s="3" t="str">
        <f t="shared" si="269"/>
        <v>0/1</v>
      </c>
    </row>
    <row r="5730" spans="1:21" ht="30" customHeight="1" x14ac:dyDescent="0.3">
      <c r="A5730" s="3" t="str">
        <f>B5730&amp;"--"&amp;COUNTIF($B$5:B5730,B5730)</f>
        <v>--5693</v>
      </c>
      <c r="B5730" s="3" t="str">
        <f t="shared" si="268"/>
        <v/>
      </c>
      <c r="C5730" s="78">
        <v>5726</v>
      </c>
      <c r="D5730" s="102"/>
      <c r="E5730" s="103"/>
      <c r="F5730" s="102"/>
      <c r="G5730" s="104"/>
      <c r="H5730" s="105" t="str">
        <f t="shared" ca="1" si="270"/>
        <v/>
      </c>
      <c r="I5730" s="102"/>
      <c r="J5730" s="102"/>
      <c r="K5730" s="102"/>
      <c r="L5730" s="102"/>
      <c r="M5730" s="102"/>
      <c r="N5730" s="102"/>
      <c r="O5730" s="102"/>
      <c r="P5730" s="102"/>
      <c r="Q5730" s="102"/>
      <c r="R5730" s="102"/>
      <c r="S5730" s="102"/>
      <c r="T5730" s="106"/>
      <c r="U5730" s="3" t="str">
        <f t="shared" si="269"/>
        <v>0/1</v>
      </c>
    </row>
    <row r="5731" spans="1:21" ht="30" customHeight="1" x14ac:dyDescent="0.3">
      <c r="A5731" s="3" t="str">
        <f>B5731&amp;"--"&amp;COUNTIF($B$5:B5731,B5731)</f>
        <v>--5694</v>
      </c>
      <c r="B5731" s="3" t="str">
        <f t="shared" si="268"/>
        <v/>
      </c>
      <c r="C5731" s="78">
        <v>5727</v>
      </c>
      <c r="D5731" s="102"/>
      <c r="E5731" s="103"/>
      <c r="F5731" s="102"/>
      <c r="G5731" s="104"/>
      <c r="H5731" s="105" t="str">
        <f t="shared" ca="1" si="270"/>
        <v/>
      </c>
      <c r="I5731" s="102"/>
      <c r="J5731" s="102"/>
      <c r="K5731" s="102"/>
      <c r="L5731" s="102"/>
      <c r="M5731" s="102"/>
      <c r="N5731" s="102"/>
      <c r="O5731" s="102"/>
      <c r="P5731" s="102"/>
      <c r="Q5731" s="102"/>
      <c r="R5731" s="102"/>
      <c r="S5731" s="102"/>
      <c r="T5731" s="106"/>
      <c r="U5731" s="3" t="str">
        <f t="shared" si="269"/>
        <v>0/1</v>
      </c>
    </row>
    <row r="5732" spans="1:21" ht="30" customHeight="1" x14ac:dyDescent="0.3">
      <c r="A5732" s="3" t="str">
        <f>B5732&amp;"--"&amp;COUNTIF($B$5:B5732,B5732)</f>
        <v>--5695</v>
      </c>
      <c r="B5732" s="3" t="str">
        <f t="shared" si="268"/>
        <v/>
      </c>
      <c r="C5732" s="78">
        <v>5728</v>
      </c>
      <c r="D5732" s="102"/>
      <c r="E5732" s="103"/>
      <c r="F5732" s="102"/>
      <c r="G5732" s="104"/>
      <c r="H5732" s="105" t="str">
        <f t="shared" ca="1" si="270"/>
        <v/>
      </c>
      <c r="I5732" s="102"/>
      <c r="J5732" s="102"/>
      <c r="K5732" s="102"/>
      <c r="L5732" s="102"/>
      <c r="M5732" s="102"/>
      <c r="N5732" s="102"/>
      <c r="O5732" s="102"/>
      <c r="P5732" s="102"/>
      <c r="Q5732" s="102"/>
      <c r="R5732" s="102"/>
      <c r="S5732" s="102"/>
      <c r="T5732" s="106"/>
      <c r="U5732" s="3" t="str">
        <f t="shared" si="269"/>
        <v>0/1</v>
      </c>
    </row>
    <row r="5733" spans="1:21" ht="30" customHeight="1" x14ac:dyDescent="0.3">
      <c r="A5733" s="3" t="str">
        <f>B5733&amp;"--"&amp;COUNTIF($B$5:B5733,B5733)</f>
        <v>--5696</v>
      </c>
      <c r="B5733" s="3" t="str">
        <f t="shared" si="268"/>
        <v/>
      </c>
      <c r="C5733" s="78">
        <v>5729</v>
      </c>
      <c r="D5733" s="102"/>
      <c r="E5733" s="103"/>
      <c r="F5733" s="102"/>
      <c r="G5733" s="104"/>
      <c r="H5733" s="105" t="str">
        <f t="shared" ca="1" si="270"/>
        <v/>
      </c>
      <c r="I5733" s="102"/>
      <c r="J5733" s="102"/>
      <c r="K5733" s="102"/>
      <c r="L5733" s="102"/>
      <c r="M5733" s="102"/>
      <c r="N5733" s="102"/>
      <c r="O5733" s="102"/>
      <c r="P5733" s="102"/>
      <c r="Q5733" s="102"/>
      <c r="R5733" s="102"/>
      <c r="S5733" s="102"/>
      <c r="T5733" s="106"/>
      <c r="U5733" s="3" t="str">
        <f t="shared" si="269"/>
        <v>0/1</v>
      </c>
    </row>
    <row r="5734" spans="1:21" ht="30" customHeight="1" x14ac:dyDescent="0.3">
      <c r="A5734" s="3" t="str">
        <f>B5734&amp;"--"&amp;COUNTIF($B$5:B5734,B5734)</f>
        <v>--5697</v>
      </c>
      <c r="B5734" s="3" t="str">
        <f t="shared" si="268"/>
        <v/>
      </c>
      <c r="C5734" s="78">
        <v>5730</v>
      </c>
      <c r="D5734" s="102"/>
      <c r="E5734" s="103"/>
      <c r="F5734" s="102"/>
      <c r="G5734" s="104"/>
      <c r="H5734" s="105" t="str">
        <f t="shared" ca="1" si="270"/>
        <v/>
      </c>
      <c r="I5734" s="102"/>
      <c r="J5734" s="102"/>
      <c r="K5734" s="102"/>
      <c r="L5734" s="102"/>
      <c r="M5734" s="102"/>
      <c r="N5734" s="102"/>
      <c r="O5734" s="102"/>
      <c r="P5734" s="102"/>
      <c r="Q5734" s="102"/>
      <c r="R5734" s="102"/>
      <c r="S5734" s="102"/>
      <c r="T5734" s="106"/>
      <c r="U5734" s="3" t="str">
        <f t="shared" si="269"/>
        <v>0/1</v>
      </c>
    </row>
    <row r="5735" spans="1:21" ht="30" customHeight="1" x14ac:dyDescent="0.3">
      <c r="A5735" s="3" t="str">
        <f>B5735&amp;"--"&amp;COUNTIF($B$5:B5735,B5735)</f>
        <v>--5698</v>
      </c>
      <c r="B5735" s="3" t="str">
        <f t="shared" si="268"/>
        <v/>
      </c>
      <c r="C5735" s="78">
        <v>5731</v>
      </c>
      <c r="D5735" s="102"/>
      <c r="E5735" s="103"/>
      <c r="F5735" s="102"/>
      <c r="G5735" s="104"/>
      <c r="H5735" s="105" t="str">
        <f t="shared" ca="1" si="270"/>
        <v/>
      </c>
      <c r="I5735" s="102"/>
      <c r="J5735" s="102"/>
      <c r="K5735" s="102"/>
      <c r="L5735" s="102"/>
      <c r="M5735" s="102"/>
      <c r="N5735" s="102"/>
      <c r="O5735" s="102"/>
      <c r="P5735" s="102"/>
      <c r="Q5735" s="102"/>
      <c r="R5735" s="102"/>
      <c r="S5735" s="102"/>
      <c r="T5735" s="106"/>
      <c r="U5735" s="3" t="str">
        <f t="shared" si="269"/>
        <v>0/1</v>
      </c>
    </row>
    <row r="5736" spans="1:21" ht="30" customHeight="1" x14ac:dyDescent="0.3">
      <c r="A5736" s="3" t="str">
        <f>B5736&amp;"--"&amp;COUNTIF($B$5:B5736,B5736)</f>
        <v>--5699</v>
      </c>
      <c r="B5736" s="3" t="str">
        <f t="shared" si="268"/>
        <v/>
      </c>
      <c r="C5736" s="78">
        <v>5732</v>
      </c>
      <c r="D5736" s="102"/>
      <c r="E5736" s="103"/>
      <c r="F5736" s="102"/>
      <c r="G5736" s="104"/>
      <c r="H5736" s="105" t="str">
        <f t="shared" ca="1" si="270"/>
        <v/>
      </c>
      <c r="I5736" s="102"/>
      <c r="J5736" s="102"/>
      <c r="K5736" s="102"/>
      <c r="L5736" s="102"/>
      <c r="M5736" s="102"/>
      <c r="N5736" s="102"/>
      <c r="O5736" s="102"/>
      <c r="P5736" s="102"/>
      <c r="Q5736" s="102"/>
      <c r="R5736" s="102"/>
      <c r="S5736" s="102"/>
      <c r="T5736" s="106"/>
      <c r="U5736" s="3" t="str">
        <f t="shared" si="269"/>
        <v>0/1</v>
      </c>
    </row>
    <row r="5737" spans="1:21" ht="30" customHeight="1" x14ac:dyDescent="0.3">
      <c r="A5737" s="3" t="str">
        <f>B5737&amp;"--"&amp;COUNTIF($B$5:B5737,B5737)</f>
        <v>--5700</v>
      </c>
      <c r="B5737" s="3" t="str">
        <f t="shared" si="268"/>
        <v/>
      </c>
      <c r="C5737" s="78">
        <v>5733</v>
      </c>
      <c r="D5737" s="102"/>
      <c r="E5737" s="103"/>
      <c r="F5737" s="102"/>
      <c r="G5737" s="104"/>
      <c r="H5737" s="105" t="str">
        <f t="shared" ca="1" si="270"/>
        <v/>
      </c>
      <c r="I5737" s="102"/>
      <c r="J5737" s="102"/>
      <c r="K5737" s="102"/>
      <c r="L5737" s="102"/>
      <c r="M5737" s="102"/>
      <c r="N5737" s="102"/>
      <c r="O5737" s="102"/>
      <c r="P5737" s="102"/>
      <c r="Q5737" s="102"/>
      <c r="R5737" s="102"/>
      <c r="S5737" s="102"/>
      <c r="T5737" s="106"/>
      <c r="U5737" s="3" t="str">
        <f t="shared" si="269"/>
        <v>0/1</v>
      </c>
    </row>
    <row r="5738" spans="1:21" ht="30" customHeight="1" x14ac:dyDescent="0.3">
      <c r="A5738" s="3" t="str">
        <f>B5738&amp;"--"&amp;COUNTIF($B$5:B5738,B5738)</f>
        <v>--5701</v>
      </c>
      <c r="B5738" s="3" t="str">
        <f t="shared" si="268"/>
        <v/>
      </c>
      <c r="C5738" s="78">
        <v>5734</v>
      </c>
      <c r="D5738" s="102"/>
      <c r="E5738" s="103"/>
      <c r="F5738" s="102"/>
      <c r="G5738" s="104"/>
      <c r="H5738" s="105" t="str">
        <f t="shared" ca="1" si="270"/>
        <v/>
      </c>
      <c r="I5738" s="102"/>
      <c r="J5738" s="102"/>
      <c r="K5738" s="102"/>
      <c r="L5738" s="102"/>
      <c r="M5738" s="102"/>
      <c r="N5738" s="102"/>
      <c r="O5738" s="102"/>
      <c r="P5738" s="102"/>
      <c r="Q5738" s="102"/>
      <c r="R5738" s="102"/>
      <c r="S5738" s="102"/>
      <c r="T5738" s="106"/>
      <c r="U5738" s="3" t="str">
        <f t="shared" si="269"/>
        <v>0/1</v>
      </c>
    </row>
    <row r="5739" spans="1:21" ht="30" customHeight="1" x14ac:dyDescent="0.3">
      <c r="A5739" s="3" t="str">
        <f>B5739&amp;"--"&amp;COUNTIF($B$5:B5739,B5739)</f>
        <v>--5702</v>
      </c>
      <c r="B5739" s="3" t="str">
        <f t="shared" si="268"/>
        <v/>
      </c>
      <c r="C5739" s="78">
        <v>5735</v>
      </c>
      <c r="D5739" s="102"/>
      <c r="E5739" s="103"/>
      <c r="F5739" s="102"/>
      <c r="G5739" s="104"/>
      <c r="H5739" s="105" t="str">
        <f t="shared" ca="1" si="270"/>
        <v/>
      </c>
      <c r="I5739" s="102"/>
      <c r="J5739" s="102"/>
      <c r="K5739" s="102"/>
      <c r="L5739" s="102"/>
      <c r="M5739" s="102"/>
      <c r="N5739" s="102"/>
      <c r="O5739" s="102"/>
      <c r="P5739" s="102"/>
      <c r="Q5739" s="102"/>
      <c r="R5739" s="102"/>
      <c r="S5739" s="102"/>
      <c r="T5739" s="106"/>
      <c r="U5739" s="3" t="str">
        <f t="shared" si="269"/>
        <v>0/1</v>
      </c>
    </row>
    <row r="5740" spans="1:21" ht="30" customHeight="1" x14ac:dyDescent="0.3">
      <c r="A5740" s="3" t="str">
        <f>B5740&amp;"--"&amp;COUNTIF($B$5:B5740,B5740)</f>
        <v>--5703</v>
      </c>
      <c r="B5740" s="3" t="str">
        <f t="shared" si="268"/>
        <v/>
      </c>
      <c r="C5740" s="78">
        <v>5736</v>
      </c>
      <c r="D5740" s="102"/>
      <c r="E5740" s="103"/>
      <c r="F5740" s="102"/>
      <c r="G5740" s="104"/>
      <c r="H5740" s="105" t="str">
        <f t="shared" ca="1" si="270"/>
        <v/>
      </c>
      <c r="I5740" s="102"/>
      <c r="J5740" s="102"/>
      <c r="K5740" s="102"/>
      <c r="L5740" s="102"/>
      <c r="M5740" s="102"/>
      <c r="N5740" s="102"/>
      <c r="O5740" s="102"/>
      <c r="P5740" s="102"/>
      <c r="Q5740" s="102"/>
      <c r="R5740" s="102"/>
      <c r="S5740" s="102"/>
      <c r="T5740" s="106"/>
      <c r="U5740" s="3" t="str">
        <f t="shared" si="269"/>
        <v>0/1</v>
      </c>
    </row>
    <row r="5741" spans="1:21" ht="30" customHeight="1" x14ac:dyDescent="0.3">
      <c r="A5741" s="3" t="str">
        <f>B5741&amp;"--"&amp;COUNTIF($B$5:B5741,B5741)</f>
        <v>--5704</v>
      </c>
      <c r="B5741" s="3" t="str">
        <f t="shared" si="268"/>
        <v/>
      </c>
      <c r="C5741" s="78">
        <v>5737</v>
      </c>
      <c r="D5741" s="102"/>
      <c r="E5741" s="103"/>
      <c r="F5741" s="102"/>
      <c r="G5741" s="104"/>
      <c r="H5741" s="105" t="str">
        <f t="shared" ca="1" si="270"/>
        <v/>
      </c>
      <c r="I5741" s="102"/>
      <c r="J5741" s="102"/>
      <c r="K5741" s="102"/>
      <c r="L5741" s="102"/>
      <c r="M5741" s="102"/>
      <c r="N5741" s="102"/>
      <c r="O5741" s="102"/>
      <c r="P5741" s="102"/>
      <c r="Q5741" s="102"/>
      <c r="R5741" s="102"/>
      <c r="S5741" s="102"/>
      <c r="T5741" s="106"/>
      <c r="U5741" s="3" t="str">
        <f t="shared" si="269"/>
        <v>0/1</v>
      </c>
    </row>
    <row r="5742" spans="1:21" ht="30" customHeight="1" x14ac:dyDescent="0.3">
      <c r="A5742" s="3" t="str">
        <f>B5742&amp;"--"&amp;COUNTIF($B$5:B5742,B5742)</f>
        <v>--5705</v>
      </c>
      <c r="B5742" s="3" t="str">
        <f t="shared" si="268"/>
        <v/>
      </c>
      <c r="C5742" s="78">
        <v>5738</v>
      </c>
      <c r="D5742" s="102"/>
      <c r="E5742" s="103"/>
      <c r="F5742" s="102"/>
      <c r="G5742" s="104"/>
      <c r="H5742" s="105" t="str">
        <f t="shared" ca="1" si="270"/>
        <v/>
      </c>
      <c r="I5742" s="102"/>
      <c r="J5742" s="102"/>
      <c r="K5742" s="102"/>
      <c r="L5742" s="102"/>
      <c r="M5742" s="102"/>
      <c r="N5742" s="102"/>
      <c r="O5742" s="102"/>
      <c r="P5742" s="102"/>
      <c r="Q5742" s="102"/>
      <c r="R5742" s="102"/>
      <c r="S5742" s="102"/>
      <c r="T5742" s="106"/>
      <c r="U5742" s="3" t="str">
        <f t="shared" si="269"/>
        <v>0/1</v>
      </c>
    </row>
    <row r="5743" spans="1:21" ht="30" customHeight="1" x14ac:dyDescent="0.3">
      <c r="A5743" s="3" t="str">
        <f>B5743&amp;"--"&amp;COUNTIF($B$5:B5743,B5743)</f>
        <v>--5706</v>
      </c>
      <c r="B5743" s="3" t="str">
        <f t="shared" si="268"/>
        <v/>
      </c>
      <c r="C5743" s="78">
        <v>5739</v>
      </c>
      <c r="D5743" s="102"/>
      <c r="E5743" s="103"/>
      <c r="F5743" s="102"/>
      <c r="G5743" s="104"/>
      <c r="H5743" s="105" t="str">
        <f t="shared" ca="1" si="270"/>
        <v/>
      </c>
      <c r="I5743" s="102"/>
      <c r="J5743" s="102"/>
      <c r="K5743" s="102"/>
      <c r="L5743" s="102"/>
      <c r="M5743" s="102"/>
      <c r="N5743" s="102"/>
      <c r="O5743" s="102"/>
      <c r="P5743" s="102"/>
      <c r="Q5743" s="102"/>
      <c r="R5743" s="102"/>
      <c r="S5743" s="102"/>
      <c r="T5743" s="106"/>
      <c r="U5743" s="3" t="str">
        <f t="shared" si="269"/>
        <v>0/1</v>
      </c>
    </row>
    <row r="5744" spans="1:21" ht="30" customHeight="1" x14ac:dyDescent="0.3">
      <c r="A5744" s="3" t="str">
        <f>B5744&amp;"--"&amp;COUNTIF($B$5:B5744,B5744)</f>
        <v>--5707</v>
      </c>
      <c r="B5744" s="3" t="str">
        <f t="shared" si="268"/>
        <v/>
      </c>
      <c r="C5744" s="78">
        <v>5740</v>
      </c>
      <c r="D5744" s="102"/>
      <c r="E5744" s="103"/>
      <c r="F5744" s="102"/>
      <c r="G5744" s="104"/>
      <c r="H5744" s="105" t="str">
        <f t="shared" ca="1" si="270"/>
        <v/>
      </c>
      <c r="I5744" s="102"/>
      <c r="J5744" s="102"/>
      <c r="K5744" s="102"/>
      <c r="L5744" s="102"/>
      <c r="M5744" s="102"/>
      <c r="N5744" s="102"/>
      <c r="O5744" s="102"/>
      <c r="P5744" s="102"/>
      <c r="Q5744" s="102"/>
      <c r="R5744" s="102"/>
      <c r="S5744" s="102"/>
      <c r="T5744" s="106"/>
      <c r="U5744" s="3" t="str">
        <f t="shared" si="269"/>
        <v>0/1</v>
      </c>
    </row>
    <row r="5745" spans="1:21" ht="30" customHeight="1" x14ac:dyDescent="0.3">
      <c r="A5745" s="3" t="str">
        <f>B5745&amp;"--"&amp;COUNTIF($B$5:B5745,B5745)</f>
        <v>--5708</v>
      </c>
      <c r="B5745" s="3" t="str">
        <f t="shared" si="268"/>
        <v/>
      </c>
      <c r="C5745" s="78">
        <v>5741</v>
      </c>
      <c r="D5745" s="102"/>
      <c r="E5745" s="103"/>
      <c r="F5745" s="102"/>
      <c r="G5745" s="104"/>
      <c r="H5745" s="105" t="str">
        <f t="shared" ca="1" si="270"/>
        <v/>
      </c>
      <c r="I5745" s="102"/>
      <c r="J5745" s="102"/>
      <c r="K5745" s="102"/>
      <c r="L5745" s="102"/>
      <c r="M5745" s="102"/>
      <c r="N5745" s="102"/>
      <c r="O5745" s="102"/>
      <c r="P5745" s="102"/>
      <c r="Q5745" s="102"/>
      <c r="R5745" s="102"/>
      <c r="S5745" s="102"/>
      <c r="T5745" s="106"/>
      <c r="U5745" s="3" t="str">
        <f t="shared" si="269"/>
        <v>0/1</v>
      </c>
    </row>
    <row r="5746" spans="1:21" ht="30" customHeight="1" x14ac:dyDescent="0.3">
      <c r="A5746" s="3" t="str">
        <f>B5746&amp;"--"&amp;COUNTIF($B$5:B5746,B5746)</f>
        <v>--5709</v>
      </c>
      <c r="B5746" s="3" t="str">
        <f t="shared" si="268"/>
        <v/>
      </c>
      <c r="C5746" s="78">
        <v>5742</v>
      </c>
      <c r="D5746" s="102"/>
      <c r="E5746" s="103"/>
      <c r="F5746" s="102"/>
      <c r="G5746" s="104"/>
      <c r="H5746" s="105" t="str">
        <f t="shared" ca="1" si="270"/>
        <v/>
      </c>
      <c r="I5746" s="102"/>
      <c r="J5746" s="102"/>
      <c r="K5746" s="102"/>
      <c r="L5746" s="102"/>
      <c r="M5746" s="102"/>
      <c r="N5746" s="102"/>
      <c r="O5746" s="102"/>
      <c r="P5746" s="102"/>
      <c r="Q5746" s="102"/>
      <c r="R5746" s="102"/>
      <c r="S5746" s="102"/>
      <c r="T5746" s="106"/>
      <c r="U5746" s="3" t="str">
        <f t="shared" si="269"/>
        <v>0/1</v>
      </c>
    </row>
    <row r="5747" spans="1:21" ht="30" customHeight="1" x14ac:dyDescent="0.3">
      <c r="A5747" s="3" t="str">
        <f>B5747&amp;"--"&amp;COUNTIF($B$5:B5747,B5747)</f>
        <v>--5710</v>
      </c>
      <c r="B5747" s="3" t="str">
        <f t="shared" si="268"/>
        <v/>
      </c>
      <c r="C5747" s="78">
        <v>5743</v>
      </c>
      <c r="D5747" s="102"/>
      <c r="E5747" s="103"/>
      <c r="F5747" s="102"/>
      <c r="G5747" s="104"/>
      <c r="H5747" s="105" t="str">
        <f t="shared" ca="1" si="270"/>
        <v/>
      </c>
      <c r="I5747" s="102"/>
      <c r="J5747" s="102"/>
      <c r="K5747" s="102"/>
      <c r="L5747" s="102"/>
      <c r="M5747" s="102"/>
      <c r="N5747" s="102"/>
      <c r="O5747" s="102"/>
      <c r="P5747" s="102"/>
      <c r="Q5747" s="102"/>
      <c r="R5747" s="102"/>
      <c r="S5747" s="102"/>
      <c r="T5747" s="106"/>
      <c r="U5747" s="3" t="str">
        <f t="shared" si="269"/>
        <v>0/1</v>
      </c>
    </row>
    <row r="5748" spans="1:21" ht="30" customHeight="1" x14ac:dyDescent="0.3">
      <c r="A5748" s="3" t="str">
        <f>B5748&amp;"--"&amp;COUNTIF($B$5:B5748,B5748)</f>
        <v>--5711</v>
      </c>
      <c r="B5748" s="3" t="str">
        <f t="shared" si="268"/>
        <v/>
      </c>
      <c r="C5748" s="78">
        <v>5744</v>
      </c>
      <c r="D5748" s="102"/>
      <c r="E5748" s="103"/>
      <c r="F5748" s="102"/>
      <c r="G5748" s="104"/>
      <c r="H5748" s="105" t="str">
        <f t="shared" ca="1" si="270"/>
        <v/>
      </c>
      <c r="I5748" s="102"/>
      <c r="J5748" s="102"/>
      <c r="K5748" s="102"/>
      <c r="L5748" s="102"/>
      <c r="M5748" s="102"/>
      <c r="N5748" s="102"/>
      <c r="O5748" s="102"/>
      <c r="P5748" s="102"/>
      <c r="Q5748" s="102"/>
      <c r="R5748" s="102"/>
      <c r="S5748" s="102"/>
      <c r="T5748" s="106"/>
      <c r="U5748" s="3" t="str">
        <f t="shared" si="269"/>
        <v>0/1</v>
      </c>
    </row>
    <row r="5749" spans="1:21" ht="30" customHeight="1" x14ac:dyDescent="0.3">
      <c r="A5749" s="3" t="str">
        <f>B5749&amp;"--"&amp;COUNTIF($B$5:B5749,B5749)</f>
        <v>--5712</v>
      </c>
      <c r="B5749" s="3" t="str">
        <f t="shared" si="268"/>
        <v/>
      </c>
      <c r="C5749" s="78">
        <v>5745</v>
      </c>
      <c r="D5749" s="102"/>
      <c r="E5749" s="103"/>
      <c r="F5749" s="102"/>
      <c r="G5749" s="104"/>
      <c r="H5749" s="105" t="str">
        <f t="shared" ca="1" si="270"/>
        <v/>
      </c>
      <c r="I5749" s="102"/>
      <c r="J5749" s="102"/>
      <c r="K5749" s="102"/>
      <c r="L5749" s="102"/>
      <c r="M5749" s="102"/>
      <c r="N5749" s="102"/>
      <c r="O5749" s="102"/>
      <c r="P5749" s="102"/>
      <c r="Q5749" s="102"/>
      <c r="R5749" s="102"/>
      <c r="S5749" s="102"/>
      <c r="T5749" s="106"/>
      <c r="U5749" s="3" t="str">
        <f t="shared" si="269"/>
        <v>0/1</v>
      </c>
    </row>
    <row r="5750" spans="1:21" ht="30" customHeight="1" x14ac:dyDescent="0.3">
      <c r="A5750" s="3" t="str">
        <f>B5750&amp;"--"&amp;COUNTIF($B$5:B5750,B5750)</f>
        <v>--5713</v>
      </c>
      <c r="B5750" s="3" t="str">
        <f t="shared" si="268"/>
        <v/>
      </c>
      <c r="C5750" s="78">
        <v>5746</v>
      </c>
      <c r="D5750" s="102"/>
      <c r="E5750" s="103"/>
      <c r="F5750" s="102"/>
      <c r="G5750" s="104"/>
      <c r="H5750" s="105" t="str">
        <f t="shared" ca="1" si="270"/>
        <v/>
      </c>
      <c r="I5750" s="102"/>
      <c r="J5750" s="102"/>
      <c r="K5750" s="102"/>
      <c r="L5750" s="102"/>
      <c r="M5750" s="102"/>
      <c r="N5750" s="102"/>
      <c r="O5750" s="102"/>
      <c r="P5750" s="102"/>
      <c r="Q5750" s="102"/>
      <c r="R5750" s="102"/>
      <c r="S5750" s="102"/>
      <c r="T5750" s="106"/>
      <c r="U5750" s="3" t="str">
        <f t="shared" si="269"/>
        <v>0/1</v>
      </c>
    </row>
    <row r="5751" spans="1:21" ht="30" customHeight="1" x14ac:dyDescent="0.3">
      <c r="A5751" s="3" t="str">
        <f>B5751&amp;"--"&amp;COUNTIF($B$5:B5751,B5751)</f>
        <v>--5714</v>
      </c>
      <c r="B5751" s="3" t="str">
        <f t="shared" si="268"/>
        <v/>
      </c>
      <c r="C5751" s="78">
        <v>5747</v>
      </c>
      <c r="D5751" s="102"/>
      <c r="E5751" s="103"/>
      <c r="F5751" s="102"/>
      <c r="G5751" s="104"/>
      <c r="H5751" s="105" t="str">
        <f t="shared" ca="1" si="270"/>
        <v/>
      </c>
      <c r="I5751" s="102"/>
      <c r="J5751" s="102"/>
      <c r="K5751" s="102"/>
      <c r="L5751" s="102"/>
      <c r="M5751" s="102"/>
      <c r="N5751" s="102"/>
      <c r="O5751" s="102"/>
      <c r="P5751" s="102"/>
      <c r="Q5751" s="102"/>
      <c r="R5751" s="102"/>
      <c r="S5751" s="102"/>
      <c r="T5751" s="106"/>
      <c r="U5751" s="3" t="str">
        <f t="shared" si="269"/>
        <v>0/1</v>
      </c>
    </row>
    <row r="5752" spans="1:21" ht="30" customHeight="1" x14ac:dyDescent="0.3">
      <c r="A5752" s="3" t="str">
        <f>B5752&amp;"--"&amp;COUNTIF($B$5:B5752,B5752)</f>
        <v>--5715</v>
      </c>
      <c r="B5752" s="3" t="str">
        <f t="shared" si="268"/>
        <v/>
      </c>
      <c r="C5752" s="78">
        <v>5748</v>
      </c>
      <c r="D5752" s="102"/>
      <c r="E5752" s="103"/>
      <c r="F5752" s="102"/>
      <c r="G5752" s="104"/>
      <c r="H5752" s="105" t="str">
        <f t="shared" ca="1" si="270"/>
        <v/>
      </c>
      <c r="I5752" s="102"/>
      <c r="J5752" s="102"/>
      <c r="K5752" s="102"/>
      <c r="L5752" s="102"/>
      <c r="M5752" s="102"/>
      <c r="N5752" s="102"/>
      <c r="O5752" s="102"/>
      <c r="P5752" s="102"/>
      <c r="Q5752" s="102"/>
      <c r="R5752" s="102"/>
      <c r="S5752" s="102"/>
      <c r="T5752" s="106"/>
      <c r="U5752" s="3" t="str">
        <f t="shared" si="269"/>
        <v>0/1</v>
      </c>
    </row>
    <row r="5753" spans="1:21" ht="30" customHeight="1" x14ac:dyDescent="0.3">
      <c r="A5753" s="3" t="str">
        <f>B5753&amp;"--"&amp;COUNTIF($B$5:B5753,B5753)</f>
        <v>--5716</v>
      </c>
      <c r="B5753" s="3" t="str">
        <f t="shared" si="268"/>
        <v/>
      </c>
      <c r="C5753" s="78">
        <v>5749</v>
      </c>
      <c r="D5753" s="102"/>
      <c r="E5753" s="103"/>
      <c r="F5753" s="102"/>
      <c r="G5753" s="104"/>
      <c r="H5753" s="105" t="str">
        <f t="shared" ca="1" si="270"/>
        <v/>
      </c>
      <c r="I5753" s="102"/>
      <c r="J5753" s="102"/>
      <c r="K5753" s="102"/>
      <c r="L5753" s="102"/>
      <c r="M5753" s="102"/>
      <c r="N5753" s="102"/>
      <c r="O5753" s="102"/>
      <c r="P5753" s="102"/>
      <c r="Q5753" s="102"/>
      <c r="R5753" s="102"/>
      <c r="S5753" s="102"/>
      <c r="T5753" s="106"/>
      <c r="U5753" s="3" t="str">
        <f t="shared" si="269"/>
        <v>0/1</v>
      </c>
    </row>
    <row r="5754" spans="1:21" ht="30" customHeight="1" x14ac:dyDescent="0.3">
      <c r="A5754" s="3" t="str">
        <f>B5754&amp;"--"&amp;COUNTIF($B$5:B5754,B5754)</f>
        <v>--5717</v>
      </c>
      <c r="B5754" s="3" t="str">
        <f t="shared" si="268"/>
        <v/>
      </c>
      <c r="C5754" s="78">
        <v>5750</v>
      </c>
      <c r="D5754" s="102"/>
      <c r="E5754" s="103"/>
      <c r="F5754" s="102"/>
      <c r="G5754" s="104"/>
      <c r="H5754" s="105" t="str">
        <f t="shared" ca="1" si="270"/>
        <v/>
      </c>
      <c r="I5754" s="102"/>
      <c r="J5754" s="102"/>
      <c r="K5754" s="102"/>
      <c r="L5754" s="102"/>
      <c r="M5754" s="102"/>
      <c r="N5754" s="102"/>
      <c r="O5754" s="102"/>
      <c r="P5754" s="102"/>
      <c r="Q5754" s="102"/>
      <c r="R5754" s="102"/>
      <c r="S5754" s="102"/>
      <c r="T5754" s="106"/>
      <c r="U5754" s="3" t="str">
        <f t="shared" si="269"/>
        <v>0/1</v>
      </c>
    </row>
    <row r="5755" spans="1:21" ht="30" customHeight="1" x14ac:dyDescent="0.3">
      <c r="A5755" s="3" t="str">
        <f>B5755&amp;"--"&amp;COUNTIF($B$5:B5755,B5755)</f>
        <v>--5718</v>
      </c>
      <c r="B5755" s="3" t="str">
        <f t="shared" si="268"/>
        <v/>
      </c>
      <c r="C5755" s="78">
        <v>5751</v>
      </c>
      <c r="D5755" s="102"/>
      <c r="E5755" s="103"/>
      <c r="F5755" s="102"/>
      <c r="G5755" s="104"/>
      <c r="H5755" s="105" t="str">
        <f t="shared" ca="1" si="270"/>
        <v/>
      </c>
      <c r="I5755" s="102"/>
      <c r="J5755" s="102"/>
      <c r="K5755" s="102"/>
      <c r="L5755" s="102"/>
      <c r="M5755" s="102"/>
      <c r="N5755" s="102"/>
      <c r="O5755" s="102"/>
      <c r="P5755" s="102"/>
      <c r="Q5755" s="102"/>
      <c r="R5755" s="102"/>
      <c r="S5755" s="102"/>
      <c r="T5755" s="106"/>
      <c r="U5755" s="3" t="str">
        <f t="shared" si="269"/>
        <v>0/1</v>
      </c>
    </row>
    <row r="5756" spans="1:21" ht="30" customHeight="1" x14ac:dyDescent="0.3">
      <c r="A5756" s="3" t="str">
        <f>B5756&amp;"--"&amp;COUNTIF($B$5:B5756,B5756)</f>
        <v>--5719</v>
      </c>
      <c r="B5756" s="3" t="str">
        <f t="shared" si="268"/>
        <v/>
      </c>
      <c r="C5756" s="78">
        <v>5752</v>
      </c>
      <c r="D5756" s="102"/>
      <c r="E5756" s="103"/>
      <c r="F5756" s="102"/>
      <c r="G5756" s="104"/>
      <c r="H5756" s="105" t="str">
        <f t="shared" ca="1" si="270"/>
        <v/>
      </c>
      <c r="I5756" s="102"/>
      <c r="J5756" s="102"/>
      <c r="K5756" s="102"/>
      <c r="L5756" s="102"/>
      <c r="M5756" s="102"/>
      <c r="N5756" s="102"/>
      <c r="O5756" s="102"/>
      <c r="P5756" s="102"/>
      <c r="Q5756" s="102"/>
      <c r="R5756" s="102"/>
      <c r="S5756" s="102"/>
      <c r="T5756" s="106"/>
      <c r="U5756" s="3" t="str">
        <f t="shared" si="269"/>
        <v>0/1</v>
      </c>
    </row>
    <row r="5757" spans="1:21" ht="30" customHeight="1" x14ac:dyDescent="0.3">
      <c r="A5757" s="3" t="str">
        <f>B5757&amp;"--"&amp;COUNTIF($B$5:B5757,B5757)</f>
        <v>--5720</v>
      </c>
      <c r="B5757" s="3" t="str">
        <f t="shared" si="268"/>
        <v/>
      </c>
      <c r="C5757" s="78">
        <v>5753</v>
      </c>
      <c r="D5757" s="102"/>
      <c r="E5757" s="103"/>
      <c r="F5757" s="102"/>
      <c r="G5757" s="104"/>
      <c r="H5757" s="105" t="str">
        <f t="shared" ca="1" si="270"/>
        <v/>
      </c>
      <c r="I5757" s="102"/>
      <c r="J5757" s="102"/>
      <c r="K5757" s="102"/>
      <c r="L5757" s="102"/>
      <c r="M5757" s="102"/>
      <c r="N5757" s="102"/>
      <c r="O5757" s="102"/>
      <c r="P5757" s="102"/>
      <c r="Q5757" s="102"/>
      <c r="R5757" s="102"/>
      <c r="S5757" s="102"/>
      <c r="T5757" s="106"/>
      <c r="U5757" s="3" t="str">
        <f t="shared" si="269"/>
        <v>0/1</v>
      </c>
    </row>
    <row r="5758" spans="1:21" ht="30" customHeight="1" x14ac:dyDescent="0.3">
      <c r="A5758" s="3" t="str">
        <f>B5758&amp;"--"&amp;COUNTIF($B$5:B5758,B5758)</f>
        <v>--5721</v>
      </c>
      <c r="B5758" s="3" t="str">
        <f t="shared" si="268"/>
        <v/>
      </c>
      <c r="C5758" s="78">
        <v>5754</v>
      </c>
      <c r="D5758" s="102"/>
      <c r="E5758" s="103"/>
      <c r="F5758" s="102"/>
      <c r="G5758" s="104"/>
      <c r="H5758" s="105" t="str">
        <f t="shared" ca="1" si="270"/>
        <v/>
      </c>
      <c r="I5758" s="102"/>
      <c r="J5758" s="102"/>
      <c r="K5758" s="102"/>
      <c r="L5758" s="102"/>
      <c r="M5758" s="102"/>
      <c r="N5758" s="102"/>
      <c r="O5758" s="102"/>
      <c r="P5758" s="102"/>
      <c r="Q5758" s="102"/>
      <c r="R5758" s="102"/>
      <c r="S5758" s="102"/>
      <c r="T5758" s="106"/>
      <c r="U5758" s="3" t="str">
        <f t="shared" si="269"/>
        <v>0/1</v>
      </c>
    </row>
    <row r="5759" spans="1:21" ht="30" customHeight="1" x14ac:dyDescent="0.3">
      <c r="A5759" s="3" t="str">
        <f>B5759&amp;"--"&amp;COUNTIF($B$5:B5759,B5759)</f>
        <v>--5722</v>
      </c>
      <c r="B5759" s="3" t="str">
        <f t="shared" si="268"/>
        <v/>
      </c>
      <c r="C5759" s="78">
        <v>5755</v>
      </c>
      <c r="D5759" s="102"/>
      <c r="E5759" s="103"/>
      <c r="F5759" s="102"/>
      <c r="G5759" s="104"/>
      <c r="H5759" s="105" t="str">
        <f t="shared" ca="1" si="270"/>
        <v/>
      </c>
      <c r="I5759" s="102"/>
      <c r="J5759" s="102"/>
      <c r="K5759" s="102"/>
      <c r="L5759" s="102"/>
      <c r="M5759" s="102"/>
      <c r="N5759" s="102"/>
      <c r="O5759" s="102"/>
      <c r="P5759" s="102"/>
      <c r="Q5759" s="102"/>
      <c r="R5759" s="102"/>
      <c r="S5759" s="102"/>
      <c r="T5759" s="106"/>
      <c r="U5759" s="3" t="str">
        <f t="shared" si="269"/>
        <v>0/1</v>
      </c>
    </row>
    <row r="5760" spans="1:21" ht="30" customHeight="1" x14ac:dyDescent="0.3">
      <c r="A5760" s="3" t="str">
        <f>B5760&amp;"--"&amp;COUNTIF($B$5:B5760,B5760)</f>
        <v>--5723</v>
      </c>
      <c r="B5760" s="3" t="str">
        <f t="shared" si="268"/>
        <v/>
      </c>
      <c r="C5760" s="78">
        <v>5756</v>
      </c>
      <c r="D5760" s="102"/>
      <c r="E5760" s="103"/>
      <c r="F5760" s="102"/>
      <c r="G5760" s="104"/>
      <c r="H5760" s="105" t="str">
        <f t="shared" ca="1" si="270"/>
        <v/>
      </c>
      <c r="I5760" s="102"/>
      <c r="J5760" s="102"/>
      <c r="K5760" s="102"/>
      <c r="L5760" s="102"/>
      <c r="M5760" s="102"/>
      <c r="N5760" s="102"/>
      <c r="O5760" s="102"/>
      <c r="P5760" s="102"/>
      <c r="Q5760" s="102"/>
      <c r="R5760" s="102"/>
      <c r="S5760" s="102"/>
      <c r="T5760" s="106"/>
      <c r="U5760" s="3" t="str">
        <f t="shared" si="269"/>
        <v>0/1</v>
      </c>
    </row>
    <row r="5761" spans="1:21" ht="30" customHeight="1" x14ac:dyDescent="0.3">
      <c r="A5761" s="3" t="str">
        <f>B5761&amp;"--"&amp;COUNTIF($B$5:B5761,B5761)</f>
        <v>--5724</v>
      </c>
      <c r="B5761" s="3" t="str">
        <f t="shared" si="268"/>
        <v/>
      </c>
      <c r="C5761" s="78">
        <v>5757</v>
      </c>
      <c r="D5761" s="102"/>
      <c r="E5761" s="103"/>
      <c r="F5761" s="102"/>
      <c r="G5761" s="104"/>
      <c r="H5761" s="105" t="str">
        <f t="shared" ca="1" si="270"/>
        <v/>
      </c>
      <c r="I5761" s="102"/>
      <c r="J5761" s="102"/>
      <c r="K5761" s="102"/>
      <c r="L5761" s="102"/>
      <c r="M5761" s="102"/>
      <c r="N5761" s="102"/>
      <c r="O5761" s="102"/>
      <c r="P5761" s="102"/>
      <c r="Q5761" s="102"/>
      <c r="R5761" s="102"/>
      <c r="S5761" s="102"/>
      <c r="T5761" s="106"/>
      <c r="U5761" s="3" t="str">
        <f t="shared" si="269"/>
        <v>0/1</v>
      </c>
    </row>
    <row r="5762" spans="1:21" ht="30" customHeight="1" x14ac:dyDescent="0.3">
      <c r="A5762" s="3" t="str">
        <f>B5762&amp;"--"&amp;COUNTIF($B$5:B5762,B5762)</f>
        <v>--5725</v>
      </c>
      <c r="B5762" s="3" t="str">
        <f t="shared" si="268"/>
        <v/>
      </c>
      <c r="C5762" s="78">
        <v>5758</v>
      </c>
      <c r="D5762" s="102"/>
      <c r="E5762" s="103"/>
      <c r="F5762" s="102"/>
      <c r="G5762" s="104"/>
      <c r="H5762" s="105" t="str">
        <f t="shared" ca="1" si="270"/>
        <v/>
      </c>
      <c r="I5762" s="102"/>
      <c r="J5762" s="102"/>
      <c r="K5762" s="102"/>
      <c r="L5762" s="102"/>
      <c r="M5762" s="102"/>
      <c r="N5762" s="102"/>
      <c r="O5762" s="102"/>
      <c r="P5762" s="102"/>
      <c r="Q5762" s="102"/>
      <c r="R5762" s="102"/>
      <c r="S5762" s="102"/>
      <c r="T5762" s="106"/>
      <c r="U5762" s="3" t="str">
        <f t="shared" si="269"/>
        <v>0/1</v>
      </c>
    </row>
    <row r="5763" spans="1:21" ht="30" customHeight="1" x14ac:dyDescent="0.3">
      <c r="A5763" s="3" t="str">
        <f>B5763&amp;"--"&amp;COUNTIF($B$5:B5763,B5763)</f>
        <v>--5726</v>
      </c>
      <c r="B5763" s="3" t="str">
        <f t="shared" si="268"/>
        <v/>
      </c>
      <c r="C5763" s="78">
        <v>5759</v>
      </c>
      <c r="D5763" s="102"/>
      <c r="E5763" s="103"/>
      <c r="F5763" s="102"/>
      <c r="G5763" s="104"/>
      <c r="H5763" s="105" t="str">
        <f t="shared" ca="1" si="270"/>
        <v/>
      </c>
      <c r="I5763" s="102"/>
      <c r="J5763" s="102"/>
      <c r="K5763" s="102"/>
      <c r="L5763" s="102"/>
      <c r="M5763" s="102"/>
      <c r="N5763" s="102"/>
      <c r="O5763" s="102"/>
      <c r="P5763" s="102"/>
      <c r="Q5763" s="102"/>
      <c r="R5763" s="102"/>
      <c r="S5763" s="102"/>
      <c r="T5763" s="106"/>
      <c r="U5763" s="3" t="str">
        <f t="shared" si="269"/>
        <v>0/1</v>
      </c>
    </row>
    <row r="5764" spans="1:21" ht="30" customHeight="1" x14ac:dyDescent="0.3">
      <c r="A5764" s="3" t="str">
        <f>B5764&amp;"--"&amp;COUNTIF($B$5:B5764,B5764)</f>
        <v>--5727</v>
      </c>
      <c r="B5764" s="3" t="str">
        <f t="shared" si="268"/>
        <v/>
      </c>
      <c r="C5764" s="78">
        <v>5760</v>
      </c>
      <c r="D5764" s="102"/>
      <c r="E5764" s="103"/>
      <c r="F5764" s="102"/>
      <c r="G5764" s="104"/>
      <c r="H5764" s="105" t="str">
        <f t="shared" ca="1" si="270"/>
        <v/>
      </c>
      <c r="I5764" s="102"/>
      <c r="J5764" s="102"/>
      <c r="K5764" s="102"/>
      <c r="L5764" s="102"/>
      <c r="M5764" s="102"/>
      <c r="N5764" s="102"/>
      <c r="O5764" s="102"/>
      <c r="P5764" s="102"/>
      <c r="Q5764" s="102"/>
      <c r="R5764" s="102"/>
      <c r="S5764" s="102"/>
      <c r="T5764" s="106"/>
      <c r="U5764" s="3" t="str">
        <f t="shared" si="269"/>
        <v>0/1</v>
      </c>
    </row>
    <row r="5765" spans="1:21" ht="30" customHeight="1" x14ac:dyDescent="0.3">
      <c r="A5765" s="3" t="str">
        <f>B5765&amp;"--"&amp;COUNTIF($B$5:B5765,B5765)</f>
        <v>--5728</v>
      </c>
      <c r="B5765" s="3" t="str">
        <f t="shared" ref="B5765:B5828" si="271">IF(G5765&lt;&gt;"",MONTH(G5765),"")</f>
        <v/>
      </c>
      <c r="C5765" s="78">
        <v>5761</v>
      </c>
      <c r="D5765" s="102"/>
      <c r="E5765" s="103"/>
      <c r="F5765" s="102"/>
      <c r="G5765" s="104"/>
      <c r="H5765" s="105" t="str">
        <f t="shared" ca="1" si="270"/>
        <v/>
      </c>
      <c r="I5765" s="102"/>
      <c r="J5765" s="102"/>
      <c r="K5765" s="102"/>
      <c r="L5765" s="102"/>
      <c r="M5765" s="102"/>
      <c r="N5765" s="102"/>
      <c r="O5765" s="102"/>
      <c r="P5765" s="102"/>
      <c r="Q5765" s="102"/>
      <c r="R5765" s="102"/>
      <c r="S5765" s="102"/>
      <c r="T5765" s="106"/>
      <c r="U5765" s="3" t="str">
        <f t="shared" ref="U5765:U5828" si="272">DAY(G5765)&amp;"/"&amp;MONTH(G5765)</f>
        <v>0/1</v>
      </c>
    </row>
    <row r="5766" spans="1:21" ht="30" customHeight="1" x14ac:dyDescent="0.3">
      <c r="A5766" s="3" t="str">
        <f>B5766&amp;"--"&amp;COUNTIF($B$5:B5766,B5766)</f>
        <v>--5729</v>
      </c>
      <c r="B5766" s="3" t="str">
        <f t="shared" si="271"/>
        <v/>
      </c>
      <c r="C5766" s="78">
        <v>5762</v>
      </c>
      <c r="D5766" s="102"/>
      <c r="E5766" s="103"/>
      <c r="F5766" s="102"/>
      <c r="G5766" s="104"/>
      <c r="H5766" s="105" t="str">
        <f t="shared" ca="1" si="270"/>
        <v/>
      </c>
      <c r="I5766" s="102"/>
      <c r="J5766" s="102"/>
      <c r="K5766" s="102"/>
      <c r="L5766" s="102"/>
      <c r="M5766" s="102"/>
      <c r="N5766" s="102"/>
      <c r="O5766" s="102"/>
      <c r="P5766" s="102"/>
      <c r="Q5766" s="102"/>
      <c r="R5766" s="102"/>
      <c r="S5766" s="102"/>
      <c r="T5766" s="106"/>
      <c r="U5766" s="3" t="str">
        <f t="shared" si="272"/>
        <v>0/1</v>
      </c>
    </row>
    <row r="5767" spans="1:21" ht="30" customHeight="1" x14ac:dyDescent="0.3">
      <c r="A5767" s="3" t="str">
        <f>B5767&amp;"--"&amp;COUNTIF($B$5:B5767,B5767)</f>
        <v>--5730</v>
      </c>
      <c r="B5767" s="3" t="str">
        <f t="shared" si="271"/>
        <v/>
      </c>
      <c r="C5767" s="78">
        <v>5763</v>
      </c>
      <c r="D5767" s="102"/>
      <c r="E5767" s="103"/>
      <c r="F5767" s="102"/>
      <c r="G5767" s="104"/>
      <c r="H5767" s="105" t="str">
        <f t="shared" ca="1" si="270"/>
        <v/>
      </c>
      <c r="I5767" s="102"/>
      <c r="J5767" s="102"/>
      <c r="K5767" s="102"/>
      <c r="L5767" s="102"/>
      <c r="M5767" s="102"/>
      <c r="N5767" s="102"/>
      <c r="O5767" s="102"/>
      <c r="P5767" s="102"/>
      <c r="Q5767" s="102"/>
      <c r="R5767" s="102"/>
      <c r="S5767" s="102"/>
      <c r="T5767" s="106"/>
      <c r="U5767" s="3" t="str">
        <f t="shared" si="272"/>
        <v>0/1</v>
      </c>
    </row>
    <row r="5768" spans="1:21" ht="30" customHeight="1" x14ac:dyDescent="0.3">
      <c r="A5768" s="3" t="str">
        <f>B5768&amp;"--"&amp;COUNTIF($B$5:B5768,B5768)</f>
        <v>--5731</v>
      </c>
      <c r="B5768" s="3" t="str">
        <f t="shared" si="271"/>
        <v/>
      </c>
      <c r="C5768" s="78">
        <v>5764</v>
      </c>
      <c r="D5768" s="102"/>
      <c r="E5768" s="103"/>
      <c r="F5768" s="102"/>
      <c r="G5768" s="104"/>
      <c r="H5768" s="105" t="str">
        <f t="shared" ca="1" si="270"/>
        <v/>
      </c>
      <c r="I5768" s="102"/>
      <c r="J5768" s="102"/>
      <c r="K5768" s="102"/>
      <c r="L5768" s="102"/>
      <c r="M5768" s="102"/>
      <c r="N5768" s="102"/>
      <c r="O5768" s="102"/>
      <c r="P5768" s="102"/>
      <c r="Q5768" s="102"/>
      <c r="R5768" s="102"/>
      <c r="S5768" s="102"/>
      <c r="T5768" s="106"/>
      <c r="U5768" s="3" t="str">
        <f t="shared" si="272"/>
        <v>0/1</v>
      </c>
    </row>
    <row r="5769" spans="1:21" ht="30" customHeight="1" x14ac:dyDescent="0.3">
      <c r="A5769" s="3" t="str">
        <f>B5769&amp;"--"&amp;COUNTIF($B$5:B5769,B5769)</f>
        <v>--5732</v>
      </c>
      <c r="B5769" s="3" t="str">
        <f t="shared" si="271"/>
        <v/>
      </c>
      <c r="C5769" s="78">
        <v>5765</v>
      </c>
      <c r="D5769" s="102"/>
      <c r="E5769" s="103"/>
      <c r="F5769" s="102"/>
      <c r="G5769" s="104"/>
      <c r="H5769" s="105" t="str">
        <f t="shared" ca="1" si="270"/>
        <v/>
      </c>
      <c r="I5769" s="102"/>
      <c r="J5769" s="102"/>
      <c r="K5769" s="102"/>
      <c r="L5769" s="102"/>
      <c r="M5769" s="102"/>
      <c r="N5769" s="102"/>
      <c r="O5769" s="102"/>
      <c r="P5769" s="102"/>
      <c r="Q5769" s="102"/>
      <c r="R5769" s="102"/>
      <c r="S5769" s="102"/>
      <c r="T5769" s="106"/>
      <c r="U5769" s="3" t="str">
        <f t="shared" si="272"/>
        <v>0/1</v>
      </c>
    </row>
    <row r="5770" spans="1:21" ht="30" customHeight="1" x14ac:dyDescent="0.3">
      <c r="A5770" s="3" t="str">
        <f>B5770&amp;"--"&amp;COUNTIF($B$5:B5770,B5770)</f>
        <v>--5733</v>
      </c>
      <c r="B5770" s="3" t="str">
        <f t="shared" si="271"/>
        <v/>
      </c>
      <c r="C5770" s="78">
        <v>5766</v>
      </c>
      <c r="D5770" s="102"/>
      <c r="E5770" s="103"/>
      <c r="F5770" s="102"/>
      <c r="G5770" s="104"/>
      <c r="H5770" s="105" t="str">
        <f t="shared" ca="1" si="270"/>
        <v/>
      </c>
      <c r="I5770" s="102"/>
      <c r="J5770" s="102"/>
      <c r="K5770" s="102"/>
      <c r="L5770" s="102"/>
      <c r="M5770" s="102"/>
      <c r="N5770" s="102"/>
      <c r="O5770" s="102"/>
      <c r="P5770" s="102"/>
      <c r="Q5770" s="102"/>
      <c r="R5770" s="102"/>
      <c r="S5770" s="102"/>
      <c r="T5770" s="106"/>
      <c r="U5770" s="3" t="str">
        <f t="shared" si="272"/>
        <v>0/1</v>
      </c>
    </row>
    <row r="5771" spans="1:21" ht="30" customHeight="1" x14ac:dyDescent="0.3">
      <c r="A5771" s="3" t="str">
        <f>B5771&amp;"--"&amp;COUNTIF($B$5:B5771,B5771)</f>
        <v>--5734</v>
      </c>
      <c r="B5771" s="3" t="str">
        <f t="shared" si="271"/>
        <v/>
      </c>
      <c r="C5771" s="78">
        <v>5767</v>
      </c>
      <c r="D5771" s="102"/>
      <c r="E5771" s="103"/>
      <c r="F5771" s="102"/>
      <c r="G5771" s="104"/>
      <c r="H5771" s="105" t="str">
        <f t="shared" ca="1" si="270"/>
        <v/>
      </c>
      <c r="I5771" s="102"/>
      <c r="J5771" s="102"/>
      <c r="K5771" s="102"/>
      <c r="L5771" s="102"/>
      <c r="M5771" s="102"/>
      <c r="N5771" s="102"/>
      <c r="O5771" s="102"/>
      <c r="P5771" s="102"/>
      <c r="Q5771" s="102"/>
      <c r="R5771" s="102"/>
      <c r="S5771" s="102"/>
      <c r="T5771" s="106"/>
      <c r="U5771" s="3" t="str">
        <f t="shared" si="272"/>
        <v>0/1</v>
      </c>
    </row>
    <row r="5772" spans="1:21" ht="30" customHeight="1" x14ac:dyDescent="0.3">
      <c r="A5772" s="3" t="str">
        <f>B5772&amp;"--"&amp;COUNTIF($B$5:B5772,B5772)</f>
        <v>--5735</v>
      </c>
      <c r="B5772" s="3" t="str">
        <f t="shared" si="271"/>
        <v/>
      </c>
      <c r="C5772" s="78">
        <v>5768</v>
      </c>
      <c r="D5772" s="102"/>
      <c r="E5772" s="103"/>
      <c r="F5772" s="102"/>
      <c r="G5772" s="104"/>
      <c r="H5772" s="105" t="str">
        <f t="shared" ca="1" si="270"/>
        <v/>
      </c>
      <c r="I5772" s="102"/>
      <c r="J5772" s="102"/>
      <c r="K5772" s="102"/>
      <c r="L5772" s="102"/>
      <c r="M5772" s="102"/>
      <c r="N5772" s="102"/>
      <c r="O5772" s="102"/>
      <c r="P5772" s="102"/>
      <c r="Q5772" s="102"/>
      <c r="R5772" s="102"/>
      <c r="S5772" s="102"/>
      <c r="T5772" s="106"/>
      <c r="U5772" s="3" t="str">
        <f t="shared" si="272"/>
        <v>0/1</v>
      </c>
    </row>
    <row r="5773" spans="1:21" ht="30" customHeight="1" x14ac:dyDescent="0.3">
      <c r="A5773" s="3" t="str">
        <f>B5773&amp;"--"&amp;COUNTIF($B$5:B5773,B5773)</f>
        <v>--5736</v>
      </c>
      <c r="B5773" s="3" t="str">
        <f t="shared" si="271"/>
        <v/>
      </c>
      <c r="C5773" s="78">
        <v>5769</v>
      </c>
      <c r="D5773" s="102"/>
      <c r="E5773" s="103"/>
      <c r="F5773" s="102"/>
      <c r="G5773" s="104"/>
      <c r="H5773" s="105" t="str">
        <f t="shared" ca="1" si="270"/>
        <v/>
      </c>
      <c r="I5773" s="102"/>
      <c r="J5773" s="102"/>
      <c r="K5773" s="102"/>
      <c r="L5773" s="102"/>
      <c r="M5773" s="102"/>
      <c r="N5773" s="102"/>
      <c r="O5773" s="102"/>
      <c r="P5773" s="102"/>
      <c r="Q5773" s="102"/>
      <c r="R5773" s="102"/>
      <c r="S5773" s="102"/>
      <c r="T5773" s="106"/>
      <c r="U5773" s="3" t="str">
        <f t="shared" si="272"/>
        <v>0/1</v>
      </c>
    </row>
    <row r="5774" spans="1:21" ht="30" customHeight="1" x14ac:dyDescent="0.3">
      <c r="A5774" s="3" t="str">
        <f>B5774&amp;"--"&amp;COUNTIF($B$5:B5774,B5774)</f>
        <v>--5737</v>
      </c>
      <c r="B5774" s="3" t="str">
        <f t="shared" si="271"/>
        <v/>
      </c>
      <c r="C5774" s="78">
        <v>5770</v>
      </c>
      <c r="D5774" s="102"/>
      <c r="E5774" s="103"/>
      <c r="F5774" s="102"/>
      <c r="G5774" s="104"/>
      <c r="H5774" s="105" t="str">
        <f t="shared" ca="1" si="270"/>
        <v/>
      </c>
      <c r="I5774" s="102"/>
      <c r="J5774" s="102"/>
      <c r="K5774" s="102"/>
      <c r="L5774" s="102"/>
      <c r="M5774" s="102"/>
      <c r="N5774" s="102"/>
      <c r="O5774" s="102"/>
      <c r="P5774" s="102"/>
      <c r="Q5774" s="102"/>
      <c r="R5774" s="102"/>
      <c r="S5774" s="102"/>
      <c r="T5774" s="106"/>
      <c r="U5774" s="3" t="str">
        <f t="shared" si="272"/>
        <v>0/1</v>
      </c>
    </row>
    <row r="5775" spans="1:21" ht="30" customHeight="1" x14ac:dyDescent="0.3">
      <c r="A5775" s="3" t="str">
        <f>B5775&amp;"--"&amp;COUNTIF($B$5:B5775,B5775)</f>
        <v>--5738</v>
      </c>
      <c r="B5775" s="3" t="str">
        <f t="shared" si="271"/>
        <v/>
      </c>
      <c r="C5775" s="78">
        <v>5771</v>
      </c>
      <c r="D5775" s="102"/>
      <c r="E5775" s="103"/>
      <c r="F5775" s="102"/>
      <c r="G5775" s="104"/>
      <c r="H5775" s="105" t="str">
        <f t="shared" ca="1" si="270"/>
        <v/>
      </c>
      <c r="I5775" s="102"/>
      <c r="J5775" s="102"/>
      <c r="K5775" s="102"/>
      <c r="L5775" s="102"/>
      <c r="M5775" s="102"/>
      <c r="N5775" s="102"/>
      <c r="O5775" s="102"/>
      <c r="P5775" s="102"/>
      <c r="Q5775" s="102"/>
      <c r="R5775" s="102"/>
      <c r="S5775" s="102"/>
      <c r="T5775" s="106"/>
      <c r="U5775" s="3" t="str">
        <f t="shared" si="272"/>
        <v>0/1</v>
      </c>
    </row>
    <row r="5776" spans="1:21" ht="30" customHeight="1" x14ac:dyDescent="0.3">
      <c r="A5776" s="3" t="str">
        <f>B5776&amp;"--"&amp;COUNTIF($B$5:B5776,B5776)</f>
        <v>--5739</v>
      </c>
      <c r="B5776" s="3" t="str">
        <f t="shared" si="271"/>
        <v/>
      </c>
      <c r="C5776" s="78">
        <v>5772</v>
      </c>
      <c r="D5776" s="102"/>
      <c r="E5776" s="103"/>
      <c r="F5776" s="102"/>
      <c r="G5776" s="104"/>
      <c r="H5776" s="105" t="str">
        <f t="shared" ca="1" si="270"/>
        <v/>
      </c>
      <c r="I5776" s="102"/>
      <c r="J5776" s="102"/>
      <c r="K5776" s="102"/>
      <c r="L5776" s="102"/>
      <c r="M5776" s="102"/>
      <c r="N5776" s="102"/>
      <c r="O5776" s="102"/>
      <c r="P5776" s="102"/>
      <c r="Q5776" s="102"/>
      <c r="R5776" s="102"/>
      <c r="S5776" s="102"/>
      <c r="T5776" s="106"/>
      <c r="U5776" s="3" t="str">
        <f t="shared" si="272"/>
        <v>0/1</v>
      </c>
    </row>
    <row r="5777" spans="1:21" ht="30" customHeight="1" x14ac:dyDescent="0.3">
      <c r="A5777" s="3" t="str">
        <f>B5777&amp;"--"&amp;COUNTIF($B$5:B5777,B5777)</f>
        <v>--5740</v>
      </c>
      <c r="B5777" s="3" t="str">
        <f t="shared" si="271"/>
        <v/>
      </c>
      <c r="C5777" s="78">
        <v>5773</v>
      </c>
      <c r="D5777" s="102"/>
      <c r="E5777" s="103"/>
      <c r="F5777" s="102"/>
      <c r="G5777" s="104"/>
      <c r="H5777" s="105" t="str">
        <f t="shared" ca="1" si="270"/>
        <v/>
      </c>
      <c r="I5777" s="102"/>
      <c r="J5777" s="102"/>
      <c r="K5777" s="102"/>
      <c r="L5777" s="102"/>
      <c r="M5777" s="102"/>
      <c r="N5777" s="102"/>
      <c r="O5777" s="102"/>
      <c r="P5777" s="102"/>
      <c r="Q5777" s="102"/>
      <c r="R5777" s="102"/>
      <c r="S5777" s="102"/>
      <c r="T5777" s="106"/>
      <c r="U5777" s="3" t="str">
        <f t="shared" si="272"/>
        <v>0/1</v>
      </c>
    </row>
    <row r="5778" spans="1:21" ht="30" customHeight="1" x14ac:dyDescent="0.3">
      <c r="A5778" s="3" t="str">
        <f>B5778&amp;"--"&amp;COUNTIF($B$5:B5778,B5778)</f>
        <v>--5741</v>
      </c>
      <c r="B5778" s="3" t="str">
        <f t="shared" si="271"/>
        <v/>
      </c>
      <c r="C5778" s="78">
        <v>5774</v>
      </c>
      <c r="D5778" s="102"/>
      <c r="E5778" s="103"/>
      <c r="F5778" s="102"/>
      <c r="G5778" s="104"/>
      <c r="H5778" s="105" t="str">
        <f t="shared" ca="1" si="270"/>
        <v/>
      </c>
      <c r="I5778" s="102"/>
      <c r="J5778" s="102"/>
      <c r="K5778" s="102"/>
      <c r="L5778" s="102"/>
      <c r="M5778" s="102"/>
      <c r="N5778" s="102"/>
      <c r="O5778" s="102"/>
      <c r="P5778" s="102"/>
      <c r="Q5778" s="102"/>
      <c r="R5778" s="102"/>
      <c r="S5778" s="102"/>
      <c r="T5778" s="106"/>
      <c r="U5778" s="3" t="str">
        <f t="shared" si="272"/>
        <v>0/1</v>
      </c>
    </row>
    <row r="5779" spans="1:21" ht="30" customHeight="1" x14ac:dyDescent="0.3">
      <c r="A5779" s="3" t="str">
        <f>B5779&amp;"--"&amp;COUNTIF($B$5:B5779,B5779)</f>
        <v>--5742</v>
      </c>
      <c r="B5779" s="3" t="str">
        <f t="shared" si="271"/>
        <v/>
      </c>
      <c r="C5779" s="78">
        <v>5775</v>
      </c>
      <c r="D5779" s="102"/>
      <c r="E5779" s="103"/>
      <c r="F5779" s="102"/>
      <c r="G5779" s="104"/>
      <c r="H5779" s="105" t="str">
        <f t="shared" ca="1" si="270"/>
        <v/>
      </c>
      <c r="I5779" s="102"/>
      <c r="J5779" s="102"/>
      <c r="K5779" s="102"/>
      <c r="L5779" s="102"/>
      <c r="M5779" s="102"/>
      <c r="N5779" s="102"/>
      <c r="O5779" s="102"/>
      <c r="P5779" s="102"/>
      <c r="Q5779" s="102"/>
      <c r="R5779" s="102"/>
      <c r="S5779" s="102"/>
      <c r="T5779" s="106"/>
      <c r="U5779" s="3" t="str">
        <f t="shared" si="272"/>
        <v>0/1</v>
      </c>
    </row>
    <row r="5780" spans="1:21" ht="30" customHeight="1" x14ac:dyDescent="0.3">
      <c r="A5780" s="3" t="str">
        <f>B5780&amp;"--"&amp;COUNTIF($B$5:B5780,B5780)</f>
        <v>--5743</v>
      </c>
      <c r="B5780" s="3" t="str">
        <f t="shared" si="271"/>
        <v/>
      </c>
      <c r="C5780" s="78">
        <v>5776</v>
      </c>
      <c r="D5780" s="102"/>
      <c r="E5780" s="103"/>
      <c r="F5780" s="102"/>
      <c r="G5780" s="104"/>
      <c r="H5780" s="105" t="str">
        <f t="shared" ca="1" si="270"/>
        <v/>
      </c>
      <c r="I5780" s="102"/>
      <c r="J5780" s="102"/>
      <c r="K5780" s="102"/>
      <c r="L5780" s="102"/>
      <c r="M5780" s="102"/>
      <c r="N5780" s="102"/>
      <c r="O5780" s="102"/>
      <c r="P5780" s="102"/>
      <c r="Q5780" s="102"/>
      <c r="R5780" s="102"/>
      <c r="S5780" s="102"/>
      <c r="T5780" s="106"/>
      <c r="U5780" s="3" t="str">
        <f t="shared" si="272"/>
        <v>0/1</v>
      </c>
    </row>
    <row r="5781" spans="1:21" ht="30" customHeight="1" x14ac:dyDescent="0.3">
      <c r="A5781" s="3" t="str">
        <f>B5781&amp;"--"&amp;COUNTIF($B$5:B5781,B5781)</f>
        <v>--5744</v>
      </c>
      <c r="B5781" s="3" t="str">
        <f t="shared" si="271"/>
        <v/>
      </c>
      <c r="C5781" s="78">
        <v>5777</v>
      </c>
      <c r="D5781" s="102"/>
      <c r="E5781" s="103"/>
      <c r="F5781" s="102"/>
      <c r="G5781" s="104"/>
      <c r="H5781" s="105" t="str">
        <f t="shared" ca="1" si="270"/>
        <v/>
      </c>
      <c r="I5781" s="102"/>
      <c r="J5781" s="102"/>
      <c r="K5781" s="102"/>
      <c r="L5781" s="102"/>
      <c r="M5781" s="102"/>
      <c r="N5781" s="102"/>
      <c r="O5781" s="102"/>
      <c r="P5781" s="102"/>
      <c r="Q5781" s="102"/>
      <c r="R5781" s="102"/>
      <c r="S5781" s="102"/>
      <c r="T5781" s="106"/>
      <c r="U5781" s="3" t="str">
        <f t="shared" si="272"/>
        <v>0/1</v>
      </c>
    </row>
    <row r="5782" spans="1:21" ht="30" customHeight="1" x14ac:dyDescent="0.3">
      <c r="A5782" s="3" t="str">
        <f>B5782&amp;"--"&amp;COUNTIF($B$5:B5782,B5782)</f>
        <v>--5745</v>
      </c>
      <c r="B5782" s="3" t="str">
        <f t="shared" si="271"/>
        <v/>
      </c>
      <c r="C5782" s="78">
        <v>5778</v>
      </c>
      <c r="D5782" s="102"/>
      <c r="E5782" s="103"/>
      <c r="F5782" s="102"/>
      <c r="G5782" s="104"/>
      <c r="H5782" s="105" t="str">
        <f t="shared" ca="1" si="270"/>
        <v/>
      </c>
      <c r="I5782" s="102"/>
      <c r="J5782" s="102"/>
      <c r="K5782" s="102"/>
      <c r="L5782" s="102"/>
      <c r="M5782" s="102"/>
      <c r="N5782" s="102"/>
      <c r="O5782" s="102"/>
      <c r="P5782" s="102"/>
      <c r="Q5782" s="102"/>
      <c r="R5782" s="102"/>
      <c r="S5782" s="102"/>
      <c r="T5782" s="106"/>
      <c r="U5782" s="3" t="str">
        <f t="shared" si="272"/>
        <v>0/1</v>
      </c>
    </row>
    <row r="5783" spans="1:21" ht="30" customHeight="1" x14ac:dyDescent="0.3">
      <c r="A5783" s="3" t="str">
        <f>B5783&amp;"--"&amp;COUNTIF($B$5:B5783,B5783)</f>
        <v>--5746</v>
      </c>
      <c r="B5783" s="3" t="str">
        <f t="shared" si="271"/>
        <v/>
      </c>
      <c r="C5783" s="78">
        <v>5779</v>
      </c>
      <c r="D5783" s="102"/>
      <c r="E5783" s="103"/>
      <c r="F5783" s="102"/>
      <c r="G5783" s="104"/>
      <c r="H5783" s="105" t="str">
        <f t="shared" ca="1" si="270"/>
        <v/>
      </c>
      <c r="I5783" s="102"/>
      <c r="J5783" s="102"/>
      <c r="K5783" s="102"/>
      <c r="L5783" s="102"/>
      <c r="M5783" s="102"/>
      <c r="N5783" s="102"/>
      <c r="O5783" s="102"/>
      <c r="P5783" s="102"/>
      <c r="Q5783" s="102"/>
      <c r="R5783" s="102"/>
      <c r="S5783" s="102"/>
      <c r="T5783" s="106"/>
      <c r="U5783" s="3" t="str">
        <f t="shared" si="272"/>
        <v>0/1</v>
      </c>
    </row>
    <row r="5784" spans="1:21" ht="30" customHeight="1" x14ac:dyDescent="0.3">
      <c r="A5784" s="3" t="str">
        <f>B5784&amp;"--"&amp;COUNTIF($B$5:B5784,B5784)</f>
        <v>--5747</v>
      </c>
      <c r="B5784" s="3" t="str">
        <f t="shared" si="271"/>
        <v/>
      </c>
      <c r="C5784" s="78">
        <v>5780</v>
      </c>
      <c r="D5784" s="102"/>
      <c r="E5784" s="103"/>
      <c r="F5784" s="102"/>
      <c r="G5784" s="104"/>
      <c r="H5784" s="105" t="str">
        <f t="shared" ca="1" si="270"/>
        <v/>
      </c>
      <c r="I5784" s="102"/>
      <c r="J5784" s="102"/>
      <c r="K5784" s="102"/>
      <c r="L5784" s="102"/>
      <c r="M5784" s="102"/>
      <c r="N5784" s="102"/>
      <c r="O5784" s="102"/>
      <c r="P5784" s="102"/>
      <c r="Q5784" s="102"/>
      <c r="R5784" s="102"/>
      <c r="S5784" s="102"/>
      <c r="T5784" s="106"/>
      <c r="U5784" s="3" t="str">
        <f t="shared" si="272"/>
        <v>0/1</v>
      </c>
    </row>
    <row r="5785" spans="1:21" ht="30" customHeight="1" x14ac:dyDescent="0.3">
      <c r="A5785" s="3" t="str">
        <f>B5785&amp;"--"&amp;COUNTIF($B$5:B5785,B5785)</f>
        <v>--5748</v>
      </c>
      <c r="B5785" s="3" t="str">
        <f t="shared" si="271"/>
        <v/>
      </c>
      <c r="C5785" s="78">
        <v>5781</v>
      </c>
      <c r="D5785" s="102"/>
      <c r="E5785" s="103"/>
      <c r="F5785" s="102"/>
      <c r="G5785" s="104"/>
      <c r="H5785" s="105" t="str">
        <f t="shared" ca="1" si="270"/>
        <v/>
      </c>
      <c r="I5785" s="102"/>
      <c r="J5785" s="102"/>
      <c r="K5785" s="102"/>
      <c r="L5785" s="102"/>
      <c r="M5785" s="102"/>
      <c r="N5785" s="102"/>
      <c r="O5785" s="102"/>
      <c r="P5785" s="102"/>
      <c r="Q5785" s="102"/>
      <c r="R5785" s="102"/>
      <c r="S5785" s="102"/>
      <c r="T5785" s="106"/>
      <c r="U5785" s="3" t="str">
        <f t="shared" si="272"/>
        <v>0/1</v>
      </c>
    </row>
    <row r="5786" spans="1:21" ht="30" customHeight="1" x14ac:dyDescent="0.3">
      <c r="A5786" s="3" t="str">
        <f>B5786&amp;"--"&amp;COUNTIF($B$5:B5786,B5786)</f>
        <v>--5749</v>
      </c>
      <c r="B5786" s="3" t="str">
        <f t="shared" si="271"/>
        <v/>
      </c>
      <c r="C5786" s="78">
        <v>5782</v>
      </c>
      <c r="D5786" s="102"/>
      <c r="E5786" s="103"/>
      <c r="F5786" s="102"/>
      <c r="G5786" s="104"/>
      <c r="H5786" s="105" t="str">
        <f t="shared" ca="1" si="270"/>
        <v/>
      </c>
      <c r="I5786" s="102"/>
      <c r="J5786" s="102"/>
      <c r="K5786" s="102"/>
      <c r="L5786" s="102"/>
      <c r="M5786" s="102"/>
      <c r="N5786" s="102"/>
      <c r="O5786" s="102"/>
      <c r="P5786" s="102"/>
      <c r="Q5786" s="102"/>
      <c r="R5786" s="102"/>
      <c r="S5786" s="102"/>
      <c r="T5786" s="106"/>
      <c r="U5786" s="3" t="str">
        <f t="shared" si="272"/>
        <v>0/1</v>
      </c>
    </row>
    <row r="5787" spans="1:21" ht="30" customHeight="1" x14ac:dyDescent="0.3">
      <c r="A5787" s="3" t="str">
        <f>B5787&amp;"--"&amp;COUNTIF($B$5:B5787,B5787)</f>
        <v>--5750</v>
      </c>
      <c r="B5787" s="3" t="str">
        <f t="shared" si="271"/>
        <v/>
      </c>
      <c r="C5787" s="78">
        <v>5783</v>
      </c>
      <c r="D5787" s="102"/>
      <c r="E5787" s="103"/>
      <c r="F5787" s="102"/>
      <c r="G5787" s="104"/>
      <c r="H5787" s="105" t="str">
        <f t="shared" ca="1" si="270"/>
        <v/>
      </c>
      <c r="I5787" s="102"/>
      <c r="J5787" s="102"/>
      <c r="K5787" s="102"/>
      <c r="L5787" s="102"/>
      <c r="M5787" s="102"/>
      <c r="N5787" s="102"/>
      <c r="O5787" s="102"/>
      <c r="P5787" s="102"/>
      <c r="Q5787" s="102"/>
      <c r="R5787" s="102"/>
      <c r="S5787" s="102"/>
      <c r="T5787" s="106"/>
      <c r="U5787" s="3" t="str">
        <f t="shared" si="272"/>
        <v>0/1</v>
      </c>
    </row>
    <row r="5788" spans="1:21" ht="30" customHeight="1" x14ac:dyDescent="0.3">
      <c r="A5788" s="3" t="str">
        <f>B5788&amp;"--"&amp;COUNTIF($B$5:B5788,B5788)</f>
        <v>--5751</v>
      </c>
      <c r="B5788" s="3" t="str">
        <f t="shared" si="271"/>
        <v/>
      </c>
      <c r="C5788" s="78">
        <v>5784</v>
      </c>
      <c r="D5788" s="102"/>
      <c r="E5788" s="103"/>
      <c r="F5788" s="102"/>
      <c r="G5788" s="104"/>
      <c r="H5788" s="105" t="str">
        <f t="shared" ca="1" si="270"/>
        <v/>
      </c>
      <c r="I5788" s="102"/>
      <c r="J5788" s="102"/>
      <c r="K5788" s="102"/>
      <c r="L5788" s="102"/>
      <c r="M5788" s="102"/>
      <c r="N5788" s="102"/>
      <c r="O5788" s="102"/>
      <c r="P5788" s="102"/>
      <c r="Q5788" s="102"/>
      <c r="R5788" s="102"/>
      <c r="S5788" s="102"/>
      <c r="T5788" s="106"/>
      <c r="U5788" s="3" t="str">
        <f t="shared" si="272"/>
        <v>0/1</v>
      </c>
    </row>
    <row r="5789" spans="1:21" ht="30" customHeight="1" x14ac:dyDescent="0.3">
      <c r="A5789" s="3" t="str">
        <f>B5789&amp;"--"&amp;COUNTIF($B$5:B5789,B5789)</f>
        <v>--5752</v>
      </c>
      <c r="B5789" s="3" t="str">
        <f t="shared" si="271"/>
        <v/>
      </c>
      <c r="C5789" s="78">
        <v>5785</v>
      </c>
      <c r="D5789" s="102"/>
      <c r="E5789" s="103"/>
      <c r="F5789" s="102"/>
      <c r="G5789" s="104"/>
      <c r="H5789" s="105" t="str">
        <f t="shared" ca="1" si="270"/>
        <v/>
      </c>
      <c r="I5789" s="102"/>
      <c r="J5789" s="102"/>
      <c r="K5789" s="102"/>
      <c r="L5789" s="102"/>
      <c r="M5789" s="102"/>
      <c r="N5789" s="102"/>
      <c r="O5789" s="102"/>
      <c r="P5789" s="102"/>
      <c r="Q5789" s="102"/>
      <c r="R5789" s="102"/>
      <c r="S5789" s="102"/>
      <c r="T5789" s="106"/>
      <c r="U5789" s="3" t="str">
        <f t="shared" si="272"/>
        <v>0/1</v>
      </c>
    </row>
    <row r="5790" spans="1:21" ht="30" customHeight="1" x14ac:dyDescent="0.3">
      <c r="A5790" s="3" t="str">
        <f>B5790&amp;"--"&amp;COUNTIF($B$5:B5790,B5790)</f>
        <v>--5753</v>
      </c>
      <c r="B5790" s="3" t="str">
        <f t="shared" si="271"/>
        <v/>
      </c>
      <c r="C5790" s="78">
        <v>5786</v>
      </c>
      <c r="D5790" s="102"/>
      <c r="E5790" s="103"/>
      <c r="F5790" s="102"/>
      <c r="G5790" s="104"/>
      <c r="H5790" s="105" t="str">
        <f t="shared" ca="1" si="270"/>
        <v/>
      </c>
      <c r="I5790" s="102"/>
      <c r="J5790" s="102"/>
      <c r="K5790" s="102"/>
      <c r="L5790" s="102"/>
      <c r="M5790" s="102"/>
      <c r="N5790" s="102"/>
      <c r="O5790" s="102"/>
      <c r="P5790" s="102"/>
      <c r="Q5790" s="102"/>
      <c r="R5790" s="102"/>
      <c r="S5790" s="102"/>
      <c r="T5790" s="106"/>
      <c r="U5790" s="3" t="str">
        <f t="shared" si="272"/>
        <v>0/1</v>
      </c>
    </row>
    <row r="5791" spans="1:21" ht="30" customHeight="1" x14ac:dyDescent="0.3">
      <c r="A5791" s="3" t="str">
        <f>B5791&amp;"--"&amp;COUNTIF($B$5:B5791,B5791)</f>
        <v>--5754</v>
      </c>
      <c r="B5791" s="3" t="str">
        <f t="shared" si="271"/>
        <v/>
      </c>
      <c r="C5791" s="78">
        <v>5787</v>
      </c>
      <c r="D5791" s="102"/>
      <c r="E5791" s="103"/>
      <c r="F5791" s="102"/>
      <c r="G5791" s="104"/>
      <c r="H5791" s="105" t="str">
        <f t="shared" ca="1" si="270"/>
        <v/>
      </c>
      <c r="I5791" s="102"/>
      <c r="J5791" s="102"/>
      <c r="K5791" s="102"/>
      <c r="L5791" s="102"/>
      <c r="M5791" s="102"/>
      <c r="N5791" s="102"/>
      <c r="O5791" s="102"/>
      <c r="P5791" s="102"/>
      <c r="Q5791" s="102"/>
      <c r="R5791" s="102"/>
      <c r="S5791" s="102"/>
      <c r="T5791" s="106"/>
      <c r="U5791" s="3" t="str">
        <f t="shared" si="272"/>
        <v>0/1</v>
      </c>
    </row>
    <row r="5792" spans="1:21" ht="30" customHeight="1" x14ac:dyDescent="0.3">
      <c r="A5792" s="3" t="str">
        <f>B5792&amp;"--"&amp;COUNTIF($B$5:B5792,B5792)</f>
        <v>--5755</v>
      </c>
      <c r="B5792" s="3" t="str">
        <f t="shared" si="271"/>
        <v/>
      </c>
      <c r="C5792" s="78">
        <v>5788</v>
      </c>
      <c r="D5792" s="102"/>
      <c r="E5792" s="103"/>
      <c r="F5792" s="102"/>
      <c r="G5792" s="104"/>
      <c r="H5792" s="105" t="str">
        <f t="shared" ref="H5792:H5855" ca="1" si="273">IF(G5792,DATEDIF(G5792,TODAY(),"Y"),"")</f>
        <v/>
      </c>
      <c r="I5792" s="102"/>
      <c r="J5792" s="102"/>
      <c r="K5792" s="102"/>
      <c r="L5792" s="102"/>
      <c r="M5792" s="102"/>
      <c r="N5792" s="102"/>
      <c r="O5792" s="102"/>
      <c r="P5792" s="102"/>
      <c r="Q5792" s="102"/>
      <c r="R5792" s="102"/>
      <c r="S5792" s="102"/>
      <c r="T5792" s="106"/>
      <c r="U5792" s="3" t="str">
        <f t="shared" si="272"/>
        <v>0/1</v>
      </c>
    </row>
    <row r="5793" spans="1:21" ht="30" customHeight="1" x14ac:dyDescent="0.3">
      <c r="A5793" s="3" t="str">
        <f>B5793&amp;"--"&amp;COUNTIF($B$5:B5793,B5793)</f>
        <v>--5756</v>
      </c>
      <c r="B5793" s="3" t="str">
        <f t="shared" si="271"/>
        <v/>
      </c>
      <c r="C5793" s="78">
        <v>5789</v>
      </c>
      <c r="D5793" s="102"/>
      <c r="E5793" s="103"/>
      <c r="F5793" s="102"/>
      <c r="G5793" s="104"/>
      <c r="H5793" s="105" t="str">
        <f t="shared" ca="1" si="273"/>
        <v/>
      </c>
      <c r="I5793" s="102"/>
      <c r="J5793" s="102"/>
      <c r="K5793" s="102"/>
      <c r="L5793" s="102"/>
      <c r="M5793" s="102"/>
      <c r="N5793" s="102"/>
      <c r="O5793" s="102"/>
      <c r="P5793" s="102"/>
      <c r="Q5793" s="102"/>
      <c r="R5793" s="102"/>
      <c r="S5793" s="102"/>
      <c r="T5793" s="106"/>
      <c r="U5793" s="3" t="str">
        <f t="shared" si="272"/>
        <v>0/1</v>
      </c>
    </row>
    <row r="5794" spans="1:21" ht="30" customHeight="1" x14ac:dyDescent="0.3">
      <c r="A5794" s="3" t="str">
        <f>B5794&amp;"--"&amp;COUNTIF($B$5:B5794,B5794)</f>
        <v>--5757</v>
      </c>
      <c r="B5794" s="3" t="str">
        <f t="shared" si="271"/>
        <v/>
      </c>
      <c r="C5794" s="78">
        <v>5790</v>
      </c>
      <c r="D5794" s="102"/>
      <c r="E5794" s="103"/>
      <c r="F5794" s="102"/>
      <c r="G5794" s="104"/>
      <c r="H5794" s="105" t="str">
        <f t="shared" ca="1" si="273"/>
        <v/>
      </c>
      <c r="I5794" s="102"/>
      <c r="J5794" s="102"/>
      <c r="K5794" s="102"/>
      <c r="L5794" s="102"/>
      <c r="M5794" s="102"/>
      <c r="N5794" s="102"/>
      <c r="O5794" s="102"/>
      <c r="P5794" s="102"/>
      <c r="Q5794" s="102"/>
      <c r="R5794" s="102"/>
      <c r="S5794" s="102"/>
      <c r="T5794" s="106"/>
      <c r="U5794" s="3" t="str">
        <f t="shared" si="272"/>
        <v>0/1</v>
      </c>
    </row>
    <row r="5795" spans="1:21" ht="30" customHeight="1" x14ac:dyDescent="0.3">
      <c r="A5795" s="3" t="str">
        <f>B5795&amp;"--"&amp;COUNTIF($B$5:B5795,B5795)</f>
        <v>--5758</v>
      </c>
      <c r="B5795" s="3" t="str">
        <f t="shared" si="271"/>
        <v/>
      </c>
      <c r="C5795" s="78">
        <v>5791</v>
      </c>
      <c r="D5795" s="102"/>
      <c r="E5795" s="103"/>
      <c r="F5795" s="102"/>
      <c r="G5795" s="104"/>
      <c r="H5795" s="105" t="str">
        <f t="shared" ca="1" si="273"/>
        <v/>
      </c>
      <c r="I5795" s="102"/>
      <c r="J5795" s="102"/>
      <c r="K5795" s="102"/>
      <c r="L5795" s="102"/>
      <c r="M5795" s="102"/>
      <c r="N5795" s="102"/>
      <c r="O5795" s="102"/>
      <c r="P5795" s="102"/>
      <c r="Q5795" s="102"/>
      <c r="R5795" s="102"/>
      <c r="S5795" s="102"/>
      <c r="T5795" s="106"/>
      <c r="U5795" s="3" t="str">
        <f t="shared" si="272"/>
        <v>0/1</v>
      </c>
    </row>
    <row r="5796" spans="1:21" ht="30" customHeight="1" x14ac:dyDescent="0.3">
      <c r="A5796" s="3" t="str">
        <f>B5796&amp;"--"&amp;COUNTIF($B$5:B5796,B5796)</f>
        <v>--5759</v>
      </c>
      <c r="B5796" s="3" t="str">
        <f t="shared" si="271"/>
        <v/>
      </c>
      <c r="C5796" s="78">
        <v>5792</v>
      </c>
      <c r="D5796" s="102"/>
      <c r="E5796" s="103"/>
      <c r="F5796" s="102"/>
      <c r="G5796" s="104"/>
      <c r="H5796" s="105" t="str">
        <f t="shared" ca="1" si="273"/>
        <v/>
      </c>
      <c r="I5796" s="102"/>
      <c r="J5796" s="102"/>
      <c r="K5796" s="102"/>
      <c r="L5796" s="102"/>
      <c r="M5796" s="102"/>
      <c r="N5796" s="102"/>
      <c r="O5796" s="102"/>
      <c r="P5796" s="102"/>
      <c r="Q5796" s="102"/>
      <c r="R5796" s="102"/>
      <c r="S5796" s="102"/>
      <c r="T5796" s="106"/>
      <c r="U5796" s="3" t="str">
        <f t="shared" si="272"/>
        <v>0/1</v>
      </c>
    </row>
    <row r="5797" spans="1:21" ht="30" customHeight="1" x14ac:dyDescent="0.3">
      <c r="A5797" s="3" t="str">
        <f>B5797&amp;"--"&amp;COUNTIF($B$5:B5797,B5797)</f>
        <v>--5760</v>
      </c>
      <c r="B5797" s="3" t="str">
        <f t="shared" si="271"/>
        <v/>
      </c>
      <c r="C5797" s="78">
        <v>5793</v>
      </c>
      <c r="D5797" s="102"/>
      <c r="E5797" s="103"/>
      <c r="F5797" s="102"/>
      <c r="G5797" s="104"/>
      <c r="H5797" s="105" t="str">
        <f t="shared" ca="1" si="273"/>
        <v/>
      </c>
      <c r="I5797" s="102"/>
      <c r="J5797" s="102"/>
      <c r="K5797" s="102"/>
      <c r="L5797" s="102"/>
      <c r="M5797" s="102"/>
      <c r="N5797" s="102"/>
      <c r="O5797" s="102"/>
      <c r="P5797" s="102"/>
      <c r="Q5797" s="102"/>
      <c r="R5797" s="102"/>
      <c r="S5797" s="102"/>
      <c r="T5797" s="106"/>
      <c r="U5797" s="3" t="str">
        <f t="shared" si="272"/>
        <v>0/1</v>
      </c>
    </row>
    <row r="5798" spans="1:21" ht="30" customHeight="1" x14ac:dyDescent="0.3">
      <c r="A5798" s="3" t="str">
        <f>B5798&amp;"--"&amp;COUNTIF($B$5:B5798,B5798)</f>
        <v>--5761</v>
      </c>
      <c r="B5798" s="3" t="str">
        <f t="shared" si="271"/>
        <v/>
      </c>
      <c r="C5798" s="78">
        <v>5794</v>
      </c>
      <c r="D5798" s="102"/>
      <c r="E5798" s="103"/>
      <c r="F5798" s="102"/>
      <c r="G5798" s="104"/>
      <c r="H5798" s="105" t="str">
        <f t="shared" ca="1" si="273"/>
        <v/>
      </c>
      <c r="I5798" s="102"/>
      <c r="J5798" s="102"/>
      <c r="K5798" s="102"/>
      <c r="L5798" s="102"/>
      <c r="M5798" s="102"/>
      <c r="N5798" s="102"/>
      <c r="O5798" s="102"/>
      <c r="P5798" s="102"/>
      <c r="Q5798" s="102"/>
      <c r="R5798" s="102"/>
      <c r="S5798" s="102"/>
      <c r="T5798" s="106"/>
      <c r="U5798" s="3" t="str">
        <f t="shared" si="272"/>
        <v>0/1</v>
      </c>
    </row>
    <row r="5799" spans="1:21" ht="30" customHeight="1" x14ac:dyDescent="0.3">
      <c r="A5799" s="3" t="str">
        <f>B5799&amp;"--"&amp;COUNTIF($B$5:B5799,B5799)</f>
        <v>--5762</v>
      </c>
      <c r="B5799" s="3" t="str">
        <f t="shared" si="271"/>
        <v/>
      </c>
      <c r="C5799" s="78">
        <v>5795</v>
      </c>
      <c r="D5799" s="102"/>
      <c r="E5799" s="103"/>
      <c r="F5799" s="102"/>
      <c r="G5799" s="104"/>
      <c r="H5799" s="105" t="str">
        <f t="shared" ca="1" si="273"/>
        <v/>
      </c>
      <c r="I5799" s="102"/>
      <c r="J5799" s="102"/>
      <c r="K5799" s="102"/>
      <c r="L5799" s="102"/>
      <c r="M5799" s="102"/>
      <c r="N5799" s="102"/>
      <c r="O5799" s="102"/>
      <c r="P5799" s="102"/>
      <c r="Q5799" s="102"/>
      <c r="R5799" s="102"/>
      <c r="S5799" s="102"/>
      <c r="T5799" s="106"/>
      <c r="U5799" s="3" t="str">
        <f t="shared" si="272"/>
        <v>0/1</v>
      </c>
    </row>
    <row r="5800" spans="1:21" ht="30" customHeight="1" x14ac:dyDescent="0.3">
      <c r="A5800" s="3" t="str">
        <f>B5800&amp;"--"&amp;COUNTIF($B$5:B5800,B5800)</f>
        <v>--5763</v>
      </c>
      <c r="B5800" s="3" t="str">
        <f t="shared" si="271"/>
        <v/>
      </c>
      <c r="C5800" s="78">
        <v>5796</v>
      </c>
      <c r="D5800" s="102"/>
      <c r="E5800" s="103"/>
      <c r="F5800" s="102"/>
      <c r="G5800" s="104"/>
      <c r="H5800" s="105" t="str">
        <f t="shared" ca="1" si="273"/>
        <v/>
      </c>
      <c r="I5800" s="102"/>
      <c r="J5800" s="102"/>
      <c r="K5800" s="102"/>
      <c r="L5800" s="102"/>
      <c r="M5800" s="102"/>
      <c r="N5800" s="102"/>
      <c r="O5800" s="102"/>
      <c r="P5800" s="102"/>
      <c r="Q5800" s="102"/>
      <c r="R5800" s="102"/>
      <c r="S5800" s="102"/>
      <c r="T5800" s="106"/>
      <c r="U5800" s="3" t="str">
        <f t="shared" si="272"/>
        <v>0/1</v>
      </c>
    </row>
    <row r="5801" spans="1:21" ht="30" customHeight="1" x14ac:dyDescent="0.3">
      <c r="A5801" s="3" t="str">
        <f>B5801&amp;"--"&amp;COUNTIF($B$5:B5801,B5801)</f>
        <v>--5764</v>
      </c>
      <c r="B5801" s="3" t="str">
        <f t="shared" si="271"/>
        <v/>
      </c>
      <c r="C5801" s="78">
        <v>5797</v>
      </c>
      <c r="D5801" s="102"/>
      <c r="E5801" s="103"/>
      <c r="F5801" s="102"/>
      <c r="G5801" s="104"/>
      <c r="H5801" s="105" t="str">
        <f t="shared" ca="1" si="273"/>
        <v/>
      </c>
      <c r="I5801" s="102"/>
      <c r="J5801" s="102"/>
      <c r="K5801" s="102"/>
      <c r="L5801" s="102"/>
      <c r="M5801" s="102"/>
      <c r="N5801" s="102"/>
      <c r="O5801" s="102"/>
      <c r="P5801" s="102"/>
      <c r="Q5801" s="102"/>
      <c r="R5801" s="102"/>
      <c r="S5801" s="102"/>
      <c r="T5801" s="106"/>
      <c r="U5801" s="3" t="str">
        <f t="shared" si="272"/>
        <v>0/1</v>
      </c>
    </row>
    <row r="5802" spans="1:21" ht="30" customHeight="1" x14ac:dyDescent="0.3">
      <c r="A5802" s="3" t="str">
        <f>B5802&amp;"--"&amp;COUNTIF($B$5:B5802,B5802)</f>
        <v>--5765</v>
      </c>
      <c r="B5802" s="3" t="str">
        <f t="shared" si="271"/>
        <v/>
      </c>
      <c r="C5802" s="78">
        <v>5798</v>
      </c>
      <c r="D5802" s="102"/>
      <c r="E5802" s="103"/>
      <c r="F5802" s="102"/>
      <c r="G5802" s="104"/>
      <c r="H5802" s="105" t="str">
        <f t="shared" ca="1" si="273"/>
        <v/>
      </c>
      <c r="I5802" s="102"/>
      <c r="J5802" s="102"/>
      <c r="K5802" s="102"/>
      <c r="L5802" s="102"/>
      <c r="M5802" s="102"/>
      <c r="N5802" s="102"/>
      <c r="O5802" s="102"/>
      <c r="P5802" s="102"/>
      <c r="Q5802" s="102"/>
      <c r="R5802" s="102"/>
      <c r="S5802" s="102"/>
      <c r="T5802" s="106"/>
      <c r="U5802" s="3" t="str">
        <f t="shared" si="272"/>
        <v>0/1</v>
      </c>
    </row>
    <row r="5803" spans="1:21" ht="30" customHeight="1" x14ac:dyDescent="0.3">
      <c r="A5803" s="3" t="str">
        <f>B5803&amp;"--"&amp;COUNTIF($B$5:B5803,B5803)</f>
        <v>--5766</v>
      </c>
      <c r="B5803" s="3" t="str">
        <f t="shared" si="271"/>
        <v/>
      </c>
      <c r="C5803" s="78">
        <v>5799</v>
      </c>
      <c r="D5803" s="102"/>
      <c r="E5803" s="103"/>
      <c r="F5803" s="102"/>
      <c r="G5803" s="104"/>
      <c r="H5803" s="105" t="str">
        <f t="shared" ca="1" si="273"/>
        <v/>
      </c>
      <c r="I5803" s="102"/>
      <c r="J5803" s="102"/>
      <c r="K5803" s="102"/>
      <c r="L5803" s="102"/>
      <c r="M5803" s="102"/>
      <c r="N5803" s="102"/>
      <c r="O5803" s="102"/>
      <c r="P5803" s="102"/>
      <c r="Q5803" s="102"/>
      <c r="R5803" s="102"/>
      <c r="S5803" s="102"/>
      <c r="T5803" s="106"/>
      <c r="U5803" s="3" t="str">
        <f t="shared" si="272"/>
        <v>0/1</v>
      </c>
    </row>
    <row r="5804" spans="1:21" ht="30" customHeight="1" x14ac:dyDescent="0.3">
      <c r="A5804" s="3" t="str">
        <f>B5804&amp;"--"&amp;COUNTIF($B$5:B5804,B5804)</f>
        <v>--5767</v>
      </c>
      <c r="B5804" s="3" t="str">
        <f t="shared" si="271"/>
        <v/>
      </c>
      <c r="C5804" s="78">
        <v>5800</v>
      </c>
      <c r="D5804" s="102"/>
      <c r="E5804" s="103"/>
      <c r="F5804" s="102"/>
      <c r="G5804" s="104"/>
      <c r="H5804" s="105" t="str">
        <f t="shared" ca="1" si="273"/>
        <v/>
      </c>
      <c r="I5804" s="102"/>
      <c r="J5804" s="102"/>
      <c r="K5804" s="102"/>
      <c r="L5804" s="102"/>
      <c r="M5804" s="102"/>
      <c r="N5804" s="102"/>
      <c r="O5804" s="102"/>
      <c r="P5804" s="102"/>
      <c r="Q5804" s="102"/>
      <c r="R5804" s="102"/>
      <c r="S5804" s="102"/>
      <c r="T5804" s="106"/>
      <c r="U5804" s="3" t="str">
        <f t="shared" si="272"/>
        <v>0/1</v>
      </c>
    </row>
    <row r="5805" spans="1:21" ht="30" customHeight="1" x14ac:dyDescent="0.3">
      <c r="A5805" s="3" t="str">
        <f>B5805&amp;"--"&amp;COUNTIF($B$5:B5805,B5805)</f>
        <v>--5768</v>
      </c>
      <c r="B5805" s="3" t="str">
        <f t="shared" si="271"/>
        <v/>
      </c>
      <c r="C5805" s="78">
        <v>5801</v>
      </c>
      <c r="D5805" s="102"/>
      <c r="E5805" s="103"/>
      <c r="F5805" s="102"/>
      <c r="G5805" s="104"/>
      <c r="H5805" s="105" t="str">
        <f t="shared" ca="1" si="273"/>
        <v/>
      </c>
      <c r="I5805" s="102"/>
      <c r="J5805" s="102"/>
      <c r="K5805" s="102"/>
      <c r="L5805" s="102"/>
      <c r="M5805" s="102"/>
      <c r="N5805" s="102"/>
      <c r="O5805" s="102"/>
      <c r="P5805" s="102"/>
      <c r="Q5805" s="102"/>
      <c r="R5805" s="102"/>
      <c r="S5805" s="102"/>
      <c r="T5805" s="106"/>
      <c r="U5805" s="3" t="str">
        <f t="shared" si="272"/>
        <v>0/1</v>
      </c>
    </row>
    <row r="5806" spans="1:21" ht="30" customHeight="1" x14ac:dyDescent="0.3">
      <c r="A5806" s="3" t="str">
        <f>B5806&amp;"--"&amp;COUNTIF($B$5:B5806,B5806)</f>
        <v>--5769</v>
      </c>
      <c r="B5806" s="3" t="str">
        <f t="shared" si="271"/>
        <v/>
      </c>
      <c r="C5806" s="78">
        <v>5802</v>
      </c>
      <c r="D5806" s="102"/>
      <c r="E5806" s="103"/>
      <c r="F5806" s="102"/>
      <c r="G5806" s="104"/>
      <c r="H5806" s="105" t="str">
        <f t="shared" ca="1" si="273"/>
        <v/>
      </c>
      <c r="I5806" s="102"/>
      <c r="J5806" s="102"/>
      <c r="K5806" s="102"/>
      <c r="L5806" s="102"/>
      <c r="M5806" s="102"/>
      <c r="N5806" s="102"/>
      <c r="O5806" s="102"/>
      <c r="P5806" s="102"/>
      <c r="Q5806" s="102"/>
      <c r="R5806" s="102"/>
      <c r="S5806" s="102"/>
      <c r="T5806" s="106"/>
      <c r="U5806" s="3" t="str">
        <f t="shared" si="272"/>
        <v>0/1</v>
      </c>
    </row>
    <row r="5807" spans="1:21" ht="30" customHeight="1" x14ac:dyDescent="0.3">
      <c r="A5807" s="3" t="str">
        <f>B5807&amp;"--"&amp;COUNTIF($B$5:B5807,B5807)</f>
        <v>--5770</v>
      </c>
      <c r="B5807" s="3" t="str">
        <f t="shared" si="271"/>
        <v/>
      </c>
      <c r="C5807" s="78">
        <v>5803</v>
      </c>
      <c r="D5807" s="102"/>
      <c r="E5807" s="103"/>
      <c r="F5807" s="102"/>
      <c r="G5807" s="104"/>
      <c r="H5807" s="105" t="str">
        <f t="shared" ca="1" si="273"/>
        <v/>
      </c>
      <c r="I5807" s="102"/>
      <c r="J5807" s="102"/>
      <c r="K5807" s="102"/>
      <c r="L5807" s="102"/>
      <c r="M5807" s="102"/>
      <c r="N5807" s="102"/>
      <c r="O5807" s="102"/>
      <c r="P5807" s="102"/>
      <c r="Q5807" s="102"/>
      <c r="R5807" s="102"/>
      <c r="S5807" s="102"/>
      <c r="T5807" s="106"/>
      <c r="U5807" s="3" t="str">
        <f t="shared" si="272"/>
        <v>0/1</v>
      </c>
    </row>
    <row r="5808" spans="1:21" ht="30" customHeight="1" x14ac:dyDescent="0.3">
      <c r="A5808" s="3" t="str">
        <f>B5808&amp;"--"&amp;COUNTIF($B$5:B5808,B5808)</f>
        <v>--5771</v>
      </c>
      <c r="B5808" s="3" t="str">
        <f t="shared" si="271"/>
        <v/>
      </c>
      <c r="C5808" s="78">
        <v>5804</v>
      </c>
      <c r="D5808" s="102"/>
      <c r="E5808" s="103"/>
      <c r="F5808" s="102"/>
      <c r="G5808" s="104"/>
      <c r="H5808" s="105" t="str">
        <f t="shared" ca="1" si="273"/>
        <v/>
      </c>
      <c r="I5808" s="102"/>
      <c r="J5808" s="102"/>
      <c r="K5808" s="102"/>
      <c r="L5808" s="102"/>
      <c r="M5808" s="102"/>
      <c r="N5808" s="102"/>
      <c r="O5808" s="102"/>
      <c r="P5808" s="102"/>
      <c r="Q5808" s="102"/>
      <c r="R5808" s="102"/>
      <c r="S5808" s="102"/>
      <c r="T5808" s="106"/>
      <c r="U5808" s="3" t="str">
        <f t="shared" si="272"/>
        <v>0/1</v>
      </c>
    </row>
    <row r="5809" spans="1:21" ht="30" customHeight="1" x14ac:dyDescent="0.3">
      <c r="A5809" s="3" t="str">
        <f>B5809&amp;"--"&amp;COUNTIF($B$5:B5809,B5809)</f>
        <v>--5772</v>
      </c>
      <c r="B5809" s="3" t="str">
        <f t="shared" si="271"/>
        <v/>
      </c>
      <c r="C5809" s="78">
        <v>5805</v>
      </c>
      <c r="D5809" s="102"/>
      <c r="E5809" s="103"/>
      <c r="F5809" s="102"/>
      <c r="G5809" s="104"/>
      <c r="H5809" s="105" t="str">
        <f t="shared" ca="1" si="273"/>
        <v/>
      </c>
      <c r="I5809" s="102"/>
      <c r="J5809" s="102"/>
      <c r="K5809" s="102"/>
      <c r="L5809" s="102"/>
      <c r="M5809" s="102"/>
      <c r="N5809" s="102"/>
      <c r="O5809" s="102"/>
      <c r="P5809" s="102"/>
      <c r="Q5809" s="102"/>
      <c r="R5809" s="102"/>
      <c r="S5809" s="102"/>
      <c r="T5809" s="106"/>
      <c r="U5809" s="3" t="str">
        <f t="shared" si="272"/>
        <v>0/1</v>
      </c>
    </row>
    <row r="5810" spans="1:21" ht="30" customHeight="1" x14ac:dyDescent="0.3">
      <c r="A5810" s="3" t="str">
        <f>B5810&amp;"--"&amp;COUNTIF($B$5:B5810,B5810)</f>
        <v>--5773</v>
      </c>
      <c r="B5810" s="3" t="str">
        <f t="shared" si="271"/>
        <v/>
      </c>
      <c r="C5810" s="78">
        <v>5806</v>
      </c>
      <c r="D5810" s="102"/>
      <c r="E5810" s="103"/>
      <c r="F5810" s="102"/>
      <c r="G5810" s="104"/>
      <c r="H5810" s="105" t="str">
        <f t="shared" ca="1" si="273"/>
        <v/>
      </c>
      <c r="I5810" s="102"/>
      <c r="J5810" s="102"/>
      <c r="K5810" s="102"/>
      <c r="L5810" s="102"/>
      <c r="M5810" s="102"/>
      <c r="N5810" s="102"/>
      <c r="O5810" s="102"/>
      <c r="P5810" s="102"/>
      <c r="Q5810" s="102"/>
      <c r="R5810" s="102"/>
      <c r="S5810" s="102"/>
      <c r="T5810" s="106"/>
      <c r="U5810" s="3" t="str">
        <f t="shared" si="272"/>
        <v>0/1</v>
      </c>
    </row>
    <row r="5811" spans="1:21" ht="30" customHeight="1" x14ac:dyDescent="0.3">
      <c r="A5811" s="3" t="str">
        <f>B5811&amp;"--"&amp;COUNTIF($B$5:B5811,B5811)</f>
        <v>--5774</v>
      </c>
      <c r="B5811" s="3" t="str">
        <f t="shared" si="271"/>
        <v/>
      </c>
      <c r="C5811" s="78">
        <v>5807</v>
      </c>
      <c r="D5811" s="102"/>
      <c r="E5811" s="103"/>
      <c r="F5811" s="102"/>
      <c r="G5811" s="104"/>
      <c r="H5811" s="105" t="str">
        <f t="shared" ca="1" si="273"/>
        <v/>
      </c>
      <c r="I5811" s="102"/>
      <c r="J5811" s="102"/>
      <c r="K5811" s="102"/>
      <c r="L5811" s="102"/>
      <c r="M5811" s="102"/>
      <c r="N5811" s="102"/>
      <c r="O5811" s="102"/>
      <c r="P5811" s="102"/>
      <c r="Q5811" s="102"/>
      <c r="R5811" s="102"/>
      <c r="S5811" s="102"/>
      <c r="T5811" s="106"/>
      <c r="U5811" s="3" t="str">
        <f t="shared" si="272"/>
        <v>0/1</v>
      </c>
    </row>
    <row r="5812" spans="1:21" ht="30" customHeight="1" x14ac:dyDescent="0.3">
      <c r="A5812" s="3" t="str">
        <f>B5812&amp;"--"&amp;COUNTIF($B$5:B5812,B5812)</f>
        <v>--5775</v>
      </c>
      <c r="B5812" s="3" t="str">
        <f t="shared" si="271"/>
        <v/>
      </c>
      <c r="C5812" s="78">
        <v>5808</v>
      </c>
      <c r="D5812" s="102"/>
      <c r="E5812" s="103"/>
      <c r="F5812" s="102"/>
      <c r="G5812" s="104"/>
      <c r="H5812" s="105" t="str">
        <f t="shared" ca="1" si="273"/>
        <v/>
      </c>
      <c r="I5812" s="102"/>
      <c r="J5812" s="102"/>
      <c r="K5812" s="102"/>
      <c r="L5812" s="102"/>
      <c r="M5812" s="102"/>
      <c r="N5812" s="102"/>
      <c r="O5812" s="102"/>
      <c r="P5812" s="102"/>
      <c r="Q5812" s="102"/>
      <c r="R5812" s="102"/>
      <c r="S5812" s="102"/>
      <c r="T5812" s="106"/>
      <c r="U5812" s="3" t="str">
        <f t="shared" si="272"/>
        <v>0/1</v>
      </c>
    </row>
    <row r="5813" spans="1:21" ht="30" customHeight="1" x14ac:dyDescent="0.3">
      <c r="A5813" s="3" t="str">
        <f>B5813&amp;"--"&amp;COUNTIF($B$5:B5813,B5813)</f>
        <v>--5776</v>
      </c>
      <c r="B5813" s="3" t="str">
        <f t="shared" si="271"/>
        <v/>
      </c>
      <c r="C5813" s="78">
        <v>5809</v>
      </c>
      <c r="D5813" s="102"/>
      <c r="E5813" s="103"/>
      <c r="F5813" s="102"/>
      <c r="G5813" s="104"/>
      <c r="H5813" s="105" t="str">
        <f t="shared" ca="1" si="273"/>
        <v/>
      </c>
      <c r="I5813" s="102"/>
      <c r="J5813" s="102"/>
      <c r="K5813" s="102"/>
      <c r="L5813" s="102"/>
      <c r="M5813" s="102"/>
      <c r="N5813" s="102"/>
      <c r="O5813" s="102"/>
      <c r="P5813" s="102"/>
      <c r="Q5813" s="102"/>
      <c r="R5813" s="102"/>
      <c r="S5813" s="102"/>
      <c r="T5813" s="106"/>
      <c r="U5813" s="3" t="str">
        <f t="shared" si="272"/>
        <v>0/1</v>
      </c>
    </row>
    <row r="5814" spans="1:21" ht="30" customHeight="1" x14ac:dyDescent="0.3">
      <c r="A5814" s="3" t="str">
        <f>B5814&amp;"--"&amp;COUNTIF($B$5:B5814,B5814)</f>
        <v>--5777</v>
      </c>
      <c r="B5814" s="3" t="str">
        <f t="shared" si="271"/>
        <v/>
      </c>
      <c r="C5814" s="78">
        <v>5810</v>
      </c>
      <c r="D5814" s="102"/>
      <c r="E5814" s="103"/>
      <c r="F5814" s="102"/>
      <c r="G5814" s="104"/>
      <c r="H5814" s="105" t="str">
        <f t="shared" ca="1" si="273"/>
        <v/>
      </c>
      <c r="I5814" s="102"/>
      <c r="J5814" s="102"/>
      <c r="K5814" s="102"/>
      <c r="L5814" s="102"/>
      <c r="M5814" s="102"/>
      <c r="N5814" s="102"/>
      <c r="O5814" s="102"/>
      <c r="P5814" s="102"/>
      <c r="Q5814" s="102"/>
      <c r="R5814" s="102"/>
      <c r="S5814" s="102"/>
      <c r="T5814" s="106"/>
      <c r="U5814" s="3" t="str">
        <f t="shared" si="272"/>
        <v>0/1</v>
      </c>
    </row>
    <row r="5815" spans="1:21" ht="30" customHeight="1" x14ac:dyDescent="0.3">
      <c r="A5815" s="3" t="str">
        <f>B5815&amp;"--"&amp;COUNTIF($B$5:B5815,B5815)</f>
        <v>--5778</v>
      </c>
      <c r="B5815" s="3" t="str">
        <f t="shared" si="271"/>
        <v/>
      </c>
      <c r="C5815" s="78">
        <v>5811</v>
      </c>
      <c r="D5815" s="102"/>
      <c r="E5815" s="103"/>
      <c r="F5815" s="102"/>
      <c r="G5815" s="104"/>
      <c r="H5815" s="105" t="str">
        <f t="shared" ca="1" si="273"/>
        <v/>
      </c>
      <c r="I5815" s="102"/>
      <c r="J5815" s="102"/>
      <c r="K5815" s="102"/>
      <c r="L5815" s="102"/>
      <c r="M5815" s="102"/>
      <c r="N5815" s="102"/>
      <c r="O5815" s="102"/>
      <c r="P5815" s="102"/>
      <c r="Q5815" s="102"/>
      <c r="R5815" s="102"/>
      <c r="S5815" s="102"/>
      <c r="T5815" s="106"/>
      <c r="U5815" s="3" t="str">
        <f t="shared" si="272"/>
        <v>0/1</v>
      </c>
    </row>
    <row r="5816" spans="1:21" ht="30" customHeight="1" x14ac:dyDescent="0.3">
      <c r="A5816" s="3" t="str">
        <f>B5816&amp;"--"&amp;COUNTIF($B$5:B5816,B5816)</f>
        <v>--5779</v>
      </c>
      <c r="B5816" s="3" t="str">
        <f t="shared" si="271"/>
        <v/>
      </c>
      <c r="C5816" s="78">
        <v>5812</v>
      </c>
      <c r="D5816" s="102"/>
      <c r="E5816" s="103"/>
      <c r="F5816" s="102"/>
      <c r="G5816" s="104"/>
      <c r="H5816" s="105" t="str">
        <f t="shared" ca="1" si="273"/>
        <v/>
      </c>
      <c r="I5816" s="102"/>
      <c r="J5816" s="102"/>
      <c r="K5816" s="102"/>
      <c r="L5816" s="102"/>
      <c r="M5816" s="102"/>
      <c r="N5816" s="102"/>
      <c r="O5816" s="102"/>
      <c r="P5816" s="102"/>
      <c r="Q5816" s="102"/>
      <c r="R5816" s="102"/>
      <c r="S5816" s="102"/>
      <c r="T5816" s="106"/>
      <c r="U5816" s="3" t="str">
        <f t="shared" si="272"/>
        <v>0/1</v>
      </c>
    </row>
    <row r="5817" spans="1:21" ht="30" customHeight="1" x14ac:dyDescent="0.3">
      <c r="A5817" s="3" t="str">
        <f>B5817&amp;"--"&amp;COUNTIF($B$5:B5817,B5817)</f>
        <v>--5780</v>
      </c>
      <c r="B5817" s="3" t="str">
        <f t="shared" si="271"/>
        <v/>
      </c>
      <c r="C5817" s="78">
        <v>5813</v>
      </c>
      <c r="D5817" s="102"/>
      <c r="E5817" s="103"/>
      <c r="F5817" s="102"/>
      <c r="G5817" s="104"/>
      <c r="H5817" s="105" t="str">
        <f t="shared" ca="1" si="273"/>
        <v/>
      </c>
      <c r="I5817" s="102"/>
      <c r="J5817" s="102"/>
      <c r="K5817" s="102"/>
      <c r="L5817" s="102"/>
      <c r="M5817" s="102"/>
      <c r="N5817" s="102"/>
      <c r="O5817" s="102"/>
      <c r="P5817" s="102"/>
      <c r="Q5817" s="102"/>
      <c r="R5817" s="102"/>
      <c r="S5817" s="102"/>
      <c r="T5817" s="106"/>
      <c r="U5817" s="3" t="str">
        <f t="shared" si="272"/>
        <v>0/1</v>
      </c>
    </row>
    <row r="5818" spans="1:21" ht="30" customHeight="1" x14ac:dyDescent="0.3">
      <c r="A5818" s="3" t="str">
        <f>B5818&amp;"--"&amp;COUNTIF($B$5:B5818,B5818)</f>
        <v>--5781</v>
      </c>
      <c r="B5818" s="3" t="str">
        <f t="shared" si="271"/>
        <v/>
      </c>
      <c r="C5818" s="78">
        <v>5814</v>
      </c>
      <c r="D5818" s="102"/>
      <c r="E5818" s="103"/>
      <c r="F5818" s="102"/>
      <c r="G5818" s="104"/>
      <c r="H5818" s="105" t="str">
        <f t="shared" ca="1" si="273"/>
        <v/>
      </c>
      <c r="I5818" s="102"/>
      <c r="J5818" s="102"/>
      <c r="K5818" s="102"/>
      <c r="L5818" s="102"/>
      <c r="M5818" s="102"/>
      <c r="N5818" s="102"/>
      <c r="O5818" s="102"/>
      <c r="P5818" s="102"/>
      <c r="Q5818" s="102"/>
      <c r="R5818" s="102"/>
      <c r="S5818" s="102"/>
      <c r="T5818" s="106"/>
      <c r="U5818" s="3" t="str">
        <f t="shared" si="272"/>
        <v>0/1</v>
      </c>
    </row>
    <row r="5819" spans="1:21" ht="30" customHeight="1" x14ac:dyDescent="0.3">
      <c r="A5819" s="3" t="str">
        <f>B5819&amp;"--"&amp;COUNTIF($B$5:B5819,B5819)</f>
        <v>--5782</v>
      </c>
      <c r="B5819" s="3" t="str">
        <f t="shared" si="271"/>
        <v/>
      </c>
      <c r="C5819" s="78">
        <v>5815</v>
      </c>
      <c r="D5819" s="102"/>
      <c r="E5819" s="103"/>
      <c r="F5819" s="102"/>
      <c r="G5819" s="104"/>
      <c r="H5819" s="105" t="str">
        <f t="shared" ca="1" si="273"/>
        <v/>
      </c>
      <c r="I5819" s="102"/>
      <c r="J5819" s="102"/>
      <c r="K5819" s="102"/>
      <c r="L5819" s="102"/>
      <c r="M5819" s="102"/>
      <c r="N5819" s="102"/>
      <c r="O5819" s="102"/>
      <c r="P5819" s="102"/>
      <c r="Q5819" s="102"/>
      <c r="R5819" s="102"/>
      <c r="S5819" s="102"/>
      <c r="T5819" s="106"/>
      <c r="U5819" s="3" t="str">
        <f t="shared" si="272"/>
        <v>0/1</v>
      </c>
    </row>
    <row r="5820" spans="1:21" ht="30" customHeight="1" x14ac:dyDescent="0.3">
      <c r="A5820" s="3" t="str">
        <f>B5820&amp;"--"&amp;COUNTIF($B$5:B5820,B5820)</f>
        <v>--5783</v>
      </c>
      <c r="B5820" s="3" t="str">
        <f t="shared" si="271"/>
        <v/>
      </c>
      <c r="C5820" s="78">
        <v>5816</v>
      </c>
      <c r="D5820" s="102"/>
      <c r="E5820" s="103"/>
      <c r="F5820" s="102"/>
      <c r="G5820" s="104"/>
      <c r="H5820" s="105" t="str">
        <f t="shared" ca="1" si="273"/>
        <v/>
      </c>
      <c r="I5820" s="102"/>
      <c r="J5820" s="102"/>
      <c r="K5820" s="102"/>
      <c r="L5820" s="102"/>
      <c r="M5820" s="102"/>
      <c r="N5820" s="102"/>
      <c r="O5820" s="102"/>
      <c r="P5820" s="102"/>
      <c r="Q5820" s="102"/>
      <c r="R5820" s="102"/>
      <c r="S5820" s="102"/>
      <c r="T5820" s="106"/>
      <c r="U5820" s="3" t="str">
        <f t="shared" si="272"/>
        <v>0/1</v>
      </c>
    </row>
    <row r="5821" spans="1:21" ht="30" customHeight="1" x14ac:dyDescent="0.3">
      <c r="A5821" s="3" t="str">
        <f>B5821&amp;"--"&amp;COUNTIF($B$5:B5821,B5821)</f>
        <v>--5784</v>
      </c>
      <c r="B5821" s="3" t="str">
        <f t="shared" si="271"/>
        <v/>
      </c>
      <c r="C5821" s="78">
        <v>5817</v>
      </c>
      <c r="D5821" s="102"/>
      <c r="E5821" s="103"/>
      <c r="F5821" s="102"/>
      <c r="G5821" s="104"/>
      <c r="H5821" s="105" t="str">
        <f t="shared" ca="1" si="273"/>
        <v/>
      </c>
      <c r="I5821" s="102"/>
      <c r="J5821" s="102"/>
      <c r="K5821" s="102"/>
      <c r="L5821" s="102"/>
      <c r="M5821" s="102"/>
      <c r="N5821" s="102"/>
      <c r="O5821" s="102"/>
      <c r="P5821" s="102"/>
      <c r="Q5821" s="102"/>
      <c r="R5821" s="102"/>
      <c r="S5821" s="102"/>
      <c r="T5821" s="106"/>
      <c r="U5821" s="3" t="str">
        <f t="shared" si="272"/>
        <v>0/1</v>
      </c>
    </row>
    <row r="5822" spans="1:21" ht="30" customHeight="1" x14ac:dyDescent="0.3">
      <c r="A5822" s="3" t="str">
        <f>B5822&amp;"--"&amp;COUNTIF($B$5:B5822,B5822)</f>
        <v>--5785</v>
      </c>
      <c r="B5822" s="3" t="str">
        <f t="shared" si="271"/>
        <v/>
      </c>
      <c r="C5822" s="78">
        <v>5818</v>
      </c>
      <c r="D5822" s="102"/>
      <c r="E5822" s="103"/>
      <c r="F5822" s="102"/>
      <c r="G5822" s="104"/>
      <c r="H5822" s="105" t="str">
        <f t="shared" ca="1" si="273"/>
        <v/>
      </c>
      <c r="I5822" s="102"/>
      <c r="J5822" s="102"/>
      <c r="K5822" s="102"/>
      <c r="L5822" s="102"/>
      <c r="M5822" s="102"/>
      <c r="N5822" s="102"/>
      <c r="O5822" s="102"/>
      <c r="P5822" s="102"/>
      <c r="Q5822" s="102"/>
      <c r="R5822" s="102"/>
      <c r="S5822" s="102"/>
      <c r="T5822" s="106"/>
      <c r="U5822" s="3" t="str">
        <f t="shared" si="272"/>
        <v>0/1</v>
      </c>
    </row>
    <row r="5823" spans="1:21" ht="30" customHeight="1" x14ac:dyDescent="0.3">
      <c r="A5823" s="3" t="str">
        <f>B5823&amp;"--"&amp;COUNTIF($B$5:B5823,B5823)</f>
        <v>--5786</v>
      </c>
      <c r="B5823" s="3" t="str">
        <f t="shared" si="271"/>
        <v/>
      </c>
      <c r="C5823" s="78">
        <v>5819</v>
      </c>
      <c r="D5823" s="102"/>
      <c r="E5823" s="103"/>
      <c r="F5823" s="102"/>
      <c r="G5823" s="104"/>
      <c r="H5823" s="105" t="str">
        <f t="shared" ca="1" si="273"/>
        <v/>
      </c>
      <c r="I5823" s="102"/>
      <c r="J5823" s="102"/>
      <c r="K5823" s="102"/>
      <c r="L5823" s="102"/>
      <c r="M5823" s="102"/>
      <c r="N5823" s="102"/>
      <c r="O5823" s="102"/>
      <c r="P5823" s="102"/>
      <c r="Q5823" s="102"/>
      <c r="R5823" s="102"/>
      <c r="S5823" s="102"/>
      <c r="T5823" s="106"/>
      <c r="U5823" s="3" t="str">
        <f t="shared" si="272"/>
        <v>0/1</v>
      </c>
    </row>
    <row r="5824" spans="1:21" ht="30" customHeight="1" x14ac:dyDescent="0.3">
      <c r="A5824" s="3" t="str">
        <f>B5824&amp;"--"&amp;COUNTIF($B$5:B5824,B5824)</f>
        <v>--5787</v>
      </c>
      <c r="B5824" s="3" t="str">
        <f t="shared" si="271"/>
        <v/>
      </c>
      <c r="C5824" s="78">
        <v>5820</v>
      </c>
      <c r="D5824" s="102"/>
      <c r="E5824" s="103"/>
      <c r="F5824" s="102"/>
      <c r="G5824" s="104"/>
      <c r="H5824" s="105" t="str">
        <f t="shared" ca="1" si="273"/>
        <v/>
      </c>
      <c r="I5824" s="102"/>
      <c r="J5824" s="102"/>
      <c r="K5824" s="102"/>
      <c r="L5824" s="102"/>
      <c r="M5824" s="102"/>
      <c r="N5824" s="102"/>
      <c r="O5824" s="102"/>
      <c r="P5824" s="102"/>
      <c r="Q5824" s="102"/>
      <c r="R5824" s="102"/>
      <c r="S5824" s="102"/>
      <c r="T5824" s="106"/>
      <c r="U5824" s="3" t="str">
        <f t="shared" si="272"/>
        <v>0/1</v>
      </c>
    </row>
    <row r="5825" spans="1:21" ht="30" customHeight="1" x14ac:dyDescent="0.3">
      <c r="A5825" s="3" t="str">
        <f>B5825&amp;"--"&amp;COUNTIF($B$5:B5825,B5825)</f>
        <v>--5788</v>
      </c>
      <c r="B5825" s="3" t="str">
        <f t="shared" si="271"/>
        <v/>
      </c>
      <c r="C5825" s="78">
        <v>5821</v>
      </c>
      <c r="D5825" s="102"/>
      <c r="E5825" s="103"/>
      <c r="F5825" s="102"/>
      <c r="G5825" s="104"/>
      <c r="H5825" s="105" t="str">
        <f t="shared" ca="1" si="273"/>
        <v/>
      </c>
      <c r="I5825" s="102"/>
      <c r="J5825" s="102"/>
      <c r="K5825" s="102"/>
      <c r="L5825" s="102"/>
      <c r="M5825" s="102"/>
      <c r="N5825" s="102"/>
      <c r="O5825" s="102"/>
      <c r="P5825" s="102"/>
      <c r="Q5825" s="102"/>
      <c r="R5825" s="102"/>
      <c r="S5825" s="102"/>
      <c r="T5825" s="106"/>
      <c r="U5825" s="3" t="str">
        <f t="shared" si="272"/>
        <v>0/1</v>
      </c>
    </row>
    <row r="5826" spans="1:21" ht="30" customHeight="1" x14ac:dyDescent="0.3">
      <c r="A5826" s="3" t="str">
        <f>B5826&amp;"--"&amp;COUNTIF($B$5:B5826,B5826)</f>
        <v>--5789</v>
      </c>
      <c r="B5826" s="3" t="str">
        <f t="shared" si="271"/>
        <v/>
      </c>
      <c r="C5826" s="78">
        <v>5822</v>
      </c>
      <c r="D5826" s="102"/>
      <c r="E5826" s="103"/>
      <c r="F5826" s="102"/>
      <c r="G5826" s="104"/>
      <c r="H5826" s="105" t="str">
        <f t="shared" ca="1" si="273"/>
        <v/>
      </c>
      <c r="I5826" s="102"/>
      <c r="J5826" s="102"/>
      <c r="K5826" s="102"/>
      <c r="L5826" s="102"/>
      <c r="M5826" s="102"/>
      <c r="N5826" s="102"/>
      <c r="O5826" s="102"/>
      <c r="P5826" s="102"/>
      <c r="Q5826" s="102"/>
      <c r="R5826" s="102"/>
      <c r="S5826" s="102"/>
      <c r="T5826" s="106"/>
      <c r="U5826" s="3" t="str">
        <f t="shared" si="272"/>
        <v>0/1</v>
      </c>
    </row>
    <row r="5827" spans="1:21" ht="30" customHeight="1" x14ac:dyDescent="0.3">
      <c r="A5827" s="3" t="str">
        <f>B5827&amp;"--"&amp;COUNTIF($B$5:B5827,B5827)</f>
        <v>--5790</v>
      </c>
      <c r="B5827" s="3" t="str">
        <f t="shared" si="271"/>
        <v/>
      </c>
      <c r="C5827" s="78">
        <v>5823</v>
      </c>
      <c r="D5827" s="102"/>
      <c r="E5827" s="103"/>
      <c r="F5827" s="102"/>
      <c r="G5827" s="104"/>
      <c r="H5827" s="105" t="str">
        <f t="shared" ca="1" si="273"/>
        <v/>
      </c>
      <c r="I5827" s="102"/>
      <c r="J5827" s="102"/>
      <c r="K5827" s="102"/>
      <c r="L5827" s="102"/>
      <c r="M5827" s="102"/>
      <c r="N5827" s="102"/>
      <c r="O5827" s="102"/>
      <c r="P5827" s="102"/>
      <c r="Q5827" s="102"/>
      <c r="R5827" s="102"/>
      <c r="S5827" s="102"/>
      <c r="T5827" s="106"/>
      <c r="U5827" s="3" t="str">
        <f t="shared" si="272"/>
        <v>0/1</v>
      </c>
    </row>
    <row r="5828" spans="1:21" ht="30" customHeight="1" x14ac:dyDescent="0.3">
      <c r="A5828" s="3" t="str">
        <f>B5828&amp;"--"&amp;COUNTIF($B$5:B5828,B5828)</f>
        <v>--5791</v>
      </c>
      <c r="B5828" s="3" t="str">
        <f t="shared" si="271"/>
        <v/>
      </c>
      <c r="C5828" s="78">
        <v>5824</v>
      </c>
      <c r="D5828" s="102"/>
      <c r="E5828" s="103"/>
      <c r="F5828" s="102"/>
      <c r="G5828" s="104"/>
      <c r="H5828" s="105" t="str">
        <f t="shared" ca="1" si="273"/>
        <v/>
      </c>
      <c r="I5828" s="102"/>
      <c r="J5828" s="102"/>
      <c r="K5828" s="102"/>
      <c r="L5828" s="102"/>
      <c r="M5828" s="102"/>
      <c r="N5828" s="102"/>
      <c r="O5828" s="102"/>
      <c r="P5828" s="102"/>
      <c r="Q5828" s="102"/>
      <c r="R5828" s="102"/>
      <c r="S5828" s="102"/>
      <c r="T5828" s="106"/>
      <c r="U5828" s="3" t="str">
        <f t="shared" si="272"/>
        <v>0/1</v>
      </c>
    </row>
    <row r="5829" spans="1:21" ht="30" customHeight="1" x14ac:dyDescent="0.3">
      <c r="A5829" s="3" t="str">
        <f>B5829&amp;"--"&amp;COUNTIF($B$5:B5829,B5829)</f>
        <v>--5792</v>
      </c>
      <c r="B5829" s="3" t="str">
        <f t="shared" ref="B5829:B5892" si="274">IF(G5829&lt;&gt;"",MONTH(G5829),"")</f>
        <v/>
      </c>
      <c r="C5829" s="78">
        <v>5825</v>
      </c>
      <c r="D5829" s="102"/>
      <c r="E5829" s="103"/>
      <c r="F5829" s="102"/>
      <c r="G5829" s="104"/>
      <c r="H5829" s="105" t="str">
        <f t="shared" ca="1" si="273"/>
        <v/>
      </c>
      <c r="I5829" s="102"/>
      <c r="J5829" s="102"/>
      <c r="K5829" s="102"/>
      <c r="L5829" s="102"/>
      <c r="M5829" s="102"/>
      <c r="N5829" s="102"/>
      <c r="O5829" s="102"/>
      <c r="P5829" s="102"/>
      <c r="Q5829" s="102"/>
      <c r="R5829" s="102"/>
      <c r="S5829" s="102"/>
      <c r="T5829" s="106"/>
      <c r="U5829" s="3" t="str">
        <f t="shared" ref="U5829:U5892" si="275">DAY(G5829)&amp;"/"&amp;MONTH(G5829)</f>
        <v>0/1</v>
      </c>
    </row>
    <row r="5830" spans="1:21" ht="30" customHeight="1" x14ac:dyDescent="0.3">
      <c r="A5830" s="3" t="str">
        <f>B5830&amp;"--"&amp;COUNTIF($B$5:B5830,B5830)</f>
        <v>--5793</v>
      </c>
      <c r="B5830" s="3" t="str">
        <f t="shared" si="274"/>
        <v/>
      </c>
      <c r="C5830" s="78">
        <v>5826</v>
      </c>
      <c r="D5830" s="102"/>
      <c r="E5830" s="103"/>
      <c r="F5830" s="102"/>
      <c r="G5830" s="104"/>
      <c r="H5830" s="105" t="str">
        <f t="shared" ca="1" si="273"/>
        <v/>
      </c>
      <c r="I5830" s="102"/>
      <c r="J5830" s="102"/>
      <c r="K5830" s="102"/>
      <c r="L5830" s="102"/>
      <c r="M5830" s="102"/>
      <c r="N5830" s="102"/>
      <c r="O5830" s="102"/>
      <c r="P5830" s="102"/>
      <c r="Q5830" s="102"/>
      <c r="R5830" s="102"/>
      <c r="S5830" s="102"/>
      <c r="T5830" s="106"/>
      <c r="U5830" s="3" t="str">
        <f t="shared" si="275"/>
        <v>0/1</v>
      </c>
    </row>
    <row r="5831" spans="1:21" ht="30" customHeight="1" x14ac:dyDescent="0.3">
      <c r="A5831" s="3" t="str">
        <f>B5831&amp;"--"&amp;COUNTIF($B$5:B5831,B5831)</f>
        <v>--5794</v>
      </c>
      <c r="B5831" s="3" t="str">
        <f t="shared" si="274"/>
        <v/>
      </c>
      <c r="C5831" s="78">
        <v>5827</v>
      </c>
      <c r="D5831" s="102"/>
      <c r="E5831" s="103"/>
      <c r="F5831" s="102"/>
      <c r="G5831" s="104"/>
      <c r="H5831" s="105" t="str">
        <f t="shared" ca="1" si="273"/>
        <v/>
      </c>
      <c r="I5831" s="102"/>
      <c r="J5831" s="102"/>
      <c r="K5831" s="102"/>
      <c r="L5831" s="102"/>
      <c r="M5831" s="102"/>
      <c r="N5831" s="102"/>
      <c r="O5831" s="102"/>
      <c r="P5831" s="102"/>
      <c r="Q5831" s="102"/>
      <c r="R5831" s="102"/>
      <c r="S5831" s="102"/>
      <c r="T5831" s="106"/>
      <c r="U5831" s="3" t="str">
        <f t="shared" si="275"/>
        <v>0/1</v>
      </c>
    </row>
    <row r="5832" spans="1:21" ht="30" customHeight="1" x14ac:dyDescent="0.3">
      <c r="A5832" s="3" t="str">
        <f>B5832&amp;"--"&amp;COUNTIF($B$5:B5832,B5832)</f>
        <v>--5795</v>
      </c>
      <c r="B5832" s="3" t="str">
        <f t="shared" si="274"/>
        <v/>
      </c>
      <c r="C5832" s="78">
        <v>5828</v>
      </c>
      <c r="D5832" s="102"/>
      <c r="E5832" s="103"/>
      <c r="F5832" s="102"/>
      <c r="G5832" s="104"/>
      <c r="H5832" s="105" t="str">
        <f t="shared" ca="1" si="273"/>
        <v/>
      </c>
      <c r="I5832" s="102"/>
      <c r="J5832" s="102"/>
      <c r="K5832" s="102"/>
      <c r="L5832" s="102"/>
      <c r="M5832" s="102"/>
      <c r="N5832" s="102"/>
      <c r="O5832" s="102"/>
      <c r="P5832" s="102"/>
      <c r="Q5832" s="102"/>
      <c r="R5832" s="102"/>
      <c r="S5832" s="102"/>
      <c r="T5832" s="106"/>
      <c r="U5832" s="3" t="str">
        <f t="shared" si="275"/>
        <v>0/1</v>
      </c>
    </row>
    <row r="5833" spans="1:21" ht="30" customHeight="1" x14ac:dyDescent="0.3">
      <c r="A5833" s="3" t="str">
        <f>B5833&amp;"--"&amp;COUNTIF($B$5:B5833,B5833)</f>
        <v>--5796</v>
      </c>
      <c r="B5833" s="3" t="str">
        <f t="shared" si="274"/>
        <v/>
      </c>
      <c r="C5833" s="78">
        <v>5829</v>
      </c>
      <c r="D5833" s="102"/>
      <c r="E5833" s="103"/>
      <c r="F5833" s="102"/>
      <c r="G5833" s="104"/>
      <c r="H5833" s="105" t="str">
        <f t="shared" ca="1" si="273"/>
        <v/>
      </c>
      <c r="I5833" s="102"/>
      <c r="J5833" s="102"/>
      <c r="K5833" s="102"/>
      <c r="L5833" s="102"/>
      <c r="M5833" s="102"/>
      <c r="N5833" s="102"/>
      <c r="O5833" s="102"/>
      <c r="P5833" s="102"/>
      <c r="Q5833" s="102"/>
      <c r="R5833" s="102"/>
      <c r="S5833" s="102"/>
      <c r="T5833" s="106"/>
      <c r="U5833" s="3" t="str">
        <f t="shared" si="275"/>
        <v>0/1</v>
      </c>
    </row>
    <row r="5834" spans="1:21" ht="30" customHeight="1" x14ac:dyDescent="0.3">
      <c r="A5834" s="3" t="str">
        <f>B5834&amp;"--"&amp;COUNTIF($B$5:B5834,B5834)</f>
        <v>--5797</v>
      </c>
      <c r="B5834" s="3" t="str">
        <f t="shared" si="274"/>
        <v/>
      </c>
      <c r="C5834" s="78">
        <v>5830</v>
      </c>
      <c r="D5834" s="102"/>
      <c r="E5834" s="103"/>
      <c r="F5834" s="102"/>
      <c r="G5834" s="104"/>
      <c r="H5834" s="105" t="str">
        <f t="shared" ca="1" si="273"/>
        <v/>
      </c>
      <c r="I5834" s="102"/>
      <c r="J5834" s="102"/>
      <c r="K5834" s="102"/>
      <c r="L5834" s="102"/>
      <c r="M5834" s="102"/>
      <c r="N5834" s="102"/>
      <c r="O5834" s="102"/>
      <c r="P5834" s="102"/>
      <c r="Q5834" s="102"/>
      <c r="R5834" s="102"/>
      <c r="S5834" s="102"/>
      <c r="T5834" s="106"/>
      <c r="U5834" s="3" t="str">
        <f t="shared" si="275"/>
        <v>0/1</v>
      </c>
    </row>
    <row r="5835" spans="1:21" ht="30" customHeight="1" x14ac:dyDescent="0.3">
      <c r="A5835" s="3" t="str">
        <f>B5835&amp;"--"&amp;COUNTIF($B$5:B5835,B5835)</f>
        <v>--5798</v>
      </c>
      <c r="B5835" s="3" t="str">
        <f t="shared" si="274"/>
        <v/>
      </c>
      <c r="C5835" s="78">
        <v>5831</v>
      </c>
      <c r="D5835" s="102"/>
      <c r="E5835" s="103"/>
      <c r="F5835" s="102"/>
      <c r="G5835" s="104"/>
      <c r="H5835" s="105" t="str">
        <f t="shared" ca="1" si="273"/>
        <v/>
      </c>
      <c r="I5835" s="102"/>
      <c r="J5835" s="102"/>
      <c r="K5835" s="102"/>
      <c r="L5835" s="102"/>
      <c r="M5835" s="102"/>
      <c r="N5835" s="102"/>
      <c r="O5835" s="102"/>
      <c r="P5835" s="102"/>
      <c r="Q5835" s="102"/>
      <c r="R5835" s="102"/>
      <c r="S5835" s="102"/>
      <c r="T5835" s="106"/>
      <c r="U5835" s="3" t="str">
        <f t="shared" si="275"/>
        <v>0/1</v>
      </c>
    </row>
    <row r="5836" spans="1:21" ht="30" customHeight="1" x14ac:dyDescent="0.3">
      <c r="A5836" s="3" t="str">
        <f>B5836&amp;"--"&amp;COUNTIF($B$5:B5836,B5836)</f>
        <v>--5799</v>
      </c>
      <c r="B5836" s="3" t="str">
        <f t="shared" si="274"/>
        <v/>
      </c>
      <c r="C5836" s="78">
        <v>5832</v>
      </c>
      <c r="D5836" s="102"/>
      <c r="E5836" s="103"/>
      <c r="F5836" s="102"/>
      <c r="G5836" s="104"/>
      <c r="H5836" s="105" t="str">
        <f t="shared" ca="1" si="273"/>
        <v/>
      </c>
      <c r="I5836" s="102"/>
      <c r="J5836" s="102"/>
      <c r="K5836" s="102"/>
      <c r="L5836" s="102"/>
      <c r="M5836" s="102"/>
      <c r="N5836" s="102"/>
      <c r="O5836" s="102"/>
      <c r="P5836" s="102"/>
      <c r="Q5836" s="102"/>
      <c r="R5836" s="102"/>
      <c r="S5836" s="102"/>
      <c r="T5836" s="106"/>
      <c r="U5836" s="3" t="str">
        <f t="shared" si="275"/>
        <v>0/1</v>
      </c>
    </row>
    <row r="5837" spans="1:21" ht="30" customHeight="1" x14ac:dyDescent="0.3">
      <c r="A5837" s="3" t="str">
        <f>B5837&amp;"--"&amp;COUNTIF($B$5:B5837,B5837)</f>
        <v>--5800</v>
      </c>
      <c r="B5837" s="3" t="str">
        <f t="shared" si="274"/>
        <v/>
      </c>
      <c r="C5837" s="78">
        <v>5833</v>
      </c>
      <c r="D5837" s="102"/>
      <c r="E5837" s="103"/>
      <c r="F5837" s="102"/>
      <c r="G5837" s="104"/>
      <c r="H5837" s="105" t="str">
        <f t="shared" ca="1" si="273"/>
        <v/>
      </c>
      <c r="I5837" s="102"/>
      <c r="J5837" s="102"/>
      <c r="K5837" s="102"/>
      <c r="L5837" s="102"/>
      <c r="M5837" s="102"/>
      <c r="N5837" s="102"/>
      <c r="O5837" s="102"/>
      <c r="P5837" s="102"/>
      <c r="Q5837" s="102"/>
      <c r="R5837" s="102"/>
      <c r="S5837" s="102"/>
      <c r="T5837" s="106"/>
      <c r="U5837" s="3" t="str">
        <f t="shared" si="275"/>
        <v>0/1</v>
      </c>
    </row>
    <row r="5838" spans="1:21" ht="30" customHeight="1" x14ac:dyDescent="0.3">
      <c r="A5838" s="3" t="str">
        <f>B5838&amp;"--"&amp;COUNTIF($B$5:B5838,B5838)</f>
        <v>--5801</v>
      </c>
      <c r="B5838" s="3" t="str">
        <f t="shared" si="274"/>
        <v/>
      </c>
      <c r="C5838" s="78">
        <v>5834</v>
      </c>
      <c r="D5838" s="102"/>
      <c r="E5838" s="103"/>
      <c r="F5838" s="102"/>
      <c r="G5838" s="104"/>
      <c r="H5838" s="105" t="str">
        <f t="shared" ca="1" si="273"/>
        <v/>
      </c>
      <c r="I5838" s="102"/>
      <c r="J5838" s="102"/>
      <c r="K5838" s="102"/>
      <c r="L5838" s="102"/>
      <c r="M5838" s="102"/>
      <c r="N5838" s="102"/>
      <c r="O5838" s="102"/>
      <c r="P5838" s="102"/>
      <c r="Q5838" s="102"/>
      <c r="R5838" s="102"/>
      <c r="S5838" s="102"/>
      <c r="T5838" s="106"/>
      <c r="U5838" s="3" t="str">
        <f t="shared" si="275"/>
        <v>0/1</v>
      </c>
    </row>
    <row r="5839" spans="1:21" ht="30" customHeight="1" x14ac:dyDescent="0.3">
      <c r="A5839" s="3" t="str">
        <f>B5839&amp;"--"&amp;COUNTIF($B$5:B5839,B5839)</f>
        <v>--5802</v>
      </c>
      <c r="B5839" s="3" t="str">
        <f t="shared" si="274"/>
        <v/>
      </c>
      <c r="C5839" s="78">
        <v>5835</v>
      </c>
      <c r="D5839" s="102"/>
      <c r="E5839" s="103"/>
      <c r="F5839" s="102"/>
      <c r="G5839" s="104"/>
      <c r="H5839" s="105" t="str">
        <f t="shared" ca="1" si="273"/>
        <v/>
      </c>
      <c r="I5839" s="102"/>
      <c r="J5839" s="102"/>
      <c r="K5839" s="102"/>
      <c r="L5839" s="102"/>
      <c r="M5839" s="102"/>
      <c r="N5839" s="102"/>
      <c r="O5839" s="102"/>
      <c r="P5839" s="102"/>
      <c r="Q5839" s="102"/>
      <c r="R5839" s="102"/>
      <c r="S5839" s="102"/>
      <c r="T5839" s="106"/>
      <c r="U5839" s="3" t="str">
        <f t="shared" si="275"/>
        <v>0/1</v>
      </c>
    </row>
    <row r="5840" spans="1:21" ht="30" customHeight="1" x14ac:dyDescent="0.3">
      <c r="A5840" s="3" t="str">
        <f>B5840&amp;"--"&amp;COUNTIF($B$5:B5840,B5840)</f>
        <v>--5803</v>
      </c>
      <c r="B5840" s="3" t="str">
        <f t="shared" si="274"/>
        <v/>
      </c>
      <c r="C5840" s="78">
        <v>5836</v>
      </c>
      <c r="D5840" s="102"/>
      <c r="E5840" s="103"/>
      <c r="F5840" s="102"/>
      <c r="G5840" s="104"/>
      <c r="H5840" s="105" t="str">
        <f t="shared" ca="1" si="273"/>
        <v/>
      </c>
      <c r="I5840" s="102"/>
      <c r="J5840" s="102"/>
      <c r="K5840" s="102"/>
      <c r="L5840" s="102"/>
      <c r="M5840" s="102"/>
      <c r="N5840" s="102"/>
      <c r="O5840" s="102"/>
      <c r="P5840" s="102"/>
      <c r="Q5840" s="102"/>
      <c r="R5840" s="102"/>
      <c r="S5840" s="102"/>
      <c r="T5840" s="106"/>
      <c r="U5840" s="3" t="str">
        <f t="shared" si="275"/>
        <v>0/1</v>
      </c>
    </row>
    <row r="5841" spans="1:21" ht="30" customHeight="1" x14ac:dyDescent="0.3">
      <c r="A5841" s="3" t="str">
        <f>B5841&amp;"--"&amp;COUNTIF($B$5:B5841,B5841)</f>
        <v>--5804</v>
      </c>
      <c r="B5841" s="3" t="str">
        <f t="shared" si="274"/>
        <v/>
      </c>
      <c r="C5841" s="78">
        <v>5837</v>
      </c>
      <c r="D5841" s="102"/>
      <c r="E5841" s="103"/>
      <c r="F5841" s="102"/>
      <c r="G5841" s="104"/>
      <c r="H5841" s="105" t="str">
        <f t="shared" ca="1" si="273"/>
        <v/>
      </c>
      <c r="I5841" s="102"/>
      <c r="J5841" s="102"/>
      <c r="K5841" s="102"/>
      <c r="L5841" s="102"/>
      <c r="M5841" s="102"/>
      <c r="N5841" s="102"/>
      <c r="O5841" s="102"/>
      <c r="P5841" s="102"/>
      <c r="Q5841" s="102"/>
      <c r="R5841" s="102"/>
      <c r="S5841" s="102"/>
      <c r="T5841" s="106"/>
      <c r="U5841" s="3" t="str">
        <f t="shared" si="275"/>
        <v>0/1</v>
      </c>
    </row>
    <row r="5842" spans="1:21" ht="30" customHeight="1" x14ac:dyDescent="0.3">
      <c r="A5842" s="3" t="str">
        <f>B5842&amp;"--"&amp;COUNTIF($B$5:B5842,B5842)</f>
        <v>--5805</v>
      </c>
      <c r="B5842" s="3" t="str">
        <f t="shared" si="274"/>
        <v/>
      </c>
      <c r="C5842" s="78">
        <v>5838</v>
      </c>
      <c r="D5842" s="102"/>
      <c r="E5842" s="103"/>
      <c r="F5842" s="102"/>
      <c r="G5842" s="104"/>
      <c r="H5842" s="105" t="str">
        <f t="shared" ca="1" si="273"/>
        <v/>
      </c>
      <c r="I5842" s="102"/>
      <c r="J5842" s="102"/>
      <c r="K5842" s="102"/>
      <c r="L5842" s="102"/>
      <c r="M5842" s="102"/>
      <c r="N5842" s="102"/>
      <c r="O5842" s="102"/>
      <c r="P5842" s="102"/>
      <c r="Q5842" s="102"/>
      <c r="R5842" s="102"/>
      <c r="S5842" s="102"/>
      <c r="T5842" s="106"/>
      <c r="U5842" s="3" t="str">
        <f t="shared" si="275"/>
        <v>0/1</v>
      </c>
    </row>
    <row r="5843" spans="1:21" ht="30" customHeight="1" x14ac:dyDescent="0.3">
      <c r="A5843" s="3" t="str">
        <f>B5843&amp;"--"&amp;COUNTIF($B$5:B5843,B5843)</f>
        <v>--5806</v>
      </c>
      <c r="B5843" s="3" t="str">
        <f t="shared" si="274"/>
        <v/>
      </c>
      <c r="C5843" s="78">
        <v>5839</v>
      </c>
      <c r="D5843" s="102"/>
      <c r="E5843" s="103"/>
      <c r="F5843" s="102"/>
      <c r="G5843" s="104"/>
      <c r="H5843" s="105" t="str">
        <f t="shared" ca="1" si="273"/>
        <v/>
      </c>
      <c r="I5843" s="102"/>
      <c r="J5843" s="102"/>
      <c r="K5843" s="102"/>
      <c r="L5843" s="102"/>
      <c r="M5843" s="102"/>
      <c r="N5843" s="102"/>
      <c r="O5843" s="102"/>
      <c r="P5843" s="102"/>
      <c r="Q5843" s="102"/>
      <c r="R5843" s="102"/>
      <c r="S5843" s="102"/>
      <c r="T5843" s="106"/>
      <c r="U5843" s="3" t="str">
        <f t="shared" si="275"/>
        <v>0/1</v>
      </c>
    </row>
    <row r="5844" spans="1:21" ht="30" customHeight="1" x14ac:dyDescent="0.3">
      <c r="A5844" s="3" t="str">
        <f>B5844&amp;"--"&amp;COUNTIF($B$5:B5844,B5844)</f>
        <v>--5807</v>
      </c>
      <c r="B5844" s="3" t="str">
        <f t="shared" si="274"/>
        <v/>
      </c>
      <c r="C5844" s="78">
        <v>5840</v>
      </c>
      <c r="D5844" s="102"/>
      <c r="E5844" s="103"/>
      <c r="F5844" s="102"/>
      <c r="G5844" s="104"/>
      <c r="H5844" s="105" t="str">
        <f t="shared" ca="1" si="273"/>
        <v/>
      </c>
      <c r="I5844" s="102"/>
      <c r="J5844" s="102"/>
      <c r="K5844" s="102"/>
      <c r="L5844" s="102"/>
      <c r="M5844" s="102"/>
      <c r="N5844" s="102"/>
      <c r="O5844" s="102"/>
      <c r="P5844" s="102"/>
      <c r="Q5844" s="102"/>
      <c r="R5844" s="102"/>
      <c r="S5844" s="102"/>
      <c r="T5844" s="106"/>
      <c r="U5844" s="3" t="str">
        <f t="shared" si="275"/>
        <v>0/1</v>
      </c>
    </row>
    <row r="5845" spans="1:21" ht="30" customHeight="1" x14ac:dyDescent="0.3">
      <c r="A5845" s="3" t="str">
        <f>B5845&amp;"--"&amp;COUNTIF($B$5:B5845,B5845)</f>
        <v>--5808</v>
      </c>
      <c r="B5845" s="3" t="str">
        <f t="shared" si="274"/>
        <v/>
      </c>
      <c r="C5845" s="78">
        <v>5841</v>
      </c>
      <c r="D5845" s="102"/>
      <c r="E5845" s="103"/>
      <c r="F5845" s="102"/>
      <c r="G5845" s="104"/>
      <c r="H5845" s="105" t="str">
        <f t="shared" ca="1" si="273"/>
        <v/>
      </c>
      <c r="I5845" s="102"/>
      <c r="J5845" s="102"/>
      <c r="K5845" s="102"/>
      <c r="L5845" s="102"/>
      <c r="M5845" s="102"/>
      <c r="N5845" s="102"/>
      <c r="O5845" s="102"/>
      <c r="P5845" s="102"/>
      <c r="Q5845" s="102"/>
      <c r="R5845" s="102"/>
      <c r="S5845" s="102"/>
      <c r="T5845" s="106"/>
      <c r="U5845" s="3" t="str">
        <f t="shared" si="275"/>
        <v>0/1</v>
      </c>
    </row>
    <row r="5846" spans="1:21" ht="30" customHeight="1" x14ac:dyDescent="0.3">
      <c r="A5846" s="3" t="str">
        <f>B5846&amp;"--"&amp;COUNTIF($B$5:B5846,B5846)</f>
        <v>--5809</v>
      </c>
      <c r="B5846" s="3" t="str">
        <f t="shared" si="274"/>
        <v/>
      </c>
      <c r="C5846" s="78">
        <v>5842</v>
      </c>
      <c r="D5846" s="102"/>
      <c r="E5846" s="103"/>
      <c r="F5846" s="102"/>
      <c r="G5846" s="104"/>
      <c r="H5846" s="105" t="str">
        <f t="shared" ca="1" si="273"/>
        <v/>
      </c>
      <c r="I5846" s="102"/>
      <c r="J5846" s="102"/>
      <c r="K5846" s="102"/>
      <c r="L5846" s="102"/>
      <c r="M5846" s="102"/>
      <c r="N5846" s="102"/>
      <c r="O5846" s="102"/>
      <c r="P5846" s="102"/>
      <c r="Q5846" s="102"/>
      <c r="R5846" s="102"/>
      <c r="S5846" s="102"/>
      <c r="T5846" s="106"/>
      <c r="U5846" s="3" t="str">
        <f t="shared" si="275"/>
        <v>0/1</v>
      </c>
    </row>
    <row r="5847" spans="1:21" ht="30" customHeight="1" x14ac:dyDescent="0.3">
      <c r="A5847" s="3" t="str">
        <f>B5847&amp;"--"&amp;COUNTIF($B$5:B5847,B5847)</f>
        <v>--5810</v>
      </c>
      <c r="B5847" s="3" t="str">
        <f t="shared" si="274"/>
        <v/>
      </c>
      <c r="C5847" s="78">
        <v>5843</v>
      </c>
      <c r="D5847" s="102"/>
      <c r="E5847" s="103"/>
      <c r="F5847" s="102"/>
      <c r="G5847" s="104"/>
      <c r="H5847" s="105" t="str">
        <f t="shared" ca="1" si="273"/>
        <v/>
      </c>
      <c r="I5847" s="102"/>
      <c r="J5847" s="102"/>
      <c r="K5847" s="102"/>
      <c r="L5847" s="102"/>
      <c r="M5847" s="102"/>
      <c r="N5847" s="102"/>
      <c r="O5847" s="102"/>
      <c r="P5847" s="102"/>
      <c r="Q5847" s="102"/>
      <c r="R5847" s="102"/>
      <c r="S5847" s="102"/>
      <c r="T5847" s="106"/>
      <c r="U5847" s="3" t="str">
        <f t="shared" si="275"/>
        <v>0/1</v>
      </c>
    </row>
    <row r="5848" spans="1:21" ht="30" customHeight="1" x14ac:dyDescent="0.3">
      <c r="A5848" s="3" t="str">
        <f>B5848&amp;"--"&amp;COUNTIF($B$5:B5848,B5848)</f>
        <v>--5811</v>
      </c>
      <c r="B5848" s="3" t="str">
        <f t="shared" si="274"/>
        <v/>
      </c>
      <c r="C5848" s="78">
        <v>5844</v>
      </c>
      <c r="D5848" s="102"/>
      <c r="E5848" s="103"/>
      <c r="F5848" s="102"/>
      <c r="G5848" s="104"/>
      <c r="H5848" s="105" t="str">
        <f t="shared" ca="1" si="273"/>
        <v/>
      </c>
      <c r="I5848" s="102"/>
      <c r="J5848" s="102"/>
      <c r="K5848" s="102"/>
      <c r="L5848" s="102"/>
      <c r="M5848" s="102"/>
      <c r="N5848" s="102"/>
      <c r="O5848" s="102"/>
      <c r="P5848" s="102"/>
      <c r="Q5848" s="102"/>
      <c r="R5848" s="102"/>
      <c r="S5848" s="102"/>
      <c r="T5848" s="106"/>
      <c r="U5848" s="3" t="str">
        <f t="shared" si="275"/>
        <v>0/1</v>
      </c>
    </row>
    <row r="5849" spans="1:21" ht="30" customHeight="1" x14ac:dyDescent="0.3">
      <c r="A5849" s="3" t="str">
        <f>B5849&amp;"--"&amp;COUNTIF($B$5:B5849,B5849)</f>
        <v>--5812</v>
      </c>
      <c r="B5849" s="3" t="str">
        <f t="shared" si="274"/>
        <v/>
      </c>
      <c r="C5849" s="78">
        <v>5845</v>
      </c>
      <c r="D5849" s="102"/>
      <c r="E5849" s="103"/>
      <c r="F5849" s="102"/>
      <c r="G5849" s="104"/>
      <c r="H5849" s="105" t="str">
        <f t="shared" ca="1" si="273"/>
        <v/>
      </c>
      <c r="I5849" s="102"/>
      <c r="J5849" s="102"/>
      <c r="K5849" s="102"/>
      <c r="L5849" s="102"/>
      <c r="M5849" s="102"/>
      <c r="N5849" s="102"/>
      <c r="O5849" s="102"/>
      <c r="P5849" s="102"/>
      <c r="Q5849" s="102"/>
      <c r="R5849" s="102"/>
      <c r="S5849" s="102"/>
      <c r="T5849" s="106"/>
      <c r="U5849" s="3" t="str">
        <f t="shared" si="275"/>
        <v>0/1</v>
      </c>
    </row>
    <row r="5850" spans="1:21" ht="30" customHeight="1" x14ac:dyDescent="0.3">
      <c r="A5850" s="3" t="str">
        <f>B5850&amp;"--"&amp;COUNTIF($B$5:B5850,B5850)</f>
        <v>--5813</v>
      </c>
      <c r="B5850" s="3" t="str">
        <f t="shared" si="274"/>
        <v/>
      </c>
      <c r="C5850" s="78">
        <v>5846</v>
      </c>
      <c r="D5850" s="102"/>
      <c r="E5850" s="103"/>
      <c r="F5850" s="102"/>
      <c r="G5850" s="104"/>
      <c r="H5850" s="105" t="str">
        <f t="shared" ca="1" si="273"/>
        <v/>
      </c>
      <c r="I5850" s="102"/>
      <c r="J5850" s="102"/>
      <c r="K5850" s="102"/>
      <c r="L5850" s="102"/>
      <c r="M5850" s="102"/>
      <c r="N5850" s="102"/>
      <c r="O5850" s="102"/>
      <c r="P5850" s="102"/>
      <c r="Q5850" s="102"/>
      <c r="R5850" s="102"/>
      <c r="S5850" s="102"/>
      <c r="T5850" s="106"/>
      <c r="U5850" s="3" t="str">
        <f t="shared" si="275"/>
        <v>0/1</v>
      </c>
    </row>
    <row r="5851" spans="1:21" ht="30" customHeight="1" x14ac:dyDescent="0.3">
      <c r="A5851" s="3" t="str">
        <f>B5851&amp;"--"&amp;COUNTIF($B$5:B5851,B5851)</f>
        <v>--5814</v>
      </c>
      <c r="B5851" s="3" t="str">
        <f t="shared" si="274"/>
        <v/>
      </c>
      <c r="C5851" s="78">
        <v>5847</v>
      </c>
      <c r="D5851" s="102"/>
      <c r="E5851" s="103"/>
      <c r="F5851" s="102"/>
      <c r="G5851" s="104"/>
      <c r="H5851" s="105" t="str">
        <f t="shared" ca="1" si="273"/>
        <v/>
      </c>
      <c r="I5851" s="102"/>
      <c r="J5851" s="102"/>
      <c r="K5851" s="102"/>
      <c r="L5851" s="102"/>
      <c r="M5851" s="102"/>
      <c r="N5851" s="102"/>
      <c r="O5851" s="102"/>
      <c r="P5851" s="102"/>
      <c r="Q5851" s="102"/>
      <c r="R5851" s="102"/>
      <c r="S5851" s="102"/>
      <c r="T5851" s="106"/>
      <c r="U5851" s="3" t="str">
        <f t="shared" si="275"/>
        <v>0/1</v>
      </c>
    </row>
    <row r="5852" spans="1:21" ht="30" customHeight="1" x14ac:dyDescent="0.3">
      <c r="A5852" s="3" t="str">
        <f>B5852&amp;"--"&amp;COUNTIF($B$5:B5852,B5852)</f>
        <v>--5815</v>
      </c>
      <c r="B5852" s="3" t="str">
        <f t="shared" si="274"/>
        <v/>
      </c>
      <c r="C5852" s="78">
        <v>5848</v>
      </c>
      <c r="D5852" s="102"/>
      <c r="E5852" s="103"/>
      <c r="F5852" s="102"/>
      <c r="G5852" s="104"/>
      <c r="H5852" s="105" t="str">
        <f t="shared" ca="1" si="273"/>
        <v/>
      </c>
      <c r="I5852" s="102"/>
      <c r="J5852" s="102"/>
      <c r="K5852" s="102"/>
      <c r="L5852" s="102"/>
      <c r="M5852" s="102"/>
      <c r="N5852" s="102"/>
      <c r="O5852" s="102"/>
      <c r="P5852" s="102"/>
      <c r="Q5852" s="102"/>
      <c r="R5852" s="102"/>
      <c r="S5852" s="102"/>
      <c r="T5852" s="106"/>
      <c r="U5852" s="3" t="str">
        <f t="shared" si="275"/>
        <v>0/1</v>
      </c>
    </row>
    <row r="5853" spans="1:21" ht="30" customHeight="1" x14ac:dyDescent="0.3">
      <c r="A5853" s="3" t="str">
        <f>B5853&amp;"--"&amp;COUNTIF($B$5:B5853,B5853)</f>
        <v>--5816</v>
      </c>
      <c r="B5853" s="3" t="str">
        <f t="shared" si="274"/>
        <v/>
      </c>
      <c r="C5853" s="78">
        <v>5849</v>
      </c>
      <c r="D5853" s="102"/>
      <c r="E5853" s="103"/>
      <c r="F5853" s="102"/>
      <c r="G5853" s="104"/>
      <c r="H5853" s="105" t="str">
        <f t="shared" ca="1" si="273"/>
        <v/>
      </c>
      <c r="I5853" s="102"/>
      <c r="J5853" s="102"/>
      <c r="K5853" s="102"/>
      <c r="L5853" s="102"/>
      <c r="M5853" s="102"/>
      <c r="N5853" s="102"/>
      <c r="O5853" s="102"/>
      <c r="P5853" s="102"/>
      <c r="Q5853" s="102"/>
      <c r="R5853" s="102"/>
      <c r="S5853" s="102"/>
      <c r="T5853" s="106"/>
      <c r="U5853" s="3" t="str">
        <f t="shared" si="275"/>
        <v>0/1</v>
      </c>
    </row>
    <row r="5854" spans="1:21" ht="30" customHeight="1" x14ac:dyDescent="0.3">
      <c r="A5854" s="3" t="str">
        <f>B5854&amp;"--"&amp;COUNTIF($B$5:B5854,B5854)</f>
        <v>--5817</v>
      </c>
      <c r="B5854" s="3" t="str">
        <f t="shared" si="274"/>
        <v/>
      </c>
      <c r="C5854" s="78">
        <v>5850</v>
      </c>
      <c r="D5854" s="102"/>
      <c r="E5854" s="103"/>
      <c r="F5854" s="102"/>
      <c r="G5854" s="104"/>
      <c r="H5854" s="105" t="str">
        <f t="shared" ca="1" si="273"/>
        <v/>
      </c>
      <c r="I5854" s="102"/>
      <c r="J5854" s="102"/>
      <c r="K5854" s="102"/>
      <c r="L5854" s="102"/>
      <c r="M5854" s="102"/>
      <c r="N5854" s="102"/>
      <c r="O5854" s="102"/>
      <c r="P5854" s="102"/>
      <c r="Q5854" s="102"/>
      <c r="R5854" s="102"/>
      <c r="S5854" s="102"/>
      <c r="T5854" s="106"/>
      <c r="U5854" s="3" t="str">
        <f t="shared" si="275"/>
        <v>0/1</v>
      </c>
    </row>
    <row r="5855" spans="1:21" ht="30" customHeight="1" x14ac:dyDescent="0.3">
      <c r="A5855" s="3" t="str">
        <f>B5855&amp;"--"&amp;COUNTIF($B$5:B5855,B5855)</f>
        <v>--5818</v>
      </c>
      <c r="B5855" s="3" t="str">
        <f t="shared" si="274"/>
        <v/>
      </c>
      <c r="C5855" s="78">
        <v>5851</v>
      </c>
      <c r="D5855" s="102"/>
      <c r="E5855" s="103"/>
      <c r="F5855" s="102"/>
      <c r="G5855" s="104"/>
      <c r="H5855" s="105" t="str">
        <f t="shared" ca="1" si="273"/>
        <v/>
      </c>
      <c r="I5855" s="102"/>
      <c r="J5855" s="102"/>
      <c r="K5855" s="102"/>
      <c r="L5855" s="102"/>
      <c r="M5855" s="102"/>
      <c r="N5855" s="102"/>
      <c r="O5855" s="102"/>
      <c r="P5855" s="102"/>
      <c r="Q5855" s="102"/>
      <c r="R5855" s="102"/>
      <c r="S5855" s="102"/>
      <c r="T5855" s="106"/>
      <c r="U5855" s="3" t="str">
        <f t="shared" si="275"/>
        <v>0/1</v>
      </c>
    </row>
    <row r="5856" spans="1:21" ht="30" customHeight="1" x14ac:dyDescent="0.3">
      <c r="A5856" s="3" t="str">
        <f>B5856&amp;"--"&amp;COUNTIF($B$5:B5856,B5856)</f>
        <v>--5819</v>
      </c>
      <c r="B5856" s="3" t="str">
        <f t="shared" si="274"/>
        <v/>
      </c>
      <c r="C5856" s="78">
        <v>5852</v>
      </c>
      <c r="D5856" s="102"/>
      <c r="E5856" s="103"/>
      <c r="F5856" s="102"/>
      <c r="G5856" s="104"/>
      <c r="H5856" s="105" t="str">
        <f t="shared" ref="H5856:H5919" ca="1" si="276">IF(G5856,DATEDIF(G5856,TODAY(),"Y"),"")</f>
        <v/>
      </c>
      <c r="I5856" s="102"/>
      <c r="J5856" s="102"/>
      <c r="K5856" s="102"/>
      <c r="L5856" s="102"/>
      <c r="M5856" s="102"/>
      <c r="N5856" s="102"/>
      <c r="O5856" s="102"/>
      <c r="P5856" s="102"/>
      <c r="Q5856" s="102"/>
      <c r="R5856" s="102"/>
      <c r="S5856" s="102"/>
      <c r="T5856" s="106"/>
      <c r="U5856" s="3" t="str">
        <f t="shared" si="275"/>
        <v>0/1</v>
      </c>
    </row>
    <row r="5857" spans="1:21" ht="30" customHeight="1" x14ac:dyDescent="0.3">
      <c r="A5857" s="3" t="str">
        <f>B5857&amp;"--"&amp;COUNTIF($B$5:B5857,B5857)</f>
        <v>--5820</v>
      </c>
      <c r="B5857" s="3" t="str">
        <f t="shared" si="274"/>
        <v/>
      </c>
      <c r="C5857" s="78">
        <v>5853</v>
      </c>
      <c r="D5857" s="102"/>
      <c r="E5857" s="103"/>
      <c r="F5857" s="102"/>
      <c r="G5857" s="104"/>
      <c r="H5857" s="105" t="str">
        <f t="shared" ca="1" si="276"/>
        <v/>
      </c>
      <c r="I5857" s="102"/>
      <c r="J5857" s="102"/>
      <c r="K5857" s="102"/>
      <c r="L5857" s="102"/>
      <c r="M5857" s="102"/>
      <c r="N5857" s="102"/>
      <c r="O5857" s="102"/>
      <c r="P5857" s="102"/>
      <c r="Q5857" s="102"/>
      <c r="R5857" s="102"/>
      <c r="S5857" s="102"/>
      <c r="T5857" s="106"/>
      <c r="U5857" s="3" t="str">
        <f t="shared" si="275"/>
        <v>0/1</v>
      </c>
    </row>
    <row r="5858" spans="1:21" ht="30" customHeight="1" x14ac:dyDescent="0.3">
      <c r="A5858" s="3" t="str">
        <f>B5858&amp;"--"&amp;COUNTIF($B$5:B5858,B5858)</f>
        <v>--5821</v>
      </c>
      <c r="B5858" s="3" t="str">
        <f t="shared" si="274"/>
        <v/>
      </c>
      <c r="C5858" s="78">
        <v>5854</v>
      </c>
      <c r="D5858" s="102"/>
      <c r="E5858" s="103"/>
      <c r="F5858" s="102"/>
      <c r="G5858" s="104"/>
      <c r="H5858" s="105" t="str">
        <f t="shared" ca="1" si="276"/>
        <v/>
      </c>
      <c r="I5858" s="102"/>
      <c r="J5858" s="102"/>
      <c r="K5858" s="102"/>
      <c r="L5858" s="102"/>
      <c r="M5858" s="102"/>
      <c r="N5858" s="102"/>
      <c r="O5858" s="102"/>
      <c r="P5858" s="102"/>
      <c r="Q5858" s="102"/>
      <c r="R5858" s="102"/>
      <c r="S5858" s="102"/>
      <c r="T5858" s="106"/>
      <c r="U5858" s="3" t="str">
        <f t="shared" si="275"/>
        <v>0/1</v>
      </c>
    </row>
    <row r="5859" spans="1:21" ht="30" customHeight="1" x14ac:dyDescent="0.3">
      <c r="A5859" s="3" t="str">
        <f>B5859&amp;"--"&amp;COUNTIF($B$5:B5859,B5859)</f>
        <v>--5822</v>
      </c>
      <c r="B5859" s="3" t="str">
        <f t="shared" si="274"/>
        <v/>
      </c>
      <c r="C5859" s="78">
        <v>5855</v>
      </c>
      <c r="D5859" s="102"/>
      <c r="E5859" s="103"/>
      <c r="F5859" s="102"/>
      <c r="G5859" s="104"/>
      <c r="H5859" s="105" t="str">
        <f t="shared" ca="1" si="276"/>
        <v/>
      </c>
      <c r="I5859" s="102"/>
      <c r="J5859" s="102"/>
      <c r="K5859" s="102"/>
      <c r="L5859" s="102"/>
      <c r="M5859" s="102"/>
      <c r="N5859" s="102"/>
      <c r="O5859" s="102"/>
      <c r="P5859" s="102"/>
      <c r="Q5859" s="102"/>
      <c r="R5859" s="102"/>
      <c r="S5859" s="102"/>
      <c r="T5859" s="106"/>
      <c r="U5859" s="3" t="str">
        <f t="shared" si="275"/>
        <v>0/1</v>
      </c>
    </row>
    <row r="5860" spans="1:21" ht="30" customHeight="1" x14ac:dyDescent="0.3">
      <c r="A5860" s="3" t="str">
        <f>B5860&amp;"--"&amp;COUNTIF($B$5:B5860,B5860)</f>
        <v>--5823</v>
      </c>
      <c r="B5860" s="3" t="str">
        <f t="shared" si="274"/>
        <v/>
      </c>
      <c r="C5860" s="78">
        <v>5856</v>
      </c>
      <c r="D5860" s="102"/>
      <c r="E5860" s="103"/>
      <c r="F5860" s="102"/>
      <c r="G5860" s="104"/>
      <c r="H5860" s="105" t="str">
        <f t="shared" ca="1" si="276"/>
        <v/>
      </c>
      <c r="I5860" s="102"/>
      <c r="J5860" s="102"/>
      <c r="K5860" s="102"/>
      <c r="L5860" s="102"/>
      <c r="M5860" s="102"/>
      <c r="N5860" s="102"/>
      <c r="O5860" s="102"/>
      <c r="P5860" s="102"/>
      <c r="Q5860" s="102"/>
      <c r="R5860" s="102"/>
      <c r="S5860" s="102"/>
      <c r="T5860" s="106"/>
      <c r="U5860" s="3" t="str">
        <f t="shared" si="275"/>
        <v>0/1</v>
      </c>
    </row>
    <row r="5861" spans="1:21" ht="30" customHeight="1" x14ac:dyDescent="0.3">
      <c r="A5861" s="3" t="str">
        <f>B5861&amp;"--"&amp;COUNTIF($B$5:B5861,B5861)</f>
        <v>--5824</v>
      </c>
      <c r="B5861" s="3" t="str">
        <f t="shared" si="274"/>
        <v/>
      </c>
      <c r="C5861" s="78">
        <v>5857</v>
      </c>
      <c r="D5861" s="102"/>
      <c r="E5861" s="103"/>
      <c r="F5861" s="102"/>
      <c r="G5861" s="104"/>
      <c r="H5861" s="105" t="str">
        <f t="shared" ca="1" si="276"/>
        <v/>
      </c>
      <c r="I5861" s="102"/>
      <c r="J5861" s="102"/>
      <c r="K5861" s="102"/>
      <c r="L5861" s="102"/>
      <c r="M5861" s="102"/>
      <c r="N5861" s="102"/>
      <c r="O5861" s="102"/>
      <c r="P5861" s="102"/>
      <c r="Q5861" s="102"/>
      <c r="R5861" s="102"/>
      <c r="S5861" s="102"/>
      <c r="T5861" s="106"/>
      <c r="U5861" s="3" t="str">
        <f t="shared" si="275"/>
        <v>0/1</v>
      </c>
    </row>
    <row r="5862" spans="1:21" ht="30" customHeight="1" x14ac:dyDescent="0.3">
      <c r="A5862" s="3" t="str">
        <f>B5862&amp;"--"&amp;COUNTIF($B$5:B5862,B5862)</f>
        <v>--5825</v>
      </c>
      <c r="B5862" s="3" t="str">
        <f t="shared" si="274"/>
        <v/>
      </c>
      <c r="C5862" s="78">
        <v>5858</v>
      </c>
      <c r="D5862" s="102"/>
      <c r="E5862" s="103"/>
      <c r="F5862" s="102"/>
      <c r="G5862" s="104"/>
      <c r="H5862" s="105" t="str">
        <f t="shared" ca="1" si="276"/>
        <v/>
      </c>
      <c r="I5862" s="102"/>
      <c r="J5862" s="102"/>
      <c r="K5862" s="102"/>
      <c r="L5862" s="102"/>
      <c r="M5862" s="102"/>
      <c r="N5862" s="102"/>
      <c r="O5862" s="102"/>
      <c r="P5862" s="102"/>
      <c r="Q5862" s="102"/>
      <c r="R5862" s="102"/>
      <c r="S5862" s="102"/>
      <c r="T5862" s="106"/>
      <c r="U5862" s="3" t="str">
        <f t="shared" si="275"/>
        <v>0/1</v>
      </c>
    </row>
    <row r="5863" spans="1:21" ht="30" customHeight="1" x14ac:dyDescent="0.3">
      <c r="A5863" s="3" t="str">
        <f>B5863&amp;"--"&amp;COUNTIF($B$5:B5863,B5863)</f>
        <v>--5826</v>
      </c>
      <c r="B5863" s="3" t="str">
        <f t="shared" si="274"/>
        <v/>
      </c>
      <c r="C5863" s="78">
        <v>5859</v>
      </c>
      <c r="D5863" s="102"/>
      <c r="E5863" s="103"/>
      <c r="F5863" s="102"/>
      <c r="G5863" s="104"/>
      <c r="H5863" s="105" t="str">
        <f t="shared" ca="1" si="276"/>
        <v/>
      </c>
      <c r="I5863" s="102"/>
      <c r="J5863" s="102"/>
      <c r="K5863" s="102"/>
      <c r="L5863" s="102"/>
      <c r="M5863" s="102"/>
      <c r="N5863" s="102"/>
      <c r="O5863" s="102"/>
      <c r="P5863" s="102"/>
      <c r="Q5863" s="102"/>
      <c r="R5863" s="102"/>
      <c r="S5863" s="102"/>
      <c r="T5863" s="106"/>
      <c r="U5863" s="3" t="str">
        <f t="shared" si="275"/>
        <v>0/1</v>
      </c>
    </row>
    <row r="5864" spans="1:21" ht="30" customHeight="1" x14ac:dyDescent="0.3">
      <c r="A5864" s="3" t="str">
        <f>B5864&amp;"--"&amp;COUNTIF($B$5:B5864,B5864)</f>
        <v>--5827</v>
      </c>
      <c r="B5864" s="3" t="str">
        <f t="shared" si="274"/>
        <v/>
      </c>
      <c r="C5864" s="78">
        <v>5860</v>
      </c>
      <c r="D5864" s="102"/>
      <c r="E5864" s="103"/>
      <c r="F5864" s="102"/>
      <c r="G5864" s="104"/>
      <c r="H5864" s="105" t="str">
        <f t="shared" ca="1" si="276"/>
        <v/>
      </c>
      <c r="I5864" s="102"/>
      <c r="J5864" s="102"/>
      <c r="K5864" s="102"/>
      <c r="L5864" s="102"/>
      <c r="M5864" s="102"/>
      <c r="N5864" s="102"/>
      <c r="O5864" s="102"/>
      <c r="P5864" s="102"/>
      <c r="Q5864" s="102"/>
      <c r="R5864" s="102"/>
      <c r="S5864" s="102"/>
      <c r="T5864" s="106"/>
      <c r="U5864" s="3" t="str">
        <f t="shared" si="275"/>
        <v>0/1</v>
      </c>
    </row>
    <row r="5865" spans="1:21" ht="30" customHeight="1" x14ac:dyDescent="0.3">
      <c r="A5865" s="3" t="str">
        <f>B5865&amp;"--"&amp;COUNTIF($B$5:B5865,B5865)</f>
        <v>--5828</v>
      </c>
      <c r="B5865" s="3" t="str">
        <f t="shared" si="274"/>
        <v/>
      </c>
      <c r="C5865" s="78">
        <v>5861</v>
      </c>
      <c r="D5865" s="102"/>
      <c r="E5865" s="103"/>
      <c r="F5865" s="102"/>
      <c r="G5865" s="104"/>
      <c r="H5865" s="105" t="str">
        <f t="shared" ca="1" si="276"/>
        <v/>
      </c>
      <c r="I5865" s="102"/>
      <c r="J5865" s="102"/>
      <c r="K5865" s="102"/>
      <c r="L5865" s="102"/>
      <c r="M5865" s="102"/>
      <c r="N5865" s="102"/>
      <c r="O5865" s="102"/>
      <c r="P5865" s="102"/>
      <c r="Q5865" s="102"/>
      <c r="R5865" s="102"/>
      <c r="S5865" s="102"/>
      <c r="T5865" s="106"/>
      <c r="U5865" s="3" t="str">
        <f t="shared" si="275"/>
        <v>0/1</v>
      </c>
    </row>
    <row r="5866" spans="1:21" ht="30" customHeight="1" x14ac:dyDescent="0.3">
      <c r="A5866" s="3" t="str">
        <f>B5866&amp;"--"&amp;COUNTIF($B$5:B5866,B5866)</f>
        <v>--5829</v>
      </c>
      <c r="B5866" s="3" t="str">
        <f t="shared" si="274"/>
        <v/>
      </c>
      <c r="C5866" s="78">
        <v>5862</v>
      </c>
      <c r="D5866" s="102"/>
      <c r="E5866" s="103"/>
      <c r="F5866" s="102"/>
      <c r="G5866" s="104"/>
      <c r="H5866" s="105" t="str">
        <f t="shared" ca="1" si="276"/>
        <v/>
      </c>
      <c r="I5866" s="102"/>
      <c r="J5866" s="102"/>
      <c r="K5866" s="102"/>
      <c r="L5866" s="102"/>
      <c r="M5866" s="102"/>
      <c r="N5866" s="102"/>
      <c r="O5866" s="102"/>
      <c r="P5866" s="102"/>
      <c r="Q5866" s="102"/>
      <c r="R5866" s="102"/>
      <c r="S5866" s="102"/>
      <c r="T5866" s="106"/>
      <c r="U5866" s="3" t="str">
        <f t="shared" si="275"/>
        <v>0/1</v>
      </c>
    </row>
    <row r="5867" spans="1:21" ht="30" customHeight="1" x14ac:dyDescent="0.3">
      <c r="A5867" s="3" t="str">
        <f>B5867&amp;"--"&amp;COUNTIF($B$5:B5867,B5867)</f>
        <v>--5830</v>
      </c>
      <c r="B5867" s="3" t="str">
        <f t="shared" si="274"/>
        <v/>
      </c>
      <c r="C5867" s="78">
        <v>5863</v>
      </c>
      <c r="D5867" s="102"/>
      <c r="E5867" s="103"/>
      <c r="F5867" s="102"/>
      <c r="G5867" s="104"/>
      <c r="H5867" s="105" t="str">
        <f t="shared" ca="1" si="276"/>
        <v/>
      </c>
      <c r="I5867" s="102"/>
      <c r="J5867" s="102"/>
      <c r="K5867" s="102"/>
      <c r="L5867" s="102"/>
      <c r="M5867" s="102"/>
      <c r="N5867" s="102"/>
      <c r="O5867" s="102"/>
      <c r="P5867" s="102"/>
      <c r="Q5867" s="102"/>
      <c r="R5867" s="102"/>
      <c r="S5867" s="102"/>
      <c r="T5867" s="106"/>
      <c r="U5867" s="3" t="str">
        <f t="shared" si="275"/>
        <v>0/1</v>
      </c>
    </row>
    <row r="5868" spans="1:21" ht="30" customHeight="1" x14ac:dyDescent="0.3">
      <c r="A5868" s="3" t="str">
        <f>B5868&amp;"--"&amp;COUNTIF($B$5:B5868,B5868)</f>
        <v>--5831</v>
      </c>
      <c r="B5868" s="3" t="str">
        <f t="shared" si="274"/>
        <v/>
      </c>
      <c r="C5868" s="78">
        <v>5864</v>
      </c>
      <c r="D5868" s="102"/>
      <c r="E5868" s="103"/>
      <c r="F5868" s="102"/>
      <c r="G5868" s="104"/>
      <c r="H5868" s="105" t="str">
        <f t="shared" ca="1" si="276"/>
        <v/>
      </c>
      <c r="I5868" s="102"/>
      <c r="J5868" s="102"/>
      <c r="K5868" s="102"/>
      <c r="L5868" s="102"/>
      <c r="M5868" s="102"/>
      <c r="N5868" s="102"/>
      <c r="O5868" s="102"/>
      <c r="P5868" s="102"/>
      <c r="Q5868" s="102"/>
      <c r="R5868" s="102"/>
      <c r="S5868" s="102"/>
      <c r="T5868" s="106"/>
      <c r="U5868" s="3" t="str">
        <f t="shared" si="275"/>
        <v>0/1</v>
      </c>
    </row>
    <row r="5869" spans="1:21" ht="30" customHeight="1" x14ac:dyDescent="0.3">
      <c r="A5869" s="3" t="str">
        <f>B5869&amp;"--"&amp;COUNTIF($B$5:B5869,B5869)</f>
        <v>--5832</v>
      </c>
      <c r="B5869" s="3" t="str">
        <f t="shared" si="274"/>
        <v/>
      </c>
      <c r="C5869" s="78">
        <v>5865</v>
      </c>
      <c r="D5869" s="102"/>
      <c r="E5869" s="103"/>
      <c r="F5869" s="102"/>
      <c r="G5869" s="104"/>
      <c r="H5869" s="105" t="str">
        <f t="shared" ca="1" si="276"/>
        <v/>
      </c>
      <c r="I5869" s="102"/>
      <c r="J5869" s="102"/>
      <c r="K5869" s="102"/>
      <c r="L5869" s="102"/>
      <c r="M5869" s="102"/>
      <c r="N5869" s="102"/>
      <c r="O5869" s="102"/>
      <c r="P5869" s="102"/>
      <c r="Q5869" s="102"/>
      <c r="R5869" s="102"/>
      <c r="S5869" s="102"/>
      <c r="T5869" s="106"/>
      <c r="U5869" s="3" t="str">
        <f t="shared" si="275"/>
        <v>0/1</v>
      </c>
    </row>
    <row r="5870" spans="1:21" ht="30" customHeight="1" x14ac:dyDescent="0.3">
      <c r="A5870" s="3" t="str">
        <f>B5870&amp;"--"&amp;COUNTIF($B$5:B5870,B5870)</f>
        <v>--5833</v>
      </c>
      <c r="B5870" s="3" t="str">
        <f t="shared" si="274"/>
        <v/>
      </c>
      <c r="C5870" s="78">
        <v>5866</v>
      </c>
      <c r="D5870" s="102"/>
      <c r="E5870" s="103"/>
      <c r="F5870" s="102"/>
      <c r="G5870" s="104"/>
      <c r="H5870" s="105" t="str">
        <f t="shared" ca="1" si="276"/>
        <v/>
      </c>
      <c r="I5870" s="102"/>
      <c r="J5870" s="102"/>
      <c r="K5870" s="102"/>
      <c r="L5870" s="102"/>
      <c r="M5870" s="102"/>
      <c r="N5870" s="102"/>
      <c r="O5870" s="102"/>
      <c r="P5870" s="102"/>
      <c r="Q5870" s="102"/>
      <c r="R5870" s="102"/>
      <c r="S5870" s="102"/>
      <c r="T5870" s="106"/>
      <c r="U5870" s="3" t="str">
        <f t="shared" si="275"/>
        <v>0/1</v>
      </c>
    </row>
    <row r="5871" spans="1:21" ht="30" customHeight="1" x14ac:dyDescent="0.3">
      <c r="A5871" s="3" t="str">
        <f>B5871&amp;"--"&amp;COUNTIF($B$5:B5871,B5871)</f>
        <v>--5834</v>
      </c>
      <c r="B5871" s="3" t="str">
        <f t="shared" si="274"/>
        <v/>
      </c>
      <c r="C5871" s="78">
        <v>5867</v>
      </c>
      <c r="D5871" s="102"/>
      <c r="E5871" s="103"/>
      <c r="F5871" s="102"/>
      <c r="G5871" s="104"/>
      <c r="H5871" s="105" t="str">
        <f t="shared" ca="1" si="276"/>
        <v/>
      </c>
      <c r="I5871" s="102"/>
      <c r="J5871" s="102"/>
      <c r="K5871" s="102"/>
      <c r="L5871" s="102"/>
      <c r="M5871" s="102"/>
      <c r="N5871" s="102"/>
      <c r="O5871" s="102"/>
      <c r="P5871" s="102"/>
      <c r="Q5871" s="102"/>
      <c r="R5871" s="102"/>
      <c r="S5871" s="102"/>
      <c r="T5871" s="106"/>
      <c r="U5871" s="3" t="str">
        <f t="shared" si="275"/>
        <v>0/1</v>
      </c>
    </row>
    <row r="5872" spans="1:21" ht="30" customHeight="1" x14ac:dyDescent="0.3">
      <c r="A5872" s="3" t="str">
        <f>B5872&amp;"--"&amp;COUNTIF($B$5:B5872,B5872)</f>
        <v>--5835</v>
      </c>
      <c r="B5872" s="3" t="str">
        <f t="shared" si="274"/>
        <v/>
      </c>
      <c r="C5872" s="78">
        <v>5868</v>
      </c>
      <c r="D5872" s="102"/>
      <c r="E5872" s="103"/>
      <c r="F5872" s="102"/>
      <c r="G5872" s="104"/>
      <c r="H5872" s="105" t="str">
        <f t="shared" ca="1" si="276"/>
        <v/>
      </c>
      <c r="I5872" s="102"/>
      <c r="J5872" s="102"/>
      <c r="K5872" s="102"/>
      <c r="L5872" s="102"/>
      <c r="M5872" s="102"/>
      <c r="N5872" s="102"/>
      <c r="O5872" s="102"/>
      <c r="P5872" s="102"/>
      <c r="Q5872" s="102"/>
      <c r="R5872" s="102"/>
      <c r="S5872" s="102"/>
      <c r="T5872" s="106"/>
      <c r="U5872" s="3" t="str">
        <f t="shared" si="275"/>
        <v>0/1</v>
      </c>
    </row>
    <row r="5873" spans="1:21" ht="30" customHeight="1" x14ac:dyDescent="0.3">
      <c r="A5873" s="3" t="str">
        <f>B5873&amp;"--"&amp;COUNTIF($B$5:B5873,B5873)</f>
        <v>--5836</v>
      </c>
      <c r="B5873" s="3" t="str">
        <f t="shared" si="274"/>
        <v/>
      </c>
      <c r="C5873" s="78">
        <v>5869</v>
      </c>
      <c r="D5873" s="102"/>
      <c r="E5873" s="103"/>
      <c r="F5873" s="102"/>
      <c r="G5873" s="104"/>
      <c r="H5873" s="105" t="str">
        <f t="shared" ca="1" si="276"/>
        <v/>
      </c>
      <c r="I5873" s="102"/>
      <c r="J5873" s="102"/>
      <c r="K5873" s="102"/>
      <c r="L5873" s="102"/>
      <c r="M5873" s="102"/>
      <c r="N5873" s="102"/>
      <c r="O5873" s="102"/>
      <c r="P5873" s="102"/>
      <c r="Q5873" s="102"/>
      <c r="R5873" s="102"/>
      <c r="S5873" s="102"/>
      <c r="T5873" s="106"/>
      <c r="U5873" s="3" t="str">
        <f t="shared" si="275"/>
        <v>0/1</v>
      </c>
    </row>
    <row r="5874" spans="1:21" ht="30" customHeight="1" x14ac:dyDescent="0.3">
      <c r="A5874" s="3" t="str">
        <f>B5874&amp;"--"&amp;COUNTIF($B$5:B5874,B5874)</f>
        <v>--5837</v>
      </c>
      <c r="B5874" s="3" t="str">
        <f t="shared" si="274"/>
        <v/>
      </c>
      <c r="C5874" s="78">
        <v>5870</v>
      </c>
      <c r="D5874" s="102"/>
      <c r="E5874" s="103"/>
      <c r="F5874" s="102"/>
      <c r="G5874" s="104"/>
      <c r="H5874" s="105" t="str">
        <f t="shared" ca="1" si="276"/>
        <v/>
      </c>
      <c r="I5874" s="102"/>
      <c r="J5874" s="102"/>
      <c r="K5874" s="102"/>
      <c r="L5874" s="102"/>
      <c r="M5874" s="102"/>
      <c r="N5874" s="102"/>
      <c r="O5874" s="102"/>
      <c r="P5874" s="102"/>
      <c r="Q5874" s="102"/>
      <c r="R5874" s="102"/>
      <c r="S5874" s="102"/>
      <c r="T5874" s="106"/>
      <c r="U5874" s="3" t="str">
        <f t="shared" si="275"/>
        <v>0/1</v>
      </c>
    </row>
    <row r="5875" spans="1:21" ht="30" customHeight="1" x14ac:dyDescent="0.3">
      <c r="A5875" s="3" t="str">
        <f>B5875&amp;"--"&amp;COUNTIF($B$5:B5875,B5875)</f>
        <v>--5838</v>
      </c>
      <c r="B5875" s="3" t="str">
        <f t="shared" si="274"/>
        <v/>
      </c>
      <c r="C5875" s="78">
        <v>5871</v>
      </c>
      <c r="D5875" s="102"/>
      <c r="E5875" s="103"/>
      <c r="F5875" s="102"/>
      <c r="G5875" s="104"/>
      <c r="H5875" s="105" t="str">
        <f t="shared" ca="1" si="276"/>
        <v/>
      </c>
      <c r="I5875" s="102"/>
      <c r="J5875" s="102"/>
      <c r="K5875" s="102"/>
      <c r="L5875" s="102"/>
      <c r="M5875" s="102"/>
      <c r="N5875" s="102"/>
      <c r="O5875" s="102"/>
      <c r="P5875" s="102"/>
      <c r="Q5875" s="102"/>
      <c r="R5875" s="102"/>
      <c r="S5875" s="102"/>
      <c r="T5875" s="106"/>
      <c r="U5875" s="3" t="str">
        <f t="shared" si="275"/>
        <v>0/1</v>
      </c>
    </row>
    <row r="5876" spans="1:21" ht="30" customHeight="1" x14ac:dyDescent="0.3">
      <c r="A5876" s="3" t="str">
        <f>B5876&amp;"--"&amp;COUNTIF($B$5:B5876,B5876)</f>
        <v>--5839</v>
      </c>
      <c r="B5876" s="3" t="str">
        <f t="shared" si="274"/>
        <v/>
      </c>
      <c r="C5876" s="78">
        <v>5872</v>
      </c>
      <c r="D5876" s="102"/>
      <c r="E5876" s="103"/>
      <c r="F5876" s="102"/>
      <c r="G5876" s="104"/>
      <c r="H5876" s="105" t="str">
        <f t="shared" ca="1" si="276"/>
        <v/>
      </c>
      <c r="I5876" s="102"/>
      <c r="J5876" s="102"/>
      <c r="K5876" s="102"/>
      <c r="L5876" s="102"/>
      <c r="M5876" s="102"/>
      <c r="N5876" s="102"/>
      <c r="O5876" s="102"/>
      <c r="P5876" s="102"/>
      <c r="Q5876" s="102"/>
      <c r="R5876" s="102"/>
      <c r="S5876" s="102"/>
      <c r="T5876" s="106"/>
      <c r="U5876" s="3" t="str">
        <f t="shared" si="275"/>
        <v>0/1</v>
      </c>
    </row>
    <row r="5877" spans="1:21" ht="30" customHeight="1" x14ac:dyDescent="0.3">
      <c r="A5877" s="3" t="str">
        <f>B5877&amp;"--"&amp;COUNTIF($B$5:B5877,B5877)</f>
        <v>--5840</v>
      </c>
      <c r="B5877" s="3" t="str">
        <f t="shared" si="274"/>
        <v/>
      </c>
      <c r="C5877" s="78">
        <v>5873</v>
      </c>
      <c r="D5877" s="102"/>
      <c r="E5877" s="103"/>
      <c r="F5877" s="102"/>
      <c r="G5877" s="104"/>
      <c r="H5877" s="105" t="str">
        <f t="shared" ca="1" si="276"/>
        <v/>
      </c>
      <c r="I5877" s="102"/>
      <c r="J5877" s="102"/>
      <c r="K5877" s="102"/>
      <c r="L5877" s="102"/>
      <c r="M5877" s="102"/>
      <c r="N5877" s="102"/>
      <c r="O5877" s="102"/>
      <c r="P5877" s="102"/>
      <c r="Q5877" s="102"/>
      <c r="R5877" s="102"/>
      <c r="S5877" s="102"/>
      <c r="T5877" s="106"/>
      <c r="U5877" s="3" t="str">
        <f t="shared" si="275"/>
        <v>0/1</v>
      </c>
    </row>
    <row r="5878" spans="1:21" ht="30" customHeight="1" x14ac:dyDescent="0.3">
      <c r="A5878" s="3" t="str">
        <f>B5878&amp;"--"&amp;COUNTIF($B$5:B5878,B5878)</f>
        <v>--5841</v>
      </c>
      <c r="B5878" s="3" t="str">
        <f t="shared" si="274"/>
        <v/>
      </c>
      <c r="C5878" s="78">
        <v>5874</v>
      </c>
      <c r="D5878" s="102"/>
      <c r="E5878" s="103"/>
      <c r="F5878" s="102"/>
      <c r="G5878" s="104"/>
      <c r="H5878" s="105" t="str">
        <f t="shared" ca="1" si="276"/>
        <v/>
      </c>
      <c r="I5878" s="102"/>
      <c r="J5878" s="102"/>
      <c r="K5878" s="102"/>
      <c r="L5878" s="102"/>
      <c r="M5878" s="102"/>
      <c r="N5878" s="102"/>
      <c r="O5878" s="102"/>
      <c r="P5878" s="102"/>
      <c r="Q5878" s="102"/>
      <c r="R5878" s="102"/>
      <c r="S5878" s="102"/>
      <c r="T5878" s="106"/>
      <c r="U5878" s="3" t="str">
        <f t="shared" si="275"/>
        <v>0/1</v>
      </c>
    </row>
    <row r="5879" spans="1:21" ht="30" customHeight="1" x14ac:dyDescent="0.3">
      <c r="A5879" s="3" t="str">
        <f>B5879&amp;"--"&amp;COUNTIF($B$5:B5879,B5879)</f>
        <v>--5842</v>
      </c>
      <c r="B5879" s="3" t="str">
        <f t="shared" si="274"/>
        <v/>
      </c>
      <c r="C5879" s="78">
        <v>5875</v>
      </c>
      <c r="D5879" s="102"/>
      <c r="E5879" s="103"/>
      <c r="F5879" s="102"/>
      <c r="G5879" s="104"/>
      <c r="H5879" s="105" t="str">
        <f t="shared" ca="1" si="276"/>
        <v/>
      </c>
      <c r="I5879" s="102"/>
      <c r="J5879" s="102"/>
      <c r="K5879" s="102"/>
      <c r="L5879" s="102"/>
      <c r="M5879" s="102"/>
      <c r="N5879" s="102"/>
      <c r="O5879" s="102"/>
      <c r="P5879" s="102"/>
      <c r="Q5879" s="102"/>
      <c r="R5879" s="102"/>
      <c r="S5879" s="102"/>
      <c r="T5879" s="106"/>
      <c r="U5879" s="3" t="str">
        <f t="shared" si="275"/>
        <v>0/1</v>
      </c>
    </row>
    <row r="5880" spans="1:21" ht="30" customHeight="1" x14ac:dyDescent="0.3">
      <c r="A5880" s="3" t="str">
        <f>B5880&amp;"--"&amp;COUNTIF($B$5:B5880,B5880)</f>
        <v>--5843</v>
      </c>
      <c r="B5880" s="3" t="str">
        <f t="shared" si="274"/>
        <v/>
      </c>
      <c r="C5880" s="78">
        <v>5876</v>
      </c>
      <c r="D5880" s="102"/>
      <c r="E5880" s="103"/>
      <c r="F5880" s="102"/>
      <c r="G5880" s="104"/>
      <c r="H5880" s="105" t="str">
        <f t="shared" ca="1" si="276"/>
        <v/>
      </c>
      <c r="I5880" s="102"/>
      <c r="J5880" s="102"/>
      <c r="K5880" s="102"/>
      <c r="L5880" s="102"/>
      <c r="M5880" s="102"/>
      <c r="N5880" s="102"/>
      <c r="O5880" s="102"/>
      <c r="P5880" s="102"/>
      <c r="Q5880" s="102"/>
      <c r="R5880" s="102"/>
      <c r="S5880" s="102"/>
      <c r="T5880" s="106"/>
      <c r="U5880" s="3" t="str">
        <f t="shared" si="275"/>
        <v>0/1</v>
      </c>
    </row>
    <row r="5881" spans="1:21" ht="30" customHeight="1" x14ac:dyDescent="0.3">
      <c r="A5881" s="3" t="str">
        <f>B5881&amp;"--"&amp;COUNTIF($B$5:B5881,B5881)</f>
        <v>--5844</v>
      </c>
      <c r="B5881" s="3" t="str">
        <f t="shared" si="274"/>
        <v/>
      </c>
      <c r="C5881" s="78">
        <v>5877</v>
      </c>
      <c r="D5881" s="102"/>
      <c r="E5881" s="103"/>
      <c r="F5881" s="102"/>
      <c r="G5881" s="104"/>
      <c r="H5881" s="105" t="str">
        <f t="shared" ca="1" si="276"/>
        <v/>
      </c>
      <c r="I5881" s="102"/>
      <c r="J5881" s="102"/>
      <c r="K5881" s="102"/>
      <c r="L5881" s="102"/>
      <c r="M5881" s="102"/>
      <c r="N5881" s="102"/>
      <c r="O5881" s="102"/>
      <c r="P5881" s="102"/>
      <c r="Q5881" s="102"/>
      <c r="R5881" s="102"/>
      <c r="S5881" s="102"/>
      <c r="T5881" s="106"/>
      <c r="U5881" s="3" t="str">
        <f t="shared" si="275"/>
        <v>0/1</v>
      </c>
    </row>
    <row r="5882" spans="1:21" ht="30" customHeight="1" x14ac:dyDescent="0.3">
      <c r="A5882" s="3" t="str">
        <f>B5882&amp;"--"&amp;COUNTIF($B$5:B5882,B5882)</f>
        <v>--5845</v>
      </c>
      <c r="B5882" s="3" t="str">
        <f t="shared" si="274"/>
        <v/>
      </c>
      <c r="C5882" s="78">
        <v>5878</v>
      </c>
      <c r="D5882" s="102"/>
      <c r="E5882" s="103"/>
      <c r="F5882" s="102"/>
      <c r="G5882" s="104"/>
      <c r="H5882" s="105" t="str">
        <f t="shared" ca="1" si="276"/>
        <v/>
      </c>
      <c r="I5882" s="102"/>
      <c r="J5882" s="102"/>
      <c r="K5882" s="102"/>
      <c r="L5882" s="102"/>
      <c r="M5882" s="102"/>
      <c r="N5882" s="102"/>
      <c r="O5882" s="102"/>
      <c r="P5882" s="102"/>
      <c r="Q5882" s="102"/>
      <c r="R5882" s="102"/>
      <c r="S5882" s="102"/>
      <c r="T5882" s="106"/>
      <c r="U5882" s="3" t="str">
        <f t="shared" si="275"/>
        <v>0/1</v>
      </c>
    </row>
    <row r="5883" spans="1:21" ht="30" customHeight="1" x14ac:dyDescent="0.3">
      <c r="A5883" s="3" t="str">
        <f>B5883&amp;"--"&amp;COUNTIF($B$5:B5883,B5883)</f>
        <v>--5846</v>
      </c>
      <c r="B5883" s="3" t="str">
        <f t="shared" si="274"/>
        <v/>
      </c>
      <c r="C5883" s="78">
        <v>5879</v>
      </c>
      <c r="D5883" s="102"/>
      <c r="E5883" s="103"/>
      <c r="F5883" s="102"/>
      <c r="G5883" s="104"/>
      <c r="H5883" s="105" t="str">
        <f t="shared" ca="1" si="276"/>
        <v/>
      </c>
      <c r="I5883" s="102"/>
      <c r="J5883" s="102"/>
      <c r="K5883" s="102"/>
      <c r="L5883" s="102"/>
      <c r="M5883" s="102"/>
      <c r="N5883" s="102"/>
      <c r="O5883" s="102"/>
      <c r="P5883" s="102"/>
      <c r="Q5883" s="102"/>
      <c r="R5883" s="102"/>
      <c r="S5883" s="102"/>
      <c r="T5883" s="106"/>
      <c r="U5883" s="3" t="str">
        <f t="shared" si="275"/>
        <v>0/1</v>
      </c>
    </row>
    <row r="5884" spans="1:21" ht="30" customHeight="1" x14ac:dyDescent="0.3">
      <c r="A5884" s="3" t="str">
        <f>B5884&amp;"--"&amp;COUNTIF($B$5:B5884,B5884)</f>
        <v>--5847</v>
      </c>
      <c r="B5884" s="3" t="str">
        <f t="shared" si="274"/>
        <v/>
      </c>
      <c r="C5884" s="78">
        <v>5880</v>
      </c>
      <c r="D5884" s="102"/>
      <c r="E5884" s="103"/>
      <c r="F5884" s="102"/>
      <c r="G5884" s="104"/>
      <c r="H5884" s="105" t="str">
        <f t="shared" ca="1" si="276"/>
        <v/>
      </c>
      <c r="I5884" s="102"/>
      <c r="J5884" s="102"/>
      <c r="K5884" s="102"/>
      <c r="L5884" s="102"/>
      <c r="M5884" s="102"/>
      <c r="N5884" s="102"/>
      <c r="O5884" s="102"/>
      <c r="P5884" s="102"/>
      <c r="Q5884" s="102"/>
      <c r="R5884" s="102"/>
      <c r="S5884" s="102"/>
      <c r="T5884" s="106"/>
      <c r="U5884" s="3" t="str">
        <f t="shared" si="275"/>
        <v>0/1</v>
      </c>
    </row>
    <row r="5885" spans="1:21" ht="30" customHeight="1" x14ac:dyDescent="0.3">
      <c r="A5885" s="3" t="str">
        <f>B5885&amp;"--"&amp;COUNTIF($B$5:B5885,B5885)</f>
        <v>--5848</v>
      </c>
      <c r="B5885" s="3" t="str">
        <f t="shared" si="274"/>
        <v/>
      </c>
      <c r="C5885" s="78">
        <v>5881</v>
      </c>
      <c r="D5885" s="102"/>
      <c r="E5885" s="103"/>
      <c r="F5885" s="102"/>
      <c r="G5885" s="104"/>
      <c r="H5885" s="105" t="str">
        <f t="shared" ca="1" si="276"/>
        <v/>
      </c>
      <c r="I5885" s="102"/>
      <c r="J5885" s="102"/>
      <c r="K5885" s="102"/>
      <c r="L5885" s="102"/>
      <c r="M5885" s="102"/>
      <c r="N5885" s="102"/>
      <c r="O5885" s="102"/>
      <c r="P5885" s="102"/>
      <c r="Q5885" s="102"/>
      <c r="R5885" s="102"/>
      <c r="S5885" s="102"/>
      <c r="T5885" s="106"/>
      <c r="U5885" s="3" t="str">
        <f t="shared" si="275"/>
        <v>0/1</v>
      </c>
    </row>
    <row r="5886" spans="1:21" ht="30" customHeight="1" x14ac:dyDescent="0.3">
      <c r="A5886" s="3" t="str">
        <f>B5886&amp;"--"&amp;COUNTIF($B$5:B5886,B5886)</f>
        <v>--5849</v>
      </c>
      <c r="B5886" s="3" t="str">
        <f t="shared" si="274"/>
        <v/>
      </c>
      <c r="C5886" s="78">
        <v>5882</v>
      </c>
      <c r="D5886" s="102"/>
      <c r="E5886" s="103"/>
      <c r="F5886" s="102"/>
      <c r="G5886" s="104"/>
      <c r="H5886" s="105" t="str">
        <f t="shared" ca="1" si="276"/>
        <v/>
      </c>
      <c r="I5886" s="102"/>
      <c r="J5886" s="102"/>
      <c r="K5886" s="102"/>
      <c r="L5886" s="102"/>
      <c r="M5886" s="102"/>
      <c r="N5886" s="102"/>
      <c r="O5886" s="102"/>
      <c r="P5886" s="102"/>
      <c r="Q5886" s="102"/>
      <c r="R5886" s="102"/>
      <c r="S5886" s="102"/>
      <c r="T5886" s="106"/>
      <c r="U5886" s="3" t="str">
        <f t="shared" si="275"/>
        <v>0/1</v>
      </c>
    </row>
    <row r="5887" spans="1:21" ht="30" customHeight="1" x14ac:dyDescent="0.3">
      <c r="A5887" s="3" t="str">
        <f>B5887&amp;"--"&amp;COUNTIF($B$5:B5887,B5887)</f>
        <v>--5850</v>
      </c>
      <c r="B5887" s="3" t="str">
        <f t="shared" si="274"/>
        <v/>
      </c>
      <c r="C5887" s="78">
        <v>5883</v>
      </c>
      <c r="D5887" s="102"/>
      <c r="E5887" s="103"/>
      <c r="F5887" s="102"/>
      <c r="G5887" s="104"/>
      <c r="H5887" s="105" t="str">
        <f t="shared" ca="1" si="276"/>
        <v/>
      </c>
      <c r="I5887" s="102"/>
      <c r="J5887" s="102"/>
      <c r="K5887" s="102"/>
      <c r="L5887" s="102"/>
      <c r="M5887" s="102"/>
      <c r="N5887" s="102"/>
      <c r="O5887" s="102"/>
      <c r="P5887" s="102"/>
      <c r="Q5887" s="102"/>
      <c r="R5887" s="102"/>
      <c r="S5887" s="102"/>
      <c r="T5887" s="106"/>
      <c r="U5887" s="3" t="str">
        <f t="shared" si="275"/>
        <v>0/1</v>
      </c>
    </row>
    <row r="5888" spans="1:21" ht="30" customHeight="1" x14ac:dyDescent="0.3">
      <c r="A5888" s="3" t="str">
        <f>B5888&amp;"--"&amp;COUNTIF($B$5:B5888,B5888)</f>
        <v>--5851</v>
      </c>
      <c r="B5888" s="3" t="str">
        <f t="shared" si="274"/>
        <v/>
      </c>
      <c r="C5888" s="78">
        <v>5884</v>
      </c>
      <c r="D5888" s="102"/>
      <c r="E5888" s="103"/>
      <c r="F5888" s="102"/>
      <c r="G5888" s="104"/>
      <c r="H5888" s="105" t="str">
        <f t="shared" ca="1" si="276"/>
        <v/>
      </c>
      <c r="I5888" s="102"/>
      <c r="J5888" s="102"/>
      <c r="K5888" s="102"/>
      <c r="L5888" s="102"/>
      <c r="M5888" s="102"/>
      <c r="N5888" s="102"/>
      <c r="O5888" s="102"/>
      <c r="P5888" s="102"/>
      <c r="Q5888" s="102"/>
      <c r="R5888" s="102"/>
      <c r="S5888" s="102"/>
      <c r="T5888" s="106"/>
      <c r="U5888" s="3" t="str">
        <f t="shared" si="275"/>
        <v>0/1</v>
      </c>
    </row>
    <row r="5889" spans="1:21" ht="30" customHeight="1" x14ac:dyDescent="0.3">
      <c r="A5889" s="3" t="str">
        <f>B5889&amp;"--"&amp;COUNTIF($B$5:B5889,B5889)</f>
        <v>--5852</v>
      </c>
      <c r="B5889" s="3" t="str">
        <f t="shared" si="274"/>
        <v/>
      </c>
      <c r="C5889" s="78">
        <v>5885</v>
      </c>
      <c r="D5889" s="102"/>
      <c r="E5889" s="103"/>
      <c r="F5889" s="102"/>
      <c r="G5889" s="104"/>
      <c r="H5889" s="105" t="str">
        <f t="shared" ca="1" si="276"/>
        <v/>
      </c>
      <c r="I5889" s="102"/>
      <c r="J5889" s="102"/>
      <c r="K5889" s="102"/>
      <c r="L5889" s="102"/>
      <c r="M5889" s="102"/>
      <c r="N5889" s="102"/>
      <c r="O5889" s="102"/>
      <c r="P5889" s="102"/>
      <c r="Q5889" s="102"/>
      <c r="R5889" s="102"/>
      <c r="S5889" s="102"/>
      <c r="T5889" s="106"/>
      <c r="U5889" s="3" t="str">
        <f t="shared" si="275"/>
        <v>0/1</v>
      </c>
    </row>
    <row r="5890" spans="1:21" ht="30" customHeight="1" x14ac:dyDescent="0.3">
      <c r="A5890" s="3" t="str">
        <f>B5890&amp;"--"&amp;COUNTIF($B$5:B5890,B5890)</f>
        <v>--5853</v>
      </c>
      <c r="B5890" s="3" t="str">
        <f t="shared" si="274"/>
        <v/>
      </c>
      <c r="C5890" s="78">
        <v>5886</v>
      </c>
      <c r="D5890" s="102"/>
      <c r="E5890" s="103"/>
      <c r="F5890" s="102"/>
      <c r="G5890" s="104"/>
      <c r="H5890" s="105" t="str">
        <f t="shared" ca="1" si="276"/>
        <v/>
      </c>
      <c r="I5890" s="102"/>
      <c r="J5890" s="102"/>
      <c r="K5890" s="102"/>
      <c r="L5890" s="102"/>
      <c r="M5890" s="102"/>
      <c r="N5890" s="102"/>
      <c r="O5890" s="102"/>
      <c r="P5890" s="102"/>
      <c r="Q5890" s="102"/>
      <c r="R5890" s="102"/>
      <c r="S5890" s="102"/>
      <c r="T5890" s="106"/>
      <c r="U5890" s="3" t="str">
        <f t="shared" si="275"/>
        <v>0/1</v>
      </c>
    </row>
    <row r="5891" spans="1:21" ht="30" customHeight="1" x14ac:dyDescent="0.3">
      <c r="A5891" s="3" t="str">
        <f>B5891&amp;"--"&amp;COUNTIF($B$5:B5891,B5891)</f>
        <v>--5854</v>
      </c>
      <c r="B5891" s="3" t="str">
        <f t="shared" si="274"/>
        <v/>
      </c>
      <c r="C5891" s="78">
        <v>5887</v>
      </c>
      <c r="D5891" s="102"/>
      <c r="E5891" s="103"/>
      <c r="F5891" s="102"/>
      <c r="G5891" s="104"/>
      <c r="H5891" s="105" t="str">
        <f t="shared" ca="1" si="276"/>
        <v/>
      </c>
      <c r="I5891" s="102"/>
      <c r="J5891" s="102"/>
      <c r="K5891" s="102"/>
      <c r="L5891" s="102"/>
      <c r="M5891" s="102"/>
      <c r="N5891" s="102"/>
      <c r="O5891" s="102"/>
      <c r="P5891" s="102"/>
      <c r="Q5891" s="102"/>
      <c r="R5891" s="102"/>
      <c r="S5891" s="102"/>
      <c r="T5891" s="106"/>
      <c r="U5891" s="3" t="str">
        <f t="shared" si="275"/>
        <v>0/1</v>
      </c>
    </row>
    <row r="5892" spans="1:21" ht="30" customHeight="1" x14ac:dyDescent="0.3">
      <c r="A5892" s="3" t="str">
        <f>B5892&amp;"--"&amp;COUNTIF($B$5:B5892,B5892)</f>
        <v>--5855</v>
      </c>
      <c r="B5892" s="3" t="str">
        <f t="shared" si="274"/>
        <v/>
      </c>
      <c r="C5892" s="78">
        <v>5888</v>
      </c>
      <c r="D5892" s="102"/>
      <c r="E5892" s="103"/>
      <c r="F5892" s="102"/>
      <c r="G5892" s="104"/>
      <c r="H5892" s="105" t="str">
        <f t="shared" ca="1" si="276"/>
        <v/>
      </c>
      <c r="I5892" s="102"/>
      <c r="J5892" s="102"/>
      <c r="K5892" s="102"/>
      <c r="L5892" s="102"/>
      <c r="M5892" s="102"/>
      <c r="N5892" s="102"/>
      <c r="O5892" s="102"/>
      <c r="P5892" s="102"/>
      <c r="Q5892" s="102"/>
      <c r="R5892" s="102"/>
      <c r="S5892" s="102"/>
      <c r="T5892" s="106"/>
      <c r="U5892" s="3" t="str">
        <f t="shared" si="275"/>
        <v>0/1</v>
      </c>
    </row>
    <row r="5893" spans="1:21" ht="30" customHeight="1" x14ac:dyDescent="0.3">
      <c r="A5893" s="3" t="str">
        <f>B5893&amp;"--"&amp;COUNTIF($B$5:B5893,B5893)</f>
        <v>--5856</v>
      </c>
      <c r="B5893" s="3" t="str">
        <f t="shared" ref="B5893:B5956" si="277">IF(G5893&lt;&gt;"",MONTH(G5893),"")</f>
        <v/>
      </c>
      <c r="C5893" s="78">
        <v>5889</v>
      </c>
      <c r="D5893" s="102"/>
      <c r="E5893" s="103"/>
      <c r="F5893" s="102"/>
      <c r="G5893" s="104"/>
      <c r="H5893" s="105" t="str">
        <f t="shared" ca="1" si="276"/>
        <v/>
      </c>
      <c r="I5893" s="102"/>
      <c r="J5893" s="102"/>
      <c r="K5893" s="102"/>
      <c r="L5893" s="102"/>
      <c r="M5893" s="102"/>
      <c r="N5893" s="102"/>
      <c r="O5893" s="102"/>
      <c r="P5893" s="102"/>
      <c r="Q5893" s="102"/>
      <c r="R5893" s="102"/>
      <c r="S5893" s="102"/>
      <c r="T5893" s="106"/>
      <c r="U5893" s="3" t="str">
        <f t="shared" ref="U5893:U5956" si="278">DAY(G5893)&amp;"/"&amp;MONTH(G5893)</f>
        <v>0/1</v>
      </c>
    </row>
    <row r="5894" spans="1:21" ht="30" customHeight="1" x14ac:dyDescent="0.3">
      <c r="A5894" s="3" t="str">
        <f>B5894&amp;"--"&amp;COUNTIF($B$5:B5894,B5894)</f>
        <v>--5857</v>
      </c>
      <c r="B5894" s="3" t="str">
        <f t="shared" si="277"/>
        <v/>
      </c>
      <c r="C5894" s="78">
        <v>5890</v>
      </c>
      <c r="D5894" s="102"/>
      <c r="E5894" s="103"/>
      <c r="F5894" s="102"/>
      <c r="G5894" s="104"/>
      <c r="H5894" s="105" t="str">
        <f t="shared" ca="1" si="276"/>
        <v/>
      </c>
      <c r="I5894" s="102"/>
      <c r="J5894" s="102"/>
      <c r="K5894" s="102"/>
      <c r="L5894" s="102"/>
      <c r="M5894" s="102"/>
      <c r="N5894" s="102"/>
      <c r="O5894" s="102"/>
      <c r="P5894" s="102"/>
      <c r="Q5894" s="102"/>
      <c r="R5894" s="102"/>
      <c r="S5894" s="102"/>
      <c r="T5894" s="106"/>
      <c r="U5894" s="3" t="str">
        <f t="shared" si="278"/>
        <v>0/1</v>
      </c>
    </row>
    <row r="5895" spans="1:21" ht="30" customHeight="1" x14ac:dyDescent="0.3">
      <c r="A5895" s="3" t="str">
        <f>B5895&amp;"--"&amp;COUNTIF($B$5:B5895,B5895)</f>
        <v>--5858</v>
      </c>
      <c r="B5895" s="3" t="str">
        <f t="shared" si="277"/>
        <v/>
      </c>
      <c r="C5895" s="78">
        <v>5891</v>
      </c>
      <c r="D5895" s="102"/>
      <c r="E5895" s="103"/>
      <c r="F5895" s="102"/>
      <c r="G5895" s="104"/>
      <c r="H5895" s="105" t="str">
        <f t="shared" ca="1" si="276"/>
        <v/>
      </c>
      <c r="I5895" s="102"/>
      <c r="J5895" s="102"/>
      <c r="K5895" s="102"/>
      <c r="L5895" s="102"/>
      <c r="M5895" s="102"/>
      <c r="N5895" s="102"/>
      <c r="O5895" s="102"/>
      <c r="P5895" s="102"/>
      <c r="Q5895" s="102"/>
      <c r="R5895" s="102"/>
      <c r="S5895" s="102"/>
      <c r="T5895" s="106"/>
      <c r="U5895" s="3" t="str">
        <f t="shared" si="278"/>
        <v>0/1</v>
      </c>
    </row>
    <row r="5896" spans="1:21" ht="30" customHeight="1" x14ac:dyDescent="0.3">
      <c r="A5896" s="3" t="str">
        <f>B5896&amp;"--"&amp;COUNTIF($B$5:B5896,B5896)</f>
        <v>--5859</v>
      </c>
      <c r="B5896" s="3" t="str">
        <f t="shared" si="277"/>
        <v/>
      </c>
      <c r="C5896" s="78">
        <v>5892</v>
      </c>
      <c r="D5896" s="102"/>
      <c r="E5896" s="103"/>
      <c r="F5896" s="102"/>
      <c r="G5896" s="104"/>
      <c r="H5896" s="105" t="str">
        <f t="shared" ca="1" si="276"/>
        <v/>
      </c>
      <c r="I5896" s="102"/>
      <c r="J5896" s="102"/>
      <c r="K5896" s="102"/>
      <c r="L5896" s="102"/>
      <c r="M5896" s="102"/>
      <c r="N5896" s="102"/>
      <c r="O5896" s="102"/>
      <c r="P5896" s="102"/>
      <c r="Q5896" s="102"/>
      <c r="R5896" s="102"/>
      <c r="S5896" s="102"/>
      <c r="T5896" s="106"/>
      <c r="U5896" s="3" t="str">
        <f t="shared" si="278"/>
        <v>0/1</v>
      </c>
    </row>
    <row r="5897" spans="1:21" ht="30" customHeight="1" x14ac:dyDescent="0.3">
      <c r="A5897" s="3" t="str">
        <f>B5897&amp;"--"&amp;COUNTIF($B$5:B5897,B5897)</f>
        <v>--5860</v>
      </c>
      <c r="B5897" s="3" t="str">
        <f t="shared" si="277"/>
        <v/>
      </c>
      <c r="C5897" s="78">
        <v>5893</v>
      </c>
      <c r="D5897" s="102"/>
      <c r="E5897" s="103"/>
      <c r="F5897" s="102"/>
      <c r="G5897" s="104"/>
      <c r="H5897" s="105" t="str">
        <f t="shared" ca="1" si="276"/>
        <v/>
      </c>
      <c r="I5897" s="102"/>
      <c r="J5897" s="102"/>
      <c r="K5897" s="102"/>
      <c r="L5897" s="102"/>
      <c r="M5897" s="102"/>
      <c r="N5897" s="102"/>
      <c r="O5897" s="102"/>
      <c r="P5897" s="102"/>
      <c r="Q5897" s="102"/>
      <c r="R5897" s="102"/>
      <c r="S5897" s="102"/>
      <c r="T5897" s="106"/>
      <c r="U5897" s="3" t="str">
        <f t="shared" si="278"/>
        <v>0/1</v>
      </c>
    </row>
    <row r="5898" spans="1:21" ht="30" customHeight="1" x14ac:dyDescent="0.3">
      <c r="A5898" s="3" t="str">
        <f>B5898&amp;"--"&amp;COUNTIF($B$5:B5898,B5898)</f>
        <v>--5861</v>
      </c>
      <c r="B5898" s="3" t="str">
        <f t="shared" si="277"/>
        <v/>
      </c>
      <c r="C5898" s="78">
        <v>5894</v>
      </c>
      <c r="D5898" s="102"/>
      <c r="E5898" s="103"/>
      <c r="F5898" s="102"/>
      <c r="G5898" s="104"/>
      <c r="H5898" s="105" t="str">
        <f t="shared" ca="1" si="276"/>
        <v/>
      </c>
      <c r="I5898" s="102"/>
      <c r="J5898" s="102"/>
      <c r="K5898" s="102"/>
      <c r="L5898" s="102"/>
      <c r="M5898" s="102"/>
      <c r="N5898" s="102"/>
      <c r="O5898" s="102"/>
      <c r="P5898" s="102"/>
      <c r="Q5898" s="102"/>
      <c r="R5898" s="102"/>
      <c r="S5898" s="102"/>
      <c r="T5898" s="106"/>
      <c r="U5898" s="3" t="str">
        <f t="shared" si="278"/>
        <v>0/1</v>
      </c>
    </row>
    <row r="5899" spans="1:21" ht="30" customHeight="1" x14ac:dyDescent="0.3">
      <c r="A5899" s="3" t="str">
        <f>B5899&amp;"--"&amp;COUNTIF($B$5:B5899,B5899)</f>
        <v>--5862</v>
      </c>
      <c r="B5899" s="3" t="str">
        <f t="shared" si="277"/>
        <v/>
      </c>
      <c r="C5899" s="78">
        <v>5895</v>
      </c>
      <c r="D5899" s="102"/>
      <c r="E5899" s="103"/>
      <c r="F5899" s="102"/>
      <c r="G5899" s="104"/>
      <c r="H5899" s="105" t="str">
        <f t="shared" ca="1" si="276"/>
        <v/>
      </c>
      <c r="I5899" s="102"/>
      <c r="J5899" s="102"/>
      <c r="K5899" s="102"/>
      <c r="L5899" s="102"/>
      <c r="M5899" s="102"/>
      <c r="N5899" s="102"/>
      <c r="O5899" s="102"/>
      <c r="P5899" s="102"/>
      <c r="Q5899" s="102"/>
      <c r="R5899" s="102"/>
      <c r="S5899" s="102"/>
      <c r="T5899" s="106"/>
      <c r="U5899" s="3" t="str">
        <f t="shared" si="278"/>
        <v>0/1</v>
      </c>
    </row>
    <row r="5900" spans="1:21" ht="30" customHeight="1" x14ac:dyDescent="0.3">
      <c r="A5900" s="3" t="str">
        <f>B5900&amp;"--"&amp;COUNTIF($B$5:B5900,B5900)</f>
        <v>--5863</v>
      </c>
      <c r="B5900" s="3" t="str">
        <f t="shared" si="277"/>
        <v/>
      </c>
      <c r="C5900" s="78">
        <v>5896</v>
      </c>
      <c r="D5900" s="102"/>
      <c r="E5900" s="103"/>
      <c r="F5900" s="102"/>
      <c r="G5900" s="104"/>
      <c r="H5900" s="105" t="str">
        <f t="shared" ca="1" si="276"/>
        <v/>
      </c>
      <c r="I5900" s="102"/>
      <c r="J5900" s="102"/>
      <c r="K5900" s="102"/>
      <c r="L5900" s="102"/>
      <c r="M5900" s="102"/>
      <c r="N5900" s="102"/>
      <c r="O5900" s="102"/>
      <c r="P5900" s="102"/>
      <c r="Q5900" s="102"/>
      <c r="R5900" s="102"/>
      <c r="S5900" s="102"/>
      <c r="T5900" s="106"/>
      <c r="U5900" s="3" t="str">
        <f t="shared" si="278"/>
        <v>0/1</v>
      </c>
    </row>
    <row r="5901" spans="1:21" ht="30" customHeight="1" x14ac:dyDescent="0.3">
      <c r="A5901" s="3" t="str">
        <f>B5901&amp;"--"&amp;COUNTIF($B$5:B5901,B5901)</f>
        <v>--5864</v>
      </c>
      <c r="B5901" s="3" t="str">
        <f t="shared" si="277"/>
        <v/>
      </c>
      <c r="C5901" s="78">
        <v>5897</v>
      </c>
      <c r="D5901" s="102"/>
      <c r="E5901" s="103"/>
      <c r="F5901" s="102"/>
      <c r="G5901" s="104"/>
      <c r="H5901" s="105" t="str">
        <f t="shared" ca="1" si="276"/>
        <v/>
      </c>
      <c r="I5901" s="102"/>
      <c r="J5901" s="102"/>
      <c r="K5901" s="102"/>
      <c r="L5901" s="102"/>
      <c r="M5901" s="102"/>
      <c r="N5901" s="102"/>
      <c r="O5901" s="102"/>
      <c r="P5901" s="102"/>
      <c r="Q5901" s="102"/>
      <c r="R5901" s="102"/>
      <c r="S5901" s="102"/>
      <c r="T5901" s="106"/>
      <c r="U5901" s="3" t="str">
        <f t="shared" si="278"/>
        <v>0/1</v>
      </c>
    </row>
    <row r="5902" spans="1:21" ht="30" customHeight="1" x14ac:dyDescent="0.3">
      <c r="A5902" s="3" t="str">
        <f>B5902&amp;"--"&amp;COUNTIF($B$5:B5902,B5902)</f>
        <v>--5865</v>
      </c>
      <c r="B5902" s="3" t="str">
        <f t="shared" si="277"/>
        <v/>
      </c>
      <c r="C5902" s="78">
        <v>5898</v>
      </c>
      <c r="D5902" s="102"/>
      <c r="E5902" s="103"/>
      <c r="F5902" s="102"/>
      <c r="G5902" s="104"/>
      <c r="H5902" s="105" t="str">
        <f t="shared" ca="1" si="276"/>
        <v/>
      </c>
      <c r="I5902" s="102"/>
      <c r="J5902" s="102"/>
      <c r="K5902" s="102"/>
      <c r="L5902" s="102"/>
      <c r="M5902" s="102"/>
      <c r="N5902" s="102"/>
      <c r="O5902" s="102"/>
      <c r="P5902" s="102"/>
      <c r="Q5902" s="102"/>
      <c r="R5902" s="102"/>
      <c r="S5902" s="102"/>
      <c r="T5902" s="106"/>
      <c r="U5902" s="3" t="str">
        <f t="shared" si="278"/>
        <v>0/1</v>
      </c>
    </row>
    <row r="5903" spans="1:21" ht="30" customHeight="1" x14ac:dyDescent="0.3">
      <c r="A5903" s="3" t="str">
        <f>B5903&amp;"--"&amp;COUNTIF($B$5:B5903,B5903)</f>
        <v>--5866</v>
      </c>
      <c r="B5903" s="3" t="str">
        <f t="shared" si="277"/>
        <v/>
      </c>
      <c r="C5903" s="78">
        <v>5899</v>
      </c>
      <c r="D5903" s="102"/>
      <c r="E5903" s="103"/>
      <c r="F5903" s="102"/>
      <c r="G5903" s="104"/>
      <c r="H5903" s="105" t="str">
        <f t="shared" ca="1" si="276"/>
        <v/>
      </c>
      <c r="I5903" s="102"/>
      <c r="J5903" s="102"/>
      <c r="K5903" s="102"/>
      <c r="L5903" s="102"/>
      <c r="M5903" s="102"/>
      <c r="N5903" s="102"/>
      <c r="O5903" s="102"/>
      <c r="P5903" s="102"/>
      <c r="Q5903" s="102"/>
      <c r="R5903" s="102"/>
      <c r="S5903" s="102"/>
      <c r="T5903" s="106"/>
      <c r="U5903" s="3" t="str">
        <f t="shared" si="278"/>
        <v>0/1</v>
      </c>
    </row>
    <row r="5904" spans="1:21" ht="30" customHeight="1" x14ac:dyDescent="0.3">
      <c r="A5904" s="3" t="str">
        <f>B5904&amp;"--"&amp;COUNTIF($B$5:B5904,B5904)</f>
        <v>--5867</v>
      </c>
      <c r="B5904" s="3" t="str">
        <f t="shared" si="277"/>
        <v/>
      </c>
      <c r="C5904" s="78">
        <v>5900</v>
      </c>
      <c r="D5904" s="102"/>
      <c r="E5904" s="103"/>
      <c r="F5904" s="102"/>
      <c r="G5904" s="104"/>
      <c r="H5904" s="105" t="str">
        <f t="shared" ca="1" si="276"/>
        <v/>
      </c>
      <c r="I5904" s="102"/>
      <c r="J5904" s="102"/>
      <c r="K5904" s="102"/>
      <c r="L5904" s="102"/>
      <c r="M5904" s="102"/>
      <c r="N5904" s="102"/>
      <c r="O5904" s="102"/>
      <c r="P5904" s="102"/>
      <c r="Q5904" s="102"/>
      <c r="R5904" s="102"/>
      <c r="S5904" s="102"/>
      <c r="T5904" s="106"/>
      <c r="U5904" s="3" t="str">
        <f t="shared" si="278"/>
        <v>0/1</v>
      </c>
    </row>
    <row r="5905" spans="1:21" ht="30" customHeight="1" x14ac:dyDescent="0.3">
      <c r="A5905" s="3" t="str">
        <f>B5905&amp;"--"&amp;COUNTIF($B$5:B5905,B5905)</f>
        <v>--5868</v>
      </c>
      <c r="B5905" s="3" t="str">
        <f t="shared" si="277"/>
        <v/>
      </c>
      <c r="C5905" s="78">
        <v>5901</v>
      </c>
      <c r="D5905" s="102"/>
      <c r="E5905" s="103"/>
      <c r="F5905" s="102"/>
      <c r="G5905" s="104"/>
      <c r="H5905" s="105" t="str">
        <f t="shared" ca="1" si="276"/>
        <v/>
      </c>
      <c r="I5905" s="102"/>
      <c r="J5905" s="102"/>
      <c r="K5905" s="102"/>
      <c r="L5905" s="102"/>
      <c r="M5905" s="102"/>
      <c r="N5905" s="102"/>
      <c r="O5905" s="102"/>
      <c r="P5905" s="102"/>
      <c r="Q5905" s="102"/>
      <c r="R5905" s="102"/>
      <c r="S5905" s="102"/>
      <c r="T5905" s="106"/>
      <c r="U5905" s="3" t="str">
        <f t="shared" si="278"/>
        <v>0/1</v>
      </c>
    </row>
    <row r="5906" spans="1:21" ht="30" customHeight="1" x14ac:dyDescent="0.3">
      <c r="A5906" s="3" t="str">
        <f>B5906&amp;"--"&amp;COUNTIF($B$5:B5906,B5906)</f>
        <v>--5869</v>
      </c>
      <c r="B5906" s="3" t="str">
        <f t="shared" si="277"/>
        <v/>
      </c>
      <c r="C5906" s="78">
        <v>5902</v>
      </c>
      <c r="D5906" s="102"/>
      <c r="E5906" s="103"/>
      <c r="F5906" s="102"/>
      <c r="G5906" s="104"/>
      <c r="H5906" s="105" t="str">
        <f t="shared" ca="1" si="276"/>
        <v/>
      </c>
      <c r="I5906" s="102"/>
      <c r="J5906" s="102"/>
      <c r="K5906" s="102"/>
      <c r="L5906" s="102"/>
      <c r="M5906" s="102"/>
      <c r="N5906" s="102"/>
      <c r="O5906" s="102"/>
      <c r="P5906" s="102"/>
      <c r="Q5906" s="102"/>
      <c r="R5906" s="102"/>
      <c r="S5906" s="102"/>
      <c r="T5906" s="106"/>
      <c r="U5906" s="3" t="str">
        <f t="shared" si="278"/>
        <v>0/1</v>
      </c>
    </row>
    <row r="5907" spans="1:21" ht="30" customHeight="1" x14ac:dyDescent="0.3">
      <c r="A5907" s="3" t="str">
        <f>B5907&amp;"--"&amp;COUNTIF($B$5:B5907,B5907)</f>
        <v>--5870</v>
      </c>
      <c r="B5907" s="3" t="str">
        <f t="shared" si="277"/>
        <v/>
      </c>
      <c r="C5907" s="78">
        <v>5903</v>
      </c>
      <c r="D5907" s="102"/>
      <c r="E5907" s="103"/>
      <c r="F5907" s="102"/>
      <c r="G5907" s="104"/>
      <c r="H5907" s="105" t="str">
        <f t="shared" ca="1" si="276"/>
        <v/>
      </c>
      <c r="I5907" s="102"/>
      <c r="J5907" s="102"/>
      <c r="K5907" s="102"/>
      <c r="L5907" s="102"/>
      <c r="M5907" s="102"/>
      <c r="N5907" s="102"/>
      <c r="O5907" s="102"/>
      <c r="P5907" s="102"/>
      <c r="Q5907" s="102"/>
      <c r="R5907" s="102"/>
      <c r="S5907" s="102"/>
      <c r="T5907" s="106"/>
      <c r="U5907" s="3" t="str">
        <f t="shared" si="278"/>
        <v>0/1</v>
      </c>
    </row>
    <row r="5908" spans="1:21" ht="30" customHeight="1" x14ac:dyDescent="0.3">
      <c r="A5908" s="3" t="str">
        <f>B5908&amp;"--"&amp;COUNTIF($B$5:B5908,B5908)</f>
        <v>--5871</v>
      </c>
      <c r="B5908" s="3" t="str">
        <f t="shared" si="277"/>
        <v/>
      </c>
      <c r="C5908" s="78">
        <v>5904</v>
      </c>
      <c r="D5908" s="102"/>
      <c r="E5908" s="103"/>
      <c r="F5908" s="102"/>
      <c r="G5908" s="104"/>
      <c r="H5908" s="105" t="str">
        <f t="shared" ca="1" si="276"/>
        <v/>
      </c>
      <c r="I5908" s="102"/>
      <c r="J5908" s="102"/>
      <c r="K5908" s="102"/>
      <c r="L5908" s="102"/>
      <c r="M5908" s="102"/>
      <c r="N5908" s="102"/>
      <c r="O5908" s="102"/>
      <c r="P5908" s="102"/>
      <c r="Q5908" s="102"/>
      <c r="R5908" s="102"/>
      <c r="S5908" s="102"/>
      <c r="T5908" s="106"/>
      <c r="U5908" s="3" t="str">
        <f t="shared" si="278"/>
        <v>0/1</v>
      </c>
    </row>
    <row r="5909" spans="1:21" ht="30" customHeight="1" x14ac:dyDescent="0.3">
      <c r="A5909" s="3" t="str">
        <f>B5909&amp;"--"&amp;COUNTIF($B$5:B5909,B5909)</f>
        <v>--5872</v>
      </c>
      <c r="B5909" s="3" t="str">
        <f t="shared" si="277"/>
        <v/>
      </c>
      <c r="C5909" s="78">
        <v>5905</v>
      </c>
      <c r="D5909" s="102"/>
      <c r="E5909" s="103"/>
      <c r="F5909" s="102"/>
      <c r="G5909" s="104"/>
      <c r="H5909" s="105" t="str">
        <f t="shared" ca="1" si="276"/>
        <v/>
      </c>
      <c r="I5909" s="102"/>
      <c r="J5909" s="102"/>
      <c r="K5909" s="102"/>
      <c r="L5909" s="102"/>
      <c r="M5909" s="102"/>
      <c r="N5909" s="102"/>
      <c r="O5909" s="102"/>
      <c r="P5909" s="102"/>
      <c r="Q5909" s="102"/>
      <c r="R5909" s="102"/>
      <c r="S5909" s="102"/>
      <c r="T5909" s="106"/>
      <c r="U5909" s="3" t="str">
        <f t="shared" si="278"/>
        <v>0/1</v>
      </c>
    </row>
    <row r="5910" spans="1:21" ht="30" customHeight="1" x14ac:dyDescent="0.3">
      <c r="A5910" s="3" t="str">
        <f>B5910&amp;"--"&amp;COUNTIF($B$5:B5910,B5910)</f>
        <v>--5873</v>
      </c>
      <c r="B5910" s="3" t="str">
        <f t="shared" si="277"/>
        <v/>
      </c>
      <c r="C5910" s="78">
        <v>5906</v>
      </c>
      <c r="D5910" s="102"/>
      <c r="E5910" s="103"/>
      <c r="F5910" s="102"/>
      <c r="G5910" s="104"/>
      <c r="H5910" s="105" t="str">
        <f t="shared" ca="1" si="276"/>
        <v/>
      </c>
      <c r="I5910" s="102"/>
      <c r="J5910" s="102"/>
      <c r="K5910" s="102"/>
      <c r="L5910" s="102"/>
      <c r="M5910" s="102"/>
      <c r="N5910" s="102"/>
      <c r="O5910" s="102"/>
      <c r="P5910" s="102"/>
      <c r="Q5910" s="102"/>
      <c r="R5910" s="102"/>
      <c r="S5910" s="102"/>
      <c r="T5910" s="106"/>
      <c r="U5910" s="3" t="str">
        <f t="shared" si="278"/>
        <v>0/1</v>
      </c>
    </row>
    <row r="5911" spans="1:21" ht="30" customHeight="1" x14ac:dyDescent="0.3">
      <c r="A5911" s="3" t="str">
        <f>B5911&amp;"--"&amp;COUNTIF($B$5:B5911,B5911)</f>
        <v>--5874</v>
      </c>
      <c r="B5911" s="3" t="str">
        <f t="shared" si="277"/>
        <v/>
      </c>
      <c r="C5911" s="78">
        <v>5907</v>
      </c>
      <c r="D5911" s="102"/>
      <c r="E5911" s="103"/>
      <c r="F5911" s="102"/>
      <c r="G5911" s="104"/>
      <c r="H5911" s="105" t="str">
        <f t="shared" ca="1" si="276"/>
        <v/>
      </c>
      <c r="I5911" s="102"/>
      <c r="J5911" s="102"/>
      <c r="K5911" s="102"/>
      <c r="L5911" s="102"/>
      <c r="M5911" s="102"/>
      <c r="N5911" s="102"/>
      <c r="O5911" s="102"/>
      <c r="P5911" s="102"/>
      <c r="Q5911" s="102"/>
      <c r="R5911" s="102"/>
      <c r="S5911" s="102"/>
      <c r="T5911" s="106"/>
      <c r="U5911" s="3" t="str">
        <f t="shared" si="278"/>
        <v>0/1</v>
      </c>
    </row>
    <row r="5912" spans="1:21" ht="30" customHeight="1" x14ac:dyDescent="0.3">
      <c r="A5912" s="3" t="str">
        <f>B5912&amp;"--"&amp;COUNTIF($B$5:B5912,B5912)</f>
        <v>--5875</v>
      </c>
      <c r="B5912" s="3" t="str">
        <f t="shared" si="277"/>
        <v/>
      </c>
      <c r="C5912" s="78">
        <v>5908</v>
      </c>
      <c r="D5912" s="102"/>
      <c r="E5912" s="103"/>
      <c r="F5912" s="102"/>
      <c r="G5912" s="104"/>
      <c r="H5912" s="105" t="str">
        <f t="shared" ca="1" si="276"/>
        <v/>
      </c>
      <c r="I5912" s="102"/>
      <c r="J5912" s="102"/>
      <c r="K5912" s="102"/>
      <c r="L5912" s="102"/>
      <c r="M5912" s="102"/>
      <c r="N5912" s="102"/>
      <c r="O5912" s="102"/>
      <c r="P5912" s="102"/>
      <c r="Q5912" s="102"/>
      <c r="R5912" s="102"/>
      <c r="S5912" s="102"/>
      <c r="T5912" s="106"/>
      <c r="U5912" s="3" t="str">
        <f t="shared" si="278"/>
        <v>0/1</v>
      </c>
    </row>
    <row r="5913" spans="1:21" ht="30" customHeight="1" x14ac:dyDescent="0.3">
      <c r="A5913" s="3" t="str">
        <f>B5913&amp;"--"&amp;COUNTIF($B$5:B5913,B5913)</f>
        <v>--5876</v>
      </c>
      <c r="B5913" s="3" t="str">
        <f t="shared" si="277"/>
        <v/>
      </c>
      <c r="C5913" s="78">
        <v>5909</v>
      </c>
      <c r="D5913" s="102"/>
      <c r="E5913" s="103"/>
      <c r="F5913" s="102"/>
      <c r="G5913" s="104"/>
      <c r="H5913" s="105" t="str">
        <f t="shared" ca="1" si="276"/>
        <v/>
      </c>
      <c r="I5913" s="102"/>
      <c r="J5913" s="102"/>
      <c r="K5913" s="102"/>
      <c r="L5913" s="102"/>
      <c r="M5913" s="102"/>
      <c r="N5913" s="102"/>
      <c r="O5913" s="102"/>
      <c r="P5913" s="102"/>
      <c r="Q5913" s="102"/>
      <c r="R5913" s="102"/>
      <c r="S5913" s="102"/>
      <c r="T5913" s="106"/>
      <c r="U5913" s="3" t="str">
        <f t="shared" si="278"/>
        <v>0/1</v>
      </c>
    </row>
    <row r="5914" spans="1:21" ht="30" customHeight="1" x14ac:dyDescent="0.3">
      <c r="A5914" s="3" t="str">
        <f>B5914&amp;"--"&amp;COUNTIF($B$5:B5914,B5914)</f>
        <v>--5877</v>
      </c>
      <c r="B5914" s="3" t="str">
        <f t="shared" si="277"/>
        <v/>
      </c>
      <c r="C5914" s="78">
        <v>5910</v>
      </c>
      <c r="D5914" s="102"/>
      <c r="E5914" s="103"/>
      <c r="F5914" s="102"/>
      <c r="G5914" s="104"/>
      <c r="H5914" s="105" t="str">
        <f t="shared" ca="1" si="276"/>
        <v/>
      </c>
      <c r="I5914" s="102"/>
      <c r="J5914" s="102"/>
      <c r="K5914" s="102"/>
      <c r="L5914" s="102"/>
      <c r="M5914" s="102"/>
      <c r="N5914" s="102"/>
      <c r="O5914" s="102"/>
      <c r="P5914" s="102"/>
      <c r="Q5914" s="102"/>
      <c r="R5914" s="102"/>
      <c r="S5914" s="102"/>
      <c r="T5914" s="106"/>
      <c r="U5914" s="3" t="str">
        <f t="shared" si="278"/>
        <v>0/1</v>
      </c>
    </row>
    <row r="5915" spans="1:21" ht="30" customHeight="1" x14ac:dyDescent="0.3">
      <c r="A5915" s="3" t="str">
        <f>B5915&amp;"--"&amp;COUNTIF($B$5:B5915,B5915)</f>
        <v>--5878</v>
      </c>
      <c r="B5915" s="3" t="str">
        <f t="shared" si="277"/>
        <v/>
      </c>
      <c r="C5915" s="78">
        <v>5911</v>
      </c>
      <c r="D5915" s="102"/>
      <c r="E5915" s="103"/>
      <c r="F5915" s="102"/>
      <c r="G5915" s="104"/>
      <c r="H5915" s="105" t="str">
        <f t="shared" ca="1" si="276"/>
        <v/>
      </c>
      <c r="I5915" s="102"/>
      <c r="J5915" s="102"/>
      <c r="K5915" s="102"/>
      <c r="L5915" s="102"/>
      <c r="M5915" s="102"/>
      <c r="N5915" s="102"/>
      <c r="O5915" s="102"/>
      <c r="P5915" s="102"/>
      <c r="Q5915" s="102"/>
      <c r="R5915" s="102"/>
      <c r="S5915" s="102"/>
      <c r="T5915" s="106"/>
      <c r="U5915" s="3" t="str">
        <f t="shared" si="278"/>
        <v>0/1</v>
      </c>
    </row>
    <row r="5916" spans="1:21" ht="30" customHeight="1" x14ac:dyDescent="0.3">
      <c r="A5916" s="3" t="str">
        <f>B5916&amp;"--"&amp;COUNTIF($B$5:B5916,B5916)</f>
        <v>--5879</v>
      </c>
      <c r="B5916" s="3" t="str">
        <f t="shared" si="277"/>
        <v/>
      </c>
      <c r="C5916" s="78">
        <v>5912</v>
      </c>
      <c r="D5916" s="102"/>
      <c r="E5916" s="103"/>
      <c r="F5916" s="102"/>
      <c r="G5916" s="104"/>
      <c r="H5916" s="105" t="str">
        <f t="shared" ca="1" si="276"/>
        <v/>
      </c>
      <c r="I5916" s="102"/>
      <c r="J5916" s="102"/>
      <c r="K5916" s="102"/>
      <c r="L5916" s="102"/>
      <c r="M5916" s="102"/>
      <c r="N5916" s="102"/>
      <c r="O5916" s="102"/>
      <c r="P5916" s="102"/>
      <c r="Q5916" s="102"/>
      <c r="R5916" s="102"/>
      <c r="S5916" s="102"/>
      <c r="T5916" s="106"/>
      <c r="U5916" s="3" t="str">
        <f t="shared" si="278"/>
        <v>0/1</v>
      </c>
    </row>
    <row r="5917" spans="1:21" ht="30" customHeight="1" x14ac:dyDescent="0.3">
      <c r="A5917" s="3" t="str">
        <f>B5917&amp;"--"&amp;COUNTIF($B$5:B5917,B5917)</f>
        <v>--5880</v>
      </c>
      <c r="B5917" s="3" t="str">
        <f t="shared" si="277"/>
        <v/>
      </c>
      <c r="C5917" s="78">
        <v>5913</v>
      </c>
      <c r="D5917" s="102"/>
      <c r="E5917" s="103"/>
      <c r="F5917" s="102"/>
      <c r="G5917" s="104"/>
      <c r="H5917" s="105" t="str">
        <f t="shared" ca="1" si="276"/>
        <v/>
      </c>
      <c r="I5917" s="102"/>
      <c r="J5917" s="102"/>
      <c r="K5917" s="102"/>
      <c r="L5917" s="102"/>
      <c r="M5917" s="102"/>
      <c r="N5917" s="102"/>
      <c r="O5917" s="102"/>
      <c r="P5917" s="102"/>
      <c r="Q5917" s="102"/>
      <c r="R5917" s="102"/>
      <c r="S5917" s="102"/>
      <c r="T5917" s="106"/>
      <c r="U5917" s="3" t="str">
        <f t="shared" si="278"/>
        <v>0/1</v>
      </c>
    </row>
    <row r="5918" spans="1:21" ht="30" customHeight="1" x14ac:dyDescent="0.3">
      <c r="A5918" s="3" t="str">
        <f>B5918&amp;"--"&amp;COUNTIF($B$5:B5918,B5918)</f>
        <v>--5881</v>
      </c>
      <c r="B5918" s="3" t="str">
        <f t="shared" si="277"/>
        <v/>
      </c>
      <c r="C5918" s="78">
        <v>5914</v>
      </c>
      <c r="D5918" s="102"/>
      <c r="E5918" s="103"/>
      <c r="F5918" s="102"/>
      <c r="G5918" s="104"/>
      <c r="H5918" s="105" t="str">
        <f t="shared" ca="1" si="276"/>
        <v/>
      </c>
      <c r="I5918" s="102"/>
      <c r="J5918" s="102"/>
      <c r="K5918" s="102"/>
      <c r="L5918" s="102"/>
      <c r="M5918" s="102"/>
      <c r="N5918" s="102"/>
      <c r="O5918" s="102"/>
      <c r="P5918" s="102"/>
      <c r="Q5918" s="102"/>
      <c r="R5918" s="102"/>
      <c r="S5918" s="102"/>
      <c r="T5918" s="106"/>
      <c r="U5918" s="3" t="str">
        <f t="shared" si="278"/>
        <v>0/1</v>
      </c>
    </row>
    <row r="5919" spans="1:21" ht="30" customHeight="1" x14ac:dyDescent="0.3">
      <c r="A5919" s="3" t="str">
        <f>B5919&amp;"--"&amp;COUNTIF($B$5:B5919,B5919)</f>
        <v>--5882</v>
      </c>
      <c r="B5919" s="3" t="str">
        <f t="shared" si="277"/>
        <v/>
      </c>
      <c r="C5919" s="78">
        <v>5915</v>
      </c>
      <c r="D5919" s="102"/>
      <c r="E5919" s="103"/>
      <c r="F5919" s="102"/>
      <c r="G5919" s="104"/>
      <c r="H5919" s="105" t="str">
        <f t="shared" ca="1" si="276"/>
        <v/>
      </c>
      <c r="I5919" s="102"/>
      <c r="J5919" s="102"/>
      <c r="K5919" s="102"/>
      <c r="L5919" s="102"/>
      <c r="M5919" s="102"/>
      <c r="N5919" s="102"/>
      <c r="O5919" s="102"/>
      <c r="P5919" s="102"/>
      <c r="Q5919" s="102"/>
      <c r="R5919" s="102"/>
      <c r="S5919" s="102"/>
      <c r="T5919" s="106"/>
      <c r="U5919" s="3" t="str">
        <f t="shared" si="278"/>
        <v>0/1</v>
      </c>
    </row>
    <row r="5920" spans="1:21" ht="30" customHeight="1" x14ac:dyDescent="0.3">
      <c r="A5920" s="3" t="str">
        <f>B5920&amp;"--"&amp;COUNTIF($B$5:B5920,B5920)</f>
        <v>--5883</v>
      </c>
      <c r="B5920" s="3" t="str">
        <f t="shared" si="277"/>
        <v/>
      </c>
      <c r="C5920" s="78">
        <v>5916</v>
      </c>
      <c r="D5920" s="102"/>
      <c r="E5920" s="103"/>
      <c r="F5920" s="102"/>
      <c r="G5920" s="104"/>
      <c r="H5920" s="105" t="str">
        <f t="shared" ref="H5920:H5983" ca="1" si="279">IF(G5920,DATEDIF(G5920,TODAY(),"Y"),"")</f>
        <v/>
      </c>
      <c r="I5920" s="102"/>
      <c r="J5920" s="102"/>
      <c r="K5920" s="102"/>
      <c r="L5920" s="102"/>
      <c r="M5920" s="102"/>
      <c r="N5920" s="102"/>
      <c r="O5920" s="102"/>
      <c r="P5920" s="102"/>
      <c r="Q5920" s="102"/>
      <c r="R5920" s="102"/>
      <c r="S5920" s="102"/>
      <c r="T5920" s="106"/>
      <c r="U5920" s="3" t="str">
        <f t="shared" si="278"/>
        <v>0/1</v>
      </c>
    </row>
    <row r="5921" spans="1:21" ht="30" customHeight="1" x14ac:dyDescent="0.3">
      <c r="A5921" s="3" t="str">
        <f>B5921&amp;"--"&amp;COUNTIF($B$5:B5921,B5921)</f>
        <v>--5884</v>
      </c>
      <c r="B5921" s="3" t="str">
        <f t="shared" si="277"/>
        <v/>
      </c>
      <c r="C5921" s="78">
        <v>5917</v>
      </c>
      <c r="D5921" s="102"/>
      <c r="E5921" s="103"/>
      <c r="F5921" s="102"/>
      <c r="G5921" s="104"/>
      <c r="H5921" s="105" t="str">
        <f t="shared" ca="1" si="279"/>
        <v/>
      </c>
      <c r="I5921" s="102"/>
      <c r="J5921" s="102"/>
      <c r="K5921" s="102"/>
      <c r="L5921" s="102"/>
      <c r="M5921" s="102"/>
      <c r="N5921" s="102"/>
      <c r="O5921" s="102"/>
      <c r="P5921" s="102"/>
      <c r="Q5921" s="102"/>
      <c r="R5921" s="102"/>
      <c r="S5921" s="102"/>
      <c r="T5921" s="106"/>
      <c r="U5921" s="3" t="str">
        <f t="shared" si="278"/>
        <v>0/1</v>
      </c>
    </row>
    <row r="5922" spans="1:21" ht="30" customHeight="1" x14ac:dyDescent="0.3">
      <c r="A5922" s="3" t="str">
        <f>B5922&amp;"--"&amp;COUNTIF($B$5:B5922,B5922)</f>
        <v>--5885</v>
      </c>
      <c r="B5922" s="3" t="str">
        <f t="shared" si="277"/>
        <v/>
      </c>
      <c r="C5922" s="78">
        <v>5918</v>
      </c>
      <c r="D5922" s="102"/>
      <c r="E5922" s="103"/>
      <c r="F5922" s="102"/>
      <c r="G5922" s="104"/>
      <c r="H5922" s="105" t="str">
        <f t="shared" ca="1" si="279"/>
        <v/>
      </c>
      <c r="I5922" s="102"/>
      <c r="J5922" s="102"/>
      <c r="K5922" s="102"/>
      <c r="L5922" s="102"/>
      <c r="M5922" s="102"/>
      <c r="N5922" s="102"/>
      <c r="O5922" s="102"/>
      <c r="P5922" s="102"/>
      <c r="Q5922" s="102"/>
      <c r="R5922" s="102"/>
      <c r="S5922" s="102"/>
      <c r="T5922" s="106"/>
      <c r="U5922" s="3" t="str">
        <f t="shared" si="278"/>
        <v>0/1</v>
      </c>
    </row>
    <row r="5923" spans="1:21" ht="30" customHeight="1" x14ac:dyDescent="0.3">
      <c r="A5923" s="3" t="str">
        <f>B5923&amp;"--"&amp;COUNTIF($B$5:B5923,B5923)</f>
        <v>--5886</v>
      </c>
      <c r="B5923" s="3" t="str">
        <f t="shared" si="277"/>
        <v/>
      </c>
      <c r="C5923" s="78">
        <v>5919</v>
      </c>
      <c r="D5923" s="102"/>
      <c r="E5923" s="103"/>
      <c r="F5923" s="102"/>
      <c r="G5923" s="104"/>
      <c r="H5923" s="105" t="str">
        <f t="shared" ca="1" si="279"/>
        <v/>
      </c>
      <c r="I5923" s="102"/>
      <c r="J5923" s="102"/>
      <c r="K5923" s="102"/>
      <c r="L5923" s="102"/>
      <c r="M5923" s="102"/>
      <c r="N5923" s="102"/>
      <c r="O5923" s="102"/>
      <c r="P5923" s="102"/>
      <c r="Q5923" s="102"/>
      <c r="R5923" s="102"/>
      <c r="S5923" s="102"/>
      <c r="T5923" s="106"/>
      <c r="U5923" s="3" t="str">
        <f t="shared" si="278"/>
        <v>0/1</v>
      </c>
    </row>
    <row r="5924" spans="1:21" ht="30" customHeight="1" x14ac:dyDescent="0.3">
      <c r="A5924" s="3" t="str">
        <f>B5924&amp;"--"&amp;COUNTIF($B$5:B5924,B5924)</f>
        <v>--5887</v>
      </c>
      <c r="B5924" s="3" t="str">
        <f t="shared" si="277"/>
        <v/>
      </c>
      <c r="C5924" s="78">
        <v>5920</v>
      </c>
      <c r="D5924" s="102"/>
      <c r="E5924" s="103"/>
      <c r="F5924" s="102"/>
      <c r="G5924" s="104"/>
      <c r="H5924" s="105" t="str">
        <f t="shared" ca="1" si="279"/>
        <v/>
      </c>
      <c r="I5924" s="102"/>
      <c r="J5924" s="102"/>
      <c r="K5924" s="102"/>
      <c r="L5924" s="102"/>
      <c r="M5924" s="102"/>
      <c r="N5924" s="102"/>
      <c r="O5924" s="102"/>
      <c r="P5924" s="102"/>
      <c r="Q5924" s="102"/>
      <c r="R5924" s="102"/>
      <c r="S5924" s="102"/>
      <c r="T5924" s="106"/>
      <c r="U5924" s="3" t="str">
        <f t="shared" si="278"/>
        <v>0/1</v>
      </c>
    </row>
    <row r="5925" spans="1:21" ht="30" customHeight="1" x14ac:dyDescent="0.3">
      <c r="A5925" s="3" t="str">
        <f>B5925&amp;"--"&amp;COUNTIF($B$5:B5925,B5925)</f>
        <v>--5888</v>
      </c>
      <c r="B5925" s="3" t="str">
        <f t="shared" si="277"/>
        <v/>
      </c>
      <c r="C5925" s="78">
        <v>5921</v>
      </c>
      <c r="D5925" s="102"/>
      <c r="E5925" s="103"/>
      <c r="F5925" s="102"/>
      <c r="G5925" s="104"/>
      <c r="H5925" s="105" t="str">
        <f t="shared" ca="1" si="279"/>
        <v/>
      </c>
      <c r="I5925" s="102"/>
      <c r="J5925" s="102"/>
      <c r="K5925" s="102"/>
      <c r="L5925" s="102"/>
      <c r="M5925" s="102"/>
      <c r="N5925" s="102"/>
      <c r="O5925" s="102"/>
      <c r="P5925" s="102"/>
      <c r="Q5925" s="102"/>
      <c r="R5925" s="102"/>
      <c r="S5925" s="102"/>
      <c r="T5925" s="106"/>
      <c r="U5925" s="3" t="str">
        <f t="shared" si="278"/>
        <v>0/1</v>
      </c>
    </row>
    <row r="5926" spans="1:21" ht="30" customHeight="1" x14ac:dyDescent="0.3">
      <c r="A5926" s="3" t="str">
        <f>B5926&amp;"--"&amp;COUNTIF($B$5:B5926,B5926)</f>
        <v>--5889</v>
      </c>
      <c r="B5926" s="3" t="str">
        <f t="shared" si="277"/>
        <v/>
      </c>
      <c r="C5926" s="78">
        <v>5922</v>
      </c>
      <c r="D5926" s="102"/>
      <c r="E5926" s="103"/>
      <c r="F5926" s="102"/>
      <c r="G5926" s="104"/>
      <c r="H5926" s="105" t="str">
        <f t="shared" ca="1" si="279"/>
        <v/>
      </c>
      <c r="I5926" s="102"/>
      <c r="J5926" s="102"/>
      <c r="K5926" s="102"/>
      <c r="L5926" s="102"/>
      <c r="M5926" s="102"/>
      <c r="N5926" s="102"/>
      <c r="O5926" s="102"/>
      <c r="P5926" s="102"/>
      <c r="Q5926" s="102"/>
      <c r="R5926" s="102"/>
      <c r="S5926" s="102"/>
      <c r="T5926" s="106"/>
      <c r="U5926" s="3" t="str">
        <f t="shared" si="278"/>
        <v>0/1</v>
      </c>
    </row>
    <row r="5927" spans="1:21" ht="30" customHeight="1" x14ac:dyDescent="0.3">
      <c r="A5927" s="3" t="str">
        <f>B5927&amp;"--"&amp;COUNTIF($B$5:B5927,B5927)</f>
        <v>--5890</v>
      </c>
      <c r="B5927" s="3" t="str">
        <f t="shared" si="277"/>
        <v/>
      </c>
      <c r="C5927" s="78">
        <v>5923</v>
      </c>
      <c r="D5927" s="102"/>
      <c r="E5927" s="103"/>
      <c r="F5927" s="102"/>
      <c r="G5927" s="104"/>
      <c r="H5927" s="105" t="str">
        <f t="shared" ca="1" si="279"/>
        <v/>
      </c>
      <c r="I5927" s="102"/>
      <c r="J5927" s="102"/>
      <c r="K5927" s="102"/>
      <c r="L5927" s="102"/>
      <c r="M5927" s="102"/>
      <c r="N5927" s="102"/>
      <c r="O5927" s="102"/>
      <c r="P5927" s="102"/>
      <c r="Q5927" s="102"/>
      <c r="R5927" s="102"/>
      <c r="S5927" s="102"/>
      <c r="T5927" s="106"/>
      <c r="U5927" s="3" t="str">
        <f t="shared" si="278"/>
        <v>0/1</v>
      </c>
    </row>
    <row r="5928" spans="1:21" ht="30" customHeight="1" x14ac:dyDescent="0.3">
      <c r="A5928" s="3" t="str">
        <f>B5928&amp;"--"&amp;COUNTIF($B$5:B5928,B5928)</f>
        <v>--5891</v>
      </c>
      <c r="B5928" s="3" t="str">
        <f t="shared" si="277"/>
        <v/>
      </c>
      <c r="C5928" s="78">
        <v>5924</v>
      </c>
      <c r="D5928" s="102"/>
      <c r="E5928" s="103"/>
      <c r="F5928" s="102"/>
      <c r="G5928" s="104"/>
      <c r="H5928" s="105" t="str">
        <f t="shared" ca="1" si="279"/>
        <v/>
      </c>
      <c r="I5928" s="102"/>
      <c r="J5928" s="102"/>
      <c r="K5928" s="102"/>
      <c r="L5928" s="102"/>
      <c r="M5928" s="102"/>
      <c r="N5928" s="102"/>
      <c r="O5928" s="102"/>
      <c r="P5928" s="102"/>
      <c r="Q5928" s="102"/>
      <c r="R5928" s="102"/>
      <c r="S5928" s="102"/>
      <c r="T5928" s="106"/>
      <c r="U5928" s="3" t="str">
        <f t="shared" si="278"/>
        <v>0/1</v>
      </c>
    </row>
    <row r="5929" spans="1:21" ht="30" customHeight="1" x14ac:dyDescent="0.3">
      <c r="A5929" s="3" t="str">
        <f>B5929&amp;"--"&amp;COUNTIF($B$5:B5929,B5929)</f>
        <v>--5892</v>
      </c>
      <c r="B5929" s="3" t="str">
        <f t="shared" si="277"/>
        <v/>
      </c>
      <c r="C5929" s="78">
        <v>5925</v>
      </c>
      <c r="D5929" s="102"/>
      <c r="E5929" s="103"/>
      <c r="F5929" s="102"/>
      <c r="G5929" s="104"/>
      <c r="H5929" s="105" t="str">
        <f t="shared" ca="1" si="279"/>
        <v/>
      </c>
      <c r="I5929" s="102"/>
      <c r="J5929" s="102"/>
      <c r="K5929" s="102"/>
      <c r="L5929" s="102"/>
      <c r="M5929" s="102"/>
      <c r="N5929" s="102"/>
      <c r="O5929" s="102"/>
      <c r="P5929" s="102"/>
      <c r="Q5929" s="102"/>
      <c r="R5929" s="102"/>
      <c r="S5929" s="102"/>
      <c r="T5929" s="106"/>
      <c r="U5929" s="3" t="str">
        <f t="shared" si="278"/>
        <v>0/1</v>
      </c>
    </row>
    <row r="5930" spans="1:21" ht="30" customHeight="1" x14ac:dyDescent="0.3">
      <c r="A5930" s="3" t="str">
        <f>B5930&amp;"--"&amp;COUNTIF($B$5:B5930,B5930)</f>
        <v>--5893</v>
      </c>
      <c r="B5930" s="3" t="str">
        <f t="shared" si="277"/>
        <v/>
      </c>
      <c r="C5930" s="78">
        <v>5926</v>
      </c>
      <c r="D5930" s="102"/>
      <c r="E5930" s="103"/>
      <c r="F5930" s="102"/>
      <c r="G5930" s="104"/>
      <c r="H5930" s="105" t="str">
        <f t="shared" ca="1" si="279"/>
        <v/>
      </c>
      <c r="I5930" s="102"/>
      <c r="J5930" s="102"/>
      <c r="K5930" s="102"/>
      <c r="L5930" s="102"/>
      <c r="M5930" s="102"/>
      <c r="N5930" s="102"/>
      <c r="O5930" s="102"/>
      <c r="P5930" s="102"/>
      <c r="Q5930" s="102"/>
      <c r="R5930" s="102"/>
      <c r="S5930" s="102"/>
      <c r="T5930" s="106"/>
      <c r="U5930" s="3" t="str">
        <f t="shared" si="278"/>
        <v>0/1</v>
      </c>
    </row>
    <row r="5931" spans="1:21" ht="30" customHeight="1" x14ac:dyDescent="0.3">
      <c r="A5931" s="3" t="str">
        <f>B5931&amp;"--"&amp;COUNTIF($B$5:B5931,B5931)</f>
        <v>--5894</v>
      </c>
      <c r="B5931" s="3" t="str">
        <f t="shared" si="277"/>
        <v/>
      </c>
      <c r="C5931" s="78">
        <v>5927</v>
      </c>
      <c r="D5931" s="102"/>
      <c r="E5931" s="103"/>
      <c r="F5931" s="102"/>
      <c r="G5931" s="104"/>
      <c r="H5931" s="105" t="str">
        <f t="shared" ca="1" si="279"/>
        <v/>
      </c>
      <c r="I5931" s="102"/>
      <c r="J5931" s="102"/>
      <c r="K5931" s="102"/>
      <c r="L5931" s="102"/>
      <c r="M5931" s="102"/>
      <c r="N5931" s="102"/>
      <c r="O5931" s="102"/>
      <c r="P5931" s="102"/>
      <c r="Q5931" s="102"/>
      <c r="R5931" s="102"/>
      <c r="S5931" s="102"/>
      <c r="T5931" s="106"/>
      <c r="U5931" s="3" t="str">
        <f t="shared" si="278"/>
        <v>0/1</v>
      </c>
    </row>
    <row r="5932" spans="1:21" ht="30" customHeight="1" x14ac:dyDescent="0.3">
      <c r="A5932" s="3" t="str">
        <f>B5932&amp;"--"&amp;COUNTIF($B$5:B5932,B5932)</f>
        <v>--5895</v>
      </c>
      <c r="B5932" s="3" t="str">
        <f t="shared" si="277"/>
        <v/>
      </c>
      <c r="C5932" s="78">
        <v>5928</v>
      </c>
      <c r="D5932" s="102"/>
      <c r="E5932" s="103"/>
      <c r="F5932" s="102"/>
      <c r="G5932" s="104"/>
      <c r="H5932" s="105" t="str">
        <f t="shared" ca="1" si="279"/>
        <v/>
      </c>
      <c r="I5932" s="102"/>
      <c r="J5932" s="102"/>
      <c r="K5932" s="102"/>
      <c r="L5932" s="102"/>
      <c r="M5932" s="102"/>
      <c r="N5932" s="102"/>
      <c r="O5932" s="102"/>
      <c r="P5932" s="102"/>
      <c r="Q5932" s="102"/>
      <c r="R5932" s="102"/>
      <c r="S5932" s="102"/>
      <c r="T5932" s="106"/>
      <c r="U5932" s="3" t="str">
        <f t="shared" si="278"/>
        <v>0/1</v>
      </c>
    </row>
    <row r="5933" spans="1:21" ht="30" customHeight="1" x14ac:dyDescent="0.3">
      <c r="A5933" s="3" t="str">
        <f>B5933&amp;"--"&amp;COUNTIF($B$5:B5933,B5933)</f>
        <v>--5896</v>
      </c>
      <c r="B5933" s="3" t="str">
        <f t="shared" si="277"/>
        <v/>
      </c>
      <c r="C5933" s="78">
        <v>5929</v>
      </c>
      <c r="D5933" s="102"/>
      <c r="E5933" s="103"/>
      <c r="F5933" s="102"/>
      <c r="G5933" s="104"/>
      <c r="H5933" s="105" t="str">
        <f t="shared" ca="1" si="279"/>
        <v/>
      </c>
      <c r="I5933" s="102"/>
      <c r="J5933" s="102"/>
      <c r="K5933" s="102"/>
      <c r="L5933" s="102"/>
      <c r="M5933" s="102"/>
      <c r="N5933" s="102"/>
      <c r="O5933" s="102"/>
      <c r="P5933" s="102"/>
      <c r="Q5933" s="102"/>
      <c r="R5933" s="102"/>
      <c r="S5933" s="102"/>
      <c r="T5933" s="106"/>
      <c r="U5933" s="3" t="str">
        <f t="shared" si="278"/>
        <v>0/1</v>
      </c>
    </row>
    <row r="5934" spans="1:21" ht="30" customHeight="1" x14ac:dyDescent="0.3">
      <c r="A5934" s="3" t="str">
        <f>B5934&amp;"--"&amp;COUNTIF($B$5:B5934,B5934)</f>
        <v>--5897</v>
      </c>
      <c r="B5934" s="3" t="str">
        <f t="shared" si="277"/>
        <v/>
      </c>
      <c r="C5934" s="78">
        <v>5930</v>
      </c>
      <c r="D5934" s="102"/>
      <c r="E5934" s="103"/>
      <c r="F5934" s="102"/>
      <c r="G5934" s="104"/>
      <c r="H5934" s="105" t="str">
        <f t="shared" ca="1" si="279"/>
        <v/>
      </c>
      <c r="I5934" s="102"/>
      <c r="J5934" s="102"/>
      <c r="K5934" s="102"/>
      <c r="L5934" s="102"/>
      <c r="M5934" s="102"/>
      <c r="N5934" s="102"/>
      <c r="O5934" s="102"/>
      <c r="P5934" s="102"/>
      <c r="Q5934" s="102"/>
      <c r="R5934" s="102"/>
      <c r="S5934" s="102"/>
      <c r="T5934" s="106"/>
      <c r="U5934" s="3" t="str">
        <f t="shared" si="278"/>
        <v>0/1</v>
      </c>
    </row>
    <row r="5935" spans="1:21" ht="30" customHeight="1" x14ac:dyDescent="0.3">
      <c r="A5935" s="3" t="str">
        <f>B5935&amp;"--"&amp;COUNTIF($B$5:B5935,B5935)</f>
        <v>--5898</v>
      </c>
      <c r="B5935" s="3" t="str">
        <f t="shared" si="277"/>
        <v/>
      </c>
      <c r="C5935" s="78">
        <v>5931</v>
      </c>
      <c r="D5935" s="102"/>
      <c r="E5935" s="103"/>
      <c r="F5935" s="102"/>
      <c r="G5935" s="104"/>
      <c r="H5935" s="105" t="str">
        <f t="shared" ca="1" si="279"/>
        <v/>
      </c>
      <c r="I5935" s="102"/>
      <c r="J5935" s="102"/>
      <c r="K5935" s="102"/>
      <c r="L5935" s="102"/>
      <c r="M5935" s="102"/>
      <c r="N5935" s="102"/>
      <c r="O5935" s="102"/>
      <c r="P5935" s="102"/>
      <c r="Q5935" s="102"/>
      <c r="R5935" s="102"/>
      <c r="S5935" s="102"/>
      <c r="T5935" s="106"/>
      <c r="U5935" s="3" t="str">
        <f t="shared" si="278"/>
        <v>0/1</v>
      </c>
    </row>
    <row r="5936" spans="1:21" ht="30" customHeight="1" x14ac:dyDescent="0.3">
      <c r="A5936" s="3" t="str">
        <f>B5936&amp;"--"&amp;COUNTIF($B$5:B5936,B5936)</f>
        <v>--5899</v>
      </c>
      <c r="B5936" s="3" t="str">
        <f t="shared" si="277"/>
        <v/>
      </c>
      <c r="C5936" s="78">
        <v>5932</v>
      </c>
      <c r="D5936" s="102"/>
      <c r="E5936" s="103"/>
      <c r="F5936" s="102"/>
      <c r="G5936" s="104"/>
      <c r="H5936" s="105" t="str">
        <f t="shared" ca="1" si="279"/>
        <v/>
      </c>
      <c r="I5936" s="102"/>
      <c r="J5936" s="102"/>
      <c r="K5936" s="102"/>
      <c r="L5936" s="102"/>
      <c r="M5936" s="102"/>
      <c r="N5936" s="102"/>
      <c r="O5936" s="102"/>
      <c r="P5936" s="102"/>
      <c r="Q5936" s="102"/>
      <c r="R5936" s="102"/>
      <c r="S5936" s="102"/>
      <c r="T5936" s="106"/>
      <c r="U5936" s="3" t="str">
        <f t="shared" si="278"/>
        <v>0/1</v>
      </c>
    </row>
    <row r="5937" spans="1:21" ht="30" customHeight="1" x14ac:dyDescent="0.3">
      <c r="A5937" s="3" t="str">
        <f>B5937&amp;"--"&amp;COUNTIF($B$5:B5937,B5937)</f>
        <v>--5900</v>
      </c>
      <c r="B5937" s="3" t="str">
        <f t="shared" si="277"/>
        <v/>
      </c>
      <c r="C5937" s="78">
        <v>5933</v>
      </c>
      <c r="D5937" s="102"/>
      <c r="E5937" s="103"/>
      <c r="F5937" s="102"/>
      <c r="G5937" s="104"/>
      <c r="H5937" s="105" t="str">
        <f t="shared" ca="1" si="279"/>
        <v/>
      </c>
      <c r="I5937" s="102"/>
      <c r="J5937" s="102"/>
      <c r="K5937" s="102"/>
      <c r="L5937" s="102"/>
      <c r="M5937" s="102"/>
      <c r="N5937" s="102"/>
      <c r="O5937" s="102"/>
      <c r="P5937" s="102"/>
      <c r="Q5937" s="102"/>
      <c r="R5937" s="102"/>
      <c r="S5937" s="102"/>
      <c r="T5937" s="106"/>
      <c r="U5937" s="3" t="str">
        <f t="shared" si="278"/>
        <v>0/1</v>
      </c>
    </row>
    <row r="5938" spans="1:21" ht="30" customHeight="1" x14ac:dyDescent="0.3">
      <c r="A5938" s="3" t="str">
        <f>B5938&amp;"--"&amp;COUNTIF($B$5:B5938,B5938)</f>
        <v>--5901</v>
      </c>
      <c r="B5938" s="3" t="str">
        <f t="shared" si="277"/>
        <v/>
      </c>
      <c r="C5938" s="78">
        <v>5934</v>
      </c>
      <c r="D5938" s="102"/>
      <c r="E5938" s="103"/>
      <c r="F5938" s="102"/>
      <c r="G5938" s="104"/>
      <c r="H5938" s="105" t="str">
        <f t="shared" ca="1" si="279"/>
        <v/>
      </c>
      <c r="I5938" s="102"/>
      <c r="J5938" s="102"/>
      <c r="K5938" s="102"/>
      <c r="L5938" s="102"/>
      <c r="M5938" s="102"/>
      <c r="N5938" s="102"/>
      <c r="O5938" s="102"/>
      <c r="P5938" s="102"/>
      <c r="Q5938" s="102"/>
      <c r="R5938" s="102"/>
      <c r="S5938" s="102"/>
      <c r="T5938" s="106"/>
      <c r="U5938" s="3" t="str">
        <f t="shared" si="278"/>
        <v>0/1</v>
      </c>
    </row>
    <row r="5939" spans="1:21" ht="30" customHeight="1" x14ac:dyDescent="0.3">
      <c r="A5939" s="3" t="str">
        <f>B5939&amp;"--"&amp;COUNTIF($B$5:B5939,B5939)</f>
        <v>--5902</v>
      </c>
      <c r="B5939" s="3" t="str">
        <f t="shared" si="277"/>
        <v/>
      </c>
      <c r="C5939" s="78">
        <v>5935</v>
      </c>
      <c r="D5939" s="102"/>
      <c r="E5939" s="103"/>
      <c r="F5939" s="102"/>
      <c r="G5939" s="104"/>
      <c r="H5939" s="105" t="str">
        <f t="shared" ca="1" si="279"/>
        <v/>
      </c>
      <c r="I5939" s="102"/>
      <c r="J5939" s="102"/>
      <c r="K5939" s="102"/>
      <c r="L5939" s="102"/>
      <c r="M5939" s="102"/>
      <c r="N5939" s="102"/>
      <c r="O5939" s="102"/>
      <c r="P5939" s="102"/>
      <c r="Q5939" s="102"/>
      <c r="R5939" s="102"/>
      <c r="S5939" s="102"/>
      <c r="T5939" s="106"/>
      <c r="U5939" s="3" t="str">
        <f t="shared" si="278"/>
        <v>0/1</v>
      </c>
    </row>
    <row r="5940" spans="1:21" ht="30" customHeight="1" x14ac:dyDescent="0.3">
      <c r="A5940" s="3" t="str">
        <f>B5940&amp;"--"&amp;COUNTIF($B$5:B5940,B5940)</f>
        <v>--5903</v>
      </c>
      <c r="B5940" s="3" t="str">
        <f t="shared" si="277"/>
        <v/>
      </c>
      <c r="C5940" s="78">
        <v>5936</v>
      </c>
      <c r="D5940" s="102"/>
      <c r="E5940" s="103"/>
      <c r="F5940" s="102"/>
      <c r="G5940" s="104"/>
      <c r="H5940" s="105" t="str">
        <f t="shared" ca="1" si="279"/>
        <v/>
      </c>
      <c r="I5940" s="102"/>
      <c r="J5940" s="102"/>
      <c r="K5940" s="102"/>
      <c r="L5940" s="102"/>
      <c r="M5940" s="102"/>
      <c r="N5940" s="102"/>
      <c r="O5940" s="102"/>
      <c r="P5940" s="102"/>
      <c r="Q5940" s="102"/>
      <c r="R5940" s="102"/>
      <c r="S5940" s="102"/>
      <c r="T5940" s="106"/>
      <c r="U5940" s="3" t="str">
        <f t="shared" si="278"/>
        <v>0/1</v>
      </c>
    </row>
    <row r="5941" spans="1:21" ht="30" customHeight="1" x14ac:dyDescent="0.3">
      <c r="A5941" s="3" t="str">
        <f>B5941&amp;"--"&amp;COUNTIF($B$5:B5941,B5941)</f>
        <v>--5904</v>
      </c>
      <c r="B5941" s="3" t="str">
        <f t="shared" si="277"/>
        <v/>
      </c>
      <c r="C5941" s="78">
        <v>5937</v>
      </c>
      <c r="D5941" s="102"/>
      <c r="E5941" s="103"/>
      <c r="F5941" s="102"/>
      <c r="G5941" s="104"/>
      <c r="H5941" s="105" t="str">
        <f t="shared" ca="1" si="279"/>
        <v/>
      </c>
      <c r="I5941" s="102"/>
      <c r="J5941" s="102"/>
      <c r="K5941" s="102"/>
      <c r="L5941" s="102"/>
      <c r="M5941" s="102"/>
      <c r="N5941" s="102"/>
      <c r="O5941" s="102"/>
      <c r="P5941" s="102"/>
      <c r="Q5941" s="102"/>
      <c r="R5941" s="102"/>
      <c r="S5941" s="102"/>
      <c r="T5941" s="106"/>
      <c r="U5941" s="3" t="str">
        <f t="shared" si="278"/>
        <v>0/1</v>
      </c>
    </row>
    <row r="5942" spans="1:21" ht="30" customHeight="1" x14ac:dyDescent="0.3">
      <c r="A5942" s="3" t="str">
        <f>B5942&amp;"--"&amp;COUNTIF($B$5:B5942,B5942)</f>
        <v>--5905</v>
      </c>
      <c r="B5942" s="3" t="str">
        <f t="shared" si="277"/>
        <v/>
      </c>
      <c r="C5942" s="78">
        <v>5938</v>
      </c>
      <c r="D5942" s="102"/>
      <c r="E5942" s="103"/>
      <c r="F5942" s="102"/>
      <c r="G5942" s="104"/>
      <c r="H5942" s="105" t="str">
        <f t="shared" ca="1" si="279"/>
        <v/>
      </c>
      <c r="I5942" s="102"/>
      <c r="J5942" s="102"/>
      <c r="K5942" s="102"/>
      <c r="L5942" s="102"/>
      <c r="M5942" s="102"/>
      <c r="N5942" s="102"/>
      <c r="O5942" s="102"/>
      <c r="P5942" s="102"/>
      <c r="Q5942" s="102"/>
      <c r="R5942" s="102"/>
      <c r="S5942" s="102"/>
      <c r="T5942" s="106"/>
      <c r="U5942" s="3" t="str">
        <f t="shared" si="278"/>
        <v>0/1</v>
      </c>
    </row>
    <row r="5943" spans="1:21" ht="30" customHeight="1" x14ac:dyDescent="0.3">
      <c r="A5943" s="3" t="str">
        <f>B5943&amp;"--"&amp;COUNTIF($B$5:B5943,B5943)</f>
        <v>--5906</v>
      </c>
      <c r="B5943" s="3" t="str">
        <f t="shared" si="277"/>
        <v/>
      </c>
      <c r="C5943" s="78">
        <v>5939</v>
      </c>
      <c r="D5943" s="102"/>
      <c r="E5943" s="103"/>
      <c r="F5943" s="102"/>
      <c r="G5943" s="104"/>
      <c r="H5943" s="105" t="str">
        <f t="shared" ca="1" si="279"/>
        <v/>
      </c>
      <c r="I5943" s="102"/>
      <c r="J5943" s="102"/>
      <c r="K5943" s="102"/>
      <c r="L5943" s="102"/>
      <c r="M5943" s="102"/>
      <c r="N5943" s="102"/>
      <c r="O5943" s="102"/>
      <c r="P5943" s="102"/>
      <c r="Q5943" s="102"/>
      <c r="R5943" s="102"/>
      <c r="S5943" s="102"/>
      <c r="T5943" s="106"/>
      <c r="U5943" s="3" t="str">
        <f t="shared" si="278"/>
        <v>0/1</v>
      </c>
    </row>
    <row r="5944" spans="1:21" ht="30" customHeight="1" x14ac:dyDescent="0.3">
      <c r="A5944" s="3" t="str">
        <f>B5944&amp;"--"&amp;COUNTIF($B$5:B5944,B5944)</f>
        <v>--5907</v>
      </c>
      <c r="B5944" s="3" t="str">
        <f t="shared" si="277"/>
        <v/>
      </c>
      <c r="C5944" s="78">
        <v>5940</v>
      </c>
      <c r="D5944" s="102"/>
      <c r="E5944" s="103"/>
      <c r="F5944" s="102"/>
      <c r="G5944" s="104"/>
      <c r="H5944" s="105" t="str">
        <f t="shared" ca="1" si="279"/>
        <v/>
      </c>
      <c r="I5944" s="102"/>
      <c r="J5944" s="102"/>
      <c r="K5944" s="102"/>
      <c r="L5944" s="102"/>
      <c r="M5944" s="102"/>
      <c r="N5944" s="102"/>
      <c r="O5944" s="102"/>
      <c r="P5944" s="102"/>
      <c r="Q5944" s="102"/>
      <c r="R5944" s="102"/>
      <c r="S5944" s="102"/>
      <c r="T5944" s="106"/>
      <c r="U5944" s="3" t="str">
        <f t="shared" si="278"/>
        <v>0/1</v>
      </c>
    </row>
    <row r="5945" spans="1:21" ht="30" customHeight="1" x14ac:dyDescent="0.3">
      <c r="A5945" s="3" t="str">
        <f>B5945&amp;"--"&amp;COUNTIF($B$5:B5945,B5945)</f>
        <v>--5908</v>
      </c>
      <c r="B5945" s="3" t="str">
        <f t="shared" si="277"/>
        <v/>
      </c>
      <c r="C5945" s="78">
        <v>5941</v>
      </c>
      <c r="D5945" s="102"/>
      <c r="E5945" s="103"/>
      <c r="F5945" s="102"/>
      <c r="G5945" s="104"/>
      <c r="H5945" s="105" t="str">
        <f t="shared" ca="1" si="279"/>
        <v/>
      </c>
      <c r="I5945" s="102"/>
      <c r="J5945" s="102"/>
      <c r="K5945" s="102"/>
      <c r="L5945" s="102"/>
      <c r="M5945" s="102"/>
      <c r="N5945" s="102"/>
      <c r="O5945" s="102"/>
      <c r="P5945" s="102"/>
      <c r="Q5945" s="102"/>
      <c r="R5945" s="102"/>
      <c r="S5945" s="102"/>
      <c r="T5945" s="106"/>
      <c r="U5945" s="3" t="str">
        <f t="shared" si="278"/>
        <v>0/1</v>
      </c>
    </row>
    <row r="5946" spans="1:21" ht="30" customHeight="1" x14ac:dyDescent="0.3">
      <c r="A5946" s="3" t="str">
        <f>B5946&amp;"--"&amp;COUNTIF($B$5:B5946,B5946)</f>
        <v>--5909</v>
      </c>
      <c r="B5946" s="3" t="str">
        <f t="shared" si="277"/>
        <v/>
      </c>
      <c r="C5946" s="78">
        <v>5942</v>
      </c>
      <c r="D5946" s="102"/>
      <c r="E5946" s="103"/>
      <c r="F5946" s="102"/>
      <c r="G5946" s="104"/>
      <c r="H5946" s="105" t="str">
        <f t="shared" ca="1" si="279"/>
        <v/>
      </c>
      <c r="I5946" s="102"/>
      <c r="J5946" s="102"/>
      <c r="K5946" s="102"/>
      <c r="L5946" s="102"/>
      <c r="M5946" s="102"/>
      <c r="N5946" s="102"/>
      <c r="O5946" s="102"/>
      <c r="P5946" s="102"/>
      <c r="Q5946" s="102"/>
      <c r="R5946" s="102"/>
      <c r="S5946" s="102"/>
      <c r="T5946" s="106"/>
      <c r="U5946" s="3" t="str">
        <f t="shared" si="278"/>
        <v>0/1</v>
      </c>
    </row>
    <row r="5947" spans="1:21" ht="30" customHeight="1" x14ac:dyDescent="0.3">
      <c r="A5947" s="3" t="str">
        <f>B5947&amp;"--"&amp;COUNTIF($B$5:B5947,B5947)</f>
        <v>--5910</v>
      </c>
      <c r="B5947" s="3" t="str">
        <f t="shared" si="277"/>
        <v/>
      </c>
      <c r="C5947" s="78">
        <v>5943</v>
      </c>
      <c r="D5947" s="102"/>
      <c r="E5947" s="103"/>
      <c r="F5947" s="102"/>
      <c r="G5947" s="104"/>
      <c r="H5947" s="105" t="str">
        <f t="shared" ca="1" si="279"/>
        <v/>
      </c>
      <c r="I5947" s="102"/>
      <c r="J5947" s="102"/>
      <c r="K5947" s="102"/>
      <c r="L5947" s="102"/>
      <c r="M5947" s="102"/>
      <c r="N5947" s="102"/>
      <c r="O5947" s="102"/>
      <c r="P5947" s="102"/>
      <c r="Q5947" s="102"/>
      <c r="R5947" s="102"/>
      <c r="S5947" s="102"/>
      <c r="T5947" s="106"/>
      <c r="U5947" s="3" t="str">
        <f t="shared" si="278"/>
        <v>0/1</v>
      </c>
    </row>
    <row r="5948" spans="1:21" ht="30" customHeight="1" x14ac:dyDescent="0.3">
      <c r="A5948" s="3" t="str">
        <f>B5948&amp;"--"&amp;COUNTIF($B$5:B5948,B5948)</f>
        <v>--5911</v>
      </c>
      <c r="B5948" s="3" t="str">
        <f t="shared" si="277"/>
        <v/>
      </c>
      <c r="C5948" s="78">
        <v>5944</v>
      </c>
      <c r="D5948" s="102"/>
      <c r="E5948" s="103"/>
      <c r="F5948" s="102"/>
      <c r="G5948" s="104"/>
      <c r="H5948" s="105" t="str">
        <f t="shared" ca="1" si="279"/>
        <v/>
      </c>
      <c r="I5948" s="102"/>
      <c r="J5948" s="102"/>
      <c r="K5948" s="102"/>
      <c r="L5948" s="102"/>
      <c r="M5948" s="102"/>
      <c r="N5948" s="102"/>
      <c r="O5948" s="102"/>
      <c r="P5948" s="102"/>
      <c r="Q5948" s="102"/>
      <c r="R5948" s="102"/>
      <c r="S5948" s="102"/>
      <c r="T5948" s="106"/>
      <c r="U5948" s="3" t="str">
        <f t="shared" si="278"/>
        <v>0/1</v>
      </c>
    </row>
    <row r="5949" spans="1:21" ht="30" customHeight="1" x14ac:dyDescent="0.3">
      <c r="A5949" s="3" t="str">
        <f>B5949&amp;"--"&amp;COUNTIF($B$5:B5949,B5949)</f>
        <v>--5912</v>
      </c>
      <c r="B5949" s="3" t="str">
        <f t="shared" si="277"/>
        <v/>
      </c>
      <c r="C5949" s="78">
        <v>5945</v>
      </c>
      <c r="D5949" s="102"/>
      <c r="E5949" s="103"/>
      <c r="F5949" s="102"/>
      <c r="G5949" s="104"/>
      <c r="H5949" s="105" t="str">
        <f t="shared" ca="1" si="279"/>
        <v/>
      </c>
      <c r="I5949" s="102"/>
      <c r="J5949" s="102"/>
      <c r="K5949" s="102"/>
      <c r="L5949" s="102"/>
      <c r="M5949" s="102"/>
      <c r="N5949" s="102"/>
      <c r="O5949" s="102"/>
      <c r="P5949" s="102"/>
      <c r="Q5949" s="102"/>
      <c r="R5949" s="102"/>
      <c r="S5949" s="102"/>
      <c r="T5949" s="106"/>
      <c r="U5949" s="3" t="str">
        <f t="shared" si="278"/>
        <v>0/1</v>
      </c>
    </row>
    <row r="5950" spans="1:21" ht="30" customHeight="1" x14ac:dyDescent="0.3">
      <c r="A5950" s="3" t="str">
        <f>B5950&amp;"--"&amp;COUNTIF($B$5:B5950,B5950)</f>
        <v>--5913</v>
      </c>
      <c r="B5950" s="3" t="str">
        <f t="shared" si="277"/>
        <v/>
      </c>
      <c r="C5950" s="78">
        <v>5946</v>
      </c>
      <c r="D5950" s="102"/>
      <c r="E5950" s="103"/>
      <c r="F5950" s="102"/>
      <c r="G5950" s="104"/>
      <c r="H5950" s="105" t="str">
        <f t="shared" ca="1" si="279"/>
        <v/>
      </c>
      <c r="I5950" s="102"/>
      <c r="J5950" s="102"/>
      <c r="K5950" s="102"/>
      <c r="L5950" s="102"/>
      <c r="M5950" s="102"/>
      <c r="N5950" s="102"/>
      <c r="O5950" s="102"/>
      <c r="P5950" s="102"/>
      <c r="Q5950" s="102"/>
      <c r="R5950" s="102"/>
      <c r="S5950" s="102"/>
      <c r="T5950" s="106"/>
      <c r="U5950" s="3" t="str">
        <f t="shared" si="278"/>
        <v>0/1</v>
      </c>
    </row>
    <row r="5951" spans="1:21" ht="30" customHeight="1" x14ac:dyDescent="0.3">
      <c r="A5951" s="3" t="str">
        <f>B5951&amp;"--"&amp;COUNTIF($B$5:B5951,B5951)</f>
        <v>--5914</v>
      </c>
      <c r="B5951" s="3" t="str">
        <f t="shared" si="277"/>
        <v/>
      </c>
      <c r="C5951" s="78">
        <v>5947</v>
      </c>
      <c r="D5951" s="102"/>
      <c r="E5951" s="103"/>
      <c r="F5951" s="102"/>
      <c r="G5951" s="104"/>
      <c r="H5951" s="105" t="str">
        <f t="shared" ca="1" si="279"/>
        <v/>
      </c>
      <c r="I5951" s="102"/>
      <c r="J5951" s="102"/>
      <c r="K5951" s="102"/>
      <c r="L5951" s="102"/>
      <c r="M5951" s="102"/>
      <c r="N5951" s="102"/>
      <c r="O5951" s="102"/>
      <c r="P5951" s="102"/>
      <c r="Q5951" s="102"/>
      <c r="R5951" s="102"/>
      <c r="S5951" s="102"/>
      <c r="T5951" s="106"/>
      <c r="U5951" s="3" t="str">
        <f t="shared" si="278"/>
        <v>0/1</v>
      </c>
    </row>
    <row r="5952" spans="1:21" ht="30" customHeight="1" x14ac:dyDescent="0.3">
      <c r="A5952" s="3" t="str">
        <f>B5952&amp;"--"&amp;COUNTIF($B$5:B5952,B5952)</f>
        <v>--5915</v>
      </c>
      <c r="B5952" s="3" t="str">
        <f t="shared" si="277"/>
        <v/>
      </c>
      <c r="C5952" s="78">
        <v>5948</v>
      </c>
      <c r="D5952" s="102"/>
      <c r="E5952" s="103"/>
      <c r="F5952" s="102"/>
      <c r="G5952" s="104"/>
      <c r="H5952" s="105" t="str">
        <f t="shared" ca="1" si="279"/>
        <v/>
      </c>
      <c r="I5952" s="102"/>
      <c r="J5952" s="102"/>
      <c r="K5952" s="102"/>
      <c r="L5952" s="102"/>
      <c r="M5952" s="102"/>
      <c r="N5952" s="102"/>
      <c r="O5952" s="102"/>
      <c r="P5952" s="102"/>
      <c r="Q5952" s="102"/>
      <c r="R5952" s="102"/>
      <c r="S5952" s="102"/>
      <c r="T5952" s="106"/>
      <c r="U5952" s="3" t="str">
        <f t="shared" si="278"/>
        <v>0/1</v>
      </c>
    </row>
    <row r="5953" spans="1:21" ht="30" customHeight="1" x14ac:dyDescent="0.3">
      <c r="A5953" s="3" t="str">
        <f>B5953&amp;"--"&amp;COUNTIF($B$5:B5953,B5953)</f>
        <v>--5916</v>
      </c>
      <c r="B5953" s="3" t="str">
        <f t="shared" si="277"/>
        <v/>
      </c>
      <c r="C5953" s="78">
        <v>5949</v>
      </c>
      <c r="D5953" s="102"/>
      <c r="E5953" s="103"/>
      <c r="F5953" s="102"/>
      <c r="G5953" s="104"/>
      <c r="H5953" s="105" t="str">
        <f t="shared" ca="1" si="279"/>
        <v/>
      </c>
      <c r="I5953" s="102"/>
      <c r="J5953" s="102"/>
      <c r="K5953" s="102"/>
      <c r="L5953" s="102"/>
      <c r="M5953" s="102"/>
      <c r="N5953" s="102"/>
      <c r="O5953" s="102"/>
      <c r="P5953" s="102"/>
      <c r="Q5953" s="102"/>
      <c r="R5953" s="102"/>
      <c r="S5953" s="102"/>
      <c r="T5953" s="106"/>
      <c r="U5953" s="3" t="str">
        <f t="shared" si="278"/>
        <v>0/1</v>
      </c>
    </row>
    <row r="5954" spans="1:21" ht="30" customHeight="1" x14ac:dyDescent="0.3">
      <c r="A5954" s="3" t="str">
        <f>B5954&amp;"--"&amp;COUNTIF($B$5:B5954,B5954)</f>
        <v>--5917</v>
      </c>
      <c r="B5954" s="3" t="str">
        <f t="shared" si="277"/>
        <v/>
      </c>
      <c r="C5954" s="78">
        <v>5950</v>
      </c>
      <c r="D5954" s="102"/>
      <c r="E5954" s="103"/>
      <c r="F5954" s="102"/>
      <c r="G5954" s="104"/>
      <c r="H5954" s="105" t="str">
        <f t="shared" ca="1" si="279"/>
        <v/>
      </c>
      <c r="I5954" s="102"/>
      <c r="J5954" s="102"/>
      <c r="K5954" s="102"/>
      <c r="L5954" s="102"/>
      <c r="M5954" s="102"/>
      <c r="N5954" s="102"/>
      <c r="O5954" s="102"/>
      <c r="P5954" s="102"/>
      <c r="Q5954" s="102"/>
      <c r="R5954" s="102"/>
      <c r="S5954" s="102"/>
      <c r="T5954" s="106"/>
      <c r="U5954" s="3" t="str">
        <f t="shared" si="278"/>
        <v>0/1</v>
      </c>
    </row>
    <row r="5955" spans="1:21" ht="30" customHeight="1" x14ac:dyDescent="0.3">
      <c r="A5955" s="3" t="str">
        <f>B5955&amp;"--"&amp;COUNTIF($B$5:B5955,B5955)</f>
        <v>--5918</v>
      </c>
      <c r="B5955" s="3" t="str">
        <f t="shared" si="277"/>
        <v/>
      </c>
      <c r="C5955" s="78">
        <v>5951</v>
      </c>
      <c r="D5955" s="102"/>
      <c r="E5955" s="103"/>
      <c r="F5955" s="102"/>
      <c r="G5955" s="104"/>
      <c r="H5955" s="105" t="str">
        <f t="shared" ca="1" si="279"/>
        <v/>
      </c>
      <c r="I5955" s="102"/>
      <c r="J5955" s="102"/>
      <c r="K5955" s="102"/>
      <c r="L5955" s="102"/>
      <c r="M5955" s="102"/>
      <c r="N5955" s="102"/>
      <c r="O5955" s="102"/>
      <c r="P5955" s="102"/>
      <c r="Q5955" s="102"/>
      <c r="R5955" s="102"/>
      <c r="S5955" s="102"/>
      <c r="T5955" s="106"/>
      <c r="U5955" s="3" t="str">
        <f t="shared" si="278"/>
        <v>0/1</v>
      </c>
    </row>
    <row r="5956" spans="1:21" ht="30" customHeight="1" x14ac:dyDescent="0.3">
      <c r="A5956" s="3" t="str">
        <f>B5956&amp;"--"&amp;COUNTIF($B$5:B5956,B5956)</f>
        <v>--5919</v>
      </c>
      <c r="B5956" s="3" t="str">
        <f t="shared" si="277"/>
        <v/>
      </c>
      <c r="C5956" s="78">
        <v>5952</v>
      </c>
      <c r="D5956" s="102"/>
      <c r="E5956" s="103"/>
      <c r="F5956" s="102"/>
      <c r="G5956" s="104"/>
      <c r="H5956" s="105" t="str">
        <f t="shared" ca="1" si="279"/>
        <v/>
      </c>
      <c r="I5956" s="102"/>
      <c r="J5956" s="102"/>
      <c r="K5956" s="102"/>
      <c r="L5956" s="102"/>
      <c r="M5956" s="102"/>
      <c r="N5956" s="102"/>
      <c r="O5956" s="102"/>
      <c r="P5956" s="102"/>
      <c r="Q5956" s="102"/>
      <c r="R5956" s="102"/>
      <c r="S5956" s="102"/>
      <c r="T5956" s="106"/>
      <c r="U5956" s="3" t="str">
        <f t="shared" si="278"/>
        <v>0/1</v>
      </c>
    </row>
    <row r="5957" spans="1:21" ht="30" customHeight="1" x14ac:dyDescent="0.3">
      <c r="A5957" s="3" t="str">
        <f>B5957&amp;"--"&amp;COUNTIF($B$5:B5957,B5957)</f>
        <v>--5920</v>
      </c>
      <c r="B5957" s="3" t="str">
        <f t="shared" ref="B5957:B6005" si="280">IF(G5957&lt;&gt;"",MONTH(G5957),"")</f>
        <v/>
      </c>
      <c r="C5957" s="78">
        <v>5953</v>
      </c>
      <c r="D5957" s="102"/>
      <c r="E5957" s="103"/>
      <c r="F5957" s="102"/>
      <c r="G5957" s="104"/>
      <c r="H5957" s="105" t="str">
        <f t="shared" ca="1" si="279"/>
        <v/>
      </c>
      <c r="I5957" s="102"/>
      <c r="J5957" s="102"/>
      <c r="K5957" s="102"/>
      <c r="L5957" s="102"/>
      <c r="M5957" s="102"/>
      <c r="N5957" s="102"/>
      <c r="O5957" s="102"/>
      <c r="P5957" s="102"/>
      <c r="Q5957" s="102"/>
      <c r="R5957" s="102"/>
      <c r="S5957" s="102"/>
      <c r="T5957" s="106"/>
      <c r="U5957" s="3" t="str">
        <f t="shared" ref="U5957:U6005" si="281">DAY(G5957)&amp;"/"&amp;MONTH(G5957)</f>
        <v>0/1</v>
      </c>
    </row>
    <row r="5958" spans="1:21" ht="30" customHeight="1" x14ac:dyDescent="0.3">
      <c r="A5958" s="3" t="str">
        <f>B5958&amp;"--"&amp;COUNTIF($B$5:B5958,B5958)</f>
        <v>--5921</v>
      </c>
      <c r="B5958" s="3" t="str">
        <f t="shared" si="280"/>
        <v/>
      </c>
      <c r="C5958" s="78">
        <v>5954</v>
      </c>
      <c r="D5958" s="102"/>
      <c r="E5958" s="103"/>
      <c r="F5958" s="102"/>
      <c r="G5958" s="104"/>
      <c r="H5958" s="105" t="str">
        <f t="shared" ca="1" si="279"/>
        <v/>
      </c>
      <c r="I5958" s="102"/>
      <c r="J5958" s="102"/>
      <c r="K5958" s="102"/>
      <c r="L5958" s="102"/>
      <c r="M5958" s="102"/>
      <c r="N5958" s="102"/>
      <c r="O5958" s="102"/>
      <c r="P5958" s="102"/>
      <c r="Q5958" s="102"/>
      <c r="R5958" s="102"/>
      <c r="S5958" s="102"/>
      <c r="T5958" s="106"/>
      <c r="U5958" s="3" t="str">
        <f t="shared" si="281"/>
        <v>0/1</v>
      </c>
    </row>
    <row r="5959" spans="1:21" ht="30" customHeight="1" x14ac:dyDescent="0.3">
      <c r="A5959" s="3" t="str">
        <f>B5959&amp;"--"&amp;COUNTIF($B$5:B5959,B5959)</f>
        <v>--5922</v>
      </c>
      <c r="B5959" s="3" t="str">
        <f t="shared" si="280"/>
        <v/>
      </c>
      <c r="C5959" s="78">
        <v>5955</v>
      </c>
      <c r="D5959" s="102"/>
      <c r="E5959" s="103"/>
      <c r="F5959" s="102"/>
      <c r="G5959" s="104"/>
      <c r="H5959" s="105" t="str">
        <f t="shared" ca="1" si="279"/>
        <v/>
      </c>
      <c r="I5959" s="102"/>
      <c r="J5959" s="102"/>
      <c r="K5959" s="102"/>
      <c r="L5959" s="102"/>
      <c r="M5959" s="102"/>
      <c r="N5959" s="102"/>
      <c r="O5959" s="102"/>
      <c r="P5959" s="102"/>
      <c r="Q5959" s="102"/>
      <c r="R5959" s="102"/>
      <c r="S5959" s="102"/>
      <c r="T5959" s="106"/>
      <c r="U5959" s="3" t="str">
        <f t="shared" si="281"/>
        <v>0/1</v>
      </c>
    </row>
    <row r="5960" spans="1:21" ht="30" customHeight="1" x14ac:dyDescent="0.3">
      <c r="A5960" s="3" t="str">
        <f>B5960&amp;"--"&amp;COUNTIF($B$5:B5960,B5960)</f>
        <v>--5923</v>
      </c>
      <c r="B5960" s="3" t="str">
        <f t="shared" si="280"/>
        <v/>
      </c>
      <c r="C5960" s="78">
        <v>5956</v>
      </c>
      <c r="D5960" s="102"/>
      <c r="E5960" s="103"/>
      <c r="F5960" s="102"/>
      <c r="G5960" s="104"/>
      <c r="H5960" s="105" t="str">
        <f t="shared" ca="1" si="279"/>
        <v/>
      </c>
      <c r="I5960" s="102"/>
      <c r="J5960" s="102"/>
      <c r="K5960" s="102"/>
      <c r="L5960" s="102"/>
      <c r="M5960" s="102"/>
      <c r="N5960" s="102"/>
      <c r="O5960" s="102"/>
      <c r="P5960" s="102"/>
      <c r="Q5960" s="102"/>
      <c r="R5960" s="102"/>
      <c r="S5960" s="102"/>
      <c r="T5960" s="106"/>
      <c r="U5960" s="3" t="str">
        <f t="shared" si="281"/>
        <v>0/1</v>
      </c>
    </row>
    <row r="5961" spans="1:21" ht="30" customHeight="1" x14ac:dyDescent="0.3">
      <c r="A5961" s="3" t="str">
        <f>B5961&amp;"--"&amp;COUNTIF($B$5:B5961,B5961)</f>
        <v>--5924</v>
      </c>
      <c r="B5961" s="3" t="str">
        <f t="shared" si="280"/>
        <v/>
      </c>
      <c r="C5961" s="78">
        <v>5957</v>
      </c>
      <c r="D5961" s="102"/>
      <c r="E5961" s="103"/>
      <c r="F5961" s="102"/>
      <c r="G5961" s="104"/>
      <c r="H5961" s="105" t="str">
        <f t="shared" ca="1" si="279"/>
        <v/>
      </c>
      <c r="I5961" s="102"/>
      <c r="J5961" s="102"/>
      <c r="K5961" s="102"/>
      <c r="L5961" s="102"/>
      <c r="M5961" s="102"/>
      <c r="N5961" s="102"/>
      <c r="O5961" s="102"/>
      <c r="P5961" s="102"/>
      <c r="Q5961" s="102"/>
      <c r="R5961" s="102"/>
      <c r="S5961" s="102"/>
      <c r="T5961" s="106"/>
      <c r="U5961" s="3" t="str">
        <f t="shared" si="281"/>
        <v>0/1</v>
      </c>
    </row>
    <row r="5962" spans="1:21" ht="30" customHeight="1" x14ac:dyDescent="0.3">
      <c r="A5962" s="3" t="str">
        <f>B5962&amp;"--"&amp;COUNTIF($B$5:B5962,B5962)</f>
        <v>--5925</v>
      </c>
      <c r="B5962" s="3" t="str">
        <f t="shared" si="280"/>
        <v/>
      </c>
      <c r="C5962" s="78">
        <v>5958</v>
      </c>
      <c r="D5962" s="102"/>
      <c r="E5962" s="103"/>
      <c r="F5962" s="102"/>
      <c r="G5962" s="104"/>
      <c r="H5962" s="105" t="str">
        <f t="shared" ca="1" si="279"/>
        <v/>
      </c>
      <c r="I5962" s="102"/>
      <c r="J5962" s="102"/>
      <c r="K5962" s="102"/>
      <c r="L5962" s="102"/>
      <c r="M5962" s="102"/>
      <c r="N5962" s="102"/>
      <c r="O5962" s="102"/>
      <c r="P5962" s="102"/>
      <c r="Q5962" s="102"/>
      <c r="R5962" s="102"/>
      <c r="S5962" s="102"/>
      <c r="T5962" s="106"/>
      <c r="U5962" s="3" t="str">
        <f t="shared" si="281"/>
        <v>0/1</v>
      </c>
    </row>
    <row r="5963" spans="1:21" ht="30" customHeight="1" x14ac:dyDescent="0.3">
      <c r="A5963" s="3" t="str">
        <f>B5963&amp;"--"&amp;COUNTIF($B$5:B5963,B5963)</f>
        <v>--5926</v>
      </c>
      <c r="B5963" s="3" t="str">
        <f t="shared" si="280"/>
        <v/>
      </c>
      <c r="C5963" s="78">
        <v>5959</v>
      </c>
      <c r="D5963" s="102"/>
      <c r="E5963" s="103"/>
      <c r="F5963" s="102"/>
      <c r="G5963" s="104"/>
      <c r="H5963" s="105" t="str">
        <f t="shared" ca="1" si="279"/>
        <v/>
      </c>
      <c r="I5963" s="102"/>
      <c r="J5963" s="102"/>
      <c r="K5963" s="102"/>
      <c r="L5963" s="102"/>
      <c r="M5963" s="102"/>
      <c r="N5963" s="102"/>
      <c r="O5963" s="102"/>
      <c r="P5963" s="102"/>
      <c r="Q5963" s="102"/>
      <c r="R5963" s="102"/>
      <c r="S5963" s="102"/>
      <c r="T5963" s="106"/>
      <c r="U5963" s="3" t="str">
        <f t="shared" si="281"/>
        <v>0/1</v>
      </c>
    </row>
    <row r="5964" spans="1:21" ht="30" customHeight="1" x14ac:dyDescent="0.3">
      <c r="A5964" s="3" t="str">
        <f>B5964&amp;"--"&amp;COUNTIF($B$5:B5964,B5964)</f>
        <v>--5927</v>
      </c>
      <c r="B5964" s="3" t="str">
        <f t="shared" si="280"/>
        <v/>
      </c>
      <c r="C5964" s="78">
        <v>5960</v>
      </c>
      <c r="D5964" s="102"/>
      <c r="E5964" s="103"/>
      <c r="F5964" s="102"/>
      <c r="G5964" s="104"/>
      <c r="H5964" s="105" t="str">
        <f t="shared" ca="1" si="279"/>
        <v/>
      </c>
      <c r="I5964" s="102"/>
      <c r="J5964" s="102"/>
      <c r="K5964" s="102"/>
      <c r="L5964" s="102"/>
      <c r="M5964" s="102"/>
      <c r="N5964" s="102"/>
      <c r="O5964" s="102"/>
      <c r="P5964" s="102"/>
      <c r="Q5964" s="102"/>
      <c r="R5964" s="102"/>
      <c r="S5964" s="102"/>
      <c r="T5964" s="106"/>
      <c r="U5964" s="3" t="str">
        <f t="shared" si="281"/>
        <v>0/1</v>
      </c>
    </row>
    <row r="5965" spans="1:21" ht="30" customHeight="1" x14ac:dyDescent="0.3">
      <c r="A5965" s="3" t="str">
        <f>B5965&amp;"--"&amp;COUNTIF($B$5:B5965,B5965)</f>
        <v>--5928</v>
      </c>
      <c r="B5965" s="3" t="str">
        <f t="shared" si="280"/>
        <v/>
      </c>
      <c r="C5965" s="78">
        <v>5961</v>
      </c>
      <c r="D5965" s="102"/>
      <c r="E5965" s="103"/>
      <c r="F5965" s="102"/>
      <c r="G5965" s="104"/>
      <c r="H5965" s="105" t="str">
        <f t="shared" ca="1" si="279"/>
        <v/>
      </c>
      <c r="I5965" s="102"/>
      <c r="J5965" s="102"/>
      <c r="K5965" s="102"/>
      <c r="L5965" s="102"/>
      <c r="M5965" s="102"/>
      <c r="N5965" s="102"/>
      <c r="O5965" s="102"/>
      <c r="P5965" s="102"/>
      <c r="Q5965" s="102"/>
      <c r="R5965" s="102"/>
      <c r="S5965" s="102"/>
      <c r="T5965" s="106"/>
      <c r="U5965" s="3" t="str">
        <f t="shared" si="281"/>
        <v>0/1</v>
      </c>
    </row>
    <row r="5966" spans="1:21" ht="30" customHeight="1" x14ac:dyDescent="0.3">
      <c r="A5966" s="3" t="str">
        <f>B5966&amp;"--"&amp;COUNTIF($B$5:B5966,B5966)</f>
        <v>--5929</v>
      </c>
      <c r="B5966" s="3" t="str">
        <f t="shared" si="280"/>
        <v/>
      </c>
      <c r="C5966" s="78">
        <v>5962</v>
      </c>
      <c r="D5966" s="102"/>
      <c r="E5966" s="103"/>
      <c r="F5966" s="102"/>
      <c r="G5966" s="104"/>
      <c r="H5966" s="105" t="str">
        <f t="shared" ca="1" si="279"/>
        <v/>
      </c>
      <c r="I5966" s="102"/>
      <c r="J5966" s="102"/>
      <c r="K5966" s="102"/>
      <c r="L5966" s="102"/>
      <c r="M5966" s="102"/>
      <c r="N5966" s="102"/>
      <c r="O5966" s="102"/>
      <c r="P5966" s="102"/>
      <c r="Q5966" s="102"/>
      <c r="R5966" s="102"/>
      <c r="S5966" s="102"/>
      <c r="T5966" s="106"/>
      <c r="U5966" s="3" t="str">
        <f t="shared" si="281"/>
        <v>0/1</v>
      </c>
    </row>
    <row r="5967" spans="1:21" ht="30" customHeight="1" x14ac:dyDescent="0.3">
      <c r="A5967" s="3" t="str">
        <f>B5967&amp;"--"&amp;COUNTIF($B$5:B5967,B5967)</f>
        <v>--5930</v>
      </c>
      <c r="B5967" s="3" t="str">
        <f t="shared" si="280"/>
        <v/>
      </c>
      <c r="C5967" s="78">
        <v>5963</v>
      </c>
      <c r="D5967" s="102"/>
      <c r="E5967" s="103"/>
      <c r="F5967" s="102"/>
      <c r="G5967" s="104"/>
      <c r="H5967" s="105" t="str">
        <f t="shared" ca="1" si="279"/>
        <v/>
      </c>
      <c r="I5967" s="102"/>
      <c r="J5967" s="102"/>
      <c r="K5967" s="102"/>
      <c r="L5967" s="102"/>
      <c r="M5967" s="102"/>
      <c r="N5967" s="102"/>
      <c r="O5967" s="102"/>
      <c r="P5967" s="102"/>
      <c r="Q5967" s="102"/>
      <c r="R5967" s="102"/>
      <c r="S5967" s="102"/>
      <c r="T5967" s="106"/>
      <c r="U5967" s="3" t="str">
        <f t="shared" si="281"/>
        <v>0/1</v>
      </c>
    </row>
    <row r="5968" spans="1:21" ht="30" customHeight="1" x14ac:dyDescent="0.3">
      <c r="A5968" s="3" t="str">
        <f>B5968&amp;"--"&amp;COUNTIF($B$5:B5968,B5968)</f>
        <v>--5931</v>
      </c>
      <c r="B5968" s="3" t="str">
        <f t="shared" si="280"/>
        <v/>
      </c>
      <c r="C5968" s="78">
        <v>5964</v>
      </c>
      <c r="D5968" s="102"/>
      <c r="E5968" s="103"/>
      <c r="F5968" s="102"/>
      <c r="G5968" s="104"/>
      <c r="H5968" s="105" t="str">
        <f t="shared" ca="1" si="279"/>
        <v/>
      </c>
      <c r="I5968" s="102"/>
      <c r="J5968" s="102"/>
      <c r="K5968" s="102"/>
      <c r="L5968" s="102"/>
      <c r="M5968" s="102"/>
      <c r="N5968" s="102"/>
      <c r="O5968" s="102"/>
      <c r="P5968" s="102"/>
      <c r="Q5968" s="102"/>
      <c r="R5968" s="102"/>
      <c r="S5968" s="102"/>
      <c r="T5968" s="106"/>
      <c r="U5968" s="3" t="str">
        <f t="shared" si="281"/>
        <v>0/1</v>
      </c>
    </row>
    <row r="5969" spans="1:21" ht="30" customHeight="1" x14ac:dyDescent="0.3">
      <c r="A5969" s="3" t="str">
        <f>B5969&amp;"--"&amp;COUNTIF($B$5:B5969,B5969)</f>
        <v>--5932</v>
      </c>
      <c r="B5969" s="3" t="str">
        <f t="shared" si="280"/>
        <v/>
      </c>
      <c r="C5969" s="78">
        <v>5965</v>
      </c>
      <c r="D5969" s="102"/>
      <c r="E5969" s="103"/>
      <c r="F5969" s="102"/>
      <c r="G5969" s="104"/>
      <c r="H5969" s="105" t="str">
        <f t="shared" ca="1" si="279"/>
        <v/>
      </c>
      <c r="I5969" s="102"/>
      <c r="J5969" s="102"/>
      <c r="K5969" s="102"/>
      <c r="L5969" s="102"/>
      <c r="M5969" s="102"/>
      <c r="N5969" s="102"/>
      <c r="O5969" s="102"/>
      <c r="P5969" s="102"/>
      <c r="Q5969" s="102"/>
      <c r="R5969" s="102"/>
      <c r="S5969" s="102"/>
      <c r="T5969" s="106"/>
      <c r="U5969" s="3" t="str">
        <f t="shared" si="281"/>
        <v>0/1</v>
      </c>
    </row>
    <row r="5970" spans="1:21" ht="30" customHeight="1" x14ac:dyDescent="0.3">
      <c r="A5970" s="3" t="str">
        <f>B5970&amp;"--"&amp;COUNTIF($B$5:B5970,B5970)</f>
        <v>--5933</v>
      </c>
      <c r="B5970" s="3" t="str">
        <f t="shared" si="280"/>
        <v/>
      </c>
      <c r="C5970" s="78">
        <v>5966</v>
      </c>
      <c r="D5970" s="102"/>
      <c r="E5970" s="103"/>
      <c r="F5970" s="102"/>
      <c r="G5970" s="104"/>
      <c r="H5970" s="105" t="str">
        <f t="shared" ca="1" si="279"/>
        <v/>
      </c>
      <c r="I5970" s="102"/>
      <c r="J5970" s="102"/>
      <c r="K5970" s="102"/>
      <c r="L5970" s="102"/>
      <c r="M5970" s="102"/>
      <c r="N5970" s="102"/>
      <c r="O5970" s="102"/>
      <c r="P5970" s="102"/>
      <c r="Q5970" s="102"/>
      <c r="R5970" s="102"/>
      <c r="S5970" s="102"/>
      <c r="T5970" s="106"/>
      <c r="U5970" s="3" t="str">
        <f t="shared" si="281"/>
        <v>0/1</v>
      </c>
    </row>
    <row r="5971" spans="1:21" ht="30" customHeight="1" x14ac:dyDescent="0.3">
      <c r="A5971" s="3" t="str">
        <f>B5971&amp;"--"&amp;COUNTIF($B$5:B5971,B5971)</f>
        <v>--5934</v>
      </c>
      <c r="B5971" s="3" t="str">
        <f t="shared" si="280"/>
        <v/>
      </c>
      <c r="C5971" s="78">
        <v>5967</v>
      </c>
      <c r="D5971" s="102"/>
      <c r="E5971" s="103"/>
      <c r="F5971" s="102"/>
      <c r="G5971" s="104"/>
      <c r="H5971" s="105" t="str">
        <f t="shared" ca="1" si="279"/>
        <v/>
      </c>
      <c r="I5971" s="102"/>
      <c r="J5971" s="102"/>
      <c r="K5971" s="102"/>
      <c r="L5971" s="102"/>
      <c r="M5971" s="102"/>
      <c r="N5971" s="102"/>
      <c r="O5971" s="102"/>
      <c r="P5971" s="102"/>
      <c r="Q5971" s="102"/>
      <c r="R5971" s="102"/>
      <c r="S5971" s="102"/>
      <c r="T5971" s="106"/>
      <c r="U5971" s="3" t="str">
        <f t="shared" si="281"/>
        <v>0/1</v>
      </c>
    </row>
    <row r="5972" spans="1:21" ht="30" customHeight="1" x14ac:dyDescent="0.3">
      <c r="A5972" s="3" t="str">
        <f>B5972&amp;"--"&amp;COUNTIF($B$5:B5972,B5972)</f>
        <v>--5935</v>
      </c>
      <c r="B5972" s="3" t="str">
        <f t="shared" si="280"/>
        <v/>
      </c>
      <c r="C5972" s="78">
        <v>5968</v>
      </c>
      <c r="D5972" s="102"/>
      <c r="E5972" s="103"/>
      <c r="F5972" s="102"/>
      <c r="G5972" s="104"/>
      <c r="H5972" s="105" t="str">
        <f t="shared" ca="1" si="279"/>
        <v/>
      </c>
      <c r="I5972" s="102"/>
      <c r="J5972" s="102"/>
      <c r="K5972" s="102"/>
      <c r="L5972" s="102"/>
      <c r="M5972" s="102"/>
      <c r="N5972" s="102"/>
      <c r="O5972" s="102"/>
      <c r="P5972" s="102"/>
      <c r="Q5972" s="102"/>
      <c r="R5972" s="102"/>
      <c r="S5972" s="102"/>
      <c r="T5972" s="106"/>
      <c r="U5972" s="3" t="str">
        <f t="shared" si="281"/>
        <v>0/1</v>
      </c>
    </row>
    <row r="5973" spans="1:21" ht="30" customHeight="1" x14ac:dyDescent="0.3">
      <c r="A5973" s="3" t="str">
        <f>B5973&amp;"--"&amp;COUNTIF($B$5:B5973,B5973)</f>
        <v>--5936</v>
      </c>
      <c r="B5973" s="3" t="str">
        <f t="shared" si="280"/>
        <v/>
      </c>
      <c r="C5973" s="78">
        <v>5969</v>
      </c>
      <c r="D5973" s="102"/>
      <c r="E5973" s="103"/>
      <c r="F5973" s="102"/>
      <c r="G5973" s="104"/>
      <c r="H5973" s="105" t="str">
        <f t="shared" ca="1" si="279"/>
        <v/>
      </c>
      <c r="I5973" s="102"/>
      <c r="J5973" s="102"/>
      <c r="K5973" s="102"/>
      <c r="L5973" s="102"/>
      <c r="M5973" s="102"/>
      <c r="N5973" s="102"/>
      <c r="O5973" s="102"/>
      <c r="P5973" s="102"/>
      <c r="Q5973" s="102"/>
      <c r="R5973" s="102"/>
      <c r="S5973" s="102"/>
      <c r="T5973" s="106"/>
      <c r="U5973" s="3" t="str">
        <f t="shared" si="281"/>
        <v>0/1</v>
      </c>
    </row>
    <row r="5974" spans="1:21" ht="30" customHeight="1" x14ac:dyDescent="0.3">
      <c r="A5974" s="3" t="str">
        <f>B5974&amp;"--"&amp;COUNTIF($B$5:B5974,B5974)</f>
        <v>--5937</v>
      </c>
      <c r="B5974" s="3" t="str">
        <f t="shared" si="280"/>
        <v/>
      </c>
      <c r="C5974" s="78">
        <v>5970</v>
      </c>
      <c r="D5974" s="102"/>
      <c r="E5974" s="103"/>
      <c r="F5974" s="102"/>
      <c r="G5974" s="104"/>
      <c r="H5974" s="105" t="str">
        <f t="shared" ca="1" si="279"/>
        <v/>
      </c>
      <c r="I5974" s="102"/>
      <c r="J5974" s="102"/>
      <c r="K5974" s="102"/>
      <c r="L5974" s="102"/>
      <c r="M5974" s="102"/>
      <c r="N5974" s="102"/>
      <c r="O5974" s="102"/>
      <c r="P5974" s="102"/>
      <c r="Q5974" s="102"/>
      <c r="R5974" s="102"/>
      <c r="S5974" s="102"/>
      <c r="T5974" s="106"/>
      <c r="U5974" s="3" t="str">
        <f t="shared" si="281"/>
        <v>0/1</v>
      </c>
    </row>
    <row r="5975" spans="1:21" ht="30" customHeight="1" x14ac:dyDescent="0.3">
      <c r="A5975" s="3" t="str">
        <f>B5975&amp;"--"&amp;COUNTIF($B$5:B5975,B5975)</f>
        <v>--5938</v>
      </c>
      <c r="B5975" s="3" t="str">
        <f t="shared" si="280"/>
        <v/>
      </c>
      <c r="C5975" s="78">
        <v>5971</v>
      </c>
      <c r="D5975" s="102"/>
      <c r="E5975" s="103"/>
      <c r="F5975" s="102"/>
      <c r="G5975" s="104"/>
      <c r="H5975" s="105" t="str">
        <f t="shared" ca="1" si="279"/>
        <v/>
      </c>
      <c r="I5975" s="102"/>
      <c r="J5975" s="102"/>
      <c r="K5975" s="102"/>
      <c r="L5975" s="102"/>
      <c r="M5975" s="102"/>
      <c r="N5975" s="102"/>
      <c r="O5975" s="102"/>
      <c r="P5975" s="102"/>
      <c r="Q5975" s="102"/>
      <c r="R5975" s="102"/>
      <c r="S5975" s="102"/>
      <c r="T5975" s="106"/>
      <c r="U5975" s="3" t="str">
        <f t="shared" si="281"/>
        <v>0/1</v>
      </c>
    </row>
    <row r="5976" spans="1:21" ht="30" customHeight="1" x14ac:dyDescent="0.3">
      <c r="A5976" s="3" t="str">
        <f>B5976&amp;"--"&amp;COUNTIF($B$5:B5976,B5976)</f>
        <v>--5939</v>
      </c>
      <c r="B5976" s="3" t="str">
        <f t="shared" si="280"/>
        <v/>
      </c>
      <c r="C5976" s="78">
        <v>5972</v>
      </c>
      <c r="D5976" s="102"/>
      <c r="E5976" s="103"/>
      <c r="F5976" s="102"/>
      <c r="G5976" s="104"/>
      <c r="H5976" s="105" t="str">
        <f t="shared" ca="1" si="279"/>
        <v/>
      </c>
      <c r="I5976" s="102"/>
      <c r="J5976" s="102"/>
      <c r="K5976" s="102"/>
      <c r="L5976" s="102"/>
      <c r="M5976" s="102"/>
      <c r="N5976" s="102"/>
      <c r="O5976" s="102"/>
      <c r="P5976" s="102"/>
      <c r="Q5976" s="102"/>
      <c r="R5976" s="102"/>
      <c r="S5976" s="102"/>
      <c r="T5976" s="106"/>
      <c r="U5976" s="3" t="str">
        <f t="shared" si="281"/>
        <v>0/1</v>
      </c>
    </row>
    <row r="5977" spans="1:21" ht="30" customHeight="1" x14ac:dyDescent="0.3">
      <c r="A5977" s="3" t="str">
        <f>B5977&amp;"--"&amp;COUNTIF($B$5:B5977,B5977)</f>
        <v>--5940</v>
      </c>
      <c r="B5977" s="3" t="str">
        <f t="shared" si="280"/>
        <v/>
      </c>
      <c r="C5977" s="78">
        <v>5973</v>
      </c>
      <c r="D5977" s="102"/>
      <c r="E5977" s="103"/>
      <c r="F5977" s="102"/>
      <c r="G5977" s="104"/>
      <c r="H5977" s="105" t="str">
        <f t="shared" ca="1" si="279"/>
        <v/>
      </c>
      <c r="I5977" s="102"/>
      <c r="J5977" s="102"/>
      <c r="K5977" s="102"/>
      <c r="L5977" s="102"/>
      <c r="M5977" s="102"/>
      <c r="N5977" s="102"/>
      <c r="O5977" s="102"/>
      <c r="P5977" s="102"/>
      <c r="Q5977" s="102"/>
      <c r="R5977" s="102"/>
      <c r="S5977" s="102"/>
      <c r="T5977" s="106"/>
      <c r="U5977" s="3" t="str">
        <f t="shared" si="281"/>
        <v>0/1</v>
      </c>
    </row>
    <row r="5978" spans="1:21" ht="30" customHeight="1" x14ac:dyDescent="0.3">
      <c r="A5978" s="3" t="str">
        <f>B5978&amp;"--"&amp;COUNTIF($B$5:B5978,B5978)</f>
        <v>--5941</v>
      </c>
      <c r="B5978" s="3" t="str">
        <f t="shared" si="280"/>
        <v/>
      </c>
      <c r="C5978" s="78">
        <v>5974</v>
      </c>
      <c r="D5978" s="102"/>
      <c r="E5978" s="103"/>
      <c r="F5978" s="102"/>
      <c r="G5978" s="104"/>
      <c r="H5978" s="105" t="str">
        <f t="shared" ca="1" si="279"/>
        <v/>
      </c>
      <c r="I5978" s="102"/>
      <c r="J5978" s="102"/>
      <c r="K5978" s="102"/>
      <c r="L5978" s="102"/>
      <c r="M5978" s="102"/>
      <c r="N5978" s="102"/>
      <c r="O5978" s="102"/>
      <c r="P5978" s="102"/>
      <c r="Q5978" s="102"/>
      <c r="R5978" s="102"/>
      <c r="S5978" s="102"/>
      <c r="T5978" s="106"/>
      <c r="U5978" s="3" t="str">
        <f t="shared" si="281"/>
        <v>0/1</v>
      </c>
    </row>
    <row r="5979" spans="1:21" ht="30" customHeight="1" x14ac:dyDescent="0.3">
      <c r="A5979" s="3" t="str">
        <f>B5979&amp;"--"&amp;COUNTIF($B$5:B5979,B5979)</f>
        <v>--5942</v>
      </c>
      <c r="B5979" s="3" t="str">
        <f t="shared" si="280"/>
        <v/>
      </c>
      <c r="C5979" s="78">
        <v>5975</v>
      </c>
      <c r="D5979" s="102"/>
      <c r="E5979" s="103"/>
      <c r="F5979" s="102"/>
      <c r="G5979" s="104"/>
      <c r="H5979" s="105" t="str">
        <f t="shared" ca="1" si="279"/>
        <v/>
      </c>
      <c r="I5979" s="102"/>
      <c r="J5979" s="102"/>
      <c r="K5979" s="102"/>
      <c r="L5979" s="102"/>
      <c r="M5979" s="102"/>
      <c r="N5979" s="102"/>
      <c r="O5979" s="102"/>
      <c r="P5979" s="102"/>
      <c r="Q5979" s="102"/>
      <c r="R5979" s="102"/>
      <c r="S5979" s="102"/>
      <c r="T5979" s="106"/>
      <c r="U5979" s="3" t="str">
        <f t="shared" si="281"/>
        <v>0/1</v>
      </c>
    </row>
    <row r="5980" spans="1:21" ht="30" customHeight="1" x14ac:dyDescent="0.3">
      <c r="A5980" s="3" t="str">
        <f>B5980&amp;"--"&amp;COUNTIF($B$5:B5980,B5980)</f>
        <v>--5943</v>
      </c>
      <c r="B5980" s="3" t="str">
        <f t="shared" si="280"/>
        <v/>
      </c>
      <c r="C5980" s="78">
        <v>5976</v>
      </c>
      <c r="D5980" s="102"/>
      <c r="E5980" s="103"/>
      <c r="F5980" s="102"/>
      <c r="G5980" s="104"/>
      <c r="H5980" s="105" t="str">
        <f t="shared" ca="1" si="279"/>
        <v/>
      </c>
      <c r="I5980" s="102"/>
      <c r="J5980" s="102"/>
      <c r="K5980" s="102"/>
      <c r="L5980" s="102"/>
      <c r="M5980" s="102"/>
      <c r="N5980" s="102"/>
      <c r="O5980" s="102"/>
      <c r="P5980" s="102"/>
      <c r="Q5980" s="102"/>
      <c r="R5980" s="102"/>
      <c r="S5980" s="102"/>
      <c r="T5980" s="106"/>
      <c r="U5980" s="3" t="str">
        <f t="shared" si="281"/>
        <v>0/1</v>
      </c>
    </row>
    <row r="5981" spans="1:21" ht="30" customHeight="1" x14ac:dyDescent="0.3">
      <c r="A5981" s="3" t="str">
        <f>B5981&amp;"--"&amp;COUNTIF($B$5:B5981,B5981)</f>
        <v>--5944</v>
      </c>
      <c r="B5981" s="3" t="str">
        <f t="shared" si="280"/>
        <v/>
      </c>
      <c r="C5981" s="78">
        <v>5977</v>
      </c>
      <c r="D5981" s="102"/>
      <c r="E5981" s="103"/>
      <c r="F5981" s="102"/>
      <c r="G5981" s="104"/>
      <c r="H5981" s="105" t="str">
        <f t="shared" ca="1" si="279"/>
        <v/>
      </c>
      <c r="I5981" s="102"/>
      <c r="J5981" s="102"/>
      <c r="K5981" s="102"/>
      <c r="L5981" s="102"/>
      <c r="M5981" s="102"/>
      <c r="N5981" s="102"/>
      <c r="O5981" s="102"/>
      <c r="P5981" s="102"/>
      <c r="Q5981" s="102"/>
      <c r="R5981" s="102"/>
      <c r="S5981" s="102"/>
      <c r="T5981" s="106"/>
      <c r="U5981" s="3" t="str">
        <f t="shared" si="281"/>
        <v>0/1</v>
      </c>
    </row>
    <row r="5982" spans="1:21" ht="30" customHeight="1" x14ac:dyDescent="0.3">
      <c r="A5982" s="3" t="str">
        <f>B5982&amp;"--"&amp;COUNTIF($B$5:B5982,B5982)</f>
        <v>--5945</v>
      </c>
      <c r="B5982" s="3" t="str">
        <f t="shared" si="280"/>
        <v/>
      </c>
      <c r="C5982" s="78">
        <v>5978</v>
      </c>
      <c r="D5982" s="102"/>
      <c r="E5982" s="103"/>
      <c r="F5982" s="102"/>
      <c r="G5982" s="104"/>
      <c r="H5982" s="105" t="str">
        <f t="shared" ca="1" si="279"/>
        <v/>
      </c>
      <c r="I5982" s="102"/>
      <c r="J5982" s="102"/>
      <c r="K5982" s="102"/>
      <c r="L5982" s="102"/>
      <c r="M5982" s="102"/>
      <c r="N5982" s="102"/>
      <c r="O5982" s="102"/>
      <c r="P5982" s="102"/>
      <c r="Q5982" s="102"/>
      <c r="R5982" s="102"/>
      <c r="S5982" s="102"/>
      <c r="T5982" s="106"/>
      <c r="U5982" s="3" t="str">
        <f t="shared" si="281"/>
        <v>0/1</v>
      </c>
    </row>
    <row r="5983" spans="1:21" ht="30" customHeight="1" x14ac:dyDescent="0.3">
      <c r="A5983" s="3" t="str">
        <f>B5983&amp;"--"&amp;COUNTIF($B$5:B5983,B5983)</f>
        <v>--5946</v>
      </c>
      <c r="B5983" s="3" t="str">
        <f t="shared" si="280"/>
        <v/>
      </c>
      <c r="C5983" s="78">
        <v>5979</v>
      </c>
      <c r="D5983" s="102"/>
      <c r="E5983" s="103"/>
      <c r="F5983" s="102"/>
      <c r="G5983" s="104"/>
      <c r="H5983" s="105" t="str">
        <f t="shared" ca="1" si="279"/>
        <v/>
      </c>
      <c r="I5983" s="102"/>
      <c r="J5983" s="102"/>
      <c r="K5983" s="102"/>
      <c r="L5983" s="102"/>
      <c r="M5983" s="102"/>
      <c r="N5983" s="102"/>
      <c r="O5983" s="102"/>
      <c r="P5983" s="102"/>
      <c r="Q5983" s="102"/>
      <c r="R5983" s="102"/>
      <c r="S5983" s="102"/>
      <c r="T5983" s="106"/>
      <c r="U5983" s="3" t="str">
        <f t="shared" si="281"/>
        <v>0/1</v>
      </c>
    </row>
    <row r="5984" spans="1:21" ht="30" customHeight="1" x14ac:dyDescent="0.3">
      <c r="A5984" s="3" t="str">
        <f>B5984&amp;"--"&amp;COUNTIF($B$5:B5984,B5984)</f>
        <v>--5947</v>
      </c>
      <c r="B5984" s="3" t="str">
        <f t="shared" si="280"/>
        <v/>
      </c>
      <c r="C5984" s="78">
        <v>5980</v>
      </c>
      <c r="D5984" s="102"/>
      <c r="E5984" s="103"/>
      <c r="F5984" s="102"/>
      <c r="G5984" s="104"/>
      <c r="H5984" s="105" t="str">
        <f t="shared" ref="H5984:H6005" ca="1" si="282">IF(G5984,DATEDIF(G5984,TODAY(),"Y"),"")</f>
        <v/>
      </c>
      <c r="I5984" s="102"/>
      <c r="J5984" s="102"/>
      <c r="K5984" s="102"/>
      <c r="L5984" s="102"/>
      <c r="M5984" s="102"/>
      <c r="N5984" s="102"/>
      <c r="O5984" s="102"/>
      <c r="P5984" s="102"/>
      <c r="Q5984" s="102"/>
      <c r="R5984" s="102"/>
      <c r="S5984" s="102"/>
      <c r="T5984" s="106"/>
      <c r="U5984" s="3" t="str">
        <f t="shared" si="281"/>
        <v>0/1</v>
      </c>
    </row>
    <row r="5985" spans="1:21" ht="30" customHeight="1" x14ac:dyDescent="0.3">
      <c r="A5985" s="3" t="str">
        <f>B5985&amp;"--"&amp;COUNTIF($B$5:B5985,B5985)</f>
        <v>--5948</v>
      </c>
      <c r="B5985" s="3" t="str">
        <f t="shared" si="280"/>
        <v/>
      </c>
      <c r="C5985" s="78">
        <v>5981</v>
      </c>
      <c r="D5985" s="102"/>
      <c r="E5985" s="103"/>
      <c r="F5985" s="102"/>
      <c r="G5985" s="104"/>
      <c r="H5985" s="105" t="str">
        <f t="shared" ca="1" si="282"/>
        <v/>
      </c>
      <c r="I5985" s="102"/>
      <c r="J5985" s="102"/>
      <c r="K5985" s="102"/>
      <c r="L5985" s="102"/>
      <c r="M5985" s="102"/>
      <c r="N5985" s="102"/>
      <c r="O5985" s="102"/>
      <c r="P5985" s="102"/>
      <c r="Q5985" s="102"/>
      <c r="R5985" s="102"/>
      <c r="S5985" s="102"/>
      <c r="T5985" s="106"/>
      <c r="U5985" s="3" t="str">
        <f t="shared" si="281"/>
        <v>0/1</v>
      </c>
    </row>
    <row r="5986" spans="1:21" ht="30" customHeight="1" x14ac:dyDescent="0.3">
      <c r="A5986" s="3" t="str">
        <f>B5986&amp;"--"&amp;COUNTIF($B$5:B5986,B5986)</f>
        <v>--5949</v>
      </c>
      <c r="B5986" s="3" t="str">
        <f t="shared" si="280"/>
        <v/>
      </c>
      <c r="C5986" s="78">
        <v>5982</v>
      </c>
      <c r="D5986" s="102"/>
      <c r="E5986" s="103"/>
      <c r="F5986" s="102"/>
      <c r="G5986" s="104"/>
      <c r="H5986" s="105" t="str">
        <f t="shared" ca="1" si="282"/>
        <v/>
      </c>
      <c r="I5986" s="102"/>
      <c r="J5986" s="102"/>
      <c r="K5986" s="102"/>
      <c r="L5986" s="102"/>
      <c r="M5986" s="102"/>
      <c r="N5986" s="102"/>
      <c r="O5986" s="102"/>
      <c r="P5986" s="102"/>
      <c r="Q5986" s="102"/>
      <c r="R5986" s="102"/>
      <c r="S5986" s="102"/>
      <c r="T5986" s="106"/>
      <c r="U5986" s="3" t="str">
        <f t="shared" si="281"/>
        <v>0/1</v>
      </c>
    </row>
    <row r="5987" spans="1:21" ht="30" customHeight="1" x14ac:dyDescent="0.3">
      <c r="A5987" s="3" t="str">
        <f>B5987&amp;"--"&amp;COUNTIF($B$5:B5987,B5987)</f>
        <v>--5950</v>
      </c>
      <c r="B5987" s="3" t="str">
        <f t="shared" si="280"/>
        <v/>
      </c>
      <c r="C5987" s="78">
        <v>5983</v>
      </c>
      <c r="D5987" s="102"/>
      <c r="E5987" s="103"/>
      <c r="F5987" s="102"/>
      <c r="G5987" s="104"/>
      <c r="H5987" s="105" t="str">
        <f t="shared" ca="1" si="282"/>
        <v/>
      </c>
      <c r="I5987" s="102"/>
      <c r="J5987" s="102"/>
      <c r="K5987" s="102"/>
      <c r="L5987" s="102"/>
      <c r="M5987" s="102"/>
      <c r="N5987" s="102"/>
      <c r="O5987" s="102"/>
      <c r="P5987" s="102"/>
      <c r="Q5987" s="102"/>
      <c r="R5987" s="102"/>
      <c r="S5987" s="102"/>
      <c r="T5987" s="106"/>
      <c r="U5987" s="3" t="str">
        <f t="shared" si="281"/>
        <v>0/1</v>
      </c>
    </row>
    <row r="5988" spans="1:21" ht="30" customHeight="1" x14ac:dyDescent="0.3">
      <c r="A5988" s="3" t="str">
        <f>B5988&amp;"--"&amp;COUNTIF($B$5:B5988,B5988)</f>
        <v>--5951</v>
      </c>
      <c r="B5988" s="3" t="str">
        <f t="shared" si="280"/>
        <v/>
      </c>
      <c r="C5988" s="78">
        <v>5984</v>
      </c>
      <c r="D5988" s="102"/>
      <c r="E5988" s="103"/>
      <c r="F5988" s="102"/>
      <c r="G5988" s="104"/>
      <c r="H5988" s="105" t="str">
        <f t="shared" ca="1" si="282"/>
        <v/>
      </c>
      <c r="I5988" s="102"/>
      <c r="J5988" s="102"/>
      <c r="K5988" s="102"/>
      <c r="L5988" s="102"/>
      <c r="M5988" s="102"/>
      <c r="N5988" s="102"/>
      <c r="O5988" s="102"/>
      <c r="P5988" s="102"/>
      <c r="Q5988" s="102"/>
      <c r="R5988" s="102"/>
      <c r="S5988" s="102"/>
      <c r="T5988" s="106"/>
      <c r="U5988" s="3" t="str">
        <f t="shared" si="281"/>
        <v>0/1</v>
      </c>
    </row>
    <row r="5989" spans="1:21" ht="30" customHeight="1" x14ac:dyDescent="0.3">
      <c r="A5989" s="3" t="str">
        <f>B5989&amp;"--"&amp;COUNTIF($B$5:B5989,B5989)</f>
        <v>--5952</v>
      </c>
      <c r="B5989" s="3" t="str">
        <f t="shared" si="280"/>
        <v/>
      </c>
      <c r="C5989" s="78">
        <v>5985</v>
      </c>
      <c r="D5989" s="102"/>
      <c r="E5989" s="103"/>
      <c r="F5989" s="102"/>
      <c r="G5989" s="104"/>
      <c r="H5989" s="105" t="str">
        <f t="shared" ca="1" si="282"/>
        <v/>
      </c>
      <c r="I5989" s="102"/>
      <c r="J5989" s="102"/>
      <c r="K5989" s="102"/>
      <c r="L5989" s="102"/>
      <c r="M5989" s="102"/>
      <c r="N5989" s="102"/>
      <c r="O5989" s="102"/>
      <c r="P5989" s="102"/>
      <c r="Q5989" s="102"/>
      <c r="R5989" s="102"/>
      <c r="S5989" s="102"/>
      <c r="T5989" s="106"/>
      <c r="U5989" s="3" t="str">
        <f t="shared" si="281"/>
        <v>0/1</v>
      </c>
    </row>
    <row r="5990" spans="1:21" ht="30" customHeight="1" x14ac:dyDescent="0.3">
      <c r="A5990" s="3" t="str">
        <f>B5990&amp;"--"&amp;COUNTIF($B$5:B5990,B5990)</f>
        <v>--5953</v>
      </c>
      <c r="B5990" s="3" t="str">
        <f t="shared" si="280"/>
        <v/>
      </c>
      <c r="C5990" s="78">
        <v>5986</v>
      </c>
      <c r="D5990" s="102"/>
      <c r="E5990" s="103"/>
      <c r="F5990" s="102"/>
      <c r="G5990" s="104"/>
      <c r="H5990" s="105" t="str">
        <f t="shared" ca="1" si="282"/>
        <v/>
      </c>
      <c r="I5990" s="102"/>
      <c r="J5990" s="102"/>
      <c r="K5990" s="102"/>
      <c r="L5990" s="102"/>
      <c r="M5990" s="102"/>
      <c r="N5990" s="102"/>
      <c r="O5990" s="102"/>
      <c r="P5990" s="102"/>
      <c r="Q5990" s="102"/>
      <c r="R5990" s="102"/>
      <c r="S5990" s="102"/>
      <c r="T5990" s="106"/>
      <c r="U5990" s="3" t="str">
        <f t="shared" si="281"/>
        <v>0/1</v>
      </c>
    </row>
    <row r="5991" spans="1:21" ht="30" customHeight="1" x14ac:dyDescent="0.3">
      <c r="A5991" s="3" t="str">
        <f>B5991&amp;"--"&amp;COUNTIF($B$5:B5991,B5991)</f>
        <v>--5954</v>
      </c>
      <c r="B5991" s="3" t="str">
        <f t="shared" si="280"/>
        <v/>
      </c>
      <c r="C5991" s="78">
        <v>5987</v>
      </c>
      <c r="D5991" s="102"/>
      <c r="E5991" s="103"/>
      <c r="F5991" s="102"/>
      <c r="G5991" s="104"/>
      <c r="H5991" s="105" t="str">
        <f t="shared" ca="1" si="282"/>
        <v/>
      </c>
      <c r="I5991" s="102"/>
      <c r="J5991" s="102"/>
      <c r="K5991" s="102"/>
      <c r="L5991" s="102"/>
      <c r="M5991" s="102"/>
      <c r="N5991" s="102"/>
      <c r="O5991" s="102"/>
      <c r="P5991" s="102"/>
      <c r="Q5991" s="102"/>
      <c r="R5991" s="102"/>
      <c r="S5991" s="102"/>
      <c r="T5991" s="106"/>
      <c r="U5991" s="3" t="str">
        <f t="shared" si="281"/>
        <v>0/1</v>
      </c>
    </row>
    <row r="5992" spans="1:21" ht="30" customHeight="1" x14ac:dyDescent="0.3">
      <c r="A5992" s="3" t="str">
        <f>B5992&amp;"--"&amp;COUNTIF($B$5:B5992,B5992)</f>
        <v>--5955</v>
      </c>
      <c r="B5992" s="3" t="str">
        <f t="shared" si="280"/>
        <v/>
      </c>
      <c r="C5992" s="78">
        <v>5988</v>
      </c>
      <c r="D5992" s="102"/>
      <c r="E5992" s="103"/>
      <c r="F5992" s="102"/>
      <c r="G5992" s="104"/>
      <c r="H5992" s="105" t="str">
        <f t="shared" ca="1" si="282"/>
        <v/>
      </c>
      <c r="I5992" s="102"/>
      <c r="J5992" s="102"/>
      <c r="K5992" s="102"/>
      <c r="L5992" s="102"/>
      <c r="M5992" s="102"/>
      <c r="N5992" s="102"/>
      <c r="O5992" s="102"/>
      <c r="P5992" s="102"/>
      <c r="Q5992" s="102"/>
      <c r="R5992" s="102"/>
      <c r="S5992" s="102"/>
      <c r="T5992" s="106"/>
      <c r="U5992" s="3" t="str">
        <f t="shared" si="281"/>
        <v>0/1</v>
      </c>
    </row>
    <row r="5993" spans="1:21" ht="30" customHeight="1" x14ac:dyDescent="0.3">
      <c r="A5993" s="3" t="str">
        <f>B5993&amp;"--"&amp;COUNTIF($B$5:B5993,B5993)</f>
        <v>--5956</v>
      </c>
      <c r="B5993" s="3" t="str">
        <f t="shared" si="280"/>
        <v/>
      </c>
      <c r="C5993" s="78">
        <v>5989</v>
      </c>
      <c r="D5993" s="102"/>
      <c r="E5993" s="103"/>
      <c r="F5993" s="102"/>
      <c r="G5993" s="104"/>
      <c r="H5993" s="105" t="str">
        <f t="shared" ca="1" si="282"/>
        <v/>
      </c>
      <c r="I5993" s="102"/>
      <c r="J5993" s="102"/>
      <c r="K5993" s="102"/>
      <c r="L5993" s="102"/>
      <c r="M5993" s="102"/>
      <c r="N5993" s="102"/>
      <c r="O5993" s="102"/>
      <c r="P5993" s="102"/>
      <c r="Q5993" s="102"/>
      <c r="R5993" s="102"/>
      <c r="S5993" s="102"/>
      <c r="T5993" s="106"/>
      <c r="U5993" s="3" t="str">
        <f t="shared" si="281"/>
        <v>0/1</v>
      </c>
    </row>
    <row r="5994" spans="1:21" ht="30" customHeight="1" x14ac:dyDescent="0.3">
      <c r="A5994" s="3" t="str">
        <f>B5994&amp;"--"&amp;COUNTIF($B$5:B5994,B5994)</f>
        <v>--5957</v>
      </c>
      <c r="B5994" s="3" t="str">
        <f t="shared" si="280"/>
        <v/>
      </c>
      <c r="C5994" s="78">
        <v>5990</v>
      </c>
      <c r="D5994" s="102"/>
      <c r="E5994" s="103"/>
      <c r="F5994" s="102"/>
      <c r="G5994" s="104"/>
      <c r="H5994" s="105" t="str">
        <f t="shared" ca="1" si="282"/>
        <v/>
      </c>
      <c r="I5994" s="102"/>
      <c r="J5994" s="102"/>
      <c r="K5994" s="102"/>
      <c r="L5994" s="102"/>
      <c r="M5994" s="102"/>
      <c r="N5994" s="102"/>
      <c r="O5994" s="102"/>
      <c r="P5994" s="102"/>
      <c r="Q5994" s="102"/>
      <c r="R5994" s="102"/>
      <c r="S5994" s="102"/>
      <c r="T5994" s="106"/>
      <c r="U5994" s="3" t="str">
        <f t="shared" si="281"/>
        <v>0/1</v>
      </c>
    </row>
    <row r="5995" spans="1:21" ht="30" customHeight="1" x14ac:dyDescent="0.3">
      <c r="A5995" s="3" t="str">
        <f>B5995&amp;"--"&amp;COUNTIF($B$5:B5995,B5995)</f>
        <v>--5958</v>
      </c>
      <c r="B5995" s="3" t="str">
        <f t="shared" si="280"/>
        <v/>
      </c>
      <c r="C5995" s="78">
        <v>5991</v>
      </c>
      <c r="D5995" s="102"/>
      <c r="E5995" s="103"/>
      <c r="F5995" s="102"/>
      <c r="G5995" s="104"/>
      <c r="H5995" s="105" t="str">
        <f t="shared" ca="1" si="282"/>
        <v/>
      </c>
      <c r="I5995" s="102"/>
      <c r="J5995" s="102"/>
      <c r="K5995" s="102"/>
      <c r="L5995" s="102"/>
      <c r="M5995" s="102"/>
      <c r="N5995" s="102"/>
      <c r="O5995" s="102"/>
      <c r="P5995" s="102"/>
      <c r="Q5995" s="102"/>
      <c r="R5995" s="102"/>
      <c r="S5995" s="102"/>
      <c r="T5995" s="106"/>
      <c r="U5995" s="3" t="str">
        <f t="shared" si="281"/>
        <v>0/1</v>
      </c>
    </row>
    <row r="5996" spans="1:21" ht="30" customHeight="1" x14ac:dyDescent="0.3">
      <c r="A5996" s="3" t="str">
        <f>B5996&amp;"--"&amp;COUNTIF($B$5:B5996,B5996)</f>
        <v>--5959</v>
      </c>
      <c r="B5996" s="3" t="str">
        <f t="shared" si="280"/>
        <v/>
      </c>
      <c r="C5996" s="78">
        <v>5992</v>
      </c>
      <c r="D5996" s="102"/>
      <c r="E5996" s="103"/>
      <c r="F5996" s="102"/>
      <c r="G5996" s="104"/>
      <c r="H5996" s="105" t="str">
        <f t="shared" ca="1" si="282"/>
        <v/>
      </c>
      <c r="I5996" s="102"/>
      <c r="J5996" s="102"/>
      <c r="K5996" s="102"/>
      <c r="L5996" s="102"/>
      <c r="M5996" s="102"/>
      <c r="N5996" s="102"/>
      <c r="O5996" s="102"/>
      <c r="P5996" s="102"/>
      <c r="Q5996" s="102"/>
      <c r="R5996" s="102"/>
      <c r="S5996" s="102"/>
      <c r="T5996" s="106"/>
      <c r="U5996" s="3" t="str">
        <f t="shared" si="281"/>
        <v>0/1</v>
      </c>
    </row>
    <row r="5997" spans="1:21" ht="30" customHeight="1" x14ac:dyDescent="0.3">
      <c r="A5997" s="3" t="str">
        <f>B5997&amp;"--"&amp;COUNTIF($B$5:B5997,B5997)</f>
        <v>--5960</v>
      </c>
      <c r="B5997" s="3" t="str">
        <f t="shared" si="280"/>
        <v/>
      </c>
      <c r="C5997" s="78">
        <v>5993</v>
      </c>
      <c r="D5997" s="102"/>
      <c r="E5997" s="103"/>
      <c r="F5997" s="102"/>
      <c r="G5997" s="104"/>
      <c r="H5997" s="105" t="str">
        <f t="shared" ca="1" si="282"/>
        <v/>
      </c>
      <c r="I5997" s="102"/>
      <c r="J5997" s="102"/>
      <c r="K5997" s="102"/>
      <c r="L5997" s="102"/>
      <c r="M5997" s="102"/>
      <c r="N5997" s="102"/>
      <c r="O5997" s="102"/>
      <c r="P5997" s="102"/>
      <c r="Q5997" s="102"/>
      <c r="R5997" s="102"/>
      <c r="S5997" s="102"/>
      <c r="T5997" s="106"/>
      <c r="U5997" s="3" t="str">
        <f t="shared" si="281"/>
        <v>0/1</v>
      </c>
    </row>
    <row r="5998" spans="1:21" ht="30" customHeight="1" x14ac:dyDescent="0.3">
      <c r="A5998" s="3" t="str">
        <f>B5998&amp;"--"&amp;COUNTIF($B$5:B5998,B5998)</f>
        <v>--5961</v>
      </c>
      <c r="B5998" s="3" t="str">
        <f t="shared" si="280"/>
        <v/>
      </c>
      <c r="C5998" s="78">
        <v>5994</v>
      </c>
      <c r="D5998" s="102"/>
      <c r="E5998" s="103"/>
      <c r="F5998" s="102"/>
      <c r="G5998" s="104"/>
      <c r="H5998" s="105" t="str">
        <f t="shared" ca="1" si="282"/>
        <v/>
      </c>
      <c r="I5998" s="102"/>
      <c r="J5998" s="102"/>
      <c r="K5998" s="102"/>
      <c r="L5998" s="102"/>
      <c r="M5998" s="102"/>
      <c r="N5998" s="102"/>
      <c r="O5998" s="102"/>
      <c r="P5998" s="102"/>
      <c r="Q5998" s="102"/>
      <c r="R5998" s="102"/>
      <c r="S5998" s="102"/>
      <c r="T5998" s="106"/>
      <c r="U5998" s="3" t="str">
        <f t="shared" si="281"/>
        <v>0/1</v>
      </c>
    </row>
    <row r="5999" spans="1:21" ht="30" customHeight="1" x14ac:dyDescent="0.3">
      <c r="A5999" s="3" t="str">
        <f>B5999&amp;"--"&amp;COUNTIF($B$5:B5999,B5999)</f>
        <v>--5962</v>
      </c>
      <c r="B5999" s="3" t="str">
        <f t="shared" si="280"/>
        <v/>
      </c>
      <c r="C5999" s="78">
        <v>5995</v>
      </c>
      <c r="D5999" s="102"/>
      <c r="E5999" s="103"/>
      <c r="F5999" s="102"/>
      <c r="G5999" s="104"/>
      <c r="H5999" s="105" t="str">
        <f t="shared" ca="1" si="282"/>
        <v/>
      </c>
      <c r="I5999" s="102"/>
      <c r="J5999" s="102"/>
      <c r="K5999" s="102"/>
      <c r="L5999" s="102"/>
      <c r="M5999" s="102"/>
      <c r="N5999" s="102"/>
      <c r="O5999" s="102"/>
      <c r="P5999" s="102"/>
      <c r="Q5999" s="102"/>
      <c r="R5999" s="102"/>
      <c r="S5999" s="102"/>
      <c r="T5999" s="106"/>
      <c r="U5999" s="3" t="str">
        <f t="shared" si="281"/>
        <v>0/1</v>
      </c>
    </row>
    <row r="6000" spans="1:21" ht="30" customHeight="1" x14ac:dyDescent="0.3">
      <c r="A6000" s="3" t="str">
        <f>B6000&amp;"--"&amp;COUNTIF($B$5:B6000,B6000)</f>
        <v>--5963</v>
      </c>
      <c r="B6000" s="3" t="str">
        <f t="shared" si="280"/>
        <v/>
      </c>
      <c r="C6000" s="78">
        <v>5996</v>
      </c>
      <c r="D6000" s="102"/>
      <c r="E6000" s="103"/>
      <c r="F6000" s="102"/>
      <c r="G6000" s="104"/>
      <c r="H6000" s="105" t="str">
        <f t="shared" ca="1" si="282"/>
        <v/>
      </c>
      <c r="I6000" s="102"/>
      <c r="J6000" s="102"/>
      <c r="K6000" s="102"/>
      <c r="L6000" s="102"/>
      <c r="M6000" s="102"/>
      <c r="N6000" s="102"/>
      <c r="O6000" s="102"/>
      <c r="P6000" s="102"/>
      <c r="Q6000" s="102"/>
      <c r="R6000" s="102"/>
      <c r="S6000" s="102"/>
      <c r="T6000" s="106"/>
      <c r="U6000" s="3" t="str">
        <f t="shared" si="281"/>
        <v>0/1</v>
      </c>
    </row>
    <row r="6001" spans="1:21" ht="30" customHeight="1" x14ac:dyDescent="0.3">
      <c r="A6001" s="3" t="str">
        <f>B6001&amp;"--"&amp;COUNTIF($B$5:B6001,B6001)</f>
        <v>--5964</v>
      </c>
      <c r="B6001" s="3" t="str">
        <f t="shared" si="280"/>
        <v/>
      </c>
      <c r="C6001" s="78">
        <v>5997</v>
      </c>
      <c r="D6001" s="102"/>
      <c r="E6001" s="103"/>
      <c r="F6001" s="102"/>
      <c r="G6001" s="104"/>
      <c r="H6001" s="105" t="str">
        <f t="shared" ca="1" si="282"/>
        <v/>
      </c>
      <c r="I6001" s="102"/>
      <c r="J6001" s="102"/>
      <c r="K6001" s="102"/>
      <c r="L6001" s="102"/>
      <c r="M6001" s="102"/>
      <c r="N6001" s="102"/>
      <c r="O6001" s="102"/>
      <c r="P6001" s="102"/>
      <c r="Q6001" s="102"/>
      <c r="R6001" s="102"/>
      <c r="S6001" s="102"/>
      <c r="T6001" s="106"/>
      <c r="U6001" s="3" t="str">
        <f t="shared" si="281"/>
        <v>0/1</v>
      </c>
    </row>
    <row r="6002" spans="1:21" ht="30" customHeight="1" x14ac:dyDescent="0.3">
      <c r="A6002" s="3" t="str">
        <f>B6002&amp;"--"&amp;COUNTIF($B$5:B6002,B6002)</f>
        <v>--5965</v>
      </c>
      <c r="B6002" s="3" t="str">
        <f t="shared" si="280"/>
        <v/>
      </c>
      <c r="C6002" s="78">
        <v>5998</v>
      </c>
      <c r="D6002" s="102"/>
      <c r="E6002" s="103"/>
      <c r="F6002" s="102"/>
      <c r="G6002" s="104"/>
      <c r="H6002" s="105" t="str">
        <f t="shared" ca="1" si="282"/>
        <v/>
      </c>
      <c r="I6002" s="102"/>
      <c r="J6002" s="102"/>
      <c r="K6002" s="102"/>
      <c r="L6002" s="102"/>
      <c r="M6002" s="102"/>
      <c r="N6002" s="102"/>
      <c r="O6002" s="102"/>
      <c r="P6002" s="102"/>
      <c r="Q6002" s="102"/>
      <c r="R6002" s="102"/>
      <c r="S6002" s="102"/>
      <c r="T6002" s="106"/>
      <c r="U6002" s="3" t="str">
        <f t="shared" si="281"/>
        <v>0/1</v>
      </c>
    </row>
    <row r="6003" spans="1:21" ht="30" customHeight="1" x14ac:dyDescent="0.3">
      <c r="A6003" s="3" t="str">
        <f>B6003&amp;"--"&amp;COUNTIF($B$5:B6003,B6003)</f>
        <v>--5966</v>
      </c>
      <c r="B6003" s="3" t="str">
        <f t="shared" si="280"/>
        <v/>
      </c>
      <c r="C6003" s="78">
        <v>5999</v>
      </c>
      <c r="D6003" s="102"/>
      <c r="E6003" s="103"/>
      <c r="F6003" s="102"/>
      <c r="G6003" s="104"/>
      <c r="H6003" s="105" t="str">
        <f t="shared" ca="1" si="282"/>
        <v/>
      </c>
      <c r="I6003" s="102"/>
      <c r="J6003" s="102"/>
      <c r="K6003" s="102"/>
      <c r="L6003" s="102"/>
      <c r="M6003" s="102"/>
      <c r="N6003" s="102"/>
      <c r="O6003" s="102"/>
      <c r="P6003" s="102"/>
      <c r="Q6003" s="102"/>
      <c r="R6003" s="102"/>
      <c r="S6003" s="102"/>
      <c r="T6003" s="106"/>
      <c r="U6003" s="3" t="str">
        <f t="shared" si="281"/>
        <v>0/1</v>
      </c>
    </row>
    <row r="6004" spans="1:21" ht="30" customHeight="1" x14ac:dyDescent="0.3">
      <c r="A6004" s="3" t="str">
        <f>B6004&amp;"--"&amp;COUNTIF($B$5:B6004,B6004)</f>
        <v>--5967</v>
      </c>
      <c r="B6004" s="3" t="str">
        <f t="shared" si="280"/>
        <v/>
      </c>
      <c r="C6004" s="78">
        <v>6000</v>
      </c>
      <c r="D6004" s="102"/>
      <c r="E6004" s="103"/>
      <c r="F6004" s="102"/>
      <c r="G6004" s="104"/>
      <c r="H6004" s="105" t="str">
        <f t="shared" ca="1" si="282"/>
        <v/>
      </c>
      <c r="I6004" s="102"/>
      <c r="J6004" s="102"/>
      <c r="K6004" s="102"/>
      <c r="L6004" s="102"/>
      <c r="M6004" s="102"/>
      <c r="N6004" s="102"/>
      <c r="O6004" s="102"/>
      <c r="P6004" s="102"/>
      <c r="Q6004" s="102"/>
      <c r="R6004" s="102"/>
      <c r="S6004" s="102"/>
      <c r="T6004" s="106"/>
      <c r="U6004" s="3" t="str">
        <f t="shared" si="281"/>
        <v>0/1</v>
      </c>
    </row>
    <row r="6005" spans="1:21" ht="30" customHeight="1" x14ac:dyDescent="0.3">
      <c r="A6005" s="3" t="str">
        <f>B6005&amp;"--"&amp;COUNTIF($B$5:B6005,B6005)</f>
        <v>--5968</v>
      </c>
      <c r="B6005" s="3" t="str">
        <f t="shared" si="280"/>
        <v/>
      </c>
      <c r="C6005" s="78">
        <v>6001</v>
      </c>
      <c r="D6005" s="102"/>
      <c r="E6005" s="103"/>
      <c r="F6005" s="102"/>
      <c r="G6005" s="104"/>
      <c r="H6005" s="105" t="str">
        <f t="shared" ca="1" si="282"/>
        <v/>
      </c>
      <c r="I6005" s="102"/>
      <c r="J6005" s="102"/>
      <c r="K6005" s="102"/>
      <c r="L6005" s="102"/>
      <c r="M6005" s="102"/>
      <c r="N6005" s="102"/>
      <c r="O6005" s="102"/>
      <c r="P6005" s="102"/>
      <c r="Q6005" s="102"/>
      <c r="R6005" s="102"/>
      <c r="S6005" s="102"/>
      <c r="T6005" s="106"/>
      <c r="U6005" s="3" t="str">
        <f t="shared" si="281"/>
        <v>0/1</v>
      </c>
    </row>
  </sheetData>
  <autoFilter ref="D4:T4" xr:uid="{00000000-0009-0000-0000-000007000000}"/>
  <conditionalFormatting sqref="C5:C30 C31:T7000">
    <cfRule type="expression" dxfId="31" priority="28">
      <formula>$U5=$J$3</formula>
    </cfRule>
  </conditionalFormatting>
  <conditionalFormatting sqref="D5:T30">
    <cfRule type="expression" dxfId="30" priority="2">
      <formula>$U5=$J$3</formula>
    </cfRule>
  </conditionalFormatting>
  <dataValidations count="3">
    <dataValidation type="list" allowBlank="1" showInputMessage="1" showErrorMessage="1" errorTitle="Opção Inválida" error="Escolha entre as opções disponibilizadas na seta ao lado da célula." sqref="F5:F6005 H6:H6005" xr:uid="{00000000-0002-0000-0700-000000000000}">
      <formula1>"F,M"</formula1>
      <formula2>0</formula2>
    </dataValidation>
    <dataValidation type="list" allowBlank="1" showInputMessage="1" showErrorMessage="1" errorTitle="Opção Inválida" error="Escolha entre as opções disponibilizadas na seta ao lado da célula." sqref="O5:O6005" xr:uid="{00000000-0002-0000-0700-000001000000}">
      <formula1>"AC,AL,AP,AM,BA,CE,DF,ES,GO,MA,MT,MS,MG,PA,PB,PR,PE,PI,RJ,RN,RS,RO,RR,SC,SP,SE,TO,Exterior"</formula1>
      <formula2>0</formula2>
    </dataValidation>
    <dataValidation type="list" allowBlank="1" showInputMessage="1" showErrorMessage="1" errorTitle="Opção Inválida" error="Escolha entre as opções disponibilizadas na seta ao lado da célula." sqref="Q5:Q6005" xr:uid="{00000000-0002-0000-0700-000002000000}">
      <formula1>"Solteiro(a),Casado(a),Separado(a),Divorciado(a),Viúvo(a),União Estável"</formula1>
      <formula2>0</formula2>
    </dataValidation>
  </dataValidations>
  <hyperlinks>
    <hyperlink ref="J5" r:id="rId1" xr:uid="{00000000-0004-0000-0700-000000000000}"/>
    <hyperlink ref="J6" r:id="rId2" xr:uid="{00000000-0004-0000-0700-000001000000}"/>
    <hyperlink ref="J7" r:id="rId3" xr:uid="{00000000-0004-0000-0700-000002000000}"/>
    <hyperlink ref="J8" r:id="rId4" xr:uid="{00000000-0004-0000-0700-000003000000}"/>
    <hyperlink ref="J9" r:id="rId5" xr:uid="{00000000-0004-0000-0700-000004000000}"/>
    <hyperlink ref="J10" r:id="rId6" xr:uid="{00000000-0004-0000-0700-000005000000}"/>
    <hyperlink ref="J11" r:id="rId7" xr:uid="{00000000-0004-0000-0700-000006000000}"/>
    <hyperlink ref="J12" r:id="rId8" xr:uid="{00000000-0004-0000-0700-000007000000}"/>
    <hyperlink ref="J13" r:id="rId9" xr:uid="{00000000-0004-0000-0700-000008000000}"/>
    <hyperlink ref="J14" r:id="rId10" xr:uid="{00000000-0004-0000-0700-000009000000}"/>
    <hyperlink ref="J15" r:id="rId11" xr:uid="{00000000-0004-0000-0700-00000A000000}"/>
    <hyperlink ref="J16" r:id="rId12" xr:uid="{00000000-0004-0000-0700-00000B000000}"/>
    <hyperlink ref="J17" r:id="rId13" xr:uid="{00000000-0004-0000-0700-00000C000000}"/>
    <hyperlink ref="J18" r:id="rId14" xr:uid="{00000000-0004-0000-0700-00000D000000}"/>
    <hyperlink ref="J19" r:id="rId15" xr:uid="{00000000-0004-0000-0700-00000E000000}"/>
    <hyperlink ref="J20" r:id="rId16" xr:uid="{00000000-0004-0000-0700-00000F000000}"/>
    <hyperlink ref="J21" r:id="rId17" xr:uid="{00000000-0004-0000-0700-000010000000}"/>
    <hyperlink ref="J22" r:id="rId18" xr:uid="{00000000-0004-0000-0700-000011000000}"/>
    <hyperlink ref="J23" r:id="rId19" xr:uid="{00000000-0004-0000-0700-000012000000}"/>
    <hyperlink ref="J24" r:id="rId20" xr:uid="{00000000-0004-0000-0700-000013000000}"/>
    <hyperlink ref="J25" r:id="rId21" xr:uid="{00000000-0004-0000-0700-000014000000}"/>
    <hyperlink ref="J26" r:id="rId22" xr:uid="{00000000-0004-0000-0700-000015000000}"/>
    <hyperlink ref="J27" r:id="rId23" xr:uid="{00000000-0004-0000-0700-000016000000}"/>
    <hyperlink ref="J28" r:id="rId24" xr:uid="{00000000-0004-0000-0700-000017000000}"/>
    <hyperlink ref="J29" r:id="rId25" xr:uid="{00000000-0004-0000-0700-000018000000}"/>
    <hyperlink ref="J30" r:id="rId26" xr:uid="{00000000-0004-0000-0700-000019000000}"/>
    <hyperlink ref="J31" r:id="rId27" xr:uid="{00000000-0004-0000-0700-00001A000000}"/>
    <hyperlink ref="J32" r:id="rId28" xr:uid="{00000000-0004-0000-0700-00001B000000}"/>
    <hyperlink ref="J33" r:id="rId29" xr:uid="{00000000-0004-0000-0700-00001C000000}"/>
    <hyperlink ref="J34" r:id="rId30" xr:uid="{00000000-0004-0000-0700-00001D000000}"/>
    <hyperlink ref="J35" r:id="rId31" xr:uid="{00000000-0004-0000-0700-00001E000000}"/>
    <hyperlink ref="J36" r:id="rId32" xr:uid="{00000000-0004-0000-0700-00001F000000}"/>
    <hyperlink ref="J37" r:id="rId33" xr:uid="{A5286D75-F285-42E8-82D4-FE3D920B1120}"/>
  </hyperlinks>
  <pageMargins left="0.51180555555555596" right="0.51180555555555596" top="0.78749999999999998" bottom="0.78749999999999998" header="0.511811023622047" footer="0.511811023622047"/>
  <pageSetup paperSize="9" fitToHeight="0" orientation="landscape" horizontalDpi="300" verticalDpi="300"/>
  <drawing r:id="rId34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="Escolha entre as opções disponibilizadas na seta ao lado da célula. Você pode adicionar mais opções indo em Configurações &gt;&gt; Clientes &gt;&gt; Lista &quot;Como nos conheceu&quot;." xr:uid="{00000000-0002-0000-0700-000006000000}">
          <x14:formula1>
            <xm:f>OFFSET('Conf-C'!$B$4,1,,COUNTIF('Conf-C'!$B$5:$B$23,"?*"))</xm:f>
          </x14:formula1>
          <x14:formula2>
            <xm:f>0</xm:f>
          </x14:formula2>
          <xm:sqref>R31:R6005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1:I6007"/>
  <sheetViews>
    <sheetView showGridLines="0" zoomScaleNormal="100" workbookViewId="0">
      <pane ySplit="6" topLeftCell="A7" activePane="bottomLeft" state="frozen"/>
      <selection pane="bottomLeft" activeCell="D4" sqref="D4:E4"/>
    </sheetView>
  </sheetViews>
  <sheetFormatPr defaultColWidth="9.109375" defaultRowHeight="13.8" x14ac:dyDescent="0.3"/>
  <cols>
    <col min="1" max="1" width="4.6640625" style="2" customWidth="1"/>
    <col min="2" max="2" width="5.44140625" style="2" customWidth="1"/>
    <col min="3" max="3" width="48.109375" style="2" customWidth="1"/>
    <col min="4" max="4" width="15" style="2" customWidth="1"/>
    <col min="5" max="5" width="11.109375" style="2" customWidth="1"/>
    <col min="6" max="6" width="18.44140625" style="2" customWidth="1"/>
    <col min="7" max="7" width="34.6640625" style="2" customWidth="1"/>
    <col min="8" max="16384" width="9.109375" style="2"/>
  </cols>
  <sheetData>
    <row r="1" spans="2:9" s="4" customFormat="1" ht="50.25" customHeight="1" x14ac:dyDescent="0.3"/>
    <row r="2" spans="2:9" s="6" customFormat="1" ht="36.75" customHeight="1" x14ac:dyDescent="0.3"/>
    <row r="3" spans="2:9" s="11" customFormat="1" ht="14.25" customHeight="1" x14ac:dyDescent="0.3"/>
    <row r="4" spans="2:9" s="11" customFormat="1" ht="24" customHeight="1" x14ac:dyDescent="0.3">
      <c r="B4" s="290" t="s">
        <v>1030</v>
      </c>
      <c r="C4" s="290"/>
      <c r="D4" s="291" t="s">
        <v>1031</v>
      </c>
      <c r="E4" s="291"/>
      <c r="I4" s="108">
        <f>MONTH(1&amp;D4)</f>
        <v>5</v>
      </c>
    </row>
    <row r="5" spans="2:9" s="11" customFormat="1" ht="12.75" customHeight="1" x14ac:dyDescent="0.3"/>
    <row r="6" spans="2:9" ht="32.25" customHeight="1" x14ac:dyDescent="0.3">
      <c r="B6" s="109" t="s">
        <v>11</v>
      </c>
      <c r="C6" s="92" t="s">
        <v>818</v>
      </c>
      <c r="D6" s="92" t="s">
        <v>821</v>
      </c>
      <c r="E6" s="92" t="s">
        <v>822</v>
      </c>
      <c r="F6" s="92" t="s">
        <v>823</v>
      </c>
      <c r="G6" s="92" t="s">
        <v>824</v>
      </c>
    </row>
    <row r="7" spans="2:9" ht="30" customHeight="1" x14ac:dyDescent="0.3">
      <c r="B7" s="110">
        <v>1</v>
      </c>
      <c r="C7" s="111" t="str">
        <f>IFERROR(VLOOKUP($I$4&amp;"--"&amp;ROW(A1),'Clie-F'!$A$5:$H$7000,4,0),"")</f>
        <v xml:space="preserve">Danielle Contin Nader </v>
      </c>
      <c r="D7" s="112">
        <f>IFERROR(VLOOKUP($I$4&amp;"--"&amp;ROW(A1),'Clie-F'!$A$5:$H$7000,7,0),"")</f>
        <v>34848</v>
      </c>
      <c r="E7" s="111">
        <f t="shared" ref="E7:E70" ca="1" si="0">IFERROR(IF(D7,DATEDIF(D7,TODAY(),"Y"),""),"")</f>
        <v>30</v>
      </c>
      <c r="F7" s="111">
        <f>IFERROR(VLOOKUP($I$4&amp;"--"&amp;ROW(A1),'Clie-F'!$A$5:$J$7000,9,0),"")</f>
        <v>0</v>
      </c>
      <c r="G7" s="111" t="str">
        <f>IFERROR(VLOOKUP($I$4&amp;"--"&amp;ROW(A1),'Clie-F'!$A$5:$J$7000,10,0),"")</f>
        <v>daniellenader@hotmail.com</v>
      </c>
    </row>
    <row r="8" spans="2:9" ht="30" customHeight="1" x14ac:dyDescent="0.3">
      <c r="B8" s="110">
        <v>2</v>
      </c>
      <c r="C8" s="111" t="str">
        <f>IFERROR(VLOOKUP($I$4&amp;"--"&amp;ROW(A2),'Clie-F'!$A$5:$H$7000,4,0),"")</f>
        <v>Maria Regina Dos Santos Geraldo</v>
      </c>
      <c r="D8" s="112">
        <f>IFERROR(VLOOKUP($I$4&amp;"--"&amp;ROW(A2),'Clie-F'!$A$5:$H$7000,7,0),"")</f>
        <v>18401</v>
      </c>
      <c r="E8" s="111">
        <f t="shared" ca="1" si="0"/>
        <v>75</v>
      </c>
      <c r="F8" s="111">
        <f>IFERROR(VLOOKUP($I$4&amp;"--"&amp;ROW(A2),'Clie-F'!$A$5:$J$7000,9,0),"")</f>
        <v>0</v>
      </c>
      <c r="G8" s="111" t="str">
        <f>IFERROR(VLOOKUP($I$4&amp;"--"&amp;ROW(A2),'Clie-F'!$A$5:$J$7000,10,0),"")</f>
        <v>contato@lourencoenajm.adv.br</v>
      </c>
    </row>
    <row r="9" spans="2:9" ht="30" customHeight="1" x14ac:dyDescent="0.3">
      <c r="B9" s="110">
        <v>3</v>
      </c>
      <c r="C9" s="111" t="str">
        <f>IFERROR(VLOOKUP($I$4&amp;"--"&amp;ROW(A3),'Clie-F'!$A$5:$H$7000,4,0),"")</f>
        <v>Ricardo Henrique Queiroz de Souza</v>
      </c>
      <c r="D9" s="112">
        <f>IFERROR(VLOOKUP($I$4&amp;"--"&amp;ROW(A3),'Clie-F'!$A$5:$H$7000,7,0),"")</f>
        <v>28635</v>
      </c>
      <c r="E9" s="111">
        <f t="shared" ca="1" si="0"/>
        <v>47</v>
      </c>
      <c r="F9" s="111">
        <f>IFERROR(VLOOKUP($I$4&amp;"--"&amp;ROW(A3),'Clie-F'!$A$5:$J$7000,9,0),"")</f>
        <v>0</v>
      </c>
      <c r="G9" s="111" t="str">
        <f>IFERROR(VLOOKUP($I$4&amp;"--"&amp;ROW(A3),'Clie-F'!$A$5:$J$7000,10,0),"")</f>
        <v>ricardohqueiroz@hotmail.com</v>
      </c>
    </row>
    <row r="10" spans="2:9" ht="30" customHeight="1" x14ac:dyDescent="0.3">
      <c r="B10" s="110">
        <v>4</v>
      </c>
      <c r="C10" s="111" t="str">
        <f>IFERROR(VLOOKUP($I$4&amp;"--"&amp;ROW(A4),'Clie-F'!$A$5:$H$7000,4,0),"")</f>
        <v/>
      </c>
      <c r="D10" s="112" t="str">
        <f>IFERROR(VLOOKUP($I$4&amp;"--"&amp;ROW(A4),'Clie-F'!$A$5:$H$7000,7,0),"")</f>
        <v/>
      </c>
      <c r="E10" s="111" t="str">
        <f t="shared" ca="1" si="0"/>
        <v/>
      </c>
      <c r="F10" s="111" t="str">
        <f>IFERROR(VLOOKUP($I$4&amp;"--"&amp;ROW(A4),'Clie-F'!$A$5:$J$7000,9,0),"")</f>
        <v/>
      </c>
      <c r="G10" s="111" t="str">
        <f>IFERROR(VLOOKUP($I$4&amp;"--"&amp;ROW(A4),'Clie-F'!$A$5:$J$7000,10,0),"")</f>
        <v/>
      </c>
    </row>
    <row r="11" spans="2:9" ht="30" customHeight="1" x14ac:dyDescent="0.3">
      <c r="B11" s="110">
        <v>5</v>
      </c>
      <c r="C11" s="111" t="str">
        <f>IFERROR(VLOOKUP($I$4&amp;"--"&amp;ROW(A5),'Clie-F'!$A$5:$H$7000,4,0),"")</f>
        <v/>
      </c>
      <c r="D11" s="112" t="str">
        <f>IFERROR(VLOOKUP($I$4&amp;"--"&amp;ROW(A5),'Clie-F'!$A$5:$H$7000,7,0),"")</f>
        <v/>
      </c>
      <c r="E11" s="111" t="str">
        <f t="shared" ca="1" si="0"/>
        <v/>
      </c>
      <c r="F11" s="111" t="str">
        <f>IFERROR(VLOOKUP($I$4&amp;"--"&amp;ROW(A5),'Clie-F'!$A$5:$J$7000,9,0),"")</f>
        <v/>
      </c>
      <c r="G11" s="111" t="str">
        <f>IFERROR(VLOOKUP($I$4&amp;"--"&amp;ROW(A5),'Clie-F'!$A$5:$J$7000,10,0),"")</f>
        <v/>
      </c>
    </row>
    <row r="12" spans="2:9" ht="30" customHeight="1" x14ac:dyDescent="0.3">
      <c r="B12" s="110">
        <v>6</v>
      </c>
      <c r="C12" s="111" t="str">
        <f>IFERROR(VLOOKUP($I$4&amp;"--"&amp;ROW(A6),'Clie-F'!$A$5:$H$7000,4,0),"")</f>
        <v/>
      </c>
      <c r="D12" s="112" t="str">
        <f>IFERROR(VLOOKUP($I$4&amp;"--"&amp;ROW(A6),'Clie-F'!$A$5:$H$7000,7,0),"")</f>
        <v/>
      </c>
      <c r="E12" s="111" t="str">
        <f t="shared" ca="1" si="0"/>
        <v/>
      </c>
      <c r="F12" s="111" t="str">
        <f>IFERROR(VLOOKUP($I$4&amp;"--"&amp;ROW(A6),'Clie-F'!$A$5:$J$7000,9,0),"")</f>
        <v/>
      </c>
      <c r="G12" s="111" t="str">
        <f>IFERROR(VLOOKUP($I$4&amp;"--"&amp;ROW(A6),'Clie-F'!$A$5:$J$7000,10,0),"")</f>
        <v/>
      </c>
    </row>
    <row r="13" spans="2:9" ht="30" customHeight="1" x14ac:dyDescent="0.3">
      <c r="B13" s="110">
        <v>7</v>
      </c>
      <c r="C13" s="111" t="str">
        <f>IFERROR(VLOOKUP($I$4&amp;"--"&amp;ROW(A7),'Clie-F'!$A$5:$H$7000,4,0),"")</f>
        <v/>
      </c>
      <c r="D13" s="112" t="str">
        <f>IFERROR(VLOOKUP($I$4&amp;"--"&amp;ROW(A7),'Clie-F'!$A$5:$H$7000,7,0),"")</f>
        <v/>
      </c>
      <c r="E13" s="111" t="str">
        <f t="shared" ca="1" si="0"/>
        <v/>
      </c>
      <c r="F13" s="111" t="str">
        <f>IFERROR(VLOOKUP($I$4&amp;"--"&amp;ROW(A7),'Clie-F'!$A$5:$J$7000,9,0),"")</f>
        <v/>
      </c>
      <c r="G13" s="111" t="str">
        <f>IFERROR(VLOOKUP($I$4&amp;"--"&amp;ROW(A7),'Clie-F'!$A$5:$J$7000,10,0),"")</f>
        <v/>
      </c>
    </row>
    <row r="14" spans="2:9" ht="30" customHeight="1" x14ac:dyDescent="0.3">
      <c r="B14" s="110">
        <v>8</v>
      </c>
      <c r="C14" s="111" t="str">
        <f>IFERROR(VLOOKUP($I$4&amp;"--"&amp;ROW(A8),'Clie-F'!$A$5:$H$7000,4,0),"")</f>
        <v/>
      </c>
      <c r="D14" s="112" t="str">
        <f>IFERROR(VLOOKUP($I$4&amp;"--"&amp;ROW(A8),'Clie-F'!$A$5:$H$7000,7,0),"")</f>
        <v/>
      </c>
      <c r="E14" s="111" t="str">
        <f t="shared" ca="1" si="0"/>
        <v/>
      </c>
      <c r="F14" s="111" t="str">
        <f>IFERROR(VLOOKUP($I$4&amp;"--"&amp;ROW(A8),'Clie-F'!$A$5:$J$7000,9,0),"")</f>
        <v/>
      </c>
      <c r="G14" s="111" t="str">
        <f>IFERROR(VLOOKUP($I$4&amp;"--"&amp;ROW(A8),'Clie-F'!$A$5:$J$7000,10,0),"")</f>
        <v/>
      </c>
    </row>
    <row r="15" spans="2:9" ht="30" customHeight="1" x14ac:dyDescent="0.3">
      <c r="B15" s="110">
        <v>9</v>
      </c>
      <c r="C15" s="111" t="str">
        <f>IFERROR(VLOOKUP($I$4&amp;"--"&amp;ROW(A9),'Clie-F'!$A$5:$H$7000,4,0),"")</f>
        <v/>
      </c>
      <c r="D15" s="112" t="str">
        <f>IFERROR(VLOOKUP($I$4&amp;"--"&amp;ROW(A9),'Clie-F'!$A$5:$H$7000,7,0),"")</f>
        <v/>
      </c>
      <c r="E15" s="111" t="str">
        <f t="shared" ca="1" si="0"/>
        <v/>
      </c>
      <c r="F15" s="111" t="str">
        <f>IFERROR(VLOOKUP($I$4&amp;"--"&amp;ROW(A9),'Clie-F'!$A$5:$J$7000,9,0),"")</f>
        <v/>
      </c>
      <c r="G15" s="111" t="str">
        <f>IFERROR(VLOOKUP($I$4&amp;"--"&amp;ROW(A9),'Clie-F'!$A$5:$J$7000,10,0),"")</f>
        <v/>
      </c>
    </row>
    <row r="16" spans="2:9" ht="30" customHeight="1" x14ac:dyDescent="0.3">
      <c r="B16" s="110">
        <v>10</v>
      </c>
      <c r="C16" s="111" t="str">
        <f>IFERROR(VLOOKUP($I$4&amp;"--"&amp;ROW(A10),'Clie-F'!$A$5:$H$7000,4,0),"")</f>
        <v/>
      </c>
      <c r="D16" s="112" t="str">
        <f>IFERROR(VLOOKUP($I$4&amp;"--"&amp;ROW(A10),'Clie-F'!$A$5:$H$7000,7,0),"")</f>
        <v/>
      </c>
      <c r="E16" s="111" t="str">
        <f t="shared" ca="1" si="0"/>
        <v/>
      </c>
      <c r="F16" s="111" t="str">
        <f>IFERROR(VLOOKUP($I$4&amp;"--"&amp;ROW(A10),'Clie-F'!$A$5:$J$7000,9,0),"")</f>
        <v/>
      </c>
      <c r="G16" s="111" t="str">
        <f>IFERROR(VLOOKUP($I$4&amp;"--"&amp;ROW(A10),'Clie-F'!$A$5:$J$7000,10,0),"")</f>
        <v/>
      </c>
    </row>
    <row r="17" spans="2:7" ht="30" customHeight="1" x14ac:dyDescent="0.3">
      <c r="B17" s="110">
        <v>11</v>
      </c>
      <c r="C17" s="111" t="str">
        <f>IFERROR(VLOOKUP($I$4&amp;"--"&amp;ROW(A11),'Clie-F'!$A$5:$H$7000,4,0),"")</f>
        <v/>
      </c>
      <c r="D17" s="112" t="str">
        <f>IFERROR(VLOOKUP($I$4&amp;"--"&amp;ROW(A11),'Clie-F'!$A$5:$H$7000,7,0),"")</f>
        <v/>
      </c>
      <c r="E17" s="111" t="str">
        <f t="shared" ca="1" si="0"/>
        <v/>
      </c>
      <c r="F17" s="111" t="str">
        <f>IFERROR(VLOOKUP($I$4&amp;"--"&amp;ROW(A11),'Clie-F'!$A$5:$J$7000,9,0),"")</f>
        <v/>
      </c>
      <c r="G17" s="111" t="str">
        <f>IFERROR(VLOOKUP($I$4&amp;"--"&amp;ROW(A11),'Clie-F'!$A$5:$J$7000,10,0),"")</f>
        <v/>
      </c>
    </row>
    <row r="18" spans="2:7" ht="30" customHeight="1" x14ac:dyDescent="0.3">
      <c r="B18" s="110">
        <v>12</v>
      </c>
      <c r="C18" s="111" t="str">
        <f>IFERROR(VLOOKUP($I$4&amp;"--"&amp;ROW(A12),'Clie-F'!$A$5:$H$7000,4,0),"")</f>
        <v/>
      </c>
      <c r="D18" s="112" t="str">
        <f>IFERROR(VLOOKUP($I$4&amp;"--"&amp;ROW(A12),'Clie-F'!$A$5:$H$7000,7,0),"")</f>
        <v/>
      </c>
      <c r="E18" s="111" t="str">
        <f t="shared" ca="1" si="0"/>
        <v/>
      </c>
      <c r="F18" s="111" t="str">
        <f>IFERROR(VLOOKUP($I$4&amp;"--"&amp;ROW(A12),'Clie-F'!$A$5:$J$7000,9,0),"")</f>
        <v/>
      </c>
      <c r="G18" s="111" t="str">
        <f>IFERROR(VLOOKUP($I$4&amp;"--"&amp;ROW(A12),'Clie-F'!$A$5:$J$7000,10,0),"")</f>
        <v/>
      </c>
    </row>
    <row r="19" spans="2:7" ht="30" customHeight="1" x14ac:dyDescent="0.3">
      <c r="B19" s="110">
        <v>13</v>
      </c>
      <c r="C19" s="111" t="str">
        <f>IFERROR(VLOOKUP($I$4&amp;"--"&amp;ROW(A13),'Clie-F'!$A$5:$H$7000,4,0),"")</f>
        <v/>
      </c>
      <c r="D19" s="112" t="str">
        <f>IFERROR(VLOOKUP($I$4&amp;"--"&amp;ROW(A13),'Clie-F'!$A$5:$H$7000,7,0),"")</f>
        <v/>
      </c>
      <c r="E19" s="111" t="str">
        <f t="shared" ca="1" si="0"/>
        <v/>
      </c>
      <c r="F19" s="111" t="str">
        <f>IFERROR(VLOOKUP($I$4&amp;"--"&amp;ROW(A13),'Clie-F'!$A$5:$J$7000,9,0),"")</f>
        <v/>
      </c>
      <c r="G19" s="111" t="str">
        <f>IFERROR(VLOOKUP($I$4&amp;"--"&amp;ROW(A13),'Clie-F'!$A$5:$J$7000,10,0),"")</f>
        <v/>
      </c>
    </row>
    <row r="20" spans="2:7" ht="30" customHeight="1" x14ac:dyDescent="0.3">
      <c r="B20" s="110">
        <v>14</v>
      </c>
      <c r="C20" s="111" t="str">
        <f>IFERROR(VLOOKUP($I$4&amp;"--"&amp;ROW(A14),'Clie-F'!$A$5:$H$7000,4,0),"")</f>
        <v/>
      </c>
      <c r="D20" s="112" t="str">
        <f>IFERROR(VLOOKUP($I$4&amp;"--"&amp;ROW(A14),'Clie-F'!$A$5:$H$7000,7,0),"")</f>
        <v/>
      </c>
      <c r="E20" s="111" t="str">
        <f t="shared" ca="1" si="0"/>
        <v/>
      </c>
      <c r="F20" s="111" t="str">
        <f>IFERROR(VLOOKUP($I$4&amp;"--"&amp;ROW(A14),'Clie-F'!$A$5:$J$7000,9,0),"")</f>
        <v/>
      </c>
      <c r="G20" s="111" t="str">
        <f>IFERROR(VLOOKUP($I$4&amp;"--"&amp;ROW(A14),'Clie-F'!$A$5:$J$7000,10,0),"")</f>
        <v/>
      </c>
    </row>
    <row r="21" spans="2:7" ht="30" customHeight="1" x14ac:dyDescent="0.3">
      <c r="B21" s="110">
        <v>15</v>
      </c>
      <c r="C21" s="111" t="str">
        <f>IFERROR(VLOOKUP($I$4&amp;"--"&amp;ROW(A15),'Clie-F'!$A$5:$H$7000,4,0),"")</f>
        <v/>
      </c>
      <c r="D21" s="112" t="str">
        <f>IFERROR(VLOOKUP($I$4&amp;"--"&amp;ROW(A15),'Clie-F'!$A$5:$H$7000,7,0),"")</f>
        <v/>
      </c>
      <c r="E21" s="111" t="str">
        <f t="shared" ca="1" si="0"/>
        <v/>
      </c>
      <c r="F21" s="111" t="str">
        <f>IFERROR(VLOOKUP($I$4&amp;"--"&amp;ROW(A15),'Clie-F'!$A$5:$J$7000,9,0),"")</f>
        <v/>
      </c>
      <c r="G21" s="111" t="str">
        <f>IFERROR(VLOOKUP($I$4&amp;"--"&amp;ROW(A15),'Clie-F'!$A$5:$J$7000,10,0),"")</f>
        <v/>
      </c>
    </row>
    <row r="22" spans="2:7" ht="30" customHeight="1" x14ac:dyDescent="0.3">
      <c r="B22" s="110">
        <v>16</v>
      </c>
      <c r="C22" s="111" t="str">
        <f>IFERROR(VLOOKUP($I$4&amp;"--"&amp;ROW(A16),'Clie-F'!$A$5:$H$7000,4,0),"")</f>
        <v/>
      </c>
      <c r="D22" s="112" t="str">
        <f>IFERROR(VLOOKUP($I$4&amp;"--"&amp;ROW(A16),'Clie-F'!$A$5:$H$7000,7,0),"")</f>
        <v/>
      </c>
      <c r="E22" s="111" t="str">
        <f t="shared" ca="1" si="0"/>
        <v/>
      </c>
      <c r="F22" s="111" t="str">
        <f>IFERROR(VLOOKUP($I$4&amp;"--"&amp;ROW(A16),'Clie-F'!$A$5:$J$7000,9,0),"")</f>
        <v/>
      </c>
      <c r="G22" s="111" t="str">
        <f>IFERROR(VLOOKUP($I$4&amp;"--"&amp;ROW(A16),'Clie-F'!$A$5:$J$7000,10,0),"")</f>
        <v/>
      </c>
    </row>
    <row r="23" spans="2:7" ht="30" customHeight="1" x14ac:dyDescent="0.3">
      <c r="B23" s="110">
        <v>17</v>
      </c>
      <c r="C23" s="111" t="str">
        <f>IFERROR(VLOOKUP($I$4&amp;"--"&amp;ROW(A17),'Clie-F'!$A$5:$H$7000,4,0),"")</f>
        <v/>
      </c>
      <c r="D23" s="112" t="str">
        <f>IFERROR(VLOOKUP($I$4&amp;"--"&amp;ROW(A17),'Clie-F'!$A$5:$H$7000,7,0),"")</f>
        <v/>
      </c>
      <c r="E23" s="111" t="str">
        <f t="shared" ca="1" si="0"/>
        <v/>
      </c>
      <c r="F23" s="111" t="str">
        <f>IFERROR(VLOOKUP($I$4&amp;"--"&amp;ROW(A17),'Clie-F'!$A$5:$J$7000,9,0),"")</f>
        <v/>
      </c>
      <c r="G23" s="111" t="str">
        <f>IFERROR(VLOOKUP($I$4&amp;"--"&amp;ROW(A17),'Clie-F'!$A$5:$J$7000,10,0),"")</f>
        <v/>
      </c>
    </row>
    <row r="24" spans="2:7" ht="30" customHeight="1" x14ac:dyDescent="0.3">
      <c r="B24" s="110">
        <v>18</v>
      </c>
      <c r="C24" s="111" t="str">
        <f>IFERROR(VLOOKUP($I$4&amp;"--"&amp;ROW(A18),'Clie-F'!$A$5:$H$7000,4,0),"")</f>
        <v/>
      </c>
      <c r="D24" s="112" t="str">
        <f>IFERROR(VLOOKUP($I$4&amp;"--"&amp;ROW(A18),'Clie-F'!$A$5:$H$7000,7,0),"")</f>
        <v/>
      </c>
      <c r="E24" s="111" t="str">
        <f t="shared" ca="1" si="0"/>
        <v/>
      </c>
      <c r="F24" s="111" t="str">
        <f>IFERROR(VLOOKUP($I$4&amp;"--"&amp;ROW(A18),'Clie-F'!$A$5:$J$7000,9,0),"")</f>
        <v/>
      </c>
      <c r="G24" s="111" t="str">
        <f>IFERROR(VLOOKUP($I$4&amp;"--"&amp;ROW(A18),'Clie-F'!$A$5:$J$7000,10,0),"")</f>
        <v/>
      </c>
    </row>
    <row r="25" spans="2:7" ht="30" customHeight="1" x14ac:dyDescent="0.3">
      <c r="B25" s="110">
        <v>19</v>
      </c>
      <c r="C25" s="111" t="str">
        <f>IFERROR(VLOOKUP($I$4&amp;"--"&amp;ROW(A19),'Clie-F'!$A$5:$H$7000,4,0),"")</f>
        <v/>
      </c>
      <c r="D25" s="112" t="str">
        <f>IFERROR(VLOOKUP($I$4&amp;"--"&amp;ROW(A19),'Clie-F'!$A$5:$H$7000,7,0),"")</f>
        <v/>
      </c>
      <c r="E25" s="111" t="str">
        <f t="shared" ca="1" si="0"/>
        <v/>
      </c>
      <c r="F25" s="111" t="str">
        <f>IFERROR(VLOOKUP($I$4&amp;"--"&amp;ROW(A19),'Clie-F'!$A$5:$J$7000,9,0),"")</f>
        <v/>
      </c>
      <c r="G25" s="111" t="str">
        <f>IFERROR(VLOOKUP($I$4&amp;"--"&amp;ROW(A19),'Clie-F'!$A$5:$J$7000,10,0),"")</f>
        <v/>
      </c>
    </row>
    <row r="26" spans="2:7" ht="30" customHeight="1" x14ac:dyDescent="0.3">
      <c r="B26" s="110">
        <v>20</v>
      </c>
      <c r="C26" s="111" t="str">
        <f>IFERROR(VLOOKUP($I$4&amp;"--"&amp;ROW(A20),'Clie-F'!$A$5:$H$7000,4,0),"")</f>
        <v/>
      </c>
      <c r="D26" s="112" t="str">
        <f>IFERROR(VLOOKUP($I$4&amp;"--"&amp;ROW(A20),'Clie-F'!$A$5:$H$7000,7,0),"")</f>
        <v/>
      </c>
      <c r="E26" s="111" t="str">
        <f t="shared" ca="1" si="0"/>
        <v/>
      </c>
      <c r="F26" s="111" t="str">
        <f>IFERROR(VLOOKUP($I$4&amp;"--"&amp;ROW(A20),'Clie-F'!$A$5:$J$7000,9,0),"")</f>
        <v/>
      </c>
      <c r="G26" s="111" t="str">
        <f>IFERROR(VLOOKUP($I$4&amp;"--"&amp;ROW(A20),'Clie-F'!$A$5:$J$7000,10,0),"")</f>
        <v/>
      </c>
    </row>
    <row r="27" spans="2:7" ht="30" customHeight="1" x14ac:dyDescent="0.3">
      <c r="B27" s="110">
        <v>21</v>
      </c>
      <c r="C27" s="111" t="str">
        <f>IFERROR(VLOOKUP($I$4&amp;"--"&amp;ROW(A21),'Clie-F'!$A$5:$H$7000,4,0),"")</f>
        <v/>
      </c>
      <c r="D27" s="112" t="str">
        <f>IFERROR(VLOOKUP($I$4&amp;"--"&amp;ROW(A21),'Clie-F'!$A$5:$H$7000,7,0),"")</f>
        <v/>
      </c>
      <c r="E27" s="111" t="str">
        <f t="shared" ca="1" si="0"/>
        <v/>
      </c>
      <c r="F27" s="111" t="str">
        <f>IFERROR(VLOOKUP($I$4&amp;"--"&amp;ROW(A21),'Clie-F'!$A$5:$J$7000,9,0),"")</f>
        <v/>
      </c>
      <c r="G27" s="111" t="str">
        <f>IFERROR(VLOOKUP($I$4&amp;"--"&amp;ROW(A21),'Clie-F'!$A$5:$J$7000,10,0),"")</f>
        <v/>
      </c>
    </row>
    <row r="28" spans="2:7" ht="30" customHeight="1" x14ac:dyDescent="0.3">
      <c r="B28" s="110">
        <v>22</v>
      </c>
      <c r="C28" s="111" t="str">
        <f>IFERROR(VLOOKUP($I$4&amp;"--"&amp;ROW(A22),'Clie-F'!$A$5:$H$7000,4,0),"")</f>
        <v/>
      </c>
      <c r="D28" s="112" t="str">
        <f>IFERROR(VLOOKUP($I$4&amp;"--"&amp;ROW(A22),'Clie-F'!$A$5:$H$7000,7,0),"")</f>
        <v/>
      </c>
      <c r="E28" s="111" t="str">
        <f t="shared" ca="1" si="0"/>
        <v/>
      </c>
      <c r="F28" s="111" t="str">
        <f>IFERROR(VLOOKUP($I$4&amp;"--"&amp;ROW(A22),'Clie-F'!$A$5:$J$7000,9,0),"")</f>
        <v/>
      </c>
      <c r="G28" s="111" t="str">
        <f>IFERROR(VLOOKUP($I$4&amp;"--"&amp;ROW(A22),'Clie-F'!$A$5:$J$7000,10,0),"")</f>
        <v/>
      </c>
    </row>
    <row r="29" spans="2:7" ht="30" customHeight="1" x14ac:dyDescent="0.3">
      <c r="B29" s="110">
        <v>23</v>
      </c>
      <c r="C29" s="111" t="str">
        <f>IFERROR(VLOOKUP($I$4&amp;"--"&amp;ROW(A23),'Clie-F'!$A$5:$H$7000,4,0),"")</f>
        <v/>
      </c>
      <c r="D29" s="112" t="str">
        <f>IFERROR(VLOOKUP($I$4&amp;"--"&amp;ROW(A23),'Clie-F'!$A$5:$H$7000,7,0),"")</f>
        <v/>
      </c>
      <c r="E29" s="111" t="str">
        <f t="shared" ca="1" si="0"/>
        <v/>
      </c>
      <c r="F29" s="111" t="str">
        <f>IFERROR(VLOOKUP($I$4&amp;"--"&amp;ROW(A23),'Clie-F'!$A$5:$J$7000,9,0),"")</f>
        <v/>
      </c>
      <c r="G29" s="111" t="str">
        <f>IFERROR(VLOOKUP($I$4&amp;"--"&amp;ROW(A23),'Clie-F'!$A$5:$J$7000,10,0),"")</f>
        <v/>
      </c>
    </row>
    <row r="30" spans="2:7" ht="30" customHeight="1" x14ac:dyDescent="0.3">
      <c r="B30" s="110">
        <v>24</v>
      </c>
      <c r="C30" s="111" t="str">
        <f>IFERROR(VLOOKUP($I$4&amp;"--"&amp;ROW(A24),'Clie-F'!$A$5:$H$7000,4,0),"")</f>
        <v/>
      </c>
      <c r="D30" s="112" t="str">
        <f>IFERROR(VLOOKUP($I$4&amp;"--"&amp;ROW(A24),'Clie-F'!$A$5:$H$7000,7,0),"")</f>
        <v/>
      </c>
      <c r="E30" s="111" t="str">
        <f t="shared" ca="1" si="0"/>
        <v/>
      </c>
      <c r="F30" s="111" t="str">
        <f>IFERROR(VLOOKUP($I$4&amp;"--"&amp;ROW(A24),'Clie-F'!$A$5:$J$7000,9,0),"")</f>
        <v/>
      </c>
      <c r="G30" s="111" t="str">
        <f>IFERROR(VLOOKUP($I$4&amp;"--"&amp;ROW(A24),'Clie-F'!$A$5:$J$7000,10,0),"")</f>
        <v/>
      </c>
    </row>
    <row r="31" spans="2:7" ht="30" customHeight="1" x14ac:dyDescent="0.3">
      <c r="B31" s="110">
        <v>25</v>
      </c>
      <c r="C31" s="111" t="str">
        <f>IFERROR(VLOOKUP($I$4&amp;"--"&amp;ROW(A25),'Clie-F'!$A$5:$H$7000,4,0),"")</f>
        <v/>
      </c>
      <c r="D31" s="112" t="str">
        <f>IFERROR(VLOOKUP($I$4&amp;"--"&amp;ROW(A25),'Clie-F'!$A$5:$H$7000,7,0),"")</f>
        <v/>
      </c>
      <c r="E31" s="111" t="str">
        <f t="shared" ca="1" si="0"/>
        <v/>
      </c>
      <c r="F31" s="111" t="str">
        <f>IFERROR(VLOOKUP($I$4&amp;"--"&amp;ROW(A25),'Clie-F'!$A$5:$J$7000,9,0),"")</f>
        <v/>
      </c>
      <c r="G31" s="111" t="str">
        <f>IFERROR(VLOOKUP($I$4&amp;"--"&amp;ROW(A25),'Clie-F'!$A$5:$J$7000,10,0),"")</f>
        <v/>
      </c>
    </row>
    <row r="32" spans="2:7" ht="30" customHeight="1" x14ac:dyDescent="0.3">
      <c r="B32" s="110">
        <v>26</v>
      </c>
      <c r="C32" s="111" t="str">
        <f>IFERROR(VLOOKUP($I$4&amp;"--"&amp;ROW(A26),'Clie-F'!$A$5:$H$7000,4,0),"")</f>
        <v/>
      </c>
      <c r="D32" s="112" t="str">
        <f>IFERROR(VLOOKUP($I$4&amp;"--"&amp;ROW(A26),'Clie-F'!$A$5:$H$7000,7,0),"")</f>
        <v/>
      </c>
      <c r="E32" s="111" t="str">
        <f t="shared" ca="1" si="0"/>
        <v/>
      </c>
      <c r="F32" s="111" t="str">
        <f>IFERROR(VLOOKUP($I$4&amp;"--"&amp;ROW(A26),'Clie-F'!$A$5:$J$7000,9,0),"")</f>
        <v/>
      </c>
      <c r="G32" s="111" t="str">
        <f>IFERROR(VLOOKUP($I$4&amp;"--"&amp;ROW(A26),'Clie-F'!$A$5:$J$7000,10,0),"")</f>
        <v/>
      </c>
    </row>
    <row r="33" spans="2:7" ht="30" customHeight="1" x14ac:dyDescent="0.3">
      <c r="B33" s="110">
        <v>27</v>
      </c>
      <c r="C33" s="111" t="str">
        <f>IFERROR(VLOOKUP($I$4&amp;"--"&amp;ROW(A27),'Clie-F'!$A$5:$H$7000,4,0),"")</f>
        <v/>
      </c>
      <c r="D33" s="112" t="str">
        <f>IFERROR(VLOOKUP($I$4&amp;"--"&amp;ROW(A27),'Clie-F'!$A$5:$H$7000,7,0),"")</f>
        <v/>
      </c>
      <c r="E33" s="111" t="str">
        <f t="shared" ca="1" si="0"/>
        <v/>
      </c>
      <c r="F33" s="111" t="str">
        <f>IFERROR(VLOOKUP($I$4&amp;"--"&amp;ROW(A27),'Clie-F'!$A$5:$J$7000,9,0),"")</f>
        <v/>
      </c>
      <c r="G33" s="111" t="str">
        <f>IFERROR(VLOOKUP($I$4&amp;"--"&amp;ROW(A27),'Clie-F'!$A$5:$J$7000,10,0),"")</f>
        <v/>
      </c>
    </row>
    <row r="34" spans="2:7" ht="30" customHeight="1" x14ac:dyDescent="0.3">
      <c r="B34" s="110">
        <v>28</v>
      </c>
      <c r="C34" s="111" t="str">
        <f>IFERROR(VLOOKUP($I$4&amp;"--"&amp;ROW(A28),'Clie-F'!$A$5:$H$7000,4,0),"")</f>
        <v/>
      </c>
      <c r="D34" s="112" t="str">
        <f>IFERROR(VLOOKUP($I$4&amp;"--"&amp;ROW(A28),'Clie-F'!$A$5:$H$7000,7,0),"")</f>
        <v/>
      </c>
      <c r="E34" s="111" t="str">
        <f t="shared" ca="1" si="0"/>
        <v/>
      </c>
      <c r="F34" s="111" t="str">
        <f>IFERROR(VLOOKUP($I$4&amp;"--"&amp;ROW(A28),'Clie-F'!$A$5:$J$7000,9,0),"")</f>
        <v/>
      </c>
      <c r="G34" s="111" t="str">
        <f>IFERROR(VLOOKUP($I$4&amp;"--"&amp;ROW(A28),'Clie-F'!$A$5:$J$7000,10,0),"")</f>
        <v/>
      </c>
    </row>
    <row r="35" spans="2:7" ht="30" customHeight="1" x14ac:dyDescent="0.3">
      <c r="B35" s="110">
        <v>29</v>
      </c>
      <c r="C35" s="111" t="str">
        <f>IFERROR(VLOOKUP($I$4&amp;"--"&amp;ROW(A29),'Clie-F'!$A$5:$H$7000,4,0),"")</f>
        <v/>
      </c>
      <c r="D35" s="112" t="str">
        <f>IFERROR(VLOOKUP($I$4&amp;"--"&amp;ROW(A29),'Clie-F'!$A$5:$H$7000,7,0),"")</f>
        <v/>
      </c>
      <c r="E35" s="111" t="str">
        <f t="shared" ca="1" si="0"/>
        <v/>
      </c>
      <c r="F35" s="111" t="str">
        <f>IFERROR(VLOOKUP($I$4&amp;"--"&amp;ROW(A29),'Clie-F'!$A$5:$J$7000,9,0),"")</f>
        <v/>
      </c>
      <c r="G35" s="111" t="str">
        <f>IFERROR(VLOOKUP($I$4&amp;"--"&amp;ROW(A29),'Clie-F'!$A$5:$J$7000,10,0),"")</f>
        <v/>
      </c>
    </row>
    <row r="36" spans="2:7" ht="30" customHeight="1" x14ac:dyDescent="0.3">
      <c r="B36" s="110">
        <v>30</v>
      </c>
      <c r="C36" s="111" t="str">
        <f>IFERROR(VLOOKUP($I$4&amp;"--"&amp;ROW(A30),'Clie-F'!$A$5:$H$7000,4,0),"")</f>
        <v/>
      </c>
      <c r="D36" s="112" t="str">
        <f>IFERROR(VLOOKUP($I$4&amp;"--"&amp;ROW(A30),'Clie-F'!$A$5:$H$7000,7,0),"")</f>
        <v/>
      </c>
      <c r="E36" s="111" t="str">
        <f t="shared" ca="1" si="0"/>
        <v/>
      </c>
      <c r="F36" s="111" t="str">
        <f>IFERROR(VLOOKUP($I$4&amp;"--"&amp;ROW(A30),'Clie-F'!$A$5:$J$7000,9,0),"")</f>
        <v/>
      </c>
      <c r="G36" s="111" t="str">
        <f>IFERROR(VLOOKUP($I$4&amp;"--"&amp;ROW(A30),'Clie-F'!$A$5:$J$7000,10,0),"")</f>
        <v/>
      </c>
    </row>
    <row r="37" spans="2:7" ht="30" customHeight="1" x14ac:dyDescent="0.3">
      <c r="B37" s="110">
        <v>31</v>
      </c>
      <c r="C37" s="111" t="str">
        <f>IFERROR(VLOOKUP($I$4&amp;"--"&amp;ROW(A31),'Clie-F'!$A$5:$H$7000,4,0),"")</f>
        <v/>
      </c>
      <c r="D37" s="112" t="str">
        <f>IFERROR(VLOOKUP($I$4&amp;"--"&amp;ROW(A31),'Clie-F'!$A$5:$H$7000,7,0),"")</f>
        <v/>
      </c>
      <c r="E37" s="111" t="str">
        <f t="shared" ca="1" si="0"/>
        <v/>
      </c>
      <c r="F37" s="111" t="str">
        <f>IFERROR(VLOOKUP($I$4&amp;"--"&amp;ROW(A31),'Clie-F'!$A$5:$J$7000,9,0),"")</f>
        <v/>
      </c>
      <c r="G37" s="111" t="str">
        <f>IFERROR(VLOOKUP($I$4&amp;"--"&amp;ROW(A31),'Clie-F'!$A$5:$J$7000,10,0),"")</f>
        <v/>
      </c>
    </row>
    <row r="38" spans="2:7" ht="30" customHeight="1" x14ac:dyDescent="0.3">
      <c r="B38" s="110">
        <v>32</v>
      </c>
      <c r="C38" s="111" t="str">
        <f>IFERROR(VLOOKUP($I$4&amp;"--"&amp;ROW(A32),'Clie-F'!$A$5:$H$7000,4,0),"")</f>
        <v/>
      </c>
      <c r="D38" s="112" t="str">
        <f>IFERROR(VLOOKUP($I$4&amp;"--"&amp;ROW(A32),'Clie-F'!$A$5:$H$7000,7,0),"")</f>
        <v/>
      </c>
      <c r="E38" s="111" t="str">
        <f t="shared" ca="1" si="0"/>
        <v/>
      </c>
      <c r="F38" s="111" t="str">
        <f>IFERROR(VLOOKUP($I$4&amp;"--"&amp;ROW(A32),'Clie-F'!$A$5:$J$7000,9,0),"")</f>
        <v/>
      </c>
      <c r="G38" s="111" t="str">
        <f>IFERROR(VLOOKUP($I$4&amp;"--"&amp;ROW(A32),'Clie-F'!$A$5:$J$7000,10,0),"")</f>
        <v/>
      </c>
    </row>
    <row r="39" spans="2:7" ht="30" customHeight="1" x14ac:dyDescent="0.3">
      <c r="B39" s="110">
        <v>33</v>
      </c>
      <c r="C39" s="111" t="str">
        <f>IFERROR(VLOOKUP($I$4&amp;"--"&amp;ROW(A33),'Clie-F'!$A$5:$H$7000,4,0),"")</f>
        <v/>
      </c>
      <c r="D39" s="112" t="str">
        <f>IFERROR(VLOOKUP($I$4&amp;"--"&amp;ROW(A33),'Clie-F'!$A$5:$H$7000,7,0),"")</f>
        <v/>
      </c>
      <c r="E39" s="111" t="str">
        <f t="shared" ca="1" si="0"/>
        <v/>
      </c>
      <c r="F39" s="111" t="str">
        <f>IFERROR(VLOOKUP($I$4&amp;"--"&amp;ROW(A33),'Clie-F'!$A$5:$J$7000,9,0),"")</f>
        <v/>
      </c>
      <c r="G39" s="111" t="str">
        <f>IFERROR(VLOOKUP($I$4&amp;"--"&amp;ROW(A33),'Clie-F'!$A$5:$J$7000,10,0),"")</f>
        <v/>
      </c>
    </row>
    <row r="40" spans="2:7" ht="30" customHeight="1" x14ac:dyDescent="0.3">
      <c r="B40" s="110">
        <v>34</v>
      </c>
      <c r="C40" s="111" t="str">
        <f>IFERROR(VLOOKUP($I$4&amp;"--"&amp;ROW(A34),'Clie-F'!$A$5:$H$7000,4,0),"")</f>
        <v/>
      </c>
      <c r="D40" s="112" t="str">
        <f>IFERROR(VLOOKUP($I$4&amp;"--"&amp;ROW(A34),'Clie-F'!$A$5:$H$7000,7,0),"")</f>
        <v/>
      </c>
      <c r="E40" s="111" t="str">
        <f t="shared" ca="1" si="0"/>
        <v/>
      </c>
      <c r="F40" s="111" t="str">
        <f>IFERROR(VLOOKUP($I$4&amp;"--"&amp;ROW(A34),'Clie-F'!$A$5:$J$7000,9,0),"")</f>
        <v/>
      </c>
      <c r="G40" s="111" t="str">
        <f>IFERROR(VLOOKUP($I$4&amp;"--"&amp;ROW(A34),'Clie-F'!$A$5:$J$7000,10,0),"")</f>
        <v/>
      </c>
    </row>
    <row r="41" spans="2:7" ht="30" customHeight="1" x14ac:dyDescent="0.3">
      <c r="B41" s="110">
        <v>35</v>
      </c>
      <c r="C41" s="111" t="str">
        <f>IFERROR(VLOOKUP($I$4&amp;"--"&amp;ROW(A35),'Clie-F'!$A$5:$H$7000,4,0),"")</f>
        <v/>
      </c>
      <c r="D41" s="112" t="str">
        <f>IFERROR(VLOOKUP($I$4&amp;"--"&amp;ROW(A35),'Clie-F'!$A$5:$H$7000,7,0),"")</f>
        <v/>
      </c>
      <c r="E41" s="111" t="str">
        <f t="shared" ca="1" si="0"/>
        <v/>
      </c>
      <c r="F41" s="111" t="str">
        <f>IFERROR(VLOOKUP($I$4&amp;"--"&amp;ROW(A35),'Clie-F'!$A$5:$J$7000,9,0),"")</f>
        <v/>
      </c>
      <c r="G41" s="111" t="str">
        <f>IFERROR(VLOOKUP($I$4&amp;"--"&amp;ROW(A35),'Clie-F'!$A$5:$J$7000,10,0),"")</f>
        <v/>
      </c>
    </row>
    <row r="42" spans="2:7" ht="30" customHeight="1" x14ac:dyDescent="0.3">
      <c r="B42" s="110">
        <v>36</v>
      </c>
      <c r="C42" s="111" t="str">
        <f>IFERROR(VLOOKUP($I$4&amp;"--"&amp;ROW(A36),'Clie-F'!$A$5:$H$7000,4,0),"")</f>
        <v/>
      </c>
      <c r="D42" s="112" t="str">
        <f>IFERROR(VLOOKUP($I$4&amp;"--"&amp;ROW(A36),'Clie-F'!$A$5:$H$7000,7,0),"")</f>
        <v/>
      </c>
      <c r="E42" s="111" t="str">
        <f t="shared" ca="1" si="0"/>
        <v/>
      </c>
      <c r="F42" s="111" t="str">
        <f>IFERROR(VLOOKUP($I$4&amp;"--"&amp;ROW(A36),'Clie-F'!$A$5:$J$7000,9,0),"")</f>
        <v/>
      </c>
      <c r="G42" s="111" t="str">
        <f>IFERROR(VLOOKUP($I$4&amp;"--"&amp;ROW(A36),'Clie-F'!$A$5:$J$7000,10,0),"")</f>
        <v/>
      </c>
    </row>
    <row r="43" spans="2:7" ht="30" customHeight="1" x14ac:dyDescent="0.3">
      <c r="B43" s="110">
        <v>37</v>
      </c>
      <c r="C43" s="111" t="str">
        <f>IFERROR(VLOOKUP($I$4&amp;"--"&amp;ROW(A37),'Clie-F'!$A$5:$H$7000,4,0),"")</f>
        <v/>
      </c>
      <c r="D43" s="112" t="str">
        <f>IFERROR(VLOOKUP($I$4&amp;"--"&amp;ROW(A37),'Clie-F'!$A$5:$H$7000,7,0),"")</f>
        <v/>
      </c>
      <c r="E43" s="111" t="str">
        <f t="shared" ca="1" si="0"/>
        <v/>
      </c>
      <c r="F43" s="111" t="str">
        <f>IFERROR(VLOOKUP($I$4&amp;"--"&amp;ROW(A37),'Clie-F'!$A$5:$J$7000,9,0),"")</f>
        <v/>
      </c>
      <c r="G43" s="111" t="str">
        <f>IFERROR(VLOOKUP($I$4&amp;"--"&amp;ROW(A37),'Clie-F'!$A$5:$J$7000,10,0),"")</f>
        <v/>
      </c>
    </row>
    <row r="44" spans="2:7" ht="30" customHeight="1" x14ac:dyDescent="0.3">
      <c r="B44" s="110">
        <v>38</v>
      </c>
      <c r="C44" s="111" t="str">
        <f>IFERROR(VLOOKUP($I$4&amp;"--"&amp;ROW(A38),'Clie-F'!$A$5:$H$7000,4,0),"")</f>
        <v/>
      </c>
      <c r="D44" s="112" t="str">
        <f>IFERROR(VLOOKUP($I$4&amp;"--"&amp;ROW(A38),'Clie-F'!$A$5:$H$7000,7,0),"")</f>
        <v/>
      </c>
      <c r="E44" s="111" t="str">
        <f t="shared" ca="1" si="0"/>
        <v/>
      </c>
      <c r="F44" s="111" t="str">
        <f>IFERROR(VLOOKUP($I$4&amp;"--"&amp;ROW(A38),'Clie-F'!$A$5:$J$7000,9,0),"")</f>
        <v/>
      </c>
      <c r="G44" s="111" t="str">
        <f>IFERROR(VLOOKUP($I$4&amp;"--"&amp;ROW(A38),'Clie-F'!$A$5:$J$7000,10,0),"")</f>
        <v/>
      </c>
    </row>
    <row r="45" spans="2:7" ht="30" customHeight="1" x14ac:dyDescent="0.3">
      <c r="B45" s="110">
        <v>39</v>
      </c>
      <c r="C45" s="111" t="str">
        <f>IFERROR(VLOOKUP($I$4&amp;"--"&amp;ROW(A39),'Clie-F'!$A$5:$H$7000,4,0),"")</f>
        <v/>
      </c>
      <c r="D45" s="112" t="str">
        <f>IFERROR(VLOOKUP($I$4&amp;"--"&amp;ROW(A39),'Clie-F'!$A$5:$H$7000,7,0),"")</f>
        <v/>
      </c>
      <c r="E45" s="111" t="str">
        <f t="shared" ca="1" si="0"/>
        <v/>
      </c>
      <c r="F45" s="111" t="str">
        <f>IFERROR(VLOOKUP($I$4&amp;"--"&amp;ROW(A39),'Clie-F'!$A$5:$J$7000,9,0),"")</f>
        <v/>
      </c>
      <c r="G45" s="111" t="str">
        <f>IFERROR(VLOOKUP($I$4&amp;"--"&amp;ROW(A39),'Clie-F'!$A$5:$J$7000,10,0),"")</f>
        <v/>
      </c>
    </row>
    <row r="46" spans="2:7" ht="30" customHeight="1" x14ac:dyDescent="0.3">
      <c r="B46" s="110">
        <v>40</v>
      </c>
      <c r="C46" s="111" t="str">
        <f>IFERROR(VLOOKUP($I$4&amp;"--"&amp;ROW(A40),'Clie-F'!$A$5:$H$7000,4,0),"")</f>
        <v/>
      </c>
      <c r="D46" s="112" t="str">
        <f>IFERROR(VLOOKUP($I$4&amp;"--"&amp;ROW(A40),'Clie-F'!$A$5:$H$7000,7,0),"")</f>
        <v/>
      </c>
      <c r="E46" s="111" t="str">
        <f t="shared" ca="1" si="0"/>
        <v/>
      </c>
      <c r="F46" s="111" t="str">
        <f>IFERROR(VLOOKUP($I$4&amp;"--"&amp;ROW(A40),'Clie-F'!$A$5:$J$7000,9,0),"")</f>
        <v/>
      </c>
      <c r="G46" s="111" t="str">
        <f>IFERROR(VLOOKUP($I$4&amp;"--"&amp;ROW(A40),'Clie-F'!$A$5:$J$7000,10,0),"")</f>
        <v/>
      </c>
    </row>
    <row r="47" spans="2:7" ht="30" customHeight="1" x14ac:dyDescent="0.3">
      <c r="B47" s="110">
        <v>41</v>
      </c>
      <c r="C47" s="111" t="str">
        <f>IFERROR(VLOOKUP($I$4&amp;"--"&amp;ROW(A41),'Clie-F'!$A$5:$H$7000,4,0),"")</f>
        <v/>
      </c>
      <c r="D47" s="112" t="str">
        <f>IFERROR(VLOOKUP($I$4&amp;"--"&amp;ROW(A41),'Clie-F'!$A$5:$H$7000,7,0),"")</f>
        <v/>
      </c>
      <c r="E47" s="111" t="str">
        <f t="shared" ca="1" si="0"/>
        <v/>
      </c>
      <c r="F47" s="111" t="str">
        <f>IFERROR(VLOOKUP($I$4&amp;"--"&amp;ROW(A41),'Clie-F'!$A$5:$J$7000,9,0),"")</f>
        <v/>
      </c>
      <c r="G47" s="111" t="str">
        <f>IFERROR(VLOOKUP($I$4&amp;"--"&amp;ROW(A41),'Clie-F'!$A$5:$J$7000,10,0),"")</f>
        <v/>
      </c>
    </row>
    <row r="48" spans="2:7" ht="30" customHeight="1" x14ac:dyDescent="0.3">
      <c r="B48" s="110">
        <v>42</v>
      </c>
      <c r="C48" s="111" t="str">
        <f>IFERROR(VLOOKUP($I$4&amp;"--"&amp;ROW(A42),'Clie-F'!$A$5:$H$7000,4,0),"")</f>
        <v/>
      </c>
      <c r="D48" s="112" t="str">
        <f>IFERROR(VLOOKUP($I$4&amp;"--"&amp;ROW(A42),'Clie-F'!$A$5:$H$7000,7,0),"")</f>
        <v/>
      </c>
      <c r="E48" s="111" t="str">
        <f t="shared" ca="1" si="0"/>
        <v/>
      </c>
      <c r="F48" s="111" t="str">
        <f>IFERROR(VLOOKUP($I$4&amp;"--"&amp;ROW(A42),'Clie-F'!$A$5:$J$7000,9,0),"")</f>
        <v/>
      </c>
      <c r="G48" s="111" t="str">
        <f>IFERROR(VLOOKUP($I$4&amp;"--"&amp;ROW(A42),'Clie-F'!$A$5:$J$7000,10,0),"")</f>
        <v/>
      </c>
    </row>
    <row r="49" spans="2:7" ht="30" customHeight="1" x14ac:dyDescent="0.3">
      <c r="B49" s="110">
        <v>43</v>
      </c>
      <c r="C49" s="111" t="str">
        <f>IFERROR(VLOOKUP($I$4&amp;"--"&amp;ROW(A43),'Clie-F'!$A$5:$H$7000,4,0),"")</f>
        <v/>
      </c>
      <c r="D49" s="112" t="str">
        <f>IFERROR(VLOOKUP($I$4&amp;"--"&amp;ROW(A43),'Clie-F'!$A$5:$H$7000,7,0),"")</f>
        <v/>
      </c>
      <c r="E49" s="111" t="str">
        <f t="shared" ca="1" si="0"/>
        <v/>
      </c>
      <c r="F49" s="111" t="str">
        <f>IFERROR(VLOOKUP($I$4&amp;"--"&amp;ROW(A43),'Clie-F'!$A$5:$J$7000,9,0),"")</f>
        <v/>
      </c>
      <c r="G49" s="111" t="str">
        <f>IFERROR(VLOOKUP($I$4&amp;"--"&amp;ROW(A43),'Clie-F'!$A$5:$J$7000,10,0),"")</f>
        <v/>
      </c>
    </row>
    <row r="50" spans="2:7" ht="30" customHeight="1" x14ac:dyDescent="0.3">
      <c r="B50" s="110">
        <v>44</v>
      </c>
      <c r="C50" s="111" t="str">
        <f>IFERROR(VLOOKUP($I$4&amp;"--"&amp;ROW(A44),'Clie-F'!$A$5:$H$7000,4,0),"")</f>
        <v/>
      </c>
      <c r="D50" s="112" t="str">
        <f>IFERROR(VLOOKUP($I$4&amp;"--"&amp;ROW(A44),'Clie-F'!$A$5:$H$7000,7,0),"")</f>
        <v/>
      </c>
      <c r="E50" s="111" t="str">
        <f t="shared" ca="1" si="0"/>
        <v/>
      </c>
      <c r="F50" s="111" t="str">
        <f>IFERROR(VLOOKUP($I$4&amp;"--"&amp;ROW(A44),'Clie-F'!$A$5:$J$7000,9,0),"")</f>
        <v/>
      </c>
      <c r="G50" s="111" t="str">
        <f>IFERROR(VLOOKUP($I$4&amp;"--"&amp;ROW(A44),'Clie-F'!$A$5:$J$7000,10,0),"")</f>
        <v/>
      </c>
    </row>
    <row r="51" spans="2:7" ht="30" customHeight="1" x14ac:dyDescent="0.3">
      <c r="B51" s="110">
        <v>45</v>
      </c>
      <c r="C51" s="111" t="str">
        <f>IFERROR(VLOOKUP($I$4&amp;"--"&amp;ROW(A45),'Clie-F'!$A$5:$H$7000,4,0),"")</f>
        <v/>
      </c>
      <c r="D51" s="112" t="str">
        <f>IFERROR(VLOOKUP($I$4&amp;"--"&amp;ROW(A45),'Clie-F'!$A$5:$H$7000,7,0),"")</f>
        <v/>
      </c>
      <c r="E51" s="111" t="str">
        <f t="shared" ca="1" si="0"/>
        <v/>
      </c>
      <c r="F51" s="111" t="str">
        <f>IFERROR(VLOOKUP($I$4&amp;"--"&amp;ROW(A45),'Clie-F'!$A$5:$J$7000,9,0),"")</f>
        <v/>
      </c>
      <c r="G51" s="111" t="str">
        <f>IFERROR(VLOOKUP($I$4&amp;"--"&amp;ROW(A45),'Clie-F'!$A$5:$J$7000,10,0),"")</f>
        <v/>
      </c>
    </row>
    <row r="52" spans="2:7" ht="30" customHeight="1" x14ac:dyDescent="0.3">
      <c r="B52" s="110">
        <v>46</v>
      </c>
      <c r="C52" s="111" t="str">
        <f>IFERROR(VLOOKUP($I$4&amp;"--"&amp;ROW(A46),'Clie-F'!$A$5:$H$7000,4,0),"")</f>
        <v/>
      </c>
      <c r="D52" s="112" t="str">
        <f>IFERROR(VLOOKUP($I$4&amp;"--"&amp;ROW(A46),'Clie-F'!$A$5:$H$7000,7,0),"")</f>
        <v/>
      </c>
      <c r="E52" s="111" t="str">
        <f t="shared" ca="1" si="0"/>
        <v/>
      </c>
      <c r="F52" s="111" t="str">
        <f>IFERROR(VLOOKUP($I$4&amp;"--"&amp;ROW(A46),'Clie-F'!$A$5:$J$7000,9,0),"")</f>
        <v/>
      </c>
      <c r="G52" s="111" t="str">
        <f>IFERROR(VLOOKUP($I$4&amp;"--"&amp;ROW(A46),'Clie-F'!$A$5:$J$7000,10,0),"")</f>
        <v/>
      </c>
    </row>
    <row r="53" spans="2:7" ht="30" customHeight="1" x14ac:dyDescent="0.3">
      <c r="B53" s="110">
        <v>47</v>
      </c>
      <c r="C53" s="111" t="str">
        <f>IFERROR(VLOOKUP($I$4&amp;"--"&amp;ROW(A47),'Clie-F'!$A$5:$H$7000,4,0),"")</f>
        <v/>
      </c>
      <c r="D53" s="112" t="str">
        <f>IFERROR(VLOOKUP($I$4&amp;"--"&amp;ROW(A47),'Clie-F'!$A$5:$H$7000,7,0),"")</f>
        <v/>
      </c>
      <c r="E53" s="111" t="str">
        <f t="shared" ca="1" si="0"/>
        <v/>
      </c>
      <c r="F53" s="111" t="str">
        <f>IFERROR(VLOOKUP($I$4&amp;"--"&amp;ROW(A47),'Clie-F'!$A$5:$J$7000,9,0),"")</f>
        <v/>
      </c>
      <c r="G53" s="111" t="str">
        <f>IFERROR(VLOOKUP($I$4&amp;"--"&amp;ROW(A47),'Clie-F'!$A$5:$J$7000,10,0),"")</f>
        <v/>
      </c>
    </row>
    <row r="54" spans="2:7" ht="30" customHeight="1" x14ac:dyDescent="0.3">
      <c r="B54" s="110">
        <v>48</v>
      </c>
      <c r="C54" s="111" t="str">
        <f>IFERROR(VLOOKUP($I$4&amp;"--"&amp;ROW(A48),'Clie-F'!$A$5:$H$7000,4,0),"")</f>
        <v/>
      </c>
      <c r="D54" s="112" t="str">
        <f>IFERROR(VLOOKUP($I$4&amp;"--"&amp;ROW(A48),'Clie-F'!$A$5:$H$7000,7,0),"")</f>
        <v/>
      </c>
      <c r="E54" s="111" t="str">
        <f t="shared" ca="1" si="0"/>
        <v/>
      </c>
      <c r="F54" s="111" t="str">
        <f>IFERROR(VLOOKUP($I$4&amp;"--"&amp;ROW(A48),'Clie-F'!$A$5:$J$7000,9,0),"")</f>
        <v/>
      </c>
      <c r="G54" s="111" t="str">
        <f>IFERROR(VLOOKUP($I$4&amp;"--"&amp;ROW(A48),'Clie-F'!$A$5:$J$7000,10,0),"")</f>
        <v/>
      </c>
    </row>
    <row r="55" spans="2:7" ht="30" customHeight="1" x14ac:dyDescent="0.3">
      <c r="B55" s="110">
        <v>49</v>
      </c>
      <c r="C55" s="111" t="str">
        <f>IFERROR(VLOOKUP($I$4&amp;"--"&amp;ROW(A49),'Clie-F'!$A$5:$H$7000,4,0),"")</f>
        <v/>
      </c>
      <c r="D55" s="112" t="str">
        <f>IFERROR(VLOOKUP($I$4&amp;"--"&amp;ROW(A49),'Clie-F'!$A$5:$H$7000,7,0),"")</f>
        <v/>
      </c>
      <c r="E55" s="111" t="str">
        <f t="shared" ca="1" si="0"/>
        <v/>
      </c>
      <c r="F55" s="111" t="str">
        <f>IFERROR(VLOOKUP($I$4&amp;"--"&amp;ROW(A49),'Clie-F'!$A$5:$J$7000,9,0),"")</f>
        <v/>
      </c>
      <c r="G55" s="111" t="str">
        <f>IFERROR(VLOOKUP($I$4&amp;"--"&amp;ROW(A49),'Clie-F'!$A$5:$J$7000,10,0),"")</f>
        <v/>
      </c>
    </row>
    <row r="56" spans="2:7" ht="30" customHeight="1" x14ac:dyDescent="0.3">
      <c r="B56" s="110">
        <v>50</v>
      </c>
      <c r="C56" s="111" t="str">
        <f>IFERROR(VLOOKUP($I$4&amp;"--"&amp;ROW(A50),'Clie-F'!$A$5:$H$7000,4,0),"")</f>
        <v/>
      </c>
      <c r="D56" s="112" t="str">
        <f>IFERROR(VLOOKUP($I$4&amp;"--"&amp;ROW(A50),'Clie-F'!$A$5:$H$7000,7,0),"")</f>
        <v/>
      </c>
      <c r="E56" s="111" t="str">
        <f t="shared" ca="1" si="0"/>
        <v/>
      </c>
      <c r="F56" s="111" t="str">
        <f>IFERROR(VLOOKUP($I$4&amp;"--"&amp;ROW(A50),'Clie-F'!$A$5:$J$7000,9,0),"")</f>
        <v/>
      </c>
      <c r="G56" s="111" t="str">
        <f>IFERROR(VLOOKUP($I$4&amp;"--"&amp;ROW(A50),'Clie-F'!$A$5:$J$7000,10,0),"")</f>
        <v/>
      </c>
    </row>
    <row r="57" spans="2:7" ht="30" customHeight="1" x14ac:dyDescent="0.3">
      <c r="B57" s="110">
        <v>51</v>
      </c>
      <c r="C57" s="111" t="str">
        <f>IFERROR(VLOOKUP($I$4&amp;"--"&amp;ROW(A51),'Clie-F'!$A$5:$H$7000,4,0),"")</f>
        <v/>
      </c>
      <c r="D57" s="112" t="str">
        <f>IFERROR(VLOOKUP($I$4&amp;"--"&amp;ROW(A51),'Clie-F'!$A$5:$H$7000,7,0),"")</f>
        <v/>
      </c>
      <c r="E57" s="111" t="str">
        <f t="shared" ca="1" si="0"/>
        <v/>
      </c>
      <c r="F57" s="111" t="str">
        <f>IFERROR(VLOOKUP($I$4&amp;"--"&amp;ROW(A51),'Clie-F'!$A$5:$J$7000,9,0),"")</f>
        <v/>
      </c>
      <c r="G57" s="111" t="str">
        <f>IFERROR(VLOOKUP($I$4&amp;"--"&amp;ROW(A51),'Clie-F'!$A$5:$J$7000,10,0),"")</f>
        <v/>
      </c>
    </row>
    <row r="58" spans="2:7" ht="30" customHeight="1" x14ac:dyDescent="0.3">
      <c r="B58" s="110">
        <v>52</v>
      </c>
      <c r="C58" s="111" t="str">
        <f>IFERROR(VLOOKUP($I$4&amp;"--"&amp;ROW(A52),'Clie-F'!$A$5:$H$7000,4,0),"")</f>
        <v/>
      </c>
      <c r="D58" s="112" t="str">
        <f>IFERROR(VLOOKUP($I$4&amp;"--"&amp;ROW(A52),'Clie-F'!$A$5:$H$7000,7,0),"")</f>
        <v/>
      </c>
      <c r="E58" s="111" t="str">
        <f t="shared" ca="1" si="0"/>
        <v/>
      </c>
      <c r="F58" s="111" t="str">
        <f>IFERROR(VLOOKUP($I$4&amp;"--"&amp;ROW(A52),'Clie-F'!$A$5:$J$7000,9,0),"")</f>
        <v/>
      </c>
      <c r="G58" s="111" t="str">
        <f>IFERROR(VLOOKUP($I$4&amp;"--"&amp;ROW(A52),'Clie-F'!$A$5:$J$7000,10,0),"")</f>
        <v/>
      </c>
    </row>
    <row r="59" spans="2:7" ht="30" customHeight="1" x14ac:dyDescent="0.3">
      <c r="B59" s="110">
        <v>53</v>
      </c>
      <c r="C59" s="111" t="str">
        <f>IFERROR(VLOOKUP($I$4&amp;"--"&amp;ROW(A53),'Clie-F'!$A$5:$H$7000,4,0),"")</f>
        <v/>
      </c>
      <c r="D59" s="112" t="str">
        <f>IFERROR(VLOOKUP($I$4&amp;"--"&amp;ROW(A53),'Clie-F'!$A$5:$H$7000,7,0),"")</f>
        <v/>
      </c>
      <c r="E59" s="111" t="str">
        <f t="shared" ca="1" si="0"/>
        <v/>
      </c>
      <c r="F59" s="111" t="str">
        <f>IFERROR(VLOOKUP($I$4&amp;"--"&amp;ROW(A53),'Clie-F'!$A$5:$J$7000,9,0),"")</f>
        <v/>
      </c>
      <c r="G59" s="111" t="str">
        <f>IFERROR(VLOOKUP($I$4&amp;"--"&amp;ROW(A53),'Clie-F'!$A$5:$J$7000,10,0),"")</f>
        <v/>
      </c>
    </row>
    <row r="60" spans="2:7" ht="30" customHeight="1" x14ac:dyDescent="0.3">
      <c r="B60" s="110">
        <v>54</v>
      </c>
      <c r="C60" s="111" t="str">
        <f>IFERROR(VLOOKUP($I$4&amp;"--"&amp;ROW(A54),'Clie-F'!$A$5:$H$7000,4,0),"")</f>
        <v/>
      </c>
      <c r="D60" s="112" t="str">
        <f>IFERROR(VLOOKUP($I$4&amp;"--"&amp;ROW(A54),'Clie-F'!$A$5:$H$7000,7,0),"")</f>
        <v/>
      </c>
      <c r="E60" s="111" t="str">
        <f t="shared" ca="1" si="0"/>
        <v/>
      </c>
      <c r="F60" s="111" t="str">
        <f>IFERROR(VLOOKUP($I$4&amp;"--"&amp;ROW(A54),'Clie-F'!$A$5:$J$7000,9,0),"")</f>
        <v/>
      </c>
      <c r="G60" s="111" t="str">
        <f>IFERROR(VLOOKUP($I$4&amp;"--"&amp;ROW(A54),'Clie-F'!$A$5:$J$7000,10,0),"")</f>
        <v/>
      </c>
    </row>
    <row r="61" spans="2:7" ht="30" customHeight="1" x14ac:dyDescent="0.3">
      <c r="B61" s="110">
        <v>55</v>
      </c>
      <c r="C61" s="111" t="str">
        <f>IFERROR(VLOOKUP($I$4&amp;"--"&amp;ROW(A55),'Clie-F'!$A$5:$H$7000,4,0),"")</f>
        <v/>
      </c>
      <c r="D61" s="112" t="str">
        <f>IFERROR(VLOOKUP($I$4&amp;"--"&amp;ROW(A55),'Clie-F'!$A$5:$H$7000,7,0),"")</f>
        <v/>
      </c>
      <c r="E61" s="111" t="str">
        <f t="shared" ca="1" si="0"/>
        <v/>
      </c>
      <c r="F61" s="111" t="str">
        <f>IFERROR(VLOOKUP($I$4&amp;"--"&amp;ROW(A55),'Clie-F'!$A$5:$J$7000,9,0),"")</f>
        <v/>
      </c>
      <c r="G61" s="111" t="str">
        <f>IFERROR(VLOOKUP($I$4&amp;"--"&amp;ROW(A55),'Clie-F'!$A$5:$J$7000,10,0),"")</f>
        <v/>
      </c>
    </row>
    <row r="62" spans="2:7" ht="30" customHeight="1" x14ac:dyDescent="0.3">
      <c r="B62" s="110">
        <v>56</v>
      </c>
      <c r="C62" s="111" t="str">
        <f>IFERROR(VLOOKUP($I$4&amp;"--"&amp;ROW(A56),'Clie-F'!$A$5:$H$7000,4,0),"")</f>
        <v/>
      </c>
      <c r="D62" s="112" t="str">
        <f>IFERROR(VLOOKUP($I$4&amp;"--"&amp;ROW(A56),'Clie-F'!$A$5:$H$7000,7,0),"")</f>
        <v/>
      </c>
      <c r="E62" s="111" t="str">
        <f t="shared" ca="1" si="0"/>
        <v/>
      </c>
      <c r="F62" s="111" t="str">
        <f>IFERROR(VLOOKUP($I$4&amp;"--"&amp;ROW(A56),'Clie-F'!$A$5:$J$7000,9,0),"")</f>
        <v/>
      </c>
      <c r="G62" s="111" t="str">
        <f>IFERROR(VLOOKUP($I$4&amp;"--"&amp;ROW(A56),'Clie-F'!$A$5:$J$7000,10,0),"")</f>
        <v/>
      </c>
    </row>
    <row r="63" spans="2:7" ht="30" customHeight="1" x14ac:dyDescent="0.3">
      <c r="B63" s="110">
        <v>57</v>
      </c>
      <c r="C63" s="111" t="str">
        <f>IFERROR(VLOOKUP($I$4&amp;"--"&amp;ROW(A57),'Clie-F'!$A$5:$H$7000,4,0),"")</f>
        <v/>
      </c>
      <c r="D63" s="112" t="str">
        <f>IFERROR(VLOOKUP($I$4&amp;"--"&amp;ROW(A57),'Clie-F'!$A$5:$H$7000,7,0),"")</f>
        <v/>
      </c>
      <c r="E63" s="111" t="str">
        <f t="shared" ca="1" si="0"/>
        <v/>
      </c>
      <c r="F63" s="111" t="str">
        <f>IFERROR(VLOOKUP($I$4&amp;"--"&amp;ROW(A57),'Clie-F'!$A$5:$J$7000,9,0),"")</f>
        <v/>
      </c>
      <c r="G63" s="111" t="str">
        <f>IFERROR(VLOOKUP($I$4&amp;"--"&amp;ROW(A57),'Clie-F'!$A$5:$J$7000,10,0),"")</f>
        <v/>
      </c>
    </row>
    <row r="64" spans="2:7" ht="30" customHeight="1" x14ac:dyDescent="0.3">
      <c r="B64" s="110">
        <v>58</v>
      </c>
      <c r="C64" s="111" t="str">
        <f>IFERROR(VLOOKUP($I$4&amp;"--"&amp;ROW(A58),'Clie-F'!$A$5:$H$7000,4,0),"")</f>
        <v/>
      </c>
      <c r="D64" s="112" t="str">
        <f>IFERROR(VLOOKUP($I$4&amp;"--"&amp;ROW(A58),'Clie-F'!$A$5:$H$7000,7,0),"")</f>
        <v/>
      </c>
      <c r="E64" s="111" t="str">
        <f t="shared" ca="1" si="0"/>
        <v/>
      </c>
      <c r="F64" s="111" t="str">
        <f>IFERROR(VLOOKUP($I$4&amp;"--"&amp;ROW(A58),'Clie-F'!$A$5:$J$7000,9,0),"")</f>
        <v/>
      </c>
      <c r="G64" s="111" t="str">
        <f>IFERROR(VLOOKUP($I$4&amp;"--"&amp;ROW(A58),'Clie-F'!$A$5:$J$7000,10,0),"")</f>
        <v/>
      </c>
    </row>
    <row r="65" spans="2:7" ht="30" customHeight="1" x14ac:dyDescent="0.3">
      <c r="B65" s="110">
        <v>59</v>
      </c>
      <c r="C65" s="111" t="str">
        <f>IFERROR(VLOOKUP($I$4&amp;"--"&amp;ROW(A59),'Clie-F'!$A$5:$H$7000,4,0),"")</f>
        <v/>
      </c>
      <c r="D65" s="112" t="str">
        <f>IFERROR(VLOOKUP($I$4&amp;"--"&amp;ROW(A59),'Clie-F'!$A$5:$H$7000,7,0),"")</f>
        <v/>
      </c>
      <c r="E65" s="111" t="str">
        <f t="shared" ca="1" si="0"/>
        <v/>
      </c>
      <c r="F65" s="111" t="str">
        <f>IFERROR(VLOOKUP($I$4&amp;"--"&amp;ROW(A59),'Clie-F'!$A$5:$J$7000,9,0),"")</f>
        <v/>
      </c>
      <c r="G65" s="111" t="str">
        <f>IFERROR(VLOOKUP($I$4&amp;"--"&amp;ROW(A59),'Clie-F'!$A$5:$J$7000,10,0),"")</f>
        <v/>
      </c>
    </row>
    <row r="66" spans="2:7" ht="30" customHeight="1" x14ac:dyDescent="0.3">
      <c r="B66" s="110">
        <v>60</v>
      </c>
      <c r="C66" s="111" t="str">
        <f>IFERROR(VLOOKUP($I$4&amp;"--"&amp;ROW(A60),'Clie-F'!$A$5:$H$7000,4,0),"")</f>
        <v/>
      </c>
      <c r="D66" s="112" t="str">
        <f>IFERROR(VLOOKUP($I$4&amp;"--"&amp;ROW(A60),'Clie-F'!$A$5:$H$7000,7,0),"")</f>
        <v/>
      </c>
      <c r="E66" s="111" t="str">
        <f t="shared" ca="1" si="0"/>
        <v/>
      </c>
      <c r="F66" s="111" t="str">
        <f>IFERROR(VLOOKUP($I$4&amp;"--"&amp;ROW(A60),'Clie-F'!$A$5:$J$7000,9,0),"")</f>
        <v/>
      </c>
      <c r="G66" s="111" t="str">
        <f>IFERROR(VLOOKUP($I$4&amp;"--"&amp;ROW(A60),'Clie-F'!$A$5:$J$7000,10,0),"")</f>
        <v/>
      </c>
    </row>
    <row r="67" spans="2:7" ht="30" customHeight="1" x14ac:dyDescent="0.3">
      <c r="B67" s="110">
        <v>61</v>
      </c>
      <c r="C67" s="111" t="str">
        <f>IFERROR(VLOOKUP($I$4&amp;"--"&amp;ROW(A61),'Clie-F'!$A$5:$H$7000,4,0),"")</f>
        <v/>
      </c>
      <c r="D67" s="112" t="str">
        <f>IFERROR(VLOOKUP($I$4&amp;"--"&amp;ROW(A61),'Clie-F'!$A$5:$H$7000,7,0),"")</f>
        <v/>
      </c>
      <c r="E67" s="111" t="str">
        <f t="shared" ca="1" si="0"/>
        <v/>
      </c>
      <c r="F67" s="111" t="str">
        <f>IFERROR(VLOOKUP($I$4&amp;"--"&amp;ROW(A61),'Clie-F'!$A$5:$J$7000,9,0),"")</f>
        <v/>
      </c>
      <c r="G67" s="111" t="str">
        <f>IFERROR(VLOOKUP($I$4&amp;"--"&amp;ROW(A61),'Clie-F'!$A$5:$J$7000,10,0),"")</f>
        <v/>
      </c>
    </row>
    <row r="68" spans="2:7" ht="30" customHeight="1" x14ac:dyDescent="0.3">
      <c r="B68" s="110">
        <v>62</v>
      </c>
      <c r="C68" s="111" t="str">
        <f>IFERROR(VLOOKUP($I$4&amp;"--"&amp;ROW(A62),'Clie-F'!$A$5:$H$7000,4,0),"")</f>
        <v/>
      </c>
      <c r="D68" s="112" t="str">
        <f>IFERROR(VLOOKUP($I$4&amp;"--"&amp;ROW(A62),'Clie-F'!$A$5:$H$7000,7,0),"")</f>
        <v/>
      </c>
      <c r="E68" s="111" t="str">
        <f t="shared" ca="1" si="0"/>
        <v/>
      </c>
      <c r="F68" s="111" t="str">
        <f>IFERROR(VLOOKUP($I$4&amp;"--"&amp;ROW(A62),'Clie-F'!$A$5:$J$7000,9,0),"")</f>
        <v/>
      </c>
      <c r="G68" s="111" t="str">
        <f>IFERROR(VLOOKUP($I$4&amp;"--"&amp;ROW(A62),'Clie-F'!$A$5:$J$7000,10,0),"")</f>
        <v/>
      </c>
    </row>
    <row r="69" spans="2:7" ht="30" customHeight="1" x14ac:dyDescent="0.3">
      <c r="B69" s="110">
        <v>63</v>
      </c>
      <c r="C69" s="111" t="str">
        <f>IFERROR(VLOOKUP($I$4&amp;"--"&amp;ROW(A63),'Clie-F'!$A$5:$H$7000,4,0),"")</f>
        <v/>
      </c>
      <c r="D69" s="112" t="str">
        <f>IFERROR(VLOOKUP($I$4&amp;"--"&amp;ROW(A63),'Clie-F'!$A$5:$H$7000,7,0),"")</f>
        <v/>
      </c>
      <c r="E69" s="111" t="str">
        <f t="shared" ca="1" si="0"/>
        <v/>
      </c>
      <c r="F69" s="111" t="str">
        <f>IFERROR(VLOOKUP($I$4&amp;"--"&amp;ROW(A63),'Clie-F'!$A$5:$J$7000,9,0),"")</f>
        <v/>
      </c>
      <c r="G69" s="111" t="str">
        <f>IFERROR(VLOOKUP($I$4&amp;"--"&amp;ROW(A63),'Clie-F'!$A$5:$J$7000,10,0),"")</f>
        <v/>
      </c>
    </row>
    <row r="70" spans="2:7" ht="30" customHeight="1" x14ac:dyDescent="0.3">
      <c r="B70" s="110">
        <v>64</v>
      </c>
      <c r="C70" s="111" t="str">
        <f>IFERROR(VLOOKUP($I$4&amp;"--"&amp;ROW(A64),'Clie-F'!$A$5:$H$7000,4,0),"")</f>
        <v/>
      </c>
      <c r="D70" s="112" t="str">
        <f>IFERROR(VLOOKUP($I$4&amp;"--"&amp;ROW(A64),'Clie-F'!$A$5:$H$7000,7,0),"")</f>
        <v/>
      </c>
      <c r="E70" s="111" t="str">
        <f t="shared" ca="1" si="0"/>
        <v/>
      </c>
      <c r="F70" s="111" t="str">
        <f>IFERROR(VLOOKUP($I$4&amp;"--"&amp;ROW(A64),'Clie-F'!$A$5:$J$7000,9,0),"")</f>
        <v/>
      </c>
      <c r="G70" s="111" t="str">
        <f>IFERROR(VLOOKUP($I$4&amp;"--"&amp;ROW(A64),'Clie-F'!$A$5:$J$7000,10,0),"")</f>
        <v/>
      </c>
    </row>
    <row r="71" spans="2:7" ht="30" customHeight="1" x14ac:dyDescent="0.3">
      <c r="B71" s="110">
        <v>65</v>
      </c>
      <c r="C71" s="111" t="str">
        <f>IFERROR(VLOOKUP($I$4&amp;"--"&amp;ROW(A65),'Clie-F'!$A$5:$H$7000,4,0),"")</f>
        <v/>
      </c>
      <c r="D71" s="112" t="str">
        <f>IFERROR(VLOOKUP($I$4&amp;"--"&amp;ROW(A65),'Clie-F'!$A$5:$H$7000,7,0),"")</f>
        <v/>
      </c>
      <c r="E71" s="111" t="str">
        <f t="shared" ref="E71:E134" ca="1" si="1">IFERROR(IF(D71,DATEDIF(D71,TODAY(),"Y"),""),"")</f>
        <v/>
      </c>
      <c r="F71" s="111" t="str">
        <f>IFERROR(VLOOKUP($I$4&amp;"--"&amp;ROW(A65),'Clie-F'!$A$5:$J$7000,9,0),"")</f>
        <v/>
      </c>
      <c r="G71" s="111" t="str">
        <f>IFERROR(VLOOKUP($I$4&amp;"--"&amp;ROW(A65),'Clie-F'!$A$5:$J$7000,10,0),"")</f>
        <v/>
      </c>
    </row>
    <row r="72" spans="2:7" ht="30" customHeight="1" x14ac:dyDescent="0.3">
      <c r="B72" s="110">
        <v>66</v>
      </c>
      <c r="C72" s="111" t="str">
        <f>IFERROR(VLOOKUP($I$4&amp;"--"&amp;ROW(A66),'Clie-F'!$A$5:$H$7000,4,0),"")</f>
        <v/>
      </c>
      <c r="D72" s="112" t="str">
        <f>IFERROR(VLOOKUP($I$4&amp;"--"&amp;ROW(A66),'Clie-F'!$A$5:$H$7000,7,0),"")</f>
        <v/>
      </c>
      <c r="E72" s="111" t="str">
        <f t="shared" ca="1" si="1"/>
        <v/>
      </c>
      <c r="F72" s="111" t="str">
        <f>IFERROR(VLOOKUP($I$4&amp;"--"&amp;ROW(A66),'Clie-F'!$A$5:$J$7000,9,0),"")</f>
        <v/>
      </c>
      <c r="G72" s="111" t="str">
        <f>IFERROR(VLOOKUP($I$4&amp;"--"&amp;ROW(A66),'Clie-F'!$A$5:$J$7000,10,0),"")</f>
        <v/>
      </c>
    </row>
    <row r="73" spans="2:7" ht="30" customHeight="1" x14ac:dyDescent="0.3">
      <c r="B73" s="110">
        <v>67</v>
      </c>
      <c r="C73" s="111" t="str">
        <f>IFERROR(VLOOKUP($I$4&amp;"--"&amp;ROW(A67),'Clie-F'!$A$5:$H$7000,4,0),"")</f>
        <v/>
      </c>
      <c r="D73" s="112" t="str">
        <f>IFERROR(VLOOKUP($I$4&amp;"--"&amp;ROW(A67),'Clie-F'!$A$5:$H$7000,7,0),"")</f>
        <v/>
      </c>
      <c r="E73" s="111" t="str">
        <f t="shared" ca="1" si="1"/>
        <v/>
      </c>
      <c r="F73" s="111" t="str">
        <f>IFERROR(VLOOKUP($I$4&amp;"--"&amp;ROW(A67),'Clie-F'!$A$5:$J$7000,9,0),"")</f>
        <v/>
      </c>
      <c r="G73" s="111" t="str">
        <f>IFERROR(VLOOKUP($I$4&amp;"--"&amp;ROW(A67),'Clie-F'!$A$5:$J$7000,10,0),"")</f>
        <v/>
      </c>
    </row>
    <row r="74" spans="2:7" ht="30" customHeight="1" x14ac:dyDescent="0.3">
      <c r="B74" s="110">
        <v>68</v>
      </c>
      <c r="C74" s="111" t="str">
        <f>IFERROR(VLOOKUP($I$4&amp;"--"&amp;ROW(A68),'Clie-F'!$A$5:$H$7000,4,0),"")</f>
        <v/>
      </c>
      <c r="D74" s="112" t="str">
        <f>IFERROR(VLOOKUP($I$4&amp;"--"&amp;ROW(A68),'Clie-F'!$A$5:$H$7000,7,0),"")</f>
        <v/>
      </c>
      <c r="E74" s="111" t="str">
        <f t="shared" ca="1" si="1"/>
        <v/>
      </c>
      <c r="F74" s="111" t="str">
        <f>IFERROR(VLOOKUP($I$4&amp;"--"&amp;ROW(A68),'Clie-F'!$A$5:$J$7000,9,0),"")</f>
        <v/>
      </c>
      <c r="G74" s="111" t="str">
        <f>IFERROR(VLOOKUP($I$4&amp;"--"&amp;ROW(A68),'Clie-F'!$A$5:$J$7000,10,0),"")</f>
        <v/>
      </c>
    </row>
    <row r="75" spans="2:7" ht="30" customHeight="1" x14ac:dyDescent="0.3">
      <c r="B75" s="110">
        <v>69</v>
      </c>
      <c r="C75" s="111" t="str">
        <f>IFERROR(VLOOKUP($I$4&amp;"--"&amp;ROW(A69),'Clie-F'!$A$5:$H$7000,4,0),"")</f>
        <v/>
      </c>
      <c r="D75" s="112" t="str">
        <f>IFERROR(VLOOKUP($I$4&amp;"--"&amp;ROW(A69),'Clie-F'!$A$5:$H$7000,7,0),"")</f>
        <v/>
      </c>
      <c r="E75" s="111" t="str">
        <f t="shared" ca="1" si="1"/>
        <v/>
      </c>
      <c r="F75" s="111" t="str">
        <f>IFERROR(VLOOKUP($I$4&amp;"--"&amp;ROW(A69),'Clie-F'!$A$5:$J$7000,9,0),"")</f>
        <v/>
      </c>
      <c r="G75" s="111" t="str">
        <f>IFERROR(VLOOKUP($I$4&amp;"--"&amp;ROW(A69),'Clie-F'!$A$5:$J$7000,10,0),"")</f>
        <v/>
      </c>
    </row>
    <row r="76" spans="2:7" ht="30" customHeight="1" x14ac:dyDescent="0.3">
      <c r="B76" s="110">
        <v>70</v>
      </c>
      <c r="C76" s="111" t="str">
        <f>IFERROR(VLOOKUP($I$4&amp;"--"&amp;ROW(A70),'Clie-F'!$A$5:$H$7000,4,0),"")</f>
        <v/>
      </c>
      <c r="D76" s="112" t="str">
        <f>IFERROR(VLOOKUP($I$4&amp;"--"&amp;ROW(A70),'Clie-F'!$A$5:$H$7000,7,0),"")</f>
        <v/>
      </c>
      <c r="E76" s="111" t="str">
        <f t="shared" ca="1" si="1"/>
        <v/>
      </c>
      <c r="F76" s="111" t="str">
        <f>IFERROR(VLOOKUP($I$4&amp;"--"&amp;ROW(A70),'Clie-F'!$A$5:$J$7000,9,0),"")</f>
        <v/>
      </c>
      <c r="G76" s="111" t="str">
        <f>IFERROR(VLOOKUP($I$4&amp;"--"&amp;ROW(A70),'Clie-F'!$A$5:$J$7000,10,0),"")</f>
        <v/>
      </c>
    </row>
    <row r="77" spans="2:7" ht="30" customHeight="1" x14ac:dyDescent="0.3">
      <c r="B77" s="110">
        <v>71</v>
      </c>
      <c r="C77" s="111" t="str">
        <f>IFERROR(VLOOKUP($I$4&amp;"--"&amp;ROW(A71),'Clie-F'!$A$5:$H$7000,4,0),"")</f>
        <v/>
      </c>
      <c r="D77" s="112" t="str">
        <f>IFERROR(VLOOKUP($I$4&amp;"--"&amp;ROW(A71),'Clie-F'!$A$5:$H$7000,7,0),"")</f>
        <v/>
      </c>
      <c r="E77" s="111" t="str">
        <f t="shared" ca="1" si="1"/>
        <v/>
      </c>
      <c r="F77" s="111" t="str">
        <f>IFERROR(VLOOKUP($I$4&amp;"--"&amp;ROW(A71),'Clie-F'!$A$5:$J$7000,9,0),"")</f>
        <v/>
      </c>
      <c r="G77" s="111" t="str">
        <f>IFERROR(VLOOKUP($I$4&amp;"--"&amp;ROW(A71),'Clie-F'!$A$5:$J$7000,10,0),"")</f>
        <v/>
      </c>
    </row>
    <row r="78" spans="2:7" ht="30" customHeight="1" x14ac:dyDescent="0.3">
      <c r="B78" s="110">
        <v>72</v>
      </c>
      <c r="C78" s="111" t="str">
        <f>IFERROR(VLOOKUP($I$4&amp;"--"&amp;ROW(A72),'Clie-F'!$A$5:$H$7000,4,0),"")</f>
        <v/>
      </c>
      <c r="D78" s="112" t="str">
        <f>IFERROR(VLOOKUP($I$4&amp;"--"&amp;ROW(A72),'Clie-F'!$A$5:$H$7000,7,0),"")</f>
        <v/>
      </c>
      <c r="E78" s="111" t="str">
        <f t="shared" ca="1" si="1"/>
        <v/>
      </c>
      <c r="F78" s="111" t="str">
        <f>IFERROR(VLOOKUP($I$4&amp;"--"&amp;ROW(A72),'Clie-F'!$A$5:$J$7000,9,0),"")</f>
        <v/>
      </c>
      <c r="G78" s="111" t="str">
        <f>IFERROR(VLOOKUP($I$4&amp;"--"&amp;ROW(A72),'Clie-F'!$A$5:$J$7000,10,0),"")</f>
        <v/>
      </c>
    </row>
    <row r="79" spans="2:7" ht="30" customHeight="1" x14ac:dyDescent="0.3">
      <c r="B79" s="110">
        <v>73</v>
      </c>
      <c r="C79" s="111" t="str">
        <f>IFERROR(VLOOKUP($I$4&amp;"--"&amp;ROW(A73),'Clie-F'!$A$5:$H$7000,4,0),"")</f>
        <v/>
      </c>
      <c r="D79" s="112" t="str">
        <f>IFERROR(VLOOKUP($I$4&amp;"--"&amp;ROW(A73),'Clie-F'!$A$5:$H$7000,7,0),"")</f>
        <v/>
      </c>
      <c r="E79" s="111" t="str">
        <f t="shared" ca="1" si="1"/>
        <v/>
      </c>
      <c r="F79" s="111" t="str">
        <f>IFERROR(VLOOKUP($I$4&amp;"--"&amp;ROW(A73),'Clie-F'!$A$5:$J$7000,9,0),"")</f>
        <v/>
      </c>
      <c r="G79" s="111" t="str">
        <f>IFERROR(VLOOKUP($I$4&amp;"--"&amp;ROW(A73),'Clie-F'!$A$5:$J$7000,10,0),"")</f>
        <v/>
      </c>
    </row>
    <row r="80" spans="2:7" ht="30" customHeight="1" x14ac:dyDescent="0.3">
      <c r="B80" s="110">
        <v>74</v>
      </c>
      <c r="C80" s="111" t="str">
        <f>IFERROR(VLOOKUP($I$4&amp;"--"&amp;ROW(A74),'Clie-F'!$A$5:$H$7000,4,0),"")</f>
        <v/>
      </c>
      <c r="D80" s="112" t="str">
        <f>IFERROR(VLOOKUP($I$4&amp;"--"&amp;ROW(A74),'Clie-F'!$A$5:$H$7000,7,0),"")</f>
        <v/>
      </c>
      <c r="E80" s="111" t="str">
        <f t="shared" ca="1" si="1"/>
        <v/>
      </c>
      <c r="F80" s="111" t="str">
        <f>IFERROR(VLOOKUP($I$4&amp;"--"&amp;ROW(A74),'Clie-F'!$A$5:$J$7000,9,0),"")</f>
        <v/>
      </c>
      <c r="G80" s="111" t="str">
        <f>IFERROR(VLOOKUP($I$4&amp;"--"&amp;ROW(A74),'Clie-F'!$A$5:$J$7000,10,0),"")</f>
        <v/>
      </c>
    </row>
    <row r="81" spans="2:7" ht="30" customHeight="1" x14ac:dyDescent="0.3">
      <c r="B81" s="110">
        <v>75</v>
      </c>
      <c r="C81" s="111" t="str">
        <f>IFERROR(VLOOKUP($I$4&amp;"--"&amp;ROW(A75),'Clie-F'!$A$5:$H$7000,4,0),"")</f>
        <v/>
      </c>
      <c r="D81" s="112" t="str">
        <f>IFERROR(VLOOKUP($I$4&amp;"--"&amp;ROW(A75),'Clie-F'!$A$5:$H$7000,7,0),"")</f>
        <v/>
      </c>
      <c r="E81" s="111" t="str">
        <f t="shared" ca="1" si="1"/>
        <v/>
      </c>
      <c r="F81" s="111" t="str">
        <f>IFERROR(VLOOKUP($I$4&amp;"--"&amp;ROW(A75),'Clie-F'!$A$5:$J$7000,9,0),"")</f>
        <v/>
      </c>
      <c r="G81" s="111" t="str">
        <f>IFERROR(VLOOKUP($I$4&amp;"--"&amp;ROW(A75),'Clie-F'!$A$5:$J$7000,10,0),"")</f>
        <v/>
      </c>
    </row>
    <row r="82" spans="2:7" ht="30" customHeight="1" x14ac:dyDescent="0.3">
      <c r="B82" s="110">
        <v>76</v>
      </c>
      <c r="C82" s="111" t="str">
        <f>IFERROR(VLOOKUP($I$4&amp;"--"&amp;ROW(A76),'Clie-F'!$A$5:$H$7000,4,0),"")</f>
        <v/>
      </c>
      <c r="D82" s="112" t="str">
        <f>IFERROR(VLOOKUP($I$4&amp;"--"&amp;ROW(A76),'Clie-F'!$A$5:$H$7000,7,0),"")</f>
        <v/>
      </c>
      <c r="E82" s="111" t="str">
        <f t="shared" ca="1" si="1"/>
        <v/>
      </c>
      <c r="F82" s="111" t="str">
        <f>IFERROR(VLOOKUP($I$4&amp;"--"&amp;ROW(A76),'Clie-F'!$A$5:$J$7000,9,0),"")</f>
        <v/>
      </c>
      <c r="G82" s="111" t="str">
        <f>IFERROR(VLOOKUP($I$4&amp;"--"&amp;ROW(A76),'Clie-F'!$A$5:$J$7000,10,0),"")</f>
        <v/>
      </c>
    </row>
    <row r="83" spans="2:7" ht="30" customHeight="1" x14ac:dyDescent="0.3">
      <c r="B83" s="110">
        <v>77</v>
      </c>
      <c r="C83" s="111" t="str">
        <f>IFERROR(VLOOKUP($I$4&amp;"--"&amp;ROW(A77),'Clie-F'!$A$5:$H$7000,4,0),"")</f>
        <v/>
      </c>
      <c r="D83" s="112" t="str">
        <f>IFERROR(VLOOKUP($I$4&amp;"--"&amp;ROW(A77),'Clie-F'!$A$5:$H$7000,7,0),"")</f>
        <v/>
      </c>
      <c r="E83" s="111" t="str">
        <f t="shared" ca="1" si="1"/>
        <v/>
      </c>
      <c r="F83" s="111" t="str">
        <f>IFERROR(VLOOKUP($I$4&amp;"--"&amp;ROW(A77),'Clie-F'!$A$5:$J$7000,9,0),"")</f>
        <v/>
      </c>
      <c r="G83" s="111" t="str">
        <f>IFERROR(VLOOKUP($I$4&amp;"--"&amp;ROW(A77),'Clie-F'!$A$5:$J$7000,10,0),"")</f>
        <v/>
      </c>
    </row>
    <row r="84" spans="2:7" ht="30" customHeight="1" x14ac:dyDescent="0.3">
      <c r="B84" s="110">
        <v>78</v>
      </c>
      <c r="C84" s="111" t="str">
        <f>IFERROR(VLOOKUP($I$4&amp;"--"&amp;ROW(A78),'Clie-F'!$A$5:$H$7000,4,0),"")</f>
        <v/>
      </c>
      <c r="D84" s="112" t="str">
        <f>IFERROR(VLOOKUP($I$4&amp;"--"&amp;ROW(A78),'Clie-F'!$A$5:$H$7000,7,0),"")</f>
        <v/>
      </c>
      <c r="E84" s="111" t="str">
        <f t="shared" ca="1" si="1"/>
        <v/>
      </c>
      <c r="F84" s="111" t="str">
        <f>IFERROR(VLOOKUP($I$4&amp;"--"&amp;ROW(A78),'Clie-F'!$A$5:$J$7000,9,0),"")</f>
        <v/>
      </c>
      <c r="G84" s="111" t="str">
        <f>IFERROR(VLOOKUP($I$4&amp;"--"&amp;ROW(A78),'Clie-F'!$A$5:$J$7000,10,0),"")</f>
        <v/>
      </c>
    </row>
    <row r="85" spans="2:7" ht="30" customHeight="1" x14ac:dyDescent="0.3">
      <c r="B85" s="110">
        <v>79</v>
      </c>
      <c r="C85" s="111" t="str">
        <f>IFERROR(VLOOKUP($I$4&amp;"--"&amp;ROW(A79),'Clie-F'!$A$5:$H$7000,4,0),"")</f>
        <v/>
      </c>
      <c r="D85" s="112" t="str">
        <f>IFERROR(VLOOKUP($I$4&amp;"--"&amp;ROW(A79),'Clie-F'!$A$5:$H$7000,7,0),"")</f>
        <v/>
      </c>
      <c r="E85" s="111" t="str">
        <f t="shared" ca="1" si="1"/>
        <v/>
      </c>
      <c r="F85" s="111" t="str">
        <f>IFERROR(VLOOKUP($I$4&amp;"--"&amp;ROW(A79),'Clie-F'!$A$5:$J$7000,9,0),"")</f>
        <v/>
      </c>
      <c r="G85" s="111" t="str">
        <f>IFERROR(VLOOKUP($I$4&amp;"--"&amp;ROW(A79),'Clie-F'!$A$5:$J$7000,10,0),"")</f>
        <v/>
      </c>
    </row>
    <row r="86" spans="2:7" ht="30" customHeight="1" x14ac:dyDescent="0.3">
      <c r="B86" s="110">
        <v>80</v>
      </c>
      <c r="C86" s="111" t="str">
        <f>IFERROR(VLOOKUP($I$4&amp;"--"&amp;ROW(A80),'Clie-F'!$A$5:$H$7000,4,0),"")</f>
        <v/>
      </c>
      <c r="D86" s="112" t="str">
        <f>IFERROR(VLOOKUP($I$4&amp;"--"&amp;ROW(A80),'Clie-F'!$A$5:$H$7000,7,0),"")</f>
        <v/>
      </c>
      <c r="E86" s="111" t="str">
        <f t="shared" ca="1" si="1"/>
        <v/>
      </c>
      <c r="F86" s="111" t="str">
        <f>IFERROR(VLOOKUP($I$4&amp;"--"&amp;ROW(A80),'Clie-F'!$A$5:$J$7000,9,0),"")</f>
        <v/>
      </c>
      <c r="G86" s="111" t="str">
        <f>IFERROR(VLOOKUP($I$4&amp;"--"&amp;ROW(A80),'Clie-F'!$A$5:$J$7000,10,0),"")</f>
        <v/>
      </c>
    </row>
    <row r="87" spans="2:7" ht="30" customHeight="1" x14ac:dyDescent="0.3">
      <c r="B87" s="110">
        <v>81</v>
      </c>
      <c r="C87" s="111" t="str">
        <f>IFERROR(VLOOKUP($I$4&amp;"--"&amp;ROW(A81),'Clie-F'!$A$5:$H$7000,4,0),"")</f>
        <v/>
      </c>
      <c r="D87" s="112" t="str">
        <f>IFERROR(VLOOKUP($I$4&amp;"--"&amp;ROW(A81),'Clie-F'!$A$5:$H$7000,7,0),"")</f>
        <v/>
      </c>
      <c r="E87" s="111" t="str">
        <f t="shared" ca="1" si="1"/>
        <v/>
      </c>
      <c r="F87" s="111" t="str">
        <f>IFERROR(VLOOKUP($I$4&amp;"--"&amp;ROW(A81),'Clie-F'!$A$5:$J$7000,9,0),"")</f>
        <v/>
      </c>
      <c r="G87" s="111" t="str">
        <f>IFERROR(VLOOKUP($I$4&amp;"--"&amp;ROW(A81),'Clie-F'!$A$5:$J$7000,10,0),"")</f>
        <v/>
      </c>
    </row>
    <row r="88" spans="2:7" ht="30" customHeight="1" x14ac:dyDescent="0.3">
      <c r="B88" s="110">
        <v>82</v>
      </c>
      <c r="C88" s="111" t="str">
        <f>IFERROR(VLOOKUP($I$4&amp;"--"&amp;ROW(A82),'Clie-F'!$A$5:$H$7000,4,0),"")</f>
        <v/>
      </c>
      <c r="D88" s="112" t="str">
        <f>IFERROR(VLOOKUP($I$4&amp;"--"&amp;ROW(A82),'Clie-F'!$A$5:$H$7000,7,0),"")</f>
        <v/>
      </c>
      <c r="E88" s="111" t="str">
        <f t="shared" ca="1" si="1"/>
        <v/>
      </c>
      <c r="F88" s="111" t="str">
        <f>IFERROR(VLOOKUP($I$4&amp;"--"&amp;ROW(A82),'Clie-F'!$A$5:$J$7000,9,0),"")</f>
        <v/>
      </c>
      <c r="G88" s="111" t="str">
        <f>IFERROR(VLOOKUP($I$4&amp;"--"&amp;ROW(A82),'Clie-F'!$A$5:$J$7000,10,0),"")</f>
        <v/>
      </c>
    </row>
    <row r="89" spans="2:7" ht="30" customHeight="1" x14ac:dyDescent="0.3">
      <c r="B89" s="110">
        <v>83</v>
      </c>
      <c r="C89" s="111" t="str">
        <f>IFERROR(VLOOKUP($I$4&amp;"--"&amp;ROW(A83),'Clie-F'!$A$5:$H$7000,4,0),"")</f>
        <v/>
      </c>
      <c r="D89" s="112" t="str">
        <f>IFERROR(VLOOKUP($I$4&amp;"--"&amp;ROW(A83),'Clie-F'!$A$5:$H$7000,7,0),"")</f>
        <v/>
      </c>
      <c r="E89" s="111" t="str">
        <f t="shared" ca="1" si="1"/>
        <v/>
      </c>
      <c r="F89" s="111" t="str">
        <f>IFERROR(VLOOKUP($I$4&amp;"--"&amp;ROW(A83),'Clie-F'!$A$5:$J$7000,9,0),"")</f>
        <v/>
      </c>
      <c r="G89" s="111" t="str">
        <f>IFERROR(VLOOKUP($I$4&amp;"--"&amp;ROW(A83),'Clie-F'!$A$5:$J$7000,10,0),"")</f>
        <v/>
      </c>
    </row>
    <row r="90" spans="2:7" ht="30" customHeight="1" x14ac:dyDescent="0.3">
      <c r="B90" s="110">
        <v>84</v>
      </c>
      <c r="C90" s="111" t="str">
        <f>IFERROR(VLOOKUP($I$4&amp;"--"&amp;ROW(A84),'Clie-F'!$A$5:$H$7000,4,0),"")</f>
        <v/>
      </c>
      <c r="D90" s="112" t="str">
        <f>IFERROR(VLOOKUP($I$4&amp;"--"&amp;ROW(A84),'Clie-F'!$A$5:$H$7000,7,0),"")</f>
        <v/>
      </c>
      <c r="E90" s="111" t="str">
        <f t="shared" ca="1" si="1"/>
        <v/>
      </c>
      <c r="F90" s="111" t="str">
        <f>IFERROR(VLOOKUP($I$4&amp;"--"&amp;ROW(A84),'Clie-F'!$A$5:$J$7000,9,0),"")</f>
        <v/>
      </c>
      <c r="G90" s="111" t="str">
        <f>IFERROR(VLOOKUP($I$4&amp;"--"&amp;ROW(A84),'Clie-F'!$A$5:$J$7000,10,0),"")</f>
        <v/>
      </c>
    </row>
    <row r="91" spans="2:7" ht="30" customHeight="1" x14ac:dyDescent="0.3">
      <c r="B91" s="110">
        <v>85</v>
      </c>
      <c r="C91" s="111" t="str">
        <f>IFERROR(VLOOKUP($I$4&amp;"--"&amp;ROW(A85),'Clie-F'!$A$5:$H$7000,4,0),"")</f>
        <v/>
      </c>
      <c r="D91" s="112" t="str">
        <f>IFERROR(VLOOKUP($I$4&amp;"--"&amp;ROW(A85),'Clie-F'!$A$5:$H$7000,7,0),"")</f>
        <v/>
      </c>
      <c r="E91" s="111" t="str">
        <f t="shared" ca="1" si="1"/>
        <v/>
      </c>
      <c r="F91" s="111" t="str">
        <f>IFERROR(VLOOKUP($I$4&amp;"--"&amp;ROW(A85),'Clie-F'!$A$5:$J$7000,9,0),"")</f>
        <v/>
      </c>
      <c r="G91" s="111" t="str">
        <f>IFERROR(VLOOKUP($I$4&amp;"--"&amp;ROW(A85),'Clie-F'!$A$5:$J$7000,10,0),"")</f>
        <v/>
      </c>
    </row>
    <row r="92" spans="2:7" ht="30" customHeight="1" x14ac:dyDescent="0.3">
      <c r="B92" s="110">
        <v>86</v>
      </c>
      <c r="C92" s="111" t="str">
        <f>IFERROR(VLOOKUP($I$4&amp;"--"&amp;ROW(A86),'Clie-F'!$A$5:$H$7000,4,0),"")</f>
        <v/>
      </c>
      <c r="D92" s="112" t="str">
        <f>IFERROR(VLOOKUP($I$4&amp;"--"&amp;ROW(A86),'Clie-F'!$A$5:$H$7000,7,0),"")</f>
        <v/>
      </c>
      <c r="E92" s="111" t="str">
        <f t="shared" ca="1" si="1"/>
        <v/>
      </c>
      <c r="F92" s="111" t="str">
        <f>IFERROR(VLOOKUP($I$4&amp;"--"&amp;ROW(A86),'Clie-F'!$A$5:$J$7000,9,0),"")</f>
        <v/>
      </c>
      <c r="G92" s="111" t="str">
        <f>IFERROR(VLOOKUP($I$4&amp;"--"&amp;ROW(A86),'Clie-F'!$A$5:$J$7000,10,0),"")</f>
        <v/>
      </c>
    </row>
    <row r="93" spans="2:7" ht="30" customHeight="1" x14ac:dyDescent="0.3">
      <c r="B93" s="110">
        <v>87</v>
      </c>
      <c r="C93" s="111" t="str">
        <f>IFERROR(VLOOKUP($I$4&amp;"--"&amp;ROW(A87),'Clie-F'!$A$5:$H$7000,4,0),"")</f>
        <v/>
      </c>
      <c r="D93" s="112" t="str">
        <f>IFERROR(VLOOKUP($I$4&amp;"--"&amp;ROW(A87),'Clie-F'!$A$5:$H$7000,7,0),"")</f>
        <v/>
      </c>
      <c r="E93" s="111" t="str">
        <f t="shared" ca="1" si="1"/>
        <v/>
      </c>
      <c r="F93" s="111" t="str">
        <f>IFERROR(VLOOKUP($I$4&amp;"--"&amp;ROW(A87),'Clie-F'!$A$5:$J$7000,9,0),"")</f>
        <v/>
      </c>
      <c r="G93" s="111" t="str">
        <f>IFERROR(VLOOKUP($I$4&amp;"--"&amp;ROW(A87),'Clie-F'!$A$5:$J$7000,10,0),"")</f>
        <v/>
      </c>
    </row>
    <row r="94" spans="2:7" ht="30" customHeight="1" x14ac:dyDescent="0.3">
      <c r="B94" s="110">
        <v>88</v>
      </c>
      <c r="C94" s="111" t="str">
        <f>IFERROR(VLOOKUP($I$4&amp;"--"&amp;ROW(A88),'Clie-F'!$A$5:$H$7000,4,0),"")</f>
        <v/>
      </c>
      <c r="D94" s="112" t="str">
        <f>IFERROR(VLOOKUP($I$4&amp;"--"&amp;ROW(A88),'Clie-F'!$A$5:$H$7000,7,0),"")</f>
        <v/>
      </c>
      <c r="E94" s="111" t="str">
        <f t="shared" ca="1" si="1"/>
        <v/>
      </c>
      <c r="F94" s="111" t="str">
        <f>IFERROR(VLOOKUP($I$4&amp;"--"&amp;ROW(A88),'Clie-F'!$A$5:$J$7000,9,0),"")</f>
        <v/>
      </c>
      <c r="G94" s="111" t="str">
        <f>IFERROR(VLOOKUP($I$4&amp;"--"&amp;ROW(A88),'Clie-F'!$A$5:$J$7000,10,0),"")</f>
        <v/>
      </c>
    </row>
    <row r="95" spans="2:7" ht="30" customHeight="1" x14ac:dyDescent="0.3">
      <c r="B95" s="110">
        <v>89</v>
      </c>
      <c r="C95" s="111" t="str">
        <f>IFERROR(VLOOKUP($I$4&amp;"--"&amp;ROW(A89),'Clie-F'!$A$5:$H$7000,4,0),"")</f>
        <v/>
      </c>
      <c r="D95" s="112" t="str">
        <f>IFERROR(VLOOKUP($I$4&amp;"--"&amp;ROW(A89),'Clie-F'!$A$5:$H$7000,7,0),"")</f>
        <v/>
      </c>
      <c r="E95" s="111" t="str">
        <f t="shared" ca="1" si="1"/>
        <v/>
      </c>
      <c r="F95" s="111" t="str">
        <f>IFERROR(VLOOKUP($I$4&amp;"--"&amp;ROW(A89),'Clie-F'!$A$5:$J$7000,9,0),"")</f>
        <v/>
      </c>
      <c r="G95" s="111" t="str">
        <f>IFERROR(VLOOKUP($I$4&amp;"--"&amp;ROW(A89),'Clie-F'!$A$5:$J$7000,10,0),"")</f>
        <v/>
      </c>
    </row>
    <row r="96" spans="2:7" ht="30" customHeight="1" x14ac:dyDescent="0.3">
      <c r="B96" s="110">
        <v>90</v>
      </c>
      <c r="C96" s="111" t="str">
        <f>IFERROR(VLOOKUP($I$4&amp;"--"&amp;ROW(A90),'Clie-F'!$A$5:$H$7000,4,0),"")</f>
        <v/>
      </c>
      <c r="D96" s="112" t="str">
        <f>IFERROR(VLOOKUP($I$4&amp;"--"&amp;ROW(A90),'Clie-F'!$A$5:$H$7000,7,0),"")</f>
        <v/>
      </c>
      <c r="E96" s="111" t="str">
        <f t="shared" ca="1" si="1"/>
        <v/>
      </c>
      <c r="F96" s="111" t="str">
        <f>IFERROR(VLOOKUP($I$4&amp;"--"&amp;ROW(A90),'Clie-F'!$A$5:$J$7000,9,0),"")</f>
        <v/>
      </c>
      <c r="G96" s="111" t="str">
        <f>IFERROR(VLOOKUP($I$4&amp;"--"&amp;ROW(A90),'Clie-F'!$A$5:$J$7000,10,0),"")</f>
        <v/>
      </c>
    </row>
    <row r="97" spans="2:7" ht="30" customHeight="1" x14ac:dyDescent="0.3">
      <c r="B97" s="110">
        <v>91</v>
      </c>
      <c r="C97" s="111" t="str">
        <f>IFERROR(VLOOKUP($I$4&amp;"--"&amp;ROW(A91),'Clie-F'!$A$5:$H$7000,4,0),"")</f>
        <v/>
      </c>
      <c r="D97" s="112" t="str">
        <f>IFERROR(VLOOKUP($I$4&amp;"--"&amp;ROW(A91),'Clie-F'!$A$5:$H$7000,7,0),"")</f>
        <v/>
      </c>
      <c r="E97" s="111" t="str">
        <f t="shared" ca="1" si="1"/>
        <v/>
      </c>
      <c r="F97" s="111" t="str">
        <f>IFERROR(VLOOKUP($I$4&amp;"--"&amp;ROW(A91),'Clie-F'!$A$5:$J$7000,9,0),"")</f>
        <v/>
      </c>
      <c r="G97" s="111" t="str">
        <f>IFERROR(VLOOKUP($I$4&amp;"--"&amp;ROW(A91),'Clie-F'!$A$5:$J$7000,10,0),"")</f>
        <v/>
      </c>
    </row>
    <row r="98" spans="2:7" ht="30" customHeight="1" x14ac:dyDescent="0.3">
      <c r="B98" s="110">
        <v>92</v>
      </c>
      <c r="C98" s="111" t="str">
        <f>IFERROR(VLOOKUP($I$4&amp;"--"&amp;ROW(A92),'Clie-F'!$A$5:$H$7000,4,0),"")</f>
        <v/>
      </c>
      <c r="D98" s="112" t="str">
        <f>IFERROR(VLOOKUP($I$4&amp;"--"&amp;ROW(A92),'Clie-F'!$A$5:$H$7000,7,0),"")</f>
        <v/>
      </c>
      <c r="E98" s="111" t="str">
        <f t="shared" ca="1" si="1"/>
        <v/>
      </c>
      <c r="F98" s="111" t="str">
        <f>IFERROR(VLOOKUP($I$4&amp;"--"&amp;ROW(A92),'Clie-F'!$A$5:$J$7000,9,0),"")</f>
        <v/>
      </c>
      <c r="G98" s="111" t="str">
        <f>IFERROR(VLOOKUP($I$4&amp;"--"&amp;ROW(A92),'Clie-F'!$A$5:$J$7000,10,0),"")</f>
        <v/>
      </c>
    </row>
    <row r="99" spans="2:7" ht="30" customHeight="1" x14ac:dyDescent="0.3">
      <c r="B99" s="110">
        <v>93</v>
      </c>
      <c r="C99" s="111" t="str">
        <f>IFERROR(VLOOKUP($I$4&amp;"--"&amp;ROW(A93),'Clie-F'!$A$5:$H$7000,4,0),"")</f>
        <v/>
      </c>
      <c r="D99" s="112" t="str">
        <f>IFERROR(VLOOKUP($I$4&amp;"--"&amp;ROW(A93),'Clie-F'!$A$5:$H$7000,7,0),"")</f>
        <v/>
      </c>
      <c r="E99" s="111" t="str">
        <f t="shared" ca="1" si="1"/>
        <v/>
      </c>
      <c r="F99" s="111" t="str">
        <f>IFERROR(VLOOKUP($I$4&amp;"--"&amp;ROW(A93),'Clie-F'!$A$5:$J$7000,9,0),"")</f>
        <v/>
      </c>
      <c r="G99" s="111" t="str">
        <f>IFERROR(VLOOKUP($I$4&amp;"--"&amp;ROW(A93),'Clie-F'!$A$5:$J$7000,10,0),"")</f>
        <v/>
      </c>
    </row>
    <row r="100" spans="2:7" ht="30" customHeight="1" x14ac:dyDescent="0.3">
      <c r="B100" s="110">
        <v>94</v>
      </c>
      <c r="C100" s="111" t="str">
        <f>IFERROR(VLOOKUP($I$4&amp;"--"&amp;ROW(A94),'Clie-F'!$A$5:$H$7000,4,0),"")</f>
        <v/>
      </c>
      <c r="D100" s="112" t="str">
        <f>IFERROR(VLOOKUP($I$4&amp;"--"&amp;ROW(A94),'Clie-F'!$A$5:$H$7000,7,0),"")</f>
        <v/>
      </c>
      <c r="E100" s="111" t="str">
        <f t="shared" ca="1" si="1"/>
        <v/>
      </c>
      <c r="F100" s="111" t="str">
        <f>IFERROR(VLOOKUP($I$4&amp;"--"&amp;ROW(A94),'Clie-F'!$A$5:$J$7000,9,0),"")</f>
        <v/>
      </c>
      <c r="G100" s="111" t="str">
        <f>IFERROR(VLOOKUP($I$4&amp;"--"&amp;ROW(A94),'Clie-F'!$A$5:$J$7000,10,0),"")</f>
        <v/>
      </c>
    </row>
    <row r="101" spans="2:7" ht="30" customHeight="1" x14ac:dyDescent="0.3">
      <c r="B101" s="110">
        <v>95</v>
      </c>
      <c r="C101" s="111" t="str">
        <f>IFERROR(VLOOKUP($I$4&amp;"--"&amp;ROW(A95),'Clie-F'!$A$5:$H$7000,4,0),"")</f>
        <v/>
      </c>
      <c r="D101" s="112" t="str">
        <f>IFERROR(VLOOKUP($I$4&amp;"--"&amp;ROW(A95),'Clie-F'!$A$5:$H$7000,7,0),"")</f>
        <v/>
      </c>
      <c r="E101" s="111" t="str">
        <f t="shared" ca="1" si="1"/>
        <v/>
      </c>
      <c r="F101" s="111" t="str">
        <f>IFERROR(VLOOKUP($I$4&amp;"--"&amp;ROW(A95),'Clie-F'!$A$5:$J$7000,9,0),"")</f>
        <v/>
      </c>
      <c r="G101" s="111" t="str">
        <f>IFERROR(VLOOKUP($I$4&amp;"--"&amp;ROW(A95),'Clie-F'!$A$5:$J$7000,10,0),"")</f>
        <v/>
      </c>
    </row>
    <row r="102" spans="2:7" ht="30" customHeight="1" x14ac:dyDescent="0.3">
      <c r="B102" s="110">
        <v>96</v>
      </c>
      <c r="C102" s="111" t="str">
        <f>IFERROR(VLOOKUP($I$4&amp;"--"&amp;ROW(A96),'Clie-F'!$A$5:$H$7000,4,0),"")</f>
        <v/>
      </c>
      <c r="D102" s="112" t="str">
        <f>IFERROR(VLOOKUP($I$4&amp;"--"&amp;ROW(A96),'Clie-F'!$A$5:$H$7000,7,0),"")</f>
        <v/>
      </c>
      <c r="E102" s="111" t="str">
        <f t="shared" ca="1" si="1"/>
        <v/>
      </c>
      <c r="F102" s="111" t="str">
        <f>IFERROR(VLOOKUP($I$4&amp;"--"&amp;ROW(A96),'Clie-F'!$A$5:$J$7000,9,0),"")</f>
        <v/>
      </c>
      <c r="G102" s="111" t="str">
        <f>IFERROR(VLOOKUP($I$4&amp;"--"&amp;ROW(A96),'Clie-F'!$A$5:$J$7000,10,0),"")</f>
        <v/>
      </c>
    </row>
    <row r="103" spans="2:7" ht="30" customHeight="1" x14ac:dyDescent="0.3">
      <c r="B103" s="110">
        <v>97</v>
      </c>
      <c r="C103" s="111" t="str">
        <f>IFERROR(VLOOKUP($I$4&amp;"--"&amp;ROW(A97),'Clie-F'!$A$5:$H$7000,4,0),"")</f>
        <v/>
      </c>
      <c r="D103" s="112" t="str">
        <f>IFERROR(VLOOKUP($I$4&amp;"--"&amp;ROW(A97),'Clie-F'!$A$5:$H$7000,7,0),"")</f>
        <v/>
      </c>
      <c r="E103" s="111" t="str">
        <f t="shared" ca="1" si="1"/>
        <v/>
      </c>
      <c r="F103" s="111" t="str">
        <f>IFERROR(VLOOKUP($I$4&amp;"--"&amp;ROW(A97),'Clie-F'!$A$5:$J$7000,9,0),"")</f>
        <v/>
      </c>
      <c r="G103" s="111" t="str">
        <f>IFERROR(VLOOKUP($I$4&amp;"--"&amp;ROW(A97),'Clie-F'!$A$5:$J$7000,10,0),"")</f>
        <v/>
      </c>
    </row>
    <row r="104" spans="2:7" ht="30" customHeight="1" x14ac:dyDescent="0.3">
      <c r="B104" s="110">
        <v>98</v>
      </c>
      <c r="C104" s="111" t="str">
        <f>IFERROR(VLOOKUP($I$4&amp;"--"&amp;ROW(A98),'Clie-F'!$A$5:$H$7000,4,0),"")</f>
        <v/>
      </c>
      <c r="D104" s="112" t="str">
        <f>IFERROR(VLOOKUP($I$4&amp;"--"&amp;ROW(A98),'Clie-F'!$A$5:$H$7000,7,0),"")</f>
        <v/>
      </c>
      <c r="E104" s="111" t="str">
        <f t="shared" ca="1" si="1"/>
        <v/>
      </c>
      <c r="F104" s="111" t="str">
        <f>IFERROR(VLOOKUP($I$4&amp;"--"&amp;ROW(A98),'Clie-F'!$A$5:$J$7000,9,0),"")</f>
        <v/>
      </c>
      <c r="G104" s="111" t="str">
        <f>IFERROR(VLOOKUP($I$4&amp;"--"&amp;ROW(A98),'Clie-F'!$A$5:$J$7000,10,0),"")</f>
        <v/>
      </c>
    </row>
    <row r="105" spans="2:7" ht="30" customHeight="1" x14ac:dyDescent="0.3">
      <c r="B105" s="110">
        <v>99</v>
      </c>
      <c r="C105" s="111" t="str">
        <f>IFERROR(VLOOKUP($I$4&amp;"--"&amp;ROW(A99),'Clie-F'!$A$5:$H$7000,4,0),"")</f>
        <v/>
      </c>
      <c r="D105" s="112" t="str">
        <f>IFERROR(VLOOKUP($I$4&amp;"--"&amp;ROW(A99),'Clie-F'!$A$5:$H$7000,7,0),"")</f>
        <v/>
      </c>
      <c r="E105" s="111" t="str">
        <f t="shared" ca="1" si="1"/>
        <v/>
      </c>
      <c r="F105" s="111" t="str">
        <f>IFERROR(VLOOKUP($I$4&amp;"--"&amp;ROW(A99),'Clie-F'!$A$5:$J$7000,9,0),"")</f>
        <v/>
      </c>
      <c r="G105" s="111" t="str">
        <f>IFERROR(VLOOKUP($I$4&amp;"--"&amp;ROW(A99),'Clie-F'!$A$5:$J$7000,10,0),"")</f>
        <v/>
      </c>
    </row>
    <row r="106" spans="2:7" ht="30" customHeight="1" x14ac:dyDescent="0.3">
      <c r="B106" s="110">
        <v>100</v>
      </c>
      <c r="C106" s="111" t="str">
        <f>IFERROR(VLOOKUP($I$4&amp;"--"&amp;ROW(A100),'Clie-F'!$A$5:$H$7000,4,0),"")</f>
        <v/>
      </c>
      <c r="D106" s="112" t="str">
        <f>IFERROR(VLOOKUP($I$4&amp;"--"&amp;ROW(A100),'Clie-F'!$A$5:$H$7000,7,0),"")</f>
        <v/>
      </c>
      <c r="E106" s="111" t="str">
        <f t="shared" ca="1" si="1"/>
        <v/>
      </c>
      <c r="F106" s="111" t="str">
        <f>IFERROR(VLOOKUP($I$4&amp;"--"&amp;ROW(A100),'Clie-F'!$A$5:$J$7000,9,0),"")</f>
        <v/>
      </c>
      <c r="G106" s="111" t="str">
        <f>IFERROR(VLOOKUP($I$4&amp;"--"&amp;ROW(A100),'Clie-F'!$A$5:$J$7000,10,0),"")</f>
        <v/>
      </c>
    </row>
    <row r="107" spans="2:7" ht="30" customHeight="1" x14ac:dyDescent="0.3">
      <c r="B107" s="110">
        <v>101</v>
      </c>
      <c r="C107" s="111" t="str">
        <f>IFERROR(VLOOKUP($I$4&amp;"--"&amp;ROW(A101),'Clie-F'!$A$5:$H$7000,4,0),"")</f>
        <v/>
      </c>
      <c r="D107" s="112" t="str">
        <f>IFERROR(VLOOKUP($I$4&amp;"--"&amp;ROW(A101),'Clie-F'!$A$5:$H$7000,7,0),"")</f>
        <v/>
      </c>
      <c r="E107" s="111" t="str">
        <f t="shared" ca="1" si="1"/>
        <v/>
      </c>
      <c r="F107" s="111" t="str">
        <f>IFERROR(VLOOKUP($I$4&amp;"--"&amp;ROW(A101),'Clie-F'!$A$5:$J$7000,9,0),"")</f>
        <v/>
      </c>
      <c r="G107" s="111" t="str">
        <f>IFERROR(VLOOKUP($I$4&amp;"--"&amp;ROW(A101),'Clie-F'!$A$5:$J$7000,10,0),"")</f>
        <v/>
      </c>
    </row>
    <row r="108" spans="2:7" ht="30" customHeight="1" x14ac:dyDescent="0.3">
      <c r="B108" s="110">
        <v>102</v>
      </c>
      <c r="C108" s="111" t="str">
        <f>IFERROR(VLOOKUP($I$4&amp;"--"&amp;ROW(A102),'Clie-F'!$A$5:$H$7000,4,0),"")</f>
        <v/>
      </c>
      <c r="D108" s="112" t="str">
        <f>IFERROR(VLOOKUP($I$4&amp;"--"&amp;ROW(A102),'Clie-F'!$A$5:$H$7000,7,0),"")</f>
        <v/>
      </c>
      <c r="E108" s="111" t="str">
        <f t="shared" ca="1" si="1"/>
        <v/>
      </c>
      <c r="F108" s="111" t="str">
        <f>IFERROR(VLOOKUP($I$4&amp;"--"&amp;ROW(A102),'Clie-F'!$A$5:$J$7000,9,0),"")</f>
        <v/>
      </c>
      <c r="G108" s="111" t="str">
        <f>IFERROR(VLOOKUP($I$4&amp;"--"&amp;ROW(A102),'Clie-F'!$A$5:$J$7000,10,0),"")</f>
        <v/>
      </c>
    </row>
    <row r="109" spans="2:7" ht="30" customHeight="1" x14ac:dyDescent="0.3">
      <c r="B109" s="110">
        <v>103</v>
      </c>
      <c r="C109" s="111" t="str">
        <f>IFERROR(VLOOKUP($I$4&amp;"--"&amp;ROW(A103),'Clie-F'!$A$5:$H$7000,4,0),"")</f>
        <v/>
      </c>
      <c r="D109" s="112" t="str">
        <f>IFERROR(VLOOKUP($I$4&amp;"--"&amp;ROW(A103),'Clie-F'!$A$5:$H$7000,7,0),"")</f>
        <v/>
      </c>
      <c r="E109" s="111" t="str">
        <f t="shared" ca="1" si="1"/>
        <v/>
      </c>
      <c r="F109" s="111" t="str">
        <f>IFERROR(VLOOKUP($I$4&amp;"--"&amp;ROW(A103),'Clie-F'!$A$5:$J$7000,9,0),"")</f>
        <v/>
      </c>
      <c r="G109" s="111" t="str">
        <f>IFERROR(VLOOKUP($I$4&amp;"--"&amp;ROW(A103),'Clie-F'!$A$5:$J$7000,10,0),"")</f>
        <v/>
      </c>
    </row>
    <row r="110" spans="2:7" ht="30" customHeight="1" x14ac:dyDescent="0.3">
      <c r="B110" s="110">
        <v>104</v>
      </c>
      <c r="C110" s="111" t="str">
        <f>IFERROR(VLOOKUP($I$4&amp;"--"&amp;ROW(A104),'Clie-F'!$A$5:$H$7000,4,0),"")</f>
        <v/>
      </c>
      <c r="D110" s="112" t="str">
        <f>IFERROR(VLOOKUP($I$4&amp;"--"&amp;ROW(A104),'Clie-F'!$A$5:$H$7000,7,0),"")</f>
        <v/>
      </c>
      <c r="E110" s="111" t="str">
        <f t="shared" ca="1" si="1"/>
        <v/>
      </c>
      <c r="F110" s="111" t="str">
        <f>IFERROR(VLOOKUP($I$4&amp;"--"&amp;ROW(A104),'Clie-F'!$A$5:$J$7000,9,0),"")</f>
        <v/>
      </c>
      <c r="G110" s="111" t="str">
        <f>IFERROR(VLOOKUP($I$4&amp;"--"&amp;ROW(A104),'Clie-F'!$A$5:$J$7000,10,0),"")</f>
        <v/>
      </c>
    </row>
    <row r="111" spans="2:7" ht="30" customHeight="1" x14ac:dyDescent="0.3">
      <c r="B111" s="110">
        <v>105</v>
      </c>
      <c r="C111" s="111" t="str">
        <f>IFERROR(VLOOKUP($I$4&amp;"--"&amp;ROW(A105),'Clie-F'!$A$5:$H$7000,4,0),"")</f>
        <v/>
      </c>
      <c r="D111" s="112" t="str">
        <f>IFERROR(VLOOKUP($I$4&amp;"--"&amp;ROW(A105),'Clie-F'!$A$5:$H$7000,7,0),"")</f>
        <v/>
      </c>
      <c r="E111" s="111" t="str">
        <f t="shared" ca="1" si="1"/>
        <v/>
      </c>
      <c r="F111" s="111" t="str">
        <f>IFERROR(VLOOKUP($I$4&amp;"--"&amp;ROW(A105),'Clie-F'!$A$5:$J$7000,9,0),"")</f>
        <v/>
      </c>
      <c r="G111" s="111" t="str">
        <f>IFERROR(VLOOKUP($I$4&amp;"--"&amp;ROW(A105),'Clie-F'!$A$5:$J$7000,10,0),"")</f>
        <v/>
      </c>
    </row>
    <row r="112" spans="2:7" ht="30" customHeight="1" x14ac:dyDescent="0.3">
      <c r="B112" s="110">
        <v>106</v>
      </c>
      <c r="C112" s="111" t="str">
        <f>IFERROR(VLOOKUP($I$4&amp;"--"&amp;ROW(A106),'Clie-F'!$A$5:$H$7000,4,0),"")</f>
        <v/>
      </c>
      <c r="D112" s="112" t="str">
        <f>IFERROR(VLOOKUP($I$4&amp;"--"&amp;ROW(A106),'Clie-F'!$A$5:$H$7000,7,0),"")</f>
        <v/>
      </c>
      <c r="E112" s="111" t="str">
        <f t="shared" ca="1" si="1"/>
        <v/>
      </c>
      <c r="F112" s="111" t="str">
        <f>IFERROR(VLOOKUP($I$4&amp;"--"&amp;ROW(A106),'Clie-F'!$A$5:$J$7000,9,0),"")</f>
        <v/>
      </c>
      <c r="G112" s="111" t="str">
        <f>IFERROR(VLOOKUP($I$4&amp;"--"&amp;ROW(A106),'Clie-F'!$A$5:$J$7000,10,0),"")</f>
        <v/>
      </c>
    </row>
    <row r="113" spans="2:7" ht="30" customHeight="1" x14ac:dyDescent="0.3">
      <c r="B113" s="110">
        <v>107</v>
      </c>
      <c r="C113" s="111" t="str">
        <f>IFERROR(VLOOKUP($I$4&amp;"--"&amp;ROW(A107),'Clie-F'!$A$5:$H$7000,4,0),"")</f>
        <v/>
      </c>
      <c r="D113" s="112" t="str">
        <f>IFERROR(VLOOKUP($I$4&amp;"--"&amp;ROW(A107),'Clie-F'!$A$5:$H$7000,7,0),"")</f>
        <v/>
      </c>
      <c r="E113" s="111" t="str">
        <f t="shared" ca="1" si="1"/>
        <v/>
      </c>
      <c r="F113" s="111" t="str">
        <f>IFERROR(VLOOKUP($I$4&amp;"--"&amp;ROW(A107),'Clie-F'!$A$5:$J$7000,9,0),"")</f>
        <v/>
      </c>
      <c r="G113" s="111" t="str">
        <f>IFERROR(VLOOKUP($I$4&amp;"--"&amp;ROW(A107),'Clie-F'!$A$5:$J$7000,10,0),"")</f>
        <v/>
      </c>
    </row>
    <row r="114" spans="2:7" ht="30" customHeight="1" x14ac:dyDescent="0.3">
      <c r="B114" s="110">
        <v>108</v>
      </c>
      <c r="C114" s="111" t="str">
        <f>IFERROR(VLOOKUP($I$4&amp;"--"&amp;ROW(A108),'Clie-F'!$A$5:$H$7000,4,0),"")</f>
        <v/>
      </c>
      <c r="D114" s="112" t="str">
        <f>IFERROR(VLOOKUP($I$4&amp;"--"&amp;ROW(A108),'Clie-F'!$A$5:$H$7000,7,0),"")</f>
        <v/>
      </c>
      <c r="E114" s="111" t="str">
        <f t="shared" ca="1" si="1"/>
        <v/>
      </c>
      <c r="F114" s="111" t="str">
        <f>IFERROR(VLOOKUP($I$4&amp;"--"&amp;ROW(A108),'Clie-F'!$A$5:$J$7000,9,0),"")</f>
        <v/>
      </c>
      <c r="G114" s="111" t="str">
        <f>IFERROR(VLOOKUP($I$4&amp;"--"&amp;ROW(A108),'Clie-F'!$A$5:$J$7000,10,0),"")</f>
        <v/>
      </c>
    </row>
    <row r="115" spans="2:7" ht="30" customHeight="1" x14ac:dyDescent="0.3">
      <c r="B115" s="110">
        <v>109</v>
      </c>
      <c r="C115" s="111" t="str">
        <f>IFERROR(VLOOKUP($I$4&amp;"--"&amp;ROW(A109),'Clie-F'!$A$5:$H$7000,4,0),"")</f>
        <v/>
      </c>
      <c r="D115" s="112" t="str">
        <f>IFERROR(VLOOKUP($I$4&amp;"--"&amp;ROW(A109),'Clie-F'!$A$5:$H$7000,7,0),"")</f>
        <v/>
      </c>
      <c r="E115" s="111" t="str">
        <f t="shared" ca="1" si="1"/>
        <v/>
      </c>
      <c r="F115" s="111" t="str">
        <f>IFERROR(VLOOKUP($I$4&amp;"--"&amp;ROW(A109),'Clie-F'!$A$5:$J$7000,9,0),"")</f>
        <v/>
      </c>
      <c r="G115" s="111" t="str">
        <f>IFERROR(VLOOKUP($I$4&amp;"--"&amp;ROW(A109),'Clie-F'!$A$5:$J$7000,10,0),"")</f>
        <v/>
      </c>
    </row>
    <row r="116" spans="2:7" ht="30" customHeight="1" x14ac:dyDescent="0.3">
      <c r="B116" s="110">
        <v>110</v>
      </c>
      <c r="C116" s="111" t="str">
        <f>IFERROR(VLOOKUP($I$4&amp;"--"&amp;ROW(A110),'Clie-F'!$A$5:$H$7000,4,0),"")</f>
        <v/>
      </c>
      <c r="D116" s="112" t="str">
        <f>IFERROR(VLOOKUP($I$4&amp;"--"&amp;ROW(A110),'Clie-F'!$A$5:$H$7000,7,0),"")</f>
        <v/>
      </c>
      <c r="E116" s="111" t="str">
        <f t="shared" ca="1" si="1"/>
        <v/>
      </c>
      <c r="F116" s="111" t="str">
        <f>IFERROR(VLOOKUP($I$4&amp;"--"&amp;ROW(A110),'Clie-F'!$A$5:$J$7000,9,0),"")</f>
        <v/>
      </c>
      <c r="G116" s="111" t="str">
        <f>IFERROR(VLOOKUP($I$4&amp;"--"&amp;ROW(A110),'Clie-F'!$A$5:$J$7000,10,0),"")</f>
        <v/>
      </c>
    </row>
    <row r="117" spans="2:7" ht="30" customHeight="1" x14ac:dyDescent="0.3">
      <c r="B117" s="110">
        <v>111</v>
      </c>
      <c r="C117" s="111" t="str">
        <f>IFERROR(VLOOKUP($I$4&amp;"--"&amp;ROW(A111),'Clie-F'!$A$5:$H$7000,4,0),"")</f>
        <v/>
      </c>
      <c r="D117" s="112" t="str">
        <f>IFERROR(VLOOKUP($I$4&amp;"--"&amp;ROW(A111),'Clie-F'!$A$5:$H$7000,7,0),"")</f>
        <v/>
      </c>
      <c r="E117" s="111" t="str">
        <f t="shared" ca="1" si="1"/>
        <v/>
      </c>
      <c r="F117" s="111" t="str">
        <f>IFERROR(VLOOKUP($I$4&amp;"--"&amp;ROW(A111),'Clie-F'!$A$5:$J$7000,9,0),"")</f>
        <v/>
      </c>
      <c r="G117" s="111" t="str">
        <f>IFERROR(VLOOKUP($I$4&amp;"--"&amp;ROW(A111),'Clie-F'!$A$5:$J$7000,10,0),"")</f>
        <v/>
      </c>
    </row>
    <row r="118" spans="2:7" ht="30" customHeight="1" x14ac:dyDescent="0.3">
      <c r="B118" s="110">
        <v>112</v>
      </c>
      <c r="C118" s="111" t="str">
        <f>IFERROR(VLOOKUP($I$4&amp;"--"&amp;ROW(A112),'Clie-F'!$A$5:$H$7000,4,0),"")</f>
        <v/>
      </c>
      <c r="D118" s="112" t="str">
        <f>IFERROR(VLOOKUP($I$4&amp;"--"&amp;ROW(A112),'Clie-F'!$A$5:$H$7000,7,0),"")</f>
        <v/>
      </c>
      <c r="E118" s="111" t="str">
        <f t="shared" ca="1" si="1"/>
        <v/>
      </c>
      <c r="F118" s="111" t="str">
        <f>IFERROR(VLOOKUP($I$4&amp;"--"&amp;ROW(A112),'Clie-F'!$A$5:$J$7000,9,0),"")</f>
        <v/>
      </c>
      <c r="G118" s="111" t="str">
        <f>IFERROR(VLOOKUP($I$4&amp;"--"&amp;ROW(A112),'Clie-F'!$A$5:$J$7000,10,0),"")</f>
        <v/>
      </c>
    </row>
    <row r="119" spans="2:7" ht="30" customHeight="1" x14ac:dyDescent="0.3">
      <c r="B119" s="110">
        <v>113</v>
      </c>
      <c r="C119" s="111" t="str">
        <f>IFERROR(VLOOKUP($I$4&amp;"--"&amp;ROW(A113),'Clie-F'!$A$5:$H$7000,4,0),"")</f>
        <v/>
      </c>
      <c r="D119" s="112" t="str">
        <f>IFERROR(VLOOKUP($I$4&amp;"--"&amp;ROW(A113),'Clie-F'!$A$5:$H$7000,7,0),"")</f>
        <v/>
      </c>
      <c r="E119" s="111" t="str">
        <f t="shared" ca="1" si="1"/>
        <v/>
      </c>
      <c r="F119" s="111" t="str">
        <f>IFERROR(VLOOKUP($I$4&amp;"--"&amp;ROW(A113),'Clie-F'!$A$5:$J$7000,9,0),"")</f>
        <v/>
      </c>
      <c r="G119" s="111" t="str">
        <f>IFERROR(VLOOKUP($I$4&amp;"--"&amp;ROW(A113),'Clie-F'!$A$5:$J$7000,10,0),"")</f>
        <v/>
      </c>
    </row>
    <row r="120" spans="2:7" ht="30" customHeight="1" x14ac:dyDescent="0.3">
      <c r="B120" s="110">
        <v>114</v>
      </c>
      <c r="C120" s="111" t="str">
        <f>IFERROR(VLOOKUP($I$4&amp;"--"&amp;ROW(A114),'Clie-F'!$A$5:$H$7000,4,0),"")</f>
        <v/>
      </c>
      <c r="D120" s="112" t="str">
        <f>IFERROR(VLOOKUP($I$4&amp;"--"&amp;ROW(A114),'Clie-F'!$A$5:$H$7000,7,0),"")</f>
        <v/>
      </c>
      <c r="E120" s="111" t="str">
        <f t="shared" ca="1" si="1"/>
        <v/>
      </c>
      <c r="F120" s="111" t="str">
        <f>IFERROR(VLOOKUP($I$4&amp;"--"&amp;ROW(A114),'Clie-F'!$A$5:$J$7000,9,0),"")</f>
        <v/>
      </c>
      <c r="G120" s="111" t="str">
        <f>IFERROR(VLOOKUP($I$4&amp;"--"&amp;ROW(A114),'Clie-F'!$A$5:$J$7000,10,0),"")</f>
        <v/>
      </c>
    </row>
    <row r="121" spans="2:7" ht="30" customHeight="1" x14ac:dyDescent="0.3">
      <c r="B121" s="110">
        <v>115</v>
      </c>
      <c r="C121" s="111" t="str">
        <f>IFERROR(VLOOKUP($I$4&amp;"--"&amp;ROW(A115),'Clie-F'!$A$5:$H$7000,4,0),"")</f>
        <v/>
      </c>
      <c r="D121" s="112" t="str">
        <f>IFERROR(VLOOKUP($I$4&amp;"--"&amp;ROW(A115),'Clie-F'!$A$5:$H$7000,7,0),"")</f>
        <v/>
      </c>
      <c r="E121" s="111" t="str">
        <f t="shared" ca="1" si="1"/>
        <v/>
      </c>
      <c r="F121" s="111" t="str">
        <f>IFERROR(VLOOKUP($I$4&amp;"--"&amp;ROW(A115),'Clie-F'!$A$5:$J$7000,9,0),"")</f>
        <v/>
      </c>
      <c r="G121" s="111" t="str">
        <f>IFERROR(VLOOKUP($I$4&amp;"--"&amp;ROW(A115),'Clie-F'!$A$5:$J$7000,10,0),"")</f>
        <v/>
      </c>
    </row>
    <row r="122" spans="2:7" ht="30" customHeight="1" x14ac:dyDescent="0.3">
      <c r="B122" s="110">
        <v>116</v>
      </c>
      <c r="C122" s="111" t="str">
        <f>IFERROR(VLOOKUP($I$4&amp;"--"&amp;ROW(A116),'Clie-F'!$A$5:$H$7000,4,0),"")</f>
        <v/>
      </c>
      <c r="D122" s="112" t="str">
        <f>IFERROR(VLOOKUP($I$4&amp;"--"&amp;ROW(A116),'Clie-F'!$A$5:$H$7000,7,0),"")</f>
        <v/>
      </c>
      <c r="E122" s="111" t="str">
        <f t="shared" ca="1" si="1"/>
        <v/>
      </c>
      <c r="F122" s="111" t="str">
        <f>IFERROR(VLOOKUP($I$4&amp;"--"&amp;ROW(A116),'Clie-F'!$A$5:$J$7000,9,0),"")</f>
        <v/>
      </c>
      <c r="G122" s="111" t="str">
        <f>IFERROR(VLOOKUP($I$4&amp;"--"&amp;ROW(A116),'Clie-F'!$A$5:$J$7000,10,0),"")</f>
        <v/>
      </c>
    </row>
    <row r="123" spans="2:7" ht="30" customHeight="1" x14ac:dyDescent="0.3">
      <c r="B123" s="110">
        <v>117</v>
      </c>
      <c r="C123" s="111" t="str">
        <f>IFERROR(VLOOKUP($I$4&amp;"--"&amp;ROW(A117),'Clie-F'!$A$5:$H$7000,4,0),"")</f>
        <v/>
      </c>
      <c r="D123" s="112" t="str">
        <f>IFERROR(VLOOKUP($I$4&amp;"--"&amp;ROW(A117),'Clie-F'!$A$5:$H$7000,7,0),"")</f>
        <v/>
      </c>
      <c r="E123" s="111" t="str">
        <f t="shared" ca="1" si="1"/>
        <v/>
      </c>
      <c r="F123" s="111" t="str">
        <f>IFERROR(VLOOKUP($I$4&amp;"--"&amp;ROW(A117),'Clie-F'!$A$5:$J$7000,9,0),"")</f>
        <v/>
      </c>
      <c r="G123" s="111" t="str">
        <f>IFERROR(VLOOKUP($I$4&amp;"--"&amp;ROW(A117),'Clie-F'!$A$5:$J$7000,10,0),"")</f>
        <v/>
      </c>
    </row>
    <row r="124" spans="2:7" ht="30" customHeight="1" x14ac:dyDescent="0.3">
      <c r="B124" s="110">
        <v>118</v>
      </c>
      <c r="C124" s="111" t="str">
        <f>IFERROR(VLOOKUP($I$4&amp;"--"&amp;ROW(A118),'Clie-F'!$A$5:$H$7000,4,0),"")</f>
        <v/>
      </c>
      <c r="D124" s="112" t="str">
        <f>IFERROR(VLOOKUP($I$4&amp;"--"&amp;ROW(A118),'Clie-F'!$A$5:$H$7000,7,0),"")</f>
        <v/>
      </c>
      <c r="E124" s="111" t="str">
        <f t="shared" ca="1" si="1"/>
        <v/>
      </c>
      <c r="F124" s="111" t="str">
        <f>IFERROR(VLOOKUP($I$4&amp;"--"&amp;ROW(A118),'Clie-F'!$A$5:$J$7000,9,0),"")</f>
        <v/>
      </c>
      <c r="G124" s="111" t="str">
        <f>IFERROR(VLOOKUP($I$4&amp;"--"&amp;ROW(A118),'Clie-F'!$A$5:$J$7000,10,0),"")</f>
        <v/>
      </c>
    </row>
    <row r="125" spans="2:7" ht="30" customHeight="1" x14ac:dyDescent="0.3">
      <c r="B125" s="110">
        <v>119</v>
      </c>
      <c r="C125" s="111" t="str">
        <f>IFERROR(VLOOKUP($I$4&amp;"--"&amp;ROW(A119),'Clie-F'!$A$5:$H$7000,4,0),"")</f>
        <v/>
      </c>
      <c r="D125" s="112" t="str">
        <f>IFERROR(VLOOKUP($I$4&amp;"--"&amp;ROW(A119),'Clie-F'!$A$5:$H$7000,7,0),"")</f>
        <v/>
      </c>
      <c r="E125" s="111" t="str">
        <f t="shared" ca="1" si="1"/>
        <v/>
      </c>
      <c r="F125" s="111" t="str">
        <f>IFERROR(VLOOKUP($I$4&amp;"--"&amp;ROW(A119),'Clie-F'!$A$5:$J$7000,9,0),"")</f>
        <v/>
      </c>
      <c r="G125" s="111" t="str">
        <f>IFERROR(VLOOKUP($I$4&amp;"--"&amp;ROW(A119),'Clie-F'!$A$5:$J$7000,10,0),"")</f>
        <v/>
      </c>
    </row>
    <row r="126" spans="2:7" ht="30" customHeight="1" x14ac:dyDescent="0.3">
      <c r="B126" s="110">
        <v>120</v>
      </c>
      <c r="C126" s="111" t="str">
        <f>IFERROR(VLOOKUP($I$4&amp;"--"&amp;ROW(A120),'Clie-F'!$A$5:$H$7000,4,0),"")</f>
        <v/>
      </c>
      <c r="D126" s="112" t="str">
        <f>IFERROR(VLOOKUP($I$4&amp;"--"&amp;ROW(A120),'Clie-F'!$A$5:$H$7000,7,0),"")</f>
        <v/>
      </c>
      <c r="E126" s="111" t="str">
        <f t="shared" ca="1" si="1"/>
        <v/>
      </c>
      <c r="F126" s="111" t="str">
        <f>IFERROR(VLOOKUP($I$4&amp;"--"&amp;ROW(A120),'Clie-F'!$A$5:$J$7000,9,0),"")</f>
        <v/>
      </c>
      <c r="G126" s="111" t="str">
        <f>IFERROR(VLOOKUP($I$4&amp;"--"&amp;ROW(A120),'Clie-F'!$A$5:$J$7000,10,0),"")</f>
        <v/>
      </c>
    </row>
    <row r="127" spans="2:7" ht="30" customHeight="1" x14ac:dyDescent="0.3">
      <c r="B127" s="110">
        <v>121</v>
      </c>
      <c r="C127" s="111" t="str">
        <f>IFERROR(VLOOKUP($I$4&amp;"--"&amp;ROW(A121),'Clie-F'!$A$5:$H$7000,4,0),"")</f>
        <v/>
      </c>
      <c r="D127" s="112" t="str">
        <f>IFERROR(VLOOKUP($I$4&amp;"--"&amp;ROW(A121),'Clie-F'!$A$5:$H$7000,7,0),"")</f>
        <v/>
      </c>
      <c r="E127" s="111" t="str">
        <f t="shared" ca="1" si="1"/>
        <v/>
      </c>
      <c r="F127" s="111" t="str">
        <f>IFERROR(VLOOKUP($I$4&amp;"--"&amp;ROW(A121),'Clie-F'!$A$5:$J$7000,9,0),"")</f>
        <v/>
      </c>
      <c r="G127" s="111" t="str">
        <f>IFERROR(VLOOKUP($I$4&amp;"--"&amp;ROW(A121),'Clie-F'!$A$5:$J$7000,10,0),"")</f>
        <v/>
      </c>
    </row>
    <row r="128" spans="2:7" ht="30" customHeight="1" x14ac:dyDescent="0.3">
      <c r="B128" s="110">
        <v>122</v>
      </c>
      <c r="C128" s="111" t="str">
        <f>IFERROR(VLOOKUP($I$4&amp;"--"&amp;ROW(A122),'Clie-F'!$A$5:$H$7000,4,0),"")</f>
        <v/>
      </c>
      <c r="D128" s="112" t="str">
        <f>IFERROR(VLOOKUP($I$4&amp;"--"&amp;ROW(A122),'Clie-F'!$A$5:$H$7000,7,0),"")</f>
        <v/>
      </c>
      <c r="E128" s="111" t="str">
        <f t="shared" ca="1" si="1"/>
        <v/>
      </c>
      <c r="F128" s="111" t="str">
        <f>IFERROR(VLOOKUP($I$4&amp;"--"&amp;ROW(A122),'Clie-F'!$A$5:$J$7000,9,0),"")</f>
        <v/>
      </c>
      <c r="G128" s="111" t="str">
        <f>IFERROR(VLOOKUP($I$4&amp;"--"&amp;ROW(A122),'Clie-F'!$A$5:$J$7000,10,0),"")</f>
        <v/>
      </c>
    </row>
    <row r="129" spans="2:7" ht="30" customHeight="1" x14ac:dyDescent="0.3">
      <c r="B129" s="110">
        <v>123</v>
      </c>
      <c r="C129" s="111" t="str">
        <f>IFERROR(VLOOKUP($I$4&amp;"--"&amp;ROW(A123),'Clie-F'!$A$5:$H$7000,4,0),"")</f>
        <v/>
      </c>
      <c r="D129" s="112" t="str">
        <f>IFERROR(VLOOKUP($I$4&amp;"--"&amp;ROW(A123),'Clie-F'!$A$5:$H$7000,7,0),"")</f>
        <v/>
      </c>
      <c r="E129" s="111" t="str">
        <f t="shared" ca="1" si="1"/>
        <v/>
      </c>
      <c r="F129" s="111" t="str">
        <f>IFERROR(VLOOKUP($I$4&amp;"--"&amp;ROW(A123),'Clie-F'!$A$5:$J$7000,9,0),"")</f>
        <v/>
      </c>
      <c r="G129" s="111" t="str">
        <f>IFERROR(VLOOKUP($I$4&amp;"--"&amp;ROW(A123),'Clie-F'!$A$5:$J$7000,10,0),"")</f>
        <v/>
      </c>
    </row>
    <row r="130" spans="2:7" ht="30" customHeight="1" x14ac:dyDescent="0.3">
      <c r="B130" s="110">
        <v>124</v>
      </c>
      <c r="C130" s="111" t="str">
        <f>IFERROR(VLOOKUP($I$4&amp;"--"&amp;ROW(A124),'Clie-F'!$A$5:$H$7000,4,0),"")</f>
        <v/>
      </c>
      <c r="D130" s="112" t="str">
        <f>IFERROR(VLOOKUP($I$4&amp;"--"&amp;ROW(A124),'Clie-F'!$A$5:$H$7000,7,0),"")</f>
        <v/>
      </c>
      <c r="E130" s="111" t="str">
        <f t="shared" ca="1" si="1"/>
        <v/>
      </c>
      <c r="F130" s="111" t="str">
        <f>IFERROR(VLOOKUP($I$4&amp;"--"&amp;ROW(A124),'Clie-F'!$A$5:$J$7000,9,0),"")</f>
        <v/>
      </c>
      <c r="G130" s="111" t="str">
        <f>IFERROR(VLOOKUP($I$4&amp;"--"&amp;ROW(A124),'Clie-F'!$A$5:$J$7000,10,0),"")</f>
        <v/>
      </c>
    </row>
    <row r="131" spans="2:7" ht="30" customHeight="1" x14ac:dyDescent="0.3">
      <c r="B131" s="110">
        <v>125</v>
      </c>
      <c r="C131" s="111" t="str">
        <f>IFERROR(VLOOKUP($I$4&amp;"--"&amp;ROW(A125),'Clie-F'!$A$5:$H$7000,4,0),"")</f>
        <v/>
      </c>
      <c r="D131" s="112" t="str">
        <f>IFERROR(VLOOKUP($I$4&amp;"--"&amp;ROW(A125),'Clie-F'!$A$5:$H$7000,7,0),"")</f>
        <v/>
      </c>
      <c r="E131" s="111" t="str">
        <f t="shared" ca="1" si="1"/>
        <v/>
      </c>
      <c r="F131" s="111" t="str">
        <f>IFERROR(VLOOKUP($I$4&amp;"--"&amp;ROW(A125),'Clie-F'!$A$5:$J$7000,9,0),"")</f>
        <v/>
      </c>
      <c r="G131" s="111" t="str">
        <f>IFERROR(VLOOKUP($I$4&amp;"--"&amp;ROW(A125),'Clie-F'!$A$5:$J$7000,10,0),"")</f>
        <v/>
      </c>
    </row>
    <row r="132" spans="2:7" ht="30" customHeight="1" x14ac:dyDescent="0.3">
      <c r="B132" s="110">
        <v>126</v>
      </c>
      <c r="C132" s="111" t="str">
        <f>IFERROR(VLOOKUP($I$4&amp;"--"&amp;ROW(A126),'Clie-F'!$A$5:$H$7000,4,0),"")</f>
        <v/>
      </c>
      <c r="D132" s="112" t="str">
        <f>IFERROR(VLOOKUP($I$4&amp;"--"&amp;ROW(A126),'Clie-F'!$A$5:$H$7000,7,0),"")</f>
        <v/>
      </c>
      <c r="E132" s="111" t="str">
        <f t="shared" ca="1" si="1"/>
        <v/>
      </c>
      <c r="F132" s="111" t="str">
        <f>IFERROR(VLOOKUP($I$4&amp;"--"&amp;ROW(A126),'Clie-F'!$A$5:$J$7000,9,0),"")</f>
        <v/>
      </c>
      <c r="G132" s="111" t="str">
        <f>IFERROR(VLOOKUP($I$4&amp;"--"&amp;ROW(A126),'Clie-F'!$A$5:$J$7000,10,0),"")</f>
        <v/>
      </c>
    </row>
    <row r="133" spans="2:7" ht="30" customHeight="1" x14ac:dyDescent="0.3">
      <c r="B133" s="110">
        <v>127</v>
      </c>
      <c r="C133" s="111" t="str">
        <f>IFERROR(VLOOKUP($I$4&amp;"--"&amp;ROW(A127),'Clie-F'!$A$5:$H$7000,4,0),"")</f>
        <v/>
      </c>
      <c r="D133" s="112" t="str">
        <f>IFERROR(VLOOKUP($I$4&amp;"--"&amp;ROW(A127),'Clie-F'!$A$5:$H$7000,7,0),"")</f>
        <v/>
      </c>
      <c r="E133" s="111" t="str">
        <f t="shared" ca="1" si="1"/>
        <v/>
      </c>
      <c r="F133" s="111" t="str">
        <f>IFERROR(VLOOKUP($I$4&amp;"--"&amp;ROW(A127),'Clie-F'!$A$5:$J$7000,9,0),"")</f>
        <v/>
      </c>
      <c r="G133" s="111" t="str">
        <f>IFERROR(VLOOKUP($I$4&amp;"--"&amp;ROW(A127),'Clie-F'!$A$5:$J$7000,10,0),"")</f>
        <v/>
      </c>
    </row>
    <row r="134" spans="2:7" ht="30" customHeight="1" x14ac:dyDescent="0.3">
      <c r="B134" s="110">
        <v>128</v>
      </c>
      <c r="C134" s="111" t="str">
        <f>IFERROR(VLOOKUP($I$4&amp;"--"&amp;ROW(A128),'Clie-F'!$A$5:$H$7000,4,0),"")</f>
        <v/>
      </c>
      <c r="D134" s="112" t="str">
        <f>IFERROR(VLOOKUP($I$4&amp;"--"&amp;ROW(A128),'Clie-F'!$A$5:$H$7000,7,0),"")</f>
        <v/>
      </c>
      <c r="E134" s="111" t="str">
        <f t="shared" ca="1" si="1"/>
        <v/>
      </c>
      <c r="F134" s="111" t="str">
        <f>IFERROR(VLOOKUP($I$4&amp;"--"&amp;ROW(A128),'Clie-F'!$A$5:$J$7000,9,0),"")</f>
        <v/>
      </c>
      <c r="G134" s="111" t="str">
        <f>IFERROR(VLOOKUP($I$4&amp;"--"&amp;ROW(A128),'Clie-F'!$A$5:$J$7000,10,0),"")</f>
        <v/>
      </c>
    </row>
    <row r="135" spans="2:7" ht="30" customHeight="1" x14ac:dyDescent="0.3">
      <c r="B135" s="110">
        <v>129</v>
      </c>
      <c r="C135" s="111" t="str">
        <f>IFERROR(VLOOKUP($I$4&amp;"--"&amp;ROW(A129),'Clie-F'!$A$5:$H$7000,4,0),"")</f>
        <v/>
      </c>
      <c r="D135" s="112" t="str">
        <f>IFERROR(VLOOKUP($I$4&amp;"--"&amp;ROW(A129),'Clie-F'!$A$5:$H$7000,7,0),"")</f>
        <v/>
      </c>
      <c r="E135" s="111" t="str">
        <f t="shared" ref="E135:E198" ca="1" si="2">IFERROR(IF(D135,DATEDIF(D135,TODAY(),"Y"),""),"")</f>
        <v/>
      </c>
      <c r="F135" s="111" t="str">
        <f>IFERROR(VLOOKUP($I$4&amp;"--"&amp;ROW(A129),'Clie-F'!$A$5:$J$7000,9,0),"")</f>
        <v/>
      </c>
      <c r="G135" s="111" t="str">
        <f>IFERROR(VLOOKUP($I$4&amp;"--"&amp;ROW(A129),'Clie-F'!$A$5:$J$7000,10,0),"")</f>
        <v/>
      </c>
    </row>
    <row r="136" spans="2:7" ht="30" customHeight="1" x14ac:dyDescent="0.3">
      <c r="B136" s="110">
        <v>130</v>
      </c>
      <c r="C136" s="111" t="str">
        <f>IFERROR(VLOOKUP($I$4&amp;"--"&amp;ROW(A130),'Clie-F'!$A$5:$H$7000,4,0),"")</f>
        <v/>
      </c>
      <c r="D136" s="112" t="str">
        <f>IFERROR(VLOOKUP($I$4&amp;"--"&amp;ROW(A130),'Clie-F'!$A$5:$H$7000,7,0),"")</f>
        <v/>
      </c>
      <c r="E136" s="111" t="str">
        <f t="shared" ca="1" si="2"/>
        <v/>
      </c>
      <c r="F136" s="111" t="str">
        <f>IFERROR(VLOOKUP($I$4&amp;"--"&amp;ROW(A130),'Clie-F'!$A$5:$J$7000,9,0),"")</f>
        <v/>
      </c>
      <c r="G136" s="111" t="str">
        <f>IFERROR(VLOOKUP($I$4&amp;"--"&amp;ROW(A130),'Clie-F'!$A$5:$J$7000,10,0),"")</f>
        <v/>
      </c>
    </row>
    <row r="137" spans="2:7" ht="30" customHeight="1" x14ac:dyDescent="0.3">
      <c r="B137" s="110">
        <v>131</v>
      </c>
      <c r="C137" s="111" t="str">
        <f>IFERROR(VLOOKUP($I$4&amp;"--"&amp;ROW(A131),'Clie-F'!$A$5:$H$7000,4,0),"")</f>
        <v/>
      </c>
      <c r="D137" s="112" t="str">
        <f>IFERROR(VLOOKUP($I$4&amp;"--"&amp;ROW(A131),'Clie-F'!$A$5:$H$7000,7,0),"")</f>
        <v/>
      </c>
      <c r="E137" s="111" t="str">
        <f t="shared" ca="1" si="2"/>
        <v/>
      </c>
      <c r="F137" s="111" t="str">
        <f>IFERROR(VLOOKUP($I$4&amp;"--"&amp;ROW(A131),'Clie-F'!$A$5:$J$7000,9,0),"")</f>
        <v/>
      </c>
      <c r="G137" s="111" t="str">
        <f>IFERROR(VLOOKUP($I$4&amp;"--"&amp;ROW(A131),'Clie-F'!$A$5:$J$7000,10,0),"")</f>
        <v/>
      </c>
    </row>
    <row r="138" spans="2:7" ht="30" customHeight="1" x14ac:dyDescent="0.3">
      <c r="B138" s="110">
        <v>132</v>
      </c>
      <c r="C138" s="111" t="str">
        <f>IFERROR(VLOOKUP($I$4&amp;"--"&amp;ROW(A132),'Clie-F'!$A$5:$H$7000,4,0),"")</f>
        <v/>
      </c>
      <c r="D138" s="112" t="str">
        <f>IFERROR(VLOOKUP($I$4&amp;"--"&amp;ROW(A132),'Clie-F'!$A$5:$H$7000,7,0),"")</f>
        <v/>
      </c>
      <c r="E138" s="111" t="str">
        <f t="shared" ca="1" si="2"/>
        <v/>
      </c>
      <c r="F138" s="111" t="str">
        <f>IFERROR(VLOOKUP($I$4&amp;"--"&amp;ROW(A132),'Clie-F'!$A$5:$J$7000,9,0),"")</f>
        <v/>
      </c>
      <c r="G138" s="111" t="str">
        <f>IFERROR(VLOOKUP($I$4&amp;"--"&amp;ROW(A132),'Clie-F'!$A$5:$J$7000,10,0),"")</f>
        <v/>
      </c>
    </row>
    <row r="139" spans="2:7" ht="30" customHeight="1" x14ac:dyDescent="0.3">
      <c r="B139" s="110">
        <v>133</v>
      </c>
      <c r="C139" s="111" t="str">
        <f>IFERROR(VLOOKUP($I$4&amp;"--"&amp;ROW(A133),'Clie-F'!$A$5:$H$7000,4,0),"")</f>
        <v/>
      </c>
      <c r="D139" s="112" t="str">
        <f>IFERROR(VLOOKUP($I$4&amp;"--"&amp;ROW(A133),'Clie-F'!$A$5:$H$7000,7,0),"")</f>
        <v/>
      </c>
      <c r="E139" s="111" t="str">
        <f t="shared" ca="1" si="2"/>
        <v/>
      </c>
      <c r="F139" s="111" t="str">
        <f>IFERROR(VLOOKUP($I$4&amp;"--"&amp;ROW(A133),'Clie-F'!$A$5:$J$7000,9,0),"")</f>
        <v/>
      </c>
      <c r="G139" s="111" t="str">
        <f>IFERROR(VLOOKUP($I$4&amp;"--"&amp;ROW(A133),'Clie-F'!$A$5:$J$7000,10,0),"")</f>
        <v/>
      </c>
    </row>
    <row r="140" spans="2:7" ht="30" customHeight="1" x14ac:dyDescent="0.3">
      <c r="B140" s="110">
        <v>134</v>
      </c>
      <c r="C140" s="111" t="str">
        <f>IFERROR(VLOOKUP($I$4&amp;"--"&amp;ROW(A134),'Clie-F'!$A$5:$H$7000,4,0),"")</f>
        <v/>
      </c>
      <c r="D140" s="112" t="str">
        <f>IFERROR(VLOOKUP($I$4&amp;"--"&amp;ROW(A134),'Clie-F'!$A$5:$H$7000,7,0),"")</f>
        <v/>
      </c>
      <c r="E140" s="111" t="str">
        <f t="shared" ca="1" si="2"/>
        <v/>
      </c>
      <c r="F140" s="111" t="str">
        <f>IFERROR(VLOOKUP($I$4&amp;"--"&amp;ROW(A134),'Clie-F'!$A$5:$J$7000,9,0),"")</f>
        <v/>
      </c>
      <c r="G140" s="111" t="str">
        <f>IFERROR(VLOOKUP($I$4&amp;"--"&amp;ROW(A134),'Clie-F'!$A$5:$J$7000,10,0),"")</f>
        <v/>
      </c>
    </row>
    <row r="141" spans="2:7" ht="30" customHeight="1" x14ac:dyDescent="0.3">
      <c r="B141" s="110">
        <v>135</v>
      </c>
      <c r="C141" s="111" t="str">
        <f>IFERROR(VLOOKUP($I$4&amp;"--"&amp;ROW(A135),'Clie-F'!$A$5:$H$7000,4,0),"")</f>
        <v/>
      </c>
      <c r="D141" s="112" t="str">
        <f>IFERROR(VLOOKUP($I$4&amp;"--"&amp;ROW(A135),'Clie-F'!$A$5:$H$7000,7,0),"")</f>
        <v/>
      </c>
      <c r="E141" s="111" t="str">
        <f t="shared" ca="1" si="2"/>
        <v/>
      </c>
      <c r="F141" s="111" t="str">
        <f>IFERROR(VLOOKUP($I$4&amp;"--"&amp;ROW(A135),'Clie-F'!$A$5:$J$7000,9,0),"")</f>
        <v/>
      </c>
      <c r="G141" s="111" t="str">
        <f>IFERROR(VLOOKUP($I$4&amp;"--"&amp;ROW(A135),'Clie-F'!$A$5:$J$7000,10,0),"")</f>
        <v/>
      </c>
    </row>
    <row r="142" spans="2:7" ht="30" customHeight="1" x14ac:dyDescent="0.3">
      <c r="B142" s="110">
        <v>136</v>
      </c>
      <c r="C142" s="111" t="str">
        <f>IFERROR(VLOOKUP($I$4&amp;"--"&amp;ROW(A136),'Clie-F'!$A$5:$H$7000,4,0),"")</f>
        <v/>
      </c>
      <c r="D142" s="112" t="str">
        <f>IFERROR(VLOOKUP($I$4&amp;"--"&amp;ROW(A136),'Clie-F'!$A$5:$H$7000,7,0),"")</f>
        <v/>
      </c>
      <c r="E142" s="111" t="str">
        <f t="shared" ca="1" si="2"/>
        <v/>
      </c>
      <c r="F142" s="111" t="str">
        <f>IFERROR(VLOOKUP($I$4&amp;"--"&amp;ROW(A136),'Clie-F'!$A$5:$J$7000,9,0),"")</f>
        <v/>
      </c>
      <c r="G142" s="111" t="str">
        <f>IFERROR(VLOOKUP($I$4&amp;"--"&amp;ROW(A136),'Clie-F'!$A$5:$J$7000,10,0),"")</f>
        <v/>
      </c>
    </row>
    <row r="143" spans="2:7" ht="30" customHeight="1" x14ac:dyDescent="0.3">
      <c r="B143" s="110">
        <v>137</v>
      </c>
      <c r="C143" s="111" t="str">
        <f>IFERROR(VLOOKUP($I$4&amp;"--"&amp;ROW(A137),'Clie-F'!$A$5:$H$7000,4,0),"")</f>
        <v/>
      </c>
      <c r="D143" s="112" t="str">
        <f>IFERROR(VLOOKUP($I$4&amp;"--"&amp;ROW(A137),'Clie-F'!$A$5:$H$7000,7,0),"")</f>
        <v/>
      </c>
      <c r="E143" s="111" t="str">
        <f t="shared" ca="1" si="2"/>
        <v/>
      </c>
      <c r="F143" s="111" t="str">
        <f>IFERROR(VLOOKUP($I$4&amp;"--"&amp;ROW(A137),'Clie-F'!$A$5:$J$7000,9,0),"")</f>
        <v/>
      </c>
      <c r="G143" s="111" t="str">
        <f>IFERROR(VLOOKUP($I$4&amp;"--"&amp;ROW(A137),'Clie-F'!$A$5:$J$7000,10,0),"")</f>
        <v/>
      </c>
    </row>
    <row r="144" spans="2:7" ht="30" customHeight="1" x14ac:dyDescent="0.3">
      <c r="B144" s="110">
        <v>138</v>
      </c>
      <c r="C144" s="111" t="str">
        <f>IFERROR(VLOOKUP($I$4&amp;"--"&amp;ROW(A138),'Clie-F'!$A$5:$H$7000,4,0),"")</f>
        <v/>
      </c>
      <c r="D144" s="112" t="str">
        <f>IFERROR(VLOOKUP($I$4&amp;"--"&amp;ROW(A138),'Clie-F'!$A$5:$H$7000,7,0),"")</f>
        <v/>
      </c>
      <c r="E144" s="111" t="str">
        <f t="shared" ca="1" si="2"/>
        <v/>
      </c>
      <c r="F144" s="111" t="str">
        <f>IFERROR(VLOOKUP($I$4&amp;"--"&amp;ROW(A138),'Clie-F'!$A$5:$J$7000,9,0),"")</f>
        <v/>
      </c>
      <c r="G144" s="111" t="str">
        <f>IFERROR(VLOOKUP($I$4&amp;"--"&amp;ROW(A138),'Clie-F'!$A$5:$J$7000,10,0),"")</f>
        <v/>
      </c>
    </row>
    <row r="145" spans="2:7" ht="30" customHeight="1" x14ac:dyDescent="0.3">
      <c r="B145" s="110">
        <v>139</v>
      </c>
      <c r="C145" s="111" t="str">
        <f>IFERROR(VLOOKUP($I$4&amp;"--"&amp;ROW(A139),'Clie-F'!$A$5:$H$7000,4,0),"")</f>
        <v/>
      </c>
      <c r="D145" s="112" t="str">
        <f>IFERROR(VLOOKUP($I$4&amp;"--"&amp;ROW(A139),'Clie-F'!$A$5:$H$7000,7,0),"")</f>
        <v/>
      </c>
      <c r="E145" s="111" t="str">
        <f t="shared" ca="1" si="2"/>
        <v/>
      </c>
      <c r="F145" s="111" t="str">
        <f>IFERROR(VLOOKUP($I$4&amp;"--"&amp;ROW(A139),'Clie-F'!$A$5:$J$7000,9,0),"")</f>
        <v/>
      </c>
      <c r="G145" s="111" t="str">
        <f>IFERROR(VLOOKUP($I$4&amp;"--"&amp;ROW(A139),'Clie-F'!$A$5:$J$7000,10,0),"")</f>
        <v/>
      </c>
    </row>
    <row r="146" spans="2:7" ht="30" customHeight="1" x14ac:dyDescent="0.3">
      <c r="B146" s="110">
        <v>140</v>
      </c>
      <c r="C146" s="111" t="str">
        <f>IFERROR(VLOOKUP($I$4&amp;"--"&amp;ROW(A140),'Clie-F'!$A$5:$H$7000,4,0),"")</f>
        <v/>
      </c>
      <c r="D146" s="112" t="str">
        <f>IFERROR(VLOOKUP($I$4&amp;"--"&amp;ROW(A140),'Clie-F'!$A$5:$H$7000,7,0),"")</f>
        <v/>
      </c>
      <c r="E146" s="111" t="str">
        <f t="shared" ca="1" si="2"/>
        <v/>
      </c>
      <c r="F146" s="111" t="str">
        <f>IFERROR(VLOOKUP($I$4&amp;"--"&amp;ROW(A140),'Clie-F'!$A$5:$J$7000,9,0),"")</f>
        <v/>
      </c>
      <c r="G146" s="111" t="str">
        <f>IFERROR(VLOOKUP($I$4&amp;"--"&amp;ROW(A140),'Clie-F'!$A$5:$J$7000,10,0),"")</f>
        <v/>
      </c>
    </row>
    <row r="147" spans="2:7" ht="30" customHeight="1" x14ac:dyDescent="0.3">
      <c r="B147" s="110">
        <v>141</v>
      </c>
      <c r="C147" s="111" t="str">
        <f>IFERROR(VLOOKUP($I$4&amp;"--"&amp;ROW(A141),'Clie-F'!$A$5:$H$7000,4,0),"")</f>
        <v/>
      </c>
      <c r="D147" s="112" t="str">
        <f>IFERROR(VLOOKUP($I$4&amp;"--"&amp;ROW(A141),'Clie-F'!$A$5:$H$7000,7,0),"")</f>
        <v/>
      </c>
      <c r="E147" s="111" t="str">
        <f t="shared" ca="1" si="2"/>
        <v/>
      </c>
      <c r="F147" s="111" t="str">
        <f>IFERROR(VLOOKUP($I$4&amp;"--"&amp;ROW(A141),'Clie-F'!$A$5:$J$7000,9,0),"")</f>
        <v/>
      </c>
      <c r="G147" s="111" t="str">
        <f>IFERROR(VLOOKUP($I$4&amp;"--"&amp;ROW(A141),'Clie-F'!$A$5:$J$7000,10,0),"")</f>
        <v/>
      </c>
    </row>
    <row r="148" spans="2:7" ht="30" customHeight="1" x14ac:dyDescent="0.3">
      <c r="B148" s="110">
        <v>142</v>
      </c>
      <c r="C148" s="111" t="str">
        <f>IFERROR(VLOOKUP($I$4&amp;"--"&amp;ROW(A142),'Clie-F'!$A$5:$H$7000,4,0),"")</f>
        <v/>
      </c>
      <c r="D148" s="112" t="str">
        <f>IFERROR(VLOOKUP($I$4&amp;"--"&amp;ROW(A142),'Clie-F'!$A$5:$H$7000,7,0),"")</f>
        <v/>
      </c>
      <c r="E148" s="111" t="str">
        <f t="shared" ca="1" si="2"/>
        <v/>
      </c>
      <c r="F148" s="111" t="str">
        <f>IFERROR(VLOOKUP($I$4&amp;"--"&amp;ROW(A142),'Clie-F'!$A$5:$J$7000,9,0),"")</f>
        <v/>
      </c>
      <c r="G148" s="111" t="str">
        <f>IFERROR(VLOOKUP($I$4&amp;"--"&amp;ROW(A142),'Clie-F'!$A$5:$J$7000,10,0),"")</f>
        <v/>
      </c>
    </row>
    <row r="149" spans="2:7" ht="30" customHeight="1" x14ac:dyDescent="0.3">
      <c r="B149" s="110">
        <v>143</v>
      </c>
      <c r="C149" s="111" t="str">
        <f>IFERROR(VLOOKUP($I$4&amp;"--"&amp;ROW(A143),'Clie-F'!$A$5:$H$7000,4,0),"")</f>
        <v/>
      </c>
      <c r="D149" s="112" t="str">
        <f>IFERROR(VLOOKUP($I$4&amp;"--"&amp;ROW(A143),'Clie-F'!$A$5:$H$7000,7,0),"")</f>
        <v/>
      </c>
      <c r="E149" s="111" t="str">
        <f t="shared" ca="1" si="2"/>
        <v/>
      </c>
      <c r="F149" s="111" t="str">
        <f>IFERROR(VLOOKUP($I$4&amp;"--"&amp;ROW(A143),'Clie-F'!$A$5:$J$7000,9,0),"")</f>
        <v/>
      </c>
      <c r="G149" s="111" t="str">
        <f>IFERROR(VLOOKUP($I$4&amp;"--"&amp;ROW(A143),'Clie-F'!$A$5:$J$7000,10,0),"")</f>
        <v/>
      </c>
    </row>
    <row r="150" spans="2:7" ht="30" customHeight="1" x14ac:dyDescent="0.3">
      <c r="B150" s="110">
        <v>144</v>
      </c>
      <c r="C150" s="111" t="str">
        <f>IFERROR(VLOOKUP($I$4&amp;"--"&amp;ROW(A144),'Clie-F'!$A$5:$H$7000,4,0),"")</f>
        <v/>
      </c>
      <c r="D150" s="112" t="str">
        <f>IFERROR(VLOOKUP($I$4&amp;"--"&amp;ROW(A144),'Clie-F'!$A$5:$H$7000,7,0),"")</f>
        <v/>
      </c>
      <c r="E150" s="111" t="str">
        <f t="shared" ca="1" si="2"/>
        <v/>
      </c>
      <c r="F150" s="111" t="str">
        <f>IFERROR(VLOOKUP($I$4&amp;"--"&amp;ROW(A144),'Clie-F'!$A$5:$J$7000,9,0),"")</f>
        <v/>
      </c>
      <c r="G150" s="111" t="str">
        <f>IFERROR(VLOOKUP($I$4&amp;"--"&amp;ROW(A144),'Clie-F'!$A$5:$J$7000,10,0),"")</f>
        <v/>
      </c>
    </row>
    <row r="151" spans="2:7" ht="30" customHeight="1" x14ac:dyDescent="0.3">
      <c r="B151" s="110">
        <v>145</v>
      </c>
      <c r="C151" s="111" t="str">
        <f>IFERROR(VLOOKUP($I$4&amp;"--"&amp;ROW(A145),'Clie-F'!$A$5:$H$7000,4,0),"")</f>
        <v/>
      </c>
      <c r="D151" s="112" t="str">
        <f>IFERROR(VLOOKUP($I$4&amp;"--"&amp;ROW(A145),'Clie-F'!$A$5:$H$7000,7,0),"")</f>
        <v/>
      </c>
      <c r="E151" s="111" t="str">
        <f t="shared" ca="1" si="2"/>
        <v/>
      </c>
      <c r="F151" s="111" t="str">
        <f>IFERROR(VLOOKUP($I$4&amp;"--"&amp;ROW(A145),'Clie-F'!$A$5:$J$7000,9,0),"")</f>
        <v/>
      </c>
      <c r="G151" s="111" t="str">
        <f>IFERROR(VLOOKUP($I$4&amp;"--"&amp;ROW(A145),'Clie-F'!$A$5:$J$7000,10,0),"")</f>
        <v/>
      </c>
    </row>
    <row r="152" spans="2:7" ht="30" customHeight="1" x14ac:dyDescent="0.3">
      <c r="B152" s="110">
        <v>146</v>
      </c>
      <c r="C152" s="111" t="str">
        <f>IFERROR(VLOOKUP($I$4&amp;"--"&amp;ROW(A146),'Clie-F'!$A$5:$H$7000,4,0),"")</f>
        <v/>
      </c>
      <c r="D152" s="112" t="str">
        <f>IFERROR(VLOOKUP($I$4&amp;"--"&amp;ROW(A146),'Clie-F'!$A$5:$H$7000,7,0),"")</f>
        <v/>
      </c>
      <c r="E152" s="111" t="str">
        <f t="shared" ca="1" si="2"/>
        <v/>
      </c>
      <c r="F152" s="111" t="str">
        <f>IFERROR(VLOOKUP($I$4&amp;"--"&amp;ROW(A146),'Clie-F'!$A$5:$J$7000,9,0),"")</f>
        <v/>
      </c>
      <c r="G152" s="111" t="str">
        <f>IFERROR(VLOOKUP($I$4&amp;"--"&amp;ROW(A146),'Clie-F'!$A$5:$J$7000,10,0),"")</f>
        <v/>
      </c>
    </row>
    <row r="153" spans="2:7" ht="30" customHeight="1" x14ac:dyDescent="0.3">
      <c r="B153" s="110">
        <v>147</v>
      </c>
      <c r="C153" s="111" t="str">
        <f>IFERROR(VLOOKUP($I$4&amp;"--"&amp;ROW(A147),'Clie-F'!$A$5:$H$7000,4,0),"")</f>
        <v/>
      </c>
      <c r="D153" s="112" t="str">
        <f>IFERROR(VLOOKUP($I$4&amp;"--"&amp;ROW(A147),'Clie-F'!$A$5:$H$7000,7,0),"")</f>
        <v/>
      </c>
      <c r="E153" s="111" t="str">
        <f t="shared" ca="1" si="2"/>
        <v/>
      </c>
      <c r="F153" s="111" t="str">
        <f>IFERROR(VLOOKUP($I$4&amp;"--"&amp;ROW(A147),'Clie-F'!$A$5:$J$7000,9,0),"")</f>
        <v/>
      </c>
      <c r="G153" s="111" t="str">
        <f>IFERROR(VLOOKUP($I$4&amp;"--"&amp;ROW(A147),'Clie-F'!$A$5:$J$7000,10,0),"")</f>
        <v/>
      </c>
    </row>
    <row r="154" spans="2:7" ht="30" customHeight="1" x14ac:dyDescent="0.3">
      <c r="B154" s="110">
        <v>148</v>
      </c>
      <c r="C154" s="111" t="str">
        <f>IFERROR(VLOOKUP($I$4&amp;"--"&amp;ROW(A148),'Clie-F'!$A$5:$H$7000,4,0),"")</f>
        <v/>
      </c>
      <c r="D154" s="112" t="str">
        <f>IFERROR(VLOOKUP($I$4&amp;"--"&amp;ROW(A148),'Clie-F'!$A$5:$H$7000,7,0),"")</f>
        <v/>
      </c>
      <c r="E154" s="111" t="str">
        <f t="shared" ca="1" si="2"/>
        <v/>
      </c>
      <c r="F154" s="111" t="str">
        <f>IFERROR(VLOOKUP($I$4&amp;"--"&amp;ROW(A148),'Clie-F'!$A$5:$J$7000,9,0),"")</f>
        <v/>
      </c>
      <c r="G154" s="111" t="str">
        <f>IFERROR(VLOOKUP($I$4&amp;"--"&amp;ROW(A148),'Clie-F'!$A$5:$J$7000,10,0),"")</f>
        <v/>
      </c>
    </row>
    <row r="155" spans="2:7" ht="30" customHeight="1" x14ac:dyDescent="0.3">
      <c r="B155" s="110">
        <v>149</v>
      </c>
      <c r="C155" s="111" t="str">
        <f>IFERROR(VLOOKUP($I$4&amp;"--"&amp;ROW(A149),'Clie-F'!$A$5:$H$7000,4,0),"")</f>
        <v/>
      </c>
      <c r="D155" s="112" t="str">
        <f>IFERROR(VLOOKUP($I$4&amp;"--"&amp;ROW(A149),'Clie-F'!$A$5:$H$7000,7,0),"")</f>
        <v/>
      </c>
      <c r="E155" s="111" t="str">
        <f t="shared" ca="1" si="2"/>
        <v/>
      </c>
      <c r="F155" s="111" t="str">
        <f>IFERROR(VLOOKUP($I$4&amp;"--"&amp;ROW(A149),'Clie-F'!$A$5:$J$7000,9,0),"")</f>
        <v/>
      </c>
      <c r="G155" s="111" t="str">
        <f>IFERROR(VLOOKUP($I$4&amp;"--"&amp;ROW(A149),'Clie-F'!$A$5:$J$7000,10,0),"")</f>
        <v/>
      </c>
    </row>
    <row r="156" spans="2:7" ht="30" customHeight="1" x14ac:dyDescent="0.3">
      <c r="B156" s="110">
        <v>150</v>
      </c>
      <c r="C156" s="111" t="str">
        <f>IFERROR(VLOOKUP($I$4&amp;"--"&amp;ROW(A150),'Clie-F'!$A$5:$H$7000,4,0),"")</f>
        <v/>
      </c>
      <c r="D156" s="112" t="str">
        <f>IFERROR(VLOOKUP($I$4&amp;"--"&amp;ROW(A150),'Clie-F'!$A$5:$H$7000,7,0),"")</f>
        <v/>
      </c>
      <c r="E156" s="111" t="str">
        <f t="shared" ca="1" si="2"/>
        <v/>
      </c>
      <c r="F156" s="111" t="str">
        <f>IFERROR(VLOOKUP($I$4&amp;"--"&amp;ROW(A150),'Clie-F'!$A$5:$J$7000,9,0),"")</f>
        <v/>
      </c>
      <c r="G156" s="111" t="str">
        <f>IFERROR(VLOOKUP($I$4&amp;"--"&amp;ROW(A150),'Clie-F'!$A$5:$J$7000,10,0),"")</f>
        <v/>
      </c>
    </row>
    <row r="157" spans="2:7" ht="30" customHeight="1" x14ac:dyDescent="0.3">
      <c r="B157" s="110">
        <v>151</v>
      </c>
      <c r="C157" s="111" t="str">
        <f>IFERROR(VLOOKUP($I$4&amp;"--"&amp;ROW(A151),'Clie-F'!$A$5:$H$7000,4,0),"")</f>
        <v/>
      </c>
      <c r="D157" s="112" t="str">
        <f>IFERROR(VLOOKUP($I$4&amp;"--"&amp;ROW(A151),'Clie-F'!$A$5:$H$7000,7,0),"")</f>
        <v/>
      </c>
      <c r="E157" s="111" t="str">
        <f t="shared" ca="1" si="2"/>
        <v/>
      </c>
      <c r="F157" s="111" t="str">
        <f>IFERROR(VLOOKUP($I$4&amp;"--"&amp;ROW(A151),'Clie-F'!$A$5:$J$7000,9,0),"")</f>
        <v/>
      </c>
      <c r="G157" s="111" t="str">
        <f>IFERROR(VLOOKUP($I$4&amp;"--"&amp;ROW(A151),'Clie-F'!$A$5:$J$7000,10,0),"")</f>
        <v/>
      </c>
    </row>
    <row r="158" spans="2:7" ht="30" customHeight="1" x14ac:dyDescent="0.3">
      <c r="B158" s="110">
        <v>152</v>
      </c>
      <c r="C158" s="111" t="str">
        <f>IFERROR(VLOOKUP($I$4&amp;"--"&amp;ROW(A152),'Clie-F'!$A$5:$H$7000,4,0),"")</f>
        <v/>
      </c>
      <c r="D158" s="112" t="str">
        <f>IFERROR(VLOOKUP($I$4&amp;"--"&amp;ROW(A152),'Clie-F'!$A$5:$H$7000,7,0),"")</f>
        <v/>
      </c>
      <c r="E158" s="111" t="str">
        <f t="shared" ca="1" si="2"/>
        <v/>
      </c>
      <c r="F158" s="111" t="str">
        <f>IFERROR(VLOOKUP($I$4&amp;"--"&amp;ROW(A152),'Clie-F'!$A$5:$J$7000,9,0),"")</f>
        <v/>
      </c>
      <c r="G158" s="111" t="str">
        <f>IFERROR(VLOOKUP($I$4&amp;"--"&amp;ROW(A152),'Clie-F'!$A$5:$J$7000,10,0),"")</f>
        <v/>
      </c>
    </row>
    <row r="159" spans="2:7" ht="30" customHeight="1" x14ac:dyDescent="0.3">
      <c r="B159" s="110">
        <v>153</v>
      </c>
      <c r="C159" s="111" t="str">
        <f>IFERROR(VLOOKUP($I$4&amp;"--"&amp;ROW(A153),'Clie-F'!$A$5:$H$7000,4,0),"")</f>
        <v/>
      </c>
      <c r="D159" s="112" t="str">
        <f>IFERROR(VLOOKUP($I$4&amp;"--"&amp;ROW(A153),'Clie-F'!$A$5:$H$7000,7,0),"")</f>
        <v/>
      </c>
      <c r="E159" s="111" t="str">
        <f t="shared" ca="1" si="2"/>
        <v/>
      </c>
      <c r="F159" s="111" t="str">
        <f>IFERROR(VLOOKUP($I$4&amp;"--"&amp;ROW(A153),'Clie-F'!$A$5:$J$7000,9,0),"")</f>
        <v/>
      </c>
      <c r="G159" s="111" t="str">
        <f>IFERROR(VLOOKUP($I$4&amp;"--"&amp;ROW(A153),'Clie-F'!$A$5:$J$7000,10,0),"")</f>
        <v/>
      </c>
    </row>
    <row r="160" spans="2:7" ht="30" customHeight="1" x14ac:dyDescent="0.3">
      <c r="B160" s="110">
        <v>154</v>
      </c>
      <c r="C160" s="111" t="str">
        <f>IFERROR(VLOOKUP($I$4&amp;"--"&amp;ROW(A154),'Clie-F'!$A$5:$H$7000,4,0),"")</f>
        <v/>
      </c>
      <c r="D160" s="112" t="str">
        <f>IFERROR(VLOOKUP($I$4&amp;"--"&amp;ROW(A154),'Clie-F'!$A$5:$H$7000,7,0),"")</f>
        <v/>
      </c>
      <c r="E160" s="111" t="str">
        <f t="shared" ca="1" si="2"/>
        <v/>
      </c>
      <c r="F160" s="111" t="str">
        <f>IFERROR(VLOOKUP($I$4&amp;"--"&amp;ROW(A154),'Clie-F'!$A$5:$J$7000,9,0),"")</f>
        <v/>
      </c>
      <c r="G160" s="111" t="str">
        <f>IFERROR(VLOOKUP($I$4&amp;"--"&amp;ROW(A154),'Clie-F'!$A$5:$J$7000,10,0),"")</f>
        <v/>
      </c>
    </row>
    <row r="161" spans="2:7" ht="30" customHeight="1" x14ac:dyDescent="0.3">
      <c r="B161" s="110">
        <v>155</v>
      </c>
      <c r="C161" s="111" t="str">
        <f>IFERROR(VLOOKUP($I$4&amp;"--"&amp;ROW(A155),'Clie-F'!$A$5:$H$7000,4,0),"")</f>
        <v/>
      </c>
      <c r="D161" s="112" t="str">
        <f>IFERROR(VLOOKUP($I$4&amp;"--"&amp;ROW(A155),'Clie-F'!$A$5:$H$7000,7,0),"")</f>
        <v/>
      </c>
      <c r="E161" s="111" t="str">
        <f t="shared" ca="1" si="2"/>
        <v/>
      </c>
      <c r="F161" s="111" t="str">
        <f>IFERROR(VLOOKUP($I$4&amp;"--"&amp;ROW(A155),'Clie-F'!$A$5:$J$7000,9,0),"")</f>
        <v/>
      </c>
      <c r="G161" s="111" t="str">
        <f>IFERROR(VLOOKUP($I$4&amp;"--"&amp;ROW(A155),'Clie-F'!$A$5:$J$7000,10,0),"")</f>
        <v/>
      </c>
    </row>
    <row r="162" spans="2:7" ht="30" customHeight="1" x14ac:dyDescent="0.3">
      <c r="B162" s="110">
        <v>156</v>
      </c>
      <c r="C162" s="111" t="str">
        <f>IFERROR(VLOOKUP($I$4&amp;"--"&amp;ROW(A156),'Clie-F'!$A$5:$H$7000,4,0),"")</f>
        <v/>
      </c>
      <c r="D162" s="112" t="str">
        <f>IFERROR(VLOOKUP($I$4&amp;"--"&amp;ROW(A156),'Clie-F'!$A$5:$H$7000,7,0),"")</f>
        <v/>
      </c>
      <c r="E162" s="111" t="str">
        <f t="shared" ca="1" si="2"/>
        <v/>
      </c>
      <c r="F162" s="111" t="str">
        <f>IFERROR(VLOOKUP($I$4&amp;"--"&amp;ROW(A156),'Clie-F'!$A$5:$J$7000,9,0),"")</f>
        <v/>
      </c>
      <c r="G162" s="111" t="str">
        <f>IFERROR(VLOOKUP($I$4&amp;"--"&amp;ROW(A156),'Clie-F'!$A$5:$J$7000,10,0),"")</f>
        <v/>
      </c>
    </row>
    <row r="163" spans="2:7" ht="30" customHeight="1" x14ac:dyDescent="0.3">
      <c r="B163" s="110">
        <v>157</v>
      </c>
      <c r="C163" s="111" t="str">
        <f>IFERROR(VLOOKUP($I$4&amp;"--"&amp;ROW(A157),'Clie-F'!$A$5:$H$7000,4,0),"")</f>
        <v/>
      </c>
      <c r="D163" s="112" t="str">
        <f>IFERROR(VLOOKUP($I$4&amp;"--"&amp;ROW(A157),'Clie-F'!$A$5:$H$7000,7,0),"")</f>
        <v/>
      </c>
      <c r="E163" s="111" t="str">
        <f t="shared" ca="1" si="2"/>
        <v/>
      </c>
      <c r="F163" s="111" t="str">
        <f>IFERROR(VLOOKUP($I$4&amp;"--"&amp;ROW(A157),'Clie-F'!$A$5:$J$7000,9,0),"")</f>
        <v/>
      </c>
      <c r="G163" s="111" t="str">
        <f>IFERROR(VLOOKUP($I$4&amp;"--"&amp;ROW(A157),'Clie-F'!$A$5:$J$7000,10,0),"")</f>
        <v/>
      </c>
    </row>
    <row r="164" spans="2:7" ht="30" customHeight="1" x14ac:dyDescent="0.3">
      <c r="B164" s="110">
        <v>158</v>
      </c>
      <c r="C164" s="111" t="str">
        <f>IFERROR(VLOOKUP($I$4&amp;"--"&amp;ROW(A158),'Clie-F'!$A$5:$H$7000,4,0),"")</f>
        <v/>
      </c>
      <c r="D164" s="112" t="str">
        <f>IFERROR(VLOOKUP($I$4&amp;"--"&amp;ROW(A158),'Clie-F'!$A$5:$H$7000,7,0),"")</f>
        <v/>
      </c>
      <c r="E164" s="111" t="str">
        <f t="shared" ca="1" si="2"/>
        <v/>
      </c>
      <c r="F164" s="111" t="str">
        <f>IFERROR(VLOOKUP($I$4&amp;"--"&amp;ROW(A158),'Clie-F'!$A$5:$J$7000,9,0),"")</f>
        <v/>
      </c>
      <c r="G164" s="111" t="str">
        <f>IFERROR(VLOOKUP($I$4&amp;"--"&amp;ROW(A158),'Clie-F'!$A$5:$J$7000,10,0),"")</f>
        <v/>
      </c>
    </row>
    <row r="165" spans="2:7" ht="30" customHeight="1" x14ac:dyDescent="0.3">
      <c r="B165" s="110">
        <v>159</v>
      </c>
      <c r="C165" s="111" t="str">
        <f>IFERROR(VLOOKUP($I$4&amp;"--"&amp;ROW(A159),'Clie-F'!$A$5:$H$7000,4,0),"")</f>
        <v/>
      </c>
      <c r="D165" s="112" t="str">
        <f>IFERROR(VLOOKUP($I$4&amp;"--"&amp;ROW(A159),'Clie-F'!$A$5:$H$7000,7,0),"")</f>
        <v/>
      </c>
      <c r="E165" s="111" t="str">
        <f t="shared" ca="1" si="2"/>
        <v/>
      </c>
      <c r="F165" s="111" t="str">
        <f>IFERROR(VLOOKUP($I$4&amp;"--"&amp;ROW(A159),'Clie-F'!$A$5:$J$7000,9,0),"")</f>
        <v/>
      </c>
      <c r="G165" s="111" t="str">
        <f>IFERROR(VLOOKUP($I$4&amp;"--"&amp;ROW(A159),'Clie-F'!$A$5:$J$7000,10,0),"")</f>
        <v/>
      </c>
    </row>
    <row r="166" spans="2:7" ht="30" customHeight="1" x14ac:dyDescent="0.3">
      <c r="B166" s="110">
        <v>160</v>
      </c>
      <c r="C166" s="111" t="str">
        <f>IFERROR(VLOOKUP($I$4&amp;"--"&amp;ROW(A160),'Clie-F'!$A$5:$H$7000,4,0),"")</f>
        <v/>
      </c>
      <c r="D166" s="112" t="str">
        <f>IFERROR(VLOOKUP($I$4&amp;"--"&amp;ROW(A160),'Clie-F'!$A$5:$H$7000,7,0),"")</f>
        <v/>
      </c>
      <c r="E166" s="111" t="str">
        <f t="shared" ca="1" si="2"/>
        <v/>
      </c>
      <c r="F166" s="111" t="str">
        <f>IFERROR(VLOOKUP($I$4&amp;"--"&amp;ROW(A160),'Clie-F'!$A$5:$J$7000,9,0),"")</f>
        <v/>
      </c>
      <c r="G166" s="111" t="str">
        <f>IFERROR(VLOOKUP($I$4&amp;"--"&amp;ROW(A160),'Clie-F'!$A$5:$J$7000,10,0),"")</f>
        <v/>
      </c>
    </row>
    <row r="167" spans="2:7" ht="30" customHeight="1" x14ac:dyDescent="0.3">
      <c r="B167" s="110">
        <v>161</v>
      </c>
      <c r="C167" s="111" t="str">
        <f>IFERROR(VLOOKUP($I$4&amp;"--"&amp;ROW(A161),'Clie-F'!$A$5:$H$7000,4,0),"")</f>
        <v/>
      </c>
      <c r="D167" s="112" t="str">
        <f>IFERROR(VLOOKUP($I$4&amp;"--"&amp;ROW(A161),'Clie-F'!$A$5:$H$7000,7,0),"")</f>
        <v/>
      </c>
      <c r="E167" s="111" t="str">
        <f t="shared" ca="1" si="2"/>
        <v/>
      </c>
      <c r="F167" s="111" t="str">
        <f>IFERROR(VLOOKUP($I$4&amp;"--"&amp;ROW(A161),'Clie-F'!$A$5:$J$7000,9,0),"")</f>
        <v/>
      </c>
      <c r="G167" s="111" t="str">
        <f>IFERROR(VLOOKUP($I$4&amp;"--"&amp;ROW(A161),'Clie-F'!$A$5:$J$7000,10,0),"")</f>
        <v/>
      </c>
    </row>
    <row r="168" spans="2:7" ht="30" customHeight="1" x14ac:dyDescent="0.3">
      <c r="B168" s="110">
        <v>162</v>
      </c>
      <c r="C168" s="111" t="str">
        <f>IFERROR(VLOOKUP($I$4&amp;"--"&amp;ROW(A162),'Clie-F'!$A$5:$H$7000,4,0),"")</f>
        <v/>
      </c>
      <c r="D168" s="112" t="str">
        <f>IFERROR(VLOOKUP($I$4&amp;"--"&amp;ROW(A162),'Clie-F'!$A$5:$H$7000,7,0),"")</f>
        <v/>
      </c>
      <c r="E168" s="111" t="str">
        <f t="shared" ca="1" si="2"/>
        <v/>
      </c>
      <c r="F168" s="111" t="str">
        <f>IFERROR(VLOOKUP($I$4&amp;"--"&amp;ROW(A162),'Clie-F'!$A$5:$J$7000,9,0),"")</f>
        <v/>
      </c>
      <c r="G168" s="111" t="str">
        <f>IFERROR(VLOOKUP($I$4&amp;"--"&amp;ROW(A162),'Clie-F'!$A$5:$J$7000,10,0),"")</f>
        <v/>
      </c>
    </row>
    <row r="169" spans="2:7" ht="30" customHeight="1" x14ac:dyDescent="0.3">
      <c r="B169" s="110">
        <v>163</v>
      </c>
      <c r="C169" s="111" t="str">
        <f>IFERROR(VLOOKUP($I$4&amp;"--"&amp;ROW(A163),'Clie-F'!$A$5:$H$7000,4,0),"")</f>
        <v/>
      </c>
      <c r="D169" s="112" t="str">
        <f>IFERROR(VLOOKUP($I$4&amp;"--"&amp;ROW(A163),'Clie-F'!$A$5:$H$7000,7,0),"")</f>
        <v/>
      </c>
      <c r="E169" s="111" t="str">
        <f t="shared" ca="1" si="2"/>
        <v/>
      </c>
      <c r="F169" s="111" t="str">
        <f>IFERROR(VLOOKUP($I$4&amp;"--"&amp;ROW(A163),'Clie-F'!$A$5:$J$7000,9,0),"")</f>
        <v/>
      </c>
      <c r="G169" s="111" t="str">
        <f>IFERROR(VLOOKUP($I$4&amp;"--"&amp;ROW(A163),'Clie-F'!$A$5:$J$7000,10,0),"")</f>
        <v/>
      </c>
    </row>
    <row r="170" spans="2:7" ht="30" customHeight="1" x14ac:dyDescent="0.3">
      <c r="B170" s="110">
        <v>164</v>
      </c>
      <c r="C170" s="111" t="str">
        <f>IFERROR(VLOOKUP($I$4&amp;"--"&amp;ROW(A164),'Clie-F'!$A$5:$H$7000,4,0),"")</f>
        <v/>
      </c>
      <c r="D170" s="112" t="str">
        <f>IFERROR(VLOOKUP($I$4&amp;"--"&amp;ROW(A164),'Clie-F'!$A$5:$H$7000,7,0),"")</f>
        <v/>
      </c>
      <c r="E170" s="111" t="str">
        <f t="shared" ca="1" si="2"/>
        <v/>
      </c>
      <c r="F170" s="111" t="str">
        <f>IFERROR(VLOOKUP($I$4&amp;"--"&amp;ROW(A164),'Clie-F'!$A$5:$J$7000,9,0),"")</f>
        <v/>
      </c>
      <c r="G170" s="111" t="str">
        <f>IFERROR(VLOOKUP($I$4&amp;"--"&amp;ROW(A164),'Clie-F'!$A$5:$J$7000,10,0),"")</f>
        <v/>
      </c>
    </row>
    <row r="171" spans="2:7" ht="30" customHeight="1" x14ac:dyDescent="0.3">
      <c r="B171" s="110">
        <v>165</v>
      </c>
      <c r="C171" s="111" t="str">
        <f>IFERROR(VLOOKUP($I$4&amp;"--"&amp;ROW(A165),'Clie-F'!$A$5:$H$7000,4,0),"")</f>
        <v/>
      </c>
      <c r="D171" s="112" t="str">
        <f>IFERROR(VLOOKUP($I$4&amp;"--"&amp;ROW(A165),'Clie-F'!$A$5:$H$7000,7,0),"")</f>
        <v/>
      </c>
      <c r="E171" s="111" t="str">
        <f t="shared" ca="1" si="2"/>
        <v/>
      </c>
      <c r="F171" s="111" t="str">
        <f>IFERROR(VLOOKUP($I$4&amp;"--"&amp;ROW(A165),'Clie-F'!$A$5:$J$7000,9,0),"")</f>
        <v/>
      </c>
      <c r="G171" s="111" t="str">
        <f>IFERROR(VLOOKUP($I$4&amp;"--"&amp;ROW(A165),'Clie-F'!$A$5:$J$7000,10,0),"")</f>
        <v/>
      </c>
    </row>
    <row r="172" spans="2:7" ht="30" customHeight="1" x14ac:dyDescent="0.3">
      <c r="B172" s="110">
        <v>166</v>
      </c>
      <c r="C172" s="111" t="str">
        <f>IFERROR(VLOOKUP($I$4&amp;"--"&amp;ROW(A166),'Clie-F'!$A$5:$H$7000,4,0),"")</f>
        <v/>
      </c>
      <c r="D172" s="112" t="str">
        <f>IFERROR(VLOOKUP($I$4&amp;"--"&amp;ROW(A166),'Clie-F'!$A$5:$H$7000,7,0),"")</f>
        <v/>
      </c>
      <c r="E172" s="111" t="str">
        <f t="shared" ca="1" si="2"/>
        <v/>
      </c>
      <c r="F172" s="111" t="str">
        <f>IFERROR(VLOOKUP($I$4&amp;"--"&amp;ROW(A166),'Clie-F'!$A$5:$J$7000,9,0),"")</f>
        <v/>
      </c>
      <c r="G172" s="111" t="str">
        <f>IFERROR(VLOOKUP($I$4&amp;"--"&amp;ROW(A166),'Clie-F'!$A$5:$J$7000,10,0),"")</f>
        <v/>
      </c>
    </row>
    <row r="173" spans="2:7" ht="30" customHeight="1" x14ac:dyDescent="0.3">
      <c r="B173" s="110">
        <v>167</v>
      </c>
      <c r="C173" s="111" t="str">
        <f>IFERROR(VLOOKUP($I$4&amp;"--"&amp;ROW(A167),'Clie-F'!$A$5:$H$7000,4,0),"")</f>
        <v/>
      </c>
      <c r="D173" s="112" t="str">
        <f>IFERROR(VLOOKUP($I$4&amp;"--"&amp;ROW(A167),'Clie-F'!$A$5:$H$7000,7,0),"")</f>
        <v/>
      </c>
      <c r="E173" s="111" t="str">
        <f t="shared" ca="1" si="2"/>
        <v/>
      </c>
      <c r="F173" s="111" t="str">
        <f>IFERROR(VLOOKUP($I$4&amp;"--"&amp;ROW(A167),'Clie-F'!$A$5:$J$7000,9,0),"")</f>
        <v/>
      </c>
      <c r="G173" s="111" t="str">
        <f>IFERROR(VLOOKUP($I$4&amp;"--"&amp;ROW(A167),'Clie-F'!$A$5:$J$7000,10,0),"")</f>
        <v/>
      </c>
    </row>
    <row r="174" spans="2:7" ht="30" customHeight="1" x14ac:dyDescent="0.3">
      <c r="B174" s="110">
        <v>168</v>
      </c>
      <c r="C174" s="111" t="str">
        <f>IFERROR(VLOOKUP($I$4&amp;"--"&amp;ROW(A168),'Clie-F'!$A$5:$H$7000,4,0),"")</f>
        <v/>
      </c>
      <c r="D174" s="112" t="str">
        <f>IFERROR(VLOOKUP($I$4&amp;"--"&amp;ROW(A168),'Clie-F'!$A$5:$H$7000,7,0),"")</f>
        <v/>
      </c>
      <c r="E174" s="111" t="str">
        <f t="shared" ca="1" si="2"/>
        <v/>
      </c>
      <c r="F174" s="111" t="str">
        <f>IFERROR(VLOOKUP($I$4&amp;"--"&amp;ROW(A168),'Clie-F'!$A$5:$J$7000,9,0),"")</f>
        <v/>
      </c>
      <c r="G174" s="111" t="str">
        <f>IFERROR(VLOOKUP($I$4&amp;"--"&amp;ROW(A168),'Clie-F'!$A$5:$J$7000,10,0),"")</f>
        <v/>
      </c>
    </row>
    <row r="175" spans="2:7" ht="30" customHeight="1" x14ac:dyDescent="0.3">
      <c r="B175" s="110">
        <v>169</v>
      </c>
      <c r="C175" s="111" t="str">
        <f>IFERROR(VLOOKUP($I$4&amp;"--"&amp;ROW(A169),'Clie-F'!$A$5:$H$7000,4,0),"")</f>
        <v/>
      </c>
      <c r="D175" s="112" t="str">
        <f>IFERROR(VLOOKUP($I$4&amp;"--"&amp;ROW(A169),'Clie-F'!$A$5:$H$7000,7,0),"")</f>
        <v/>
      </c>
      <c r="E175" s="111" t="str">
        <f t="shared" ca="1" si="2"/>
        <v/>
      </c>
      <c r="F175" s="111" t="str">
        <f>IFERROR(VLOOKUP($I$4&amp;"--"&amp;ROW(A169),'Clie-F'!$A$5:$J$7000,9,0),"")</f>
        <v/>
      </c>
      <c r="G175" s="111" t="str">
        <f>IFERROR(VLOOKUP($I$4&amp;"--"&amp;ROW(A169),'Clie-F'!$A$5:$J$7000,10,0),"")</f>
        <v/>
      </c>
    </row>
    <row r="176" spans="2:7" ht="30" customHeight="1" x14ac:dyDescent="0.3">
      <c r="B176" s="110">
        <v>170</v>
      </c>
      <c r="C176" s="111" t="str">
        <f>IFERROR(VLOOKUP($I$4&amp;"--"&amp;ROW(A170),'Clie-F'!$A$5:$H$7000,4,0),"")</f>
        <v/>
      </c>
      <c r="D176" s="112" t="str">
        <f>IFERROR(VLOOKUP($I$4&amp;"--"&amp;ROW(A170),'Clie-F'!$A$5:$H$7000,7,0),"")</f>
        <v/>
      </c>
      <c r="E176" s="111" t="str">
        <f t="shared" ca="1" si="2"/>
        <v/>
      </c>
      <c r="F176" s="111" t="str">
        <f>IFERROR(VLOOKUP($I$4&amp;"--"&amp;ROW(A170),'Clie-F'!$A$5:$J$7000,9,0),"")</f>
        <v/>
      </c>
      <c r="G176" s="111" t="str">
        <f>IFERROR(VLOOKUP($I$4&amp;"--"&amp;ROW(A170),'Clie-F'!$A$5:$J$7000,10,0),"")</f>
        <v/>
      </c>
    </row>
    <row r="177" spans="2:7" ht="30" customHeight="1" x14ac:dyDescent="0.3">
      <c r="B177" s="110">
        <v>171</v>
      </c>
      <c r="C177" s="111" t="str">
        <f>IFERROR(VLOOKUP($I$4&amp;"--"&amp;ROW(A171),'Clie-F'!$A$5:$H$7000,4,0),"")</f>
        <v/>
      </c>
      <c r="D177" s="112" t="str">
        <f>IFERROR(VLOOKUP($I$4&amp;"--"&amp;ROW(A171),'Clie-F'!$A$5:$H$7000,7,0),"")</f>
        <v/>
      </c>
      <c r="E177" s="111" t="str">
        <f t="shared" ca="1" si="2"/>
        <v/>
      </c>
      <c r="F177" s="111" t="str">
        <f>IFERROR(VLOOKUP($I$4&amp;"--"&amp;ROW(A171),'Clie-F'!$A$5:$J$7000,9,0),"")</f>
        <v/>
      </c>
      <c r="G177" s="111" t="str">
        <f>IFERROR(VLOOKUP($I$4&amp;"--"&amp;ROW(A171),'Clie-F'!$A$5:$J$7000,10,0),"")</f>
        <v/>
      </c>
    </row>
    <row r="178" spans="2:7" ht="30" customHeight="1" x14ac:dyDescent="0.3">
      <c r="B178" s="110">
        <v>172</v>
      </c>
      <c r="C178" s="111" t="str">
        <f>IFERROR(VLOOKUP($I$4&amp;"--"&amp;ROW(A172),'Clie-F'!$A$5:$H$7000,4,0),"")</f>
        <v/>
      </c>
      <c r="D178" s="112" t="str">
        <f>IFERROR(VLOOKUP($I$4&amp;"--"&amp;ROW(A172),'Clie-F'!$A$5:$H$7000,7,0),"")</f>
        <v/>
      </c>
      <c r="E178" s="111" t="str">
        <f t="shared" ca="1" si="2"/>
        <v/>
      </c>
      <c r="F178" s="111" t="str">
        <f>IFERROR(VLOOKUP($I$4&amp;"--"&amp;ROW(A172),'Clie-F'!$A$5:$J$7000,9,0),"")</f>
        <v/>
      </c>
      <c r="G178" s="111" t="str">
        <f>IFERROR(VLOOKUP($I$4&amp;"--"&amp;ROW(A172),'Clie-F'!$A$5:$J$7000,10,0),"")</f>
        <v/>
      </c>
    </row>
    <row r="179" spans="2:7" ht="30" customHeight="1" x14ac:dyDescent="0.3">
      <c r="B179" s="110">
        <v>173</v>
      </c>
      <c r="C179" s="111" t="str">
        <f>IFERROR(VLOOKUP($I$4&amp;"--"&amp;ROW(A173),'Clie-F'!$A$5:$H$7000,4,0),"")</f>
        <v/>
      </c>
      <c r="D179" s="112" t="str">
        <f>IFERROR(VLOOKUP($I$4&amp;"--"&amp;ROW(A173),'Clie-F'!$A$5:$H$7000,7,0),"")</f>
        <v/>
      </c>
      <c r="E179" s="111" t="str">
        <f t="shared" ca="1" si="2"/>
        <v/>
      </c>
      <c r="F179" s="111" t="str">
        <f>IFERROR(VLOOKUP($I$4&amp;"--"&amp;ROW(A173),'Clie-F'!$A$5:$J$7000,9,0),"")</f>
        <v/>
      </c>
      <c r="G179" s="111" t="str">
        <f>IFERROR(VLOOKUP($I$4&amp;"--"&amp;ROW(A173),'Clie-F'!$A$5:$J$7000,10,0),"")</f>
        <v/>
      </c>
    </row>
    <row r="180" spans="2:7" ht="30" customHeight="1" x14ac:dyDescent="0.3">
      <c r="B180" s="110">
        <v>174</v>
      </c>
      <c r="C180" s="111" t="str">
        <f>IFERROR(VLOOKUP($I$4&amp;"--"&amp;ROW(A174),'Clie-F'!$A$5:$H$7000,4,0),"")</f>
        <v/>
      </c>
      <c r="D180" s="112" t="str">
        <f>IFERROR(VLOOKUP($I$4&amp;"--"&amp;ROW(A174),'Clie-F'!$A$5:$H$7000,7,0),"")</f>
        <v/>
      </c>
      <c r="E180" s="111" t="str">
        <f t="shared" ca="1" si="2"/>
        <v/>
      </c>
      <c r="F180" s="111" t="str">
        <f>IFERROR(VLOOKUP($I$4&amp;"--"&amp;ROW(A174),'Clie-F'!$A$5:$J$7000,9,0),"")</f>
        <v/>
      </c>
      <c r="G180" s="111" t="str">
        <f>IFERROR(VLOOKUP($I$4&amp;"--"&amp;ROW(A174),'Clie-F'!$A$5:$J$7000,10,0),"")</f>
        <v/>
      </c>
    </row>
    <row r="181" spans="2:7" ht="30" customHeight="1" x14ac:dyDescent="0.3">
      <c r="B181" s="110">
        <v>175</v>
      </c>
      <c r="C181" s="111" t="str">
        <f>IFERROR(VLOOKUP($I$4&amp;"--"&amp;ROW(A175),'Clie-F'!$A$5:$H$7000,4,0),"")</f>
        <v/>
      </c>
      <c r="D181" s="112" t="str">
        <f>IFERROR(VLOOKUP($I$4&amp;"--"&amp;ROW(A175),'Clie-F'!$A$5:$H$7000,7,0),"")</f>
        <v/>
      </c>
      <c r="E181" s="111" t="str">
        <f t="shared" ca="1" si="2"/>
        <v/>
      </c>
      <c r="F181" s="111" t="str">
        <f>IFERROR(VLOOKUP($I$4&amp;"--"&amp;ROW(A175),'Clie-F'!$A$5:$J$7000,9,0),"")</f>
        <v/>
      </c>
      <c r="G181" s="111" t="str">
        <f>IFERROR(VLOOKUP($I$4&amp;"--"&amp;ROW(A175),'Clie-F'!$A$5:$J$7000,10,0),"")</f>
        <v/>
      </c>
    </row>
    <row r="182" spans="2:7" ht="30" customHeight="1" x14ac:dyDescent="0.3">
      <c r="B182" s="110">
        <v>176</v>
      </c>
      <c r="C182" s="111" t="str">
        <f>IFERROR(VLOOKUP($I$4&amp;"--"&amp;ROW(A176),'Clie-F'!$A$5:$H$7000,4,0),"")</f>
        <v/>
      </c>
      <c r="D182" s="112" t="str">
        <f>IFERROR(VLOOKUP($I$4&amp;"--"&amp;ROW(A176),'Clie-F'!$A$5:$H$7000,7,0),"")</f>
        <v/>
      </c>
      <c r="E182" s="111" t="str">
        <f t="shared" ca="1" si="2"/>
        <v/>
      </c>
      <c r="F182" s="111" t="str">
        <f>IFERROR(VLOOKUP($I$4&amp;"--"&amp;ROW(A176),'Clie-F'!$A$5:$J$7000,9,0),"")</f>
        <v/>
      </c>
      <c r="G182" s="111" t="str">
        <f>IFERROR(VLOOKUP($I$4&amp;"--"&amp;ROW(A176),'Clie-F'!$A$5:$J$7000,10,0),"")</f>
        <v/>
      </c>
    </row>
    <row r="183" spans="2:7" ht="30" customHeight="1" x14ac:dyDescent="0.3">
      <c r="B183" s="110">
        <v>177</v>
      </c>
      <c r="C183" s="111" t="str">
        <f>IFERROR(VLOOKUP($I$4&amp;"--"&amp;ROW(A177),'Clie-F'!$A$5:$H$7000,4,0),"")</f>
        <v/>
      </c>
      <c r="D183" s="112" t="str">
        <f>IFERROR(VLOOKUP($I$4&amp;"--"&amp;ROW(A177),'Clie-F'!$A$5:$H$7000,7,0),"")</f>
        <v/>
      </c>
      <c r="E183" s="111" t="str">
        <f t="shared" ca="1" si="2"/>
        <v/>
      </c>
      <c r="F183" s="111" t="str">
        <f>IFERROR(VLOOKUP($I$4&amp;"--"&amp;ROW(A177),'Clie-F'!$A$5:$J$7000,9,0),"")</f>
        <v/>
      </c>
      <c r="G183" s="111" t="str">
        <f>IFERROR(VLOOKUP($I$4&amp;"--"&amp;ROW(A177),'Clie-F'!$A$5:$J$7000,10,0),"")</f>
        <v/>
      </c>
    </row>
    <row r="184" spans="2:7" ht="30" customHeight="1" x14ac:dyDescent="0.3">
      <c r="B184" s="110">
        <v>178</v>
      </c>
      <c r="C184" s="111" t="str">
        <f>IFERROR(VLOOKUP($I$4&amp;"--"&amp;ROW(A178),'Clie-F'!$A$5:$H$7000,4,0),"")</f>
        <v/>
      </c>
      <c r="D184" s="112" t="str">
        <f>IFERROR(VLOOKUP($I$4&amp;"--"&amp;ROW(A178),'Clie-F'!$A$5:$H$7000,7,0),"")</f>
        <v/>
      </c>
      <c r="E184" s="111" t="str">
        <f t="shared" ca="1" si="2"/>
        <v/>
      </c>
      <c r="F184" s="111" t="str">
        <f>IFERROR(VLOOKUP($I$4&amp;"--"&amp;ROW(A178),'Clie-F'!$A$5:$J$7000,9,0),"")</f>
        <v/>
      </c>
      <c r="G184" s="111" t="str">
        <f>IFERROR(VLOOKUP($I$4&amp;"--"&amp;ROW(A178),'Clie-F'!$A$5:$J$7000,10,0),"")</f>
        <v/>
      </c>
    </row>
    <row r="185" spans="2:7" ht="30" customHeight="1" x14ac:dyDescent="0.3">
      <c r="B185" s="110">
        <v>179</v>
      </c>
      <c r="C185" s="111" t="str">
        <f>IFERROR(VLOOKUP($I$4&amp;"--"&amp;ROW(A179),'Clie-F'!$A$5:$H$7000,4,0),"")</f>
        <v/>
      </c>
      <c r="D185" s="112" t="str">
        <f>IFERROR(VLOOKUP($I$4&amp;"--"&amp;ROW(A179),'Clie-F'!$A$5:$H$7000,7,0),"")</f>
        <v/>
      </c>
      <c r="E185" s="111" t="str">
        <f t="shared" ca="1" si="2"/>
        <v/>
      </c>
      <c r="F185" s="111" t="str">
        <f>IFERROR(VLOOKUP($I$4&amp;"--"&amp;ROW(A179),'Clie-F'!$A$5:$J$7000,9,0),"")</f>
        <v/>
      </c>
      <c r="G185" s="111" t="str">
        <f>IFERROR(VLOOKUP($I$4&amp;"--"&amp;ROW(A179),'Clie-F'!$A$5:$J$7000,10,0),"")</f>
        <v/>
      </c>
    </row>
    <row r="186" spans="2:7" ht="30" customHeight="1" x14ac:dyDescent="0.3">
      <c r="B186" s="110">
        <v>180</v>
      </c>
      <c r="C186" s="111" t="str">
        <f>IFERROR(VLOOKUP($I$4&amp;"--"&amp;ROW(A180),'Clie-F'!$A$5:$H$7000,4,0),"")</f>
        <v/>
      </c>
      <c r="D186" s="112" t="str">
        <f>IFERROR(VLOOKUP($I$4&amp;"--"&amp;ROW(A180),'Clie-F'!$A$5:$H$7000,7,0),"")</f>
        <v/>
      </c>
      <c r="E186" s="111" t="str">
        <f t="shared" ca="1" si="2"/>
        <v/>
      </c>
      <c r="F186" s="111" t="str">
        <f>IFERROR(VLOOKUP($I$4&amp;"--"&amp;ROW(A180),'Clie-F'!$A$5:$J$7000,9,0),"")</f>
        <v/>
      </c>
      <c r="G186" s="111" t="str">
        <f>IFERROR(VLOOKUP($I$4&amp;"--"&amp;ROW(A180),'Clie-F'!$A$5:$J$7000,10,0),"")</f>
        <v/>
      </c>
    </row>
    <row r="187" spans="2:7" ht="30" customHeight="1" x14ac:dyDescent="0.3">
      <c r="B187" s="110">
        <v>181</v>
      </c>
      <c r="C187" s="111" t="str">
        <f>IFERROR(VLOOKUP($I$4&amp;"--"&amp;ROW(A181),'Clie-F'!$A$5:$H$7000,4,0),"")</f>
        <v/>
      </c>
      <c r="D187" s="112" t="str">
        <f>IFERROR(VLOOKUP($I$4&amp;"--"&amp;ROW(A181),'Clie-F'!$A$5:$H$7000,7,0),"")</f>
        <v/>
      </c>
      <c r="E187" s="111" t="str">
        <f t="shared" ca="1" si="2"/>
        <v/>
      </c>
      <c r="F187" s="111" t="str">
        <f>IFERROR(VLOOKUP($I$4&amp;"--"&amp;ROW(A181),'Clie-F'!$A$5:$J$7000,9,0),"")</f>
        <v/>
      </c>
      <c r="G187" s="111" t="str">
        <f>IFERROR(VLOOKUP($I$4&amp;"--"&amp;ROW(A181),'Clie-F'!$A$5:$J$7000,10,0),"")</f>
        <v/>
      </c>
    </row>
    <row r="188" spans="2:7" ht="30" customHeight="1" x14ac:dyDescent="0.3">
      <c r="B188" s="110">
        <v>182</v>
      </c>
      <c r="C188" s="111" t="str">
        <f>IFERROR(VLOOKUP($I$4&amp;"--"&amp;ROW(A182),'Clie-F'!$A$5:$H$7000,4,0),"")</f>
        <v/>
      </c>
      <c r="D188" s="112" t="str">
        <f>IFERROR(VLOOKUP($I$4&amp;"--"&amp;ROW(A182),'Clie-F'!$A$5:$H$7000,7,0),"")</f>
        <v/>
      </c>
      <c r="E188" s="111" t="str">
        <f t="shared" ca="1" si="2"/>
        <v/>
      </c>
      <c r="F188" s="111" t="str">
        <f>IFERROR(VLOOKUP($I$4&amp;"--"&amp;ROW(A182),'Clie-F'!$A$5:$J$7000,9,0),"")</f>
        <v/>
      </c>
      <c r="G188" s="111" t="str">
        <f>IFERROR(VLOOKUP($I$4&amp;"--"&amp;ROW(A182),'Clie-F'!$A$5:$J$7000,10,0),"")</f>
        <v/>
      </c>
    </row>
    <row r="189" spans="2:7" ht="30" customHeight="1" x14ac:dyDescent="0.3">
      <c r="B189" s="110">
        <v>183</v>
      </c>
      <c r="C189" s="111" t="str">
        <f>IFERROR(VLOOKUP($I$4&amp;"--"&amp;ROW(A183),'Clie-F'!$A$5:$H$7000,4,0),"")</f>
        <v/>
      </c>
      <c r="D189" s="112" t="str">
        <f>IFERROR(VLOOKUP($I$4&amp;"--"&amp;ROW(A183),'Clie-F'!$A$5:$H$7000,7,0),"")</f>
        <v/>
      </c>
      <c r="E189" s="111" t="str">
        <f t="shared" ca="1" si="2"/>
        <v/>
      </c>
      <c r="F189" s="111" t="str">
        <f>IFERROR(VLOOKUP($I$4&amp;"--"&amp;ROW(A183),'Clie-F'!$A$5:$J$7000,9,0),"")</f>
        <v/>
      </c>
      <c r="G189" s="111" t="str">
        <f>IFERROR(VLOOKUP($I$4&amp;"--"&amp;ROW(A183),'Clie-F'!$A$5:$J$7000,10,0),"")</f>
        <v/>
      </c>
    </row>
    <row r="190" spans="2:7" ht="30" customHeight="1" x14ac:dyDescent="0.3">
      <c r="B190" s="110">
        <v>184</v>
      </c>
      <c r="C190" s="111" t="str">
        <f>IFERROR(VLOOKUP($I$4&amp;"--"&amp;ROW(A184),'Clie-F'!$A$5:$H$7000,4,0),"")</f>
        <v/>
      </c>
      <c r="D190" s="112" t="str">
        <f>IFERROR(VLOOKUP($I$4&amp;"--"&amp;ROW(A184),'Clie-F'!$A$5:$H$7000,7,0),"")</f>
        <v/>
      </c>
      <c r="E190" s="111" t="str">
        <f t="shared" ca="1" si="2"/>
        <v/>
      </c>
      <c r="F190" s="111" t="str">
        <f>IFERROR(VLOOKUP($I$4&amp;"--"&amp;ROW(A184),'Clie-F'!$A$5:$J$7000,9,0),"")</f>
        <v/>
      </c>
      <c r="G190" s="111" t="str">
        <f>IFERROR(VLOOKUP($I$4&amp;"--"&amp;ROW(A184),'Clie-F'!$A$5:$J$7000,10,0),"")</f>
        <v/>
      </c>
    </row>
    <row r="191" spans="2:7" ht="30" customHeight="1" x14ac:dyDescent="0.3">
      <c r="B191" s="110">
        <v>185</v>
      </c>
      <c r="C191" s="111" t="str">
        <f>IFERROR(VLOOKUP($I$4&amp;"--"&amp;ROW(A185),'Clie-F'!$A$5:$H$7000,4,0),"")</f>
        <v/>
      </c>
      <c r="D191" s="112" t="str">
        <f>IFERROR(VLOOKUP($I$4&amp;"--"&amp;ROW(A185),'Clie-F'!$A$5:$H$7000,7,0),"")</f>
        <v/>
      </c>
      <c r="E191" s="111" t="str">
        <f t="shared" ca="1" si="2"/>
        <v/>
      </c>
      <c r="F191" s="111" t="str">
        <f>IFERROR(VLOOKUP($I$4&amp;"--"&amp;ROW(A185),'Clie-F'!$A$5:$J$7000,9,0),"")</f>
        <v/>
      </c>
      <c r="G191" s="111" t="str">
        <f>IFERROR(VLOOKUP($I$4&amp;"--"&amp;ROW(A185),'Clie-F'!$A$5:$J$7000,10,0),"")</f>
        <v/>
      </c>
    </row>
    <row r="192" spans="2:7" ht="30" customHeight="1" x14ac:dyDescent="0.3">
      <c r="B192" s="110">
        <v>186</v>
      </c>
      <c r="C192" s="111" t="str">
        <f>IFERROR(VLOOKUP($I$4&amp;"--"&amp;ROW(A186),'Clie-F'!$A$5:$H$7000,4,0),"")</f>
        <v/>
      </c>
      <c r="D192" s="112" t="str">
        <f>IFERROR(VLOOKUP($I$4&amp;"--"&amp;ROW(A186),'Clie-F'!$A$5:$H$7000,7,0),"")</f>
        <v/>
      </c>
      <c r="E192" s="111" t="str">
        <f t="shared" ca="1" si="2"/>
        <v/>
      </c>
      <c r="F192" s="111" t="str">
        <f>IFERROR(VLOOKUP($I$4&amp;"--"&amp;ROW(A186),'Clie-F'!$A$5:$J$7000,9,0),"")</f>
        <v/>
      </c>
      <c r="G192" s="111" t="str">
        <f>IFERROR(VLOOKUP($I$4&amp;"--"&amp;ROW(A186),'Clie-F'!$A$5:$J$7000,10,0),"")</f>
        <v/>
      </c>
    </row>
    <row r="193" spans="2:7" ht="30" customHeight="1" x14ac:dyDescent="0.3">
      <c r="B193" s="110">
        <v>187</v>
      </c>
      <c r="C193" s="111" t="str">
        <f>IFERROR(VLOOKUP($I$4&amp;"--"&amp;ROW(A187),'Clie-F'!$A$5:$H$7000,4,0),"")</f>
        <v/>
      </c>
      <c r="D193" s="112" t="str">
        <f>IFERROR(VLOOKUP($I$4&amp;"--"&amp;ROW(A187),'Clie-F'!$A$5:$H$7000,7,0),"")</f>
        <v/>
      </c>
      <c r="E193" s="111" t="str">
        <f t="shared" ca="1" si="2"/>
        <v/>
      </c>
      <c r="F193" s="111" t="str">
        <f>IFERROR(VLOOKUP($I$4&amp;"--"&amp;ROW(A187),'Clie-F'!$A$5:$J$7000,9,0),"")</f>
        <v/>
      </c>
      <c r="G193" s="111" t="str">
        <f>IFERROR(VLOOKUP($I$4&amp;"--"&amp;ROW(A187),'Clie-F'!$A$5:$J$7000,10,0),"")</f>
        <v/>
      </c>
    </row>
    <row r="194" spans="2:7" ht="30" customHeight="1" x14ac:dyDescent="0.3">
      <c r="B194" s="110">
        <v>188</v>
      </c>
      <c r="C194" s="111" t="str">
        <f>IFERROR(VLOOKUP($I$4&amp;"--"&amp;ROW(A188),'Clie-F'!$A$5:$H$7000,4,0),"")</f>
        <v/>
      </c>
      <c r="D194" s="112" t="str">
        <f>IFERROR(VLOOKUP($I$4&amp;"--"&amp;ROW(A188),'Clie-F'!$A$5:$H$7000,7,0),"")</f>
        <v/>
      </c>
      <c r="E194" s="111" t="str">
        <f t="shared" ca="1" si="2"/>
        <v/>
      </c>
      <c r="F194" s="111" t="str">
        <f>IFERROR(VLOOKUP($I$4&amp;"--"&amp;ROW(A188),'Clie-F'!$A$5:$J$7000,9,0),"")</f>
        <v/>
      </c>
      <c r="G194" s="111" t="str">
        <f>IFERROR(VLOOKUP($I$4&amp;"--"&amp;ROW(A188),'Clie-F'!$A$5:$J$7000,10,0),"")</f>
        <v/>
      </c>
    </row>
    <row r="195" spans="2:7" ht="30" customHeight="1" x14ac:dyDescent="0.3">
      <c r="B195" s="110">
        <v>189</v>
      </c>
      <c r="C195" s="111" t="str">
        <f>IFERROR(VLOOKUP($I$4&amp;"--"&amp;ROW(A189),'Clie-F'!$A$5:$H$7000,4,0),"")</f>
        <v/>
      </c>
      <c r="D195" s="112" t="str">
        <f>IFERROR(VLOOKUP($I$4&amp;"--"&amp;ROW(A189),'Clie-F'!$A$5:$H$7000,7,0),"")</f>
        <v/>
      </c>
      <c r="E195" s="111" t="str">
        <f t="shared" ca="1" si="2"/>
        <v/>
      </c>
      <c r="F195" s="111" t="str">
        <f>IFERROR(VLOOKUP($I$4&amp;"--"&amp;ROW(A189),'Clie-F'!$A$5:$J$7000,9,0),"")</f>
        <v/>
      </c>
      <c r="G195" s="111" t="str">
        <f>IFERROR(VLOOKUP($I$4&amp;"--"&amp;ROW(A189),'Clie-F'!$A$5:$J$7000,10,0),"")</f>
        <v/>
      </c>
    </row>
    <row r="196" spans="2:7" ht="30" customHeight="1" x14ac:dyDescent="0.3">
      <c r="B196" s="110">
        <v>190</v>
      </c>
      <c r="C196" s="111" t="str">
        <f>IFERROR(VLOOKUP($I$4&amp;"--"&amp;ROW(A190),'Clie-F'!$A$5:$H$7000,4,0),"")</f>
        <v/>
      </c>
      <c r="D196" s="112" t="str">
        <f>IFERROR(VLOOKUP($I$4&amp;"--"&amp;ROW(A190),'Clie-F'!$A$5:$H$7000,7,0),"")</f>
        <v/>
      </c>
      <c r="E196" s="111" t="str">
        <f t="shared" ca="1" si="2"/>
        <v/>
      </c>
      <c r="F196" s="111" t="str">
        <f>IFERROR(VLOOKUP($I$4&amp;"--"&amp;ROW(A190),'Clie-F'!$A$5:$J$7000,9,0),"")</f>
        <v/>
      </c>
      <c r="G196" s="111" t="str">
        <f>IFERROR(VLOOKUP($I$4&amp;"--"&amp;ROW(A190),'Clie-F'!$A$5:$J$7000,10,0),"")</f>
        <v/>
      </c>
    </row>
    <row r="197" spans="2:7" ht="30" customHeight="1" x14ac:dyDescent="0.3">
      <c r="B197" s="110">
        <v>191</v>
      </c>
      <c r="C197" s="111" t="str">
        <f>IFERROR(VLOOKUP($I$4&amp;"--"&amp;ROW(A191),'Clie-F'!$A$5:$H$7000,4,0),"")</f>
        <v/>
      </c>
      <c r="D197" s="112" t="str">
        <f>IFERROR(VLOOKUP($I$4&amp;"--"&amp;ROW(A191),'Clie-F'!$A$5:$H$7000,7,0),"")</f>
        <v/>
      </c>
      <c r="E197" s="111" t="str">
        <f t="shared" ca="1" si="2"/>
        <v/>
      </c>
      <c r="F197" s="111" t="str">
        <f>IFERROR(VLOOKUP($I$4&amp;"--"&amp;ROW(A191),'Clie-F'!$A$5:$J$7000,9,0),"")</f>
        <v/>
      </c>
      <c r="G197" s="111" t="str">
        <f>IFERROR(VLOOKUP($I$4&amp;"--"&amp;ROW(A191),'Clie-F'!$A$5:$J$7000,10,0),"")</f>
        <v/>
      </c>
    </row>
    <row r="198" spans="2:7" ht="30" customHeight="1" x14ac:dyDescent="0.3">
      <c r="B198" s="110">
        <v>192</v>
      </c>
      <c r="C198" s="111" t="str">
        <f>IFERROR(VLOOKUP($I$4&amp;"--"&amp;ROW(A192),'Clie-F'!$A$5:$H$7000,4,0),"")</f>
        <v/>
      </c>
      <c r="D198" s="112" t="str">
        <f>IFERROR(VLOOKUP($I$4&amp;"--"&amp;ROW(A192),'Clie-F'!$A$5:$H$7000,7,0),"")</f>
        <v/>
      </c>
      <c r="E198" s="111" t="str">
        <f t="shared" ca="1" si="2"/>
        <v/>
      </c>
      <c r="F198" s="111" t="str">
        <f>IFERROR(VLOOKUP($I$4&amp;"--"&amp;ROW(A192),'Clie-F'!$A$5:$J$7000,9,0),"")</f>
        <v/>
      </c>
      <c r="G198" s="111" t="str">
        <f>IFERROR(VLOOKUP($I$4&amp;"--"&amp;ROW(A192),'Clie-F'!$A$5:$J$7000,10,0),"")</f>
        <v/>
      </c>
    </row>
    <row r="199" spans="2:7" ht="30" customHeight="1" x14ac:dyDescent="0.3">
      <c r="B199" s="110">
        <v>193</v>
      </c>
      <c r="C199" s="111" t="str">
        <f>IFERROR(VLOOKUP($I$4&amp;"--"&amp;ROW(A193),'Clie-F'!$A$5:$H$7000,4,0),"")</f>
        <v/>
      </c>
      <c r="D199" s="112" t="str">
        <f>IFERROR(VLOOKUP($I$4&amp;"--"&amp;ROW(A193),'Clie-F'!$A$5:$H$7000,7,0),"")</f>
        <v/>
      </c>
      <c r="E199" s="111" t="str">
        <f t="shared" ref="E199:E262" ca="1" si="3">IFERROR(IF(D199,DATEDIF(D199,TODAY(),"Y"),""),"")</f>
        <v/>
      </c>
      <c r="F199" s="111" t="str">
        <f>IFERROR(VLOOKUP($I$4&amp;"--"&amp;ROW(A193),'Clie-F'!$A$5:$J$7000,9,0),"")</f>
        <v/>
      </c>
      <c r="G199" s="111" t="str">
        <f>IFERROR(VLOOKUP($I$4&amp;"--"&amp;ROW(A193),'Clie-F'!$A$5:$J$7000,10,0),"")</f>
        <v/>
      </c>
    </row>
    <row r="200" spans="2:7" ht="30" customHeight="1" x14ac:dyDescent="0.3">
      <c r="B200" s="110">
        <v>194</v>
      </c>
      <c r="C200" s="111" t="str">
        <f>IFERROR(VLOOKUP($I$4&amp;"--"&amp;ROW(A194),'Clie-F'!$A$5:$H$7000,4,0),"")</f>
        <v/>
      </c>
      <c r="D200" s="112" t="str">
        <f>IFERROR(VLOOKUP($I$4&amp;"--"&amp;ROW(A194),'Clie-F'!$A$5:$H$7000,7,0),"")</f>
        <v/>
      </c>
      <c r="E200" s="111" t="str">
        <f t="shared" ca="1" si="3"/>
        <v/>
      </c>
      <c r="F200" s="111" t="str">
        <f>IFERROR(VLOOKUP($I$4&amp;"--"&amp;ROW(A194),'Clie-F'!$A$5:$J$7000,9,0),"")</f>
        <v/>
      </c>
      <c r="G200" s="111" t="str">
        <f>IFERROR(VLOOKUP($I$4&amp;"--"&amp;ROW(A194),'Clie-F'!$A$5:$J$7000,10,0),"")</f>
        <v/>
      </c>
    </row>
    <row r="201" spans="2:7" ht="30" customHeight="1" x14ac:dyDescent="0.3">
      <c r="B201" s="110">
        <v>195</v>
      </c>
      <c r="C201" s="111" t="str">
        <f>IFERROR(VLOOKUP($I$4&amp;"--"&amp;ROW(A195),'Clie-F'!$A$5:$H$7000,4,0),"")</f>
        <v/>
      </c>
      <c r="D201" s="112" t="str">
        <f>IFERROR(VLOOKUP($I$4&amp;"--"&amp;ROW(A195),'Clie-F'!$A$5:$H$7000,7,0),"")</f>
        <v/>
      </c>
      <c r="E201" s="111" t="str">
        <f t="shared" ca="1" si="3"/>
        <v/>
      </c>
      <c r="F201" s="111" t="str">
        <f>IFERROR(VLOOKUP($I$4&amp;"--"&amp;ROW(A195),'Clie-F'!$A$5:$J$7000,9,0),"")</f>
        <v/>
      </c>
      <c r="G201" s="111" t="str">
        <f>IFERROR(VLOOKUP($I$4&amp;"--"&amp;ROW(A195),'Clie-F'!$A$5:$J$7000,10,0),"")</f>
        <v/>
      </c>
    </row>
    <row r="202" spans="2:7" ht="30" customHeight="1" x14ac:dyDescent="0.3">
      <c r="B202" s="110">
        <v>196</v>
      </c>
      <c r="C202" s="111" t="str">
        <f>IFERROR(VLOOKUP($I$4&amp;"--"&amp;ROW(A196),'Clie-F'!$A$5:$H$7000,4,0),"")</f>
        <v/>
      </c>
      <c r="D202" s="112" t="str">
        <f>IFERROR(VLOOKUP($I$4&amp;"--"&amp;ROW(A196),'Clie-F'!$A$5:$H$7000,7,0),"")</f>
        <v/>
      </c>
      <c r="E202" s="111" t="str">
        <f t="shared" ca="1" si="3"/>
        <v/>
      </c>
      <c r="F202" s="111" t="str">
        <f>IFERROR(VLOOKUP($I$4&amp;"--"&amp;ROW(A196),'Clie-F'!$A$5:$J$7000,9,0),"")</f>
        <v/>
      </c>
      <c r="G202" s="111" t="str">
        <f>IFERROR(VLOOKUP($I$4&amp;"--"&amp;ROW(A196),'Clie-F'!$A$5:$J$7000,10,0),"")</f>
        <v/>
      </c>
    </row>
    <row r="203" spans="2:7" ht="30" customHeight="1" x14ac:dyDescent="0.3">
      <c r="B203" s="110">
        <v>197</v>
      </c>
      <c r="C203" s="111" t="str">
        <f>IFERROR(VLOOKUP($I$4&amp;"--"&amp;ROW(A197),'Clie-F'!$A$5:$H$7000,4,0),"")</f>
        <v/>
      </c>
      <c r="D203" s="112" t="str">
        <f>IFERROR(VLOOKUP($I$4&amp;"--"&amp;ROW(A197),'Clie-F'!$A$5:$H$7000,7,0),"")</f>
        <v/>
      </c>
      <c r="E203" s="111" t="str">
        <f t="shared" ca="1" si="3"/>
        <v/>
      </c>
      <c r="F203" s="111" t="str">
        <f>IFERROR(VLOOKUP($I$4&amp;"--"&amp;ROW(A197),'Clie-F'!$A$5:$J$7000,9,0),"")</f>
        <v/>
      </c>
      <c r="G203" s="111" t="str">
        <f>IFERROR(VLOOKUP($I$4&amp;"--"&amp;ROW(A197),'Clie-F'!$A$5:$J$7000,10,0),"")</f>
        <v/>
      </c>
    </row>
    <row r="204" spans="2:7" ht="30" customHeight="1" x14ac:dyDescent="0.3">
      <c r="B204" s="110">
        <v>198</v>
      </c>
      <c r="C204" s="111" t="str">
        <f>IFERROR(VLOOKUP($I$4&amp;"--"&amp;ROW(A198),'Clie-F'!$A$5:$H$7000,4,0),"")</f>
        <v/>
      </c>
      <c r="D204" s="112" t="str">
        <f>IFERROR(VLOOKUP($I$4&amp;"--"&amp;ROW(A198),'Clie-F'!$A$5:$H$7000,7,0),"")</f>
        <v/>
      </c>
      <c r="E204" s="111" t="str">
        <f t="shared" ca="1" si="3"/>
        <v/>
      </c>
      <c r="F204" s="111" t="str">
        <f>IFERROR(VLOOKUP($I$4&amp;"--"&amp;ROW(A198),'Clie-F'!$A$5:$J$7000,9,0),"")</f>
        <v/>
      </c>
      <c r="G204" s="111" t="str">
        <f>IFERROR(VLOOKUP($I$4&amp;"--"&amp;ROW(A198),'Clie-F'!$A$5:$J$7000,10,0),"")</f>
        <v/>
      </c>
    </row>
    <row r="205" spans="2:7" ht="30" customHeight="1" x14ac:dyDescent="0.3">
      <c r="B205" s="110">
        <v>199</v>
      </c>
      <c r="C205" s="111" t="str">
        <f>IFERROR(VLOOKUP($I$4&amp;"--"&amp;ROW(A199),'Clie-F'!$A$5:$H$7000,4,0),"")</f>
        <v/>
      </c>
      <c r="D205" s="112" t="str">
        <f>IFERROR(VLOOKUP($I$4&amp;"--"&amp;ROW(A199),'Clie-F'!$A$5:$H$7000,7,0),"")</f>
        <v/>
      </c>
      <c r="E205" s="111" t="str">
        <f t="shared" ca="1" si="3"/>
        <v/>
      </c>
      <c r="F205" s="111" t="str">
        <f>IFERROR(VLOOKUP($I$4&amp;"--"&amp;ROW(A199),'Clie-F'!$A$5:$J$7000,9,0),"")</f>
        <v/>
      </c>
      <c r="G205" s="111" t="str">
        <f>IFERROR(VLOOKUP($I$4&amp;"--"&amp;ROW(A199),'Clie-F'!$A$5:$J$7000,10,0),"")</f>
        <v/>
      </c>
    </row>
    <row r="206" spans="2:7" ht="30" customHeight="1" x14ac:dyDescent="0.3">
      <c r="B206" s="110">
        <v>200</v>
      </c>
      <c r="C206" s="111" t="str">
        <f>IFERROR(VLOOKUP($I$4&amp;"--"&amp;ROW(A200),'Clie-F'!$A$5:$H$7000,4,0),"")</f>
        <v/>
      </c>
      <c r="D206" s="112" t="str">
        <f>IFERROR(VLOOKUP($I$4&amp;"--"&amp;ROW(A200),'Clie-F'!$A$5:$H$7000,7,0),"")</f>
        <v/>
      </c>
      <c r="E206" s="111" t="str">
        <f t="shared" ca="1" si="3"/>
        <v/>
      </c>
      <c r="F206" s="111" t="str">
        <f>IFERROR(VLOOKUP($I$4&amp;"--"&amp;ROW(A200),'Clie-F'!$A$5:$J$7000,9,0),"")</f>
        <v/>
      </c>
      <c r="G206" s="111" t="str">
        <f>IFERROR(VLOOKUP($I$4&amp;"--"&amp;ROW(A200),'Clie-F'!$A$5:$J$7000,10,0),"")</f>
        <v/>
      </c>
    </row>
    <row r="207" spans="2:7" ht="30" customHeight="1" x14ac:dyDescent="0.3">
      <c r="B207" s="110">
        <v>201</v>
      </c>
      <c r="C207" s="111" t="str">
        <f>IFERROR(VLOOKUP($I$4&amp;"--"&amp;ROW(A201),'Clie-F'!$A$5:$H$7000,4,0),"")</f>
        <v/>
      </c>
      <c r="D207" s="112" t="str">
        <f>IFERROR(VLOOKUP($I$4&amp;"--"&amp;ROW(A201),'Clie-F'!$A$5:$H$7000,7,0),"")</f>
        <v/>
      </c>
      <c r="E207" s="111" t="str">
        <f t="shared" ca="1" si="3"/>
        <v/>
      </c>
      <c r="F207" s="111" t="str">
        <f>IFERROR(VLOOKUP($I$4&amp;"--"&amp;ROW(A201),'Clie-F'!$A$5:$J$7000,9,0),"")</f>
        <v/>
      </c>
      <c r="G207" s="111" t="str">
        <f>IFERROR(VLOOKUP($I$4&amp;"--"&amp;ROW(A201),'Clie-F'!$A$5:$J$7000,10,0),"")</f>
        <v/>
      </c>
    </row>
    <row r="208" spans="2:7" ht="30" customHeight="1" x14ac:dyDescent="0.3">
      <c r="B208" s="110">
        <v>202</v>
      </c>
      <c r="C208" s="111" t="str">
        <f>IFERROR(VLOOKUP($I$4&amp;"--"&amp;ROW(A202),'Clie-F'!$A$5:$H$7000,4,0),"")</f>
        <v/>
      </c>
      <c r="D208" s="112" t="str">
        <f>IFERROR(VLOOKUP($I$4&amp;"--"&amp;ROW(A202),'Clie-F'!$A$5:$H$7000,7,0),"")</f>
        <v/>
      </c>
      <c r="E208" s="111" t="str">
        <f t="shared" ca="1" si="3"/>
        <v/>
      </c>
      <c r="F208" s="111" t="str">
        <f>IFERROR(VLOOKUP($I$4&amp;"--"&amp;ROW(A202),'Clie-F'!$A$5:$J$7000,9,0),"")</f>
        <v/>
      </c>
      <c r="G208" s="111" t="str">
        <f>IFERROR(VLOOKUP($I$4&amp;"--"&amp;ROW(A202),'Clie-F'!$A$5:$J$7000,10,0),"")</f>
        <v/>
      </c>
    </row>
    <row r="209" spans="2:7" ht="30" customHeight="1" x14ac:dyDescent="0.3">
      <c r="B209" s="110">
        <v>203</v>
      </c>
      <c r="C209" s="111" t="str">
        <f>IFERROR(VLOOKUP($I$4&amp;"--"&amp;ROW(A203),'Clie-F'!$A$5:$H$7000,4,0),"")</f>
        <v/>
      </c>
      <c r="D209" s="112" t="str">
        <f>IFERROR(VLOOKUP($I$4&amp;"--"&amp;ROW(A203),'Clie-F'!$A$5:$H$7000,7,0),"")</f>
        <v/>
      </c>
      <c r="E209" s="111" t="str">
        <f t="shared" ca="1" si="3"/>
        <v/>
      </c>
      <c r="F209" s="111" t="str">
        <f>IFERROR(VLOOKUP($I$4&amp;"--"&amp;ROW(A203),'Clie-F'!$A$5:$J$7000,9,0),"")</f>
        <v/>
      </c>
      <c r="G209" s="111" t="str">
        <f>IFERROR(VLOOKUP($I$4&amp;"--"&amp;ROW(A203),'Clie-F'!$A$5:$J$7000,10,0),"")</f>
        <v/>
      </c>
    </row>
    <row r="210" spans="2:7" ht="30" customHeight="1" x14ac:dyDescent="0.3">
      <c r="B210" s="110">
        <v>204</v>
      </c>
      <c r="C210" s="111" t="str">
        <f>IFERROR(VLOOKUP($I$4&amp;"--"&amp;ROW(A204),'Clie-F'!$A$5:$H$7000,4,0),"")</f>
        <v/>
      </c>
      <c r="D210" s="112" t="str">
        <f>IFERROR(VLOOKUP($I$4&amp;"--"&amp;ROW(A204),'Clie-F'!$A$5:$H$7000,7,0),"")</f>
        <v/>
      </c>
      <c r="E210" s="111" t="str">
        <f t="shared" ca="1" si="3"/>
        <v/>
      </c>
      <c r="F210" s="111" t="str">
        <f>IFERROR(VLOOKUP($I$4&amp;"--"&amp;ROW(A204),'Clie-F'!$A$5:$J$7000,9,0),"")</f>
        <v/>
      </c>
      <c r="G210" s="111" t="str">
        <f>IFERROR(VLOOKUP($I$4&amp;"--"&amp;ROW(A204),'Clie-F'!$A$5:$J$7000,10,0),"")</f>
        <v/>
      </c>
    </row>
    <row r="211" spans="2:7" ht="30" customHeight="1" x14ac:dyDescent="0.3">
      <c r="B211" s="110">
        <v>205</v>
      </c>
      <c r="C211" s="111" t="str">
        <f>IFERROR(VLOOKUP($I$4&amp;"--"&amp;ROW(A205),'Clie-F'!$A$5:$H$7000,4,0),"")</f>
        <v/>
      </c>
      <c r="D211" s="112" t="str">
        <f>IFERROR(VLOOKUP($I$4&amp;"--"&amp;ROW(A205),'Clie-F'!$A$5:$H$7000,7,0),"")</f>
        <v/>
      </c>
      <c r="E211" s="111" t="str">
        <f t="shared" ca="1" si="3"/>
        <v/>
      </c>
      <c r="F211" s="111" t="str">
        <f>IFERROR(VLOOKUP($I$4&amp;"--"&amp;ROW(A205),'Clie-F'!$A$5:$J$7000,9,0),"")</f>
        <v/>
      </c>
      <c r="G211" s="111" t="str">
        <f>IFERROR(VLOOKUP($I$4&amp;"--"&amp;ROW(A205),'Clie-F'!$A$5:$J$7000,10,0),"")</f>
        <v/>
      </c>
    </row>
    <row r="212" spans="2:7" ht="30" customHeight="1" x14ac:dyDescent="0.3">
      <c r="B212" s="110">
        <v>206</v>
      </c>
      <c r="C212" s="111" t="str">
        <f>IFERROR(VLOOKUP($I$4&amp;"--"&amp;ROW(A206),'Clie-F'!$A$5:$H$7000,4,0),"")</f>
        <v/>
      </c>
      <c r="D212" s="112" t="str">
        <f>IFERROR(VLOOKUP($I$4&amp;"--"&amp;ROW(A206),'Clie-F'!$A$5:$H$7000,7,0),"")</f>
        <v/>
      </c>
      <c r="E212" s="111" t="str">
        <f t="shared" ca="1" si="3"/>
        <v/>
      </c>
      <c r="F212" s="111" t="str">
        <f>IFERROR(VLOOKUP($I$4&amp;"--"&amp;ROW(A206),'Clie-F'!$A$5:$J$7000,9,0),"")</f>
        <v/>
      </c>
      <c r="G212" s="111" t="str">
        <f>IFERROR(VLOOKUP($I$4&amp;"--"&amp;ROW(A206),'Clie-F'!$A$5:$J$7000,10,0),"")</f>
        <v/>
      </c>
    </row>
    <row r="213" spans="2:7" ht="30" customHeight="1" x14ac:dyDescent="0.3">
      <c r="B213" s="110">
        <v>207</v>
      </c>
      <c r="C213" s="111" t="str">
        <f>IFERROR(VLOOKUP($I$4&amp;"--"&amp;ROW(A207),'Clie-F'!$A$5:$H$7000,4,0),"")</f>
        <v/>
      </c>
      <c r="D213" s="112" t="str">
        <f>IFERROR(VLOOKUP($I$4&amp;"--"&amp;ROW(A207),'Clie-F'!$A$5:$H$7000,7,0),"")</f>
        <v/>
      </c>
      <c r="E213" s="111" t="str">
        <f t="shared" ca="1" si="3"/>
        <v/>
      </c>
      <c r="F213" s="111" t="str">
        <f>IFERROR(VLOOKUP($I$4&amp;"--"&amp;ROW(A207),'Clie-F'!$A$5:$J$7000,9,0),"")</f>
        <v/>
      </c>
      <c r="G213" s="111" t="str">
        <f>IFERROR(VLOOKUP($I$4&amp;"--"&amp;ROW(A207),'Clie-F'!$A$5:$J$7000,10,0),"")</f>
        <v/>
      </c>
    </row>
    <row r="214" spans="2:7" ht="30" customHeight="1" x14ac:dyDescent="0.3">
      <c r="B214" s="110">
        <v>208</v>
      </c>
      <c r="C214" s="111" t="str">
        <f>IFERROR(VLOOKUP($I$4&amp;"--"&amp;ROW(A208),'Clie-F'!$A$5:$H$7000,4,0),"")</f>
        <v/>
      </c>
      <c r="D214" s="112" t="str">
        <f>IFERROR(VLOOKUP($I$4&amp;"--"&amp;ROW(A208),'Clie-F'!$A$5:$H$7000,7,0),"")</f>
        <v/>
      </c>
      <c r="E214" s="111" t="str">
        <f t="shared" ca="1" si="3"/>
        <v/>
      </c>
      <c r="F214" s="111" t="str">
        <f>IFERROR(VLOOKUP($I$4&amp;"--"&amp;ROW(A208),'Clie-F'!$A$5:$J$7000,9,0),"")</f>
        <v/>
      </c>
      <c r="G214" s="111" t="str">
        <f>IFERROR(VLOOKUP($I$4&amp;"--"&amp;ROW(A208),'Clie-F'!$A$5:$J$7000,10,0),"")</f>
        <v/>
      </c>
    </row>
    <row r="215" spans="2:7" ht="30" customHeight="1" x14ac:dyDescent="0.3">
      <c r="B215" s="110">
        <v>209</v>
      </c>
      <c r="C215" s="111" t="str">
        <f>IFERROR(VLOOKUP($I$4&amp;"--"&amp;ROW(A209),'Clie-F'!$A$5:$H$7000,4,0),"")</f>
        <v/>
      </c>
      <c r="D215" s="112" t="str">
        <f>IFERROR(VLOOKUP($I$4&amp;"--"&amp;ROW(A209),'Clie-F'!$A$5:$H$7000,7,0),"")</f>
        <v/>
      </c>
      <c r="E215" s="111" t="str">
        <f t="shared" ca="1" si="3"/>
        <v/>
      </c>
      <c r="F215" s="111" t="str">
        <f>IFERROR(VLOOKUP($I$4&amp;"--"&amp;ROW(A209),'Clie-F'!$A$5:$J$7000,9,0),"")</f>
        <v/>
      </c>
      <c r="G215" s="111" t="str">
        <f>IFERROR(VLOOKUP($I$4&amp;"--"&amp;ROW(A209),'Clie-F'!$A$5:$J$7000,10,0),"")</f>
        <v/>
      </c>
    </row>
    <row r="216" spans="2:7" ht="30" customHeight="1" x14ac:dyDescent="0.3">
      <c r="B216" s="110">
        <v>210</v>
      </c>
      <c r="C216" s="111" t="str">
        <f>IFERROR(VLOOKUP($I$4&amp;"--"&amp;ROW(A210),'Clie-F'!$A$5:$H$7000,4,0),"")</f>
        <v/>
      </c>
      <c r="D216" s="112" t="str">
        <f>IFERROR(VLOOKUP($I$4&amp;"--"&amp;ROW(A210),'Clie-F'!$A$5:$H$7000,7,0),"")</f>
        <v/>
      </c>
      <c r="E216" s="111" t="str">
        <f t="shared" ca="1" si="3"/>
        <v/>
      </c>
      <c r="F216" s="111" t="str">
        <f>IFERROR(VLOOKUP($I$4&amp;"--"&amp;ROW(A210),'Clie-F'!$A$5:$J$7000,9,0),"")</f>
        <v/>
      </c>
      <c r="G216" s="111" t="str">
        <f>IFERROR(VLOOKUP($I$4&amp;"--"&amp;ROW(A210),'Clie-F'!$A$5:$J$7000,10,0),"")</f>
        <v/>
      </c>
    </row>
    <row r="217" spans="2:7" ht="30" customHeight="1" x14ac:dyDescent="0.3">
      <c r="B217" s="110">
        <v>211</v>
      </c>
      <c r="C217" s="111" t="str">
        <f>IFERROR(VLOOKUP($I$4&amp;"--"&amp;ROW(A211),'Clie-F'!$A$5:$H$7000,4,0),"")</f>
        <v/>
      </c>
      <c r="D217" s="112" t="str">
        <f>IFERROR(VLOOKUP($I$4&amp;"--"&amp;ROW(A211),'Clie-F'!$A$5:$H$7000,7,0),"")</f>
        <v/>
      </c>
      <c r="E217" s="111" t="str">
        <f t="shared" ca="1" si="3"/>
        <v/>
      </c>
      <c r="F217" s="111" t="str">
        <f>IFERROR(VLOOKUP($I$4&amp;"--"&amp;ROW(A211),'Clie-F'!$A$5:$J$7000,9,0),"")</f>
        <v/>
      </c>
      <c r="G217" s="111" t="str">
        <f>IFERROR(VLOOKUP($I$4&amp;"--"&amp;ROW(A211),'Clie-F'!$A$5:$J$7000,10,0),"")</f>
        <v/>
      </c>
    </row>
    <row r="218" spans="2:7" ht="30" customHeight="1" x14ac:dyDescent="0.3">
      <c r="B218" s="110">
        <v>212</v>
      </c>
      <c r="C218" s="111" t="str">
        <f>IFERROR(VLOOKUP($I$4&amp;"--"&amp;ROW(A212),'Clie-F'!$A$5:$H$7000,4,0),"")</f>
        <v/>
      </c>
      <c r="D218" s="112" t="str">
        <f>IFERROR(VLOOKUP($I$4&amp;"--"&amp;ROW(A212),'Clie-F'!$A$5:$H$7000,7,0),"")</f>
        <v/>
      </c>
      <c r="E218" s="111" t="str">
        <f t="shared" ca="1" si="3"/>
        <v/>
      </c>
      <c r="F218" s="111" t="str">
        <f>IFERROR(VLOOKUP($I$4&amp;"--"&amp;ROW(A212),'Clie-F'!$A$5:$J$7000,9,0),"")</f>
        <v/>
      </c>
      <c r="G218" s="111" t="str">
        <f>IFERROR(VLOOKUP($I$4&amp;"--"&amp;ROW(A212),'Clie-F'!$A$5:$J$7000,10,0),"")</f>
        <v/>
      </c>
    </row>
    <row r="219" spans="2:7" ht="30" customHeight="1" x14ac:dyDescent="0.3">
      <c r="B219" s="110">
        <v>213</v>
      </c>
      <c r="C219" s="111" t="str">
        <f>IFERROR(VLOOKUP($I$4&amp;"--"&amp;ROW(A213),'Clie-F'!$A$5:$H$7000,4,0),"")</f>
        <v/>
      </c>
      <c r="D219" s="112" t="str">
        <f>IFERROR(VLOOKUP($I$4&amp;"--"&amp;ROW(A213),'Clie-F'!$A$5:$H$7000,7,0),"")</f>
        <v/>
      </c>
      <c r="E219" s="111" t="str">
        <f t="shared" ca="1" si="3"/>
        <v/>
      </c>
      <c r="F219" s="111" t="str">
        <f>IFERROR(VLOOKUP($I$4&amp;"--"&amp;ROW(A213),'Clie-F'!$A$5:$J$7000,9,0),"")</f>
        <v/>
      </c>
      <c r="G219" s="111" t="str">
        <f>IFERROR(VLOOKUP($I$4&amp;"--"&amp;ROW(A213),'Clie-F'!$A$5:$J$7000,10,0),"")</f>
        <v/>
      </c>
    </row>
    <row r="220" spans="2:7" ht="30" customHeight="1" x14ac:dyDescent="0.3">
      <c r="B220" s="110">
        <v>214</v>
      </c>
      <c r="C220" s="111" t="str">
        <f>IFERROR(VLOOKUP($I$4&amp;"--"&amp;ROW(A214),'Clie-F'!$A$5:$H$7000,4,0),"")</f>
        <v/>
      </c>
      <c r="D220" s="112" t="str">
        <f>IFERROR(VLOOKUP($I$4&amp;"--"&amp;ROW(A214),'Clie-F'!$A$5:$H$7000,7,0),"")</f>
        <v/>
      </c>
      <c r="E220" s="111" t="str">
        <f t="shared" ca="1" si="3"/>
        <v/>
      </c>
      <c r="F220" s="111" t="str">
        <f>IFERROR(VLOOKUP($I$4&amp;"--"&amp;ROW(A214),'Clie-F'!$A$5:$J$7000,9,0),"")</f>
        <v/>
      </c>
      <c r="G220" s="111" t="str">
        <f>IFERROR(VLOOKUP($I$4&amp;"--"&amp;ROW(A214),'Clie-F'!$A$5:$J$7000,10,0),"")</f>
        <v/>
      </c>
    </row>
    <row r="221" spans="2:7" ht="30" customHeight="1" x14ac:dyDescent="0.3">
      <c r="B221" s="110">
        <v>215</v>
      </c>
      <c r="C221" s="111" t="str">
        <f>IFERROR(VLOOKUP($I$4&amp;"--"&amp;ROW(A215),'Clie-F'!$A$5:$H$7000,4,0),"")</f>
        <v/>
      </c>
      <c r="D221" s="112" t="str">
        <f>IFERROR(VLOOKUP($I$4&amp;"--"&amp;ROW(A215),'Clie-F'!$A$5:$H$7000,7,0),"")</f>
        <v/>
      </c>
      <c r="E221" s="111" t="str">
        <f t="shared" ca="1" si="3"/>
        <v/>
      </c>
      <c r="F221" s="111" t="str">
        <f>IFERROR(VLOOKUP($I$4&amp;"--"&amp;ROW(A215),'Clie-F'!$A$5:$J$7000,9,0),"")</f>
        <v/>
      </c>
      <c r="G221" s="111" t="str">
        <f>IFERROR(VLOOKUP($I$4&amp;"--"&amp;ROW(A215),'Clie-F'!$A$5:$J$7000,10,0),"")</f>
        <v/>
      </c>
    </row>
    <row r="222" spans="2:7" ht="30" customHeight="1" x14ac:dyDescent="0.3">
      <c r="B222" s="110">
        <v>216</v>
      </c>
      <c r="C222" s="111" t="str">
        <f>IFERROR(VLOOKUP($I$4&amp;"--"&amp;ROW(A216),'Clie-F'!$A$5:$H$7000,4,0),"")</f>
        <v/>
      </c>
      <c r="D222" s="112" t="str">
        <f>IFERROR(VLOOKUP($I$4&amp;"--"&amp;ROW(A216),'Clie-F'!$A$5:$H$7000,7,0),"")</f>
        <v/>
      </c>
      <c r="E222" s="111" t="str">
        <f t="shared" ca="1" si="3"/>
        <v/>
      </c>
      <c r="F222" s="111" t="str">
        <f>IFERROR(VLOOKUP($I$4&amp;"--"&amp;ROW(A216),'Clie-F'!$A$5:$J$7000,9,0),"")</f>
        <v/>
      </c>
      <c r="G222" s="111" t="str">
        <f>IFERROR(VLOOKUP($I$4&amp;"--"&amp;ROW(A216),'Clie-F'!$A$5:$J$7000,10,0),"")</f>
        <v/>
      </c>
    </row>
    <row r="223" spans="2:7" ht="30" customHeight="1" x14ac:dyDescent="0.3">
      <c r="B223" s="110">
        <v>217</v>
      </c>
      <c r="C223" s="111" t="str">
        <f>IFERROR(VLOOKUP($I$4&amp;"--"&amp;ROW(A217),'Clie-F'!$A$5:$H$7000,4,0),"")</f>
        <v/>
      </c>
      <c r="D223" s="112" t="str">
        <f>IFERROR(VLOOKUP($I$4&amp;"--"&amp;ROW(A217),'Clie-F'!$A$5:$H$7000,7,0),"")</f>
        <v/>
      </c>
      <c r="E223" s="111" t="str">
        <f t="shared" ca="1" si="3"/>
        <v/>
      </c>
      <c r="F223" s="111" t="str">
        <f>IFERROR(VLOOKUP($I$4&amp;"--"&amp;ROW(A217),'Clie-F'!$A$5:$J$7000,9,0),"")</f>
        <v/>
      </c>
      <c r="G223" s="111" t="str">
        <f>IFERROR(VLOOKUP($I$4&amp;"--"&amp;ROW(A217),'Clie-F'!$A$5:$J$7000,10,0),"")</f>
        <v/>
      </c>
    </row>
    <row r="224" spans="2:7" ht="30" customHeight="1" x14ac:dyDescent="0.3">
      <c r="B224" s="110">
        <v>218</v>
      </c>
      <c r="C224" s="111" t="str">
        <f>IFERROR(VLOOKUP($I$4&amp;"--"&amp;ROW(A218),'Clie-F'!$A$5:$H$7000,4,0),"")</f>
        <v/>
      </c>
      <c r="D224" s="112" t="str">
        <f>IFERROR(VLOOKUP($I$4&amp;"--"&amp;ROW(A218),'Clie-F'!$A$5:$H$7000,7,0),"")</f>
        <v/>
      </c>
      <c r="E224" s="111" t="str">
        <f t="shared" ca="1" si="3"/>
        <v/>
      </c>
      <c r="F224" s="111" t="str">
        <f>IFERROR(VLOOKUP($I$4&amp;"--"&amp;ROW(A218),'Clie-F'!$A$5:$J$7000,9,0),"")</f>
        <v/>
      </c>
      <c r="G224" s="111" t="str">
        <f>IFERROR(VLOOKUP($I$4&amp;"--"&amp;ROW(A218),'Clie-F'!$A$5:$J$7000,10,0),"")</f>
        <v/>
      </c>
    </row>
    <row r="225" spans="2:7" ht="30" customHeight="1" x14ac:dyDescent="0.3">
      <c r="B225" s="110">
        <v>219</v>
      </c>
      <c r="C225" s="111" t="str">
        <f>IFERROR(VLOOKUP($I$4&amp;"--"&amp;ROW(A219),'Clie-F'!$A$5:$H$7000,4,0),"")</f>
        <v/>
      </c>
      <c r="D225" s="112" t="str">
        <f>IFERROR(VLOOKUP($I$4&amp;"--"&amp;ROW(A219),'Clie-F'!$A$5:$H$7000,7,0),"")</f>
        <v/>
      </c>
      <c r="E225" s="111" t="str">
        <f t="shared" ca="1" si="3"/>
        <v/>
      </c>
      <c r="F225" s="111" t="str">
        <f>IFERROR(VLOOKUP($I$4&amp;"--"&amp;ROW(A219),'Clie-F'!$A$5:$J$7000,9,0),"")</f>
        <v/>
      </c>
      <c r="G225" s="111" t="str">
        <f>IFERROR(VLOOKUP($I$4&amp;"--"&amp;ROW(A219),'Clie-F'!$A$5:$J$7000,10,0),"")</f>
        <v/>
      </c>
    </row>
    <row r="226" spans="2:7" ht="30" customHeight="1" x14ac:dyDescent="0.3">
      <c r="B226" s="110">
        <v>220</v>
      </c>
      <c r="C226" s="111" t="str">
        <f>IFERROR(VLOOKUP($I$4&amp;"--"&amp;ROW(A220),'Clie-F'!$A$5:$H$7000,4,0),"")</f>
        <v/>
      </c>
      <c r="D226" s="112" t="str">
        <f>IFERROR(VLOOKUP($I$4&amp;"--"&amp;ROW(A220),'Clie-F'!$A$5:$H$7000,7,0),"")</f>
        <v/>
      </c>
      <c r="E226" s="111" t="str">
        <f t="shared" ca="1" si="3"/>
        <v/>
      </c>
      <c r="F226" s="111" t="str">
        <f>IFERROR(VLOOKUP($I$4&amp;"--"&amp;ROW(A220),'Clie-F'!$A$5:$J$7000,9,0),"")</f>
        <v/>
      </c>
      <c r="G226" s="111" t="str">
        <f>IFERROR(VLOOKUP($I$4&amp;"--"&amp;ROW(A220),'Clie-F'!$A$5:$J$7000,10,0),"")</f>
        <v/>
      </c>
    </row>
    <row r="227" spans="2:7" ht="30" customHeight="1" x14ac:dyDescent="0.3">
      <c r="B227" s="110">
        <v>221</v>
      </c>
      <c r="C227" s="111" t="str">
        <f>IFERROR(VLOOKUP($I$4&amp;"--"&amp;ROW(A221),'Clie-F'!$A$5:$H$7000,4,0),"")</f>
        <v/>
      </c>
      <c r="D227" s="112" t="str">
        <f>IFERROR(VLOOKUP($I$4&amp;"--"&amp;ROW(A221),'Clie-F'!$A$5:$H$7000,7,0),"")</f>
        <v/>
      </c>
      <c r="E227" s="111" t="str">
        <f t="shared" ca="1" si="3"/>
        <v/>
      </c>
      <c r="F227" s="111" t="str">
        <f>IFERROR(VLOOKUP($I$4&amp;"--"&amp;ROW(A221),'Clie-F'!$A$5:$J$7000,9,0),"")</f>
        <v/>
      </c>
      <c r="G227" s="111" t="str">
        <f>IFERROR(VLOOKUP($I$4&amp;"--"&amp;ROW(A221),'Clie-F'!$A$5:$J$7000,10,0),"")</f>
        <v/>
      </c>
    </row>
    <row r="228" spans="2:7" ht="30" customHeight="1" x14ac:dyDescent="0.3">
      <c r="B228" s="110">
        <v>222</v>
      </c>
      <c r="C228" s="111" t="str">
        <f>IFERROR(VLOOKUP($I$4&amp;"--"&amp;ROW(A222),'Clie-F'!$A$5:$H$7000,4,0),"")</f>
        <v/>
      </c>
      <c r="D228" s="112" t="str">
        <f>IFERROR(VLOOKUP($I$4&amp;"--"&amp;ROW(A222),'Clie-F'!$A$5:$H$7000,7,0),"")</f>
        <v/>
      </c>
      <c r="E228" s="111" t="str">
        <f t="shared" ca="1" si="3"/>
        <v/>
      </c>
      <c r="F228" s="111" t="str">
        <f>IFERROR(VLOOKUP($I$4&amp;"--"&amp;ROW(A222),'Clie-F'!$A$5:$J$7000,9,0),"")</f>
        <v/>
      </c>
      <c r="G228" s="111" t="str">
        <f>IFERROR(VLOOKUP($I$4&amp;"--"&amp;ROW(A222),'Clie-F'!$A$5:$J$7000,10,0),"")</f>
        <v/>
      </c>
    </row>
    <row r="229" spans="2:7" ht="30" customHeight="1" x14ac:dyDescent="0.3">
      <c r="B229" s="110">
        <v>223</v>
      </c>
      <c r="C229" s="111" t="str">
        <f>IFERROR(VLOOKUP($I$4&amp;"--"&amp;ROW(A223),'Clie-F'!$A$5:$H$7000,4,0),"")</f>
        <v/>
      </c>
      <c r="D229" s="112" t="str">
        <f>IFERROR(VLOOKUP($I$4&amp;"--"&amp;ROW(A223),'Clie-F'!$A$5:$H$7000,7,0),"")</f>
        <v/>
      </c>
      <c r="E229" s="111" t="str">
        <f t="shared" ca="1" si="3"/>
        <v/>
      </c>
      <c r="F229" s="111" t="str">
        <f>IFERROR(VLOOKUP($I$4&amp;"--"&amp;ROW(A223),'Clie-F'!$A$5:$J$7000,9,0),"")</f>
        <v/>
      </c>
      <c r="G229" s="111" t="str">
        <f>IFERROR(VLOOKUP($I$4&amp;"--"&amp;ROW(A223),'Clie-F'!$A$5:$J$7000,10,0),"")</f>
        <v/>
      </c>
    </row>
    <row r="230" spans="2:7" ht="30" customHeight="1" x14ac:dyDescent="0.3">
      <c r="B230" s="110">
        <v>224</v>
      </c>
      <c r="C230" s="111" t="str">
        <f>IFERROR(VLOOKUP($I$4&amp;"--"&amp;ROW(A224),'Clie-F'!$A$5:$H$7000,4,0),"")</f>
        <v/>
      </c>
      <c r="D230" s="112" t="str">
        <f>IFERROR(VLOOKUP($I$4&amp;"--"&amp;ROW(A224),'Clie-F'!$A$5:$H$7000,7,0),"")</f>
        <v/>
      </c>
      <c r="E230" s="111" t="str">
        <f t="shared" ca="1" si="3"/>
        <v/>
      </c>
      <c r="F230" s="111" t="str">
        <f>IFERROR(VLOOKUP($I$4&amp;"--"&amp;ROW(A224),'Clie-F'!$A$5:$J$7000,9,0),"")</f>
        <v/>
      </c>
      <c r="G230" s="111" t="str">
        <f>IFERROR(VLOOKUP($I$4&amp;"--"&amp;ROW(A224),'Clie-F'!$A$5:$J$7000,10,0),"")</f>
        <v/>
      </c>
    </row>
    <row r="231" spans="2:7" ht="30" customHeight="1" x14ac:dyDescent="0.3">
      <c r="B231" s="110">
        <v>225</v>
      </c>
      <c r="C231" s="111" t="str">
        <f>IFERROR(VLOOKUP($I$4&amp;"--"&amp;ROW(A225),'Clie-F'!$A$5:$H$7000,4,0),"")</f>
        <v/>
      </c>
      <c r="D231" s="112" t="str">
        <f>IFERROR(VLOOKUP($I$4&amp;"--"&amp;ROW(A225),'Clie-F'!$A$5:$H$7000,7,0),"")</f>
        <v/>
      </c>
      <c r="E231" s="111" t="str">
        <f t="shared" ca="1" si="3"/>
        <v/>
      </c>
      <c r="F231" s="111" t="str">
        <f>IFERROR(VLOOKUP($I$4&amp;"--"&amp;ROW(A225),'Clie-F'!$A$5:$J$7000,9,0),"")</f>
        <v/>
      </c>
      <c r="G231" s="111" t="str">
        <f>IFERROR(VLOOKUP($I$4&amp;"--"&amp;ROW(A225),'Clie-F'!$A$5:$J$7000,10,0),"")</f>
        <v/>
      </c>
    </row>
    <row r="232" spans="2:7" ht="30" customHeight="1" x14ac:dyDescent="0.3">
      <c r="B232" s="110">
        <v>226</v>
      </c>
      <c r="C232" s="111" t="str">
        <f>IFERROR(VLOOKUP($I$4&amp;"--"&amp;ROW(A226),'Clie-F'!$A$5:$H$7000,4,0),"")</f>
        <v/>
      </c>
      <c r="D232" s="112" t="str">
        <f>IFERROR(VLOOKUP($I$4&amp;"--"&amp;ROW(A226),'Clie-F'!$A$5:$H$7000,7,0),"")</f>
        <v/>
      </c>
      <c r="E232" s="111" t="str">
        <f t="shared" ca="1" si="3"/>
        <v/>
      </c>
      <c r="F232" s="111" t="str">
        <f>IFERROR(VLOOKUP($I$4&amp;"--"&amp;ROW(A226),'Clie-F'!$A$5:$J$7000,9,0),"")</f>
        <v/>
      </c>
      <c r="G232" s="111" t="str">
        <f>IFERROR(VLOOKUP($I$4&amp;"--"&amp;ROW(A226),'Clie-F'!$A$5:$J$7000,10,0),"")</f>
        <v/>
      </c>
    </row>
    <row r="233" spans="2:7" ht="30" customHeight="1" x14ac:dyDescent="0.3">
      <c r="B233" s="110">
        <v>227</v>
      </c>
      <c r="C233" s="111" t="str">
        <f>IFERROR(VLOOKUP($I$4&amp;"--"&amp;ROW(A227),'Clie-F'!$A$5:$H$7000,4,0),"")</f>
        <v/>
      </c>
      <c r="D233" s="112" t="str">
        <f>IFERROR(VLOOKUP($I$4&amp;"--"&amp;ROW(A227),'Clie-F'!$A$5:$H$7000,7,0),"")</f>
        <v/>
      </c>
      <c r="E233" s="111" t="str">
        <f t="shared" ca="1" si="3"/>
        <v/>
      </c>
      <c r="F233" s="111" t="str">
        <f>IFERROR(VLOOKUP($I$4&amp;"--"&amp;ROW(A227),'Clie-F'!$A$5:$J$7000,9,0),"")</f>
        <v/>
      </c>
      <c r="G233" s="111" t="str">
        <f>IFERROR(VLOOKUP($I$4&amp;"--"&amp;ROW(A227),'Clie-F'!$A$5:$J$7000,10,0),"")</f>
        <v/>
      </c>
    </row>
    <row r="234" spans="2:7" ht="30" customHeight="1" x14ac:dyDescent="0.3">
      <c r="B234" s="110">
        <v>228</v>
      </c>
      <c r="C234" s="111" t="str">
        <f>IFERROR(VLOOKUP($I$4&amp;"--"&amp;ROW(A228),'Clie-F'!$A$5:$H$7000,4,0),"")</f>
        <v/>
      </c>
      <c r="D234" s="112" t="str">
        <f>IFERROR(VLOOKUP($I$4&amp;"--"&amp;ROW(A228),'Clie-F'!$A$5:$H$7000,7,0),"")</f>
        <v/>
      </c>
      <c r="E234" s="111" t="str">
        <f t="shared" ca="1" si="3"/>
        <v/>
      </c>
      <c r="F234" s="111" t="str">
        <f>IFERROR(VLOOKUP($I$4&amp;"--"&amp;ROW(A228),'Clie-F'!$A$5:$J$7000,9,0),"")</f>
        <v/>
      </c>
      <c r="G234" s="111" t="str">
        <f>IFERROR(VLOOKUP($I$4&amp;"--"&amp;ROW(A228),'Clie-F'!$A$5:$J$7000,10,0),"")</f>
        <v/>
      </c>
    </row>
    <row r="235" spans="2:7" ht="30" customHeight="1" x14ac:dyDescent="0.3">
      <c r="B235" s="110">
        <v>229</v>
      </c>
      <c r="C235" s="111" t="str">
        <f>IFERROR(VLOOKUP($I$4&amp;"--"&amp;ROW(A229),'Clie-F'!$A$5:$H$7000,4,0),"")</f>
        <v/>
      </c>
      <c r="D235" s="112" t="str">
        <f>IFERROR(VLOOKUP($I$4&amp;"--"&amp;ROW(A229),'Clie-F'!$A$5:$H$7000,7,0),"")</f>
        <v/>
      </c>
      <c r="E235" s="111" t="str">
        <f t="shared" ca="1" si="3"/>
        <v/>
      </c>
      <c r="F235" s="111" t="str">
        <f>IFERROR(VLOOKUP($I$4&amp;"--"&amp;ROW(A229),'Clie-F'!$A$5:$J$7000,9,0),"")</f>
        <v/>
      </c>
      <c r="G235" s="111" t="str">
        <f>IFERROR(VLOOKUP($I$4&amp;"--"&amp;ROW(A229),'Clie-F'!$A$5:$J$7000,10,0),"")</f>
        <v/>
      </c>
    </row>
    <row r="236" spans="2:7" ht="30" customHeight="1" x14ac:dyDescent="0.3">
      <c r="B236" s="110">
        <v>230</v>
      </c>
      <c r="C236" s="111" t="str">
        <f>IFERROR(VLOOKUP($I$4&amp;"--"&amp;ROW(A230),'Clie-F'!$A$5:$H$7000,4,0),"")</f>
        <v/>
      </c>
      <c r="D236" s="112" t="str">
        <f>IFERROR(VLOOKUP($I$4&amp;"--"&amp;ROW(A230),'Clie-F'!$A$5:$H$7000,7,0),"")</f>
        <v/>
      </c>
      <c r="E236" s="111" t="str">
        <f t="shared" ca="1" si="3"/>
        <v/>
      </c>
      <c r="F236" s="111" t="str">
        <f>IFERROR(VLOOKUP($I$4&amp;"--"&amp;ROW(A230),'Clie-F'!$A$5:$J$7000,9,0),"")</f>
        <v/>
      </c>
      <c r="G236" s="111" t="str">
        <f>IFERROR(VLOOKUP($I$4&amp;"--"&amp;ROW(A230),'Clie-F'!$A$5:$J$7000,10,0),"")</f>
        <v/>
      </c>
    </row>
    <row r="237" spans="2:7" ht="30" customHeight="1" x14ac:dyDescent="0.3">
      <c r="B237" s="110">
        <v>231</v>
      </c>
      <c r="C237" s="111" t="str">
        <f>IFERROR(VLOOKUP($I$4&amp;"--"&amp;ROW(A231),'Clie-F'!$A$5:$H$7000,4,0),"")</f>
        <v/>
      </c>
      <c r="D237" s="112" t="str">
        <f>IFERROR(VLOOKUP($I$4&amp;"--"&amp;ROW(A231),'Clie-F'!$A$5:$H$7000,7,0),"")</f>
        <v/>
      </c>
      <c r="E237" s="111" t="str">
        <f t="shared" ca="1" si="3"/>
        <v/>
      </c>
      <c r="F237" s="111" t="str">
        <f>IFERROR(VLOOKUP($I$4&amp;"--"&amp;ROW(A231),'Clie-F'!$A$5:$J$7000,9,0),"")</f>
        <v/>
      </c>
      <c r="G237" s="111" t="str">
        <f>IFERROR(VLOOKUP($I$4&amp;"--"&amp;ROW(A231),'Clie-F'!$A$5:$J$7000,10,0),"")</f>
        <v/>
      </c>
    </row>
    <row r="238" spans="2:7" ht="30" customHeight="1" x14ac:dyDescent="0.3">
      <c r="B238" s="110">
        <v>232</v>
      </c>
      <c r="C238" s="111" t="str">
        <f>IFERROR(VLOOKUP($I$4&amp;"--"&amp;ROW(A232),'Clie-F'!$A$5:$H$7000,4,0),"")</f>
        <v/>
      </c>
      <c r="D238" s="112" t="str">
        <f>IFERROR(VLOOKUP($I$4&amp;"--"&amp;ROW(A232),'Clie-F'!$A$5:$H$7000,7,0),"")</f>
        <v/>
      </c>
      <c r="E238" s="111" t="str">
        <f t="shared" ca="1" si="3"/>
        <v/>
      </c>
      <c r="F238" s="111" t="str">
        <f>IFERROR(VLOOKUP($I$4&amp;"--"&amp;ROW(A232),'Clie-F'!$A$5:$J$7000,9,0),"")</f>
        <v/>
      </c>
      <c r="G238" s="111" t="str">
        <f>IFERROR(VLOOKUP($I$4&amp;"--"&amp;ROW(A232),'Clie-F'!$A$5:$J$7000,10,0),"")</f>
        <v/>
      </c>
    </row>
    <row r="239" spans="2:7" ht="30" customHeight="1" x14ac:dyDescent="0.3">
      <c r="B239" s="110">
        <v>233</v>
      </c>
      <c r="C239" s="111" t="str">
        <f>IFERROR(VLOOKUP($I$4&amp;"--"&amp;ROW(A233),'Clie-F'!$A$5:$H$7000,4,0),"")</f>
        <v/>
      </c>
      <c r="D239" s="112" t="str">
        <f>IFERROR(VLOOKUP($I$4&amp;"--"&amp;ROW(A233),'Clie-F'!$A$5:$H$7000,7,0),"")</f>
        <v/>
      </c>
      <c r="E239" s="111" t="str">
        <f t="shared" ca="1" si="3"/>
        <v/>
      </c>
      <c r="F239" s="111" t="str">
        <f>IFERROR(VLOOKUP($I$4&amp;"--"&amp;ROW(A233),'Clie-F'!$A$5:$J$7000,9,0),"")</f>
        <v/>
      </c>
      <c r="G239" s="111" t="str">
        <f>IFERROR(VLOOKUP($I$4&amp;"--"&amp;ROW(A233),'Clie-F'!$A$5:$J$7000,10,0),"")</f>
        <v/>
      </c>
    </row>
    <row r="240" spans="2:7" ht="30" customHeight="1" x14ac:dyDescent="0.3">
      <c r="B240" s="110">
        <v>234</v>
      </c>
      <c r="C240" s="111" t="str">
        <f>IFERROR(VLOOKUP($I$4&amp;"--"&amp;ROW(A234),'Clie-F'!$A$5:$H$7000,4,0),"")</f>
        <v/>
      </c>
      <c r="D240" s="112" t="str">
        <f>IFERROR(VLOOKUP($I$4&amp;"--"&amp;ROW(A234),'Clie-F'!$A$5:$H$7000,7,0),"")</f>
        <v/>
      </c>
      <c r="E240" s="111" t="str">
        <f t="shared" ca="1" si="3"/>
        <v/>
      </c>
      <c r="F240" s="111" t="str">
        <f>IFERROR(VLOOKUP($I$4&amp;"--"&amp;ROW(A234),'Clie-F'!$A$5:$J$7000,9,0),"")</f>
        <v/>
      </c>
      <c r="G240" s="111" t="str">
        <f>IFERROR(VLOOKUP($I$4&amp;"--"&amp;ROW(A234),'Clie-F'!$A$5:$J$7000,10,0),"")</f>
        <v/>
      </c>
    </row>
    <row r="241" spans="2:7" ht="30" customHeight="1" x14ac:dyDescent="0.3">
      <c r="B241" s="110">
        <v>235</v>
      </c>
      <c r="C241" s="111" t="str">
        <f>IFERROR(VLOOKUP($I$4&amp;"--"&amp;ROW(A235),'Clie-F'!$A$5:$H$7000,4,0),"")</f>
        <v/>
      </c>
      <c r="D241" s="112" t="str">
        <f>IFERROR(VLOOKUP($I$4&amp;"--"&amp;ROW(A235),'Clie-F'!$A$5:$H$7000,7,0),"")</f>
        <v/>
      </c>
      <c r="E241" s="111" t="str">
        <f t="shared" ca="1" si="3"/>
        <v/>
      </c>
      <c r="F241" s="111" t="str">
        <f>IFERROR(VLOOKUP($I$4&amp;"--"&amp;ROW(A235),'Clie-F'!$A$5:$J$7000,9,0),"")</f>
        <v/>
      </c>
      <c r="G241" s="111" t="str">
        <f>IFERROR(VLOOKUP($I$4&amp;"--"&amp;ROW(A235),'Clie-F'!$A$5:$J$7000,10,0),"")</f>
        <v/>
      </c>
    </row>
    <row r="242" spans="2:7" ht="30" customHeight="1" x14ac:dyDescent="0.3">
      <c r="B242" s="110">
        <v>236</v>
      </c>
      <c r="C242" s="111" t="str">
        <f>IFERROR(VLOOKUP($I$4&amp;"--"&amp;ROW(A236),'Clie-F'!$A$5:$H$7000,4,0),"")</f>
        <v/>
      </c>
      <c r="D242" s="112" t="str">
        <f>IFERROR(VLOOKUP($I$4&amp;"--"&amp;ROW(A236),'Clie-F'!$A$5:$H$7000,7,0),"")</f>
        <v/>
      </c>
      <c r="E242" s="111" t="str">
        <f t="shared" ca="1" si="3"/>
        <v/>
      </c>
      <c r="F242" s="111" t="str">
        <f>IFERROR(VLOOKUP($I$4&amp;"--"&amp;ROW(A236),'Clie-F'!$A$5:$J$7000,9,0),"")</f>
        <v/>
      </c>
      <c r="G242" s="111" t="str">
        <f>IFERROR(VLOOKUP($I$4&amp;"--"&amp;ROW(A236),'Clie-F'!$A$5:$J$7000,10,0),"")</f>
        <v/>
      </c>
    </row>
    <row r="243" spans="2:7" ht="30" customHeight="1" x14ac:dyDescent="0.3">
      <c r="B243" s="110">
        <v>237</v>
      </c>
      <c r="C243" s="111" t="str">
        <f>IFERROR(VLOOKUP($I$4&amp;"--"&amp;ROW(A237),'Clie-F'!$A$5:$H$7000,4,0),"")</f>
        <v/>
      </c>
      <c r="D243" s="112" t="str">
        <f>IFERROR(VLOOKUP($I$4&amp;"--"&amp;ROW(A237),'Clie-F'!$A$5:$H$7000,7,0),"")</f>
        <v/>
      </c>
      <c r="E243" s="111" t="str">
        <f t="shared" ca="1" si="3"/>
        <v/>
      </c>
      <c r="F243" s="111" t="str">
        <f>IFERROR(VLOOKUP($I$4&amp;"--"&amp;ROW(A237),'Clie-F'!$A$5:$J$7000,9,0),"")</f>
        <v/>
      </c>
      <c r="G243" s="111" t="str">
        <f>IFERROR(VLOOKUP($I$4&amp;"--"&amp;ROW(A237),'Clie-F'!$A$5:$J$7000,10,0),"")</f>
        <v/>
      </c>
    </row>
    <row r="244" spans="2:7" ht="30" customHeight="1" x14ac:dyDescent="0.3">
      <c r="B244" s="110">
        <v>238</v>
      </c>
      <c r="C244" s="111" t="str">
        <f>IFERROR(VLOOKUP($I$4&amp;"--"&amp;ROW(A238),'Clie-F'!$A$5:$H$7000,4,0),"")</f>
        <v/>
      </c>
      <c r="D244" s="112" t="str">
        <f>IFERROR(VLOOKUP($I$4&amp;"--"&amp;ROW(A238),'Clie-F'!$A$5:$H$7000,7,0),"")</f>
        <v/>
      </c>
      <c r="E244" s="111" t="str">
        <f t="shared" ca="1" si="3"/>
        <v/>
      </c>
      <c r="F244" s="111" t="str">
        <f>IFERROR(VLOOKUP($I$4&amp;"--"&amp;ROW(A238),'Clie-F'!$A$5:$J$7000,9,0),"")</f>
        <v/>
      </c>
      <c r="G244" s="111" t="str">
        <f>IFERROR(VLOOKUP($I$4&amp;"--"&amp;ROW(A238),'Clie-F'!$A$5:$J$7000,10,0),"")</f>
        <v/>
      </c>
    </row>
    <row r="245" spans="2:7" ht="30" customHeight="1" x14ac:dyDescent="0.3">
      <c r="B245" s="110">
        <v>239</v>
      </c>
      <c r="C245" s="111" t="str">
        <f>IFERROR(VLOOKUP($I$4&amp;"--"&amp;ROW(A239),'Clie-F'!$A$5:$H$7000,4,0),"")</f>
        <v/>
      </c>
      <c r="D245" s="112" t="str">
        <f>IFERROR(VLOOKUP($I$4&amp;"--"&amp;ROW(A239),'Clie-F'!$A$5:$H$7000,7,0),"")</f>
        <v/>
      </c>
      <c r="E245" s="111" t="str">
        <f t="shared" ca="1" si="3"/>
        <v/>
      </c>
      <c r="F245" s="111" t="str">
        <f>IFERROR(VLOOKUP($I$4&amp;"--"&amp;ROW(A239),'Clie-F'!$A$5:$J$7000,9,0),"")</f>
        <v/>
      </c>
      <c r="G245" s="111" t="str">
        <f>IFERROR(VLOOKUP($I$4&amp;"--"&amp;ROW(A239),'Clie-F'!$A$5:$J$7000,10,0),"")</f>
        <v/>
      </c>
    </row>
    <row r="246" spans="2:7" ht="30" customHeight="1" x14ac:dyDescent="0.3">
      <c r="B246" s="110">
        <v>240</v>
      </c>
      <c r="C246" s="111" t="str">
        <f>IFERROR(VLOOKUP($I$4&amp;"--"&amp;ROW(A240),'Clie-F'!$A$5:$H$7000,4,0),"")</f>
        <v/>
      </c>
      <c r="D246" s="112" t="str">
        <f>IFERROR(VLOOKUP($I$4&amp;"--"&amp;ROW(A240),'Clie-F'!$A$5:$H$7000,7,0),"")</f>
        <v/>
      </c>
      <c r="E246" s="111" t="str">
        <f t="shared" ca="1" si="3"/>
        <v/>
      </c>
      <c r="F246" s="111" t="str">
        <f>IFERROR(VLOOKUP($I$4&amp;"--"&amp;ROW(A240),'Clie-F'!$A$5:$J$7000,9,0),"")</f>
        <v/>
      </c>
      <c r="G246" s="111" t="str">
        <f>IFERROR(VLOOKUP($I$4&amp;"--"&amp;ROW(A240),'Clie-F'!$A$5:$J$7000,10,0),"")</f>
        <v/>
      </c>
    </row>
    <row r="247" spans="2:7" ht="30" customHeight="1" x14ac:dyDescent="0.3">
      <c r="B247" s="110">
        <v>241</v>
      </c>
      <c r="C247" s="111" t="str">
        <f>IFERROR(VLOOKUP($I$4&amp;"--"&amp;ROW(A241),'Clie-F'!$A$5:$H$7000,4,0),"")</f>
        <v/>
      </c>
      <c r="D247" s="112" t="str">
        <f>IFERROR(VLOOKUP($I$4&amp;"--"&amp;ROW(A241),'Clie-F'!$A$5:$H$7000,7,0),"")</f>
        <v/>
      </c>
      <c r="E247" s="111" t="str">
        <f t="shared" ca="1" si="3"/>
        <v/>
      </c>
      <c r="F247" s="111" t="str">
        <f>IFERROR(VLOOKUP($I$4&amp;"--"&amp;ROW(A241),'Clie-F'!$A$5:$J$7000,9,0),"")</f>
        <v/>
      </c>
      <c r="G247" s="111" t="str">
        <f>IFERROR(VLOOKUP($I$4&amp;"--"&amp;ROW(A241),'Clie-F'!$A$5:$J$7000,10,0),"")</f>
        <v/>
      </c>
    </row>
    <row r="248" spans="2:7" ht="30" customHeight="1" x14ac:dyDescent="0.3">
      <c r="B248" s="110">
        <v>242</v>
      </c>
      <c r="C248" s="111" t="str">
        <f>IFERROR(VLOOKUP($I$4&amp;"--"&amp;ROW(A242),'Clie-F'!$A$5:$H$7000,4,0),"")</f>
        <v/>
      </c>
      <c r="D248" s="112" t="str">
        <f>IFERROR(VLOOKUP($I$4&amp;"--"&amp;ROW(A242),'Clie-F'!$A$5:$H$7000,7,0),"")</f>
        <v/>
      </c>
      <c r="E248" s="111" t="str">
        <f t="shared" ca="1" si="3"/>
        <v/>
      </c>
      <c r="F248" s="111" t="str">
        <f>IFERROR(VLOOKUP($I$4&amp;"--"&amp;ROW(A242),'Clie-F'!$A$5:$J$7000,9,0),"")</f>
        <v/>
      </c>
      <c r="G248" s="111" t="str">
        <f>IFERROR(VLOOKUP($I$4&amp;"--"&amp;ROW(A242),'Clie-F'!$A$5:$J$7000,10,0),"")</f>
        <v/>
      </c>
    </row>
    <row r="249" spans="2:7" ht="30" customHeight="1" x14ac:dyDescent="0.3">
      <c r="B249" s="110">
        <v>243</v>
      </c>
      <c r="C249" s="111" t="str">
        <f>IFERROR(VLOOKUP($I$4&amp;"--"&amp;ROW(A243),'Clie-F'!$A$5:$H$7000,4,0),"")</f>
        <v/>
      </c>
      <c r="D249" s="112" t="str">
        <f>IFERROR(VLOOKUP($I$4&amp;"--"&amp;ROW(A243),'Clie-F'!$A$5:$H$7000,7,0),"")</f>
        <v/>
      </c>
      <c r="E249" s="111" t="str">
        <f t="shared" ca="1" si="3"/>
        <v/>
      </c>
      <c r="F249" s="111" t="str">
        <f>IFERROR(VLOOKUP($I$4&amp;"--"&amp;ROW(A243),'Clie-F'!$A$5:$J$7000,9,0),"")</f>
        <v/>
      </c>
      <c r="G249" s="111" t="str">
        <f>IFERROR(VLOOKUP($I$4&amp;"--"&amp;ROW(A243),'Clie-F'!$A$5:$J$7000,10,0),"")</f>
        <v/>
      </c>
    </row>
    <row r="250" spans="2:7" ht="30" customHeight="1" x14ac:dyDescent="0.3">
      <c r="B250" s="110">
        <v>244</v>
      </c>
      <c r="C250" s="111" t="str">
        <f>IFERROR(VLOOKUP($I$4&amp;"--"&amp;ROW(A244),'Clie-F'!$A$5:$H$7000,4,0),"")</f>
        <v/>
      </c>
      <c r="D250" s="112" t="str">
        <f>IFERROR(VLOOKUP($I$4&amp;"--"&amp;ROW(A244),'Clie-F'!$A$5:$H$7000,7,0),"")</f>
        <v/>
      </c>
      <c r="E250" s="111" t="str">
        <f t="shared" ca="1" si="3"/>
        <v/>
      </c>
      <c r="F250" s="111" t="str">
        <f>IFERROR(VLOOKUP($I$4&amp;"--"&amp;ROW(A244),'Clie-F'!$A$5:$J$7000,9,0),"")</f>
        <v/>
      </c>
      <c r="G250" s="111" t="str">
        <f>IFERROR(VLOOKUP($I$4&amp;"--"&amp;ROW(A244),'Clie-F'!$A$5:$J$7000,10,0),"")</f>
        <v/>
      </c>
    </row>
    <row r="251" spans="2:7" ht="30" customHeight="1" x14ac:dyDescent="0.3">
      <c r="B251" s="110">
        <v>245</v>
      </c>
      <c r="C251" s="111" t="str">
        <f>IFERROR(VLOOKUP($I$4&amp;"--"&amp;ROW(A245),'Clie-F'!$A$5:$H$7000,4,0),"")</f>
        <v/>
      </c>
      <c r="D251" s="112" t="str">
        <f>IFERROR(VLOOKUP($I$4&amp;"--"&amp;ROW(A245),'Clie-F'!$A$5:$H$7000,7,0),"")</f>
        <v/>
      </c>
      <c r="E251" s="111" t="str">
        <f t="shared" ca="1" si="3"/>
        <v/>
      </c>
      <c r="F251" s="111" t="str">
        <f>IFERROR(VLOOKUP($I$4&amp;"--"&amp;ROW(A245),'Clie-F'!$A$5:$J$7000,9,0),"")</f>
        <v/>
      </c>
      <c r="G251" s="111" t="str">
        <f>IFERROR(VLOOKUP($I$4&amp;"--"&amp;ROW(A245),'Clie-F'!$A$5:$J$7000,10,0),"")</f>
        <v/>
      </c>
    </row>
    <row r="252" spans="2:7" ht="30" customHeight="1" x14ac:dyDescent="0.3">
      <c r="B252" s="110">
        <v>246</v>
      </c>
      <c r="C252" s="111" t="str">
        <f>IFERROR(VLOOKUP($I$4&amp;"--"&amp;ROW(A246),'Clie-F'!$A$5:$H$7000,4,0),"")</f>
        <v/>
      </c>
      <c r="D252" s="112" t="str">
        <f>IFERROR(VLOOKUP($I$4&amp;"--"&amp;ROW(A246),'Clie-F'!$A$5:$H$7000,7,0),"")</f>
        <v/>
      </c>
      <c r="E252" s="111" t="str">
        <f t="shared" ca="1" si="3"/>
        <v/>
      </c>
      <c r="F252" s="111" t="str">
        <f>IFERROR(VLOOKUP($I$4&amp;"--"&amp;ROW(A246),'Clie-F'!$A$5:$J$7000,9,0),"")</f>
        <v/>
      </c>
      <c r="G252" s="111" t="str">
        <f>IFERROR(VLOOKUP($I$4&amp;"--"&amp;ROW(A246),'Clie-F'!$A$5:$J$7000,10,0),"")</f>
        <v/>
      </c>
    </row>
    <row r="253" spans="2:7" ht="30" customHeight="1" x14ac:dyDescent="0.3">
      <c r="B253" s="110">
        <v>247</v>
      </c>
      <c r="C253" s="111" t="str">
        <f>IFERROR(VLOOKUP($I$4&amp;"--"&amp;ROW(A247),'Clie-F'!$A$5:$H$7000,4,0),"")</f>
        <v/>
      </c>
      <c r="D253" s="112" t="str">
        <f>IFERROR(VLOOKUP($I$4&amp;"--"&amp;ROW(A247),'Clie-F'!$A$5:$H$7000,7,0),"")</f>
        <v/>
      </c>
      <c r="E253" s="111" t="str">
        <f t="shared" ca="1" si="3"/>
        <v/>
      </c>
      <c r="F253" s="111" t="str">
        <f>IFERROR(VLOOKUP($I$4&amp;"--"&amp;ROW(A247),'Clie-F'!$A$5:$J$7000,9,0),"")</f>
        <v/>
      </c>
      <c r="G253" s="111" t="str">
        <f>IFERROR(VLOOKUP($I$4&amp;"--"&amp;ROW(A247),'Clie-F'!$A$5:$J$7000,10,0),"")</f>
        <v/>
      </c>
    </row>
    <row r="254" spans="2:7" ht="30" customHeight="1" x14ac:dyDescent="0.3">
      <c r="B254" s="110">
        <v>248</v>
      </c>
      <c r="C254" s="111" t="str">
        <f>IFERROR(VLOOKUP($I$4&amp;"--"&amp;ROW(A248),'Clie-F'!$A$5:$H$7000,4,0),"")</f>
        <v/>
      </c>
      <c r="D254" s="112" t="str">
        <f>IFERROR(VLOOKUP($I$4&amp;"--"&amp;ROW(A248),'Clie-F'!$A$5:$H$7000,7,0),"")</f>
        <v/>
      </c>
      <c r="E254" s="111" t="str">
        <f t="shared" ca="1" si="3"/>
        <v/>
      </c>
      <c r="F254" s="111" t="str">
        <f>IFERROR(VLOOKUP($I$4&amp;"--"&amp;ROW(A248),'Clie-F'!$A$5:$J$7000,9,0),"")</f>
        <v/>
      </c>
      <c r="G254" s="111" t="str">
        <f>IFERROR(VLOOKUP($I$4&amp;"--"&amp;ROW(A248),'Clie-F'!$A$5:$J$7000,10,0),"")</f>
        <v/>
      </c>
    </row>
    <row r="255" spans="2:7" ht="30" customHeight="1" x14ac:dyDescent="0.3">
      <c r="B255" s="110">
        <v>249</v>
      </c>
      <c r="C255" s="111" t="str">
        <f>IFERROR(VLOOKUP($I$4&amp;"--"&amp;ROW(A249),'Clie-F'!$A$5:$H$7000,4,0),"")</f>
        <v/>
      </c>
      <c r="D255" s="112" t="str">
        <f>IFERROR(VLOOKUP($I$4&amp;"--"&amp;ROW(A249),'Clie-F'!$A$5:$H$7000,7,0),"")</f>
        <v/>
      </c>
      <c r="E255" s="111" t="str">
        <f t="shared" ca="1" si="3"/>
        <v/>
      </c>
      <c r="F255" s="111" t="str">
        <f>IFERROR(VLOOKUP($I$4&amp;"--"&amp;ROW(A249),'Clie-F'!$A$5:$J$7000,9,0),"")</f>
        <v/>
      </c>
      <c r="G255" s="111" t="str">
        <f>IFERROR(VLOOKUP($I$4&amp;"--"&amp;ROW(A249),'Clie-F'!$A$5:$J$7000,10,0),"")</f>
        <v/>
      </c>
    </row>
    <row r="256" spans="2:7" ht="30" customHeight="1" x14ac:dyDescent="0.3">
      <c r="B256" s="110">
        <v>250</v>
      </c>
      <c r="C256" s="111" t="str">
        <f>IFERROR(VLOOKUP($I$4&amp;"--"&amp;ROW(A250),'Clie-F'!$A$5:$H$7000,4,0),"")</f>
        <v/>
      </c>
      <c r="D256" s="112" t="str">
        <f>IFERROR(VLOOKUP($I$4&amp;"--"&amp;ROW(A250),'Clie-F'!$A$5:$H$7000,7,0),"")</f>
        <v/>
      </c>
      <c r="E256" s="111" t="str">
        <f t="shared" ca="1" si="3"/>
        <v/>
      </c>
      <c r="F256" s="111" t="str">
        <f>IFERROR(VLOOKUP($I$4&amp;"--"&amp;ROW(A250),'Clie-F'!$A$5:$J$7000,9,0),"")</f>
        <v/>
      </c>
      <c r="G256" s="111" t="str">
        <f>IFERROR(VLOOKUP($I$4&amp;"--"&amp;ROW(A250),'Clie-F'!$A$5:$J$7000,10,0),"")</f>
        <v/>
      </c>
    </row>
    <row r="257" spans="2:7" ht="30" customHeight="1" x14ac:dyDescent="0.3">
      <c r="B257" s="110">
        <v>251</v>
      </c>
      <c r="C257" s="111" t="str">
        <f>IFERROR(VLOOKUP($I$4&amp;"--"&amp;ROW(A251),'Clie-F'!$A$5:$H$7000,4,0),"")</f>
        <v/>
      </c>
      <c r="D257" s="112" t="str">
        <f>IFERROR(VLOOKUP($I$4&amp;"--"&amp;ROW(A251),'Clie-F'!$A$5:$H$7000,7,0),"")</f>
        <v/>
      </c>
      <c r="E257" s="111" t="str">
        <f t="shared" ca="1" si="3"/>
        <v/>
      </c>
      <c r="F257" s="111" t="str">
        <f>IFERROR(VLOOKUP($I$4&amp;"--"&amp;ROW(A251),'Clie-F'!$A$5:$J$7000,9,0),"")</f>
        <v/>
      </c>
      <c r="G257" s="111" t="str">
        <f>IFERROR(VLOOKUP($I$4&amp;"--"&amp;ROW(A251),'Clie-F'!$A$5:$J$7000,10,0),"")</f>
        <v/>
      </c>
    </row>
    <row r="258" spans="2:7" ht="30" customHeight="1" x14ac:dyDescent="0.3">
      <c r="B258" s="110">
        <v>252</v>
      </c>
      <c r="C258" s="111" t="str">
        <f>IFERROR(VLOOKUP($I$4&amp;"--"&amp;ROW(A252),'Clie-F'!$A$5:$H$7000,4,0),"")</f>
        <v/>
      </c>
      <c r="D258" s="112" t="str">
        <f>IFERROR(VLOOKUP($I$4&amp;"--"&amp;ROW(A252),'Clie-F'!$A$5:$H$7000,7,0),"")</f>
        <v/>
      </c>
      <c r="E258" s="111" t="str">
        <f t="shared" ca="1" si="3"/>
        <v/>
      </c>
      <c r="F258" s="111" t="str">
        <f>IFERROR(VLOOKUP($I$4&amp;"--"&amp;ROW(A252),'Clie-F'!$A$5:$J$7000,9,0),"")</f>
        <v/>
      </c>
      <c r="G258" s="111" t="str">
        <f>IFERROR(VLOOKUP($I$4&amp;"--"&amp;ROW(A252),'Clie-F'!$A$5:$J$7000,10,0),"")</f>
        <v/>
      </c>
    </row>
    <row r="259" spans="2:7" ht="30" customHeight="1" x14ac:dyDescent="0.3">
      <c r="B259" s="110">
        <v>253</v>
      </c>
      <c r="C259" s="111" t="str">
        <f>IFERROR(VLOOKUP($I$4&amp;"--"&amp;ROW(A253),'Clie-F'!$A$5:$H$7000,4,0),"")</f>
        <v/>
      </c>
      <c r="D259" s="112" t="str">
        <f>IFERROR(VLOOKUP($I$4&amp;"--"&amp;ROW(A253),'Clie-F'!$A$5:$H$7000,7,0),"")</f>
        <v/>
      </c>
      <c r="E259" s="111" t="str">
        <f t="shared" ca="1" si="3"/>
        <v/>
      </c>
      <c r="F259" s="111" t="str">
        <f>IFERROR(VLOOKUP($I$4&amp;"--"&amp;ROW(A253),'Clie-F'!$A$5:$J$7000,9,0),"")</f>
        <v/>
      </c>
      <c r="G259" s="111" t="str">
        <f>IFERROR(VLOOKUP($I$4&amp;"--"&amp;ROW(A253),'Clie-F'!$A$5:$J$7000,10,0),"")</f>
        <v/>
      </c>
    </row>
    <row r="260" spans="2:7" ht="30" customHeight="1" x14ac:dyDescent="0.3">
      <c r="B260" s="110">
        <v>254</v>
      </c>
      <c r="C260" s="111" t="str">
        <f>IFERROR(VLOOKUP($I$4&amp;"--"&amp;ROW(A254),'Clie-F'!$A$5:$H$7000,4,0),"")</f>
        <v/>
      </c>
      <c r="D260" s="112" t="str">
        <f>IFERROR(VLOOKUP($I$4&amp;"--"&amp;ROW(A254),'Clie-F'!$A$5:$H$7000,7,0),"")</f>
        <v/>
      </c>
      <c r="E260" s="111" t="str">
        <f t="shared" ca="1" si="3"/>
        <v/>
      </c>
      <c r="F260" s="111" t="str">
        <f>IFERROR(VLOOKUP($I$4&amp;"--"&amp;ROW(A254),'Clie-F'!$A$5:$J$7000,9,0),"")</f>
        <v/>
      </c>
      <c r="G260" s="111" t="str">
        <f>IFERROR(VLOOKUP($I$4&amp;"--"&amp;ROW(A254),'Clie-F'!$A$5:$J$7000,10,0),"")</f>
        <v/>
      </c>
    </row>
    <row r="261" spans="2:7" ht="30" customHeight="1" x14ac:dyDescent="0.3">
      <c r="B261" s="110">
        <v>255</v>
      </c>
      <c r="C261" s="111" t="str">
        <f>IFERROR(VLOOKUP($I$4&amp;"--"&amp;ROW(A255),'Clie-F'!$A$5:$H$7000,4,0),"")</f>
        <v/>
      </c>
      <c r="D261" s="112" t="str">
        <f>IFERROR(VLOOKUP($I$4&amp;"--"&amp;ROW(A255),'Clie-F'!$A$5:$H$7000,7,0),"")</f>
        <v/>
      </c>
      <c r="E261" s="111" t="str">
        <f t="shared" ca="1" si="3"/>
        <v/>
      </c>
      <c r="F261" s="111" t="str">
        <f>IFERROR(VLOOKUP($I$4&amp;"--"&amp;ROW(A255),'Clie-F'!$A$5:$J$7000,9,0),"")</f>
        <v/>
      </c>
      <c r="G261" s="111" t="str">
        <f>IFERROR(VLOOKUP($I$4&amp;"--"&amp;ROW(A255),'Clie-F'!$A$5:$J$7000,10,0),"")</f>
        <v/>
      </c>
    </row>
    <row r="262" spans="2:7" ht="30" customHeight="1" x14ac:dyDescent="0.3">
      <c r="B262" s="110">
        <v>256</v>
      </c>
      <c r="C262" s="111" t="str">
        <f>IFERROR(VLOOKUP($I$4&amp;"--"&amp;ROW(A256),'Clie-F'!$A$5:$H$7000,4,0),"")</f>
        <v/>
      </c>
      <c r="D262" s="112" t="str">
        <f>IFERROR(VLOOKUP($I$4&amp;"--"&amp;ROW(A256),'Clie-F'!$A$5:$H$7000,7,0),"")</f>
        <v/>
      </c>
      <c r="E262" s="111" t="str">
        <f t="shared" ca="1" si="3"/>
        <v/>
      </c>
      <c r="F262" s="111" t="str">
        <f>IFERROR(VLOOKUP($I$4&amp;"--"&amp;ROW(A256),'Clie-F'!$A$5:$J$7000,9,0),"")</f>
        <v/>
      </c>
      <c r="G262" s="111" t="str">
        <f>IFERROR(VLOOKUP($I$4&amp;"--"&amp;ROW(A256),'Clie-F'!$A$5:$J$7000,10,0),"")</f>
        <v/>
      </c>
    </row>
    <row r="263" spans="2:7" ht="30" customHeight="1" x14ac:dyDescent="0.3">
      <c r="B263" s="110">
        <v>257</v>
      </c>
      <c r="C263" s="111" t="str">
        <f>IFERROR(VLOOKUP($I$4&amp;"--"&amp;ROW(A257),'Clie-F'!$A$5:$H$7000,4,0),"")</f>
        <v/>
      </c>
      <c r="D263" s="112" t="str">
        <f>IFERROR(VLOOKUP($I$4&amp;"--"&amp;ROW(A257),'Clie-F'!$A$5:$H$7000,7,0),"")</f>
        <v/>
      </c>
      <c r="E263" s="111" t="str">
        <f t="shared" ref="E263:E326" ca="1" si="4">IFERROR(IF(D263,DATEDIF(D263,TODAY(),"Y"),""),"")</f>
        <v/>
      </c>
      <c r="F263" s="111" t="str">
        <f>IFERROR(VLOOKUP($I$4&amp;"--"&amp;ROW(A257),'Clie-F'!$A$5:$J$7000,9,0),"")</f>
        <v/>
      </c>
      <c r="G263" s="111" t="str">
        <f>IFERROR(VLOOKUP($I$4&amp;"--"&amp;ROW(A257),'Clie-F'!$A$5:$J$7000,10,0),"")</f>
        <v/>
      </c>
    </row>
    <row r="264" spans="2:7" ht="30" customHeight="1" x14ac:dyDescent="0.3">
      <c r="B264" s="110">
        <v>258</v>
      </c>
      <c r="C264" s="111" t="str">
        <f>IFERROR(VLOOKUP($I$4&amp;"--"&amp;ROW(A258),'Clie-F'!$A$5:$H$7000,4,0),"")</f>
        <v/>
      </c>
      <c r="D264" s="112" t="str">
        <f>IFERROR(VLOOKUP($I$4&amp;"--"&amp;ROW(A258),'Clie-F'!$A$5:$H$7000,7,0),"")</f>
        <v/>
      </c>
      <c r="E264" s="111" t="str">
        <f t="shared" ca="1" si="4"/>
        <v/>
      </c>
      <c r="F264" s="111" t="str">
        <f>IFERROR(VLOOKUP($I$4&amp;"--"&amp;ROW(A258),'Clie-F'!$A$5:$J$7000,9,0),"")</f>
        <v/>
      </c>
      <c r="G264" s="111" t="str">
        <f>IFERROR(VLOOKUP($I$4&amp;"--"&amp;ROW(A258),'Clie-F'!$A$5:$J$7000,10,0),"")</f>
        <v/>
      </c>
    </row>
    <row r="265" spans="2:7" ht="30" customHeight="1" x14ac:dyDescent="0.3">
      <c r="B265" s="110">
        <v>259</v>
      </c>
      <c r="C265" s="111" t="str">
        <f>IFERROR(VLOOKUP($I$4&amp;"--"&amp;ROW(A259),'Clie-F'!$A$5:$H$7000,4,0),"")</f>
        <v/>
      </c>
      <c r="D265" s="112" t="str">
        <f>IFERROR(VLOOKUP($I$4&amp;"--"&amp;ROW(A259),'Clie-F'!$A$5:$H$7000,7,0),"")</f>
        <v/>
      </c>
      <c r="E265" s="111" t="str">
        <f t="shared" ca="1" si="4"/>
        <v/>
      </c>
      <c r="F265" s="111" t="str">
        <f>IFERROR(VLOOKUP($I$4&amp;"--"&amp;ROW(A259),'Clie-F'!$A$5:$J$7000,9,0),"")</f>
        <v/>
      </c>
      <c r="G265" s="111" t="str">
        <f>IFERROR(VLOOKUP($I$4&amp;"--"&amp;ROW(A259),'Clie-F'!$A$5:$J$7000,10,0),"")</f>
        <v/>
      </c>
    </row>
    <row r="266" spans="2:7" ht="30" customHeight="1" x14ac:dyDescent="0.3">
      <c r="B266" s="110">
        <v>260</v>
      </c>
      <c r="C266" s="111" t="str">
        <f>IFERROR(VLOOKUP($I$4&amp;"--"&amp;ROW(A260),'Clie-F'!$A$5:$H$7000,4,0),"")</f>
        <v/>
      </c>
      <c r="D266" s="112" t="str">
        <f>IFERROR(VLOOKUP($I$4&amp;"--"&amp;ROW(A260),'Clie-F'!$A$5:$H$7000,7,0),"")</f>
        <v/>
      </c>
      <c r="E266" s="111" t="str">
        <f t="shared" ca="1" si="4"/>
        <v/>
      </c>
      <c r="F266" s="111" t="str">
        <f>IFERROR(VLOOKUP($I$4&amp;"--"&amp;ROW(A260),'Clie-F'!$A$5:$J$7000,9,0),"")</f>
        <v/>
      </c>
      <c r="G266" s="111" t="str">
        <f>IFERROR(VLOOKUP($I$4&amp;"--"&amp;ROW(A260),'Clie-F'!$A$5:$J$7000,10,0),"")</f>
        <v/>
      </c>
    </row>
    <row r="267" spans="2:7" ht="30" customHeight="1" x14ac:dyDescent="0.3">
      <c r="B267" s="110">
        <v>261</v>
      </c>
      <c r="C267" s="111" t="str">
        <f>IFERROR(VLOOKUP($I$4&amp;"--"&amp;ROW(A261),'Clie-F'!$A$5:$H$7000,4,0),"")</f>
        <v/>
      </c>
      <c r="D267" s="112" t="str">
        <f>IFERROR(VLOOKUP($I$4&amp;"--"&amp;ROW(A261),'Clie-F'!$A$5:$H$7000,7,0),"")</f>
        <v/>
      </c>
      <c r="E267" s="111" t="str">
        <f t="shared" ca="1" si="4"/>
        <v/>
      </c>
      <c r="F267" s="111" t="str">
        <f>IFERROR(VLOOKUP($I$4&amp;"--"&amp;ROW(A261),'Clie-F'!$A$5:$J$7000,9,0),"")</f>
        <v/>
      </c>
      <c r="G267" s="111" t="str">
        <f>IFERROR(VLOOKUP($I$4&amp;"--"&amp;ROW(A261),'Clie-F'!$A$5:$J$7000,10,0),"")</f>
        <v/>
      </c>
    </row>
    <row r="268" spans="2:7" ht="30" customHeight="1" x14ac:dyDescent="0.3">
      <c r="B268" s="110">
        <v>262</v>
      </c>
      <c r="C268" s="111" t="str">
        <f>IFERROR(VLOOKUP($I$4&amp;"--"&amp;ROW(A262),'Clie-F'!$A$5:$H$7000,4,0),"")</f>
        <v/>
      </c>
      <c r="D268" s="112" t="str">
        <f>IFERROR(VLOOKUP($I$4&amp;"--"&amp;ROW(A262),'Clie-F'!$A$5:$H$7000,7,0),"")</f>
        <v/>
      </c>
      <c r="E268" s="111" t="str">
        <f t="shared" ca="1" si="4"/>
        <v/>
      </c>
      <c r="F268" s="111" t="str">
        <f>IFERROR(VLOOKUP($I$4&amp;"--"&amp;ROW(A262),'Clie-F'!$A$5:$J$7000,9,0),"")</f>
        <v/>
      </c>
      <c r="G268" s="111" t="str">
        <f>IFERROR(VLOOKUP($I$4&amp;"--"&amp;ROW(A262),'Clie-F'!$A$5:$J$7000,10,0),"")</f>
        <v/>
      </c>
    </row>
    <row r="269" spans="2:7" ht="30" customHeight="1" x14ac:dyDescent="0.3">
      <c r="B269" s="110">
        <v>263</v>
      </c>
      <c r="C269" s="111" t="str">
        <f>IFERROR(VLOOKUP($I$4&amp;"--"&amp;ROW(A263),'Clie-F'!$A$5:$H$7000,4,0),"")</f>
        <v/>
      </c>
      <c r="D269" s="112" t="str">
        <f>IFERROR(VLOOKUP($I$4&amp;"--"&amp;ROW(A263),'Clie-F'!$A$5:$H$7000,7,0),"")</f>
        <v/>
      </c>
      <c r="E269" s="111" t="str">
        <f t="shared" ca="1" si="4"/>
        <v/>
      </c>
      <c r="F269" s="111" t="str">
        <f>IFERROR(VLOOKUP($I$4&amp;"--"&amp;ROW(A263),'Clie-F'!$A$5:$J$7000,9,0),"")</f>
        <v/>
      </c>
      <c r="G269" s="111" t="str">
        <f>IFERROR(VLOOKUP($I$4&amp;"--"&amp;ROW(A263),'Clie-F'!$A$5:$J$7000,10,0),"")</f>
        <v/>
      </c>
    </row>
    <row r="270" spans="2:7" ht="30" customHeight="1" x14ac:dyDescent="0.3">
      <c r="B270" s="110">
        <v>264</v>
      </c>
      <c r="C270" s="111" t="str">
        <f>IFERROR(VLOOKUP($I$4&amp;"--"&amp;ROW(A264),'Clie-F'!$A$5:$H$7000,4,0),"")</f>
        <v/>
      </c>
      <c r="D270" s="112" t="str">
        <f>IFERROR(VLOOKUP($I$4&amp;"--"&amp;ROW(A264),'Clie-F'!$A$5:$H$7000,7,0),"")</f>
        <v/>
      </c>
      <c r="E270" s="111" t="str">
        <f t="shared" ca="1" si="4"/>
        <v/>
      </c>
      <c r="F270" s="111" t="str">
        <f>IFERROR(VLOOKUP($I$4&amp;"--"&amp;ROW(A264),'Clie-F'!$A$5:$J$7000,9,0),"")</f>
        <v/>
      </c>
      <c r="G270" s="111" t="str">
        <f>IFERROR(VLOOKUP($I$4&amp;"--"&amp;ROW(A264),'Clie-F'!$A$5:$J$7000,10,0),"")</f>
        <v/>
      </c>
    </row>
    <row r="271" spans="2:7" ht="30" customHeight="1" x14ac:dyDescent="0.3">
      <c r="B271" s="110">
        <v>265</v>
      </c>
      <c r="C271" s="111" t="str">
        <f>IFERROR(VLOOKUP($I$4&amp;"--"&amp;ROW(A265),'Clie-F'!$A$5:$H$7000,4,0),"")</f>
        <v/>
      </c>
      <c r="D271" s="112" t="str">
        <f>IFERROR(VLOOKUP($I$4&amp;"--"&amp;ROW(A265),'Clie-F'!$A$5:$H$7000,7,0),"")</f>
        <v/>
      </c>
      <c r="E271" s="111" t="str">
        <f t="shared" ca="1" si="4"/>
        <v/>
      </c>
      <c r="F271" s="111" t="str">
        <f>IFERROR(VLOOKUP($I$4&amp;"--"&amp;ROW(A265),'Clie-F'!$A$5:$J$7000,9,0),"")</f>
        <v/>
      </c>
      <c r="G271" s="111" t="str">
        <f>IFERROR(VLOOKUP($I$4&amp;"--"&amp;ROW(A265),'Clie-F'!$A$5:$J$7000,10,0),"")</f>
        <v/>
      </c>
    </row>
    <row r="272" spans="2:7" ht="30" customHeight="1" x14ac:dyDescent="0.3">
      <c r="B272" s="110">
        <v>266</v>
      </c>
      <c r="C272" s="111" t="str">
        <f>IFERROR(VLOOKUP($I$4&amp;"--"&amp;ROW(A266),'Clie-F'!$A$5:$H$7000,4,0),"")</f>
        <v/>
      </c>
      <c r="D272" s="112" t="str">
        <f>IFERROR(VLOOKUP($I$4&amp;"--"&amp;ROW(A266),'Clie-F'!$A$5:$H$7000,7,0),"")</f>
        <v/>
      </c>
      <c r="E272" s="111" t="str">
        <f t="shared" ca="1" si="4"/>
        <v/>
      </c>
      <c r="F272" s="111" t="str">
        <f>IFERROR(VLOOKUP($I$4&amp;"--"&amp;ROW(A266),'Clie-F'!$A$5:$J$7000,9,0),"")</f>
        <v/>
      </c>
      <c r="G272" s="111" t="str">
        <f>IFERROR(VLOOKUP($I$4&amp;"--"&amp;ROW(A266),'Clie-F'!$A$5:$J$7000,10,0),"")</f>
        <v/>
      </c>
    </row>
    <row r="273" spans="2:7" ht="30" customHeight="1" x14ac:dyDescent="0.3">
      <c r="B273" s="110">
        <v>267</v>
      </c>
      <c r="C273" s="111" t="str">
        <f>IFERROR(VLOOKUP($I$4&amp;"--"&amp;ROW(A267),'Clie-F'!$A$5:$H$7000,4,0),"")</f>
        <v/>
      </c>
      <c r="D273" s="112" t="str">
        <f>IFERROR(VLOOKUP($I$4&amp;"--"&amp;ROW(A267),'Clie-F'!$A$5:$H$7000,7,0),"")</f>
        <v/>
      </c>
      <c r="E273" s="111" t="str">
        <f t="shared" ca="1" si="4"/>
        <v/>
      </c>
      <c r="F273" s="111" t="str">
        <f>IFERROR(VLOOKUP($I$4&amp;"--"&amp;ROW(A267),'Clie-F'!$A$5:$J$7000,9,0),"")</f>
        <v/>
      </c>
      <c r="G273" s="111" t="str">
        <f>IFERROR(VLOOKUP($I$4&amp;"--"&amp;ROW(A267),'Clie-F'!$A$5:$J$7000,10,0),"")</f>
        <v/>
      </c>
    </row>
    <row r="274" spans="2:7" ht="30" customHeight="1" x14ac:dyDescent="0.3">
      <c r="B274" s="110">
        <v>268</v>
      </c>
      <c r="C274" s="111" t="str">
        <f>IFERROR(VLOOKUP($I$4&amp;"--"&amp;ROW(A268),'Clie-F'!$A$5:$H$7000,4,0),"")</f>
        <v/>
      </c>
      <c r="D274" s="112" t="str">
        <f>IFERROR(VLOOKUP($I$4&amp;"--"&amp;ROW(A268),'Clie-F'!$A$5:$H$7000,7,0),"")</f>
        <v/>
      </c>
      <c r="E274" s="111" t="str">
        <f t="shared" ca="1" si="4"/>
        <v/>
      </c>
      <c r="F274" s="111" t="str">
        <f>IFERROR(VLOOKUP($I$4&amp;"--"&amp;ROW(A268),'Clie-F'!$A$5:$J$7000,9,0),"")</f>
        <v/>
      </c>
      <c r="G274" s="111" t="str">
        <f>IFERROR(VLOOKUP($I$4&amp;"--"&amp;ROW(A268),'Clie-F'!$A$5:$J$7000,10,0),"")</f>
        <v/>
      </c>
    </row>
    <row r="275" spans="2:7" ht="30" customHeight="1" x14ac:dyDescent="0.3">
      <c r="B275" s="110">
        <v>269</v>
      </c>
      <c r="C275" s="111" t="str">
        <f>IFERROR(VLOOKUP($I$4&amp;"--"&amp;ROW(A269),'Clie-F'!$A$5:$H$7000,4,0),"")</f>
        <v/>
      </c>
      <c r="D275" s="112" t="str">
        <f>IFERROR(VLOOKUP($I$4&amp;"--"&amp;ROW(A269),'Clie-F'!$A$5:$H$7000,7,0),"")</f>
        <v/>
      </c>
      <c r="E275" s="111" t="str">
        <f t="shared" ca="1" si="4"/>
        <v/>
      </c>
      <c r="F275" s="111" t="str">
        <f>IFERROR(VLOOKUP($I$4&amp;"--"&amp;ROW(A269),'Clie-F'!$A$5:$J$7000,9,0),"")</f>
        <v/>
      </c>
      <c r="G275" s="111" t="str">
        <f>IFERROR(VLOOKUP($I$4&amp;"--"&amp;ROW(A269),'Clie-F'!$A$5:$J$7000,10,0),"")</f>
        <v/>
      </c>
    </row>
    <row r="276" spans="2:7" ht="30" customHeight="1" x14ac:dyDescent="0.3">
      <c r="B276" s="110">
        <v>270</v>
      </c>
      <c r="C276" s="111" t="str">
        <f>IFERROR(VLOOKUP($I$4&amp;"--"&amp;ROW(A270),'Clie-F'!$A$5:$H$7000,4,0),"")</f>
        <v/>
      </c>
      <c r="D276" s="112" t="str">
        <f>IFERROR(VLOOKUP($I$4&amp;"--"&amp;ROW(A270),'Clie-F'!$A$5:$H$7000,7,0),"")</f>
        <v/>
      </c>
      <c r="E276" s="111" t="str">
        <f t="shared" ca="1" si="4"/>
        <v/>
      </c>
      <c r="F276" s="111" t="str">
        <f>IFERROR(VLOOKUP($I$4&amp;"--"&amp;ROW(A270),'Clie-F'!$A$5:$J$7000,9,0),"")</f>
        <v/>
      </c>
      <c r="G276" s="111" t="str">
        <f>IFERROR(VLOOKUP($I$4&amp;"--"&amp;ROW(A270),'Clie-F'!$A$5:$J$7000,10,0),"")</f>
        <v/>
      </c>
    </row>
    <row r="277" spans="2:7" ht="30" customHeight="1" x14ac:dyDescent="0.3">
      <c r="B277" s="110">
        <v>271</v>
      </c>
      <c r="C277" s="111" t="str">
        <f>IFERROR(VLOOKUP($I$4&amp;"--"&amp;ROW(A271),'Clie-F'!$A$5:$H$7000,4,0),"")</f>
        <v/>
      </c>
      <c r="D277" s="112" t="str">
        <f>IFERROR(VLOOKUP($I$4&amp;"--"&amp;ROW(A271),'Clie-F'!$A$5:$H$7000,7,0),"")</f>
        <v/>
      </c>
      <c r="E277" s="111" t="str">
        <f t="shared" ca="1" si="4"/>
        <v/>
      </c>
      <c r="F277" s="111" t="str">
        <f>IFERROR(VLOOKUP($I$4&amp;"--"&amp;ROW(A271),'Clie-F'!$A$5:$J$7000,9,0),"")</f>
        <v/>
      </c>
      <c r="G277" s="111" t="str">
        <f>IFERROR(VLOOKUP($I$4&amp;"--"&amp;ROW(A271),'Clie-F'!$A$5:$J$7000,10,0),"")</f>
        <v/>
      </c>
    </row>
    <row r="278" spans="2:7" ht="30" customHeight="1" x14ac:dyDescent="0.3">
      <c r="B278" s="110">
        <v>272</v>
      </c>
      <c r="C278" s="111" t="str">
        <f>IFERROR(VLOOKUP($I$4&amp;"--"&amp;ROW(A272),'Clie-F'!$A$5:$H$7000,4,0),"")</f>
        <v/>
      </c>
      <c r="D278" s="112" t="str">
        <f>IFERROR(VLOOKUP($I$4&amp;"--"&amp;ROW(A272),'Clie-F'!$A$5:$H$7000,7,0),"")</f>
        <v/>
      </c>
      <c r="E278" s="111" t="str">
        <f t="shared" ca="1" si="4"/>
        <v/>
      </c>
      <c r="F278" s="111" t="str">
        <f>IFERROR(VLOOKUP($I$4&amp;"--"&amp;ROW(A272),'Clie-F'!$A$5:$J$7000,9,0),"")</f>
        <v/>
      </c>
      <c r="G278" s="111" t="str">
        <f>IFERROR(VLOOKUP($I$4&amp;"--"&amp;ROW(A272),'Clie-F'!$A$5:$J$7000,10,0),"")</f>
        <v/>
      </c>
    </row>
    <row r="279" spans="2:7" ht="30" customHeight="1" x14ac:dyDescent="0.3">
      <c r="B279" s="110">
        <v>273</v>
      </c>
      <c r="C279" s="111" t="str">
        <f>IFERROR(VLOOKUP($I$4&amp;"--"&amp;ROW(A273),'Clie-F'!$A$5:$H$7000,4,0),"")</f>
        <v/>
      </c>
      <c r="D279" s="112" t="str">
        <f>IFERROR(VLOOKUP($I$4&amp;"--"&amp;ROW(A273),'Clie-F'!$A$5:$H$7000,7,0),"")</f>
        <v/>
      </c>
      <c r="E279" s="111" t="str">
        <f t="shared" ca="1" si="4"/>
        <v/>
      </c>
      <c r="F279" s="111" t="str">
        <f>IFERROR(VLOOKUP($I$4&amp;"--"&amp;ROW(A273),'Clie-F'!$A$5:$J$7000,9,0),"")</f>
        <v/>
      </c>
      <c r="G279" s="111" t="str">
        <f>IFERROR(VLOOKUP($I$4&amp;"--"&amp;ROW(A273),'Clie-F'!$A$5:$J$7000,10,0),"")</f>
        <v/>
      </c>
    </row>
    <row r="280" spans="2:7" ht="30" customHeight="1" x14ac:dyDescent="0.3">
      <c r="B280" s="110">
        <v>274</v>
      </c>
      <c r="C280" s="111" t="str">
        <f>IFERROR(VLOOKUP($I$4&amp;"--"&amp;ROW(A274),'Clie-F'!$A$5:$H$7000,4,0),"")</f>
        <v/>
      </c>
      <c r="D280" s="112" t="str">
        <f>IFERROR(VLOOKUP($I$4&amp;"--"&amp;ROW(A274),'Clie-F'!$A$5:$H$7000,7,0),"")</f>
        <v/>
      </c>
      <c r="E280" s="111" t="str">
        <f t="shared" ca="1" si="4"/>
        <v/>
      </c>
      <c r="F280" s="111" t="str">
        <f>IFERROR(VLOOKUP($I$4&amp;"--"&amp;ROW(A274),'Clie-F'!$A$5:$J$7000,9,0),"")</f>
        <v/>
      </c>
      <c r="G280" s="111" t="str">
        <f>IFERROR(VLOOKUP($I$4&amp;"--"&amp;ROW(A274),'Clie-F'!$A$5:$J$7000,10,0),"")</f>
        <v/>
      </c>
    </row>
    <row r="281" spans="2:7" ht="30" customHeight="1" x14ac:dyDescent="0.3">
      <c r="B281" s="110">
        <v>275</v>
      </c>
      <c r="C281" s="111" t="str">
        <f>IFERROR(VLOOKUP($I$4&amp;"--"&amp;ROW(A275),'Clie-F'!$A$5:$H$7000,4,0),"")</f>
        <v/>
      </c>
      <c r="D281" s="112" t="str">
        <f>IFERROR(VLOOKUP($I$4&amp;"--"&amp;ROW(A275),'Clie-F'!$A$5:$H$7000,7,0),"")</f>
        <v/>
      </c>
      <c r="E281" s="111" t="str">
        <f t="shared" ca="1" si="4"/>
        <v/>
      </c>
      <c r="F281" s="111" t="str">
        <f>IFERROR(VLOOKUP($I$4&amp;"--"&amp;ROW(A275),'Clie-F'!$A$5:$J$7000,9,0),"")</f>
        <v/>
      </c>
      <c r="G281" s="111" t="str">
        <f>IFERROR(VLOOKUP($I$4&amp;"--"&amp;ROW(A275),'Clie-F'!$A$5:$J$7000,10,0),"")</f>
        <v/>
      </c>
    </row>
    <row r="282" spans="2:7" ht="30" customHeight="1" x14ac:dyDescent="0.3">
      <c r="B282" s="110">
        <v>276</v>
      </c>
      <c r="C282" s="111" t="str">
        <f>IFERROR(VLOOKUP($I$4&amp;"--"&amp;ROW(A276),'Clie-F'!$A$5:$H$7000,4,0),"")</f>
        <v/>
      </c>
      <c r="D282" s="112" t="str">
        <f>IFERROR(VLOOKUP($I$4&amp;"--"&amp;ROW(A276),'Clie-F'!$A$5:$H$7000,7,0),"")</f>
        <v/>
      </c>
      <c r="E282" s="111" t="str">
        <f t="shared" ca="1" si="4"/>
        <v/>
      </c>
      <c r="F282" s="111" t="str">
        <f>IFERROR(VLOOKUP($I$4&amp;"--"&amp;ROW(A276),'Clie-F'!$A$5:$J$7000,9,0),"")</f>
        <v/>
      </c>
      <c r="G282" s="111" t="str">
        <f>IFERROR(VLOOKUP($I$4&amp;"--"&amp;ROW(A276),'Clie-F'!$A$5:$J$7000,10,0),"")</f>
        <v/>
      </c>
    </row>
    <row r="283" spans="2:7" ht="30" customHeight="1" x14ac:dyDescent="0.3">
      <c r="B283" s="110">
        <v>277</v>
      </c>
      <c r="C283" s="111" t="str">
        <f>IFERROR(VLOOKUP($I$4&amp;"--"&amp;ROW(A277),'Clie-F'!$A$5:$H$7000,4,0),"")</f>
        <v/>
      </c>
      <c r="D283" s="112" t="str">
        <f>IFERROR(VLOOKUP($I$4&amp;"--"&amp;ROW(A277),'Clie-F'!$A$5:$H$7000,7,0),"")</f>
        <v/>
      </c>
      <c r="E283" s="111" t="str">
        <f t="shared" ca="1" si="4"/>
        <v/>
      </c>
      <c r="F283" s="111" t="str">
        <f>IFERROR(VLOOKUP($I$4&amp;"--"&amp;ROW(A277),'Clie-F'!$A$5:$J$7000,9,0),"")</f>
        <v/>
      </c>
      <c r="G283" s="111" t="str">
        <f>IFERROR(VLOOKUP($I$4&amp;"--"&amp;ROW(A277),'Clie-F'!$A$5:$J$7000,10,0),"")</f>
        <v/>
      </c>
    </row>
    <row r="284" spans="2:7" ht="30" customHeight="1" x14ac:dyDescent="0.3">
      <c r="B284" s="110">
        <v>278</v>
      </c>
      <c r="C284" s="111" t="str">
        <f>IFERROR(VLOOKUP($I$4&amp;"--"&amp;ROW(A278),'Clie-F'!$A$5:$H$7000,4,0),"")</f>
        <v/>
      </c>
      <c r="D284" s="112" t="str">
        <f>IFERROR(VLOOKUP($I$4&amp;"--"&amp;ROW(A278),'Clie-F'!$A$5:$H$7000,7,0),"")</f>
        <v/>
      </c>
      <c r="E284" s="111" t="str">
        <f t="shared" ca="1" si="4"/>
        <v/>
      </c>
      <c r="F284" s="111" t="str">
        <f>IFERROR(VLOOKUP($I$4&amp;"--"&amp;ROW(A278),'Clie-F'!$A$5:$J$7000,9,0),"")</f>
        <v/>
      </c>
      <c r="G284" s="111" t="str">
        <f>IFERROR(VLOOKUP($I$4&amp;"--"&amp;ROW(A278),'Clie-F'!$A$5:$J$7000,10,0),"")</f>
        <v/>
      </c>
    </row>
    <row r="285" spans="2:7" ht="30" customHeight="1" x14ac:dyDescent="0.3">
      <c r="B285" s="110">
        <v>279</v>
      </c>
      <c r="C285" s="111" t="str">
        <f>IFERROR(VLOOKUP($I$4&amp;"--"&amp;ROW(A279),'Clie-F'!$A$5:$H$7000,4,0),"")</f>
        <v/>
      </c>
      <c r="D285" s="112" t="str">
        <f>IFERROR(VLOOKUP($I$4&amp;"--"&amp;ROW(A279),'Clie-F'!$A$5:$H$7000,7,0),"")</f>
        <v/>
      </c>
      <c r="E285" s="111" t="str">
        <f t="shared" ca="1" si="4"/>
        <v/>
      </c>
      <c r="F285" s="111" t="str">
        <f>IFERROR(VLOOKUP($I$4&amp;"--"&amp;ROW(A279),'Clie-F'!$A$5:$J$7000,9,0),"")</f>
        <v/>
      </c>
      <c r="G285" s="111" t="str">
        <f>IFERROR(VLOOKUP($I$4&amp;"--"&amp;ROW(A279),'Clie-F'!$A$5:$J$7000,10,0),"")</f>
        <v/>
      </c>
    </row>
    <row r="286" spans="2:7" ht="30" customHeight="1" x14ac:dyDescent="0.3">
      <c r="B286" s="110">
        <v>280</v>
      </c>
      <c r="C286" s="111" t="str">
        <f>IFERROR(VLOOKUP($I$4&amp;"--"&amp;ROW(A280),'Clie-F'!$A$5:$H$7000,4,0),"")</f>
        <v/>
      </c>
      <c r="D286" s="112" t="str">
        <f>IFERROR(VLOOKUP($I$4&amp;"--"&amp;ROW(A280),'Clie-F'!$A$5:$H$7000,7,0),"")</f>
        <v/>
      </c>
      <c r="E286" s="111" t="str">
        <f t="shared" ca="1" si="4"/>
        <v/>
      </c>
      <c r="F286" s="111" t="str">
        <f>IFERROR(VLOOKUP($I$4&amp;"--"&amp;ROW(A280),'Clie-F'!$A$5:$J$7000,9,0),"")</f>
        <v/>
      </c>
      <c r="G286" s="111" t="str">
        <f>IFERROR(VLOOKUP($I$4&amp;"--"&amp;ROW(A280),'Clie-F'!$A$5:$J$7000,10,0),"")</f>
        <v/>
      </c>
    </row>
    <row r="287" spans="2:7" ht="30" customHeight="1" x14ac:dyDescent="0.3">
      <c r="B287" s="110">
        <v>281</v>
      </c>
      <c r="C287" s="111" t="str">
        <f>IFERROR(VLOOKUP($I$4&amp;"--"&amp;ROW(A281),'Clie-F'!$A$5:$H$7000,4,0),"")</f>
        <v/>
      </c>
      <c r="D287" s="112" t="str">
        <f>IFERROR(VLOOKUP($I$4&amp;"--"&amp;ROW(A281),'Clie-F'!$A$5:$H$7000,7,0),"")</f>
        <v/>
      </c>
      <c r="E287" s="111" t="str">
        <f t="shared" ca="1" si="4"/>
        <v/>
      </c>
      <c r="F287" s="111" t="str">
        <f>IFERROR(VLOOKUP($I$4&amp;"--"&amp;ROW(A281),'Clie-F'!$A$5:$J$7000,9,0),"")</f>
        <v/>
      </c>
      <c r="G287" s="111" t="str">
        <f>IFERROR(VLOOKUP($I$4&amp;"--"&amp;ROW(A281),'Clie-F'!$A$5:$J$7000,10,0),"")</f>
        <v/>
      </c>
    </row>
    <row r="288" spans="2:7" ht="30" customHeight="1" x14ac:dyDescent="0.3">
      <c r="B288" s="110">
        <v>282</v>
      </c>
      <c r="C288" s="111" t="str">
        <f>IFERROR(VLOOKUP($I$4&amp;"--"&amp;ROW(A282),'Clie-F'!$A$5:$H$7000,4,0),"")</f>
        <v/>
      </c>
      <c r="D288" s="112" t="str">
        <f>IFERROR(VLOOKUP($I$4&amp;"--"&amp;ROW(A282),'Clie-F'!$A$5:$H$7000,7,0),"")</f>
        <v/>
      </c>
      <c r="E288" s="111" t="str">
        <f t="shared" ca="1" si="4"/>
        <v/>
      </c>
      <c r="F288" s="111" t="str">
        <f>IFERROR(VLOOKUP($I$4&amp;"--"&amp;ROW(A282),'Clie-F'!$A$5:$J$7000,9,0),"")</f>
        <v/>
      </c>
      <c r="G288" s="111" t="str">
        <f>IFERROR(VLOOKUP($I$4&amp;"--"&amp;ROW(A282),'Clie-F'!$A$5:$J$7000,10,0),"")</f>
        <v/>
      </c>
    </row>
    <row r="289" spans="2:7" ht="30" customHeight="1" x14ac:dyDescent="0.3">
      <c r="B289" s="110">
        <v>283</v>
      </c>
      <c r="C289" s="111" t="str">
        <f>IFERROR(VLOOKUP($I$4&amp;"--"&amp;ROW(A283),'Clie-F'!$A$5:$H$7000,4,0),"")</f>
        <v/>
      </c>
      <c r="D289" s="112" t="str">
        <f>IFERROR(VLOOKUP($I$4&amp;"--"&amp;ROW(A283),'Clie-F'!$A$5:$H$7000,7,0),"")</f>
        <v/>
      </c>
      <c r="E289" s="111" t="str">
        <f t="shared" ca="1" si="4"/>
        <v/>
      </c>
      <c r="F289" s="111" t="str">
        <f>IFERROR(VLOOKUP($I$4&amp;"--"&amp;ROW(A283),'Clie-F'!$A$5:$J$7000,9,0),"")</f>
        <v/>
      </c>
      <c r="G289" s="111" t="str">
        <f>IFERROR(VLOOKUP($I$4&amp;"--"&amp;ROW(A283),'Clie-F'!$A$5:$J$7000,10,0),"")</f>
        <v/>
      </c>
    </row>
    <row r="290" spans="2:7" ht="30" customHeight="1" x14ac:dyDescent="0.3">
      <c r="B290" s="110">
        <v>284</v>
      </c>
      <c r="C290" s="111" t="str">
        <f>IFERROR(VLOOKUP($I$4&amp;"--"&amp;ROW(A284),'Clie-F'!$A$5:$H$7000,4,0),"")</f>
        <v/>
      </c>
      <c r="D290" s="112" t="str">
        <f>IFERROR(VLOOKUP($I$4&amp;"--"&amp;ROW(A284),'Clie-F'!$A$5:$H$7000,7,0),"")</f>
        <v/>
      </c>
      <c r="E290" s="111" t="str">
        <f t="shared" ca="1" si="4"/>
        <v/>
      </c>
      <c r="F290" s="111" t="str">
        <f>IFERROR(VLOOKUP($I$4&amp;"--"&amp;ROW(A284),'Clie-F'!$A$5:$J$7000,9,0),"")</f>
        <v/>
      </c>
      <c r="G290" s="111" t="str">
        <f>IFERROR(VLOOKUP($I$4&amp;"--"&amp;ROW(A284),'Clie-F'!$A$5:$J$7000,10,0),"")</f>
        <v/>
      </c>
    </row>
    <row r="291" spans="2:7" ht="30" customHeight="1" x14ac:dyDescent="0.3">
      <c r="B291" s="110">
        <v>285</v>
      </c>
      <c r="C291" s="111" t="str">
        <f>IFERROR(VLOOKUP($I$4&amp;"--"&amp;ROW(A285),'Clie-F'!$A$5:$H$7000,4,0),"")</f>
        <v/>
      </c>
      <c r="D291" s="112" t="str">
        <f>IFERROR(VLOOKUP($I$4&amp;"--"&amp;ROW(A285),'Clie-F'!$A$5:$H$7000,7,0),"")</f>
        <v/>
      </c>
      <c r="E291" s="111" t="str">
        <f t="shared" ca="1" si="4"/>
        <v/>
      </c>
      <c r="F291" s="111" t="str">
        <f>IFERROR(VLOOKUP($I$4&amp;"--"&amp;ROW(A285),'Clie-F'!$A$5:$J$7000,9,0),"")</f>
        <v/>
      </c>
      <c r="G291" s="111" t="str">
        <f>IFERROR(VLOOKUP($I$4&amp;"--"&amp;ROW(A285),'Clie-F'!$A$5:$J$7000,10,0),"")</f>
        <v/>
      </c>
    </row>
    <row r="292" spans="2:7" ht="30" customHeight="1" x14ac:dyDescent="0.3">
      <c r="B292" s="110">
        <v>286</v>
      </c>
      <c r="C292" s="111" t="str">
        <f>IFERROR(VLOOKUP($I$4&amp;"--"&amp;ROW(A286),'Clie-F'!$A$5:$H$7000,4,0),"")</f>
        <v/>
      </c>
      <c r="D292" s="112" t="str">
        <f>IFERROR(VLOOKUP($I$4&amp;"--"&amp;ROW(A286),'Clie-F'!$A$5:$H$7000,7,0),"")</f>
        <v/>
      </c>
      <c r="E292" s="111" t="str">
        <f t="shared" ca="1" si="4"/>
        <v/>
      </c>
      <c r="F292" s="111" t="str">
        <f>IFERROR(VLOOKUP($I$4&amp;"--"&amp;ROW(A286),'Clie-F'!$A$5:$J$7000,9,0),"")</f>
        <v/>
      </c>
      <c r="G292" s="111" t="str">
        <f>IFERROR(VLOOKUP($I$4&amp;"--"&amp;ROW(A286),'Clie-F'!$A$5:$J$7000,10,0),"")</f>
        <v/>
      </c>
    </row>
    <row r="293" spans="2:7" ht="30" customHeight="1" x14ac:dyDescent="0.3">
      <c r="B293" s="110">
        <v>287</v>
      </c>
      <c r="C293" s="111" t="str">
        <f>IFERROR(VLOOKUP($I$4&amp;"--"&amp;ROW(A287),'Clie-F'!$A$5:$H$7000,4,0),"")</f>
        <v/>
      </c>
      <c r="D293" s="112" t="str">
        <f>IFERROR(VLOOKUP($I$4&amp;"--"&amp;ROW(A287),'Clie-F'!$A$5:$H$7000,7,0),"")</f>
        <v/>
      </c>
      <c r="E293" s="111" t="str">
        <f t="shared" ca="1" si="4"/>
        <v/>
      </c>
      <c r="F293" s="111" t="str">
        <f>IFERROR(VLOOKUP($I$4&amp;"--"&amp;ROW(A287),'Clie-F'!$A$5:$J$7000,9,0),"")</f>
        <v/>
      </c>
      <c r="G293" s="111" t="str">
        <f>IFERROR(VLOOKUP($I$4&amp;"--"&amp;ROW(A287),'Clie-F'!$A$5:$J$7000,10,0),"")</f>
        <v/>
      </c>
    </row>
    <row r="294" spans="2:7" ht="30" customHeight="1" x14ac:dyDescent="0.3">
      <c r="B294" s="110">
        <v>288</v>
      </c>
      <c r="C294" s="111" t="str">
        <f>IFERROR(VLOOKUP($I$4&amp;"--"&amp;ROW(A288),'Clie-F'!$A$5:$H$7000,4,0),"")</f>
        <v/>
      </c>
      <c r="D294" s="112" t="str">
        <f>IFERROR(VLOOKUP($I$4&amp;"--"&amp;ROW(A288),'Clie-F'!$A$5:$H$7000,7,0),"")</f>
        <v/>
      </c>
      <c r="E294" s="111" t="str">
        <f t="shared" ca="1" si="4"/>
        <v/>
      </c>
      <c r="F294" s="111" t="str">
        <f>IFERROR(VLOOKUP($I$4&amp;"--"&amp;ROW(A288),'Clie-F'!$A$5:$J$7000,9,0),"")</f>
        <v/>
      </c>
      <c r="G294" s="111" t="str">
        <f>IFERROR(VLOOKUP($I$4&amp;"--"&amp;ROW(A288),'Clie-F'!$A$5:$J$7000,10,0),"")</f>
        <v/>
      </c>
    </row>
    <row r="295" spans="2:7" ht="30" customHeight="1" x14ac:dyDescent="0.3">
      <c r="B295" s="110">
        <v>289</v>
      </c>
      <c r="C295" s="111" t="str">
        <f>IFERROR(VLOOKUP($I$4&amp;"--"&amp;ROW(A289),'Clie-F'!$A$5:$H$7000,4,0),"")</f>
        <v/>
      </c>
      <c r="D295" s="112" t="str">
        <f>IFERROR(VLOOKUP($I$4&amp;"--"&amp;ROW(A289),'Clie-F'!$A$5:$H$7000,7,0),"")</f>
        <v/>
      </c>
      <c r="E295" s="111" t="str">
        <f t="shared" ca="1" si="4"/>
        <v/>
      </c>
      <c r="F295" s="111" t="str">
        <f>IFERROR(VLOOKUP($I$4&amp;"--"&amp;ROW(A289),'Clie-F'!$A$5:$J$7000,9,0),"")</f>
        <v/>
      </c>
      <c r="G295" s="111" t="str">
        <f>IFERROR(VLOOKUP($I$4&amp;"--"&amp;ROW(A289),'Clie-F'!$A$5:$J$7000,10,0),"")</f>
        <v/>
      </c>
    </row>
    <row r="296" spans="2:7" ht="30" customHeight="1" x14ac:dyDescent="0.3">
      <c r="B296" s="110">
        <v>290</v>
      </c>
      <c r="C296" s="111" t="str">
        <f>IFERROR(VLOOKUP($I$4&amp;"--"&amp;ROW(A290),'Clie-F'!$A$5:$H$7000,4,0),"")</f>
        <v/>
      </c>
      <c r="D296" s="112" t="str">
        <f>IFERROR(VLOOKUP($I$4&amp;"--"&amp;ROW(A290),'Clie-F'!$A$5:$H$7000,7,0),"")</f>
        <v/>
      </c>
      <c r="E296" s="111" t="str">
        <f t="shared" ca="1" si="4"/>
        <v/>
      </c>
      <c r="F296" s="111" t="str">
        <f>IFERROR(VLOOKUP($I$4&amp;"--"&amp;ROW(A290),'Clie-F'!$A$5:$J$7000,9,0),"")</f>
        <v/>
      </c>
      <c r="G296" s="111" t="str">
        <f>IFERROR(VLOOKUP($I$4&amp;"--"&amp;ROW(A290),'Clie-F'!$A$5:$J$7000,10,0),"")</f>
        <v/>
      </c>
    </row>
    <row r="297" spans="2:7" ht="30" customHeight="1" x14ac:dyDescent="0.3">
      <c r="B297" s="110">
        <v>291</v>
      </c>
      <c r="C297" s="111" t="str">
        <f>IFERROR(VLOOKUP($I$4&amp;"--"&amp;ROW(A291),'Clie-F'!$A$5:$H$7000,4,0),"")</f>
        <v/>
      </c>
      <c r="D297" s="112" t="str">
        <f>IFERROR(VLOOKUP($I$4&amp;"--"&amp;ROW(A291),'Clie-F'!$A$5:$H$7000,7,0),"")</f>
        <v/>
      </c>
      <c r="E297" s="111" t="str">
        <f t="shared" ca="1" si="4"/>
        <v/>
      </c>
      <c r="F297" s="111" t="str">
        <f>IFERROR(VLOOKUP($I$4&amp;"--"&amp;ROW(A291),'Clie-F'!$A$5:$J$7000,9,0),"")</f>
        <v/>
      </c>
      <c r="G297" s="111" t="str">
        <f>IFERROR(VLOOKUP($I$4&amp;"--"&amp;ROW(A291),'Clie-F'!$A$5:$J$7000,10,0),"")</f>
        <v/>
      </c>
    </row>
    <row r="298" spans="2:7" ht="30" customHeight="1" x14ac:dyDescent="0.3">
      <c r="B298" s="110">
        <v>292</v>
      </c>
      <c r="C298" s="111" t="str">
        <f>IFERROR(VLOOKUP($I$4&amp;"--"&amp;ROW(A292),'Clie-F'!$A$5:$H$7000,4,0),"")</f>
        <v/>
      </c>
      <c r="D298" s="112" t="str">
        <f>IFERROR(VLOOKUP($I$4&amp;"--"&amp;ROW(A292),'Clie-F'!$A$5:$H$7000,7,0),"")</f>
        <v/>
      </c>
      <c r="E298" s="111" t="str">
        <f t="shared" ca="1" si="4"/>
        <v/>
      </c>
      <c r="F298" s="111" t="str">
        <f>IFERROR(VLOOKUP($I$4&amp;"--"&amp;ROW(A292),'Clie-F'!$A$5:$J$7000,9,0),"")</f>
        <v/>
      </c>
      <c r="G298" s="111" t="str">
        <f>IFERROR(VLOOKUP($I$4&amp;"--"&amp;ROW(A292),'Clie-F'!$A$5:$J$7000,10,0),"")</f>
        <v/>
      </c>
    </row>
    <row r="299" spans="2:7" ht="30" customHeight="1" x14ac:dyDescent="0.3">
      <c r="B299" s="110">
        <v>293</v>
      </c>
      <c r="C299" s="111" t="str">
        <f>IFERROR(VLOOKUP($I$4&amp;"--"&amp;ROW(A293),'Clie-F'!$A$5:$H$7000,4,0),"")</f>
        <v/>
      </c>
      <c r="D299" s="112" t="str">
        <f>IFERROR(VLOOKUP($I$4&amp;"--"&amp;ROW(A293),'Clie-F'!$A$5:$H$7000,7,0),"")</f>
        <v/>
      </c>
      <c r="E299" s="111" t="str">
        <f t="shared" ca="1" si="4"/>
        <v/>
      </c>
      <c r="F299" s="111" t="str">
        <f>IFERROR(VLOOKUP($I$4&amp;"--"&amp;ROW(A293),'Clie-F'!$A$5:$J$7000,9,0),"")</f>
        <v/>
      </c>
      <c r="G299" s="111" t="str">
        <f>IFERROR(VLOOKUP($I$4&amp;"--"&amp;ROW(A293),'Clie-F'!$A$5:$J$7000,10,0),"")</f>
        <v/>
      </c>
    </row>
    <row r="300" spans="2:7" ht="30" customHeight="1" x14ac:dyDescent="0.3">
      <c r="B300" s="110">
        <v>294</v>
      </c>
      <c r="C300" s="111" t="str">
        <f>IFERROR(VLOOKUP($I$4&amp;"--"&amp;ROW(A294),'Clie-F'!$A$5:$H$7000,4,0),"")</f>
        <v/>
      </c>
      <c r="D300" s="112" t="str">
        <f>IFERROR(VLOOKUP($I$4&amp;"--"&amp;ROW(A294),'Clie-F'!$A$5:$H$7000,7,0),"")</f>
        <v/>
      </c>
      <c r="E300" s="111" t="str">
        <f t="shared" ca="1" si="4"/>
        <v/>
      </c>
      <c r="F300" s="111" t="str">
        <f>IFERROR(VLOOKUP($I$4&amp;"--"&amp;ROW(A294),'Clie-F'!$A$5:$J$7000,9,0),"")</f>
        <v/>
      </c>
      <c r="G300" s="111" t="str">
        <f>IFERROR(VLOOKUP($I$4&amp;"--"&amp;ROW(A294),'Clie-F'!$A$5:$J$7000,10,0),"")</f>
        <v/>
      </c>
    </row>
    <row r="301" spans="2:7" ht="30" customHeight="1" x14ac:dyDescent="0.3">
      <c r="B301" s="110">
        <v>295</v>
      </c>
      <c r="C301" s="111" t="str">
        <f>IFERROR(VLOOKUP($I$4&amp;"--"&amp;ROW(A295),'Clie-F'!$A$5:$H$7000,4,0),"")</f>
        <v/>
      </c>
      <c r="D301" s="112" t="str">
        <f>IFERROR(VLOOKUP($I$4&amp;"--"&amp;ROW(A295),'Clie-F'!$A$5:$H$7000,7,0),"")</f>
        <v/>
      </c>
      <c r="E301" s="111" t="str">
        <f t="shared" ca="1" si="4"/>
        <v/>
      </c>
      <c r="F301" s="111" t="str">
        <f>IFERROR(VLOOKUP($I$4&amp;"--"&amp;ROW(A295),'Clie-F'!$A$5:$J$7000,9,0),"")</f>
        <v/>
      </c>
      <c r="G301" s="111" t="str">
        <f>IFERROR(VLOOKUP($I$4&amp;"--"&amp;ROW(A295),'Clie-F'!$A$5:$J$7000,10,0),"")</f>
        <v/>
      </c>
    </row>
    <row r="302" spans="2:7" ht="30" customHeight="1" x14ac:dyDescent="0.3">
      <c r="B302" s="110">
        <v>296</v>
      </c>
      <c r="C302" s="111" t="str">
        <f>IFERROR(VLOOKUP($I$4&amp;"--"&amp;ROW(A296),'Clie-F'!$A$5:$H$7000,4,0),"")</f>
        <v/>
      </c>
      <c r="D302" s="112" t="str">
        <f>IFERROR(VLOOKUP($I$4&amp;"--"&amp;ROW(A296),'Clie-F'!$A$5:$H$7000,7,0),"")</f>
        <v/>
      </c>
      <c r="E302" s="111" t="str">
        <f t="shared" ca="1" si="4"/>
        <v/>
      </c>
      <c r="F302" s="111" t="str">
        <f>IFERROR(VLOOKUP($I$4&amp;"--"&amp;ROW(A296),'Clie-F'!$A$5:$J$7000,9,0),"")</f>
        <v/>
      </c>
      <c r="G302" s="111" t="str">
        <f>IFERROR(VLOOKUP($I$4&amp;"--"&amp;ROW(A296),'Clie-F'!$A$5:$J$7000,10,0),"")</f>
        <v/>
      </c>
    </row>
    <row r="303" spans="2:7" ht="30" customHeight="1" x14ac:dyDescent="0.3">
      <c r="B303" s="110">
        <v>297</v>
      </c>
      <c r="C303" s="111" t="str">
        <f>IFERROR(VLOOKUP($I$4&amp;"--"&amp;ROW(A297),'Clie-F'!$A$5:$H$7000,4,0),"")</f>
        <v/>
      </c>
      <c r="D303" s="112" t="str">
        <f>IFERROR(VLOOKUP($I$4&amp;"--"&amp;ROW(A297),'Clie-F'!$A$5:$H$7000,7,0),"")</f>
        <v/>
      </c>
      <c r="E303" s="111" t="str">
        <f t="shared" ca="1" si="4"/>
        <v/>
      </c>
      <c r="F303" s="111" t="str">
        <f>IFERROR(VLOOKUP($I$4&amp;"--"&amp;ROW(A297),'Clie-F'!$A$5:$J$7000,9,0),"")</f>
        <v/>
      </c>
      <c r="G303" s="111" t="str">
        <f>IFERROR(VLOOKUP($I$4&amp;"--"&amp;ROW(A297),'Clie-F'!$A$5:$J$7000,10,0),"")</f>
        <v/>
      </c>
    </row>
    <row r="304" spans="2:7" ht="30" customHeight="1" x14ac:dyDescent="0.3">
      <c r="B304" s="110">
        <v>298</v>
      </c>
      <c r="C304" s="111" t="str">
        <f>IFERROR(VLOOKUP($I$4&amp;"--"&amp;ROW(A298),'Clie-F'!$A$5:$H$7000,4,0),"")</f>
        <v/>
      </c>
      <c r="D304" s="112" t="str">
        <f>IFERROR(VLOOKUP($I$4&amp;"--"&amp;ROW(A298),'Clie-F'!$A$5:$H$7000,7,0),"")</f>
        <v/>
      </c>
      <c r="E304" s="111" t="str">
        <f t="shared" ca="1" si="4"/>
        <v/>
      </c>
      <c r="F304" s="111" t="str">
        <f>IFERROR(VLOOKUP($I$4&amp;"--"&amp;ROW(A298),'Clie-F'!$A$5:$J$7000,9,0),"")</f>
        <v/>
      </c>
      <c r="G304" s="111" t="str">
        <f>IFERROR(VLOOKUP($I$4&amp;"--"&amp;ROW(A298),'Clie-F'!$A$5:$J$7000,10,0),"")</f>
        <v/>
      </c>
    </row>
    <row r="305" spans="2:7" ht="30" customHeight="1" x14ac:dyDescent="0.3">
      <c r="B305" s="110">
        <v>299</v>
      </c>
      <c r="C305" s="111" t="str">
        <f>IFERROR(VLOOKUP($I$4&amp;"--"&amp;ROW(A299),'Clie-F'!$A$5:$H$7000,4,0),"")</f>
        <v/>
      </c>
      <c r="D305" s="112" t="str">
        <f>IFERROR(VLOOKUP($I$4&amp;"--"&amp;ROW(A299),'Clie-F'!$A$5:$H$7000,7,0),"")</f>
        <v/>
      </c>
      <c r="E305" s="111" t="str">
        <f t="shared" ca="1" si="4"/>
        <v/>
      </c>
      <c r="F305" s="111" t="str">
        <f>IFERROR(VLOOKUP($I$4&amp;"--"&amp;ROW(A299),'Clie-F'!$A$5:$J$7000,9,0),"")</f>
        <v/>
      </c>
      <c r="G305" s="111" t="str">
        <f>IFERROR(VLOOKUP($I$4&amp;"--"&amp;ROW(A299),'Clie-F'!$A$5:$J$7000,10,0),"")</f>
        <v/>
      </c>
    </row>
    <row r="306" spans="2:7" ht="30" customHeight="1" x14ac:dyDescent="0.3">
      <c r="B306" s="110">
        <v>300</v>
      </c>
      <c r="C306" s="111" t="str">
        <f>IFERROR(VLOOKUP($I$4&amp;"--"&amp;ROW(A300),'Clie-F'!$A$5:$H$7000,4,0),"")</f>
        <v/>
      </c>
      <c r="D306" s="112" t="str">
        <f>IFERROR(VLOOKUP($I$4&amp;"--"&amp;ROW(A300),'Clie-F'!$A$5:$H$7000,7,0),"")</f>
        <v/>
      </c>
      <c r="E306" s="111" t="str">
        <f t="shared" ca="1" si="4"/>
        <v/>
      </c>
      <c r="F306" s="111" t="str">
        <f>IFERROR(VLOOKUP($I$4&amp;"--"&amp;ROW(A300),'Clie-F'!$A$5:$J$7000,9,0),"")</f>
        <v/>
      </c>
      <c r="G306" s="111" t="str">
        <f>IFERROR(VLOOKUP($I$4&amp;"--"&amp;ROW(A300),'Clie-F'!$A$5:$J$7000,10,0),"")</f>
        <v/>
      </c>
    </row>
    <row r="307" spans="2:7" ht="30" customHeight="1" x14ac:dyDescent="0.3">
      <c r="B307" s="110">
        <v>301</v>
      </c>
      <c r="C307" s="111" t="str">
        <f>IFERROR(VLOOKUP($I$4&amp;"--"&amp;ROW(A301),'Clie-F'!$A$5:$H$7000,4,0),"")</f>
        <v/>
      </c>
      <c r="D307" s="112" t="str">
        <f>IFERROR(VLOOKUP($I$4&amp;"--"&amp;ROW(A301),'Clie-F'!$A$5:$H$7000,7,0),"")</f>
        <v/>
      </c>
      <c r="E307" s="111" t="str">
        <f t="shared" ca="1" si="4"/>
        <v/>
      </c>
      <c r="F307" s="111" t="str">
        <f>IFERROR(VLOOKUP($I$4&amp;"--"&amp;ROW(A301),'Clie-F'!$A$5:$J$7000,9,0),"")</f>
        <v/>
      </c>
      <c r="G307" s="111" t="str">
        <f>IFERROR(VLOOKUP($I$4&amp;"--"&amp;ROW(A301),'Clie-F'!$A$5:$J$7000,10,0),"")</f>
        <v/>
      </c>
    </row>
    <row r="308" spans="2:7" ht="30" customHeight="1" x14ac:dyDescent="0.3">
      <c r="B308" s="110">
        <v>302</v>
      </c>
      <c r="C308" s="111" t="str">
        <f>IFERROR(VLOOKUP($I$4&amp;"--"&amp;ROW(A302),'Clie-F'!$A$5:$H$7000,4,0),"")</f>
        <v/>
      </c>
      <c r="D308" s="112" t="str">
        <f>IFERROR(VLOOKUP($I$4&amp;"--"&amp;ROW(A302),'Clie-F'!$A$5:$H$7000,7,0),"")</f>
        <v/>
      </c>
      <c r="E308" s="111" t="str">
        <f t="shared" ca="1" si="4"/>
        <v/>
      </c>
      <c r="F308" s="111" t="str">
        <f>IFERROR(VLOOKUP($I$4&amp;"--"&amp;ROW(A302),'Clie-F'!$A$5:$J$7000,9,0),"")</f>
        <v/>
      </c>
      <c r="G308" s="111" t="str">
        <f>IFERROR(VLOOKUP($I$4&amp;"--"&amp;ROW(A302),'Clie-F'!$A$5:$J$7000,10,0),"")</f>
        <v/>
      </c>
    </row>
    <row r="309" spans="2:7" ht="30" customHeight="1" x14ac:dyDescent="0.3">
      <c r="B309" s="110">
        <v>303</v>
      </c>
      <c r="C309" s="111" t="str">
        <f>IFERROR(VLOOKUP($I$4&amp;"--"&amp;ROW(A303),'Clie-F'!$A$5:$H$7000,4,0),"")</f>
        <v/>
      </c>
      <c r="D309" s="112" t="str">
        <f>IFERROR(VLOOKUP($I$4&amp;"--"&amp;ROW(A303),'Clie-F'!$A$5:$H$7000,7,0),"")</f>
        <v/>
      </c>
      <c r="E309" s="111" t="str">
        <f t="shared" ca="1" si="4"/>
        <v/>
      </c>
      <c r="F309" s="111" t="str">
        <f>IFERROR(VLOOKUP($I$4&amp;"--"&amp;ROW(A303),'Clie-F'!$A$5:$J$7000,9,0),"")</f>
        <v/>
      </c>
      <c r="G309" s="111" t="str">
        <f>IFERROR(VLOOKUP($I$4&amp;"--"&amp;ROW(A303),'Clie-F'!$A$5:$J$7000,10,0),"")</f>
        <v/>
      </c>
    </row>
    <row r="310" spans="2:7" ht="30" customHeight="1" x14ac:dyDescent="0.3">
      <c r="B310" s="110">
        <v>304</v>
      </c>
      <c r="C310" s="111" t="str">
        <f>IFERROR(VLOOKUP($I$4&amp;"--"&amp;ROW(A304),'Clie-F'!$A$5:$H$7000,4,0),"")</f>
        <v/>
      </c>
      <c r="D310" s="112" t="str">
        <f>IFERROR(VLOOKUP($I$4&amp;"--"&amp;ROW(A304),'Clie-F'!$A$5:$H$7000,7,0),"")</f>
        <v/>
      </c>
      <c r="E310" s="111" t="str">
        <f t="shared" ca="1" si="4"/>
        <v/>
      </c>
      <c r="F310" s="111" t="str">
        <f>IFERROR(VLOOKUP($I$4&amp;"--"&amp;ROW(A304),'Clie-F'!$A$5:$J$7000,9,0),"")</f>
        <v/>
      </c>
      <c r="G310" s="111" t="str">
        <f>IFERROR(VLOOKUP($I$4&amp;"--"&amp;ROW(A304),'Clie-F'!$A$5:$J$7000,10,0),"")</f>
        <v/>
      </c>
    </row>
    <row r="311" spans="2:7" ht="30" customHeight="1" x14ac:dyDescent="0.3">
      <c r="B311" s="110">
        <v>305</v>
      </c>
      <c r="C311" s="111" t="str">
        <f>IFERROR(VLOOKUP($I$4&amp;"--"&amp;ROW(A305),'Clie-F'!$A$5:$H$7000,4,0),"")</f>
        <v/>
      </c>
      <c r="D311" s="112" t="str">
        <f>IFERROR(VLOOKUP($I$4&amp;"--"&amp;ROW(A305),'Clie-F'!$A$5:$H$7000,7,0),"")</f>
        <v/>
      </c>
      <c r="E311" s="111" t="str">
        <f t="shared" ca="1" si="4"/>
        <v/>
      </c>
      <c r="F311" s="111" t="str">
        <f>IFERROR(VLOOKUP($I$4&amp;"--"&amp;ROW(A305),'Clie-F'!$A$5:$J$7000,9,0),"")</f>
        <v/>
      </c>
      <c r="G311" s="111" t="str">
        <f>IFERROR(VLOOKUP($I$4&amp;"--"&amp;ROW(A305),'Clie-F'!$A$5:$J$7000,10,0),"")</f>
        <v/>
      </c>
    </row>
    <row r="312" spans="2:7" ht="30" customHeight="1" x14ac:dyDescent="0.3">
      <c r="B312" s="110">
        <v>306</v>
      </c>
      <c r="C312" s="111" t="str">
        <f>IFERROR(VLOOKUP($I$4&amp;"--"&amp;ROW(A306),'Clie-F'!$A$5:$H$7000,4,0),"")</f>
        <v/>
      </c>
      <c r="D312" s="112" t="str">
        <f>IFERROR(VLOOKUP($I$4&amp;"--"&amp;ROW(A306),'Clie-F'!$A$5:$H$7000,7,0),"")</f>
        <v/>
      </c>
      <c r="E312" s="111" t="str">
        <f t="shared" ca="1" si="4"/>
        <v/>
      </c>
      <c r="F312" s="111" t="str">
        <f>IFERROR(VLOOKUP($I$4&amp;"--"&amp;ROW(A306),'Clie-F'!$A$5:$J$7000,9,0),"")</f>
        <v/>
      </c>
      <c r="G312" s="111" t="str">
        <f>IFERROR(VLOOKUP($I$4&amp;"--"&amp;ROW(A306),'Clie-F'!$A$5:$J$7000,10,0),"")</f>
        <v/>
      </c>
    </row>
    <row r="313" spans="2:7" ht="30" customHeight="1" x14ac:dyDescent="0.3">
      <c r="B313" s="110">
        <v>307</v>
      </c>
      <c r="C313" s="111" t="str">
        <f>IFERROR(VLOOKUP($I$4&amp;"--"&amp;ROW(A307),'Clie-F'!$A$5:$H$7000,4,0),"")</f>
        <v/>
      </c>
      <c r="D313" s="112" t="str">
        <f>IFERROR(VLOOKUP($I$4&amp;"--"&amp;ROW(A307),'Clie-F'!$A$5:$H$7000,7,0),"")</f>
        <v/>
      </c>
      <c r="E313" s="111" t="str">
        <f t="shared" ca="1" si="4"/>
        <v/>
      </c>
      <c r="F313" s="111" t="str">
        <f>IFERROR(VLOOKUP($I$4&amp;"--"&amp;ROW(A307),'Clie-F'!$A$5:$J$7000,9,0),"")</f>
        <v/>
      </c>
      <c r="G313" s="111" t="str">
        <f>IFERROR(VLOOKUP($I$4&amp;"--"&amp;ROW(A307),'Clie-F'!$A$5:$J$7000,10,0),"")</f>
        <v/>
      </c>
    </row>
    <row r="314" spans="2:7" ht="30" customHeight="1" x14ac:dyDescent="0.3">
      <c r="B314" s="110">
        <v>308</v>
      </c>
      <c r="C314" s="111" t="str">
        <f>IFERROR(VLOOKUP($I$4&amp;"--"&amp;ROW(A308),'Clie-F'!$A$5:$H$7000,4,0),"")</f>
        <v/>
      </c>
      <c r="D314" s="112" t="str">
        <f>IFERROR(VLOOKUP($I$4&amp;"--"&amp;ROW(A308),'Clie-F'!$A$5:$H$7000,7,0),"")</f>
        <v/>
      </c>
      <c r="E314" s="111" t="str">
        <f t="shared" ca="1" si="4"/>
        <v/>
      </c>
      <c r="F314" s="111" t="str">
        <f>IFERROR(VLOOKUP($I$4&amp;"--"&amp;ROW(A308),'Clie-F'!$A$5:$J$7000,9,0),"")</f>
        <v/>
      </c>
      <c r="G314" s="111" t="str">
        <f>IFERROR(VLOOKUP($I$4&amp;"--"&amp;ROW(A308),'Clie-F'!$A$5:$J$7000,10,0),"")</f>
        <v/>
      </c>
    </row>
    <row r="315" spans="2:7" ht="30" customHeight="1" x14ac:dyDescent="0.3">
      <c r="B315" s="110">
        <v>309</v>
      </c>
      <c r="C315" s="111" t="str">
        <f>IFERROR(VLOOKUP($I$4&amp;"--"&amp;ROW(A309),'Clie-F'!$A$5:$H$7000,4,0),"")</f>
        <v/>
      </c>
      <c r="D315" s="112" t="str">
        <f>IFERROR(VLOOKUP($I$4&amp;"--"&amp;ROW(A309),'Clie-F'!$A$5:$H$7000,7,0),"")</f>
        <v/>
      </c>
      <c r="E315" s="111" t="str">
        <f t="shared" ca="1" si="4"/>
        <v/>
      </c>
      <c r="F315" s="111" t="str">
        <f>IFERROR(VLOOKUP($I$4&amp;"--"&amp;ROW(A309),'Clie-F'!$A$5:$J$7000,9,0),"")</f>
        <v/>
      </c>
      <c r="G315" s="111" t="str">
        <f>IFERROR(VLOOKUP($I$4&amp;"--"&amp;ROW(A309),'Clie-F'!$A$5:$J$7000,10,0),"")</f>
        <v/>
      </c>
    </row>
    <row r="316" spans="2:7" ht="30" customHeight="1" x14ac:dyDescent="0.3">
      <c r="B316" s="110">
        <v>310</v>
      </c>
      <c r="C316" s="111" t="str">
        <f>IFERROR(VLOOKUP($I$4&amp;"--"&amp;ROW(A310),'Clie-F'!$A$5:$H$7000,4,0),"")</f>
        <v/>
      </c>
      <c r="D316" s="112" t="str">
        <f>IFERROR(VLOOKUP($I$4&amp;"--"&amp;ROW(A310),'Clie-F'!$A$5:$H$7000,7,0),"")</f>
        <v/>
      </c>
      <c r="E316" s="111" t="str">
        <f t="shared" ca="1" si="4"/>
        <v/>
      </c>
      <c r="F316" s="111" t="str">
        <f>IFERROR(VLOOKUP($I$4&amp;"--"&amp;ROW(A310),'Clie-F'!$A$5:$J$7000,9,0),"")</f>
        <v/>
      </c>
      <c r="G316" s="111" t="str">
        <f>IFERROR(VLOOKUP($I$4&amp;"--"&amp;ROW(A310),'Clie-F'!$A$5:$J$7000,10,0),"")</f>
        <v/>
      </c>
    </row>
    <row r="317" spans="2:7" ht="30" customHeight="1" x14ac:dyDescent="0.3">
      <c r="B317" s="110">
        <v>311</v>
      </c>
      <c r="C317" s="111" t="str">
        <f>IFERROR(VLOOKUP($I$4&amp;"--"&amp;ROW(A311),'Clie-F'!$A$5:$H$7000,4,0),"")</f>
        <v/>
      </c>
      <c r="D317" s="112" t="str">
        <f>IFERROR(VLOOKUP($I$4&amp;"--"&amp;ROW(A311),'Clie-F'!$A$5:$H$7000,7,0),"")</f>
        <v/>
      </c>
      <c r="E317" s="111" t="str">
        <f t="shared" ca="1" si="4"/>
        <v/>
      </c>
      <c r="F317" s="111" t="str">
        <f>IFERROR(VLOOKUP($I$4&amp;"--"&amp;ROW(A311),'Clie-F'!$A$5:$J$7000,9,0),"")</f>
        <v/>
      </c>
      <c r="G317" s="111" t="str">
        <f>IFERROR(VLOOKUP($I$4&amp;"--"&amp;ROW(A311),'Clie-F'!$A$5:$J$7000,10,0),"")</f>
        <v/>
      </c>
    </row>
    <row r="318" spans="2:7" ht="30" customHeight="1" x14ac:dyDescent="0.3">
      <c r="B318" s="110">
        <v>312</v>
      </c>
      <c r="C318" s="111" t="str">
        <f>IFERROR(VLOOKUP($I$4&amp;"--"&amp;ROW(A312),'Clie-F'!$A$5:$H$7000,4,0),"")</f>
        <v/>
      </c>
      <c r="D318" s="112" t="str">
        <f>IFERROR(VLOOKUP($I$4&amp;"--"&amp;ROW(A312),'Clie-F'!$A$5:$H$7000,7,0),"")</f>
        <v/>
      </c>
      <c r="E318" s="111" t="str">
        <f t="shared" ca="1" si="4"/>
        <v/>
      </c>
      <c r="F318" s="111" t="str">
        <f>IFERROR(VLOOKUP($I$4&amp;"--"&amp;ROW(A312),'Clie-F'!$A$5:$J$7000,9,0),"")</f>
        <v/>
      </c>
      <c r="G318" s="111" t="str">
        <f>IFERROR(VLOOKUP($I$4&amp;"--"&amp;ROW(A312),'Clie-F'!$A$5:$J$7000,10,0),"")</f>
        <v/>
      </c>
    </row>
    <row r="319" spans="2:7" ht="30" customHeight="1" x14ac:dyDescent="0.3">
      <c r="B319" s="110">
        <v>313</v>
      </c>
      <c r="C319" s="111" t="str">
        <f>IFERROR(VLOOKUP($I$4&amp;"--"&amp;ROW(A313),'Clie-F'!$A$5:$H$7000,4,0),"")</f>
        <v/>
      </c>
      <c r="D319" s="112" t="str">
        <f>IFERROR(VLOOKUP($I$4&amp;"--"&amp;ROW(A313),'Clie-F'!$A$5:$H$7000,7,0),"")</f>
        <v/>
      </c>
      <c r="E319" s="111" t="str">
        <f t="shared" ca="1" si="4"/>
        <v/>
      </c>
      <c r="F319" s="111" t="str">
        <f>IFERROR(VLOOKUP($I$4&amp;"--"&amp;ROW(A313),'Clie-F'!$A$5:$J$7000,9,0),"")</f>
        <v/>
      </c>
      <c r="G319" s="111" t="str">
        <f>IFERROR(VLOOKUP($I$4&amp;"--"&amp;ROW(A313),'Clie-F'!$A$5:$J$7000,10,0),"")</f>
        <v/>
      </c>
    </row>
    <row r="320" spans="2:7" ht="30" customHeight="1" x14ac:dyDescent="0.3">
      <c r="B320" s="110">
        <v>314</v>
      </c>
      <c r="C320" s="111" t="str">
        <f>IFERROR(VLOOKUP($I$4&amp;"--"&amp;ROW(A314),'Clie-F'!$A$5:$H$7000,4,0),"")</f>
        <v/>
      </c>
      <c r="D320" s="112" t="str">
        <f>IFERROR(VLOOKUP($I$4&amp;"--"&amp;ROW(A314),'Clie-F'!$A$5:$H$7000,7,0),"")</f>
        <v/>
      </c>
      <c r="E320" s="111" t="str">
        <f t="shared" ca="1" si="4"/>
        <v/>
      </c>
      <c r="F320" s="111" t="str">
        <f>IFERROR(VLOOKUP($I$4&amp;"--"&amp;ROW(A314),'Clie-F'!$A$5:$J$7000,9,0),"")</f>
        <v/>
      </c>
      <c r="G320" s="111" t="str">
        <f>IFERROR(VLOOKUP($I$4&amp;"--"&amp;ROW(A314),'Clie-F'!$A$5:$J$7000,10,0),"")</f>
        <v/>
      </c>
    </row>
    <row r="321" spans="2:7" ht="30" customHeight="1" x14ac:dyDescent="0.3">
      <c r="B321" s="110">
        <v>315</v>
      </c>
      <c r="C321" s="111" t="str">
        <f>IFERROR(VLOOKUP($I$4&amp;"--"&amp;ROW(A315),'Clie-F'!$A$5:$H$7000,4,0),"")</f>
        <v/>
      </c>
      <c r="D321" s="112" t="str">
        <f>IFERROR(VLOOKUP($I$4&amp;"--"&amp;ROW(A315),'Clie-F'!$A$5:$H$7000,7,0),"")</f>
        <v/>
      </c>
      <c r="E321" s="111" t="str">
        <f t="shared" ca="1" si="4"/>
        <v/>
      </c>
      <c r="F321" s="111" t="str">
        <f>IFERROR(VLOOKUP($I$4&amp;"--"&amp;ROW(A315),'Clie-F'!$A$5:$J$7000,9,0),"")</f>
        <v/>
      </c>
      <c r="G321" s="111" t="str">
        <f>IFERROR(VLOOKUP($I$4&amp;"--"&amp;ROW(A315),'Clie-F'!$A$5:$J$7000,10,0),"")</f>
        <v/>
      </c>
    </row>
    <row r="322" spans="2:7" ht="30" customHeight="1" x14ac:dyDescent="0.3">
      <c r="B322" s="110">
        <v>316</v>
      </c>
      <c r="C322" s="111" t="str">
        <f>IFERROR(VLOOKUP($I$4&amp;"--"&amp;ROW(A316),'Clie-F'!$A$5:$H$7000,4,0),"")</f>
        <v/>
      </c>
      <c r="D322" s="112" t="str">
        <f>IFERROR(VLOOKUP($I$4&amp;"--"&amp;ROW(A316),'Clie-F'!$A$5:$H$7000,7,0),"")</f>
        <v/>
      </c>
      <c r="E322" s="111" t="str">
        <f t="shared" ca="1" si="4"/>
        <v/>
      </c>
      <c r="F322" s="111" t="str">
        <f>IFERROR(VLOOKUP($I$4&amp;"--"&amp;ROW(A316),'Clie-F'!$A$5:$J$7000,9,0),"")</f>
        <v/>
      </c>
      <c r="G322" s="111" t="str">
        <f>IFERROR(VLOOKUP($I$4&amp;"--"&amp;ROW(A316),'Clie-F'!$A$5:$J$7000,10,0),"")</f>
        <v/>
      </c>
    </row>
    <row r="323" spans="2:7" ht="30" customHeight="1" x14ac:dyDescent="0.3">
      <c r="B323" s="110">
        <v>317</v>
      </c>
      <c r="C323" s="111" t="str">
        <f>IFERROR(VLOOKUP($I$4&amp;"--"&amp;ROW(A317),'Clie-F'!$A$5:$H$7000,4,0),"")</f>
        <v/>
      </c>
      <c r="D323" s="112" t="str">
        <f>IFERROR(VLOOKUP($I$4&amp;"--"&amp;ROW(A317),'Clie-F'!$A$5:$H$7000,7,0),"")</f>
        <v/>
      </c>
      <c r="E323" s="111" t="str">
        <f t="shared" ca="1" si="4"/>
        <v/>
      </c>
      <c r="F323" s="111" t="str">
        <f>IFERROR(VLOOKUP($I$4&amp;"--"&amp;ROW(A317),'Clie-F'!$A$5:$J$7000,9,0),"")</f>
        <v/>
      </c>
      <c r="G323" s="111" t="str">
        <f>IFERROR(VLOOKUP($I$4&amp;"--"&amp;ROW(A317),'Clie-F'!$A$5:$J$7000,10,0),"")</f>
        <v/>
      </c>
    </row>
    <row r="324" spans="2:7" ht="30" customHeight="1" x14ac:dyDescent="0.3">
      <c r="B324" s="110">
        <v>318</v>
      </c>
      <c r="C324" s="111" t="str">
        <f>IFERROR(VLOOKUP($I$4&amp;"--"&amp;ROW(A318),'Clie-F'!$A$5:$H$7000,4,0),"")</f>
        <v/>
      </c>
      <c r="D324" s="112" t="str">
        <f>IFERROR(VLOOKUP($I$4&amp;"--"&amp;ROW(A318),'Clie-F'!$A$5:$H$7000,7,0),"")</f>
        <v/>
      </c>
      <c r="E324" s="111" t="str">
        <f t="shared" ca="1" si="4"/>
        <v/>
      </c>
      <c r="F324" s="111" t="str">
        <f>IFERROR(VLOOKUP($I$4&amp;"--"&amp;ROW(A318),'Clie-F'!$A$5:$J$7000,9,0),"")</f>
        <v/>
      </c>
      <c r="G324" s="111" t="str">
        <f>IFERROR(VLOOKUP($I$4&amp;"--"&amp;ROW(A318),'Clie-F'!$A$5:$J$7000,10,0),"")</f>
        <v/>
      </c>
    </row>
    <row r="325" spans="2:7" ht="30" customHeight="1" x14ac:dyDescent="0.3">
      <c r="B325" s="110">
        <v>319</v>
      </c>
      <c r="C325" s="111" t="str">
        <f>IFERROR(VLOOKUP($I$4&amp;"--"&amp;ROW(A319),'Clie-F'!$A$5:$H$7000,4,0),"")</f>
        <v/>
      </c>
      <c r="D325" s="112" t="str">
        <f>IFERROR(VLOOKUP($I$4&amp;"--"&amp;ROW(A319),'Clie-F'!$A$5:$H$7000,7,0),"")</f>
        <v/>
      </c>
      <c r="E325" s="111" t="str">
        <f t="shared" ca="1" si="4"/>
        <v/>
      </c>
      <c r="F325" s="111" t="str">
        <f>IFERROR(VLOOKUP($I$4&amp;"--"&amp;ROW(A319),'Clie-F'!$A$5:$J$7000,9,0),"")</f>
        <v/>
      </c>
      <c r="G325" s="111" t="str">
        <f>IFERROR(VLOOKUP($I$4&amp;"--"&amp;ROW(A319),'Clie-F'!$A$5:$J$7000,10,0),"")</f>
        <v/>
      </c>
    </row>
    <row r="326" spans="2:7" ht="30" customHeight="1" x14ac:dyDescent="0.3">
      <c r="B326" s="110">
        <v>320</v>
      </c>
      <c r="C326" s="111" t="str">
        <f>IFERROR(VLOOKUP($I$4&amp;"--"&amp;ROW(A320),'Clie-F'!$A$5:$H$7000,4,0),"")</f>
        <v/>
      </c>
      <c r="D326" s="112" t="str">
        <f>IFERROR(VLOOKUP($I$4&amp;"--"&amp;ROW(A320),'Clie-F'!$A$5:$H$7000,7,0),"")</f>
        <v/>
      </c>
      <c r="E326" s="111" t="str">
        <f t="shared" ca="1" si="4"/>
        <v/>
      </c>
      <c r="F326" s="111" t="str">
        <f>IFERROR(VLOOKUP($I$4&amp;"--"&amp;ROW(A320),'Clie-F'!$A$5:$J$7000,9,0),"")</f>
        <v/>
      </c>
      <c r="G326" s="111" t="str">
        <f>IFERROR(VLOOKUP($I$4&amp;"--"&amp;ROW(A320),'Clie-F'!$A$5:$J$7000,10,0),"")</f>
        <v/>
      </c>
    </row>
    <row r="327" spans="2:7" ht="30" customHeight="1" x14ac:dyDescent="0.3">
      <c r="B327" s="110">
        <v>321</v>
      </c>
      <c r="C327" s="111" t="str">
        <f>IFERROR(VLOOKUP($I$4&amp;"--"&amp;ROW(A321),'Clie-F'!$A$5:$H$7000,4,0),"")</f>
        <v/>
      </c>
      <c r="D327" s="112" t="str">
        <f>IFERROR(VLOOKUP($I$4&amp;"--"&amp;ROW(A321),'Clie-F'!$A$5:$H$7000,7,0),"")</f>
        <v/>
      </c>
      <c r="E327" s="111" t="str">
        <f t="shared" ref="E327:E390" ca="1" si="5">IFERROR(IF(D327,DATEDIF(D327,TODAY(),"Y"),""),"")</f>
        <v/>
      </c>
      <c r="F327" s="111" t="str">
        <f>IFERROR(VLOOKUP($I$4&amp;"--"&amp;ROW(A321),'Clie-F'!$A$5:$J$7000,9,0),"")</f>
        <v/>
      </c>
      <c r="G327" s="111" t="str">
        <f>IFERROR(VLOOKUP($I$4&amp;"--"&amp;ROW(A321),'Clie-F'!$A$5:$J$7000,10,0),"")</f>
        <v/>
      </c>
    </row>
    <row r="328" spans="2:7" ht="30" customHeight="1" x14ac:dyDescent="0.3">
      <c r="B328" s="110">
        <v>322</v>
      </c>
      <c r="C328" s="111" t="str">
        <f>IFERROR(VLOOKUP($I$4&amp;"--"&amp;ROW(A322),'Clie-F'!$A$5:$H$7000,4,0),"")</f>
        <v/>
      </c>
      <c r="D328" s="112" t="str">
        <f>IFERROR(VLOOKUP($I$4&amp;"--"&amp;ROW(A322),'Clie-F'!$A$5:$H$7000,7,0),"")</f>
        <v/>
      </c>
      <c r="E328" s="111" t="str">
        <f t="shared" ca="1" si="5"/>
        <v/>
      </c>
      <c r="F328" s="111" t="str">
        <f>IFERROR(VLOOKUP($I$4&amp;"--"&amp;ROW(A322),'Clie-F'!$A$5:$J$7000,9,0),"")</f>
        <v/>
      </c>
      <c r="G328" s="111" t="str">
        <f>IFERROR(VLOOKUP($I$4&amp;"--"&amp;ROW(A322),'Clie-F'!$A$5:$J$7000,10,0),"")</f>
        <v/>
      </c>
    </row>
    <row r="329" spans="2:7" ht="30" customHeight="1" x14ac:dyDescent="0.3">
      <c r="B329" s="110">
        <v>323</v>
      </c>
      <c r="C329" s="111" t="str">
        <f>IFERROR(VLOOKUP($I$4&amp;"--"&amp;ROW(A323),'Clie-F'!$A$5:$H$7000,4,0),"")</f>
        <v/>
      </c>
      <c r="D329" s="112" t="str">
        <f>IFERROR(VLOOKUP($I$4&amp;"--"&amp;ROW(A323),'Clie-F'!$A$5:$H$7000,7,0),"")</f>
        <v/>
      </c>
      <c r="E329" s="111" t="str">
        <f t="shared" ca="1" si="5"/>
        <v/>
      </c>
      <c r="F329" s="111" t="str">
        <f>IFERROR(VLOOKUP($I$4&amp;"--"&amp;ROW(A323),'Clie-F'!$A$5:$J$7000,9,0),"")</f>
        <v/>
      </c>
      <c r="G329" s="111" t="str">
        <f>IFERROR(VLOOKUP($I$4&amp;"--"&amp;ROW(A323),'Clie-F'!$A$5:$J$7000,10,0),"")</f>
        <v/>
      </c>
    </row>
    <row r="330" spans="2:7" ht="30" customHeight="1" x14ac:dyDescent="0.3">
      <c r="B330" s="110">
        <v>324</v>
      </c>
      <c r="C330" s="111" t="str">
        <f>IFERROR(VLOOKUP($I$4&amp;"--"&amp;ROW(A324),'Clie-F'!$A$5:$H$7000,4,0),"")</f>
        <v/>
      </c>
      <c r="D330" s="112" t="str">
        <f>IFERROR(VLOOKUP($I$4&amp;"--"&amp;ROW(A324),'Clie-F'!$A$5:$H$7000,7,0),"")</f>
        <v/>
      </c>
      <c r="E330" s="111" t="str">
        <f t="shared" ca="1" si="5"/>
        <v/>
      </c>
      <c r="F330" s="111" t="str">
        <f>IFERROR(VLOOKUP($I$4&amp;"--"&amp;ROW(A324),'Clie-F'!$A$5:$J$7000,9,0),"")</f>
        <v/>
      </c>
      <c r="G330" s="111" t="str">
        <f>IFERROR(VLOOKUP($I$4&amp;"--"&amp;ROW(A324),'Clie-F'!$A$5:$J$7000,10,0),"")</f>
        <v/>
      </c>
    </row>
    <row r="331" spans="2:7" ht="30" customHeight="1" x14ac:dyDescent="0.3">
      <c r="B331" s="110">
        <v>325</v>
      </c>
      <c r="C331" s="111" t="str">
        <f>IFERROR(VLOOKUP($I$4&amp;"--"&amp;ROW(A325),'Clie-F'!$A$5:$H$7000,4,0),"")</f>
        <v/>
      </c>
      <c r="D331" s="112" t="str">
        <f>IFERROR(VLOOKUP($I$4&amp;"--"&amp;ROW(A325),'Clie-F'!$A$5:$H$7000,7,0),"")</f>
        <v/>
      </c>
      <c r="E331" s="111" t="str">
        <f t="shared" ca="1" si="5"/>
        <v/>
      </c>
      <c r="F331" s="111" t="str">
        <f>IFERROR(VLOOKUP($I$4&amp;"--"&amp;ROW(A325),'Clie-F'!$A$5:$J$7000,9,0),"")</f>
        <v/>
      </c>
      <c r="G331" s="111" t="str">
        <f>IFERROR(VLOOKUP($I$4&amp;"--"&amp;ROW(A325),'Clie-F'!$A$5:$J$7000,10,0),"")</f>
        <v/>
      </c>
    </row>
    <row r="332" spans="2:7" ht="30" customHeight="1" x14ac:dyDescent="0.3">
      <c r="B332" s="110">
        <v>326</v>
      </c>
      <c r="C332" s="111" t="str">
        <f>IFERROR(VLOOKUP($I$4&amp;"--"&amp;ROW(A326),'Clie-F'!$A$5:$H$7000,4,0),"")</f>
        <v/>
      </c>
      <c r="D332" s="112" t="str">
        <f>IFERROR(VLOOKUP($I$4&amp;"--"&amp;ROW(A326),'Clie-F'!$A$5:$H$7000,7,0),"")</f>
        <v/>
      </c>
      <c r="E332" s="111" t="str">
        <f t="shared" ca="1" si="5"/>
        <v/>
      </c>
      <c r="F332" s="111" t="str">
        <f>IFERROR(VLOOKUP($I$4&amp;"--"&amp;ROW(A326),'Clie-F'!$A$5:$J$7000,9,0),"")</f>
        <v/>
      </c>
      <c r="G332" s="111" t="str">
        <f>IFERROR(VLOOKUP($I$4&amp;"--"&amp;ROW(A326),'Clie-F'!$A$5:$J$7000,10,0),"")</f>
        <v/>
      </c>
    </row>
    <row r="333" spans="2:7" ht="30" customHeight="1" x14ac:dyDescent="0.3">
      <c r="B333" s="110">
        <v>327</v>
      </c>
      <c r="C333" s="111" t="str">
        <f>IFERROR(VLOOKUP($I$4&amp;"--"&amp;ROW(A327),'Clie-F'!$A$5:$H$7000,4,0),"")</f>
        <v/>
      </c>
      <c r="D333" s="112" t="str">
        <f>IFERROR(VLOOKUP($I$4&amp;"--"&amp;ROW(A327),'Clie-F'!$A$5:$H$7000,7,0),"")</f>
        <v/>
      </c>
      <c r="E333" s="111" t="str">
        <f t="shared" ca="1" si="5"/>
        <v/>
      </c>
      <c r="F333" s="111" t="str">
        <f>IFERROR(VLOOKUP($I$4&amp;"--"&amp;ROW(A327),'Clie-F'!$A$5:$J$7000,9,0),"")</f>
        <v/>
      </c>
      <c r="G333" s="111" t="str">
        <f>IFERROR(VLOOKUP($I$4&amp;"--"&amp;ROW(A327),'Clie-F'!$A$5:$J$7000,10,0),"")</f>
        <v/>
      </c>
    </row>
    <row r="334" spans="2:7" ht="30" customHeight="1" x14ac:dyDescent="0.3">
      <c r="B334" s="110">
        <v>328</v>
      </c>
      <c r="C334" s="111" t="str">
        <f>IFERROR(VLOOKUP($I$4&amp;"--"&amp;ROW(A328),'Clie-F'!$A$5:$H$7000,4,0),"")</f>
        <v/>
      </c>
      <c r="D334" s="112" t="str">
        <f>IFERROR(VLOOKUP($I$4&amp;"--"&amp;ROW(A328),'Clie-F'!$A$5:$H$7000,7,0),"")</f>
        <v/>
      </c>
      <c r="E334" s="111" t="str">
        <f t="shared" ca="1" si="5"/>
        <v/>
      </c>
      <c r="F334" s="111" t="str">
        <f>IFERROR(VLOOKUP($I$4&amp;"--"&amp;ROW(A328),'Clie-F'!$A$5:$J$7000,9,0),"")</f>
        <v/>
      </c>
      <c r="G334" s="111" t="str">
        <f>IFERROR(VLOOKUP($I$4&amp;"--"&amp;ROW(A328),'Clie-F'!$A$5:$J$7000,10,0),"")</f>
        <v/>
      </c>
    </row>
    <row r="335" spans="2:7" ht="30" customHeight="1" x14ac:dyDescent="0.3">
      <c r="B335" s="110">
        <v>329</v>
      </c>
      <c r="C335" s="111" t="str">
        <f>IFERROR(VLOOKUP($I$4&amp;"--"&amp;ROW(A329),'Clie-F'!$A$5:$H$7000,4,0),"")</f>
        <v/>
      </c>
      <c r="D335" s="112" t="str">
        <f>IFERROR(VLOOKUP($I$4&amp;"--"&amp;ROW(A329),'Clie-F'!$A$5:$H$7000,7,0),"")</f>
        <v/>
      </c>
      <c r="E335" s="111" t="str">
        <f t="shared" ca="1" si="5"/>
        <v/>
      </c>
      <c r="F335" s="111" t="str">
        <f>IFERROR(VLOOKUP($I$4&amp;"--"&amp;ROW(A329),'Clie-F'!$A$5:$J$7000,9,0),"")</f>
        <v/>
      </c>
      <c r="G335" s="111" t="str">
        <f>IFERROR(VLOOKUP($I$4&amp;"--"&amp;ROW(A329),'Clie-F'!$A$5:$J$7000,10,0),"")</f>
        <v/>
      </c>
    </row>
    <row r="336" spans="2:7" ht="30" customHeight="1" x14ac:dyDescent="0.3">
      <c r="B336" s="110">
        <v>330</v>
      </c>
      <c r="C336" s="111" t="str">
        <f>IFERROR(VLOOKUP($I$4&amp;"--"&amp;ROW(A330),'Clie-F'!$A$5:$H$7000,4,0),"")</f>
        <v/>
      </c>
      <c r="D336" s="112" t="str">
        <f>IFERROR(VLOOKUP($I$4&amp;"--"&amp;ROW(A330),'Clie-F'!$A$5:$H$7000,7,0),"")</f>
        <v/>
      </c>
      <c r="E336" s="111" t="str">
        <f t="shared" ca="1" si="5"/>
        <v/>
      </c>
      <c r="F336" s="111" t="str">
        <f>IFERROR(VLOOKUP($I$4&amp;"--"&amp;ROW(A330),'Clie-F'!$A$5:$J$7000,9,0),"")</f>
        <v/>
      </c>
      <c r="G336" s="111" t="str">
        <f>IFERROR(VLOOKUP($I$4&amp;"--"&amp;ROW(A330),'Clie-F'!$A$5:$J$7000,10,0),"")</f>
        <v/>
      </c>
    </row>
    <row r="337" spans="2:7" ht="30" customHeight="1" x14ac:dyDescent="0.3">
      <c r="B337" s="110">
        <v>331</v>
      </c>
      <c r="C337" s="111" t="str">
        <f>IFERROR(VLOOKUP($I$4&amp;"--"&amp;ROW(A331),'Clie-F'!$A$5:$H$7000,4,0),"")</f>
        <v/>
      </c>
      <c r="D337" s="112" t="str">
        <f>IFERROR(VLOOKUP($I$4&amp;"--"&amp;ROW(A331),'Clie-F'!$A$5:$H$7000,7,0),"")</f>
        <v/>
      </c>
      <c r="E337" s="111" t="str">
        <f t="shared" ca="1" si="5"/>
        <v/>
      </c>
      <c r="F337" s="111" t="str">
        <f>IFERROR(VLOOKUP($I$4&amp;"--"&amp;ROW(A331),'Clie-F'!$A$5:$J$7000,9,0),"")</f>
        <v/>
      </c>
      <c r="G337" s="111" t="str">
        <f>IFERROR(VLOOKUP($I$4&amp;"--"&amp;ROW(A331),'Clie-F'!$A$5:$J$7000,10,0),"")</f>
        <v/>
      </c>
    </row>
    <row r="338" spans="2:7" ht="30" customHeight="1" x14ac:dyDescent="0.3">
      <c r="B338" s="110">
        <v>332</v>
      </c>
      <c r="C338" s="111" t="str">
        <f>IFERROR(VLOOKUP($I$4&amp;"--"&amp;ROW(A332),'Clie-F'!$A$5:$H$7000,4,0),"")</f>
        <v/>
      </c>
      <c r="D338" s="112" t="str">
        <f>IFERROR(VLOOKUP($I$4&amp;"--"&amp;ROW(A332),'Clie-F'!$A$5:$H$7000,7,0),"")</f>
        <v/>
      </c>
      <c r="E338" s="111" t="str">
        <f t="shared" ca="1" si="5"/>
        <v/>
      </c>
      <c r="F338" s="111" t="str">
        <f>IFERROR(VLOOKUP($I$4&amp;"--"&amp;ROW(A332),'Clie-F'!$A$5:$J$7000,9,0),"")</f>
        <v/>
      </c>
      <c r="G338" s="111" t="str">
        <f>IFERROR(VLOOKUP($I$4&amp;"--"&amp;ROW(A332),'Clie-F'!$A$5:$J$7000,10,0),"")</f>
        <v/>
      </c>
    </row>
    <row r="339" spans="2:7" ht="30" customHeight="1" x14ac:dyDescent="0.3">
      <c r="B339" s="110">
        <v>333</v>
      </c>
      <c r="C339" s="111" t="str">
        <f>IFERROR(VLOOKUP($I$4&amp;"--"&amp;ROW(A333),'Clie-F'!$A$5:$H$7000,4,0),"")</f>
        <v/>
      </c>
      <c r="D339" s="112" t="str">
        <f>IFERROR(VLOOKUP($I$4&amp;"--"&amp;ROW(A333),'Clie-F'!$A$5:$H$7000,7,0),"")</f>
        <v/>
      </c>
      <c r="E339" s="111" t="str">
        <f t="shared" ca="1" si="5"/>
        <v/>
      </c>
      <c r="F339" s="111" t="str">
        <f>IFERROR(VLOOKUP($I$4&amp;"--"&amp;ROW(A333),'Clie-F'!$A$5:$J$7000,9,0),"")</f>
        <v/>
      </c>
      <c r="G339" s="111" t="str">
        <f>IFERROR(VLOOKUP($I$4&amp;"--"&amp;ROW(A333),'Clie-F'!$A$5:$J$7000,10,0),"")</f>
        <v/>
      </c>
    </row>
    <row r="340" spans="2:7" ht="30" customHeight="1" x14ac:dyDescent="0.3">
      <c r="B340" s="110">
        <v>334</v>
      </c>
      <c r="C340" s="111" t="str">
        <f>IFERROR(VLOOKUP($I$4&amp;"--"&amp;ROW(A334),'Clie-F'!$A$5:$H$7000,4,0),"")</f>
        <v/>
      </c>
      <c r="D340" s="112" t="str">
        <f>IFERROR(VLOOKUP($I$4&amp;"--"&amp;ROW(A334),'Clie-F'!$A$5:$H$7000,7,0),"")</f>
        <v/>
      </c>
      <c r="E340" s="111" t="str">
        <f t="shared" ca="1" si="5"/>
        <v/>
      </c>
      <c r="F340" s="111" t="str">
        <f>IFERROR(VLOOKUP($I$4&amp;"--"&amp;ROW(A334),'Clie-F'!$A$5:$J$7000,9,0),"")</f>
        <v/>
      </c>
      <c r="G340" s="111" t="str">
        <f>IFERROR(VLOOKUP($I$4&amp;"--"&amp;ROW(A334),'Clie-F'!$A$5:$J$7000,10,0),"")</f>
        <v/>
      </c>
    </row>
    <row r="341" spans="2:7" ht="30" customHeight="1" x14ac:dyDescent="0.3">
      <c r="B341" s="110">
        <v>335</v>
      </c>
      <c r="C341" s="111" t="str">
        <f>IFERROR(VLOOKUP($I$4&amp;"--"&amp;ROW(A335),'Clie-F'!$A$5:$H$7000,4,0),"")</f>
        <v/>
      </c>
      <c r="D341" s="112" t="str">
        <f>IFERROR(VLOOKUP($I$4&amp;"--"&amp;ROW(A335),'Clie-F'!$A$5:$H$7000,7,0),"")</f>
        <v/>
      </c>
      <c r="E341" s="111" t="str">
        <f t="shared" ca="1" si="5"/>
        <v/>
      </c>
      <c r="F341" s="111" t="str">
        <f>IFERROR(VLOOKUP($I$4&amp;"--"&amp;ROW(A335),'Clie-F'!$A$5:$J$7000,9,0),"")</f>
        <v/>
      </c>
      <c r="G341" s="111" t="str">
        <f>IFERROR(VLOOKUP($I$4&amp;"--"&amp;ROW(A335),'Clie-F'!$A$5:$J$7000,10,0),"")</f>
        <v/>
      </c>
    </row>
    <row r="342" spans="2:7" ht="30" customHeight="1" x14ac:dyDescent="0.3">
      <c r="B342" s="110">
        <v>336</v>
      </c>
      <c r="C342" s="111" t="str">
        <f>IFERROR(VLOOKUP($I$4&amp;"--"&amp;ROW(A336),'Clie-F'!$A$5:$H$7000,4,0),"")</f>
        <v/>
      </c>
      <c r="D342" s="112" t="str">
        <f>IFERROR(VLOOKUP($I$4&amp;"--"&amp;ROW(A336),'Clie-F'!$A$5:$H$7000,7,0),"")</f>
        <v/>
      </c>
      <c r="E342" s="111" t="str">
        <f t="shared" ca="1" si="5"/>
        <v/>
      </c>
      <c r="F342" s="111" t="str">
        <f>IFERROR(VLOOKUP($I$4&amp;"--"&amp;ROW(A336),'Clie-F'!$A$5:$J$7000,9,0),"")</f>
        <v/>
      </c>
      <c r="G342" s="111" t="str">
        <f>IFERROR(VLOOKUP($I$4&amp;"--"&amp;ROW(A336),'Clie-F'!$A$5:$J$7000,10,0),"")</f>
        <v/>
      </c>
    </row>
    <row r="343" spans="2:7" ht="30" customHeight="1" x14ac:dyDescent="0.3">
      <c r="B343" s="110">
        <v>337</v>
      </c>
      <c r="C343" s="111" t="str">
        <f>IFERROR(VLOOKUP($I$4&amp;"--"&amp;ROW(A337),'Clie-F'!$A$5:$H$7000,4,0),"")</f>
        <v/>
      </c>
      <c r="D343" s="112" t="str">
        <f>IFERROR(VLOOKUP($I$4&amp;"--"&amp;ROW(A337),'Clie-F'!$A$5:$H$7000,7,0),"")</f>
        <v/>
      </c>
      <c r="E343" s="111" t="str">
        <f t="shared" ca="1" si="5"/>
        <v/>
      </c>
      <c r="F343" s="111" t="str">
        <f>IFERROR(VLOOKUP($I$4&amp;"--"&amp;ROW(A337),'Clie-F'!$A$5:$J$7000,9,0),"")</f>
        <v/>
      </c>
      <c r="G343" s="111" t="str">
        <f>IFERROR(VLOOKUP($I$4&amp;"--"&amp;ROW(A337),'Clie-F'!$A$5:$J$7000,10,0),"")</f>
        <v/>
      </c>
    </row>
    <row r="344" spans="2:7" ht="30" customHeight="1" x14ac:dyDescent="0.3">
      <c r="B344" s="110">
        <v>338</v>
      </c>
      <c r="C344" s="111" t="str">
        <f>IFERROR(VLOOKUP($I$4&amp;"--"&amp;ROW(A338),'Clie-F'!$A$5:$H$7000,4,0),"")</f>
        <v/>
      </c>
      <c r="D344" s="112" t="str">
        <f>IFERROR(VLOOKUP($I$4&amp;"--"&amp;ROW(A338),'Clie-F'!$A$5:$H$7000,7,0),"")</f>
        <v/>
      </c>
      <c r="E344" s="111" t="str">
        <f t="shared" ca="1" si="5"/>
        <v/>
      </c>
      <c r="F344" s="111" t="str">
        <f>IFERROR(VLOOKUP($I$4&amp;"--"&amp;ROW(A338),'Clie-F'!$A$5:$J$7000,9,0),"")</f>
        <v/>
      </c>
      <c r="G344" s="111" t="str">
        <f>IFERROR(VLOOKUP($I$4&amp;"--"&amp;ROW(A338),'Clie-F'!$A$5:$J$7000,10,0),"")</f>
        <v/>
      </c>
    </row>
    <row r="345" spans="2:7" ht="30" customHeight="1" x14ac:dyDescent="0.3">
      <c r="B345" s="110">
        <v>339</v>
      </c>
      <c r="C345" s="111" t="str">
        <f>IFERROR(VLOOKUP($I$4&amp;"--"&amp;ROW(A339),'Clie-F'!$A$5:$H$7000,4,0),"")</f>
        <v/>
      </c>
      <c r="D345" s="112" t="str">
        <f>IFERROR(VLOOKUP($I$4&amp;"--"&amp;ROW(A339),'Clie-F'!$A$5:$H$7000,7,0),"")</f>
        <v/>
      </c>
      <c r="E345" s="111" t="str">
        <f t="shared" ca="1" si="5"/>
        <v/>
      </c>
      <c r="F345" s="111" t="str">
        <f>IFERROR(VLOOKUP($I$4&amp;"--"&amp;ROW(A339),'Clie-F'!$A$5:$J$7000,9,0),"")</f>
        <v/>
      </c>
      <c r="G345" s="111" t="str">
        <f>IFERROR(VLOOKUP($I$4&amp;"--"&amp;ROW(A339),'Clie-F'!$A$5:$J$7000,10,0),"")</f>
        <v/>
      </c>
    </row>
    <row r="346" spans="2:7" ht="30" customHeight="1" x14ac:dyDescent="0.3">
      <c r="B346" s="110">
        <v>340</v>
      </c>
      <c r="C346" s="111" t="str">
        <f>IFERROR(VLOOKUP($I$4&amp;"--"&amp;ROW(A340),'Clie-F'!$A$5:$H$7000,4,0),"")</f>
        <v/>
      </c>
      <c r="D346" s="112" t="str">
        <f>IFERROR(VLOOKUP($I$4&amp;"--"&amp;ROW(A340),'Clie-F'!$A$5:$H$7000,7,0),"")</f>
        <v/>
      </c>
      <c r="E346" s="111" t="str">
        <f t="shared" ca="1" si="5"/>
        <v/>
      </c>
      <c r="F346" s="111" t="str">
        <f>IFERROR(VLOOKUP($I$4&amp;"--"&amp;ROW(A340),'Clie-F'!$A$5:$J$7000,9,0),"")</f>
        <v/>
      </c>
      <c r="G346" s="111" t="str">
        <f>IFERROR(VLOOKUP($I$4&amp;"--"&amp;ROW(A340),'Clie-F'!$A$5:$J$7000,10,0),"")</f>
        <v/>
      </c>
    </row>
    <row r="347" spans="2:7" ht="30" customHeight="1" x14ac:dyDescent="0.3">
      <c r="B347" s="110">
        <v>341</v>
      </c>
      <c r="C347" s="111" t="str">
        <f>IFERROR(VLOOKUP($I$4&amp;"--"&amp;ROW(A341),'Clie-F'!$A$5:$H$7000,4,0),"")</f>
        <v/>
      </c>
      <c r="D347" s="112" t="str">
        <f>IFERROR(VLOOKUP($I$4&amp;"--"&amp;ROW(A341),'Clie-F'!$A$5:$H$7000,7,0),"")</f>
        <v/>
      </c>
      <c r="E347" s="111" t="str">
        <f t="shared" ca="1" si="5"/>
        <v/>
      </c>
      <c r="F347" s="111" t="str">
        <f>IFERROR(VLOOKUP($I$4&amp;"--"&amp;ROW(A341),'Clie-F'!$A$5:$J$7000,9,0),"")</f>
        <v/>
      </c>
      <c r="G347" s="111" t="str">
        <f>IFERROR(VLOOKUP($I$4&amp;"--"&amp;ROW(A341),'Clie-F'!$A$5:$J$7000,10,0),"")</f>
        <v/>
      </c>
    </row>
    <row r="348" spans="2:7" ht="30" customHeight="1" x14ac:dyDescent="0.3">
      <c r="B348" s="110">
        <v>342</v>
      </c>
      <c r="C348" s="111" t="str">
        <f>IFERROR(VLOOKUP($I$4&amp;"--"&amp;ROW(A342),'Clie-F'!$A$5:$H$7000,4,0),"")</f>
        <v/>
      </c>
      <c r="D348" s="112" t="str">
        <f>IFERROR(VLOOKUP($I$4&amp;"--"&amp;ROW(A342),'Clie-F'!$A$5:$H$7000,7,0),"")</f>
        <v/>
      </c>
      <c r="E348" s="111" t="str">
        <f t="shared" ca="1" si="5"/>
        <v/>
      </c>
      <c r="F348" s="111" t="str">
        <f>IFERROR(VLOOKUP($I$4&amp;"--"&amp;ROW(A342),'Clie-F'!$A$5:$J$7000,9,0),"")</f>
        <v/>
      </c>
      <c r="G348" s="111" t="str">
        <f>IFERROR(VLOOKUP($I$4&amp;"--"&amp;ROW(A342),'Clie-F'!$A$5:$J$7000,10,0),"")</f>
        <v/>
      </c>
    </row>
    <row r="349" spans="2:7" ht="30" customHeight="1" x14ac:dyDescent="0.3">
      <c r="B349" s="110">
        <v>343</v>
      </c>
      <c r="C349" s="111" t="str">
        <f>IFERROR(VLOOKUP($I$4&amp;"--"&amp;ROW(A343),'Clie-F'!$A$5:$H$7000,4,0),"")</f>
        <v/>
      </c>
      <c r="D349" s="112" t="str">
        <f>IFERROR(VLOOKUP($I$4&amp;"--"&amp;ROW(A343),'Clie-F'!$A$5:$H$7000,7,0),"")</f>
        <v/>
      </c>
      <c r="E349" s="111" t="str">
        <f t="shared" ca="1" si="5"/>
        <v/>
      </c>
      <c r="F349" s="111" t="str">
        <f>IFERROR(VLOOKUP($I$4&amp;"--"&amp;ROW(A343),'Clie-F'!$A$5:$J$7000,9,0),"")</f>
        <v/>
      </c>
      <c r="G349" s="111" t="str">
        <f>IFERROR(VLOOKUP($I$4&amp;"--"&amp;ROW(A343),'Clie-F'!$A$5:$J$7000,10,0),"")</f>
        <v/>
      </c>
    </row>
    <row r="350" spans="2:7" ht="30" customHeight="1" x14ac:dyDescent="0.3">
      <c r="B350" s="110">
        <v>344</v>
      </c>
      <c r="C350" s="111" t="str">
        <f>IFERROR(VLOOKUP($I$4&amp;"--"&amp;ROW(A344),'Clie-F'!$A$5:$H$7000,4,0),"")</f>
        <v/>
      </c>
      <c r="D350" s="112" t="str">
        <f>IFERROR(VLOOKUP($I$4&amp;"--"&amp;ROW(A344),'Clie-F'!$A$5:$H$7000,7,0),"")</f>
        <v/>
      </c>
      <c r="E350" s="111" t="str">
        <f t="shared" ca="1" si="5"/>
        <v/>
      </c>
      <c r="F350" s="111" t="str">
        <f>IFERROR(VLOOKUP($I$4&amp;"--"&amp;ROW(A344),'Clie-F'!$A$5:$J$7000,9,0),"")</f>
        <v/>
      </c>
      <c r="G350" s="111" t="str">
        <f>IFERROR(VLOOKUP($I$4&amp;"--"&amp;ROW(A344),'Clie-F'!$A$5:$J$7000,10,0),"")</f>
        <v/>
      </c>
    </row>
    <row r="351" spans="2:7" ht="30" customHeight="1" x14ac:dyDescent="0.3">
      <c r="B351" s="110">
        <v>345</v>
      </c>
      <c r="C351" s="111" t="str">
        <f>IFERROR(VLOOKUP($I$4&amp;"--"&amp;ROW(A345),'Clie-F'!$A$5:$H$7000,4,0),"")</f>
        <v/>
      </c>
      <c r="D351" s="112" t="str">
        <f>IFERROR(VLOOKUP($I$4&amp;"--"&amp;ROW(A345),'Clie-F'!$A$5:$H$7000,7,0),"")</f>
        <v/>
      </c>
      <c r="E351" s="111" t="str">
        <f t="shared" ca="1" si="5"/>
        <v/>
      </c>
      <c r="F351" s="111" t="str">
        <f>IFERROR(VLOOKUP($I$4&amp;"--"&amp;ROW(A345),'Clie-F'!$A$5:$J$7000,9,0),"")</f>
        <v/>
      </c>
      <c r="G351" s="111" t="str">
        <f>IFERROR(VLOOKUP($I$4&amp;"--"&amp;ROW(A345),'Clie-F'!$A$5:$J$7000,10,0),"")</f>
        <v/>
      </c>
    </row>
    <row r="352" spans="2:7" ht="30" customHeight="1" x14ac:dyDescent="0.3">
      <c r="B352" s="110">
        <v>346</v>
      </c>
      <c r="C352" s="111" t="str">
        <f>IFERROR(VLOOKUP($I$4&amp;"--"&amp;ROW(A346),'Clie-F'!$A$5:$H$7000,4,0),"")</f>
        <v/>
      </c>
      <c r="D352" s="112" t="str">
        <f>IFERROR(VLOOKUP($I$4&amp;"--"&amp;ROW(A346),'Clie-F'!$A$5:$H$7000,7,0),"")</f>
        <v/>
      </c>
      <c r="E352" s="111" t="str">
        <f t="shared" ca="1" si="5"/>
        <v/>
      </c>
      <c r="F352" s="111" t="str">
        <f>IFERROR(VLOOKUP($I$4&amp;"--"&amp;ROW(A346),'Clie-F'!$A$5:$J$7000,9,0),"")</f>
        <v/>
      </c>
      <c r="G352" s="111" t="str">
        <f>IFERROR(VLOOKUP($I$4&amp;"--"&amp;ROW(A346),'Clie-F'!$A$5:$J$7000,10,0),"")</f>
        <v/>
      </c>
    </row>
    <row r="353" spans="2:7" ht="30" customHeight="1" x14ac:dyDescent="0.3">
      <c r="B353" s="110">
        <v>347</v>
      </c>
      <c r="C353" s="111" t="str">
        <f>IFERROR(VLOOKUP($I$4&amp;"--"&amp;ROW(A347),'Clie-F'!$A$5:$H$7000,4,0),"")</f>
        <v/>
      </c>
      <c r="D353" s="112" t="str">
        <f>IFERROR(VLOOKUP($I$4&amp;"--"&amp;ROW(A347),'Clie-F'!$A$5:$H$7000,7,0),"")</f>
        <v/>
      </c>
      <c r="E353" s="111" t="str">
        <f t="shared" ca="1" si="5"/>
        <v/>
      </c>
      <c r="F353" s="111" t="str">
        <f>IFERROR(VLOOKUP($I$4&amp;"--"&amp;ROW(A347),'Clie-F'!$A$5:$J$7000,9,0),"")</f>
        <v/>
      </c>
      <c r="G353" s="111" t="str">
        <f>IFERROR(VLOOKUP($I$4&amp;"--"&amp;ROW(A347),'Clie-F'!$A$5:$J$7000,10,0),"")</f>
        <v/>
      </c>
    </row>
    <row r="354" spans="2:7" ht="30" customHeight="1" x14ac:dyDescent="0.3">
      <c r="B354" s="110">
        <v>348</v>
      </c>
      <c r="C354" s="111" t="str">
        <f>IFERROR(VLOOKUP($I$4&amp;"--"&amp;ROW(A348),'Clie-F'!$A$5:$H$7000,4,0),"")</f>
        <v/>
      </c>
      <c r="D354" s="112" t="str">
        <f>IFERROR(VLOOKUP($I$4&amp;"--"&amp;ROW(A348),'Clie-F'!$A$5:$H$7000,7,0),"")</f>
        <v/>
      </c>
      <c r="E354" s="111" t="str">
        <f t="shared" ca="1" si="5"/>
        <v/>
      </c>
      <c r="F354" s="111" t="str">
        <f>IFERROR(VLOOKUP($I$4&amp;"--"&amp;ROW(A348),'Clie-F'!$A$5:$J$7000,9,0),"")</f>
        <v/>
      </c>
      <c r="G354" s="111" t="str">
        <f>IFERROR(VLOOKUP($I$4&amp;"--"&amp;ROW(A348),'Clie-F'!$A$5:$J$7000,10,0),"")</f>
        <v/>
      </c>
    </row>
    <row r="355" spans="2:7" ht="30" customHeight="1" x14ac:dyDescent="0.3">
      <c r="B355" s="110">
        <v>349</v>
      </c>
      <c r="C355" s="111" t="str">
        <f>IFERROR(VLOOKUP($I$4&amp;"--"&amp;ROW(A349),'Clie-F'!$A$5:$H$7000,4,0),"")</f>
        <v/>
      </c>
      <c r="D355" s="112" t="str">
        <f>IFERROR(VLOOKUP($I$4&amp;"--"&amp;ROW(A349),'Clie-F'!$A$5:$H$7000,7,0),"")</f>
        <v/>
      </c>
      <c r="E355" s="111" t="str">
        <f t="shared" ca="1" si="5"/>
        <v/>
      </c>
      <c r="F355" s="111" t="str">
        <f>IFERROR(VLOOKUP($I$4&amp;"--"&amp;ROW(A349),'Clie-F'!$A$5:$J$7000,9,0),"")</f>
        <v/>
      </c>
      <c r="G355" s="111" t="str">
        <f>IFERROR(VLOOKUP($I$4&amp;"--"&amp;ROW(A349),'Clie-F'!$A$5:$J$7000,10,0),"")</f>
        <v/>
      </c>
    </row>
    <row r="356" spans="2:7" ht="30" customHeight="1" x14ac:dyDescent="0.3">
      <c r="B356" s="110">
        <v>350</v>
      </c>
      <c r="C356" s="111" t="str">
        <f>IFERROR(VLOOKUP($I$4&amp;"--"&amp;ROW(A350),'Clie-F'!$A$5:$H$7000,4,0),"")</f>
        <v/>
      </c>
      <c r="D356" s="112" t="str">
        <f>IFERROR(VLOOKUP($I$4&amp;"--"&amp;ROW(A350),'Clie-F'!$A$5:$H$7000,7,0),"")</f>
        <v/>
      </c>
      <c r="E356" s="111" t="str">
        <f t="shared" ca="1" si="5"/>
        <v/>
      </c>
      <c r="F356" s="111" t="str">
        <f>IFERROR(VLOOKUP($I$4&amp;"--"&amp;ROW(A350),'Clie-F'!$A$5:$J$7000,9,0),"")</f>
        <v/>
      </c>
      <c r="G356" s="111" t="str">
        <f>IFERROR(VLOOKUP($I$4&amp;"--"&amp;ROW(A350),'Clie-F'!$A$5:$J$7000,10,0),"")</f>
        <v/>
      </c>
    </row>
    <row r="357" spans="2:7" ht="30" customHeight="1" x14ac:dyDescent="0.3">
      <c r="B357" s="110">
        <v>351</v>
      </c>
      <c r="C357" s="111" t="str">
        <f>IFERROR(VLOOKUP($I$4&amp;"--"&amp;ROW(A351),'Clie-F'!$A$5:$H$7000,4,0),"")</f>
        <v/>
      </c>
      <c r="D357" s="112" t="str">
        <f>IFERROR(VLOOKUP($I$4&amp;"--"&amp;ROW(A351),'Clie-F'!$A$5:$H$7000,7,0),"")</f>
        <v/>
      </c>
      <c r="E357" s="111" t="str">
        <f t="shared" ca="1" si="5"/>
        <v/>
      </c>
      <c r="F357" s="111" t="str">
        <f>IFERROR(VLOOKUP($I$4&amp;"--"&amp;ROW(A351),'Clie-F'!$A$5:$J$7000,9,0),"")</f>
        <v/>
      </c>
      <c r="G357" s="111" t="str">
        <f>IFERROR(VLOOKUP($I$4&amp;"--"&amp;ROW(A351),'Clie-F'!$A$5:$J$7000,10,0),"")</f>
        <v/>
      </c>
    </row>
    <row r="358" spans="2:7" ht="30" customHeight="1" x14ac:dyDescent="0.3">
      <c r="B358" s="110">
        <v>352</v>
      </c>
      <c r="C358" s="111" t="str">
        <f>IFERROR(VLOOKUP($I$4&amp;"--"&amp;ROW(A352),'Clie-F'!$A$5:$H$7000,4,0),"")</f>
        <v/>
      </c>
      <c r="D358" s="112" t="str">
        <f>IFERROR(VLOOKUP($I$4&amp;"--"&amp;ROW(A352),'Clie-F'!$A$5:$H$7000,7,0),"")</f>
        <v/>
      </c>
      <c r="E358" s="111" t="str">
        <f t="shared" ca="1" si="5"/>
        <v/>
      </c>
      <c r="F358" s="111" t="str">
        <f>IFERROR(VLOOKUP($I$4&amp;"--"&amp;ROW(A352),'Clie-F'!$A$5:$J$7000,9,0),"")</f>
        <v/>
      </c>
      <c r="G358" s="111" t="str">
        <f>IFERROR(VLOOKUP($I$4&amp;"--"&amp;ROW(A352),'Clie-F'!$A$5:$J$7000,10,0),"")</f>
        <v/>
      </c>
    </row>
    <row r="359" spans="2:7" ht="30" customHeight="1" x14ac:dyDescent="0.3">
      <c r="B359" s="110">
        <v>353</v>
      </c>
      <c r="C359" s="111" t="str">
        <f>IFERROR(VLOOKUP($I$4&amp;"--"&amp;ROW(A353),'Clie-F'!$A$5:$H$7000,4,0),"")</f>
        <v/>
      </c>
      <c r="D359" s="112" t="str">
        <f>IFERROR(VLOOKUP($I$4&amp;"--"&amp;ROW(A353),'Clie-F'!$A$5:$H$7000,7,0),"")</f>
        <v/>
      </c>
      <c r="E359" s="111" t="str">
        <f t="shared" ca="1" si="5"/>
        <v/>
      </c>
      <c r="F359" s="111" t="str">
        <f>IFERROR(VLOOKUP($I$4&amp;"--"&amp;ROW(A353),'Clie-F'!$A$5:$J$7000,9,0),"")</f>
        <v/>
      </c>
      <c r="G359" s="111" t="str">
        <f>IFERROR(VLOOKUP($I$4&amp;"--"&amp;ROW(A353),'Clie-F'!$A$5:$J$7000,10,0),"")</f>
        <v/>
      </c>
    </row>
    <row r="360" spans="2:7" ht="30" customHeight="1" x14ac:dyDescent="0.3">
      <c r="B360" s="110">
        <v>354</v>
      </c>
      <c r="C360" s="111" t="str">
        <f>IFERROR(VLOOKUP($I$4&amp;"--"&amp;ROW(A354),'Clie-F'!$A$5:$H$7000,4,0),"")</f>
        <v/>
      </c>
      <c r="D360" s="112" t="str">
        <f>IFERROR(VLOOKUP($I$4&amp;"--"&amp;ROW(A354),'Clie-F'!$A$5:$H$7000,7,0),"")</f>
        <v/>
      </c>
      <c r="E360" s="111" t="str">
        <f t="shared" ca="1" si="5"/>
        <v/>
      </c>
      <c r="F360" s="111" t="str">
        <f>IFERROR(VLOOKUP($I$4&amp;"--"&amp;ROW(A354),'Clie-F'!$A$5:$J$7000,9,0),"")</f>
        <v/>
      </c>
      <c r="G360" s="111" t="str">
        <f>IFERROR(VLOOKUP($I$4&amp;"--"&amp;ROW(A354),'Clie-F'!$A$5:$J$7000,10,0),"")</f>
        <v/>
      </c>
    </row>
    <row r="361" spans="2:7" ht="30" customHeight="1" x14ac:dyDescent="0.3">
      <c r="B361" s="110">
        <v>355</v>
      </c>
      <c r="C361" s="111" t="str">
        <f>IFERROR(VLOOKUP($I$4&amp;"--"&amp;ROW(A355),'Clie-F'!$A$5:$H$7000,4,0),"")</f>
        <v/>
      </c>
      <c r="D361" s="112" t="str">
        <f>IFERROR(VLOOKUP($I$4&amp;"--"&amp;ROW(A355),'Clie-F'!$A$5:$H$7000,7,0),"")</f>
        <v/>
      </c>
      <c r="E361" s="111" t="str">
        <f t="shared" ca="1" si="5"/>
        <v/>
      </c>
      <c r="F361" s="111" t="str">
        <f>IFERROR(VLOOKUP($I$4&amp;"--"&amp;ROW(A355),'Clie-F'!$A$5:$J$7000,9,0),"")</f>
        <v/>
      </c>
      <c r="G361" s="111" t="str">
        <f>IFERROR(VLOOKUP($I$4&amp;"--"&amp;ROW(A355),'Clie-F'!$A$5:$J$7000,10,0),"")</f>
        <v/>
      </c>
    </row>
    <row r="362" spans="2:7" ht="30" customHeight="1" x14ac:dyDescent="0.3">
      <c r="B362" s="110">
        <v>356</v>
      </c>
      <c r="C362" s="111" t="str">
        <f>IFERROR(VLOOKUP($I$4&amp;"--"&amp;ROW(A356),'Clie-F'!$A$5:$H$7000,4,0),"")</f>
        <v/>
      </c>
      <c r="D362" s="112" t="str">
        <f>IFERROR(VLOOKUP($I$4&amp;"--"&amp;ROW(A356),'Clie-F'!$A$5:$H$7000,7,0),"")</f>
        <v/>
      </c>
      <c r="E362" s="111" t="str">
        <f t="shared" ca="1" si="5"/>
        <v/>
      </c>
      <c r="F362" s="111" t="str">
        <f>IFERROR(VLOOKUP($I$4&amp;"--"&amp;ROW(A356),'Clie-F'!$A$5:$J$7000,9,0),"")</f>
        <v/>
      </c>
      <c r="G362" s="111" t="str">
        <f>IFERROR(VLOOKUP($I$4&amp;"--"&amp;ROW(A356),'Clie-F'!$A$5:$J$7000,10,0),"")</f>
        <v/>
      </c>
    </row>
    <row r="363" spans="2:7" ht="30" customHeight="1" x14ac:dyDescent="0.3">
      <c r="B363" s="110">
        <v>357</v>
      </c>
      <c r="C363" s="111" t="str">
        <f>IFERROR(VLOOKUP($I$4&amp;"--"&amp;ROW(A357),'Clie-F'!$A$5:$H$7000,4,0),"")</f>
        <v/>
      </c>
      <c r="D363" s="112" t="str">
        <f>IFERROR(VLOOKUP($I$4&amp;"--"&amp;ROW(A357),'Clie-F'!$A$5:$H$7000,7,0),"")</f>
        <v/>
      </c>
      <c r="E363" s="111" t="str">
        <f t="shared" ca="1" si="5"/>
        <v/>
      </c>
      <c r="F363" s="111" t="str">
        <f>IFERROR(VLOOKUP($I$4&amp;"--"&amp;ROW(A357),'Clie-F'!$A$5:$J$7000,9,0),"")</f>
        <v/>
      </c>
      <c r="G363" s="111" t="str">
        <f>IFERROR(VLOOKUP($I$4&amp;"--"&amp;ROW(A357),'Clie-F'!$A$5:$J$7000,10,0),"")</f>
        <v/>
      </c>
    </row>
    <row r="364" spans="2:7" ht="30" customHeight="1" x14ac:dyDescent="0.3">
      <c r="B364" s="110">
        <v>358</v>
      </c>
      <c r="C364" s="111" t="str">
        <f>IFERROR(VLOOKUP($I$4&amp;"--"&amp;ROW(A358),'Clie-F'!$A$5:$H$7000,4,0),"")</f>
        <v/>
      </c>
      <c r="D364" s="112" t="str">
        <f>IFERROR(VLOOKUP($I$4&amp;"--"&amp;ROW(A358),'Clie-F'!$A$5:$H$7000,7,0),"")</f>
        <v/>
      </c>
      <c r="E364" s="111" t="str">
        <f t="shared" ca="1" si="5"/>
        <v/>
      </c>
      <c r="F364" s="111" t="str">
        <f>IFERROR(VLOOKUP($I$4&amp;"--"&amp;ROW(A358),'Clie-F'!$A$5:$J$7000,9,0),"")</f>
        <v/>
      </c>
      <c r="G364" s="111" t="str">
        <f>IFERROR(VLOOKUP($I$4&amp;"--"&amp;ROW(A358),'Clie-F'!$A$5:$J$7000,10,0),"")</f>
        <v/>
      </c>
    </row>
    <row r="365" spans="2:7" ht="30" customHeight="1" x14ac:dyDescent="0.3">
      <c r="B365" s="110">
        <v>359</v>
      </c>
      <c r="C365" s="111" t="str">
        <f>IFERROR(VLOOKUP($I$4&amp;"--"&amp;ROW(A359),'Clie-F'!$A$5:$H$7000,4,0),"")</f>
        <v/>
      </c>
      <c r="D365" s="112" t="str">
        <f>IFERROR(VLOOKUP($I$4&amp;"--"&amp;ROW(A359),'Clie-F'!$A$5:$H$7000,7,0),"")</f>
        <v/>
      </c>
      <c r="E365" s="111" t="str">
        <f t="shared" ca="1" si="5"/>
        <v/>
      </c>
      <c r="F365" s="111" t="str">
        <f>IFERROR(VLOOKUP($I$4&amp;"--"&amp;ROW(A359),'Clie-F'!$A$5:$J$7000,9,0),"")</f>
        <v/>
      </c>
      <c r="G365" s="111" t="str">
        <f>IFERROR(VLOOKUP($I$4&amp;"--"&amp;ROW(A359),'Clie-F'!$A$5:$J$7000,10,0),"")</f>
        <v/>
      </c>
    </row>
    <row r="366" spans="2:7" ht="30" customHeight="1" x14ac:dyDescent="0.3">
      <c r="B366" s="110">
        <v>360</v>
      </c>
      <c r="C366" s="111" t="str">
        <f>IFERROR(VLOOKUP($I$4&amp;"--"&amp;ROW(A360),'Clie-F'!$A$5:$H$7000,4,0),"")</f>
        <v/>
      </c>
      <c r="D366" s="112" t="str">
        <f>IFERROR(VLOOKUP($I$4&amp;"--"&amp;ROW(A360),'Clie-F'!$A$5:$H$7000,7,0),"")</f>
        <v/>
      </c>
      <c r="E366" s="111" t="str">
        <f t="shared" ca="1" si="5"/>
        <v/>
      </c>
      <c r="F366" s="111" t="str">
        <f>IFERROR(VLOOKUP($I$4&amp;"--"&amp;ROW(A360),'Clie-F'!$A$5:$J$7000,9,0),"")</f>
        <v/>
      </c>
      <c r="G366" s="111" t="str">
        <f>IFERROR(VLOOKUP($I$4&amp;"--"&amp;ROW(A360),'Clie-F'!$A$5:$J$7000,10,0),"")</f>
        <v/>
      </c>
    </row>
    <row r="367" spans="2:7" ht="30" customHeight="1" x14ac:dyDescent="0.3">
      <c r="B367" s="110">
        <v>361</v>
      </c>
      <c r="C367" s="111" t="str">
        <f>IFERROR(VLOOKUP($I$4&amp;"--"&amp;ROW(A361),'Clie-F'!$A$5:$H$7000,4,0),"")</f>
        <v/>
      </c>
      <c r="D367" s="112" t="str">
        <f>IFERROR(VLOOKUP($I$4&amp;"--"&amp;ROW(A361),'Clie-F'!$A$5:$H$7000,7,0),"")</f>
        <v/>
      </c>
      <c r="E367" s="111" t="str">
        <f t="shared" ca="1" si="5"/>
        <v/>
      </c>
      <c r="F367" s="111" t="str">
        <f>IFERROR(VLOOKUP($I$4&amp;"--"&amp;ROW(A361),'Clie-F'!$A$5:$J$7000,9,0),"")</f>
        <v/>
      </c>
      <c r="G367" s="111" t="str">
        <f>IFERROR(VLOOKUP($I$4&amp;"--"&amp;ROW(A361),'Clie-F'!$A$5:$J$7000,10,0),"")</f>
        <v/>
      </c>
    </row>
    <row r="368" spans="2:7" ht="30" customHeight="1" x14ac:dyDescent="0.3">
      <c r="B368" s="110">
        <v>362</v>
      </c>
      <c r="C368" s="111" t="str">
        <f>IFERROR(VLOOKUP($I$4&amp;"--"&amp;ROW(A362),'Clie-F'!$A$5:$H$7000,4,0),"")</f>
        <v/>
      </c>
      <c r="D368" s="112" t="str">
        <f>IFERROR(VLOOKUP($I$4&amp;"--"&amp;ROW(A362),'Clie-F'!$A$5:$H$7000,7,0),"")</f>
        <v/>
      </c>
      <c r="E368" s="111" t="str">
        <f t="shared" ca="1" si="5"/>
        <v/>
      </c>
      <c r="F368" s="111" t="str">
        <f>IFERROR(VLOOKUP($I$4&amp;"--"&amp;ROW(A362),'Clie-F'!$A$5:$J$7000,9,0),"")</f>
        <v/>
      </c>
      <c r="G368" s="111" t="str">
        <f>IFERROR(VLOOKUP($I$4&amp;"--"&amp;ROW(A362),'Clie-F'!$A$5:$J$7000,10,0),"")</f>
        <v/>
      </c>
    </row>
    <row r="369" spans="2:7" ht="30" customHeight="1" x14ac:dyDescent="0.3">
      <c r="B369" s="110">
        <v>363</v>
      </c>
      <c r="C369" s="111" t="str">
        <f>IFERROR(VLOOKUP($I$4&amp;"--"&amp;ROW(A363),'Clie-F'!$A$5:$H$7000,4,0),"")</f>
        <v/>
      </c>
      <c r="D369" s="112" t="str">
        <f>IFERROR(VLOOKUP($I$4&amp;"--"&amp;ROW(A363),'Clie-F'!$A$5:$H$7000,7,0),"")</f>
        <v/>
      </c>
      <c r="E369" s="111" t="str">
        <f t="shared" ca="1" si="5"/>
        <v/>
      </c>
      <c r="F369" s="111" t="str">
        <f>IFERROR(VLOOKUP($I$4&amp;"--"&amp;ROW(A363),'Clie-F'!$A$5:$J$7000,9,0),"")</f>
        <v/>
      </c>
      <c r="G369" s="111" t="str">
        <f>IFERROR(VLOOKUP($I$4&amp;"--"&amp;ROW(A363),'Clie-F'!$A$5:$J$7000,10,0),"")</f>
        <v/>
      </c>
    </row>
    <row r="370" spans="2:7" ht="30" customHeight="1" x14ac:dyDescent="0.3">
      <c r="B370" s="110">
        <v>364</v>
      </c>
      <c r="C370" s="111" t="str">
        <f>IFERROR(VLOOKUP($I$4&amp;"--"&amp;ROW(A364),'Clie-F'!$A$5:$H$7000,4,0),"")</f>
        <v/>
      </c>
      <c r="D370" s="112" t="str">
        <f>IFERROR(VLOOKUP($I$4&amp;"--"&amp;ROW(A364),'Clie-F'!$A$5:$H$7000,7,0),"")</f>
        <v/>
      </c>
      <c r="E370" s="111" t="str">
        <f t="shared" ca="1" si="5"/>
        <v/>
      </c>
      <c r="F370" s="111" t="str">
        <f>IFERROR(VLOOKUP($I$4&amp;"--"&amp;ROW(A364),'Clie-F'!$A$5:$J$7000,9,0),"")</f>
        <v/>
      </c>
      <c r="G370" s="111" t="str">
        <f>IFERROR(VLOOKUP($I$4&amp;"--"&amp;ROW(A364),'Clie-F'!$A$5:$J$7000,10,0),"")</f>
        <v/>
      </c>
    </row>
    <row r="371" spans="2:7" ht="30" customHeight="1" x14ac:dyDescent="0.3">
      <c r="B371" s="110">
        <v>365</v>
      </c>
      <c r="C371" s="111" t="str">
        <f>IFERROR(VLOOKUP($I$4&amp;"--"&amp;ROW(A365),'Clie-F'!$A$5:$H$7000,4,0),"")</f>
        <v/>
      </c>
      <c r="D371" s="112" t="str">
        <f>IFERROR(VLOOKUP($I$4&amp;"--"&amp;ROW(A365),'Clie-F'!$A$5:$H$7000,7,0),"")</f>
        <v/>
      </c>
      <c r="E371" s="111" t="str">
        <f t="shared" ca="1" si="5"/>
        <v/>
      </c>
      <c r="F371" s="111" t="str">
        <f>IFERROR(VLOOKUP($I$4&amp;"--"&amp;ROW(A365),'Clie-F'!$A$5:$J$7000,9,0),"")</f>
        <v/>
      </c>
      <c r="G371" s="111" t="str">
        <f>IFERROR(VLOOKUP($I$4&amp;"--"&amp;ROW(A365),'Clie-F'!$A$5:$J$7000,10,0),"")</f>
        <v/>
      </c>
    </row>
    <row r="372" spans="2:7" ht="30" customHeight="1" x14ac:dyDescent="0.3">
      <c r="B372" s="110">
        <v>366</v>
      </c>
      <c r="C372" s="111" t="str">
        <f>IFERROR(VLOOKUP($I$4&amp;"--"&amp;ROW(A366),'Clie-F'!$A$5:$H$7000,4,0),"")</f>
        <v/>
      </c>
      <c r="D372" s="112" t="str">
        <f>IFERROR(VLOOKUP($I$4&amp;"--"&amp;ROW(A366),'Clie-F'!$A$5:$H$7000,7,0),"")</f>
        <v/>
      </c>
      <c r="E372" s="111" t="str">
        <f t="shared" ca="1" si="5"/>
        <v/>
      </c>
      <c r="F372" s="111" t="str">
        <f>IFERROR(VLOOKUP($I$4&amp;"--"&amp;ROW(A366),'Clie-F'!$A$5:$J$7000,9,0),"")</f>
        <v/>
      </c>
      <c r="G372" s="111" t="str">
        <f>IFERROR(VLOOKUP($I$4&amp;"--"&amp;ROW(A366),'Clie-F'!$A$5:$J$7000,10,0),"")</f>
        <v/>
      </c>
    </row>
    <row r="373" spans="2:7" ht="30" customHeight="1" x14ac:dyDescent="0.3">
      <c r="B373" s="110">
        <v>367</v>
      </c>
      <c r="C373" s="111" t="str">
        <f>IFERROR(VLOOKUP($I$4&amp;"--"&amp;ROW(A367),'Clie-F'!$A$5:$H$7000,4,0),"")</f>
        <v/>
      </c>
      <c r="D373" s="112" t="str">
        <f>IFERROR(VLOOKUP($I$4&amp;"--"&amp;ROW(A367),'Clie-F'!$A$5:$H$7000,7,0),"")</f>
        <v/>
      </c>
      <c r="E373" s="111" t="str">
        <f t="shared" ca="1" si="5"/>
        <v/>
      </c>
      <c r="F373" s="111" t="str">
        <f>IFERROR(VLOOKUP($I$4&amp;"--"&amp;ROW(A367),'Clie-F'!$A$5:$J$7000,9,0),"")</f>
        <v/>
      </c>
      <c r="G373" s="111" t="str">
        <f>IFERROR(VLOOKUP($I$4&amp;"--"&amp;ROW(A367),'Clie-F'!$A$5:$J$7000,10,0),"")</f>
        <v/>
      </c>
    </row>
    <row r="374" spans="2:7" ht="30" customHeight="1" x14ac:dyDescent="0.3">
      <c r="B374" s="110">
        <v>368</v>
      </c>
      <c r="C374" s="111" t="str">
        <f>IFERROR(VLOOKUP($I$4&amp;"--"&amp;ROW(A368),'Clie-F'!$A$5:$H$7000,4,0),"")</f>
        <v/>
      </c>
      <c r="D374" s="112" t="str">
        <f>IFERROR(VLOOKUP($I$4&amp;"--"&amp;ROW(A368),'Clie-F'!$A$5:$H$7000,7,0),"")</f>
        <v/>
      </c>
      <c r="E374" s="111" t="str">
        <f t="shared" ca="1" si="5"/>
        <v/>
      </c>
      <c r="F374" s="111" t="str">
        <f>IFERROR(VLOOKUP($I$4&amp;"--"&amp;ROW(A368),'Clie-F'!$A$5:$J$7000,9,0),"")</f>
        <v/>
      </c>
      <c r="G374" s="111" t="str">
        <f>IFERROR(VLOOKUP($I$4&amp;"--"&amp;ROW(A368),'Clie-F'!$A$5:$J$7000,10,0),"")</f>
        <v/>
      </c>
    </row>
    <row r="375" spans="2:7" ht="30" customHeight="1" x14ac:dyDescent="0.3">
      <c r="B375" s="110">
        <v>369</v>
      </c>
      <c r="C375" s="111" t="str">
        <f>IFERROR(VLOOKUP($I$4&amp;"--"&amp;ROW(A369),'Clie-F'!$A$5:$H$7000,4,0),"")</f>
        <v/>
      </c>
      <c r="D375" s="112" t="str">
        <f>IFERROR(VLOOKUP($I$4&amp;"--"&amp;ROW(A369),'Clie-F'!$A$5:$H$7000,7,0),"")</f>
        <v/>
      </c>
      <c r="E375" s="111" t="str">
        <f t="shared" ca="1" si="5"/>
        <v/>
      </c>
      <c r="F375" s="111" t="str">
        <f>IFERROR(VLOOKUP($I$4&amp;"--"&amp;ROW(A369),'Clie-F'!$A$5:$J$7000,9,0),"")</f>
        <v/>
      </c>
      <c r="G375" s="111" t="str">
        <f>IFERROR(VLOOKUP($I$4&amp;"--"&amp;ROW(A369),'Clie-F'!$A$5:$J$7000,10,0),"")</f>
        <v/>
      </c>
    </row>
    <row r="376" spans="2:7" ht="30" customHeight="1" x14ac:dyDescent="0.3">
      <c r="B376" s="110">
        <v>370</v>
      </c>
      <c r="C376" s="111" t="str">
        <f>IFERROR(VLOOKUP($I$4&amp;"--"&amp;ROW(A370),'Clie-F'!$A$5:$H$7000,4,0),"")</f>
        <v/>
      </c>
      <c r="D376" s="112" t="str">
        <f>IFERROR(VLOOKUP($I$4&amp;"--"&amp;ROW(A370),'Clie-F'!$A$5:$H$7000,7,0),"")</f>
        <v/>
      </c>
      <c r="E376" s="111" t="str">
        <f t="shared" ca="1" si="5"/>
        <v/>
      </c>
      <c r="F376" s="111" t="str">
        <f>IFERROR(VLOOKUP($I$4&amp;"--"&amp;ROW(A370),'Clie-F'!$A$5:$J$7000,9,0),"")</f>
        <v/>
      </c>
      <c r="G376" s="111" t="str">
        <f>IFERROR(VLOOKUP($I$4&amp;"--"&amp;ROW(A370),'Clie-F'!$A$5:$J$7000,10,0),"")</f>
        <v/>
      </c>
    </row>
    <row r="377" spans="2:7" ht="30" customHeight="1" x14ac:dyDescent="0.3">
      <c r="B377" s="110">
        <v>371</v>
      </c>
      <c r="C377" s="111" t="str">
        <f>IFERROR(VLOOKUP($I$4&amp;"--"&amp;ROW(A371),'Clie-F'!$A$5:$H$7000,4,0),"")</f>
        <v/>
      </c>
      <c r="D377" s="112" t="str">
        <f>IFERROR(VLOOKUP($I$4&amp;"--"&amp;ROW(A371),'Clie-F'!$A$5:$H$7000,7,0),"")</f>
        <v/>
      </c>
      <c r="E377" s="111" t="str">
        <f t="shared" ca="1" si="5"/>
        <v/>
      </c>
      <c r="F377" s="111" t="str">
        <f>IFERROR(VLOOKUP($I$4&amp;"--"&amp;ROW(A371),'Clie-F'!$A$5:$J$7000,9,0),"")</f>
        <v/>
      </c>
      <c r="G377" s="111" t="str">
        <f>IFERROR(VLOOKUP($I$4&amp;"--"&amp;ROW(A371),'Clie-F'!$A$5:$J$7000,10,0),"")</f>
        <v/>
      </c>
    </row>
    <row r="378" spans="2:7" ht="30" customHeight="1" x14ac:dyDescent="0.3">
      <c r="B378" s="110">
        <v>372</v>
      </c>
      <c r="C378" s="111" t="str">
        <f>IFERROR(VLOOKUP($I$4&amp;"--"&amp;ROW(A372),'Clie-F'!$A$5:$H$7000,4,0),"")</f>
        <v/>
      </c>
      <c r="D378" s="112" t="str">
        <f>IFERROR(VLOOKUP($I$4&amp;"--"&amp;ROW(A372),'Clie-F'!$A$5:$H$7000,7,0),"")</f>
        <v/>
      </c>
      <c r="E378" s="111" t="str">
        <f t="shared" ca="1" si="5"/>
        <v/>
      </c>
      <c r="F378" s="111" t="str">
        <f>IFERROR(VLOOKUP($I$4&amp;"--"&amp;ROW(A372),'Clie-F'!$A$5:$J$7000,9,0),"")</f>
        <v/>
      </c>
      <c r="G378" s="111" t="str">
        <f>IFERROR(VLOOKUP($I$4&amp;"--"&amp;ROW(A372),'Clie-F'!$A$5:$J$7000,10,0),"")</f>
        <v/>
      </c>
    </row>
    <row r="379" spans="2:7" ht="30" customHeight="1" x14ac:dyDescent="0.3">
      <c r="B379" s="110">
        <v>373</v>
      </c>
      <c r="C379" s="111" t="str">
        <f>IFERROR(VLOOKUP($I$4&amp;"--"&amp;ROW(A373),'Clie-F'!$A$5:$H$7000,4,0),"")</f>
        <v/>
      </c>
      <c r="D379" s="112" t="str">
        <f>IFERROR(VLOOKUP($I$4&amp;"--"&amp;ROW(A373),'Clie-F'!$A$5:$H$7000,7,0),"")</f>
        <v/>
      </c>
      <c r="E379" s="111" t="str">
        <f t="shared" ca="1" si="5"/>
        <v/>
      </c>
      <c r="F379" s="111" t="str">
        <f>IFERROR(VLOOKUP($I$4&amp;"--"&amp;ROW(A373),'Clie-F'!$A$5:$J$7000,9,0),"")</f>
        <v/>
      </c>
      <c r="G379" s="111" t="str">
        <f>IFERROR(VLOOKUP($I$4&amp;"--"&amp;ROW(A373),'Clie-F'!$A$5:$J$7000,10,0),"")</f>
        <v/>
      </c>
    </row>
    <row r="380" spans="2:7" ht="30" customHeight="1" x14ac:dyDescent="0.3">
      <c r="B380" s="110">
        <v>374</v>
      </c>
      <c r="C380" s="111" t="str">
        <f>IFERROR(VLOOKUP($I$4&amp;"--"&amp;ROW(A374),'Clie-F'!$A$5:$H$7000,4,0),"")</f>
        <v/>
      </c>
      <c r="D380" s="112" t="str">
        <f>IFERROR(VLOOKUP($I$4&amp;"--"&amp;ROW(A374),'Clie-F'!$A$5:$H$7000,7,0),"")</f>
        <v/>
      </c>
      <c r="E380" s="111" t="str">
        <f t="shared" ca="1" si="5"/>
        <v/>
      </c>
      <c r="F380" s="111" t="str">
        <f>IFERROR(VLOOKUP($I$4&amp;"--"&amp;ROW(A374),'Clie-F'!$A$5:$J$7000,9,0),"")</f>
        <v/>
      </c>
      <c r="G380" s="111" t="str">
        <f>IFERROR(VLOOKUP($I$4&amp;"--"&amp;ROW(A374),'Clie-F'!$A$5:$J$7000,10,0),"")</f>
        <v/>
      </c>
    </row>
    <row r="381" spans="2:7" ht="30" customHeight="1" x14ac:dyDescent="0.3">
      <c r="B381" s="110">
        <v>375</v>
      </c>
      <c r="C381" s="111" t="str">
        <f>IFERROR(VLOOKUP($I$4&amp;"--"&amp;ROW(A375),'Clie-F'!$A$5:$H$7000,4,0),"")</f>
        <v/>
      </c>
      <c r="D381" s="112" t="str">
        <f>IFERROR(VLOOKUP($I$4&amp;"--"&amp;ROW(A375),'Clie-F'!$A$5:$H$7000,7,0),"")</f>
        <v/>
      </c>
      <c r="E381" s="111" t="str">
        <f t="shared" ca="1" si="5"/>
        <v/>
      </c>
      <c r="F381" s="111" t="str">
        <f>IFERROR(VLOOKUP($I$4&amp;"--"&amp;ROW(A375),'Clie-F'!$A$5:$J$7000,9,0),"")</f>
        <v/>
      </c>
      <c r="G381" s="111" t="str">
        <f>IFERROR(VLOOKUP($I$4&amp;"--"&amp;ROW(A375),'Clie-F'!$A$5:$J$7000,10,0),"")</f>
        <v/>
      </c>
    </row>
    <row r="382" spans="2:7" ht="30" customHeight="1" x14ac:dyDescent="0.3">
      <c r="B382" s="110">
        <v>376</v>
      </c>
      <c r="C382" s="111" t="str">
        <f>IFERROR(VLOOKUP($I$4&amp;"--"&amp;ROW(A376),'Clie-F'!$A$5:$H$7000,4,0),"")</f>
        <v/>
      </c>
      <c r="D382" s="112" t="str">
        <f>IFERROR(VLOOKUP($I$4&amp;"--"&amp;ROW(A376),'Clie-F'!$A$5:$H$7000,7,0),"")</f>
        <v/>
      </c>
      <c r="E382" s="111" t="str">
        <f t="shared" ca="1" si="5"/>
        <v/>
      </c>
      <c r="F382" s="111" t="str">
        <f>IFERROR(VLOOKUP($I$4&amp;"--"&amp;ROW(A376),'Clie-F'!$A$5:$J$7000,9,0),"")</f>
        <v/>
      </c>
      <c r="G382" s="111" t="str">
        <f>IFERROR(VLOOKUP($I$4&amp;"--"&amp;ROW(A376),'Clie-F'!$A$5:$J$7000,10,0),"")</f>
        <v/>
      </c>
    </row>
    <row r="383" spans="2:7" ht="30" customHeight="1" x14ac:dyDescent="0.3">
      <c r="B383" s="110">
        <v>377</v>
      </c>
      <c r="C383" s="111" t="str">
        <f>IFERROR(VLOOKUP($I$4&amp;"--"&amp;ROW(A377),'Clie-F'!$A$5:$H$7000,4,0),"")</f>
        <v/>
      </c>
      <c r="D383" s="112" t="str">
        <f>IFERROR(VLOOKUP($I$4&amp;"--"&amp;ROW(A377),'Clie-F'!$A$5:$H$7000,7,0),"")</f>
        <v/>
      </c>
      <c r="E383" s="111" t="str">
        <f t="shared" ca="1" si="5"/>
        <v/>
      </c>
      <c r="F383" s="111" t="str">
        <f>IFERROR(VLOOKUP($I$4&amp;"--"&amp;ROW(A377),'Clie-F'!$A$5:$J$7000,9,0),"")</f>
        <v/>
      </c>
      <c r="G383" s="111" t="str">
        <f>IFERROR(VLOOKUP($I$4&amp;"--"&amp;ROW(A377),'Clie-F'!$A$5:$J$7000,10,0),"")</f>
        <v/>
      </c>
    </row>
    <row r="384" spans="2:7" ht="30" customHeight="1" x14ac:dyDescent="0.3">
      <c r="B384" s="110">
        <v>378</v>
      </c>
      <c r="C384" s="111" t="str">
        <f>IFERROR(VLOOKUP($I$4&amp;"--"&amp;ROW(A378),'Clie-F'!$A$5:$H$7000,4,0),"")</f>
        <v/>
      </c>
      <c r="D384" s="112" t="str">
        <f>IFERROR(VLOOKUP($I$4&amp;"--"&amp;ROW(A378),'Clie-F'!$A$5:$H$7000,7,0),"")</f>
        <v/>
      </c>
      <c r="E384" s="111" t="str">
        <f t="shared" ca="1" si="5"/>
        <v/>
      </c>
      <c r="F384" s="111" t="str">
        <f>IFERROR(VLOOKUP($I$4&amp;"--"&amp;ROW(A378),'Clie-F'!$A$5:$J$7000,9,0),"")</f>
        <v/>
      </c>
      <c r="G384" s="111" t="str">
        <f>IFERROR(VLOOKUP($I$4&amp;"--"&amp;ROW(A378),'Clie-F'!$A$5:$J$7000,10,0),"")</f>
        <v/>
      </c>
    </row>
    <row r="385" spans="2:7" ht="30" customHeight="1" x14ac:dyDescent="0.3">
      <c r="B385" s="110">
        <v>379</v>
      </c>
      <c r="C385" s="111" t="str">
        <f>IFERROR(VLOOKUP($I$4&amp;"--"&amp;ROW(A379),'Clie-F'!$A$5:$H$7000,4,0),"")</f>
        <v/>
      </c>
      <c r="D385" s="112" t="str">
        <f>IFERROR(VLOOKUP($I$4&amp;"--"&amp;ROW(A379),'Clie-F'!$A$5:$H$7000,7,0),"")</f>
        <v/>
      </c>
      <c r="E385" s="111" t="str">
        <f t="shared" ca="1" si="5"/>
        <v/>
      </c>
      <c r="F385" s="111" t="str">
        <f>IFERROR(VLOOKUP($I$4&amp;"--"&amp;ROW(A379),'Clie-F'!$A$5:$J$7000,9,0),"")</f>
        <v/>
      </c>
      <c r="G385" s="111" t="str">
        <f>IFERROR(VLOOKUP($I$4&amp;"--"&amp;ROW(A379),'Clie-F'!$A$5:$J$7000,10,0),"")</f>
        <v/>
      </c>
    </row>
    <row r="386" spans="2:7" ht="30" customHeight="1" x14ac:dyDescent="0.3">
      <c r="B386" s="110">
        <v>380</v>
      </c>
      <c r="C386" s="111" t="str">
        <f>IFERROR(VLOOKUP($I$4&amp;"--"&amp;ROW(A380),'Clie-F'!$A$5:$H$7000,4,0),"")</f>
        <v/>
      </c>
      <c r="D386" s="112" t="str">
        <f>IFERROR(VLOOKUP($I$4&amp;"--"&amp;ROW(A380),'Clie-F'!$A$5:$H$7000,7,0),"")</f>
        <v/>
      </c>
      <c r="E386" s="111" t="str">
        <f t="shared" ca="1" si="5"/>
        <v/>
      </c>
      <c r="F386" s="111" t="str">
        <f>IFERROR(VLOOKUP($I$4&amp;"--"&amp;ROW(A380),'Clie-F'!$A$5:$J$7000,9,0),"")</f>
        <v/>
      </c>
      <c r="G386" s="111" t="str">
        <f>IFERROR(VLOOKUP($I$4&amp;"--"&amp;ROW(A380),'Clie-F'!$A$5:$J$7000,10,0),"")</f>
        <v/>
      </c>
    </row>
    <row r="387" spans="2:7" ht="30" customHeight="1" x14ac:dyDescent="0.3">
      <c r="B387" s="110">
        <v>381</v>
      </c>
      <c r="C387" s="111" t="str">
        <f>IFERROR(VLOOKUP($I$4&amp;"--"&amp;ROW(A381),'Clie-F'!$A$5:$H$7000,4,0),"")</f>
        <v/>
      </c>
      <c r="D387" s="112" t="str">
        <f>IFERROR(VLOOKUP($I$4&amp;"--"&amp;ROW(A381),'Clie-F'!$A$5:$H$7000,7,0),"")</f>
        <v/>
      </c>
      <c r="E387" s="111" t="str">
        <f t="shared" ca="1" si="5"/>
        <v/>
      </c>
      <c r="F387" s="111" t="str">
        <f>IFERROR(VLOOKUP($I$4&amp;"--"&amp;ROW(A381),'Clie-F'!$A$5:$J$7000,9,0),"")</f>
        <v/>
      </c>
      <c r="G387" s="111" t="str">
        <f>IFERROR(VLOOKUP($I$4&amp;"--"&amp;ROW(A381),'Clie-F'!$A$5:$J$7000,10,0),"")</f>
        <v/>
      </c>
    </row>
    <row r="388" spans="2:7" ht="30" customHeight="1" x14ac:dyDescent="0.3">
      <c r="B388" s="110">
        <v>382</v>
      </c>
      <c r="C388" s="111" t="str">
        <f>IFERROR(VLOOKUP($I$4&amp;"--"&amp;ROW(A382),'Clie-F'!$A$5:$H$7000,4,0),"")</f>
        <v/>
      </c>
      <c r="D388" s="112" t="str">
        <f>IFERROR(VLOOKUP($I$4&amp;"--"&amp;ROW(A382),'Clie-F'!$A$5:$H$7000,7,0),"")</f>
        <v/>
      </c>
      <c r="E388" s="111" t="str">
        <f t="shared" ca="1" si="5"/>
        <v/>
      </c>
      <c r="F388" s="111" t="str">
        <f>IFERROR(VLOOKUP($I$4&amp;"--"&amp;ROW(A382),'Clie-F'!$A$5:$J$7000,9,0),"")</f>
        <v/>
      </c>
      <c r="G388" s="111" t="str">
        <f>IFERROR(VLOOKUP($I$4&amp;"--"&amp;ROW(A382),'Clie-F'!$A$5:$J$7000,10,0),"")</f>
        <v/>
      </c>
    </row>
    <row r="389" spans="2:7" ht="30" customHeight="1" x14ac:dyDescent="0.3">
      <c r="B389" s="110">
        <v>383</v>
      </c>
      <c r="C389" s="111" t="str">
        <f>IFERROR(VLOOKUP($I$4&amp;"--"&amp;ROW(A383),'Clie-F'!$A$5:$H$7000,4,0),"")</f>
        <v/>
      </c>
      <c r="D389" s="112" t="str">
        <f>IFERROR(VLOOKUP($I$4&amp;"--"&amp;ROW(A383),'Clie-F'!$A$5:$H$7000,7,0),"")</f>
        <v/>
      </c>
      <c r="E389" s="111" t="str">
        <f t="shared" ca="1" si="5"/>
        <v/>
      </c>
      <c r="F389" s="111" t="str">
        <f>IFERROR(VLOOKUP($I$4&amp;"--"&amp;ROW(A383),'Clie-F'!$A$5:$J$7000,9,0),"")</f>
        <v/>
      </c>
      <c r="G389" s="111" t="str">
        <f>IFERROR(VLOOKUP($I$4&amp;"--"&amp;ROW(A383),'Clie-F'!$A$5:$J$7000,10,0),"")</f>
        <v/>
      </c>
    </row>
    <row r="390" spans="2:7" ht="30" customHeight="1" x14ac:dyDescent="0.3">
      <c r="B390" s="110">
        <v>384</v>
      </c>
      <c r="C390" s="111" t="str">
        <f>IFERROR(VLOOKUP($I$4&amp;"--"&amp;ROW(A384),'Clie-F'!$A$5:$H$7000,4,0),"")</f>
        <v/>
      </c>
      <c r="D390" s="112" t="str">
        <f>IFERROR(VLOOKUP($I$4&amp;"--"&amp;ROW(A384),'Clie-F'!$A$5:$H$7000,7,0),"")</f>
        <v/>
      </c>
      <c r="E390" s="111" t="str">
        <f t="shared" ca="1" si="5"/>
        <v/>
      </c>
      <c r="F390" s="111" t="str">
        <f>IFERROR(VLOOKUP($I$4&amp;"--"&amp;ROW(A384),'Clie-F'!$A$5:$J$7000,9,0),"")</f>
        <v/>
      </c>
      <c r="G390" s="111" t="str">
        <f>IFERROR(VLOOKUP($I$4&amp;"--"&amp;ROW(A384),'Clie-F'!$A$5:$J$7000,10,0),"")</f>
        <v/>
      </c>
    </row>
    <row r="391" spans="2:7" ht="30" customHeight="1" x14ac:dyDescent="0.3">
      <c r="B391" s="110">
        <v>385</v>
      </c>
      <c r="C391" s="111" t="str">
        <f>IFERROR(VLOOKUP($I$4&amp;"--"&amp;ROW(A385),'Clie-F'!$A$5:$H$7000,4,0),"")</f>
        <v/>
      </c>
      <c r="D391" s="112" t="str">
        <f>IFERROR(VLOOKUP($I$4&amp;"--"&amp;ROW(A385),'Clie-F'!$A$5:$H$7000,7,0),"")</f>
        <v/>
      </c>
      <c r="E391" s="111" t="str">
        <f t="shared" ref="E391:E454" ca="1" si="6">IFERROR(IF(D391,DATEDIF(D391,TODAY(),"Y"),""),"")</f>
        <v/>
      </c>
      <c r="F391" s="111" t="str">
        <f>IFERROR(VLOOKUP($I$4&amp;"--"&amp;ROW(A385),'Clie-F'!$A$5:$J$7000,9,0),"")</f>
        <v/>
      </c>
      <c r="G391" s="111" t="str">
        <f>IFERROR(VLOOKUP($I$4&amp;"--"&amp;ROW(A385),'Clie-F'!$A$5:$J$7000,10,0),"")</f>
        <v/>
      </c>
    </row>
    <row r="392" spans="2:7" ht="30" customHeight="1" x14ac:dyDescent="0.3">
      <c r="B392" s="110">
        <v>386</v>
      </c>
      <c r="C392" s="111" t="str">
        <f>IFERROR(VLOOKUP($I$4&amp;"--"&amp;ROW(A386),'Clie-F'!$A$5:$H$7000,4,0),"")</f>
        <v/>
      </c>
      <c r="D392" s="112" t="str">
        <f>IFERROR(VLOOKUP($I$4&amp;"--"&amp;ROW(A386),'Clie-F'!$A$5:$H$7000,7,0),"")</f>
        <v/>
      </c>
      <c r="E392" s="111" t="str">
        <f t="shared" ca="1" si="6"/>
        <v/>
      </c>
      <c r="F392" s="111" t="str">
        <f>IFERROR(VLOOKUP($I$4&amp;"--"&amp;ROW(A386),'Clie-F'!$A$5:$J$7000,9,0),"")</f>
        <v/>
      </c>
      <c r="G392" s="111" t="str">
        <f>IFERROR(VLOOKUP($I$4&amp;"--"&amp;ROW(A386),'Clie-F'!$A$5:$J$7000,10,0),"")</f>
        <v/>
      </c>
    </row>
    <row r="393" spans="2:7" ht="30" customHeight="1" x14ac:dyDescent="0.3">
      <c r="B393" s="110">
        <v>387</v>
      </c>
      <c r="C393" s="111" t="str">
        <f>IFERROR(VLOOKUP($I$4&amp;"--"&amp;ROW(A387),'Clie-F'!$A$5:$H$7000,4,0),"")</f>
        <v/>
      </c>
      <c r="D393" s="112" t="str">
        <f>IFERROR(VLOOKUP($I$4&amp;"--"&amp;ROW(A387),'Clie-F'!$A$5:$H$7000,7,0),"")</f>
        <v/>
      </c>
      <c r="E393" s="111" t="str">
        <f t="shared" ca="1" si="6"/>
        <v/>
      </c>
      <c r="F393" s="111" t="str">
        <f>IFERROR(VLOOKUP($I$4&amp;"--"&amp;ROW(A387),'Clie-F'!$A$5:$J$7000,9,0),"")</f>
        <v/>
      </c>
      <c r="G393" s="111" t="str">
        <f>IFERROR(VLOOKUP($I$4&amp;"--"&amp;ROW(A387),'Clie-F'!$A$5:$J$7000,10,0),"")</f>
        <v/>
      </c>
    </row>
    <row r="394" spans="2:7" ht="30" customHeight="1" x14ac:dyDescent="0.3">
      <c r="B394" s="110">
        <v>388</v>
      </c>
      <c r="C394" s="111" t="str">
        <f>IFERROR(VLOOKUP($I$4&amp;"--"&amp;ROW(A388),'Clie-F'!$A$5:$H$7000,4,0),"")</f>
        <v/>
      </c>
      <c r="D394" s="112" t="str">
        <f>IFERROR(VLOOKUP($I$4&amp;"--"&amp;ROW(A388),'Clie-F'!$A$5:$H$7000,7,0),"")</f>
        <v/>
      </c>
      <c r="E394" s="111" t="str">
        <f t="shared" ca="1" si="6"/>
        <v/>
      </c>
      <c r="F394" s="111" t="str">
        <f>IFERROR(VLOOKUP($I$4&amp;"--"&amp;ROW(A388),'Clie-F'!$A$5:$J$7000,9,0),"")</f>
        <v/>
      </c>
      <c r="G394" s="111" t="str">
        <f>IFERROR(VLOOKUP($I$4&amp;"--"&amp;ROW(A388),'Clie-F'!$A$5:$J$7000,10,0),"")</f>
        <v/>
      </c>
    </row>
    <row r="395" spans="2:7" ht="30" customHeight="1" x14ac:dyDescent="0.3">
      <c r="B395" s="110">
        <v>389</v>
      </c>
      <c r="C395" s="111" t="str">
        <f>IFERROR(VLOOKUP($I$4&amp;"--"&amp;ROW(A389),'Clie-F'!$A$5:$H$7000,4,0),"")</f>
        <v/>
      </c>
      <c r="D395" s="112" t="str">
        <f>IFERROR(VLOOKUP($I$4&amp;"--"&amp;ROW(A389),'Clie-F'!$A$5:$H$7000,7,0),"")</f>
        <v/>
      </c>
      <c r="E395" s="111" t="str">
        <f t="shared" ca="1" si="6"/>
        <v/>
      </c>
      <c r="F395" s="111" t="str">
        <f>IFERROR(VLOOKUP($I$4&amp;"--"&amp;ROW(A389),'Clie-F'!$A$5:$J$7000,9,0),"")</f>
        <v/>
      </c>
      <c r="G395" s="111" t="str">
        <f>IFERROR(VLOOKUP($I$4&amp;"--"&amp;ROW(A389),'Clie-F'!$A$5:$J$7000,10,0),"")</f>
        <v/>
      </c>
    </row>
    <row r="396" spans="2:7" ht="30" customHeight="1" x14ac:dyDescent="0.3">
      <c r="B396" s="110">
        <v>390</v>
      </c>
      <c r="C396" s="111" t="str">
        <f>IFERROR(VLOOKUP($I$4&amp;"--"&amp;ROW(A390),'Clie-F'!$A$5:$H$7000,4,0),"")</f>
        <v/>
      </c>
      <c r="D396" s="112" t="str">
        <f>IFERROR(VLOOKUP($I$4&amp;"--"&amp;ROW(A390),'Clie-F'!$A$5:$H$7000,7,0),"")</f>
        <v/>
      </c>
      <c r="E396" s="111" t="str">
        <f t="shared" ca="1" si="6"/>
        <v/>
      </c>
      <c r="F396" s="111" t="str">
        <f>IFERROR(VLOOKUP($I$4&amp;"--"&amp;ROW(A390),'Clie-F'!$A$5:$J$7000,9,0),"")</f>
        <v/>
      </c>
      <c r="G396" s="111" t="str">
        <f>IFERROR(VLOOKUP($I$4&amp;"--"&amp;ROW(A390),'Clie-F'!$A$5:$J$7000,10,0),"")</f>
        <v/>
      </c>
    </row>
    <row r="397" spans="2:7" ht="30" customHeight="1" x14ac:dyDescent="0.3">
      <c r="B397" s="110">
        <v>391</v>
      </c>
      <c r="C397" s="111" t="str">
        <f>IFERROR(VLOOKUP($I$4&amp;"--"&amp;ROW(A391),'Clie-F'!$A$5:$H$7000,4,0),"")</f>
        <v/>
      </c>
      <c r="D397" s="112" t="str">
        <f>IFERROR(VLOOKUP($I$4&amp;"--"&amp;ROW(A391),'Clie-F'!$A$5:$H$7000,7,0),"")</f>
        <v/>
      </c>
      <c r="E397" s="111" t="str">
        <f t="shared" ca="1" si="6"/>
        <v/>
      </c>
      <c r="F397" s="111" t="str">
        <f>IFERROR(VLOOKUP($I$4&amp;"--"&amp;ROW(A391),'Clie-F'!$A$5:$J$7000,9,0),"")</f>
        <v/>
      </c>
      <c r="G397" s="111" t="str">
        <f>IFERROR(VLOOKUP($I$4&amp;"--"&amp;ROW(A391),'Clie-F'!$A$5:$J$7000,10,0),"")</f>
        <v/>
      </c>
    </row>
    <row r="398" spans="2:7" ht="30" customHeight="1" x14ac:dyDescent="0.3">
      <c r="B398" s="110">
        <v>392</v>
      </c>
      <c r="C398" s="111" t="str">
        <f>IFERROR(VLOOKUP($I$4&amp;"--"&amp;ROW(A392),'Clie-F'!$A$5:$H$7000,4,0),"")</f>
        <v/>
      </c>
      <c r="D398" s="112" t="str">
        <f>IFERROR(VLOOKUP($I$4&amp;"--"&amp;ROW(A392),'Clie-F'!$A$5:$H$7000,7,0),"")</f>
        <v/>
      </c>
      <c r="E398" s="111" t="str">
        <f t="shared" ca="1" si="6"/>
        <v/>
      </c>
      <c r="F398" s="111" t="str">
        <f>IFERROR(VLOOKUP($I$4&amp;"--"&amp;ROW(A392),'Clie-F'!$A$5:$J$7000,9,0),"")</f>
        <v/>
      </c>
      <c r="G398" s="111" t="str">
        <f>IFERROR(VLOOKUP($I$4&amp;"--"&amp;ROW(A392),'Clie-F'!$A$5:$J$7000,10,0),"")</f>
        <v/>
      </c>
    </row>
    <row r="399" spans="2:7" ht="30" customHeight="1" x14ac:dyDescent="0.3">
      <c r="B399" s="110">
        <v>393</v>
      </c>
      <c r="C399" s="111" t="str">
        <f>IFERROR(VLOOKUP($I$4&amp;"--"&amp;ROW(A393),'Clie-F'!$A$5:$H$7000,4,0),"")</f>
        <v/>
      </c>
      <c r="D399" s="112" t="str">
        <f>IFERROR(VLOOKUP($I$4&amp;"--"&amp;ROW(A393),'Clie-F'!$A$5:$H$7000,7,0),"")</f>
        <v/>
      </c>
      <c r="E399" s="111" t="str">
        <f t="shared" ca="1" si="6"/>
        <v/>
      </c>
      <c r="F399" s="111" t="str">
        <f>IFERROR(VLOOKUP($I$4&amp;"--"&amp;ROW(A393),'Clie-F'!$A$5:$J$7000,9,0),"")</f>
        <v/>
      </c>
      <c r="G399" s="111" t="str">
        <f>IFERROR(VLOOKUP($I$4&amp;"--"&amp;ROW(A393),'Clie-F'!$A$5:$J$7000,10,0),"")</f>
        <v/>
      </c>
    </row>
    <row r="400" spans="2:7" ht="30" customHeight="1" x14ac:dyDescent="0.3">
      <c r="B400" s="110">
        <v>394</v>
      </c>
      <c r="C400" s="111" t="str">
        <f>IFERROR(VLOOKUP($I$4&amp;"--"&amp;ROW(A394),'Clie-F'!$A$5:$H$7000,4,0),"")</f>
        <v/>
      </c>
      <c r="D400" s="112" t="str">
        <f>IFERROR(VLOOKUP($I$4&amp;"--"&amp;ROW(A394),'Clie-F'!$A$5:$H$7000,7,0),"")</f>
        <v/>
      </c>
      <c r="E400" s="111" t="str">
        <f t="shared" ca="1" si="6"/>
        <v/>
      </c>
      <c r="F400" s="111" t="str">
        <f>IFERROR(VLOOKUP($I$4&amp;"--"&amp;ROW(A394),'Clie-F'!$A$5:$J$7000,9,0),"")</f>
        <v/>
      </c>
      <c r="G400" s="111" t="str">
        <f>IFERROR(VLOOKUP($I$4&amp;"--"&amp;ROW(A394),'Clie-F'!$A$5:$J$7000,10,0),"")</f>
        <v/>
      </c>
    </row>
    <row r="401" spans="2:7" ht="30" customHeight="1" x14ac:dyDescent="0.3">
      <c r="B401" s="110">
        <v>395</v>
      </c>
      <c r="C401" s="111" t="str">
        <f>IFERROR(VLOOKUP($I$4&amp;"--"&amp;ROW(A395),'Clie-F'!$A$5:$H$7000,4,0),"")</f>
        <v/>
      </c>
      <c r="D401" s="112" t="str">
        <f>IFERROR(VLOOKUP($I$4&amp;"--"&amp;ROW(A395),'Clie-F'!$A$5:$H$7000,7,0),"")</f>
        <v/>
      </c>
      <c r="E401" s="111" t="str">
        <f t="shared" ca="1" si="6"/>
        <v/>
      </c>
      <c r="F401" s="111" t="str">
        <f>IFERROR(VLOOKUP($I$4&amp;"--"&amp;ROW(A395),'Clie-F'!$A$5:$J$7000,9,0),"")</f>
        <v/>
      </c>
      <c r="G401" s="111" t="str">
        <f>IFERROR(VLOOKUP($I$4&amp;"--"&amp;ROW(A395),'Clie-F'!$A$5:$J$7000,10,0),"")</f>
        <v/>
      </c>
    </row>
    <row r="402" spans="2:7" ht="30" customHeight="1" x14ac:dyDescent="0.3">
      <c r="B402" s="110">
        <v>396</v>
      </c>
      <c r="C402" s="111" t="str">
        <f>IFERROR(VLOOKUP($I$4&amp;"--"&amp;ROW(A396),'Clie-F'!$A$5:$H$7000,4,0),"")</f>
        <v/>
      </c>
      <c r="D402" s="112" t="str">
        <f>IFERROR(VLOOKUP($I$4&amp;"--"&amp;ROW(A396),'Clie-F'!$A$5:$H$7000,7,0),"")</f>
        <v/>
      </c>
      <c r="E402" s="111" t="str">
        <f t="shared" ca="1" si="6"/>
        <v/>
      </c>
      <c r="F402" s="111" t="str">
        <f>IFERROR(VLOOKUP($I$4&amp;"--"&amp;ROW(A396),'Clie-F'!$A$5:$J$7000,9,0),"")</f>
        <v/>
      </c>
      <c r="G402" s="111" t="str">
        <f>IFERROR(VLOOKUP($I$4&amp;"--"&amp;ROW(A396),'Clie-F'!$A$5:$J$7000,10,0),"")</f>
        <v/>
      </c>
    </row>
    <row r="403" spans="2:7" ht="30" customHeight="1" x14ac:dyDescent="0.3">
      <c r="B403" s="110">
        <v>397</v>
      </c>
      <c r="C403" s="111" t="str">
        <f>IFERROR(VLOOKUP($I$4&amp;"--"&amp;ROW(A397),'Clie-F'!$A$5:$H$7000,4,0),"")</f>
        <v/>
      </c>
      <c r="D403" s="112" t="str">
        <f>IFERROR(VLOOKUP($I$4&amp;"--"&amp;ROW(A397),'Clie-F'!$A$5:$H$7000,7,0),"")</f>
        <v/>
      </c>
      <c r="E403" s="111" t="str">
        <f t="shared" ca="1" si="6"/>
        <v/>
      </c>
      <c r="F403" s="111" t="str">
        <f>IFERROR(VLOOKUP($I$4&amp;"--"&amp;ROW(A397),'Clie-F'!$A$5:$J$7000,9,0),"")</f>
        <v/>
      </c>
      <c r="G403" s="111" t="str">
        <f>IFERROR(VLOOKUP($I$4&amp;"--"&amp;ROW(A397),'Clie-F'!$A$5:$J$7000,10,0),"")</f>
        <v/>
      </c>
    </row>
    <row r="404" spans="2:7" ht="30" customHeight="1" x14ac:dyDescent="0.3">
      <c r="B404" s="110">
        <v>398</v>
      </c>
      <c r="C404" s="111" t="str">
        <f>IFERROR(VLOOKUP($I$4&amp;"--"&amp;ROW(A398),'Clie-F'!$A$5:$H$7000,4,0),"")</f>
        <v/>
      </c>
      <c r="D404" s="112" t="str">
        <f>IFERROR(VLOOKUP($I$4&amp;"--"&amp;ROW(A398),'Clie-F'!$A$5:$H$7000,7,0),"")</f>
        <v/>
      </c>
      <c r="E404" s="111" t="str">
        <f t="shared" ca="1" si="6"/>
        <v/>
      </c>
      <c r="F404" s="111" t="str">
        <f>IFERROR(VLOOKUP($I$4&amp;"--"&amp;ROW(A398),'Clie-F'!$A$5:$J$7000,9,0),"")</f>
        <v/>
      </c>
      <c r="G404" s="111" t="str">
        <f>IFERROR(VLOOKUP($I$4&amp;"--"&amp;ROW(A398),'Clie-F'!$A$5:$J$7000,10,0),"")</f>
        <v/>
      </c>
    </row>
    <row r="405" spans="2:7" ht="30" customHeight="1" x14ac:dyDescent="0.3">
      <c r="B405" s="110">
        <v>399</v>
      </c>
      <c r="C405" s="111" t="str">
        <f>IFERROR(VLOOKUP($I$4&amp;"--"&amp;ROW(A399),'Clie-F'!$A$5:$H$7000,4,0),"")</f>
        <v/>
      </c>
      <c r="D405" s="112" t="str">
        <f>IFERROR(VLOOKUP($I$4&amp;"--"&amp;ROW(A399),'Clie-F'!$A$5:$H$7000,7,0),"")</f>
        <v/>
      </c>
      <c r="E405" s="111" t="str">
        <f t="shared" ca="1" si="6"/>
        <v/>
      </c>
      <c r="F405" s="111" t="str">
        <f>IFERROR(VLOOKUP($I$4&amp;"--"&amp;ROW(A399),'Clie-F'!$A$5:$J$7000,9,0),"")</f>
        <v/>
      </c>
      <c r="G405" s="111" t="str">
        <f>IFERROR(VLOOKUP($I$4&amp;"--"&amp;ROW(A399),'Clie-F'!$A$5:$J$7000,10,0),"")</f>
        <v/>
      </c>
    </row>
    <row r="406" spans="2:7" ht="30" customHeight="1" x14ac:dyDescent="0.3">
      <c r="B406" s="110">
        <v>400</v>
      </c>
      <c r="C406" s="111" t="str">
        <f>IFERROR(VLOOKUP($I$4&amp;"--"&amp;ROW(A400),'Clie-F'!$A$5:$H$7000,4,0),"")</f>
        <v/>
      </c>
      <c r="D406" s="112" t="str">
        <f>IFERROR(VLOOKUP($I$4&amp;"--"&amp;ROW(A400),'Clie-F'!$A$5:$H$7000,7,0),"")</f>
        <v/>
      </c>
      <c r="E406" s="111" t="str">
        <f t="shared" ca="1" si="6"/>
        <v/>
      </c>
      <c r="F406" s="111" t="str">
        <f>IFERROR(VLOOKUP($I$4&amp;"--"&amp;ROW(A400),'Clie-F'!$A$5:$J$7000,9,0),"")</f>
        <v/>
      </c>
      <c r="G406" s="111" t="str">
        <f>IFERROR(VLOOKUP($I$4&amp;"--"&amp;ROW(A400),'Clie-F'!$A$5:$J$7000,10,0),"")</f>
        <v/>
      </c>
    </row>
    <row r="407" spans="2:7" ht="30" customHeight="1" x14ac:dyDescent="0.3">
      <c r="B407" s="110">
        <v>401</v>
      </c>
      <c r="C407" s="111" t="str">
        <f>IFERROR(VLOOKUP($I$4&amp;"--"&amp;ROW(A401),'Clie-F'!$A$5:$H$7000,4,0),"")</f>
        <v/>
      </c>
      <c r="D407" s="112" t="str">
        <f>IFERROR(VLOOKUP($I$4&amp;"--"&amp;ROW(A401),'Clie-F'!$A$5:$H$7000,7,0),"")</f>
        <v/>
      </c>
      <c r="E407" s="111" t="str">
        <f t="shared" ca="1" si="6"/>
        <v/>
      </c>
      <c r="F407" s="111" t="str">
        <f>IFERROR(VLOOKUP($I$4&amp;"--"&amp;ROW(A401),'Clie-F'!$A$5:$J$7000,9,0),"")</f>
        <v/>
      </c>
      <c r="G407" s="111" t="str">
        <f>IFERROR(VLOOKUP($I$4&amp;"--"&amp;ROW(A401),'Clie-F'!$A$5:$J$7000,10,0),"")</f>
        <v/>
      </c>
    </row>
    <row r="408" spans="2:7" ht="30" customHeight="1" x14ac:dyDescent="0.3">
      <c r="B408" s="110">
        <v>402</v>
      </c>
      <c r="C408" s="111" t="str">
        <f>IFERROR(VLOOKUP($I$4&amp;"--"&amp;ROW(A402),'Clie-F'!$A$5:$H$7000,4,0),"")</f>
        <v/>
      </c>
      <c r="D408" s="112" t="str">
        <f>IFERROR(VLOOKUP($I$4&amp;"--"&amp;ROW(A402),'Clie-F'!$A$5:$H$7000,7,0),"")</f>
        <v/>
      </c>
      <c r="E408" s="111" t="str">
        <f t="shared" ca="1" si="6"/>
        <v/>
      </c>
      <c r="F408" s="111" t="str">
        <f>IFERROR(VLOOKUP($I$4&amp;"--"&amp;ROW(A402),'Clie-F'!$A$5:$J$7000,9,0),"")</f>
        <v/>
      </c>
      <c r="G408" s="111" t="str">
        <f>IFERROR(VLOOKUP($I$4&amp;"--"&amp;ROW(A402),'Clie-F'!$A$5:$J$7000,10,0),"")</f>
        <v/>
      </c>
    </row>
    <row r="409" spans="2:7" ht="30" customHeight="1" x14ac:dyDescent="0.3">
      <c r="B409" s="110">
        <v>403</v>
      </c>
      <c r="C409" s="111" t="str">
        <f>IFERROR(VLOOKUP($I$4&amp;"--"&amp;ROW(A403),'Clie-F'!$A$5:$H$7000,4,0),"")</f>
        <v/>
      </c>
      <c r="D409" s="112" t="str">
        <f>IFERROR(VLOOKUP($I$4&amp;"--"&amp;ROW(A403),'Clie-F'!$A$5:$H$7000,7,0),"")</f>
        <v/>
      </c>
      <c r="E409" s="111" t="str">
        <f t="shared" ca="1" si="6"/>
        <v/>
      </c>
      <c r="F409" s="111" t="str">
        <f>IFERROR(VLOOKUP($I$4&amp;"--"&amp;ROW(A403),'Clie-F'!$A$5:$J$7000,9,0),"")</f>
        <v/>
      </c>
      <c r="G409" s="111" t="str">
        <f>IFERROR(VLOOKUP($I$4&amp;"--"&amp;ROW(A403),'Clie-F'!$A$5:$J$7000,10,0),"")</f>
        <v/>
      </c>
    </row>
    <row r="410" spans="2:7" ht="30" customHeight="1" x14ac:dyDescent="0.3">
      <c r="B410" s="110">
        <v>404</v>
      </c>
      <c r="C410" s="111" t="str">
        <f>IFERROR(VLOOKUP($I$4&amp;"--"&amp;ROW(A404),'Clie-F'!$A$5:$H$7000,4,0),"")</f>
        <v/>
      </c>
      <c r="D410" s="112" t="str">
        <f>IFERROR(VLOOKUP($I$4&amp;"--"&amp;ROW(A404),'Clie-F'!$A$5:$H$7000,7,0),"")</f>
        <v/>
      </c>
      <c r="E410" s="111" t="str">
        <f t="shared" ca="1" si="6"/>
        <v/>
      </c>
      <c r="F410" s="111" t="str">
        <f>IFERROR(VLOOKUP($I$4&amp;"--"&amp;ROW(A404),'Clie-F'!$A$5:$J$7000,9,0),"")</f>
        <v/>
      </c>
      <c r="G410" s="111" t="str">
        <f>IFERROR(VLOOKUP($I$4&amp;"--"&amp;ROW(A404),'Clie-F'!$A$5:$J$7000,10,0),"")</f>
        <v/>
      </c>
    </row>
    <row r="411" spans="2:7" ht="30" customHeight="1" x14ac:dyDescent="0.3">
      <c r="B411" s="110">
        <v>405</v>
      </c>
      <c r="C411" s="111" t="str">
        <f>IFERROR(VLOOKUP($I$4&amp;"--"&amp;ROW(A405),'Clie-F'!$A$5:$H$7000,4,0),"")</f>
        <v/>
      </c>
      <c r="D411" s="112" t="str">
        <f>IFERROR(VLOOKUP($I$4&amp;"--"&amp;ROW(A405),'Clie-F'!$A$5:$H$7000,7,0),"")</f>
        <v/>
      </c>
      <c r="E411" s="111" t="str">
        <f t="shared" ca="1" si="6"/>
        <v/>
      </c>
      <c r="F411" s="111" t="str">
        <f>IFERROR(VLOOKUP($I$4&amp;"--"&amp;ROW(A405),'Clie-F'!$A$5:$J$7000,9,0),"")</f>
        <v/>
      </c>
      <c r="G411" s="111" t="str">
        <f>IFERROR(VLOOKUP($I$4&amp;"--"&amp;ROW(A405),'Clie-F'!$A$5:$J$7000,10,0),"")</f>
        <v/>
      </c>
    </row>
    <row r="412" spans="2:7" ht="30" customHeight="1" x14ac:dyDescent="0.3">
      <c r="B412" s="110">
        <v>406</v>
      </c>
      <c r="C412" s="111" t="str">
        <f>IFERROR(VLOOKUP($I$4&amp;"--"&amp;ROW(A406),'Clie-F'!$A$5:$H$7000,4,0),"")</f>
        <v/>
      </c>
      <c r="D412" s="112" t="str">
        <f>IFERROR(VLOOKUP($I$4&amp;"--"&amp;ROW(A406),'Clie-F'!$A$5:$H$7000,7,0),"")</f>
        <v/>
      </c>
      <c r="E412" s="111" t="str">
        <f t="shared" ca="1" si="6"/>
        <v/>
      </c>
      <c r="F412" s="111" t="str">
        <f>IFERROR(VLOOKUP($I$4&amp;"--"&amp;ROW(A406),'Clie-F'!$A$5:$J$7000,9,0),"")</f>
        <v/>
      </c>
      <c r="G412" s="111" t="str">
        <f>IFERROR(VLOOKUP($I$4&amp;"--"&amp;ROW(A406),'Clie-F'!$A$5:$J$7000,10,0),"")</f>
        <v/>
      </c>
    </row>
    <row r="413" spans="2:7" ht="30" customHeight="1" x14ac:dyDescent="0.3">
      <c r="B413" s="110">
        <v>407</v>
      </c>
      <c r="C413" s="111" t="str">
        <f>IFERROR(VLOOKUP($I$4&amp;"--"&amp;ROW(A407),'Clie-F'!$A$5:$H$7000,4,0),"")</f>
        <v/>
      </c>
      <c r="D413" s="112" t="str">
        <f>IFERROR(VLOOKUP($I$4&amp;"--"&amp;ROW(A407),'Clie-F'!$A$5:$H$7000,7,0),"")</f>
        <v/>
      </c>
      <c r="E413" s="111" t="str">
        <f t="shared" ca="1" si="6"/>
        <v/>
      </c>
      <c r="F413" s="111" t="str">
        <f>IFERROR(VLOOKUP($I$4&amp;"--"&amp;ROW(A407),'Clie-F'!$A$5:$J$7000,9,0),"")</f>
        <v/>
      </c>
      <c r="G413" s="111" t="str">
        <f>IFERROR(VLOOKUP($I$4&amp;"--"&amp;ROW(A407),'Clie-F'!$A$5:$J$7000,10,0),"")</f>
        <v/>
      </c>
    </row>
    <row r="414" spans="2:7" ht="30" customHeight="1" x14ac:dyDescent="0.3">
      <c r="B414" s="110">
        <v>408</v>
      </c>
      <c r="C414" s="111" t="str">
        <f>IFERROR(VLOOKUP($I$4&amp;"--"&amp;ROW(A408),'Clie-F'!$A$5:$H$7000,4,0),"")</f>
        <v/>
      </c>
      <c r="D414" s="112" t="str">
        <f>IFERROR(VLOOKUP($I$4&amp;"--"&amp;ROW(A408),'Clie-F'!$A$5:$H$7000,7,0),"")</f>
        <v/>
      </c>
      <c r="E414" s="111" t="str">
        <f t="shared" ca="1" si="6"/>
        <v/>
      </c>
      <c r="F414" s="111" t="str">
        <f>IFERROR(VLOOKUP($I$4&amp;"--"&amp;ROW(A408),'Clie-F'!$A$5:$J$7000,9,0),"")</f>
        <v/>
      </c>
      <c r="G414" s="111" t="str">
        <f>IFERROR(VLOOKUP($I$4&amp;"--"&amp;ROW(A408),'Clie-F'!$A$5:$J$7000,10,0),"")</f>
        <v/>
      </c>
    </row>
    <row r="415" spans="2:7" ht="30" customHeight="1" x14ac:dyDescent="0.3">
      <c r="B415" s="110">
        <v>409</v>
      </c>
      <c r="C415" s="111" t="str">
        <f>IFERROR(VLOOKUP($I$4&amp;"--"&amp;ROW(A409),'Clie-F'!$A$5:$H$7000,4,0),"")</f>
        <v/>
      </c>
      <c r="D415" s="112" t="str">
        <f>IFERROR(VLOOKUP($I$4&amp;"--"&amp;ROW(A409),'Clie-F'!$A$5:$H$7000,7,0),"")</f>
        <v/>
      </c>
      <c r="E415" s="111" t="str">
        <f t="shared" ca="1" si="6"/>
        <v/>
      </c>
      <c r="F415" s="111" t="str">
        <f>IFERROR(VLOOKUP($I$4&amp;"--"&amp;ROW(A409),'Clie-F'!$A$5:$J$7000,9,0),"")</f>
        <v/>
      </c>
      <c r="G415" s="111" t="str">
        <f>IFERROR(VLOOKUP($I$4&amp;"--"&amp;ROW(A409),'Clie-F'!$A$5:$J$7000,10,0),"")</f>
        <v/>
      </c>
    </row>
    <row r="416" spans="2:7" ht="30" customHeight="1" x14ac:dyDescent="0.3">
      <c r="B416" s="110">
        <v>410</v>
      </c>
      <c r="C416" s="111" t="str">
        <f>IFERROR(VLOOKUP($I$4&amp;"--"&amp;ROW(A410),'Clie-F'!$A$5:$H$7000,4,0),"")</f>
        <v/>
      </c>
      <c r="D416" s="112" t="str">
        <f>IFERROR(VLOOKUP($I$4&amp;"--"&amp;ROW(A410),'Clie-F'!$A$5:$H$7000,7,0),"")</f>
        <v/>
      </c>
      <c r="E416" s="111" t="str">
        <f t="shared" ca="1" si="6"/>
        <v/>
      </c>
      <c r="F416" s="111" t="str">
        <f>IFERROR(VLOOKUP($I$4&amp;"--"&amp;ROW(A410),'Clie-F'!$A$5:$J$7000,9,0),"")</f>
        <v/>
      </c>
      <c r="G416" s="111" t="str">
        <f>IFERROR(VLOOKUP($I$4&amp;"--"&amp;ROW(A410),'Clie-F'!$A$5:$J$7000,10,0),"")</f>
        <v/>
      </c>
    </row>
    <row r="417" spans="2:7" ht="30" customHeight="1" x14ac:dyDescent="0.3">
      <c r="B417" s="110">
        <v>411</v>
      </c>
      <c r="C417" s="111" t="str">
        <f>IFERROR(VLOOKUP($I$4&amp;"--"&amp;ROW(A411),'Clie-F'!$A$5:$H$7000,4,0),"")</f>
        <v/>
      </c>
      <c r="D417" s="112" t="str">
        <f>IFERROR(VLOOKUP($I$4&amp;"--"&amp;ROW(A411),'Clie-F'!$A$5:$H$7000,7,0),"")</f>
        <v/>
      </c>
      <c r="E417" s="111" t="str">
        <f t="shared" ca="1" si="6"/>
        <v/>
      </c>
      <c r="F417" s="111" t="str">
        <f>IFERROR(VLOOKUP($I$4&amp;"--"&amp;ROW(A411),'Clie-F'!$A$5:$J$7000,9,0),"")</f>
        <v/>
      </c>
      <c r="G417" s="111" t="str">
        <f>IFERROR(VLOOKUP($I$4&amp;"--"&amp;ROW(A411),'Clie-F'!$A$5:$J$7000,10,0),"")</f>
        <v/>
      </c>
    </row>
    <row r="418" spans="2:7" ht="30" customHeight="1" x14ac:dyDescent="0.3">
      <c r="B418" s="110">
        <v>412</v>
      </c>
      <c r="C418" s="111" t="str">
        <f>IFERROR(VLOOKUP($I$4&amp;"--"&amp;ROW(A412),'Clie-F'!$A$5:$H$7000,4,0),"")</f>
        <v/>
      </c>
      <c r="D418" s="112" t="str">
        <f>IFERROR(VLOOKUP($I$4&amp;"--"&amp;ROW(A412),'Clie-F'!$A$5:$H$7000,7,0),"")</f>
        <v/>
      </c>
      <c r="E418" s="111" t="str">
        <f t="shared" ca="1" si="6"/>
        <v/>
      </c>
      <c r="F418" s="111" t="str">
        <f>IFERROR(VLOOKUP($I$4&amp;"--"&amp;ROW(A412),'Clie-F'!$A$5:$J$7000,9,0),"")</f>
        <v/>
      </c>
      <c r="G418" s="111" t="str">
        <f>IFERROR(VLOOKUP($I$4&amp;"--"&amp;ROW(A412),'Clie-F'!$A$5:$J$7000,10,0),"")</f>
        <v/>
      </c>
    </row>
    <row r="419" spans="2:7" ht="30" customHeight="1" x14ac:dyDescent="0.3">
      <c r="B419" s="110">
        <v>413</v>
      </c>
      <c r="C419" s="111" t="str">
        <f>IFERROR(VLOOKUP($I$4&amp;"--"&amp;ROW(A413),'Clie-F'!$A$5:$H$7000,4,0),"")</f>
        <v/>
      </c>
      <c r="D419" s="112" t="str">
        <f>IFERROR(VLOOKUP($I$4&amp;"--"&amp;ROW(A413),'Clie-F'!$A$5:$H$7000,7,0),"")</f>
        <v/>
      </c>
      <c r="E419" s="111" t="str">
        <f t="shared" ca="1" si="6"/>
        <v/>
      </c>
      <c r="F419" s="111" t="str">
        <f>IFERROR(VLOOKUP($I$4&amp;"--"&amp;ROW(A413),'Clie-F'!$A$5:$J$7000,9,0),"")</f>
        <v/>
      </c>
      <c r="G419" s="111" t="str">
        <f>IFERROR(VLOOKUP($I$4&amp;"--"&amp;ROW(A413),'Clie-F'!$A$5:$J$7000,10,0),"")</f>
        <v/>
      </c>
    </row>
    <row r="420" spans="2:7" ht="30" customHeight="1" x14ac:dyDescent="0.3">
      <c r="B420" s="110">
        <v>414</v>
      </c>
      <c r="C420" s="111" t="str">
        <f>IFERROR(VLOOKUP($I$4&amp;"--"&amp;ROW(A414),'Clie-F'!$A$5:$H$7000,4,0),"")</f>
        <v/>
      </c>
      <c r="D420" s="112" t="str">
        <f>IFERROR(VLOOKUP($I$4&amp;"--"&amp;ROW(A414),'Clie-F'!$A$5:$H$7000,7,0),"")</f>
        <v/>
      </c>
      <c r="E420" s="111" t="str">
        <f t="shared" ca="1" si="6"/>
        <v/>
      </c>
      <c r="F420" s="111" t="str">
        <f>IFERROR(VLOOKUP($I$4&amp;"--"&amp;ROW(A414),'Clie-F'!$A$5:$J$7000,9,0),"")</f>
        <v/>
      </c>
      <c r="G420" s="111" t="str">
        <f>IFERROR(VLOOKUP($I$4&amp;"--"&amp;ROW(A414),'Clie-F'!$A$5:$J$7000,10,0),"")</f>
        <v/>
      </c>
    </row>
    <row r="421" spans="2:7" ht="30" customHeight="1" x14ac:dyDescent="0.3">
      <c r="B421" s="110">
        <v>415</v>
      </c>
      <c r="C421" s="111" t="str">
        <f>IFERROR(VLOOKUP($I$4&amp;"--"&amp;ROW(A415),'Clie-F'!$A$5:$H$7000,4,0),"")</f>
        <v/>
      </c>
      <c r="D421" s="112" t="str">
        <f>IFERROR(VLOOKUP($I$4&amp;"--"&amp;ROW(A415),'Clie-F'!$A$5:$H$7000,7,0),"")</f>
        <v/>
      </c>
      <c r="E421" s="111" t="str">
        <f t="shared" ca="1" si="6"/>
        <v/>
      </c>
      <c r="F421" s="111" t="str">
        <f>IFERROR(VLOOKUP($I$4&amp;"--"&amp;ROW(A415),'Clie-F'!$A$5:$J$7000,9,0),"")</f>
        <v/>
      </c>
      <c r="G421" s="111" t="str">
        <f>IFERROR(VLOOKUP($I$4&amp;"--"&amp;ROW(A415),'Clie-F'!$A$5:$J$7000,10,0),"")</f>
        <v/>
      </c>
    </row>
    <row r="422" spans="2:7" ht="30" customHeight="1" x14ac:dyDescent="0.3">
      <c r="B422" s="110">
        <v>416</v>
      </c>
      <c r="C422" s="111" t="str">
        <f>IFERROR(VLOOKUP($I$4&amp;"--"&amp;ROW(A416),'Clie-F'!$A$5:$H$7000,4,0),"")</f>
        <v/>
      </c>
      <c r="D422" s="112" t="str">
        <f>IFERROR(VLOOKUP($I$4&amp;"--"&amp;ROW(A416),'Clie-F'!$A$5:$H$7000,7,0),"")</f>
        <v/>
      </c>
      <c r="E422" s="111" t="str">
        <f t="shared" ca="1" si="6"/>
        <v/>
      </c>
      <c r="F422" s="111" t="str">
        <f>IFERROR(VLOOKUP($I$4&amp;"--"&amp;ROW(A416),'Clie-F'!$A$5:$J$7000,9,0),"")</f>
        <v/>
      </c>
      <c r="G422" s="111" t="str">
        <f>IFERROR(VLOOKUP($I$4&amp;"--"&amp;ROW(A416),'Clie-F'!$A$5:$J$7000,10,0),"")</f>
        <v/>
      </c>
    </row>
    <row r="423" spans="2:7" ht="30" customHeight="1" x14ac:dyDescent="0.3">
      <c r="B423" s="110">
        <v>417</v>
      </c>
      <c r="C423" s="111" t="str">
        <f>IFERROR(VLOOKUP($I$4&amp;"--"&amp;ROW(A417),'Clie-F'!$A$5:$H$7000,4,0),"")</f>
        <v/>
      </c>
      <c r="D423" s="112" t="str">
        <f>IFERROR(VLOOKUP($I$4&amp;"--"&amp;ROW(A417),'Clie-F'!$A$5:$H$7000,7,0),"")</f>
        <v/>
      </c>
      <c r="E423" s="111" t="str">
        <f t="shared" ca="1" si="6"/>
        <v/>
      </c>
      <c r="F423" s="111" t="str">
        <f>IFERROR(VLOOKUP($I$4&amp;"--"&amp;ROW(A417),'Clie-F'!$A$5:$J$7000,9,0),"")</f>
        <v/>
      </c>
      <c r="G423" s="111" t="str">
        <f>IFERROR(VLOOKUP($I$4&amp;"--"&amp;ROW(A417),'Clie-F'!$A$5:$J$7000,10,0),"")</f>
        <v/>
      </c>
    </row>
    <row r="424" spans="2:7" ht="30" customHeight="1" x14ac:dyDescent="0.3">
      <c r="B424" s="110">
        <v>418</v>
      </c>
      <c r="C424" s="111" t="str">
        <f>IFERROR(VLOOKUP($I$4&amp;"--"&amp;ROW(A418),'Clie-F'!$A$5:$H$7000,4,0),"")</f>
        <v/>
      </c>
      <c r="D424" s="112" t="str">
        <f>IFERROR(VLOOKUP($I$4&amp;"--"&amp;ROW(A418),'Clie-F'!$A$5:$H$7000,7,0),"")</f>
        <v/>
      </c>
      <c r="E424" s="111" t="str">
        <f t="shared" ca="1" si="6"/>
        <v/>
      </c>
      <c r="F424" s="111" t="str">
        <f>IFERROR(VLOOKUP($I$4&amp;"--"&amp;ROW(A418),'Clie-F'!$A$5:$J$7000,9,0),"")</f>
        <v/>
      </c>
      <c r="G424" s="111" t="str">
        <f>IFERROR(VLOOKUP($I$4&amp;"--"&amp;ROW(A418),'Clie-F'!$A$5:$J$7000,10,0),"")</f>
        <v/>
      </c>
    </row>
    <row r="425" spans="2:7" ht="30" customHeight="1" x14ac:dyDescent="0.3">
      <c r="B425" s="110">
        <v>419</v>
      </c>
      <c r="C425" s="111" t="str">
        <f>IFERROR(VLOOKUP($I$4&amp;"--"&amp;ROW(A419),'Clie-F'!$A$5:$H$7000,4,0),"")</f>
        <v/>
      </c>
      <c r="D425" s="112" t="str">
        <f>IFERROR(VLOOKUP($I$4&amp;"--"&amp;ROW(A419),'Clie-F'!$A$5:$H$7000,7,0),"")</f>
        <v/>
      </c>
      <c r="E425" s="111" t="str">
        <f t="shared" ca="1" si="6"/>
        <v/>
      </c>
      <c r="F425" s="111" t="str">
        <f>IFERROR(VLOOKUP($I$4&amp;"--"&amp;ROW(A419),'Clie-F'!$A$5:$J$7000,9,0),"")</f>
        <v/>
      </c>
      <c r="G425" s="111" t="str">
        <f>IFERROR(VLOOKUP($I$4&amp;"--"&amp;ROW(A419),'Clie-F'!$A$5:$J$7000,10,0),"")</f>
        <v/>
      </c>
    </row>
    <row r="426" spans="2:7" ht="30" customHeight="1" x14ac:dyDescent="0.3">
      <c r="B426" s="110">
        <v>420</v>
      </c>
      <c r="C426" s="111" t="str">
        <f>IFERROR(VLOOKUP($I$4&amp;"--"&amp;ROW(A420),'Clie-F'!$A$5:$H$7000,4,0),"")</f>
        <v/>
      </c>
      <c r="D426" s="112" t="str">
        <f>IFERROR(VLOOKUP($I$4&amp;"--"&amp;ROW(A420),'Clie-F'!$A$5:$H$7000,7,0),"")</f>
        <v/>
      </c>
      <c r="E426" s="111" t="str">
        <f t="shared" ca="1" si="6"/>
        <v/>
      </c>
      <c r="F426" s="111" t="str">
        <f>IFERROR(VLOOKUP($I$4&amp;"--"&amp;ROW(A420),'Clie-F'!$A$5:$J$7000,9,0),"")</f>
        <v/>
      </c>
      <c r="G426" s="111" t="str">
        <f>IFERROR(VLOOKUP($I$4&amp;"--"&amp;ROW(A420),'Clie-F'!$A$5:$J$7000,10,0),"")</f>
        <v/>
      </c>
    </row>
    <row r="427" spans="2:7" ht="30" customHeight="1" x14ac:dyDescent="0.3">
      <c r="B427" s="110">
        <v>421</v>
      </c>
      <c r="C427" s="111" t="str">
        <f>IFERROR(VLOOKUP($I$4&amp;"--"&amp;ROW(A421),'Clie-F'!$A$5:$H$7000,4,0),"")</f>
        <v/>
      </c>
      <c r="D427" s="112" t="str">
        <f>IFERROR(VLOOKUP($I$4&amp;"--"&amp;ROW(A421),'Clie-F'!$A$5:$H$7000,7,0),"")</f>
        <v/>
      </c>
      <c r="E427" s="111" t="str">
        <f t="shared" ca="1" si="6"/>
        <v/>
      </c>
      <c r="F427" s="111" t="str">
        <f>IFERROR(VLOOKUP($I$4&amp;"--"&amp;ROW(A421),'Clie-F'!$A$5:$J$7000,9,0),"")</f>
        <v/>
      </c>
      <c r="G427" s="111" t="str">
        <f>IFERROR(VLOOKUP($I$4&amp;"--"&amp;ROW(A421),'Clie-F'!$A$5:$J$7000,10,0),"")</f>
        <v/>
      </c>
    </row>
    <row r="428" spans="2:7" ht="30" customHeight="1" x14ac:dyDescent="0.3">
      <c r="B428" s="110">
        <v>422</v>
      </c>
      <c r="C428" s="111" t="str">
        <f>IFERROR(VLOOKUP($I$4&amp;"--"&amp;ROW(A422),'Clie-F'!$A$5:$H$7000,4,0),"")</f>
        <v/>
      </c>
      <c r="D428" s="112" t="str">
        <f>IFERROR(VLOOKUP($I$4&amp;"--"&amp;ROW(A422),'Clie-F'!$A$5:$H$7000,7,0),"")</f>
        <v/>
      </c>
      <c r="E428" s="111" t="str">
        <f t="shared" ca="1" si="6"/>
        <v/>
      </c>
      <c r="F428" s="111" t="str">
        <f>IFERROR(VLOOKUP($I$4&amp;"--"&amp;ROW(A422),'Clie-F'!$A$5:$J$7000,9,0),"")</f>
        <v/>
      </c>
      <c r="G428" s="111" t="str">
        <f>IFERROR(VLOOKUP($I$4&amp;"--"&amp;ROW(A422),'Clie-F'!$A$5:$J$7000,10,0),"")</f>
        <v/>
      </c>
    </row>
    <row r="429" spans="2:7" ht="30" customHeight="1" x14ac:dyDescent="0.3">
      <c r="B429" s="110">
        <v>423</v>
      </c>
      <c r="C429" s="111" t="str">
        <f>IFERROR(VLOOKUP($I$4&amp;"--"&amp;ROW(A423),'Clie-F'!$A$5:$H$7000,4,0),"")</f>
        <v/>
      </c>
      <c r="D429" s="112" t="str">
        <f>IFERROR(VLOOKUP($I$4&amp;"--"&amp;ROW(A423),'Clie-F'!$A$5:$H$7000,7,0),"")</f>
        <v/>
      </c>
      <c r="E429" s="111" t="str">
        <f t="shared" ca="1" si="6"/>
        <v/>
      </c>
      <c r="F429" s="111" t="str">
        <f>IFERROR(VLOOKUP($I$4&amp;"--"&amp;ROW(A423),'Clie-F'!$A$5:$J$7000,9,0),"")</f>
        <v/>
      </c>
      <c r="G429" s="111" t="str">
        <f>IFERROR(VLOOKUP($I$4&amp;"--"&amp;ROW(A423),'Clie-F'!$A$5:$J$7000,10,0),"")</f>
        <v/>
      </c>
    </row>
    <row r="430" spans="2:7" ht="30" customHeight="1" x14ac:dyDescent="0.3">
      <c r="B430" s="110">
        <v>424</v>
      </c>
      <c r="C430" s="111" t="str">
        <f>IFERROR(VLOOKUP($I$4&amp;"--"&amp;ROW(A424),'Clie-F'!$A$5:$H$7000,4,0),"")</f>
        <v/>
      </c>
      <c r="D430" s="112" t="str">
        <f>IFERROR(VLOOKUP($I$4&amp;"--"&amp;ROW(A424),'Clie-F'!$A$5:$H$7000,7,0),"")</f>
        <v/>
      </c>
      <c r="E430" s="111" t="str">
        <f t="shared" ca="1" si="6"/>
        <v/>
      </c>
      <c r="F430" s="111" t="str">
        <f>IFERROR(VLOOKUP($I$4&amp;"--"&amp;ROW(A424),'Clie-F'!$A$5:$J$7000,9,0),"")</f>
        <v/>
      </c>
      <c r="G430" s="111" t="str">
        <f>IFERROR(VLOOKUP($I$4&amp;"--"&amp;ROW(A424),'Clie-F'!$A$5:$J$7000,10,0),"")</f>
        <v/>
      </c>
    </row>
    <row r="431" spans="2:7" ht="30" customHeight="1" x14ac:dyDescent="0.3">
      <c r="B431" s="110">
        <v>425</v>
      </c>
      <c r="C431" s="111" t="str">
        <f>IFERROR(VLOOKUP($I$4&amp;"--"&amp;ROW(A425),'Clie-F'!$A$5:$H$7000,4,0),"")</f>
        <v/>
      </c>
      <c r="D431" s="112" t="str">
        <f>IFERROR(VLOOKUP($I$4&amp;"--"&amp;ROW(A425),'Clie-F'!$A$5:$H$7000,7,0),"")</f>
        <v/>
      </c>
      <c r="E431" s="111" t="str">
        <f t="shared" ca="1" si="6"/>
        <v/>
      </c>
      <c r="F431" s="111" t="str">
        <f>IFERROR(VLOOKUP($I$4&amp;"--"&amp;ROW(A425),'Clie-F'!$A$5:$J$7000,9,0),"")</f>
        <v/>
      </c>
      <c r="G431" s="111" t="str">
        <f>IFERROR(VLOOKUP($I$4&amp;"--"&amp;ROW(A425),'Clie-F'!$A$5:$J$7000,10,0),"")</f>
        <v/>
      </c>
    </row>
    <row r="432" spans="2:7" ht="30" customHeight="1" x14ac:dyDescent="0.3">
      <c r="B432" s="110">
        <v>426</v>
      </c>
      <c r="C432" s="111" t="str">
        <f>IFERROR(VLOOKUP($I$4&amp;"--"&amp;ROW(A426),'Clie-F'!$A$5:$H$7000,4,0),"")</f>
        <v/>
      </c>
      <c r="D432" s="112" t="str">
        <f>IFERROR(VLOOKUP($I$4&amp;"--"&amp;ROW(A426),'Clie-F'!$A$5:$H$7000,7,0),"")</f>
        <v/>
      </c>
      <c r="E432" s="111" t="str">
        <f t="shared" ca="1" si="6"/>
        <v/>
      </c>
      <c r="F432" s="111" t="str">
        <f>IFERROR(VLOOKUP($I$4&amp;"--"&amp;ROW(A426),'Clie-F'!$A$5:$J$7000,9,0),"")</f>
        <v/>
      </c>
      <c r="G432" s="111" t="str">
        <f>IFERROR(VLOOKUP($I$4&amp;"--"&amp;ROW(A426),'Clie-F'!$A$5:$J$7000,10,0),"")</f>
        <v/>
      </c>
    </row>
    <row r="433" spans="2:7" ht="30" customHeight="1" x14ac:dyDescent="0.3">
      <c r="B433" s="110">
        <v>427</v>
      </c>
      <c r="C433" s="111" t="str">
        <f>IFERROR(VLOOKUP($I$4&amp;"--"&amp;ROW(A427),'Clie-F'!$A$5:$H$7000,4,0),"")</f>
        <v/>
      </c>
      <c r="D433" s="112" t="str">
        <f>IFERROR(VLOOKUP($I$4&amp;"--"&amp;ROW(A427),'Clie-F'!$A$5:$H$7000,7,0),"")</f>
        <v/>
      </c>
      <c r="E433" s="111" t="str">
        <f t="shared" ca="1" si="6"/>
        <v/>
      </c>
      <c r="F433" s="111" t="str">
        <f>IFERROR(VLOOKUP($I$4&amp;"--"&amp;ROW(A427),'Clie-F'!$A$5:$J$7000,9,0),"")</f>
        <v/>
      </c>
      <c r="G433" s="111" t="str">
        <f>IFERROR(VLOOKUP($I$4&amp;"--"&amp;ROW(A427),'Clie-F'!$A$5:$J$7000,10,0),"")</f>
        <v/>
      </c>
    </row>
    <row r="434" spans="2:7" ht="30" customHeight="1" x14ac:dyDescent="0.3">
      <c r="B434" s="110">
        <v>428</v>
      </c>
      <c r="C434" s="111" t="str">
        <f>IFERROR(VLOOKUP($I$4&amp;"--"&amp;ROW(A428),'Clie-F'!$A$5:$H$7000,4,0),"")</f>
        <v/>
      </c>
      <c r="D434" s="112" t="str">
        <f>IFERROR(VLOOKUP($I$4&amp;"--"&amp;ROW(A428),'Clie-F'!$A$5:$H$7000,7,0),"")</f>
        <v/>
      </c>
      <c r="E434" s="111" t="str">
        <f t="shared" ca="1" si="6"/>
        <v/>
      </c>
      <c r="F434" s="111" t="str">
        <f>IFERROR(VLOOKUP($I$4&amp;"--"&amp;ROW(A428),'Clie-F'!$A$5:$J$7000,9,0),"")</f>
        <v/>
      </c>
      <c r="G434" s="111" t="str">
        <f>IFERROR(VLOOKUP($I$4&amp;"--"&amp;ROW(A428),'Clie-F'!$A$5:$J$7000,10,0),"")</f>
        <v/>
      </c>
    </row>
    <row r="435" spans="2:7" ht="30" customHeight="1" x14ac:dyDescent="0.3">
      <c r="B435" s="110">
        <v>429</v>
      </c>
      <c r="C435" s="111" t="str">
        <f>IFERROR(VLOOKUP($I$4&amp;"--"&amp;ROW(A429),'Clie-F'!$A$5:$H$7000,4,0),"")</f>
        <v/>
      </c>
      <c r="D435" s="112" t="str">
        <f>IFERROR(VLOOKUP($I$4&amp;"--"&amp;ROW(A429),'Clie-F'!$A$5:$H$7000,7,0),"")</f>
        <v/>
      </c>
      <c r="E435" s="111" t="str">
        <f t="shared" ca="1" si="6"/>
        <v/>
      </c>
      <c r="F435" s="111" t="str">
        <f>IFERROR(VLOOKUP($I$4&amp;"--"&amp;ROW(A429),'Clie-F'!$A$5:$J$7000,9,0),"")</f>
        <v/>
      </c>
      <c r="G435" s="111" t="str">
        <f>IFERROR(VLOOKUP($I$4&amp;"--"&amp;ROW(A429),'Clie-F'!$A$5:$J$7000,10,0),"")</f>
        <v/>
      </c>
    </row>
    <row r="436" spans="2:7" ht="30" customHeight="1" x14ac:dyDescent="0.3">
      <c r="B436" s="110">
        <v>430</v>
      </c>
      <c r="C436" s="111" t="str">
        <f>IFERROR(VLOOKUP($I$4&amp;"--"&amp;ROW(A430),'Clie-F'!$A$5:$H$7000,4,0),"")</f>
        <v/>
      </c>
      <c r="D436" s="112" t="str">
        <f>IFERROR(VLOOKUP($I$4&amp;"--"&amp;ROW(A430),'Clie-F'!$A$5:$H$7000,7,0),"")</f>
        <v/>
      </c>
      <c r="E436" s="111" t="str">
        <f t="shared" ca="1" si="6"/>
        <v/>
      </c>
      <c r="F436" s="111" t="str">
        <f>IFERROR(VLOOKUP($I$4&amp;"--"&amp;ROW(A430),'Clie-F'!$A$5:$J$7000,9,0),"")</f>
        <v/>
      </c>
      <c r="G436" s="111" t="str">
        <f>IFERROR(VLOOKUP($I$4&amp;"--"&amp;ROW(A430),'Clie-F'!$A$5:$J$7000,10,0),"")</f>
        <v/>
      </c>
    </row>
    <row r="437" spans="2:7" ht="30" customHeight="1" x14ac:dyDescent="0.3">
      <c r="B437" s="110">
        <v>431</v>
      </c>
      <c r="C437" s="111" t="str">
        <f>IFERROR(VLOOKUP($I$4&amp;"--"&amp;ROW(A431),'Clie-F'!$A$5:$H$7000,4,0),"")</f>
        <v/>
      </c>
      <c r="D437" s="112" t="str">
        <f>IFERROR(VLOOKUP($I$4&amp;"--"&amp;ROW(A431),'Clie-F'!$A$5:$H$7000,7,0),"")</f>
        <v/>
      </c>
      <c r="E437" s="111" t="str">
        <f t="shared" ca="1" si="6"/>
        <v/>
      </c>
      <c r="F437" s="111" t="str">
        <f>IFERROR(VLOOKUP($I$4&amp;"--"&amp;ROW(A431),'Clie-F'!$A$5:$J$7000,9,0),"")</f>
        <v/>
      </c>
      <c r="G437" s="111" t="str">
        <f>IFERROR(VLOOKUP($I$4&amp;"--"&amp;ROW(A431),'Clie-F'!$A$5:$J$7000,10,0),"")</f>
        <v/>
      </c>
    </row>
    <row r="438" spans="2:7" ht="30" customHeight="1" x14ac:dyDescent="0.3">
      <c r="B438" s="110">
        <v>432</v>
      </c>
      <c r="C438" s="111" t="str">
        <f>IFERROR(VLOOKUP($I$4&amp;"--"&amp;ROW(A432),'Clie-F'!$A$5:$H$7000,4,0),"")</f>
        <v/>
      </c>
      <c r="D438" s="112" t="str">
        <f>IFERROR(VLOOKUP($I$4&amp;"--"&amp;ROW(A432),'Clie-F'!$A$5:$H$7000,7,0),"")</f>
        <v/>
      </c>
      <c r="E438" s="111" t="str">
        <f t="shared" ca="1" si="6"/>
        <v/>
      </c>
      <c r="F438" s="111" t="str">
        <f>IFERROR(VLOOKUP($I$4&amp;"--"&amp;ROW(A432),'Clie-F'!$A$5:$J$7000,9,0),"")</f>
        <v/>
      </c>
      <c r="G438" s="111" t="str">
        <f>IFERROR(VLOOKUP($I$4&amp;"--"&amp;ROW(A432),'Clie-F'!$A$5:$J$7000,10,0),"")</f>
        <v/>
      </c>
    </row>
    <row r="439" spans="2:7" ht="30" customHeight="1" x14ac:dyDescent="0.3">
      <c r="B439" s="110">
        <v>433</v>
      </c>
      <c r="C439" s="111" t="str">
        <f>IFERROR(VLOOKUP($I$4&amp;"--"&amp;ROW(A433),'Clie-F'!$A$5:$H$7000,4,0),"")</f>
        <v/>
      </c>
      <c r="D439" s="112" t="str">
        <f>IFERROR(VLOOKUP($I$4&amp;"--"&amp;ROW(A433),'Clie-F'!$A$5:$H$7000,7,0),"")</f>
        <v/>
      </c>
      <c r="E439" s="111" t="str">
        <f t="shared" ca="1" si="6"/>
        <v/>
      </c>
      <c r="F439" s="111" t="str">
        <f>IFERROR(VLOOKUP($I$4&amp;"--"&amp;ROW(A433),'Clie-F'!$A$5:$J$7000,9,0),"")</f>
        <v/>
      </c>
      <c r="G439" s="111" t="str">
        <f>IFERROR(VLOOKUP($I$4&amp;"--"&amp;ROW(A433),'Clie-F'!$A$5:$J$7000,10,0),"")</f>
        <v/>
      </c>
    </row>
    <row r="440" spans="2:7" ht="30" customHeight="1" x14ac:dyDescent="0.3">
      <c r="B440" s="110">
        <v>434</v>
      </c>
      <c r="C440" s="111" t="str">
        <f>IFERROR(VLOOKUP($I$4&amp;"--"&amp;ROW(A434),'Clie-F'!$A$5:$H$7000,4,0),"")</f>
        <v/>
      </c>
      <c r="D440" s="112" t="str">
        <f>IFERROR(VLOOKUP($I$4&amp;"--"&amp;ROW(A434),'Clie-F'!$A$5:$H$7000,7,0),"")</f>
        <v/>
      </c>
      <c r="E440" s="111" t="str">
        <f t="shared" ca="1" si="6"/>
        <v/>
      </c>
      <c r="F440" s="111" t="str">
        <f>IFERROR(VLOOKUP($I$4&amp;"--"&amp;ROW(A434),'Clie-F'!$A$5:$J$7000,9,0),"")</f>
        <v/>
      </c>
      <c r="G440" s="111" t="str">
        <f>IFERROR(VLOOKUP($I$4&amp;"--"&amp;ROW(A434),'Clie-F'!$A$5:$J$7000,10,0),"")</f>
        <v/>
      </c>
    </row>
    <row r="441" spans="2:7" ht="30" customHeight="1" x14ac:dyDescent="0.3">
      <c r="B441" s="110">
        <v>435</v>
      </c>
      <c r="C441" s="111" t="str">
        <f>IFERROR(VLOOKUP($I$4&amp;"--"&amp;ROW(A435),'Clie-F'!$A$5:$H$7000,4,0),"")</f>
        <v/>
      </c>
      <c r="D441" s="112" t="str">
        <f>IFERROR(VLOOKUP($I$4&amp;"--"&amp;ROW(A435),'Clie-F'!$A$5:$H$7000,7,0),"")</f>
        <v/>
      </c>
      <c r="E441" s="111" t="str">
        <f t="shared" ca="1" si="6"/>
        <v/>
      </c>
      <c r="F441" s="111" t="str">
        <f>IFERROR(VLOOKUP($I$4&amp;"--"&amp;ROW(A435),'Clie-F'!$A$5:$J$7000,9,0),"")</f>
        <v/>
      </c>
      <c r="G441" s="111" t="str">
        <f>IFERROR(VLOOKUP($I$4&amp;"--"&amp;ROW(A435),'Clie-F'!$A$5:$J$7000,10,0),"")</f>
        <v/>
      </c>
    </row>
    <row r="442" spans="2:7" ht="30" customHeight="1" x14ac:dyDescent="0.3">
      <c r="B442" s="110">
        <v>436</v>
      </c>
      <c r="C442" s="111" t="str">
        <f>IFERROR(VLOOKUP($I$4&amp;"--"&amp;ROW(A436),'Clie-F'!$A$5:$H$7000,4,0),"")</f>
        <v/>
      </c>
      <c r="D442" s="112" t="str">
        <f>IFERROR(VLOOKUP($I$4&amp;"--"&amp;ROW(A436),'Clie-F'!$A$5:$H$7000,7,0),"")</f>
        <v/>
      </c>
      <c r="E442" s="111" t="str">
        <f t="shared" ca="1" si="6"/>
        <v/>
      </c>
      <c r="F442" s="111" t="str">
        <f>IFERROR(VLOOKUP($I$4&amp;"--"&amp;ROW(A436),'Clie-F'!$A$5:$J$7000,9,0),"")</f>
        <v/>
      </c>
      <c r="G442" s="111" t="str">
        <f>IFERROR(VLOOKUP($I$4&amp;"--"&amp;ROW(A436),'Clie-F'!$A$5:$J$7000,10,0),"")</f>
        <v/>
      </c>
    </row>
    <row r="443" spans="2:7" ht="30" customHeight="1" x14ac:dyDescent="0.3">
      <c r="B443" s="110">
        <v>437</v>
      </c>
      <c r="C443" s="111" t="str">
        <f>IFERROR(VLOOKUP($I$4&amp;"--"&amp;ROW(A437),'Clie-F'!$A$5:$H$7000,4,0),"")</f>
        <v/>
      </c>
      <c r="D443" s="112" t="str">
        <f>IFERROR(VLOOKUP($I$4&amp;"--"&amp;ROW(A437),'Clie-F'!$A$5:$H$7000,7,0),"")</f>
        <v/>
      </c>
      <c r="E443" s="111" t="str">
        <f t="shared" ca="1" si="6"/>
        <v/>
      </c>
      <c r="F443" s="111" t="str">
        <f>IFERROR(VLOOKUP($I$4&amp;"--"&amp;ROW(A437),'Clie-F'!$A$5:$J$7000,9,0),"")</f>
        <v/>
      </c>
      <c r="G443" s="111" t="str">
        <f>IFERROR(VLOOKUP($I$4&amp;"--"&amp;ROW(A437),'Clie-F'!$A$5:$J$7000,10,0),"")</f>
        <v/>
      </c>
    </row>
    <row r="444" spans="2:7" ht="30" customHeight="1" x14ac:dyDescent="0.3">
      <c r="B444" s="110">
        <v>438</v>
      </c>
      <c r="C444" s="111" t="str">
        <f>IFERROR(VLOOKUP($I$4&amp;"--"&amp;ROW(A438),'Clie-F'!$A$5:$H$7000,4,0),"")</f>
        <v/>
      </c>
      <c r="D444" s="112" t="str">
        <f>IFERROR(VLOOKUP($I$4&amp;"--"&amp;ROW(A438),'Clie-F'!$A$5:$H$7000,7,0),"")</f>
        <v/>
      </c>
      <c r="E444" s="111" t="str">
        <f t="shared" ca="1" si="6"/>
        <v/>
      </c>
      <c r="F444" s="111" t="str">
        <f>IFERROR(VLOOKUP($I$4&amp;"--"&amp;ROW(A438),'Clie-F'!$A$5:$J$7000,9,0),"")</f>
        <v/>
      </c>
      <c r="G444" s="111" t="str">
        <f>IFERROR(VLOOKUP($I$4&amp;"--"&amp;ROW(A438),'Clie-F'!$A$5:$J$7000,10,0),"")</f>
        <v/>
      </c>
    </row>
    <row r="445" spans="2:7" ht="30" customHeight="1" x14ac:dyDescent="0.3">
      <c r="B445" s="110">
        <v>439</v>
      </c>
      <c r="C445" s="111" t="str">
        <f>IFERROR(VLOOKUP($I$4&amp;"--"&amp;ROW(A439),'Clie-F'!$A$5:$H$7000,4,0),"")</f>
        <v/>
      </c>
      <c r="D445" s="112" t="str">
        <f>IFERROR(VLOOKUP($I$4&amp;"--"&amp;ROW(A439),'Clie-F'!$A$5:$H$7000,7,0),"")</f>
        <v/>
      </c>
      <c r="E445" s="111" t="str">
        <f t="shared" ca="1" si="6"/>
        <v/>
      </c>
      <c r="F445" s="111" t="str">
        <f>IFERROR(VLOOKUP($I$4&amp;"--"&amp;ROW(A439),'Clie-F'!$A$5:$J$7000,9,0),"")</f>
        <v/>
      </c>
      <c r="G445" s="111" t="str">
        <f>IFERROR(VLOOKUP($I$4&amp;"--"&amp;ROW(A439),'Clie-F'!$A$5:$J$7000,10,0),"")</f>
        <v/>
      </c>
    </row>
    <row r="446" spans="2:7" ht="30" customHeight="1" x14ac:dyDescent="0.3">
      <c r="B446" s="110">
        <v>440</v>
      </c>
      <c r="C446" s="111" t="str">
        <f>IFERROR(VLOOKUP($I$4&amp;"--"&amp;ROW(A440),'Clie-F'!$A$5:$H$7000,4,0),"")</f>
        <v/>
      </c>
      <c r="D446" s="112" t="str">
        <f>IFERROR(VLOOKUP($I$4&amp;"--"&amp;ROW(A440),'Clie-F'!$A$5:$H$7000,7,0),"")</f>
        <v/>
      </c>
      <c r="E446" s="111" t="str">
        <f t="shared" ca="1" si="6"/>
        <v/>
      </c>
      <c r="F446" s="111" t="str">
        <f>IFERROR(VLOOKUP($I$4&amp;"--"&amp;ROW(A440),'Clie-F'!$A$5:$J$7000,9,0),"")</f>
        <v/>
      </c>
      <c r="G446" s="111" t="str">
        <f>IFERROR(VLOOKUP($I$4&amp;"--"&amp;ROW(A440),'Clie-F'!$A$5:$J$7000,10,0),"")</f>
        <v/>
      </c>
    </row>
    <row r="447" spans="2:7" ht="30" customHeight="1" x14ac:dyDescent="0.3">
      <c r="B447" s="110">
        <v>441</v>
      </c>
      <c r="C447" s="111" t="str">
        <f>IFERROR(VLOOKUP($I$4&amp;"--"&amp;ROW(A441),'Clie-F'!$A$5:$H$7000,4,0),"")</f>
        <v/>
      </c>
      <c r="D447" s="112" t="str">
        <f>IFERROR(VLOOKUP($I$4&amp;"--"&amp;ROW(A441),'Clie-F'!$A$5:$H$7000,7,0),"")</f>
        <v/>
      </c>
      <c r="E447" s="111" t="str">
        <f t="shared" ca="1" si="6"/>
        <v/>
      </c>
      <c r="F447" s="111" t="str">
        <f>IFERROR(VLOOKUP($I$4&amp;"--"&amp;ROW(A441),'Clie-F'!$A$5:$J$7000,9,0),"")</f>
        <v/>
      </c>
      <c r="G447" s="111" t="str">
        <f>IFERROR(VLOOKUP($I$4&amp;"--"&amp;ROW(A441),'Clie-F'!$A$5:$J$7000,10,0),"")</f>
        <v/>
      </c>
    </row>
    <row r="448" spans="2:7" ht="30" customHeight="1" x14ac:dyDescent="0.3">
      <c r="B448" s="110">
        <v>442</v>
      </c>
      <c r="C448" s="111" t="str">
        <f>IFERROR(VLOOKUP($I$4&amp;"--"&amp;ROW(A442),'Clie-F'!$A$5:$H$7000,4,0),"")</f>
        <v/>
      </c>
      <c r="D448" s="112" t="str">
        <f>IFERROR(VLOOKUP($I$4&amp;"--"&amp;ROW(A442),'Clie-F'!$A$5:$H$7000,7,0),"")</f>
        <v/>
      </c>
      <c r="E448" s="111" t="str">
        <f t="shared" ca="1" si="6"/>
        <v/>
      </c>
      <c r="F448" s="111" t="str">
        <f>IFERROR(VLOOKUP($I$4&amp;"--"&amp;ROW(A442),'Clie-F'!$A$5:$J$7000,9,0),"")</f>
        <v/>
      </c>
      <c r="G448" s="111" t="str">
        <f>IFERROR(VLOOKUP($I$4&amp;"--"&amp;ROW(A442),'Clie-F'!$A$5:$J$7000,10,0),"")</f>
        <v/>
      </c>
    </row>
    <row r="449" spans="2:7" ht="30" customHeight="1" x14ac:dyDescent="0.3">
      <c r="B449" s="110">
        <v>443</v>
      </c>
      <c r="C449" s="111" t="str">
        <f>IFERROR(VLOOKUP($I$4&amp;"--"&amp;ROW(A443),'Clie-F'!$A$5:$H$7000,4,0),"")</f>
        <v/>
      </c>
      <c r="D449" s="112" t="str">
        <f>IFERROR(VLOOKUP($I$4&amp;"--"&amp;ROW(A443),'Clie-F'!$A$5:$H$7000,7,0),"")</f>
        <v/>
      </c>
      <c r="E449" s="111" t="str">
        <f t="shared" ca="1" si="6"/>
        <v/>
      </c>
      <c r="F449" s="111" t="str">
        <f>IFERROR(VLOOKUP($I$4&amp;"--"&amp;ROW(A443),'Clie-F'!$A$5:$J$7000,9,0),"")</f>
        <v/>
      </c>
      <c r="G449" s="111" t="str">
        <f>IFERROR(VLOOKUP($I$4&amp;"--"&amp;ROW(A443),'Clie-F'!$A$5:$J$7000,10,0),"")</f>
        <v/>
      </c>
    </row>
    <row r="450" spans="2:7" ht="30" customHeight="1" x14ac:dyDescent="0.3">
      <c r="B450" s="110">
        <v>444</v>
      </c>
      <c r="C450" s="111" t="str">
        <f>IFERROR(VLOOKUP($I$4&amp;"--"&amp;ROW(A444),'Clie-F'!$A$5:$H$7000,4,0),"")</f>
        <v/>
      </c>
      <c r="D450" s="112" t="str">
        <f>IFERROR(VLOOKUP($I$4&amp;"--"&amp;ROW(A444),'Clie-F'!$A$5:$H$7000,7,0),"")</f>
        <v/>
      </c>
      <c r="E450" s="111" t="str">
        <f t="shared" ca="1" si="6"/>
        <v/>
      </c>
      <c r="F450" s="111" t="str">
        <f>IFERROR(VLOOKUP($I$4&amp;"--"&amp;ROW(A444),'Clie-F'!$A$5:$J$7000,9,0),"")</f>
        <v/>
      </c>
      <c r="G450" s="111" t="str">
        <f>IFERROR(VLOOKUP($I$4&amp;"--"&amp;ROW(A444),'Clie-F'!$A$5:$J$7000,10,0),"")</f>
        <v/>
      </c>
    </row>
    <row r="451" spans="2:7" ht="30" customHeight="1" x14ac:dyDescent="0.3">
      <c r="B451" s="110">
        <v>445</v>
      </c>
      <c r="C451" s="111" t="str">
        <f>IFERROR(VLOOKUP($I$4&amp;"--"&amp;ROW(A445),'Clie-F'!$A$5:$H$7000,4,0),"")</f>
        <v/>
      </c>
      <c r="D451" s="112" t="str">
        <f>IFERROR(VLOOKUP($I$4&amp;"--"&amp;ROW(A445),'Clie-F'!$A$5:$H$7000,7,0),"")</f>
        <v/>
      </c>
      <c r="E451" s="111" t="str">
        <f t="shared" ca="1" si="6"/>
        <v/>
      </c>
      <c r="F451" s="111" t="str">
        <f>IFERROR(VLOOKUP($I$4&amp;"--"&amp;ROW(A445),'Clie-F'!$A$5:$J$7000,9,0),"")</f>
        <v/>
      </c>
      <c r="G451" s="111" t="str">
        <f>IFERROR(VLOOKUP($I$4&amp;"--"&amp;ROW(A445),'Clie-F'!$A$5:$J$7000,10,0),"")</f>
        <v/>
      </c>
    </row>
    <row r="452" spans="2:7" ht="30" customHeight="1" x14ac:dyDescent="0.3">
      <c r="B452" s="110">
        <v>446</v>
      </c>
      <c r="C452" s="111" t="str">
        <f>IFERROR(VLOOKUP($I$4&amp;"--"&amp;ROW(A446),'Clie-F'!$A$5:$H$7000,4,0),"")</f>
        <v/>
      </c>
      <c r="D452" s="112" t="str">
        <f>IFERROR(VLOOKUP($I$4&amp;"--"&amp;ROW(A446),'Clie-F'!$A$5:$H$7000,7,0),"")</f>
        <v/>
      </c>
      <c r="E452" s="111" t="str">
        <f t="shared" ca="1" si="6"/>
        <v/>
      </c>
      <c r="F452" s="111" t="str">
        <f>IFERROR(VLOOKUP($I$4&amp;"--"&amp;ROW(A446),'Clie-F'!$A$5:$J$7000,9,0),"")</f>
        <v/>
      </c>
      <c r="G452" s="111" t="str">
        <f>IFERROR(VLOOKUP($I$4&amp;"--"&amp;ROW(A446),'Clie-F'!$A$5:$J$7000,10,0),"")</f>
        <v/>
      </c>
    </row>
    <row r="453" spans="2:7" ht="30" customHeight="1" x14ac:dyDescent="0.3">
      <c r="B453" s="110">
        <v>447</v>
      </c>
      <c r="C453" s="111" t="str">
        <f>IFERROR(VLOOKUP($I$4&amp;"--"&amp;ROW(A447),'Clie-F'!$A$5:$H$7000,4,0),"")</f>
        <v/>
      </c>
      <c r="D453" s="112" t="str">
        <f>IFERROR(VLOOKUP($I$4&amp;"--"&amp;ROW(A447),'Clie-F'!$A$5:$H$7000,7,0),"")</f>
        <v/>
      </c>
      <c r="E453" s="111" t="str">
        <f t="shared" ca="1" si="6"/>
        <v/>
      </c>
      <c r="F453" s="111" t="str">
        <f>IFERROR(VLOOKUP($I$4&amp;"--"&amp;ROW(A447),'Clie-F'!$A$5:$J$7000,9,0),"")</f>
        <v/>
      </c>
      <c r="G453" s="111" t="str">
        <f>IFERROR(VLOOKUP($I$4&amp;"--"&amp;ROW(A447),'Clie-F'!$A$5:$J$7000,10,0),"")</f>
        <v/>
      </c>
    </row>
    <row r="454" spans="2:7" ht="30" customHeight="1" x14ac:dyDescent="0.3">
      <c r="B454" s="110">
        <v>448</v>
      </c>
      <c r="C454" s="111" t="str">
        <f>IFERROR(VLOOKUP($I$4&amp;"--"&amp;ROW(A448),'Clie-F'!$A$5:$H$7000,4,0),"")</f>
        <v/>
      </c>
      <c r="D454" s="112" t="str">
        <f>IFERROR(VLOOKUP($I$4&amp;"--"&amp;ROW(A448),'Clie-F'!$A$5:$H$7000,7,0),"")</f>
        <v/>
      </c>
      <c r="E454" s="111" t="str">
        <f t="shared" ca="1" si="6"/>
        <v/>
      </c>
      <c r="F454" s="111" t="str">
        <f>IFERROR(VLOOKUP($I$4&amp;"--"&amp;ROW(A448),'Clie-F'!$A$5:$J$7000,9,0),"")</f>
        <v/>
      </c>
      <c r="G454" s="111" t="str">
        <f>IFERROR(VLOOKUP($I$4&amp;"--"&amp;ROW(A448),'Clie-F'!$A$5:$J$7000,10,0),"")</f>
        <v/>
      </c>
    </row>
    <row r="455" spans="2:7" ht="30" customHeight="1" x14ac:dyDescent="0.3">
      <c r="B455" s="110">
        <v>449</v>
      </c>
      <c r="C455" s="111" t="str">
        <f>IFERROR(VLOOKUP($I$4&amp;"--"&amp;ROW(A449),'Clie-F'!$A$5:$H$7000,4,0),"")</f>
        <v/>
      </c>
      <c r="D455" s="112" t="str">
        <f>IFERROR(VLOOKUP($I$4&amp;"--"&amp;ROW(A449),'Clie-F'!$A$5:$H$7000,7,0),"")</f>
        <v/>
      </c>
      <c r="E455" s="111" t="str">
        <f t="shared" ref="E455:E518" ca="1" si="7">IFERROR(IF(D455,DATEDIF(D455,TODAY(),"Y"),""),"")</f>
        <v/>
      </c>
      <c r="F455" s="111" t="str">
        <f>IFERROR(VLOOKUP($I$4&amp;"--"&amp;ROW(A449),'Clie-F'!$A$5:$J$7000,9,0),"")</f>
        <v/>
      </c>
      <c r="G455" s="111" t="str">
        <f>IFERROR(VLOOKUP($I$4&amp;"--"&amp;ROW(A449),'Clie-F'!$A$5:$J$7000,10,0),"")</f>
        <v/>
      </c>
    </row>
    <row r="456" spans="2:7" ht="30" customHeight="1" x14ac:dyDescent="0.3">
      <c r="B456" s="110">
        <v>450</v>
      </c>
      <c r="C456" s="111" t="str">
        <f>IFERROR(VLOOKUP($I$4&amp;"--"&amp;ROW(A450),'Clie-F'!$A$5:$H$7000,4,0),"")</f>
        <v/>
      </c>
      <c r="D456" s="112" t="str">
        <f>IFERROR(VLOOKUP($I$4&amp;"--"&amp;ROW(A450),'Clie-F'!$A$5:$H$7000,7,0),"")</f>
        <v/>
      </c>
      <c r="E456" s="111" t="str">
        <f t="shared" ca="1" si="7"/>
        <v/>
      </c>
      <c r="F456" s="111" t="str">
        <f>IFERROR(VLOOKUP($I$4&amp;"--"&amp;ROW(A450),'Clie-F'!$A$5:$J$7000,9,0),"")</f>
        <v/>
      </c>
      <c r="G456" s="111" t="str">
        <f>IFERROR(VLOOKUP($I$4&amp;"--"&amp;ROW(A450),'Clie-F'!$A$5:$J$7000,10,0),"")</f>
        <v/>
      </c>
    </row>
    <row r="457" spans="2:7" ht="30" customHeight="1" x14ac:dyDescent="0.3">
      <c r="B457" s="110">
        <v>451</v>
      </c>
      <c r="C457" s="111" t="str">
        <f>IFERROR(VLOOKUP($I$4&amp;"--"&amp;ROW(A451),'Clie-F'!$A$5:$H$7000,4,0),"")</f>
        <v/>
      </c>
      <c r="D457" s="112" t="str">
        <f>IFERROR(VLOOKUP($I$4&amp;"--"&amp;ROW(A451),'Clie-F'!$A$5:$H$7000,7,0),"")</f>
        <v/>
      </c>
      <c r="E457" s="111" t="str">
        <f t="shared" ca="1" si="7"/>
        <v/>
      </c>
      <c r="F457" s="111" t="str">
        <f>IFERROR(VLOOKUP($I$4&amp;"--"&amp;ROW(A451),'Clie-F'!$A$5:$J$7000,9,0),"")</f>
        <v/>
      </c>
      <c r="G457" s="111" t="str">
        <f>IFERROR(VLOOKUP($I$4&amp;"--"&amp;ROW(A451),'Clie-F'!$A$5:$J$7000,10,0),"")</f>
        <v/>
      </c>
    </row>
    <row r="458" spans="2:7" ht="30" customHeight="1" x14ac:dyDescent="0.3">
      <c r="B458" s="110">
        <v>452</v>
      </c>
      <c r="C458" s="111" t="str">
        <f>IFERROR(VLOOKUP($I$4&amp;"--"&amp;ROW(A452),'Clie-F'!$A$5:$H$7000,4,0),"")</f>
        <v/>
      </c>
      <c r="D458" s="112" t="str">
        <f>IFERROR(VLOOKUP($I$4&amp;"--"&amp;ROW(A452),'Clie-F'!$A$5:$H$7000,7,0),"")</f>
        <v/>
      </c>
      <c r="E458" s="111" t="str">
        <f t="shared" ca="1" si="7"/>
        <v/>
      </c>
      <c r="F458" s="111" t="str">
        <f>IFERROR(VLOOKUP($I$4&amp;"--"&amp;ROW(A452),'Clie-F'!$A$5:$J$7000,9,0),"")</f>
        <v/>
      </c>
      <c r="G458" s="111" t="str">
        <f>IFERROR(VLOOKUP($I$4&amp;"--"&amp;ROW(A452),'Clie-F'!$A$5:$J$7000,10,0),"")</f>
        <v/>
      </c>
    </row>
    <row r="459" spans="2:7" ht="30" customHeight="1" x14ac:dyDescent="0.3">
      <c r="B459" s="110">
        <v>453</v>
      </c>
      <c r="C459" s="111" t="str">
        <f>IFERROR(VLOOKUP($I$4&amp;"--"&amp;ROW(A453),'Clie-F'!$A$5:$H$7000,4,0),"")</f>
        <v/>
      </c>
      <c r="D459" s="112" t="str">
        <f>IFERROR(VLOOKUP($I$4&amp;"--"&amp;ROW(A453),'Clie-F'!$A$5:$H$7000,7,0),"")</f>
        <v/>
      </c>
      <c r="E459" s="111" t="str">
        <f t="shared" ca="1" si="7"/>
        <v/>
      </c>
      <c r="F459" s="111" t="str">
        <f>IFERROR(VLOOKUP($I$4&amp;"--"&amp;ROW(A453),'Clie-F'!$A$5:$J$7000,9,0),"")</f>
        <v/>
      </c>
      <c r="G459" s="111" t="str">
        <f>IFERROR(VLOOKUP($I$4&amp;"--"&amp;ROW(A453),'Clie-F'!$A$5:$J$7000,10,0),"")</f>
        <v/>
      </c>
    </row>
    <row r="460" spans="2:7" ht="30" customHeight="1" x14ac:dyDescent="0.3">
      <c r="B460" s="110">
        <v>454</v>
      </c>
      <c r="C460" s="111" t="str">
        <f>IFERROR(VLOOKUP($I$4&amp;"--"&amp;ROW(A454),'Clie-F'!$A$5:$H$7000,4,0),"")</f>
        <v/>
      </c>
      <c r="D460" s="112" t="str">
        <f>IFERROR(VLOOKUP($I$4&amp;"--"&amp;ROW(A454),'Clie-F'!$A$5:$H$7000,7,0),"")</f>
        <v/>
      </c>
      <c r="E460" s="111" t="str">
        <f t="shared" ca="1" si="7"/>
        <v/>
      </c>
      <c r="F460" s="111" t="str">
        <f>IFERROR(VLOOKUP($I$4&amp;"--"&amp;ROW(A454),'Clie-F'!$A$5:$J$7000,9,0),"")</f>
        <v/>
      </c>
      <c r="G460" s="111" t="str">
        <f>IFERROR(VLOOKUP($I$4&amp;"--"&amp;ROW(A454),'Clie-F'!$A$5:$J$7000,10,0),"")</f>
        <v/>
      </c>
    </row>
    <row r="461" spans="2:7" ht="30" customHeight="1" x14ac:dyDescent="0.3">
      <c r="B461" s="110">
        <v>455</v>
      </c>
      <c r="C461" s="111" t="str">
        <f>IFERROR(VLOOKUP($I$4&amp;"--"&amp;ROW(A455),'Clie-F'!$A$5:$H$7000,4,0),"")</f>
        <v/>
      </c>
      <c r="D461" s="112" t="str">
        <f>IFERROR(VLOOKUP($I$4&amp;"--"&amp;ROW(A455),'Clie-F'!$A$5:$H$7000,7,0),"")</f>
        <v/>
      </c>
      <c r="E461" s="111" t="str">
        <f t="shared" ca="1" si="7"/>
        <v/>
      </c>
      <c r="F461" s="111" t="str">
        <f>IFERROR(VLOOKUP($I$4&amp;"--"&amp;ROW(A455),'Clie-F'!$A$5:$J$7000,9,0),"")</f>
        <v/>
      </c>
      <c r="G461" s="111" t="str">
        <f>IFERROR(VLOOKUP($I$4&amp;"--"&amp;ROW(A455),'Clie-F'!$A$5:$J$7000,10,0),"")</f>
        <v/>
      </c>
    </row>
    <row r="462" spans="2:7" ht="30" customHeight="1" x14ac:dyDescent="0.3">
      <c r="B462" s="110">
        <v>456</v>
      </c>
      <c r="C462" s="111" t="str">
        <f>IFERROR(VLOOKUP($I$4&amp;"--"&amp;ROW(A456),'Clie-F'!$A$5:$H$7000,4,0),"")</f>
        <v/>
      </c>
      <c r="D462" s="112" t="str">
        <f>IFERROR(VLOOKUP($I$4&amp;"--"&amp;ROW(A456),'Clie-F'!$A$5:$H$7000,7,0),"")</f>
        <v/>
      </c>
      <c r="E462" s="111" t="str">
        <f t="shared" ca="1" si="7"/>
        <v/>
      </c>
      <c r="F462" s="111" t="str">
        <f>IFERROR(VLOOKUP($I$4&amp;"--"&amp;ROW(A456),'Clie-F'!$A$5:$J$7000,9,0),"")</f>
        <v/>
      </c>
      <c r="G462" s="111" t="str">
        <f>IFERROR(VLOOKUP($I$4&amp;"--"&amp;ROW(A456),'Clie-F'!$A$5:$J$7000,10,0),"")</f>
        <v/>
      </c>
    </row>
    <row r="463" spans="2:7" ht="30" customHeight="1" x14ac:dyDescent="0.3">
      <c r="B463" s="110">
        <v>457</v>
      </c>
      <c r="C463" s="111" t="str">
        <f>IFERROR(VLOOKUP($I$4&amp;"--"&amp;ROW(A457),'Clie-F'!$A$5:$H$7000,4,0),"")</f>
        <v/>
      </c>
      <c r="D463" s="112" t="str">
        <f>IFERROR(VLOOKUP($I$4&amp;"--"&amp;ROW(A457),'Clie-F'!$A$5:$H$7000,7,0),"")</f>
        <v/>
      </c>
      <c r="E463" s="111" t="str">
        <f t="shared" ca="1" si="7"/>
        <v/>
      </c>
      <c r="F463" s="111" t="str">
        <f>IFERROR(VLOOKUP($I$4&amp;"--"&amp;ROW(A457),'Clie-F'!$A$5:$J$7000,9,0),"")</f>
        <v/>
      </c>
      <c r="G463" s="111" t="str">
        <f>IFERROR(VLOOKUP($I$4&amp;"--"&amp;ROW(A457),'Clie-F'!$A$5:$J$7000,10,0),"")</f>
        <v/>
      </c>
    </row>
    <row r="464" spans="2:7" ht="30" customHeight="1" x14ac:dyDescent="0.3">
      <c r="B464" s="110">
        <v>458</v>
      </c>
      <c r="C464" s="111" t="str">
        <f>IFERROR(VLOOKUP($I$4&amp;"--"&amp;ROW(A458),'Clie-F'!$A$5:$H$7000,4,0),"")</f>
        <v/>
      </c>
      <c r="D464" s="112" t="str">
        <f>IFERROR(VLOOKUP($I$4&amp;"--"&amp;ROW(A458),'Clie-F'!$A$5:$H$7000,7,0),"")</f>
        <v/>
      </c>
      <c r="E464" s="111" t="str">
        <f t="shared" ca="1" si="7"/>
        <v/>
      </c>
      <c r="F464" s="111" t="str">
        <f>IFERROR(VLOOKUP($I$4&amp;"--"&amp;ROW(A458),'Clie-F'!$A$5:$J$7000,9,0),"")</f>
        <v/>
      </c>
      <c r="G464" s="111" t="str">
        <f>IFERROR(VLOOKUP($I$4&amp;"--"&amp;ROW(A458),'Clie-F'!$A$5:$J$7000,10,0),"")</f>
        <v/>
      </c>
    </row>
    <row r="465" spans="2:7" ht="30" customHeight="1" x14ac:dyDescent="0.3">
      <c r="B465" s="110">
        <v>459</v>
      </c>
      <c r="C465" s="111" t="str">
        <f>IFERROR(VLOOKUP($I$4&amp;"--"&amp;ROW(A459),'Clie-F'!$A$5:$H$7000,4,0),"")</f>
        <v/>
      </c>
      <c r="D465" s="112" t="str">
        <f>IFERROR(VLOOKUP($I$4&amp;"--"&amp;ROW(A459),'Clie-F'!$A$5:$H$7000,7,0),"")</f>
        <v/>
      </c>
      <c r="E465" s="111" t="str">
        <f t="shared" ca="1" si="7"/>
        <v/>
      </c>
      <c r="F465" s="111" t="str">
        <f>IFERROR(VLOOKUP($I$4&amp;"--"&amp;ROW(A459),'Clie-F'!$A$5:$J$7000,9,0),"")</f>
        <v/>
      </c>
      <c r="G465" s="111" t="str">
        <f>IFERROR(VLOOKUP($I$4&amp;"--"&amp;ROW(A459),'Clie-F'!$A$5:$J$7000,10,0),"")</f>
        <v/>
      </c>
    </row>
    <row r="466" spans="2:7" ht="30" customHeight="1" x14ac:dyDescent="0.3">
      <c r="B466" s="110">
        <v>460</v>
      </c>
      <c r="C466" s="111" t="str">
        <f>IFERROR(VLOOKUP($I$4&amp;"--"&amp;ROW(A460),'Clie-F'!$A$5:$H$7000,4,0),"")</f>
        <v/>
      </c>
      <c r="D466" s="112" t="str">
        <f>IFERROR(VLOOKUP($I$4&amp;"--"&amp;ROW(A460),'Clie-F'!$A$5:$H$7000,7,0),"")</f>
        <v/>
      </c>
      <c r="E466" s="111" t="str">
        <f t="shared" ca="1" si="7"/>
        <v/>
      </c>
      <c r="F466" s="111" t="str">
        <f>IFERROR(VLOOKUP($I$4&amp;"--"&amp;ROW(A460),'Clie-F'!$A$5:$J$7000,9,0),"")</f>
        <v/>
      </c>
      <c r="G466" s="111" t="str">
        <f>IFERROR(VLOOKUP($I$4&amp;"--"&amp;ROW(A460),'Clie-F'!$A$5:$J$7000,10,0),"")</f>
        <v/>
      </c>
    </row>
    <row r="467" spans="2:7" ht="30" customHeight="1" x14ac:dyDescent="0.3">
      <c r="B467" s="110">
        <v>461</v>
      </c>
      <c r="C467" s="111" t="str">
        <f>IFERROR(VLOOKUP($I$4&amp;"--"&amp;ROW(A461),'Clie-F'!$A$5:$H$7000,4,0),"")</f>
        <v/>
      </c>
      <c r="D467" s="112" t="str">
        <f>IFERROR(VLOOKUP($I$4&amp;"--"&amp;ROW(A461),'Clie-F'!$A$5:$H$7000,7,0),"")</f>
        <v/>
      </c>
      <c r="E467" s="111" t="str">
        <f t="shared" ca="1" si="7"/>
        <v/>
      </c>
      <c r="F467" s="111" t="str">
        <f>IFERROR(VLOOKUP($I$4&amp;"--"&amp;ROW(A461),'Clie-F'!$A$5:$J$7000,9,0),"")</f>
        <v/>
      </c>
      <c r="G467" s="111" t="str">
        <f>IFERROR(VLOOKUP($I$4&amp;"--"&amp;ROW(A461),'Clie-F'!$A$5:$J$7000,10,0),"")</f>
        <v/>
      </c>
    </row>
    <row r="468" spans="2:7" ht="30" customHeight="1" x14ac:dyDescent="0.3">
      <c r="B468" s="110">
        <v>462</v>
      </c>
      <c r="C468" s="111" t="str">
        <f>IFERROR(VLOOKUP($I$4&amp;"--"&amp;ROW(A462),'Clie-F'!$A$5:$H$7000,4,0),"")</f>
        <v/>
      </c>
      <c r="D468" s="112" t="str">
        <f>IFERROR(VLOOKUP($I$4&amp;"--"&amp;ROW(A462),'Clie-F'!$A$5:$H$7000,7,0),"")</f>
        <v/>
      </c>
      <c r="E468" s="111" t="str">
        <f t="shared" ca="1" si="7"/>
        <v/>
      </c>
      <c r="F468" s="111" t="str">
        <f>IFERROR(VLOOKUP($I$4&amp;"--"&amp;ROW(A462),'Clie-F'!$A$5:$J$7000,9,0),"")</f>
        <v/>
      </c>
      <c r="G468" s="111" t="str">
        <f>IFERROR(VLOOKUP($I$4&amp;"--"&amp;ROW(A462),'Clie-F'!$A$5:$J$7000,10,0),"")</f>
        <v/>
      </c>
    </row>
    <row r="469" spans="2:7" ht="30" customHeight="1" x14ac:dyDescent="0.3">
      <c r="B469" s="110">
        <v>463</v>
      </c>
      <c r="C469" s="111" t="str">
        <f>IFERROR(VLOOKUP($I$4&amp;"--"&amp;ROW(A463),'Clie-F'!$A$5:$H$7000,4,0),"")</f>
        <v/>
      </c>
      <c r="D469" s="112" t="str">
        <f>IFERROR(VLOOKUP($I$4&amp;"--"&amp;ROW(A463),'Clie-F'!$A$5:$H$7000,7,0),"")</f>
        <v/>
      </c>
      <c r="E469" s="111" t="str">
        <f t="shared" ca="1" si="7"/>
        <v/>
      </c>
      <c r="F469" s="111" t="str">
        <f>IFERROR(VLOOKUP($I$4&amp;"--"&amp;ROW(A463),'Clie-F'!$A$5:$J$7000,9,0),"")</f>
        <v/>
      </c>
      <c r="G469" s="111" t="str">
        <f>IFERROR(VLOOKUP($I$4&amp;"--"&amp;ROW(A463),'Clie-F'!$A$5:$J$7000,10,0),"")</f>
        <v/>
      </c>
    </row>
    <row r="470" spans="2:7" ht="30" customHeight="1" x14ac:dyDescent="0.3">
      <c r="B470" s="110">
        <v>464</v>
      </c>
      <c r="C470" s="111" t="str">
        <f>IFERROR(VLOOKUP($I$4&amp;"--"&amp;ROW(A464),'Clie-F'!$A$5:$H$7000,4,0),"")</f>
        <v/>
      </c>
      <c r="D470" s="112" t="str">
        <f>IFERROR(VLOOKUP($I$4&amp;"--"&amp;ROW(A464),'Clie-F'!$A$5:$H$7000,7,0),"")</f>
        <v/>
      </c>
      <c r="E470" s="111" t="str">
        <f t="shared" ca="1" si="7"/>
        <v/>
      </c>
      <c r="F470" s="111" t="str">
        <f>IFERROR(VLOOKUP($I$4&amp;"--"&amp;ROW(A464),'Clie-F'!$A$5:$J$7000,9,0),"")</f>
        <v/>
      </c>
      <c r="G470" s="111" t="str">
        <f>IFERROR(VLOOKUP($I$4&amp;"--"&amp;ROW(A464),'Clie-F'!$A$5:$J$7000,10,0),"")</f>
        <v/>
      </c>
    </row>
    <row r="471" spans="2:7" ht="30" customHeight="1" x14ac:dyDescent="0.3">
      <c r="B471" s="110">
        <v>465</v>
      </c>
      <c r="C471" s="111" t="str">
        <f>IFERROR(VLOOKUP($I$4&amp;"--"&amp;ROW(A465),'Clie-F'!$A$5:$H$7000,4,0),"")</f>
        <v/>
      </c>
      <c r="D471" s="112" t="str">
        <f>IFERROR(VLOOKUP($I$4&amp;"--"&amp;ROW(A465),'Clie-F'!$A$5:$H$7000,7,0),"")</f>
        <v/>
      </c>
      <c r="E471" s="111" t="str">
        <f t="shared" ca="1" si="7"/>
        <v/>
      </c>
      <c r="F471" s="111" t="str">
        <f>IFERROR(VLOOKUP($I$4&amp;"--"&amp;ROW(A465),'Clie-F'!$A$5:$J$7000,9,0),"")</f>
        <v/>
      </c>
      <c r="G471" s="111" t="str">
        <f>IFERROR(VLOOKUP($I$4&amp;"--"&amp;ROW(A465),'Clie-F'!$A$5:$J$7000,10,0),"")</f>
        <v/>
      </c>
    </row>
    <row r="472" spans="2:7" ht="30" customHeight="1" x14ac:dyDescent="0.3">
      <c r="B472" s="110">
        <v>466</v>
      </c>
      <c r="C472" s="111" t="str">
        <f>IFERROR(VLOOKUP($I$4&amp;"--"&amp;ROW(A466),'Clie-F'!$A$5:$H$7000,4,0),"")</f>
        <v/>
      </c>
      <c r="D472" s="112" t="str">
        <f>IFERROR(VLOOKUP($I$4&amp;"--"&amp;ROW(A466),'Clie-F'!$A$5:$H$7000,7,0),"")</f>
        <v/>
      </c>
      <c r="E472" s="111" t="str">
        <f t="shared" ca="1" si="7"/>
        <v/>
      </c>
      <c r="F472" s="111" t="str">
        <f>IFERROR(VLOOKUP($I$4&amp;"--"&amp;ROW(A466),'Clie-F'!$A$5:$J$7000,9,0),"")</f>
        <v/>
      </c>
      <c r="G472" s="111" t="str">
        <f>IFERROR(VLOOKUP($I$4&amp;"--"&amp;ROW(A466),'Clie-F'!$A$5:$J$7000,10,0),"")</f>
        <v/>
      </c>
    </row>
    <row r="473" spans="2:7" ht="30" customHeight="1" x14ac:dyDescent="0.3">
      <c r="B473" s="110">
        <v>467</v>
      </c>
      <c r="C473" s="111" t="str">
        <f>IFERROR(VLOOKUP($I$4&amp;"--"&amp;ROW(A467),'Clie-F'!$A$5:$H$7000,4,0),"")</f>
        <v/>
      </c>
      <c r="D473" s="112" t="str">
        <f>IFERROR(VLOOKUP($I$4&amp;"--"&amp;ROW(A467),'Clie-F'!$A$5:$H$7000,7,0),"")</f>
        <v/>
      </c>
      <c r="E473" s="111" t="str">
        <f t="shared" ca="1" si="7"/>
        <v/>
      </c>
      <c r="F473" s="111" t="str">
        <f>IFERROR(VLOOKUP($I$4&amp;"--"&amp;ROW(A467),'Clie-F'!$A$5:$J$7000,9,0),"")</f>
        <v/>
      </c>
      <c r="G473" s="111" t="str">
        <f>IFERROR(VLOOKUP($I$4&amp;"--"&amp;ROW(A467),'Clie-F'!$A$5:$J$7000,10,0),"")</f>
        <v/>
      </c>
    </row>
    <row r="474" spans="2:7" ht="30" customHeight="1" x14ac:dyDescent="0.3">
      <c r="B474" s="110">
        <v>468</v>
      </c>
      <c r="C474" s="111" t="str">
        <f>IFERROR(VLOOKUP($I$4&amp;"--"&amp;ROW(A468),'Clie-F'!$A$5:$H$7000,4,0),"")</f>
        <v/>
      </c>
      <c r="D474" s="112" t="str">
        <f>IFERROR(VLOOKUP($I$4&amp;"--"&amp;ROW(A468),'Clie-F'!$A$5:$H$7000,7,0),"")</f>
        <v/>
      </c>
      <c r="E474" s="111" t="str">
        <f t="shared" ca="1" si="7"/>
        <v/>
      </c>
      <c r="F474" s="111" t="str">
        <f>IFERROR(VLOOKUP($I$4&amp;"--"&amp;ROW(A468),'Clie-F'!$A$5:$J$7000,9,0),"")</f>
        <v/>
      </c>
      <c r="G474" s="111" t="str">
        <f>IFERROR(VLOOKUP($I$4&amp;"--"&amp;ROW(A468),'Clie-F'!$A$5:$J$7000,10,0),"")</f>
        <v/>
      </c>
    </row>
    <row r="475" spans="2:7" ht="30" customHeight="1" x14ac:dyDescent="0.3">
      <c r="B475" s="110">
        <v>469</v>
      </c>
      <c r="C475" s="111" t="str">
        <f>IFERROR(VLOOKUP($I$4&amp;"--"&amp;ROW(A469),'Clie-F'!$A$5:$H$7000,4,0),"")</f>
        <v/>
      </c>
      <c r="D475" s="112" t="str">
        <f>IFERROR(VLOOKUP($I$4&amp;"--"&amp;ROW(A469),'Clie-F'!$A$5:$H$7000,7,0),"")</f>
        <v/>
      </c>
      <c r="E475" s="111" t="str">
        <f t="shared" ca="1" si="7"/>
        <v/>
      </c>
      <c r="F475" s="111" t="str">
        <f>IFERROR(VLOOKUP($I$4&amp;"--"&amp;ROW(A469),'Clie-F'!$A$5:$J$7000,9,0),"")</f>
        <v/>
      </c>
      <c r="G475" s="111" t="str">
        <f>IFERROR(VLOOKUP($I$4&amp;"--"&amp;ROW(A469),'Clie-F'!$A$5:$J$7000,10,0),"")</f>
        <v/>
      </c>
    </row>
    <row r="476" spans="2:7" ht="30" customHeight="1" x14ac:dyDescent="0.3">
      <c r="B476" s="110">
        <v>470</v>
      </c>
      <c r="C476" s="111" t="str">
        <f>IFERROR(VLOOKUP($I$4&amp;"--"&amp;ROW(A470),'Clie-F'!$A$5:$H$7000,4,0),"")</f>
        <v/>
      </c>
      <c r="D476" s="112" t="str">
        <f>IFERROR(VLOOKUP($I$4&amp;"--"&amp;ROW(A470),'Clie-F'!$A$5:$H$7000,7,0),"")</f>
        <v/>
      </c>
      <c r="E476" s="111" t="str">
        <f t="shared" ca="1" si="7"/>
        <v/>
      </c>
      <c r="F476" s="111" t="str">
        <f>IFERROR(VLOOKUP($I$4&amp;"--"&amp;ROW(A470),'Clie-F'!$A$5:$J$7000,9,0),"")</f>
        <v/>
      </c>
      <c r="G476" s="111" t="str">
        <f>IFERROR(VLOOKUP($I$4&amp;"--"&amp;ROW(A470),'Clie-F'!$A$5:$J$7000,10,0),"")</f>
        <v/>
      </c>
    </row>
    <row r="477" spans="2:7" ht="30" customHeight="1" x14ac:dyDescent="0.3">
      <c r="B477" s="110">
        <v>471</v>
      </c>
      <c r="C477" s="111" t="str">
        <f>IFERROR(VLOOKUP($I$4&amp;"--"&amp;ROW(A471),'Clie-F'!$A$5:$H$7000,4,0),"")</f>
        <v/>
      </c>
      <c r="D477" s="112" t="str">
        <f>IFERROR(VLOOKUP($I$4&amp;"--"&amp;ROW(A471),'Clie-F'!$A$5:$H$7000,7,0),"")</f>
        <v/>
      </c>
      <c r="E477" s="111" t="str">
        <f t="shared" ca="1" si="7"/>
        <v/>
      </c>
      <c r="F477" s="111" t="str">
        <f>IFERROR(VLOOKUP($I$4&amp;"--"&amp;ROW(A471),'Clie-F'!$A$5:$J$7000,9,0),"")</f>
        <v/>
      </c>
      <c r="G477" s="111" t="str">
        <f>IFERROR(VLOOKUP($I$4&amp;"--"&amp;ROW(A471),'Clie-F'!$A$5:$J$7000,10,0),"")</f>
        <v/>
      </c>
    </row>
    <row r="478" spans="2:7" ht="30" customHeight="1" x14ac:dyDescent="0.3">
      <c r="B478" s="110">
        <v>472</v>
      </c>
      <c r="C478" s="111" t="str">
        <f>IFERROR(VLOOKUP($I$4&amp;"--"&amp;ROW(A472),'Clie-F'!$A$5:$H$7000,4,0),"")</f>
        <v/>
      </c>
      <c r="D478" s="112" t="str">
        <f>IFERROR(VLOOKUP($I$4&amp;"--"&amp;ROW(A472),'Clie-F'!$A$5:$H$7000,7,0),"")</f>
        <v/>
      </c>
      <c r="E478" s="111" t="str">
        <f t="shared" ca="1" si="7"/>
        <v/>
      </c>
      <c r="F478" s="111" t="str">
        <f>IFERROR(VLOOKUP($I$4&amp;"--"&amp;ROW(A472),'Clie-F'!$A$5:$J$7000,9,0),"")</f>
        <v/>
      </c>
      <c r="G478" s="111" t="str">
        <f>IFERROR(VLOOKUP($I$4&amp;"--"&amp;ROW(A472),'Clie-F'!$A$5:$J$7000,10,0),"")</f>
        <v/>
      </c>
    </row>
    <row r="479" spans="2:7" ht="30" customHeight="1" x14ac:dyDescent="0.3">
      <c r="B479" s="110">
        <v>473</v>
      </c>
      <c r="C479" s="111" t="str">
        <f>IFERROR(VLOOKUP($I$4&amp;"--"&amp;ROW(A473),'Clie-F'!$A$5:$H$7000,4,0),"")</f>
        <v/>
      </c>
      <c r="D479" s="112" t="str">
        <f>IFERROR(VLOOKUP($I$4&amp;"--"&amp;ROW(A473),'Clie-F'!$A$5:$H$7000,7,0),"")</f>
        <v/>
      </c>
      <c r="E479" s="111" t="str">
        <f t="shared" ca="1" si="7"/>
        <v/>
      </c>
      <c r="F479" s="111" t="str">
        <f>IFERROR(VLOOKUP($I$4&amp;"--"&amp;ROW(A473),'Clie-F'!$A$5:$J$7000,9,0),"")</f>
        <v/>
      </c>
      <c r="G479" s="111" t="str">
        <f>IFERROR(VLOOKUP($I$4&amp;"--"&amp;ROW(A473),'Clie-F'!$A$5:$J$7000,10,0),"")</f>
        <v/>
      </c>
    </row>
    <row r="480" spans="2:7" ht="30" customHeight="1" x14ac:dyDescent="0.3">
      <c r="B480" s="110">
        <v>474</v>
      </c>
      <c r="C480" s="111" t="str">
        <f>IFERROR(VLOOKUP($I$4&amp;"--"&amp;ROW(A474),'Clie-F'!$A$5:$H$7000,4,0),"")</f>
        <v/>
      </c>
      <c r="D480" s="112" t="str">
        <f>IFERROR(VLOOKUP($I$4&amp;"--"&amp;ROW(A474),'Clie-F'!$A$5:$H$7000,7,0),"")</f>
        <v/>
      </c>
      <c r="E480" s="111" t="str">
        <f t="shared" ca="1" si="7"/>
        <v/>
      </c>
      <c r="F480" s="111" t="str">
        <f>IFERROR(VLOOKUP($I$4&amp;"--"&amp;ROW(A474),'Clie-F'!$A$5:$J$7000,9,0),"")</f>
        <v/>
      </c>
      <c r="G480" s="111" t="str">
        <f>IFERROR(VLOOKUP($I$4&amp;"--"&amp;ROW(A474),'Clie-F'!$A$5:$J$7000,10,0),"")</f>
        <v/>
      </c>
    </row>
    <row r="481" spans="2:7" ht="30" customHeight="1" x14ac:dyDescent="0.3">
      <c r="B481" s="110">
        <v>475</v>
      </c>
      <c r="C481" s="111" t="str">
        <f>IFERROR(VLOOKUP($I$4&amp;"--"&amp;ROW(A475),'Clie-F'!$A$5:$H$7000,4,0),"")</f>
        <v/>
      </c>
      <c r="D481" s="112" t="str">
        <f>IFERROR(VLOOKUP($I$4&amp;"--"&amp;ROW(A475),'Clie-F'!$A$5:$H$7000,7,0),"")</f>
        <v/>
      </c>
      <c r="E481" s="111" t="str">
        <f t="shared" ca="1" si="7"/>
        <v/>
      </c>
      <c r="F481" s="111" t="str">
        <f>IFERROR(VLOOKUP($I$4&amp;"--"&amp;ROW(A475),'Clie-F'!$A$5:$J$7000,9,0),"")</f>
        <v/>
      </c>
      <c r="G481" s="111" t="str">
        <f>IFERROR(VLOOKUP($I$4&amp;"--"&amp;ROW(A475),'Clie-F'!$A$5:$J$7000,10,0),"")</f>
        <v/>
      </c>
    </row>
    <row r="482" spans="2:7" ht="30" customHeight="1" x14ac:dyDescent="0.3">
      <c r="B482" s="110">
        <v>476</v>
      </c>
      <c r="C482" s="111" t="str">
        <f>IFERROR(VLOOKUP($I$4&amp;"--"&amp;ROW(A476),'Clie-F'!$A$5:$H$7000,4,0),"")</f>
        <v/>
      </c>
      <c r="D482" s="112" t="str">
        <f>IFERROR(VLOOKUP($I$4&amp;"--"&amp;ROW(A476),'Clie-F'!$A$5:$H$7000,7,0),"")</f>
        <v/>
      </c>
      <c r="E482" s="111" t="str">
        <f t="shared" ca="1" si="7"/>
        <v/>
      </c>
      <c r="F482" s="111" t="str">
        <f>IFERROR(VLOOKUP($I$4&amp;"--"&amp;ROW(A476),'Clie-F'!$A$5:$J$7000,9,0),"")</f>
        <v/>
      </c>
      <c r="G482" s="111" t="str">
        <f>IFERROR(VLOOKUP($I$4&amp;"--"&amp;ROW(A476),'Clie-F'!$A$5:$J$7000,10,0),"")</f>
        <v/>
      </c>
    </row>
    <row r="483" spans="2:7" ht="30" customHeight="1" x14ac:dyDescent="0.3">
      <c r="B483" s="110">
        <v>477</v>
      </c>
      <c r="C483" s="111" t="str">
        <f>IFERROR(VLOOKUP($I$4&amp;"--"&amp;ROW(A477),'Clie-F'!$A$5:$H$7000,4,0),"")</f>
        <v/>
      </c>
      <c r="D483" s="112" t="str">
        <f>IFERROR(VLOOKUP($I$4&amp;"--"&amp;ROW(A477),'Clie-F'!$A$5:$H$7000,7,0),"")</f>
        <v/>
      </c>
      <c r="E483" s="111" t="str">
        <f t="shared" ca="1" si="7"/>
        <v/>
      </c>
      <c r="F483" s="111" t="str">
        <f>IFERROR(VLOOKUP($I$4&amp;"--"&amp;ROW(A477),'Clie-F'!$A$5:$J$7000,9,0),"")</f>
        <v/>
      </c>
      <c r="G483" s="111" t="str">
        <f>IFERROR(VLOOKUP($I$4&amp;"--"&amp;ROW(A477),'Clie-F'!$A$5:$J$7000,10,0),"")</f>
        <v/>
      </c>
    </row>
    <row r="484" spans="2:7" ht="30" customHeight="1" x14ac:dyDescent="0.3">
      <c r="B484" s="110">
        <v>478</v>
      </c>
      <c r="C484" s="111" t="str">
        <f>IFERROR(VLOOKUP($I$4&amp;"--"&amp;ROW(A478),'Clie-F'!$A$5:$H$7000,4,0),"")</f>
        <v/>
      </c>
      <c r="D484" s="112" t="str">
        <f>IFERROR(VLOOKUP($I$4&amp;"--"&amp;ROW(A478),'Clie-F'!$A$5:$H$7000,7,0),"")</f>
        <v/>
      </c>
      <c r="E484" s="111" t="str">
        <f t="shared" ca="1" si="7"/>
        <v/>
      </c>
      <c r="F484" s="111" t="str">
        <f>IFERROR(VLOOKUP($I$4&amp;"--"&amp;ROW(A478),'Clie-F'!$A$5:$J$7000,9,0),"")</f>
        <v/>
      </c>
      <c r="G484" s="111" t="str">
        <f>IFERROR(VLOOKUP($I$4&amp;"--"&amp;ROW(A478),'Clie-F'!$A$5:$J$7000,10,0),"")</f>
        <v/>
      </c>
    </row>
    <row r="485" spans="2:7" ht="30" customHeight="1" x14ac:dyDescent="0.3">
      <c r="B485" s="110">
        <v>479</v>
      </c>
      <c r="C485" s="111" t="str">
        <f>IFERROR(VLOOKUP($I$4&amp;"--"&amp;ROW(A479),'Clie-F'!$A$5:$H$7000,4,0),"")</f>
        <v/>
      </c>
      <c r="D485" s="112" t="str">
        <f>IFERROR(VLOOKUP($I$4&amp;"--"&amp;ROW(A479),'Clie-F'!$A$5:$H$7000,7,0),"")</f>
        <v/>
      </c>
      <c r="E485" s="111" t="str">
        <f t="shared" ca="1" si="7"/>
        <v/>
      </c>
      <c r="F485" s="111" t="str">
        <f>IFERROR(VLOOKUP($I$4&amp;"--"&amp;ROW(A479),'Clie-F'!$A$5:$J$7000,9,0),"")</f>
        <v/>
      </c>
      <c r="G485" s="111" t="str">
        <f>IFERROR(VLOOKUP($I$4&amp;"--"&amp;ROW(A479),'Clie-F'!$A$5:$J$7000,10,0),"")</f>
        <v/>
      </c>
    </row>
    <row r="486" spans="2:7" ht="30" customHeight="1" x14ac:dyDescent="0.3">
      <c r="B486" s="110">
        <v>480</v>
      </c>
      <c r="C486" s="111" t="str">
        <f>IFERROR(VLOOKUP($I$4&amp;"--"&amp;ROW(A480),'Clie-F'!$A$5:$H$7000,4,0),"")</f>
        <v/>
      </c>
      <c r="D486" s="112" t="str">
        <f>IFERROR(VLOOKUP($I$4&amp;"--"&amp;ROW(A480),'Clie-F'!$A$5:$H$7000,7,0),"")</f>
        <v/>
      </c>
      <c r="E486" s="111" t="str">
        <f t="shared" ca="1" si="7"/>
        <v/>
      </c>
      <c r="F486" s="111" t="str">
        <f>IFERROR(VLOOKUP($I$4&amp;"--"&amp;ROW(A480),'Clie-F'!$A$5:$J$7000,9,0),"")</f>
        <v/>
      </c>
      <c r="G486" s="111" t="str">
        <f>IFERROR(VLOOKUP($I$4&amp;"--"&amp;ROW(A480),'Clie-F'!$A$5:$J$7000,10,0),"")</f>
        <v/>
      </c>
    </row>
    <row r="487" spans="2:7" ht="30" customHeight="1" x14ac:dyDescent="0.3">
      <c r="B487" s="110">
        <v>481</v>
      </c>
      <c r="C487" s="111" t="str">
        <f>IFERROR(VLOOKUP($I$4&amp;"--"&amp;ROW(A481),'Clie-F'!$A$5:$H$7000,4,0),"")</f>
        <v/>
      </c>
      <c r="D487" s="112" t="str">
        <f>IFERROR(VLOOKUP($I$4&amp;"--"&amp;ROW(A481),'Clie-F'!$A$5:$H$7000,7,0),"")</f>
        <v/>
      </c>
      <c r="E487" s="111" t="str">
        <f t="shared" ca="1" si="7"/>
        <v/>
      </c>
      <c r="F487" s="111" t="str">
        <f>IFERROR(VLOOKUP($I$4&amp;"--"&amp;ROW(A481),'Clie-F'!$A$5:$J$7000,9,0),"")</f>
        <v/>
      </c>
      <c r="G487" s="111" t="str">
        <f>IFERROR(VLOOKUP($I$4&amp;"--"&amp;ROW(A481),'Clie-F'!$A$5:$J$7000,10,0),"")</f>
        <v/>
      </c>
    </row>
    <row r="488" spans="2:7" ht="30" customHeight="1" x14ac:dyDescent="0.3">
      <c r="B488" s="110">
        <v>482</v>
      </c>
      <c r="C488" s="111" t="str">
        <f>IFERROR(VLOOKUP($I$4&amp;"--"&amp;ROW(A482),'Clie-F'!$A$5:$H$7000,4,0),"")</f>
        <v/>
      </c>
      <c r="D488" s="112" t="str">
        <f>IFERROR(VLOOKUP($I$4&amp;"--"&amp;ROW(A482),'Clie-F'!$A$5:$H$7000,7,0),"")</f>
        <v/>
      </c>
      <c r="E488" s="111" t="str">
        <f t="shared" ca="1" si="7"/>
        <v/>
      </c>
      <c r="F488" s="111" t="str">
        <f>IFERROR(VLOOKUP($I$4&amp;"--"&amp;ROW(A482),'Clie-F'!$A$5:$J$7000,9,0),"")</f>
        <v/>
      </c>
      <c r="G488" s="111" t="str">
        <f>IFERROR(VLOOKUP($I$4&amp;"--"&amp;ROW(A482),'Clie-F'!$A$5:$J$7000,10,0),"")</f>
        <v/>
      </c>
    </row>
    <row r="489" spans="2:7" ht="30" customHeight="1" x14ac:dyDescent="0.3">
      <c r="B489" s="110">
        <v>483</v>
      </c>
      <c r="C489" s="111" t="str">
        <f>IFERROR(VLOOKUP($I$4&amp;"--"&amp;ROW(A483),'Clie-F'!$A$5:$H$7000,4,0),"")</f>
        <v/>
      </c>
      <c r="D489" s="112" t="str">
        <f>IFERROR(VLOOKUP($I$4&amp;"--"&amp;ROW(A483),'Clie-F'!$A$5:$H$7000,7,0),"")</f>
        <v/>
      </c>
      <c r="E489" s="111" t="str">
        <f t="shared" ca="1" si="7"/>
        <v/>
      </c>
      <c r="F489" s="111" t="str">
        <f>IFERROR(VLOOKUP($I$4&amp;"--"&amp;ROW(A483),'Clie-F'!$A$5:$J$7000,9,0),"")</f>
        <v/>
      </c>
      <c r="G489" s="111" t="str">
        <f>IFERROR(VLOOKUP($I$4&amp;"--"&amp;ROW(A483),'Clie-F'!$A$5:$J$7000,10,0),"")</f>
        <v/>
      </c>
    </row>
    <row r="490" spans="2:7" ht="30" customHeight="1" x14ac:dyDescent="0.3">
      <c r="B490" s="110">
        <v>484</v>
      </c>
      <c r="C490" s="111" t="str">
        <f>IFERROR(VLOOKUP($I$4&amp;"--"&amp;ROW(A484),'Clie-F'!$A$5:$H$7000,4,0),"")</f>
        <v/>
      </c>
      <c r="D490" s="112" t="str">
        <f>IFERROR(VLOOKUP($I$4&amp;"--"&amp;ROW(A484),'Clie-F'!$A$5:$H$7000,7,0),"")</f>
        <v/>
      </c>
      <c r="E490" s="111" t="str">
        <f t="shared" ca="1" si="7"/>
        <v/>
      </c>
      <c r="F490" s="111" t="str">
        <f>IFERROR(VLOOKUP($I$4&amp;"--"&amp;ROW(A484),'Clie-F'!$A$5:$J$7000,9,0),"")</f>
        <v/>
      </c>
      <c r="G490" s="111" t="str">
        <f>IFERROR(VLOOKUP($I$4&amp;"--"&amp;ROW(A484),'Clie-F'!$A$5:$J$7000,10,0),"")</f>
        <v/>
      </c>
    </row>
    <row r="491" spans="2:7" ht="30" customHeight="1" x14ac:dyDescent="0.3">
      <c r="B491" s="110">
        <v>485</v>
      </c>
      <c r="C491" s="111" t="str">
        <f>IFERROR(VLOOKUP($I$4&amp;"--"&amp;ROW(A485),'Clie-F'!$A$5:$H$7000,4,0),"")</f>
        <v/>
      </c>
      <c r="D491" s="112" t="str">
        <f>IFERROR(VLOOKUP($I$4&amp;"--"&amp;ROW(A485),'Clie-F'!$A$5:$H$7000,7,0),"")</f>
        <v/>
      </c>
      <c r="E491" s="111" t="str">
        <f t="shared" ca="1" si="7"/>
        <v/>
      </c>
      <c r="F491" s="111" t="str">
        <f>IFERROR(VLOOKUP($I$4&amp;"--"&amp;ROW(A485),'Clie-F'!$A$5:$J$7000,9,0),"")</f>
        <v/>
      </c>
      <c r="G491" s="111" t="str">
        <f>IFERROR(VLOOKUP($I$4&amp;"--"&amp;ROW(A485),'Clie-F'!$A$5:$J$7000,10,0),"")</f>
        <v/>
      </c>
    </row>
    <row r="492" spans="2:7" ht="30" customHeight="1" x14ac:dyDescent="0.3">
      <c r="B492" s="110">
        <v>486</v>
      </c>
      <c r="C492" s="111" t="str">
        <f>IFERROR(VLOOKUP($I$4&amp;"--"&amp;ROW(A486),'Clie-F'!$A$5:$H$7000,4,0),"")</f>
        <v/>
      </c>
      <c r="D492" s="112" t="str">
        <f>IFERROR(VLOOKUP($I$4&amp;"--"&amp;ROW(A486),'Clie-F'!$A$5:$H$7000,7,0),"")</f>
        <v/>
      </c>
      <c r="E492" s="111" t="str">
        <f t="shared" ca="1" si="7"/>
        <v/>
      </c>
      <c r="F492" s="111" t="str">
        <f>IFERROR(VLOOKUP($I$4&amp;"--"&amp;ROW(A486),'Clie-F'!$A$5:$J$7000,9,0),"")</f>
        <v/>
      </c>
      <c r="G492" s="111" t="str">
        <f>IFERROR(VLOOKUP($I$4&amp;"--"&amp;ROW(A486),'Clie-F'!$A$5:$J$7000,10,0),"")</f>
        <v/>
      </c>
    </row>
    <row r="493" spans="2:7" ht="30" customHeight="1" x14ac:dyDescent="0.3">
      <c r="B493" s="110">
        <v>487</v>
      </c>
      <c r="C493" s="111" t="str">
        <f>IFERROR(VLOOKUP($I$4&amp;"--"&amp;ROW(A487),'Clie-F'!$A$5:$H$7000,4,0),"")</f>
        <v/>
      </c>
      <c r="D493" s="112" t="str">
        <f>IFERROR(VLOOKUP($I$4&amp;"--"&amp;ROW(A487),'Clie-F'!$A$5:$H$7000,7,0),"")</f>
        <v/>
      </c>
      <c r="E493" s="111" t="str">
        <f t="shared" ca="1" si="7"/>
        <v/>
      </c>
      <c r="F493" s="111" t="str">
        <f>IFERROR(VLOOKUP($I$4&amp;"--"&amp;ROW(A487),'Clie-F'!$A$5:$J$7000,9,0),"")</f>
        <v/>
      </c>
      <c r="G493" s="111" t="str">
        <f>IFERROR(VLOOKUP($I$4&amp;"--"&amp;ROW(A487),'Clie-F'!$A$5:$J$7000,10,0),"")</f>
        <v/>
      </c>
    </row>
    <row r="494" spans="2:7" ht="30" customHeight="1" x14ac:dyDescent="0.3">
      <c r="B494" s="110">
        <v>488</v>
      </c>
      <c r="C494" s="111" t="str">
        <f>IFERROR(VLOOKUP($I$4&amp;"--"&amp;ROW(A488),'Clie-F'!$A$5:$H$7000,4,0),"")</f>
        <v/>
      </c>
      <c r="D494" s="112" t="str">
        <f>IFERROR(VLOOKUP($I$4&amp;"--"&amp;ROW(A488),'Clie-F'!$A$5:$H$7000,7,0),"")</f>
        <v/>
      </c>
      <c r="E494" s="111" t="str">
        <f t="shared" ca="1" si="7"/>
        <v/>
      </c>
      <c r="F494" s="111" t="str">
        <f>IFERROR(VLOOKUP($I$4&amp;"--"&amp;ROW(A488),'Clie-F'!$A$5:$J$7000,9,0),"")</f>
        <v/>
      </c>
      <c r="G494" s="111" t="str">
        <f>IFERROR(VLOOKUP($I$4&amp;"--"&amp;ROW(A488),'Clie-F'!$A$5:$J$7000,10,0),"")</f>
        <v/>
      </c>
    </row>
    <row r="495" spans="2:7" ht="30" customHeight="1" x14ac:dyDescent="0.3">
      <c r="B495" s="110">
        <v>489</v>
      </c>
      <c r="C495" s="111" t="str">
        <f>IFERROR(VLOOKUP($I$4&amp;"--"&amp;ROW(A489),'Clie-F'!$A$5:$H$7000,4,0),"")</f>
        <v/>
      </c>
      <c r="D495" s="112" t="str">
        <f>IFERROR(VLOOKUP($I$4&amp;"--"&amp;ROW(A489),'Clie-F'!$A$5:$H$7000,7,0),"")</f>
        <v/>
      </c>
      <c r="E495" s="111" t="str">
        <f t="shared" ca="1" si="7"/>
        <v/>
      </c>
      <c r="F495" s="111" t="str">
        <f>IFERROR(VLOOKUP($I$4&amp;"--"&amp;ROW(A489),'Clie-F'!$A$5:$J$7000,9,0),"")</f>
        <v/>
      </c>
      <c r="G495" s="111" t="str">
        <f>IFERROR(VLOOKUP($I$4&amp;"--"&amp;ROW(A489),'Clie-F'!$A$5:$J$7000,10,0),"")</f>
        <v/>
      </c>
    </row>
    <row r="496" spans="2:7" ht="30" customHeight="1" x14ac:dyDescent="0.3">
      <c r="B496" s="110">
        <v>490</v>
      </c>
      <c r="C496" s="111" t="str">
        <f>IFERROR(VLOOKUP($I$4&amp;"--"&amp;ROW(A490),'Clie-F'!$A$5:$H$7000,4,0),"")</f>
        <v/>
      </c>
      <c r="D496" s="112" t="str">
        <f>IFERROR(VLOOKUP($I$4&amp;"--"&amp;ROW(A490),'Clie-F'!$A$5:$H$7000,7,0),"")</f>
        <v/>
      </c>
      <c r="E496" s="111" t="str">
        <f t="shared" ca="1" si="7"/>
        <v/>
      </c>
      <c r="F496" s="111" t="str">
        <f>IFERROR(VLOOKUP($I$4&amp;"--"&amp;ROW(A490),'Clie-F'!$A$5:$J$7000,9,0),"")</f>
        <v/>
      </c>
      <c r="G496" s="111" t="str">
        <f>IFERROR(VLOOKUP($I$4&amp;"--"&amp;ROW(A490),'Clie-F'!$A$5:$J$7000,10,0),"")</f>
        <v/>
      </c>
    </row>
    <row r="497" spans="2:7" ht="30" customHeight="1" x14ac:dyDescent="0.3">
      <c r="B497" s="110">
        <v>491</v>
      </c>
      <c r="C497" s="111" t="str">
        <f>IFERROR(VLOOKUP($I$4&amp;"--"&amp;ROW(A491),'Clie-F'!$A$5:$H$7000,4,0),"")</f>
        <v/>
      </c>
      <c r="D497" s="112" t="str">
        <f>IFERROR(VLOOKUP($I$4&amp;"--"&amp;ROW(A491),'Clie-F'!$A$5:$H$7000,7,0),"")</f>
        <v/>
      </c>
      <c r="E497" s="111" t="str">
        <f t="shared" ca="1" si="7"/>
        <v/>
      </c>
      <c r="F497" s="111" t="str">
        <f>IFERROR(VLOOKUP($I$4&amp;"--"&amp;ROW(A491),'Clie-F'!$A$5:$J$7000,9,0),"")</f>
        <v/>
      </c>
      <c r="G497" s="111" t="str">
        <f>IFERROR(VLOOKUP($I$4&amp;"--"&amp;ROW(A491),'Clie-F'!$A$5:$J$7000,10,0),"")</f>
        <v/>
      </c>
    </row>
    <row r="498" spans="2:7" ht="30" customHeight="1" x14ac:dyDescent="0.3">
      <c r="B498" s="110">
        <v>492</v>
      </c>
      <c r="C498" s="111" t="str">
        <f>IFERROR(VLOOKUP($I$4&amp;"--"&amp;ROW(A492),'Clie-F'!$A$5:$H$7000,4,0),"")</f>
        <v/>
      </c>
      <c r="D498" s="112" t="str">
        <f>IFERROR(VLOOKUP($I$4&amp;"--"&amp;ROW(A492),'Clie-F'!$A$5:$H$7000,7,0),"")</f>
        <v/>
      </c>
      <c r="E498" s="111" t="str">
        <f t="shared" ca="1" si="7"/>
        <v/>
      </c>
      <c r="F498" s="111" t="str">
        <f>IFERROR(VLOOKUP($I$4&amp;"--"&amp;ROW(A492),'Clie-F'!$A$5:$J$7000,9,0),"")</f>
        <v/>
      </c>
      <c r="G498" s="111" t="str">
        <f>IFERROR(VLOOKUP($I$4&amp;"--"&amp;ROW(A492),'Clie-F'!$A$5:$J$7000,10,0),"")</f>
        <v/>
      </c>
    </row>
    <row r="499" spans="2:7" ht="30" customHeight="1" x14ac:dyDescent="0.3">
      <c r="B499" s="110">
        <v>493</v>
      </c>
      <c r="C499" s="111" t="str">
        <f>IFERROR(VLOOKUP($I$4&amp;"--"&amp;ROW(A493),'Clie-F'!$A$5:$H$7000,4,0),"")</f>
        <v/>
      </c>
      <c r="D499" s="112" t="str">
        <f>IFERROR(VLOOKUP($I$4&amp;"--"&amp;ROW(A493),'Clie-F'!$A$5:$H$7000,7,0),"")</f>
        <v/>
      </c>
      <c r="E499" s="111" t="str">
        <f t="shared" ca="1" si="7"/>
        <v/>
      </c>
      <c r="F499" s="111" t="str">
        <f>IFERROR(VLOOKUP($I$4&amp;"--"&amp;ROW(A493),'Clie-F'!$A$5:$J$7000,9,0),"")</f>
        <v/>
      </c>
      <c r="G499" s="111" t="str">
        <f>IFERROR(VLOOKUP($I$4&amp;"--"&amp;ROW(A493),'Clie-F'!$A$5:$J$7000,10,0),"")</f>
        <v/>
      </c>
    </row>
    <row r="500" spans="2:7" ht="30" customHeight="1" x14ac:dyDescent="0.3">
      <c r="B500" s="110">
        <v>494</v>
      </c>
      <c r="C500" s="111" t="str">
        <f>IFERROR(VLOOKUP($I$4&amp;"--"&amp;ROW(A494),'Clie-F'!$A$5:$H$7000,4,0),"")</f>
        <v/>
      </c>
      <c r="D500" s="112" t="str">
        <f>IFERROR(VLOOKUP($I$4&amp;"--"&amp;ROW(A494),'Clie-F'!$A$5:$H$7000,7,0),"")</f>
        <v/>
      </c>
      <c r="E500" s="111" t="str">
        <f t="shared" ca="1" si="7"/>
        <v/>
      </c>
      <c r="F500" s="111" t="str">
        <f>IFERROR(VLOOKUP($I$4&amp;"--"&amp;ROW(A494),'Clie-F'!$A$5:$J$7000,9,0),"")</f>
        <v/>
      </c>
      <c r="G500" s="111" t="str">
        <f>IFERROR(VLOOKUP($I$4&amp;"--"&amp;ROW(A494),'Clie-F'!$A$5:$J$7000,10,0),"")</f>
        <v/>
      </c>
    </row>
    <row r="501" spans="2:7" ht="30" customHeight="1" x14ac:dyDescent="0.3">
      <c r="B501" s="110">
        <v>495</v>
      </c>
      <c r="C501" s="111" t="str">
        <f>IFERROR(VLOOKUP($I$4&amp;"--"&amp;ROW(A495),'Clie-F'!$A$5:$H$7000,4,0),"")</f>
        <v/>
      </c>
      <c r="D501" s="112" t="str">
        <f>IFERROR(VLOOKUP($I$4&amp;"--"&amp;ROW(A495),'Clie-F'!$A$5:$H$7000,7,0),"")</f>
        <v/>
      </c>
      <c r="E501" s="111" t="str">
        <f t="shared" ca="1" si="7"/>
        <v/>
      </c>
      <c r="F501" s="111" t="str">
        <f>IFERROR(VLOOKUP($I$4&amp;"--"&amp;ROW(A495),'Clie-F'!$A$5:$J$7000,9,0),"")</f>
        <v/>
      </c>
      <c r="G501" s="111" t="str">
        <f>IFERROR(VLOOKUP($I$4&amp;"--"&amp;ROW(A495),'Clie-F'!$A$5:$J$7000,10,0),"")</f>
        <v/>
      </c>
    </row>
    <row r="502" spans="2:7" ht="30" customHeight="1" x14ac:dyDescent="0.3">
      <c r="B502" s="110">
        <v>496</v>
      </c>
      <c r="C502" s="111" t="str">
        <f>IFERROR(VLOOKUP($I$4&amp;"--"&amp;ROW(A496),'Clie-F'!$A$5:$H$7000,4,0),"")</f>
        <v/>
      </c>
      <c r="D502" s="112" t="str">
        <f>IFERROR(VLOOKUP($I$4&amp;"--"&amp;ROW(A496),'Clie-F'!$A$5:$H$7000,7,0),"")</f>
        <v/>
      </c>
      <c r="E502" s="111" t="str">
        <f t="shared" ca="1" si="7"/>
        <v/>
      </c>
      <c r="F502" s="111" t="str">
        <f>IFERROR(VLOOKUP($I$4&amp;"--"&amp;ROW(A496),'Clie-F'!$A$5:$J$7000,9,0),"")</f>
        <v/>
      </c>
      <c r="G502" s="111" t="str">
        <f>IFERROR(VLOOKUP($I$4&amp;"--"&amp;ROW(A496),'Clie-F'!$A$5:$J$7000,10,0),"")</f>
        <v/>
      </c>
    </row>
    <row r="503" spans="2:7" ht="30" customHeight="1" x14ac:dyDescent="0.3">
      <c r="B503" s="110">
        <v>497</v>
      </c>
      <c r="C503" s="111" t="str">
        <f>IFERROR(VLOOKUP($I$4&amp;"--"&amp;ROW(A497),'Clie-F'!$A$5:$H$7000,4,0),"")</f>
        <v/>
      </c>
      <c r="D503" s="112" t="str">
        <f>IFERROR(VLOOKUP($I$4&amp;"--"&amp;ROW(A497),'Clie-F'!$A$5:$H$7000,7,0),"")</f>
        <v/>
      </c>
      <c r="E503" s="111" t="str">
        <f t="shared" ca="1" si="7"/>
        <v/>
      </c>
      <c r="F503" s="111" t="str">
        <f>IFERROR(VLOOKUP($I$4&amp;"--"&amp;ROW(A497),'Clie-F'!$A$5:$J$7000,9,0),"")</f>
        <v/>
      </c>
      <c r="G503" s="111" t="str">
        <f>IFERROR(VLOOKUP($I$4&amp;"--"&amp;ROW(A497),'Clie-F'!$A$5:$J$7000,10,0),"")</f>
        <v/>
      </c>
    </row>
    <row r="504" spans="2:7" ht="30" customHeight="1" x14ac:dyDescent="0.3">
      <c r="B504" s="110">
        <v>498</v>
      </c>
      <c r="C504" s="111" t="str">
        <f>IFERROR(VLOOKUP($I$4&amp;"--"&amp;ROW(A498),'Clie-F'!$A$5:$H$7000,4,0),"")</f>
        <v/>
      </c>
      <c r="D504" s="112" t="str">
        <f>IFERROR(VLOOKUP($I$4&amp;"--"&amp;ROW(A498),'Clie-F'!$A$5:$H$7000,7,0),"")</f>
        <v/>
      </c>
      <c r="E504" s="111" t="str">
        <f t="shared" ca="1" si="7"/>
        <v/>
      </c>
      <c r="F504" s="111" t="str">
        <f>IFERROR(VLOOKUP($I$4&amp;"--"&amp;ROW(A498),'Clie-F'!$A$5:$J$7000,9,0),"")</f>
        <v/>
      </c>
      <c r="G504" s="111" t="str">
        <f>IFERROR(VLOOKUP($I$4&amp;"--"&amp;ROW(A498),'Clie-F'!$A$5:$J$7000,10,0),"")</f>
        <v/>
      </c>
    </row>
    <row r="505" spans="2:7" ht="30" customHeight="1" x14ac:dyDescent="0.3">
      <c r="B505" s="110">
        <v>499</v>
      </c>
      <c r="C505" s="111" t="str">
        <f>IFERROR(VLOOKUP($I$4&amp;"--"&amp;ROW(A499),'Clie-F'!$A$5:$H$7000,4,0),"")</f>
        <v/>
      </c>
      <c r="D505" s="112" t="str">
        <f>IFERROR(VLOOKUP($I$4&amp;"--"&amp;ROW(A499),'Clie-F'!$A$5:$H$7000,7,0),"")</f>
        <v/>
      </c>
      <c r="E505" s="111" t="str">
        <f t="shared" ca="1" si="7"/>
        <v/>
      </c>
      <c r="F505" s="111" t="str">
        <f>IFERROR(VLOOKUP($I$4&amp;"--"&amp;ROW(A499),'Clie-F'!$A$5:$J$7000,9,0),"")</f>
        <v/>
      </c>
      <c r="G505" s="111" t="str">
        <f>IFERROR(VLOOKUP($I$4&amp;"--"&amp;ROW(A499),'Clie-F'!$A$5:$J$7000,10,0),"")</f>
        <v/>
      </c>
    </row>
    <row r="506" spans="2:7" ht="30" customHeight="1" x14ac:dyDescent="0.3">
      <c r="B506" s="110">
        <v>500</v>
      </c>
      <c r="C506" s="111" t="str">
        <f>IFERROR(VLOOKUP($I$4&amp;"--"&amp;ROW(A500),'Clie-F'!$A$5:$H$7000,4,0),"")</f>
        <v/>
      </c>
      <c r="D506" s="112" t="str">
        <f>IFERROR(VLOOKUP($I$4&amp;"--"&amp;ROW(A500),'Clie-F'!$A$5:$H$7000,7,0),"")</f>
        <v/>
      </c>
      <c r="E506" s="111" t="str">
        <f t="shared" ca="1" si="7"/>
        <v/>
      </c>
      <c r="F506" s="111" t="str">
        <f>IFERROR(VLOOKUP($I$4&amp;"--"&amp;ROW(A500),'Clie-F'!$A$5:$J$7000,9,0),"")</f>
        <v/>
      </c>
      <c r="G506" s="111" t="str">
        <f>IFERROR(VLOOKUP($I$4&amp;"--"&amp;ROW(A500),'Clie-F'!$A$5:$J$7000,10,0),"")</f>
        <v/>
      </c>
    </row>
    <row r="507" spans="2:7" ht="30" customHeight="1" x14ac:dyDescent="0.3">
      <c r="B507" s="110">
        <v>501</v>
      </c>
      <c r="C507" s="111" t="str">
        <f>IFERROR(VLOOKUP($I$4&amp;"--"&amp;ROW(A501),'Clie-F'!$A$5:$H$7000,4,0),"")</f>
        <v/>
      </c>
      <c r="D507" s="112" t="str">
        <f>IFERROR(VLOOKUP($I$4&amp;"--"&amp;ROW(A501),'Clie-F'!$A$5:$H$7000,7,0),"")</f>
        <v/>
      </c>
      <c r="E507" s="111" t="str">
        <f t="shared" ca="1" si="7"/>
        <v/>
      </c>
      <c r="F507" s="111" t="str">
        <f>IFERROR(VLOOKUP($I$4&amp;"--"&amp;ROW(A501),'Clie-F'!$A$5:$J$7000,9,0),"")</f>
        <v/>
      </c>
      <c r="G507" s="111" t="str">
        <f>IFERROR(VLOOKUP($I$4&amp;"--"&amp;ROW(A501),'Clie-F'!$A$5:$J$7000,10,0),"")</f>
        <v/>
      </c>
    </row>
    <row r="508" spans="2:7" ht="30" customHeight="1" x14ac:dyDescent="0.3">
      <c r="B508" s="110">
        <v>502</v>
      </c>
      <c r="C508" s="111" t="str">
        <f>IFERROR(VLOOKUP($I$4&amp;"--"&amp;ROW(A502),'Clie-F'!$A$5:$H$7000,4,0),"")</f>
        <v/>
      </c>
      <c r="D508" s="112" t="str">
        <f>IFERROR(VLOOKUP($I$4&amp;"--"&amp;ROW(A502),'Clie-F'!$A$5:$H$7000,7,0),"")</f>
        <v/>
      </c>
      <c r="E508" s="111" t="str">
        <f t="shared" ca="1" si="7"/>
        <v/>
      </c>
      <c r="F508" s="111" t="str">
        <f>IFERROR(VLOOKUP($I$4&amp;"--"&amp;ROW(A502),'Clie-F'!$A$5:$J$7000,9,0),"")</f>
        <v/>
      </c>
      <c r="G508" s="111" t="str">
        <f>IFERROR(VLOOKUP($I$4&amp;"--"&amp;ROW(A502),'Clie-F'!$A$5:$J$7000,10,0),"")</f>
        <v/>
      </c>
    </row>
    <row r="509" spans="2:7" ht="30" customHeight="1" x14ac:dyDescent="0.3">
      <c r="B509" s="110">
        <v>503</v>
      </c>
      <c r="C509" s="111" t="str">
        <f>IFERROR(VLOOKUP($I$4&amp;"--"&amp;ROW(A503),'Clie-F'!$A$5:$H$7000,4,0),"")</f>
        <v/>
      </c>
      <c r="D509" s="112" t="str">
        <f>IFERROR(VLOOKUP($I$4&amp;"--"&amp;ROW(A503),'Clie-F'!$A$5:$H$7000,7,0),"")</f>
        <v/>
      </c>
      <c r="E509" s="111" t="str">
        <f t="shared" ca="1" si="7"/>
        <v/>
      </c>
      <c r="F509" s="111" t="str">
        <f>IFERROR(VLOOKUP($I$4&amp;"--"&amp;ROW(A503),'Clie-F'!$A$5:$J$7000,9,0),"")</f>
        <v/>
      </c>
      <c r="G509" s="111" t="str">
        <f>IFERROR(VLOOKUP($I$4&amp;"--"&amp;ROW(A503),'Clie-F'!$A$5:$J$7000,10,0),"")</f>
        <v/>
      </c>
    </row>
    <row r="510" spans="2:7" ht="30" customHeight="1" x14ac:dyDescent="0.3">
      <c r="B510" s="110">
        <v>504</v>
      </c>
      <c r="C510" s="111" t="str">
        <f>IFERROR(VLOOKUP($I$4&amp;"--"&amp;ROW(A504),'Clie-F'!$A$5:$H$7000,4,0),"")</f>
        <v/>
      </c>
      <c r="D510" s="112" t="str">
        <f>IFERROR(VLOOKUP($I$4&amp;"--"&amp;ROW(A504),'Clie-F'!$A$5:$H$7000,7,0),"")</f>
        <v/>
      </c>
      <c r="E510" s="111" t="str">
        <f t="shared" ca="1" si="7"/>
        <v/>
      </c>
      <c r="F510" s="111" t="str">
        <f>IFERROR(VLOOKUP($I$4&amp;"--"&amp;ROW(A504),'Clie-F'!$A$5:$J$7000,9,0),"")</f>
        <v/>
      </c>
      <c r="G510" s="111" t="str">
        <f>IFERROR(VLOOKUP($I$4&amp;"--"&amp;ROW(A504),'Clie-F'!$A$5:$J$7000,10,0),"")</f>
        <v/>
      </c>
    </row>
    <row r="511" spans="2:7" ht="30" customHeight="1" x14ac:dyDescent="0.3">
      <c r="B511" s="110">
        <v>505</v>
      </c>
      <c r="C511" s="111" t="str">
        <f>IFERROR(VLOOKUP($I$4&amp;"--"&amp;ROW(A505),'Clie-F'!$A$5:$H$7000,4,0),"")</f>
        <v/>
      </c>
      <c r="D511" s="112" t="str">
        <f>IFERROR(VLOOKUP($I$4&amp;"--"&amp;ROW(A505),'Clie-F'!$A$5:$H$7000,7,0),"")</f>
        <v/>
      </c>
      <c r="E511" s="111" t="str">
        <f t="shared" ca="1" si="7"/>
        <v/>
      </c>
      <c r="F511" s="111" t="str">
        <f>IFERROR(VLOOKUP($I$4&amp;"--"&amp;ROW(A505),'Clie-F'!$A$5:$J$7000,9,0),"")</f>
        <v/>
      </c>
      <c r="G511" s="111" t="str">
        <f>IFERROR(VLOOKUP($I$4&amp;"--"&amp;ROW(A505),'Clie-F'!$A$5:$J$7000,10,0),"")</f>
        <v/>
      </c>
    </row>
    <row r="512" spans="2:7" ht="30" customHeight="1" x14ac:dyDescent="0.3">
      <c r="B512" s="110">
        <v>506</v>
      </c>
      <c r="C512" s="111" t="str">
        <f>IFERROR(VLOOKUP($I$4&amp;"--"&amp;ROW(A506),'Clie-F'!$A$5:$H$7000,4,0),"")</f>
        <v/>
      </c>
      <c r="D512" s="112" t="str">
        <f>IFERROR(VLOOKUP($I$4&amp;"--"&amp;ROW(A506),'Clie-F'!$A$5:$H$7000,7,0),"")</f>
        <v/>
      </c>
      <c r="E512" s="111" t="str">
        <f t="shared" ca="1" si="7"/>
        <v/>
      </c>
      <c r="F512" s="111" t="str">
        <f>IFERROR(VLOOKUP($I$4&amp;"--"&amp;ROW(A506),'Clie-F'!$A$5:$J$7000,9,0),"")</f>
        <v/>
      </c>
      <c r="G512" s="111" t="str">
        <f>IFERROR(VLOOKUP($I$4&amp;"--"&amp;ROW(A506),'Clie-F'!$A$5:$J$7000,10,0),"")</f>
        <v/>
      </c>
    </row>
    <row r="513" spans="2:7" ht="30" customHeight="1" x14ac:dyDescent="0.3">
      <c r="B513" s="110">
        <v>507</v>
      </c>
      <c r="C513" s="111" t="str">
        <f>IFERROR(VLOOKUP($I$4&amp;"--"&amp;ROW(A507),'Clie-F'!$A$5:$H$7000,4,0),"")</f>
        <v/>
      </c>
      <c r="D513" s="112" t="str">
        <f>IFERROR(VLOOKUP($I$4&amp;"--"&amp;ROW(A507),'Clie-F'!$A$5:$H$7000,7,0),"")</f>
        <v/>
      </c>
      <c r="E513" s="111" t="str">
        <f t="shared" ca="1" si="7"/>
        <v/>
      </c>
      <c r="F513" s="111" t="str">
        <f>IFERROR(VLOOKUP($I$4&amp;"--"&amp;ROW(A507),'Clie-F'!$A$5:$J$7000,9,0),"")</f>
        <v/>
      </c>
      <c r="G513" s="111" t="str">
        <f>IFERROR(VLOOKUP($I$4&amp;"--"&amp;ROW(A507),'Clie-F'!$A$5:$J$7000,10,0),"")</f>
        <v/>
      </c>
    </row>
    <row r="514" spans="2:7" ht="30" customHeight="1" x14ac:dyDescent="0.3">
      <c r="B514" s="110">
        <v>508</v>
      </c>
      <c r="C514" s="111" t="str">
        <f>IFERROR(VLOOKUP($I$4&amp;"--"&amp;ROW(A508),'Clie-F'!$A$5:$H$7000,4,0),"")</f>
        <v/>
      </c>
      <c r="D514" s="112" t="str">
        <f>IFERROR(VLOOKUP($I$4&amp;"--"&amp;ROW(A508),'Clie-F'!$A$5:$H$7000,7,0),"")</f>
        <v/>
      </c>
      <c r="E514" s="111" t="str">
        <f t="shared" ca="1" si="7"/>
        <v/>
      </c>
      <c r="F514" s="111" t="str">
        <f>IFERROR(VLOOKUP($I$4&amp;"--"&amp;ROW(A508),'Clie-F'!$A$5:$J$7000,9,0),"")</f>
        <v/>
      </c>
      <c r="G514" s="111" t="str">
        <f>IFERROR(VLOOKUP($I$4&amp;"--"&amp;ROW(A508),'Clie-F'!$A$5:$J$7000,10,0),"")</f>
        <v/>
      </c>
    </row>
    <row r="515" spans="2:7" ht="30" customHeight="1" x14ac:dyDescent="0.3">
      <c r="B515" s="110">
        <v>509</v>
      </c>
      <c r="C515" s="111" t="str">
        <f>IFERROR(VLOOKUP($I$4&amp;"--"&amp;ROW(A509),'Clie-F'!$A$5:$H$7000,4,0),"")</f>
        <v/>
      </c>
      <c r="D515" s="112" t="str">
        <f>IFERROR(VLOOKUP($I$4&amp;"--"&amp;ROW(A509),'Clie-F'!$A$5:$H$7000,7,0),"")</f>
        <v/>
      </c>
      <c r="E515" s="111" t="str">
        <f t="shared" ca="1" si="7"/>
        <v/>
      </c>
      <c r="F515" s="111" t="str">
        <f>IFERROR(VLOOKUP($I$4&amp;"--"&amp;ROW(A509),'Clie-F'!$A$5:$J$7000,9,0),"")</f>
        <v/>
      </c>
      <c r="G515" s="111" t="str">
        <f>IFERROR(VLOOKUP($I$4&amp;"--"&amp;ROW(A509),'Clie-F'!$A$5:$J$7000,10,0),"")</f>
        <v/>
      </c>
    </row>
    <row r="516" spans="2:7" ht="30" customHeight="1" x14ac:dyDescent="0.3">
      <c r="B516" s="110">
        <v>510</v>
      </c>
      <c r="C516" s="111" t="str">
        <f>IFERROR(VLOOKUP($I$4&amp;"--"&amp;ROW(A510),'Clie-F'!$A$5:$H$7000,4,0),"")</f>
        <v/>
      </c>
      <c r="D516" s="112" t="str">
        <f>IFERROR(VLOOKUP($I$4&amp;"--"&amp;ROW(A510),'Clie-F'!$A$5:$H$7000,7,0),"")</f>
        <v/>
      </c>
      <c r="E516" s="111" t="str">
        <f t="shared" ca="1" si="7"/>
        <v/>
      </c>
      <c r="F516" s="111" t="str">
        <f>IFERROR(VLOOKUP($I$4&amp;"--"&amp;ROW(A510),'Clie-F'!$A$5:$J$7000,9,0),"")</f>
        <v/>
      </c>
      <c r="G516" s="111" t="str">
        <f>IFERROR(VLOOKUP($I$4&amp;"--"&amp;ROW(A510),'Clie-F'!$A$5:$J$7000,10,0),"")</f>
        <v/>
      </c>
    </row>
    <row r="517" spans="2:7" ht="30" customHeight="1" x14ac:dyDescent="0.3">
      <c r="B517" s="110">
        <v>511</v>
      </c>
      <c r="C517" s="111" t="str">
        <f>IFERROR(VLOOKUP($I$4&amp;"--"&amp;ROW(A511),'Clie-F'!$A$5:$H$7000,4,0),"")</f>
        <v/>
      </c>
      <c r="D517" s="112" t="str">
        <f>IFERROR(VLOOKUP($I$4&amp;"--"&amp;ROW(A511),'Clie-F'!$A$5:$H$7000,7,0),"")</f>
        <v/>
      </c>
      <c r="E517" s="111" t="str">
        <f t="shared" ca="1" si="7"/>
        <v/>
      </c>
      <c r="F517" s="111" t="str">
        <f>IFERROR(VLOOKUP($I$4&amp;"--"&amp;ROW(A511),'Clie-F'!$A$5:$J$7000,9,0),"")</f>
        <v/>
      </c>
      <c r="G517" s="111" t="str">
        <f>IFERROR(VLOOKUP($I$4&amp;"--"&amp;ROW(A511),'Clie-F'!$A$5:$J$7000,10,0),"")</f>
        <v/>
      </c>
    </row>
    <row r="518" spans="2:7" ht="30" customHeight="1" x14ac:dyDescent="0.3">
      <c r="B518" s="110">
        <v>512</v>
      </c>
      <c r="C518" s="111" t="str">
        <f>IFERROR(VLOOKUP($I$4&amp;"--"&amp;ROW(A512),'Clie-F'!$A$5:$H$7000,4,0),"")</f>
        <v/>
      </c>
      <c r="D518" s="112" t="str">
        <f>IFERROR(VLOOKUP($I$4&amp;"--"&amp;ROW(A512),'Clie-F'!$A$5:$H$7000,7,0),"")</f>
        <v/>
      </c>
      <c r="E518" s="111" t="str">
        <f t="shared" ca="1" si="7"/>
        <v/>
      </c>
      <c r="F518" s="111" t="str">
        <f>IFERROR(VLOOKUP($I$4&amp;"--"&amp;ROW(A512),'Clie-F'!$A$5:$J$7000,9,0),"")</f>
        <v/>
      </c>
      <c r="G518" s="111" t="str">
        <f>IFERROR(VLOOKUP($I$4&amp;"--"&amp;ROW(A512),'Clie-F'!$A$5:$J$7000,10,0),"")</f>
        <v/>
      </c>
    </row>
    <row r="519" spans="2:7" ht="30" customHeight="1" x14ac:dyDescent="0.3">
      <c r="B519" s="110">
        <v>513</v>
      </c>
      <c r="C519" s="111" t="str">
        <f>IFERROR(VLOOKUP($I$4&amp;"--"&amp;ROW(A513),'Clie-F'!$A$5:$H$7000,4,0),"")</f>
        <v/>
      </c>
      <c r="D519" s="112" t="str">
        <f>IFERROR(VLOOKUP($I$4&amp;"--"&amp;ROW(A513),'Clie-F'!$A$5:$H$7000,7,0),"")</f>
        <v/>
      </c>
      <c r="E519" s="111" t="str">
        <f t="shared" ref="E519:E582" ca="1" si="8">IFERROR(IF(D519,DATEDIF(D519,TODAY(),"Y"),""),"")</f>
        <v/>
      </c>
      <c r="F519" s="111" t="str">
        <f>IFERROR(VLOOKUP($I$4&amp;"--"&amp;ROW(A513),'Clie-F'!$A$5:$J$7000,9,0),"")</f>
        <v/>
      </c>
      <c r="G519" s="111" t="str">
        <f>IFERROR(VLOOKUP($I$4&amp;"--"&amp;ROW(A513),'Clie-F'!$A$5:$J$7000,10,0),"")</f>
        <v/>
      </c>
    </row>
    <row r="520" spans="2:7" ht="30" customHeight="1" x14ac:dyDescent="0.3">
      <c r="B520" s="110">
        <v>514</v>
      </c>
      <c r="C520" s="111" t="str">
        <f>IFERROR(VLOOKUP($I$4&amp;"--"&amp;ROW(A514),'Clie-F'!$A$5:$H$7000,4,0),"")</f>
        <v/>
      </c>
      <c r="D520" s="112" t="str">
        <f>IFERROR(VLOOKUP($I$4&amp;"--"&amp;ROW(A514),'Clie-F'!$A$5:$H$7000,7,0),"")</f>
        <v/>
      </c>
      <c r="E520" s="111" t="str">
        <f t="shared" ca="1" si="8"/>
        <v/>
      </c>
      <c r="F520" s="111" t="str">
        <f>IFERROR(VLOOKUP($I$4&amp;"--"&amp;ROW(A514),'Clie-F'!$A$5:$J$7000,9,0),"")</f>
        <v/>
      </c>
      <c r="G520" s="111" t="str">
        <f>IFERROR(VLOOKUP($I$4&amp;"--"&amp;ROW(A514),'Clie-F'!$A$5:$J$7000,10,0),"")</f>
        <v/>
      </c>
    </row>
    <row r="521" spans="2:7" ht="30" customHeight="1" x14ac:dyDescent="0.3">
      <c r="B521" s="110">
        <v>515</v>
      </c>
      <c r="C521" s="111" t="str">
        <f>IFERROR(VLOOKUP($I$4&amp;"--"&amp;ROW(A515),'Clie-F'!$A$5:$H$7000,4,0),"")</f>
        <v/>
      </c>
      <c r="D521" s="112" t="str">
        <f>IFERROR(VLOOKUP($I$4&amp;"--"&amp;ROW(A515),'Clie-F'!$A$5:$H$7000,7,0),"")</f>
        <v/>
      </c>
      <c r="E521" s="111" t="str">
        <f t="shared" ca="1" si="8"/>
        <v/>
      </c>
      <c r="F521" s="111" t="str">
        <f>IFERROR(VLOOKUP($I$4&amp;"--"&amp;ROW(A515),'Clie-F'!$A$5:$J$7000,9,0),"")</f>
        <v/>
      </c>
      <c r="G521" s="111" t="str">
        <f>IFERROR(VLOOKUP($I$4&amp;"--"&amp;ROW(A515),'Clie-F'!$A$5:$J$7000,10,0),"")</f>
        <v/>
      </c>
    </row>
    <row r="522" spans="2:7" ht="30" customHeight="1" x14ac:dyDescent="0.3">
      <c r="B522" s="110">
        <v>516</v>
      </c>
      <c r="C522" s="111" t="str">
        <f>IFERROR(VLOOKUP($I$4&amp;"--"&amp;ROW(A516),'Clie-F'!$A$5:$H$7000,4,0),"")</f>
        <v/>
      </c>
      <c r="D522" s="112" t="str">
        <f>IFERROR(VLOOKUP($I$4&amp;"--"&amp;ROW(A516),'Clie-F'!$A$5:$H$7000,7,0),"")</f>
        <v/>
      </c>
      <c r="E522" s="111" t="str">
        <f t="shared" ca="1" si="8"/>
        <v/>
      </c>
      <c r="F522" s="111" t="str">
        <f>IFERROR(VLOOKUP($I$4&amp;"--"&amp;ROW(A516),'Clie-F'!$A$5:$J$7000,9,0),"")</f>
        <v/>
      </c>
      <c r="G522" s="111" t="str">
        <f>IFERROR(VLOOKUP($I$4&amp;"--"&amp;ROW(A516),'Clie-F'!$A$5:$J$7000,10,0),"")</f>
        <v/>
      </c>
    </row>
    <row r="523" spans="2:7" ht="30" customHeight="1" x14ac:dyDescent="0.3">
      <c r="B523" s="110">
        <v>517</v>
      </c>
      <c r="C523" s="111" t="str">
        <f>IFERROR(VLOOKUP($I$4&amp;"--"&amp;ROW(A517),'Clie-F'!$A$5:$H$7000,4,0),"")</f>
        <v/>
      </c>
      <c r="D523" s="112" t="str">
        <f>IFERROR(VLOOKUP($I$4&amp;"--"&amp;ROW(A517),'Clie-F'!$A$5:$H$7000,7,0),"")</f>
        <v/>
      </c>
      <c r="E523" s="111" t="str">
        <f t="shared" ca="1" si="8"/>
        <v/>
      </c>
      <c r="F523" s="111" t="str">
        <f>IFERROR(VLOOKUP($I$4&amp;"--"&amp;ROW(A517),'Clie-F'!$A$5:$J$7000,9,0),"")</f>
        <v/>
      </c>
      <c r="G523" s="111" t="str">
        <f>IFERROR(VLOOKUP($I$4&amp;"--"&amp;ROW(A517),'Clie-F'!$A$5:$J$7000,10,0),"")</f>
        <v/>
      </c>
    </row>
    <row r="524" spans="2:7" ht="30" customHeight="1" x14ac:dyDescent="0.3">
      <c r="B524" s="110">
        <v>518</v>
      </c>
      <c r="C524" s="111" t="str">
        <f>IFERROR(VLOOKUP($I$4&amp;"--"&amp;ROW(A518),'Clie-F'!$A$5:$H$7000,4,0),"")</f>
        <v/>
      </c>
      <c r="D524" s="112" t="str">
        <f>IFERROR(VLOOKUP($I$4&amp;"--"&amp;ROW(A518),'Clie-F'!$A$5:$H$7000,7,0),"")</f>
        <v/>
      </c>
      <c r="E524" s="111" t="str">
        <f t="shared" ca="1" si="8"/>
        <v/>
      </c>
      <c r="F524" s="111" t="str">
        <f>IFERROR(VLOOKUP($I$4&amp;"--"&amp;ROW(A518),'Clie-F'!$A$5:$J$7000,9,0),"")</f>
        <v/>
      </c>
      <c r="G524" s="111" t="str">
        <f>IFERROR(VLOOKUP($I$4&amp;"--"&amp;ROW(A518),'Clie-F'!$A$5:$J$7000,10,0),"")</f>
        <v/>
      </c>
    </row>
    <row r="525" spans="2:7" ht="30" customHeight="1" x14ac:dyDescent="0.3">
      <c r="B525" s="110">
        <v>519</v>
      </c>
      <c r="C525" s="111" t="str">
        <f>IFERROR(VLOOKUP($I$4&amp;"--"&amp;ROW(A519),'Clie-F'!$A$5:$H$7000,4,0),"")</f>
        <v/>
      </c>
      <c r="D525" s="112" t="str">
        <f>IFERROR(VLOOKUP($I$4&amp;"--"&amp;ROW(A519),'Clie-F'!$A$5:$H$7000,7,0),"")</f>
        <v/>
      </c>
      <c r="E525" s="111" t="str">
        <f t="shared" ca="1" si="8"/>
        <v/>
      </c>
      <c r="F525" s="111" t="str">
        <f>IFERROR(VLOOKUP($I$4&amp;"--"&amp;ROW(A519),'Clie-F'!$A$5:$J$7000,9,0),"")</f>
        <v/>
      </c>
      <c r="G525" s="111" t="str">
        <f>IFERROR(VLOOKUP($I$4&amp;"--"&amp;ROW(A519),'Clie-F'!$A$5:$J$7000,10,0),"")</f>
        <v/>
      </c>
    </row>
    <row r="526" spans="2:7" ht="30" customHeight="1" x14ac:dyDescent="0.3">
      <c r="B526" s="110">
        <v>520</v>
      </c>
      <c r="C526" s="111" t="str">
        <f>IFERROR(VLOOKUP($I$4&amp;"--"&amp;ROW(A520),'Clie-F'!$A$5:$H$7000,4,0),"")</f>
        <v/>
      </c>
      <c r="D526" s="112" t="str">
        <f>IFERROR(VLOOKUP($I$4&amp;"--"&amp;ROW(A520),'Clie-F'!$A$5:$H$7000,7,0),"")</f>
        <v/>
      </c>
      <c r="E526" s="111" t="str">
        <f t="shared" ca="1" si="8"/>
        <v/>
      </c>
      <c r="F526" s="111" t="str">
        <f>IFERROR(VLOOKUP($I$4&amp;"--"&amp;ROW(A520),'Clie-F'!$A$5:$J$7000,9,0),"")</f>
        <v/>
      </c>
      <c r="G526" s="111" t="str">
        <f>IFERROR(VLOOKUP($I$4&amp;"--"&amp;ROW(A520),'Clie-F'!$A$5:$J$7000,10,0),"")</f>
        <v/>
      </c>
    </row>
    <row r="527" spans="2:7" ht="30" customHeight="1" x14ac:dyDescent="0.3">
      <c r="B527" s="110">
        <v>521</v>
      </c>
      <c r="C527" s="111" t="str">
        <f>IFERROR(VLOOKUP($I$4&amp;"--"&amp;ROW(A521),'Clie-F'!$A$5:$H$7000,4,0),"")</f>
        <v/>
      </c>
      <c r="D527" s="112" t="str">
        <f>IFERROR(VLOOKUP($I$4&amp;"--"&amp;ROW(A521),'Clie-F'!$A$5:$H$7000,7,0),"")</f>
        <v/>
      </c>
      <c r="E527" s="111" t="str">
        <f t="shared" ca="1" si="8"/>
        <v/>
      </c>
      <c r="F527" s="111" t="str">
        <f>IFERROR(VLOOKUP($I$4&amp;"--"&amp;ROW(A521),'Clie-F'!$A$5:$J$7000,9,0),"")</f>
        <v/>
      </c>
      <c r="G527" s="111" t="str">
        <f>IFERROR(VLOOKUP($I$4&amp;"--"&amp;ROW(A521),'Clie-F'!$A$5:$J$7000,10,0),"")</f>
        <v/>
      </c>
    </row>
    <row r="528" spans="2:7" ht="30" customHeight="1" x14ac:dyDescent="0.3">
      <c r="B528" s="110">
        <v>522</v>
      </c>
      <c r="C528" s="111" t="str">
        <f>IFERROR(VLOOKUP($I$4&amp;"--"&amp;ROW(A522),'Clie-F'!$A$5:$H$7000,4,0),"")</f>
        <v/>
      </c>
      <c r="D528" s="112" t="str">
        <f>IFERROR(VLOOKUP($I$4&amp;"--"&amp;ROW(A522),'Clie-F'!$A$5:$H$7000,7,0),"")</f>
        <v/>
      </c>
      <c r="E528" s="111" t="str">
        <f t="shared" ca="1" si="8"/>
        <v/>
      </c>
      <c r="F528" s="111" t="str">
        <f>IFERROR(VLOOKUP($I$4&amp;"--"&amp;ROW(A522),'Clie-F'!$A$5:$J$7000,9,0),"")</f>
        <v/>
      </c>
      <c r="G528" s="111" t="str">
        <f>IFERROR(VLOOKUP($I$4&amp;"--"&amp;ROW(A522),'Clie-F'!$A$5:$J$7000,10,0),"")</f>
        <v/>
      </c>
    </row>
    <row r="529" spans="2:7" ht="30" customHeight="1" x14ac:dyDescent="0.3">
      <c r="B529" s="110">
        <v>523</v>
      </c>
      <c r="C529" s="111" t="str">
        <f>IFERROR(VLOOKUP($I$4&amp;"--"&amp;ROW(A523),'Clie-F'!$A$5:$H$7000,4,0),"")</f>
        <v/>
      </c>
      <c r="D529" s="112" t="str">
        <f>IFERROR(VLOOKUP($I$4&amp;"--"&amp;ROW(A523),'Clie-F'!$A$5:$H$7000,7,0),"")</f>
        <v/>
      </c>
      <c r="E529" s="111" t="str">
        <f t="shared" ca="1" si="8"/>
        <v/>
      </c>
      <c r="F529" s="111" t="str">
        <f>IFERROR(VLOOKUP($I$4&amp;"--"&amp;ROW(A523),'Clie-F'!$A$5:$J$7000,9,0),"")</f>
        <v/>
      </c>
      <c r="G529" s="111" t="str">
        <f>IFERROR(VLOOKUP($I$4&amp;"--"&amp;ROW(A523),'Clie-F'!$A$5:$J$7000,10,0),"")</f>
        <v/>
      </c>
    </row>
    <row r="530" spans="2:7" ht="30" customHeight="1" x14ac:dyDescent="0.3">
      <c r="B530" s="110">
        <v>524</v>
      </c>
      <c r="C530" s="111" t="str">
        <f>IFERROR(VLOOKUP($I$4&amp;"--"&amp;ROW(A524),'Clie-F'!$A$5:$H$7000,4,0),"")</f>
        <v/>
      </c>
      <c r="D530" s="112" t="str">
        <f>IFERROR(VLOOKUP($I$4&amp;"--"&amp;ROW(A524),'Clie-F'!$A$5:$H$7000,7,0),"")</f>
        <v/>
      </c>
      <c r="E530" s="111" t="str">
        <f t="shared" ca="1" si="8"/>
        <v/>
      </c>
      <c r="F530" s="111" t="str">
        <f>IFERROR(VLOOKUP($I$4&amp;"--"&amp;ROW(A524),'Clie-F'!$A$5:$J$7000,9,0),"")</f>
        <v/>
      </c>
      <c r="G530" s="111" t="str">
        <f>IFERROR(VLOOKUP($I$4&amp;"--"&amp;ROW(A524),'Clie-F'!$A$5:$J$7000,10,0),"")</f>
        <v/>
      </c>
    </row>
    <row r="531" spans="2:7" ht="30" customHeight="1" x14ac:dyDescent="0.3">
      <c r="B531" s="110">
        <v>525</v>
      </c>
      <c r="C531" s="111" t="str">
        <f>IFERROR(VLOOKUP($I$4&amp;"--"&amp;ROW(A525),'Clie-F'!$A$5:$H$7000,4,0),"")</f>
        <v/>
      </c>
      <c r="D531" s="112" t="str">
        <f>IFERROR(VLOOKUP($I$4&amp;"--"&amp;ROW(A525),'Clie-F'!$A$5:$H$7000,7,0),"")</f>
        <v/>
      </c>
      <c r="E531" s="111" t="str">
        <f t="shared" ca="1" si="8"/>
        <v/>
      </c>
      <c r="F531" s="111" t="str">
        <f>IFERROR(VLOOKUP($I$4&amp;"--"&amp;ROW(A525),'Clie-F'!$A$5:$J$7000,9,0),"")</f>
        <v/>
      </c>
      <c r="G531" s="111" t="str">
        <f>IFERROR(VLOOKUP($I$4&amp;"--"&amp;ROW(A525),'Clie-F'!$A$5:$J$7000,10,0),"")</f>
        <v/>
      </c>
    </row>
    <row r="532" spans="2:7" ht="30" customHeight="1" x14ac:dyDescent="0.3">
      <c r="B532" s="110">
        <v>526</v>
      </c>
      <c r="C532" s="111" t="str">
        <f>IFERROR(VLOOKUP($I$4&amp;"--"&amp;ROW(A526),'Clie-F'!$A$5:$H$7000,4,0),"")</f>
        <v/>
      </c>
      <c r="D532" s="112" t="str">
        <f>IFERROR(VLOOKUP($I$4&amp;"--"&amp;ROW(A526),'Clie-F'!$A$5:$H$7000,7,0),"")</f>
        <v/>
      </c>
      <c r="E532" s="111" t="str">
        <f t="shared" ca="1" si="8"/>
        <v/>
      </c>
      <c r="F532" s="111" t="str">
        <f>IFERROR(VLOOKUP($I$4&amp;"--"&amp;ROW(A526),'Clie-F'!$A$5:$J$7000,9,0),"")</f>
        <v/>
      </c>
      <c r="G532" s="111" t="str">
        <f>IFERROR(VLOOKUP($I$4&amp;"--"&amp;ROW(A526),'Clie-F'!$A$5:$J$7000,10,0),"")</f>
        <v/>
      </c>
    </row>
    <row r="533" spans="2:7" ht="30" customHeight="1" x14ac:dyDescent="0.3">
      <c r="B533" s="110">
        <v>527</v>
      </c>
      <c r="C533" s="111" t="str">
        <f>IFERROR(VLOOKUP($I$4&amp;"--"&amp;ROW(A527),'Clie-F'!$A$5:$H$7000,4,0),"")</f>
        <v/>
      </c>
      <c r="D533" s="112" t="str">
        <f>IFERROR(VLOOKUP($I$4&amp;"--"&amp;ROW(A527),'Clie-F'!$A$5:$H$7000,7,0),"")</f>
        <v/>
      </c>
      <c r="E533" s="111" t="str">
        <f t="shared" ca="1" si="8"/>
        <v/>
      </c>
      <c r="F533" s="111" t="str">
        <f>IFERROR(VLOOKUP($I$4&amp;"--"&amp;ROW(A527),'Clie-F'!$A$5:$J$7000,9,0),"")</f>
        <v/>
      </c>
      <c r="G533" s="111" t="str">
        <f>IFERROR(VLOOKUP($I$4&amp;"--"&amp;ROW(A527),'Clie-F'!$A$5:$J$7000,10,0),"")</f>
        <v/>
      </c>
    </row>
    <row r="534" spans="2:7" ht="30" customHeight="1" x14ac:dyDescent="0.3">
      <c r="B534" s="110">
        <v>528</v>
      </c>
      <c r="C534" s="111" t="str">
        <f>IFERROR(VLOOKUP($I$4&amp;"--"&amp;ROW(A528),'Clie-F'!$A$5:$H$7000,4,0),"")</f>
        <v/>
      </c>
      <c r="D534" s="112" t="str">
        <f>IFERROR(VLOOKUP($I$4&amp;"--"&amp;ROW(A528),'Clie-F'!$A$5:$H$7000,7,0),"")</f>
        <v/>
      </c>
      <c r="E534" s="111" t="str">
        <f t="shared" ca="1" si="8"/>
        <v/>
      </c>
      <c r="F534" s="111" t="str">
        <f>IFERROR(VLOOKUP($I$4&amp;"--"&amp;ROW(A528),'Clie-F'!$A$5:$J$7000,9,0),"")</f>
        <v/>
      </c>
      <c r="G534" s="111" t="str">
        <f>IFERROR(VLOOKUP($I$4&amp;"--"&amp;ROW(A528),'Clie-F'!$A$5:$J$7000,10,0),"")</f>
        <v/>
      </c>
    </row>
    <row r="535" spans="2:7" ht="30" customHeight="1" x14ac:dyDescent="0.3">
      <c r="B535" s="110">
        <v>529</v>
      </c>
      <c r="C535" s="111" t="str">
        <f>IFERROR(VLOOKUP($I$4&amp;"--"&amp;ROW(A529),'Clie-F'!$A$5:$H$7000,4,0),"")</f>
        <v/>
      </c>
      <c r="D535" s="112" t="str">
        <f>IFERROR(VLOOKUP($I$4&amp;"--"&amp;ROW(A529),'Clie-F'!$A$5:$H$7000,7,0),"")</f>
        <v/>
      </c>
      <c r="E535" s="111" t="str">
        <f t="shared" ca="1" si="8"/>
        <v/>
      </c>
      <c r="F535" s="111" t="str">
        <f>IFERROR(VLOOKUP($I$4&amp;"--"&amp;ROW(A529),'Clie-F'!$A$5:$J$7000,9,0),"")</f>
        <v/>
      </c>
      <c r="G535" s="111" t="str">
        <f>IFERROR(VLOOKUP($I$4&amp;"--"&amp;ROW(A529),'Clie-F'!$A$5:$J$7000,10,0),"")</f>
        <v/>
      </c>
    </row>
    <row r="536" spans="2:7" ht="30" customHeight="1" x14ac:dyDescent="0.3">
      <c r="B536" s="110">
        <v>530</v>
      </c>
      <c r="C536" s="111" t="str">
        <f>IFERROR(VLOOKUP($I$4&amp;"--"&amp;ROW(A530),'Clie-F'!$A$5:$H$7000,4,0),"")</f>
        <v/>
      </c>
      <c r="D536" s="112" t="str">
        <f>IFERROR(VLOOKUP($I$4&amp;"--"&amp;ROW(A530),'Clie-F'!$A$5:$H$7000,7,0),"")</f>
        <v/>
      </c>
      <c r="E536" s="111" t="str">
        <f t="shared" ca="1" si="8"/>
        <v/>
      </c>
      <c r="F536" s="111" t="str">
        <f>IFERROR(VLOOKUP($I$4&amp;"--"&amp;ROW(A530),'Clie-F'!$A$5:$J$7000,9,0),"")</f>
        <v/>
      </c>
      <c r="G536" s="111" t="str">
        <f>IFERROR(VLOOKUP($I$4&amp;"--"&amp;ROW(A530),'Clie-F'!$A$5:$J$7000,10,0),"")</f>
        <v/>
      </c>
    </row>
    <row r="537" spans="2:7" ht="30" customHeight="1" x14ac:dyDescent="0.3">
      <c r="B537" s="110">
        <v>531</v>
      </c>
      <c r="C537" s="111" t="str">
        <f>IFERROR(VLOOKUP($I$4&amp;"--"&amp;ROW(A531),'Clie-F'!$A$5:$H$7000,4,0),"")</f>
        <v/>
      </c>
      <c r="D537" s="112" t="str">
        <f>IFERROR(VLOOKUP($I$4&amp;"--"&amp;ROW(A531),'Clie-F'!$A$5:$H$7000,7,0),"")</f>
        <v/>
      </c>
      <c r="E537" s="111" t="str">
        <f t="shared" ca="1" si="8"/>
        <v/>
      </c>
      <c r="F537" s="111" t="str">
        <f>IFERROR(VLOOKUP($I$4&amp;"--"&amp;ROW(A531),'Clie-F'!$A$5:$J$7000,9,0),"")</f>
        <v/>
      </c>
      <c r="G537" s="111" t="str">
        <f>IFERROR(VLOOKUP($I$4&amp;"--"&amp;ROW(A531),'Clie-F'!$A$5:$J$7000,10,0),"")</f>
        <v/>
      </c>
    </row>
    <row r="538" spans="2:7" ht="30" customHeight="1" x14ac:dyDescent="0.3">
      <c r="B538" s="110">
        <v>532</v>
      </c>
      <c r="C538" s="111" t="str">
        <f>IFERROR(VLOOKUP($I$4&amp;"--"&amp;ROW(A532),'Clie-F'!$A$5:$H$7000,4,0),"")</f>
        <v/>
      </c>
      <c r="D538" s="112" t="str">
        <f>IFERROR(VLOOKUP($I$4&amp;"--"&amp;ROW(A532),'Clie-F'!$A$5:$H$7000,7,0),"")</f>
        <v/>
      </c>
      <c r="E538" s="111" t="str">
        <f t="shared" ca="1" si="8"/>
        <v/>
      </c>
      <c r="F538" s="111" t="str">
        <f>IFERROR(VLOOKUP($I$4&amp;"--"&amp;ROW(A532),'Clie-F'!$A$5:$J$7000,9,0),"")</f>
        <v/>
      </c>
      <c r="G538" s="111" t="str">
        <f>IFERROR(VLOOKUP($I$4&amp;"--"&amp;ROW(A532),'Clie-F'!$A$5:$J$7000,10,0),"")</f>
        <v/>
      </c>
    </row>
    <row r="539" spans="2:7" ht="30" customHeight="1" x14ac:dyDescent="0.3">
      <c r="B539" s="110">
        <v>533</v>
      </c>
      <c r="C539" s="111" t="str">
        <f>IFERROR(VLOOKUP($I$4&amp;"--"&amp;ROW(A533),'Clie-F'!$A$5:$H$7000,4,0),"")</f>
        <v/>
      </c>
      <c r="D539" s="112" t="str">
        <f>IFERROR(VLOOKUP($I$4&amp;"--"&amp;ROW(A533),'Clie-F'!$A$5:$H$7000,7,0),"")</f>
        <v/>
      </c>
      <c r="E539" s="111" t="str">
        <f t="shared" ca="1" si="8"/>
        <v/>
      </c>
      <c r="F539" s="111" t="str">
        <f>IFERROR(VLOOKUP($I$4&amp;"--"&amp;ROW(A533),'Clie-F'!$A$5:$J$7000,9,0),"")</f>
        <v/>
      </c>
      <c r="G539" s="111" t="str">
        <f>IFERROR(VLOOKUP($I$4&amp;"--"&amp;ROW(A533),'Clie-F'!$A$5:$J$7000,10,0),"")</f>
        <v/>
      </c>
    </row>
    <row r="540" spans="2:7" ht="30" customHeight="1" x14ac:dyDescent="0.3">
      <c r="B540" s="110">
        <v>534</v>
      </c>
      <c r="C540" s="111" t="str">
        <f>IFERROR(VLOOKUP($I$4&amp;"--"&amp;ROW(A534),'Clie-F'!$A$5:$H$7000,4,0),"")</f>
        <v/>
      </c>
      <c r="D540" s="112" t="str">
        <f>IFERROR(VLOOKUP($I$4&amp;"--"&amp;ROW(A534),'Clie-F'!$A$5:$H$7000,7,0),"")</f>
        <v/>
      </c>
      <c r="E540" s="111" t="str">
        <f t="shared" ca="1" si="8"/>
        <v/>
      </c>
      <c r="F540" s="111" t="str">
        <f>IFERROR(VLOOKUP($I$4&amp;"--"&amp;ROW(A534),'Clie-F'!$A$5:$J$7000,9,0),"")</f>
        <v/>
      </c>
      <c r="G540" s="111" t="str">
        <f>IFERROR(VLOOKUP($I$4&amp;"--"&amp;ROW(A534),'Clie-F'!$A$5:$J$7000,10,0),"")</f>
        <v/>
      </c>
    </row>
    <row r="541" spans="2:7" ht="30" customHeight="1" x14ac:dyDescent="0.3">
      <c r="B541" s="110">
        <v>535</v>
      </c>
      <c r="C541" s="111" t="str">
        <f>IFERROR(VLOOKUP($I$4&amp;"--"&amp;ROW(A535),'Clie-F'!$A$5:$H$7000,4,0),"")</f>
        <v/>
      </c>
      <c r="D541" s="112" t="str">
        <f>IFERROR(VLOOKUP($I$4&amp;"--"&amp;ROW(A535),'Clie-F'!$A$5:$H$7000,7,0),"")</f>
        <v/>
      </c>
      <c r="E541" s="111" t="str">
        <f t="shared" ca="1" si="8"/>
        <v/>
      </c>
      <c r="F541" s="111" t="str">
        <f>IFERROR(VLOOKUP($I$4&amp;"--"&amp;ROW(A535),'Clie-F'!$A$5:$J$7000,9,0),"")</f>
        <v/>
      </c>
      <c r="G541" s="111" t="str">
        <f>IFERROR(VLOOKUP($I$4&amp;"--"&amp;ROW(A535),'Clie-F'!$A$5:$J$7000,10,0),"")</f>
        <v/>
      </c>
    </row>
    <row r="542" spans="2:7" ht="30" customHeight="1" x14ac:dyDescent="0.3">
      <c r="B542" s="110">
        <v>536</v>
      </c>
      <c r="C542" s="111" t="str">
        <f>IFERROR(VLOOKUP($I$4&amp;"--"&amp;ROW(A536),'Clie-F'!$A$5:$H$7000,4,0),"")</f>
        <v/>
      </c>
      <c r="D542" s="112" t="str">
        <f>IFERROR(VLOOKUP($I$4&amp;"--"&amp;ROW(A536),'Clie-F'!$A$5:$H$7000,7,0),"")</f>
        <v/>
      </c>
      <c r="E542" s="111" t="str">
        <f t="shared" ca="1" si="8"/>
        <v/>
      </c>
      <c r="F542" s="111" t="str">
        <f>IFERROR(VLOOKUP($I$4&amp;"--"&amp;ROW(A536),'Clie-F'!$A$5:$J$7000,9,0),"")</f>
        <v/>
      </c>
      <c r="G542" s="111" t="str">
        <f>IFERROR(VLOOKUP($I$4&amp;"--"&amp;ROW(A536),'Clie-F'!$A$5:$J$7000,10,0),"")</f>
        <v/>
      </c>
    </row>
    <row r="543" spans="2:7" ht="30" customHeight="1" x14ac:dyDescent="0.3">
      <c r="B543" s="110">
        <v>537</v>
      </c>
      <c r="C543" s="111" t="str">
        <f>IFERROR(VLOOKUP($I$4&amp;"--"&amp;ROW(A537),'Clie-F'!$A$5:$H$7000,4,0),"")</f>
        <v/>
      </c>
      <c r="D543" s="112" t="str">
        <f>IFERROR(VLOOKUP($I$4&amp;"--"&amp;ROW(A537),'Clie-F'!$A$5:$H$7000,7,0),"")</f>
        <v/>
      </c>
      <c r="E543" s="111" t="str">
        <f t="shared" ca="1" si="8"/>
        <v/>
      </c>
      <c r="F543" s="111" t="str">
        <f>IFERROR(VLOOKUP($I$4&amp;"--"&amp;ROW(A537),'Clie-F'!$A$5:$J$7000,9,0),"")</f>
        <v/>
      </c>
      <c r="G543" s="111" t="str">
        <f>IFERROR(VLOOKUP($I$4&amp;"--"&amp;ROW(A537),'Clie-F'!$A$5:$J$7000,10,0),"")</f>
        <v/>
      </c>
    </row>
    <row r="544" spans="2:7" ht="30" customHeight="1" x14ac:dyDescent="0.3">
      <c r="B544" s="110">
        <v>538</v>
      </c>
      <c r="C544" s="111" t="str">
        <f>IFERROR(VLOOKUP($I$4&amp;"--"&amp;ROW(A538),'Clie-F'!$A$5:$H$7000,4,0),"")</f>
        <v/>
      </c>
      <c r="D544" s="112" t="str">
        <f>IFERROR(VLOOKUP($I$4&amp;"--"&amp;ROW(A538),'Clie-F'!$A$5:$H$7000,7,0),"")</f>
        <v/>
      </c>
      <c r="E544" s="111" t="str">
        <f t="shared" ca="1" si="8"/>
        <v/>
      </c>
      <c r="F544" s="111" t="str">
        <f>IFERROR(VLOOKUP($I$4&amp;"--"&amp;ROW(A538),'Clie-F'!$A$5:$J$7000,9,0),"")</f>
        <v/>
      </c>
      <c r="G544" s="111" t="str">
        <f>IFERROR(VLOOKUP($I$4&amp;"--"&amp;ROW(A538),'Clie-F'!$A$5:$J$7000,10,0),"")</f>
        <v/>
      </c>
    </row>
    <row r="545" spans="2:7" ht="30" customHeight="1" x14ac:dyDescent="0.3">
      <c r="B545" s="110">
        <v>539</v>
      </c>
      <c r="C545" s="111" t="str">
        <f>IFERROR(VLOOKUP($I$4&amp;"--"&amp;ROW(A539),'Clie-F'!$A$5:$H$7000,4,0),"")</f>
        <v/>
      </c>
      <c r="D545" s="112" t="str">
        <f>IFERROR(VLOOKUP($I$4&amp;"--"&amp;ROW(A539),'Clie-F'!$A$5:$H$7000,7,0),"")</f>
        <v/>
      </c>
      <c r="E545" s="111" t="str">
        <f t="shared" ca="1" si="8"/>
        <v/>
      </c>
      <c r="F545" s="111" t="str">
        <f>IFERROR(VLOOKUP($I$4&amp;"--"&amp;ROW(A539),'Clie-F'!$A$5:$J$7000,9,0),"")</f>
        <v/>
      </c>
      <c r="G545" s="111" t="str">
        <f>IFERROR(VLOOKUP($I$4&amp;"--"&amp;ROW(A539),'Clie-F'!$A$5:$J$7000,10,0),"")</f>
        <v/>
      </c>
    </row>
    <row r="546" spans="2:7" ht="30" customHeight="1" x14ac:dyDescent="0.3">
      <c r="B546" s="110">
        <v>540</v>
      </c>
      <c r="C546" s="111" t="str">
        <f>IFERROR(VLOOKUP($I$4&amp;"--"&amp;ROW(A540),'Clie-F'!$A$5:$H$7000,4,0),"")</f>
        <v/>
      </c>
      <c r="D546" s="112" t="str">
        <f>IFERROR(VLOOKUP($I$4&amp;"--"&amp;ROW(A540),'Clie-F'!$A$5:$H$7000,7,0),"")</f>
        <v/>
      </c>
      <c r="E546" s="111" t="str">
        <f t="shared" ca="1" si="8"/>
        <v/>
      </c>
      <c r="F546" s="111" t="str">
        <f>IFERROR(VLOOKUP($I$4&amp;"--"&amp;ROW(A540),'Clie-F'!$A$5:$J$7000,9,0),"")</f>
        <v/>
      </c>
      <c r="G546" s="111" t="str">
        <f>IFERROR(VLOOKUP($I$4&amp;"--"&amp;ROW(A540),'Clie-F'!$A$5:$J$7000,10,0),"")</f>
        <v/>
      </c>
    </row>
    <row r="547" spans="2:7" ht="30" customHeight="1" x14ac:dyDescent="0.3">
      <c r="B547" s="110">
        <v>541</v>
      </c>
      <c r="C547" s="111" t="str">
        <f>IFERROR(VLOOKUP($I$4&amp;"--"&amp;ROW(A541),'Clie-F'!$A$5:$H$7000,4,0),"")</f>
        <v/>
      </c>
      <c r="D547" s="112" t="str">
        <f>IFERROR(VLOOKUP($I$4&amp;"--"&amp;ROW(A541),'Clie-F'!$A$5:$H$7000,7,0),"")</f>
        <v/>
      </c>
      <c r="E547" s="111" t="str">
        <f t="shared" ca="1" si="8"/>
        <v/>
      </c>
      <c r="F547" s="111" t="str">
        <f>IFERROR(VLOOKUP($I$4&amp;"--"&amp;ROW(A541),'Clie-F'!$A$5:$J$7000,9,0),"")</f>
        <v/>
      </c>
      <c r="G547" s="111" t="str">
        <f>IFERROR(VLOOKUP($I$4&amp;"--"&amp;ROW(A541),'Clie-F'!$A$5:$J$7000,10,0),"")</f>
        <v/>
      </c>
    </row>
    <row r="548" spans="2:7" ht="30" customHeight="1" x14ac:dyDescent="0.3">
      <c r="B548" s="110">
        <v>542</v>
      </c>
      <c r="C548" s="111" t="str">
        <f>IFERROR(VLOOKUP($I$4&amp;"--"&amp;ROW(A542),'Clie-F'!$A$5:$H$7000,4,0),"")</f>
        <v/>
      </c>
      <c r="D548" s="112" t="str">
        <f>IFERROR(VLOOKUP($I$4&amp;"--"&amp;ROW(A542),'Clie-F'!$A$5:$H$7000,7,0),"")</f>
        <v/>
      </c>
      <c r="E548" s="111" t="str">
        <f t="shared" ca="1" si="8"/>
        <v/>
      </c>
      <c r="F548" s="111" t="str">
        <f>IFERROR(VLOOKUP($I$4&amp;"--"&amp;ROW(A542),'Clie-F'!$A$5:$J$7000,9,0),"")</f>
        <v/>
      </c>
      <c r="G548" s="111" t="str">
        <f>IFERROR(VLOOKUP($I$4&amp;"--"&amp;ROW(A542),'Clie-F'!$A$5:$J$7000,10,0),"")</f>
        <v/>
      </c>
    </row>
    <row r="549" spans="2:7" ht="30" customHeight="1" x14ac:dyDescent="0.3">
      <c r="B549" s="110">
        <v>543</v>
      </c>
      <c r="C549" s="111" t="str">
        <f>IFERROR(VLOOKUP($I$4&amp;"--"&amp;ROW(A543),'Clie-F'!$A$5:$H$7000,4,0),"")</f>
        <v/>
      </c>
      <c r="D549" s="112" t="str">
        <f>IFERROR(VLOOKUP($I$4&amp;"--"&amp;ROW(A543),'Clie-F'!$A$5:$H$7000,7,0),"")</f>
        <v/>
      </c>
      <c r="E549" s="111" t="str">
        <f t="shared" ca="1" si="8"/>
        <v/>
      </c>
      <c r="F549" s="111" t="str">
        <f>IFERROR(VLOOKUP($I$4&amp;"--"&amp;ROW(A543),'Clie-F'!$A$5:$J$7000,9,0),"")</f>
        <v/>
      </c>
      <c r="G549" s="111" t="str">
        <f>IFERROR(VLOOKUP($I$4&amp;"--"&amp;ROW(A543),'Clie-F'!$A$5:$J$7000,10,0),"")</f>
        <v/>
      </c>
    </row>
    <row r="550" spans="2:7" ht="30" customHeight="1" x14ac:dyDescent="0.3">
      <c r="B550" s="110">
        <v>544</v>
      </c>
      <c r="C550" s="111" t="str">
        <f>IFERROR(VLOOKUP($I$4&amp;"--"&amp;ROW(A544),'Clie-F'!$A$5:$H$7000,4,0),"")</f>
        <v/>
      </c>
      <c r="D550" s="112" t="str">
        <f>IFERROR(VLOOKUP($I$4&amp;"--"&amp;ROW(A544),'Clie-F'!$A$5:$H$7000,7,0),"")</f>
        <v/>
      </c>
      <c r="E550" s="111" t="str">
        <f t="shared" ca="1" si="8"/>
        <v/>
      </c>
      <c r="F550" s="111" t="str">
        <f>IFERROR(VLOOKUP($I$4&amp;"--"&amp;ROW(A544),'Clie-F'!$A$5:$J$7000,9,0),"")</f>
        <v/>
      </c>
      <c r="G550" s="111" t="str">
        <f>IFERROR(VLOOKUP($I$4&amp;"--"&amp;ROW(A544),'Clie-F'!$A$5:$J$7000,10,0),"")</f>
        <v/>
      </c>
    </row>
    <row r="551" spans="2:7" ht="30" customHeight="1" x14ac:dyDescent="0.3">
      <c r="B551" s="110">
        <v>545</v>
      </c>
      <c r="C551" s="111" t="str">
        <f>IFERROR(VLOOKUP($I$4&amp;"--"&amp;ROW(A545),'Clie-F'!$A$5:$H$7000,4,0),"")</f>
        <v/>
      </c>
      <c r="D551" s="112" t="str">
        <f>IFERROR(VLOOKUP($I$4&amp;"--"&amp;ROW(A545),'Clie-F'!$A$5:$H$7000,7,0),"")</f>
        <v/>
      </c>
      <c r="E551" s="111" t="str">
        <f t="shared" ca="1" si="8"/>
        <v/>
      </c>
      <c r="F551" s="111" t="str">
        <f>IFERROR(VLOOKUP($I$4&amp;"--"&amp;ROW(A545),'Clie-F'!$A$5:$J$7000,9,0),"")</f>
        <v/>
      </c>
      <c r="G551" s="111" t="str">
        <f>IFERROR(VLOOKUP($I$4&amp;"--"&amp;ROW(A545),'Clie-F'!$A$5:$J$7000,10,0),"")</f>
        <v/>
      </c>
    </row>
    <row r="552" spans="2:7" ht="30" customHeight="1" x14ac:dyDescent="0.3">
      <c r="B552" s="110">
        <v>546</v>
      </c>
      <c r="C552" s="111" t="str">
        <f>IFERROR(VLOOKUP($I$4&amp;"--"&amp;ROW(A546),'Clie-F'!$A$5:$H$7000,4,0),"")</f>
        <v/>
      </c>
      <c r="D552" s="112" t="str">
        <f>IFERROR(VLOOKUP($I$4&amp;"--"&amp;ROW(A546),'Clie-F'!$A$5:$H$7000,7,0),"")</f>
        <v/>
      </c>
      <c r="E552" s="111" t="str">
        <f t="shared" ca="1" si="8"/>
        <v/>
      </c>
      <c r="F552" s="111" t="str">
        <f>IFERROR(VLOOKUP($I$4&amp;"--"&amp;ROW(A546),'Clie-F'!$A$5:$J$7000,9,0),"")</f>
        <v/>
      </c>
      <c r="G552" s="111" t="str">
        <f>IFERROR(VLOOKUP($I$4&amp;"--"&amp;ROW(A546),'Clie-F'!$A$5:$J$7000,10,0),"")</f>
        <v/>
      </c>
    </row>
    <row r="553" spans="2:7" ht="30" customHeight="1" x14ac:dyDescent="0.3">
      <c r="B553" s="110">
        <v>547</v>
      </c>
      <c r="C553" s="111" t="str">
        <f>IFERROR(VLOOKUP($I$4&amp;"--"&amp;ROW(A547),'Clie-F'!$A$5:$H$7000,4,0),"")</f>
        <v/>
      </c>
      <c r="D553" s="112" t="str">
        <f>IFERROR(VLOOKUP($I$4&amp;"--"&amp;ROW(A547),'Clie-F'!$A$5:$H$7000,7,0),"")</f>
        <v/>
      </c>
      <c r="E553" s="111" t="str">
        <f t="shared" ca="1" si="8"/>
        <v/>
      </c>
      <c r="F553" s="111" t="str">
        <f>IFERROR(VLOOKUP($I$4&amp;"--"&amp;ROW(A547),'Clie-F'!$A$5:$J$7000,9,0),"")</f>
        <v/>
      </c>
      <c r="G553" s="111" t="str">
        <f>IFERROR(VLOOKUP($I$4&amp;"--"&amp;ROW(A547),'Clie-F'!$A$5:$J$7000,10,0),"")</f>
        <v/>
      </c>
    </row>
    <row r="554" spans="2:7" ht="30" customHeight="1" x14ac:dyDescent="0.3">
      <c r="B554" s="110">
        <v>548</v>
      </c>
      <c r="C554" s="111" t="str">
        <f>IFERROR(VLOOKUP($I$4&amp;"--"&amp;ROW(A548),'Clie-F'!$A$5:$H$7000,4,0),"")</f>
        <v/>
      </c>
      <c r="D554" s="112" t="str">
        <f>IFERROR(VLOOKUP($I$4&amp;"--"&amp;ROW(A548),'Clie-F'!$A$5:$H$7000,7,0),"")</f>
        <v/>
      </c>
      <c r="E554" s="111" t="str">
        <f t="shared" ca="1" si="8"/>
        <v/>
      </c>
      <c r="F554" s="111" t="str">
        <f>IFERROR(VLOOKUP($I$4&amp;"--"&amp;ROW(A548),'Clie-F'!$A$5:$J$7000,9,0),"")</f>
        <v/>
      </c>
      <c r="G554" s="111" t="str">
        <f>IFERROR(VLOOKUP($I$4&amp;"--"&amp;ROW(A548),'Clie-F'!$A$5:$J$7000,10,0),"")</f>
        <v/>
      </c>
    </row>
    <row r="555" spans="2:7" ht="30" customHeight="1" x14ac:dyDescent="0.3">
      <c r="B555" s="110">
        <v>549</v>
      </c>
      <c r="C555" s="111" t="str">
        <f>IFERROR(VLOOKUP($I$4&amp;"--"&amp;ROW(A549),'Clie-F'!$A$5:$H$7000,4,0),"")</f>
        <v/>
      </c>
      <c r="D555" s="112" t="str">
        <f>IFERROR(VLOOKUP($I$4&amp;"--"&amp;ROW(A549),'Clie-F'!$A$5:$H$7000,7,0),"")</f>
        <v/>
      </c>
      <c r="E555" s="111" t="str">
        <f t="shared" ca="1" si="8"/>
        <v/>
      </c>
      <c r="F555" s="111" t="str">
        <f>IFERROR(VLOOKUP($I$4&amp;"--"&amp;ROW(A549),'Clie-F'!$A$5:$J$7000,9,0),"")</f>
        <v/>
      </c>
      <c r="G555" s="111" t="str">
        <f>IFERROR(VLOOKUP($I$4&amp;"--"&amp;ROW(A549),'Clie-F'!$A$5:$J$7000,10,0),"")</f>
        <v/>
      </c>
    </row>
    <row r="556" spans="2:7" ht="30" customHeight="1" x14ac:dyDescent="0.3">
      <c r="B556" s="110">
        <v>550</v>
      </c>
      <c r="C556" s="111" t="str">
        <f>IFERROR(VLOOKUP($I$4&amp;"--"&amp;ROW(A550),'Clie-F'!$A$5:$H$7000,4,0),"")</f>
        <v/>
      </c>
      <c r="D556" s="112" t="str">
        <f>IFERROR(VLOOKUP($I$4&amp;"--"&amp;ROW(A550),'Clie-F'!$A$5:$H$7000,7,0),"")</f>
        <v/>
      </c>
      <c r="E556" s="111" t="str">
        <f t="shared" ca="1" si="8"/>
        <v/>
      </c>
      <c r="F556" s="111" t="str">
        <f>IFERROR(VLOOKUP($I$4&amp;"--"&amp;ROW(A550),'Clie-F'!$A$5:$J$7000,9,0),"")</f>
        <v/>
      </c>
      <c r="G556" s="111" t="str">
        <f>IFERROR(VLOOKUP($I$4&amp;"--"&amp;ROW(A550),'Clie-F'!$A$5:$J$7000,10,0),"")</f>
        <v/>
      </c>
    </row>
    <row r="557" spans="2:7" ht="30" customHeight="1" x14ac:dyDescent="0.3">
      <c r="B557" s="110">
        <v>551</v>
      </c>
      <c r="C557" s="111" t="str">
        <f>IFERROR(VLOOKUP($I$4&amp;"--"&amp;ROW(A551),'Clie-F'!$A$5:$H$7000,4,0),"")</f>
        <v/>
      </c>
      <c r="D557" s="112" t="str">
        <f>IFERROR(VLOOKUP($I$4&amp;"--"&amp;ROW(A551),'Clie-F'!$A$5:$H$7000,7,0),"")</f>
        <v/>
      </c>
      <c r="E557" s="111" t="str">
        <f t="shared" ca="1" si="8"/>
        <v/>
      </c>
      <c r="F557" s="111" t="str">
        <f>IFERROR(VLOOKUP($I$4&amp;"--"&amp;ROW(A551),'Clie-F'!$A$5:$J$7000,9,0),"")</f>
        <v/>
      </c>
      <c r="G557" s="111" t="str">
        <f>IFERROR(VLOOKUP($I$4&amp;"--"&amp;ROW(A551),'Clie-F'!$A$5:$J$7000,10,0),"")</f>
        <v/>
      </c>
    </row>
    <row r="558" spans="2:7" ht="30" customHeight="1" x14ac:dyDescent="0.3">
      <c r="B558" s="110">
        <v>552</v>
      </c>
      <c r="C558" s="111" t="str">
        <f>IFERROR(VLOOKUP($I$4&amp;"--"&amp;ROW(A552),'Clie-F'!$A$5:$H$7000,4,0),"")</f>
        <v/>
      </c>
      <c r="D558" s="112" t="str">
        <f>IFERROR(VLOOKUP($I$4&amp;"--"&amp;ROW(A552),'Clie-F'!$A$5:$H$7000,7,0),"")</f>
        <v/>
      </c>
      <c r="E558" s="111" t="str">
        <f t="shared" ca="1" si="8"/>
        <v/>
      </c>
      <c r="F558" s="111" t="str">
        <f>IFERROR(VLOOKUP($I$4&amp;"--"&amp;ROW(A552),'Clie-F'!$A$5:$J$7000,9,0),"")</f>
        <v/>
      </c>
      <c r="G558" s="111" t="str">
        <f>IFERROR(VLOOKUP($I$4&amp;"--"&amp;ROW(A552),'Clie-F'!$A$5:$J$7000,10,0),"")</f>
        <v/>
      </c>
    </row>
    <row r="559" spans="2:7" ht="30" customHeight="1" x14ac:dyDescent="0.3">
      <c r="B559" s="110">
        <v>553</v>
      </c>
      <c r="C559" s="111" t="str">
        <f>IFERROR(VLOOKUP($I$4&amp;"--"&amp;ROW(A553),'Clie-F'!$A$5:$H$7000,4,0),"")</f>
        <v/>
      </c>
      <c r="D559" s="112" t="str">
        <f>IFERROR(VLOOKUP($I$4&amp;"--"&amp;ROW(A553),'Clie-F'!$A$5:$H$7000,7,0),"")</f>
        <v/>
      </c>
      <c r="E559" s="111" t="str">
        <f t="shared" ca="1" si="8"/>
        <v/>
      </c>
      <c r="F559" s="111" t="str">
        <f>IFERROR(VLOOKUP($I$4&amp;"--"&amp;ROW(A553),'Clie-F'!$A$5:$J$7000,9,0),"")</f>
        <v/>
      </c>
      <c r="G559" s="111" t="str">
        <f>IFERROR(VLOOKUP($I$4&amp;"--"&amp;ROW(A553),'Clie-F'!$A$5:$J$7000,10,0),"")</f>
        <v/>
      </c>
    </row>
    <row r="560" spans="2:7" ht="30" customHeight="1" x14ac:dyDescent="0.3">
      <c r="B560" s="110">
        <v>554</v>
      </c>
      <c r="C560" s="111" t="str">
        <f>IFERROR(VLOOKUP($I$4&amp;"--"&amp;ROW(A554),'Clie-F'!$A$5:$H$7000,4,0),"")</f>
        <v/>
      </c>
      <c r="D560" s="112" t="str">
        <f>IFERROR(VLOOKUP($I$4&amp;"--"&amp;ROW(A554),'Clie-F'!$A$5:$H$7000,7,0),"")</f>
        <v/>
      </c>
      <c r="E560" s="111" t="str">
        <f t="shared" ca="1" si="8"/>
        <v/>
      </c>
      <c r="F560" s="111" t="str">
        <f>IFERROR(VLOOKUP($I$4&amp;"--"&amp;ROW(A554),'Clie-F'!$A$5:$J$7000,9,0),"")</f>
        <v/>
      </c>
      <c r="G560" s="111" t="str">
        <f>IFERROR(VLOOKUP($I$4&amp;"--"&amp;ROW(A554),'Clie-F'!$A$5:$J$7000,10,0),"")</f>
        <v/>
      </c>
    </row>
    <row r="561" spans="2:7" ht="30" customHeight="1" x14ac:dyDescent="0.3">
      <c r="B561" s="110">
        <v>555</v>
      </c>
      <c r="C561" s="111" t="str">
        <f>IFERROR(VLOOKUP($I$4&amp;"--"&amp;ROW(A555),'Clie-F'!$A$5:$H$7000,4,0),"")</f>
        <v/>
      </c>
      <c r="D561" s="112" t="str">
        <f>IFERROR(VLOOKUP($I$4&amp;"--"&amp;ROW(A555),'Clie-F'!$A$5:$H$7000,7,0),"")</f>
        <v/>
      </c>
      <c r="E561" s="111" t="str">
        <f t="shared" ca="1" si="8"/>
        <v/>
      </c>
      <c r="F561" s="111" t="str">
        <f>IFERROR(VLOOKUP($I$4&amp;"--"&amp;ROW(A555),'Clie-F'!$A$5:$J$7000,9,0),"")</f>
        <v/>
      </c>
      <c r="G561" s="111" t="str">
        <f>IFERROR(VLOOKUP($I$4&amp;"--"&amp;ROW(A555),'Clie-F'!$A$5:$J$7000,10,0),"")</f>
        <v/>
      </c>
    </row>
    <row r="562" spans="2:7" ht="30" customHeight="1" x14ac:dyDescent="0.3">
      <c r="B562" s="110">
        <v>556</v>
      </c>
      <c r="C562" s="111" t="str">
        <f>IFERROR(VLOOKUP($I$4&amp;"--"&amp;ROW(A556),'Clie-F'!$A$5:$H$7000,4,0),"")</f>
        <v/>
      </c>
      <c r="D562" s="112" t="str">
        <f>IFERROR(VLOOKUP($I$4&amp;"--"&amp;ROW(A556),'Clie-F'!$A$5:$H$7000,7,0),"")</f>
        <v/>
      </c>
      <c r="E562" s="111" t="str">
        <f t="shared" ca="1" si="8"/>
        <v/>
      </c>
      <c r="F562" s="111" t="str">
        <f>IFERROR(VLOOKUP($I$4&amp;"--"&amp;ROW(A556),'Clie-F'!$A$5:$J$7000,9,0),"")</f>
        <v/>
      </c>
      <c r="G562" s="111" t="str">
        <f>IFERROR(VLOOKUP($I$4&amp;"--"&amp;ROW(A556),'Clie-F'!$A$5:$J$7000,10,0),"")</f>
        <v/>
      </c>
    </row>
    <row r="563" spans="2:7" ht="30" customHeight="1" x14ac:dyDescent="0.3">
      <c r="B563" s="110">
        <v>557</v>
      </c>
      <c r="C563" s="111" t="str">
        <f>IFERROR(VLOOKUP($I$4&amp;"--"&amp;ROW(A557),'Clie-F'!$A$5:$H$7000,4,0),"")</f>
        <v/>
      </c>
      <c r="D563" s="112" t="str">
        <f>IFERROR(VLOOKUP($I$4&amp;"--"&amp;ROW(A557),'Clie-F'!$A$5:$H$7000,7,0),"")</f>
        <v/>
      </c>
      <c r="E563" s="111" t="str">
        <f t="shared" ca="1" si="8"/>
        <v/>
      </c>
      <c r="F563" s="111" t="str">
        <f>IFERROR(VLOOKUP($I$4&amp;"--"&amp;ROW(A557),'Clie-F'!$A$5:$J$7000,9,0),"")</f>
        <v/>
      </c>
      <c r="G563" s="111" t="str">
        <f>IFERROR(VLOOKUP($I$4&amp;"--"&amp;ROW(A557),'Clie-F'!$A$5:$J$7000,10,0),"")</f>
        <v/>
      </c>
    </row>
    <row r="564" spans="2:7" ht="30" customHeight="1" x14ac:dyDescent="0.3">
      <c r="B564" s="110">
        <v>558</v>
      </c>
      <c r="C564" s="111" t="str">
        <f>IFERROR(VLOOKUP($I$4&amp;"--"&amp;ROW(A558),'Clie-F'!$A$5:$H$7000,4,0),"")</f>
        <v/>
      </c>
      <c r="D564" s="112" t="str">
        <f>IFERROR(VLOOKUP($I$4&amp;"--"&amp;ROW(A558),'Clie-F'!$A$5:$H$7000,7,0),"")</f>
        <v/>
      </c>
      <c r="E564" s="111" t="str">
        <f t="shared" ca="1" si="8"/>
        <v/>
      </c>
      <c r="F564" s="111" t="str">
        <f>IFERROR(VLOOKUP($I$4&amp;"--"&amp;ROW(A558),'Clie-F'!$A$5:$J$7000,9,0),"")</f>
        <v/>
      </c>
      <c r="G564" s="111" t="str">
        <f>IFERROR(VLOOKUP($I$4&amp;"--"&amp;ROW(A558),'Clie-F'!$A$5:$J$7000,10,0),"")</f>
        <v/>
      </c>
    </row>
    <row r="565" spans="2:7" ht="30" customHeight="1" x14ac:dyDescent="0.3">
      <c r="B565" s="110">
        <v>559</v>
      </c>
      <c r="C565" s="111" t="str">
        <f>IFERROR(VLOOKUP($I$4&amp;"--"&amp;ROW(A559),'Clie-F'!$A$5:$H$7000,4,0),"")</f>
        <v/>
      </c>
      <c r="D565" s="112" t="str">
        <f>IFERROR(VLOOKUP($I$4&amp;"--"&amp;ROW(A559),'Clie-F'!$A$5:$H$7000,7,0),"")</f>
        <v/>
      </c>
      <c r="E565" s="111" t="str">
        <f t="shared" ca="1" si="8"/>
        <v/>
      </c>
      <c r="F565" s="111" t="str">
        <f>IFERROR(VLOOKUP($I$4&amp;"--"&amp;ROW(A559),'Clie-F'!$A$5:$J$7000,9,0),"")</f>
        <v/>
      </c>
      <c r="G565" s="111" t="str">
        <f>IFERROR(VLOOKUP($I$4&amp;"--"&amp;ROW(A559),'Clie-F'!$A$5:$J$7000,10,0),"")</f>
        <v/>
      </c>
    </row>
    <row r="566" spans="2:7" ht="30" customHeight="1" x14ac:dyDescent="0.3">
      <c r="B566" s="110">
        <v>560</v>
      </c>
      <c r="C566" s="111" t="str">
        <f>IFERROR(VLOOKUP($I$4&amp;"--"&amp;ROW(A560),'Clie-F'!$A$5:$H$7000,4,0),"")</f>
        <v/>
      </c>
      <c r="D566" s="112" t="str">
        <f>IFERROR(VLOOKUP($I$4&amp;"--"&amp;ROW(A560),'Clie-F'!$A$5:$H$7000,7,0),"")</f>
        <v/>
      </c>
      <c r="E566" s="111" t="str">
        <f t="shared" ca="1" si="8"/>
        <v/>
      </c>
      <c r="F566" s="111" t="str">
        <f>IFERROR(VLOOKUP($I$4&amp;"--"&amp;ROW(A560),'Clie-F'!$A$5:$J$7000,9,0),"")</f>
        <v/>
      </c>
      <c r="G566" s="111" t="str">
        <f>IFERROR(VLOOKUP($I$4&amp;"--"&amp;ROW(A560),'Clie-F'!$A$5:$J$7000,10,0),"")</f>
        <v/>
      </c>
    </row>
    <row r="567" spans="2:7" ht="30" customHeight="1" x14ac:dyDescent="0.3">
      <c r="B567" s="110">
        <v>561</v>
      </c>
      <c r="C567" s="111" t="str">
        <f>IFERROR(VLOOKUP($I$4&amp;"--"&amp;ROW(A561),'Clie-F'!$A$5:$H$7000,4,0),"")</f>
        <v/>
      </c>
      <c r="D567" s="112" t="str">
        <f>IFERROR(VLOOKUP($I$4&amp;"--"&amp;ROW(A561),'Clie-F'!$A$5:$H$7000,7,0),"")</f>
        <v/>
      </c>
      <c r="E567" s="111" t="str">
        <f t="shared" ca="1" si="8"/>
        <v/>
      </c>
      <c r="F567" s="111" t="str">
        <f>IFERROR(VLOOKUP($I$4&amp;"--"&amp;ROW(A561),'Clie-F'!$A$5:$J$7000,9,0),"")</f>
        <v/>
      </c>
      <c r="G567" s="111" t="str">
        <f>IFERROR(VLOOKUP($I$4&amp;"--"&amp;ROW(A561),'Clie-F'!$A$5:$J$7000,10,0),"")</f>
        <v/>
      </c>
    </row>
    <row r="568" spans="2:7" ht="30" customHeight="1" x14ac:dyDescent="0.3">
      <c r="B568" s="110">
        <v>562</v>
      </c>
      <c r="C568" s="111" t="str">
        <f>IFERROR(VLOOKUP($I$4&amp;"--"&amp;ROW(A562),'Clie-F'!$A$5:$H$7000,4,0),"")</f>
        <v/>
      </c>
      <c r="D568" s="112" t="str">
        <f>IFERROR(VLOOKUP($I$4&amp;"--"&amp;ROW(A562),'Clie-F'!$A$5:$H$7000,7,0),"")</f>
        <v/>
      </c>
      <c r="E568" s="111" t="str">
        <f t="shared" ca="1" si="8"/>
        <v/>
      </c>
      <c r="F568" s="111" t="str">
        <f>IFERROR(VLOOKUP($I$4&amp;"--"&amp;ROW(A562),'Clie-F'!$A$5:$J$7000,9,0),"")</f>
        <v/>
      </c>
      <c r="G568" s="111" t="str">
        <f>IFERROR(VLOOKUP($I$4&amp;"--"&amp;ROW(A562),'Clie-F'!$A$5:$J$7000,10,0),"")</f>
        <v/>
      </c>
    </row>
    <row r="569" spans="2:7" ht="30" customHeight="1" x14ac:dyDescent="0.3">
      <c r="B569" s="110">
        <v>563</v>
      </c>
      <c r="C569" s="111" t="str">
        <f>IFERROR(VLOOKUP($I$4&amp;"--"&amp;ROW(A563),'Clie-F'!$A$5:$H$7000,4,0),"")</f>
        <v/>
      </c>
      <c r="D569" s="112" t="str">
        <f>IFERROR(VLOOKUP($I$4&amp;"--"&amp;ROW(A563),'Clie-F'!$A$5:$H$7000,7,0),"")</f>
        <v/>
      </c>
      <c r="E569" s="111" t="str">
        <f t="shared" ca="1" si="8"/>
        <v/>
      </c>
      <c r="F569" s="111" t="str">
        <f>IFERROR(VLOOKUP($I$4&amp;"--"&amp;ROW(A563),'Clie-F'!$A$5:$J$7000,9,0),"")</f>
        <v/>
      </c>
      <c r="G569" s="111" t="str">
        <f>IFERROR(VLOOKUP($I$4&amp;"--"&amp;ROW(A563),'Clie-F'!$A$5:$J$7000,10,0),"")</f>
        <v/>
      </c>
    </row>
    <row r="570" spans="2:7" ht="30" customHeight="1" x14ac:dyDescent="0.3">
      <c r="B570" s="110">
        <v>564</v>
      </c>
      <c r="C570" s="111" t="str">
        <f>IFERROR(VLOOKUP($I$4&amp;"--"&amp;ROW(A564),'Clie-F'!$A$5:$H$7000,4,0),"")</f>
        <v/>
      </c>
      <c r="D570" s="112" t="str">
        <f>IFERROR(VLOOKUP($I$4&amp;"--"&amp;ROW(A564),'Clie-F'!$A$5:$H$7000,7,0),"")</f>
        <v/>
      </c>
      <c r="E570" s="111" t="str">
        <f t="shared" ca="1" si="8"/>
        <v/>
      </c>
      <c r="F570" s="111" t="str">
        <f>IFERROR(VLOOKUP($I$4&amp;"--"&amp;ROW(A564),'Clie-F'!$A$5:$J$7000,9,0),"")</f>
        <v/>
      </c>
      <c r="G570" s="111" t="str">
        <f>IFERROR(VLOOKUP($I$4&amp;"--"&amp;ROW(A564),'Clie-F'!$A$5:$J$7000,10,0),"")</f>
        <v/>
      </c>
    </row>
    <row r="571" spans="2:7" ht="30" customHeight="1" x14ac:dyDescent="0.3">
      <c r="B571" s="110">
        <v>565</v>
      </c>
      <c r="C571" s="111" t="str">
        <f>IFERROR(VLOOKUP($I$4&amp;"--"&amp;ROW(A565),'Clie-F'!$A$5:$H$7000,4,0),"")</f>
        <v/>
      </c>
      <c r="D571" s="112" t="str">
        <f>IFERROR(VLOOKUP($I$4&amp;"--"&amp;ROW(A565),'Clie-F'!$A$5:$H$7000,7,0),"")</f>
        <v/>
      </c>
      <c r="E571" s="111" t="str">
        <f t="shared" ca="1" si="8"/>
        <v/>
      </c>
      <c r="F571" s="111" t="str">
        <f>IFERROR(VLOOKUP($I$4&amp;"--"&amp;ROW(A565),'Clie-F'!$A$5:$J$7000,9,0),"")</f>
        <v/>
      </c>
      <c r="G571" s="111" t="str">
        <f>IFERROR(VLOOKUP($I$4&amp;"--"&amp;ROW(A565),'Clie-F'!$A$5:$J$7000,10,0),"")</f>
        <v/>
      </c>
    </row>
    <row r="572" spans="2:7" ht="30" customHeight="1" x14ac:dyDescent="0.3">
      <c r="B572" s="110">
        <v>566</v>
      </c>
      <c r="C572" s="111" t="str">
        <f>IFERROR(VLOOKUP($I$4&amp;"--"&amp;ROW(A566),'Clie-F'!$A$5:$H$7000,4,0),"")</f>
        <v/>
      </c>
      <c r="D572" s="112" t="str">
        <f>IFERROR(VLOOKUP($I$4&amp;"--"&amp;ROW(A566),'Clie-F'!$A$5:$H$7000,7,0),"")</f>
        <v/>
      </c>
      <c r="E572" s="111" t="str">
        <f t="shared" ca="1" si="8"/>
        <v/>
      </c>
      <c r="F572" s="111" t="str">
        <f>IFERROR(VLOOKUP($I$4&amp;"--"&amp;ROW(A566),'Clie-F'!$A$5:$J$7000,9,0),"")</f>
        <v/>
      </c>
      <c r="G572" s="111" t="str">
        <f>IFERROR(VLOOKUP($I$4&amp;"--"&amp;ROW(A566),'Clie-F'!$A$5:$J$7000,10,0),"")</f>
        <v/>
      </c>
    </row>
    <row r="573" spans="2:7" ht="30" customHeight="1" x14ac:dyDescent="0.3">
      <c r="B573" s="110">
        <v>567</v>
      </c>
      <c r="C573" s="111" t="str">
        <f>IFERROR(VLOOKUP($I$4&amp;"--"&amp;ROW(A567),'Clie-F'!$A$5:$H$7000,4,0),"")</f>
        <v/>
      </c>
      <c r="D573" s="112" t="str">
        <f>IFERROR(VLOOKUP($I$4&amp;"--"&amp;ROW(A567),'Clie-F'!$A$5:$H$7000,7,0),"")</f>
        <v/>
      </c>
      <c r="E573" s="111" t="str">
        <f t="shared" ca="1" si="8"/>
        <v/>
      </c>
      <c r="F573" s="111" t="str">
        <f>IFERROR(VLOOKUP($I$4&amp;"--"&amp;ROW(A567),'Clie-F'!$A$5:$J$7000,9,0),"")</f>
        <v/>
      </c>
      <c r="G573" s="111" t="str">
        <f>IFERROR(VLOOKUP($I$4&amp;"--"&amp;ROW(A567),'Clie-F'!$A$5:$J$7000,10,0),"")</f>
        <v/>
      </c>
    </row>
    <row r="574" spans="2:7" ht="30" customHeight="1" x14ac:dyDescent="0.3">
      <c r="B574" s="110">
        <v>568</v>
      </c>
      <c r="C574" s="111" t="str">
        <f>IFERROR(VLOOKUP($I$4&amp;"--"&amp;ROW(A568),'Clie-F'!$A$5:$H$7000,4,0),"")</f>
        <v/>
      </c>
      <c r="D574" s="112" t="str">
        <f>IFERROR(VLOOKUP($I$4&amp;"--"&amp;ROW(A568),'Clie-F'!$A$5:$H$7000,7,0),"")</f>
        <v/>
      </c>
      <c r="E574" s="111" t="str">
        <f t="shared" ca="1" si="8"/>
        <v/>
      </c>
      <c r="F574" s="111" t="str">
        <f>IFERROR(VLOOKUP($I$4&amp;"--"&amp;ROW(A568),'Clie-F'!$A$5:$J$7000,9,0),"")</f>
        <v/>
      </c>
      <c r="G574" s="111" t="str">
        <f>IFERROR(VLOOKUP($I$4&amp;"--"&amp;ROW(A568),'Clie-F'!$A$5:$J$7000,10,0),"")</f>
        <v/>
      </c>
    </row>
    <row r="575" spans="2:7" ht="30" customHeight="1" x14ac:dyDescent="0.3">
      <c r="B575" s="110">
        <v>569</v>
      </c>
      <c r="C575" s="111" t="str">
        <f>IFERROR(VLOOKUP($I$4&amp;"--"&amp;ROW(A569),'Clie-F'!$A$5:$H$7000,4,0),"")</f>
        <v/>
      </c>
      <c r="D575" s="112" t="str">
        <f>IFERROR(VLOOKUP($I$4&amp;"--"&amp;ROW(A569),'Clie-F'!$A$5:$H$7000,7,0),"")</f>
        <v/>
      </c>
      <c r="E575" s="111" t="str">
        <f t="shared" ca="1" si="8"/>
        <v/>
      </c>
      <c r="F575" s="111" t="str">
        <f>IFERROR(VLOOKUP($I$4&amp;"--"&amp;ROW(A569),'Clie-F'!$A$5:$J$7000,9,0),"")</f>
        <v/>
      </c>
      <c r="G575" s="111" t="str">
        <f>IFERROR(VLOOKUP($I$4&amp;"--"&amp;ROW(A569),'Clie-F'!$A$5:$J$7000,10,0),"")</f>
        <v/>
      </c>
    </row>
    <row r="576" spans="2:7" ht="30" customHeight="1" x14ac:dyDescent="0.3">
      <c r="B576" s="110">
        <v>570</v>
      </c>
      <c r="C576" s="111" t="str">
        <f>IFERROR(VLOOKUP($I$4&amp;"--"&amp;ROW(A570),'Clie-F'!$A$5:$H$7000,4,0),"")</f>
        <v/>
      </c>
      <c r="D576" s="112" t="str">
        <f>IFERROR(VLOOKUP($I$4&amp;"--"&amp;ROW(A570),'Clie-F'!$A$5:$H$7000,7,0),"")</f>
        <v/>
      </c>
      <c r="E576" s="111" t="str">
        <f t="shared" ca="1" si="8"/>
        <v/>
      </c>
      <c r="F576" s="111" t="str">
        <f>IFERROR(VLOOKUP($I$4&amp;"--"&amp;ROW(A570),'Clie-F'!$A$5:$J$7000,9,0),"")</f>
        <v/>
      </c>
      <c r="G576" s="111" t="str">
        <f>IFERROR(VLOOKUP($I$4&amp;"--"&amp;ROW(A570),'Clie-F'!$A$5:$J$7000,10,0),"")</f>
        <v/>
      </c>
    </row>
    <row r="577" spans="2:7" ht="30" customHeight="1" x14ac:dyDescent="0.3">
      <c r="B577" s="110">
        <v>571</v>
      </c>
      <c r="C577" s="111" t="str">
        <f>IFERROR(VLOOKUP($I$4&amp;"--"&amp;ROW(A571),'Clie-F'!$A$5:$H$7000,4,0),"")</f>
        <v/>
      </c>
      <c r="D577" s="112" t="str">
        <f>IFERROR(VLOOKUP($I$4&amp;"--"&amp;ROW(A571),'Clie-F'!$A$5:$H$7000,7,0),"")</f>
        <v/>
      </c>
      <c r="E577" s="111" t="str">
        <f t="shared" ca="1" si="8"/>
        <v/>
      </c>
      <c r="F577" s="111" t="str">
        <f>IFERROR(VLOOKUP($I$4&amp;"--"&amp;ROW(A571),'Clie-F'!$A$5:$J$7000,9,0),"")</f>
        <v/>
      </c>
      <c r="G577" s="111" t="str">
        <f>IFERROR(VLOOKUP($I$4&amp;"--"&amp;ROW(A571),'Clie-F'!$A$5:$J$7000,10,0),"")</f>
        <v/>
      </c>
    </row>
    <row r="578" spans="2:7" ht="30" customHeight="1" x14ac:dyDescent="0.3">
      <c r="B578" s="110">
        <v>572</v>
      </c>
      <c r="C578" s="111" t="str">
        <f>IFERROR(VLOOKUP($I$4&amp;"--"&amp;ROW(A572),'Clie-F'!$A$5:$H$7000,4,0),"")</f>
        <v/>
      </c>
      <c r="D578" s="112" t="str">
        <f>IFERROR(VLOOKUP($I$4&amp;"--"&amp;ROW(A572),'Clie-F'!$A$5:$H$7000,7,0),"")</f>
        <v/>
      </c>
      <c r="E578" s="111" t="str">
        <f t="shared" ca="1" si="8"/>
        <v/>
      </c>
      <c r="F578" s="111" t="str">
        <f>IFERROR(VLOOKUP($I$4&amp;"--"&amp;ROW(A572),'Clie-F'!$A$5:$J$7000,9,0),"")</f>
        <v/>
      </c>
      <c r="G578" s="111" t="str">
        <f>IFERROR(VLOOKUP($I$4&amp;"--"&amp;ROW(A572),'Clie-F'!$A$5:$J$7000,10,0),"")</f>
        <v/>
      </c>
    </row>
    <row r="579" spans="2:7" ht="30" customHeight="1" x14ac:dyDescent="0.3">
      <c r="B579" s="110">
        <v>573</v>
      </c>
      <c r="C579" s="111" t="str">
        <f>IFERROR(VLOOKUP($I$4&amp;"--"&amp;ROW(A573),'Clie-F'!$A$5:$H$7000,4,0),"")</f>
        <v/>
      </c>
      <c r="D579" s="112" t="str">
        <f>IFERROR(VLOOKUP($I$4&amp;"--"&amp;ROW(A573),'Clie-F'!$A$5:$H$7000,7,0),"")</f>
        <v/>
      </c>
      <c r="E579" s="111" t="str">
        <f t="shared" ca="1" si="8"/>
        <v/>
      </c>
      <c r="F579" s="111" t="str">
        <f>IFERROR(VLOOKUP($I$4&amp;"--"&amp;ROW(A573),'Clie-F'!$A$5:$J$7000,9,0),"")</f>
        <v/>
      </c>
      <c r="G579" s="111" t="str">
        <f>IFERROR(VLOOKUP($I$4&amp;"--"&amp;ROW(A573),'Clie-F'!$A$5:$J$7000,10,0),"")</f>
        <v/>
      </c>
    </row>
    <row r="580" spans="2:7" ht="30" customHeight="1" x14ac:dyDescent="0.3">
      <c r="B580" s="110">
        <v>574</v>
      </c>
      <c r="C580" s="111" t="str">
        <f>IFERROR(VLOOKUP($I$4&amp;"--"&amp;ROW(A574),'Clie-F'!$A$5:$H$7000,4,0),"")</f>
        <v/>
      </c>
      <c r="D580" s="112" t="str">
        <f>IFERROR(VLOOKUP($I$4&amp;"--"&amp;ROW(A574),'Clie-F'!$A$5:$H$7000,7,0),"")</f>
        <v/>
      </c>
      <c r="E580" s="111" t="str">
        <f t="shared" ca="1" si="8"/>
        <v/>
      </c>
      <c r="F580" s="111" t="str">
        <f>IFERROR(VLOOKUP($I$4&amp;"--"&amp;ROW(A574),'Clie-F'!$A$5:$J$7000,9,0),"")</f>
        <v/>
      </c>
      <c r="G580" s="111" t="str">
        <f>IFERROR(VLOOKUP($I$4&amp;"--"&amp;ROW(A574),'Clie-F'!$A$5:$J$7000,10,0),"")</f>
        <v/>
      </c>
    </row>
    <row r="581" spans="2:7" ht="30" customHeight="1" x14ac:dyDescent="0.3">
      <c r="B581" s="110">
        <v>575</v>
      </c>
      <c r="C581" s="111" t="str">
        <f>IFERROR(VLOOKUP($I$4&amp;"--"&amp;ROW(A575),'Clie-F'!$A$5:$H$7000,4,0),"")</f>
        <v/>
      </c>
      <c r="D581" s="112" t="str">
        <f>IFERROR(VLOOKUP($I$4&amp;"--"&amp;ROW(A575),'Clie-F'!$A$5:$H$7000,7,0),"")</f>
        <v/>
      </c>
      <c r="E581" s="111" t="str">
        <f t="shared" ca="1" si="8"/>
        <v/>
      </c>
      <c r="F581" s="111" t="str">
        <f>IFERROR(VLOOKUP($I$4&amp;"--"&amp;ROW(A575),'Clie-F'!$A$5:$J$7000,9,0),"")</f>
        <v/>
      </c>
      <c r="G581" s="111" t="str">
        <f>IFERROR(VLOOKUP($I$4&amp;"--"&amp;ROW(A575),'Clie-F'!$A$5:$J$7000,10,0),"")</f>
        <v/>
      </c>
    </row>
    <row r="582" spans="2:7" ht="30" customHeight="1" x14ac:dyDescent="0.3">
      <c r="B582" s="110">
        <v>576</v>
      </c>
      <c r="C582" s="111" t="str">
        <f>IFERROR(VLOOKUP($I$4&amp;"--"&amp;ROW(A576),'Clie-F'!$A$5:$H$7000,4,0),"")</f>
        <v/>
      </c>
      <c r="D582" s="112" t="str">
        <f>IFERROR(VLOOKUP($I$4&amp;"--"&amp;ROW(A576),'Clie-F'!$A$5:$H$7000,7,0),"")</f>
        <v/>
      </c>
      <c r="E582" s="111" t="str">
        <f t="shared" ca="1" si="8"/>
        <v/>
      </c>
      <c r="F582" s="111" t="str">
        <f>IFERROR(VLOOKUP($I$4&amp;"--"&amp;ROW(A576),'Clie-F'!$A$5:$J$7000,9,0),"")</f>
        <v/>
      </c>
      <c r="G582" s="111" t="str">
        <f>IFERROR(VLOOKUP($I$4&amp;"--"&amp;ROW(A576),'Clie-F'!$A$5:$J$7000,10,0),"")</f>
        <v/>
      </c>
    </row>
    <row r="583" spans="2:7" ht="30" customHeight="1" x14ac:dyDescent="0.3">
      <c r="B583" s="110">
        <v>577</v>
      </c>
      <c r="C583" s="111" t="str">
        <f>IFERROR(VLOOKUP($I$4&amp;"--"&amp;ROW(A577),'Clie-F'!$A$5:$H$7000,4,0),"")</f>
        <v/>
      </c>
      <c r="D583" s="112" t="str">
        <f>IFERROR(VLOOKUP($I$4&amp;"--"&amp;ROW(A577),'Clie-F'!$A$5:$H$7000,7,0),"")</f>
        <v/>
      </c>
      <c r="E583" s="111" t="str">
        <f t="shared" ref="E583:E646" ca="1" si="9">IFERROR(IF(D583,DATEDIF(D583,TODAY(),"Y"),""),"")</f>
        <v/>
      </c>
      <c r="F583" s="111" t="str">
        <f>IFERROR(VLOOKUP($I$4&amp;"--"&amp;ROW(A577),'Clie-F'!$A$5:$J$7000,9,0),"")</f>
        <v/>
      </c>
      <c r="G583" s="111" t="str">
        <f>IFERROR(VLOOKUP($I$4&amp;"--"&amp;ROW(A577),'Clie-F'!$A$5:$J$7000,10,0),"")</f>
        <v/>
      </c>
    </row>
    <row r="584" spans="2:7" ht="30" customHeight="1" x14ac:dyDescent="0.3">
      <c r="B584" s="110">
        <v>578</v>
      </c>
      <c r="C584" s="111" t="str">
        <f>IFERROR(VLOOKUP($I$4&amp;"--"&amp;ROW(A578),'Clie-F'!$A$5:$H$7000,4,0),"")</f>
        <v/>
      </c>
      <c r="D584" s="112" t="str">
        <f>IFERROR(VLOOKUP($I$4&amp;"--"&amp;ROW(A578),'Clie-F'!$A$5:$H$7000,7,0),"")</f>
        <v/>
      </c>
      <c r="E584" s="111" t="str">
        <f t="shared" ca="1" si="9"/>
        <v/>
      </c>
      <c r="F584" s="111" t="str">
        <f>IFERROR(VLOOKUP($I$4&amp;"--"&amp;ROW(A578),'Clie-F'!$A$5:$J$7000,9,0),"")</f>
        <v/>
      </c>
      <c r="G584" s="111" t="str">
        <f>IFERROR(VLOOKUP($I$4&amp;"--"&amp;ROW(A578),'Clie-F'!$A$5:$J$7000,10,0),"")</f>
        <v/>
      </c>
    </row>
    <row r="585" spans="2:7" ht="30" customHeight="1" x14ac:dyDescent="0.3">
      <c r="B585" s="110">
        <v>579</v>
      </c>
      <c r="C585" s="111" t="str">
        <f>IFERROR(VLOOKUP($I$4&amp;"--"&amp;ROW(A579),'Clie-F'!$A$5:$H$7000,4,0),"")</f>
        <v/>
      </c>
      <c r="D585" s="112" t="str">
        <f>IFERROR(VLOOKUP($I$4&amp;"--"&amp;ROW(A579),'Clie-F'!$A$5:$H$7000,7,0),"")</f>
        <v/>
      </c>
      <c r="E585" s="111" t="str">
        <f t="shared" ca="1" si="9"/>
        <v/>
      </c>
      <c r="F585" s="111" t="str">
        <f>IFERROR(VLOOKUP($I$4&amp;"--"&amp;ROW(A579),'Clie-F'!$A$5:$J$7000,9,0),"")</f>
        <v/>
      </c>
      <c r="G585" s="111" t="str">
        <f>IFERROR(VLOOKUP($I$4&amp;"--"&amp;ROW(A579),'Clie-F'!$A$5:$J$7000,10,0),"")</f>
        <v/>
      </c>
    </row>
    <row r="586" spans="2:7" ht="30" customHeight="1" x14ac:dyDescent="0.3">
      <c r="B586" s="110">
        <v>580</v>
      </c>
      <c r="C586" s="111" t="str">
        <f>IFERROR(VLOOKUP($I$4&amp;"--"&amp;ROW(A580),'Clie-F'!$A$5:$H$7000,4,0),"")</f>
        <v/>
      </c>
      <c r="D586" s="112" t="str">
        <f>IFERROR(VLOOKUP($I$4&amp;"--"&amp;ROW(A580),'Clie-F'!$A$5:$H$7000,7,0),"")</f>
        <v/>
      </c>
      <c r="E586" s="111" t="str">
        <f t="shared" ca="1" si="9"/>
        <v/>
      </c>
      <c r="F586" s="111" t="str">
        <f>IFERROR(VLOOKUP($I$4&amp;"--"&amp;ROW(A580),'Clie-F'!$A$5:$J$7000,9,0),"")</f>
        <v/>
      </c>
      <c r="G586" s="111" t="str">
        <f>IFERROR(VLOOKUP($I$4&amp;"--"&amp;ROW(A580),'Clie-F'!$A$5:$J$7000,10,0),"")</f>
        <v/>
      </c>
    </row>
    <row r="587" spans="2:7" ht="30" customHeight="1" x14ac:dyDescent="0.3">
      <c r="B587" s="110">
        <v>581</v>
      </c>
      <c r="C587" s="111" t="str">
        <f>IFERROR(VLOOKUP($I$4&amp;"--"&amp;ROW(A581),'Clie-F'!$A$5:$H$7000,4,0),"")</f>
        <v/>
      </c>
      <c r="D587" s="112" t="str">
        <f>IFERROR(VLOOKUP($I$4&amp;"--"&amp;ROW(A581),'Clie-F'!$A$5:$H$7000,7,0),"")</f>
        <v/>
      </c>
      <c r="E587" s="111" t="str">
        <f t="shared" ca="1" si="9"/>
        <v/>
      </c>
      <c r="F587" s="111" t="str">
        <f>IFERROR(VLOOKUP($I$4&amp;"--"&amp;ROW(A581),'Clie-F'!$A$5:$J$7000,9,0),"")</f>
        <v/>
      </c>
      <c r="G587" s="111" t="str">
        <f>IFERROR(VLOOKUP($I$4&amp;"--"&amp;ROW(A581),'Clie-F'!$A$5:$J$7000,10,0),"")</f>
        <v/>
      </c>
    </row>
    <row r="588" spans="2:7" ht="30" customHeight="1" x14ac:dyDescent="0.3">
      <c r="B588" s="110">
        <v>582</v>
      </c>
      <c r="C588" s="111" t="str">
        <f>IFERROR(VLOOKUP($I$4&amp;"--"&amp;ROW(A582),'Clie-F'!$A$5:$H$7000,4,0),"")</f>
        <v/>
      </c>
      <c r="D588" s="112" t="str">
        <f>IFERROR(VLOOKUP($I$4&amp;"--"&amp;ROW(A582),'Clie-F'!$A$5:$H$7000,7,0),"")</f>
        <v/>
      </c>
      <c r="E588" s="111" t="str">
        <f t="shared" ca="1" si="9"/>
        <v/>
      </c>
      <c r="F588" s="111" t="str">
        <f>IFERROR(VLOOKUP($I$4&amp;"--"&amp;ROW(A582),'Clie-F'!$A$5:$J$7000,9,0),"")</f>
        <v/>
      </c>
      <c r="G588" s="111" t="str">
        <f>IFERROR(VLOOKUP($I$4&amp;"--"&amp;ROW(A582),'Clie-F'!$A$5:$J$7000,10,0),"")</f>
        <v/>
      </c>
    </row>
    <row r="589" spans="2:7" ht="30" customHeight="1" x14ac:dyDescent="0.3">
      <c r="B589" s="110">
        <v>583</v>
      </c>
      <c r="C589" s="111" t="str">
        <f>IFERROR(VLOOKUP($I$4&amp;"--"&amp;ROW(A583),'Clie-F'!$A$5:$H$7000,4,0),"")</f>
        <v/>
      </c>
      <c r="D589" s="112" t="str">
        <f>IFERROR(VLOOKUP($I$4&amp;"--"&amp;ROW(A583),'Clie-F'!$A$5:$H$7000,7,0),"")</f>
        <v/>
      </c>
      <c r="E589" s="111" t="str">
        <f t="shared" ca="1" si="9"/>
        <v/>
      </c>
      <c r="F589" s="111" t="str">
        <f>IFERROR(VLOOKUP($I$4&amp;"--"&amp;ROW(A583),'Clie-F'!$A$5:$J$7000,9,0),"")</f>
        <v/>
      </c>
      <c r="G589" s="111" t="str">
        <f>IFERROR(VLOOKUP($I$4&amp;"--"&amp;ROW(A583),'Clie-F'!$A$5:$J$7000,10,0),"")</f>
        <v/>
      </c>
    </row>
    <row r="590" spans="2:7" ht="30" customHeight="1" x14ac:dyDescent="0.3">
      <c r="B590" s="110">
        <v>584</v>
      </c>
      <c r="C590" s="111" t="str">
        <f>IFERROR(VLOOKUP($I$4&amp;"--"&amp;ROW(A584),'Clie-F'!$A$5:$H$7000,4,0),"")</f>
        <v/>
      </c>
      <c r="D590" s="112" t="str">
        <f>IFERROR(VLOOKUP($I$4&amp;"--"&amp;ROW(A584),'Clie-F'!$A$5:$H$7000,7,0),"")</f>
        <v/>
      </c>
      <c r="E590" s="111" t="str">
        <f t="shared" ca="1" si="9"/>
        <v/>
      </c>
      <c r="F590" s="111" t="str">
        <f>IFERROR(VLOOKUP($I$4&amp;"--"&amp;ROW(A584),'Clie-F'!$A$5:$J$7000,9,0),"")</f>
        <v/>
      </c>
      <c r="G590" s="111" t="str">
        <f>IFERROR(VLOOKUP($I$4&amp;"--"&amp;ROW(A584),'Clie-F'!$A$5:$J$7000,10,0),"")</f>
        <v/>
      </c>
    </row>
    <row r="591" spans="2:7" ht="30" customHeight="1" x14ac:dyDescent="0.3">
      <c r="B591" s="110">
        <v>585</v>
      </c>
      <c r="C591" s="111" t="str">
        <f>IFERROR(VLOOKUP($I$4&amp;"--"&amp;ROW(A585),'Clie-F'!$A$5:$H$7000,4,0),"")</f>
        <v/>
      </c>
      <c r="D591" s="112" t="str">
        <f>IFERROR(VLOOKUP($I$4&amp;"--"&amp;ROW(A585),'Clie-F'!$A$5:$H$7000,7,0),"")</f>
        <v/>
      </c>
      <c r="E591" s="111" t="str">
        <f t="shared" ca="1" si="9"/>
        <v/>
      </c>
      <c r="F591" s="111" t="str">
        <f>IFERROR(VLOOKUP($I$4&amp;"--"&amp;ROW(A585),'Clie-F'!$A$5:$J$7000,9,0),"")</f>
        <v/>
      </c>
      <c r="G591" s="111" t="str">
        <f>IFERROR(VLOOKUP($I$4&amp;"--"&amp;ROW(A585),'Clie-F'!$A$5:$J$7000,10,0),"")</f>
        <v/>
      </c>
    </row>
    <row r="592" spans="2:7" ht="30" customHeight="1" x14ac:dyDescent="0.3">
      <c r="B592" s="110">
        <v>586</v>
      </c>
      <c r="C592" s="111" t="str">
        <f>IFERROR(VLOOKUP($I$4&amp;"--"&amp;ROW(A586),'Clie-F'!$A$5:$H$7000,4,0),"")</f>
        <v/>
      </c>
      <c r="D592" s="112" t="str">
        <f>IFERROR(VLOOKUP($I$4&amp;"--"&amp;ROW(A586),'Clie-F'!$A$5:$H$7000,7,0),"")</f>
        <v/>
      </c>
      <c r="E592" s="111" t="str">
        <f t="shared" ca="1" si="9"/>
        <v/>
      </c>
      <c r="F592" s="111" t="str">
        <f>IFERROR(VLOOKUP($I$4&amp;"--"&amp;ROW(A586),'Clie-F'!$A$5:$J$7000,9,0),"")</f>
        <v/>
      </c>
      <c r="G592" s="111" t="str">
        <f>IFERROR(VLOOKUP($I$4&amp;"--"&amp;ROW(A586),'Clie-F'!$A$5:$J$7000,10,0),"")</f>
        <v/>
      </c>
    </row>
    <row r="593" spans="2:7" ht="30" customHeight="1" x14ac:dyDescent="0.3">
      <c r="B593" s="110">
        <v>587</v>
      </c>
      <c r="C593" s="111" t="str">
        <f>IFERROR(VLOOKUP($I$4&amp;"--"&amp;ROW(A587),'Clie-F'!$A$5:$H$7000,4,0),"")</f>
        <v/>
      </c>
      <c r="D593" s="112" t="str">
        <f>IFERROR(VLOOKUP($I$4&amp;"--"&amp;ROW(A587),'Clie-F'!$A$5:$H$7000,7,0),"")</f>
        <v/>
      </c>
      <c r="E593" s="111" t="str">
        <f t="shared" ca="1" si="9"/>
        <v/>
      </c>
      <c r="F593" s="111" t="str">
        <f>IFERROR(VLOOKUP($I$4&amp;"--"&amp;ROW(A587),'Clie-F'!$A$5:$J$7000,9,0),"")</f>
        <v/>
      </c>
      <c r="G593" s="111" t="str">
        <f>IFERROR(VLOOKUP($I$4&amp;"--"&amp;ROW(A587),'Clie-F'!$A$5:$J$7000,10,0),"")</f>
        <v/>
      </c>
    </row>
    <row r="594" spans="2:7" ht="30" customHeight="1" x14ac:dyDescent="0.3">
      <c r="B594" s="110">
        <v>588</v>
      </c>
      <c r="C594" s="111" t="str">
        <f>IFERROR(VLOOKUP($I$4&amp;"--"&amp;ROW(A588),'Clie-F'!$A$5:$H$7000,4,0),"")</f>
        <v/>
      </c>
      <c r="D594" s="112" t="str">
        <f>IFERROR(VLOOKUP($I$4&amp;"--"&amp;ROW(A588),'Clie-F'!$A$5:$H$7000,7,0),"")</f>
        <v/>
      </c>
      <c r="E594" s="111" t="str">
        <f t="shared" ca="1" si="9"/>
        <v/>
      </c>
      <c r="F594" s="111" t="str">
        <f>IFERROR(VLOOKUP($I$4&amp;"--"&amp;ROW(A588),'Clie-F'!$A$5:$J$7000,9,0),"")</f>
        <v/>
      </c>
      <c r="G594" s="111" t="str">
        <f>IFERROR(VLOOKUP($I$4&amp;"--"&amp;ROW(A588),'Clie-F'!$A$5:$J$7000,10,0),"")</f>
        <v/>
      </c>
    </row>
    <row r="595" spans="2:7" ht="30" customHeight="1" x14ac:dyDescent="0.3">
      <c r="B595" s="110">
        <v>589</v>
      </c>
      <c r="C595" s="111" t="str">
        <f>IFERROR(VLOOKUP($I$4&amp;"--"&amp;ROW(A589),'Clie-F'!$A$5:$H$7000,4,0),"")</f>
        <v/>
      </c>
      <c r="D595" s="112" t="str">
        <f>IFERROR(VLOOKUP($I$4&amp;"--"&amp;ROW(A589),'Clie-F'!$A$5:$H$7000,7,0),"")</f>
        <v/>
      </c>
      <c r="E595" s="111" t="str">
        <f t="shared" ca="1" si="9"/>
        <v/>
      </c>
      <c r="F595" s="111" t="str">
        <f>IFERROR(VLOOKUP($I$4&amp;"--"&amp;ROW(A589),'Clie-F'!$A$5:$J$7000,9,0),"")</f>
        <v/>
      </c>
      <c r="G595" s="111" t="str">
        <f>IFERROR(VLOOKUP($I$4&amp;"--"&amp;ROW(A589),'Clie-F'!$A$5:$J$7000,10,0),"")</f>
        <v/>
      </c>
    </row>
    <row r="596" spans="2:7" ht="30" customHeight="1" x14ac:dyDescent="0.3">
      <c r="B596" s="110">
        <v>590</v>
      </c>
      <c r="C596" s="111" t="str">
        <f>IFERROR(VLOOKUP($I$4&amp;"--"&amp;ROW(A590),'Clie-F'!$A$5:$H$7000,4,0),"")</f>
        <v/>
      </c>
      <c r="D596" s="112" t="str">
        <f>IFERROR(VLOOKUP($I$4&amp;"--"&amp;ROW(A590),'Clie-F'!$A$5:$H$7000,7,0),"")</f>
        <v/>
      </c>
      <c r="E596" s="111" t="str">
        <f t="shared" ca="1" si="9"/>
        <v/>
      </c>
      <c r="F596" s="111" t="str">
        <f>IFERROR(VLOOKUP($I$4&amp;"--"&amp;ROW(A590),'Clie-F'!$A$5:$J$7000,9,0),"")</f>
        <v/>
      </c>
      <c r="G596" s="111" t="str">
        <f>IFERROR(VLOOKUP($I$4&amp;"--"&amp;ROW(A590),'Clie-F'!$A$5:$J$7000,10,0),"")</f>
        <v/>
      </c>
    </row>
    <row r="597" spans="2:7" ht="30" customHeight="1" x14ac:dyDescent="0.3">
      <c r="B597" s="110">
        <v>591</v>
      </c>
      <c r="C597" s="111" t="str">
        <f>IFERROR(VLOOKUP($I$4&amp;"--"&amp;ROW(A591),'Clie-F'!$A$5:$H$7000,4,0),"")</f>
        <v/>
      </c>
      <c r="D597" s="112" t="str">
        <f>IFERROR(VLOOKUP($I$4&amp;"--"&amp;ROW(A591),'Clie-F'!$A$5:$H$7000,7,0),"")</f>
        <v/>
      </c>
      <c r="E597" s="111" t="str">
        <f t="shared" ca="1" si="9"/>
        <v/>
      </c>
      <c r="F597" s="111" t="str">
        <f>IFERROR(VLOOKUP($I$4&amp;"--"&amp;ROW(A591),'Clie-F'!$A$5:$J$7000,9,0),"")</f>
        <v/>
      </c>
      <c r="G597" s="111" t="str">
        <f>IFERROR(VLOOKUP($I$4&amp;"--"&amp;ROW(A591),'Clie-F'!$A$5:$J$7000,10,0),"")</f>
        <v/>
      </c>
    </row>
    <row r="598" spans="2:7" ht="30" customHeight="1" x14ac:dyDescent="0.3">
      <c r="B598" s="110">
        <v>592</v>
      </c>
      <c r="C598" s="111" t="str">
        <f>IFERROR(VLOOKUP($I$4&amp;"--"&amp;ROW(A592),'Clie-F'!$A$5:$H$7000,4,0),"")</f>
        <v/>
      </c>
      <c r="D598" s="112" t="str">
        <f>IFERROR(VLOOKUP($I$4&amp;"--"&amp;ROW(A592),'Clie-F'!$A$5:$H$7000,7,0),"")</f>
        <v/>
      </c>
      <c r="E598" s="111" t="str">
        <f t="shared" ca="1" si="9"/>
        <v/>
      </c>
      <c r="F598" s="111" t="str">
        <f>IFERROR(VLOOKUP($I$4&amp;"--"&amp;ROW(A592),'Clie-F'!$A$5:$J$7000,9,0),"")</f>
        <v/>
      </c>
      <c r="G598" s="111" t="str">
        <f>IFERROR(VLOOKUP($I$4&amp;"--"&amp;ROW(A592),'Clie-F'!$A$5:$J$7000,10,0),"")</f>
        <v/>
      </c>
    </row>
    <row r="599" spans="2:7" ht="30" customHeight="1" x14ac:dyDescent="0.3">
      <c r="B599" s="110">
        <v>593</v>
      </c>
      <c r="C599" s="111" t="str">
        <f>IFERROR(VLOOKUP($I$4&amp;"--"&amp;ROW(A593),'Clie-F'!$A$5:$H$7000,4,0),"")</f>
        <v/>
      </c>
      <c r="D599" s="112" t="str">
        <f>IFERROR(VLOOKUP($I$4&amp;"--"&amp;ROW(A593),'Clie-F'!$A$5:$H$7000,7,0),"")</f>
        <v/>
      </c>
      <c r="E599" s="111" t="str">
        <f t="shared" ca="1" si="9"/>
        <v/>
      </c>
      <c r="F599" s="111" t="str">
        <f>IFERROR(VLOOKUP($I$4&amp;"--"&amp;ROW(A593),'Clie-F'!$A$5:$J$7000,9,0),"")</f>
        <v/>
      </c>
      <c r="G599" s="111" t="str">
        <f>IFERROR(VLOOKUP($I$4&amp;"--"&amp;ROW(A593),'Clie-F'!$A$5:$J$7000,10,0),"")</f>
        <v/>
      </c>
    </row>
    <row r="600" spans="2:7" ht="30" customHeight="1" x14ac:dyDescent="0.3">
      <c r="B600" s="110">
        <v>594</v>
      </c>
      <c r="C600" s="111" t="str">
        <f>IFERROR(VLOOKUP($I$4&amp;"--"&amp;ROW(A594),'Clie-F'!$A$5:$H$7000,4,0),"")</f>
        <v/>
      </c>
      <c r="D600" s="112" t="str">
        <f>IFERROR(VLOOKUP($I$4&amp;"--"&amp;ROW(A594),'Clie-F'!$A$5:$H$7000,7,0),"")</f>
        <v/>
      </c>
      <c r="E600" s="111" t="str">
        <f t="shared" ca="1" si="9"/>
        <v/>
      </c>
      <c r="F600" s="111" t="str">
        <f>IFERROR(VLOOKUP($I$4&amp;"--"&amp;ROW(A594),'Clie-F'!$A$5:$J$7000,9,0),"")</f>
        <v/>
      </c>
      <c r="G600" s="111" t="str">
        <f>IFERROR(VLOOKUP($I$4&amp;"--"&amp;ROW(A594),'Clie-F'!$A$5:$J$7000,10,0),"")</f>
        <v/>
      </c>
    </row>
    <row r="601" spans="2:7" ht="30" customHeight="1" x14ac:dyDescent="0.3">
      <c r="B601" s="110">
        <v>595</v>
      </c>
      <c r="C601" s="111" t="str">
        <f>IFERROR(VLOOKUP($I$4&amp;"--"&amp;ROW(A595),'Clie-F'!$A$5:$H$7000,4,0),"")</f>
        <v/>
      </c>
      <c r="D601" s="112" t="str">
        <f>IFERROR(VLOOKUP($I$4&amp;"--"&amp;ROW(A595),'Clie-F'!$A$5:$H$7000,7,0),"")</f>
        <v/>
      </c>
      <c r="E601" s="111" t="str">
        <f t="shared" ca="1" si="9"/>
        <v/>
      </c>
      <c r="F601" s="111" t="str">
        <f>IFERROR(VLOOKUP($I$4&amp;"--"&amp;ROW(A595),'Clie-F'!$A$5:$J$7000,9,0),"")</f>
        <v/>
      </c>
      <c r="G601" s="111" t="str">
        <f>IFERROR(VLOOKUP($I$4&amp;"--"&amp;ROW(A595),'Clie-F'!$A$5:$J$7000,10,0),"")</f>
        <v/>
      </c>
    </row>
    <row r="602" spans="2:7" ht="30" customHeight="1" x14ac:dyDescent="0.3">
      <c r="B602" s="110">
        <v>596</v>
      </c>
      <c r="C602" s="111" t="str">
        <f>IFERROR(VLOOKUP($I$4&amp;"--"&amp;ROW(A596),'Clie-F'!$A$5:$H$7000,4,0),"")</f>
        <v/>
      </c>
      <c r="D602" s="112" t="str">
        <f>IFERROR(VLOOKUP($I$4&amp;"--"&amp;ROW(A596),'Clie-F'!$A$5:$H$7000,7,0),"")</f>
        <v/>
      </c>
      <c r="E602" s="111" t="str">
        <f t="shared" ca="1" si="9"/>
        <v/>
      </c>
      <c r="F602" s="111" t="str">
        <f>IFERROR(VLOOKUP($I$4&amp;"--"&amp;ROW(A596),'Clie-F'!$A$5:$J$7000,9,0),"")</f>
        <v/>
      </c>
      <c r="G602" s="111" t="str">
        <f>IFERROR(VLOOKUP($I$4&amp;"--"&amp;ROW(A596),'Clie-F'!$A$5:$J$7000,10,0),"")</f>
        <v/>
      </c>
    </row>
    <row r="603" spans="2:7" ht="30" customHeight="1" x14ac:dyDescent="0.3">
      <c r="B603" s="110">
        <v>597</v>
      </c>
      <c r="C603" s="111" t="str">
        <f>IFERROR(VLOOKUP($I$4&amp;"--"&amp;ROW(A597),'Clie-F'!$A$5:$H$7000,4,0),"")</f>
        <v/>
      </c>
      <c r="D603" s="112" t="str">
        <f>IFERROR(VLOOKUP($I$4&amp;"--"&amp;ROW(A597),'Clie-F'!$A$5:$H$7000,7,0),"")</f>
        <v/>
      </c>
      <c r="E603" s="111" t="str">
        <f t="shared" ca="1" si="9"/>
        <v/>
      </c>
      <c r="F603" s="111" t="str">
        <f>IFERROR(VLOOKUP($I$4&amp;"--"&amp;ROW(A597),'Clie-F'!$A$5:$J$7000,9,0),"")</f>
        <v/>
      </c>
      <c r="G603" s="111" t="str">
        <f>IFERROR(VLOOKUP($I$4&amp;"--"&amp;ROW(A597),'Clie-F'!$A$5:$J$7000,10,0),"")</f>
        <v/>
      </c>
    </row>
    <row r="604" spans="2:7" ht="30" customHeight="1" x14ac:dyDescent="0.3">
      <c r="B604" s="110">
        <v>598</v>
      </c>
      <c r="C604" s="111" t="str">
        <f>IFERROR(VLOOKUP($I$4&amp;"--"&amp;ROW(A598),'Clie-F'!$A$5:$H$7000,4,0),"")</f>
        <v/>
      </c>
      <c r="D604" s="112" t="str">
        <f>IFERROR(VLOOKUP($I$4&amp;"--"&amp;ROW(A598),'Clie-F'!$A$5:$H$7000,7,0),"")</f>
        <v/>
      </c>
      <c r="E604" s="111" t="str">
        <f t="shared" ca="1" si="9"/>
        <v/>
      </c>
      <c r="F604" s="111" t="str">
        <f>IFERROR(VLOOKUP($I$4&amp;"--"&amp;ROW(A598),'Clie-F'!$A$5:$J$7000,9,0),"")</f>
        <v/>
      </c>
      <c r="G604" s="111" t="str">
        <f>IFERROR(VLOOKUP($I$4&amp;"--"&amp;ROW(A598),'Clie-F'!$A$5:$J$7000,10,0),"")</f>
        <v/>
      </c>
    </row>
    <row r="605" spans="2:7" ht="30" customHeight="1" x14ac:dyDescent="0.3">
      <c r="B605" s="110">
        <v>599</v>
      </c>
      <c r="C605" s="111" t="str">
        <f>IFERROR(VLOOKUP($I$4&amp;"--"&amp;ROW(A599),'Clie-F'!$A$5:$H$7000,4,0),"")</f>
        <v/>
      </c>
      <c r="D605" s="112" t="str">
        <f>IFERROR(VLOOKUP($I$4&amp;"--"&amp;ROW(A599),'Clie-F'!$A$5:$H$7000,7,0),"")</f>
        <v/>
      </c>
      <c r="E605" s="111" t="str">
        <f t="shared" ca="1" si="9"/>
        <v/>
      </c>
      <c r="F605" s="111" t="str">
        <f>IFERROR(VLOOKUP($I$4&amp;"--"&amp;ROW(A599),'Clie-F'!$A$5:$J$7000,9,0),"")</f>
        <v/>
      </c>
      <c r="G605" s="111" t="str">
        <f>IFERROR(VLOOKUP($I$4&amp;"--"&amp;ROW(A599),'Clie-F'!$A$5:$J$7000,10,0),"")</f>
        <v/>
      </c>
    </row>
    <row r="606" spans="2:7" ht="30" customHeight="1" x14ac:dyDescent="0.3">
      <c r="B606" s="110">
        <v>600</v>
      </c>
      <c r="C606" s="111" t="str">
        <f>IFERROR(VLOOKUP($I$4&amp;"--"&amp;ROW(A600),'Clie-F'!$A$5:$H$7000,4,0),"")</f>
        <v/>
      </c>
      <c r="D606" s="112" t="str">
        <f>IFERROR(VLOOKUP($I$4&amp;"--"&amp;ROW(A600),'Clie-F'!$A$5:$H$7000,7,0),"")</f>
        <v/>
      </c>
      <c r="E606" s="111" t="str">
        <f t="shared" ca="1" si="9"/>
        <v/>
      </c>
      <c r="F606" s="111" t="str">
        <f>IFERROR(VLOOKUP($I$4&amp;"--"&amp;ROW(A600),'Clie-F'!$A$5:$J$7000,9,0),"")</f>
        <v/>
      </c>
      <c r="G606" s="111" t="str">
        <f>IFERROR(VLOOKUP($I$4&amp;"--"&amp;ROW(A600),'Clie-F'!$A$5:$J$7000,10,0),"")</f>
        <v/>
      </c>
    </row>
    <row r="607" spans="2:7" ht="30" customHeight="1" x14ac:dyDescent="0.3">
      <c r="B607" s="110">
        <v>601</v>
      </c>
      <c r="C607" s="111" t="str">
        <f>IFERROR(VLOOKUP($I$4&amp;"--"&amp;ROW(A601),'Clie-F'!$A$5:$H$7000,4,0),"")</f>
        <v/>
      </c>
      <c r="D607" s="112" t="str">
        <f>IFERROR(VLOOKUP($I$4&amp;"--"&amp;ROW(A601),'Clie-F'!$A$5:$H$7000,7,0),"")</f>
        <v/>
      </c>
      <c r="E607" s="111" t="str">
        <f t="shared" ca="1" si="9"/>
        <v/>
      </c>
      <c r="F607" s="111" t="str">
        <f>IFERROR(VLOOKUP($I$4&amp;"--"&amp;ROW(A601),'Clie-F'!$A$5:$J$7000,9,0),"")</f>
        <v/>
      </c>
      <c r="G607" s="111" t="str">
        <f>IFERROR(VLOOKUP($I$4&amp;"--"&amp;ROW(A601),'Clie-F'!$A$5:$J$7000,10,0),"")</f>
        <v/>
      </c>
    </row>
    <row r="608" spans="2:7" ht="30" customHeight="1" x14ac:dyDescent="0.3">
      <c r="B608" s="110">
        <v>602</v>
      </c>
      <c r="C608" s="111" t="str">
        <f>IFERROR(VLOOKUP($I$4&amp;"--"&amp;ROW(A602),'Clie-F'!$A$5:$H$7000,4,0),"")</f>
        <v/>
      </c>
      <c r="D608" s="112" t="str">
        <f>IFERROR(VLOOKUP($I$4&amp;"--"&amp;ROW(A602),'Clie-F'!$A$5:$H$7000,7,0),"")</f>
        <v/>
      </c>
      <c r="E608" s="111" t="str">
        <f t="shared" ca="1" si="9"/>
        <v/>
      </c>
      <c r="F608" s="111" t="str">
        <f>IFERROR(VLOOKUP($I$4&amp;"--"&amp;ROW(A602),'Clie-F'!$A$5:$J$7000,9,0),"")</f>
        <v/>
      </c>
      <c r="G608" s="111" t="str">
        <f>IFERROR(VLOOKUP($I$4&amp;"--"&amp;ROW(A602),'Clie-F'!$A$5:$J$7000,10,0),"")</f>
        <v/>
      </c>
    </row>
    <row r="609" spans="2:7" ht="30" customHeight="1" x14ac:dyDescent="0.3">
      <c r="B609" s="110">
        <v>603</v>
      </c>
      <c r="C609" s="111" t="str">
        <f>IFERROR(VLOOKUP($I$4&amp;"--"&amp;ROW(A603),'Clie-F'!$A$5:$H$7000,4,0),"")</f>
        <v/>
      </c>
      <c r="D609" s="112" t="str">
        <f>IFERROR(VLOOKUP($I$4&amp;"--"&amp;ROW(A603),'Clie-F'!$A$5:$H$7000,7,0),"")</f>
        <v/>
      </c>
      <c r="E609" s="111" t="str">
        <f t="shared" ca="1" si="9"/>
        <v/>
      </c>
      <c r="F609" s="111" t="str">
        <f>IFERROR(VLOOKUP($I$4&amp;"--"&amp;ROW(A603),'Clie-F'!$A$5:$J$7000,9,0),"")</f>
        <v/>
      </c>
      <c r="G609" s="111" t="str">
        <f>IFERROR(VLOOKUP($I$4&amp;"--"&amp;ROW(A603),'Clie-F'!$A$5:$J$7000,10,0),"")</f>
        <v/>
      </c>
    </row>
    <row r="610" spans="2:7" ht="30" customHeight="1" x14ac:dyDescent="0.3">
      <c r="B610" s="110">
        <v>604</v>
      </c>
      <c r="C610" s="111" t="str">
        <f>IFERROR(VLOOKUP($I$4&amp;"--"&amp;ROW(A604),'Clie-F'!$A$5:$H$7000,4,0),"")</f>
        <v/>
      </c>
      <c r="D610" s="112" t="str">
        <f>IFERROR(VLOOKUP($I$4&amp;"--"&amp;ROW(A604),'Clie-F'!$A$5:$H$7000,7,0),"")</f>
        <v/>
      </c>
      <c r="E610" s="111" t="str">
        <f t="shared" ca="1" si="9"/>
        <v/>
      </c>
      <c r="F610" s="111" t="str">
        <f>IFERROR(VLOOKUP($I$4&amp;"--"&amp;ROW(A604),'Clie-F'!$A$5:$J$7000,9,0),"")</f>
        <v/>
      </c>
      <c r="G610" s="111" t="str">
        <f>IFERROR(VLOOKUP($I$4&amp;"--"&amp;ROW(A604),'Clie-F'!$A$5:$J$7000,10,0),"")</f>
        <v/>
      </c>
    </row>
    <row r="611" spans="2:7" ht="30" customHeight="1" x14ac:dyDescent="0.3">
      <c r="B611" s="110">
        <v>605</v>
      </c>
      <c r="C611" s="111" t="str">
        <f>IFERROR(VLOOKUP($I$4&amp;"--"&amp;ROW(A605),'Clie-F'!$A$5:$H$7000,4,0),"")</f>
        <v/>
      </c>
      <c r="D611" s="112" t="str">
        <f>IFERROR(VLOOKUP($I$4&amp;"--"&amp;ROW(A605),'Clie-F'!$A$5:$H$7000,7,0),"")</f>
        <v/>
      </c>
      <c r="E611" s="111" t="str">
        <f t="shared" ca="1" si="9"/>
        <v/>
      </c>
      <c r="F611" s="111" t="str">
        <f>IFERROR(VLOOKUP($I$4&amp;"--"&amp;ROW(A605),'Clie-F'!$A$5:$J$7000,9,0),"")</f>
        <v/>
      </c>
      <c r="G611" s="111" t="str">
        <f>IFERROR(VLOOKUP($I$4&amp;"--"&amp;ROW(A605),'Clie-F'!$A$5:$J$7000,10,0),"")</f>
        <v/>
      </c>
    </row>
    <row r="612" spans="2:7" ht="30" customHeight="1" x14ac:dyDescent="0.3">
      <c r="B612" s="110">
        <v>606</v>
      </c>
      <c r="C612" s="111" t="str">
        <f>IFERROR(VLOOKUP($I$4&amp;"--"&amp;ROW(A606),'Clie-F'!$A$5:$H$7000,4,0),"")</f>
        <v/>
      </c>
      <c r="D612" s="112" t="str">
        <f>IFERROR(VLOOKUP($I$4&amp;"--"&amp;ROW(A606),'Clie-F'!$A$5:$H$7000,7,0),"")</f>
        <v/>
      </c>
      <c r="E612" s="111" t="str">
        <f t="shared" ca="1" si="9"/>
        <v/>
      </c>
      <c r="F612" s="111" t="str">
        <f>IFERROR(VLOOKUP($I$4&amp;"--"&amp;ROW(A606),'Clie-F'!$A$5:$J$7000,9,0),"")</f>
        <v/>
      </c>
      <c r="G612" s="111" t="str">
        <f>IFERROR(VLOOKUP($I$4&amp;"--"&amp;ROW(A606),'Clie-F'!$A$5:$J$7000,10,0),"")</f>
        <v/>
      </c>
    </row>
    <row r="613" spans="2:7" ht="30" customHeight="1" x14ac:dyDescent="0.3">
      <c r="B613" s="110">
        <v>607</v>
      </c>
      <c r="C613" s="111" t="str">
        <f>IFERROR(VLOOKUP($I$4&amp;"--"&amp;ROW(A607),'Clie-F'!$A$5:$H$7000,4,0),"")</f>
        <v/>
      </c>
      <c r="D613" s="112" t="str">
        <f>IFERROR(VLOOKUP($I$4&amp;"--"&amp;ROW(A607),'Clie-F'!$A$5:$H$7000,7,0),"")</f>
        <v/>
      </c>
      <c r="E613" s="111" t="str">
        <f t="shared" ca="1" si="9"/>
        <v/>
      </c>
      <c r="F613" s="111" t="str">
        <f>IFERROR(VLOOKUP($I$4&amp;"--"&amp;ROW(A607),'Clie-F'!$A$5:$J$7000,9,0),"")</f>
        <v/>
      </c>
      <c r="G613" s="111" t="str">
        <f>IFERROR(VLOOKUP($I$4&amp;"--"&amp;ROW(A607),'Clie-F'!$A$5:$J$7000,10,0),"")</f>
        <v/>
      </c>
    </row>
    <row r="614" spans="2:7" ht="30" customHeight="1" x14ac:dyDescent="0.3">
      <c r="B614" s="110">
        <v>608</v>
      </c>
      <c r="C614" s="111" t="str">
        <f>IFERROR(VLOOKUP($I$4&amp;"--"&amp;ROW(A608),'Clie-F'!$A$5:$H$7000,4,0),"")</f>
        <v/>
      </c>
      <c r="D614" s="112" t="str">
        <f>IFERROR(VLOOKUP($I$4&amp;"--"&amp;ROW(A608),'Clie-F'!$A$5:$H$7000,7,0),"")</f>
        <v/>
      </c>
      <c r="E614" s="111" t="str">
        <f t="shared" ca="1" si="9"/>
        <v/>
      </c>
      <c r="F614" s="111" t="str">
        <f>IFERROR(VLOOKUP($I$4&amp;"--"&amp;ROW(A608),'Clie-F'!$A$5:$J$7000,9,0),"")</f>
        <v/>
      </c>
      <c r="G614" s="111" t="str">
        <f>IFERROR(VLOOKUP($I$4&amp;"--"&amp;ROW(A608),'Clie-F'!$A$5:$J$7000,10,0),"")</f>
        <v/>
      </c>
    </row>
    <row r="615" spans="2:7" ht="30" customHeight="1" x14ac:dyDescent="0.3">
      <c r="B615" s="110">
        <v>609</v>
      </c>
      <c r="C615" s="111" t="str">
        <f>IFERROR(VLOOKUP($I$4&amp;"--"&amp;ROW(A609),'Clie-F'!$A$5:$H$7000,4,0),"")</f>
        <v/>
      </c>
      <c r="D615" s="112" t="str">
        <f>IFERROR(VLOOKUP($I$4&amp;"--"&amp;ROW(A609),'Clie-F'!$A$5:$H$7000,7,0),"")</f>
        <v/>
      </c>
      <c r="E615" s="111" t="str">
        <f t="shared" ca="1" si="9"/>
        <v/>
      </c>
      <c r="F615" s="111" t="str">
        <f>IFERROR(VLOOKUP($I$4&amp;"--"&amp;ROW(A609),'Clie-F'!$A$5:$J$7000,9,0),"")</f>
        <v/>
      </c>
      <c r="G615" s="111" t="str">
        <f>IFERROR(VLOOKUP($I$4&amp;"--"&amp;ROW(A609),'Clie-F'!$A$5:$J$7000,10,0),"")</f>
        <v/>
      </c>
    </row>
    <row r="616" spans="2:7" ht="30" customHeight="1" x14ac:dyDescent="0.3">
      <c r="B616" s="110">
        <v>610</v>
      </c>
      <c r="C616" s="111" t="str">
        <f>IFERROR(VLOOKUP($I$4&amp;"--"&amp;ROW(A610),'Clie-F'!$A$5:$H$7000,4,0),"")</f>
        <v/>
      </c>
      <c r="D616" s="112" t="str">
        <f>IFERROR(VLOOKUP($I$4&amp;"--"&amp;ROW(A610),'Clie-F'!$A$5:$H$7000,7,0),"")</f>
        <v/>
      </c>
      <c r="E616" s="111" t="str">
        <f t="shared" ca="1" si="9"/>
        <v/>
      </c>
      <c r="F616" s="111" t="str">
        <f>IFERROR(VLOOKUP($I$4&amp;"--"&amp;ROW(A610),'Clie-F'!$A$5:$J$7000,9,0),"")</f>
        <v/>
      </c>
      <c r="G616" s="111" t="str">
        <f>IFERROR(VLOOKUP($I$4&amp;"--"&amp;ROW(A610),'Clie-F'!$A$5:$J$7000,10,0),"")</f>
        <v/>
      </c>
    </row>
    <row r="617" spans="2:7" ht="30" customHeight="1" x14ac:dyDescent="0.3">
      <c r="B617" s="110">
        <v>611</v>
      </c>
      <c r="C617" s="111" t="str">
        <f>IFERROR(VLOOKUP($I$4&amp;"--"&amp;ROW(A611),'Clie-F'!$A$5:$H$7000,4,0),"")</f>
        <v/>
      </c>
      <c r="D617" s="112" t="str">
        <f>IFERROR(VLOOKUP($I$4&amp;"--"&amp;ROW(A611),'Clie-F'!$A$5:$H$7000,7,0),"")</f>
        <v/>
      </c>
      <c r="E617" s="111" t="str">
        <f t="shared" ca="1" si="9"/>
        <v/>
      </c>
      <c r="F617" s="111" t="str">
        <f>IFERROR(VLOOKUP($I$4&amp;"--"&amp;ROW(A611),'Clie-F'!$A$5:$J$7000,9,0),"")</f>
        <v/>
      </c>
      <c r="G617" s="111" t="str">
        <f>IFERROR(VLOOKUP($I$4&amp;"--"&amp;ROW(A611),'Clie-F'!$A$5:$J$7000,10,0),"")</f>
        <v/>
      </c>
    </row>
    <row r="618" spans="2:7" ht="30" customHeight="1" x14ac:dyDescent="0.3">
      <c r="B618" s="110">
        <v>612</v>
      </c>
      <c r="C618" s="111" t="str">
        <f>IFERROR(VLOOKUP($I$4&amp;"--"&amp;ROW(A612),'Clie-F'!$A$5:$H$7000,4,0),"")</f>
        <v/>
      </c>
      <c r="D618" s="112" t="str">
        <f>IFERROR(VLOOKUP($I$4&amp;"--"&amp;ROW(A612),'Clie-F'!$A$5:$H$7000,7,0),"")</f>
        <v/>
      </c>
      <c r="E618" s="111" t="str">
        <f t="shared" ca="1" si="9"/>
        <v/>
      </c>
      <c r="F618" s="111" t="str">
        <f>IFERROR(VLOOKUP($I$4&amp;"--"&amp;ROW(A612),'Clie-F'!$A$5:$J$7000,9,0),"")</f>
        <v/>
      </c>
      <c r="G618" s="111" t="str">
        <f>IFERROR(VLOOKUP($I$4&amp;"--"&amp;ROW(A612),'Clie-F'!$A$5:$J$7000,10,0),"")</f>
        <v/>
      </c>
    </row>
    <row r="619" spans="2:7" ht="30" customHeight="1" x14ac:dyDescent="0.3">
      <c r="B619" s="110">
        <v>613</v>
      </c>
      <c r="C619" s="111" t="str">
        <f>IFERROR(VLOOKUP($I$4&amp;"--"&amp;ROW(A613),'Clie-F'!$A$5:$H$7000,4,0),"")</f>
        <v/>
      </c>
      <c r="D619" s="112" t="str">
        <f>IFERROR(VLOOKUP($I$4&amp;"--"&amp;ROW(A613),'Clie-F'!$A$5:$H$7000,7,0),"")</f>
        <v/>
      </c>
      <c r="E619" s="111" t="str">
        <f t="shared" ca="1" si="9"/>
        <v/>
      </c>
      <c r="F619" s="111" t="str">
        <f>IFERROR(VLOOKUP($I$4&amp;"--"&amp;ROW(A613),'Clie-F'!$A$5:$J$7000,9,0),"")</f>
        <v/>
      </c>
      <c r="G619" s="111" t="str">
        <f>IFERROR(VLOOKUP($I$4&amp;"--"&amp;ROW(A613),'Clie-F'!$A$5:$J$7000,10,0),"")</f>
        <v/>
      </c>
    </row>
    <row r="620" spans="2:7" ht="30" customHeight="1" x14ac:dyDescent="0.3">
      <c r="B620" s="110">
        <v>614</v>
      </c>
      <c r="C620" s="111" t="str">
        <f>IFERROR(VLOOKUP($I$4&amp;"--"&amp;ROW(A614),'Clie-F'!$A$5:$H$7000,4,0),"")</f>
        <v/>
      </c>
      <c r="D620" s="112" t="str">
        <f>IFERROR(VLOOKUP($I$4&amp;"--"&amp;ROW(A614),'Clie-F'!$A$5:$H$7000,7,0),"")</f>
        <v/>
      </c>
      <c r="E620" s="111" t="str">
        <f t="shared" ca="1" si="9"/>
        <v/>
      </c>
      <c r="F620" s="111" t="str">
        <f>IFERROR(VLOOKUP($I$4&amp;"--"&amp;ROW(A614),'Clie-F'!$A$5:$J$7000,9,0),"")</f>
        <v/>
      </c>
      <c r="G620" s="111" t="str">
        <f>IFERROR(VLOOKUP($I$4&amp;"--"&amp;ROW(A614),'Clie-F'!$A$5:$J$7000,10,0),"")</f>
        <v/>
      </c>
    </row>
    <row r="621" spans="2:7" ht="30" customHeight="1" x14ac:dyDescent="0.3">
      <c r="B621" s="110">
        <v>615</v>
      </c>
      <c r="C621" s="111" t="str">
        <f>IFERROR(VLOOKUP($I$4&amp;"--"&amp;ROW(A615),'Clie-F'!$A$5:$H$7000,4,0),"")</f>
        <v/>
      </c>
      <c r="D621" s="112" t="str">
        <f>IFERROR(VLOOKUP($I$4&amp;"--"&amp;ROW(A615),'Clie-F'!$A$5:$H$7000,7,0),"")</f>
        <v/>
      </c>
      <c r="E621" s="111" t="str">
        <f t="shared" ca="1" si="9"/>
        <v/>
      </c>
      <c r="F621" s="111" t="str">
        <f>IFERROR(VLOOKUP($I$4&amp;"--"&amp;ROW(A615),'Clie-F'!$A$5:$J$7000,9,0),"")</f>
        <v/>
      </c>
      <c r="G621" s="111" t="str">
        <f>IFERROR(VLOOKUP($I$4&amp;"--"&amp;ROW(A615),'Clie-F'!$A$5:$J$7000,10,0),"")</f>
        <v/>
      </c>
    </row>
    <row r="622" spans="2:7" ht="30" customHeight="1" x14ac:dyDescent="0.3">
      <c r="B622" s="110">
        <v>616</v>
      </c>
      <c r="C622" s="111" t="str">
        <f>IFERROR(VLOOKUP($I$4&amp;"--"&amp;ROW(A616),'Clie-F'!$A$5:$H$7000,4,0),"")</f>
        <v/>
      </c>
      <c r="D622" s="112" t="str">
        <f>IFERROR(VLOOKUP($I$4&amp;"--"&amp;ROW(A616),'Clie-F'!$A$5:$H$7000,7,0),"")</f>
        <v/>
      </c>
      <c r="E622" s="111" t="str">
        <f t="shared" ca="1" si="9"/>
        <v/>
      </c>
      <c r="F622" s="111" t="str">
        <f>IFERROR(VLOOKUP($I$4&amp;"--"&amp;ROW(A616),'Clie-F'!$A$5:$J$7000,9,0),"")</f>
        <v/>
      </c>
      <c r="G622" s="111" t="str">
        <f>IFERROR(VLOOKUP($I$4&amp;"--"&amp;ROW(A616),'Clie-F'!$A$5:$J$7000,10,0),"")</f>
        <v/>
      </c>
    </row>
    <row r="623" spans="2:7" ht="30" customHeight="1" x14ac:dyDescent="0.3">
      <c r="B623" s="110">
        <v>617</v>
      </c>
      <c r="C623" s="111" t="str">
        <f>IFERROR(VLOOKUP($I$4&amp;"--"&amp;ROW(A617),'Clie-F'!$A$5:$H$7000,4,0),"")</f>
        <v/>
      </c>
      <c r="D623" s="112" t="str">
        <f>IFERROR(VLOOKUP($I$4&amp;"--"&amp;ROW(A617),'Clie-F'!$A$5:$H$7000,7,0),"")</f>
        <v/>
      </c>
      <c r="E623" s="111" t="str">
        <f t="shared" ca="1" si="9"/>
        <v/>
      </c>
      <c r="F623" s="111" t="str">
        <f>IFERROR(VLOOKUP($I$4&amp;"--"&amp;ROW(A617),'Clie-F'!$A$5:$J$7000,9,0),"")</f>
        <v/>
      </c>
      <c r="G623" s="111" t="str">
        <f>IFERROR(VLOOKUP($I$4&amp;"--"&amp;ROW(A617),'Clie-F'!$A$5:$J$7000,10,0),"")</f>
        <v/>
      </c>
    </row>
    <row r="624" spans="2:7" ht="30" customHeight="1" x14ac:dyDescent="0.3">
      <c r="B624" s="110">
        <v>618</v>
      </c>
      <c r="C624" s="111" t="str">
        <f>IFERROR(VLOOKUP($I$4&amp;"--"&amp;ROW(A618),'Clie-F'!$A$5:$H$7000,4,0),"")</f>
        <v/>
      </c>
      <c r="D624" s="112" t="str">
        <f>IFERROR(VLOOKUP($I$4&amp;"--"&amp;ROW(A618),'Clie-F'!$A$5:$H$7000,7,0),"")</f>
        <v/>
      </c>
      <c r="E624" s="111" t="str">
        <f t="shared" ca="1" si="9"/>
        <v/>
      </c>
      <c r="F624" s="111" t="str">
        <f>IFERROR(VLOOKUP($I$4&amp;"--"&amp;ROW(A618),'Clie-F'!$A$5:$J$7000,9,0),"")</f>
        <v/>
      </c>
      <c r="G624" s="111" t="str">
        <f>IFERROR(VLOOKUP($I$4&amp;"--"&amp;ROW(A618),'Clie-F'!$A$5:$J$7000,10,0),"")</f>
        <v/>
      </c>
    </row>
    <row r="625" spans="2:7" ht="30" customHeight="1" x14ac:dyDescent="0.3">
      <c r="B625" s="110">
        <v>619</v>
      </c>
      <c r="C625" s="111" t="str">
        <f>IFERROR(VLOOKUP($I$4&amp;"--"&amp;ROW(A619),'Clie-F'!$A$5:$H$7000,4,0),"")</f>
        <v/>
      </c>
      <c r="D625" s="112" t="str">
        <f>IFERROR(VLOOKUP($I$4&amp;"--"&amp;ROW(A619),'Clie-F'!$A$5:$H$7000,7,0),"")</f>
        <v/>
      </c>
      <c r="E625" s="111" t="str">
        <f t="shared" ca="1" si="9"/>
        <v/>
      </c>
      <c r="F625" s="111" t="str">
        <f>IFERROR(VLOOKUP($I$4&amp;"--"&amp;ROW(A619),'Clie-F'!$A$5:$J$7000,9,0),"")</f>
        <v/>
      </c>
      <c r="G625" s="111" t="str">
        <f>IFERROR(VLOOKUP($I$4&amp;"--"&amp;ROW(A619),'Clie-F'!$A$5:$J$7000,10,0),"")</f>
        <v/>
      </c>
    </row>
    <row r="626" spans="2:7" ht="30" customHeight="1" x14ac:dyDescent="0.3">
      <c r="B626" s="110">
        <v>620</v>
      </c>
      <c r="C626" s="111" t="str">
        <f>IFERROR(VLOOKUP($I$4&amp;"--"&amp;ROW(A620),'Clie-F'!$A$5:$H$7000,4,0),"")</f>
        <v/>
      </c>
      <c r="D626" s="112" t="str">
        <f>IFERROR(VLOOKUP($I$4&amp;"--"&amp;ROW(A620),'Clie-F'!$A$5:$H$7000,7,0),"")</f>
        <v/>
      </c>
      <c r="E626" s="111" t="str">
        <f t="shared" ca="1" si="9"/>
        <v/>
      </c>
      <c r="F626" s="111" t="str">
        <f>IFERROR(VLOOKUP($I$4&amp;"--"&amp;ROW(A620),'Clie-F'!$A$5:$J$7000,9,0),"")</f>
        <v/>
      </c>
      <c r="G626" s="111" t="str">
        <f>IFERROR(VLOOKUP($I$4&amp;"--"&amp;ROW(A620),'Clie-F'!$A$5:$J$7000,10,0),"")</f>
        <v/>
      </c>
    </row>
    <row r="627" spans="2:7" ht="30" customHeight="1" x14ac:dyDescent="0.3">
      <c r="B627" s="110">
        <v>621</v>
      </c>
      <c r="C627" s="111" t="str">
        <f>IFERROR(VLOOKUP($I$4&amp;"--"&amp;ROW(A621),'Clie-F'!$A$5:$H$7000,4,0),"")</f>
        <v/>
      </c>
      <c r="D627" s="112" t="str">
        <f>IFERROR(VLOOKUP($I$4&amp;"--"&amp;ROW(A621),'Clie-F'!$A$5:$H$7000,7,0),"")</f>
        <v/>
      </c>
      <c r="E627" s="111" t="str">
        <f t="shared" ca="1" si="9"/>
        <v/>
      </c>
      <c r="F627" s="111" t="str">
        <f>IFERROR(VLOOKUP($I$4&amp;"--"&amp;ROW(A621),'Clie-F'!$A$5:$J$7000,9,0),"")</f>
        <v/>
      </c>
      <c r="G627" s="111" t="str">
        <f>IFERROR(VLOOKUP($I$4&amp;"--"&amp;ROW(A621),'Clie-F'!$A$5:$J$7000,10,0),"")</f>
        <v/>
      </c>
    </row>
    <row r="628" spans="2:7" ht="30" customHeight="1" x14ac:dyDescent="0.3">
      <c r="B628" s="110">
        <v>622</v>
      </c>
      <c r="C628" s="111" t="str">
        <f>IFERROR(VLOOKUP($I$4&amp;"--"&amp;ROW(A622),'Clie-F'!$A$5:$H$7000,4,0),"")</f>
        <v/>
      </c>
      <c r="D628" s="112" t="str">
        <f>IFERROR(VLOOKUP($I$4&amp;"--"&amp;ROW(A622),'Clie-F'!$A$5:$H$7000,7,0),"")</f>
        <v/>
      </c>
      <c r="E628" s="111" t="str">
        <f t="shared" ca="1" si="9"/>
        <v/>
      </c>
      <c r="F628" s="111" t="str">
        <f>IFERROR(VLOOKUP($I$4&amp;"--"&amp;ROW(A622),'Clie-F'!$A$5:$J$7000,9,0),"")</f>
        <v/>
      </c>
      <c r="G628" s="111" t="str">
        <f>IFERROR(VLOOKUP($I$4&amp;"--"&amp;ROW(A622),'Clie-F'!$A$5:$J$7000,10,0),"")</f>
        <v/>
      </c>
    </row>
    <row r="629" spans="2:7" ht="30" customHeight="1" x14ac:dyDescent="0.3">
      <c r="B629" s="110">
        <v>623</v>
      </c>
      <c r="C629" s="111" t="str">
        <f>IFERROR(VLOOKUP($I$4&amp;"--"&amp;ROW(A623),'Clie-F'!$A$5:$H$7000,4,0),"")</f>
        <v/>
      </c>
      <c r="D629" s="112" t="str">
        <f>IFERROR(VLOOKUP($I$4&amp;"--"&amp;ROW(A623),'Clie-F'!$A$5:$H$7000,7,0),"")</f>
        <v/>
      </c>
      <c r="E629" s="111" t="str">
        <f t="shared" ca="1" si="9"/>
        <v/>
      </c>
      <c r="F629" s="111" t="str">
        <f>IFERROR(VLOOKUP($I$4&amp;"--"&amp;ROW(A623),'Clie-F'!$A$5:$J$7000,9,0),"")</f>
        <v/>
      </c>
      <c r="G629" s="111" t="str">
        <f>IFERROR(VLOOKUP($I$4&amp;"--"&amp;ROW(A623),'Clie-F'!$A$5:$J$7000,10,0),"")</f>
        <v/>
      </c>
    </row>
    <row r="630" spans="2:7" ht="30" customHeight="1" x14ac:dyDescent="0.3">
      <c r="B630" s="110">
        <v>624</v>
      </c>
      <c r="C630" s="111" t="str">
        <f>IFERROR(VLOOKUP($I$4&amp;"--"&amp;ROW(A624),'Clie-F'!$A$5:$H$7000,4,0),"")</f>
        <v/>
      </c>
      <c r="D630" s="112" t="str">
        <f>IFERROR(VLOOKUP($I$4&amp;"--"&amp;ROW(A624),'Clie-F'!$A$5:$H$7000,7,0),"")</f>
        <v/>
      </c>
      <c r="E630" s="111" t="str">
        <f t="shared" ca="1" si="9"/>
        <v/>
      </c>
      <c r="F630" s="111" t="str">
        <f>IFERROR(VLOOKUP($I$4&amp;"--"&amp;ROW(A624),'Clie-F'!$A$5:$J$7000,9,0),"")</f>
        <v/>
      </c>
      <c r="G630" s="111" t="str">
        <f>IFERROR(VLOOKUP($I$4&amp;"--"&amp;ROW(A624),'Clie-F'!$A$5:$J$7000,10,0),"")</f>
        <v/>
      </c>
    </row>
    <row r="631" spans="2:7" ht="30" customHeight="1" x14ac:dyDescent="0.3">
      <c r="B631" s="110">
        <v>625</v>
      </c>
      <c r="C631" s="111" t="str">
        <f>IFERROR(VLOOKUP($I$4&amp;"--"&amp;ROW(A625),'Clie-F'!$A$5:$H$7000,4,0),"")</f>
        <v/>
      </c>
      <c r="D631" s="112" t="str">
        <f>IFERROR(VLOOKUP($I$4&amp;"--"&amp;ROW(A625),'Clie-F'!$A$5:$H$7000,7,0),"")</f>
        <v/>
      </c>
      <c r="E631" s="111" t="str">
        <f t="shared" ca="1" si="9"/>
        <v/>
      </c>
      <c r="F631" s="111" t="str">
        <f>IFERROR(VLOOKUP($I$4&amp;"--"&amp;ROW(A625),'Clie-F'!$A$5:$J$7000,9,0),"")</f>
        <v/>
      </c>
      <c r="G631" s="111" t="str">
        <f>IFERROR(VLOOKUP($I$4&amp;"--"&amp;ROW(A625),'Clie-F'!$A$5:$J$7000,10,0),"")</f>
        <v/>
      </c>
    </row>
    <row r="632" spans="2:7" ht="30" customHeight="1" x14ac:dyDescent="0.3">
      <c r="B632" s="110">
        <v>626</v>
      </c>
      <c r="C632" s="111" t="str">
        <f>IFERROR(VLOOKUP($I$4&amp;"--"&amp;ROW(A626),'Clie-F'!$A$5:$H$7000,4,0),"")</f>
        <v/>
      </c>
      <c r="D632" s="112" t="str">
        <f>IFERROR(VLOOKUP($I$4&amp;"--"&amp;ROW(A626),'Clie-F'!$A$5:$H$7000,7,0),"")</f>
        <v/>
      </c>
      <c r="E632" s="111" t="str">
        <f t="shared" ca="1" si="9"/>
        <v/>
      </c>
      <c r="F632" s="111" t="str">
        <f>IFERROR(VLOOKUP($I$4&amp;"--"&amp;ROW(A626),'Clie-F'!$A$5:$J$7000,9,0),"")</f>
        <v/>
      </c>
      <c r="G632" s="111" t="str">
        <f>IFERROR(VLOOKUP($I$4&amp;"--"&amp;ROW(A626),'Clie-F'!$A$5:$J$7000,10,0),"")</f>
        <v/>
      </c>
    </row>
    <row r="633" spans="2:7" ht="30" customHeight="1" x14ac:dyDescent="0.3">
      <c r="B633" s="110">
        <v>627</v>
      </c>
      <c r="C633" s="111" t="str">
        <f>IFERROR(VLOOKUP($I$4&amp;"--"&amp;ROW(A627),'Clie-F'!$A$5:$H$7000,4,0),"")</f>
        <v/>
      </c>
      <c r="D633" s="112" t="str">
        <f>IFERROR(VLOOKUP($I$4&amp;"--"&amp;ROW(A627),'Clie-F'!$A$5:$H$7000,7,0),"")</f>
        <v/>
      </c>
      <c r="E633" s="111" t="str">
        <f t="shared" ca="1" si="9"/>
        <v/>
      </c>
      <c r="F633" s="111" t="str">
        <f>IFERROR(VLOOKUP($I$4&amp;"--"&amp;ROW(A627),'Clie-F'!$A$5:$J$7000,9,0),"")</f>
        <v/>
      </c>
      <c r="G633" s="111" t="str">
        <f>IFERROR(VLOOKUP($I$4&amp;"--"&amp;ROW(A627),'Clie-F'!$A$5:$J$7000,10,0),"")</f>
        <v/>
      </c>
    </row>
    <row r="634" spans="2:7" ht="30" customHeight="1" x14ac:dyDescent="0.3">
      <c r="B634" s="110">
        <v>628</v>
      </c>
      <c r="C634" s="111" t="str">
        <f>IFERROR(VLOOKUP($I$4&amp;"--"&amp;ROW(A628),'Clie-F'!$A$5:$H$7000,4,0),"")</f>
        <v/>
      </c>
      <c r="D634" s="112" t="str">
        <f>IFERROR(VLOOKUP($I$4&amp;"--"&amp;ROW(A628),'Clie-F'!$A$5:$H$7000,7,0),"")</f>
        <v/>
      </c>
      <c r="E634" s="111" t="str">
        <f t="shared" ca="1" si="9"/>
        <v/>
      </c>
      <c r="F634" s="111" t="str">
        <f>IFERROR(VLOOKUP($I$4&amp;"--"&amp;ROW(A628),'Clie-F'!$A$5:$J$7000,9,0),"")</f>
        <v/>
      </c>
      <c r="G634" s="111" t="str">
        <f>IFERROR(VLOOKUP($I$4&amp;"--"&amp;ROW(A628),'Clie-F'!$A$5:$J$7000,10,0),"")</f>
        <v/>
      </c>
    </row>
    <row r="635" spans="2:7" ht="30" customHeight="1" x14ac:dyDescent="0.3">
      <c r="B635" s="110">
        <v>629</v>
      </c>
      <c r="C635" s="111" t="str">
        <f>IFERROR(VLOOKUP($I$4&amp;"--"&amp;ROW(A629),'Clie-F'!$A$5:$H$7000,4,0),"")</f>
        <v/>
      </c>
      <c r="D635" s="112" t="str">
        <f>IFERROR(VLOOKUP($I$4&amp;"--"&amp;ROW(A629),'Clie-F'!$A$5:$H$7000,7,0),"")</f>
        <v/>
      </c>
      <c r="E635" s="111" t="str">
        <f t="shared" ca="1" si="9"/>
        <v/>
      </c>
      <c r="F635" s="111" t="str">
        <f>IFERROR(VLOOKUP($I$4&amp;"--"&amp;ROW(A629),'Clie-F'!$A$5:$J$7000,9,0),"")</f>
        <v/>
      </c>
      <c r="G635" s="111" t="str">
        <f>IFERROR(VLOOKUP($I$4&amp;"--"&amp;ROW(A629),'Clie-F'!$A$5:$J$7000,10,0),"")</f>
        <v/>
      </c>
    </row>
    <row r="636" spans="2:7" ht="30" customHeight="1" x14ac:dyDescent="0.3">
      <c r="B636" s="110">
        <v>630</v>
      </c>
      <c r="C636" s="111" t="str">
        <f>IFERROR(VLOOKUP($I$4&amp;"--"&amp;ROW(A630),'Clie-F'!$A$5:$H$7000,4,0),"")</f>
        <v/>
      </c>
      <c r="D636" s="112" t="str">
        <f>IFERROR(VLOOKUP($I$4&amp;"--"&amp;ROW(A630),'Clie-F'!$A$5:$H$7000,7,0),"")</f>
        <v/>
      </c>
      <c r="E636" s="111" t="str">
        <f t="shared" ca="1" si="9"/>
        <v/>
      </c>
      <c r="F636" s="111" t="str">
        <f>IFERROR(VLOOKUP($I$4&amp;"--"&amp;ROW(A630),'Clie-F'!$A$5:$J$7000,9,0),"")</f>
        <v/>
      </c>
      <c r="G636" s="111" t="str">
        <f>IFERROR(VLOOKUP($I$4&amp;"--"&amp;ROW(A630),'Clie-F'!$A$5:$J$7000,10,0),"")</f>
        <v/>
      </c>
    </row>
    <row r="637" spans="2:7" ht="30" customHeight="1" x14ac:dyDescent="0.3">
      <c r="B637" s="110">
        <v>631</v>
      </c>
      <c r="C637" s="111" t="str">
        <f>IFERROR(VLOOKUP($I$4&amp;"--"&amp;ROW(A631),'Clie-F'!$A$5:$H$7000,4,0),"")</f>
        <v/>
      </c>
      <c r="D637" s="112" t="str">
        <f>IFERROR(VLOOKUP($I$4&amp;"--"&amp;ROW(A631),'Clie-F'!$A$5:$H$7000,7,0),"")</f>
        <v/>
      </c>
      <c r="E637" s="111" t="str">
        <f t="shared" ca="1" si="9"/>
        <v/>
      </c>
      <c r="F637" s="111" t="str">
        <f>IFERROR(VLOOKUP($I$4&amp;"--"&amp;ROW(A631),'Clie-F'!$A$5:$J$7000,9,0),"")</f>
        <v/>
      </c>
      <c r="G637" s="111" t="str">
        <f>IFERROR(VLOOKUP($I$4&amp;"--"&amp;ROW(A631),'Clie-F'!$A$5:$J$7000,10,0),"")</f>
        <v/>
      </c>
    </row>
    <row r="638" spans="2:7" ht="30" customHeight="1" x14ac:dyDescent="0.3">
      <c r="B638" s="110">
        <v>632</v>
      </c>
      <c r="C638" s="111" t="str">
        <f>IFERROR(VLOOKUP($I$4&amp;"--"&amp;ROW(A632),'Clie-F'!$A$5:$H$7000,4,0),"")</f>
        <v/>
      </c>
      <c r="D638" s="112" t="str">
        <f>IFERROR(VLOOKUP($I$4&amp;"--"&amp;ROW(A632),'Clie-F'!$A$5:$H$7000,7,0),"")</f>
        <v/>
      </c>
      <c r="E638" s="111" t="str">
        <f t="shared" ca="1" si="9"/>
        <v/>
      </c>
      <c r="F638" s="111" t="str">
        <f>IFERROR(VLOOKUP($I$4&amp;"--"&amp;ROW(A632),'Clie-F'!$A$5:$J$7000,9,0),"")</f>
        <v/>
      </c>
      <c r="G638" s="111" t="str">
        <f>IFERROR(VLOOKUP($I$4&amp;"--"&amp;ROW(A632),'Clie-F'!$A$5:$J$7000,10,0),"")</f>
        <v/>
      </c>
    </row>
    <row r="639" spans="2:7" ht="30" customHeight="1" x14ac:dyDescent="0.3">
      <c r="B639" s="110">
        <v>633</v>
      </c>
      <c r="C639" s="111" t="str">
        <f>IFERROR(VLOOKUP($I$4&amp;"--"&amp;ROW(A633),'Clie-F'!$A$5:$H$7000,4,0),"")</f>
        <v/>
      </c>
      <c r="D639" s="112" t="str">
        <f>IFERROR(VLOOKUP($I$4&amp;"--"&amp;ROW(A633),'Clie-F'!$A$5:$H$7000,7,0),"")</f>
        <v/>
      </c>
      <c r="E639" s="111" t="str">
        <f t="shared" ca="1" si="9"/>
        <v/>
      </c>
      <c r="F639" s="111" t="str">
        <f>IFERROR(VLOOKUP($I$4&amp;"--"&amp;ROW(A633),'Clie-F'!$A$5:$J$7000,9,0),"")</f>
        <v/>
      </c>
      <c r="G639" s="111" t="str">
        <f>IFERROR(VLOOKUP($I$4&amp;"--"&amp;ROW(A633),'Clie-F'!$A$5:$J$7000,10,0),"")</f>
        <v/>
      </c>
    </row>
    <row r="640" spans="2:7" ht="30" customHeight="1" x14ac:dyDescent="0.3">
      <c r="B640" s="110">
        <v>634</v>
      </c>
      <c r="C640" s="111" t="str">
        <f>IFERROR(VLOOKUP($I$4&amp;"--"&amp;ROW(A634),'Clie-F'!$A$5:$H$7000,4,0),"")</f>
        <v/>
      </c>
      <c r="D640" s="112" t="str">
        <f>IFERROR(VLOOKUP($I$4&amp;"--"&amp;ROW(A634),'Clie-F'!$A$5:$H$7000,7,0),"")</f>
        <v/>
      </c>
      <c r="E640" s="111" t="str">
        <f t="shared" ca="1" si="9"/>
        <v/>
      </c>
      <c r="F640" s="111" t="str">
        <f>IFERROR(VLOOKUP($I$4&amp;"--"&amp;ROW(A634),'Clie-F'!$A$5:$J$7000,9,0),"")</f>
        <v/>
      </c>
      <c r="G640" s="111" t="str">
        <f>IFERROR(VLOOKUP($I$4&amp;"--"&amp;ROW(A634),'Clie-F'!$A$5:$J$7000,10,0),"")</f>
        <v/>
      </c>
    </row>
    <row r="641" spans="2:7" ht="30" customHeight="1" x14ac:dyDescent="0.3">
      <c r="B641" s="110">
        <v>635</v>
      </c>
      <c r="C641" s="111" t="str">
        <f>IFERROR(VLOOKUP($I$4&amp;"--"&amp;ROW(A635),'Clie-F'!$A$5:$H$7000,4,0),"")</f>
        <v/>
      </c>
      <c r="D641" s="112" t="str">
        <f>IFERROR(VLOOKUP($I$4&amp;"--"&amp;ROW(A635),'Clie-F'!$A$5:$H$7000,7,0),"")</f>
        <v/>
      </c>
      <c r="E641" s="111" t="str">
        <f t="shared" ca="1" si="9"/>
        <v/>
      </c>
      <c r="F641" s="111" t="str">
        <f>IFERROR(VLOOKUP($I$4&amp;"--"&amp;ROW(A635),'Clie-F'!$A$5:$J$7000,9,0),"")</f>
        <v/>
      </c>
      <c r="G641" s="111" t="str">
        <f>IFERROR(VLOOKUP($I$4&amp;"--"&amp;ROW(A635),'Clie-F'!$A$5:$J$7000,10,0),"")</f>
        <v/>
      </c>
    </row>
    <row r="642" spans="2:7" ht="30" customHeight="1" x14ac:dyDescent="0.3">
      <c r="B642" s="110">
        <v>636</v>
      </c>
      <c r="C642" s="111" t="str">
        <f>IFERROR(VLOOKUP($I$4&amp;"--"&amp;ROW(A636),'Clie-F'!$A$5:$H$7000,4,0),"")</f>
        <v/>
      </c>
      <c r="D642" s="112" t="str">
        <f>IFERROR(VLOOKUP($I$4&amp;"--"&amp;ROW(A636),'Clie-F'!$A$5:$H$7000,7,0),"")</f>
        <v/>
      </c>
      <c r="E642" s="111" t="str">
        <f t="shared" ca="1" si="9"/>
        <v/>
      </c>
      <c r="F642" s="111" t="str">
        <f>IFERROR(VLOOKUP($I$4&amp;"--"&amp;ROW(A636),'Clie-F'!$A$5:$J$7000,9,0),"")</f>
        <v/>
      </c>
      <c r="G642" s="111" t="str">
        <f>IFERROR(VLOOKUP($I$4&amp;"--"&amp;ROW(A636),'Clie-F'!$A$5:$J$7000,10,0),"")</f>
        <v/>
      </c>
    </row>
    <row r="643" spans="2:7" ht="30" customHeight="1" x14ac:dyDescent="0.3">
      <c r="B643" s="110">
        <v>637</v>
      </c>
      <c r="C643" s="111" t="str">
        <f>IFERROR(VLOOKUP($I$4&amp;"--"&amp;ROW(A637),'Clie-F'!$A$5:$H$7000,4,0),"")</f>
        <v/>
      </c>
      <c r="D643" s="112" t="str">
        <f>IFERROR(VLOOKUP($I$4&amp;"--"&amp;ROW(A637),'Clie-F'!$A$5:$H$7000,7,0),"")</f>
        <v/>
      </c>
      <c r="E643" s="111" t="str">
        <f t="shared" ca="1" si="9"/>
        <v/>
      </c>
      <c r="F643" s="111" t="str">
        <f>IFERROR(VLOOKUP($I$4&amp;"--"&amp;ROW(A637),'Clie-F'!$A$5:$J$7000,9,0),"")</f>
        <v/>
      </c>
      <c r="G643" s="111" t="str">
        <f>IFERROR(VLOOKUP($I$4&amp;"--"&amp;ROW(A637),'Clie-F'!$A$5:$J$7000,10,0),"")</f>
        <v/>
      </c>
    </row>
    <row r="644" spans="2:7" ht="30" customHeight="1" x14ac:dyDescent="0.3">
      <c r="B644" s="110">
        <v>638</v>
      </c>
      <c r="C644" s="111" t="str">
        <f>IFERROR(VLOOKUP($I$4&amp;"--"&amp;ROW(A638),'Clie-F'!$A$5:$H$7000,4,0),"")</f>
        <v/>
      </c>
      <c r="D644" s="112" t="str">
        <f>IFERROR(VLOOKUP($I$4&amp;"--"&amp;ROW(A638),'Clie-F'!$A$5:$H$7000,7,0),"")</f>
        <v/>
      </c>
      <c r="E644" s="111" t="str">
        <f t="shared" ca="1" si="9"/>
        <v/>
      </c>
      <c r="F644" s="111" t="str">
        <f>IFERROR(VLOOKUP($I$4&amp;"--"&amp;ROW(A638),'Clie-F'!$A$5:$J$7000,9,0),"")</f>
        <v/>
      </c>
      <c r="G644" s="111" t="str">
        <f>IFERROR(VLOOKUP($I$4&amp;"--"&amp;ROW(A638),'Clie-F'!$A$5:$J$7000,10,0),"")</f>
        <v/>
      </c>
    </row>
    <row r="645" spans="2:7" ht="30" customHeight="1" x14ac:dyDescent="0.3">
      <c r="B645" s="110">
        <v>639</v>
      </c>
      <c r="C645" s="111" t="str">
        <f>IFERROR(VLOOKUP($I$4&amp;"--"&amp;ROW(A639),'Clie-F'!$A$5:$H$7000,4,0),"")</f>
        <v/>
      </c>
      <c r="D645" s="112" t="str">
        <f>IFERROR(VLOOKUP($I$4&amp;"--"&amp;ROW(A639),'Clie-F'!$A$5:$H$7000,7,0),"")</f>
        <v/>
      </c>
      <c r="E645" s="111" t="str">
        <f t="shared" ca="1" si="9"/>
        <v/>
      </c>
      <c r="F645" s="111" t="str">
        <f>IFERROR(VLOOKUP($I$4&amp;"--"&amp;ROW(A639),'Clie-F'!$A$5:$J$7000,9,0),"")</f>
        <v/>
      </c>
      <c r="G645" s="111" t="str">
        <f>IFERROR(VLOOKUP($I$4&amp;"--"&amp;ROW(A639),'Clie-F'!$A$5:$J$7000,10,0),"")</f>
        <v/>
      </c>
    </row>
    <row r="646" spans="2:7" ht="30" customHeight="1" x14ac:dyDescent="0.3">
      <c r="B646" s="110">
        <v>640</v>
      </c>
      <c r="C646" s="111" t="str">
        <f>IFERROR(VLOOKUP($I$4&amp;"--"&amp;ROW(A640),'Clie-F'!$A$5:$H$7000,4,0),"")</f>
        <v/>
      </c>
      <c r="D646" s="112" t="str">
        <f>IFERROR(VLOOKUP($I$4&amp;"--"&amp;ROW(A640),'Clie-F'!$A$5:$H$7000,7,0),"")</f>
        <v/>
      </c>
      <c r="E646" s="111" t="str">
        <f t="shared" ca="1" si="9"/>
        <v/>
      </c>
      <c r="F646" s="111" t="str">
        <f>IFERROR(VLOOKUP($I$4&amp;"--"&amp;ROW(A640),'Clie-F'!$A$5:$J$7000,9,0),"")</f>
        <v/>
      </c>
      <c r="G646" s="111" t="str">
        <f>IFERROR(VLOOKUP($I$4&amp;"--"&amp;ROW(A640),'Clie-F'!$A$5:$J$7000,10,0),"")</f>
        <v/>
      </c>
    </row>
    <row r="647" spans="2:7" ht="30" customHeight="1" x14ac:dyDescent="0.3">
      <c r="B647" s="110">
        <v>641</v>
      </c>
      <c r="C647" s="111" t="str">
        <f>IFERROR(VLOOKUP($I$4&amp;"--"&amp;ROW(A641),'Clie-F'!$A$5:$H$7000,4,0),"")</f>
        <v/>
      </c>
      <c r="D647" s="112" t="str">
        <f>IFERROR(VLOOKUP($I$4&amp;"--"&amp;ROW(A641),'Clie-F'!$A$5:$H$7000,7,0),"")</f>
        <v/>
      </c>
      <c r="E647" s="111" t="str">
        <f t="shared" ref="E647:E710" ca="1" si="10">IFERROR(IF(D647,DATEDIF(D647,TODAY(),"Y"),""),"")</f>
        <v/>
      </c>
      <c r="F647" s="111" t="str">
        <f>IFERROR(VLOOKUP($I$4&amp;"--"&amp;ROW(A641),'Clie-F'!$A$5:$J$7000,9,0),"")</f>
        <v/>
      </c>
      <c r="G647" s="111" t="str">
        <f>IFERROR(VLOOKUP($I$4&amp;"--"&amp;ROW(A641),'Clie-F'!$A$5:$J$7000,10,0),"")</f>
        <v/>
      </c>
    </row>
    <row r="648" spans="2:7" ht="30" customHeight="1" x14ac:dyDescent="0.3">
      <c r="B648" s="110">
        <v>642</v>
      </c>
      <c r="C648" s="111" t="str">
        <f>IFERROR(VLOOKUP($I$4&amp;"--"&amp;ROW(A642),'Clie-F'!$A$5:$H$7000,4,0),"")</f>
        <v/>
      </c>
      <c r="D648" s="112" t="str">
        <f>IFERROR(VLOOKUP($I$4&amp;"--"&amp;ROW(A642),'Clie-F'!$A$5:$H$7000,7,0),"")</f>
        <v/>
      </c>
      <c r="E648" s="111" t="str">
        <f t="shared" ca="1" si="10"/>
        <v/>
      </c>
      <c r="F648" s="111" t="str">
        <f>IFERROR(VLOOKUP($I$4&amp;"--"&amp;ROW(A642),'Clie-F'!$A$5:$J$7000,9,0),"")</f>
        <v/>
      </c>
      <c r="G648" s="111" t="str">
        <f>IFERROR(VLOOKUP($I$4&amp;"--"&amp;ROW(A642),'Clie-F'!$A$5:$J$7000,10,0),"")</f>
        <v/>
      </c>
    </row>
    <row r="649" spans="2:7" ht="30" customHeight="1" x14ac:dyDescent="0.3">
      <c r="B649" s="110">
        <v>643</v>
      </c>
      <c r="C649" s="111" t="str">
        <f>IFERROR(VLOOKUP($I$4&amp;"--"&amp;ROW(A643),'Clie-F'!$A$5:$H$7000,4,0),"")</f>
        <v/>
      </c>
      <c r="D649" s="112" t="str">
        <f>IFERROR(VLOOKUP($I$4&amp;"--"&amp;ROW(A643),'Clie-F'!$A$5:$H$7000,7,0),"")</f>
        <v/>
      </c>
      <c r="E649" s="111" t="str">
        <f t="shared" ca="1" si="10"/>
        <v/>
      </c>
      <c r="F649" s="111" t="str">
        <f>IFERROR(VLOOKUP($I$4&amp;"--"&amp;ROW(A643),'Clie-F'!$A$5:$J$7000,9,0),"")</f>
        <v/>
      </c>
      <c r="G649" s="111" t="str">
        <f>IFERROR(VLOOKUP($I$4&amp;"--"&amp;ROW(A643),'Clie-F'!$A$5:$J$7000,10,0),"")</f>
        <v/>
      </c>
    </row>
    <row r="650" spans="2:7" ht="30" customHeight="1" x14ac:dyDescent="0.3">
      <c r="B650" s="110">
        <v>644</v>
      </c>
      <c r="C650" s="111" t="str">
        <f>IFERROR(VLOOKUP($I$4&amp;"--"&amp;ROW(A644),'Clie-F'!$A$5:$H$7000,4,0),"")</f>
        <v/>
      </c>
      <c r="D650" s="112" t="str">
        <f>IFERROR(VLOOKUP($I$4&amp;"--"&amp;ROW(A644),'Clie-F'!$A$5:$H$7000,7,0),"")</f>
        <v/>
      </c>
      <c r="E650" s="111" t="str">
        <f t="shared" ca="1" si="10"/>
        <v/>
      </c>
      <c r="F650" s="111" t="str">
        <f>IFERROR(VLOOKUP($I$4&amp;"--"&amp;ROW(A644),'Clie-F'!$A$5:$J$7000,9,0),"")</f>
        <v/>
      </c>
      <c r="G650" s="111" t="str">
        <f>IFERROR(VLOOKUP($I$4&amp;"--"&amp;ROW(A644),'Clie-F'!$A$5:$J$7000,10,0),"")</f>
        <v/>
      </c>
    </row>
    <row r="651" spans="2:7" ht="30" customHeight="1" x14ac:dyDescent="0.3">
      <c r="B651" s="110">
        <v>645</v>
      </c>
      <c r="C651" s="111" t="str">
        <f>IFERROR(VLOOKUP($I$4&amp;"--"&amp;ROW(A645),'Clie-F'!$A$5:$H$7000,4,0),"")</f>
        <v/>
      </c>
      <c r="D651" s="112" t="str">
        <f>IFERROR(VLOOKUP($I$4&amp;"--"&amp;ROW(A645),'Clie-F'!$A$5:$H$7000,7,0),"")</f>
        <v/>
      </c>
      <c r="E651" s="111" t="str">
        <f t="shared" ca="1" si="10"/>
        <v/>
      </c>
      <c r="F651" s="111" t="str">
        <f>IFERROR(VLOOKUP($I$4&amp;"--"&amp;ROW(A645),'Clie-F'!$A$5:$J$7000,9,0),"")</f>
        <v/>
      </c>
      <c r="G651" s="111" t="str">
        <f>IFERROR(VLOOKUP($I$4&amp;"--"&amp;ROW(A645),'Clie-F'!$A$5:$J$7000,10,0),"")</f>
        <v/>
      </c>
    </row>
    <row r="652" spans="2:7" ht="30" customHeight="1" x14ac:dyDescent="0.3">
      <c r="B652" s="110">
        <v>646</v>
      </c>
      <c r="C652" s="111" t="str">
        <f>IFERROR(VLOOKUP($I$4&amp;"--"&amp;ROW(A646),'Clie-F'!$A$5:$H$7000,4,0),"")</f>
        <v/>
      </c>
      <c r="D652" s="112" t="str">
        <f>IFERROR(VLOOKUP($I$4&amp;"--"&amp;ROW(A646),'Clie-F'!$A$5:$H$7000,7,0),"")</f>
        <v/>
      </c>
      <c r="E652" s="111" t="str">
        <f t="shared" ca="1" si="10"/>
        <v/>
      </c>
      <c r="F652" s="111" t="str">
        <f>IFERROR(VLOOKUP($I$4&amp;"--"&amp;ROW(A646),'Clie-F'!$A$5:$J$7000,9,0),"")</f>
        <v/>
      </c>
      <c r="G652" s="111" t="str">
        <f>IFERROR(VLOOKUP($I$4&amp;"--"&amp;ROW(A646),'Clie-F'!$A$5:$J$7000,10,0),"")</f>
        <v/>
      </c>
    </row>
    <row r="653" spans="2:7" ht="30" customHeight="1" x14ac:dyDescent="0.3">
      <c r="B653" s="110">
        <v>647</v>
      </c>
      <c r="C653" s="111" t="str">
        <f>IFERROR(VLOOKUP($I$4&amp;"--"&amp;ROW(A647),'Clie-F'!$A$5:$H$7000,4,0),"")</f>
        <v/>
      </c>
      <c r="D653" s="112" t="str">
        <f>IFERROR(VLOOKUP($I$4&amp;"--"&amp;ROW(A647),'Clie-F'!$A$5:$H$7000,7,0),"")</f>
        <v/>
      </c>
      <c r="E653" s="111" t="str">
        <f t="shared" ca="1" si="10"/>
        <v/>
      </c>
      <c r="F653" s="111" t="str">
        <f>IFERROR(VLOOKUP($I$4&amp;"--"&amp;ROW(A647),'Clie-F'!$A$5:$J$7000,9,0),"")</f>
        <v/>
      </c>
      <c r="G653" s="111" t="str">
        <f>IFERROR(VLOOKUP($I$4&amp;"--"&amp;ROW(A647),'Clie-F'!$A$5:$J$7000,10,0),"")</f>
        <v/>
      </c>
    </row>
    <row r="654" spans="2:7" ht="30" customHeight="1" x14ac:dyDescent="0.3">
      <c r="B654" s="110">
        <v>648</v>
      </c>
      <c r="C654" s="111" t="str">
        <f>IFERROR(VLOOKUP($I$4&amp;"--"&amp;ROW(A648),'Clie-F'!$A$5:$H$7000,4,0),"")</f>
        <v/>
      </c>
      <c r="D654" s="112" t="str">
        <f>IFERROR(VLOOKUP($I$4&amp;"--"&amp;ROW(A648),'Clie-F'!$A$5:$H$7000,7,0),"")</f>
        <v/>
      </c>
      <c r="E654" s="111" t="str">
        <f t="shared" ca="1" si="10"/>
        <v/>
      </c>
      <c r="F654" s="111" t="str">
        <f>IFERROR(VLOOKUP($I$4&amp;"--"&amp;ROW(A648),'Clie-F'!$A$5:$J$7000,9,0),"")</f>
        <v/>
      </c>
      <c r="G654" s="111" t="str">
        <f>IFERROR(VLOOKUP($I$4&amp;"--"&amp;ROW(A648),'Clie-F'!$A$5:$J$7000,10,0),"")</f>
        <v/>
      </c>
    </row>
    <row r="655" spans="2:7" ht="30" customHeight="1" x14ac:dyDescent="0.3">
      <c r="B655" s="110">
        <v>649</v>
      </c>
      <c r="C655" s="111" t="str">
        <f>IFERROR(VLOOKUP($I$4&amp;"--"&amp;ROW(A649),'Clie-F'!$A$5:$H$7000,4,0),"")</f>
        <v/>
      </c>
      <c r="D655" s="112" t="str">
        <f>IFERROR(VLOOKUP($I$4&amp;"--"&amp;ROW(A649),'Clie-F'!$A$5:$H$7000,7,0),"")</f>
        <v/>
      </c>
      <c r="E655" s="111" t="str">
        <f t="shared" ca="1" si="10"/>
        <v/>
      </c>
      <c r="F655" s="111" t="str">
        <f>IFERROR(VLOOKUP($I$4&amp;"--"&amp;ROW(A649),'Clie-F'!$A$5:$J$7000,9,0),"")</f>
        <v/>
      </c>
      <c r="G655" s="111" t="str">
        <f>IFERROR(VLOOKUP($I$4&amp;"--"&amp;ROW(A649),'Clie-F'!$A$5:$J$7000,10,0),"")</f>
        <v/>
      </c>
    </row>
    <row r="656" spans="2:7" ht="30" customHeight="1" x14ac:dyDescent="0.3">
      <c r="B656" s="110">
        <v>650</v>
      </c>
      <c r="C656" s="111" t="str">
        <f>IFERROR(VLOOKUP($I$4&amp;"--"&amp;ROW(A650),'Clie-F'!$A$5:$H$7000,4,0),"")</f>
        <v/>
      </c>
      <c r="D656" s="112" t="str">
        <f>IFERROR(VLOOKUP($I$4&amp;"--"&amp;ROW(A650),'Clie-F'!$A$5:$H$7000,7,0),"")</f>
        <v/>
      </c>
      <c r="E656" s="111" t="str">
        <f t="shared" ca="1" si="10"/>
        <v/>
      </c>
      <c r="F656" s="111" t="str">
        <f>IFERROR(VLOOKUP($I$4&amp;"--"&amp;ROW(A650),'Clie-F'!$A$5:$J$7000,9,0),"")</f>
        <v/>
      </c>
      <c r="G656" s="111" t="str">
        <f>IFERROR(VLOOKUP($I$4&amp;"--"&amp;ROW(A650),'Clie-F'!$A$5:$J$7000,10,0),"")</f>
        <v/>
      </c>
    </row>
    <row r="657" spans="2:7" ht="30" customHeight="1" x14ac:dyDescent="0.3">
      <c r="B657" s="110">
        <v>651</v>
      </c>
      <c r="C657" s="111" t="str">
        <f>IFERROR(VLOOKUP($I$4&amp;"--"&amp;ROW(A651),'Clie-F'!$A$5:$H$7000,4,0),"")</f>
        <v/>
      </c>
      <c r="D657" s="112" t="str">
        <f>IFERROR(VLOOKUP($I$4&amp;"--"&amp;ROW(A651),'Clie-F'!$A$5:$H$7000,7,0),"")</f>
        <v/>
      </c>
      <c r="E657" s="111" t="str">
        <f t="shared" ca="1" si="10"/>
        <v/>
      </c>
      <c r="F657" s="111" t="str">
        <f>IFERROR(VLOOKUP($I$4&amp;"--"&amp;ROW(A651),'Clie-F'!$A$5:$J$7000,9,0),"")</f>
        <v/>
      </c>
      <c r="G657" s="111" t="str">
        <f>IFERROR(VLOOKUP($I$4&amp;"--"&amp;ROW(A651),'Clie-F'!$A$5:$J$7000,10,0),"")</f>
        <v/>
      </c>
    </row>
    <row r="658" spans="2:7" ht="30" customHeight="1" x14ac:dyDescent="0.3">
      <c r="B658" s="110">
        <v>652</v>
      </c>
      <c r="C658" s="111" t="str">
        <f>IFERROR(VLOOKUP($I$4&amp;"--"&amp;ROW(A652),'Clie-F'!$A$5:$H$7000,4,0),"")</f>
        <v/>
      </c>
      <c r="D658" s="112" t="str">
        <f>IFERROR(VLOOKUP($I$4&amp;"--"&amp;ROW(A652),'Clie-F'!$A$5:$H$7000,7,0),"")</f>
        <v/>
      </c>
      <c r="E658" s="111" t="str">
        <f t="shared" ca="1" si="10"/>
        <v/>
      </c>
      <c r="F658" s="111" t="str">
        <f>IFERROR(VLOOKUP($I$4&amp;"--"&amp;ROW(A652),'Clie-F'!$A$5:$J$7000,9,0),"")</f>
        <v/>
      </c>
      <c r="G658" s="111" t="str">
        <f>IFERROR(VLOOKUP($I$4&amp;"--"&amp;ROW(A652),'Clie-F'!$A$5:$J$7000,10,0),"")</f>
        <v/>
      </c>
    </row>
    <row r="659" spans="2:7" ht="30" customHeight="1" x14ac:dyDescent="0.3">
      <c r="B659" s="110">
        <v>653</v>
      </c>
      <c r="C659" s="111" t="str">
        <f>IFERROR(VLOOKUP($I$4&amp;"--"&amp;ROW(A653),'Clie-F'!$A$5:$H$7000,4,0),"")</f>
        <v/>
      </c>
      <c r="D659" s="112" t="str">
        <f>IFERROR(VLOOKUP($I$4&amp;"--"&amp;ROW(A653),'Clie-F'!$A$5:$H$7000,7,0),"")</f>
        <v/>
      </c>
      <c r="E659" s="111" t="str">
        <f t="shared" ca="1" si="10"/>
        <v/>
      </c>
      <c r="F659" s="111" t="str">
        <f>IFERROR(VLOOKUP($I$4&amp;"--"&amp;ROW(A653),'Clie-F'!$A$5:$J$7000,9,0),"")</f>
        <v/>
      </c>
      <c r="G659" s="111" t="str">
        <f>IFERROR(VLOOKUP($I$4&amp;"--"&amp;ROW(A653),'Clie-F'!$A$5:$J$7000,10,0),"")</f>
        <v/>
      </c>
    </row>
    <row r="660" spans="2:7" ht="30" customHeight="1" x14ac:dyDescent="0.3">
      <c r="B660" s="110">
        <v>654</v>
      </c>
      <c r="C660" s="111" t="str">
        <f>IFERROR(VLOOKUP($I$4&amp;"--"&amp;ROW(A654),'Clie-F'!$A$5:$H$7000,4,0),"")</f>
        <v/>
      </c>
      <c r="D660" s="112" t="str">
        <f>IFERROR(VLOOKUP($I$4&amp;"--"&amp;ROW(A654),'Clie-F'!$A$5:$H$7000,7,0),"")</f>
        <v/>
      </c>
      <c r="E660" s="111" t="str">
        <f t="shared" ca="1" si="10"/>
        <v/>
      </c>
      <c r="F660" s="111" t="str">
        <f>IFERROR(VLOOKUP($I$4&amp;"--"&amp;ROW(A654),'Clie-F'!$A$5:$J$7000,9,0),"")</f>
        <v/>
      </c>
      <c r="G660" s="111" t="str">
        <f>IFERROR(VLOOKUP($I$4&amp;"--"&amp;ROW(A654),'Clie-F'!$A$5:$J$7000,10,0),"")</f>
        <v/>
      </c>
    </row>
    <row r="661" spans="2:7" ht="30" customHeight="1" x14ac:dyDescent="0.3">
      <c r="B661" s="110">
        <v>655</v>
      </c>
      <c r="C661" s="111" t="str">
        <f>IFERROR(VLOOKUP($I$4&amp;"--"&amp;ROW(A655),'Clie-F'!$A$5:$H$7000,4,0),"")</f>
        <v/>
      </c>
      <c r="D661" s="112" t="str">
        <f>IFERROR(VLOOKUP($I$4&amp;"--"&amp;ROW(A655),'Clie-F'!$A$5:$H$7000,7,0),"")</f>
        <v/>
      </c>
      <c r="E661" s="111" t="str">
        <f t="shared" ca="1" si="10"/>
        <v/>
      </c>
      <c r="F661" s="111" t="str">
        <f>IFERROR(VLOOKUP($I$4&amp;"--"&amp;ROW(A655),'Clie-F'!$A$5:$J$7000,9,0),"")</f>
        <v/>
      </c>
      <c r="G661" s="111" t="str">
        <f>IFERROR(VLOOKUP($I$4&amp;"--"&amp;ROW(A655),'Clie-F'!$A$5:$J$7000,10,0),"")</f>
        <v/>
      </c>
    </row>
    <row r="662" spans="2:7" ht="30" customHeight="1" x14ac:dyDescent="0.3">
      <c r="B662" s="110">
        <v>656</v>
      </c>
      <c r="C662" s="111" t="str">
        <f>IFERROR(VLOOKUP($I$4&amp;"--"&amp;ROW(A656),'Clie-F'!$A$5:$H$7000,4,0),"")</f>
        <v/>
      </c>
      <c r="D662" s="112" t="str">
        <f>IFERROR(VLOOKUP($I$4&amp;"--"&amp;ROW(A656),'Clie-F'!$A$5:$H$7000,7,0),"")</f>
        <v/>
      </c>
      <c r="E662" s="111" t="str">
        <f t="shared" ca="1" si="10"/>
        <v/>
      </c>
      <c r="F662" s="111" t="str">
        <f>IFERROR(VLOOKUP($I$4&amp;"--"&amp;ROW(A656),'Clie-F'!$A$5:$J$7000,9,0),"")</f>
        <v/>
      </c>
      <c r="G662" s="111" t="str">
        <f>IFERROR(VLOOKUP($I$4&amp;"--"&amp;ROW(A656),'Clie-F'!$A$5:$J$7000,10,0),"")</f>
        <v/>
      </c>
    </row>
    <row r="663" spans="2:7" ht="30" customHeight="1" x14ac:dyDescent="0.3">
      <c r="B663" s="110">
        <v>657</v>
      </c>
      <c r="C663" s="111" t="str">
        <f>IFERROR(VLOOKUP($I$4&amp;"--"&amp;ROW(A657),'Clie-F'!$A$5:$H$7000,4,0),"")</f>
        <v/>
      </c>
      <c r="D663" s="112" t="str">
        <f>IFERROR(VLOOKUP($I$4&amp;"--"&amp;ROW(A657),'Clie-F'!$A$5:$H$7000,7,0),"")</f>
        <v/>
      </c>
      <c r="E663" s="111" t="str">
        <f t="shared" ca="1" si="10"/>
        <v/>
      </c>
      <c r="F663" s="111" t="str">
        <f>IFERROR(VLOOKUP($I$4&amp;"--"&amp;ROW(A657),'Clie-F'!$A$5:$J$7000,9,0),"")</f>
        <v/>
      </c>
      <c r="G663" s="111" t="str">
        <f>IFERROR(VLOOKUP($I$4&amp;"--"&amp;ROW(A657),'Clie-F'!$A$5:$J$7000,10,0),"")</f>
        <v/>
      </c>
    </row>
    <row r="664" spans="2:7" ht="30" customHeight="1" x14ac:dyDescent="0.3">
      <c r="B664" s="110">
        <v>658</v>
      </c>
      <c r="C664" s="111" t="str">
        <f>IFERROR(VLOOKUP($I$4&amp;"--"&amp;ROW(A658),'Clie-F'!$A$5:$H$7000,4,0),"")</f>
        <v/>
      </c>
      <c r="D664" s="112" t="str">
        <f>IFERROR(VLOOKUP($I$4&amp;"--"&amp;ROW(A658),'Clie-F'!$A$5:$H$7000,7,0),"")</f>
        <v/>
      </c>
      <c r="E664" s="111" t="str">
        <f t="shared" ca="1" si="10"/>
        <v/>
      </c>
      <c r="F664" s="111" t="str">
        <f>IFERROR(VLOOKUP($I$4&amp;"--"&amp;ROW(A658),'Clie-F'!$A$5:$J$7000,9,0),"")</f>
        <v/>
      </c>
      <c r="G664" s="111" t="str">
        <f>IFERROR(VLOOKUP($I$4&amp;"--"&amp;ROW(A658),'Clie-F'!$A$5:$J$7000,10,0),"")</f>
        <v/>
      </c>
    </row>
    <row r="665" spans="2:7" ht="30" customHeight="1" x14ac:dyDescent="0.3">
      <c r="B665" s="110">
        <v>659</v>
      </c>
      <c r="C665" s="111" t="str">
        <f>IFERROR(VLOOKUP($I$4&amp;"--"&amp;ROW(A659),'Clie-F'!$A$5:$H$7000,4,0),"")</f>
        <v/>
      </c>
      <c r="D665" s="112" t="str">
        <f>IFERROR(VLOOKUP($I$4&amp;"--"&amp;ROW(A659),'Clie-F'!$A$5:$H$7000,7,0),"")</f>
        <v/>
      </c>
      <c r="E665" s="111" t="str">
        <f t="shared" ca="1" si="10"/>
        <v/>
      </c>
      <c r="F665" s="111" t="str">
        <f>IFERROR(VLOOKUP($I$4&amp;"--"&amp;ROW(A659),'Clie-F'!$A$5:$J$7000,9,0),"")</f>
        <v/>
      </c>
      <c r="G665" s="111" t="str">
        <f>IFERROR(VLOOKUP($I$4&amp;"--"&amp;ROW(A659),'Clie-F'!$A$5:$J$7000,10,0),"")</f>
        <v/>
      </c>
    </row>
    <row r="666" spans="2:7" ht="30" customHeight="1" x14ac:dyDescent="0.3">
      <c r="B666" s="110">
        <v>660</v>
      </c>
      <c r="C666" s="111" t="str">
        <f>IFERROR(VLOOKUP($I$4&amp;"--"&amp;ROW(A660),'Clie-F'!$A$5:$H$7000,4,0),"")</f>
        <v/>
      </c>
      <c r="D666" s="112" t="str">
        <f>IFERROR(VLOOKUP($I$4&amp;"--"&amp;ROW(A660),'Clie-F'!$A$5:$H$7000,7,0),"")</f>
        <v/>
      </c>
      <c r="E666" s="111" t="str">
        <f t="shared" ca="1" si="10"/>
        <v/>
      </c>
      <c r="F666" s="111" t="str">
        <f>IFERROR(VLOOKUP($I$4&amp;"--"&amp;ROW(A660),'Clie-F'!$A$5:$J$7000,9,0),"")</f>
        <v/>
      </c>
      <c r="G666" s="111" t="str">
        <f>IFERROR(VLOOKUP($I$4&amp;"--"&amp;ROW(A660),'Clie-F'!$A$5:$J$7000,10,0),"")</f>
        <v/>
      </c>
    </row>
    <row r="667" spans="2:7" ht="30" customHeight="1" x14ac:dyDescent="0.3">
      <c r="B667" s="110">
        <v>661</v>
      </c>
      <c r="C667" s="111" t="str">
        <f>IFERROR(VLOOKUP($I$4&amp;"--"&amp;ROW(A661),'Clie-F'!$A$5:$H$7000,4,0),"")</f>
        <v/>
      </c>
      <c r="D667" s="112" t="str">
        <f>IFERROR(VLOOKUP($I$4&amp;"--"&amp;ROW(A661),'Clie-F'!$A$5:$H$7000,7,0),"")</f>
        <v/>
      </c>
      <c r="E667" s="111" t="str">
        <f t="shared" ca="1" si="10"/>
        <v/>
      </c>
      <c r="F667" s="111" t="str">
        <f>IFERROR(VLOOKUP($I$4&amp;"--"&amp;ROW(A661),'Clie-F'!$A$5:$J$7000,9,0),"")</f>
        <v/>
      </c>
      <c r="G667" s="111" t="str">
        <f>IFERROR(VLOOKUP($I$4&amp;"--"&amp;ROW(A661),'Clie-F'!$A$5:$J$7000,10,0),"")</f>
        <v/>
      </c>
    </row>
    <row r="668" spans="2:7" ht="30" customHeight="1" x14ac:dyDescent="0.3">
      <c r="B668" s="110">
        <v>662</v>
      </c>
      <c r="C668" s="111" t="str">
        <f>IFERROR(VLOOKUP($I$4&amp;"--"&amp;ROW(A662),'Clie-F'!$A$5:$H$7000,4,0),"")</f>
        <v/>
      </c>
      <c r="D668" s="112" t="str">
        <f>IFERROR(VLOOKUP($I$4&amp;"--"&amp;ROW(A662),'Clie-F'!$A$5:$H$7000,7,0),"")</f>
        <v/>
      </c>
      <c r="E668" s="111" t="str">
        <f t="shared" ca="1" si="10"/>
        <v/>
      </c>
      <c r="F668" s="111" t="str">
        <f>IFERROR(VLOOKUP($I$4&amp;"--"&amp;ROW(A662),'Clie-F'!$A$5:$J$7000,9,0),"")</f>
        <v/>
      </c>
      <c r="G668" s="111" t="str">
        <f>IFERROR(VLOOKUP($I$4&amp;"--"&amp;ROW(A662),'Clie-F'!$A$5:$J$7000,10,0),"")</f>
        <v/>
      </c>
    </row>
    <row r="669" spans="2:7" ht="30" customHeight="1" x14ac:dyDescent="0.3">
      <c r="B669" s="110">
        <v>663</v>
      </c>
      <c r="C669" s="111" t="str">
        <f>IFERROR(VLOOKUP($I$4&amp;"--"&amp;ROW(A663),'Clie-F'!$A$5:$H$7000,4,0),"")</f>
        <v/>
      </c>
      <c r="D669" s="112" t="str">
        <f>IFERROR(VLOOKUP($I$4&amp;"--"&amp;ROW(A663),'Clie-F'!$A$5:$H$7000,7,0),"")</f>
        <v/>
      </c>
      <c r="E669" s="111" t="str">
        <f t="shared" ca="1" si="10"/>
        <v/>
      </c>
      <c r="F669" s="111" t="str">
        <f>IFERROR(VLOOKUP($I$4&amp;"--"&amp;ROW(A663),'Clie-F'!$A$5:$J$7000,9,0),"")</f>
        <v/>
      </c>
      <c r="G669" s="111" t="str">
        <f>IFERROR(VLOOKUP($I$4&amp;"--"&amp;ROW(A663),'Clie-F'!$A$5:$J$7000,10,0),"")</f>
        <v/>
      </c>
    </row>
    <row r="670" spans="2:7" ht="30" customHeight="1" x14ac:dyDescent="0.3">
      <c r="B670" s="110">
        <v>664</v>
      </c>
      <c r="C670" s="111" t="str">
        <f>IFERROR(VLOOKUP($I$4&amp;"--"&amp;ROW(A664),'Clie-F'!$A$5:$H$7000,4,0),"")</f>
        <v/>
      </c>
      <c r="D670" s="112" t="str">
        <f>IFERROR(VLOOKUP($I$4&amp;"--"&amp;ROW(A664),'Clie-F'!$A$5:$H$7000,7,0),"")</f>
        <v/>
      </c>
      <c r="E670" s="111" t="str">
        <f t="shared" ca="1" si="10"/>
        <v/>
      </c>
      <c r="F670" s="111" t="str">
        <f>IFERROR(VLOOKUP($I$4&amp;"--"&amp;ROW(A664),'Clie-F'!$A$5:$J$7000,9,0),"")</f>
        <v/>
      </c>
      <c r="G670" s="111" t="str">
        <f>IFERROR(VLOOKUP($I$4&amp;"--"&amp;ROW(A664),'Clie-F'!$A$5:$J$7000,10,0),"")</f>
        <v/>
      </c>
    </row>
    <row r="671" spans="2:7" ht="30" customHeight="1" x14ac:dyDescent="0.3">
      <c r="B671" s="110">
        <v>665</v>
      </c>
      <c r="C671" s="111" t="str">
        <f>IFERROR(VLOOKUP($I$4&amp;"--"&amp;ROW(A665),'Clie-F'!$A$5:$H$7000,4,0),"")</f>
        <v/>
      </c>
      <c r="D671" s="112" t="str">
        <f>IFERROR(VLOOKUP($I$4&amp;"--"&amp;ROW(A665),'Clie-F'!$A$5:$H$7000,7,0),"")</f>
        <v/>
      </c>
      <c r="E671" s="111" t="str">
        <f t="shared" ca="1" si="10"/>
        <v/>
      </c>
      <c r="F671" s="111" t="str">
        <f>IFERROR(VLOOKUP($I$4&amp;"--"&amp;ROW(A665),'Clie-F'!$A$5:$J$7000,9,0),"")</f>
        <v/>
      </c>
      <c r="G671" s="111" t="str">
        <f>IFERROR(VLOOKUP($I$4&amp;"--"&amp;ROW(A665),'Clie-F'!$A$5:$J$7000,10,0),"")</f>
        <v/>
      </c>
    </row>
    <row r="672" spans="2:7" ht="30" customHeight="1" x14ac:dyDescent="0.3">
      <c r="B672" s="110">
        <v>666</v>
      </c>
      <c r="C672" s="111" t="str">
        <f>IFERROR(VLOOKUP($I$4&amp;"--"&amp;ROW(A666),'Clie-F'!$A$5:$H$7000,4,0),"")</f>
        <v/>
      </c>
      <c r="D672" s="112" t="str">
        <f>IFERROR(VLOOKUP($I$4&amp;"--"&amp;ROW(A666),'Clie-F'!$A$5:$H$7000,7,0),"")</f>
        <v/>
      </c>
      <c r="E672" s="111" t="str">
        <f t="shared" ca="1" si="10"/>
        <v/>
      </c>
      <c r="F672" s="111" t="str">
        <f>IFERROR(VLOOKUP($I$4&amp;"--"&amp;ROW(A666),'Clie-F'!$A$5:$J$7000,9,0),"")</f>
        <v/>
      </c>
      <c r="G672" s="111" t="str">
        <f>IFERROR(VLOOKUP($I$4&amp;"--"&amp;ROW(A666),'Clie-F'!$A$5:$J$7000,10,0),"")</f>
        <v/>
      </c>
    </row>
    <row r="673" spans="2:7" ht="30" customHeight="1" x14ac:dyDescent="0.3">
      <c r="B673" s="110">
        <v>667</v>
      </c>
      <c r="C673" s="111" t="str">
        <f>IFERROR(VLOOKUP($I$4&amp;"--"&amp;ROW(A667),'Clie-F'!$A$5:$H$7000,4,0),"")</f>
        <v/>
      </c>
      <c r="D673" s="112" t="str">
        <f>IFERROR(VLOOKUP($I$4&amp;"--"&amp;ROW(A667),'Clie-F'!$A$5:$H$7000,7,0),"")</f>
        <v/>
      </c>
      <c r="E673" s="111" t="str">
        <f t="shared" ca="1" si="10"/>
        <v/>
      </c>
      <c r="F673" s="111" t="str">
        <f>IFERROR(VLOOKUP($I$4&amp;"--"&amp;ROW(A667),'Clie-F'!$A$5:$J$7000,9,0),"")</f>
        <v/>
      </c>
      <c r="G673" s="111" t="str">
        <f>IFERROR(VLOOKUP($I$4&amp;"--"&amp;ROW(A667),'Clie-F'!$A$5:$J$7000,10,0),"")</f>
        <v/>
      </c>
    </row>
    <row r="674" spans="2:7" ht="30" customHeight="1" x14ac:dyDescent="0.3">
      <c r="B674" s="110">
        <v>668</v>
      </c>
      <c r="C674" s="111" t="str">
        <f>IFERROR(VLOOKUP($I$4&amp;"--"&amp;ROW(A668),'Clie-F'!$A$5:$H$7000,4,0),"")</f>
        <v/>
      </c>
      <c r="D674" s="112" t="str">
        <f>IFERROR(VLOOKUP($I$4&amp;"--"&amp;ROW(A668),'Clie-F'!$A$5:$H$7000,7,0),"")</f>
        <v/>
      </c>
      <c r="E674" s="111" t="str">
        <f t="shared" ca="1" si="10"/>
        <v/>
      </c>
      <c r="F674" s="111" t="str">
        <f>IFERROR(VLOOKUP($I$4&amp;"--"&amp;ROW(A668),'Clie-F'!$A$5:$J$7000,9,0),"")</f>
        <v/>
      </c>
      <c r="G674" s="111" t="str">
        <f>IFERROR(VLOOKUP($I$4&amp;"--"&amp;ROW(A668),'Clie-F'!$A$5:$J$7000,10,0),"")</f>
        <v/>
      </c>
    </row>
    <row r="675" spans="2:7" ht="30" customHeight="1" x14ac:dyDescent="0.3">
      <c r="B675" s="110">
        <v>669</v>
      </c>
      <c r="C675" s="111" t="str">
        <f>IFERROR(VLOOKUP($I$4&amp;"--"&amp;ROW(A669),'Clie-F'!$A$5:$H$7000,4,0),"")</f>
        <v/>
      </c>
      <c r="D675" s="112" t="str">
        <f>IFERROR(VLOOKUP($I$4&amp;"--"&amp;ROW(A669),'Clie-F'!$A$5:$H$7000,7,0),"")</f>
        <v/>
      </c>
      <c r="E675" s="111" t="str">
        <f t="shared" ca="1" si="10"/>
        <v/>
      </c>
      <c r="F675" s="111" t="str">
        <f>IFERROR(VLOOKUP($I$4&amp;"--"&amp;ROW(A669),'Clie-F'!$A$5:$J$7000,9,0),"")</f>
        <v/>
      </c>
      <c r="G675" s="111" t="str">
        <f>IFERROR(VLOOKUP($I$4&amp;"--"&amp;ROW(A669),'Clie-F'!$A$5:$J$7000,10,0),"")</f>
        <v/>
      </c>
    </row>
    <row r="676" spans="2:7" ht="30" customHeight="1" x14ac:dyDescent="0.3">
      <c r="B676" s="110">
        <v>670</v>
      </c>
      <c r="C676" s="111" t="str">
        <f>IFERROR(VLOOKUP($I$4&amp;"--"&amp;ROW(A670),'Clie-F'!$A$5:$H$7000,4,0),"")</f>
        <v/>
      </c>
      <c r="D676" s="112" t="str">
        <f>IFERROR(VLOOKUP($I$4&amp;"--"&amp;ROW(A670),'Clie-F'!$A$5:$H$7000,7,0),"")</f>
        <v/>
      </c>
      <c r="E676" s="111" t="str">
        <f t="shared" ca="1" si="10"/>
        <v/>
      </c>
      <c r="F676" s="111" t="str">
        <f>IFERROR(VLOOKUP($I$4&amp;"--"&amp;ROW(A670),'Clie-F'!$A$5:$J$7000,9,0),"")</f>
        <v/>
      </c>
      <c r="G676" s="111" t="str">
        <f>IFERROR(VLOOKUP($I$4&amp;"--"&amp;ROW(A670),'Clie-F'!$A$5:$J$7000,10,0),"")</f>
        <v/>
      </c>
    </row>
    <row r="677" spans="2:7" ht="30" customHeight="1" x14ac:dyDescent="0.3">
      <c r="B677" s="110">
        <v>671</v>
      </c>
      <c r="C677" s="111" t="str">
        <f>IFERROR(VLOOKUP($I$4&amp;"--"&amp;ROW(A671),'Clie-F'!$A$5:$H$7000,4,0),"")</f>
        <v/>
      </c>
      <c r="D677" s="112" t="str">
        <f>IFERROR(VLOOKUP($I$4&amp;"--"&amp;ROW(A671),'Clie-F'!$A$5:$H$7000,7,0),"")</f>
        <v/>
      </c>
      <c r="E677" s="111" t="str">
        <f t="shared" ca="1" si="10"/>
        <v/>
      </c>
      <c r="F677" s="111" t="str">
        <f>IFERROR(VLOOKUP($I$4&amp;"--"&amp;ROW(A671),'Clie-F'!$A$5:$J$7000,9,0),"")</f>
        <v/>
      </c>
      <c r="G677" s="111" t="str">
        <f>IFERROR(VLOOKUP($I$4&amp;"--"&amp;ROW(A671),'Clie-F'!$A$5:$J$7000,10,0),"")</f>
        <v/>
      </c>
    </row>
    <row r="678" spans="2:7" ht="30" customHeight="1" x14ac:dyDescent="0.3">
      <c r="B678" s="110">
        <v>672</v>
      </c>
      <c r="C678" s="111" t="str">
        <f>IFERROR(VLOOKUP($I$4&amp;"--"&amp;ROW(A672),'Clie-F'!$A$5:$H$7000,4,0),"")</f>
        <v/>
      </c>
      <c r="D678" s="112" t="str">
        <f>IFERROR(VLOOKUP($I$4&amp;"--"&amp;ROW(A672),'Clie-F'!$A$5:$H$7000,7,0),"")</f>
        <v/>
      </c>
      <c r="E678" s="111" t="str">
        <f t="shared" ca="1" si="10"/>
        <v/>
      </c>
      <c r="F678" s="111" t="str">
        <f>IFERROR(VLOOKUP($I$4&amp;"--"&amp;ROW(A672),'Clie-F'!$A$5:$J$7000,9,0),"")</f>
        <v/>
      </c>
      <c r="G678" s="111" t="str">
        <f>IFERROR(VLOOKUP($I$4&amp;"--"&amp;ROW(A672),'Clie-F'!$A$5:$J$7000,10,0),"")</f>
        <v/>
      </c>
    </row>
    <row r="679" spans="2:7" ht="30" customHeight="1" x14ac:dyDescent="0.3">
      <c r="B679" s="110">
        <v>673</v>
      </c>
      <c r="C679" s="111" t="str">
        <f>IFERROR(VLOOKUP($I$4&amp;"--"&amp;ROW(A673),'Clie-F'!$A$5:$H$7000,4,0),"")</f>
        <v/>
      </c>
      <c r="D679" s="112" t="str">
        <f>IFERROR(VLOOKUP($I$4&amp;"--"&amp;ROW(A673),'Clie-F'!$A$5:$H$7000,7,0),"")</f>
        <v/>
      </c>
      <c r="E679" s="111" t="str">
        <f t="shared" ca="1" si="10"/>
        <v/>
      </c>
      <c r="F679" s="111" t="str">
        <f>IFERROR(VLOOKUP($I$4&amp;"--"&amp;ROW(A673),'Clie-F'!$A$5:$J$7000,9,0),"")</f>
        <v/>
      </c>
      <c r="G679" s="111" t="str">
        <f>IFERROR(VLOOKUP($I$4&amp;"--"&amp;ROW(A673),'Clie-F'!$A$5:$J$7000,10,0),"")</f>
        <v/>
      </c>
    </row>
    <row r="680" spans="2:7" ht="30" customHeight="1" x14ac:dyDescent="0.3">
      <c r="B680" s="110">
        <v>674</v>
      </c>
      <c r="C680" s="111" t="str">
        <f>IFERROR(VLOOKUP($I$4&amp;"--"&amp;ROW(A674),'Clie-F'!$A$5:$H$7000,4,0),"")</f>
        <v/>
      </c>
      <c r="D680" s="112" t="str">
        <f>IFERROR(VLOOKUP($I$4&amp;"--"&amp;ROW(A674),'Clie-F'!$A$5:$H$7000,7,0),"")</f>
        <v/>
      </c>
      <c r="E680" s="111" t="str">
        <f t="shared" ca="1" si="10"/>
        <v/>
      </c>
      <c r="F680" s="111" t="str">
        <f>IFERROR(VLOOKUP($I$4&amp;"--"&amp;ROW(A674),'Clie-F'!$A$5:$J$7000,9,0),"")</f>
        <v/>
      </c>
      <c r="G680" s="111" t="str">
        <f>IFERROR(VLOOKUP($I$4&amp;"--"&amp;ROW(A674),'Clie-F'!$A$5:$J$7000,10,0),"")</f>
        <v/>
      </c>
    </row>
    <row r="681" spans="2:7" ht="30" customHeight="1" x14ac:dyDescent="0.3">
      <c r="B681" s="110">
        <v>675</v>
      </c>
      <c r="C681" s="111" t="str">
        <f>IFERROR(VLOOKUP($I$4&amp;"--"&amp;ROW(A675),'Clie-F'!$A$5:$H$7000,4,0),"")</f>
        <v/>
      </c>
      <c r="D681" s="112" t="str">
        <f>IFERROR(VLOOKUP($I$4&amp;"--"&amp;ROW(A675),'Clie-F'!$A$5:$H$7000,7,0),"")</f>
        <v/>
      </c>
      <c r="E681" s="111" t="str">
        <f t="shared" ca="1" si="10"/>
        <v/>
      </c>
      <c r="F681" s="111" t="str">
        <f>IFERROR(VLOOKUP($I$4&amp;"--"&amp;ROW(A675),'Clie-F'!$A$5:$J$7000,9,0),"")</f>
        <v/>
      </c>
      <c r="G681" s="111" t="str">
        <f>IFERROR(VLOOKUP($I$4&amp;"--"&amp;ROW(A675),'Clie-F'!$A$5:$J$7000,10,0),"")</f>
        <v/>
      </c>
    </row>
    <row r="682" spans="2:7" ht="30" customHeight="1" x14ac:dyDescent="0.3">
      <c r="B682" s="110">
        <v>676</v>
      </c>
      <c r="C682" s="111" t="str">
        <f>IFERROR(VLOOKUP($I$4&amp;"--"&amp;ROW(A676),'Clie-F'!$A$5:$H$7000,4,0),"")</f>
        <v/>
      </c>
      <c r="D682" s="112" t="str">
        <f>IFERROR(VLOOKUP($I$4&amp;"--"&amp;ROW(A676),'Clie-F'!$A$5:$H$7000,7,0),"")</f>
        <v/>
      </c>
      <c r="E682" s="111" t="str">
        <f t="shared" ca="1" si="10"/>
        <v/>
      </c>
      <c r="F682" s="111" t="str">
        <f>IFERROR(VLOOKUP($I$4&amp;"--"&amp;ROW(A676),'Clie-F'!$A$5:$J$7000,9,0),"")</f>
        <v/>
      </c>
      <c r="G682" s="111" t="str">
        <f>IFERROR(VLOOKUP($I$4&amp;"--"&amp;ROW(A676),'Clie-F'!$A$5:$J$7000,10,0),"")</f>
        <v/>
      </c>
    </row>
    <row r="683" spans="2:7" ht="30" customHeight="1" x14ac:dyDescent="0.3">
      <c r="B683" s="110">
        <v>677</v>
      </c>
      <c r="C683" s="111" t="str">
        <f>IFERROR(VLOOKUP($I$4&amp;"--"&amp;ROW(A677),'Clie-F'!$A$5:$H$7000,4,0),"")</f>
        <v/>
      </c>
      <c r="D683" s="112" t="str">
        <f>IFERROR(VLOOKUP($I$4&amp;"--"&amp;ROW(A677),'Clie-F'!$A$5:$H$7000,7,0),"")</f>
        <v/>
      </c>
      <c r="E683" s="111" t="str">
        <f t="shared" ca="1" si="10"/>
        <v/>
      </c>
      <c r="F683" s="111" t="str">
        <f>IFERROR(VLOOKUP($I$4&amp;"--"&amp;ROW(A677),'Clie-F'!$A$5:$J$7000,9,0),"")</f>
        <v/>
      </c>
      <c r="G683" s="111" t="str">
        <f>IFERROR(VLOOKUP($I$4&amp;"--"&amp;ROW(A677),'Clie-F'!$A$5:$J$7000,10,0),"")</f>
        <v/>
      </c>
    </row>
    <row r="684" spans="2:7" ht="30" customHeight="1" x14ac:dyDescent="0.3">
      <c r="B684" s="110">
        <v>678</v>
      </c>
      <c r="C684" s="111" t="str">
        <f>IFERROR(VLOOKUP($I$4&amp;"--"&amp;ROW(A678),'Clie-F'!$A$5:$H$7000,4,0),"")</f>
        <v/>
      </c>
      <c r="D684" s="112" t="str">
        <f>IFERROR(VLOOKUP($I$4&amp;"--"&amp;ROW(A678),'Clie-F'!$A$5:$H$7000,7,0),"")</f>
        <v/>
      </c>
      <c r="E684" s="111" t="str">
        <f t="shared" ca="1" si="10"/>
        <v/>
      </c>
      <c r="F684" s="111" t="str">
        <f>IFERROR(VLOOKUP($I$4&amp;"--"&amp;ROW(A678),'Clie-F'!$A$5:$J$7000,9,0),"")</f>
        <v/>
      </c>
      <c r="G684" s="111" t="str">
        <f>IFERROR(VLOOKUP($I$4&amp;"--"&amp;ROW(A678),'Clie-F'!$A$5:$J$7000,10,0),"")</f>
        <v/>
      </c>
    </row>
    <row r="685" spans="2:7" ht="30" customHeight="1" x14ac:dyDescent="0.3">
      <c r="B685" s="110">
        <v>679</v>
      </c>
      <c r="C685" s="111" t="str">
        <f>IFERROR(VLOOKUP($I$4&amp;"--"&amp;ROW(A679),'Clie-F'!$A$5:$H$7000,4,0),"")</f>
        <v/>
      </c>
      <c r="D685" s="112" t="str">
        <f>IFERROR(VLOOKUP($I$4&amp;"--"&amp;ROW(A679),'Clie-F'!$A$5:$H$7000,7,0),"")</f>
        <v/>
      </c>
      <c r="E685" s="111" t="str">
        <f t="shared" ca="1" si="10"/>
        <v/>
      </c>
      <c r="F685" s="111" t="str">
        <f>IFERROR(VLOOKUP($I$4&amp;"--"&amp;ROW(A679),'Clie-F'!$A$5:$J$7000,9,0),"")</f>
        <v/>
      </c>
      <c r="G685" s="111" t="str">
        <f>IFERROR(VLOOKUP($I$4&amp;"--"&amp;ROW(A679),'Clie-F'!$A$5:$J$7000,10,0),"")</f>
        <v/>
      </c>
    </row>
    <row r="686" spans="2:7" ht="30" customHeight="1" x14ac:dyDescent="0.3">
      <c r="B686" s="110">
        <v>680</v>
      </c>
      <c r="C686" s="111" t="str">
        <f>IFERROR(VLOOKUP($I$4&amp;"--"&amp;ROW(A680),'Clie-F'!$A$5:$H$7000,4,0),"")</f>
        <v/>
      </c>
      <c r="D686" s="112" t="str">
        <f>IFERROR(VLOOKUP($I$4&amp;"--"&amp;ROW(A680),'Clie-F'!$A$5:$H$7000,7,0),"")</f>
        <v/>
      </c>
      <c r="E686" s="111" t="str">
        <f t="shared" ca="1" si="10"/>
        <v/>
      </c>
      <c r="F686" s="111" t="str">
        <f>IFERROR(VLOOKUP($I$4&amp;"--"&amp;ROW(A680),'Clie-F'!$A$5:$J$7000,9,0),"")</f>
        <v/>
      </c>
      <c r="G686" s="111" t="str">
        <f>IFERROR(VLOOKUP($I$4&amp;"--"&amp;ROW(A680),'Clie-F'!$A$5:$J$7000,10,0),"")</f>
        <v/>
      </c>
    </row>
    <row r="687" spans="2:7" ht="30" customHeight="1" x14ac:dyDescent="0.3">
      <c r="B687" s="110">
        <v>681</v>
      </c>
      <c r="C687" s="111" t="str">
        <f>IFERROR(VLOOKUP($I$4&amp;"--"&amp;ROW(A681),'Clie-F'!$A$5:$H$7000,4,0),"")</f>
        <v/>
      </c>
      <c r="D687" s="112" t="str">
        <f>IFERROR(VLOOKUP($I$4&amp;"--"&amp;ROW(A681),'Clie-F'!$A$5:$H$7000,7,0),"")</f>
        <v/>
      </c>
      <c r="E687" s="111" t="str">
        <f t="shared" ca="1" si="10"/>
        <v/>
      </c>
      <c r="F687" s="111" t="str">
        <f>IFERROR(VLOOKUP($I$4&amp;"--"&amp;ROW(A681),'Clie-F'!$A$5:$J$7000,9,0),"")</f>
        <v/>
      </c>
      <c r="G687" s="111" t="str">
        <f>IFERROR(VLOOKUP($I$4&amp;"--"&amp;ROW(A681),'Clie-F'!$A$5:$J$7000,10,0),"")</f>
        <v/>
      </c>
    </row>
    <row r="688" spans="2:7" ht="30" customHeight="1" x14ac:dyDescent="0.3">
      <c r="B688" s="110">
        <v>682</v>
      </c>
      <c r="C688" s="111" t="str">
        <f>IFERROR(VLOOKUP($I$4&amp;"--"&amp;ROW(A682),'Clie-F'!$A$5:$H$7000,4,0),"")</f>
        <v/>
      </c>
      <c r="D688" s="112" t="str">
        <f>IFERROR(VLOOKUP($I$4&amp;"--"&amp;ROW(A682),'Clie-F'!$A$5:$H$7000,7,0),"")</f>
        <v/>
      </c>
      <c r="E688" s="111" t="str">
        <f t="shared" ca="1" si="10"/>
        <v/>
      </c>
      <c r="F688" s="111" t="str">
        <f>IFERROR(VLOOKUP($I$4&amp;"--"&amp;ROW(A682),'Clie-F'!$A$5:$J$7000,9,0),"")</f>
        <v/>
      </c>
      <c r="G688" s="111" t="str">
        <f>IFERROR(VLOOKUP($I$4&amp;"--"&amp;ROW(A682),'Clie-F'!$A$5:$J$7000,10,0),"")</f>
        <v/>
      </c>
    </row>
    <row r="689" spans="2:7" ht="30" customHeight="1" x14ac:dyDescent="0.3">
      <c r="B689" s="110">
        <v>683</v>
      </c>
      <c r="C689" s="111" t="str">
        <f>IFERROR(VLOOKUP($I$4&amp;"--"&amp;ROW(A683),'Clie-F'!$A$5:$H$7000,4,0),"")</f>
        <v/>
      </c>
      <c r="D689" s="112" t="str">
        <f>IFERROR(VLOOKUP($I$4&amp;"--"&amp;ROW(A683),'Clie-F'!$A$5:$H$7000,7,0),"")</f>
        <v/>
      </c>
      <c r="E689" s="111" t="str">
        <f t="shared" ca="1" si="10"/>
        <v/>
      </c>
      <c r="F689" s="111" t="str">
        <f>IFERROR(VLOOKUP($I$4&amp;"--"&amp;ROW(A683),'Clie-F'!$A$5:$J$7000,9,0),"")</f>
        <v/>
      </c>
      <c r="G689" s="111" t="str">
        <f>IFERROR(VLOOKUP($I$4&amp;"--"&amp;ROW(A683),'Clie-F'!$A$5:$J$7000,10,0),"")</f>
        <v/>
      </c>
    </row>
    <row r="690" spans="2:7" ht="30" customHeight="1" x14ac:dyDescent="0.3">
      <c r="B690" s="110">
        <v>684</v>
      </c>
      <c r="C690" s="111" t="str">
        <f>IFERROR(VLOOKUP($I$4&amp;"--"&amp;ROW(A684),'Clie-F'!$A$5:$H$7000,4,0),"")</f>
        <v/>
      </c>
      <c r="D690" s="112" t="str">
        <f>IFERROR(VLOOKUP($I$4&amp;"--"&amp;ROW(A684),'Clie-F'!$A$5:$H$7000,7,0),"")</f>
        <v/>
      </c>
      <c r="E690" s="111" t="str">
        <f t="shared" ca="1" si="10"/>
        <v/>
      </c>
      <c r="F690" s="111" t="str">
        <f>IFERROR(VLOOKUP($I$4&amp;"--"&amp;ROW(A684),'Clie-F'!$A$5:$J$7000,9,0),"")</f>
        <v/>
      </c>
      <c r="G690" s="111" t="str">
        <f>IFERROR(VLOOKUP($I$4&amp;"--"&amp;ROW(A684),'Clie-F'!$A$5:$J$7000,10,0),"")</f>
        <v/>
      </c>
    </row>
    <row r="691" spans="2:7" ht="30" customHeight="1" x14ac:dyDescent="0.3">
      <c r="B691" s="110">
        <v>685</v>
      </c>
      <c r="C691" s="111" t="str">
        <f>IFERROR(VLOOKUP($I$4&amp;"--"&amp;ROW(A685),'Clie-F'!$A$5:$H$7000,4,0),"")</f>
        <v/>
      </c>
      <c r="D691" s="112" t="str">
        <f>IFERROR(VLOOKUP($I$4&amp;"--"&amp;ROW(A685),'Clie-F'!$A$5:$H$7000,7,0),"")</f>
        <v/>
      </c>
      <c r="E691" s="111" t="str">
        <f t="shared" ca="1" si="10"/>
        <v/>
      </c>
      <c r="F691" s="111" t="str">
        <f>IFERROR(VLOOKUP($I$4&amp;"--"&amp;ROW(A685),'Clie-F'!$A$5:$J$7000,9,0),"")</f>
        <v/>
      </c>
      <c r="G691" s="111" t="str">
        <f>IFERROR(VLOOKUP($I$4&amp;"--"&amp;ROW(A685),'Clie-F'!$A$5:$J$7000,10,0),"")</f>
        <v/>
      </c>
    </row>
    <row r="692" spans="2:7" ht="30" customHeight="1" x14ac:dyDescent="0.3">
      <c r="B692" s="110">
        <v>686</v>
      </c>
      <c r="C692" s="111" t="str">
        <f>IFERROR(VLOOKUP($I$4&amp;"--"&amp;ROW(A686),'Clie-F'!$A$5:$H$7000,4,0),"")</f>
        <v/>
      </c>
      <c r="D692" s="112" t="str">
        <f>IFERROR(VLOOKUP($I$4&amp;"--"&amp;ROW(A686),'Clie-F'!$A$5:$H$7000,7,0),"")</f>
        <v/>
      </c>
      <c r="E692" s="111" t="str">
        <f t="shared" ca="1" si="10"/>
        <v/>
      </c>
      <c r="F692" s="111" t="str">
        <f>IFERROR(VLOOKUP($I$4&amp;"--"&amp;ROW(A686),'Clie-F'!$A$5:$J$7000,9,0),"")</f>
        <v/>
      </c>
      <c r="G692" s="111" t="str">
        <f>IFERROR(VLOOKUP($I$4&amp;"--"&amp;ROW(A686),'Clie-F'!$A$5:$J$7000,10,0),"")</f>
        <v/>
      </c>
    </row>
    <row r="693" spans="2:7" ht="30" customHeight="1" x14ac:dyDescent="0.3">
      <c r="B693" s="110">
        <v>687</v>
      </c>
      <c r="C693" s="111" t="str">
        <f>IFERROR(VLOOKUP($I$4&amp;"--"&amp;ROW(A687),'Clie-F'!$A$5:$H$7000,4,0),"")</f>
        <v/>
      </c>
      <c r="D693" s="112" t="str">
        <f>IFERROR(VLOOKUP($I$4&amp;"--"&amp;ROW(A687),'Clie-F'!$A$5:$H$7000,7,0),"")</f>
        <v/>
      </c>
      <c r="E693" s="111" t="str">
        <f t="shared" ca="1" si="10"/>
        <v/>
      </c>
      <c r="F693" s="111" t="str">
        <f>IFERROR(VLOOKUP($I$4&amp;"--"&amp;ROW(A687),'Clie-F'!$A$5:$J$7000,9,0),"")</f>
        <v/>
      </c>
      <c r="G693" s="111" t="str">
        <f>IFERROR(VLOOKUP($I$4&amp;"--"&amp;ROW(A687),'Clie-F'!$A$5:$J$7000,10,0),"")</f>
        <v/>
      </c>
    </row>
    <row r="694" spans="2:7" ht="30" customHeight="1" x14ac:dyDescent="0.3">
      <c r="B694" s="110">
        <v>688</v>
      </c>
      <c r="C694" s="111" t="str">
        <f>IFERROR(VLOOKUP($I$4&amp;"--"&amp;ROW(A688),'Clie-F'!$A$5:$H$7000,4,0),"")</f>
        <v/>
      </c>
      <c r="D694" s="112" t="str">
        <f>IFERROR(VLOOKUP($I$4&amp;"--"&amp;ROW(A688),'Clie-F'!$A$5:$H$7000,7,0),"")</f>
        <v/>
      </c>
      <c r="E694" s="111" t="str">
        <f t="shared" ca="1" si="10"/>
        <v/>
      </c>
      <c r="F694" s="111" t="str">
        <f>IFERROR(VLOOKUP($I$4&amp;"--"&amp;ROW(A688),'Clie-F'!$A$5:$J$7000,9,0),"")</f>
        <v/>
      </c>
      <c r="G694" s="111" t="str">
        <f>IFERROR(VLOOKUP($I$4&amp;"--"&amp;ROW(A688),'Clie-F'!$A$5:$J$7000,10,0),"")</f>
        <v/>
      </c>
    </row>
    <row r="695" spans="2:7" ht="30" customHeight="1" x14ac:dyDescent="0.3">
      <c r="B695" s="110">
        <v>689</v>
      </c>
      <c r="C695" s="111" t="str">
        <f>IFERROR(VLOOKUP($I$4&amp;"--"&amp;ROW(A689),'Clie-F'!$A$5:$H$7000,4,0),"")</f>
        <v/>
      </c>
      <c r="D695" s="112" t="str">
        <f>IFERROR(VLOOKUP($I$4&amp;"--"&amp;ROW(A689),'Clie-F'!$A$5:$H$7000,7,0),"")</f>
        <v/>
      </c>
      <c r="E695" s="111" t="str">
        <f t="shared" ca="1" si="10"/>
        <v/>
      </c>
      <c r="F695" s="111" t="str">
        <f>IFERROR(VLOOKUP($I$4&amp;"--"&amp;ROW(A689),'Clie-F'!$A$5:$J$7000,9,0),"")</f>
        <v/>
      </c>
      <c r="G695" s="111" t="str">
        <f>IFERROR(VLOOKUP($I$4&amp;"--"&amp;ROW(A689),'Clie-F'!$A$5:$J$7000,10,0),"")</f>
        <v/>
      </c>
    </row>
    <row r="696" spans="2:7" ht="30" customHeight="1" x14ac:dyDescent="0.3">
      <c r="B696" s="110">
        <v>690</v>
      </c>
      <c r="C696" s="111" t="str">
        <f>IFERROR(VLOOKUP($I$4&amp;"--"&amp;ROW(A690),'Clie-F'!$A$5:$H$7000,4,0),"")</f>
        <v/>
      </c>
      <c r="D696" s="112" t="str">
        <f>IFERROR(VLOOKUP($I$4&amp;"--"&amp;ROW(A690),'Clie-F'!$A$5:$H$7000,7,0),"")</f>
        <v/>
      </c>
      <c r="E696" s="111" t="str">
        <f t="shared" ca="1" si="10"/>
        <v/>
      </c>
      <c r="F696" s="111" t="str">
        <f>IFERROR(VLOOKUP($I$4&amp;"--"&amp;ROW(A690),'Clie-F'!$A$5:$J$7000,9,0),"")</f>
        <v/>
      </c>
      <c r="G696" s="111" t="str">
        <f>IFERROR(VLOOKUP($I$4&amp;"--"&amp;ROW(A690),'Clie-F'!$A$5:$J$7000,10,0),"")</f>
        <v/>
      </c>
    </row>
    <row r="697" spans="2:7" ht="30" customHeight="1" x14ac:dyDescent="0.3">
      <c r="B697" s="110">
        <v>691</v>
      </c>
      <c r="C697" s="111" t="str">
        <f>IFERROR(VLOOKUP($I$4&amp;"--"&amp;ROW(A691),'Clie-F'!$A$5:$H$7000,4,0),"")</f>
        <v/>
      </c>
      <c r="D697" s="112" t="str">
        <f>IFERROR(VLOOKUP($I$4&amp;"--"&amp;ROW(A691),'Clie-F'!$A$5:$H$7000,7,0),"")</f>
        <v/>
      </c>
      <c r="E697" s="111" t="str">
        <f t="shared" ca="1" si="10"/>
        <v/>
      </c>
      <c r="F697" s="111" t="str">
        <f>IFERROR(VLOOKUP($I$4&amp;"--"&amp;ROW(A691),'Clie-F'!$A$5:$J$7000,9,0),"")</f>
        <v/>
      </c>
      <c r="G697" s="111" t="str">
        <f>IFERROR(VLOOKUP($I$4&amp;"--"&amp;ROW(A691),'Clie-F'!$A$5:$J$7000,10,0),"")</f>
        <v/>
      </c>
    </row>
    <row r="698" spans="2:7" ht="30" customHeight="1" x14ac:dyDescent="0.3">
      <c r="B698" s="110">
        <v>692</v>
      </c>
      <c r="C698" s="111" t="str">
        <f>IFERROR(VLOOKUP($I$4&amp;"--"&amp;ROW(A692),'Clie-F'!$A$5:$H$7000,4,0),"")</f>
        <v/>
      </c>
      <c r="D698" s="112" t="str">
        <f>IFERROR(VLOOKUP($I$4&amp;"--"&amp;ROW(A692),'Clie-F'!$A$5:$H$7000,7,0),"")</f>
        <v/>
      </c>
      <c r="E698" s="111" t="str">
        <f t="shared" ca="1" si="10"/>
        <v/>
      </c>
      <c r="F698" s="111" t="str">
        <f>IFERROR(VLOOKUP($I$4&amp;"--"&amp;ROW(A692),'Clie-F'!$A$5:$J$7000,9,0),"")</f>
        <v/>
      </c>
      <c r="G698" s="111" t="str">
        <f>IFERROR(VLOOKUP($I$4&amp;"--"&amp;ROW(A692),'Clie-F'!$A$5:$J$7000,10,0),"")</f>
        <v/>
      </c>
    </row>
    <row r="699" spans="2:7" ht="30" customHeight="1" x14ac:dyDescent="0.3">
      <c r="B699" s="110">
        <v>693</v>
      </c>
      <c r="C699" s="111" t="str">
        <f>IFERROR(VLOOKUP($I$4&amp;"--"&amp;ROW(A693),'Clie-F'!$A$5:$H$7000,4,0),"")</f>
        <v/>
      </c>
      <c r="D699" s="112" t="str">
        <f>IFERROR(VLOOKUP($I$4&amp;"--"&amp;ROW(A693),'Clie-F'!$A$5:$H$7000,7,0),"")</f>
        <v/>
      </c>
      <c r="E699" s="111" t="str">
        <f t="shared" ca="1" si="10"/>
        <v/>
      </c>
      <c r="F699" s="111" t="str">
        <f>IFERROR(VLOOKUP($I$4&amp;"--"&amp;ROW(A693),'Clie-F'!$A$5:$J$7000,9,0),"")</f>
        <v/>
      </c>
      <c r="G699" s="111" t="str">
        <f>IFERROR(VLOOKUP($I$4&amp;"--"&amp;ROW(A693),'Clie-F'!$A$5:$J$7000,10,0),"")</f>
        <v/>
      </c>
    </row>
    <row r="700" spans="2:7" ht="30" customHeight="1" x14ac:dyDescent="0.3">
      <c r="B700" s="110">
        <v>694</v>
      </c>
      <c r="C700" s="111" t="str">
        <f>IFERROR(VLOOKUP($I$4&amp;"--"&amp;ROW(A694),'Clie-F'!$A$5:$H$7000,4,0),"")</f>
        <v/>
      </c>
      <c r="D700" s="112" t="str">
        <f>IFERROR(VLOOKUP($I$4&amp;"--"&amp;ROW(A694),'Clie-F'!$A$5:$H$7000,7,0),"")</f>
        <v/>
      </c>
      <c r="E700" s="111" t="str">
        <f t="shared" ca="1" si="10"/>
        <v/>
      </c>
      <c r="F700" s="111" t="str">
        <f>IFERROR(VLOOKUP($I$4&amp;"--"&amp;ROW(A694),'Clie-F'!$A$5:$J$7000,9,0),"")</f>
        <v/>
      </c>
      <c r="G700" s="111" t="str">
        <f>IFERROR(VLOOKUP($I$4&amp;"--"&amp;ROW(A694),'Clie-F'!$A$5:$J$7000,10,0),"")</f>
        <v/>
      </c>
    </row>
    <row r="701" spans="2:7" ht="30" customHeight="1" x14ac:dyDescent="0.3">
      <c r="B701" s="110">
        <v>695</v>
      </c>
      <c r="C701" s="111" t="str">
        <f>IFERROR(VLOOKUP($I$4&amp;"--"&amp;ROW(A695),'Clie-F'!$A$5:$H$7000,4,0),"")</f>
        <v/>
      </c>
      <c r="D701" s="112" t="str">
        <f>IFERROR(VLOOKUP($I$4&amp;"--"&amp;ROW(A695),'Clie-F'!$A$5:$H$7000,7,0),"")</f>
        <v/>
      </c>
      <c r="E701" s="111" t="str">
        <f t="shared" ca="1" si="10"/>
        <v/>
      </c>
      <c r="F701" s="111" t="str">
        <f>IFERROR(VLOOKUP($I$4&amp;"--"&amp;ROW(A695),'Clie-F'!$A$5:$J$7000,9,0),"")</f>
        <v/>
      </c>
      <c r="G701" s="111" t="str">
        <f>IFERROR(VLOOKUP($I$4&amp;"--"&amp;ROW(A695),'Clie-F'!$A$5:$J$7000,10,0),"")</f>
        <v/>
      </c>
    </row>
    <row r="702" spans="2:7" ht="30" customHeight="1" x14ac:dyDescent="0.3">
      <c r="B702" s="110">
        <v>696</v>
      </c>
      <c r="C702" s="111" t="str">
        <f>IFERROR(VLOOKUP($I$4&amp;"--"&amp;ROW(A696),'Clie-F'!$A$5:$H$7000,4,0),"")</f>
        <v/>
      </c>
      <c r="D702" s="112" t="str">
        <f>IFERROR(VLOOKUP($I$4&amp;"--"&amp;ROW(A696),'Clie-F'!$A$5:$H$7000,7,0),"")</f>
        <v/>
      </c>
      <c r="E702" s="111" t="str">
        <f t="shared" ca="1" si="10"/>
        <v/>
      </c>
      <c r="F702" s="111" t="str">
        <f>IFERROR(VLOOKUP($I$4&amp;"--"&amp;ROW(A696),'Clie-F'!$A$5:$J$7000,9,0),"")</f>
        <v/>
      </c>
      <c r="G702" s="111" t="str">
        <f>IFERROR(VLOOKUP($I$4&amp;"--"&amp;ROW(A696),'Clie-F'!$A$5:$J$7000,10,0),"")</f>
        <v/>
      </c>
    </row>
    <row r="703" spans="2:7" ht="30" customHeight="1" x14ac:dyDescent="0.3">
      <c r="B703" s="110">
        <v>697</v>
      </c>
      <c r="C703" s="111" t="str">
        <f>IFERROR(VLOOKUP($I$4&amp;"--"&amp;ROW(A697),'Clie-F'!$A$5:$H$7000,4,0),"")</f>
        <v/>
      </c>
      <c r="D703" s="112" t="str">
        <f>IFERROR(VLOOKUP($I$4&amp;"--"&amp;ROW(A697),'Clie-F'!$A$5:$H$7000,7,0),"")</f>
        <v/>
      </c>
      <c r="E703" s="111" t="str">
        <f t="shared" ca="1" si="10"/>
        <v/>
      </c>
      <c r="F703" s="111" t="str">
        <f>IFERROR(VLOOKUP($I$4&amp;"--"&amp;ROW(A697),'Clie-F'!$A$5:$J$7000,9,0),"")</f>
        <v/>
      </c>
      <c r="G703" s="111" t="str">
        <f>IFERROR(VLOOKUP($I$4&amp;"--"&amp;ROW(A697),'Clie-F'!$A$5:$J$7000,10,0),"")</f>
        <v/>
      </c>
    </row>
    <row r="704" spans="2:7" ht="30" customHeight="1" x14ac:dyDescent="0.3">
      <c r="B704" s="110">
        <v>698</v>
      </c>
      <c r="C704" s="111" t="str">
        <f>IFERROR(VLOOKUP($I$4&amp;"--"&amp;ROW(A698),'Clie-F'!$A$5:$H$7000,4,0),"")</f>
        <v/>
      </c>
      <c r="D704" s="112" t="str">
        <f>IFERROR(VLOOKUP($I$4&amp;"--"&amp;ROW(A698),'Clie-F'!$A$5:$H$7000,7,0),"")</f>
        <v/>
      </c>
      <c r="E704" s="111" t="str">
        <f t="shared" ca="1" si="10"/>
        <v/>
      </c>
      <c r="F704" s="111" t="str">
        <f>IFERROR(VLOOKUP($I$4&amp;"--"&amp;ROW(A698),'Clie-F'!$A$5:$J$7000,9,0),"")</f>
        <v/>
      </c>
      <c r="G704" s="111" t="str">
        <f>IFERROR(VLOOKUP($I$4&amp;"--"&amp;ROW(A698),'Clie-F'!$A$5:$J$7000,10,0),"")</f>
        <v/>
      </c>
    </row>
    <row r="705" spans="2:7" ht="30" customHeight="1" x14ac:dyDescent="0.3">
      <c r="B705" s="110">
        <v>699</v>
      </c>
      <c r="C705" s="111" t="str">
        <f>IFERROR(VLOOKUP($I$4&amp;"--"&amp;ROW(A699),'Clie-F'!$A$5:$H$7000,4,0),"")</f>
        <v/>
      </c>
      <c r="D705" s="112" t="str">
        <f>IFERROR(VLOOKUP($I$4&amp;"--"&amp;ROW(A699),'Clie-F'!$A$5:$H$7000,7,0),"")</f>
        <v/>
      </c>
      <c r="E705" s="111" t="str">
        <f t="shared" ca="1" si="10"/>
        <v/>
      </c>
      <c r="F705" s="111" t="str">
        <f>IFERROR(VLOOKUP($I$4&amp;"--"&amp;ROW(A699),'Clie-F'!$A$5:$J$7000,9,0),"")</f>
        <v/>
      </c>
      <c r="G705" s="111" t="str">
        <f>IFERROR(VLOOKUP($I$4&amp;"--"&amp;ROW(A699),'Clie-F'!$A$5:$J$7000,10,0),"")</f>
        <v/>
      </c>
    </row>
    <row r="706" spans="2:7" ht="30" customHeight="1" x14ac:dyDescent="0.3">
      <c r="B706" s="110">
        <v>700</v>
      </c>
      <c r="C706" s="111" t="str">
        <f>IFERROR(VLOOKUP($I$4&amp;"--"&amp;ROW(A700),'Clie-F'!$A$5:$H$7000,4,0),"")</f>
        <v/>
      </c>
      <c r="D706" s="112" t="str">
        <f>IFERROR(VLOOKUP($I$4&amp;"--"&amp;ROW(A700),'Clie-F'!$A$5:$H$7000,7,0),"")</f>
        <v/>
      </c>
      <c r="E706" s="111" t="str">
        <f t="shared" ca="1" si="10"/>
        <v/>
      </c>
      <c r="F706" s="111" t="str">
        <f>IFERROR(VLOOKUP($I$4&amp;"--"&amp;ROW(A700),'Clie-F'!$A$5:$J$7000,9,0),"")</f>
        <v/>
      </c>
      <c r="G706" s="111" t="str">
        <f>IFERROR(VLOOKUP($I$4&amp;"--"&amp;ROW(A700),'Clie-F'!$A$5:$J$7000,10,0),"")</f>
        <v/>
      </c>
    </row>
    <row r="707" spans="2:7" ht="30" customHeight="1" x14ac:dyDescent="0.3">
      <c r="B707" s="110">
        <v>701</v>
      </c>
      <c r="C707" s="111" t="str">
        <f>IFERROR(VLOOKUP($I$4&amp;"--"&amp;ROW(A701),'Clie-F'!$A$5:$H$7000,4,0),"")</f>
        <v/>
      </c>
      <c r="D707" s="112" t="str">
        <f>IFERROR(VLOOKUP($I$4&amp;"--"&amp;ROW(A701),'Clie-F'!$A$5:$H$7000,7,0),"")</f>
        <v/>
      </c>
      <c r="E707" s="111" t="str">
        <f t="shared" ca="1" si="10"/>
        <v/>
      </c>
      <c r="F707" s="111" t="str">
        <f>IFERROR(VLOOKUP($I$4&amp;"--"&amp;ROW(A701),'Clie-F'!$A$5:$J$7000,9,0),"")</f>
        <v/>
      </c>
      <c r="G707" s="111" t="str">
        <f>IFERROR(VLOOKUP($I$4&amp;"--"&amp;ROW(A701),'Clie-F'!$A$5:$J$7000,10,0),"")</f>
        <v/>
      </c>
    </row>
    <row r="708" spans="2:7" ht="30" customHeight="1" x14ac:dyDescent="0.3">
      <c r="B708" s="110">
        <v>702</v>
      </c>
      <c r="C708" s="111" t="str">
        <f>IFERROR(VLOOKUP($I$4&amp;"--"&amp;ROW(A702),'Clie-F'!$A$5:$H$7000,4,0),"")</f>
        <v/>
      </c>
      <c r="D708" s="112" t="str">
        <f>IFERROR(VLOOKUP($I$4&amp;"--"&amp;ROW(A702),'Clie-F'!$A$5:$H$7000,7,0),"")</f>
        <v/>
      </c>
      <c r="E708" s="111" t="str">
        <f t="shared" ca="1" si="10"/>
        <v/>
      </c>
      <c r="F708" s="111" t="str">
        <f>IFERROR(VLOOKUP($I$4&amp;"--"&amp;ROW(A702),'Clie-F'!$A$5:$J$7000,9,0),"")</f>
        <v/>
      </c>
      <c r="G708" s="111" t="str">
        <f>IFERROR(VLOOKUP($I$4&amp;"--"&amp;ROW(A702),'Clie-F'!$A$5:$J$7000,10,0),"")</f>
        <v/>
      </c>
    </row>
    <row r="709" spans="2:7" ht="30" customHeight="1" x14ac:dyDescent="0.3">
      <c r="B709" s="110">
        <v>703</v>
      </c>
      <c r="C709" s="111" t="str">
        <f>IFERROR(VLOOKUP($I$4&amp;"--"&amp;ROW(A703),'Clie-F'!$A$5:$H$7000,4,0),"")</f>
        <v/>
      </c>
      <c r="D709" s="112" t="str">
        <f>IFERROR(VLOOKUP($I$4&amp;"--"&amp;ROW(A703),'Clie-F'!$A$5:$H$7000,7,0),"")</f>
        <v/>
      </c>
      <c r="E709" s="111" t="str">
        <f t="shared" ca="1" si="10"/>
        <v/>
      </c>
      <c r="F709" s="111" t="str">
        <f>IFERROR(VLOOKUP($I$4&amp;"--"&amp;ROW(A703),'Clie-F'!$A$5:$J$7000,9,0),"")</f>
        <v/>
      </c>
      <c r="G709" s="111" t="str">
        <f>IFERROR(VLOOKUP($I$4&amp;"--"&amp;ROW(A703),'Clie-F'!$A$5:$J$7000,10,0),"")</f>
        <v/>
      </c>
    </row>
    <row r="710" spans="2:7" ht="30" customHeight="1" x14ac:dyDescent="0.3">
      <c r="B710" s="110">
        <v>704</v>
      </c>
      <c r="C710" s="111" t="str">
        <f>IFERROR(VLOOKUP($I$4&amp;"--"&amp;ROW(A704),'Clie-F'!$A$5:$H$7000,4,0),"")</f>
        <v/>
      </c>
      <c r="D710" s="112" t="str">
        <f>IFERROR(VLOOKUP($I$4&amp;"--"&amp;ROW(A704),'Clie-F'!$A$5:$H$7000,7,0),"")</f>
        <v/>
      </c>
      <c r="E710" s="111" t="str">
        <f t="shared" ca="1" si="10"/>
        <v/>
      </c>
      <c r="F710" s="111" t="str">
        <f>IFERROR(VLOOKUP($I$4&amp;"--"&amp;ROW(A704),'Clie-F'!$A$5:$J$7000,9,0),"")</f>
        <v/>
      </c>
      <c r="G710" s="111" t="str">
        <f>IFERROR(VLOOKUP($I$4&amp;"--"&amp;ROW(A704),'Clie-F'!$A$5:$J$7000,10,0),"")</f>
        <v/>
      </c>
    </row>
    <row r="711" spans="2:7" ht="30" customHeight="1" x14ac:dyDescent="0.3">
      <c r="B711" s="110">
        <v>705</v>
      </c>
      <c r="C711" s="111" t="str">
        <f>IFERROR(VLOOKUP($I$4&amp;"--"&amp;ROW(A705),'Clie-F'!$A$5:$H$7000,4,0),"")</f>
        <v/>
      </c>
      <c r="D711" s="112" t="str">
        <f>IFERROR(VLOOKUP($I$4&amp;"--"&amp;ROW(A705),'Clie-F'!$A$5:$H$7000,7,0),"")</f>
        <v/>
      </c>
      <c r="E711" s="111" t="str">
        <f t="shared" ref="E711:E774" ca="1" si="11">IFERROR(IF(D711,DATEDIF(D711,TODAY(),"Y"),""),"")</f>
        <v/>
      </c>
      <c r="F711" s="111" t="str">
        <f>IFERROR(VLOOKUP($I$4&amp;"--"&amp;ROW(A705),'Clie-F'!$A$5:$J$7000,9,0),"")</f>
        <v/>
      </c>
      <c r="G711" s="111" t="str">
        <f>IFERROR(VLOOKUP($I$4&amp;"--"&amp;ROW(A705),'Clie-F'!$A$5:$J$7000,10,0),"")</f>
        <v/>
      </c>
    </row>
    <row r="712" spans="2:7" ht="30" customHeight="1" x14ac:dyDescent="0.3">
      <c r="B712" s="110">
        <v>706</v>
      </c>
      <c r="C712" s="111" t="str">
        <f>IFERROR(VLOOKUP($I$4&amp;"--"&amp;ROW(A706),'Clie-F'!$A$5:$H$7000,4,0),"")</f>
        <v/>
      </c>
      <c r="D712" s="112" t="str">
        <f>IFERROR(VLOOKUP($I$4&amp;"--"&amp;ROW(A706),'Clie-F'!$A$5:$H$7000,7,0),"")</f>
        <v/>
      </c>
      <c r="E712" s="111" t="str">
        <f t="shared" ca="1" si="11"/>
        <v/>
      </c>
      <c r="F712" s="111" t="str">
        <f>IFERROR(VLOOKUP($I$4&amp;"--"&amp;ROW(A706),'Clie-F'!$A$5:$J$7000,9,0),"")</f>
        <v/>
      </c>
      <c r="G712" s="111" t="str">
        <f>IFERROR(VLOOKUP($I$4&amp;"--"&amp;ROW(A706),'Clie-F'!$A$5:$J$7000,10,0),"")</f>
        <v/>
      </c>
    </row>
    <row r="713" spans="2:7" ht="30" customHeight="1" x14ac:dyDescent="0.3">
      <c r="B713" s="110">
        <v>707</v>
      </c>
      <c r="C713" s="111" t="str">
        <f>IFERROR(VLOOKUP($I$4&amp;"--"&amp;ROW(A707),'Clie-F'!$A$5:$H$7000,4,0),"")</f>
        <v/>
      </c>
      <c r="D713" s="112" t="str">
        <f>IFERROR(VLOOKUP($I$4&amp;"--"&amp;ROW(A707),'Clie-F'!$A$5:$H$7000,7,0),"")</f>
        <v/>
      </c>
      <c r="E713" s="111" t="str">
        <f t="shared" ca="1" si="11"/>
        <v/>
      </c>
      <c r="F713" s="111" t="str">
        <f>IFERROR(VLOOKUP($I$4&amp;"--"&amp;ROW(A707),'Clie-F'!$A$5:$J$7000,9,0),"")</f>
        <v/>
      </c>
      <c r="G713" s="111" t="str">
        <f>IFERROR(VLOOKUP($I$4&amp;"--"&amp;ROW(A707),'Clie-F'!$A$5:$J$7000,10,0),"")</f>
        <v/>
      </c>
    </row>
    <row r="714" spans="2:7" ht="30" customHeight="1" x14ac:dyDescent="0.3">
      <c r="B714" s="110">
        <v>708</v>
      </c>
      <c r="C714" s="111" t="str">
        <f>IFERROR(VLOOKUP($I$4&amp;"--"&amp;ROW(A708),'Clie-F'!$A$5:$H$7000,4,0),"")</f>
        <v/>
      </c>
      <c r="D714" s="112" t="str">
        <f>IFERROR(VLOOKUP($I$4&amp;"--"&amp;ROW(A708),'Clie-F'!$A$5:$H$7000,7,0),"")</f>
        <v/>
      </c>
      <c r="E714" s="111" t="str">
        <f t="shared" ca="1" si="11"/>
        <v/>
      </c>
      <c r="F714" s="111" t="str">
        <f>IFERROR(VLOOKUP($I$4&amp;"--"&amp;ROW(A708),'Clie-F'!$A$5:$J$7000,9,0),"")</f>
        <v/>
      </c>
      <c r="G714" s="111" t="str">
        <f>IFERROR(VLOOKUP($I$4&amp;"--"&amp;ROW(A708),'Clie-F'!$A$5:$J$7000,10,0),"")</f>
        <v/>
      </c>
    </row>
    <row r="715" spans="2:7" ht="30" customHeight="1" x14ac:dyDescent="0.3">
      <c r="B715" s="110">
        <v>709</v>
      </c>
      <c r="C715" s="111" t="str">
        <f>IFERROR(VLOOKUP($I$4&amp;"--"&amp;ROW(A709),'Clie-F'!$A$5:$H$7000,4,0),"")</f>
        <v/>
      </c>
      <c r="D715" s="112" t="str">
        <f>IFERROR(VLOOKUP($I$4&amp;"--"&amp;ROW(A709),'Clie-F'!$A$5:$H$7000,7,0),"")</f>
        <v/>
      </c>
      <c r="E715" s="111" t="str">
        <f t="shared" ca="1" si="11"/>
        <v/>
      </c>
      <c r="F715" s="111" t="str">
        <f>IFERROR(VLOOKUP($I$4&amp;"--"&amp;ROW(A709),'Clie-F'!$A$5:$J$7000,9,0),"")</f>
        <v/>
      </c>
      <c r="G715" s="111" t="str">
        <f>IFERROR(VLOOKUP($I$4&amp;"--"&amp;ROW(A709),'Clie-F'!$A$5:$J$7000,10,0),"")</f>
        <v/>
      </c>
    </row>
    <row r="716" spans="2:7" ht="30" customHeight="1" x14ac:dyDescent="0.3">
      <c r="B716" s="110">
        <v>710</v>
      </c>
      <c r="C716" s="111" t="str">
        <f>IFERROR(VLOOKUP($I$4&amp;"--"&amp;ROW(A710),'Clie-F'!$A$5:$H$7000,4,0),"")</f>
        <v/>
      </c>
      <c r="D716" s="112" t="str">
        <f>IFERROR(VLOOKUP($I$4&amp;"--"&amp;ROW(A710),'Clie-F'!$A$5:$H$7000,7,0),"")</f>
        <v/>
      </c>
      <c r="E716" s="111" t="str">
        <f t="shared" ca="1" si="11"/>
        <v/>
      </c>
      <c r="F716" s="111" t="str">
        <f>IFERROR(VLOOKUP($I$4&amp;"--"&amp;ROW(A710),'Clie-F'!$A$5:$J$7000,9,0),"")</f>
        <v/>
      </c>
      <c r="G716" s="111" t="str">
        <f>IFERROR(VLOOKUP($I$4&amp;"--"&amp;ROW(A710),'Clie-F'!$A$5:$J$7000,10,0),"")</f>
        <v/>
      </c>
    </row>
    <row r="717" spans="2:7" ht="30" customHeight="1" x14ac:dyDescent="0.3">
      <c r="B717" s="110">
        <v>711</v>
      </c>
      <c r="C717" s="111" t="str">
        <f>IFERROR(VLOOKUP($I$4&amp;"--"&amp;ROW(A711),'Clie-F'!$A$5:$H$7000,4,0),"")</f>
        <v/>
      </c>
      <c r="D717" s="112" t="str">
        <f>IFERROR(VLOOKUP($I$4&amp;"--"&amp;ROW(A711),'Clie-F'!$A$5:$H$7000,7,0),"")</f>
        <v/>
      </c>
      <c r="E717" s="111" t="str">
        <f t="shared" ca="1" si="11"/>
        <v/>
      </c>
      <c r="F717" s="111" t="str">
        <f>IFERROR(VLOOKUP($I$4&amp;"--"&amp;ROW(A711),'Clie-F'!$A$5:$J$7000,9,0),"")</f>
        <v/>
      </c>
      <c r="G717" s="111" t="str">
        <f>IFERROR(VLOOKUP($I$4&amp;"--"&amp;ROW(A711),'Clie-F'!$A$5:$J$7000,10,0),"")</f>
        <v/>
      </c>
    </row>
    <row r="718" spans="2:7" ht="30" customHeight="1" x14ac:dyDescent="0.3">
      <c r="B718" s="110">
        <v>712</v>
      </c>
      <c r="C718" s="111" t="str">
        <f>IFERROR(VLOOKUP($I$4&amp;"--"&amp;ROW(A712),'Clie-F'!$A$5:$H$7000,4,0),"")</f>
        <v/>
      </c>
      <c r="D718" s="112" t="str">
        <f>IFERROR(VLOOKUP($I$4&amp;"--"&amp;ROW(A712),'Clie-F'!$A$5:$H$7000,7,0),"")</f>
        <v/>
      </c>
      <c r="E718" s="111" t="str">
        <f t="shared" ca="1" si="11"/>
        <v/>
      </c>
      <c r="F718" s="111" t="str">
        <f>IFERROR(VLOOKUP($I$4&amp;"--"&amp;ROW(A712),'Clie-F'!$A$5:$J$7000,9,0),"")</f>
        <v/>
      </c>
      <c r="G718" s="111" t="str">
        <f>IFERROR(VLOOKUP($I$4&amp;"--"&amp;ROW(A712),'Clie-F'!$A$5:$J$7000,10,0),"")</f>
        <v/>
      </c>
    </row>
    <row r="719" spans="2:7" ht="30" customHeight="1" x14ac:dyDescent="0.3">
      <c r="B719" s="110">
        <v>713</v>
      </c>
      <c r="C719" s="111" t="str">
        <f>IFERROR(VLOOKUP($I$4&amp;"--"&amp;ROW(A713),'Clie-F'!$A$5:$H$7000,4,0),"")</f>
        <v/>
      </c>
      <c r="D719" s="112" t="str">
        <f>IFERROR(VLOOKUP($I$4&amp;"--"&amp;ROW(A713),'Clie-F'!$A$5:$H$7000,7,0),"")</f>
        <v/>
      </c>
      <c r="E719" s="111" t="str">
        <f t="shared" ca="1" si="11"/>
        <v/>
      </c>
      <c r="F719" s="111" t="str">
        <f>IFERROR(VLOOKUP($I$4&amp;"--"&amp;ROW(A713),'Clie-F'!$A$5:$J$7000,9,0),"")</f>
        <v/>
      </c>
      <c r="G719" s="111" t="str">
        <f>IFERROR(VLOOKUP($I$4&amp;"--"&amp;ROW(A713),'Clie-F'!$A$5:$J$7000,10,0),"")</f>
        <v/>
      </c>
    </row>
    <row r="720" spans="2:7" ht="30" customHeight="1" x14ac:dyDescent="0.3">
      <c r="B720" s="110">
        <v>714</v>
      </c>
      <c r="C720" s="111" t="str">
        <f>IFERROR(VLOOKUP($I$4&amp;"--"&amp;ROW(A714),'Clie-F'!$A$5:$H$7000,4,0),"")</f>
        <v/>
      </c>
      <c r="D720" s="112" t="str">
        <f>IFERROR(VLOOKUP($I$4&amp;"--"&amp;ROW(A714),'Clie-F'!$A$5:$H$7000,7,0),"")</f>
        <v/>
      </c>
      <c r="E720" s="111" t="str">
        <f t="shared" ca="1" si="11"/>
        <v/>
      </c>
      <c r="F720" s="111" t="str">
        <f>IFERROR(VLOOKUP($I$4&amp;"--"&amp;ROW(A714),'Clie-F'!$A$5:$J$7000,9,0),"")</f>
        <v/>
      </c>
      <c r="G720" s="111" t="str">
        <f>IFERROR(VLOOKUP($I$4&amp;"--"&amp;ROW(A714),'Clie-F'!$A$5:$J$7000,10,0),"")</f>
        <v/>
      </c>
    </row>
    <row r="721" spans="2:7" ht="30" customHeight="1" x14ac:dyDescent="0.3">
      <c r="B721" s="110">
        <v>715</v>
      </c>
      <c r="C721" s="111" t="str">
        <f>IFERROR(VLOOKUP($I$4&amp;"--"&amp;ROW(A715),'Clie-F'!$A$5:$H$7000,4,0),"")</f>
        <v/>
      </c>
      <c r="D721" s="112" t="str">
        <f>IFERROR(VLOOKUP($I$4&amp;"--"&amp;ROW(A715),'Clie-F'!$A$5:$H$7000,7,0),"")</f>
        <v/>
      </c>
      <c r="E721" s="111" t="str">
        <f t="shared" ca="1" si="11"/>
        <v/>
      </c>
      <c r="F721" s="111" t="str">
        <f>IFERROR(VLOOKUP($I$4&amp;"--"&amp;ROW(A715),'Clie-F'!$A$5:$J$7000,9,0),"")</f>
        <v/>
      </c>
      <c r="G721" s="111" t="str">
        <f>IFERROR(VLOOKUP($I$4&amp;"--"&amp;ROW(A715),'Clie-F'!$A$5:$J$7000,10,0),"")</f>
        <v/>
      </c>
    </row>
    <row r="722" spans="2:7" ht="30" customHeight="1" x14ac:dyDescent="0.3">
      <c r="B722" s="110">
        <v>716</v>
      </c>
      <c r="C722" s="111" t="str">
        <f>IFERROR(VLOOKUP($I$4&amp;"--"&amp;ROW(A716),'Clie-F'!$A$5:$H$7000,4,0),"")</f>
        <v/>
      </c>
      <c r="D722" s="112" t="str">
        <f>IFERROR(VLOOKUP($I$4&amp;"--"&amp;ROW(A716),'Clie-F'!$A$5:$H$7000,7,0),"")</f>
        <v/>
      </c>
      <c r="E722" s="111" t="str">
        <f t="shared" ca="1" si="11"/>
        <v/>
      </c>
      <c r="F722" s="111" t="str">
        <f>IFERROR(VLOOKUP($I$4&amp;"--"&amp;ROW(A716),'Clie-F'!$A$5:$J$7000,9,0),"")</f>
        <v/>
      </c>
      <c r="G722" s="111" t="str">
        <f>IFERROR(VLOOKUP($I$4&amp;"--"&amp;ROW(A716),'Clie-F'!$A$5:$J$7000,10,0),"")</f>
        <v/>
      </c>
    </row>
    <row r="723" spans="2:7" ht="30" customHeight="1" x14ac:dyDescent="0.3">
      <c r="B723" s="110">
        <v>717</v>
      </c>
      <c r="C723" s="111" t="str">
        <f>IFERROR(VLOOKUP($I$4&amp;"--"&amp;ROW(A717),'Clie-F'!$A$5:$H$7000,4,0),"")</f>
        <v/>
      </c>
      <c r="D723" s="112" t="str">
        <f>IFERROR(VLOOKUP($I$4&amp;"--"&amp;ROW(A717),'Clie-F'!$A$5:$H$7000,7,0),"")</f>
        <v/>
      </c>
      <c r="E723" s="111" t="str">
        <f t="shared" ca="1" si="11"/>
        <v/>
      </c>
      <c r="F723" s="111" t="str">
        <f>IFERROR(VLOOKUP($I$4&amp;"--"&amp;ROW(A717),'Clie-F'!$A$5:$J$7000,9,0),"")</f>
        <v/>
      </c>
      <c r="G723" s="111" t="str">
        <f>IFERROR(VLOOKUP($I$4&amp;"--"&amp;ROW(A717),'Clie-F'!$A$5:$J$7000,10,0),"")</f>
        <v/>
      </c>
    </row>
    <row r="724" spans="2:7" ht="30" customHeight="1" x14ac:dyDescent="0.3">
      <c r="B724" s="110">
        <v>718</v>
      </c>
      <c r="C724" s="111" t="str">
        <f>IFERROR(VLOOKUP($I$4&amp;"--"&amp;ROW(A718),'Clie-F'!$A$5:$H$7000,4,0),"")</f>
        <v/>
      </c>
      <c r="D724" s="112" t="str">
        <f>IFERROR(VLOOKUP($I$4&amp;"--"&amp;ROW(A718),'Clie-F'!$A$5:$H$7000,7,0),"")</f>
        <v/>
      </c>
      <c r="E724" s="111" t="str">
        <f t="shared" ca="1" si="11"/>
        <v/>
      </c>
      <c r="F724" s="111" t="str">
        <f>IFERROR(VLOOKUP($I$4&amp;"--"&amp;ROW(A718),'Clie-F'!$A$5:$J$7000,9,0),"")</f>
        <v/>
      </c>
      <c r="G724" s="111" t="str">
        <f>IFERROR(VLOOKUP($I$4&amp;"--"&amp;ROW(A718),'Clie-F'!$A$5:$J$7000,10,0),"")</f>
        <v/>
      </c>
    </row>
    <row r="725" spans="2:7" ht="30" customHeight="1" x14ac:dyDescent="0.3">
      <c r="B725" s="110">
        <v>719</v>
      </c>
      <c r="C725" s="111" t="str">
        <f>IFERROR(VLOOKUP($I$4&amp;"--"&amp;ROW(A719),'Clie-F'!$A$5:$H$7000,4,0),"")</f>
        <v/>
      </c>
      <c r="D725" s="112" t="str">
        <f>IFERROR(VLOOKUP($I$4&amp;"--"&amp;ROW(A719),'Clie-F'!$A$5:$H$7000,7,0),"")</f>
        <v/>
      </c>
      <c r="E725" s="111" t="str">
        <f t="shared" ca="1" si="11"/>
        <v/>
      </c>
      <c r="F725" s="111" t="str">
        <f>IFERROR(VLOOKUP($I$4&amp;"--"&amp;ROW(A719),'Clie-F'!$A$5:$J$7000,9,0),"")</f>
        <v/>
      </c>
      <c r="G725" s="111" t="str">
        <f>IFERROR(VLOOKUP($I$4&amp;"--"&amp;ROW(A719),'Clie-F'!$A$5:$J$7000,10,0),"")</f>
        <v/>
      </c>
    </row>
    <row r="726" spans="2:7" ht="30" customHeight="1" x14ac:dyDescent="0.3">
      <c r="B726" s="110">
        <v>720</v>
      </c>
      <c r="C726" s="111" t="str">
        <f>IFERROR(VLOOKUP($I$4&amp;"--"&amp;ROW(A720),'Clie-F'!$A$5:$H$7000,4,0),"")</f>
        <v/>
      </c>
      <c r="D726" s="112" t="str">
        <f>IFERROR(VLOOKUP($I$4&amp;"--"&amp;ROW(A720),'Clie-F'!$A$5:$H$7000,7,0),"")</f>
        <v/>
      </c>
      <c r="E726" s="111" t="str">
        <f t="shared" ca="1" si="11"/>
        <v/>
      </c>
      <c r="F726" s="111" t="str">
        <f>IFERROR(VLOOKUP($I$4&amp;"--"&amp;ROW(A720),'Clie-F'!$A$5:$J$7000,9,0),"")</f>
        <v/>
      </c>
      <c r="G726" s="111" t="str">
        <f>IFERROR(VLOOKUP($I$4&amp;"--"&amp;ROW(A720),'Clie-F'!$A$5:$J$7000,10,0),"")</f>
        <v/>
      </c>
    </row>
    <row r="727" spans="2:7" ht="30" customHeight="1" x14ac:dyDescent="0.3">
      <c r="B727" s="110">
        <v>721</v>
      </c>
      <c r="C727" s="111" t="str">
        <f>IFERROR(VLOOKUP($I$4&amp;"--"&amp;ROW(A721),'Clie-F'!$A$5:$H$7000,4,0),"")</f>
        <v/>
      </c>
      <c r="D727" s="112" t="str">
        <f>IFERROR(VLOOKUP($I$4&amp;"--"&amp;ROW(A721),'Clie-F'!$A$5:$H$7000,7,0),"")</f>
        <v/>
      </c>
      <c r="E727" s="111" t="str">
        <f t="shared" ca="1" si="11"/>
        <v/>
      </c>
      <c r="F727" s="111" t="str">
        <f>IFERROR(VLOOKUP($I$4&amp;"--"&amp;ROW(A721),'Clie-F'!$A$5:$J$7000,9,0),"")</f>
        <v/>
      </c>
      <c r="G727" s="111" t="str">
        <f>IFERROR(VLOOKUP($I$4&amp;"--"&amp;ROW(A721),'Clie-F'!$A$5:$J$7000,10,0),"")</f>
        <v/>
      </c>
    </row>
    <row r="728" spans="2:7" ht="30" customHeight="1" x14ac:dyDescent="0.3">
      <c r="B728" s="110">
        <v>722</v>
      </c>
      <c r="C728" s="111" t="str">
        <f>IFERROR(VLOOKUP($I$4&amp;"--"&amp;ROW(A722),'Clie-F'!$A$5:$H$7000,4,0),"")</f>
        <v/>
      </c>
      <c r="D728" s="112" t="str">
        <f>IFERROR(VLOOKUP($I$4&amp;"--"&amp;ROW(A722),'Clie-F'!$A$5:$H$7000,7,0),"")</f>
        <v/>
      </c>
      <c r="E728" s="111" t="str">
        <f t="shared" ca="1" si="11"/>
        <v/>
      </c>
      <c r="F728" s="111" t="str">
        <f>IFERROR(VLOOKUP($I$4&amp;"--"&amp;ROW(A722),'Clie-F'!$A$5:$J$7000,9,0),"")</f>
        <v/>
      </c>
      <c r="G728" s="111" t="str">
        <f>IFERROR(VLOOKUP($I$4&amp;"--"&amp;ROW(A722),'Clie-F'!$A$5:$J$7000,10,0),"")</f>
        <v/>
      </c>
    </row>
    <row r="729" spans="2:7" ht="30" customHeight="1" x14ac:dyDescent="0.3">
      <c r="B729" s="110">
        <v>723</v>
      </c>
      <c r="C729" s="111" t="str">
        <f>IFERROR(VLOOKUP($I$4&amp;"--"&amp;ROW(A723),'Clie-F'!$A$5:$H$7000,4,0),"")</f>
        <v/>
      </c>
      <c r="D729" s="112" t="str">
        <f>IFERROR(VLOOKUP($I$4&amp;"--"&amp;ROW(A723),'Clie-F'!$A$5:$H$7000,7,0),"")</f>
        <v/>
      </c>
      <c r="E729" s="111" t="str">
        <f t="shared" ca="1" si="11"/>
        <v/>
      </c>
      <c r="F729" s="111" t="str">
        <f>IFERROR(VLOOKUP($I$4&amp;"--"&amp;ROW(A723),'Clie-F'!$A$5:$J$7000,9,0),"")</f>
        <v/>
      </c>
      <c r="G729" s="111" t="str">
        <f>IFERROR(VLOOKUP($I$4&amp;"--"&amp;ROW(A723),'Clie-F'!$A$5:$J$7000,10,0),"")</f>
        <v/>
      </c>
    </row>
    <row r="730" spans="2:7" ht="30" customHeight="1" x14ac:dyDescent="0.3">
      <c r="B730" s="110">
        <v>724</v>
      </c>
      <c r="C730" s="111" t="str">
        <f>IFERROR(VLOOKUP($I$4&amp;"--"&amp;ROW(A724),'Clie-F'!$A$5:$H$7000,4,0),"")</f>
        <v/>
      </c>
      <c r="D730" s="112" t="str">
        <f>IFERROR(VLOOKUP($I$4&amp;"--"&amp;ROW(A724),'Clie-F'!$A$5:$H$7000,7,0),"")</f>
        <v/>
      </c>
      <c r="E730" s="111" t="str">
        <f t="shared" ca="1" si="11"/>
        <v/>
      </c>
      <c r="F730" s="111" t="str">
        <f>IFERROR(VLOOKUP($I$4&amp;"--"&amp;ROW(A724),'Clie-F'!$A$5:$J$7000,9,0),"")</f>
        <v/>
      </c>
      <c r="G730" s="111" t="str">
        <f>IFERROR(VLOOKUP($I$4&amp;"--"&amp;ROW(A724),'Clie-F'!$A$5:$J$7000,10,0),"")</f>
        <v/>
      </c>
    </row>
    <row r="731" spans="2:7" ht="30" customHeight="1" x14ac:dyDescent="0.3">
      <c r="B731" s="110">
        <v>725</v>
      </c>
      <c r="C731" s="111" t="str">
        <f>IFERROR(VLOOKUP($I$4&amp;"--"&amp;ROW(A725),'Clie-F'!$A$5:$H$7000,4,0),"")</f>
        <v/>
      </c>
      <c r="D731" s="112" t="str">
        <f>IFERROR(VLOOKUP($I$4&amp;"--"&amp;ROW(A725),'Clie-F'!$A$5:$H$7000,7,0),"")</f>
        <v/>
      </c>
      <c r="E731" s="111" t="str">
        <f t="shared" ca="1" si="11"/>
        <v/>
      </c>
      <c r="F731" s="111" t="str">
        <f>IFERROR(VLOOKUP($I$4&amp;"--"&amp;ROW(A725),'Clie-F'!$A$5:$J$7000,9,0),"")</f>
        <v/>
      </c>
      <c r="G731" s="111" t="str">
        <f>IFERROR(VLOOKUP($I$4&amp;"--"&amp;ROW(A725),'Clie-F'!$A$5:$J$7000,10,0),"")</f>
        <v/>
      </c>
    </row>
    <row r="732" spans="2:7" ht="30" customHeight="1" x14ac:dyDescent="0.3">
      <c r="B732" s="110">
        <v>726</v>
      </c>
      <c r="C732" s="111" t="str">
        <f>IFERROR(VLOOKUP($I$4&amp;"--"&amp;ROW(A726),'Clie-F'!$A$5:$H$7000,4,0),"")</f>
        <v/>
      </c>
      <c r="D732" s="112" t="str">
        <f>IFERROR(VLOOKUP($I$4&amp;"--"&amp;ROW(A726),'Clie-F'!$A$5:$H$7000,7,0),"")</f>
        <v/>
      </c>
      <c r="E732" s="111" t="str">
        <f t="shared" ca="1" si="11"/>
        <v/>
      </c>
      <c r="F732" s="111" t="str">
        <f>IFERROR(VLOOKUP($I$4&amp;"--"&amp;ROW(A726),'Clie-F'!$A$5:$J$7000,9,0),"")</f>
        <v/>
      </c>
      <c r="G732" s="111" t="str">
        <f>IFERROR(VLOOKUP($I$4&amp;"--"&amp;ROW(A726),'Clie-F'!$A$5:$J$7000,10,0),"")</f>
        <v/>
      </c>
    </row>
    <row r="733" spans="2:7" ht="30" customHeight="1" x14ac:dyDescent="0.3">
      <c r="B733" s="110">
        <v>727</v>
      </c>
      <c r="C733" s="111" t="str">
        <f>IFERROR(VLOOKUP($I$4&amp;"--"&amp;ROW(A727),'Clie-F'!$A$5:$H$7000,4,0),"")</f>
        <v/>
      </c>
      <c r="D733" s="112" t="str">
        <f>IFERROR(VLOOKUP($I$4&amp;"--"&amp;ROW(A727),'Clie-F'!$A$5:$H$7000,7,0),"")</f>
        <v/>
      </c>
      <c r="E733" s="111" t="str">
        <f t="shared" ca="1" si="11"/>
        <v/>
      </c>
      <c r="F733" s="111" t="str">
        <f>IFERROR(VLOOKUP($I$4&amp;"--"&amp;ROW(A727),'Clie-F'!$A$5:$J$7000,9,0),"")</f>
        <v/>
      </c>
      <c r="G733" s="111" t="str">
        <f>IFERROR(VLOOKUP($I$4&amp;"--"&amp;ROW(A727),'Clie-F'!$A$5:$J$7000,10,0),"")</f>
        <v/>
      </c>
    </row>
    <row r="734" spans="2:7" ht="30" customHeight="1" x14ac:dyDescent="0.3">
      <c r="B734" s="110">
        <v>728</v>
      </c>
      <c r="C734" s="111" t="str">
        <f>IFERROR(VLOOKUP($I$4&amp;"--"&amp;ROW(A728),'Clie-F'!$A$5:$H$7000,4,0),"")</f>
        <v/>
      </c>
      <c r="D734" s="112" t="str">
        <f>IFERROR(VLOOKUP($I$4&amp;"--"&amp;ROW(A728),'Clie-F'!$A$5:$H$7000,7,0),"")</f>
        <v/>
      </c>
      <c r="E734" s="111" t="str">
        <f t="shared" ca="1" si="11"/>
        <v/>
      </c>
      <c r="F734" s="111" t="str">
        <f>IFERROR(VLOOKUP($I$4&amp;"--"&amp;ROW(A728),'Clie-F'!$A$5:$J$7000,9,0),"")</f>
        <v/>
      </c>
      <c r="G734" s="111" t="str">
        <f>IFERROR(VLOOKUP($I$4&amp;"--"&amp;ROW(A728),'Clie-F'!$A$5:$J$7000,10,0),"")</f>
        <v/>
      </c>
    </row>
    <row r="735" spans="2:7" ht="30" customHeight="1" x14ac:dyDescent="0.3">
      <c r="B735" s="110">
        <v>729</v>
      </c>
      <c r="C735" s="111" t="str">
        <f>IFERROR(VLOOKUP($I$4&amp;"--"&amp;ROW(A729),'Clie-F'!$A$5:$H$7000,4,0),"")</f>
        <v/>
      </c>
      <c r="D735" s="112" t="str">
        <f>IFERROR(VLOOKUP($I$4&amp;"--"&amp;ROW(A729),'Clie-F'!$A$5:$H$7000,7,0),"")</f>
        <v/>
      </c>
      <c r="E735" s="111" t="str">
        <f t="shared" ca="1" si="11"/>
        <v/>
      </c>
      <c r="F735" s="111" t="str">
        <f>IFERROR(VLOOKUP($I$4&amp;"--"&amp;ROW(A729),'Clie-F'!$A$5:$J$7000,9,0),"")</f>
        <v/>
      </c>
      <c r="G735" s="111" t="str">
        <f>IFERROR(VLOOKUP($I$4&amp;"--"&amp;ROW(A729),'Clie-F'!$A$5:$J$7000,10,0),"")</f>
        <v/>
      </c>
    </row>
    <row r="736" spans="2:7" ht="30" customHeight="1" x14ac:dyDescent="0.3">
      <c r="B736" s="110">
        <v>730</v>
      </c>
      <c r="C736" s="111" t="str">
        <f>IFERROR(VLOOKUP($I$4&amp;"--"&amp;ROW(A730),'Clie-F'!$A$5:$H$7000,4,0),"")</f>
        <v/>
      </c>
      <c r="D736" s="112" t="str">
        <f>IFERROR(VLOOKUP($I$4&amp;"--"&amp;ROW(A730),'Clie-F'!$A$5:$H$7000,7,0),"")</f>
        <v/>
      </c>
      <c r="E736" s="111" t="str">
        <f t="shared" ca="1" si="11"/>
        <v/>
      </c>
      <c r="F736" s="111" t="str">
        <f>IFERROR(VLOOKUP($I$4&amp;"--"&amp;ROW(A730),'Clie-F'!$A$5:$J$7000,9,0),"")</f>
        <v/>
      </c>
      <c r="G736" s="111" t="str">
        <f>IFERROR(VLOOKUP($I$4&amp;"--"&amp;ROW(A730),'Clie-F'!$A$5:$J$7000,10,0),"")</f>
        <v/>
      </c>
    </row>
    <row r="737" spans="2:7" ht="30" customHeight="1" x14ac:dyDescent="0.3">
      <c r="B737" s="110">
        <v>731</v>
      </c>
      <c r="C737" s="111" t="str">
        <f>IFERROR(VLOOKUP($I$4&amp;"--"&amp;ROW(A731),'Clie-F'!$A$5:$H$7000,4,0),"")</f>
        <v/>
      </c>
      <c r="D737" s="112" t="str">
        <f>IFERROR(VLOOKUP($I$4&amp;"--"&amp;ROW(A731),'Clie-F'!$A$5:$H$7000,7,0),"")</f>
        <v/>
      </c>
      <c r="E737" s="111" t="str">
        <f t="shared" ca="1" si="11"/>
        <v/>
      </c>
      <c r="F737" s="111" t="str">
        <f>IFERROR(VLOOKUP($I$4&amp;"--"&amp;ROW(A731),'Clie-F'!$A$5:$J$7000,9,0),"")</f>
        <v/>
      </c>
      <c r="G737" s="111" t="str">
        <f>IFERROR(VLOOKUP($I$4&amp;"--"&amp;ROW(A731),'Clie-F'!$A$5:$J$7000,10,0),"")</f>
        <v/>
      </c>
    </row>
    <row r="738" spans="2:7" ht="30" customHeight="1" x14ac:dyDescent="0.3">
      <c r="B738" s="110">
        <v>732</v>
      </c>
      <c r="C738" s="111" t="str">
        <f>IFERROR(VLOOKUP($I$4&amp;"--"&amp;ROW(A732),'Clie-F'!$A$5:$H$7000,4,0),"")</f>
        <v/>
      </c>
      <c r="D738" s="112" t="str">
        <f>IFERROR(VLOOKUP($I$4&amp;"--"&amp;ROW(A732),'Clie-F'!$A$5:$H$7000,7,0),"")</f>
        <v/>
      </c>
      <c r="E738" s="111" t="str">
        <f t="shared" ca="1" si="11"/>
        <v/>
      </c>
      <c r="F738" s="111" t="str">
        <f>IFERROR(VLOOKUP($I$4&amp;"--"&amp;ROW(A732),'Clie-F'!$A$5:$J$7000,9,0),"")</f>
        <v/>
      </c>
      <c r="G738" s="111" t="str">
        <f>IFERROR(VLOOKUP($I$4&amp;"--"&amp;ROW(A732),'Clie-F'!$A$5:$J$7000,10,0),"")</f>
        <v/>
      </c>
    </row>
    <row r="739" spans="2:7" ht="30" customHeight="1" x14ac:dyDescent="0.3">
      <c r="B739" s="110">
        <v>733</v>
      </c>
      <c r="C739" s="111" t="str">
        <f>IFERROR(VLOOKUP($I$4&amp;"--"&amp;ROW(A733),'Clie-F'!$A$5:$H$7000,4,0),"")</f>
        <v/>
      </c>
      <c r="D739" s="112" t="str">
        <f>IFERROR(VLOOKUP($I$4&amp;"--"&amp;ROW(A733),'Clie-F'!$A$5:$H$7000,7,0),"")</f>
        <v/>
      </c>
      <c r="E739" s="111" t="str">
        <f t="shared" ca="1" si="11"/>
        <v/>
      </c>
      <c r="F739" s="111" t="str">
        <f>IFERROR(VLOOKUP($I$4&amp;"--"&amp;ROW(A733),'Clie-F'!$A$5:$J$7000,9,0),"")</f>
        <v/>
      </c>
      <c r="G739" s="111" t="str">
        <f>IFERROR(VLOOKUP($I$4&amp;"--"&amp;ROW(A733),'Clie-F'!$A$5:$J$7000,10,0),"")</f>
        <v/>
      </c>
    </row>
    <row r="740" spans="2:7" ht="30" customHeight="1" x14ac:dyDescent="0.3">
      <c r="B740" s="110">
        <v>734</v>
      </c>
      <c r="C740" s="111" t="str">
        <f>IFERROR(VLOOKUP($I$4&amp;"--"&amp;ROW(A734),'Clie-F'!$A$5:$H$7000,4,0),"")</f>
        <v/>
      </c>
      <c r="D740" s="112" t="str">
        <f>IFERROR(VLOOKUP($I$4&amp;"--"&amp;ROW(A734),'Clie-F'!$A$5:$H$7000,7,0),"")</f>
        <v/>
      </c>
      <c r="E740" s="111" t="str">
        <f t="shared" ca="1" si="11"/>
        <v/>
      </c>
      <c r="F740" s="111" t="str">
        <f>IFERROR(VLOOKUP($I$4&amp;"--"&amp;ROW(A734),'Clie-F'!$A$5:$J$7000,9,0),"")</f>
        <v/>
      </c>
      <c r="G740" s="111" t="str">
        <f>IFERROR(VLOOKUP($I$4&amp;"--"&amp;ROW(A734),'Clie-F'!$A$5:$J$7000,10,0),"")</f>
        <v/>
      </c>
    </row>
    <row r="741" spans="2:7" ht="30" customHeight="1" x14ac:dyDescent="0.3">
      <c r="B741" s="110">
        <v>735</v>
      </c>
      <c r="C741" s="111" t="str">
        <f>IFERROR(VLOOKUP($I$4&amp;"--"&amp;ROW(A735),'Clie-F'!$A$5:$H$7000,4,0),"")</f>
        <v/>
      </c>
      <c r="D741" s="112" t="str">
        <f>IFERROR(VLOOKUP($I$4&amp;"--"&amp;ROW(A735),'Clie-F'!$A$5:$H$7000,7,0),"")</f>
        <v/>
      </c>
      <c r="E741" s="111" t="str">
        <f t="shared" ca="1" si="11"/>
        <v/>
      </c>
      <c r="F741" s="111" t="str">
        <f>IFERROR(VLOOKUP($I$4&amp;"--"&amp;ROW(A735),'Clie-F'!$A$5:$J$7000,9,0),"")</f>
        <v/>
      </c>
      <c r="G741" s="111" t="str">
        <f>IFERROR(VLOOKUP($I$4&amp;"--"&amp;ROW(A735),'Clie-F'!$A$5:$J$7000,10,0),"")</f>
        <v/>
      </c>
    </row>
    <row r="742" spans="2:7" ht="30" customHeight="1" x14ac:dyDescent="0.3">
      <c r="B742" s="110">
        <v>736</v>
      </c>
      <c r="C742" s="111" t="str">
        <f>IFERROR(VLOOKUP($I$4&amp;"--"&amp;ROW(A736),'Clie-F'!$A$5:$H$7000,4,0),"")</f>
        <v/>
      </c>
      <c r="D742" s="112" t="str">
        <f>IFERROR(VLOOKUP($I$4&amp;"--"&amp;ROW(A736),'Clie-F'!$A$5:$H$7000,7,0),"")</f>
        <v/>
      </c>
      <c r="E742" s="111" t="str">
        <f t="shared" ca="1" si="11"/>
        <v/>
      </c>
      <c r="F742" s="111" t="str">
        <f>IFERROR(VLOOKUP($I$4&amp;"--"&amp;ROW(A736),'Clie-F'!$A$5:$J$7000,9,0),"")</f>
        <v/>
      </c>
      <c r="G742" s="111" t="str">
        <f>IFERROR(VLOOKUP($I$4&amp;"--"&amp;ROW(A736),'Clie-F'!$A$5:$J$7000,10,0),"")</f>
        <v/>
      </c>
    </row>
    <row r="743" spans="2:7" ht="30" customHeight="1" x14ac:dyDescent="0.3">
      <c r="B743" s="110">
        <v>737</v>
      </c>
      <c r="C743" s="111" t="str">
        <f>IFERROR(VLOOKUP($I$4&amp;"--"&amp;ROW(A737),'Clie-F'!$A$5:$H$7000,4,0),"")</f>
        <v/>
      </c>
      <c r="D743" s="112" t="str">
        <f>IFERROR(VLOOKUP($I$4&amp;"--"&amp;ROW(A737),'Clie-F'!$A$5:$H$7000,7,0),"")</f>
        <v/>
      </c>
      <c r="E743" s="111" t="str">
        <f t="shared" ca="1" si="11"/>
        <v/>
      </c>
      <c r="F743" s="111" t="str">
        <f>IFERROR(VLOOKUP($I$4&amp;"--"&amp;ROW(A737),'Clie-F'!$A$5:$J$7000,9,0),"")</f>
        <v/>
      </c>
      <c r="G743" s="111" t="str">
        <f>IFERROR(VLOOKUP($I$4&amp;"--"&amp;ROW(A737),'Clie-F'!$A$5:$J$7000,10,0),"")</f>
        <v/>
      </c>
    </row>
    <row r="744" spans="2:7" ht="30" customHeight="1" x14ac:dyDescent="0.3">
      <c r="B744" s="110">
        <v>738</v>
      </c>
      <c r="C744" s="111" t="str">
        <f>IFERROR(VLOOKUP($I$4&amp;"--"&amp;ROW(A738),'Clie-F'!$A$5:$H$7000,4,0),"")</f>
        <v/>
      </c>
      <c r="D744" s="112" t="str">
        <f>IFERROR(VLOOKUP($I$4&amp;"--"&amp;ROW(A738),'Clie-F'!$A$5:$H$7000,7,0),"")</f>
        <v/>
      </c>
      <c r="E744" s="111" t="str">
        <f t="shared" ca="1" si="11"/>
        <v/>
      </c>
      <c r="F744" s="111" t="str">
        <f>IFERROR(VLOOKUP($I$4&amp;"--"&amp;ROW(A738),'Clie-F'!$A$5:$J$7000,9,0),"")</f>
        <v/>
      </c>
      <c r="G744" s="111" t="str">
        <f>IFERROR(VLOOKUP($I$4&amp;"--"&amp;ROW(A738),'Clie-F'!$A$5:$J$7000,10,0),"")</f>
        <v/>
      </c>
    </row>
    <row r="745" spans="2:7" ht="30" customHeight="1" x14ac:dyDescent="0.3">
      <c r="B745" s="110">
        <v>739</v>
      </c>
      <c r="C745" s="111" t="str">
        <f>IFERROR(VLOOKUP($I$4&amp;"--"&amp;ROW(A739),'Clie-F'!$A$5:$H$7000,4,0),"")</f>
        <v/>
      </c>
      <c r="D745" s="112" t="str">
        <f>IFERROR(VLOOKUP($I$4&amp;"--"&amp;ROW(A739),'Clie-F'!$A$5:$H$7000,7,0),"")</f>
        <v/>
      </c>
      <c r="E745" s="111" t="str">
        <f t="shared" ca="1" si="11"/>
        <v/>
      </c>
      <c r="F745" s="111" t="str">
        <f>IFERROR(VLOOKUP($I$4&amp;"--"&amp;ROW(A739),'Clie-F'!$A$5:$J$7000,9,0),"")</f>
        <v/>
      </c>
      <c r="G745" s="111" t="str">
        <f>IFERROR(VLOOKUP($I$4&amp;"--"&amp;ROW(A739),'Clie-F'!$A$5:$J$7000,10,0),"")</f>
        <v/>
      </c>
    </row>
    <row r="746" spans="2:7" ht="30" customHeight="1" x14ac:dyDescent="0.3">
      <c r="B746" s="110">
        <v>740</v>
      </c>
      <c r="C746" s="111" t="str">
        <f>IFERROR(VLOOKUP($I$4&amp;"--"&amp;ROW(A740),'Clie-F'!$A$5:$H$7000,4,0),"")</f>
        <v/>
      </c>
      <c r="D746" s="112" t="str">
        <f>IFERROR(VLOOKUP($I$4&amp;"--"&amp;ROW(A740),'Clie-F'!$A$5:$H$7000,7,0),"")</f>
        <v/>
      </c>
      <c r="E746" s="111" t="str">
        <f t="shared" ca="1" si="11"/>
        <v/>
      </c>
      <c r="F746" s="111" t="str">
        <f>IFERROR(VLOOKUP($I$4&amp;"--"&amp;ROW(A740),'Clie-F'!$A$5:$J$7000,9,0),"")</f>
        <v/>
      </c>
      <c r="G746" s="111" t="str">
        <f>IFERROR(VLOOKUP($I$4&amp;"--"&amp;ROW(A740),'Clie-F'!$A$5:$J$7000,10,0),"")</f>
        <v/>
      </c>
    </row>
    <row r="747" spans="2:7" ht="30" customHeight="1" x14ac:dyDescent="0.3">
      <c r="B747" s="110">
        <v>741</v>
      </c>
      <c r="C747" s="111" t="str">
        <f>IFERROR(VLOOKUP($I$4&amp;"--"&amp;ROW(A741),'Clie-F'!$A$5:$H$7000,4,0),"")</f>
        <v/>
      </c>
      <c r="D747" s="112" t="str">
        <f>IFERROR(VLOOKUP($I$4&amp;"--"&amp;ROW(A741),'Clie-F'!$A$5:$H$7000,7,0),"")</f>
        <v/>
      </c>
      <c r="E747" s="111" t="str">
        <f t="shared" ca="1" si="11"/>
        <v/>
      </c>
      <c r="F747" s="111" t="str">
        <f>IFERROR(VLOOKUP($I$4&amp;"--"&amp;ROW(A741),'Clie-F'!$A$5:$J$7000,9,0),"")</f>
        <v/>
      </c>
      <c r="G747" s="111" t="str">
        <f>IFERROR(VLOOKUP($I$4&amp;"--"&amp;ROW(A741),'Clie-F'!$A$5:$J$7000,10,0),"")</f>
        <v/>
      </c>
    </row>
    <row r="748" spans="2:7" ht="30" customHeight="1" x14ac:dyDescent="0.3">
      <c r="B748" s="110">
        <v>742</v>
      </c>
      <c r="C748" s="111" t="str">
        <f>IFERROR(VLOOKUP($I$4&amp;"--"&amp;ROW(A742),'Clie-F'!$A$5:$H$7000,4,0),"")</f>
        <v/>
      </c>
      <c r="D748" s="112" t="str">
        <f>IFERROR(VLOOKUP($I$4&amp;"--"&amp;ROW(A742),'Clie-F'!$A$5:$H$7000,7,0),"")</f>
        <v/>
      </c>
      <c r="E748" s="111" t="str">
        <f t="shared" ca="1" si="11"/>
        <v/>
      </c>
      <c r="F748" s="111" t="str">
        <f>IFERROR(VLOOKUP($I$4&amp;"--"&amp;ROW(A742),'Clie-F'!$A$5:$J$7000,9,0),"")</f>
        <v/>
      </c>
      <c r="G748" s="111" t="str">
        <f>IFERROR(VLOOKUP($I$4&amp;"--"&amp;ROW(A742),'Clie-F'!$A$5:$J$7000,10,0),"")</f>
        <v/>
      </c>
    </row>
    <row r="749" spans="2:7" ht="30" customHeight="1" x14ac:dyDescent="0.3">
      <c r="B749" s="110">
        <v>743</v>
      </c>
      <c r="C749" s="111" t="str">
        <f>IFERROR(VLOOKUP($I$4&amp;"--"&amp;ROW(A743),'Clie-F'!$A$5:$H$7000,4,0),"")</f>
        <v/>
      </c>
      <c r="D749" s="112" t="str">
        <f>IFERROR(VLOOKUP($I$4&amp;"--"&amp;ROW(A743),'Clie-F'!$A$5:$H$7000,7,0),"")</f>
        <v/>
      </c>
      <c r="E749" s="111" t="str">
        <f t="shared" ca="1" si="11"/>
        <v/>
      </c>
      <c r="F749" s="111" t="str">
        <f>IFERROR(VLOOKUP($I$4&amp;"--"&amp;ROW(A743),'Clie-F'!$A$5:$J$7000,9,0),"")</f>
        <v/>
      </c>
      <c r="G749" s="111" t="str">
        <f>IFERROR(VLOOKUP($I$4&amp;"--"&amp;ROW(A743),'Clie-F'!$A$5:$J$7000,10,0),"")</f>
        <v/>
      </c>
    </row>
    <row r="750" spans="2:7" ht="30" customHeight="1" x14ac:dyDescent="0.3">
      <c r="B750" s="110">
        <v>744</v>
      </c>
      <c r="C750" s="111" t="str">
        <f>IFERROR(VLOOKUP($I$4&amp;"--"&amp;ROW(A744),'Clie-F'!$A$5:$H$7000,4,0),"")</f>
        <v/>
      </c>
      <c r="D750" s="112" t="str">
        <f>IFERROR(VLOOKUP($I$4&amp;"--"&amp;ROW(A744),'Clie-F'!$A$5:$H$7000,7,0),"")</f>
        <v/>
      </c>
      <c r="E750" s="111" t="str">
        <f t="shared" ca="1" si="11"/>
        <v/>
      </c>
      <c r="F750" s="111" t="str">
        <f>IFERROR(VLOOKUP($I$4&amp;"--"&amp;ROW(A744),'Clie-F'!$A$5:$J$7000,9,0),"")</f>
        <v/>
      </c>
      <c r="G750" s="111" t="str">
        <f>IFERROR(VLOOKUP($I$4&amp;"--"&amp;ROW(A744),'Clie-F'!$A$5:$J$7000,10,0),"")</f>
        <v/>
      </c>
    </row>
    <row r="751" spans="2:7" ht="30" customHeight="1" x14ac:dyDescent="0.3">
      <c r="B751" s="110">
        <v>745</v>
      </c>
      <c r="C751" s="111" t="str">
        <f>IFERROR(VLOOKUP($I$4&amp;"--"&amp;ROW(A745),'Clie-F'!$A$5:$H$7000,4,0),"")</f>
        <v/>
      </c>
      <c r="D751" s="112" t="str">
        <f>IFERROR(VLOOKUP($I$4&amp;"--"&amp;ROW(A745),'Clie-F'!$A$5:$H$7000,7,0),"")</f>
        <v/>
      </c>
      <c r="E751" s="111" t="str">
        <f t="shared" ca="1" si="11"/>
        <v/>
      </c>
      <c r="F751" s="111" t="str">
        <f>IFERROR(VLOOKUP($I$4&amp;"--"&amp;ROW(A745),'Clie-F'!$A$5:$J$7000,9,0),"")</f>
        <v/>
      </c>
      <c r="G751" s="111" t="str">
        <f>IFERROR(VLOOKUP($I$4&amp;"--"&amp;ROW(A745),'Clie-F'!$A$5:$J$7000,10,0),"")</f>
        <v/>
      </c>
    </row>
    <row r="752" spans="2:7" ht="30" customHeight="1" x14ac:dyDescent="0.3">
      <c r="B752" s="110">
        <v>746</v>
      </c>
      <c r="C752" s="111" t="str">
        <f>IFERROR(VLOOKUP($I$4&amp;"--"&amp;ROW(A746),'Clie-F'!$A$5:$H$7000,4,0),"")</f>
        <v/>
      </c>
      <c r="D752" s="112" t="str">
        <f>IFERROR(VLOOKUP($I$4&amp;"--"&amp;ROW(A746),'Clie-F'!$A$5:$H$7000,7,0),"")</f>
        <v/>
      </c>
      <c r="E752" s="111" t="str">
        <f t="shared" ca="1" si="11"/>
        <v/>
      </c>
      <c r="F752" s="111" t="str">
        <f>IFERROR(VLOOKUP($I$4&amp;"--"&amp;ROW(A746),'Clie-F'!$A$5:$J$7000,9,0),"")</f>
        <v/>
      </c>
      <c r="G752" s="111" t="str">
        <f>IFERROR(VLOOKUP($I$4&amp;"--"&amp;ROW(A746),'Clie-F'!$A$5:$J$7000,10,0),"")</f>
        <v/>
      </c>
    </row>
    <row r="753" spans="2:7" ht="30" customHeight="1" x14ac:dyDescent="0.3">
      <c r="B753" s="110">
        <v>747</v>
      </c>
      <c r="C753" s="111" t="str">
        <f>IFERROR(VLOOKUP($I$4&amp;"--"&amp;ROW(A747),'Clie-F'!$A$5:$H$7000,4,0),"")</f>
        <v/>
      </c>
      <c r="D753" s="112" t="str">
        <f>IFERROR(VLOOKUP($I$4&amp;"--"&amp;ROW(A747),'Clie-F'!$A$5:$H$7000,7,0),"")</f>
        <v/>
      </c>
      <c r="E753" s="111" t="str">
        <f t="shared" ca="1" si="11"/>
        <v/>
      </c>
      <c r="F753" s="111" t="str">
        <f>IFERROR(VLOOKUP($I$4&amp;"--"&amp;ROW(A747),'Clie-F'!$A$5:$J$7000,9,0),"")</f>
        <v/>
      </c>
      <c r="G753" s="111" t="str">
        <f>IFERROR(VLOOKUP($I$4&amp;"--"&amp;ROW(A747),'Clie-F'!$A$5:$J$7000,10,0),"")</f>
        <v/>
      </c>
    </row>
    <row r="754" spans="2:7" ht="30" customHeight="1" x14ac:dyDescent="0.3">
      <c r="B754" s="110">
        <v>748</v>
      </c>
      <c r="C754" s="111" t="str">
        <f>IFERROR(VLOOKUP($I$4&amp;"--"&amp;ROW(A748),'Clie-F'!$A$5:$H$7000,4,0),"")</f>
        <v/>
      </c>
      <c r="D754" s="112" t="str">
        <f>IFERROR(VLOOKUP($I$4&amp;"--"&amp;ROW(A748),'Clie-F'!$A$5:$H$7000,7,0),"")</f>
        <v/>
      </c>
      <c r="E754" s="111" t="str">
        <f t="shared" ca="1" si="11"/>
        <v/>
      </c>
      <c r="F754" s="111" t="str">
        <f>IFERROR(VLOOKUP($I$4&amp;"--"&amp;ROW(A748),'Clie-F'!$A$5:$J$7000,9,0),"")</f>
        <v/>
      </c>
      <c r="G754" s="111" t="str">
        <f>IFERROR(VLOOKUP($I$4&amp;"--"&amp;ROW(A748),'Clie-F'!$A$5:$J$7000,10,0),"")</f>
        <v/>
      </c>
    </row>
    <row r="755" spans="2:7" ht="30" customHeight="1" x14ac:dyDescent="0.3">
      <c r="B755" s="110">
        <v>749</v>
      </c>
      <c r="C755" s="111" t="str">
        <f>IFERROR(VLOOKUP($I$4&amp;"--"&amp;ROW(A749),'Clie-F'!$A$5:$H$7000,4,0),"")</f>
        <v/>
      </c>
      <c r="D755" s="112" t="str">
        <f>IFERROR(VLOOKUP($I$4&amp;"--"&amp;ROW(A749),'Clie-F'!$A$5:$H$7000,7,0),"")</f>
        <v/>
      </c>
      <c r="E755" s="111" t="str">
        <f t="shared" ca="1" si="11"/>
        <v/>
      </c>
      <c r="F755" s="111" t="str">
        <f>IFERROR(VLOOKUP($I$4&amp;"--"&amp;ROW(A749),'Clie-F'!$A$5:$J$7000,9,0),"")</f>
        <v/>
      </c>
      <c r="G755" s="111" t="str">
        <f>IFERROR(VLOOKUP($I$4&amp;"--"&amp;ROW(A749),'Clie-F'!$A$5:$J$7000,10,0),"")</f>
        <v/>
      </c>
    </row>
    <row r="756" spans="2:7" ht="30" customHeight="1" x14ac:dyDescent="0.3">
      <c r="B756" s="110">
        <v>750</v>
      </c>
      <c r="C756" s="111" t="str">
        <f>IFERROR(VLOOKUP($I$4&amp;"--"&amp;ROW(A750),'Clie-F'!$A$5:$H$7000,4,0),"")</f>
        <v/>
      </c>
      <c r="D756" s="112" t="str">
        <f>IFERROR(VLOOKUP($I$4&amp;"--"&amp;ROW(A750),'Clie-F'!$A$5:$H$7000,7,0),"")</f>
        <v/>
      </c>
      <c r="E756" s="111" t="str">
        <f t="shared" ca="1" si="11"/>
        <v/>
      </c>
      <c r="F756" s="111" t="str">
        <f>IFERROR(VLOOKUP($I$4&amp;"--"&amp;ROW(A750),'Clie-F'!$A$5:$J$7000,9,0),"")</f>
        <v/>
      </c>
      <c r="G756" s="111" t="str">
        <f>IFERROR(VLOOKUP($I$4&amp;"--"&amp;ROW(A750),'Clie-F'!$A$5:$J$7000,10,0),"")</f>
        <v/>
      </c>
    </row>
    <row r="757" spans="2:7" ht="30" customHeight="1" x14ac:dyDescent="0.3">
      <c r="B757" s="110">
        <v>751</v>
      </c>
      <c r="C757" s="111" t="str">
        <f>IFERROR(VLOOKUP($I$4&amp;"--"&amp;ROW(A751),'Clie-F'!$A$5:$H$7000,4,0),"")</f>
        <v/>
      </c>
      <c r="D757" s="112" t="str">
        <f>IFERROR(VLOOKUP($I$4&amp;"--"&amp;ROW(A751),'Clie-F'!$A$5:$H$7000,7,0),"")</f>
        <v/>
      </c>
      <c r="E757" s="111" t="str">
        <f t="shared" ca="1" si="11"/>
        <v/>
      </c>
      <c r="F757" s="111" t="str">
        <f>IFERROR(VLOOKUP($I$4&amp;"--"&amp;ROW(A751),'Clie-F'!$A$5:$J$7000,9,0),"")</f>
        <v/>
      </c>
      <c r="G757" s="111" t="str">
        <f>IFERROR(VLOOKUP($I$4&amp;"--"&amp;ROW(A751),'Clie-F'!$A$5:$J$7000,10,0),"")</f>
        <v/>
      </c>
    </row>
    <row r="758" spans="2:7" ht="30" customHeight="1" x14ac:dyDescent="0.3">
      <c r="B758" s="110">
        <v>752</v>
      </c>
      <c r="C758" s="111" t="str">
        <f>IFERROR(VLOOKUP($I$4&amp;"--"&amp;ROW(A752),'Clie-F'!$A$5:$H$7000,4,0),"")</f>
        <v/>
      </c>
      <c r="D758" s="112" t="str">
        <f>IFERROR(VLOOKUP($I$4&amp;"--"&amp;ROW(A752),'Clie-F'!$A$5:$H$7000,7,0),"")</f>
        <v/>
      </c>
      <c r="E758" s="111" t="str">
        <f t="shared" ca="1" si="11"/>
        <v/>
      </c>
      <c r="F758" s="111" t="str">
        <f>IFERROR(VLOOKUP($I$4&amp;"--"&amp;ROW(A752),'Clie-F'!$A$5:$J$7000,9,0),"")</f>
        <v/>
      </c>
      <c r="G758" s="111" t="str">
        <f>IFERROR(VLOOKUP($I$4&amp;"--"&amp;ROW(A752),'Clie-F'!$A$5:$J$7000,10,0),"")</f>
        <v/>
      </c>
    </row>
    <row r="759" spans="2:7" ht="30" customHeight="1" x14ac:dyDescent="0.3">
      <c r="B759" s="110">
        <v>753</v>
      </c>
      <c r="C759" s="111" t="str">
        <f>IFERROR(VLOOKUP($I$4&amp;"--"&amp;ROW(A753),'Clie-F'!$A$5:$H$7000,4,0),"")</f>
        <v/>
      </c>
      <c r="D759" s="112" t="str">
        <f>IFERROR(VLOOKUP($I$4&amp;"--"&amp;ROW(A753),'Clie-F'!$A$5:$H$7000,7,0),"")</f>
        <v/>
      </c>
      <c r="E759" s="111" t="str">
        <f t="shared" ca="1" si="11"/>
        <v/>
      </c>
      <c r="F759" s="111" t="str">
        <f>IFERROR(VLOOKUP($I$4&amp;"--"&amp;ROW(A753),'Clie-F'!$A$5:$J$7000,9,0),"")</f>
        <v/>
      </c>
      <c r="G759" s="111" t="str">
        <f>IFERROR(VLOOKUP($I$4&amp;"--"&amp;ROW(A753),'Clie-F'!$A$5:$J$7000,10,0),"")</f>
        <v/>
      </c>
    </row>
    <row r="760" spans="2:7" ht="30" customHeight="1" x14ac:dyDescent="0.3">
      <c r="B760" s="110">
        <v>754</v>
      </c>
      <c r="C760" s="111" t="str">
        <f>IFERROR(VLOOKUP($I$4&amp;"--"&amp;ROW(A754),'Clie-F'!$A$5:$H$7000,4,0),"")</f>
        <v/>
      </c>
      <c r="D760" s="112" t="str">
        <f>IFERROR(VLOOKUP($I$4&amp;"--"&amp;ROW(A754),'Clie-F'!$A$5:$H$7000,7,0),"")</f>
        <v/>
      </c>
      <c r="E760" s="111" t="str">
        <f t="shared" ca="1" si="11"/>
        <v/>
      </c>
      <c r="F760" s="111" t="str">
        <f>IFERROR(VLOOKUP($I$4&amp;"--"&amp;ROW(A754),'Clie-F'!$A$5:$J$7000,9,0),"")</f>
        <v/>
      </c>
      <c r="G760" s="111" t="str">
        <f>IFERROR(VLOOKUP($I$4&amp;"--"&amp;ROW(A754),'Clie-F'!$A$5:$J$7000,10,0),"")</f>
        <v/>
      </c>
    </row>
    <row r="761" spans="2:7" ht="30" customHeight="1" x14ac:dyDescent="0.3">
      <c r="B761" s="110">
        <v>755</v>
      </c>
      <c r="C761" s="111" t="str">
        <f>IFERROR(VLOOKUP($I$4&amp;"--"&amp;ROW(A755),'Clie-F'!$A$5:$H$7000,4,0),"")</f>
        <v/>
      </c>
      <c r="D761" s="112" t="str">
        <f>IFERROR(VLOOKUP($I$4&amp;"--"&amp;ROW(A755),'Clie-F'!$A$5:$H$7000,7,0),"")</f>
        <v/>
      </c>
      <c r="E761" s="111" t="str">
        <f t="shared" ca="1" si="11"/>
        <v/>
      </c>
      <c r="F761" s="111" t="str">
        <f>IFERROR(VLOOKUP($I$4&amp;"--"&amp;ROW(A755),'Clie-F'!$A$5:$J$7000,9,0),"")</f>
        <v/>
      </c>
      <c r="G761" s="111" t="str">
        <f>IFERROR(VLOOKUP($I$4&amp;"--"&amp;ROW(A755),'Clie-F'!$A$5:$J$7000,10,0),"")</f>
        <v/>
      </c>
    </row>
    <row r="762" spans="2:7" ht="30" customHeight="1" x14ac:dyDescent="0.3">
      <c r="B762" s="110">
        <v>756</v>
      </c>
      <c r="C762" s="111" t="str">
        <f>IFERROR(VLOOKUP($I$4&amp;"--"&amp;ROW(A756),'Clie-F'!$A$5:$H$7000,4,0),"")</f>
        <v/>
      </c>
      <c r="D762" s="112" t="str">
        <f>IFERROR(VLOOKUP($I$4&amp;"--"&amp;ROW(A756),'Clie-F'!$A$5:$H$7000,7,0),"")</f>
        <v/>
      </c>
      <c r="E762" s="111" t="str">
        <f t="shared" ca="1" si="11"/>
        <v/>
      </c>
      <c r="F762" s="111" t="str">
        <f>IFERROR(VLOOKUP($I$4&amp;"--"&amp;ROW(A756),'Clie-F'!$A$5:$J$7000,9,0),"")</f>
        <v/>
      </c>
      <c r="G762" s="111" t="str">
        <f>IFERROR(VLOOKUP($I$4&amp;"--"&amp;ROW(A756),'Clie-F'!$A$5:$J$7000,10,0),"")</f>
        <v/>
      </c>
    </row>
    <row r="763" spans="2:7" ht="30" customHeight="1" x14ac:dyDescent="0.3">
      <c r="B763" s="110">
        <v>757</v>
      </c>
      <c r="C763" s="111" t="str">
        <f>IFERROR(VLOOKUP($I$4&amp;"--"&amp;ROW(A757),'Clie-F'!$A$5:$H$7000,4,0),"")</f>
        <v/>
      </c>
      <c r="D763" s="112" t="str">
        <f>IFERROR(VLOOKUP($I$4&amp;"--"&amp;ROW(A757),'Clie-F'!$A$5:$H$7000,7,0),"")</f>
        <v/>
      </c>
      <c r="E763" s="111" t="str">
        <f t="shared" ca="1" si="11"/>
        <v/>
      </c>
      <c r="F763" s="111" t="str">
        <f>IFERROR(VLOOKUP($I$4&amp;"--"&amp;ROW(A757),'Clie-F'!$A$5:$J$7000,9,0),"")</f>
        <v/>
      </c>
      <c r="G763" s="111" t="str">
        <f>IFERROR(VLOOKUP($I$4&amp;"--"&amp;ROW(A757),'Clie-F'!$A$5:$J$7000,10,0),"")</f>
        <v/>
      </c>
    </row>
    <row r="764" spans="2:7" ht="30" customHeight="1" x14ac:dyDescent="0.3">
      <c r="B764" s="110">
        <v>758</v>
      </c>
      <c r="C764" s="111" t="str">
        <f>IFERROR(VLOOKUP($I$4&amp;"--"&amp;ROW(A758),'Clie-F'!$A$5:$H$7000,4,0),"")</f>
        <v/>
      </c>
      <c r="D764" s="112" t="str">
        <f>IFERROR(VLOOKUP($I$4&amp;"--"&amp;ROW(A758),'Clie-F'!$A$5:$H$7000,7,0),"")</f>
        <v/>
      </c>
      <c r="E764" s="111" t="str">
        <f t="shared" ca="1" si="11"/>
        <v/>
      </c>
      <c r="F764" s="111" t="str">
        <f>IFERROR(VLOOKUP($I$4&amp;"--"&amp;ROW(A758),'Clie-F'!$A$5:$J$7000,9,0),"")</f>
        <v/>
      </c>
      <c r="G764" s="111" t="str">
        <f>IFERROR(VLOOKUP($I$4&amp;"--"&amp;ROW(A758),'Clie-F'!$A$5:$J$7000,10,0),"")</f>
        <v/>
      </c>
    </row>
    <row r="765" spans="2:7" ht="30" customHeight="1" x14ac:dyDescent="0.3">
      <c r="B765" s="110">
        <v>759</v>
      </c>
      <c r="C765" s="111" t="str">
        <f>IFERROR(VLOOKUP($I$4&amp;"--"&amp;ROW(A759),'Clie-F'!$A$5:$H$7000,4,0),"")</f>
        <v/>
      </c>
      <c r="D765" s="112" t="str">
        <f>IFERROR(VLOOKUP($I$4&amp;"--"&amp;ROW(A759),'Clie-F'!$A$5:$H$7000,7,0),"")</f>
        <v/>
      </c>
      <c r="E765" s="111" t="str">
        <f t="shared" ca="1" si="11"/>
        <v/>
      </c>
      <c r="F765" s="111" t="str">
        <f>IFERROR(VLOOKUP($I$4&amp;"--"&amp;ROW(A759),'Clie-F'!$A$5:$J$7000,9,0),"")</f>
        <v/>
      </c>
      <c r="G765" s="111" t="str">
        <f>IFERROR(VLOOKUP($I$4&amp;"--"&amp;ROW(A759),'Clie-F'!$A$5:$J$7000,10,0),"")</f>
        <v/>
      </c>
    </row>
    <row r="766" spans="2:7" ht="30" customHeight="1" x14ac:dyDescent="0.3">
      <c r="B766" s="110">
        <v>760</v>
      </c>
      <c r="C766" s="111" t="str">
        <f>IFERROR(VLOOKUP($I$4&amp;"--"&amp;ROW(A760),'Clie-F'!$A$5:$H$7000,4,0),"")</f>
        <v/>
      </c>
      <c r="D766" s="112" t="str">
        <f>IFERROR(VLOOKUP($I$4&amp;"--"&amp;ROW(A760),'Clie-F'!$A$5:$H$7000,7,0),"")</f>
        <v/>
      </c>
      <c r="E766" s="111" t="str">
        <f t="shared" ca="1" si="11"/>
        <v/>
      </c>
      <c r="F766" s="111" t="str">
        <f>IFERROR(VLOOKUP($I$4&amp;"--"&amp;ROW(A760),'Clie-F'!$A$5:$J$7000,9,0),"")</f>
        <v/>
      </c>
      <c r="G766" s="111" t="str">
        <f>IFERROR(VLOOKUP($I$4&amp;"--"&amp;ROW(A760),'Clie-F'!$A$5:$J$7000,10,0),"")</f>
        <v/>
      </c>
    </row>
    <row r="767" spans="2:7" ht="30" customHeight="1" x14ac:dyDescent="0.3">
      <c r="B767" s="110">
        <v>761</v>
      </c>
      <c r="C767" s="111" t="str">
        <f>IFERROR(VLOOKUP($I$4&amp;"--"&amp;ROW(A761),'Clie-F'!$A$5:$H$7000,4,0),"")</f>
        <v/>
      </c>
      <c r="D767" s="112" t="str">
        <f>IFERROR(VLOOKUP($I$4&amp;"--"&amp;ROW(A761),'Clie-F'!$A$5:$H$7000,7,0),"")</f>
        <v/>
      </c>
      <c r="E767" s="111" t="str">
        <f t="shared" ca="1" si="11"/>
        <v/>
      </c>
      <c r="F767" s="111" t="str">
        <f>IFERROR(VLOOKUP($I$4&amp;"--"&amp;ROW(A761),'Clie-F'!$A$5:$J$7000,9,0),"")</f>
        <v/>
      </c>
      <c r="G767" s="111" t="str">
        <f>IFERROR(VLOOKUP($I$4&amp;"--"&amp;ROW(A761),'Clie-F'!$A$5:$J$7000,10,0),"")</f>
        <v/>
      </c>
    </row>
    <row r="768" spans="2:7" ht="30" customHeight="1" x14ac:dyDescent="0.3">
      <c r="B768" s="110">
        <v>762</v>
      </c>
      <c r="C768" s="111" t="str">
        <f>IFERROR(VLOOKUP($I$4&amp;"--"&amp;ROW(A762),'Clie-F'!$A$5:$H$7000,4,0),"")</f>
        <v/>
      </c>
      <c r="D768" s="112" t="str">
        <f>IFERROR(VLOOKUP($I$4&amp;"--"&amp;ROW(A762),'Clie-F'!$A$5:$H$7000,7,0),"")</f>
        <v/>
      </c>
      <c r="E768" s="111" t="str">
        <f t="shared" ca="1" si="11"/>
        <v/>
      </c>
      <c r="F768" s="111" t="str">
        <f>IFERROR(VLOOKUP($I$4&amp;"--"&amp;ROW(A762),'Clie-F'!$A$5:$J$7000,9,0),"")</f>
        <v/>
      </c>
      <c r="G768" s="111" t="str">
        <f>IFERROR(VLOOKUP($I$4&amp;"--"&amp;ROW(A762),'Clie-F'!$A$5:$J$7000,10,0),"")</f>
        <v/>
      </c>
    </row>
    <row r="769" spans="2:7" ht="30" customHeight="1" x14ac:dyDescent="0.3">
      <c r="B769" s="110">
        <v>763</v>
      </c>
      <c r="C769" s="111" t="str">
        <f>IFERROR(VLOOKUP($I$4&amp;"--"&amp;ROW(A763),'Clie-F'!$A$5:$H$7000,4,0),"")</f>
        <v/>
      </c>
      <c r="D769" s="112" t="str">
        <f>IFERROR(VLOOKUP($I$4&amp;"--"&amp;ROW(A763),'Clie-F'!$A$5:$H$7000,7,0),"")</f>
        <v/>
      </c>
      <c r="E769" s="111" t="str">
        <f t="shared" ca="1" si="11"/>
        <v/>
      </c>
      <c r="F769" s="111" t="str">
        <f>IFERROR(VLOOKUP($I$4&amp;"--"&amp;ROW(A763),'Clie-F'!$A$5:$J$7000,9,0),"")</f>
        <v/>
      </c>
      <c r="G769" s="111" t="str">
        <f>IFERROR(VLOOKUP($I$4&amp;"--"&amp;ROW(A763),'Clie-F'!$A$5:$J$7000,10,0),"")</f>
        <v/>
      </c>
    </row>
    <row r="770" spans="2:7" ht="30" customHeight="1" x14ac:dyDescent="0.3">
      <c r="B770" s="110">
        <v>764</v>
      </c>
      <c r="C770" s="111" t="str">
        <f>IFERROR(VLOOKUP($I$4&amp;"--"&amp;ROW(A764),'Clie-F'!$A$5:$H$7000,4,0),"")</f>
        <v/>
      </c>
      <c r="D770" s="112" t="str">
        <f>IFERROR(VLOOKUP($I$4&amp;"--"&amp;ROW(A764),'Clie-F'!$A$5:$H$7000,7,0),"")</f>
        <v/>
      </c>
      <c r="E770" s="111" t="str">
        <f t="shared" ca="1" si="11"/>
        <v/>
      </c>
      <c r="F770" s="111" t="str">
        <f>IFERROR(VLOOKUP($I$4&amp;"--"&amp;ROW(A764),'Clie-F'!$A$5:$J$7000,9,0),"")</f>
        <v/>
      </c>
      <c r="G770" s="111" t="str">
        <f>IFERROR(VLOOKUP($I$4&amp;"--"&amp;ROW(A764),'Clie-F'!$A$5:$J$7000,10,0),"")</f>
        <v/>
      </c>
    </row>
    <row r="771" spans="2:7" ht="30" customHeight="1" x14ac:dyDescent="0.3">
      <c r="B771" s="110">
        <v>765</v>
      </c>
      <c r="C771" s="111" t="str">
        <f>IFERROR(VLOOKUP($I$4&amp;"--"&amp;ROW(A765),'Clie-F'!$A$5:$H$7000,4,0),"")</f>
        <v/>
      </c>
      <c r="D771" s="112" t="str">
        <f>IFERROR(VLOOKUP($I$4&amp;"--"&amp;ROW(A765),'Clie-F'!$A$5:$H$7000,7,0),"")</f>
        <v/>
      </c>
      <c r="E771" s="111" t="str">
        <f t="shared" ca="1" si="11"/>
        <v/>
      </c>
      <c r="F771" s="111" t="str">
        <f>IFERROR(VLOOKUP($I$4&amp;"--"&amp;ROW(A765),'Clie-F'!$A$5:$J$7000,9,0),"")</f>
        <v/>
      </c>
      <c r="G771" s="111" t="str">
        <f>IFERROR(VLOOKUP($I$4&amp;"--"&amp;ROW(A765),'Clie-F'!$A$5:$J$7000,10,0),"")</f>
        <v/>
      </c>
    </row>
    <row r="772" spans="2:7" ht="30" customHeight="1" x14ac:dyDescent="0.3">
      <c r="B772" s="110">
        <v>766</v>
      </c>
      <c r="C772" s="111" t="str">
        <f>IFERROR(VLOOKUP($I$4&amp;"--"&amp;ROW(A766),'Clie-F'!$A$5:$H$7000,4,0),"")</f>
        <v/>
      </c>
      <c r="D772" s="112" t="str">
        <f>IFERROR(VLOOKUP($I$4&amp;"--"&amp;ROW(A766),'Clie-F'!$A$5:$H$7000,7,0),"")</f>
        <v/>
      </c>
      <c r="E772" s="111" t="str">
        <f t="shared" ca="1" si="11"/>
        <v/>
      </c>
      <c r="F772" s="111" t="str">
        <f>IFERROR(VLOOKUP($I$4&amp;"--"&amp;ROW(A766),'Clie-F'!$A$5:$J$7000,9,0),"")</f>
        <v/>
      </c>
      <c r="G772" s="111" t="str">
        <f>IFERROR(VLOOKUP($I$4&amp;"--"&amp;ROW(A766),'Clie-F'!$A$5:$J$7000,10,0),"")</f>
        <v/>
      </c>
    </row>
    <row r="773" spans="2:7" ht="30" customHeight="1" x14ac:dyDescent="0.3">
      <c r="B773" s="110">
        <v>767</v>
      </c>
      <c r="C773" s="111" t="str">
        <f>IFERROR(VLOOKUP($I$4&amp;"--"&amp;ROW(A767),'Clie-F'!$A$5:$H$7000,4,0),"")</f>
        <v/>
      </c>
      <c r="D773" s="112" t="str">
        <f>IFERROR(VLOOKUP($I$4&amp;"--"&amp;ROW(A767),'Clie-F'!$A$5:$H$7000,7,0),"")</f>
        <v/>
      </c>
      <c r="E773" s="111" t="str">
        <f t="shared" ca="1" si="11"/>
        <v/>
      </c>
      <c r="F773" s="111" t="str">
        <f>IFERROR(VLOOKUP($I$4&amp;"--"&amp;ROW(A767),'Clie-F'!$A$5:$J$7000,9,0),"")</f>
        <v/>
      </c>
      <c r="G773" s="111" t="str">
        <f>IFERROR(VLOOKUP($I$4&amp;"--"&amp;ROW(A767),'Clie-F'!$A$5:$J$7000,10,0),"")</f>
        <v/>
      </c>
    </row>
    <row r="774" spans="2:7" ht="30" customHeight="1" x14ac:dyDescent="0.3">
      <c r="B774" s="110">
        <v>768</v>
      </c>
      <c r="C774" s="111" t="str">
        <f>IFERROR(VLOOKUP($I$4&amp;"--"&amp;ROW(A768),'Clie-F'!$A$5:$H$7000,4,0),"")</f>
        <v/>
      </c>
      <c r="D774" s="112" t="str">
        <f>IFERROR(VLOOKUP($I$4&amp;"--"&amp;ROW(A768),'Clie-F'!$A$5:$H$7000,7,0),"")</f>
        <v/>
      </c>
      <c r="E774" s="111" t="str">
        <f t="shared" ca="1" si="11"/>
        <v/>
      </c>
      <c r="F774" s="111" t="str">
        <f>IFERROR(VLOOKUP($I$4&amp;"--"&amp;ROW(A768),'Clie-F'!$A$5:$J$7000,9,0),"")</f>
        <v/>
      </c>
      <c r="G774" s="111" t="str">
        <f>IFERROR(VLOOKUP($I$4&amp;"--"&amp;ROW(A768),'Clie-F'!$A$5:$J$7000,10,0),"")</f>
        <v/>
      </c>
    </row>
    <row r="775" spans="2:7" ht="30" customHeight="1" x14ac:dyDescent="0.3">
      <c r="B775" s="110">
        <v>769</v>
      </c>
      <c r="C775" s="111" t="str">
        <f>IFERROR(VLOOKUP($I$4&amp;"--"&amp;ROW(A769),'Clie-F'!$A$5:$H$7000,4,0),"")</f>
        <v/>
      </c>
      <c r="D775" s="112" t="str">
        <f>IFERROR(VLOOKUP($I$4&amp;"--"&amp;ROW(A769),'Clie-F'!$A$5:$H$7000,7,0),"")</f>
        <v/>
      </c>
      <c r="E775" s="111" t="str">
        <f t="shared" ref="E775:E838" ca="1" si="12">IFERROR(IF(D775,DATEDIF(D775,TODAY(),"Y"),""),"")</f>
        <v/>
      </c>
      <c r="F775" s="111" t="str">
        <f>IFERROR(VLOOKUP($I$4&amp;"--"&amp;ROW(A769),'Clie-F'!$A$5:$J$7000,9,0),"")</f>
        <v/>
      </c>
      <c r="G775" s="111" t="str">
        <f>IFERROR(VLOOKUP($I$4&amp;"--"&amp;ROW(A769),'Clie-F'!$A$5:$J$7000,10,0),"")</f>
        <v/>
      </c>
    </row>
    <row r="776" spans="2:7" ht="30" customHeight="1" x14ac:dyDescent="0.3">
      <c r="B776" s="110">
        <v>770</v>
      </c>
      <c r="C776" s="111" t="str">
        <f>IFERROR(VLOOKUP($I$4&amp;"--"&amp;ROW(A770),'Clie-F'!$A$5:$H$7000,4,0),"")</f>
        <v/>
      </c>
      <c r="D776" s="112" t="str">
        <f>IFERROR(VLOOKUP($I$4&amp;"--"&amp;ROW(A770),'Clie-F'!$A$5:$H$7000,7,0),"")</f>
        <v/>
      </c>
      <c r="E776" s="111" t="str">
        <f t="shared" ca="1" si="12"/>
        <v/>
      </c>
      <c r="F776" s="111" t="str">
        <f>IFERROR(VLOOKUP($I$4&amp;"--"&amp;ROW(A770),'Clie-F'!$A$5:$J$7000,9,0),"")</f>
        <v/>
      </c>
      <c r="G776" s="111" t="str">
        <f>IFERROR(VLOOKUP($I$4&amp;"--"&amp;ROW(A770),'Clie-F'!$A$5:$J$7000,10,0),"")</f>
        <v/>
      </c>
    </row>
    <row r="777" spans="2:7" ht="30" customHeight="1" x14ac:dyDescent="0.3">
      <c r="B777" s="110">
        <v>771</v>
      </c>
      <c r="C777" s="111" t="str">
        <f>IFERROR(VLOOKUP($I$4&amp;"--"&amp;ROW(A771),'Clie-F'!$A$5:$H$7000,4,0),"")</f>
        <v/>
      </c>
      <c r="D777" s="112" t="str">
        <f>IFERROR(VLOOKUP($I$4&amp;"--"&amp;ROW(A771),'Clie-F'!$A$5:$H$7000,7,0),"")</f>
        <v/>
      </c>
      <c r="E777" s="111" t="str">
        <f t="shared" ca="1" si="12"/>
        <v/>
      </c>
      <c r="F777" s="111" t="str">
        <f>IFERROR(VLOOKUP($I$4&amp;"--"&amp;ROW(A771),'Clie-F'!$A$5:$J$7000,9,0),"")</f>
        <v/>
      </c>
      <c r="G777" s="111" t="str">
        <f>IFERROR(VLOOKUP($I$4&amp;"--"&amp;ROW(A771),'Clie-F'!$A$5:$J$7000,10,0),"")</f>
        <v/>
      </c>
    </row>
    <row r="778" spans="2:7" ht="30" customHeight="1" x14ac:dyDescent="0.3">
      <c r="B778" s="110">
        <v>772</v>
      </c>
      <c r="C778" s="111" t="str">
        <f>IFERROR(VLOOKUP($I$4&amp;"--"&amp;ROW(A772),'Clie-F'!$A$5:$H$7000,4,0),"")</f>
        <v/>
      </c>
      <c r="D778" s="112" t="str">
        <f>IFERROR(VLOOKUP($I$4&amp;"--"&amp;ROW(A772),'Clie-F'!$A$5:$H$7000,7,0),"")</f>
        <v/>
      </c>
      <c r="E778" s="111" t="str">
        <f t="shared" ca="1" si="12"/>
        <v/>
      </c>
      <c r="F778" s="111" t="str">
        <f>IFERROR(VLOOKUP($I$4&amp;"--"&amp;ROW(A772),'Clie-F'!$A$5:$J$7000,9,0),"")</f>
        <v/>
      </c>
      <c r="G778" s="111" t="str">
        <f>IFERROR(VLOOKUP($I$4&amp;"--"&amp;ROW(A772),'Clie-F'!$A$5:$J$7000,10,0),"")</f>
        <v/>
      </c>
    </row>
    <row r="779" spans="2:7" ht="30" customHeight="1" x14ac:dyDescent="0.3">
      <c r="B779" s="110">
        <v>773</v>
      </c>
      <c r="C779" s="111" t="str">
        <f>IFERROR(VLOOKUP($I$4&amp;"--"&amp;ROW(A773),'Clie-F'!$A$5:$H$7000,4,0),"")</f>
        <v/>
      </c>
      <c r="D779" s="112" t="str">
        <f>IFERROR(VLOOKUP($I$4&amp;"--"&amp;ROW(A773),'Clie-F'!$A$5:$H$7000,7,0),"")</f>
        <v/>
      </c>
      <c r="E779" s="111" t="str">
        <f t="shared" ca="1" si="12"/>
        <v/>
      </c>
      <c r="F779" s="111" t="str">
        <f>IFERROR(VLOOKUP($I$4&amp;"--"&amp;ROW(A773),'Clie-F'!$A$5:$J$7000,9,0),"")</f>
        <v/>
      </c>
      <c r="G779" s="111" t="str">
        <f>IFERROR(VLOOKUP($I$4&amp;"--"&amp;ROW(A773),'Clie-F'!$A$5:$J$7000,10,0),"")</f>
        <v/>
      </c>
    </row>
    <row r="780" spans="2:7" ht="30" customHeight="1" x14ac:dyDescent="0.3">
      <c r="B780" s="110">
        <v>774</v>
      </c>
      <c r="C780" s="111" t="str">
        <f>IFERROR(VLOOKUP($I$4&amp;"--"&amp;ROW(A774),'Clie-F'!$A$5:$H$7000,4,0),"")</f>
        <v/>
      </c>
      <c r="D780" s="112" t="str">
        <f>IFERROR(VLOOKUP($I$4&amp;"--"&amp;ROW(A774),'Clie-F'!$A$5:$H$7000,7,0),"")</f>
        <v/>
      </c>
      <c r="E780" s="111" t="str">
        <f t="shared" ca="1" si="12"/>
        <v/>
      </c>
      <c r="F780" s="111" t="str">
        <f>IFERROR(VLOOKUP($I$4&amp;"--"&amp;ROW(A774),'Clie-F'!$A$5:$J$7000,9,0),"")</f>
        <v/>
      </c>
      <c r="G780" s="111" t="str">
        <f>IFERROR(VLOOKUP($I$4&amp;"--"&amp;ROW(A774),'Clie-F'!$A$5:$J$7000,10,0),"")</f>
        <v/>
      </c>
    </row>
    <row r="781" spans="2:7" ht="30" customHeight="1" x14ac:dyDescent="0.3">
      <c r="B781" s="110">
        <v>775</v>
      </c>
      <c r="C781" s="111" t="str">
        <f>IFERROR(VLOOKUP($I$4&amp;"--"&amp;ROW(A775),'Clie-F'!$A$5:$H$7000,4,0),"")</f>
        <v/>
      </c>
      <c r="D781" s="112" t="str">
        <f>IFERROR(VLOOKUP($I$4&amp;"--"&amp;ROW(A775),'Clie-F'!$A$5:$H$7000,7,0),"")</f>
        <v/>
      </c>
      <c r="E781" s="111" t="str">
        <f t="shared" ca="1" si="12"/>
        <v/>
      </c>
      <c r="F781" s="111" t="str">
        <f>IFERROR(VLOOKUP($I$4&amp;"--"&amp;ROW(A775),'Clie-F'!$A$5:$J$7000,9,0),"")</f>
        <v/>
      </c>
      <c r="G781" s="111" t="str">
        <f>IFERROR(VLOOKUP($I$4&amp;"--"&amp;ROW(A775),'Clie-F'!$A$5:$J$7000,10,0),"")</f>
        <v/>
      </c>
    </row>
    <row r="782" spans="2:7" ht="30" customHeight="1" x14ac:dyDescent="0.3">
      <c r="B782" s="110">
        <v>776</v>
      </c>
      <c r="C782" s="111" t="str">
        <f>IFERROR(VLOOKUP($I$4&amp;"--"&amp;ROW(A776),'Clie-F'!$A$5:$H$7000,4,0),"")</f>
        <v/>
      </c>
      <c r="D782" s="112" t="str">
        <f>IFERROR(VLOOKUP($I$4&amp;"--"&amp;ROW(A776),'Clie-F'!$A$5:$H$7000,7,0),"")</f>
        <v/>
      </c>
      <c r="E782" s="111" t="str">
        <f t="shared" ca="1" si="12"/>
        <v/>
      </c>
      <c r="F782" s="111" t="str">
        <f>IFERROR(VLOOKUP($I$4&amp;"--"&amp;ROW(A776),'Clie-F'!$A$5:$J$7000,9,0),"")</f>
        <v/>
      </c>
      <c r="G782" s="111" t="str">
        <f>IFERROR(VLOOKUP($I$4&amp;"--"&amp;ROW(A776),'Clie-F'!$A$5:$J$7000,10,0),"")</f>
        <v/>
      </c>
    </row>
    <row r="783" spans="2:7" ht="30" customHeight="1" x14ac:dyDescent="0.3">
      <c r="B783" s="110">
        <v>777</v>
      </c>
      <c r="C783" s="111" t="str">
        <f>IFERROR(VLOOKUP($I$4&amp;"--"&amp;ROW(A777),'Clie-F'!$A$5:$H$7000,4,0),"")</f>
        <v/>
      </c>
      <c r="D783" s="112" t="str">
        <f>IFERROR(VLOOKUP($I$4&amp;"--"&amp;ROW(A777),'Clie-F'!$A$5:$H$7000,7,0),"")</f>
        <v/>
      </c>
      <c r="E783" s="111" t="str">
        <f t="shared" ca="1" si="12"/>
        <v/>
      </c>
      <c r="F783" s="111" t="str">
        <f>IFERROR(VLOOKUP($I$4&amp;"--"&amp;ROW(A777),'Clie-F'!$A$5:$J$7000,9,0),"")</f>
        <v/>
      </c>
      <c r="G783" s="111" t="str">
        <f>IFERROR(VLOOKUP($I$4&amp;"--"&amp;ROW(A777),'Clie-F'!$A$5:$J$7000,10,0),"")</f>
        <v/>
      </c>
    </row>
    <row r="784" spans="2:7" ht="30" customHeight="1" x14ac:dyDescent="0.3">
      <c r="B784" s="110">
        <v>778</v>
      </c>
      <c r="C784" s="111" t="str">
        <f>IFERROR(VLOOKUP($I$4&amp;"--"&amp;ROW(A778),'Clie-F'!$A$5:$H$7000,4,0),"")</f>
        <v/>
      </c>
      <c r="D784" s="112" t="str">
        <f>IFERROR(VLOOKUP($I$4&amp;"--"&amp;ROW(A778),'Clie-F'!$A$5:$H$7000,7,0),"")</f>
        <v/>
      </c>
      <c r="E784" s="111" t="str">
        <f t="shared" ca="1" si="12"/>
        <v/>
      </c>
      <c r="F784" s="111" t="str">
        <f>IFERROR(VLOOKUP($I$4&amp;"--"&amp;ROW(A778),'Clie-F'!$A$5:$J$7000,9,0),"")</f>
        <v/>
      </c>
      <c r="G784" s="111" t="str">
        <f>IFERROR(VLOOKUP($I$4&amp;"--"&amp;ROW(A778),'Clie-F'!$A$5:$J$7000,10,0),"")</f>
        <v/>
      </c>
    </row>
    <row r="785" spans="2:7" ht="30" customHeight="1" x14ac:dyDescent="0.3">
      <c r="B785" s="110">
        <v>779</v>
      </c>
      <c r="C785" s="111" t="str">
        <f>IFERROR(VLOOKUP($I$4&amp;"--"&amp;ROW(A779),'Clie-F'!$A$5:$H$7000,4,0),"")</f>
        <v/>
      </c>
      <c r="D785" s="112" t="str">
        <f>IFERROR(VLOOKUP($I$4&amp;"--"&amp;ROW(A779),'Clie-F'!$A$5:$H$7000,7,0),"")</f>
        <v/>
      </c>
      <c r="E785" s="111" t="str">
        <f t="shared" ca="1" si="12"/>
        <v/>
      </c>
      <c r="F785" s="111" t="str">
        <f>IFERROR(VLOOKUP($I$4&amp;"--"&amp;ROW(A779),'Clie-F'!$A$5:$J$7000,9,0),"")</f>
        <v/>
      </c>
      <c r="G785" s="111" t="str">
        <f>IFERROR(VLOOKUP($I$4&amp;"--"&amp;ROW(A779),'Clie-F'!$A$5:$J$7000,10,0),"")</f>
        <v/>
      </c>
    </row>
    <row r="786" spans="2:7" ht="30" customHeight="1" x14ac:dyDescent="0.3">
      <c r="B786" s="110">
        <v>780</v>
      </c>
      <c r="C786" s="111" t="str">
        <f>IFERROR(VLOOKUP($I$4&amp;"--"&amp;ROW(A780),'Clie-F'!$A$5:$H$7000,4,0),"")</f>
        <v/>
      </c>
      <c r="D786" s="112" t="str">
        <f>IFERROR(VLOOKUP($I$4&amp;"--"&amp;ROW(A780),'Clie-F'!$A$5:$H$7000,7,0),"")</f>
        <v/>
      </c>
      <c r="E786" s="111" t="str">
        <f t="shared" ca="1" si="12"/>
        <v/>
      </c>
      <c r="F786" s="111" t="str">
        <f>IFERROR(VLOOKUP($I$4&amp;"--"&amp;ROW(A780),'Clie-F'!$A$5:$J$7000,9,0),"")</f>
        <v/>
      </c>
      <c r="G786" s="111" t="str">
        <f>IFERROR(VLOOKUP($I$4&amp;"--"&amp;ROW(A780),'Clie-F'!$A$5:$J$7000,10,0),"")</f>
        <v/>
      </c>
    </row>
    <row r="787" spans="2:7" ht="30" customHeight="1" x14ac:dyDescent="0.3">
      <c r="B787" s="110">
        <v>781</v>
      </c>
      <c r="C787" s="111" t="str">
        <f>IFERROR(VLOOKUP($I$4&amp;"--"&amp;ROW(A781),'Clie-F'!$A$5:$H$7000,4,0),"")</f>
        <v/>
      </c>
      <c r="D787" s="112" t="str">
        <f>IFERROR(VLOOKUP($I$4&amp;"--"&amp;ROW(A781),'Clie-F'!$A$5:$H$7000,7,0),"")</f>
        <v/>
      </c>
      <c r="E787" s="111" t="str">
        <f t="shared" ca="1" si="12"/>
        <v/>
      </c>
      <c r="F787" s="111" t="str">
        <f>IFERROR(VLOOKUP($I$4&amp;"--"&amp;ROW(A781),'Clie-F'!$A$5:$J$7000,9,0),"")</f>
        <v/>
      </c>
      <c r="G787" s="111" t="str">
        <f>IFERROR(VLOOKUP($I$4&amp;"--"&amp;ROW(A781),'Clie-F'!$A$5:$J$7000,10,0),"")</f>
        <v/>
      </c>
    </row>
    <row r="788" spans="2:7" ht="30" customHeight="1" x14ac:dyDescent="0.3">
      <c r="B788" s="110">
        <v>782</v>
      </c>
      <c r="C788" s="111" t="str">
        <f>IFERROR(VLOOKUP($I$4&amp;"--"&amp;ROW(A782),'Clie-F'!$A$5:$H$7000,4,0),"")</f>
        <v/>
      </c>
      <c r="D788" s="112" t="str">
        <f>IFERROR(VLOOKUP($I$4&amp;"--"&amp;ROW(A782),'Clie-F'!$A$5:$H$7000,7,0),"")</f>
        <v/>
      </c>
      <c r="E788" s="111" t="str">
        <f t="shared" ca="1" si="12"/>
        <v/>
      </c>
      <c r="F788" s="111" t="str">
        <f>IFERROR(VLOOKUP($I$4&amp;"--"&amp;ROW(A782),'Clie-F'!$A$5:$J$7000,9,0),"")</f>
        <v/>
      </c>
      <c r="G788" s="111" t="str">
        <f>IFERROR(VLOOKUP($I$4&amp;"--"&amp;ROW(A782),'Clie-F'!$A$5:$J$7000,10,0),"")</f>
        <v/>
      </c>
    </row>
    <row r="789" spans="2:7" ht="30" customHeight="1" x14ac:dyDescent="0.3">
      <c r="B789" s="110">
        <v>783</v>
      </c>
      <c r="C789" s="111" t="str">
        <f>IFERROR(VLOOKUP($I$4&amp;"--"&amp;ROW(A783),'Clie-F'!$A$5:$H$7000,4,0),"")</f>
        <v/>
      </c>
      <c r="D789" s="112" t="str">
        <f>IFERROR(VLOOKUP($I$4&amp;"--"&amp;ROW(A783),'Clie-F'!$A$5:$H$7000,7,0),"")</f>
        <v/>
      </c>
      <c r="E789" s="111" t="str">
        <f t="shared" ca="1" si="12"/>
        <v/>
      </c>
      <c r="F789" s="111" t="str">
        <f>IFERROR(VLOOKUP($I$4&amp;"--"&amp;ROW(A783),'Clie-F'!$A$5:$J$7000,9,0),"")</f>
        <v/>
      </c>
      <c r="G789" s="111" t="str">
        <f>IFERROR(VLOOKUP($I$4&amp;"--"&amp;ROW(A783),'Clie-F'!$A$5:$J$7000,10,0),"")</f>
        <v/>
      </c>
    </row>
    <row r="790" spans="2:7" ht="30" customHeight="1" x14ac:dyDescent="0.3">
      <c r="B790" s="110">
        <v>784</v>
      </c>
      <c r="C790" s="111" t="str">
        <f>IFERROR(VLOOKUP($I$4&amp;"--"&amp;ROW(A784),'Clie-F'!$A$5:$H$7000,4,0),"")</f>
        <v/>
      </c>
      <c r="D790" s="112" t="str">
        <f>IFERROR(VLOOKUP($I$4&amp;"--"&amp;ROW(A784),'Clie-F'!$A$5:$H$7000,7,0),"")</f>
        <v/>
      </c>
      <c r="E790" s="111" t="str">
        <f t="shared" ca="1" si="12"/>
        <v/>
      </c>
      <c r="F790" s="111" t="str">
        <f>IFERROR(VLOOKUP($I$4&amp;"--"&amp;ROW(A784),'Clie-F'!$A$5:$J$7000,9,0),"")</f>
        <v/>
      </c>
      <c r="G790" s="111" t="str">
        <f>IFERROR(VLOOKUP($I$4&amp;"--"&amp;ROW(A784),'Clie-F'!$A$5:$J$7000,10,0),"")</f>
        <v/>
      </c>
    </row>
    <row r="791" spans="2:7" ht="30" customHeight="1" x14ac:dyDescent="0.3">
      <c r="B791" s="110">
        <v>785</v>
      </c>
      <c r="C791" s="111" t="str">
        <f>IFERROR(VLOOKUP($I$4&amp;"--"&amp;ROW(A785),'Clie-F'!$A$5:$H$7000,4,0),"")</f>
        <v/>
      </c>
      <c r="D791" s="112" t="str">
        <f>IFERROR(VLOOKUP($I$4&amp;"--"&amp;ROW(A785),'Clie-F'!$A$5:$H$7000,7,0),"")</f>
        <v/>
      </c>
      <c r="E791" s="111" t="str">
        <f t="shared" ca="1" si="12"/>
        <v/>
      </c>
      <c r="F791" s="111" t="str">
        <f>IFERROR(VLOOKUP($I$4&amp;"--"&amp;ROW(A785),'Clie-F'!$A$5:$J$7000,9,0),"")</f>
        <v/>
      </c>
      <c r="G791" s="111" t="str">
        <f>IFERROR(VLOOKUP($I$4&amp;"--"&amp;ROW(A785),'Clie-F'!$A$5:$J$7000,10,0),"")</f>
        <v/>
      </c>
    </row>
    <row r="792" spans="2:7" ht="30" customHeight="1" x14ac:dyDescent="0.3">
      <c r="B792" s="110">
        <v>786</v>
      </c>
      <c r="C792" s="111" t="str">
        <f>IFERROR(VLOOKUP($I$4&amp;"--"&amp;ROW(A786),'Clie-F'!$A$5:$H$7000,4,0),"")</f>
        <v/>
      </c>
      <c r="D792" s="112" t="str">
        <f>IFERROR(VLOOKUP($I$4&amp;"--"&amp;ROW(A786),'Clie-F'!$A$5:$H$7000,7,0),"")</f>
        <v/>
      </c>
      <c r="E792" s="111" t="str">
        <f t="shared" ca="1" si="12"/>
        <v/>
      </c>
      <c r="F792" s="111" t="str">
        <f>IFERROR(VLOOKUP($I$4&amp;"--"&amp;ROW(A786),'Clie-F'!$A$5:$J$7000,9,0),"")</f>
        <v/>
      </c>
      <c r="G792" s="111" t="str">
        <f>IFERROR(VLOOKUP($I$4&amp;"--"&amp;ROW(A786),'Clie-F'!$A$5:$J$7000,10,0),"")</f>
        <v/>
      </c>
    </row>
    <row r="793" spans="2:7" ht="30" customHeight="1" x14ac:dyDescent="0.3">
      <c r="B793" s="110">
        <v>787</v>
      </c>
      <c r="C793" s="111" t="str">
        <f>IFERROR(VLOOKUP($I$4&amp;"--"&amp;ROW(A787),'Clie-F'!$A$5:$H$7000,4,0),"")</f>
        <v/>
      </c>
      <c r="D793" s="112" t="str">
        <f>IFERROR(VLOOKUP($I$4&amp;"--"&amp;ROW(A787),'Clie-F'!$A$5:$H$7000,7,0),"")</f>
        <v/>
      </c>
      <c r="E793" s="111" t="str">
        <f t="shared" ca="1" si="12"/>
        <v/>
      </c>
      <c r="F793" s="111" t="str">
        <f>IFERROR(VLOOKUP($I$4&amp;"--"&amp;ROW(A787),'Clie-F'!$A$5:$J$7000,9,0),"")</f>
        <v/>
      </c>
      <c r="G793" s="111" t="str">
        <f>IFERROR(VLOOKUP($I$4&amp;"--"&amp;ROW(A787),'Clie-F'!$A$5:$J$7000,10,0),"")</f>
        <v/>
      </c>
    </row>
    <row r="794" spans="2:7" ht="30" customHeight="1" x14ac:dyDescent="0.3">
      <c r="B794" s="110">
        <v>788</v>
      </c>
      <c r="C794" s="111" t="str">
        <f>IFERROR(VLOOKUP($I$4&amp;"--"&amp;ROW(A788),'Clie-F'!$A$5:$H$7000,4,0),"")</f>
        <v/>
      </c>
      <c r="D794" s="112" t="str">
        <f>IFERROR(VLOOKUP($I$4&amp;"--"&amp;ROW(A788),'Clie-F'!$A$5:$H$7000,7,0),"")</f>
        <v/>
      </c>
      <c r="E794" s="111" t="str">
        <f t="shared" ca="1" si="12"/>
        <v/>
      </c>
      <c r="F794" s="111" t="str">
        <f>IFERROR(VLOOKUP($I$4&amp;"--"&amp;ROW(A788),'Clie-F'!$A$5:$J$7000,9,0),"")</f>
        <v/>
      </c>
      <c r="G794" s="111" t="str">
        <f>IFERROR(VLOOKUP($I$4&amp;"--"&amp;ROW(A788),'Clie-F'!$A$5:$J$7000,10,0),"")</f>
        <v/>
      </c>
    </row>
    <row r="795" spans="2:7" ht="30" customHeight="1" x14ac:dyDescent="0.3">
      <c r="B795" s="110">
        <v>789</v>
      </c>
      <c r="C795" s="111" t="str">
        <f>IFERROR(VLOOKUP($I$4&amp;"--"&amp;ROW(A789),'Clie-F'!$A$5:$H$7000,4,0),"")</f>
        <v/>
      </c>
      <c r="D795" s="112" t="str">
        <f>IFERROR(VLOOKUP($I$4&amp;"--"&amp;ROW(A789),'Clie-F'!$A$5:$H$7000,7,0),"")</f>
        <v/>
      </c>
      <c r="E795" s="111" t="str">
        <f t="shared" ca="1" si="12"/>
        <v/>
      </c>
      <c r="F795" s="111" t="str">
        <f>IFERROR(VLOOKUP($I$4&amp;"--"&amp;ROW(A789),'Clie-F'!$A$5:$J$7000,9,0),"")</f>
        <v/>
      </c>
      <c r="G795" s="111" t="str">
        <f>IFERROR(VLOOKUP($I$4&amp;"--"&amp;ROW(A789),'Clie-F'!$A$5:$J$7000,10,0),"")</f>
        <v/>
      </c>
    </row>
    <row r="796" spans="2:7" ht="30" customHeight="1" x14ac:dyDescent="0.3">
      <c r="B796" s="110">
        <v>790</v>
      </c>
      <c r="C796" s="111" t="str">
        <f>IFERROR(VLOOKUP($I$4&amp;"--"&amp;ROW(A790),'Clie-F'!$A$5:$H$7000,4,0),"")</f>
        <v/>
      </c>
      <c r="D796" s="112" t="str">
        <f>IFERROR(VLOOKUP($I$4&amp;"--"&amp;ROW(A790),'Clie-F'!$A$5:$H$7000,7,0),"")</f>
        <v/>
      </c>
      <c r="E796" s="111" t="str">
        <f t="shared" ca="1" si="12"/>
        <v/>
      </c>
      <c r="F796" s="111" t="str">
        <f>IFERROR(VLOOKUP($I$4&amp;"--"&amp;ROW(A790),'Clie-F'!$A$5:$J$7000,9,0),"")</f>
        <v/>
      </c>
      <c r="G796" s="111" t="str">
        <f>IFERROR(VLOOKUP($I$4&amp;"--"&amp;ROW(A790),'Clie-F'!$A$5:$J$7000,10,0),"")</f>
        <v/>
      </c>
    </row>
    <row r="797" spans="2:7" ht="30" customHeight="1" x14ac:dyDescent="0.3">
      <c r="B797" s="110">
        <v>791</v>
      </c>
      <c r="C797" s="111" t="str">
        <f>IFERROR(VLOOKUP($I$4&amp;"--"&amp;ROW(A791),'Clie-F'!$A$5:$H$7000,4,0),"")</f>
        <v/>
      </c>
      <c r="D797" s="112" t="str">
        <f>IFERROR(VLOOKUP($I$4&amp;"--"&amp;ROW(A791),'Clie-F'!$A$5:$H$7000,7,0),"")</f>
        <v/>
      </c>
      <c r="E797" s="111" t="str">
        <f t="shared" ca="1" si="12"/>
        <v/>
      </c>
      <c r="F797" s="111" t="str">
        <f>IFERROR(VLOOKUP($I$4&amp;"--"&amp;ROW(A791),'Clie-F'!$A$5:$J$7000,9,0),"")</f>
        <v/>
      </c>
      <c r="G797" s="111" t="str">
        <f>IFERROR(VLOOKUP($I$4&amp;"--"&amp;ROW(A791),'Clie-F'!$A$5:$J$7000,10,0),"")</f>
        <v/>
      </c>
    </row>
    <row r="798" spans="2:7" ht="30" customHeight="1" x14ac:dyDescent="0.3">
      <c r="B798" s="110">
        <v>792</v>
      </c>
      <c r="C798" s="111" t="str">
        <f>IFERROR(VLOOKUP($I$4&amp;"--"&amp;ROW(A792),'Clie-F'!$A$5:$H$7000,4,0),"")</f>
        <v/>
      </c>
      <c r="D798" s="112" t="str">
        <f>IFERROR(VLOOKUP($I$4&amp;"--"&amp;ROW(A792),'Clie-F'!$A$5:$H$7000,7,0),"")</f>
        <v/>
      </c>
      <c r="E798" s="111" t="str">
        <f t="shared" ca="1" si="12"/>
        <v/>
      </c>
      <c r="F798" s="111" t="str">
        <f>IFERROR(VLOOKUP($I$4&amp;"--"&amp;ROW(A792),'Clie-F'!$A$5:$J$7000,9,0),"")</f>
        <v/>
      </c>
      <c r="G798" s="111" t="str">
        <f>IFERROR(VLOOKUP($I$4&amp;"--"&amp;ROW(A792),'Clie-F'!$A$5:$J$7000,10,0),"")</f>
        <v/>
      </c>
    </row>
    <row r="799" spans="2:7" ht="30" customHeight="1" x14ac:dyDescent="0.3">
      <c r="B799" s="110">
        <v>793</v>
      </c>
      <c r="C799" s="111" t="str">
        <f>IFERROR(VLOOKUP($I$4&amp;"--"&amp;ROW(A793),'Clie-F'!$A$5:$H$7000,4,0),"")</f>
        <v/>
      </c>
      <c r="D799" s="112" t="str">
        <f>IFERROR(VLOOKUP($I$4&amp;"--"&amp;ROW(A793),'Clie-F'!$A$5:$H$7000,7,0),"")</f>
        <v/>
      </c>
      <c r="E799" s="111" t="str">
        <f t="shared" ca="1" si="12"/>
        <v/>
      </c>
      <c r="F799" s="111" t="str">
        <f>IFERROR(VLOOKUP($I$4&amp;"--"&amp;ROW(A793),'Clie-F'!$A$5:$J$7000,9,0),"")</f>
        <v/>
      </c>
      <c r="G799" s="111" t="str">
        <f>IFERROR(VLOOKUP($I$4&amp;"--"&amp;ROW(A793),'Clie-F'!$A$5:$J$7000,10,0),"")</f>
        <v/>
      </c>
    </row>
    <row r="800" spans="2:7" ht="30" customHeight="1" x14ac:dyDescent="0.3">
      <c r="B800" s="110">
        <v>794</v>
      </c>
      <c r="C800" s="111" t="str">
        <f>IFERROR(VLOOKUP($I$4&amp;"--"&amp;ROW(A794),'Clie-F'!$A$5:$H$7000,4,0),"")</f>
        <v/>
      </c>
      <c r="D800" s="112" t="str">
        <f>IFERROR(VLOOKUP($I$4&amp;"--"&amp;ROW(A794),'Clie-F'!$A$5:$H$7000,7,0),"")</f>
        <v/>
      </c>
      <c r="E800" s="111" t="str">
        <f t="shared" ca="1" si="12"/>
        <v/>
      </c>
      <c r="F800" s="111" t="str">
        <f>IFERROR(VLOOKUP($I$4&amp;"--"&amp;ROW(A794),'Clie-F'!$A$5:$J$7000,9,0),"")</f>
        <v/>
      </c>
      <c r="G800" s="111" t="str">
        <f>IFERROR(VLOOKUP($I$4&amp;"--"&amp;ROW(A794),'Clie-F'!$A$5:$J$7000,10,0),"")</f>
        <v/>
      </c>
    </row>
    <row r="801" spans="2:7" ht="30" customHeight="1" x14ac:dyDescent="0.3">
      <c r="B801" s="110">
        <v>795</v>
      </c>
      <c r="C801" s="111" t="str">
        <f>IFERROR(VLOOKUP($I$4&amp;"--"&amp;ROW(A795),'Clie-F'!$A$5:$H$7000,4,0),"")</f>
        <v/>
      </c>
      <c r="D801" s="112" t="str">
        <f>IFERROR(VLOOKUP($I$4&amp;"--"&amp;ROW(A795),'Clie-F'!$A$5:$H$7000,7,0),"")</f>
        <v/>
      </c>
      <c r="E801" s="111" t="str">
        <f t="shared" ca="1" si="12"/>
        <v/>
      </c>
      <c r="F801" s="111" t="str">
        <f>IFERROR(VLOOKUP($I$4&amp;"--"&amp;ROW(A795),'Clie-F'!$A$5:$J$7000,9,0),"")</f>
        <v/>
      </c>
      <c r="G801" s="111" t="str">
        <f>IFERROR(VLOOKUP($I$4&amp;"--"&amp;ROW(A795),'Clie-F'!$A$5:$J$7000,10,0),"")</f>
        <v/>
      </c>
    </row>
    <row r="802" spans="2:7" ht="30" customHeight="1" x14ac:dyDescent="0.3">
      <c r="B802" s="110">
        <v>796</v>
      </c>
      <c r="C802" s="111" t="str">
        <f>IFERROR(VLOOKUP($I$4&amp;"--"&amp;ROW(A796),'Clie-F'!$A$5:$H$7000,4,0),"")</f>
        <v/>
      </c>
      <c r="D802" s="112" t="str">
        <f>IFERROR(VLOOKUP($I$4&amp;"--"&amp;ROW(A796),'Clie-F'!$A$5:$H$7000,7,0),"")</f>
        <v/>
      </c>
      <c r="E802" s="111" t="str">
        <f t="shared" ca="1" si="12"/>
        <v/>
      </c>
      <c r="F802" s="111" t="str">
        <f>IFERROR(VLOOKUP($I$4&amp;"--"&amp;ROW(A796),'Clie-F'!$A$5:$J$7000,9,0),"")</f>
        <v/>
      </c>
      <c r="G802" s="111" t="str">
        <f>IFERROR(VLOOKUP($I$4&amp;"--"&amp;ROW(A796),'Clie-F'!$A$5:$J$7000,10,0),"")</f>
        <v/>
      </c>
    </row>
    <row r="803" spans="2:7" ht="30" customHeight="1" x14ac:dyDescent="0.3">
      <c r="B803" s="110">
        <v>797</v>
      </c>
      <c r="C803" s="111" t="str">
        <f>IFERROR(VLOOKUP($I$4&amp;"--"&amp;ROW(A797),'Clie-F'!$A$5:$H$7000,4,0),"")</f>
        <v/>
      </c>
      <c r="D803" s="112" t="str">
        <f>IFERROR(VLOOKUP($I$4&amp;"--"&amp;ROW(A797),'Clie-F'!$A$5:$H$7000,7,0),"")</f>
        <v/>
      </c>
      <c r="E803" s="111" t="str">
        <f t="shared" ca="1" si="12"/>
        <v/>
      </c>
      <c r="F803" s="111" t="str">
        <f>IFERROR(VLOOKUP($I$4&amp;"--"&amp;ROW(A797),'Clie-F'!$A$5:$J$7000,9,0),"")</f>
        <v/>
      </c>
      <c r="G803" s="111" t="str">
        <f>IFERROR(VLOOKUP($I$4&amp;"--"&amp;ROW(A797),'Clie-F'!$A$5:$J$7000,10,0),"")</f>
        <v/>
      </c>
    </row>
    <row r="804" spans="2:7" ht="30" customHeight="1" x14ac:dyDescent="0.3">
      <c r="B804" s="110">
        <v>798</v>
      </c>
      <c r="C804" s="111" t="str">
        <f>IFERROR(VLOOKUP($I$4&amp;"--"&amp;ROW(A798),'Clie-F'!$A$5:$H$7000,4,0),"")</f>
        <v/>
      </c>
      <c r="D804" s="112" t="str">
        <f>IFERROR(VLOOKUP($I$4&amp;"--"&amp;ROW(A798),'Clie-F'!$A$5:$H$7000,7,0),"")</f>
        <v/>
      </c>
      <c r="E804" s="111" t="str">
        <f t="shared" ca="1" si="12"/>
        <v/>
      </c>
      <c r="F804" s="111" t="str">
        <f>IFERROR(VLOOKUP($I$4&amp;"--"&amp;ROW(A798),'Clie-F'!$A$5:$J$7000,9,0),"")</f>
        <v/>
      </c>
      <c r="G804" s="111" t="str">
        <f>IFERROR(VLOOKUP($I$4&amp;"--"&amp;ROW(A798),'Clie-F'!$A$5:$J$7000,10,0),"")</f>
        <v/>
      </c>
    </row>
    <row r="805" spans="2:7" ht="30" customHeight="1" x14ac:dyDescent="0.3">
      <c r="B805" s="110">
        <v>799</v>
      </c>
      <c r="C805" s="111" t="str">
        <f>IFERROR(VLOOKUP($I$4&amp;"--"&amp;ROW(A799),'Clie-F'!$A$5:$H$7000,4,0),"")</f>
        <v/>
      </c>
      <c r="D805" s="112" t="str">
        <f>IFERROR(VLOOKUP($I$4&amp;"--"&amp;ROW(A799),'Clie-F'!$A$5:$H$7000,7,0),"")</f>
        <v/>
      </c>
      <c r="E805" s="111" t="str">
        <f t="shared" ca="1" si="12"/>
        <v/>
      </c>
      <c r="F805" s="111" t="str">
        <f>IFERROR(VLOOKUP($I$4&amp;"--"&amp;ROW(A799),'Clie-F'!$A$5:$J$7000,9,0),"")</f>
        <v/>
      </c>
      <c r="G805" s="111" t="str">
        <f>IFERROR(VLOOKUP($I$4&amp;"--"&amp;ROW(A799),'Clie-F'!$A$5:$J$7000,10,0),"")</f>
        <v/>
      </c>
    </row>
    <row r="806" spans="2:7" ht="30" customHeight="1" x14ac:dyDescent="0.3">
      <c r="B806" s="110">
        <v>800</v>
      </c>
      <c r="C806" s="111" t="str">
        <f>IFERROR(VLOOKUP($I$4&amp;"--"&amp;ROW(A800),'Clie-F'!$A$5:$H$7000,4,0),"")</f>
        <v/>
      </c>
      <c r="D806" s="112" t="str">
        <f>IFERROR(VLOOKUP($I$4&amp;"--"&amp;ROW(A800),'Clie-F'!$A$5:$H$7000,7,0),"")</f>
        <v/>
      </c>
      <c r="E806" s="111" t="str">
        <f t="shared" ca="1" si="12"/>
        <v/>
      </c>
      <c r="F806" s="111" t="str">
        <f>IFERROR(VLOOKUP($I$4&amp;"--"&amp;ROW(A800),'Clie-F'!$A$5:$J$7000,9,0),"")</f>
        <v/>
      </c>
      <c r="G806" s="111" t="str">
        <f>IFERROR(VLOOKUP($I$4&amp;"--"&amp;ROW(A800),'Clie-F'!$A$5:$J$7000,10,0),"")</f>
        <v/>
      </c>
    </row>
    <row r="807" spans="2:7" ht="30" customHeight="1" x14ac:dyDescent="0.3">
      <c r="B807" s="110">
        <v>801</v>
      </c>
      <c r="C807" s="111" t="str">
        <f>IFERROR(VLOOKUP($I$4&amp;"--"&amp;ROW(A801),'Clie-F'!$A$5:$H$7000,4,0),"")</f>
        <v/>
      </c>
      <c r="D807" s="112" t="str">
        <f>IFERROR(VLOOKUP($I$4&amp;"--"&amp;ROW(A801),'Clie-F'!$A$5:$H$7000,7,0),"")</f>
        <v/>
      </c>
      <c r="E807" s="111" t="str">
        <f t="shared" ca="1" si="12"/>
        <v/>
      </c>
      <c r="F807" s="111" t="str">
        <f>IFERROR(VLOOKUP($I$4&amp;"--"&amp;ROW(A801),'Clie-F'!$A$5:$J$7000,9,0),"")</f>
        <v/>
      </c>
      <c r="G807" s="111" t="str">
        <f>IFERROR(VLOOKUP($I$4&amp;"--"&amp;ROW(A801),'Clie-F'!$A$5:$J$7000,10,0),"")</f>
        <v/>
      </c>
    </row>
    <row r="808" spans="2:7" ht="30" customHeight="1" x14ac:dyDescent="0.3">
      <c r="B808" s="110">
        <v>802</v>
      </c>
      <c r="C808" s="111" t="str">
        <f>IFERROR(VLOOKUP($I$4&amp;"--"&amp;ROW(A802),'Clie-F'!$A$5:$H$7000,4,0),"")</f>
        <v/>
      </c>
      <c r="D808" s="112" t="str">
        <f>IFERROR(VLOOKUP($I$4&amp;"--"&amp;ROW(A802),'Clie-F'!$A$5:$H$7000,7,0),"")</f>
        <v/>
      </c>
      <c r="E808" s="111" t="str">
        <f t="shared" ca="1" si="12"/>
        <v/>
      </c>
      <c r="F808" s="111" t="str">
        <f>IFERROR(VLOOKUP($I$4&amp;"--"&amp;ROW(A802),'Clie-F'!$A$5:$J$7000,9,0),"")</f>
        <v/>
      </c>
      <c r="G808" s="111" t="str">
        <f>IFERROR(VLOOKUP($I$4&amp;"--"&amp;ROW(A802),'Clie-F'!$A$5:$J$7000,10,0),"")</f>
        <v/>
      </c>
    </row>
    <row r="809" spans="2:7" ht="30" customHeight="1" x14ac:dyDescent="0.3">
      <c r="B809" s="110">
        <v>803</v>
      </c>
      <c r="C809" s="111" t="str">
        <f>IFERROR(VLOOKUP($I$4&amp;"--"&amp;ROW(A803),'Clie-F'!$A$5:$H$7000,4,0),"")</f>
        <v/>
      </c>
      <c r="D809" s="112" t="str">
        <f>IFERROR(VLOOKUP($I$4&amp;"--"&amp;ROW(A803),'Clie-F'!$A$5:$H$7000,7,0),"")</f>
        <v/>
      </c>
      <c r="E809" s="111" t="str">
        <f t="shared" ca="1" si="12"/>
        <v/>
      </c>
      <c r="F809" s="111" t="str">
        <f>IFERROR(VLOOKUP($I$4&amp;"--"&amp;ROW(A803),'Clie-F'!$A$5:$J$7000,9,0),"")</f>
        <v/>
      </c>
      <c r="G809" s="111" t="str">
        <f>IFERROR(VLOOKUP($I$4&amp;"--"&amp;ROW(A803),'Clie-F'!$A$5:$J$7000,10,0),"")</f>
        <v/>
      </c>
    </row>
    <row r="810" spans="2:7" ht="30" customHeight="1" x14ac:dyDescent="0.3">
      <c r="B810" s="110">
        <v>804</v>
      </c>
      <c r="C810" s="111" t="str">
        <f>IFERROR(VLOOKUP($I$4&amp;"--"&amp;ROW(A804),'Clie-F'!$A$5:$H$7000,4,0),"")</f>
        <v/>
      </c>
      <c r="D810" s="112" t="str">
        <f>IFERROR(VLOOKUP($I$4&amp;"--"&amp;ROW(A804),'Clie-F'!$A$5:$H$7000,7,0),"")</f>
        <v/>
      </c>
      <c r="E810" s="111" t="str">
        <f t="shared" ca="1" si="12"/>
        <v/>
      </c>
      <c r="F810" s="111" t="str">
        <f>IFERROR(VLOOKUP($I$4&amp;"--"&amp;ROW(A804),'Clie-F'!$A$5:$J$7000,9,0),"")</f>
        <v/>
      </c>
      <c r="G810" s="111" t="str">
        <f>IFERROR(VLOOKUP($I$4&amp;"--"&amp;ROW(A804),'Clie-F'!$A$5:$J$7000,10,0),"")</f>
        <v/>
      </c>
    </row>
    <row r="811" spans="2:7" ht="30" customHeight="1" x14ac:dyDescent="0.3">
      <c r="B811" s="110">
        <v>805</v>
      </c>
      <c r="C811" s="111" t="str">
        <f>IFERROR(VLOOKUP($I$4&amp;"--"&amp;ROW(A805),'Clie-F'!$A$5:$H$7000,4,0),"")</f>
        <v/>
      </c>
      <c r="D811" s="112" t="str">
        <f>IFERROR(VLOOKUP($I$4&amp;"--"&amp;ROW(A805),'Clie-F'!$A$5:$H$7000,7,0),"")</f>
        <v/>
      </c>
      <c r="E811" s="111" t="str">
        <f t="shared" ca="1" si="12"/>
        <v/>
      </c>
      <c r="F811" s="111" t="str">
        <f>IFERROR(VLOOKUP($I$4&amp;"--"&amp;ROW(A805),'Clie-F'!$A$5:$J$7000,9,0),"")</f>
        <v/>
      </c>
      <c r="G811" s="111" t="str">
        <f>IFERROR(VLOOKUP($I$4&amp;"--"&amp;ROW(A805),'Clie-F'!$A$5:$J$7000,10,0),"")</f>
        <v/>
      </c>
    </row>
    <row r="812" spans="2:7" ht="30" customHeight="1" x14ac:dyDescent="0.3">
      <c r="B812" s="110">
        <v>806</v>
      </c>
      <c r="C812" s="111" t="str">
        <f>IFERROR(VLOOKUP($I$4&amp;"--"&amp;ROW(A806),'Clie-F'!$A$5:$H$7000,4,0),"")</f>
        <v/>
      </c>
      <c r="D812" s="112" t="str">
        <f>IFERROR(VLOOKUP($I$4&amp;"--"&amp;ROW(A806),'Clie-F'!$A$5:$H$7000,7,0),"")</f>
        <v/>
      </c>
      <c r="E812" s="111" t="str">
        <f t="shared" ca="1" si="12"/>
        <v/>
      </c>
      <c r="F812" s="111" t="str">
        <f>IFERROR(VLOOKUP($I$4&amp;"--"&amp;ROW(A806),'Clie-F'!$A$5:$J$7000,9,0),"")</f>
        <v/>
      </c>
      <c r="G812" s="111" t="str">
        <f>IFERROR(VLOOKUP($I$4&amp;"--"&amp;ROW(A806),'Clie-F'!$A$5:$J$7000,10,0),"")</f>
        <v/>
      </c>
    </row>
    <row r="813" spans="2:7" ht="30" customHeight="1" x14ac:dyDescent="0.3">
      <c r="B813" s="110">
        <v>807</v>
      </c>
      <c r="C813" s="111" t="str">
        <f>IFERROR(VLOOKUP($I$4&amp;"--"&amp;ROW(A807),'Clie-F'!$A$5:$H$7000,4,0),"")</f>
        <v/>
      </c>
      <c r="D813" s="112" t="str">
        <f>IFERROR(VLOOKUP($I$4&amp;"--"&amp;ROW(A807),'Clie-F'!$A$5:$H$7000,7,0),"")</f>
        <v/>
      </c>
      <c r="E813" s="111" t="str">
        <f t="shared" ca="1" si="12"/>
        <v/>
      </c>
      <c r="F813" s="111" t="str">
        <f>IFERROR(VLOOKUP($I$4&amp;"--"&amp;ROW(A807),'Clie-F'!$A$5:$J$7000,9,0),"")</f>
        <v/>
      </c>
      <c r="G813" s="111" t="str">
        <f>IFERROR(VLOOKUP($I$4&amp;"--"&amp;ROW(A807),'Clie-F'!$A$5:$J$7000,10,0),"")</f>
        <v/>
      </c>
    </row>
    <row r="814" spans="2:7" ht="30" customHeight="1" x14ac:dyDescent="0.3">
      <c r="B814" s="110">
        <v>808</v>
      </c>
      <c r="C814" s="111" t="str">
        <f>IFERROR(VLOOKUP($I$4&amp;"--"&amp;ROW(A808),'Clie-F'!$A$5:$H$7000,4,0),"")</f>
        <v/>
      </c>
      <c r="D814" s="112" t="str">
        <f>IFERROR(VLOOKUP($I$4&amp;"--"&amp;ROW(A808),'Clie-F'!$A$5:$H$7000,7,0),"")</f>
        <v/>
      </c>
      <c r="E814" s="111" t="str">
        <f t="shared" ca="1" si="12"/>
        <v/>
      </c>
      <c r="F814" s="111" t="str">
        <f>IFERROR(VLOOKUP($I$4&amp;"--"&amp;ROW(A808),'Clie-F'!$A$5:$J$7000,9,0),"")</f>
        <v/>
      </c>
      <c r="G814" s="111" t="str">
        <f>IFERROR(VLOOKUP($I$4&amp;"--"&amp;ROW(A808),'Clie-F'!$A$5:$J$7000,10,0),"")</f>
        <v/>
      </c>
    </row>
    <row r="815" spans="2:7" ht="30" customHeight="1" x14ac:dyDescent="0.3">
      <c r="B815" s="110">
        <v>809</v>
      </c>
      <c r="C815" s="111" t="str">
        <f>IFERROR(VLOOKUP($I$4&amp;"--"&amp;ROW(A809),'Clie-F'!$A$5:$H$7000,4,0),"")</f>
        <v/>
      </c>
      <c r="D815" s="112" t="str">
        <f>IFERROR(VLOOKUP($I$4&amp;"--"&amp;ROW(A809),'Clie-F'!$A$5:$H$7000,7,0),"")</f>
        <v/>
      </c>
      <c r="E815" s="111" t="str">
        <f t="shared" ca="1" si="12"/>
        <v/>
      </c>
      <c r="F815" s="111" t="str">
        <f>IFERROR(VLOOKUP($I$4&amp;"--"&amp;ROW(A809),'Clie-F'!$A$5:$J$7000,9,0),"")</f>
        <v/>
      </c>
      <c r="G815" s="111" t="str">
        <f>IFERROR(VLOOKUP($I$4&amp;"--"&amp;ROW(A809),'Clie-F'!$A$5:$J$7000,10,0),"")</f>
        <v/>
      </c>
    </row>
    <row r="816" spans="2:7" ht="30" customHeight="1" x14ac:dyDescent="0.3">
      <c r="B816" s="110">
        <v>810</v>
      </c>
      <c r="C816" s="111" t="str">
        <f>IFERROR(VLOOKUP($I$4&amp;"--"&amp;ROW(A810),'Clie-F'!$A$5:$H$7000,4,0),"")</f>
        <v/>
      </c>
      <c r="D816" s="112" t="str">
        <f>IFERROR(VLOOKUP($I$4&amp;"--"&amp;ROW(A810),'Clie-F'!$A$5:$H$7000,7,0),"")</f>
        <v/>
      </c>
      <c r="E816" s="111" t="str">
        <f t="shared" ca="1" si="12"/>
        <v/>
      </c>
      <c r="F816" s="111" t="str">
        <f>IFERROR(VLOOKUP($I$4&amp;"--"&amp;ROW(A810),'Clie-F'!$A$5:$J$7000,9,0),"")</f>
        <v/>
      </c>
      <c r="G816" s="111" t="str">
        <f>IFERROR(VLOOKUP($I$4&amp;"--"&amp;ROW(A810),'Clie-F'!$A$5:$J$7000,10,0),"")</f>
        <v/>
      </c>
    </row>
    <row r="817" spans="2:7" ht="30" customHeight="1" x14ac:dyDescent="0.3">
      <c r="B817" s="110">
        <v>811</v>
      </c>
      <c r="C817" s="111" t="str">
        <f>IFERROR(VLOOKUP($I$4&amp;"--"&amp;ROW(A811),'Clie-F'!$A$5:$H$7000,4,0),"")</f>
        <v/>
      </c>
      <c r="D817" s="112" t="str">
        <f>IFERROR(VLOOKUP($I$4&amp;"--"&amp;ROW(A811),'Clie-F'!$A$5:$H$7000,7,0),"")</f>
        <v/>
      </c>
      <c r="E817" s="111" t="str">
        <f t="shared" ca="1" si="12"/>
        <v/>
      </c>
      <c r="F817" s="111" t="str">
        <f>IFERROR(VLOOKUP($I$4&amp;"--"&amp;ROW(A811),'Clie-F'!$A$5:$J$7000,9,0),"")</f>
        <v/>
      </c>
      <c r="G817" s="111" t="str">
        <f>IFERROR(VLOOKUP($I$4&amp;"--"&amp;ROW(A811),'Clie-F'!$A$5:$J$7000,10,0),"")</f>
        <v/>
      </c>
    </row>
    <row r="818" spans="2:7" ht="30" customHeight="1" x14ac:dyDescent="0.3">
      <c r="B818" s="110">
        <v>812</v>
      </c>
      <c r="C818" s="111" t="str">
        <f>IFERROR(VLOOKUP($I$4&amp;"--"&amp;ROW(A812),'Clie-F'!$A$5:$H$7000,4,0),"")</f>
        <v/>
      </c>
      <c r="D818" s="112" t="str">
        <f>IFERROR(VLOOKUP($I$4&amp;"--"&amp;ROW(A812),'Clie-F'!$A$5:$H$7000,7,0),"")</f>
        <v/>
      </c>
      <c r="E818" s="111" t="str">
        <f t="shared" ca="1" si="12"/>
        <v/>
      </c>
      <c r="F818" s="111" t="str">
        <f>IFERROR(VLOOKUP($I$4&amp;"--"&amp;ROW(A812),'Clie-F'!$A$5:$J$7000,9,0),"")</f>
        <v/>
      </c>
      <c r="G818" s="111" t="str">
        <f>IFERROR(VLOOKUP($I$4&amp;"--"&amp;ROW(A812),'Clie-F'!$A$5:$J$7000,10,0),"")</f>
        <v/>
      </c>
    </row>
    <row r="819" spans="2:7" ht="30" customHeight="1" x14ac:dyDescent="0.3">
      <c r="B819" s="110">
        <v>813</v>
      </c>
      <c r="C819" s="111" t="str">
        <f>IFERROR(VLOOKUP($I$4&amp;"--"&amp;ROW(A813),'Clie-F'!$A$5:$H$7000,4,0),"")</f>
        <v/>
      </c>
      <c r="D819" s="112" t="str">
        <f>IFERROR(VLOOKUP($I$4&amp;"--"&amp;ROW(A813),'Clie-F'!$A$5:$H$7000,7,0),"")</f>
        <v/>
      </c>
      <c r="E819" s="111" t="str">
        <f t="shared" ca="1" si="12"/>
        <v/>
      </c>
      <c r="F819" s="111" t="str">
        <f>IFERROR(VLOOKUP($I$4&amp;"--"&amp;ROW(A813),'Clie-F'!$A$5:$J$7000,9,0),"")</f>
        <v/>
      </c>
      <c r="G819" s="111" t="str">
        <f>IFERROR(VLOOKUP($I$4&amp;"--"&amp;ROW(A813),'Clie-F'!$A$5:$J$7000,10,0),"")</f>
        <v/>
      </c>
    </row>
    <row r="820" spans="2:7" ht="30" customHeight="1" x14ac:dyDescent="0.3">
      <c r="B820" s="110">
        <v>814</v>
      </c>
      <c r="C820" s="111" t="str">
        <f>IFERROR(VLOOKUP($I$4&amp;"--"&amp;ROW(A814),'Clie-F'!$A$5:$H$7000,4,0),"")</f>
        <v/>
      </c>
      <c r="D820" s="112" t="str">
        <f>IFERROR(VLOOKUP($I$4&amp;"--"&amp;ROW(A814),'Clie-F'!$A$5:$H$7000,7,0),"")</f>
        <v/>
      </c>
      <c r="E820" s="111" t="str">
        <f t="shared" ca="1" si="12"/>
        <v/>
      </c>
      <c r="F820" s="111" t="str">
        <f>IFERROR(VLOOKUP($I$4&amp;"--"&amp;ROW(A814),'Clie-F'!$A$5:$J$7000,9,0),"")</f>
        <v/>
      </c>
      <c r="G820" s="111" t="str">
        <f>IFERROR(VLOOKUP($I$4&amp;"--"&amp;ROW(A814),'Clie-F'!$A$5:$J$7000,10,0),"")</f>
        <v/>
      </c>
    </row>
    <row r="821" spans="2:7" ht="30" customHeight="1" x14ac:dyDescent="0.3">
      <c r="B821" s="110">
        <v>815</v>
      </c>
      <c r="C821" s="111" t="str">
        <f>IFERROR(VLOOKUP($I$4&amp;"--"&amp;ROW(A815),'Clie-F'!$A$5:$H$7000,4,0),"")</f>
        <v/>
      </c>
      <c r="D821" s="112" t="str">
        <f>IFERROR(VLOOKUP($I$4&amp;"--"&amp;ROW(A815),'Clie-F'!$A$5:$H$7000,7,0),"")</f>
        <v/>
      </c>
      <c r="E821" s="111" t="str">
        <f t="shared" ca="1" si="12"/>
        <v/>
      </c>
      <c r="F821" s="111" t="str">
        <f>IFERROR(VLOOKUP($I$4&amp;"--"&amp;ROW(A815),'Clie-F'!$A$5:$J$7000,9,0),"")</f>
        <v/>
      </c>
      <c r="G821" s="111" t="str">
        <f>IFERROR(VLOOKUP($I$4&amp;"--"&amp;ROW(A815),'Clie-F'!$A$5:$J$7000,10,0),"")</f>
        <v/>
      </c>
    </row>
    <row r="822" spans="2:7" ht="30" customHeight="1" x14ac:dyDescent="0.3">
      <c r="B822" s="110">
        <v>816</v>
      </c>
      <c r="C822" s="111" t="str">
        <f>IFERROR(VLOOKUP($I$4&amp;"--"&amp;ROW(A816),'Clie-F'!$A$5:$H$7000,4,0),"")</f>
        <v/>
      </c>
      <c r="D822" s="112" t="str">
        <f>IFERROR(VLOOKUP($I$4&amp;"--"&amp;ROW(A816),'Clie-F'!$A$5:$H$7000,7,0),"")</f>
        <v/>
      </c>
      <c r="E822" s="111" t="str">
        <f t="shared" ca="1" si="12"/>
        <v/>
      </c>
      <c r="F822" s="111" t="str">
        <f>IFERROR(VLOOKUP($I$4&amp;"--"&amp;ROW(A816),'Clie-F'!$A$5:$J$7000,9,0),"")</f>
        <v/>
      </c>
      <c r="G822" s="111" t="str">
        <f>IFERROR(VLOOKUP($I$4&amp;"--"&amp;ROW(A816),'Clie-F'!$A$5:$J$7000,10,0),"")</f>
        <v/>
      </c>
    </row>
    <row r="823" spans="2:7" ht="30" customHeight="1" x14ac:dyDescent="0.3">
      <c r="B823" s="110">
        <v>817</v>
      </c>
      <c r="C823" s="111" t="str">
        <f>IFERROR(VLOOKUP($I$4&amp;"--"&amp;ROW(A817),'Clie-F'!$A$5:$H$7000,4,0),"")</f>
        <v/>
      </c>
      <c r="D823" s="112" t="str">
        <f>IFERROR(VLOOKUP($I$4&amp;"--"&amp;ROW(A817),'Clie-F'!$A$5:$H$7000,7,0),"")</f>
        <v/>
      </c>
      <c r="E823" s="111" t="str">
        <f t="shared" ca="1" si="12"/>
        <v/>
      </c>
      <c r="F823" s="111" t="str">
        <f>IFERROR(VLOOKUP($I$4&amp;"--"&amp;ROW(A817),'Clie-F'!$A$5:$J$7000,9,0),"")</f>
        <v/>
      </c>
      <c r="G823" s="111" t="str">
        <f>IFERROR(VLOOKUP($I$4&amp;"--"&amp;ROW(A817),'Clie-F'!$A$5:$J$7000,10,0),"")</f>
        <v/>
      </c>
    </row>
    <row r="824" spans="2:7" ht="30" customHeight="1" x14ac:dyDescent="0.3">
      <c r="B824" s="110">
        <v>818</v>
      </c>
      <c r="C824" s="111" t="str">
        <f>IFERROR(VLOOKUP($I$4&amp;"--"&amp;ROW(A818),'Clie-F'!$A$5:$H$7000,4,0),"")</f>
        <v/>
      </c>
      <c r="D824" s="112" t="str">
        <f>IFERROR(VLOOKUP($I$4&amp;"--"&amp;ROW(A818),'Clie-F'!$A$5:$H$7000,7,0),"")</f>
        <v/>
      </c>
      <c r="E824" s="111" t="str">
        <f t="shared" ca="1" si="12"/>
        <v/>
      </c>
      <c r="F824" s="111" t="str">
        <f>IFERROR(VLOOKUP($I$4&amp;"--"&amp;ROW(A818),'Clie-F'!$A$5:$J$7000,9,0),"")</f>
        <v/>
      </c>
      <c r="G824" s="111" t="str">
        <f>IFERROR(VLOOKUP($I$4&amp;"--"&amp;ROW(A818),'Clie-F'!$A$5:$J$7000,10,0),"")</f>
        <v/>
      </c>
    </row>
    <row r="825" spans="2:7" ht="30" customHeight="1" x14ac:dyDescent="0.3">
      <c r="B825" s="110">
        <v>819</v>
      </c>
      <c r="C825" s="111" t="str">
        <f>IFERROR(VLOOKUP($I$4&amp;"--"&amp;ROW(A819),'Clie-F'!$A$5:$H$7000,4,0),"")</f>
        <v/>
      </c>
      <c r="D825" s="112" t="str">
        <f>IFERROR(VLOOKUP($I$4&amp;"--"&amp;ROW(A819),'Clie-F'!$A$5:$H$7000,7,0),"")</f>
        <v/>
      </c>
      <c r="E825" s="111" t="str">
        <f t="shared" ca="1" si="12"/>
        <v/>
      </c>
      <c r="F825" s="111" t="str">
        <f>IFERROR(VLOOKUP($I$4&amp;"--"&amp;ROW(A819),'Clie-F'!$A$5:$J$7000,9,0),"")</f>
        <v/>
      </c>
      <c r="G825" s="111" t="str">
        <f>IFERROR(VLOOKUP($I$4&amp;"--"&amp;ROW(A819),'Clie-F'!$A$5:$J$7000,10,0),"")</f>
        <v/>
      </c>
    </row>
    <row r="826" spans="2:7" ht="30" customHeight="1" x14ac:dyDescent="0.3">
      <c r="B826" s="110">
        <v>820</v>
      </c>
      <c r="C826" s="111" t="str">
        <f>IFERROR(VLOOKUP($I$4&amp;"--"&amp;ROW(A820),'Clie-F'!$A$5:$H$7000,4,0),"")</f>
        <v/>
      </c>
      <c r="D826" s="112" t="str">
        <f>IFERROR(VLOOKUP($I$4&amp;"--"&amp;ROW(A820),'Clie-F'!$A$5:$H$7000,7,0),"")</f>
        <v/>
      </c>
      <c r="E826" s="111" t="str">
        <f t="shared" ca="1" si="12"/>
        <v/>
      </c>
      <c r="F826" s="111" t="str">
        <f>IFERROR(VLOOKUP($I$4&amp;"--"&amp;ROW(A820),'Clie-F'!$A$5:$J$7000,9,0),"")</f>
        <v/>
      </c>
      <c r="G826" s="111" t="str">
        <f>IFERROR(VLOOKUP($I$4&amp;"--"&amp;ROW(A820),'Clie-F'!$A$5:$J$7000,10,0),"")</f>
        <v/>
      </c>
    </row>
    <row r="827" spans="2:7" ht="30" customHeight="1" x14ac:dyDescent="0.3">
      <c r="B827" s="110">
        <v>821</v>
      </c>
      <c r="C827" s="111" t="str">
        <f>IFERROR(VLOOKUP($I$4&amp;"--"&amp;ROW(A821),'Clie-F'!$A$5:$H$7000,4,0),"")</f>
        <v/>
      </c>
      <c r="D827" s="112" t="str">
        <f>IFERROR(VLOOKUP($I$4&amp;"--"&amp;ROW(A821),'Clie-F'!$A$5:$H$7000,7,0),"")</f>
        <v/>
      </c>
      <c r="E827" s="111" t="str">
        <f t="shared" ca="1" si="12"/>
        <v/>
      </c>
      <c r="F827" s="111" t="str">
        <f>IFERROR(VLOOKUP($I$4&amp;"--"&amp;ROW(A821),'Clie-F'!$A$5:$J$7000,9,0),"")</f>
        <v/>
      </c>
      <c r="G827" s="111" t="str">
        <f>IFERROR(VLOOKUP($I$4&amp;"--"&amp;ROW(A821),'Clie-F'!$A$5:$J$7000,10,0),"")</f>
        <v/>
      </c>
    </row>
    <row r="828" spans="2:7" ht="30" customHeight="1" x14ac:dyDescent="0.3">
      <c r="B828" s="110">
        <v>822</v>
      </c>
      <c r="C828" s="111" t="str">
        <f>IFERROR(VLOOKUP($I$4&amp;"--"&amp;ROW(A822),'Clie-F'!$A$5:$H$7000,4,0),"")</f>
        <v/>
      </c>
      <c r="D828" s="112" t="str">
        <f>IFERROR(VLOOKUP($I$4&amp;"--"&amp;ROW(A822),'Clie-F'!$A$5:$H$7000,7,0),"")</f>
        <v/>
      </c>
      <c r="E828" s="111" t="str">
        <f t="shared" ca="1" si="12"/>
        <v/>
      </c>
      <c r="F828" s="111" t="str">
        <f>IFERROR(VLOOKUP($I$4&amp;"--"&amp;ROW(A822),'Clie-F'!$A$5:$J$7000,9,0),"")</f>
        <v/>
      </c>
      <c r="G828" s="111" t="str">
        <f>IFERROR(VLOOKUP($I$4&amp;"--"&amp;ROW(A822),'Clie-F'!$A$5:$J$7000,10,0),"")</f>
        <v/>
      </c>
    </row>
    <row r="829" spans="2:7" ht="30" customHeight="1" x14ac:dyDescent="0.3">
      <c r="B829" s="110">
        <v>823</v>
      </c>
      <c r="C829" s="111" t="str">
        <f>IFERROR(VLOOKUP($I$4&amp;"--"&amp;ROW(A823),'Clie-F'!$A$5:$H$7000,4,0),"")</f>
        <v/>
      </c>
      <c r="D829" s="112" t="str">
        <f>IFERROR(VLOOKUP($I$4&amp;"--"&amp;ROW(A823),'Clie-F'!$A$5:$H$7000,7,0),"")</f>
        <v/>
      </c>
      <c r="E829" s="111" t="str">
        <f t="shared" ca="1" si="12"/>
        <v/>
      </c>
      <c r="F829" s="111" t="str">
        <f>IFERROR(VLOOKUP($I$4&amp;"--"&amp;ROW(A823),'Clie-F'!$A$5:$J$7000,9,0),"")</f>
        <v/>
      </c>
      <c r="G829" s="111" t="str">
        <f>IFERROR(VLOOKUP($I$4&amp;"--"&amp;ROW(A823),'Clie-F'!$A$5:$J$7000,10,0),"")</f>
        <v/>
      </c>
    </row>
    <row r="830" spans="2:7" ht="30" customHeight="1" x14ac:dyDescent="0.3">
      <c r="B830" s="110">
        <v>824</v>
      </c>
      <c r="C830" s="111" t="str">
        <f>IFERROR(VLOOKUP($I$4&amp;"--"&amp;ROW(A824),'Clie-F'!$A$5:$H$7000,4,0),"")</f>
        <v/>
      </c>
      <c r="D830" s="112" t="str">
        <f>IFERROR(VLOOKUP($I$4&amp;"--"&amp;ROW(A824),'Clie-F'!$A$5:$H$7000,7,0),"")</f>
        <v/>
      </c>
      <c r="E830" s="111" t="str">
        <f t="shared" ca="1" si="12"/>
        <v/>
      </c>
      <c r="F830" s="111" t="str">
        <f>IFERROR(VLOOKUP($I$4&amp;"--"&amp;ROW(A824),'Clie-F'!$A$5:$J$7000,9,0),"")</f>
        <v/>
      </c>
      <c r="G830" s="111" t="str">
        <f>IFERROR(VLOOKUP($I$4&amp;"--"&amp;ROW(A824),'Clie-F'!$A$5:$J$7000,10,0),"")</f>
        <v/>
      </c>
    </row>
    <row r="831" spans="2:7" ht="30" customHeight="1" x14ac:dyDescent="0.3">
      <c r="B831" s="110">
        <v>825</v>
      </c>
      <c r="C831" s="111" t="str">
        <f>IFERROR(VLOOKUP($I$4&amp;"--"&amp;ROW(A825),'Clie-F'!$A$5:$H$7000,4,0),"")</f>
        <v/>
      </c>
      <c r="D831" s="112" t="str">
        <f>IFERROR(VLOOKUP($I$4&amp;"--"&amp;ROW(A825),'Clie-F'!$A$5:$H$7000,7,0),"")</f>
        <v/>
      </c>
      <c r="E831" s="111" t="str">
        <f t="shared" ca="1" si="12"/>
        <v/>
      </c>
      <c r="F831" s="111" t="str">
        <f>IFERROR(VLOOKUP($I$4&amp;"--"&amp;ROW(A825),'Clie-F'!$A$5:$J$7000,9,0),"")</f>
        <v/>
      </c>
      <c r="G831" s="111" t="str">
        <f>IFERROR(VLOOKUP($I$4&amp;"--"&amp;ROW(A825),'Clie-F'!$A$5:$J$7000,10,0),"")</f>
        <v/>
      </c>
    </row>
    <row r="832" spans="2:7" ht="30" customHeight="1" x14ac:dyDescent="0.3">
      <c r="B832" s="110">
        <v>826</v>
      </c>
      <c r="C832" s="111" t="str">
        <f>IFERROR(VLOOKUP($I$4&amp;"--"&amp;ROW(A826),'Clie-F'!$A$5:$H$7000,4,0),"")</f>
        <v/>
      </c>
      <c r="D832" s="112" t="str">
        <f>IFERROR(VLOOKUP($I$4&amp;"--"&amp;ROW(A826),'Clie-F'!$A$5:$H$7000,7,0),"")</f>
        <v/>
      </c>
      <c r="E832" s="111" t="str">
        <f t="shared" ca="1" si="12"/>
        <v/>
      </c>
      <c r="F832" s="111" t="str">
        <f>IFERROR(VLOOKUP($I$4&amp;"--"&amp;ROW(A826),'Clie-F'!$A$5:$J$7000,9,0),"")</f>
        <v/>
      </c>
      <c r="G832" s="111" t="str">
        <f>IFERROR(VLOOKUP($I$4&amp;"--"&amp;ROW(A826),'Clie-F'!$A$5:$J$7000,10,0),"")</f>
        <v/>
      </c>
    </row>
    <row r="833" spans="2:7" ht="30" customHeight="1" x14ac:dyDescent="0.3">
      <c r="B833" s="110">
        <v>827</v>
      </c>
      <c r="C833" s="111" t="str">
        <f>IFERROR(VLOOKUP($I$4&amp;"--"&amp;ROW(A827),'Clie-F'!$A$5:$H$7000,4,0),"")</f>
        <v/>
      </c>
      <c r="D833" s="112" t="str">
        <f>IFERROR(VLOOKUP($I$4&amp;"--"&amp;ROW(A827),'Clie-F'!$A$5:$H$7000,7,0),"")</f>
        <v/>
      </c>
      <c r="E833" s="111" t="str">
        <f t="shared" ca="1" si="12"/>
        <v/>
      </c>
      <c r="F833" s="111" t="str">
        <f>IFERROR(VLOOKUP($I$4&amp;"--"&amp;ROW(A827),'Clie-F'!$A$5:$J$7000,9,0),"")</f>
        <v/>
      </c>
      <c r="G833" s="111" t="str">
        <f>IFERROR(VLOOKUP($I$4&amp;"--"&amp;ROW(A827),'Clie-F'!$A$5:$J$7000,10,0),"")</f>
        <v/>
      </c>
    </row>
    <row r="834" spans="2:7" ht="30" customHeight="1" x14ac:dyDescent="0.3">
      <c r="B834" s="110">
        <v>828</v>
      </c>
      <c r="C834" s="111" t="str">
        <f>IFERROR(VLOOKUP($I$4&amp;"--"&amp;ROW(A828),'Clie-F'!$A$5:$H$7000,4,0),"")</f>
        <v/>
      </c>
      <c r="D834" s="112" t="str">
        <f>IFERROR(VLOOKUP($I$4&amp;"--"&amp;ROW(A828),'Clie-F'!$A$5:$H$7000,7,0),"")</f>
        <v/>
      </c>
      <c r="E834" s="111" t="str">
        <f t="shared" ca="1" si="12"/>
        <v/>
      </c>
      <c r="F834" s="111" t="str">
        <f>IFERROR(VLOOKUP($I$4&amp;"--"&amp;ROW(A828),'Clie-F'!$A$5:$J$7000,9,0),"")</f>
        <v/>
      </c>
      <c r="G834" s="111" t="str">
        <f>IFERROR(VLOOKUP($I$4&amp;"--"&amp;ROW(A828),'Clie-F'!$A$5:$J$7000,10,0),"")</f>
        <v/>
      </c>
    </row>
    <row r="835" spans="2:7" ht="30" customHeight="1" x14ac:dyDescent="0.3">
      <c r="B835" s="110">
        <v>829</v>
      </c>
      <c r="C835" s="111" t="str">
        <f>IFERROR(VLOOKUP($I$4&amp;"--"&amp;ROW(A829),'Clie-F'!$A$5:$H$7000,4,0),"")</f>
        <v/>
      </c>
      <c r="D835" s="112" t="str">
        <f>IFERROR(VLOOKUP($I$4&amp;"--"&amp;ROW(A829),'Clie-F'!$A$5:$H$7000,7,0),"")</f>
        <v/>
      </c>
      <c r="E835" s="111" t="str">
        <f t="shared" ca="1" si="12"/>
        <v/>
      </c>
      <c r="F835" s="111" t="str">
        <f>IFERROR(VLOOKUP($I$4&amp;"--"&amp;ROW(A829),'Clie-F'!$A$5:$J$7000,9,0),"")</f>
        <v/>
      </c>
      <c r="G835" s="111" t="str">
        <f>IFERROR(VLOOKUP($I$4&amp;"--"&amp;ROW(A829),'Clie-F'!$A$5:$J$7000,10,0),"")</f>
        <v/>
      </c>
    </row>
    <row r="836" spans="2:7" ht="30" customHeight="1" x14ac:dyDescent="0.3">
      <c r="B836" s="110">
        <v>830</v>
      </c>
      <c r="C836" s="111" t="str">
        <f>IFERROR(VLOOKUP($I$4&amp;"--"&amp;ROW(A830),'Clie-F'!$A$5:$H$7000,4,0),"")</f>
        <v/>
      </c>
      <c r="D836" s="112" t="str">
        <f>IFERROR(VLOOKUP($I$4&amp;"--"&amp;ROW(A830),'Clie-F'!$A$5:$H$7000,7,0),"")</f>
        <v/>
      </c>
      <c r="E836" s="111" t="str">
        <f t="shared" ca="1" si="12"/>
        <v/>
      </c>
      <c r="F836" s="111" t="str">
        <f>IFERROR(VLOOKUP($I$4&amp;"--"&amp;ROW(A830),'Clie-F'!$A$5:$J$7000,9,0),"")</f>
        <v/>
      </c>
      <c r="G836" s="111" t="str">
        <f>IFERROR(VLOOKUP($I$4&amp;"--"&amp;ROW(A830),'Clie-F'!$A$5:$J$7000,10,0),"")</f>
        <v/>
      </c>
    </row>
    <row r="837" spans="2:7" ht="30" customHeight="1" x14ac:dyDescent="0.3">
      <c r="B837" s="110">
        <v>831</v>
      </c>
      <c r="C837" s="111" t="str">
        <f>IFERROR(VLOOKUP($I$4&amp;"--"&amp;ROW(A831),'Clie-F'!$A$5:$H$7000,4,0),"")</f>
        <v/>
      </c>
      <c r="D837" s="112" t="str">
        <f>IFERROR(VLOOKUP($I$4&amp;"--"&amp;ROW(A831),'Clie-F'!$A$5:$H$7000,7,0),"")</f>
        <v/>
      </c>
      <c r="E837" s="111" t="str">
        <f t="shared" ca="1" si="12"/>
        <v/>
      </c>
      <c r="F837" s="111" t="str">
        <f>IFERROR(VLOOKUP($I$4&amp;"--"&amp;ROW(A831),'Clie-F'!$A$5:$J$7000,9,0),"")</f>
        <v/>
      </c>
      <c r="G837" s="111" t="str">
        <f>IFERROR(VLOOKUP($I$4&amp;"--"&amp;ROW(A831),'Clie-F'!$A$5:$J$7000,10,0),"")</f>
        <v/>
      </c>
    </row>
    <row r="838" spans="2:7" ht="30" customHeight="1" x14ac:dyDescent="0.3">
      <c r="B838" s="110">
        <v>832</v>
      </c>
      <c r="C838" s="111" t="str">
        <f>IFERROR(VLOOKUP($I$4&amp;"--"&amp;ROW(A832),'Clie-F'!$A$5:$H$7000,4,0),"")</f>
        <v/>
      </c>
      <c r="D838" s="112" t="str">
        <f>IFERROR(VLOOKUP($I$4&amp;"--"&amp;ROW(A832),'Clie-F'!$A$5:$H$7000,7,0),"")</f>
        <v/>
      </c>
      <c r="E838" s="111" t="str">
        <f t="shared" ca="1" si="12"/>
        <v/>
      </c>
      <c r="F838" s="111" t="str">
        <f>IFERROR(VLOOKUP($I$4&amp;"--"&amp;ROW(A832),'Clie-F'!$A$5:$J$7000,9,0),"")</f>
        <v/>
      </c>
      <c r="G838" s="111" t="str">
        <f>IFERROR(VLOOKUP($I$4&amp;"--"&amp;ROW(A832),'Clie-F'!$A$5:$J$7000,10,0),"")</f>
        <v/>
      </c>
    </row>
    <row r="839" spans="2:7" ht="30" customHeight="1" x14ac:dyDescent="0.3">
      <c r="B839" s="110">
        <v>833</v>
      </c>
      <c r="C839" s="111" t="str">
        <f>IFERROR(VLOOKUP($I$4&amp;"--"&amp;ROW(A833),'Clie-F'!$A$5:$H$7000,4,0),"")</f>
        <v/>
      </c>
      <c r="D839" s="112" t="str">
        <f>IFERROR(VLOOKUP($I$4&amp;"--"&amp;ROW(A833),'Clie-F'!$A$5:$H$7000,7,0),"")</f>
        <v/>
      </c>
      <c r="E839" s="111" t="str">
        <f t="shared" ref="E839:E902" ca="1" si="13">IFERROR(IF(D839,DATEDIF(D839,TODAY(),"Y"),""),"")</f>
        <v/>
      </c>
      <c r="F839" s="111" t="str">
        <f>IFERROR(VLOOKUP($I$4&amp;"--"&amp;ROW(A833),'Clie-F'!$A$5:$J$7000,9,0),"")</f>
        <v/>
      </c>
      <c r="G839" s="111" t="str">
        <f>IFERROR(VLOOKUP($I$4&amp;"--"&amp;ROW(A833),'Clie-F'!$A$5:$J$7000,10,0),"")</f>
        <v/>
      </c>
    </row>
    <row r="840" spans="2:7" ht="30" customHeight="1" x14ac:dyDescent="0.3">
      <c r="B840" s="110">
        <v>834</v>
      </c>
      <c r="C840" s="111" t="str">
        <f>IFERROR(VLOOKUP($I$4&amp;"--"&amp;ROW(A834),'Clie-F'!$A$5:$H$7000,4,0),"")</f>
        <v/>
      </c>
      <c r="D840" s="112" t="str">
        <f>IFERROR(VLOOKUP($I$4&amp;"--"&amp;ROW(A834),'Clie-F'!$A$5:$H$7000,7,0),"")</f>
        <v/>
      </c>
      <c r="E840" s="111" t="str">
        <f t="shared" ca="1" si="13"/>
        <v/>
      </c>
      <c r="F840" s="111" t="str">
        <f>IFERROR(VLOOKUP($I$4&amp;"--"&amp;ROW(A834),'Clie-F'!$A$5:$J$7000,9,0),"")</f>
        <v/>
      </c>
      <c r="G840" s="111" t="str">
        <f>IFERROR(VLOOKUP($I$4&amp;"--"&amp;ROW(A834),'Clie-F'!$A$5:$J$7000,10,0),"")</f>
        <v/>
      </c>
    </row>
    <row r="841" spans="2:7" ht="30" customHeight="1" x14ac:dyDescent="0.3">
      <c r="B841" s="110">
        <v>835</v>
      </c>
      <c r="C841" s="111" t="str">
        <f>IFERROR(VLOOKUP($I$4&amp;"--"&amp;ROW(A835),'Clie-F'!$A$5:$H$7000,4,0),"")</f>
        <v/>
      </c>
      <c r="D841" s="112" t="str">
        <f>IFERROR(VLOOKUP($I$4&amp;"--"&amp;ROW(A835),'Clie-F'!$A$5:$H$7000,7,0),"")</f>
        <v/>
      </c>
      <c r="E841" s="111" t="str">
        <f t="shared" ca="1" si="13"/>
        <v/>
      </c>
      <c r="F841" s="111" t="str">
        <f>IFERROR(VLOOKUP($I$4&amp;"--"&amp;ROW(A835),'Clie-F'!$A$5:$J$7000,9,0),"")</f>
        <v/>
      </c>
      <c r="G841" s="111" t="str">
        <f>IFERROR(VLOOKUP($I$4&amp;"--"&amp;ROW(A835),'Clie-F'!$A$5:$J$7000,10,0),"")</f>
        <v/>
      </c>
    </row>
    <row r="842" spans="2:7" ht="30" customHeight="1" x14ac:dyDescent="0.3">
      <c r="B842" s="110">
        <v>836</v>
      </c>
      <c r="C842" s="111" t="str">
        <f>IFERROR(VLOOKUP($I$4&amp;"--"&amp;ROW(A836),'Clie-F'!$A$5:$H$7000,4,0),"")</f>
        <v/>
      </c>
      <c r="D842" s="112" t="str">
        <f>IFERROR(VLOOKUP($I$4&amp;"--"&amp;ROW(A836),'Clie-F'!$A$5:$H$7000,7,0),"")</f>
        <v/>
      </c>
      <c r="E842" s="111" t="str">
        <f t="shared" ca="1" si="13"/>
        <v/>
      </c>
      <c r="F842" s="111" t="str">
        <f>IFERROR(VLOOKUP($I$4&amp;"--"&amp;ROW(A836),'Clie-F'!$A$5:$J$7000,9,0),"")</f>
        <v/>
      </c>
      <c r="G842" s="111" t="str">
        <f>IFERROR(VLOOKUP($I$4&amp;"--"&amp;ROW(A836),'Clie-F'!$A$5:$J$7000,10,0),"")</f>
        <v/>
      </c>
    </row>
    <row r="843" spans="2:7" ht="30" customHeight="1" x14ac:dyDescent="0.3">
      <c r="B843" s="110">
        <v>837</v>
      </c>
      <c r="C843" s="111" t="str">
        <f>IFERROR(VLOOKUP($I$4&amp;"--"&amp;ROW(A837),'Clie-F'!$A$5:$H$7000,4,0),"")</f>
        <v/>
      </c>
      <c r="D843" s="112" t="str">
        <f>IFERROR(VLOOKUP($I$4&amp;"--"&amp;ROW(A837),'Clie-F'!$A$5:$H$7000,7,0),"")</f>
        <v/>
      </c>
      <c r="E843" s="111" t="str">
        <f t="shared" ca="1" si="13"/>
        <v/>
      </c>
      <c r="F843" s="111" t="str">
        <f>IFERROR(VLOOKUP($I$4&amp;"--"&amp;ROW(A837),'Clie-F'!$A$5:$J$7000,9,0),"")</f>
        <v/>
      </c>
      <c r="G843" s="111" t="str">
        <f>IFERROR(VLOOKUP($I$4&amp;"--"&amp;ROW(A837),'Clie-F'!$A$5:$J$7000,10,0),"")</f>
        <v/>
      </c>
    </row>
    <row r="844" spans="2:7" ht="30" customHeight="1" x14ac:dyDescent="0.3">
      <c r="B844" s="110">
        <v>838</v>
      </c>
      <c r="C844" s="111" t="str">
        <f>IFERROR(VLOOKUP($I$4&amp;"--"&amp;ROW(A838),'Clie-F'!$A$5:$H$7000,4,0),"")</f>
        <v/>
      </c>
      <c r="D844" s="112" t="str">
        <f>IFERROR(VLOOKUP($I$4&amp;"--"&amp;ROW(A838),'Clie-F'!$A$5:$H$7000,7,0),"")</f>
        <v/>
      </c>
      <c r="E844" s="111" t="str">
        <f t="shared" ca="1" si="13"/>
        <v/>
      </c>
      <c r="F844" s="111" t="str">
        <f>IFERROR(VLOOKUP($I$4&amp;"--"&amp;ROW(A838),'Clie-F'!$A$5:$J$7000,9,0),"")</f>
        <v/>
      </c>
      <c r="G844" s="111" t="str">
        <f>IFERROR(VLOOKUP($I$4&amp;"--"&amp;ROW(A838),'Clie-F'!$A$5:$J$7000,10,0),"")</f>
        <v/>
      </c>
    </row>
    <row r="845" spans="2:7" ht="30" customHeight="1" x14ac:dyDescent="0.3">
      <c r="B845" s="110">
        <v>839</v>
      </c>
      <c r="C845" s="111" t="str">
        <f>IFERROR(VLOOKUP($I$4&amp;"--"&amp;ROW(A839),'Clie-F'!$A$5:$H$7000,4,0),"")</f>
        <v/>
      </c>
      <c r="D845" s="112" t="str">
        <f>IFERROR(VLOOKUP($I$4&amp;"--"&amp;ROW(A839),'Clie-F'!$A$5:$H$7000,7,0),"")</f>
        <v/>
      </c>
      <c r="E845" s="111" t="str">
        <f t="shared" ca="1" si="13"/>
        <v/>
      </c>
      <c r="F845" s="111" t="str">
        <f>IFERROR(VLOOKUP($I$4&amp;"--"&amp;ROW(A839),'Clie-F'!$A$5:$J$7000,9,0),"")</f>
        <v/>
      </c>
      <c r="G845" s="111" t="str">
        <f>IFERROR(VLOOKUP($I$4&amp;"--"&amp;ROW(A839),'Clie-F'!$A$5:$J$7000,10,0),"")</f>
        <v/>
      </c>
    </row>
    <row r="846" spans="2:7" ht="30" customHeight="1" x14ac:dyDescent="0.3">
      <c r="B846" s="110">
        <v>840</v>
      </c>
      <c r="C846" s="111" t="str">
        <f>IFERROR(VLOOKUP($I$4&amp;"--"&amp;ROW(A840),'Clie-F'!$A$5:$H$7000,4,0),"")</f>
        <v/>
      </c>
      <c r="D846" s="112" t="str">
        <f>IFERROR(VLOOKUP($I$4&amp;"--"&amp;ROW(A840),'Clie-F'!$A$5:$H$7000,7,0),"")</f>
        <v/>
      </c>
      <c r="E846" s="111" t="str">
        <f t="shared" ca="1" si="13"/>
        <v/>
      </c>
      <c r="F846" s="111" t="str">
        <f>IFERROR(VLOOKUP($I$4&amp;"--"&amp;ROW(A840),'Clie-F'!$A$5:$J$7000,9,0),"")</f>
        <v/>
      </c>
      <c r="G846" s="111" t="str">
        <f>IFERROR(VLOOKUP($I$4&amp;"--"&amp;ROW(A840),'Clie-F'!$A$5:$J$7000,10,0),"")</f>
        <v/>
      </c>
    </row>
    <row r="847" spans="2:7" ht="30" customHeight="1" x14ac:dyDescent="0.3">
      <c r="B847" s="110">
        <v>841</v>
      </c>
      <c r="C847" s="111" t="str">
        <f>IFERROR(VLOOKUP($I$4&amp;"--"&amp;ROW(A841),'Clie-F'!$A$5:$H$7000,4,0),"")</f>
        <v/>
      </c>
      <c r="D847" s="112" t="str">
        <f>IFERROR(VLOOKUP($I$4&amp;"--"&amp;ROW(A841),'Clie-F'!$A$5:$H$7000,7,0),"")</f>
        <v/>
      </c>
      <c r="E847" s="111" t="str">
        <f t="shared" ca="1" si="13"/>
        <v/>
      </c>
      <c r="F847" s="111" t="str">
        <f>IFERROR(VLOOKUP($I$4&amp;"--"&amp;ROW(A841),'Clie-F'!$A$5:$J$7000,9,0),"")</f>
        <v/>
      </c>
      <c r="G847" s="111" t="str">
        <f>IFERROR(VLOOKUP($I$4&amp;"--"&amp;ROW(A841),'Clie-F'!$A$5:$J$7000,10,0),"")</f>
        <v/>
      </c>
    </row>
    <row r="848" spans="2:7" ht="30" customHeight="1" x14ac:dyDescent="0.3">
      <c r="B848" s="110">
        <v>842</v>
      </c>
      <c r="C848" s="111" t="str">
        <f>IFERROR(VLOOKUP($I$4&amp;"--"&amp;ROW(A842),'Clie-F'!$A$5:$H$7000,4,0),"")</f>
        <v/>
      </c>
      <c r="D848" s="112" t="str">
        <f>IFERROR(VLOOKUP($I$4&amp;"--"&amp;ROW(A842),'Clie-F'!$A$5:$H$7000,7,0),"")</f>
        <v/>
      </c>
      <c r="E848" s="111" t="str">
        <f t="shared" ca="1" si="13"/>
        <v/>
      </c>
      <c r="F848" s="111" t="str">
        <f>IFERROR(VLOOKUP($I$4&amp;"--"&amp;ROW(A842),'Clie-F'!$A$5:$J$7000,9,0),"")</f>
        <v/>
      </c>
      <c r="G848" s="111" t="str">
        <f>IFERROR(VLOOKUP($I$4&amp;"--"&amp;ROW(A842),'Clie-F'!$A$5:$J$7000,10,0),"")</f>
        <v/>
      </c>
    </row>
    <row r="849" spans="2:7" ht="30" customHeight="1" x14ac:dyDescent="0.3">
      <c r="B849" s="110">
        <v>843</v>
      </c>
      <c r="C849" s="111" t="str">
        <f>IFERROR(VLOOKUP($I$4&amp;"--"&amp;ROW(A843),'Clie-F'!$A$5:$H$7000,4,0),"")</f>
        <v/>
      </c>
      <c r="D849" s="112" t="str">
        <f>IFERROR(VLOOKUP($I$4&amp;"--"&amp;ROW(A843),'Clie-F'!$A$5:$H$7000,7,0),"")</f>
        <v/>
      </c>
      <c r="E849" s="111" t="str">
        <f t="shared" ca="1" si="13"/>
        <v/>
      </c>
      <c r="F849" s="111" t="str">
        <f>IFERROR(VLOOKUP($I$4&amp;"--"&amp;ROW(A843),'Clie-F'!$A$5:$J$7000,9,0),"")</f>
        <v/>
      </c>
      <c r="G849" s="111" t="str">
        <f>IFERROR(VLOOKUP($I$4&amp;"--"&amp;ROW(A843),'Clie-F'!$A$5:$J$7000,10,0),"")</f>
        <v/>
      </c>
    </row>
    <row r="850" spans="2:7" ht="30" customHeight="1" x14ac:dyDescent="0.3">
      <c r="B850" s="110">
        <v>844</v>
      </c>
      <c r="C850" s="111" t="str">
        <f>IFERROR(VLOOKUP($I$4&amp;"--"&amp;ROW(A844),'Clie-F'!$A$5:$H$7000,4,0),"")</f>
        <v/>
      </c>
      <c r="D850" s="112" t="str">
        <f>IFERROR(VLOOKUP($I$4&amp;"--"&amp;ROW(A844),'Clie-F'!$A$5:$H$7000,7,0),"")</f>
        <v/>
      </c>
      <c r="E850" s="111" t="str">
        <f t="shared" ca="1" si="13"/>
        <v/>
      </c>
      <c r="F850" s="111" t="str">
        <f>IFERROR(VLOOKUP($I$4&amp;"--"&amp;ROW(A844),'Clie-F'!$A$5:$J$7000,9,0),"")</f>
        <v/>
      </c>
      <c r="G850" s="111" t="str">
        <f>IFERROR(VLOOKUP($I$4&amp;"--"&amp;ROW(A844),'Clie-F'!$A$5:$J$7000,10,0),"")</f>
        <v/>
      </c>
    </row>
    <row r="851" spans="2:7" ht="30" customHeight="1" x14ac:dyDescent="0.3">
      <c r="B851" s="110">
        <v>845</v>
      </c>
      <c r="C851" s="111" t="str">
        <f>IFERROR(VLOOKUP($I$4&amp;"--"&amp;ROW(A845),'Clie-F'!$A$5:$H$7000,4,0),"")</f>
        <v/>
      </c>
      <c r="D851" s="112" t="str">
        <f>IFERROR(VLOOKUP($I$4&amp;"--"&amp;ROW(A845),'Clie-F'!$A$5:$H$7000,7,0),"")</f>
        <v/>
      </c>
      <c r="E851" s="111" t="str">
        <f t="shared" ca="1" si="13"/>
        <v/>
      </c>
      <c r="F851" s="111" t="str">
        <f>IFERROR(VLOOKUP($I$4&amp;"--"&amp;ROW(A845),'Clie-F'!$A$5:$J$7000,9,0),"")</f>
        <v/>
      </c>
      <c r="G851" s="111" t="str">
        <f>IFERROR(VLOOKUP($I$4&amp;"--"&amp;ROW(A845),'Clie-F'!$A$5:$J$7000,10,0),"")</f>
        <v/>
      </c>
    </row>
    <row r="852" spans="2:7" ht="30" customHeight="1" x14ac:dyDescent="0.3">
      <c r="B852" s="110">
        <v>846</v>
      </c>
      <c r="C852" s="111" t="str">
        <f>IFERROR(VLOOKUP($I$4&amp;"--"&amp;ROW(A846),'Clie-F'!$A$5:$H$7000,4,0),"")</f>
        <v/>
      </c>
      <c r="D852" s="112" t="str">
        <f>IFERROR(VLOOKUP($I$4&amp;"--"&amp;ROW(A846),'Clie-F'!$A$5:$H$7000,7,0),"")</f>
        <v/>
      </c>
      <c r="E852" s="111" t="str">
        <f t="shared" ca="1" si="13"/>
        <v/>
      </c>
      <c r="F852" s="111" t="str">
        <f>IFERROR(VLOOKUP($I$4&amp;"--"&amp;ROW(A846),'Clie-F'!$A$5:$J$7000,9,0),"")</f>
        <v/>
      </c>
      <c r="G852" s="111" t="str">
        <f>IFERROR(VLOOKUP($I$4&amp;"--"&amp;ROW(A846),'Clie-F'!$A$5:$J$7000,10,0),"")</f>
        <v/>
      </c>
    </row>
    <row r="853" spans="2:7" ht="30" customHeight="1" x14ac:dyDescent="0.3">
      <c r="B853" s="110">
        <v>847</v>
      </c>
      <c r="C853" s="111" t="str">
        <f>IFERROR(VLOOKUP($I$4&amp;"--"&amp;ROW(A847),'Clie-F'!$A$5:$H$7000,4,0),"")</f>
        <v/>
      </c>
      <c r="D853" s="112" t="str">
        <f>IFERROR(VLOOKUP($I$4&amp;"--"&amp;ROW(A847),'Clie-F'!$A$5:$H$7000,7,0),"")</f>
        <v/>
      </c>
      <c r="E853" s="111" t="str">
        <f t="shared" ca="1" si="13"/>
        <v/>
      </c>
      <c r="F853" s="111" t="str">
        <f>IFERROR(VLOOKUP($I$4&amp;"--"&amp;ROW(A847),'Clie-F'!$A$5:$J$7000,9,0),"")</f>
        <v/>
      </c>
      <c r="G853" s="111" t="str">
        <f>IFERROR(VLOOKUP($I$4&amp;"--"&amp;ROW(A847),'Clie-F'!$A$5:$J$7000,10,0),"")</f>
        <v/>
      </c>
    </row>
    <row r="854" spans="2:7" ht="30" customHeight="1" x14ac:dyDescent="0.3">
      <c r="B854" s="110">
        <v>848</v>
      </c>
      <c r="C854" s="111" t="str">
        <f>IFERROR(VLOOKUP($I$4&amp;"--"&amp;ROW(A848),'Clie-F'!$A$5:$H$7000,4,0),"")</f>
        <v/>
      </c>
      <c r="D854" s="112" t="str">
        <f>IFERROR(VLOOKUP($I$4&amp;"--"&amp;ROW(A848),'Clie-F'!$A$5:$H$7000,7,0),"")</f>
        <v/>
      </c>
      <c r="E854" s="111" t="str">
        <f t="shared" ca="1" si="13"/>
        <v/>
      </c>
      <c r="F854" s="111" t="str">
        <f>IFERROR(VLOOKUP($I$4&amp;"--"&amp;ROW(A848),'Clie-F'!$A$5:$J$7000,9,0),"")</f>
        <v/>
      </c>
      <c r="G854" s="111" t="str">
        <f>IFERROR(VLOOKUP($I$4&amp;"--"&amp;ROW(A848),'Clie-F'!$A$5:$J$7000,10,0),"")</f>
        <v/>
      </c>
    </row>
    <row r="855" spans="2:7" ht="30" customHeight="1" x14ac:dyDescent="0.3">
      <c r="B855" s="110">
        <v>849</v>
      </c>
      <c r="C855" s="111" t="str">
        <f>IFERROR(VLOOKUP($I$4&amp;"--"&amp;ROW(A849),'Clie-F'!$A$5:$H$7000,4,0),"")</f>
        <v/>
      </c>
      <c r="D855" s="112" t="str">
        <f>IFERROR(VLOOKUP($I$4&amp;"--"&amp;ROW(A849),'Clie-F'!$A$5:$H$7000,7,0),"")</f>
        <v/>
      </c>
      <c r="E855" s="111" t="str">
        <f t="shared" ca="1" si="13"/>
        <v/>
      </c>
      <c r="F855" s="111" t="str">
        <f>IFERROR(VLOOKUP($I$4&amp;"--"&amp;ROW(A849),'Clie-F'!$A$5:$J$7000,9,0),"")</f>
        <v/>
      </c>
      <c r="G855" s="111" t="str">
        <f>IFERROR(VLOOKUP($I$4&amp;"--"&amp;ROW(A849),'Clie-F'!$A$5:$J$7000,10,0),"")</f>
        <v/>
      </c>
    </row>
    <row r="856" spans="2:7" ht="30" customHeight="1" x14ac:dyDescent="0.3">
      <c r="B856" s="110">
        <v>850</v>
      </c>
      <c r="C856" s="111" t="str">
        <f>IFERROR(VLOOKUP($I$4&amp;"--"&amp;ROW(A850),'Clie-F'!$A$5:$H$7000,4,0),"")</f>
        <v/>
      </c>
      <c r="D856" s="112" t="str">
        <f>IFERROR(VLOOKUP($I$4&amp;"--"&amp;ROW(A850),'Clie-F'!$A$5:$H$7000,7,0),"")</f>
        <v/>
      </c>
      <c r="E856" s="111" t="str">
        <f t="shared" ca="1" si="13"/>
        <v/>
      </c>
      <c r="F856" s="111" t="str">
        <f>IFERROR(VLOOKUP($I$4&amp;"--"&amp;ROW(A850),'Clie-F'!$A$5:$J$7000,9,0),"")</f>
        <v/>
      </c>
      <c r="G856" s="111" t="str">
        <f>IFERROR(VLOOKUP($I$4&amp;"--"&amp;ROW(A850),'Clie-F'!$A$5:$J$7000,10,0),"")</f>
        <v/>
      </c>
    </row>
    <row r="857" spans="2:7" ht="30" customHeight="1" x14ac:dyDescent="0.3">
      <c r="B857" s="110">
        <v>851</v>
      </c>
      <c r="C857" s="111" t="str">
        <f>IFERROR(VLOOKUP($I$4&amp;"--"&amp;ROW(A851),'Clie-F'!$A$5:$H$7000,4,0),"")</f>
        <v/>
      </c>
      <c r="D857" s="112" t="str">
        <f>IFERROR(VLOOKUP($I$4&amp;"--"&amp;ROW(A851),'Clie-F'!$A$5:$H$7000,7,0),"")</f>
        <v/>
      </c>
      <c r="E857" s="111" t="str">
        <f t="shared" ca="1" si="13"/>
        <v/>
      </c>
      <c r="F857" s="111" t="str">
        <f>IFERROR(VLOOKUP($I$4&amp;"--"&amp;ROW(A851),'Clie-F'!$A$5:$J$7000,9,0),"")</f>
        <v/>
      </c>
      <c r="G857" s="111" t="str">
        <f>IFERROR(VLOOKUP($I$4&amp;"--"&amp;ROW(A851),'Clie-F'!$A$5:$J$7000,10,0),"")</f>
        <v/>
      </c>
    </row>
    <row r="858" spans="2:7" ht="30" customHeight="1" x14ac:dyDescent="0.3">
      <c r="B858" s="110">
        <v>852</v>
      </c>
      <c r="C858" s="111" t="str">
        <f>IFERROR(VLOOKUP($I$4&amp;"--"&amp;ROW(A852),'Clie-F'!$A$5:$H$7000,4,0),"")</f>
        <v/>
      </c>
      <c r="D858" s="112" t="str">
        <f>IFERROR(VLOOKUP($I$4&amp;"--"&amp;ROW(A852),'Clie-F'!$A$5:$H$7000,7,0),"")</f>
        <v/>
      </c>
      <c r="E858" s="111" t="str">
        <f t="shared" ca="1" si="13"/>
        <v/>
      </c>
      <c r="F858" s="111" t="str">
        <f>IFERROR(VLOOKUP($I$4&amp;"--"&amp;ROW(A852),'Clie-F'!$A$5:$J$7000,9,0),"")</f>
        <v/>
      </c>
      <c r="G858" s="111" t="str">
        <f>IFERROR(VLOOKUP($I$4&amp;"--"&amp;ROW(A852),'Clie-F'!$A$5:$J$7000,10,0),"")</f>
        <v/>
      </c>
    </row>
    <row r="859" spans="2:7" ht="30" customHeight="1" x14ac:dyDescent="0.3">
      <c r="B859" s="110">
        <v>853</v>
      </c>
      <c r="C859" s="111" t="str">
        <f>IFERROR(VLOOKUP($I$4&amp;"--"&amp;ROW(A853),'Clie-F'!$A$5:$H$7000,4,0),"")</f>
        <v/>
      </c>
      <c r="D859" s="112" t="str">
        <f>IFERROR(VLOOKUP($I$4&amp;"--"&amp;ROW(A853),'Clie-F'!$A$5:$H$7000,7,0),"")</f>
        <v/>
      </c>
      <c r="E859" s="111" t="str">
        <f t="shared" ca="1" si="13"/>
        <v/>
      </c>
      <c r="F859" s="111" t="str">
        <f>IFERROR(VLOOKUP($I$4&amp;"--"&amp;ROW(A853),'Clie-F'!$A$5:$J$7000,9,0),"")</f>
        <v/>
      </c>
      <c r="G859" s="111" t="str">
        <f>IFERROR(VLOOKUP($I$4&amp;"--"&amp;ROW(A853),'Clie-F'!$A$5:$J$7000,10,0),"")</f>
        <v/>
      </c>
    </row>
    <row r="860" spans="2:7" ht="30" customHeight="1" x14ac:dyDescent="0.3">
      <c r="B860" s="110">
        <v>854</v>
      </c>
      <c r="C860" s="111" t="str">
        <f>IFERROR(VLOOKUP($I$4&amp;"--"&amp;ROW(A854),'Clie-F'!$A$5:$H$7000,4,0),"")</f>
        <v/>
      </c>
      <c r="D860" s="112" t="str">
        <f>IFERROR(VLOOKUP($I$4&amp;"--"&amp;ROW(A854),'Clie-F'!$A$5:$H$7000,7,0),"")</f>
        <v/>
      </c>
      <c r="E860" s="111" t="str">
        <f t="shared" ca="1" si="13"/>
        <v/>
      </c>
      <c r="F860" s="111" t="str">
        <f>IFERROR(VLOOKUP($I$4&amp;"--"&amp;ROW(A854),'Clie-F'!$A$5:$J$7000,9,0),"")</f>
        <v/>
      </c>
      <c r="G860" s="111" t="str">
        <f>IFERROR(VLOOKUP($I$4&amp;"--"&amp;ROW(A854),'Clie-F'!$A$5:$J$7000,10,0),"")</f>
        <v/>
      </c>
    </row>
    <row r="861" spans="2:7" ht="30" customHeight="1" x14ac:dyDescent="0.3">
      <c r="B861" s="110">
        <v>855</v>
      </c>
      <c r="C861" s="111" t="str">
        <f>IFERROR(VLOOKUP($I$4&amp;"--"&amp;ROW(A855),'Clie-F'!$A$5:$H$7000,4,0),"")</f>
        <v/>
      </c>
      <c r="D861" s="112" t="str">
        <f>IFERROR(VLOOKUP($I$4&amp;"--"&amp;ROW(A855),'Clie-F'!$A$5:$H$7000,7,0),"")</f>
        <v/>
      </c>
      <c r="E861" s="111" t="str">
        <f t="shared" ca="1" si="13"/>
        <v/>
      </c>
      <c r="F861" s="111" t="str">
        <f>IFERROR(VLOOKUP($I$4&amp;"--"&amp;ROW(A855),'Clie-F'!$A$5:$J$7000,9,0),"")</f>
        <v/>
      </c>
      <c r="G861" s="111" t="str">
        <f>IFERROR(VLOOKUP($I$4&amp;"--"&amp;ROW(A855),'Clie-F'!$A$5:$J$7000,10,0),"")</f>
        <v/>
      </c>
    </row>
    <row r="862" spans="2:7" ht="30" customHeight="1" x14ac:dyDescent="0.3">
      <c r="B862" s="110">
        <v>856</v>
      </c>
      <c r="C862" s="111" t="str">
        <f>IFERROR(VLOOKUP($I$4&amp;"--"&amp;ROW(A856),'Clie-F'!$A$5:$H$7000,4,0),"")</f>
        <v/>
      </c>
      <c r="D862" s="112" t="str">
        <f>IFERROR(VLOOKUP($I$4&amp;"--"&amp;ROW(A856),'Clie-F'!$A$5:$H$7000,7,0),"")</f>
        <v/>
      </c>
      <c r="E862" s="111" t="str">
        <f t="shared" ca="1" si="13"/>
        <v/>
      </c>
      <c r="F862" s="111" t="str">
        <f>IFERROR(VLOOKUP($I$4&amp;"--"&amp;ROW(A856),'Clie-F'!$A$5:$J$7000,9,0),"")</f>
        <v/>
      </c>
      <c r="G862" s="111" t="str">
        <f>IFERROR(VLOOKUP($I$4&amp;"--"&amp;ROW(A856),'Clie-F'!$A$5:$J$7000,10,0),"")</f>
        <v/>
      </c>
    </row>
    <row r="863" spans="2:7" ht="30" customHeight="1" x14ac:dyDescent="0.3">
      <c r="B863" s="110">
        <v>857</v>
      </c>
      <c r="C863" s="111" t="str">
        <f>IFERROR(VLOOKUP($I$4&amp;"--"&amp;ROW(A857),'Clie-F'!$A$5:$H$7000,4,0),"")</f>
        <v/>
      </c>
      <c r="D863" s="112" t="str">
        <f>IFERROR(VLOOKUP($I$4&amp;"--"&amp;ROW(A857),'Clie-F'!$A$5:$H$7000,7,0),"")</f>
        <v/>
      </c>
      <c r="E863" s="111" t="str">
        <f t="shared" ca="1" si="13"/>
        <v/>
      </c>
      <c r="F863" s="111" t="str">
        <f>IFERROR(VLOOKUP($I$4&amp;"--"&amp;ROW(A857),'Clie-F'!$A$5:$J$7000,9,0),"")</f>
        <v/>
      </c>
      <c r="G863" s="111" t="str">
        <f>IFERROR(VLOOKUP($I$4&amp;"--"&amp;ROW(A857),'Clie-F'!$A$5:$J$7000,10,0),"")</f>
        <v/>
      </c>
    </row>
    <row r="864" spans="2:7" ht="30" customHeight="1" x14ac:dyDescent="0.3">
      <c r="B864" s="110">
        <v>858</v>
      </c>
      <c r="C864" s="111" t="str">
        <f>IFERROR(VLOOKUP($I$4&amp;"--"&amp;ROW(A858),'Clie-F'!$A$5:$H$7000,4,0),"")</f>
        <v/>
      </c>
      <c r="D864" s="112" t="str">
        <f>IFERROR(VLOOKUP($I$4&amp;"--"&amp;ROW(A858),'Clie-F'!$A$5:$H$7000,7,0),"")</f>
        <v/>
      </c>
      <c r="E864" s="111" t="str">
        <f t="shared" ca="1" si="13"/>
        <v/>
      </c>
      <c r="F864" s="111" t="str">
        <f>IFERROR(VLOOKUP($I$4&amp;"--"&amp;ROW(A858),'Clie-F'!$A$5:$J$7000,9,0),"")</f>
        <v/>
      </c>
      <c r="G864" s="111" t="str">
        <f>IFERROR(VLOOKUP($I$4&amp;"--"&amp;ROW(A858),'Clie-F'!$A$5:$J$7000,10,0),"")</f>
        <v/>
      </c>
    </row>
    <row r="865" spans="2:7" ht="30" customHeight="1" x14ac:dyDescent="0.3">
      <c r="B865" s="110">
        <v>859</v>
      </c>
      <c r="C865" s="111" t="str">
        <f>IFERROR(VLOOKUP($I$4&amp;"--"&amp;ROW(A859),'Clie-F'!$A$5:$H$7000,4,0),"")</f>
        <v/>
      </c>
      <c r="D865" s="112" t="str">
        <f>IFERROR(VLOOKUP($I$4&amp;"--"&amp;ROW(A859),'Clie-F'!$A$5:$H$7000,7,0),"")</f>
        <v/>
      </c>
      <c r="E865" s="111" t="str">
        <f t="shared" ca="1" si="13"/>
        <v/>
      </c>
      <c r="F865" s="111" t="str">
        <f>IFERROR(VLOOKUP($I$4&amp;"--"&amp;ROW(A859),'Clie-F'!$A$5:$J$7000,9,0),"")</f>
        <v/>
      </c>
      <c r="G865" s="111" t="str">
        <f>IFERROR(VLOOKUP($I$4&amp;"--"&amp;ROW(A859),'Clie-F'!$A$5:$J$7000,10,0),"")</f>
        <v/>
      </c>
    </row>
    <row r="866" spans="2:7" ht="30" customHeight="1" x14ac:dyDescent="0.3">
      <c r="B866" s="110">
        <v>860</v>
      </c>
      <c r="C866" s="111" t="str">
        <f>IFERROR(VLOOKUP($I$4&amp;"--"&amp;ROW(A860),'Clie-F'!$A$5:$H$7000,4,0),"")</f>
        <v/>
      </c>
      <c r="D866" s="112" t="str">
        <f>IFERROR(VLOOKUP($I$4&amp;"--"&amp;ROW(A860),'Clie-F'!$A$5:$H$7000,7,0),"")</f>
        <v/>
      </c>
      <c r="E866" s="111" t="str">
        <f t="shared" ca="1" si="13"/>
        <v/>
      </c>
      <c r="F866" s="111" t="str">
        <f>IFERROR(VLOOKUP($I$4&amp;"--"&amp;ROW(A860),'Clie-F'!$A$5:$J$7000,9,0),"")</f>
        <v/>
      </c>
      <c r="G866" s="111" t="str">
        <f>IFERROR(VLOOKUP($I$4&amp;"--"&amp;ROW(A860),'Clie-F'!$A$5:$J$7000,10,0),"")</f>
        <v/>
      </c>
    </row>
    <row r="867" spans="2:7" ht="30" customHeight="1" x14ac:dyDescent="0.3">
      <c r="B867" s="110">
        <v>861</v>
      </c>
      <c r="C867" s="111" t="str">
        <f>IFERROR(VLOOKUP($I$4&amp;"--"&amp;ROW(A861),'Clie-F'!$A$5:$H$7000,4,0),"")</f>
        <v/>
      </c>
      <c r="D867" s="112" t="str">
        <f>IFERROR(VLOOKUP($I$4&amp;"--"&amp;ROW(A861),'Clie-F'!$A$5:$H$7000,7,0),"")</f>
        <v/>
      </c>
      <c r="E867" s="111" t="str">
        <f t="shared" ca="1" si="13"/>
        <v/>
      </c>
      <c r="F867" s="111" t="str">
        <f>IFERROR(VLOOKUP($I$4&amp;"--"&amp;ROW(A861),'Clie-F'!$A$5:$J$7000,9,0),"")</f>
        <v/>
      </c>
      <c r="G867" s="111" t="str">
        <f>IFERROR(VLOOKUP($I$4&amp;"--"&amp;ROW(A861),'Clie-F'!$A$5:$J$7000,10,0),"")</f>
        <v/>
      </c>
    </row>
    <row r="868" spans="2:7" ht="30" customHeight="1" x14ac:dyDescent="0.3">
      <c r="B868" s="110">
        <v>862</v>
      </c>
      <c r="C868" s="111" t="str">
        <f>IFERROR(VLOOKUP($I$4&amp;"--"&amp;ROW(A862),'Clie-F'!$A$5:$H$7000,4,0),"")</f>
        <v/>
      </c>
      <c r="D868" s="112" t="str">
        <f>IFERROR(VLOOKUP($I$4&amp;"--"&amp;ROW(A862),'Clie-F'!$A$5:$H$7000,7,0),"")</f>
        <v/>
      </c>
      <c r="E868" s="111" t="str">
        <f t="shared" ca="1" si="13"/>
        <v/>
      </c>
      <c r="F868" s="111" t="str">
        <f>IFERROR(VLOOKUP($I$4&amp;"--"&amp;ROW(A862),'Clie-F'!$A$5:$J$7000,9,0),"")</f>
        <v/>
      </c>
      <c r="G868" s="111" t="str">
        <f>IFERROR(VLOOKUP($I$4&amp;"--"&amp;ROW(A862),'Clie-F'!$A$5:$J$7000,10,0),"")</f>
        <v/>
      </c>
    </row>
    <row r="869" spans="2:7" ht="30" customHeight="1" x14ac:dyDescent="0.3">
      <c r="B869" s="110">
        <v>863</v>
      </c>
      <c r="C869" s="111" t="str">
        <f>IFERROR(VLOOKUP($I$4&amp;"--"&amp;ROW(A863),'Clie-F'!$A$5:$H$7000,4,0),"")</f>
        <v/>
      </c>
      <c r="D869" s="112" t="str">
        <f>IFERROR(VLOOKUP($I$4&amp;"--"&amp;ROW(A863),'Clie-F'!$A$5:$H$7000,7,0),"")</f>
        <v/>
      </c>
      <c r="E869" s="111" t="str">
        <f t="shared" ca="1" si="13"/>
        <v/>
      </c>
      <c r="F869" s="111" t="str">
        <f>IFERROR(VLOOKUP($I$4&amp;"--"&amp;ROW(A863),'Clie-F'!$A$5:$J$7000,9,0),"")</f>
        <v/>
      </c>
      <c r="G869" s="111" t="str">
        <f>IFERROR(VLOOKUP($I$4&amp;"--"&amp;ROW(A863),'Clie-F'!$A$5:$J$7000,10,0),"")</f>
        <v/>
      </c>
    </row>
    <row r="870" spans="2:7" ht="30" customHeight="1" x14ac:dyDescent="0.3">
      <c r="B870" s="110">
        <v>864</v>
      </c>
      <c r="C870" s="111" t="str">
        <f>IFERROR(VLOOKUP($I$4&amp;"--"&amp;ROW(A864),'Clie-F'!$A$5:$H$7000,4,0),"")</f>
        <v/>
      </c>
      <c r="D870" s="112" t="str">
        <f>IFERROR(VLOOKUP($I$4&amp;"--"&amp;ROW(A864),'Clie-F'!$A$5:$H$7000,7,0),"")</f>
        <v/>
      </c>
      <c r="E870" s="111" t="str">
        <f t="shared" ca="1" si="13"/>
        <v/>
      </c>
      <c r="F870" s="111" t="str">
        <f>IFERROR(VLOOKUP($I$4&amp;"--"&amp;ROW(A864),'Clie-F'!$A$5:$J$7000,9,0),"")</f>
        <v/>
      </c>
      <c r="G870" s="111" t="str">
        <f>IFERROR(VLOOKUP($I$4&amp;"--"&amp;ROW(A864),'Clie-F'!$A$5:$J$7000,10,0),"")</f>
        <v/>
      </c>
    </row>
    <row r="871" spans="2:7" ht="30" customHeight="1" x14ac:dyDescent="0.3">
      <c r="B871" s="110">
        <v>865</v>
      </c>
      <c r="C871" s="111" t="str">
        <f>IFERROR(VLOOKUP($I$4&amp;"--"&amp;ROW(A865),'Clie-F'!$A$5:$H$7000,4,0),"")</f>
        <v/>
      </c>
      <c r="D871" s="112" t="str">
        <f>IFERROR(VLOOKUP($I$4&amp;"--"&amp;ROW(A865),'Clie-F'!$A$5:$H$7000,7,0),"")</f>
        <v/>
      </c>
      <c r="E871" s="111" t="str">
        <f t="shared" ca="1" si="13"/>
        <v/>
      </c>
      <c r="F871" s="111" t="str">
        <f>IFERROR(VLOOKUP($I$4&amp;"--"&amp;ROW(A865),'Clie-F'!$A$5:$J$7000,9,0),"")</f>
        <v/>
      </c>
      <c r="G871" s="111" t="str">
        <f>IFERROR(VLOOKUP($I$4&amp;"--"&amp;ROW(A865),'Clie-F'!$A$5:$J$7000,10,0),"")</f>
        <v/>
      </c>
    </row>
    <row r="872" spans="2:7" ht="30" customHeight="1" x14ac:dyDescent="0.3">
      <c r="B872" s="110">
        <v>866</v>
      </c>
      <c r="C872" s="111" t="str">
        <f>IFERROR(VLOOKUP($I$4&amp;"--"&amp;ROW(A866),'Clie-F'!$A$5:$H$7000,4,0),"")</f>
        <v/>
      </c>
      <c r="D872" s="112" t="str">
        <f>IFERROR(VLOOKUP($I$4&amp;"--"&amp;ROW(A866),'Clie-F'!$A$5:$H$7000,7,0),"")</f>
        <v/>
      </c>
      <c r="E872" s="111" t="str">
        <f t="shared" ca="1" si="13"/>
        <v/>
      </c>
      <c r="F872" s="111" t="str">
        <f>IFERROR(VLOOKUP($I$4&amp;"--"&amp;ROW(A866),'Clie-F'!$A$5:$J$7000,9,0),"")</f>
        <v/>
      </c>
      <c r="G872" s="111" t="str">
        <f>IFERROR(VLOOKUP($I$4&amp;"--"&amp;ROW(A866),'Clie-F'!$A$5:$J$7000,10,0),"")</f>
        <v/>
      </c>
    </row>
    <row r="873" spans="2:7" ht="30" customHeight="1" x14ac:dyDescent="0.3">
      <c r="B873" s="110">
        <v>867</v>
      </c>
      <c r="C873" s="111" t="str">
        <f>IFERROR(VLOOKUP($I$4&amp;"--"&amp;ROW(A867),'Clie-F'!$A$5:$H$7000,4,0),"")</f>
        <v/>
      </c>
      <c r="D873" s="112" t="str">
        <f>IFERROR(VLOOKUP($I$4&amp;"--"&amp;ROW(A867),'Clie-F'!$A$5:$H$7000,7,0),"")</f>
        <v/>
      </c>
      <c r="E873" s="111" t="str">
        <f t="shared" ca="1" si="13"/>
        <v/>
      </c>
      <c r="F873" s="111" t="str">
        <f>IFERROR(VLOOKUP($I$4&amp;"--"&amp;ROW(A867),'Clie-F'!$A$5:$J$7000,9,0),"")</f>
        <v/>
      </c>
      <c r="G873" s="111" t="str">
        <f>IFERROR(VLOOKUP($I$4&amp;"--"&amp;ROW(A867),'Clie-F'!$A$5:$J$7000,10,0),"")</f>
        <v/>
      </c>
    </row>
    <row r="874" spans="2:7" ht="30" customHeight="1" x14ac:dyDescent="0.3">
      <c r="B874" s="110">
        <v>868</v>
      </c>
      <c r="C874" s="111" t="str">
        <f>IFERROR(VLOOKUP($I$4&amp;"--"&amp;ROW(A868),'Clie-F'!$A$5:$H$7000,4,0),"")</f>
        <v/>
      </c>
      <c r="D874" s="112" t="str">
        <f>IFERROR(VLOOKUP($I$4&amp;"--"&amp;ROW(A868),'Clie-F'!$A$5:$H$7000,7,0),"")</f>
        <v/>
      </c>
      <c r="E874" s="111" t="str">
        <f t="shared" ca="1" si="13"/>
        <v/>
      </c>
      <c r="F874" s="111" t="str">
        <f>IFERROR(VLOOKUP($I$4&amp;"--"&amp;ROW(A868),'Clie-F'!$A$5:$J$7000,9,0),"")</f>
        <v/>
      </c>
      <c r="G874" s="111" t="str">
        <f>IFERROR(VLOOKUP($I$4&amp;"--"&amp;ROW(A868),'Clie-F'!$A$5:$J$7000,10,0),"")</f>
        <v/>
      </c>
    </row>
    <row r="875" spans="2:7" ht="30" customHeight="1" x14ac:dyDescent="0.3">
      <c r="B875" s="110">
        <v>869</v>
      </c>
      <c r="C875" s="111" t="str">
        <f>IFERROR(VLOOKUP($I$4&amp;"--"&amp;ROW(A869),'Clie-F'!$A$5:$H$7000,4,0),"")</f>
        <v/>
      </c>
      <c r="D875" s="112" t="str">
        <f>IFERROR(VLOOKUP($I$4&amp;"--"&amp;ROW(A869),'Clie-F'!$A$5:$H$7000,7,0),"")</f>
        <v/>
      </c>
      <c r="E875" s="111" t="str">
        <f t="shared" ca="1" si="13"/>
        <v/>
      </c>
      <c r="F875" s="111" t="str">
        <f>IFERROR(VLOOKUP($I$4&amp;"--"&amp;ROW(A869),'Clie-F'!$A$5:$J$7000,9,0),"")</f>
        <v/>
      </c>
      <c r="G875" s="111" t="str">
        <f>IFERROR(VLOOKUP($I$4&amp;"--"&amp;ROW(A869),'Clie-F'!$A$5:$J$7000,10,0),"")</f>
        <v/>
      </c>
    </row>
    <row r="876" spans="2:7" ht="30" customHeight="1" x14ac:dyDescent="0.3">
      <c r="B876" s="110">
        <v>870</v>
      </c>
      <c r="C876" s="111" t="str">
        <f>IFERROR(VLOOKUP($I$4&amp;"--"&amp;ROW(A870),'Clie-F'!$A$5:$H$7000,4,0),"")</f>
        <v/>
      </c>
      <c r="D876" s="112" t="str">
        <f>IFERROR(VLOOKUP($I$4&amp;"--"&amp;ROW(A870),'Clie-F'!$A$5:$H$7000,7,0),"")</f>
        <v/>
      </c>
      <c r="E876" s="111" t="str">
        <f t="shared" ca="1" si="13"/>
        <v/>
      </c>
      <c r="F876" s="111" t="str">
        <f>IFERROR(VLOOKUP($I$4&amp;"--"&amp;ROW(A870),'Clie-F'!$A$5:$J$7000,9,0),"")</f>
        <v/>
      </c>
      <c r="G876" s="111" t="str">
        <f>IFERROR(VLOOKUP($I$4&amp;"--"&amp;ROW(A870),'Clie-F'!$A$5:$J$7000,10,0),"")</f>
        <v/>
      </c>
    </row>
    <row r="877" spans="2:7" ht="30" customHeight="1" x14ac:dyDescent="0.3">
      <c r="B877" s="110">
        <v>871</v>
      </c>
      <c r="C877" s="111" t="str">
        <f>IFERROR(VLOOKUP($I$4&amp;"--"&amp;ROW(A871),'Clie-F'!$A$5:$H$7000,4,0),"")</f>
        <v/>
      </c>
      <c r="D877" s="112" t="str">
        <f>IFERROR(VLOOKUP($I$4&amp;"--"&amp;ROW(A871),'Clie-F'!$A$5:$H$7000,7,0),"")</f>
        <v/>
      </c>
      <c r="E877" s="111" t="str">
        <f t="shared" ca="1" si="13"/>
        <v/>
      </c>
      <c r="F877" s="111" t="str">
        <f>IFERROR(VLOOKUP($I$4&amp;"--"&amp;ROW(A871),'Clie-F'!$A$5:$J$7000,9,0),"")</f>
        <v/>
      </c>
      <c r="G877" s="111" t="str">
        <f>IFERROR(VLOOKUP($I$4&amp;"--"&amp;ROW(A871),'Clie-F'!$A$5:$J$7000,10,0),"")</f>
        <v/>
      </c>
    </row>
    <row r="878" spans="2:7" ht="30" customHeight="1" x14ac:dyDescent="0.3">
      <c r="B878" s="110">
        <v>872</v>
      </c>
      <c r="C878" s="111" t="str">
        <f>IFERROR(VLOOKUP($I$4&amp;"--"&amp;ROW(A872),'Clie-F'!$A$5:$H$7000,4,0),"")</f>
        <v/>
      </c>
      <c r="D878" s="112" t="str">
        <f>IFERROR(VLOOKUP($I$4&amp;"--"&amp;ROW(A872),'Clie-F'!$A$5:$H$7000,7,0),"")</f>
        <v/>
      </c>
      <c r="E878" s="111" t="str">
        <f t="shared" ca="1" si="13"/>
        <v/>
      </c>
      <c r="F878" s="111" t="str">
        <f>IFERROR(VLOOKUP($I$4&amp;"--"&amp;ROW(A872),'Clie-F'!$A$5:$J$7000,9,0),"")</f>
        <v/>
      </c>
      <c r="G878" s="111" t="str">
        <f>IFERROR(VLOOKUP($I$4&amp;"--"&amp;ROW(A872),'Clie-F'!$A$5:$J$7000,10,0),"")</f>
        <v/>
      </c>
    </row>
    <row r="879" spans="2:7" ht="30" customHeight="1" x14ac:dyDescent="0.3">
      <c r="B879" s="110">
        <v>873</v>
      </c>
      <c r="C879" s="111" t="str">
        <f>IFERROR(VLOOKUP($I$4&amp;"--"&amp;ROW(A873),'Clie-F'!$A$5:$H$7000,4,0),"")</f>
        <v/>
      </c>
      <c r="D879" s="112" t="str">
        <f>IFERROR(VLOOKUP($I$4&amp;"--"&amp;ROW(A873),'Clie-F'!$A$5:$H$7000,7,0),"")</f>
        <v/>
      </c>
      <c r="E879" s="111" t="str">
        <f t="shared" ca="1" si="13"/>
        <v/>
      </c>
      <c r="F879" s="111" t="str">
        <f>IFERROR(VLOOKUP($I$4&amp;"--"&amp;ROW(A873),'Clie-F'!$A$5:$J$7000,9,0),"")</f>
        <v/>
      </c>
      <c r="G879" s="111" t="str">
        <f>IFERROR(VLOOKUP($I$4&amp;"--"&amp;ROW(A873),'Clie-F'!$A$5:$J$7000,10,0),"")</f>
        <v/>
      </c>
    </row>
    <row r="880" spans="2:7" ht="30" customHeight="1" x14ac:dyDescent="0.3">
      <c r="B880" s="110">
        <v>874</v>
      </c>
      <c r="C880" s="111" t="str">
        <f>IFERROR(VLOOKUP($I$4&amp;"--"&amp;ROW(A874),'Clie-F'!$A$5:$H$7000,4,0),"")</f>
        <v/>
      </c>
      <c r="D880" s="112" t="str">
        <f>IFERROR(VLOOKUP($I$4&amp;"--"&amp;ROW(A874),'Clie-F'!$A$5:$H$7000,7,0),"")</f>
        <v/>
      </c>
      <c r="E880" s="111" t="str">
        <f t="shared" ca="1" si="13"/>
        <v/>
      </c>
      <c r="F880" s="111" t="str">
        <f>IFERROR(VLOOKUP($I$4&amp;"--"&amp;ROW(A874),'Clie-F'!$A$5:$J$7000,9,0),"")</f>
        <v/>
      </c>
      <c r="G880" s="111" t="str">
        <f>IFERROR(VLOOKUP($I$4&amp;"--"&amp;ROW(A874),'Clie-F'!$A$5:$J$7000,10,0),"")</f>
        <v/>
      </c>
    </row>
    <row r="881" spans="2:7" ht="30" customHeight="1" x14ac:dyDescent="0.3">
      <c r="B881" s="110">
        <v>875</v>
      </c>
      <c r="C881" s="111" t="str">
        <f>IFERROR(VLOOKUP($I$4&amp;"--"&amp;ROW(A875),'Clie-F'!$A$5:$H$7000,4,0),"")</f>
        <v/>
      </c>
      <c r="D881" s="112" t="str">
        <f>IFERROR(VLOOKUP($I$4&amp;"--"&amp;ROW(A875),'Clie-F'!$A$5:$H$7000,7,0),"")</f>
        <v/>
      </c>
      <c r="E881" s="111" t="str">
        <f t="shared" ca="1" si="13"/>
        <v/>
      </c>
      <c r="F881" s="111" t="str">
        <f>IFERROR(VLOOKUP($I$4&amp;"--"&amp;ROW(A875),'Clie-F'!$A$5:$J$7000,9,0),"")</f>
        <v/>
      </c>
      <c r="G881" s="111" t="str">
        <f>IFERROR(VLOOKUP($I$4&amp;"--"&amp;ROW(A875),'Clie-F'!$A$5:$J$7000,10,0),"")</f>
        <v/>
      </c>
    </row>
    <row r="882" spans="2:7" ht="30" customHeight="1" x14ac:dyDescent="0.3">
      <c r="B882" s="110">
        <v>876</v>
      </c>
      <c r="C882" s="111" t="str">
        <f>IFERROR(VLOOKUP($I$4&amp;"--"&amp;ROW(A876),'Clie-F'!$A$5:$H$7000,4,0),"")</f>
        <v/>
      </c>
      <c r="D882" s="112" t="str">
        <f>IFERROR(VLOOKUP($I$4&amp;"--"&amp;ROW(A876),'Clie-F'!$A$5:$H$7000,7,0),"")</f>
        <v/>
      </c>
      <c r="E882" s="111" t="str">
        <f t="shared" ca="1" si="13"/>
        <v/>
      </c>
      <c r="F882" s="111" t="str">
        <f>IFERROR(VLOOKUP($I$4&amp;"--"&amp;ROW(A876),'Clie-F'!$A$5:$J$7000,9,0),"")</f>
        <v/>
      </c>
      <c r="G882" s="111" t="str">
        <f>IFERROR(VLOOKUP($I$4&amp;"--"&amp;ROW(A876),'Clie-F'!$A$5:$J$7000,10,0),"")</f>
        <v/>
      </c>
    </row>
    <row r="883" spans="2:7" ht="30" customHeight="1" x14ac:dyDescent="0.3">
      <c r="B883" s="110">
        <v>877</v>
      </c>
      <c r="C883" s="111" t="str">
        <f>IFERROR(VLOOKUP($I$4&amp;"--"&amp;ROW(A877),'Clie-F'!$A$5:$H$7000,4,0),"")</f>
        <v/>
      </c>
      <c r="D883" s="112" t="str">
        <f>IFERROR(VLOOKUP($I$4&amp;"--"&amp;ROW(A877),'Clie-F'!$A$5:$H$7000,7,0),"")</f>
        <v/>
      </c>
      <c r="E883" s="111" t="str">
        <f t="shared" ca="1" si="13"/>
        <v/>
      </c>
      <c r="F883" s="111" t="str">
        <f>IFERROR(VLOOKUP($I$4&amp;"--"&amp;ROW(A877),'Clie-F'!$A$5:$J$7000,9,0),"")</f>
        <v/>
      </c>
      <c r="G883" s="111" t="str">
        <f>IFERROR(VLOOKUP($I$4&amp;"--"&amp;ROW(A877),'Clie-F'!$A$5:$J$7000,10,0),"")</f>
        <v/>
      </c>
    </row>
    <row r="884" spans="2:7" ht="30" customHeight="1" x14ac:dyDescent="0.3">
      <c r="B884" s="110">
        <v>878</v>
      </c>
      <c r="C884" s="111" t="str">
        <f>IFERROR(VLOOKUP($I$4&amp;"--"&amp;ROW(A878),'Clie-F'!$A$5:$H$7000,4,0),"")</f>
        <v/>
      </c>
      <c r="D884" s="112" t="str">
        <f>IFERROR(VLOOKUP($I$4&amp;"--"&amp;ROW(A878),'Clie-F'!$A$5:$H$7000,7,0),"")</f>
        <v/>
      </c>
      <c r="E884" s="111" t="str">
        <f t="shared" ca="1" si="13"/>
        <v/>
      </c>
      <c r="F884" s="111" t="str">
        <f>IFERROR(VLOOKUP($I$4&amp;"--"&amp;ROW(A878),'Clie-F'!$A$5:$J$7000,9,0),"")</f>
        <v/>
      </c>
      <c r="G884" s="111" t="str">
        <f>IFERROR(VLOOKUP($I$4&amp;"--"&amp;ROW(A878),'Clie-F'!$A$5:$J$7000,10,0),"")</f>
        <v/>
      </c>
    </row>
    <row r="885" spans="2:7" ht="30" customHeight="1" x14ac:dyDescent="0.3">
      <c r="B885" s="110">
        <v>879</v>
      </c>
      <c r="C885" s="111" t="str">
        <f>IFERROR(VLOOKUP($I$4&amp;"--"&amp;ROW(A879),'Clie-F'!$A$5:$H$7000,4,0),"")</f>
        <v/>
      </c>
      <c r="D885" s="112" t="str">
        <f>IFERROR(VLOOKUP($I$4&amp;"--"&amp;ROW(A879),'Clie-F'!$A$5:$H$7000,7,0),"")</f>
        <v/>
      </c>
      <c r="E885" s="111" t="str">
        <f t="shared" ca="1" si="13"/>
        <v/>
      </c>
      <c r="F885" s="111" t="str">
        <f>IFERROR(VLOOKUP($I$4&amp;"--"&amp;ROW(A879),'Clie-F'!$A$5:$J$7000,9,0),"")</f>
        <v/>
      </c>
      <c r="G885" s="111" t="str">
        <f>IFERROR(VLOOKUP($I$4&amp;"--"&amp;ROW(A879),'Clie-F'!$A$5:$J$7000,10,0),"")</f>
        <v/>
      </c>
    </row>
    <row r="886" spans="2:7" ht="30" customHeight="1" x14ac:dyDescent="0.3">
      <c r="B886" s="110">
        <v>880</v>
      </c>
      <c r="C886" s="111" t="str">
        <f>IFERROR(VLOOKUP($I$4&amp;"--"&amp;ROW(A880),'Clie-F'!$A$5:$H$7000,4,0),"")</f>
        <v/>
      </c>
      <c r="D886" s="112" t="str">
        <f>IFERROR(VLOOKUP($I$4&amp;"--"&amp;ROW(A880),'Clie-F'!$A$5:$H$7000,7,0),"")</f>
        <v/>
      </c>
      <c r="E886" s="111" t="str">
        <f t="shared" ca="1" si="13"/>
        <v/>
      </c>
      <c r="F886" s="111" t="str">
        <f>IFERROR(VLOOKUP($I$4&amp;"--"&amp;ROW(A880),'Clie-F'!$A$5:$J$7000,9,0),"")</f>
        <v/>
      </c>
      <c r="G886" s="111" t="str">
        <f>IFERROR(VLOOKUP($I$4&amp;"--"&amp;ROW(A880),'Clie-F'!$A$5:$J$7000,10,0),"")</f>
        <v/>
      </c>
    </row>
    <row r="887" spans="2:7" ht="30" customHeight="1" x14ac:dyDescent="0.3">
      <c r="B887" s="110">
        <v>881</v>
      </c>
      <c r="C887" s="111" t="str">
        <f>IFERROR(VLOOKUP($I$4&amp;"--"&amp;ROW(A881),'Clie-F'!$A$5:$H$7000,4,0),"")</f>
        <v/>
      </c>
      <c r="D887" s="112" t="str">
        <f>IFERROR(VLOOKUP($I$4&amp;"--"&amp;ROW(A881),'Clie-F'!$A$5:$H$7000,7,0),"")</f>
        <v/>
      </c>
      <c r="E887" s="111" t="str">
        <f t="shared" ca="1" si="13"/>
        <v/>
      </c>
      <c r="F887" s="111" t="str">
        <f>IFERROR(VLOOKUP($I$4&amp;"--"&amp;ROW(A881),'Clie-F'!$A$5:$J$7000,9,0),"")</f>
        <v/>
      </c>
      <c r="G887" s="111" t="str">
        <f>IFERROR(VLOOKUP($I$4&amp;"--"&amp;ROW(A881),'Clie-F'!$A$5:$J$7000,10,0),"")</f>
        <v/>
      </c>
    </row>
    <row r="888" spans="2:7" ht="30" customHeight="1" x14ac:dyDescent="0.3">
      <c r="B888" s="110">
        <v>882</v>
      </c>
      <c r="C888" s="111" t="str">
        <f>IFERROR(VLOOKUP($I$4&amp;"--"&amp;ROW(A882),'Clie-F'!$A$5:$H$7000,4,0),"")</f>
        <v/>
      </c>
      <c r="D888" s="112" t="str">
        <f>IFERROR(VLOOKUP($I$4&amp;"--"&amp;ROW(A882),'Clie-F'!$A$5:$H$7000,7,0),"")</f>
        <v/>
      </c>
      <c r="E888" s="111" t="str">
        <f t="shared" ca="1" si="13"/>
        <v/>
      </c>
      <c r="F888" s="111" t="str">
        <f>IFERROR(VLOOKUP($I$4&amp;"--"&amp;ROW(A882),'Clie-F'!$A$5:$J$7000,9,0),"")</f>
        <v/>
      </c>
      <c r="G888" s="111" t="str">
        <f>IFERROR(VLOOKUP($I$4&amp;"--"&amp;ROW(A882),'Clie-F'!$A$5:$J$7000,10,0),"")</f>
        <v/>
      </c>
    </row>
    <row r="889" spans="2:7" ht="30" customHeight="1" x14ac:dyDescent="0.3">
      <c r="B889" s="110">
        <v>883</v>
      </c>
      <c r="C889" s="111" t="str">
        <f>IFERROR(VLOOKUP($I$4&amp;"--"&amp;ROW(A883),'Clie-F'!$A$5:$H$7000,4,0),"")</f>
        <v/>
      </c>
      <c r="D889" s="112" t="str">
        <f>IFERROR(VLOOKUP($I$4&amp;"--"&amp;ROW(A883),'Clie-F'!$A$5:$H$7000,7,0),"")</f>
        <v/>
      </c>
      <c r="E889" s="111" t="str">
        <f t="shared" ca="1" si="13"/>
        <v/>
      </c>
      <c r="F889" s="111" t="str">
        <f>IFERROR(VLOOKUP($I$4&amp;"--"&amp;ROW(A883),'Clie-F'!$A$5:$J$7000,9,0),"")</f>
        <v/>
      </c>
      <c r="G889" s="111" t="str">
        <f>IFERROR(VLOOKUP($I$4&amp;"--"&amp;ROW(A883),'Clie-F'!$A$5:$J$7000,10,0),"")</f>
        <v/>
      </c>
    </row>
    <row r="890" spans="2:7" ht="30" customHeight="1" x14ac:dyDescent="0.3">
      <c r="B890" s="110">
        <v>884</v>
      </c>
      <c r="C890" s="111" t="str">
        <f>IFERROR(VLOOKUP($I$4&amp;"--"&amp;ROW(A884),'Clie-F'!$A$5:$H$7000,4,0),"")</f>
        <v/>
      </c>
      <c r="D890" s="112" t="str">
        <f>IFERROR(VLOOKUP($I$4&amp;"--"&amp;ROW(A884),'Clie-F'!$A$5:$H$7000,7,0),"")</f>
        <v/>
      </c>
      <c r="E890" s="111" t="str">
        <f t="shared" ca="1" si="13"/>
        <v/>
      </c>
      <c r="F890" s="111" t="str">
        <f>IFERROR(VLOOKUP($I$4&amp;"--"&amp;ROW(A884),'Clie-F'!$A$5:$J$7000,9,0),"")</f>
        <v/>
      </c>
      <c r="G890" s="111" t="str">
        <f>IFERROR(VLOOKUP($I$4&amp;"--"&amp;ROW(A884),'Clie-F'!$A$5:$J$7000,10,0),"")</f>
        <v/>
      </c>
    </row>
    <row r="891" spans="2:7" ht="30" customHeight="1" x14ac:dyDescent="0.3">
      <c r="B891" s="110">
        <v>885</v>
      </c>
      <c r="C891" s="111" t="str">
        <f>IFERROR(VLOOKUP($I$4&amp;"--"&amp;ROW(A885),'Clie-F'!$A$5:$H$7000,4,0),"")</f>
        <v/>
      </c>
      <c r="D891" s="112" t="str">
        <f>IFERROR(VLOOKUP($I$4&amp;"--"&amp;ROW(A885),'Clie-F'!$A$5:$H$7000,7,0),"")</f>
        <v/>
      </c>
      <c r="E891" s="111" t="str">
        <f t="shared" ca="1" si="13"/>
        <v/>
      </c>
      <c r="F891" s="111" t="str">
        <f>IFERROR(VLOOKUP($I$4&amp;"--"&amp;ROW(A885),'Clie-F'!$A$5:$J$7000,9,0),"")</f>
        <v/>
      </c>
      <c r="G891" s="111" t="str">
        <f>IFERROR(VLOOKUP($I$4&amp;"--"&amp;ROW(A885),'Clie-F'!$A$5:$J$7000,10,0),"")</f>
        <v/>
      </c>
    </row>
    <row r="892" spans="2:7" ht="30" customHeight="1" x14ac:dyDescent="0.3">
      <c r="B892" s="110">
        <v>886</v>
      </c>
      <c r="C892" s="111" t="str">
        <f>IFERROR(VLOOKUP($I$4&amp;"--"&amp;ROW(A886),'Clie-F'!$A$5:$H$7000,4,0),"")</f>
        <v/>
      </c>
      <c r="D892" s="112" t="str">
        <f>IFERROR(VLOOKUP($I$4&amp;"--"&amp;ROW(A886),'Clie-F'!$A$5:$H$7000,7,0),"")</f>
        <v/>
      </c>
      <c r="E892" s="111" t="str">
        <f t="shared" ca="1" si="13"/>
        <v/>
      </c>
      <c r="F892" s="111" t="str">
        <f>IFERROR(VLOOKUP($I$4&amp;"--"&amp;ROW(A886),'Clie-F'!$A$5:$J$7000,9,0),"")</f>
        <v/>
      </c>
      <c r="G892" s="111" t="str">
        <f>IFERROR(VLOOKUP($I$4&amp;"--"&amp;ROW(A886),'Clie-F'!$A$5:$J$7000,10,0),"")</f>
        <v/>
      </c>
    </row>
    <row r="893" spans="2:7" ht="30" customHeight="1" x14ac:dyDescent="0.3">
      <c r="B893" s="110">
        <v>887</v>
      </c>
      <c r="C893" s="111" t="str">
        <f>IFERROR(VLOOKUP($I$4&amp;"--"&amp;ROW(A887),'Clie-F'!$A$5:$H$7000,4,0),"")</f>
        <v/>
      </c>
      <c r="D893" s="112" t="str">
        <f>IFERROR(VLOOKUP($I$4&amp;"--"&amp;ROW(A887),'Clie-F'!$A$5:$H$7000,7,0),"")</f>
        <v/>
      </c>
      <c r="E893" s="111" t="str">
        <f t="shared" ca="1" si="13"/>
        <v/>
      </c>
      <c r="F893" s="111" t="str">
        <f>IFERROR(VLOOKUP($I$4&amp;"--"&amp;ROW(A887),'Clie-F'!$A$5:$J$7000,9,0),"")</f>
        <v/>
      </c>
      <c r="G893" s="111" t="str">
        <f>IFERROR(VLOOKUP($I$4&amp;"--"&amp;ROW(A887),'Clie-F'!$A$5:$J$7000,10,0),"")</f>
        <v/>
      </c>
    </row>
    <row r="894" spans="2:7" ht="30" customHeight="1" x14ac:dyDescent="0.3">
      <c r="B894" s="110">
        <v>888</v>
      </c>
      <c r="C894" s="111" t="str">
        <f>IFERROR(VLOOKUP($I$4&amp;"--"&amp;ROW(A888),'Clie-F'!$A$5:$H$7000,4,0),"")</f>
        <v/>
      </c>
      <c r="D894" s="112" t="str">
        <f>IFERROR(VLOOKUP($I$4&amp;"--"&amp;ROW(A888),'Clie-F'!$A$5:$H$7000,7,0),"")</f>
        <v/>
      </c>
      <c r="E894" s="111" t="str">
        <f t="shared" ca="1" si="13"/>
        <v/>
      </c>
      <c r="F894" s="111" t="str">
        <f>IFERROR(VLOOKUP($I$4&amp;"--"&amp;ROW(A888),'Clie-F'!$A$5:$J$7000,9,0),"")</f>
        <v/>
      </c>
      <c r="G894" s="111" t="str">
        <f>IFERROR(VLOOKUP($I$4&amp;"--"&amp;ROW(A888),'Clie-F'!$A$5:$J$7000,10,0),"")</f>
        <v/>
      </c>
    </row>
    <row r="895" spans="2:7" ht="30" customHeight="1" x14ac:dyDescent="0.3">
      <c r="B895" s="110">
        <v>889</v>
      </c>
      <c r="C895" s="111" t="str">
        <f>IFERROR(VLOOKUP($I$4&amp;"--"&amp;ROW(A889),'Clie-F'!$A$5:$H$7000,4,0),"")</f>
        <v/>
      </c>
      <c r="D895" s="112" t="str">
        <f>IFERROR(VLOOKUP($I$4&amp;"--"&amp;ROW(A889),'Clie-F'!$A$5:$H$7000,7,0),"")</f>
        <v/>
      </c>
      <c r="E895" s="111" t="str">
        <f t="shared" ca="1" si="13"/>
        <v/>
      </c>
      <c r="F895" s="111" t="str">
        <f>IFERROR(VLOOKUP($I$4&amp;"--"&amp;ROW(A889),'Clie-F'!$A$5:$J$7000,9,0),"")</f>
        <v/>
      </c>
      <c r="G895" s="111" t="str">
        <f>IFERROR(VLOOKUP($I$4&amp;"--"&amp;ROW(A889),'Clie-F'!$A$5:$J$7000,10,0),"")</f>
        <v/>
      </c>
    </row>
    <row r="896" spans="2:7" ht="30" customHeight="1" x14ac:dyDescent="0.3">
      <c r="B896" s="110">
        <v>890</v>
      </c>
      <c r="C896" s="111" t="str">
        <f>IFERROR(VLOOKUP($I$4&amp;"--"&amp;ROW(A890),'Clie-F'!$A$5:$H$7000,4,0),"")</f>
        <v/>
      </c>
      <c r="D896" s="112" t="str">
        <f>IFERROR(VLOOKUP($I$4&amp;"--"&amp;ROW(A890),'Clie-F'!$A$5:$H$7000,7,0),"")</f>
        <v/>
      </c>
      <c r="E896" s="111" t="str">
        <f t="shared" ca="1" si="13"/>
        <v/>
      </c>
      <c r="F896" s="111" t="str">
        <f>IFERROR(VLOOKUP($I$4&amp;"--"&amp;ROW(A890),'Clie-F'!$A$5:$J$7000,9,0),"")</f>
        <v/>
      </c>
      <c r="G896" s="111" t="str">
        <f>IFERROR(VLOOKUP($I$4&amp;"--"&amp;ROW(A890),'Clie-F'!$A$5:$J$7000,10,0),"")</f>
        <v/>
      </c>
    </row>
    <row r="897" spans="2:7" ht="30" customHeight="1" x14ac:dyDescent="0.3">
      <c r="B897" s="110">
        <v>891</v>
      </c>
      <c r="C897" s="111" t="str">
        <f>IFERROR(VLOOKUP($I$4&amp;"--"&amp;ROW(A891),'Clie-F'!$A$5:$H$7000,4,0),"")</f>
        <v/>
      </c>
      <c r="D897" s="112" t="str">
        <f>IFERROR(VLOOKUP($I$4&amp;"--"&amp;ROW(A891),'Clie-F'!$A$5:$H$7000,7,0),"")</f>
        <v/>
      </c>
      <c r="E897" s="111" t="str">
        <f t="shared" ca="1" si="13"/>
        <v/>
      </c>
      <c r="F897" s="111" t="str">
        <f>IFERROR(VLOOKUP($I$4&amp;"--"&amp;ROW(A891),'Clie-F'!$A$5:$J$7000,9,0),"")</f>
        <v/>
      </c>
      <c r="G897" s="111" t="str">
        <f>IFERROR(VLOOKUP($I$4&amp;"--"&amp;ROW(A891),'Clie-F'!$A$5:$J$7000,10,0),"")</f>
        <v/>
      </c>
    </row>
    <row r="898" spans="2:7" ht="30" customHeight="1" x14ac:dyDescent="0.3">
      <c r="B898" s="110">
        <v>892</v>
      </c>
      <c r="C898" s="111" t="str">
        <f>IFERROR(VLOOKUP($I$4&amp;"--"&amp;ROW(A892),'Clie-F'!$A$5:$H$7000,4,0),"")</f>
        <v/>
      </c>
      <c r="D898" s="112" t="str">
        <f>IFERROR(VLOOKUP($I$4&amp;"--"&amp;ROW(A892),'Clie-F'!$A$5:$H$7000,7,0),"")</f>
        <v/>
      </c>
      <c r="E898" s="111" t="str">
        <f t="shared" ca="1" si="13"/>
        <v/>
      </c>
      <c r="F898" s="111" t="str">
        <f>IFERROR(VLOOKUP($I$4&amp;"--"&amp;ROW(A892),'Clie-F'!$A$5:$J$7000,9,0),"")</f>
        <v/>
      </c>
      <c r="G898" s="111" t="str">
        <f>IFERROR(VLOOKUP($I$4&amp;"--"&amp;ROW(A892),'Clie-F'!$A$5:$J$7000,10,0),"")</f>
        <v/>
      </c>
    </row>
    <row r="899" spans="2:7" ht="30" customHeight="1" x14ac:dyDescent="0.3">
      <c r="B899" s="110">
        <v>893</v>
      </c>
      <c r="C899" s="111" t="str">
        <f>IFERROR(VLOOKUP($I$4&amp;"--"&amp;ROW(A893),'Clie-F'!$A$5:$H$7000,4,0),"")</f>
        <v/>
      </c>
      <c r="D899" s="112" t="str">
        <f>IFERROR(VLOOKUP($I$4&amp;"--"&amp;ROW(A893),'Clie-F'!$A$5:$H$7000,7,0),"")</f>
        <v/>
      </c>
      <c r="E899" s="111" t="str">
        <f t="shared" ca="1" si="13"/>
        <v/>
      </c>
      <c r="F899" s="111" t="str">
        <f>IFERROR(VLOOKUP($I$4&amp;"--"&amp;ROW(A893),'Clie-F'!$A$5:$J$7000,9,0),"")</f>
        <v/>
      </c>
      <c r="G899" s="111" t="str">
        <f>IFERROR(VLOOKUP($I$4&amp;"--"&amp;ROW(A893),'Clie-F'!$A$5:$J$7000,10,0),"")</f>
        <v/>
      </c>
    </row>
    <row r="900" spans="2:7" ht="30" customHeight="1" x14ac:dyDescent="0.3">
      <c r="B900" s="110">
        <v>894</v>
      </c>
      <c r="C900" s="111" t="str">
        <f>IFERROR(VLOOKUP($I$4&amp;"--"&amp;ROW(A894),'Clie-F'!$A$5:$H$7000,4,0),"")</f>
        <v/>
      </c>
      <c r="D900" s="112" t="str">
        <f>IFERROR(VLOOKUP($I$4&amp;"--"&amp;ROW(A894),'Clie-F'!$A$5:$H$7000,7,0),"")</f>
        <v/>
      </c>
      <c r="E900" s="111" t="str">
        <f t="shared" ca="1" si="13"/>
        <v/>
      </c>
      <c r="F900" s="111" t="str">
        <f>IFERROR(VLOOKUP($I$4&amp;"--"&amp;ROW(A894),'Clie-F'!$A$5:$J$7000,9,0),"")</f>
        <v/>
      </c>
      <c r="G900" s="111" t="str">
        <f>IFERROR(VLOOKUP($I$4&amp;"--"&amp;ROW(A894),'Clie-F'!$A$5:$J$7000,10,0),"")</f>
        <v/>
      </c>
    </row>
    <row r="901" spans="2:7" ht="30" customHeight="1" x14ac:dyDescent="0.3">
      <c r="B901" s="110">
        <v>895</v>
      </c>
      <c r="C901" s="111" t="str">
        <f>IFERROR(VLOOKUP($I$4&amp;"--"&amp;ROW(A895),'Clie-F'!$A$5:$H$7000,4,0),"")</f>
        <v/>
      </c>
      <c r="D901" s="112" t="str">
        <f>IFERROR(VLOOKUP($I$4&amp;"--"&amp;ROW(A895),'Clie-F'!$A$5:$H$7000,7,0),"")</f>
        <v/>
      </c>
      <c r="E901" s="111" t="str">
        <f t="shared" ca="1" si="13"/>
        <v/>
      </c>
      <c r="F901" s="111" t="str">
        <f>IFERROR(VLOOKUP($I$4&amp;"--"&amp;ROW(A895),'Clie-F'!$A$5:$J$7000,9,0),"")</f>
        <v/>
      </c>
      <c r="G901" s="111" t="str">
        <f>IFERROR(VLOOKUP($I$4&amp;"--"&amp;ROW(A895),'Clie-F'!$A$5:$J$7000,10,0),"")</f>
        <v/>
      </c>
    </row>
    <row r="902" spans="2:7" ht="30" customHeight="1" x14ac:dyDescent="0.3">
      <c r="B902" s="110">
        <v>896</v>
      </c>
      <c r="C902" s="111" t="str">
        <f>IFERROR(VLOOKUP($I$4&amp;"--"&amp;ROW(A896),'Clie-F'!$A$5:$H$7000,4,0),"")</f>
        <v/>
      </c>
      <c r="D902" s="112" t="str">
        <f>IFERROR(VLOOKUP($I$4&amp;"--"&amp;ROW(A896),'Clie-F'!$A$5:$H$7000,7,0),"")</f>
        <v/>
      </c>
      <c r="E902" s="111" t="str">
        <f t="shared" ca="1" si="13"/>
        <v/>
      </c>
      <c r="F902" s="111" t="str">
        <f>IFERROR(VLOOKUP($I$4&amp;"--"&amp;ROW(A896),'Clie-F'!$A$5:$J$7000,9,0),"")</f>
        <v/>
      </c>
      <c r="G902" s="111" t="str">
        <f>IFERROR(VLOOKUP($I$4&amp;"--"&amp;ROW(A896),'Clie-F'!$A$5:$J$7000,10,0),"")</f>
        <v/>
      </c>
    </row>
    <row r="903" spans="2:7" ht="30" customHeight="1" x14ac:dyDescent="0.3">
      <c r="B903" s="110">
        <v>897</v>
      </c>
      <c r="C903" s="111" t="str">
        <f>IFERROR(VLOOKUP($I$4&amp;"--"&amp;ROW(A897),'Clie-F'!$A$5:$H$7000,4,0),"")</f>
        <v/>
      </c>
      <c r="D903" s="112" t="str">
        <f>IFERROR(VLOOKUP($I$4&amp;"--"&amp;ROW(A897),'Clie-F'!$A$5:$H$7000,7,0),"")</f>
        <v/>
      </c>
      <c r="E903" s="111" t="str">
        <f t="shared" ref="E903:E966" ca="1" si="14">IFERROR(IF(D903,DATEDIF(D903,TODAY(),"Y"),""),"")</f>
        <v/>
      </c>
      <c r="F903" s="111" t="str">
        <f>IFERROR(VLOOKUP($I$4&amp;"--"&amp;ROW(A897),'Clie-F'!$A$5:$J$7000,9,0),"")</f>
        <v/>
      </c>
      <c r="G903" s="111" t="str">
        <f>IFERROR(VLOOKUP($I$4&amp;"--"&amp;ROW(A897),'Clie-F'!$A$5:$J$7000,10,0),"")</f>
        <v/>
      </c>
    </row>
    <row r="904" spans="2:7" ht="30" customHeight="1" x14ac:dyDescent="0.3">
      <c r="B904" s="110">
        <v>898</v>
      </c>
      <c r="C904" s="111" t="str">
        <f>IFERROR(VLOOKUP($I$4&amp;"--"&amp;ROW(A898),'Clie-F'!$A$5:$H$7000,4,0),"")</f>
        <v/>
      </c>
      <c r="D904" s="112" t="str">
        <f>IFERROR(VLOOKUP($I$4&amp;"--"&amp;ROW(A898),'Clie-F'!$A$5:$H$7000,7,0),"")</f>
        <v/>
      </c>
      <c r="E904" s="111" t="str">
        <f t="shared" ca="1" si="14"/>
        <v/>
      </c>
      <c r="F904" s="111" t="str">
        <f>IFERROR(VLOOKUP($I$4&amp;"--"&amp;ROW(A898),'Clie-F'!$A$5:$J$7000,9,0),"")</f>
        <v/>
      </c>
      <c r="G904" s="111" t="str">
        <f>IFERROR(VLOOKUP($I$4&amp;"--"&amp;ROW(A898),'Clie-F'!$A$5:$J$7000,10,0),"")</f>
        <v/>
      </c>
    </row>
    <row r="905" spans="2:7" ht="30" customHeight="1" x14ac:dyDescent="0.3">
      <c r="B905" s="110">
        <v>899</v>
      </c>
      <c r="C905" s="111" t="str">
        <f>IFERROR(VLOOKUP($I$4&amp;"--"&amp;ROW(A899),'Clie-F'!$A$5:$H$7000,4,0),"")</f>
        <v/>
      </c>
      <c r="D905" s="112" t="str">
        <f>IFERROR(VLOOKUP($I$4&amp;"--"&amp;ROW(A899),'Clie-F'!$A$5:$H$7000,7,0),"")</f>
        <v/>
      </c>
      <c r="E905" s="111" t="str">
        <f t="shared" ca="1" si="14"/>
        <v/>
      </c>
      <c r="F905" s="111" t="str">
        <f>IFERROR(VLOOKUP($I$4&amp;"--"&amp;ROW(A899),'Clie-F'!$A$5:$J$7000,9,0),"")</f>
        <v/>
      </c>
      <c r="G905" s="111" t="str">
        <f>IFERROR(VLOOKUP($I$4&amp;"--"&amp;ROW(A899),'Clie-F'!$A$5:$J$7000,10,0),"")</f>
        <v/>
      </c>
    </row>
    <row r="906" spans="2:7" ht="30" customHeight="1" x14ac:dyDescent="0.3">
      <c r="B906" s="110">
        <v>900</v>
      </c>
      <c r="C906" s="111" t="str">
        <f>IFERROR(VLOOKUP($I$4&amp;"--"&amp;ROW(A900),'Clie-F'!$A$5:$H$7000,4,0),"")</f>
        <v/>
      </c>
      <c r="D906" s="112" t="str">
        <f>IFERROR(VLOOKUP($I$4&amp;"--"&amp;ROW(A900),'Clie-F'!$A$5:$H$7000,7,0),"")</f>
        <v/>
      </c>
      <c r="E906" s="111" t="str">
        <f t="shared" ca="1" si="14"/>
        <v/>
      </c>
      <c r="F906" s="111" t="str">
        <f>IFERROR(VLOOKUP($I$4&amp;"--"&amp;ROW(A900),'Clie-F'!$A$5:$J$7000,9,0),"")</f>
        <v/>
      </c>
      <c r="G906" s="111" t="str">
        <f>IFERROR(VLOOKUP($I$4&amp;"--"&amp;ROW(A900),'Clie-F'!$A$5:$J$7000,10,0),"")</f>
        <v/>
      </c>
    </row>
    <row r="907" spans="2:7" ht="30" customHeight="1" x14ac:dyDescent="0.3">
      <c r="B907" s="110">
        <v>901</v>
      </c>
      <c r="C907" s="111" t="str">
        <f>IFERROR(VLOOKUP($I$4&amp;"--"&amp;ROW(A901),'Clie-F'!$A$5:$H$7000,4,0),"")</f>
        <v/>
      </c>
      <c r="D907" s="112" t="str">
        <f>IFERROR(VLOOKUP($I$4&amp;"--"&amp;ROW(A901),'Clie-F'!$A$5:$H$7000,7,0),"")</f>
        <v/>
      </c>
      <c r="E907" s="111" t="str">
        <f t="shared" ca="1" si="14"/>
        <v/>
      </c>
      <c r="F907" s="111" t="str">
        <f>IFERROR(VLOOKUP($I$4&amp;"--"&amp;ROW(A901),'Clie-F'!$A$5:$J$7000,9,0),"")</f>
        <v/>
      </c>
      <c r="G907" s="111" t="str">
        <f>IFERROR(VLOOKUP($I$4&amp;"--"&amp;ROW(A901),'Clie-F'!$A$5:$J$7000,10,0),"")</f>
        <v/>
      </c>
    </row>
    <row r="908" spans="2:7" ht="30" customHeight="1" x14ac:dyDescent="0.3">
      <c r="B908" s="110">
        <v>902</v>
      </c>
      <c r="C908" s="111" t="str">
        <f>IFERROR(VLOOKUP($I$4&amp;"--"&amp;ROW(A902),'Clie-F'!$A$5:$H$7000,4,0),"")</f>
        <v/>
      </c>
      <c r="D908" s="112" t="str">
        <f>IFERROR(VLOOKUP($I$4&amp;"--"&amp;ROW(A902),'Clie-F'!$A$5:$H$7000,7,0),"")</f>
        <v/>
      </c>
      <c r="E908" s="111" t="str">
        <f t="shared" ca="1" si="14"/>
        <v/>
      </c>
      <c r="F908" s="111" t="str">
        <f>IFERROR(VLOOKUP($I$4&amp;"--"&amp;ROW(A902),'Clie-F'!$A$5:$J$7000,9,0),"")</f>
        <v/>
      </c>
      <c r="G908" s="111" t="str">
        <f>IFERROR(VLOOKUP($I$4&amp;"--"&amp;ROW(A902),'Clie-F'!$A$5:$J$7000,10,0),"")</f>
        <v/>
      </c>
    </row>
    <row r="909" spans="2:7" ht="30" customHeight="1" x14ac:dyDescent="0.3">
      <c r="B909" s="110">
        <v>903</v>
      </c>
      <c r="C909" s="111" t="str">
        <f>IFERROR(VLOOKUP($I$4&amp;"--"&amp;ROW(A903),'Clie-F'!$A$5:$H$7000,4,0),"")</f>
        <v/>
      </c>
      <c r="D909" s="112" t="str">
        <f>IFERROR(VLOOKUP($I$4&amp;"--"&amp;ROW(A903),'Clie-F'!$A$5:$H$7000,7,0),"")</f>
        <v/>
      </c>
      <c r="E909" s="111" t="str">
        <f t="shared" ca="1" si="14"/>
        <v/>
      </c>
      <c r="F909" s="111" t="str">
        <f>IFERROR(VLOOKUP($I$4&amp;"--"&amp;ROW(A903),'Clie-F'!$A$5:$J$7000,9,0),"")</f>
        <v/>
      </c>
      <c r="G909" s="111" t="str">
        <f>IFERROR(VLOOKUP($I$4&amp;"--"&amp;ROW(A903),'Clie-F'!$A$5:$J$7000,10,0),"")</f>
        <v/>
      </c>
    </row>
    <row r="910" spans="2:7" ht="30" customHeight="1" x14ac:dyDescent="0.3">
      <c r="B910" s="110">
        <v>904</v>
      </c>
      <c r="C910" s="111" t="str">
        <f>IFERROR(VLOOKUP($I$4&amp;"--"&amp;ROW(A904),'Clie-F'!$A$5:$H$7000,4,0),"")</f>
        <v/>
      </c>
      <c r="D910" s="112" t="str">
        <f>IFERROR(VLOOKUP($I$4&amp;"--"&amp;ROW(A904),'Clie-F'!$A$5:$H$7000,7,0),"")</f>
        <v/>
      </c>
      <c r="E910" s="111" t="str">
        <f t="shared" ca="1" si="14"/>
        <v/>
      </c>
      <c r="F910" s="111" t="str">
        <f>IFERROR(VLOOKUP($I$4&amp;"--"&amp;ROW(A904),'Clie-F'!$A$5:$J$7000,9,0),"")</f>
        <v/>
      </c>
      <c r="G910" s="111" t="str">
        <f>IFERROR(VLOOKUP($I$4&amp;"--"&amp;ROW(A904),'Clie-F'!$A$5:$J$7000,10,0),"")</f>
        <v/>
      </c>
    </row>
    <row r="911" spans="2:7" ht="30" customHeight="1" x14ac:dyDescent="0.3">
      <c r="B911" s="110">
        <v>905</v>
      </c>
      <c r="C911" s="111" t="str">
        <f>IFERROR(VLOOKUP($I$4&amp;"--"&amp;ROW(A905),'Clie-F'!$A$5:$H$7000,4,0),"")</f>
        <v/>
      </c>
      <c r="D911" s="112" t="str">
        <f>IFERROR(VLOOKUP($I$4&amp;"--"&amp;ROW(A905),'Clie-F'!$A$5:$H$7000,7,0),"")</f>
        <v/>
      </c>
      <c r="E911" s="111" t="str">
        <f t="shared" ca="1" si="14"/>
        <v/>
      </c>
      <c r="F911" s="111" t="str">
        <f>IFERROR(VLOOKUP($I$4&amp;"--"&amp;ROW(A905),'Clie-F'!$A$5:$J$7000,9,0),"")</f>
        <v/>
      </c>
      <c r="G911" s="111" t="str">
        <f>IFERROR(VLOOKUP($I$4&amp;"--"&amp;ROW(A905),'Clie-F'!$A$5:$J$7000,10,0),"")</f>
        <v/>
      </c>
    </row>
    <row r="912" spans="2:7" ht="30" customHeight="1" x14ac:dyDescent="0.3">
      <c r="B912" s="110">
        <v>906</v>
      </c>
      <c r="C912" s="111" t="str">
        <f>IFERROR(VLOOKUP($I$4&amp;"--"&amp;ROW(A906),'Clie-F'!$A$5:$H$7000,4,0),"")</f>
        <v/>
      </c>
      <c r="D912" s="112" t="str">
        <f>IFERROR(VLOOKUP($I$4&amp;"--"&amp;ROW(A906),'Clie-F'!$A$5:$H$7000,7,0),"")</f>
        <v/>
      </c>
      <c r="E912" s="111" t="str">
        <f t="shared" ca="1" si="14"/>
        <v/>
      </c>
      <c r="F912" s="111" t="str">
        <f>IFERROR(VLOOKUP($I$4&amp;"--"&amp;ROW(A906),'Clie-F'!$A$5:$J$7000,9,0),"")</f>
        <v/>
      </c>
      <c r="G912" s="111" t="str">
        <f>IFERROR(VLOOKUP($I$4&amp;"--"&amp;ROW(A906),'Clie-F'!$A$5:$J$7000,10,0),"")</f>
        <v/>
      </c>
    </row>
    <row r="913" spans="2:7" ht="30" customHeight="1" x14ac:dyDescent="0.3">
      <c r="B913" s="110">
        <v>907</v>
      </c>
      <c r="C913" s="111" t="str">
        <f>IFERROR(VLOOKUP($I$4&amp;"--"&amp;ROW(A907),'Clie-F'!$A$5:$H$7000,4,0),"")</f>
        <v/>
      </c>
      <c r="D913" s="112" t="str">
        <f>IFERROR(VLOOKUP($I$4&amp;"--"&amp;ROW(A907),'Clie-F'!$A$5:$H$7000,7,0),"")</f>
        <v/>
      </c>
      <c r="E913" s="111" t="str">
        <f t="shared" ca="1" si="14"/>
        <v/>
      </c>
      <c r="F913" s="111" t="str">
        <f>IFERROR(VLOOKUP($I$4&amp;"--"&amp;ROW(A907),'Clie-F'!$A$5:$J$7000,9,0),"")</f>
        <v/>
      </c>
      <c r="G913" s="111" t="str">
        <f>IFERROR(VLOOKUP($I$4&amp;"--"&amp;ROW(A907),'Clie-F'!$A$5:$J$7000,10,0),"")</f>
        <v/>
      </c>
    </row>
    <row r="914" spans="2:7" ht="30" customHeight="1" x14ac:dyDescent="0.3">
      <c r="B914" s="110">
        <v>908</v>
      </c>
      <c r="C914" s="111" t="str">
        <f>IFERROR(VLOOKUP($I$4&amp;"--"&amp;ROW(A908),'Clie-F'!$A$5:$H$7000,4,0),"")</f>
        <v/>
      </c>
      <c r="D914" s="112" t="str">
        <f>IFERROR(VLOOKUP($I$4&amp;"--"&amp;ROW(A908),'Clie-F'!$A$5:$H$7000,7,0),"")</f>
        <v/>
      </c>
      <c r="E914" s="111" t="str">
        <f t="shared" ca="1" si="14"/>
        <v/>
      </c>
      <c r="F914" s="111" t="str">
        <f>IFERROR(VLOOKUP($I$4&amp;"--"&amp;ROW(A908),'Clie-F'!$A$5:$J$7000,9,0),"")</f>
        <v/>
      </c>
      <c r="G914" s="111" t="str">
        <f>IFERROR(VLOOKUP($I$4&amp;"--"&amp;ROW(A908),'Clie-F'!$A$5:$J$7000,10,0),"")</f>
        <v/>
      </c>
    </row>
    <row r="915" spans="2:7" ht="30" customHeight="1" x14ac:dyDescent="0.3">
      <c r="B915" s="110">
        <v>909</v>
      </c>
      <c r="C915" s="111" t="str">
        <f>IFERROR(VLOOKUP($I$4&amp;"--"&amp;ROW(A909),'Clie-F'!$A$5:$H$7000,4,0),"")</f>
        <v/>
      </c>
      <c r="D915" s="112" t="str">
        <f>IFERROR(VLOOKUP($I$4&amp;"--"&amp;ROW(A909),'Clie-F'!$A$5:$H$7000,7,0),"")</f>
        <v/>
      </c>
      <c r="E915" s="111" t="str">
        <f t="shared" ca="1" si="14"/>
        <v/>
      </c>
      <c r="F915" s="111" t="str">
        <f>IFERROR(VLOOKUP($I$4&amp;"--"&amp;ROW(A909),'Clie-F'!$A$5:$J$7000,9,0),"")</f>
        <v/>
      </c>
      <c r="G915" s="111" t="str">
        <f>IFERROR(VLOOKUP($I$4&amp;"--"&amp;ROW(A909),'Clie-F'!$A$5:$J$7000,10,0),"")</f>
        <v/>
      </c>
    </row>
    <row r="916" spans="2:7" ht="30" customHeight="1" x14ac:dyDescent="0.3">
      <c r="B916" s="110">
        <v>910</v>
      </c>
      <c r="C916" s="111" t="str">
        <f>IFERROR(VLOOKUP($I$4&amp;"--"&amp;ROW(A910),'Clie-F'!$A$5:$H$7000,4,0),"")</f>
        <v/>
      </c>
      <c r="D916" s="112" t="str">
        <f>IFERROR(VLOOKUP($I$4&amp;"--"&amp;ROW(A910),'Clie-F'!$A$5:$H$7000,7,0),"")</f>
        <v/>
      </c>
      <c r="E916" s="111" t="str">
        <f t="shared" ca="1" si="14"/>
        <v/>
      </c>
      <c r="F916" s="111" t="str">
        <f>IFERROR(VLOOKUP($I$4&amp;"--"&amp;ROW(A910),'Clie-F'!$A$5:$J$7000,9,0),"")</f>
        <v/>
      </c>
      <c r="G916" s="111" t="str">
        <f>IFERROR(VLOOKUP($I$4&amp;"--"&amp;ROW(A910),'Clie-F'!$A$5:$J$7000,10,0),"")</f>
        <v/>
      </c>
    </row>
    <row r="917" spans="2:7" ht="30" customHeight="1" x14ac:dyDescent="0.3">
      <c r="B917" s="110">
        <v>911</v>
      </c>
      <c r="C917" s="111" t="str">
        <f>IFERROR(VLOOKUP($I$4&amp;"--"&amp;ROW(A911),'Clie-F'!$A$5:$H$7000,4,0),"")</f>
        <v/>
      </c>
      <c r="D917" s="112" t="str">
        <f>IFERROR(VLOOKUP($I$4&amp;"--"&amp;ROW(A911),'Clie-F'!$A$5:$H$7000,7,0),"")</f>
        <v/>
      </c>
      <c r="E917" s="111" t="str">
        <f t="shared" ca="1" si="14"/>
        <v/>
      </c>
      <c r="F917" s="111" t="str">
        <f>IFERROR(VLOOKUP($I$4&amp;"--"&amp;ROW(A911),'Clie-F'!$A$5:$J$7000,9,0),"")</f>
        <v/>
      </c>
      <c r="G917" s="111" t="str">
        <f>IFERROR(VLOOKUP($I$4&amp;"--"&amp;ROW(A911),'Clie-F'!$A$5:$J$7000,10,0),"")</f>
        <v/>
      </c>
    </row>
    <row r="918" spans="2:7" ht="30" customHeight="1" x14ac:dyDescent="0.3">
      <c r="B918" s="110">
        <v>912</v>
      </c>
      <c r="C918" s="111" t="str">
        <f>IFERROR(VLOOKUP($I$4&amp;"--"&amp;ROW(A912),'Clie-F'!$A$5:$H$7000,4,0),"")</f>
        <v/>
      </c>
      <c r="D918" s="112" t="str">
        <f>IFERROR(VLOOKUP($I$4&amp;"--"&amp;ROW(A912),'Clie-F'!$A$5:$H$7000,7,0),"")</f>
        <v/>
      </c>
      <c r="E918" s="111" t="str">
        <f t="shared" ca="1" si="14"/>
        <v/>
      </c>
      <c r="F918" s="111" t="str">
        <f>IFERROR(VLOOKUP($I$4&amp;"--"&amp;ROW(A912),'Clie-F'!$A$5:$J$7000,9,0),"")</f>
        <v/>
      </c>
      <c r="G918" s="111" t="str">
        <f>IFERROR(VLOOKUP($I$4&amp;"--"&amp;ROW(A912),'Clie-F'!$A$5:$J$7000,10,0),"")</f>
        <v/>
      </c>
    </row>
    <row r="919" spans="2:7" ht="30" customHeight="1" x14ac:dyDescent="0.3">
      <c r="B919" s="110">
        <v>913</v>
      </c>
      <c r="C919" s="111" t="str">
        <f>IFERROR(VLOOKUP($I$4&amp;"--"&amp;ROW(A913),'Clie-F'!$A$5:$H$7000,4,0),"")</f>
        <v/>
      </c>
      <c r="D919" s="112" t="str">
        <f>IFERROR(VLOOKUP($I$4&amp;"--"&amp;ROW(A913),'Clie-F'!$A$5:$H$7000,7,0),"")</f>
        <v/>
      </c>
      <c r="E919" s="111" t="str">
        <f t="shared" ca="1" si="14"/>
        <v/>
      </c>
      <c r="F919" s="111" t="str">
        <f>IFERROR(VLOOKUP($I$4&amp;"--"&amp;ROW(A913),'Clie-F'!$A$5:$J$7000,9,0),"")</f>
        <v/>
      </c>
      <c r="G919" s="111" t="str">
        <f>IFERROR(VLOOKUP($I$4&amp;"--"&amp;ROW(A913),'Clie-F'!$A$5:$J$7000,10,0),"")</f>
        <v/>
      </c>
    </row>
    <row r="920" spans="2:7" ht="30" customHeight="1" x14ac:dyDescent="0.3">
      <c r="B920" s="110">
        <v>914</v>
      </c>
      <c r="C920" s="111" t="str">
        <f>IFERROR(VLOOKUP($I$4&amp;"--"&amp;ROW(A914),'Clie-F'!$A$5:$H$7000,4,0),"")</f>
        <v/>
      </c>
      <c r="D920" s="112" t="str">
        <f>IFERROR(VLOOKUP($I$4&amp;"--"&amp;ROW(A914),'Clie-F'!$A$5:$H$7000,7,0),"")</f>
        <v/>
      </c>
      <c r="E920" s="111" t="str">
        <f t="shared" ca="1" si="14"/>
        <v/>
      </c>
      <c r="F920" s="111" t="str">
        <f>IFERROR(VLOOKUP($I$4&amp;"--"&amp;ROW(A914),'Clie-F'!$A$5:$J$7000,9,0),"")</f>
        <v/>
      </c>
      <c r="G920" s="111" t="str">
        <f>IFERROR(VLOOKUP($I$4&amp;"--"&amp;ROW(A914),'Clie-F'!$A$5:$J$7000,10,0),"")</f>
        <v/>
      </c>
    </row>
    <row r="921" spans="2:7" ht="30" customHeight="1" x14ac:dyDescent="0.3">
      <c r="B921" s="110">
        <v>915</v>
      </c>
      <c r="C921" s="111" t="str">
        <f>IFERROR(VLOOKUP($I$4&amp;"--"&amp;ROW(A915),'Clie-F'!$A$5:$H$7000,4,0),"")</f>
        <v/>
      </c>
      <c r="D921" s="112" t="str">
        <f>IFERROR(VLOOKUP($I$4&amp;"--"&amp;ROW(A915),'Clie-F'!$A$5:$H$7000,7,0),"")</f>
        <v/>
      </c>
      <c r="E921" s="111" t="str">
        <f t="shared" ca="1" si="14"/>
        <v/>
      </c>
      <c r="F921" s="111" t="str">
        <f>IFERROR(VLOOKUP($I$4&amp;"--"&amp;ROW(A915),'Clie-F'!$A$5:$J$7000,9,0),"")</f>
        <v/>
      </c>
      <c r="G921" s="111" t="str">
        <f>IFERROR(VLOOKUP($I$4&amp;"--"&amp;ROW(A915),'Clie-F'!$A$5:$J$7000,10,0),"")</f>
        <v/>
      </c>
    </row>
    <row r="922" spans="2:7" ht="30" customHeight="1" x14ac:dyDescent="0.3">
      <c r="B922" s="110">
        <v>916</v>
      </c>
      <c r="C922" s="111" t="str">
        <f>IFERROR(VLOOKUP($I$4&amp;"--"&amp;ROW(A916),'Clie-F'!$A$5:$H$7000,4,0),"")</f>
        <v/>
      </c>
      <c r="D922" s="112" t="str">
        <f>IFERROR(VLOOKUP($I$4&amp;"--"&amp;ROW(A916),'Clie-F'!$A$5:$H$7000,7,0),"")</f>
        <v/>
      </c>
      <c r="E922" s="111" t="str">
        <f t="shared" ca="1" si="14"/>
        <v/>
      </c>
      <c r="F922" s="111" t="str">
        <f>IFERROR(VLOOKUP($I$4&amp;"--"&amp;ROW(A916),'Clie-F'!$A$5:$J$7000,9,0),"")</f>
        <v/>
      </c>
      <c r="G922" s="111" t="str">
        <f>IFERROR(VLOOKUP($I$4&amp;"--"&amp;ROW(A916),'Clie-F'!$A$5:$J$7000,10,0),"")</f>
        <v/>
      </c>
    </row>
    <row r="923" spans="2:7" ht="30" customHeight="1" x14ac:dyDescent="0.3">
      <c r="B923" s="110">
        <v>917</v>
      </c>
      <c r="C923" s="111" t="str">
        <f>IFERROR(VLOOKUP($I$4&amp;"--"&amp;ROW(A917),'Clie-F'!$A$5:$H$7000,4,0),"")</f>
        <v/>
      </c>
      <c r="D923" s="112" t="str">
        <f>IFERROR(VLOOKUP($I$4&amp;"--"&amp;ROW(A917),'Clie-F'!$A$5:$H$7000,7,0),"")</f>
        <v/>
      </c>
      <c r="E923" s="111" t="str">
        <f t="shared" ca="1" si="14"/>
        <v/>
      </c>
      <c r="F923" s="111" t="str">
        <f>IFERROR(VLOOKUP($I$4&amp;"--"&amp;ROW(A917),'Clie-F'!$A$5:$J$7000,9,0),"")</f>
        <v/>
      </c>
      <c r="G923" s="111" t="str">
        <f>IFERROR(VLOOKUP($I$4&amp;"--"&amp;ROW(A917),'Clie-F'!$A$5:$J$7000,10,0),"")</f>
        <v/>
      </c>
    </row>
    <row r="924" spans="2:7" ht="30" customHeight="1" x14ac:dyDescent="0.3">
      <c r="B924" s="110">
        <v>918</v>
      </c>
      <c r="C924" s="111" t="str">
        <f>IFERROR(VLOOKUP($I$4&amp;"--"&amp;ROW(A918),'Clie-F'!$A$5:$H$7000,4,0),"")</f>
        <v/>
      </c>
      <c r="D924" s="112" t="str">
        <f>IFERROR(VLOOKUP($I$4&amp;"--"&amp;ROW(A918),'Clie-F'!$A$5:$H$7000,7,0),"")</f>
        <v/>
      </c>
      <c r="E924" s="111" t="str">
        <f t="shared" ca="1" si="14"/>
        <v/>
      </c>
      <c r="F924" s="111" t="str">
        <f>IFERROR(VLOOKUP($I$4&amp;"--"&amp;ROW(A918),'Clie-F'!$A$5:$J$7000,9,0),"")</f>
        <v/>
      </c>
      <c r="G924" s="111" t="str">
        <f>IFERROR(VLOOKUP($I$4&amp;"--"&amp;ROW(A918),'Clie-F'!$A$5:$J$7000,10,0),"")</f>
        <v/>
      </c>
    </row>
    <row r="925" spans="2:7" ht="30" customHeight="1" x14ac:dyDescent="0.3">
      <c r="B925" s="110">
        <v>919</v>
      </c>
      <c r="C925" s="111" t="str">
        <f>IFERROR(VLOOKUP($I$4&amp;"--"&amp;ROW(A919),'Clie-F'!$A$5:$H$7000,4,0),"")</f>
        <v/>
      </c>
      <c r="D925" s="112" t="str">
        <f>IFERROR(VLOOKUP($I$4&amp;"--"&amp;ROW(A919),'Clie-F'!$A$5:$H$7000,7,0),"")</f>
        <v/>
      </c>
      <c r="E925" s="111" t="str">
        <f t="shared" ca="1" si="14"/>
        <v/>
      </c>
      <c r="F925" s="111" t="str">
        <f>IFERROR(VLOOKUP($I$4&amp;"--"&amp;ROW(A919),'Clie-F'!$A$5:$J$7000,9,0),"")</f>
        <v/>
      </c>
      <c r="G925" s="111" t="str">
        <f>IFERROR(VLOOKUP($I$4&amp;"--"&amp;ROW(A919),'Clie-F'!$A$5:$J$7000,10,0),"")</f>
        <v/>
      </c>
    </row>
    <row r="926" spans="2:7" ht="30" customHeight="1" x14ac:dyDescent="0.3">
      <c r="B926" s="110">
        <v>920</v>
      </c>
      <c r="C926" s="111" t="str">
        <f>IFERROR(VLOOKUP($I$4&amp;"--"&amp;ROW(A920),'Clie-F'!$A$5:$H$7000,4,0),"")</f>
        <v/>
      </c>
      <c r="D926" s="112" t="str">
        <f>IFERROR(VLOOKUP($I$4&amp;"--"&amp;ROW(A920),'Clie-F'!$A$5:$H$7000,7,0),"")</f>
        <v/>
      </c>
      <c r="E926" s="111" t="str">
        <f t="shared" ca="1" si="14"/>
        <v/>
      </c>
      <c r="F926" s="111" t="str">
        <f>IFERROR(VLOOKUP($I$4&amp;"--"&amp;ROW(A920),'Clie-F'!$A$5:$J$7000,9,0),"")</f>
        <v/>
      </c>
      <c r="G926" s="111" t="str">
        <f>IFERROR(VLOOKUP($I$4&amp;"--"&amp;ROW(A920),'Clie-F'!$A$5:$J$7000,10,0),"")</f>
        <v/>
      </c>
    </row>
    <row r="927" spans="2:7" ht="30" customHeight="1" x14ac:dyDescent="0.3">
      <c r="B927" s="110">
        <v>921</v>
      </c>
      <c r="C927" s="111" t="str">
        <f>IFERROR(VLOOKUP($I$4&amp;"--"&amp;ROW(A921),'Clie-F'!$A$5:$H$7000,4,0),"")</f>
        <v/>
      </c>
      <c r="D927" s="112" t="str">
        <f>IFERROR(VLOOKUP($I$4&amp;"--"&amp;ROW(A921),'Clie-F'!$A$5:$H$7000,7,0),"")</f>
        <v/>
      </c>
      <c r="E927" s="111" t="str">
        <f t="shared" ca="1" si="14"/>
        <v/>
      </c>
      <c r="F927" s="111" t="str">
        <f>IFERROR(VLOOKUP($I$4&amp;"--"&amp;ROW(A921),'Clie-F'!$A$5:$J$7000,9,0),"")</f>
        <v/>
      </c>
      <c r="G927" s="111" t="str">
        <f>IFERROR(VLOOKUP($I$4&amp;"--"&amp;ROW(A921),'Clie-F'!$A$5:$J$7000,10,0),"")</f>
        <v/>
      </c>
    </row>
    <row r="928" spans="2:7" ht="30" customHeight="1" x14ac:dyDescent="0.3">
      <c r="B928" s="110">
        <v>922</v>
      </c>
      <c r="C928" s="111" t="str">
        <f>IFERROR(VLOOKUP($I$4&amp;"--"&amp;ROW(A922),'Clie-F'!$A$5:$H$7000,4,0),"")</f>
        <v/>
      </c>
      <c r="D928" s="112" t="str">
        <f>IFERROR(VLOOKUP($I$4&amp;"--"&amp;ROW(A922),'Clie-F'!$A$5:$H$7000,7,0),"")</f>
        <v/>
      </c>
      <c r="E928" s="111" t="str">
        <f t="shared" ca="1" si="14"/>
        <v/>
      </c>
      <c r="F928" s="111" t="str">
        <f>IFERROR(VLOOKUP($I$4&amp;"--"&amp;ROW(A922),'Clie-F'!$A$5:$J$7000,9,0),"")</f>
        <v/>
      </c>
      <c r="G928" s="111" t="str">
        <f>IFERROR(VLOOKUP($I$4&amp;"--"&amp;ROW(A922),'Clie-F'!$A$5:$J$7000,10,0),"")</f>
        <v/>
      </c>
    </row>
    <row r="929" spans="2:7" ht="30" customHeight="1" x14ac:dyDescent="0.3">
      <c r="B929" s="110">
        <v>923</v>
      </c>
      <c r="C929" s="111" t="str">
        <f>IFERROR(VLOOKUP($I$4&amp;"--"&amp;ROW(A923),'Clie-F'!$A$5:$H$7000,4,0),"")</f>
        <v/>
      </c>
      <c r="D929" s="112" t="str">
        <f>IFERROR(VLOOKUP($I$4&amp;"--"&amp;ROW(A923),'Clie-F'!$A$5:$H$7000,7,0),"")</f>
        <v/>
      </c>
      <c r="E929" s="111" t="str">
        <f t="shared" ca="1" si="14"/>
        <v/>
      </c>
      <c r="F929" s="111" t="str">
        <f>IFERROR(VLOOKUP($I$4&amp;"--"&amp;ROW(A923),'Clie-F'!$A$5:$J$7000,9,0),"")</f>
        <v/>
      </c>
      <c r="G929" s="111" t="str">
        <f>IFERROR(VLOOKUP($I$4&amp;"--"&amp;ROW(A923),'Clie-F'!$A$5:$J$7000,10,0),"")</f>
        <v/>
      </c>
    </row>
    <row r="930" spans="2:7" ht="30" customHeight="1" x14ac:dyDescent="0.3">
      <c r="B930" s="110">
        <v>924</v>
      </c>
      <c r="C930" s="111" t="str">
        <f>IFERROR(VLOOKUP($I$4&amp;"--"&amp;ROW(A924),'Clie-F'!$A$5:$H$7000,4,0),"")</f>
        <v/>
      </c>
      <c r="D930" s="112" t="str">
        <f>IFERROR(VLOOKUP($I$4&amp;"--"&amp;ROW(A924),'Clie-F'!$A$5:$H$7000,7,0),"")</f>
        <v/>
      </c>
      <c r="E930" s="111" t="str">
        <f t="shared" ca="1" si="14"/>
        <v/>
      </c>
      <c r="F930" s="111" t="str">
        <f>IFERROR(VLOOKUP($I$4&amp;"--"&amp;ROW(A924),'Clie-F'!$A$5:$J$7000,9,0),"")</f>
        <v/>
      </c>
      <c r="G930" s="111" t="str">
        <f>IFERROR(VLOOKUP($I$4&amp;"--"&amp;ROW(A924),'Clie-F'!$A$5:$J$7000,10,0),"")</f>
        <v/>
      </c>
    </row>
    <row r="931" spans="2:7" ht="30" customHeight="1" x14ac:dyDescent="0.3">
      <c r="B931" s="110">
        <v>925</v>
      </c>
      <c r="C931" s="111" t="str">
        <f>IFERROR(VLOOKUP($I$4&amp;"--"&amp;ROW(A925),'Clie-F'!$A$5:$H$7000,4,0),"")</f>
        <v/>
      </c>
      <c r="D931" s="112" t="str">
        <f>IFERROR(VLOOKUP($I$4&amp;"--"&amp;ROW(A925),'Clie-F'!$A$5:$H$7000,7,0),"")</f>
        <v/>
      </c>
      <c r="E931" s="111" t="str">
        <f t="shared" ca="1" si="14"/>
        <v/>
      </c>
      <c r="F931" s="111" t="str">
        <f>IFERROR(VLOOKUP($I$4&amp;"--"&amp;ROW(A925),'Clie-F'!$A$5:$J$7000,9,0),"")</f>
        <v/>
      </c>
      <c r="G931" s="111" t="str">
        <f>IFERROR(VLOOKUP($I$4&amp;"--"&amp;ROW(A925),'Clie-F'!$A$5:$J$7000,10,0),"")</f>
        <v/>
      </c>
    </row>
    <row r="932" spans="2:7" ht="30" customHeight="1" x14ac:dyDescent="0.3">
      <c r="B932" s="110">
        <v>926</v>
      </c>
      <c r="C932" s="111" t="str">
        <f>IFERROR(VLOOKUP($I$4&amp;"--"&amp;ROW(A926),'Clie-F'!$A$5:$H$7000,4,0),"")</f>
        <v/>
      </c>
      <c r="D932" s="112" t="str">
        <f>IFERROR(VLOOKUP($I$4&amp;"--"&amp;ROW(A926),'Clie-F'!$A$5:$H$7000,7,0),"")</f>
        <v/>
      </c>
      <c r="E932" s="111" t="str">
        <f t="shared" ca="1" si="14"/>
        <v/>
      </c>
      <c r="F932" s="111" t="str">
        <f>IFERROR(VLOOKUP($I$4&amp;"--"&amp;ROW(A926),'Clie-F'!$A$5:$J$7000,9,0),"")</f>
        <v/>
      </c>
      <c r="G932" s="111" t="str">
        <f>IFERROR(VLOOKUP($I$4&amp;"--"&amp;ROW(A926),'Clie-F'!$A$5:$J$7000,10,0),"")</f>
        <v/>
      </c>
    </row>
    <row r="933" spans="2:7" ht="30" customHeight="1" x14ac:dyDescent="0.3">
      <c r="B933" s="110">
        <v>927</v>
      </c>
      <c r="C933" s="111" t="str">
        <f>IFERROR(VLOOKUP($I$4&amp;"--"&amp;ROW(A927),'Clie-F'!$A$5:$H$7000,4,0),"")</f>
        <v/>
      </c>
      <c r="D933" s="112" t="str">
        <f>IFERROR(VLOOKUP($I$4&amp;"--"&amp;ROW(A927),'Clie-F'!$A$5:$H$7000,7,0),"")</f>
        <v/>
      </c>
      <c r="E933" s="111" t="str">
        <f t="shared" ca="1" si="14"/>
        <v/>
      </c>
      <c r="F933" s="111" t="str">
        <f>IFERROR(VLOOKUP($I$4&amp;"--"&amp;ROW(A927),'Clie-F'!$A$5:$J$7000,9,0),"")</f>
        <v/>
      </c>
      <c r="G933" s="111" t="str">
        <f>IFERROR(VLOOKUP($I$4&amp;"--"&amp;ROW(A927),'Clie-F'!$A$5:$J$7000,10,0),"")</f>
        <v/>
      </c>
    </row>
    <row r="934" spans="2:7" ht="30" customHeight="1" x14ac:dyDescent="0.3">
      <c r="B934" s="110">
        <v>928</v>
      </c>
      <c r="C934" s="111" t="str">
        <f>IFERROR(VLOOKUP($I$4&amp;"--"&amp;ROW(A928),'Clie-F'!$A$5:$H$7000,4,0),"")</f>
        <v/>
      </c>
      <c r="D934" s="112" t="str">
        <f>IFERROR(VLOOKUP($I$4&amp;"--"&amp;ROW(A928),'Clie-F'!$A$5:$H$7000,7,0),"")</f>
        <v/>
      </c>
      <c r="E934" s="111" t="str">
        <f t="shared" ca="1" si="14"/>
        <v/>
      </c>
      <c r="F934" s="111" t="str">
        <f>IFERROR(VLOOKUP($I$4&amp;"--"&amp;ROW(A928),'Clie-F'!$A$5:$J$7000,9,0),"")</f>
        <v/>
      </c>
      <c r="G934" s="111" t="str">
        <f>IFERROR(VLOOKUP($I$4&amp;"--"&amp;ROW(A928),'Clie-F'!$A$5:$J$7000,10,0),"")</f>
        <v/>
      </c>
    </row>
    <row r="935" spans="2:7" ht="30" customHeight="1" x14ac:dyDescent="0.3">
      <c r="B935" s="110">
        <v>929</v>
      </c>
      <c r="C935" s="111" t="str">
        <f>IFERROR(VLOOKUP($I$4&amp;"--"&amp;ROW(A929),'Clie-F'!$A$5:$H$7000,4,0),"")</f>
        <v/>
      </c>
      <c r="D935" s="112" t="str">
        <f>IFERROR(VLOOKUP($I$4&amp;"--"&amp;ROW(A929),'Clie-F'!$A$5:$H$7000,7,0),"")</f>
        <v/>
      </c>
      <c r="E935" s="111" t="str">
        <f t="shared" ca="1" si="14"/>
        <v/>
      </c>
      <c r="F935" s="111" t="str">
        <f>IFERROR(VLOOKUP($I$4&amp;"--"&amp;ROW(A929),'Clie-F'!$A$5:$J$7000,9,0),"")</f>
        <v/>
      </c>
      <c r="G935" s="111" t="str">
        <f>IFERROR(VLOOKUP($I$4&amp;"--"&amp;ROW(A929),'Clie-F'!$A$5:$J$7000,10,0),"")</f>
        <v/>
      </c>
    </row>
    <row r="936" spans="2:7" ht="30" customHeight="1" x14ac:dyDescent="0.3">
      <c r="B936" s="110">
        <v>930</v>
      </c>
      <c r="C936" s="111" t="str">
        <f>IFERROR(VLOOKUP($I$4&amp;"--"&amp;ROW(A930),'Clie-F'!$A$5:$H$7000,4,0),"")</f>
        <v/>
      </c>
      <c r="D936" s="112" t="str">
        <f>IFERROR(VLOOKUP($I$4&amp;"--"&amp;ROW(A930),'Clie-F'!$A$5:$H$7000,7,0),"")</f>
        <v/>
      </c>
      <c r="E936" s="111" t="str">
        <f t="shared" ca="1" si="14"/>
        <v/>
      </c>
      <c r="F936" s="111" t="str">
        <f>IFERROR(VLOOKUP($I$4&amp;"--"&amp;ROW(A930),'Clie-F'!$A$5:$J$7000,9,0),"")</f>
        <v/>
      </c>
      <c r="G936" s="111" t="str">
        <f>IFERROR(VLOOKUP($I$4&amp;"--"&amp;ROW(A930),'Clie-F'!$A$5:$J$7000,10,0),"")</f>
        <v/>
      </c>
    </row>
    <row r="937" spans="2:7" ht="30" customHeight="1" x14ac:dyDescent="0.3">
      <c r="B937" s="110">
        <v>931</v>
      </c>
      <c r="C937" s="111" t="str">
        <f>IFERROR(VLOOKUP($I$4&amp;"--"&amp;ROW(A931),'Clie-F'!$A$5:$H$7000,4,0),"")</f>
        <v/>
      </c>
      <c r="D937" s="112" t="str">
        <f>IFERROR(VLOOKUP($I$4&amp;"--"&amp;ROW(A931),'Clie-F'!$A$5:$H$7000,7,0),"")</f>
        <v/>
      </c>
      <c r="E937" s="111" t="str">
        <f t="shared" ca="1" si="14"/>
        <v/>
      </c>
      <c r="F937" s="111" t="str">
        <f>IFERROR(VLOOKUP($I$4&amp;"--"&amp;ROW(A931),'Clie-F'!$A$5:$J$7000,9,0),"")</f>
        <v/>
      </c>
      <c r="G937" s="111" t="str">
        <f>IFERROR(VLOOKUP($I$4&amp;"--"&amp;ROW(A931),'Clie-F'!$A$5:$J$7000,10,0),"")</f>
        <v/>
      </c>
    </row>
    <row r="938" spans="2:7" ht="30" customHeight="1" x14ac:dyDescent="0.3">
      <c r="B938" s="110">
        <v>932</v>
      </c>
      <c r="C938" s="111" t="str">
        <f>IFERROR(VLOOKUP($I$4&amp;"--"&amp;ROW(A932),'Clie-F'!$A$5:$H$7000,4,0),"")</f>
        <v/>
      </c>
      <c r="D938" s="112" t="str">
        <f>IFERROR(VLOOKUP($I$4&amp;"--"&amp;ROW(A932),'Clie-F'!$A$5:$H$7000,7,0),"")</f>
        <v/>
      </c>
      <c r="E938" s="111" t="str">
        <f t="shared" ca="1" si="14"/>
        <v/>
      </c>
      <c r="F938" s="111" t="str">
        <f>IFERROR(VLOOKUP($I$4&amp;"--"&amp;ROW(A932),'Clie-F'!$A$5:$J$7000,9,0),"")</f>
        <v/>
      </c>
      <c r="G938" s="111" t="str">
        <f>IFERROR(VLOOKUP($I$4&amp;"--"&amp;ROW(A932),'Clie-F'!$A$5:$J$7000,10,0),"")</f>
        <v/>
      </c>
    </row>
    <row r="939" spans="2:7" ht="30" customHeight="1" x14ac:dyDescent="0.3">
      <c r="B939" s="110">
        <v>933</v>
      </c>
      <c r="C939" s="111" t="str">
        <f>IFERROR(VLOOKUP($I$4&amp;"--"&amp;ROW(A933),'Clie-F'!$A$5:$H$7000,4,0),"")</f>
        <v/>
      </c>
      <c r="D939" s="112" t="str">
        <f>IFERROR(VLOOKUP($I$4&amp;"--"&amp;ROW(A933),'Clie-F'!$A$5:$H$7000,7,0),"")</f>
        <v/>
      </c>
      <c r="E939" s="111" t="str">
        <f t="shared" ca="1" si="14"/>
        <v/>
      </c>
      <c r="F939" s="111" t="str">
        <f>IFERROR(VLOOKUP($I$4&amp;"--"&amp;ROW(A933),'Clie-F'!$A$5:$J$7000,9,0),"")</f>
        <v/>
      </c>
      <c r="G939" s="111" t="str">
        <f>IFERROR(VLOOKUP($I$4&amp;"--"&amp;ROW(A933),'Clie-F'!$A$5:$J$7000,10,0),"")</f>
        <v/>
      </c>
    </row>
    <row r="940" spans="2:7" ht="30" customHeight="1" x14ac:dyDescent="0.3">
      <c r="B940" s="110">
        <v>934</v>
      </c>
      <c r="C940" s="111" t="str">
        <f>IFERROR(VLOOKUP($I$4&amp;"--"&amp;ROW(A934),'Clie-F'!$A$5:$H$7000,4,0),"")</f>
        <v/>
      </c>
      <c r="D940" s="112" t="str">
        <f>IFERROR(VLOOKUP($I$4&amp;"--"&amp;ROW(A934),'Clie-F'!$A$5:$H$7000,7,0),"")</f>
        <v/>
      </c>
      <c r="E940" s="111" t="str">
        <f t="shared" ca="1" si="14"/>
        <v/>
      </c>
      <c r="F940" s="111" t="str">
        <f>IFERROR(VLOOKUP($I$4&amp;"--"&amp;ROW(A934),'Clie-F'!$A$5:$J$7000,9,0),"")</f>
        <v/>
      </c>
      <c r="G940" s="111" t="str">
        <f>IFERROR(VLOOKUP($I$4&amp;"--"&amp;ROW(A934),'Clie-F'!$A$5:$J$7000,10,0),"")</f>
        <v/>
      </c>
    </row>
    <row r="941" spans="2:7" ht="30" customHeight="1" x14ac:dyDescent="0.3">
      <c r="B941" s="110">
        <v>935</v>
      </c>
      <c r="C941" s="111" t="str">
        <f>IFERROR(VLOOKUP($I$4&amp;"--"&amp;ROW(A935),'Clie-F'!$A$5:$H$7000,4,0),"")</f>
        <v/>
      </c>
      <c r="D941" s="112" t="str">
        <f>IFERROR(VLOOKUP($I$4&amp;"--"&amp;ROW(A935),'Clie-F'!$A$5:$H$7000,7,0),"")</f>
        <v/>
      </c>
      <c r="E941" s="111" t="str">
        <f t="shared" ca="1" si="14"/>
        <v/>
      </c>
      <c r="F941" s="111" t="str">
        <f>IFERROR(VLOOKUP($I$4&amp;"--"&amp;ROW(A935),'Clie-F'!$A$5:$J$7000,9,0),"")</f>
        <v/>
      </c>
      <c r="G941" s="111" t="str">
        <f>IFERROR(VLOOKUP($I$4&amp;"--"&amp;ROW(A935),'Clie-F'!$A$5:$J$7000,10,0),"")</f>
        <v/>
      </c>
    </row>
    <row r="942" spans="2:7" ht="30" customHeight="1" x14ac:dyDescent="0.3">
      <c r="B942" s="110">
        <v>936</v>
      </c>
      <c r="C942" s="111" t="str">
        <f>IFERROR(VLOOKUP($I$4&amp;"--"&amp;ROW(A936),'Clie-F'!$A$5:$H$7000,4,0),"")</f>
        <v/>
      </c>
      <c r="D942" s="112" t="str">
        <f>IFERROR(VLOOKUP($I$4&amp;"--"&amp;ROW(A936),'Clie-F'!$A$5:$H$7000,7,0),"")</f>
        <v/>
      </c>
      <c r="E942" s="111" t="str">
        <f t="shared" ca="1" si="14"/>
        <v/>
      </c>
      <c r="F942" s="111" t="str">
        <f>IFERROR(VLOOKUP($I$4&amp;"--"&amp;ROW(A936),'Clie-F'!$A$5:$J$7000,9,0),"")</f>
        <v/>
      </c>
      <c r="G942" s="111" t="str">
        <f>IFERROR(VLOOKUP($I$4&amp;"--"&amp;ROW(A936),'Clie-F'!$A$5:$J$7000,10,0),"")</f>
        <v/>
      </c>
    </row>
    <row r="943" spans="2:7" ht="30" customHeight="1" x14ac:dyDescent="0.3">
      <c r="B943" s="110">
        <v>937</v>
      </c>
      <c r="C943" s="111" t="str">
        <f>IFERROR(VLOOKUP($I$4&amp;"--"&amp;ROW(A937),'Clie-F'!$A$5:$H$7000,4,0),"")</f>
        <v/>
      </c>
      <c r="D943" s="112" t="str">
        <f>IFERROR(VLOOKUP($I$4&amp;"--"&amp;ROW(A937),'Clie-F'!$A$5:$H$7000,7,0),"")</f>
        <v/>
      </c>
      <c r="E943" s="111" t="str">
        <f t="shared" ca="1" si="14"/>
        <v/>
      </c>
      <c r="F943" s="111" t="str">
        <f>IFERROR(VLOOKUP($I$4&amp;"--"&amp;ROW(A937),'Clie-F'!$A$5:$J$7000,9,0),"")</f>
        <v/>
      </c>
      <c r="G943" s="111" t="str">
        <f>IFERROR(VLOOKUP($I$4&amp;"--"&amp;ROW(A937),'Clie-F'!$A$5:$J$7000,10,0),"")</f>
        <v/>
      </c>
    </row>
    <row r="944" spans="2:7" ht="30" customHeight="1" x14ac:dyDescent="0.3">
      <c r="B944" s="110">
        <v>938</v>
      </c>
      <c r="C944" s="111" t="str">
        <f>IFERROR(VLOOKUP($I$4&amp;"--"&amp;ROW(A938),'Clie-F'!$A$5:$H$7000,4,0),"")</f>
        <v/>
      </c>
      <c r="D944" s="112" t="str">
        <f>IFERROR(VLOOKUP($I$4&amp;"--"&amp;ROW(A938),'Clie-F'!$A$5:$H$7000,7,0),"")</f>
        <v/>
      </c>
      <c r="E944" s="111" t="str">
        <f t="shared" ca="1" si="14"/>
        <v/>
      </c>
      <c r="F944" s="111" t="str">
        <f>IFERROR(VLOOKUP($I$4&amp;"--"&amp;ROW(A938),'Clie-F'!$A$5:$J$7000,9,0),"")</f>
        <v/>
      </c>
      <c r="G944" s="111" t="str">
        <f>IFERROR(VLOOKUP($I$4&amp;"--"&amp;ROW(A938),'Clie-F'!$A$5:$J$7000,10,0),"")</f>
        <v/>
      </c>
    </row>
    <row r="945" spans="2:7" ht="30" customHeight="1" x14ac:dyDescent="0.3">
      <c r="B945" s="110">
        <v>939</v>
      </c>
      <c r="C945" s="111" t="str">
        <f>IFERROR(VLOOKUP($I$4&amp;"--"&amp;ROW(A939),'Clie-F'!$A$5:$H$7000,4,0),"")</f>
        <v/>
      </c>
      <c r="D945" s="112" t="str">
        <f>IFERROR(VLOOKUP($I$4&amp;"--"&amp;ROW(A939),'Clie-F'!$A$5:$H$7000,7,0),"")</f>
        <v/>
      </c>
      <c r="E945" s="111" t="str">
        <f t="shared" ca="1" si="14"/>
        <v/>
      </c>
      <c r="F945" s="111" t="str">
        <f>IFERROR(VLOOKUP($I$4&amp;"--"&amp;ROW(A939),'Clie-F'!$A$5:$J$7000,9,0),"")</f>
        <v/>
      </c>
      <c r="G945" s="111" t="str">
        <f>IFERROR(VLOOKUP($I$4&amp;"--"&amp;ROW(A939),'Clie-F'!$A$5:$J$7000,10,0),"")</f>
        <v/>
      </c>
    </row>
    <row r="946" spans="2:7" ht="30" customHeight="1" x14ac:dyDescent="0.3">
      <c r="B946" s="110">
        <v>940</v>
      </c>
      <c r="C946" s="111" t="str">
        <f>IFERROR(VLOOKUP($I$4&amp;"--"&amp;ROW(A940),'Clie-F'!$A$5:$H$7000,4,0),"")</f>
        <v/>
      </c>
      <c r="D946" s="112" t="str">
        <f>IFERROR(VLOOKUP($I$4&amp;"--"&amp;ROW(A940),'Clie-F'!$A$5:$H$7000,7,0),"")</f>
        <v/>
      </c>
      <c r="E946" s="111" t="str">
        <f t="shared" ca="1" si="14"/>
        <v/>
      </c>
      <c r="F946" s="111" t="str">
        <f>IFERROR(VLOOKUP($I$4&amp;"--"&amp;ROW(A940),'Clie-F'!$A$5:$J$7000,9,0),"")</f>
        <v/>
      </c>
      <c r="G946" s="111" t="str">
        <f>IFERROR(VLOOKUP($I$4&amp;"--"&amp;ROW(A940),'Clie-F'!$A$5:$J$7000,10,0),"")</f>
        <v/>
      </c>
    </row>
    <row r="947" spans="2:7" ht="30" customHeight="1" x14ac:dyDescent="0.3">
      <c r="B947" s="110">
        <v>941</v>
      </c>
      <c r="C947" s="111" t="str">
        <f>IFERROR(VLOOKUP($I$4&amp;"--"&amp;ROW(A941),'Clie-F'!$A$5:$H$7000,4,0),"")</f>
        <v/>
      </c>
      <c r="D947" s="112" t="str">
        <f>IFERROR(VLOOKUP($I$4&amp;"--"&amp;ROW(A941),'Clie-F'!$A$5:$H$7000,7,0),"")</f>
        <v/>
      </c>
      <c r="E947" s="111" t="str">
        <f t="shared" ca="1" si="14"/>
        <v/>
      </c>
      <c r="F947" s="111" t="str">
        <f>IFERROR(VLOOKUP($I$4&amp;"--"&amp;ROW(A941),'Clie-F'!$A$5:$J$7000,9,0),"")</f>
        <v/>
      </c>
      <c r="G947" s="111" t="str">
        <f>IFERROR(VLOOKUP($I$4&amp;"--"&amp;ROW(A941),'Clie-F'!$A$5:$J$7000,10,0),"")</f>
        <v/>
      </c>
    </row>
    <row r="948" spans="2:7" ht="30" customHeight="1" x14ac:dyDescent="0.3">
      <c r="B948" s="110">
        <v>942</v>
      </c>
      <c r="C948" s="111" t="str">
        <f>IFERROR(VLOOKUP($I$4&amp;"--"&amp;ROW(A942),'Clie-F'!$A$5:$H$7000,4,0),"")</f>
        <v/>
      </c>
      <c r="D948" s="112" t="str">
        <f>IFERROR(VLOOKUP($I$4&amp;"--"&amp;ROW(A942),'Clie-F'!$A$5:$H$7000,7,0),"")</f>
        <v/>
      </c>
      <c r="E948" s="111" t="str">
        <f t="shared" ca="1" si="14"/>
        <v/>
      </c>
      <c r="F948" s="111" t="str">
        <f>IFERROR(VLOOKUP($I$4&amp;"--"&amp;ROW(A942),'Clie-F'!$A$5:$J$7000,9,0),"")</f>
        <v/>
      </c>
      <c r="G948" s="111" t="str">
        <f>IFERROR(VLOOKUP($I$4&amp;"--"&amp;ROW(A942),'Clie-F'!$A$5:$J$7000,10,0),"")</f>
        <v/>
      </c>
    </row>
    <row r="949" spans="2:7" ht="30" customHeight="1" x14ac:dyDescent="0.3">
      <c r="B949" s="110">
        <v>943</v>
      </c>
      <c r="C949" s="111" t="str">
        <f>IFERROR(VLOOKUP($I$4&amp;"--"&amp;ROW(A943),'Clie-F'!$A$5:$H$7000,4,0),"")</f>
        <v/>
      </c>
      <c r="D949" s="112" t="str">
        <f>IFERROR(VLOOKUP($I$4&amp;"--"&amp;ROW(A943),'Clie-F'!$A$5:$H$7000,7,0),"")</f>
        <v/>
      </c>
      <c r="E949" s="111" t="str">
        <f t="shared" ca="1" si="14"/>
        <v/>
      </c>
      <c r="F949" s="111" t="str">
        <f>IFERROR(VLOOKUP($I$4&amp;"--"&amp;ROW(A943),'Clie-F'!$A$5:$J$7000,9,0),"")</f>
        <v/>
      </c>
      <c r="G949" s="111" t="str">
        <f>IFERROR(VLOOKUP($I$4&amp;"--"&amp;ROW(A943),'Clie-F'!$A$5:$J$7000,10,0),"")</f>
        <v/>
      </c>
    </row>
    <row r="950" spans="2:7" ht="30" customHeight="1" x14ac:dyDescent="0.3">
      <c r="B950" s="110">
        <v>944</v>
      </c>
      <c r="C950" s="111" t="str">
        <f>IFERROR(VLOOKUP($I$4&amp;"--"&amp;ROW(A944),'Clie-F'!$A$5:$H$7000,4,0),"")</f>
        <v/>
      </c>
      <c r="D950" s="112" t="str">
        <f>IFERROR(VLOOKUP($I$4&amp;"--"&amp;ROW(A944),'Clie-F'!$A$5:$H$7000,7,0),"")</f>
        <v/>
      </c>
      <c r="E950" s="111" t="str">
        <f t="shared" ca="1" si="14"/>
        <v/>
      </c>
      <c r="F950" s="111" t="str">
        <f>IFERROR(VLOOKUP($I$4&amp;"--"&amp;ROW(A944),'Clie-F'!$A$5:$J$7000,9,0),"")</f>
        <v/>
      </c>
      <c r="G950" s="111" t="str">
        <f>IFERROR(VLOOKUP($I$4&amp;"--"&amp;ROW(A944),'Clie-F'!$A$5:$J$7000,10,0),"")</f>
        <v/>
      </c>
    </row>
    <row r="951" spans="2:7" ht="30" customHeight="1" x14ac:dyDescent="0.3">
      <c r="B951" s="110">
        <v>945</v>
      </c>
      <c r="C951" s="111" t="str">
        <f>IFERROR(VLOOKUP($I$4&amp;"--"&amp;ROW(A945),'Clie-F'!$A$5:$H$7000,4,0),"")</f>
        <v/>
      </c>
      <c r="D951" s="112" t="str">
        <f>IFERROR(VLOOKUP($I$4&amp;"--"&amp;ROW(A945),'Clie-F'!$A$5:$H$7000,7,0),"")</f>
        <v/>
      </c>
      <c r="E951" s="111" t="str">
        <f t="shared" ca="1" si="14"/>
        <v/>
      </c>
      <c r="F951" s="111" t="str">
        <f>IFERROR(VLOOKUP($I$4&amp;"--"&amp;ROW(A945),'Clie-F'!$A$5:$J$7000,9,0),"")</f>
        <v/>
      </c>
      <c r="G951" s="111" t="str">
        <f>IFERROR(VLOOKUP($I$4&amp;"--"&amp;ROW(A945),'Clie-F'!$A$5:$J$7000,10,0),"")</f>
        <v/>
      </c>
    </row>
    <row r="952" spans="2:7" ht="30" customHeight="1" x14ac:dyDescent="0.3">
      <c r="B952" s="110">
        <v>946</v>
      </c>
      <c r="C952" s="111" t="str">
        <f>IFERROR(VLOOKUP($I$4&amp;"--"&amp;ROW(A946),'Clie-F'!$A$5:$H$7000,4,0),"")</f>
        <v/>
      </c>
      <c r="D952" s="112" t="str">
        <f>IFERROR(VLOOKUP($I$4&amp;"--"&amp;ROW(A946),'Clie-F'!$A$5:$H$7000,7,0),"")</f>
        <v/>
      </c>
      <c r="E952" s="111" t="str">
        <f t="shared" ca="1" si="14"/>
        <v/>
      </c>
      <c r="F952" s="111" t="str">
        <f>IFERROR(VLOOKUP($I$4&amp;"--"&amp;ROW(A946),'Clie-F'!$A$5:$J$7000,9,0),"")</f>
        <v/>
      </c>
      <c r="G952" s="111" t="str">
        <f>IFERROR(VLOOKUP($I$4&amp;"--"&amp;ROW(A946),'Clie-F'!$A$5:$J$7000,10,0),"")</f>
        <v/>
      </c>
    </row>
    <row r="953" spans="2:7" ht="30" customHeight="1" x14ac:dyDescent="0.3">
      <c r="B953" s="110">
        <v>947</v>
      </c>
      <c r="C953" s="111" t="str">
        <f>IFERROR(VLOOKUP($I$4&amp;"--"&amp;ROW(A947),'Clie-F'!$A$5:$H$7000,4,0),"")</f>
        <v/>
      </c>
      <c r="D953" s="112" t="str">
        <f>IFERROR(VLOOKUP($I$4&amp;"--"&amp;ROW(A947),'Clie-F'!$A$5:$H$7000,7,0),"")</f>
        <v/>
      </c>
      <c r="E953" s="111" t="str">
        <f t="shared" ca="1" si="14"/>
        <v/>
      </c>
      <c r="F953" s="111" t="str">
        <f>IFERROR(VLOOKUP($I$4&amp;"--"&amp;ROW(A947),'Clie-F'!$A$5:$J$7000,9,0),"")</f>
        <v/>
      </c>
      <c r="G953" s="111" t="str">
        <f>IFERROR(VLOOKUP($I$4&amp;"--"&amp;ROW(A947),'Clie-F'!$A$5:$J$7000,10,0),"")</f>
        <v/>
      </c>
    </row>
    <row r="954" spans="2:7" ht="30" customHeight="1" x14ac:dyDescent="0.3">
      <c r="B954" s="110">
        <v>948</v>
      </c>
      <c r="C954" s="111" t="str">
        <f>IFERROR(VLOOKUP($I$4&amp;"--"&amp;ROW(A948),'Clie-F'!$A$5:$H$7000,4,0),"")</f>
        <v/>
      </c>
      <c r="D954" s="112" t="str">
        <f>IFERROR(VLOOKUP($I$4&amp;"--"&amp;ROW(A948),'Clie-F'!$A$5:$H$7000,7,0),"")</f>
        <v/>
      </c>
      <c r="E954" s="111" t="str">
        <f t="shared" ca="1" si="14"/>
        <v/>
      </c>
      <c r="F954" s="111" t="str">
        <f>IFERROR(VLOOKUP($I$4&amp;"--"&amp;ROW(A948),'Clie-F'!$A$5:$J$7000,9,0),"")</f>
        <v/>
      </c>
      <c r="G954" s="111" t="str">
        <f>IFERROR(VLOOKUP($I$4&amp;"--"&amp;ROW(A948),'Clie-F'!$A$5:$J$7000,10,0),"")</f>
        <v/>
      </c>
    </row>
    <row r="955" spans="2:7" ht="30" customHeight="1" x14ac:dyDescent="0.3">
      <c r="B955" s="110">
        <v>949</v>
      </c>
      <c r="C955" s="111" t="str">
        <f>IFERROR(VLOOKUP($I$4&amp;"--"&amp;ROW(A949),'Clie-F'!$A$5:$H$7000,4,0),"")</f>
        <v/>
      </c>
      <c r="D955" s="112" t="str">
        <f>IFERROR(VLOOKUP($I$4&amp;"--"&amp;ROW(A949),'Clie-F'!$A$5:$H$7000,7,0),"")</f>
        <v/>
      </c>
      <c r="E955" s="111" t="str">
        <f t="shared" ca="1" si="14"/>
        <v/>
      </c>
      <c r="F955" s="111" t="str">
        <f>IFERROR(VLOOKUP($I$4&amp;"--"&amp;ROW(A949),'Clie-F'!$A$5:$J$7000,9,0),"")</f>
        <v/>
      </c>
      <c r="G955" s="111" t="str">
        <f>IFERROR(VLOOKUP($I$4&amp;"--"&amp;ROW(A949),'Clie-F'!$A$5:$J$7000,10,0),"")</f>
        <v/>
      </c>
    </row>
    <row r="956" spans="2:7" ht="30" customHeight="1" x14ac:dyDescent="0.3">
      <c r="B956" s="110">
        <v>950</v>
      </c>
      <c r="C956" s="111" t="str">
        <f>IFERROR(VLOOKUP($I$4&amp;"--"&amp;ROW(A950),'Clie-F'!$A$5:$H$7000,4,0),"")</f>
        <v/>
      </c>
      <c r="D956" s="112" t="str">
        <f>IFERROR(VLOOKUP($I$4&amp;"--"&amp;ROW(A950),'Clie-F'!$A$5:$H$7000,7,0),"")</f>
        <v/>
      </c>
      <c r="E956" s="111" t="str">
        <f t="shared" ca="1" si="14"/>
        <v/>
      </c>
      <c r="F956" s="111" t="str">
        <f>IFERROR(VLOOKUP($I$4&amp;"--"&amp;ROW(A950),'Clie-F'!$A$5:$J$7000,9,0),"")</f>
        <v/>
      </c>
      <c r="G956" s="111" t="str">
        <f>IFERROR(VLOOKUP($I$4&amp;"--"&amp;ROW(A950),'Clie-F'!$A$5:$J$7000,10,0),"")</f>
        <v/>
      </c>
    </row>
    <row r="957" spans="2:7" ht="30" customHeight="1" x14ac:dyDescent="0.3">
      <c r="B957" s="110">
        <v>951</v>
      </c>
      <c r="C957" s="111" t="str">
        <f>IFERROR(VLOOKUP($I$4&amp;"--"&amp;ROW(A951),'Clie-F'!$A$5:$H$7000,4,0),"")</f>
        <v/>
      </c>
      <c r="D957" s="112" t="str">
        <f>IFERROR(VLOOKUP($I$4&amp;"--"&amp;ROW(A951),'Clie-F'!$A$5:$H$7000,7,0),"")</f>
        <v/>
      </c>
      <c r="E957" s="111" t="str">
        <f t="shared" ca="1" si="14"/>
        <v/>
      </c>
      <c r="F957" s="111" t="str">
        <f>IFERROR(VLOOKUP($I$4&amp;"--"&amp;ROW(A951),'Clie-F'!$A$5:$J$7000,9,0),"")</f>
        <v/>
      </c>
      <c r="G957" s="111" t="str">
        <f>IFERROR(VLOOKUP($I$4&amp;"--"&amp;ROW(A951),'Clie-F'!$A$5:$J$7000,10,0),"")</f>
        <v/>
      </c>
    </row>
    <row r="958" spans="2:7" ht="30" customHeight="1" x14ac:dyDescent="0.3">
      <c r="B958" s="110">
        <v>952</v>
      </c>
      <c r="C958" s="111" t="str">
        <f>IFERROR(VLOOKUP($I$4&amp;"--"&amp;ROW(A952),'Clie-F'!$A$5:$H$7000,4,0),"")</f>
        <v/>
      </c>
      <c r="D958" s="112" t="str">
        <f>IFERROR(VLOOKUP($I$4&amp;"--"&amp;ROW(A952),'Clie-F'!$A$5:$H$7000,7,0),"")</f>
        <v/>
      </c>
      <c r="E958" s="111" t="str">
        <f t="shared" ca="1" si="14"/>
        <v/>
      </c>
      <c r="F958" s="111" t="str">
        <f>IFERROR(VLOOKUP($I$4&amp;"--"&amp;ROW(A952),'Clie-F'!$A$5:$J$7000,9,0),"")</f>
        <v/>
      </c>
      <c r="G958" s="111" t="str">
        <f>IFERROR(VLOOKUP($I$4&amp;"--"&amp;ROW(A952),'Clie-F'!$A$5:$J$7000,10,0),"")</f>
        <v/>
      </c>
    </row>
    <row r="959" spans="2:7" ht="30" customHeight="1" x14ac:dyDescent="0.3">
      <c r="B959" s="110">
        <v>953</v>
      </c>
      <c r="C959" s="111" t="str">
        <f>IFERROR(VLOOKUP($I$4&amp;"--"&amp;ROW(A953),'Clie-F'!$A$5:$H$7000,4,0),"")</f>
        <v/>
      </c>
      <c r="D959" s="112" t="str">
        <f>IFERROR(VLOOKUP($I$4&amp;"--"&amp;ROW(A953),'Clie-F'!$A$5:$H$7000,7,0),"")</f>
        <v/>
      </c>
      <c r="E959" s="111" t="str">
        <f t="shared" ca="1" si="14"/>
        <v/>
      </c>
      <c r="F959" s="111" t="str">
        <f>IFERROR(VLOOKUP($I$4&amp;"--"&amp;ROW(A953),'Clie-F'!$A$5:$J$7000,9,0),"")</f>
        <v/>
      </c>
      <c r="G959" s="111" t="str">
        <f>IFERROR(VLOOKUP($I$4&amp;"--"&amp;ROW(A953),'Clie-F'!$A$5:$J$7000,10,0),"")</f>
        <v/>
      </c>
    </row>
    <row r="960" spans="2:7" ht="30" customHeight="1" x14ac:dyDescent="0.3">
      <c r="B960" s="110">
        <v>954</v>
      </c>
      <c r="C960" s="111" t="str">
        <f>IFERROR(VLOOKUP($I$4&amp;"--"&amp;ROW(A954),'Clie-F'!$A$5:$H$7000,4,0),"")</f>
        <v/>
      </c>
      <c r="D960" s="112" t="str">
        <f>IFERROR(VLOOKUP($I$4&amp;"--"&amp;ROW(A954),'Clie-F'!$A$5:$H$7000,7,0),"")</f>
        <v/>
      </c>
      <c r="E960" s="111" t="str">
        <f t="shared" ca="1" si="14"/>
        <v/>
      </c>
      <c r="F960" s="111" t="str">
        <f>IFERROR(VLOOKUP($I$4&amp;"--"&amp;ROW(A954),'Clie-F'!$A$5:$J$7000,9,0),"")</f>
        <v/>
      </c>
      <c r="G960" s="111" t="str">
        <f>IFERROR(VLOOKUP($I$4&amp;"--"&amp;ROW(A954),'Clie-F'!$A$5:$J$7000,10,0),"")</f>
        <v/>
      </c>
    </row>
    <row r="961" spans="2:7" ht="30" customHeight="1" x14ac:dyDescent="0.3">
      <c r="B961" s="110">
        <v>955</v>
      </c>
      <c r="C961" s="111" t="str">
        <f>IFERROR(VLOOKUP($I$4&amp;"--"&amp;ROW(A955),'Clie-F'!$A$5:$H$7000,4,0),"")</f>
        <v/>
      </c>
      <c r="D961" s="112" t="str">
        <f>IFERROR(VLOOKUP($I$4&amp;"--"&amp;ROW(A955),'Clie-F'!$A$5:$H$7000,7,0),"")</f>
        <v/>
      </c>
      <c r="E961" s="111" t="str">
        <f t="shared" ca="1" si="14"/>
        <v/>
      </c>
      <c r="F961" s="111" t="str">
        <f>IFERROR(VLOOKUP($I$4&amp;"--"&amp;ROW(A955),'Clie-F'!$A$5:$J$7000,9,0),"")</f>
        <v/>
      </c>
      <c r="G961" s="111" t="str">
        <f>IFERROR(VLOOKUP($I$4&amp;"--"&amp;ROW(A955),'Clie-F'!$A$5:$J$7000,10,0),"")</f>
        <v/>
      </c>
    </row>
    <row r="962" spans="2:7" ht="30" customHeight="1" x14ac:dyDescent="0.3">
      <c r="B962" s="110">
        <v>956</v>
      </c>
      <c r="C962" s="111" t="str">
        <f>IFERROR(VLOOKUP($I$4&amp;"--"&amp;ROW(A956),'Clie-F'!$A$5:$H$7000,4,0),"")</f>
        <v/>
      </c>
      <c r="D962" s="112" t="str">
        <f>IFERROR(VLOOKUP($I$4&amp;"--"&amp;ROW(A956),'Clie-F'!$A$5:$H$7000,7,0),"")</f>
        <v/>
      </c>
      <c r="E962" s="111" t="str">
        <f t="shared" ca="1" si="14"/>
        <v/>
      </c>
      <c r="F962" s="111" t="str">
        <f>IFERROR(VLOOKUP($I$4&amp;"--"&amp;ROW(A956),'Clie-F'!$A$5:$J$7000,9,0),"")</f>
        <v/>
      </c>
      <c r="G962" s="111" t="str">
        <f>IFERROR(VLOOKUP($I$4&amp;"--"&amp;ROW(A956),'Clie-F'!$A$5:$J$7000,10,0),"")</f>
        <v/>
      </c>
    </row>
    <row r="963" spans="2:7" ht="30" customHeight="1" x14ac:dyDescent="0.3">
      <c r="B963" s="110">
        <v>957</v>
      </c>
      <c r="C963" s="111" t="str">
        <f>IFERROR(VLOOKUP($I$4&amp;"--"&amp;ROW(A957),'Clie-F'!$A$5:$H$7000,4,0),"")</f>
        <v/>
      </c>
      <c r="D963" s="112" t="str">
        <f>IFERROR(VLOOKUP($I$4&amp;"--"&amp;ROW(A957),'Clie-F'!$A$5:$H$7000,7,0),"")</f>
        <v/>
      </c>
      <c r="E963" s="111" t="str">
        <f t="shared" ca="1" si="14"/>
        <v/>
      </c>
      <c r="F963" s="111" t="str">
        <f>IFERROR(VLOOKUP($I$4&amp;"--"&amp;ROW(A957),'Clie-F'!$A$5:$J$7000,9,0),"")</f>
        <v/>
      </c>
      <c r="G963" s="111" t="str">
        <f>IFERROR(VLOOKUP($I$4&amp;"--"&amp;ROW(A957),'Clie-F'!$A$5:$J$7000,10,0),"")</f>
        <v/>
      </c>
    </row>
    <row r="964" spans="2:7" ht="30" customHeight="1" x14ac:dyDescent="0.3">
      <c r="B964" s="110">
        <v>958</v>
      </c>
      <c r="C964" s="111" t="str">
        <f>IFERROR(VLOOKUP($I$4&amp;"--"&amp;ROW(A958),'Clie-F'!$A$5:$H$7000,4,0),"")</f>
        <v/>
      </c>
      <c r="D964" s="112" t="str">
        <f>IFERROR(VLOOKUP($I$4&amp;"--"&amp;ROW(A958),'Clie-F'!$A$5:$H$7000,7,0),"")</f>
        <v/>
      </c>
      <c r="E964" s="111" t="str">
        <f t="shared" ca="1" si="14"/>
        <v/>
      </c>
      <c r="F964" s="111" t="str">
        <f>IFERROR(VLOOKUP($I$4&amp;"--"&amp;ROW(A958),'Clie-F'!$A$5:$J$7000,9,0),"")</f>
        <v/>
      </c>
      <c r="G964" s="111" t="str">
        <f>IFERROR(VLOOKUP($I$4&amp;"--"&amp;ROW(A958),'Clie-F'!$A$5:$J$7000,10,0),"")</f>
        <v/>
      </c>
    </row>
    <row r="965" spans="2:7" ht="30" customHeight="1" x14ac:dyDescent="0.3">
      <c r="B965" s="110">
        <v>959</v>
      </c>
      <c r="C965" s="111" t="str">
        <f>IFERROR(VLOOKUP($I$4&amp;"--"&amp;ROW(A959),'Clie-F'!$A$5:$H$7000,4,0),"")</f>
        <v/>
      </c>
      <c r="D965" s="112" t="str">
        <f>IFERROR(VLOOKUP($I$4&amp;"--"&amp;ROW(A959),'Clie-F'!$A$5:$H$7000,7,0),"")</f>
        <v/>
      </c>
      <c r="E965" s="111" t="str">
        <f t="shared" ca="1" si="14"/>
        <v/>
      </c>
      <c r="F965" s="111" t="str">
        <f>IFERROR(VLOOKUP($I$4&amp;"--"&amp;ROW(A959),'Clie-F'!$A$5:$J$7000,9,0),"")</f>
        <v/>
      </c>
      <c r="G965" s="111" t="str">
        <f>IFERROR(VLOOKUP($I$4&amp;"--"&amp;ROW(A959),'Clie-F'!$A$5:$J$7000,10,0),"")</f>
        <v/>
      </c>
    </row>
    <row r="966" spans="2:7" ht="30" customHeight="1" x14ac:dyDescent="0.3">
      <c r="B966" s="110">
        <v>960</v>
      </c>
      <c r="C966" s="111" t="str">
        <f>IFERROR(VLOOKUP($I$4&amp;"--"&amp;ROW(A960),'Clie-F'!$A$5:$H$7000,4,0),"")</f>
        <v/>
      </c>
      <c r="D966" s="112" t="str">
        <f>IFERROR(VLOOKUP($I$4&amp;"--"&amp;ROW(A960),'Clie-F'!$A$5:$H$7000,7,0),"")</f>
        <v/>
      </c>
      <c r="E966" s="111" t="str">
        <f t="shared" ca="1" si="14"/>
        <v/>
      </c>
      <c r="F966" s="111" t="str">
        <f>IFERROR(VLOOKUP($I$4&amp;"--"&amp;ROW(A960),'Clie-F'!$A$5:$J$7000,9,0),"")</f>
        <v/>
      </c>
      <c r="G966" s="111" t="str">
        <f>IFERROR(VLOOKUP($I$4&amp;"--"&amp;ROW(A960),'Clie-F'!$A$5:$J$7000,10,0),"")</f>
        <v/>
      </c>
    </row>
    <row r="967" spans="2:7" ht="30" customHeight="1" x14ac:dyDescent="0.3">
      <c r="B967" s="110">
        <v>961</v>
      </c>
      <c r="C967" s="111" t="str">
        <f>IFERROR(VLOOKUP($I$4&amp;"--"&amp;ROW(A961),'Clie-F'!$A$5:$H$7000,4,0),"")</f>
        <v/>
      </c>
      <c r="D967" s="112" t="str">
        <f>IFERROR(VLOOKUP($I$4&amp;"--"&amp;ROW(A961),'Clie-F'!$A$5:$H$7000,7,0),"")</f>
        <v/>
      </c>
      <c r="E967" s="111" t="str">
        <f t="shared" ref="E967:E1030" ca="1" si="15">IFERROR(IF(D967,DATEDIF(D967,TODAY(),"Y"),""),"")</f>
        <v/>
      </c>
      <c r="F967" s="111" t="str">
        <f>IFERROR(VLOOKUP($I$4&amp;"--"&amp;ROW(A961),'Clie-F'!$A$5:$J$7000,9,0),"")</f>
        <v/>
      </c>
      <c r="G967" s="111" t="str">
        <f>IFERROR(VLOOKUP($I$4&amp;"--"&amp;ROW(A961),'Clie-F'!$A$5:$J$7000,10,0),"")</f>
        <v/>
      </c>
    </row>
    <row r="968" spans="2:7" ht="30" customHeight="1" x14ac:dyDescent="0.3">
      <c r="B968" s="110">
        <v>962</v>
      </c>
      <c r="C968" s="111" t="str">
        <f>IFERROR(VLOOKUP($I$4&amp;"--"&amp;ROW(A962),'Clie-F'!$A$5:$H$7000,4,0),"")</f>
        <v/>
      </c>
      <c r="D968" s="112" t="str">
        <f>IFERROR(VLOOKUP($I$4&amp;"--"&amp;ROW(A962),'Clie-F'!$A$5:$H$7000,7,0),"")</f>
        <v/>
      </c>
      <c r="E968" s="111" t="str">
        <f t="shared" ca="1" si="15"/>
        <v/>
      </c>
      <c r="F968" s="111" t="str">
        <f>IFERROR(VLOOKUP($I$4&amp;"--"&amp;ROW(A962),'Clie-F'!$A$5:$J$7000,9,0),"")</f>
        <v/>
      </c>
      <c r="G968" s="111" t="str">
        <f>IFERROR(VLOOKUP($I$4&amp;"--"&amp;ROW(A962),'Clie-F'!$A$5:$J$7000,10,0),"")</f>
        <v/>
      </c>
    </row>
    <row r="969" spans="2:7" ht="30" customHeight="1" x14ac:dyDescent="0.3">
      <c r="B969" s="110">
        <v>963</v>
      </c>
      <c r="C969" s="111" t="str">
        <f>IFERROR(VLOOKUP($I$4&amp;"--"&amp;ROW(A963),'Clie-F'!$A$5:$H$7000,4,0),"")</f>
        <v/>
      </c>
      <c r="D969" s="112" t="str">
        <f>IFERROR(VLOOKUP($I$4&amp;"--"&amp;ROW(A963),'Clie-F'!$A$5:$H$7000,7,0),"")</f>
        <v/>
      </c>
      <c r="E969" s="111" t="str">
        <f t="shared" ca="1" si="15"/>
        <v/>
      </c>
      <c r="F969" s="111" t="str">
        <f>IFERROR(VLOOKUP($I$4&amp;"--"&amp;ROW(A963),'Clie-F'!$A$5:$J$7000,9,0),"")</f>
        <v/>
      </c>
      <c r="G969" s="111" t="str">
        <f>IFERROR(VLOOKUP($I$4&amp;"--"&amp;ROW(A963),'Clie-F'!$A$5:$J$7000,10,0),"")</f>
        <v/>
      </c>
    </row>
    <row r="970" spans="2:7" ht="30" customHeight="1" x14ac:dyDescent="0.3">
      <c r="B970" s="110">
        <v>964</v>
      </c>
      <c r="C970" s="111" t="str">
        <f>IFERROR(VLOOKUP($I$4&amp;"--"&amp;ROW(A964),'Clie-F'!$A$5:$H$7000,4,0),"")</f>
        <v/>
      </c>
      <c r="D970" s="112" t="str">
        <f>IFERROR(VLOOKUP($I$4&amp;"--"&amp;ROW(A964),'Clie-F'!$A$5:$H$7000,7,0),"")</f>
        <v/>
      </c>
      <c r="E970" s="111" t="str">
        <f t="shared" ca="1" si="15"/>
        <v/>
      </c>
      <c r="F970" s="111" t="str">
        <f>IFERROR(VLOOKUP($I$4&amp;"--"&amp;ROW(A964),'Clie-F'!$A$5:$J$7000,9,0),"")</f>
        <v/>
      </c>
      <c r="G970" s="111" t="str">
        <f>IFERROR(VLOOKUP($I$4&amp;"--"&amp;ROW(A964),'Clie-F'!$A$5:$J$7000,10,0),"")</f>
        <v/>
      </c>
    </row>
    <row r="971" spans="2:7" ht="30" customHeight="1" x14ac:dyDescent="0.3">
      <c r="B971" s="110">
        <v>965</v>
      </c>
      <c r="C971" s="111" t="str">
        <f>IFERROR(VLOOKUP($I$4&amp;"--"&amp;ROW(A965),'Clie-F'!$A$5:$H$7000,4,0),"")</f>
        <v/>
      </c>
      <c r="D971" s="112" t="str">
        <f>IFERROR(VLOOKUP($I$4&amp;"--"&amp;ROW(A965),'Clie-F'!$A$5:$H$7000,7,0),"")</f>
        <v/>
      </c>
      <c r="E971" s="111" t="str">
        <f t="shared" ca="1" si="15"/>
        <v/>
      </c>
      <c r="F971" s="111" t="str">
        <f>IFERROR(VLOOKUP($I$4&amp;"--"&amp;ROW(A965),'Clie-F'!$A$5:$J$7000,9,0),"")</f>
        <v/>
      </c>
      <c r="G971" s="111" t="str">
        <f>IFERROR(VLOOKUP($I$4&amp;"--"&amp;ROW(A965),'Clie-F'!$A$5:$J$7000,10,0),"")</f>
        <v/>
      </c>
    </row>
    <row r="972" spans="2:7" ht="30" customHeight="1" x14ac:dyDescent="0.3">
      <c r="B972" s="110">
        <v>966</v>
      </c>
      <c r="C972" s="111" t="str">
        <f>IFERROR(VLOOKUP($I$4&amp;"--"&amp;ROW(A966),'Clie-F'!$A$5:$H$7000,4,0),"")</f>
        <v/>
      </c>
      <c r="D972" s="112" t="str">
        <f>IFERROR(VLOOKUP($I$4&amp;"--"&amp;ROW(A966),'Clie-F'!$A$5:$H$7000,7,0),"")</f>
        <v/>
      </c>
      <c r="E972" s="111" t="str">
        <f t="shared" ca="1" si="15"/>
        <v/>
      </c>
      <c r="F972" s="111" t="str">
        <f>IFERROR(VLOOKUP($I$4&amp;"--"&amp;ROW(A966),'Clie-F'!$A$5:$J$7000,9,0),"")</f>
        <v/>
      </c>
      <c r="G972" s="111" t="str">
        <f>IFERROR(VLOOKUP($I$4&amp;"--"&amp;ROW(A966),'Clie-F'!$A$5:$J$7000,10,0),"")</f>
        <v/>
      </c>
    </row>
    <row r="973" spans="2:7" ht="30" customHeight="1" x14ac:dyDescent="0.3">
      <c r="B973" s="110">
        <v>967</v>
      </c>
      <c r="C973" s="111" t="str">
        <f>IFERROR(VLOOKUP($I$4&amp;"--"&amp;ROW(A967),'Clie-F'!$A$5:$H$7000,4,0),"")</f>
        <v/>
      </c>
      <c r="D973" s="112" t="str">
        <f>IFERROR(VLOOKUP($I$4&amp;"--"&amp;ROW(A967),'Clie-F'!$A$5:$H$7000,7,0),"")</f>
        <v/>
      </c>
      <c r="E973" s="111" t="str">
        <f t="shared" ca="1" si="15"/>
        <v/>
      </c>
      <c r="F973" s="111" t="str">
        <f>IFERROR(VLOOKUP($I$4&amp;"--"&amp;ROW(A967),'Clie-F'!$A$5:$J$7000,9,0),"")</f>
        <v/>
      </c>
      <c r="G973" s="111" t="str">
        <f>IFERROR(VLOOKUP($I$4&amp;"--"&amp;ROW(A967),'Clie-F'!$A$5:$J$7000,10,0),"")</f>
        <v/>
      </c>
    </row>
    <row r="974" spans="2:7" ht="30" customHeight="1" x14ac:dyDescent="0.3">
      <c r="B974" s="110">
        <v>968</v>
      </c>
      <c r="C974" s="111" t="str">
        <f>IFERROR(VLOOKUP($I$4&amp;"--"&amp;ROW(A968),'Clie-F'!$A$5:$H$7000,4,0),"")</f>
        <v/>
      </c>
      <c r="D974" s="112" t="str">
        <f>IFERROR(VLOOKUP($I$4&amp;"--"&amp;ROW(A968),'Clie-F'!$A$5:$H$7000,7,0),"")</f>
        <v/>
      </c>
      <c r="E974" s="111" t="str">
        <f t="shared" ca="1" si="15"/>
        <v/>
      </c>
      <c r="F974" s="111" t="str">
        <f>IFERROR(VLOOKUP($I$4&amp;"--"&amp;ROW(A968),'Clie-F'!$A$5:$J$7000,9,0),"")</f>
        <v/>
      </c>
      <c r="G974" s="111" t="str">
        <f>IFERROR(VLOOKUP($I$4&amp;"--"&amp;ROW(A968),'Clie-F'!$A$5:$J$7000,10,0),"")</f>
        <v/>
      </c>
    </row>
    <row r="975" spans="2:7" ht="30" customHeight="1" x14ac:dyDescent="0.3">
      <c r="B975" s="110">
        <v>969</v>
      </c>
      <c r="C975" s="111" t="str">
        <f>IFERROR(VLOOKUP($I$4&amp;"--"&amp;ROW(A969),'Clie-F'!$A$5:$H$7000,4,0),"")</f>
        <v/>
      </c>
      <c r="D975" s="112" t="str">
        <f>IFERROR(VLOOKUP($I$4&amp;"--"&amp;ROW(A969),'Clie-F'!$A$5:$H$7000,7,0),"")</f>
        <v/>
      </c>
      <c r="E975" s="111" t="str">
        <f t="shared" ca="1" si="15"/>
        <v/>
      </c>
      <c r="F975" s="111" t="str">
        <f>IFERROR(VLOOKUP($I$4&amp;"--"&amp;ROW(A969),'Clie-F'!$A$5:$J$7000,9,0),"")</f>
        <v/>
      </c>
      <c r="G975" s="111" t="str">
        <f>IFERROR(VLOOKUP($I$4&amp;"--"&amp;ROW(A969),'Clie-F'!$A$5:$J$7000,10,0),"")</f>
        <v/>
      </c>
    </row>
    <row r="976" spans="2:7" ht="30" customHeight="1" x14ac:dyDescent="0.3">
      <c r="B976" s="110">
        <v>970</v>
      </c>
      <c r="C976" s="111" t="str">
        <f>IFERROR(VLOOKUP($I$4&amp;"--"&amp;ROW(A970),'Clie-F'!$A$5:$H$7000,4,0),"")</f>
        <v/>
      </c>
      <c r="D976" s="112" t="str">
        <f>IFERROR(VLOOKUP($I$4&amp;"--"&amp;ROW(A970),'Clie-F'!$A$5:$H$7000,7,0),"")</f>
        <v/>
      </c>
      <c r="E976" s="111" t="str">
        <f t="shared" ca="1" si="15"/>
        <v/>
      </c>
      <c r="F976" s="111" t="str">
        <f>IFERROR(VLOOKUP($I$4&amp;"--"&amp;ROW(A970),'Clie-F'!$A$5:$J$7000,9,0),"")</f>
        <v/>
      </c>
      <c r="G976" s="111" t="str">
        <f>IFERROR(VLOOKUP($I$4&amp;"--"&amp;ROW(A970),'Clie-F'!$A$5:$J$7000,10,0),"")</f>
        <v/>
      </c>
    </row>
    <row r="977" spans="2:7" ht="30" customHeight="1" x14ac:dyDescent="0.3">
      <c r="B977" s="110">
        <v>971</v>
      </c>
      <c r="C977" s="111" t="str">
        <f>IFERROR(VLOOKUP($I$4&amp;"--"&amp;ROW(A971),'Clie-F'!$A$5:$H$7000,4,0),"")</f>
        <v/>
      </c>
      <c r="D977" s="112" t="str">
        <f>IFERROR(VLOOKUP($I$4&amp;"--"&amp;ROW(A971),'Clie-F'!$A$5:$H$7000,7,0),"")</f>
        <v/>
      </c>
      <c r="E977" s="111" t="str">
        <f t="shared" ca="1" si="15"/>
        <v/>
      </c>
      <c r="F977" s="111" t="str">
        <f>IFERROR(VLOOKUP($I$4&amp;"--"&amp;ROW(A971),'Clie-F'!$A$5:$J$7000,9,0),"")</f>
        <v/>
      </c>
      <c r="G977" s="111" t="str">
        <f>IFERROR(VLOOKUP($I$4&amp;"--"&amp;ROW(A971),'Clie-F'!$A$5:$J$7000,10,0),"")</f>
        <v/>
      </c>
    </row>
    <row r="978" spans="2:7" ht="30" customHeight="1" x14ac:dyDescent="0.3">
      <c r="B978" s="110">
        <v>972</v>
      </c>
      <c r="C978" s="111" t="str">
        <f>IFERROR(VLOOKUP($I$4&amp;"--"&amp;ROW(A972),'Clie-F'!$A$5:$H$7000,4,0),"")</f>
        <v/>
      </c>
      <c r="D978" s="112" t="str">
        <f>IFERROR(VLOOKUP($I$4&amp;"--"&amp;ROW(A972),'Clie-F'!$A$5:$H$7000,7,0),"")</f>
        <v/>
      </c>
      <c r="E978" s="111" t="str">
        <f t="shared" ca="1" si="15"/>
        <v/>
      </c>
      <c r="F978" s="111" t="str">
        <f>IFERROR(VLOOKUP($I$4&amp;"--"&amp;ROW(A972),'Clie-F'!$A$5:$J$7000,9,0),"")</f>
        <v/>
      </c>
      <c r="G978" s="111" t="str">
        <f>IFERROR(VLOOKUP($I$4&amp;"--"&amp;ROW(A972),'Clie-F'!$A$5:$J$7000,10,0),"")</f>
        <v/>
      </c>
    </row>
    <row r="979" spans="2:7" ht="30" customHeight="1" x14ac:dyDescent="0.3">
      <c r="B979" s="110">
        <v>973</v>
      </c>
      <c r="C979" s="111" t="str">
        <f>IFERROR(VLOOKUP($I$4&amp;"--"&amp;ROW(A973),'Clie-F'!$A$5:$H$7000,4,0),"")</f>
        <v/>
      </c>
      <c r="D979" s="112" t="str">
        <f>IFERROR(VLOOKUP($I$4&amp;"--"&amp;ROW(A973),'Clie-F'!$A$5:$H$7000,7,0),"")</f>
        <v/>
      </c>
      <c r="E979" s="111" t="str">
        <f t="shared" ca="1" si="15"/>
        <v/>
      </c>
      <c r="F979" s="111" t="str">
        <f>IFERROR(VLOOKUP($I$4&amp;"--"&amp;ROW(A973),'Clie-F'!$A$5:$J$7000,9,0),"")</f>
        <v/>
      </c>
      <c r="G979" s="111" t="str">
        <f>IFERROR(VLOOKUP($I$4&amp;"--"&amp;ROW(A973),'Clie-F'!$A$5:$J$7000,10,0),"")</f>
        <v/>
      </c>
    </row>
    <row r="980" spans="2:7" ht="30" customHeight="1" x14ac:dyDescent="0.3">
      <c r="B980" s="110">
        <v>974</v>
      </c>
      <c r="C980" s="111" t="str">
        <f>IFERROR(VLOOKUP($I$4&amp;"--"&amp;ROW(A974),'Clie-F'!$A$5:$H$7000,4,0),"")</f>
        <v/>
      </c>
      <c r="D980" s="112" t="str">
        <f>IFERROR(VLOOKUP($I$4&amp;"--"&amp;ROW(A974),'Clie-F'!$A$5:$H$7000,7,0),"")</f>
        <v/>
      </c>
      <c r="E980" s="111" t="str">
        <f t="shared" ca="1" si="15"/>
        <v/>
      </c>
      <c r="F980" s="111" t="str">
        <f>IFERROR(VLOOKUP($I$4&amp;"--"&amp;ROW(A974),'Clie-F'!$A$5:$J$7000,9,0),"")</f>
        <v/>
      </c>
      <c r="G980" s="111" t="str">
        <f>IFERROR(VLOOKUP($I$4&amp;"--"&amp;ROW(A974),'Clie-F'!$A$5:$J$7000,10,0),"")</f>
        <v/>
      </c>
    </row>
    <row r="981" spans="2:7" ht="30" customHeight="1" x14ac:dyDescent="0.3">
      <c r="B981" s="110">
        <v>975</v>
      </c>
      <c r="C981" s="111" t="str">
        <f>IFERROR(VLOOKUP($I$4&amp;"--"&amp;ROW(A975),'Clie-F'!$A$5:$H$7000,4,0),"")</f>
        <v/>
      </c>
      <c r="D981" s="112" t="str">
        <f>IFERROR(VLOOKUP($I$4&amp;"--"&amp;ROW(A975),'Clie-F'!$A$5:$H$7000,7,0),"")</f>
        <v/>
      </c>
      <c r="E981" s="111" t="str">
        <f t="shared" ca="1" si="15"/>
        <v/>
      </c>
      <c r="F981" s="111" t="str">
        <f>IFERROR(VLOOKUP($I$4&amp;"--"&amp;ROW(A975),'Clie-F'!$A$5:$J$7000,9,0),"")</f>
        <v/>
      </c>
      <c r="G981" s="111" t="str">
        <f>IFERROR(VLOOKUP($I$4&amp;"--"&amp;ROW(A975),'Clie-F'!$A$5:$J$7000,10,0),"")</f>
        <v/>
      </c>
    </row>
    <row r="982" spans="2:7" ht="30" customHeight="1" x14ac:dyDescent="0.3">
      <c r="B982" s="110">
        <v>976</v>
      </c>
      <c r="C982" s="111" t="str">
        <f>IFERROR(VLOOKUP($I$4&amp;"--"&amp;ROW(A976),'Clie-F'!$A$5:$H$7000,4,0),"")</f>
        <v/>
      </c>
      <c r="D982" s="112" t="str">
        <f>IFERROR(VLOOKUP($I$4&amp;"--"&amp;ROW(A976),'Clie-F'!$A$5:$H$7000,7,0),"")</f>
        <v/>
      </c>
      <c r="E982" s="111" t="str">
        <f t="shared" ca="1" si="15"/>
        <v/>
      </c>
      <c r="F982" s="111" t="str">
        <f>IFERROR(VLOOKUP($I$4&amp;"--"&amp;ROW(A976),'Clie-F'!$A$5:$J$7000,9,0),"")</f>
        <v/>
      </c>
      <c r="G982" s="111" t="str">
        <f>IFERROR(VLOOKUP($I$4&amp;"--"&amp;ROW(A976),'Clie-F'!$A$5:$J$7000,10,0),"")</f>
        <v/>
      </c>
    </row>
    <row r="983" spans="2:7" ht="30" customHeight="1" x14ac:dyDescent="0.3">
      <c r="B983" s="110">
        <v>977</v>
      </c>
      <c r="C983" s="111" t="str">
        <f>IFERROR(VLOOKUP($I$4&amp;"--"&amp;ROW(A977),'Clie-F'!$A$5:$H$7000,4,0),"")</f>
        <v/>
      </c>
      <c r="D983" s="112" t="str">
        <f>IFERROR(VLOOKUP($I$4&amp;"--"&amp;ROW(A977),'Clie-F'!$A$5:$H$7000,7,0),"")</f>
        <v/>
      </c>
      <c r="E983" s="111" t="str">
        <f t="shared" ca="1" si="15"/>
        <v/>
      </c>
      <c r="F983" s="111" t="str">
        <f>IFERROR(VLOOKUP($I$4&amp;"--"&amp;ROW(A977),'Clie-F'!$A$5:$J$7000,9,0),"")</f>
        <v/>
      </c>
      <c r="G983" s="111" t="str">
        <f>IFERROR(VLOOKUP($I$4&amp;"--"&amp;ROW(A977),'Clie-F'!$A$5:$J$7000,10,0),"")</f>
        <v/>
      </c>
    </row>
    <row r="984" spans="2:7" ht="30" customHeight="1" x14ac:dyDescent="0.3">
      <c r="B984" s="110">
        <v>978</v>
      </c>
      <c r="C984" s="111" t="str">
        <f>IFERROR(VLOOKUP($I$4&amp;"--"&amp;ROW(A978),'Clie-F'!$A$5:$H$7000,4,0),"")</f>
        <v/>
      </c>
      <c r="D984" s="112" t="str">
        <f>IFERROR(VLOOKUP($I$4&amp;"--"&amp;ROW(A978),'Clie-F'!$A$5:$H$7000,7,0),"")</f>
        <v/>
      </c>
      <c r="E984" s="111" t="str">
        <f t="shared" ca="1" si="15"/>
        <v/>
      </c>
      <c r="F984" s="111" t="str">
        <f>IFERROR(VLOOKUP($I$4&amp;"--"&amp;ROW(A978),'Clie-F'!$A$5:$J$7000,9,0),"")</f>
        <v/>
      </c>
      <c r="G984" s="111" t="str">
        <f>IFERROR(VLOOKUP($I$4&amp;"--"&amp;ROW(A978),'Clie-F'!$A$5:$J$7000,10,0),"")</f>
        <v/>
      </c>
    </row>
    <row r="985" spans="2:7" ht="30" customHeight="1" x14ac:dyDescent="0.3">
      <c r="B985" s="110">
        <v>979</v>
      </c>
      <c r="C985" s="111" t="str">
        <f>IFERROR(VLOOKUP($I$4&amp;"--"&amp;ROW(A979),'Clie-F'!$A$5:$H$7000,4,0),"")</f>
        <v/>
      </c>
      <c r="D985" s="112" t="str">
        <f>IFERROR(VLOOKUP($I$4&amp;"--"&amp;ROW(A979),'Clie-F'!$A$5:$H$7000,7,0),"")</f>
        <v/>
      </c>
      <c r="E985" s="111" t="str">
        <f t="shared" ca="1" si="15"/>
        <v/>
      </c>
      <c r="F985" s="111" t="str">
        <f>IFERROR(VLOOKUP($I$4&amp;"--"&amp;ROW(A979),'Clie-F'!$A$5:$J$7000,9,0),"")</f>
        <v/>
      </c>
      <c r="G985" s="111" t="str">
        <f>IFERROR(VLOOKUP($I$4&amp;"--"&amp;ROW(A979),'Clie-F'!$A$5:$J$7000,10,0),"")</f>
        <v/>
      </c>
    </row>
    <row r="986" spans="2:7" ht="30" customHeight="1" x14ac:dyDescent="0.3">
      <c r="B986" s="110">
        <v>980</v>
      </c>
      <c r="C986" s="111" t="str">
        <f>IFERROR(VLOOKUP($I$4&amp;"--"&amp;ROW(A980),'Clie-F'!$A$5:$H$7000,4,0),"")</f>
        <v/>
      </c>
      <c r="D986" s="112" t="str">
        <f>IFERROR(VLOOKUP($I$4&amp;"--"&amp;ROW(A980),'Clie-F'!$A$5:$H$7000,7,0),"")</f>
        <v/>
      </c>
      <c r="E986" s="111" t="str">
        <f t="shared" ca="1" si="15"/>
        <v/>
      </c>
      <c r="F986" s="111" t="str">
        <f>IFERROR(VLOOKUP($I$4&amp;"--"&amp;ROW(A980),'Clie-F'!$A$5:$J$7000,9,0),"")</f>
        <v/>
      </c>
      <c r="G986" s="111" t="str">
        <f>IFERROR(VLOOKUP($I$4&amp;"--"&amp;ROW(A980),'Clie-F'!$A$5:$J$7000,10,0),"")</f>
        <v/>
      </c>
    </row>
    <row r="987" spans="2:7" ht="30" customHeight="1" x14ac:dyDescent="0.3">
      <c r="B987" s="110">
        <v>981</v>
      </c>
      <c r="C987" s="111" t="str">
        <f>IFERROR(VLOOKUP($I$4&amp;"--"&amp;ROW(A981),'Clie-F'!$A$5:$H$7000,4,0),"")</f>
        <v/>
      </c>
      <c r="D987" s="112" t="str">
        <f>IFERROR(VLOOKUP($I$4&amp;"--"&amp;ROW(A981),'Clie-F'!$A$5:$H$7000,7,0),"")</f>
        <v/>
      </c>
      <c r="E987" s="111" t="str">
        <f t="shared" ca="1" si="15"/>
        <v/>
      </c>
      <c r="F987" s="111" t="str">
        <f>IFERROR(VLOOKUP($I$4&amp;"--"&amp;ROW(A981),'Clie-F'!$A$5:$J$7000,9,0),"")</f>
        <v/>
      </c>
      <c r="G987" s="111" t="str">
        <f>IFERROR(VLOOKUP($I$4&amp;"--"&amp;ROW(A981),'Clie-F'!$A$5:$J$7000,10,0),"")</f>
        <v/>
      </c>
    </row>
    <row r="988" spans="2:7" ht="30" customHeight="1" x14ac:dyDescent="0.3">
      <c r="B988" s="110">
        <v>982</v>
      </c>
      <c r="C988" s="111" t="str">
        <f>IFERROR(VLOOKUP($I$4&amp;"--"&amp;ROW(A982),'Clie-F'!$A$5:$H$7000,4,0),"")</f>
        <v/>
      </c>
      <c r="D988" s="112" t="str">
        <f>IFERROR(VLOOKUP($I$4&amp;"--"&amp;ROW(A982),'Clie-F'!$A$5:$H$7000,7,0),"")</f>
        <v/>
      </c>
      <c r="E988" s="111" t="str">
        <f t="shared" ca="1" si="15"/>
        <v/>
      </c>
      <c r="F988" s="111" t="str">
        <f>IFERROR(VLOOKUP($I$4&amp;"--"&amp;ROW(A982),'Clie-F'!$A$5:$J$7000,9,0),"")</f>
        <v/>
      </c>
      <c r="G988" s="111" t="str">
        <f>IFERROR(VLOOKUP($I$4&amp;"--"&amp;ROW(A982),'Clie-F'!$A$5:$J$7000,10,0),"")</f>
        <v/>
      </c>
    </row>
    <row r="989" spans="2:7" ht="30" customHeight="1" x14ac:dyDescent="0.3">
      <c r="B989" s="110">
        <v>983</v>
      </c>
      <c r="C989" s="111" t="str">
        <f>IFERROR(VLOOKUP($I$4&amp;"--"&amp;ROW(A983),'Clie-F'!$A$5:$H$7000,4,0),"")</f>
        <v/>
      </c>
      <c r="D989" s="112" t="str">
        <f>IFERROR(VLOOKUP($I$4&amp;"--"&amp;ROW(A983),'Clie-F'!$A$5:$H$7000,7,0),"")</f>
        <v/>
      </c>
      <c r="E989" s="111" t="str">
        <f t="shared" ca="1" si="15"/>
        <v/>
      </c>
      <c r="F989" s="111" t="str">
        <f>IFERROR(VLOOKUP($I$4&amp;"--"&amp;ROW(A983),'Clie-F'!$A$5:$J$7000,9,0),"")</f>
        <v/>
      </c>
      <c r="G989" s="111" t="str">
        <f>IFERROR(VLOOKUP($I$4&amp;"--"&amp;ROW(A983),'Clie-F'!$A$5:$J$7000,10,0),"")</f>
        <v/>
      </c>
    </row>
    <row r="990" spans="2:7" ht="30" customHeight="1" x14ac:dyDescent="0.3">
      <c r="B990" s="110">
        <v>984</v>
      </c>
      <c r="C990" s="111" t="str">
        <f>IFERROR(VLOOKUP($I$4&amp;"--"&amp;ROW(A984),'Clie-F'!$A$5:$H$7000,4,0),"")</f>
        <v/>
      </c>
      <c r="D990" s="112" t="str">
        <f>IFERROR(VLOOKUP($I$4&amp;"--"&amp;ROW(A984),'Clie-F'!$A$5:$H$7000,7,0),"")</f>
        <v/>
      </c>
      <c r="E990" s="111" t="str">
        <f t="shared" ca="1" si="15"/>
        <v/>
      </c>
      <c r="F990" s="111" t="str">
        <f>IFERROR(VLOOKUP($I$4&amp;"--"&amp;ROW(A984),'Clie-F'!$A$5:$J$7000,9,0),"")</f>
        <v/>
      </c>
      <c r="G990" s="111" t="str">
        <f>IFERROR(VLOOKUP($I$4&amp;"--"&amp;ROW(A984),'Clie-F'!$A$5:$J$7000,10,0),"")</f>
        <v/>
      </c>
    </row>
    <row r="991" spans="2:7" ht="30" customHeight="1" x14ac:dyDescent="0.3">
      <c r="B991" s="110">
        <v>985</v>
      </c>
      <c r="C991" s="111" t="str">
        <f>IFERROR(VLOOKUP($I$4&amp;"--"&amp;ROW(A985),'Clie-F'!$A$5:$H$7000,4,0),"")</f>
        <v/>
      </c>
      <c r="D991" s="112" t="str">
        <f>IFERROR(VLOOKUP($I$4&amp;"--"&amp;ROW(A985),'Clie-F'!$A$5:$H$7000,7,0),"")</f>
        <v/>
      </c>
      <c r="E991" s="111" t="str">
        <f t="shared" ca="1" si="15"/>
        <v/>
      </c>
      <c r="F991" s="111" t="str">
        <f>IFERROR(VLOOKUP($I$4&amp;"--"&amp;ROW(A985),'Clie-F'!$A$5:$J$7000,9,0),"")</f>
        <v/>
      </c>
      <c r="G991" s="111" t="str">
        <f>IFERROR(VLOOKUP($I$4&amp;"--"&amp;ROW(A985),'Clie-F'!$A$5:$J$7000,10,0),"")</f>
        <v/>
      </c>
    </row>
    <row r="992" spans="2:7" ht="30" customHeight="1" x14ac:dyDescent="0.3">
      <c r="B992" s="110">
        <v>986</v>
      </c>
      <c r="C992" s="111" t="str">
        <f>IFERROR(VLOOKUP($I$4&amp;"--"&amp;ROW(A986),'Clie-F'!$A$5:$H$7000,4,0),"")</f>
        <v/>
      </c>
      <c r="D992" s="112" t="str">
        <f>IFERROR(VLOOKUP($I$4&amp;"--"&amp;ROW(A986),'Clie-F'!$A$5:$H$7000,7,0),"")</f>
        <v/>
      </c>
      <c r="E992" s="111" t="str">
        <f t="shared" ca="1" si="15"/>
        <v/>
      </c>
      <c r="F992" s="111" t="str">
        <f>IFERROR(VLOOKUP($I$4&amp;"--"&amp;ROW(A986),'Clie-F'!$A$5:$J$7000,9,0),"")</f>
        <v/>
      </c>
      <c r="G992" s="111" t="str">
        <f>IFERROR(VLOOKUP($I$4&amp;"--"&amp;ROW(A986),'Clie-F'!$A$5:$J$7000,10,0),"")</f>
        <v/>
      </c>
    </row>
    <row r="993" spans="2:7" ht="30" customHeight="1" x14ac:dyDescent="0.3">
      <c r="B993" s="110">
        <v>987</v>
      </c>
      <c r="C993" s="111" t="str">
        <f>IFERROR(VLOOKUP($I$4&amp;"--"&amp;ROW(A987),'Clie-F'!$A$5:$H$7000,4,0),"")</f>
        <v/>
      </c>
      <c r="D993" s="112" t="str">
        <f>IFERROR(VLOOKUP($I$4&amp;"--"&amp;ROW(A987),'Clie-F'!$A$5:$H$7000,7,0),"")</f>
        <v/>
      </c>
      <c r="E993" s="111" t="str">
        <f t="shared" ca="1" si="15"/>
        <v/>
      </c>
      <c r="F993" s="111" t="str">
        <f>IFERROR(VLOOKUP($I$4&amp;"--"&amp;ROW(A987),'Clie-F'!$A$5:$J$7000,9,0),"")</f>
        <v/>
      </c>
      <c r="G993" s="111" t="str">
        <f>IFERROR(VLOOKUP($I$4&amp;"--"&amp;ROW(A987),'Clie-F'!$A$5:$J$7000,10,0),"")</f>
        <v/>
      </c>
    </row>
    <row r="994" spans="2:7" ht="30" customHeight="1" x14ac:dyDescent="0.3">
      <c r="B994" s="110">
        <v>988</v>
      </c>
      <c r="C994" s="111" t="str">
        <f>IFERROR(VLOOKUP($I$4&amp;"--"&amp;ROW(A988),'Clie-F'!$A$5:$H$7000,4,0),"")</f>
        <v/>
      </c>
      <c r="D994" s="112" t="str">
        <f>IFERROR(VLOOKUP($I$4&amp;"--"&amp;ROW(A988),'Clie-F'!$A$5:$H$7000,7,0),"")</f>
        <v/>
      </c>
      <c r="E994" s="111" t="str">
        <f t="shared" ca="1" si="15"/>
        <v/>
      </c>
      <c r="F994" s="111" t="str">
        <f>IFERROR(VLOOKUP($I$4&amp;"--"&amp;ROW(A988),'Clie-F'!$A$5:$J$7000,9,0),"")</f>
        <v/>
      </c>
      <c r="G994" s="111" t="str">
        <f>IFERROR(VLOOKUP($I$4&amp;"--"&amp;ROW(A988),'Clie-F'!$A$5:$J$7000,10,0),"")</f>
        <v/>
      </c>
    </row>
    <row r="995" spans="2:7" ht="30" customHeight="1" x14ac:dyDescent="0.3">
      <c r="B995" s="110">
        <v>989</v>
      </c>
      <c r="C995" s="111" t="str">
        <f>IFERROR(VLOOKUP($I$4&amp;"--"&amp;ROW(A989),'Clie-F'!$A$5:$H$7000,4,0),"")</f>
        <v/>
      </c>
      <c r="D995" s="112" t="str">
        <f>IFERROR(VLOOKUP($I$4&amp;"--"&amp;ROW(A989),'Clie-F'!$A$5:$H$7000,7,0),"")</f>
        <v/>
      </c>
      <c r="E995" s="111" t="str">
        <f t="shared" ca="1" si="15"/>
        <v/>
      </c>
      <c r="F995" s="111" t="str">
        <f>IFERROR(VLOOKUP($I$4&amp;"--"&amp;ROW(A989),'Clie-F'!$A$5:$J$7000,9,0),"")</f>
        <v/>
      </c>
      <c r="G995" s="111" t="str">
        <f>IFERROR(VLOOKUP($I$4&amp;"--"&amp;ROW(A989),'Clie-F'!$A$5:$J$7000,10,0),"")</f>
        <v/>
      </c>
    </row>
    <row r="996" spans="2:7" ht="30" customHeight="1" x14ac:dyDescent="0.3">
      <c r="B996" s="110">
        <v>990</v>
      </c>
      <c r="C996" s="111" t="str">
        <f>IFERROR(VLOOKUP($I$4&amp;"--"&amp;ROW(A990),'Clie-F'!$A$5:$H$7000,4,0),"")</f>
        <v/>
      </c>
      <c r="D996" s="112" t="str">
        <f>IFERROR(VLOOKUP($I$4&amp;"--"&amp;ROW(A990),'Clie-F'!$A$5:$H$7000,7,0),"")</f>
        <v/>
      </c>
      <c r="E996" s="111" t="str">
        <f t="shared" ca="1" si="15"/>
        <v/>
      </c>
      <c r="F996" s="111" t="str">
        <f>IFERROR(VLOOKUP($I$4&amp;"--"&amp;ROW(A990),'Clie-F'!$A$5:$J$7000,9,0),"")</f>
        <v/>
      </c>
      <c r="G996" s="111" t="str">
        <f>IFERROR(VLOOKUP($I$4&amp;"--"&amp;ROW(A990),'Clie-F'!$A$5:$J$7000,10,0),"")</f>
        <v/>
      </c>
    </row>
    <row r="997" spans="2:7" ht="30" customHeight="1" x14ac:dyDescent="0.3">
      <c r="B997" s="110">
        <v>991</v>
      </c>
      <c r="C997" s="111" t="str">
        <f>IFERROR(VLOOKUP($I$4&amp;"--"&amp;ROW(A991),'Clie-F'!$A$5:$H$7000,4,0),"")</f>
        <v/>
      </c>
      <c r="D997" s="112" t="str">
        <f>IFERROR(VLOOKUP($I$4&amp;"--"&amp;ROW(A991),'Clie-F'!$A$5:$H$7000,7,0),"")</f>
        <v/>
      </c>
      <c r="E997" s="111" t="str">
        <f t="shared" ca="1" si="15"/>
        <v/>
      </c>
      <c r="F997" s="111" t="str">
        <f>IFERROR(VLOOKUP($I$4&amp;"--"&amp;ROW(A991),'Clie-F'!$A$5:$J$7000,9,0),"")</f>
        <v/>
      </c>
      <c r="G997" s="111" t="str">
        <f>IFERROR(VLOOKUP($I$4&amp;"--"&amp;ROW(A991),'Clie-F'!$A$5:$J$7000,10,0),"")</f>
        <v/>
      </c>
    </row>
    <row r="998" spans="2:7" ht="30" customHeight="1" x14ac:dyDescent="0.3">
      <c r="B998" s="110">
        <v>992</v>
      </c>
      <c r="C998" s="111" t="str">
        <f>IFERROR(VLOOKUP($I$4&amp;"--"&amp;ROW(A992),'Clie-F'!$A$5:$H$7000,4,0),"")</f>
        <v/>
      </c>
      <c r="D998" s="112" t="str">
        <f>IFERROR(VLOOKUP($I$4&amp;"--"&amp;ROW(A992),'Clie-F'!$A$5:$H$7000,7,0),"")</f>
        <v/>
      </c>
      <c r="E998" s="111" t="str">
        <f t="shared" ca="1" si="15"/>
        <v/>
      </c>
      <c r="F998" s="111" t="str">
        <f>IFERROR(VLOOKUP($I$4&amp;"--"&amp;ROW(A992),'Clie-F'!$A$5:$J$7000,9,0),"")</f>
        <v/>
      </c>
      <c r="G998" s="111" t="str">
        <f>IFERROR(VLOOKUP($I$4&amp;"--"&amp;ROW(A992),'Clie-F'!$A$5:$J$7000,10,0),"")</f>
        <v/>
      </c>
    </row>
    <row r="999" spans="2:7" ht="30" customHeight="1" x14ac:dyDescent="0.3">
      <c r="B999" s="110">
        <v>993</v>
      </c>
      <c r="C999" s="111" t="str">
        <f>IFERROR(VLOOKUP($I$4&amp;"--"&amp;ROW(A993),'Clie-F'!$A$5:$H$7000,4,0),"")</f>
        <v/>
      </c>
      <c r="D999" s="112" t="str">
        <f>IFERROR(VLOOKUP($I$4&amp;"--"&amp;ROW(A993),'Clie-F'!$A$5:$H$7000,7,0),"")</f>
        <v/>
      </c>
      <c r="E999" s="111" t="str">
        <f t="shared" ca="1" si="15"/>
        <v/>
      </c>
      <c r="F999" s="111" t="str">
        <f>IFERROR(VLOOKUP($I$4&amp;"--"&amp;ROW(A993),'Clie-F'!$A$5:$J$7000,9,0),"")</f>
        <v/>
      </c>
      <c r="G999" s="111" t="str">
        <f>IFERROR(VLOOKUP($I$4&amp;"--"&amp;ROW(A993),'Clie-F'!$A$5:$J$7000,10,0),"")</f>
        <v/>
      </c>
    </row>
    <row r="1000" spans="2:7" ht="30" customHeight="1" x14ac:dyDescent="0.3">
      <c r="B1000" s="110">
        <v>994</v>
      </c>
      <c r="C1000" s="111" t="str">
        <f>IFERROR(VLOOKUP($I$4&amp;"--"&amp;ROW(A994),'Clie-F'!$A$5:$H$7000,4,0),"")</f>
        <v/>
      </c>
      <c r="D1000" s="112" t="str">
        <f>IFERROR(VLOOKUP($I$4&amp;"--"&amp;ROW(A994),'Clie-F'!$A$5:$H$7000,7,0),"")</f>
        <v/>
      </c>
      <c r="E1000" s="111" t="str">
        <f t="shared" ca="1" si="15"/>
        <v/>
      </c>
      <c r="F1000" s="111" t="str">
        <f>IFERROR(VLOOKUP($I$4&amp;"--"&amp;ROW(A994),'Clie-F'!$A$5:$J$7000,9,0),"")</f>
        <v/>
      </c>
      <c r="G1000" s="111" t="str">
        <f>IFERROR(VLOOKUP($I$4&amp;"--"&amp;ROW(A994),'Clie-F'!$A$5:$J$7000,10,0),"")</f>
        <v/>
      </c>
    </row>
    <row r="1001" spans="2:7" ht="30" customHeight="1" x14ac:dyDescent="0.3">
      <c r="B1001" s="110">
        <v>995</v>
      </c>
      <c r="C1001" s="111" t="str">
        <f>IFERROR(VLOOKUP($I$4&amp;"--"&amp;ROW(A995),'Clie-F'!$A$5:$H$7000,4,0),"")</f>
        <v/>
      </c>
      <c r="D1001" s="112" t="str">
        <f>IFERROR(VLOOKUP($I$4&amp;"--"&amp;ROW(A995),'Clie-F'!$A$5:$H$7000,7,0),"")</f>
        <v/>
      </c>
      <c r="E1001" s="111" t="str">
        <f t="shared" ca="1" si="15"/>
        <v/>
      </c>
      <c r="F1001" s="111" t="str">
        <f>IFERROR(VLOOKUP($I$4&amp;"--"&amp;ROW(A995),'Clie-F'!$A$5:$J$7000,9,0),"")</f>
        <v/>
      </c>
      <c r="G1001" s="111" t="str">
        <f>IFERROR(VLOOKUP($I$4&amp;"--"&amp;ROW(A995),'Clie-F'!$A$5:$J$7000,10,0),"")</f>
        <v/>
      </c>
    </row>
    <row r="1002" spans="2:7" ht="30" customHeight="1" x14ac:dyDescent="0.3">
      <c r="B1002" s="110">
        <v>996</v>
      </c>
      <c r="C1002" s="111" t="str">
        <f>IFERROR(VLOOKUP($I$4&amp;"--"&amp;ROW(A996),'Clie-F'!$A$5:$H$7000,4,0),"")</f>
        <v/>
      </c>
      <c r="D1002" s="112" t="str">
        <f>IFERROR(VLOOKUP($I$4&amp;"--"&amp;ROW(A996),'Clie-F'!$A$5:$H$7000,7,0),"")</f>
        <v/>
      </c>
      <c r="E1002" s="111" t="str">
        <f t="shared" ca="1" si="15"/>
        <v/>
      </c>
      <c r="F1002" s="111" t="str">
        <f>IFERROR(VLOOKUP($I$4&amp;"--"&amp;ROW(A996),'Clie-F'!$A$5:$J$7000,9,0),"")</f>
        <v/>
      </c>
      <c r="G1002" s="111" t="str">
        <f>IFERROR(VLOOKUP($I$4&amp;"--"&amp;ROW(A996),'Clie-F'!$A$5:$J$7000,10,0),"")</f>
        <v/>
      </c>
    </row>
    <row r="1003" spans="2:7" ht="30" customHeight="1" x14ac:dyDescent="0.3">
      <c r="B1003" s="110">
        <v>997</v>
      </c>
      <c r="C1003" s="111" t="str">
        <f>IFERROR(VLOOKUP($I$4&amp;"--"&amp;ROW(A997),'Clie-F'!$A$5:$H$7000,4,0),"")</f>
        <v/>
      </c>
      <c r="D1003" s="112" t="str">
        <f>IFERROR(VLOOKUP($I$4&amp;"--"&amp;ROW(A997),'Clie-F'!$A$5:$H$7000,7,0),"")</f>
        <v/>
      </c>
      <c r="E1003" s="111" t="str">
        <f t="shared" ca="1" si="15"/>
        <v/>
      </c>
      <c r="F1003" s="111" t="str">
        <f>IFERROR(VLOOKUP($I$4&amp;"--"&amp;ROW(A997),'Clie-F'!$A$5:$J$7000,9,0),"")</f>
        <v/>
      </c>
      <c r="G1003" s="111" t="str">
        <f>IFERROR(VLOOKUP($I$4&amp;"--"&amp;ROW(A997),'Clie-F'!$A$5:$J$7000,10,0),"")</f>
        <v/>
      </c>
    </row>
    <row r="1004" spans="2:7" ht="30" customHeight="1" x14ac:dyDescent="0.3">
      <c r="B1004" s="110">
        <v>998</v>
      </c>
      <c r="C1004" s="111" t="str">
        <f>IFERROR(VLOOKUP($I$4&amp;"--"&amp;ROW(A998),'Clie-F'!$A$5:$H$7000,4,0),"")</f>
        <v/>
      </c>
      <c r="D1004" s="112" t="str">
        <f>IFERROR(VLOOKUP($I$4&amp;"--"&amp;ROW(A998),'Clie-F'!$A$5:$H$7000,7,0),"")</f>
        <v/>
      </c>
      <c r="E1004" s="111" t="str">
        <f t="shared" ca="1" si="15"/>
        <v/>
      </c>
      <c r="F1004" s="111" t="str">
        <f>IFERROR(VLOOKUP($I$4&amp;"--"&amp;ROW(A998),'Clie-F'!$A$5:$J$7000,9,0),"")</f>
        <v/>
      </c>
      <c r="G1004" s="111" t="str">
        <f>IFERROR(VLOOKUP($I$4&amp;"--"&amp;ROW(A998),'Clie-F'!$A$5:$J$7000,10,0),"")</f>
        <v/>
      </c>
    </row>
    <row r="1005" spans="2:7" ht="30" customHeight="1" x14ac:dyDescent="0.3">
      <c r="B1005" s="110">
        <v>999</v>
      </c>
      <c r="C1005" s="111" t="str">
        <f>IFERROR(VLOOKUP($I$4&amp;"--"&amp;ROW(A999),'Clie-F'!$A$5:$H$7000,4,0),"")</f>
        <v/>
      </c>
      <c r="D1005" s="112" t="str">
        <f>IFERROR(VLOOKUP($I$4&amp;"--"&amp;ROW(A999),'Clie-F'!$A$5:$H$7000,7,0),"")</f>
        <v/>
      </c>
      <c r="E1005" s="111" t="str">
        <f t="shared" ca="1" si="15"/>
        <v/>
      </c>
      <c r="F1005" s="111" t="str">
        <f>IFERROR(VLOOKUP($I$4&amp;"--"&amp;ROW(A999),'Clie-F'!$A$5:$J$7000,9,0),"")</f>
        <v/>
      </c>
      <c r="G1005" s="111" t="str">
        <f>IFERROR(VLOOKUP($I$4&amp;"--"&amp;ROW(A999),'Clie-F'!$A$5:$J$7000,10,0),"")</f>
        <v/>
      </c>
    </row>
    <row r="1006" spans="2:7" ht="30" customHeight="1" x14ac:dyDescent="0.3">
      <c r="B1006" s="110">
        <v>1000</v>
      </c>
      <c r="C1006" s="111" t="str">
        <f>IFERROR(VLOOKUP($I$4&amp;"--"&amp;ROW(A1000),'Clie-F'!$A$5:$H$7000,4,0),"")</f>
        <v/>
      </c>
      <c r="D1006" s="112" t="str">
        <f>IFERROR(VLOOKUP($I$4&amp;"--"&amp;ROW(A1000),'Clie-F'!$A$5:$H$7000,7,0),"")</f>
        <v/>
      </c>
      <c r="E1006" s="111" t="str">
        <f t="shared" ca="1" si="15"/>
        <v/>
      </c>
      <c r="F1006" s="111" t="str">
        <f>IFERROR(VLOOKUP($I$4&amp;"--"&amp;ROW(A1000),'Clie-F'!$A$5:$J$7000,9,0),"")</f>
        <v/>
      </c>
      <c r="G1006" s="111" t="str">
        <f>IFERROR(VLOOKUP($I$4&amp;"--"&amp;ROW(A1000),'Clie-F'!$A$5:$J$7000,10,0),"")</f>
        <v/>
      </c>
    </row>
    <row r="1007" spans="2:7" ht="30" customHeight="1" x14ac:dyDescent="0.3">
      <c r="B1007" s="110">
        <v>1001</v>
      </c>
      <c r="C1007" s="111" t="str">
        <f>IFERROR(VLOOKUP($I$4&amp;"--"&amp;ROW(A1001),'Clie-F'!$A$5:$H$7000,4,0),"")</f>
        <v/>
      </c>
      <c r="D1007" s="112" t="str">
        <f>IFERROR(VLOOKUP($I$4&amp;"--"&amp;ROW(A1001),'Clie-F'!$A$5:$H$7000,7,0),"")</f>
        <v/>
      </c>
      <c r="E1007" s="111" t="str">
        <f t="shared" ca="1" si="15"/>
        <v/>
      </c>
      <c r="F1007" s="111" t="str">
        <f>IFERROR(VLOOKUP($I$4&amp;"--"&amp;ROW(A1001),'Clie-F'!$A$5:$J$7000,9,0),"")</f>
        <v/>
      </c>
      <c r="G1007" s="111" t="str">
        <f>IFERROR(VLOOKUP($I$4&amp;"--"&amp;ROW(A1001),'Clie-F'!$A$5:$J$7000,10,0),"")</f>
        <v/>
      </c>
    </row>
    <row r="1008" spans="2:7" ht="30" customHeight="1" x14ac:dyDescent="0.3">
      <c r="B1008" s="110">
        <v>1002</v>
      </c>
      <c r="C1008" s="111" t="str">
        <f>IFERROR(VLOOKUP($I$4&amp;"--"&amp;ROW(A1002),'Clie-F'!$A$5:$H$7000,4,0),"")</f>
        <v/>
      </c>
      <c r="D1008" s="112" t="str">
        <f>IFERROR(VLOOKUP($I$4&amp;"--"&amp;ROW(A1002),'Clie-F'!$A$5:$H$7000,7,0),"")</f>
        <v/>
      </c>
      <c r="E1008" s="111" t="str">
        <f t="shared" ca="1" si="15"/>
        <v/>
      </c>
      <c r="F1008" s="111" t="str">
        <f>IFERROR(VLOOKUP($I$4&amp;"--"&amp;ROW(A1002),'Clie-F'!$A$5:$J$7000,9,0),"")</f>
        <v/>
      </c>
      <c r="G1008" s="111" t="str">
        <f>IFERROR(VLOOKUP($I$4&amp;"--"&amp;ROW(A1002),'Clie-F'!$A$5:$J$7000,10,0),"")</f>
        <v/>
      </c>
    </row>
    <row r="1009" spans="2:7" ht="30" customHeight="1" x14ac:dyDescent="0.3">
      <c r="B1009" s="110">
        <v>1003</v>
      </c>
      <c r="C1009" s="111" t="str">
        <f>IFERROR(VLOOKUP($I$4&amp;"--"&amp;ROW(A1003),'Clie-F'!$A$5:$H$7000,4,0),"")</f>
        <v/>
      </c>
      <c r="D1009" s="112" t="str">
        <f>IFERROR(VLOOKUP($I$4&amp;"--"&amp;ROW(A1003),'Clie-F'!$A$5:$H$7000,7,0),"")</f>
        <v/>
      </c>
      <c r="E1009" s="111" t="str">
        <f t="shared" ca="1" si="15"/>
        <v/>
      </c>
      <c r="F1009" s="111" t="str">
        <f>IFERROR(VLOOKUP($I$4&amp;"--"&amp;ROW(A1003),'Clie-F'!$A$5:$J$7000,9,0),"")</f>
        <v/>
      </c>
      <c r="G1009" s="111" t="str">
        <f>IFERROR(VLOOKUP($I$4&amp;"--"&amp;ROW(A1003),'Clie-F'!$A$5:$J$7000,10,0),"")</f>
        <v/>
      </c>
    </row>
    <row r="1010" spans="2:7" ht="30" customHeight="1" x14ac:dyDescent="0.3">
      <c r="B1010" s="110">
        <v>1004</v>
      </c>
      <c r="C1010" s="111" t="str">
        <f>IFERROR(VLOOKUP($I$4&amp;"--"&amp;ROW(A1004),'Clie-F'!$A$5:$H$7000,4,0),"")</f>
        <v/>
      </c>
      <c r="D1010" s="112" t="str">
        <f>IFERROR(VLOOKUP($I$4&amp;"--"&amp;ROW(A1004),'Clie-F'!$A$5:$H$7000,7,0),"")</f>
        <v/>
      </c>
      <c r="E1010" s="111" t="str">
        <f t="shared" ca="1" si="15"/>
        <v/>
      </c>
      <c r="F1010" s="111" t="str">
        <f>IFERROR(VLOOKUP($I$4&amp;"--"&amp;ROW(A1004),'Clie-F'!$A$5:$J$7000,9,0),"")</f>
        <v/>
      </c>
      <c r="G1010" s="111" t="str">
        <f>IFERROR(VLOOKUP($I$4&amp;"--"&amp;ROW(A1004),'Clie-F'!$A$5:$J$7000,10,0),"")</f>
        <v/>
      </c>
    </row>
    <row r="1011" spans="2:7" ht="30" customHeight="1" x14ac:dyDescent="0.3">
      <c r="B1011" s="110">
        <v>1005</v>
      </c>
      <c r="C1011" s="111" t="str">
        <f>IFERROR(VLOOKUP($I$4&amp;"--"&amp;ROW(A1005),'Clie-F'!$A$5:$H$7000,4,0),"")</f>
        <v/>
      </c>
      <c r="D1011" s="112" t="str">
        <f>IFERROR(VLOOKUP($I$4&amp;"--"&amp;ROW(A1005),'Clie-F'!$A$5:$H$7000,7,0),"")</f>
        <v/>
      </c>
      <c r="E1011" s="111" t="str">
        <f t="shared" ca="1" si="15"/>
        <v/>
      </c>
      <c r="F1011" s="111" t="str">
        <f>IFERROR(VLOOKUP($I$4&amp;"--"&amp;ROW(A1005),'Clie-F'!$A$5:$J$7000,9,0),"")</f>
        <v/>
      </c>
      <c r="G1011" s="111" t="str">
        <f>IFERROR(VLOOKUP($I$4&amp;"--"&amp;ROW(A1005),'Clie-F'!$A$5:$J$7000,10,0),"")</f>
        <v/>
      </c>
    </row>
    <row r="1012" spans="2:7" ht="30" customHeight="1" x14ac:dyDescent="0.3">
      <c r="B1012" s="110">
        <v>1006</v>
      </c>
      <c r="C1012" s="111" t="str">
        <f>IFERROR(VLOOKUP($I$4&amp;"--"&amp;ROW(A1006),'Clie-F'!$A$5:$H$7000,4,0),"")</f>
        <v/>
      </c>
      <c r="D1012" s="112" t="str">
        <f>IFERROR(VLOOKUP($I$4&amp;"--"&amp;ROW(A1006),'Clie-F'!$A$5:$H$7000,7,0),"")</f>
        <v/>
      </c>
      <c r="E1012" s="111" t="str">
        <f t="shared" ca="1" si="15"/>
        <v/>
      </c>
      <c r="F1012" s="111" t="str">
        <f>IFERROR(VLOOKUP($I$4&amp;"--"&amp;ROW(A1006),'Clie-F'!$A$5:$J$7000,9,0),"")</f>
        <v/>
      </c>
      <c r="G1012" s="111" t="str">
        <f>IFERROR(VLOOKUP($I$4&amp;"--"&amp;ROW(A1006),'Clie-F'!$A$5:$J$7000,10,0),"")</f>
        <v/>
      </c>
    </row>
    <row r="1013" spans="2:7" ht="30" customHeight="1" x14ac:dyDescent="0.3">
      <c r="B1013" s="110">
        <v>1007</v>
      </c>
      <c r="C1013" s="111" t="str">
        <f>IFERROR(VLOOKUP($I$4&amp;"--"&amp;ROW(A1007),'Clie-F'!$A$5:$H$7000,4,0),"")</f>
        <v/>
      </c>
      <c r="D1013" s="112" t="str">
        <f>IFERROR(VLOOKUP($I$4&amp;"--"&amp;ROW(A1007),'Clie-F'!$A$5:$H$7000,7,0),"")</f>
        <v/>
      </c>
      <c r="E1013" s="111" t="str">
        <f t="shared" ca="1" si="15"/>
        <v/>
      </c>
      <c r="F1013" s="111" t="str">
        <f>IFERROR(VLOOKUP($I$4&amp;"--"&amp;ROW(A1007),'Clie-F'!$A$5:$J$7000,9,0),"")</f>
        <v/>
      </c>
      <c r="G1013" s="111" t="str">
        <f>IFERROR(VLOOKUP($I$4&amp;"--"&amp;ROW(A1007),'Clie-F'!$A$5:$J$7000,10,0),"")</f>
        <v/>
      </c>
    </row>
    <row r="1014" spans="2:7" ht="30" customHeight="1" x14ac:dyDescent="0.3">
      <c r="B1014" s="110">
        <v>1008</v>
      </c>
      <c r="C1014" s="111" t="str">
        <f>IFERROR(VLOOKUP($I$4&amp;"--"&amp;ROW(A1008),'Clie-F'!$A$5:$H$7000,4,0),"")</f>
        <v/>
      </c>
      <c r="D1014" s="112" t="str">
        <f>IFERROR(VLOOKUP($I$4&amp;"--"&amp;ROW(A1008),'Clie-F'!$A$5:$H$7000,7,0),"")</f>
        <v/>
      </c>
      <c r="E1014" s="111" t="str">
        <f t="shared" ca="1" si="15"/>
        <v/>
      </c>
      <c r="F1014" s="111" t="str">
        <f>IFERROR(VLOOKUP($I$4&amp;"--"&amp;ROW(A1008),'Clie-F'!$A$5:$J$7000,9,0),"")</f>
        <v/>
      </c>
      <c r="G1014" s="111" t="str">
        <f>IFERROR(VLOOKUP($I$4&amp;"--"&amp;ROW(A1008),'Clie-F'!$A$5:$J$7000,10,0),"")</f>
        <v/>
      </c>
    </row>
    <row r="1015" spans="2:7" ht="30" customHeight="1" x14ac:dyDescent="0.3">
      <c r="B1015" s="110">
        <v>1009</v>
      </c>
      <c r="C1015" s="111" t="str">
        <f>IFERROR(VLOOKUP($I$4&amp;"--"&amp;ROW(A1009),'Clie-F'!$A$5:$H$7000,4,0),"")</f>
        <v/>
      </c>
      <c r="D1015" s="112" t="str">
        <f>IFERROR(VLOOKUP($I$4&amp;"--"&amp;ROW(A1009),'Clie-F'!$A$5:$H$7000,7,0),"")</f>
        <v/>
      </c>
      <c r="E1015" s="111" t="str">
        <f t="shared" ca="1" si="15"/>
        <v/>
      </c>
      <c r="F1015" s="111" t="str">
        <f>IFERROR(VLOOKUP($I$4&amp;"--"&amp;ROW(A1009),'Clie-F'!$A$5:$J$7000,9,0),"")</f>
        <v/>
      </c>
      <c r="G1015" s="111" t="str">
        <f>IFERROR(VLOOKUP($I$4&amp;"--"&amp;ROW(A1009),'Clie-F'!$A$5:$J$7000,10,0),"")</f>
        <v/>
      </c>
    </row>
    <row r="1016" spans="2:7" ht="30" customHeight="1" x14ac:dyDescent="0.3">
      <c r="B1016" s="110">
        <v>1010</v>
      </c>
      <c r="C1016" s="111" t="str">
        <f>IFERROR(VLOOKUP($I$4&amp;"--"&amp;ROW(A1010),'Clie-F'!$A$5:$H$7000,4,0),"")</f>
        <v/>
      </c>
      <c r="D1016" s="112" t="str">
        <f>IFERROR(VLOOKUP($I$4&amp;"--"&amp;ROW(A1010),'Clie-F'!$A$5:$H$7000,7,0),"")</f>
        <v/>
      </c>
      <c r="E1016" s="111" t="str">
        <f t="shared" ca="1" si="15"/>
        <v/>
      </c>
      <c r="F1016" s="111" t="str">
        <f>IFERROR(VLOOKUP($I$4&amp;"--"&amp;ROW(A1010),'Clie-F'!$A$5:$J$7000,9,0),"")</f>
        <v/>
      </c>
      <c r="G1016" s="111" t="str">
        <f>IFERROR(VLOOKUP($I$4&amp;"--"&amp;ROW(A1010),'Clie-F'!$A$5:$J$7000,10,0),"")</f>
        <v/>
      </c>
    </row>
    <row r="1017" spans="2:7" ht="30" customHeight="1" x14ac:dyDescent="0.3">
      <c r="B1017" s="110">
        <v>1011</v>
      </c>
      <c r="C1017" s="111" t="str">
        <f>IFERROR(VLOOKUP($I$4&amp;"--"&amp;ROW(A1011),'Clie-F'!$A$5:$H$7000,4,0),"")</f>
        <v/>
      </c>
      <c r="D1017" s="112" t="str">
        <f>IFERROR(VLOOKUP($I$4&amp;"--"&amp;ROW(A1011),'Clie-F'!$A$5:$H$7000,7,0),"")</f>
        <v/>
      </c>
      <c r="E1017" s="111" t="str">
        <f t="shared" ca="1" si="15"/>
        <v/>
      </c>
      <c r="F1017" s="111" t="str">
        <f>IFERROR(VLOOKUP($I$4&amp;"--"&amp;ROW(A1011),'Clie-F'!$A$5:$J$7000,9,0),"")</f>
        <v/>
      </c>
      <c r="G1017" s="111" t="str">
        <f>IFERROR(VLOOKUP($I$4&amp;"--"&amp;ROW(A1011),'Clie-F'!$A$5:$J$7000,10,0),"")</f>
        <v/>
      </c>
    </row>
    <row r="1018" spans="2:7" ht="30" customHeight="1" x14ac:dyDescent="0.3">
      <c r="B1018" s="110">
        <v>1012</v>
      </c>
      <c r="C1018" s="111" t="str">
        <f>IFERROR(VLOOKUP($I$4&amp;"--"&amp;ROW(A1012),'Clie-F'!$A$5:$H$7000,4,0),"")</f>
        <v/>
      </c>
      <c r="D1018" s="112" t="str">
        <f>IFERROR(VLOOKUP($I$4&amp;"--"&amp;ROW(A1012),'Clie-F'!$A$5:$H$7000,7,0),"")</f>
        <v/>
      </c>
      <c r="E1018" s="111" t="str">
        <f t="shared" ca="1" si="15"/>
        <v/>
      </c>
      <c r="F1018" s="111" t="str">
        <f>IFERROR(VLOOKUP($I$4&amp;"--"&amp;ROW(A1012),'Clie-F'!$A$5:$J$7000,9,0),"")</f>
        <v/>
      </c>
      <c r="G1018" s="111" t="str">
        <f>IFERROR(VLOOKUP($I$4&amp;"--"&amp;ROW(A1012),'Clie-F'!$A$5:$J$7000,10,0),"")</f>
        <v/>
      </c>
    </row>
    <row r="1019" spans="2:7" ht="30" customHeight="1" x14ac:dyDescent="0.3">
      <c r="B1019" s="110">
        <v>1013</v>
      </c>
      <c r="C1019" s="111" t="str">
        <f>IFERROR(VLOOKUP($I$4&amp;"--"&amp;ROW(A1013),'Clie-F'!$A$5:$H$7000,4,0),"")</f>
        <v/>
      </c>
      <c r="D1019" s="112" t="str">
        <f>IFERROR(VLOOKUP($I$4&amp;"--"&amp;ROW(A1013),'Clie-F'!$A$5:$H$7000,7,0),"")</f>
        <v/>
      </c>
      <c r="E1019" s="111" t="str">
        <f t="shared" ca="1" si="15"/>
        <v/>
      </c>
      <c r="F1019" s="111" t="str">
        <f>IFERROR(VLOOKUP($I$4&amp;"--"&amp;ROW(A1013),'Clie-F'!$A$5:$J$7000,9,0),"")</f>
        <v/>
      </c>
      <c r="G1019" s="111" t="str">
        <f>IFERROR(VLOOKUP($I$4&amp;"--"&amp;ROW(A1013),'Clie-F'!$A$5:$J$7000,10,0),"")</f>
        <v/>
      </c>
    </row>
    <row r="1020" spans="2:7" ht="30" customHeight="1" x14ac:dyDescent="0.3">
      <c r="B1020" s="110">
        <v>1014</v>
      </c>
      <c r="C1020" s="111" t="str">
        <f>IFERROR(VLOOKUP($I$4&amp;"--"&amp;ROW(A1014),'Clie-F'!$A$5:$H$7000,4,0),"")</f>
        <v/>
      </c>
      <c r="D1020" s="112" t="str">
        <f>IFERROR(VLOOKUP($I$4&amp;"--"&amp;ROW(A1014),'Clie-F'!$A$5:$H$7000,7,0),"")</f>
        <v/>
      </c>
      <c r="E1020" s="111" t="str">
        <f t="shared" ca="1" si="15"/>
        <v/>
      </c>
      <c r="F1020" s="111" t="str">
        <f>IFERROR(VLOOKUP($I$4&amp;"--"&amp;ROW(A1014),'Clie-F'!$A$5:$J$7000,9,0),"")</f>
        <v/>
      </c>
      <c r="G1020" s="111" t="str">
        <f>IFERROR(VLOOKUP($I$4&amp;"--"&amp;ROW(A1014),'Clie-F'!$A$5:$J$7000,10,0),"")</f>
        <v/>
      </c>
    </row>
    <row r="1021" spans="2:7" ht="30" customHeight="1" x14ac:dyDescent="0.3">
      <c r="B1021" s="110">
        <v>1015</v>
      </c>
      <c r="C1021" s="111" t="str">
        <f>IFERROR(VLOOKUP($I$4&amp;"--"&amp;ROW(A1015),'Clie-F'!$A$5:$H$7000,4,0),"")</f>
        <v/>
      </c>
      <c r="D1021" s="112" t="str">
        <f>IFERROR(VLOOKUP($I$4&amp;"--"&amp;ROW(A1015),'Clie-F'!$A$5:$H$7000,7,0),"")</f>
        <v/>
      </c>
      <c r="E1021" s="111" t="str">
        <f t="shared" ca="1" si="15"/>
        <v/>
      </c>
      <c r="F1021" s="111" t="str">
        <f>IFERROR(VLOOKUP($I$4&amp;"--"&amp;ROW(A1015),'Clie-F'!$A$5:$J$7000,9,0),"")</f>
        <v/>
      </c>
      <c r="G1021" s="111" t="str">
        <f>IFERROR(VLOOKUP($I$4&amp;"--"&amp;ROW(A1015),'Clie-F'!$A$5:$J$7000,10,0),"")</f>
        <v/>
      </c>
    </row>
    <row r="1022" spans="2:7" ht="30" customHeight="1" x14ac:dyDescent="0.3">
      <c r="B1022" s="110">
        <v>1016</v>
      </c>
      <c r="C1022" s="111" t="str">
        <f>IFERROR(VLOOKUP($I$4&amp;"--"&amp;ROW(A1016),'Clie-F'!$A$5:$H$7000,4,0),"")</f>
        <v/>
      </c>
      <c r="D1022" s="112" t="str">
        <f>IFERROR(VLOOKUP($I$4&amp;"--"&amp;ROW(A1016),'Clie-F'!$A$5:$H$7000,7,0),"")</f>
        <v/>
      </c>
      <c r="E1022" s="111" t="str">
        <f t="shared" ca="1" si="15"/>
        <v/>
      </c>
      <c r="F1022" s="111" t="str">
        <f>IFERROR(VLOOKUP($I$4&amp;"--"&amp;ROW(A1016),'Clie-F'!$A$5:$J$7000,9,0),"")</f>
        <v/>
      </c>
      <c r="G1022" s="111" t="str">
        <f>IFERROR(VLOOKUP($I$4&amp;"--"&amp;ROW(A1016),'Clie-F'!$A$5:$J$7000,10,0),"")</f>
        <v/>
      </c>
    </row>
    <row r="1023" spans="2:7" ht="30" customHeight="1" x14ac:dyDescent="0.3">
      <c r="B1023" s="110">
        <v>1017</v>
      </c>
      <c r="C1023" s="111" t="str">
        <f>IFERROR(VLOOKUP($I$4&amp;"--"&amp;ROW(A1017),'Clie-F'!$A$5:$H$7000,4,0),"")</f>
        <v/>
      </c>
      <c r="D1023" s="112" t="str">
        <f>IFERROR(VLOOKUP($I$4&amp;"--"&amp;ROW(A1017),'Clie-F'!$A$5:$H$7000,7,0),"")</f>
        <v/>
      </c>
      <c r="E1023" s="111" t="str">
        <f t="shared" ca="1" si="15"/>
        <v/>
      </c>
      <c r="F1023" s="111" t="str">
        <f>IFERROR(VLOOKUP($I$4&amp;"--"&amp;ROW(A1017),'Clie-F'!$A$5:$J$7000,9,0),"")</f>
        <v/>
      </c>
      <c r="G1023" s="111" t="str">
        <f>IFERROR(VLOOKUP($I$4&amp;"--"&amp;ROW(A1017),'Clie-F'!$A$5:$J$7000,10,0),"")</f>
        <v/>
      </c>
    </row>
    <row r="1024" spans="2:7" ht="30" customHeight="1" x14ac:dyDescent="0.3">
      <c r="B1024" s="110">
        <v>1018</v>
      </c>
      <c r="C1024" s="111" t="str">
        <f>IFERROR(VLOOKUP($I$4&amp;"--"&amp;ROW(A1018),'Clie-F'!$A$5:$H$7000,4,0),"")</f>
        <v/>
      </c>
      <c r="D1024" s="112" t="str">
        <f>IFERROR(VLOOKUP($I$4&amp;"--"&amp;ROW(A1018),'Clie-F'!$A$5:$H$7000,7,0),"")</f>
        <v/>
      </c>
      <c r="E1024" s="111" t="str">
        <f t="shared" ca="1" si="15"/>
        <v/>
      </c>
      <c r="F1024" s="111" t="str">
        <f>IFERROR(VLOOKUP($I$4&amp;"--"&amp;ROW(A1018),'Clie-F'!$A$5:$J$7000,9,0),"")</f>
        <v/>
      </c>
      <c r="G1024" s="111" t="str">
        <f>IFERROR(VLOOKUP($I$4&amp;"--"&amp;ROW(A1018),'Clie-F'!$A$5:$J$7000,10,0),"")</f>
        <v/>
      </c>
    </row>
    <row r="1025" spans="2:7" ht="30" customHeight="1" x14ac:dyDescent="0.3">
      <c r="B1025" s="110">
        <v>1019</v>
      </c>
      <c r="C1025" s="111" t="str">
        <f>IFERROR(VLOOKUP($I$4&amp;"--"&amp;ROW(A1019),'Clie-F'!$A$5:$H$7000,4,0),"")</f>
        <v/>
      </c>
      <c r="D1025" s="112" t="str">
        <f>IFERROR(VLOOKUP($I$4&amp;"--"&amp;ROW(A1019),'Clie-F'!$A$5:$H$7000,7,0),"")</f>
        <v/>
      </c>
      <c r="E1025" s="111" t="str">
        <f t="shared" ca="1" si="15"/>
        <v/>
      </c>
      <c r="F1025" s="111" t="str">
        <f>IFERROR(VLOOKUP($I$4&amp;"--"&amp;ROW(A1019),'Clie-F'!$A$5:$J$7000,9,0),"")</f>
        <v/>
      </c>
      <c r="G1025" s="111" t="str">
        <f>IFERROR(VLOOKUP($I$4&amp;"--"&amp;ROW(A1019),'Clie-F'!$A$5:$J$7000,10,0),"")</f>
        <v/>
      </c>
    </row>
    <row r="1026" spans="2:7" ht="30" customHeight="1" x14ac:dyDescent="0.3">
      <c r="B1026" s="110">
        <v>1020</v>
      </c>
      <c r="C1026" s="111" t="str">
        <f>IFERROR(VLOOKUP($I$4&amp;"--"&amp;ROW(A1020),'Clie-F'!$A$5:$H$7000,4,0),"")</f>
        <v/>
      </c>
      <c r="D1026" s="112" t="str">
        <f>IFERROR(VLOOKUP($I$4&amp;"--"&amp;ROW(A1020),'Clie-F'!$A$5:$H$7000,7,0),"")</f>
        <v/>
      </c>
      <c r="E1026" s="111" t="str">
        <f t="shared" ca="1" si="15"/>
        <v/>
      </c>
      <c r="F1026" s="111" t="str">
        <f>IFERROR(VLOOKUP($I$4&amp;"--"&amp;ROW(A1020),'Clie-F'!$A$5:$J$7000,9,0),"")</f>
        <v/>
      </c>
      <c r="G1026" s="111" t="str">
        <f>IFERROR(VLOOKUP($I$4&amp;"--"&amp;ROW(A1020),'Clie-F'!$A$5:$J$7000,10,0),"")</f>
        <v/>
      </c>
    </row>
    <row r="1027" spans="2:7" ht="30" customHeight="1" x14ac:dyDescent="0.3">
      <c r="B1027" s="110">
        <v>1021</v>
      </c>
      <c r="C1027" s="111" t="str">
        <f>IFERROR(VLOOKUP($I$4&amp;"--"&amp;ROW(A1021),'Clie-F'!$A$5:$H$7000,4,0),"")</f>
        <v/>
      </c>
      <c r="D1027" s="112" t="str">
        <f>IFERROR(VLOOKUP($I$4&amp;"--"&amp;ROW(A1021),'Clie-F'!$A$5:$H$7000,7,0),"")</f>
        <v/>
      </c>
      <c r="E1027" s="111" t="str">
        <f t="shared" ca="1" si="15"/>
        <v/>
      </c>
      <c r="F1027" s="111" t="str">
        <f>IFERROR(VLOOKUP($I$4&amp;"--"&amp;ROW(A1021),'Clie-F'!$A$5:$J$7000,9,0),"")</f>
        <v/>
      </c>
      <c r="G1027" s="111" t="str">
        <f>IFERROR(VLOOKUP($I$4&amp;"--"&amp;ROW(A1021),'Clie-F'!$A$5:$J$7000,10,0),"")</f>
        <v/>
      </c>
    </row>
    <row r="1028" spans="2:7" ht="30" customHeight="1" x14ac:dyDescent="0.3">
      <c r="B1028" s="110">
        <v>1022</v>
      </c>
      <c r="C1028" s="111" t="str">
        <f>IFERROR(VLOOKUP($I$4&amp;"--"&amp;ROW(A1022),'Clie-F'!$A$5:$H$7000,4,0),"")</f>
        <v/>
      </c>
      <c r="D1028" s="112" t="str">
        <f>IFERROR(VLOOKUP($I$4&amp;"--"&amp;ROW(A1022),'Clie-F'!$A$5:$H$7000,7,0),"")</f>
        <v/>
      </c>
      <c r="E1028" s="111" t="str">
        <f t="shared" ca="1" si="15"/>
        <v/>
      </c>
      <c r="F1028" s="111" t="str">
        <f>IFERROR(VLOOKUP($I$4&amp;"--"&amp;ROW(A1022),'Clie-F'!$A$5:$J$7000,9,0),"")</f>
        <v/>
      </c>
      <c r="G1028" s="111" t="str">
        <f>IFERROR(VLOOKUP($I$4&amp;"--"&amp;ROW(A1022),'Clie-F'!$A$5:$J$7000,10,0),"")</f>
        <v/>
      </c>
    </row>
    <row r="1029" spans="2:7" ht="30" customHeight="1" x14ac:dyDescent="0.3">
      <c r="B1029" s="110">
        <v>1023</v>
      </c>
      <c r="C1029" s="111" t="str">
        <f>IFERROR(VLOOKUP($I$4&amp;"--"&amp;ROW(A1023),'Clie-F'!$A$5:$H$7000,4,0),"")</f>
        <v/>
      </c>
      <c r="D1029" s="112" t="str">
        <f>IFERROR(VLOOKUP($I$4&amp;"--"&amp;ROW(A1023),'Clie-F'!$A$5:$H$7000,7,0),"")</f>
        <v/>
      </c>
      <c r="E1029" s="111" t="str">
        <f t="shared" ca="1" si="15"/>
        <v/>
      </c>
      <c r="F1029" s="111" t="str">
        <f>IFERROR(VLOOKUP($I$4&amp;"--"&amp;ROW(A1023),'Clie-F'!$A$5:$J$7000,9,0),"")</f>
        <v/>
      </c>
      <c r="G1029" s="111" t="str">
        <f>IFERROR(VLOOKUP($I$4&amp;"--"&amp;ROW(A1023),'Clie-F'!$A$5:$J$7000,10,0),"")</f>
        <v/>
      </c>
    </row>
    <row r="1030" spans="2:7" ht="30" customHeight="1" x14ac:dyDescent="0.3">
      <c r="B1030" s="110">
        <v>1024</v>
      </c>
      <c r="C1030" s="111" t="str">
        <f>IFERROR(VLOOKUP($I$4&amp;"--"&amp;ROW(A1024),'Clie-F'!$A$5:$H$7000,4,0),"")</f>
        <v/>
      </c>
      <c r="D1030" s="112" t="str">
        <f>IFERROR(VLOOKUP($I$4&amp;"--"&amp;ROW(A1024),'Clie-F'!$A$5:$H$7000,7,0),"")</f>
        <v/>
      </c>
      <c r="E1030" s="111" t="str">
        <f t="shared" ca="1" si="15"/>
        <v/>
      </c>
      <c r="F1030" s="111" t="str">
        <f>IFERROR(VLOOKUP($I$4&amp;"--"&amp;ROW(A1024),'Clie-F'!$A$5:$J$7000,9,0),"")</f>
        <v/>
      </c>
      <c r="G1030" s="111" t="str">
        <f>IFERROR(VLOOKUP($I$4&amp;"--"&amp;ROW(A1024),'Clie-F'!$A$5:$J$7000,10,0),"")</f>
        <v/>
      </c>
    </row>
    <row r="1031" spans="2:7" ht="30" customHeight="1" x14ac:dyDescent="0.3">
      <c r="B1031" s="110">
        <v>1025</v>
      </c>
      <c r="C1031" s="111" t="str">
        <f>IFERROR(VLOOKUP($I$4&amp;"--"&amp;ROW(A1025),'Clie-F'!$A$5:$H$7000,4,0),"")</f>
        <v/>
      </c>
      <c r="D1031" s="112" t="str">
        <f>IFERROR(VLOOKUP($I$4&amp;"--"&amp;ROW(A1025),'Clie-F'!$A$5:$H$7000,7,0),"")</f>
        <v/>
      </c>
      <c r="E1031" s="111" t="str">
        <f t="shared" ref="E1031:E1094" ca="1" si="16">IFERROR(IF(D1031,DATEDIF(D1031,TODAY(),"Y"),""),"")</f>
        <v/>
      </c>
      <c r="F1031" s="111" t="str">
        <f>IFERROR(VLOOKUP($I$4&amp;"--"&amp;ROW(A1025),'Clie-F'!$A$5:$J$7000,9,0),"")</f>
        <v/>
      </c>
      <c r="G1031" s="111" t="str">
        <f>IFERROR(VLOOKUP($I$4&amp;"--"&amp;ROW(A1025),'Clie-F'!$A$5:$J$7000,10,0),"")</f>
        <v/>
      </c>
    </row>
    <row r="1032" spans="2:7" ht="30" customHeight="1" x14ac:dyDescent="0.3">
      <c r="B1032" s="110">
        <v>1026</v>
      </c>
      <c r="C1032" s="111" t="str">
        <f>IFERROR(VLOOKUP($I$4&amp;"--"&amp;ROW(A1026),'Clie-F'!$A$5:$H$7000,4,0),"")</f>
        <v/>
      </c>
      <c r="D1032" s="112" t="str">
        <f>IFERROR(VLOOKUP($I$4&amp;"--"&amp;ROW(A1026),'Clie-F'!$A$5:$H$7000,7,0),"")</f>
        <v/>
      </c>
      <c r="E1032" s="111" t="str">
        <f t="shared" ca="1" si="16"/>
        <v/>
      </c>
      <c r="F1032" s="111" t="str">
        <f>IFERROR(VLOOKUP($I$4&amp;"--"&amp;ROW(A1026),'Clie-F'!$A$5:$J$7000,9,0),"")</f>
        <v/>
      </c>
      <c r="G1032" s="111" t="str">
        <f>IFERROR(VLOOKUP($I$4&amp;"--"&amp;ROW(A1026),'Clie-F'!$A$5:$J$7000,10,0),"")</f>
        <v/>
      </c>
    </row>
    <row r="1033" spans="2:7" ht="30" customHeight="1" x14ac:dyDescent="0.3">
      <c r="B1033" s="110">
        <v>1027</v>
      </c>
      <c r="C1033" s="111" t="str">
        <f>IFERROR(VLOOKUP($I$4&amp;"--"&amp;ROW(A1027),'Clie-F'!$A$5:$H$7000,4,0),"")</f>
        <v/>
      </c>
      <c r="D1033" s="112" t="str">
        <f>IFERROR(VLOOKUP($I$4&amp;"--"&amp;ROW(A1027),'Clie-F'!$A$5:$H$7000,7,0),"")</f>
        <v/>
      </c>
      <c r="E1033" s="111" t="str">
        <f t="shared" ca="1" si="16"/>
        <v/>
      </c>
      <c r="F1033" s="111" t="str">
        <f>IFERROR(VLOOKUP($I$4&amp;"--"&amp;ROW(A1027),'Clie-F'!$A$5:$J$7000,9,0),"")</f>
        <v/>
      </c>
      <c r="G1033" s="111" t="str">
        <f>IFERROR(VLOOKUP($I$4&amp;"--"&amp;ROW(A1027),'Clie-F'!$A$5:$J$7000,10,0),"")</f>
        <v/>
      </c>
    </row>
    <row r="1034" spans="2:7" ht="30" customHeight="1" x14ac:dyDescent="0.3">
      <c r="B1034" s="110">
        <v>1028</v>
      </c>
      <c r="C1034" s="111" t="str">
        <f>IFERROR(VLOOKUP($I$4&amp;"--"&amp;ROW(A1028),'Clie-F'!$A$5:$H$7000,4,0),"")</f>
        <v/>
      </c>
      <c r="D1034" s="112" t="str">
        <f>IFERROR(VLOOKUP($I$4&amp;"--"&amp;ROW(A1028),'Clie-F'!$A$5:$H$7000,7,0),"")</f>
        <v/>
      </c>
      <c r="E1034" s="111" t="str">
        <f t="shared" ca="1" si="16"/>
        <v/>
      </c>
      <c r="F1034" s="111" t="str">
        <f>IFERROR(VLOOKUP($I$4&amp;"--"&amp;ROW(A1028),'Clie-F'!$A$5:$J$7000,9,0),"")</f>
        <v/>
      </c>
      <c r="G1034" s="111" t="str">
        <f>IFERROR(VLOOKUP($I$4&amp;"--"&amp;ROW(A1028),'Clie-F'!$A$5:$J$7000,10,0),"")</f>
        <v/>
      </c>
    </row>
    <row r="1035" spans="2:7" ht="30" customHeight="1" x14ac:dyDescent="0.3">
      <c r="B1035" s="110">
        <v>1029</v>
      </c>
      <c r="C1035" s="111" t="str">
        <f>IFERROR(VLOOKUP($I$4&amp;"--"&amp;ROW(A1029),'Clie-F'!$A$5:$H$7000,4,0),"")</f>
        <v/>
      </c>
      <c r="D1035" s="112" t="str">
        <f>IFERROR(VLOOKUP($I$4&amp;"--"&amp;ROW(A1029),'Clie-F'!$A$5:$H$7000,7,0),"")</f>
        <v/>
      </c>
      <c r="E1035" s="111" t="str">
        <f t="shared" ca="1" si="16"/>
        <v/>
      </c>
      <c r="F1035" s="111" t="str">
        <f>IFERROR(VLOOKUP($I$4&amp;"--"&amp;ROW(A1029),'Clie-F'!$A$5:$J$7000,9,0),"")</f>
        <v/>
      </c>
      <c r="G1035" s="111" t="str">
        <f>IFERROR(VLOOKUP($I$4&amp;"--"&amp;ROW(A1029),'Clie-F'!$A$5:$J$7000,10,0),"")</f>
        <v/>
      </c>
    </row>
    <row r="1036" spans="2:7" ht="30" customHeight="1" x14ac:dyDescent="0.3">
      <c r="B1036" s="110">
        <v>1030</v>
      </c>
      <c r="C1036" s="111" t="str">
        <f>IFERROR(VLOOKUP($I$4&amp;"--"&amp;ROW(A1030),'Clie-F'!$A$5:$H$7000,4,0),"")</f>
        <v/>
      </c>
      <c r="D1036" s="112" t="str">
        <f>IFERROR(VLOOKUP($I$4&amp;"--"&amp;ROW(A1030),'Clie-F'!$A$5:$H$7000,7,0),"")</f>
        <v/>
      </c>
      <c r="E1036" s="111" t="str">
        <f t="shared" ca="1" si="16"/>
        <v/>
      </c>
      <c r="F1036" s="111" t="str">
        <f>IFERROR(VLOOKUP($I$4&amp;"--"&amp;ROW(A1030),'Clie-F'!$A$5:$J$7000,9,0),"")</f>
        <v/>
      </c>
      <c r="G1036" s="111" t="str">
        <f>IFERROR(VLOOKUP($I$4&amp;"--"&amp;ROW(A1030),'Clie-F'!$A$5:$J$7000,10,0),"")</f>
        <v/>
      </c>
    </row>
    <row r="1037" spans="2:7" ht="30" customHeight="1" x14ac:dyDescent="0.3">
      <c r="B1037" s="110">
        <v>1031</v>
      </c>
      <c r="C1037" s="111" t="str">
        <f>IFERROR(VLOOKUP($I$4&amp;"--"&amp;ROW(A1031),'Clie-F'!$A$5:$H$7000,4,0),"")</f>
        <v/>
      </c>
      <c r="D1037" s="112" t="str">
        <f>IFERROR(VLOOKUP($I$4&amp;"--"&amp;ROW(A1031),'Clie-F'!$A$5:$H$7000,7,0),"")</f>
        <v/>
      </c>
      <c r="E1037" s="111" t="str">
        <f t="shared" ca="1" si="16"/>
        <v/>
      </c>
      <c r="F1037" s="111" t="str">
        <f>IFERROR(VLOOKUP($I$4&amp;"--"&amp;ROW(A1031),'Clie-F'!$A$5:$J$7000,9,0),"")</f>
        <v/>
      </c>
      <c r="G1037" s="111" t="str">
        <f>IFERROR(VLOOKUP($I$4&amp;"--"&amp;ROW(A1031),'Clie-F'!$A$5:$J$7000,10,0),"")</f>
        <v/>
      </c>
    </row>
    <row r="1038" spans="2:7" ht="30" customHeight="1" x14ac:dyDescent="0.3">
      <c r="B1038" s="110">
        <v>1032</v>
      </c>
      <c r="C1038" s="111" t="str">
        <f>IFERROR(VLOOKUP($I$4&amp;"--"&amp;ROW(A1032),'Clie-F'!$A$5:$H$7000,4,0),"")</f>
        <v/>
      </c>
      <c r="D1038" s="112" t="str">
        <f>IFERROR(VLOOKUP($I$4&amp;"--"&amp;ROW(A1032),'Clie-F'!$A$5:$H$7000,7,0),"")</f>
        <v/>
      </c>
      <c r="E1038" s="111" t="str">
        <f t="shared" ca="1" si="16"/>
        <v/>
      </c>
      <c r="F1038" s="111" t="str">
        <f>IFERROR(VLOOKUP($I$4&amp;"--"&amp;ROW(A1032),'Clie-F'!$A$5:$J$7000,9,0),"")</f>
        <v/>
      </c>
      <c r="G1038" s="111" t="str">
        <f>IFERROR(VLOOKUP($I$4&amp;"--"&amp;ROW(A1032),'Clie-F'!$A$5:$J$7000,10,0),"")</f>
        <v/>
      </c>
    </row>
    <row r="1039" spans="2:7" ht="30" customHeight="1" x14ac:dyDescent="0.3">
      <c r="B1039" s="110">
        <v>1033</v>
      </c>
      <c r="C1039" s="111" t="str">
        <f>IFERROR(VLOOKUP($I$4&amp;"--"&amp;ROW(A1033),'Clie-F'!$A$5:$H$7000,4,0),"")</f>
        <v/>
      </c>
      <c r="D1039" s="112" t="str">
        <f>IFERROR(VLOOKUP($I$4&amp;"--"&amp;ROW(A1033),'Clie-F'!$A$5:$H$7000,7,0),"")</f>
        <v/>
      </c>
      <c r="E1039" s="111" t="str">
        <f t="shared" ca="1" si="16"/>
        <v/>
      </c>
      <c r="F1039" s="111" t="str">
        <f>IFERROR(VLOOKUP($I$4&amp;"--"&amp;ROW(A1033),'Clie-F'!$A$5:$J$7000,9,0),"")</f>
        <v/>
      </c>
      <c r="G1039" s="111" t="str">
        <f>IFERROR(VLOOKUP($I$4&amp;"--"&amp;ROW(A1033),'Clie-F'!$A$5:$J$7000,10,0),"")</f>
        <v/>
      </c>
    </row>
    <row r="1040" spans="2:7" ht="30" customHeight="1" x14ac:dyDescent="0.3">
      <c r="B1040" s="110">
        <v>1034</v>
      </c>
      <c r="C1040" s="111" t="str">
        <f>IFERROR(VLOOKUP($I$4&amp;"--"&amp;ROW(A1034),'Clie-F'!$A$5:$H$7000,4,0),"")</f>
        <v/>
      </c>
      <c r="D1040" s="112" t="str">
        <f>IFERROR(VLOOKUP($I$4&amp;"--"&amp;ROW(A1034),'Clie-F'!$A$5:$H$7000,7,0),"")</f>
        <v/>
      </c>
      <c r="E1040" s="111" t="str">
        <f t="shared" ca="1" si="16"/>
        <v/>
      </c>
      <c r="F1040" s="111" t="str">
        <f>IFERROR(VLOOKUP($I$4&amp;"--"&amp;ROW(A1034),'Clie-F'!$A$5:$J$7000,9,0),"")</f>
        <v/>
      </c>
      <c r="G1040" s="111" t="str">
        <f>IFERROR(VLOOKUP($I$4&amp;"--"&amp;ROW(A1034),'Clie-F'!$A$5:$J$7000,10,0),"")</f>
        <v/>
      </c>
    </row>
    <row r="1041" spans="2:7" ht="30" customHeight="1" x14ac:dyDescent="0.3">
      <c r="B1041" s="110">
        <v>1035</v>
      </c>
      <c r="C1041" s="111" t="str">
        <f>IFERROR(VLOOKUP($I$4&amp;"--"&amp;ROW(A1035),'Clie-F'!$A$5:$H$7000,4,0),"")</f>
        <v/>
      </c>
      <c r="D1041" s="112" t="str">
        <f>IFERROR(VLOOKUP($I$4&amp;"--"&amp;ROW(A1035),'Clie-F'!$A$5:$H$7000,7,0),"")</f>
        <v/>
      </c>
      <c r="E1041" s="111" t="str">
        <f t="shared" ca="1" si="16"/>
        <v/>
      </c>
      <c r="F1041" s="111" t="str">
        <f>IFERROR(VLOOKUP($I$4&amp;"--"&amp;ROW(A1035),'Clie-F'!$A$5:$J$7000,9,0),"")</f>
        <v/>
      </c>
      <c r="G1041" s="111" t="str">
        <f>IFERROR(VLOOKUP($I$4&amp;"--"&amp;ROW(A1035),'Clie-F'!$A$5:$J$7000,10,0),"")</f>
        <v/>
      </c>
    </row>
    <row r="1042" spans="2:7" ht="30" customHeight="1" x14ac:dyDescent="0.3">
      <c r="B1042" s="110">
        <v>1036</v>
      </c>
      <c r="C1042" s="111" t="str">
        <f>IFERROR(VLOOKUP($I$4&amp;"--"&amp;ROW(A1036),'Clie-F'!$A$5:$H$7000,4,0),"")</f>
        <v/>
      </c>
      <c r="D1042" s="112" t="str">
        <f>IFERROR(VLOOKUP($I$4&amp;"--"&amp;ROW(A1036),'Clie-F'!$A$5:$H$7000,7,0),"")</f>
        <v/>
      </c>
      <c r="E1042" s="111" t="str">
        <f t="shared" ca="1" si="16"/>
        <v/>
      </c>
      <c r="F1042" s="111" t="str">
        <f>IFERROR(VLOOKUP($I$4&amp;"--"&amp;ROW(A1036),'Clie-F'!$A$5:$J$7000,9,0),"")</f>
        <v/>
      </c>
      <c r="G1042" s="111" t="str">
        <f>IFERROR(VLOOKUP($I$4&amp;"--"&amp;ROW(A1036),'Clie-F'!$A$5:$J$7000,10,0),"")</f>
        <v/>
      </c>
    </row>
    <row r="1043" spans="2:7" ht="30" customHeight="1" x14ac:dyDescent="0.3">
      <c r="B1043" s="110">
        <v>1037</v>
      </c>
      <c r="C1043" s="111" t="str">
        <f>IFERROR(VLOOKUP($I$4&amp;"--"&amp;ROW(A1037),'Clie-F'!$A$5:$H$7000,4,0),"")</f>
        <v/>
      </c>
      <c r="D1043" s="112" t="str">
        <f>IFERROR(VLOOKUP($I$4&amp;"--"&amp;ROW(A1037),'Clie-F'!$A$5:$H$7000,7,0),"")</f>
        <v/>
      </c>
      <c r="E1043" s="111" t="str">
        <f t="shared" ca="1" si="16"/>
        <v/>
      </c>
      <c r="F1043" s="111" t="str">
        <f>IFERROR(VLOOKUP($I$4&amp;"--"&amp;ROW(A1037),'Clie-F'!$A$5:$J$7000,9,0),"")</f>
        <v/>
      </c>
      <c r="G1043" s="111" t="str">
        <f>IFERROR(VLOOKUP($I$4&amp;"--"&amp;ROW(A1037),'Clie-F'!$A$5:$J$7000,10,0),"")</f>
        <v/>
      </c>
    </row>
    <row r="1044" spans="2:7" ht="30" customHeight="1" x14ac:dyDescent="0.3">
      <c r="B1044" s="110">
        <v>1038</v>
      </c>
      <c r="C1044" s="111" t="str">
        <f>IFERROR(VLOOKUP($I$4&amp;"--"&amp;ROW(A1038),'Clie-F'!$A$5:$H$7000,4,0),"")</f>
        <v/>
      </c>
      <c r="D1044" s="112" t="str">
        <f>IFERROR(VLOOKUP($I$4&amp;"--"&amp;ROW(A1038),'Clie-F'!$A$5:$H$7000,7,0),"")</f>
        <v/>
      </c>
      <c r="E1044" s="111" t="str">
        <f t="shared" ca="1" si="16"/>
        <v/>
      </c>
      <c r="F1044" s="111" t="str">
        <f>IFERROR(VLOOKUP($I$4&amp;"--"&amp;ROW(A1038),'Clie-F'!$A$5:$J$7000,9,0),"")</f>
        <v/>
      </c>
      <c r="G1044" s="111" t="str">
        <f>IFERROR(VLOOKUP($I$4&amp;"--"&amp;ROW(A1038),'Clie-F'!$A$5:$J$7000,10,0),"")</f>
        <v/>
      </c>
    </row>
    <row r="1045" spans="2:7" ht="30" customHeight="1" x14ac:dyDescent="0.3">
      <c r="B1045" s="110">
        <v>1039</v>
      </c>
      <c r="C1045" s="111" t="str">
        <f>IFERROR(VLOOKUP($I$4&amp;"--"&amp;ROW(A1039),'Clie-F'!$A$5:$H$7000,4,0),"")</f>
        <v/>
      </c>
      <c r="D1045" s="112" t="str">
        <f>IFERROR(VLOOKUP($I$4&amp;"--"&amp;ROW(A1039),'Clie-F'!$A$5:$H$7000,7,0),"")</f>
        <v/>
      </c>
      <c r="E1045" s="111" t="str">
        <f t="shared" ca="1" si="16"/>
        <v/>
      </c>
      <c r="F1045" s="111" t="str">
        <f>IFERROR(VLOOKUP($I$4&amp;"--"&amp;ROW(A1039),'Clie-F'!$A$5:$J$7000,9,0),"")</f>
        <v/>
      </c>
      <c r="G1045" s="111" t="str">
        <f>IFERROR(VLOOKUP($I$4&amp;"--"&amp;ROW(A1039),'Clie-F'!$A$5:$J$7000,10,0),"")</f>
        <v/>
      </c>
    </row>
    <row r="1046" spans="2:7" ht="30" customHeight="1" x14ac:dyDescent="0.3">
      <c r="B1046" s="110">
        <v>1040</v>
      </c>
      <c r="C1046" s="111" t="str">
        <f>IFERROR(VLOOKUP($I$4&amp;"--"&amp;ROW(A1040),'Clie-F'!$A$5:$H$7000,4,0),"")</f>
        <v/>
      </c>
      <c r="D1046" s="112" t="str">
        <f>IFERROR(VLOOKUP($I$4&amp;"--"&amp;ROW(A1040),'Clie-F'!$A$5:$H$7000,7,0),"")</f>
        <v/>
      </c>
      <c r="E1046" s="111" t="str">
        <f t="shared" ca="1" si="16"/>
        <v/>
      </c>
      <c r="F1046" s="111" t="str">
        <f>IFERROR(VLOOKUP($I$4&amp;"--"&amp;ROW(A1040),'Clie-F'!$A$5:$J$7000,9,0),"")</f>
        <v/>
      </c>
      <c r="G1046" s="111" t="str">
        <f>IFERROR(VLOOKUP($I$4&amp;"--"&amp;ROW(A1040),'Clie-F'!$A$5:$J$7000,10,0),"")</f>
        <v/>
      </c>
    </row>
    <row r="1047" spans="2:7" ht="30" customHeight="1" x14ac:dyDescent="0.3">
      <c r="B1047" s="110">
        <v>1041</v>
      </c>
      <c r="C1047" s="111" t="str">
        <f>IFERROR(VLOOKUP($I$4&amp;"--"&amp;ROW(A1041),'Clie-F'!$A$5:$H$7000,4,0),"")</f>
        <v/>
      </c>
      <c r="D1047" s="112" t="str">
        <f>IFERROR(VLOOKUP($I$4&amp;"--"&amp;ROW(A1041),'Clie-F'!$A$5:$H$7000,7,0),"")</f>
        <v/>
      </c>
      <c r="E1047" s="111" t="str">
        <f t="shared" ca="1" si="16"/>
        <v/>
      </c>
      <c r="F1047" s="111" t="str">
        <f>IFERROR(VLOOKUP($I$4&amp;"--"&amp;ROW(A1041),'Clie-F'!$A$5:$J$7000,9,0),"")</f>
        <v/>
      </c>
      <c r="G1047" s="111" t="str">
        <f>IFERROR(VLOOKUP($I$4&amp;"--"&amp;ROW(A1041),'Clie-F'!$A$5:$J$7000,10,0),"")</f>
        <v/>
      </c>
    </row>
    <row r="1048" spans="2:7" ht="30" customHeight="1" x14ac:dyDescent="0.3">
      <c r="B1048" s="110">
        <v>1042</v>
      </c>
      <c r="C1048" s="111" t="str">
        <f>IFERROR(VLOOKUP($I$4&amp;"--"&amp;ROW(A1042),'Clie-F'!$A$5:$H$7000,4,0),"")</f>
        <v/>
      </c>
      <c r="D1048" s="112" t="str">
        <f>IFERROR(VLOOKUP($I$4&amp;"--"&amp;ROW(A1042),'Clie-F'!$A$5:$H$7000,7,0),"")</f>
        <v/>
      </c>
      <c r="E1048" s="111" t="str">
        <f t="shared" ca="1" si="16"/>
        <v/>
      </c>
      <c r="F1048" s="111" t="str">
        <f>IFERROR(VLOOKUP($I$4&amp;"--"&amp;ROW(A1042),'Clie-F'!$A$5:$J$7000,9,0),"")</f>
        <v/>
      </c>
      <c r="G1048" s="111" t="str">
        <f>IFERROR(VLOOKUP($I$4&amp;"--"&amp;ROW(A1042),'Clie-F'!$A$5:$J$7000,10,0),"")</f>
        <v/>
      </c>
    </row>
    <row r="1049" spans="2:7" ht="30" customHeight="1" x14ac:dyDescent="0.3">
      <c r="B1049" s="110">
        <v>1043</v>
      </c>
      <c r="C1049" s="111" t="str">
        <f>IFERROR(VLOOKUP($I$4&amp;"--"&amp;ROW(A1043),'Clie-F'!$A$5:$H$7000,4,0),"")</f>
        <v/>
      </c>
      <c r="D1049" s="112" t="str">
        <f>IFERROR(VLOOKUP($I$4&amp;"--"&amp;ROW(A1043),'Clie-F'!$A$5:$H$7000,7,0),"")</f>
        <v/>
      </c>
      <c r="E1049" s="111" t="str">
        <f t="shared" ca="1" si="16"/>
        <v/>
      </c>
      <c r="F1049" s="111" t="str">
        <f>IFERROR(VLOOKUP($I$4&amp;"--"&amp;ROW(A1043),'Clie-F'!$A$5:$J$7000,9,0),"")</f>
        <v/>
      </c>
      <c r="G1049" s="111" t="str">
        <f>IFERROR(VLOOKUP($I$4&amp;"--"&amp;ROW(A1043),'Clie-F'!$A$5:$J$7000,10,0),"")</f>
        <v/>
      </c>
    </row>
    <row r="1050" spans="2:7" ht="30" customHeight="1" x14ac:dyDescent="0.3">
      <c r="B1050" s="110">
        <v>1044</v>
      </c>
      <c r="C1050" s="111" t="str">
        <f>IFERROR(VLOOKUP($I$4&amp;"--"&amp;ROW(A1044),'Clie-F'!$A$5:$H$7000,4,0),"")</f>
        <v/>
      </c>
      <c r="D1050" s="112" t="str">
        <f>IFERROR(VLOOKUP($I$4&amp;"--"&amp;ROW(A1044),'Clie-F'!$A$5:$H$7000,7,0),"")</f>
        <v/>
      </c>
      <c r="E1050" s="111" t="str">
        <f t="shared" ca="1" si="16"/>
        <v/>
      </c>
      <c r="F1050" s="111" t="str">
        <f>IFERROR(VLOOKUP($I$4&amp;"--"&amp;ROW(A1044),'Clie-F'!$A$5:$J$7000,9,0),"")</f>
        <v/>
      </c>
      <c r="G1050" s="111" t="str">
        <f>IFERROR(VLOOKUP($I$4&amp;"--"&amp;ROW(A1044),'Clie-F'!$A$5:$J$7000,10,0),"")</f>
        <v/>
      </c>
    </row>
    <row r="1051" spans="2:7" ht="30" customHeight="1" x14ac:dyDescent="0.3">
      <c r="B1051" s="110">
        <v>1045</v>
      </c>
      <c r="C1051" s="111" t="str">
        <f>IFERROR(VLOOKUP($I$4&amp;"--"&amp;ROW(A1045),'Clie-F'!$A$5:$H$7000,4,0),"")</f>
        <v/>
      </c>
      <c r="D1051" s="112" t="str">
        <f>IFERROR(VLOOKUP($I$4&amp;"--"&amp;ROW(A1045),'Clie-F'!$A$5:$H$7000,7,0),"")</f>
        <v/>
      </c>
      <c r="E1051" s="111" t="str">
        <f t="shared" ca="1" si="16"/>
        <v/>
      </c>
      <c r="F1051" s="111" t="str">
        <f>IFERROR(VLOOKUP($I$4&amp;"--"&amp;ROW(A1045),'Clie-F'!$A$5:$J$7000,9,0),"")</f>
        <v/>
      </c>
      <c r="G1051" s="111" t="str">
        <f>IFERROR(VLOOKUP($I$4&amp;"--"&amp;ROW(A1045),'Clie-F'!$A$5:$J$7000,10,0),"")</f>
        <v/>
      </c>
    </row>
    <row r="1052" spans="2:7" ht="30" customHeight="1" x14ac:dyDescent="0.3">
      <c r="B1052" s="110">
        <v>1046</v>
      </c>
      <c r="C1052" s="111" t="str">
        <f>IFERROR(VLOOKUP($I$4&amp;"--"&amp;ROW(A1046),'Clie-F'!$A$5:$H$7000,4,0),"")</f>
        <v/>
      </c>
      <c r="D1052" s="112" t="str">
        <f>IFERROR(VLOOKUP($I$4&amp;"--"&amp;ROW(A1046),'Clie-F'!$A$5:$H$7000,7,0),"")</f>
        <v/>
      </c>
      <c r="E1052" s="111" t="str">
        <f t="shared" ca="1" si="16"/>
        <v/>
      </c>
      <c r="F1052" s="111" t="str">
        <f>IFERROR(VLOOKUP($I$4&amp;"--"&amp;ROW(A1046),'Clie-F'!$A$5:$J$7000,9,0),"")</f>
        <v/>
      </c>
      <c r="G1052" s="111" t="str">
        <f>IFERROR(VLOOKUP($I$4&amp;"--"&amp;ROW(A1046),'Clie-F'!$A$5:$J$7000,10,0),"")</f>
        <v/>
      </c>
    </row>
    <row r="1053" spans="2:7" ht="30" customHeight="1" x14ac:dyDescent="0.3">
      <c r="B1053" s="110">
        <v>1047</v>
      </c>
      <c r="C1053" s="111" t="str">
        <f>IFERROR(VLOOKUP($I$4&amp;"--"&amp;ROW(A1047),'Clie-F'!$A$5:$H$7000,4,0),"")</f>
        <v/>
      </c>
      <c r="D1053" s="112" t="str">
        <f>IFERROR(VLOOKUP($I$4&amp;"--"&amp;ROW(A1047),'Clie-F'!$A$5:$H$7000,7,0),"")</f>
        <v/>
      </c>
      <c r="E1053" s="111" t="str">
        <f t="shared" ca="1" si="16"/>
        <v/>
      </c>
      <c r="F1053" s="111" t="str">
        <f>IFERROR(VLOOKUP($I$4&amp;"--"&amp;ROW(A1047),'Clie-F'!$A$5:$J$7000,9,0),"")</f>
        <v/>
      </c>
      <c r="G1053" s="111" t="str">
        <f>IFERROR(VLOOKUP($I$4&amp;"--"&amp;ROW(A1047),'Clie-F'!$A$5:$J$7000,10,0),"")</f>
        <v/>
      </c>
    </row>
    <row r="1054" spans="2:7" ht="30" customHeight="1" x14ac:dyDescent="0.3">
      <c r="B1054" s="110">
        <v>1048</v>
      </c>
      <c r="C1054" s="111" t="str">
        <f>IFERROR(VLOOKUP($I$4&amp;"--"&amp;ROW(A1048),'Clie-F'!$A$5:$H$7000,4,0),"")</f>
        <v/>
      </c>
      <c r="D1054" s="112" t="str">
        <f>IFERROR(VLOOKUP($I$4&amp;"--"&amp;ROW(A1048),'Clie-F'!$A$5:$H$7000,7,0),"")</f>
        <v/>
      </c>
      <c r="E1054" s="111" t="str">
        <f t="shared" ca="1" si="16"/>
        <v/>
      </c>
      <c r="F1054" s="111" t="str">
        <f>IFERROR(VLOOKUP($I$4&amp;"--"&amp;ROW(A1048),'Clie-F'!$A$5:$J$7000,9,0),"")</f>
        <v/>
      </c>
      <c r="G1054" s="111" t="str">
        <f>IFERROR(VLOOKUP($I$4&amp;"--"&amp;ROW(A1048),'Clie-F'!$A$5:$J$7000,10,0),"")</f>
        <v/>
      </c>
    </row>
    <row r="1055" spans="2:7" ht="30" customHeight="1" x14ac:dyDescent="0.3">
      <c r="B1055" s="110">
        <v>1049</v>
      </c>
      <c r="C1055" s="111" t="str">
        <f>IFERROR(VLOOKUP($I$4&amp;"--"&amp;ROW(A1049),'Clie-F'!$A$5:$H$7000,4,0),"")</f>
        <v/>
      </c>
      <c r="D1055" s="112" t="str">
        <f>IFERROR(VLOOKUP($I$4&amp;"--"&amp;ROW(A1049),'Clie-F'!$A$5:$H$7000,7,0),"")</f>
        <v/>
      </c>
      <c r="E1055" s="111" t="str">
        <f t="shared" ca="1" si="16"/>
        <v/>
      </c>
      <c r="F1055" s="111" t="str">
        <f>IFERROR(VLOOKUP($I$4&amp;"--"&amp;ROW(A1049),'Clie-F'!$A$5:$J$7000,9,0),"")</f>
        <v/>
      </c>
      <c r="G1055" s="111" t="str">
        <f>IFERROR(VLOOKUP($I$4&amp;"--"&amp;ROW(A1049),'Clie-F'!$A$5:$J$7000,10,0),"")</f>
        <v/>
      </c>
    </row>
    <row r="1056" spans="2:7" ht="30" customHeight="1" x14ac:dyDescent="0.3">
      <c r="B1056" s="110">
        <v>1050</v>
      </c>
      <c r="C1056" s="111" t="str">
        <f>IFERROR(VLOOKUP($I$4&amp;"--"&amp;ROW(A1050),'Clie-F'!$A$5:$H$7000,4,0),"")</f>
        <v/>
      </c>
      <c r="D1056" s="112" t="str">
        <f>IFERROR(VLOOKUP($I$4&amp;"--"&amp;ROW(A1050),'Clie-F'!$A$5:$H$7000,7,0),"")</f>
        <v/>
      </c>
      <c r="E1056" s="111" t="str">
        <f t="shared" ca="1" si="16"/>
        <v/>
      </c>
      <c r="F1056" s="111" t="str">
        <f>IFERROR(VLOOKUP($I$4&amp;"--"&amp;ROW(A1050),'Clie-F'!$A$5:$J$7000,9,0),"")</f>
        <v/>
      </c>
      <c r="G1056" s="111" t="str">
        <f>IFERROR(VLOOKUP($I$4&amp;"--"&amp;ROW(A1050),'Clie-F'!$A$5:$J$7000,10,0),"")</f>
        <v/>
      </c>
    </row>
    <row r="1057" spans="2:7" ht="30" customHeight="1" x14ac:dyDescent="0.3">
      <c r="B1057" s="110">
        <v>1051</v>
      </c>
      <c r="C1057" s="111" t="str">
        <f>IFERROR(VLOOKUP($I$4&amp;"--"&amp;ROW(A1051),'Clie-F'!$A$5:$H$7000,4,0),"")</f>
        <v/>
      </c>
      <c r="D1057" s="112" t="str">
        <f>IFERROR(VLOOKUP($I$4&amp;"--"&amp;ROW(A1051),'Clie-F'!$A$5:$H$7000,7,0),"")</f>
        <v/>
      </c>
      <c r="E1057" s="111" t="str">
        <f t="shared" ca="1" si="16"/>
        <v/>
      </c>
      <c r="F1057" s="111" t="str">
        <f>IFERROR(VLOOKUP($I$4&amp;"--"&amp;ROW(A1051),'Clie-F'!$A$5:$J$7000,9,0),"")</f>
        <v/>
      </c>
      <c r="G1057" s="111" t="str">
        <f>IFERROR(VLOOKUP($I$4&amp;"--"&amp;ROW(A1051),'Clie-F'!$A$5:$J$7000,10,0),"")</f>
        <v/>
      </c>
    </row>
    <row r="1058" spans="2:7" ht="30" customHeight="1" x14ac:dyDescent="0.3">
      <c r="B1058" s="110">
        <v>1052</v>
      </c>
      <c r="C1058" s="111" t="str">
        <f>IFERROR(VLOOKUP($I$4&amp;"--"&amp;ROW(A1052),'Clie-F'!$A$5:$H$7000,4,0),"")</f>
        <v/>
      </c>
      <c r="D1058" s="112" t="str">
        <f>IFERROR(VLOOKUP($I$4&amp;"--"&amp;ROW(A1052),'Clie-F'!$A$5:$H$7000,7,0),"")</f>
        <v/>
      </c>
      <c r="E1058" s="111" t="str">
        <f t="shared" ca="1" si="16"/>
        <v/>
      </c>
      <c r="F1058" s="111" t="str">
        <f>IFERROR(VLOOKUP($I$4&amp;"--"&amp;ROW(A1052),'Clie-F'!$A$5:$J$7000,9,0),"")</f>
        <v/>
      </c>
      <c r="G1058" s="111" t="str">
        <f>IFERROR(VLOOKUP($I$4&amp;"--"&amp;ROW(A1052),'Clie-F'!$A$5:$J$7000,10,0),"")</f>
        <v/>
      </c>
    </row>
    <row r="1059" spans="2:7" ht="30" customHeight="1" x14ac:dyDescent="0.3">
      <c r="B1059" s="110">
        <v>1053</v>
      </c>
      <c r="C1059" s="111" t="str">
        <f>IFERROR(VLOOKUP($I$4&amp;"--"&amp;ROW(A1053),'Clie-F'!$A$5:$H$7000,4,0),"")</f>
        <v/>
      </c>
      <c r="D1059" s="112" t="str">
        <f>IFERROR(VLOOKUP($I$4&amp;"--"&amp;ROW(A1053),'Clie-F'!$A$5:$H$7000,7,0),"")</f>
        <v/>
      </c>
      <c r="E1059" s="111" t="str">
        <f t="shared" ca="1" si="16"/>
        <v/>
      </c>
      <c r="F1059" s="111" t="str">
        <f>IFERROR(VLOOKUP($I$4&amp;"--"&amp;ROW(A1053),'Clie-F'!$A$5:$J$7000,9,0),"")</f>
        <v/>
      </c>
      <c r="G1059" s="111" t="str">
        <f>IFERROR(VLOOKUP($I$4&amp;"--"&amp;ROW(A1053),'Clie-F'!$A$5:$J$7000,10,0),"")</f>
        <v/>
      </c>
    </row>
    <row r="1060" spans="2:7" ht="30" customHeight="1" x14ac:dyDescent="0.3">
      <c r="B1060" s="110">
        <v>1054</v>
      </c>
      <c r="C1060" s="111" t="str">
        <f>IFERROR(VLOOKUP($I$4&amp;"--"&amp;ROW(A1054),'Clie-F'!$A$5:$H$7000,4,0),"")</f>
        <v/>
      </c>
      <c r="D1060" s="112" t="str">
        <f>IFERROR(VLOOKUP($I$4&amp;"--"&amp;ROW(A1054),'Clie-F'!$A$5:$H$7000,7,0),"")</f>
        <v/>
      </c>
      <c r="E1060" s="111" t="str">
        <f t="shared" ca="1" si="16"/>
        <v/>
      </c>
      <c r="F1060" s="111" t="str">
        <f>IFERROR(VLOOKUP($I$4&amp;"--"&amp;ROW(A1054),'Clie-F'!$A$5:$J$7000,9,0),"")</f>
        <v/>
      </c>
      <c r="G1060" s="111" t="str">
        <f>IFERROR(VLOOKUP($I$4&amp;"--"&amp;ROW(A1054),'Clie-F'!$A$5:$J$7000,10,0),"")</f>
        <v/>
      </c>
    </row>
    <row r="1061" spans="2:7" ht="30" customHeight="1" x14ac:dyDescent="0.3">
      <c r="B1061" s="110">
        <v>1055</v>
      </c>
      <c r="C1061" s="111" t="str">
        <f>IFERROR(VLOOKUP($I$4&amp;"--"&amp;ROW(A1055),'Clie-F'!$A$5:$H$7000,4,0),"")</f>
        <v/>
      </c>
      <c r="D1061" s="112" t="str">
        <f>IFERROR(VLOOKUP($I$4&amp;"--"&amp;ROW(A1055),'Clie-F'!$A$5:$H$7000,7,0),"")</f>
        <v/>
      </c>
      <c r="E1061" s="111" t="str">
        <f t="shared" ca="1" si="16"/>
        <v/>
      </c>
      <c r="F1061" s="111" t="str">
        <f>IFERROR(VLOOKUP($I$4&amp;"--"&amp;ROW(A1055),'Clie-F'!$A$5:$J$7000,9,0),"")</f>
        <v/>
      </c>
      <c r="G1061" s="111" t="str">
        <f>IFERROR(VLOOKUP($I$4&amp;"--"&amp;ROW(A1055),'Clie-F'!$A$5:$J$7000,10,0),"")</f>
        <v/>
      </c>
    </row>
    <row r="1062" spans="2:7" ht="30" customHeight="1" x14ac:dyDescent="0.3">
      <c r="B1062" s="110">
        <v>1056</v>
      </c>
      <c r="C1062" s="111" t="str">
        <f>IFERROR(VLOOKUP($I$4&amp;"--"&amp;ROW(A1056),'Clie-F'!$A$5:$H$7000,4,0),"")</f>
        <v/>
      </c>
      <c r="D1062" s="112" t="str">
        <f>IFERROR(VLOOKUP($I$4&amp;"--"&amp;ROW(A1056),'Clie-F'!$A$5:$H$7000,7,0),"")</f>
        <v/>
      </c>
      <c r="E1062" s="111" t="str">
        <f t="shared" ca="1" si="16"/>
        <v/>
      </c>
      <c r="F1062" s="111" t="str">
        <f>IFERROR(VLOOKUP($I$4&amp;"--"&amp;ROW(A1056),'Clie-F'!$A$5:$J$7000,9,0),"")</f>
        <v/>
      </c>
      <c r="G1062" s="111" t="str">
        <f>IFERROR(VLOOKUP($I$4&amp;"--"&amp;ROW(A1056),'Clie-F'!$A$5:$J$7000,10,0),"")</f>
        <v/>
      </c>
    </row>
    <row r="1063" spans="2:7" ht="30" customHeight="1" x14ac:dyDescent="0.3">
      <c r="B1063" s="110">
        <v>1057</v>
      </c>
      <c r="C1063" s="111" t="str">
        <f>IFERROR(VLOOKUP($I$4&amp;"--"&amp;ROW(A1057),'Clie-F'!$A$5:$H$7000,4,0),"")</f>
        <v/>
      </c>
      <c r="D1063" s="112" t="str">
        <f>IFERROR(VLOOKUP($I$4&amp;"--"&amp;ROW(A1057),'Clie-F'!$A$5:$H$7000,7,0),"")</f>
        <v/>
      </c>
      <c r="E1063" s="111" t="str">
        <f t="shared" ca="1" si="16"/>
        <v/>
      </c>
      <c r="F1063" s="111" t="str">
        <f>IFERROR(VLOOKUP($I$4&amp;"--"&amp;ROW(A1057),'Clie-F'!$A$5:$J$7000,9,0),"")</f>
        <v/>
      </c>
      <c r="G1063" s="111" t="str">
        <f>IFERROR(VLOOKUP($I$4&amp;"--"&amp;ROW(A1057),'Clie-F'!$A$5:$J$7000,10,0),"")</f>
        <v/>
      </c>
    </row>
    <row r="1064" spans="2:7" ht="30" customHeight="1" x14ac:dyDescent="0.3">
      <c r="B1064" s="110">
        <v>1058</v>
      </c>
      <c r="C1064" s="111" t="str">
        <f>IFERROR(VLOOKUP($I$4&amp;"--"&amp;ROW(A1058),'Clie-F'!$A$5:$H$7000,4,0),"")</f>
        <v/>
      </c>
      <c r="D1064" s="112" t="str">
        <f>IFERROR(VLOOKUP($I$4&amp;"--"&amp;ROW(A1058),'Clie-F'!$A$5:$H$7000,7,0),"")</f>
        <v/>
      </c>
      <c r="E1064" s="111" t="str">
        <f t="shared" ca="1" si="16"/>
        <v/>
      </c>
      <c r="F1064" s="111" t="str">
        <f>IFERROR(VLOOKUP($I$4&amp;"--"&amp;ROW(A1058),'Clie-F'!$A$5:$J$7000,9,0),"")</f>
        <v/>
      </c>
      <c r="G1064" s="111" t="str">
        <f>IFERROR(VLOOKUP($I$4&amp;"--"&amp;ROW(A1058),'Clie-F'!$A$5:$J$7000,10,0),"")</f>
        <v/>
      </c>
    </row>
    <row r="1065" spans="2:7" ht="30" customHeight="1" x14ac:dyDescent="0.3">
      <c r="B1065" s="110">
        <v>1059</v>
      </c>
      <c r="C1065" s="111" t="str">
        <f>IFERROR(VLOOKUP($I$4&amp;"--"&amp;ROW(A1059),'Clie-F'!$A$5:$H$7000,4,0),"")</f>
        <v/>
      </c>
      <c r="D1065" s="112" t="str">
        <f>IFERROR(VLOOKUP($I$4&amp;"--"&amp;ROW(A1059),'Clie-F'!$A$5:$H$7000,7,0),"")</f>
        <v/>
      </c>
      <c r="E1065" s="111" t="str">
        <f t="shared" ca="1" si="16"/>
        <v/>
      </c>
      <c r="F1065" s="111" t="str">
        <f>IFERROR(VLOOKUP($I$4&amp;"--"&amp;ROW(A1059),'Clie-F'!$A$5:$J$7000,9,0),"")</f>
        <v/>
      </c>
      <c r="G1065" s="111" t="str">
        <f>IFERROR(VLOOKUP($I$4&amp;"--"&amp;ROW(A1059),'Clie-F'!$A$5:$J$7000,10,0),"")</f>
        <v/>
      </c>
    </row>
    <row r="1066" spans="2:7" ht="30" customHeight="1" x14ac:dyDescent="0.3">
      <c r="B1066" s="110">
        <v>1060</v>
      </c>
      <c r="C1066" s="111" t="str">
        <f>IFERROR(VLOOKUP($I$4&amp;"--"&amp;ROW(A1060),'Clie-F'!$A$5:$H$7000,4,0),"")</f>
        <v/>
      </c>
      <c r="D1066" s="112" t="str">
        <f>IFERROR(VLOOKUP($I$4&amp;"--"&amp;ROW(A1060),'Clie-F'!$A$5:$H$7000,7,0),"")</f>
        <v/>
      </c>
      <c r="E1066" s="111" t="str">
        <f t="shared" ca="1" si="16"/>
        <v/>
      </c>
      <c r="F1066" s="111" t="str">
        <f>IFERROR(VLOOKUP($I$4&amp;"--"&amp;ROW(A1060),'Clie-F'!$A$5:$J$7000,9,0),"")</f>
        <v/>
      </c>
      <c r="G1066" s="111" t="str">
        <f>IFERROR(VLOOKUP($I$4&amp;"--"&amp;ROW(A1060),'Clie-F'!$A$5:$J$7000,10,0),"")</f>
        <v/>
      </c>
    </row>
    <row r="1067" spans="2:7" ht="30" customHeight="1" x14ac:dyDescent="0.3">
      <c r="B1067" s="110">
        <v>1061</v>
      </c>
      <c r="C1067" s="111" t="str">
        <f>IFERROR(VLOOKUP($I$4&amp;"--"&amp;ROW(A1061),'Clie-F'!$A$5:$H$7000,4,0),"")</f>
        <v/>
      </c>
      <c r="D1067" s="112" t="str">
        <f>IFERROR(VLOOKUP($I$4&amp;"--"&amp;ROW(A1061),'Clie-F'!$A$5:$H$7000,7,0),"")</f>
        <v/>
      </c>
      <c r="E1067" s="111" t="str">
        <f t="shared" ca="1" si="16"/>
        <v/>
      </c>
      <c r="F1067" s="111" t="str">
        <f>IFERROR(VLOOKUP($I$4&amp;"--"&amp;ROW(A1061),'Clie-F'!$A$5:$J$7000,9,0),"")</f>
        <v/>
      </c>
      <c r="G1067" s="111" t="str">
        <f>IFERROR(VLOOKUP($I$4&amp;"--"&amp;ROW(A1061),'Clie-F'!$A$5:$J$7000,10,0),"")</f>
        <v/>
      </c>
    </row>
    <row r="1068" spans="2:7" ht="30" customHeight="1" x14ac:dyDescent="0.3">
      <c r="B1068" s="110">
        <v>1062</v>
      </c>
      <c r="C1068" s="111" t="str">
        <f>IFERROR(VLOOKUP($I$4&amp;"--"&amp;ROW(A1062),'Clie-F'!$A$5:$H$7000,4,0),"")</f>
        <v/>
      </c>
      <c r="D1068" s="112" t="str">
        <f>IFERROR(VLOOKUP($I$4&amp;"--"&amp;ROW(A1062),'Clie-F'!$A$5:$H$7000,7,0),"")</f>
        <v/>
      </c>
      <c r="E1068" s="111" t="str">
        <f t="shared" ca="1" si="16"/>
        <v/>
      </c>
      <c r="F1068" s="111" t="str">
        <f>IFERROR(VLOOKUP($I$4&amp;"--"&amp;ROW(A1062),'Clie-F'!$A$5:$J$7000,9,0),"")</f>
        <v/>
      </c>
      <c r="G1068" s="111" t="str">
        <f>IFERROR(VLOOKUP($I$4&amp;"--"&amp;ROW(A1062),'Clie-F'!$A$5:$J$7000,10,0),"")</f>
        <v/>
      </c>
    </row>
    <row r="1069" spans="2:7" ht="30" customHeight="1" x14ac:dyDescent="0.3">
      <c r="B1069" s="110">
        <v>1063</v>
      </c>
      <c r="C1069" s="111" t="str">
        <f>IFERROR(VLOOKUP($I$4&amp;"--"&amp;ROW(A1063),'Clie-F'!$A$5:$H$7000,4,0),"")</f>
        <v/>
      </c>
      <c r="D1069" s="112" t="str">
        <f>IFERROR(VLOOKUP($I$4&amp;"--"&amp;ROW(A1063),'Clie-F'!$A$5:$H$7000,7,0),"")</f>
        <v/>
      </c>
      <c r="E1069" s="111" t="str">
        <f t="shared" ca="1" si="16"/>
        <v/>
      </c>
      <c r="F1069" s="111" t="str">
        <f>IFERROR(VLOOKUP($I$4&amp;"--"&amp;ROW(A1063),'Clie-F'!$A$5:$J$7000,9,0),"")</f>
        <v/>
      </c>
      <c r="G1069" s="111" t="str">
        <f>IFERROR(VLOOKUP($I$4&amp;"--"&amp;ROW(A1063),'Clie-F'!$A$5:$J$7000,10,0),"")</f>
        <v/>
      </c>
    </row>
    <row r="1070" spans="2:7" ht="30" customHeight="1" x14ac:dyDescent="0.3">
      <c r="B1070" s="110">
        <v>1064</v>
      </c>
      <c r="C1070" s="111" t="str">
        <f>IFERROR(VLOOKUP($I$4&amp;"--"&amp;ROW(A1064),'Clie-F'!$A$5:$H$7000,4,0),"")</f>
        <v/>
      </c>
      <c r="D1070" s="112" t="str">
        <f>IFERROR(VLOOKUP($I$4&amp;"--"&amp;ROW(A1064),'Clie-F'!$A$5:$H$7000,7,0),"")</f>
        <v/>
      </c>
      <c r="E1070" s="111" t="str">
        <f t="shared" ca="1" si="16"/>
        <v/>
      </c>
      <c r="F1070" s="111" t="str">
        <f>IFERROR(VLOOKUP($I$4&amp;"--"&amp;ROW(A1064),'Clie-F'!$A$5:$J$7000,9,0),"")</f>
        <v/>
      </c>
      <c r="G1070" s="111" t="str">
        <f>IFERROR(VLOOKUP($I$4&amp;"--"&amp;ROW(A1064),'Clie-F'!$A$5:$J$7000,10,0),"")</f>
        <v/>
      </c>
    </row>
    <row r="1071" spans="2:7" ht="30" customHeight="1" x14ac:dyDescent="0.3">
      <c r="B1071" s="110">
        <v>1065</v>
      </c>
      <c r="C1071" s="111" t="str">
        <f>IFERROR(VLOOKUP($I$4&amp;"--"&amp;ROW(A1065),'Clie-F'!$A$5:$H$7000,4,0),"")</f>
        <v/>
      </c>
      <c r="D1071" s="112" t="str">
        <f>IFERROR(VLOOKUP($I$4&amp;"--"&amp;ROW(A1065),'Clie-F'!$A$5:$H$7000,7,0),"")</f>
        <v/>
      </c>
      <c r="E1071" s="111" t="str">
        <f t="shared" ca="1" si="16"/>
        <v/>
      </c>
      <c r="F1071" s="111" t="str">
        <f>IFERROR(VLOOKUP($I$4&amp;"--"&amp;ROW(A1065),'Clie-F'!$A$5:$J$7000,9,0),"")</f>
        <v/>
      </c>
      <c r="G1071" s="111" t="str">
        <f>IFERROR(VLOOKUP($I$4&amp;"--"&amp;ROW(A1065),'Clie-F'!$A$5:$J$7000,10,0),"")</f>
        <v/>
      </c>
    </row>
    <row r="1072" spans="2:7" ht="30" customHeight="1" x14ac:dyDescent="0.3">
      <c r="B1072" s="110">
        <v>1066</v>
      </c>
      <c r="C1072" s="111" t="str">
        <f>IFERROR(VLOOKUP($I$4&amp;"--"&amp;ROW(A1066),'Clie-F'!$A$5:$H$7000,4,0),"")</f>
        <v/>
      </c>
      <c r="D1072" s="112" t="str">
        <f>IFERROR(VLOOKUP($I$4&amp;"--"&amp;ROW(A1066),'Clie-F'!$A$5:$H$7000,7,0),"")</f>
        <v/>
      </c>
      <c r="E1072" s="111" t="str">
        <f t="shared" ca="1" si="16"/>
        <v/>
      </c>
      <c r="F1072" s="111" t="str">
        <f>IFERROR(VLOOKUP($I$4&amp;"--"&amp;ROW(A1066),'Clie-F'!$A$5:$J$7000,9,0),"")</f>
        <v/>
      </c>
      <c r="G1072" s="111" t="str">
        <f>IFERROR(VLOOKUP($I$4&amp;"--"&amp;ROW(A1066),'Clie-F'!$A$5:$J$7000,10,0),"")</f>
        <v/>
      </c>
    </row>
    <row r="1073" spans="2:7" ht="30" customHeight="1" x14ac:dyDescent="0.3">
      <c r="B1073" s="110">
        <v>1067</v>
      </c>
      <c r="C1073" s="111" t="str">
        <f>IFERROR(VLOOKUP($I$4&amp;"--"&amp;ROW(A1067),'Clie-F'!$A$5:$H$7000,4,0),"")</f>
        <v/>
      </c>
      <c r="D1073" s="112" t="str">
        <f>IFERROR(VLOOKUP($I$4&amp;"--"&amp;ROW(A1067),'Clie-F'!$A$5:$H$7000,7,0),"")</f>
        <v/>
      </c>
      <c r="E1073" s="111" t="str">
        <f t="shared" ca="1" si="16"/>
        <v/>
      </c>
      <c r="F1073" s="111" t="str">
        <f>IFERROR(VLOOKUP($I$4&amp;"--"&amp;ROW(A1067),'Clie-F'!$A$5:$J$7000,9,0),"")</f>
        <v/>
      </c>
      <c r="G1073" s="111" t="str">
        <f>IFERROR(VLOOKUP($I$4&amp;"--"&amp;ROW(A1067),'Clie-F'!$A$5:$J$7000,10,0),"")</f>
        <v/>
      </c>
    </row>
    <row r="1074" spans="2:7" ht="30" customHeight="1" x14ac:dyDescent="0.3">
      <c r="B1074" s="110">
        <v>1068</v>
      </c>
      <c r="C1074" s="111" t="str">
        <f>IFERROR(VLOOKUP($I$4&amp;"--"&amp;ROW(A1068),'Clie-F'!$A$5:$H$7000,4,0),"")</f>
        <v/>
      </c>
      <c r="D1074" s="112" t="str">
        <f>IFERROR(VLOOKUP($I$4&amp;"--"&amp;ROW(A1068),'Clie-F'!$A$5:$H$7000,7,0),"")</f>
        <v/>
      </c>
      <c r="E1074" s="111" t="str">
        <f t="shared" ca="1" si="16"/>
        <v/>
      </c>
      <c r="F1074" s="111" t="str">
        <f>IFERROR(VLOOKUP($I$4&amp;"--"&amp;ROW(A1068),'Clie-F'!$A$5:$J$7000,9,0),"")</f>
        <v/>
      </c>
      <c r="G1074" s="111" t="str">
        <f>IFERROR(VLOOKUP($I$4&amp;"--"&amp;ROW(A1068),'Clie-F'!$A$5:$J$7000,10,0),"")</f>
        <v/>
      </c>
    </row>
    <row r="1075" spans="2:7" ht="30" customHeight="1" x14ac:dyDescent="0.3">
      <c r="B1075" s="110">
        <v>1069</v>
      </c>
      <c r="C1075" s="111" t="str">
        <f>IFERROR(VLOOKUP($I$4&amp;"--"&amp;ROW(A1069),'Clie-F'!$A$5:$H$7000,4,0),"")</f>
        <v/>
      </c>
      <c r="D1075" s="112" t="str">
        <f>IFERROR(VLOOKUP($I$4&amp;"--"&amp;ROW(A1069),'Clie-F'!$A$5:$H$7000,7,0),"")</f>
        <v/>
      </c>
      <c r="E1075" s="111" t="str">
        <f t="shared" ca="1" si="16"/>
        <v/>
      </c>
      <c r="F1075" s="111" t="str">
        <f>IFERROR(VLOOKUP($I$4&amp;"--"&amp;ROW(A1069),'Clie-F'!$A$5:$J$7000,9,0),"")</f>
        <v/>
      </c>
      <c r="G1075" s="111" t="str">
        <f>IFERROR(VLOOKUP($I$4&amp;"--"&amp;ROW(A1069),'Clie-F'!$A$5:$J$7000,10,0),"")</f>
        <v/>
      </c>
    </row>
    <row r="1076" spans="2:7" ht="30" customHeight="1" x14ac:dyDescent="0.3">
      <c r="B1076" s="110">
        <v>1070</v>
      </c>
      <c r="C1076" s="111" t="str">
        <f>IFERROR(VLOOKUP($I$4&amp;"--"&amp;ROW(A1070),'Clie-F'!$A$5:$H$7000,4,0),"")</f>
        <v/>
      </c>
      <c r="D1076" s="112" t="str">
        <f>IFERROR(VLOOKUP($I$4&amp;"--"&amp;ROW(A1070),'Clie-F'!$A$5:$H$7000,7,0),"")</f>
        <v/>
      </c>
      <c r="E1076" s="111" t="str">
        <f t="shared" ca="1" si="16"/>
        <v/>
      </c>
      <c r="F1076" s="111" t="str">
        <f>IFERROR(VLOOKUP($I$4&amp;"--"&amp;ROW(A1070),'Clie-F'!$A$5:$J$7000,9,0),"")</f>
        <v/>
      </c>
      <c r="G1076" s="111" t="str">
        <f>IFERROR(VLOOKUP($I$4&amp;"--"&amp;ROW(A1070),'Clie-F'!$A$5:$J$7000,10,0),"")</f>
        <v/>
      </c>
    </row>
    <row r="1077" spans="2:7" ht="30" customHeight="1" x14ac:dyDescent="0.3">
      <c r="B1077" s="110">
        <v>1071</v>
      </c>
      <c r="C1077" s="111" t="str">
        <f>IFERROR(VLOOKUP($I$4&amp;"--"&amp;ROW(A1071),'Clie-F'!$A$5:$H$7000,4,0),"")</f>
        <v/>
      </c>
      <c r="D1077" s="112" t="str">
        <f>IFERROR(VLOOKUP($I$4&amp;"--"&amp;ROW(A1071),'Clie-F'!$A$5:$H$7000,7,0),"")</f>
        <v/>
      </c>
      <c r="E1077" s="111" t="str">
        <f t="shared" ca="1" si="16"/>
        <v/>
      </c>
      <c r="F1077" s="111" t="str">
        <f>IFERROR(VLOOKUP($I$4&amp;"--"&amp;ROW(A1071),'Clie-F'!$A$5:$J$7000,9,0),"")</f>
        <v/>
      </c>
      <c r="G1077" s="111" t="str">
        <f>IFERROR(VLOOKUP($I$4&amp;"--"&amp;ROW(A1071),'Clie-F'!$A$5:$J$7000,10,0),"")</f>
        <v/>
      </c>
    </row>
    <row r="1078" spans="2:7" ht="30" customHeight="1" x14ac:dyDescent="0.3">
      <c r="B1078" s="110">
        <v>1072</v>
      </c>
      <c r="C1078" s="111" t="str">
        <f>IFERROR(VLOOKUP($I$4&amp;"--"&amp;ROW(A1072),'Clie-F'!$A$5:$H$7000,4,0),"")</f>
        <v/>
      </c>
      <c r="D1078" s="112" t="str">
        <f>IFERROR(VLOOKUP($I$4&amp;"--"&amp;ROW(A1072),'Clie-F'!$A$5:$H$7000,7,0),"")</f>
        <v/>
      </c>
      <c r="E1078" s="111" t="str">
        <f t="shared" ca="1" si="16"/>
        <v/>
      </c>
      <c r="F1078" s="111" t="str">
        <f>IFERROR(VLOOKUP($I$4&amp;"--"&amp;ROW(A1072),'Clie-F'!$A$5:$J$7000,9,0),"")</f>
        <v/>
      </c>
      <c r="G1078" s="111" t="str">
        <f>IFERROR(VLOOKUP($I$4&amp;"--"&amp;ROW(A1072),'Clie-F'!$A$5:$J$7000,10,0),"")</f>
        <v/>
      </c>
    </row>
    <row r="1079" spans="2:7" ht="30" customHeight="1" x14ac:dyDescent="0.3">
      <c r="B1079" s="110">
        <v>1073</v>
      </c>
      <c r="C1079" s="111" t="str">
        <f>IFERROR(VLOOKUP($I$4&amp;"--"&amp;ROW(A1073),'Clie-F'!$A$5:$H$7000,4,0),"")</f>
        <v/>
      </c>
      <c r="D1079" s="112" t="str">
        <f>IFERROR(VLOOKUP($I$4&amp;"--"&amp;ROW(A1073),'Clie-F'!$A$5:$H$7000,7,0),"")</f>
        <v/>
      </c>
      <c r="E1079" s="111" t="str">
        <f t="shared" ca="1" si="16"/>
        <v/>
      </c>
      <c r="F1079" s="111" t="str">
        <f>IFERROR(VLOOKUP($I$4&amp;"--"&amp;ROW(A1073),'Clie-F'!$A$5:$J$7000,9,0),"")</f>
        <v/>
      </c>
      <c r="G1079" s="111" t="str">
        <f>IFERROR(VLOOKUP($I$4&amp;"--"&amp;ROW(A1073),'Clie-F'!$A$5:$J$7000,10,0),"")</f>
        <v/>
      </c>
    </row>
    <row r="1080" spans="2:7" ht="30" customHeight="1" x14ac:dyDescent="0.3">
      <c r="B1080" s="110">
        <v>1074</v>
      </c>
      <c r="C1080" s="111" t="str">
        <f>IFERROR(VLOOKUP($I$4&amp;"--"&amp;ROW(A1074),'Clie-F'!$A$5:$H$7000,4,0),"")</f>
        <v/>
      </c>
      <c r="D1080" s="112" t="str">
        <f>IFERROR(VLOOKUP($I$4&amp;"--"&amp;ROW(A1074),'Clie-F'!$A$5:$H$7000,7,0),"")</f>
        <v/>
      </c>
      <c r="E1080" s="111" t="str">
        <f t="shared" ca="1" si="16"/>
        <v/>
      </c>
      <c r="F1080" s="111" t="str">
        <f>IFERROR(VLOOKUP($I$4&amp;"--"&amp;ROW(A1074),'Clie-F'!$A$5:$J$7000,9,0),"")</f>
        <v/>
      </c>
      <c r="G1080" s="111" t="str">
        <f>IFERROR(VLOOKUP($I$4&amp;"--"&amp;ROW(A1074),'Clie-F'!$A$5:$J$7000,10,0),"")</f>
        <v/>
      </c>
    </row>
    <row r="1081" spans="2:7" ht="30" customHeight="1" x14ac:dyDescent="0.3">
      <c r="B1081" s="110">
        <v>1075</v>
      </c>
      <c r="C1081" s="111" t="str">
        <f>IFERROR(VLOOKUP($I$4&amp;"--"&amp;ROW(A1075),'Clie-F'!$A$5:$H$7000,4,0),"")</f>
        <v/>
      </c>
      <c r="D1081" s="112" t="str">
        <f>IFERROR(VLOOKUP($I$4&amp;"--"&amp;ROW(A1075),'Clie-F'!$A$5:$H$7000,7,0),"")</f>
        <v/>
      </c>
      <c r="E1081" s="111" t="str">
        <f t="shared" ca="1" si="16"/>
        <v/>
      </c>
      <c r="F1081" s="111" t="str">
        <f>IFERROR(VLOOKUP($I$4&amp;"--"&amp;ROW(A1075),'Clie-F'!$A$5:$J$7000,9,0),"")</f>
        <v/>
      </c>
      <c r="G1081" s="111" t="str">
        <f>IFERROR(VLOOKUP($I$4&amp;"--"&amp;ROW(A1075),'Clie-F'!$A$5:$J$7000,10,0),"")</f>
        <v/>
      </c>
    </row>
    <row r="1082" spans="2:7" ht="30" customHeight="1" x14ac:dyDescent="0.3">
      <c r="B1082" s="110">
        <v>1076</v>
      </c>
      <c r="C1082" s="111" t="str">
        <f>IFERROR(VLOOKUP($I$4&amp;"--"&amp;ROW(A1076),'Clie-F'!$A$5:$H$7000,4,0),"")</f>
        <v/>
      </c>
      <c r="D1082" s="112" t="str">
        <f>IFERROR(VLOOKUP($I$4&amp;"--"&amp;ROW(A1076),'Clie-F'!$A$5:$H$7000,7,0),"")</f>
        <v/>
      </c>
      <c r="E1082" s="111" t="str">
        <f t="shared" ca="1" si="16"/>
        <v/>
      </c>
      <c r="F1082" s="111" t="str">
        <f>IFERROR(VLOOKUP($I$4&amp;"--"&amp;ROW(A1076),'Clie-F'!$A$5:$J$7000,9,0),"")</f>
        <v/>
      </c>
      <c r="G1082" s="111" t="str">
        <f>IFERROR(VLOOKUP($I$4&amp;"--"&amp;ROW(A1076),'Clie-F'!$A$5:$J$7000,10,0),"")</f>
        <v/>
      </c>
    </row>
    <row r="1083" spans="2:7" ht="30" customHeight="1" x14ac:dyDescent="0.3">
      <c r="B1083" s="110">
        <v>1077</v>
      </c>
      <c r="C1083" s="111" t="str">
        <f>IFERROR(VLOOKUP($I$4&amp;"--"&amp;ROW(A1077),'Clie-F'!$A$5:$H$7000,4,0),"")</f>
        <v/>
      </c>
      <c r="D1083" s="112" t="str">
        <f>IFERROR(VLOOKUP($I$4&amp;"--"&amp;ROW(A1077),'Clie-F'!$A$5:$H$7000,7,0),"")</f>
        <v/>
      </c>
      <c r="E1083" s="111" t="str">
        <f t="shared" ca="1" si="16"/>
        <v/>
      </c>
      <c r="F1083" s="111" t="str">
        <f>IFERROR(VLOOKUP($I$4&amp;"--"&amp;ROW(A1077),'Clie-F'!$A$5:$J$7000,9,0),"")</f>
        <v/>
      </c>
      <c r="G1083" s="111" t="str">
        <f>IFERROR(VLOOKUP($I$4&amp;"--"&amp;ROW(A1077),'Clie-F'!$A$5:$J$7000,10,0),"")</f>
        <v/>
      </c>
    </row>
    <row r="1084" spans="2:7" ht="30" customHeight="1" x14ac:dyDescent="0.3">
      <c r="B1084" s="110">
        <v>1078</v>
      </c>
      <c r="C1084" s="111" t="str">
        <f>IFERROR(VLOOKUP($I$4&amp;"--"&amp;ROW(A1078),'Clie-F'!$A$5:$H$7000,4,0),"")</f>
        <v/>
      </c>
      <c r="D1084" s="112" t="str">
        <f>IFERROR(VLOOKUP($I$4&amp;"--"&amp;ROW(A1078),'Clie-F'!$A$5:$H$7000,7,0),"")</f>
        <v/>
      </c>
      <c r="E1084" s="111" t="str">
        <f t="shared" ca="1" si="16"/>
        <v/>
      </c>
      <c r="F1084" s="111" t="str">
        <f>IFERROR(VLOOKUP($I$4&amp;"--"&amp;ROW(A1078),'Clie-F'!$A$5:$J$7000,9,0),"")</f>
        <v/>
      </c>
      <c r="G1084" s="111" t="str">
        <f>IFERROR(VLOOKUP($I$4&amp;"--"&amp;ROW(A1078),'Clie-F'!$A$5:$J$7000,10,0),"")</f>
        <v/>
      </c>
    </row>
    <row r="1085" spans="2:7" ht="30" customHeight="1" x14ac:dyDescent="0.3">
      <c r="B1085" s="110">
        <v>1079</v>
      </c>
      <c r="C1085" s="111" t="str">
        <f>IFERROR(VLOOKUP($I$4&amp;"--"&amp;ROW(A1079),'Clie-F'!$A$5:$H$7000,4,0),"")</f>
        <v/>
      </c>
      <c r="D1085" s="112" t="str">
        <f>IFERROR(VLOOKUP($I$4&amp;"--"&amp;ROW(A1079),'Clie-F'!$A$5:$H$7000,7,0),"")</f>
        <v/>
      </c>
      <c r="E1085" s="111" t="str">
        <f t="shared" ca="1" si="16"/>
        <v/>
      </c>
      <c r="F1085" s="111" t="str">
        <f>IFERROR(VLOOKUP($I$4&amp;"--"&amp;ROW(A1079),'Clie-F'!$A$5:$J$7000,9,0),"")</f>
        <v/>
      </c>
      <c r="G1085" s="111" t="str">
        <f>IFERROR(VLOOKUP($I$4&amp;"--"&amp;ROW(A1079),'Clie-F'!$A$5:$J$7000,10,0),"")</f>
        <v/>
      </c>
    </row>
    <row r="1086" spans="2:7" ht="30" customHeight="1" x14ac:dyDescent="0.3">
      <c r="B1086" s="110">
        <v>1080</v>
      </c>
      <c r="C1086" s="111" t="str">
        <f>IFERROR(VLOOKUP($I$4&amp;"--"&amp;ROW(A1080),'Clie-F'!$A$5:$H$7000,4,0),"")</f>
        <v/>
      </c>
      <c r="D1086" s="112" t="str">
        <f>IFERROR(VLOOKUP($I$4&amp;"--"&amp;ROW(A1080),'Clie-F'!$A$5:$H$7000,7,0),"")</f>
        <v/>
      </c>
      <c r="E1086" s="111" t="str">
        <f t="shared" ca="1" si="16"/>
        <v/>
      </c>
      <c r="F1086" s="111" t="str">
        <f>IFERROR(VLOOKUP($I$4&amp;"--"&amp;ROW(A1080),'Clie-F'!$A$5:$J$7000,9,0),"")</f>
        <v/>
      </c>
      <c r="G1086" s="111" t="str">
        <f>IFERROR(VLOOKUP($I$4&amp;"--"&amp;ROW(A1080),'Clie-F'!$A$5:$J$7000,10,0),"")</f>
        <v/>
      </c>
    </row>
    <row r="1087" spans="2:7" ht="30" customHeight="1" x14ac:dyDescent="0.3">
      <c r="B1087" s="110">
        <v>1081</v>
      </c>
      <c r="C1087" s="111" t="str">
        <f>IFERROR(VLOOKUP($I$4&amp;"--"&amp;ROW(A1081),'Clie-F'!$A$5:$H$7000,4,0),"")</f>
        <v/>
      </c>
      <c r="D1087" s="112" t="str">
        <f>IFERROR(VLOOKUP($I$4&amp;"--"&amp;ROW(A1081),'Clie-F'!$A$5:$H$7000,7,0),"")</f>
        <v/>
      </c>
      <c r="E1087" s="111" t="str">
        <f t="shared" ca="1" si="16"/>
        <v/>
      </c>
      <c r="F1087" s="111" t="str">
        <f>IFERROR(VLOOKUP($I$4&amp;"--"&amp;ROW(A1081),'Clie-F'!$A$5:$J$7000,9,0),"")</f>
        <v/>
      </c>
      <c r="G1087" s="111" t="str">
        <f>IFERROR(VLOOKUP($I$4&amp;"--"&amp;ROW(A1081),'Clie-F'!$A$5:$J$7000,10,0),"")</f>
        <v/>
      </c>
    </row>
    <row r="1088" spans="2:7" ht="30" customHeight="1" x14ac:dyDescent="0.3">
      <c r="B1088" s="110">
        <v>1082</v>
      </c>
      <c r="C1088" s="111" t="str">
        <f>IFERROR(VLOOKUP($I$4&amp;"--"&amp;ROW(A1082),'Clie-F'!$A$5:$H$7000,4,0),"")</f>
        <v/>
      </c>
      <c r="D1088" s="112" t="str">
        <f>IFERROR(VLOOKUP($I$4&amp;"--"&amp;ROW(A1082),'Clie-F'!$A$5:$H$7000,7,0),"")</f>
        <v/>
      </c>
      <c r="E1088" s="111" t="str">
        <f t="shared" ca="1" si="16"/>
        <v/>
      </c>
      <c r="F1088" s="111" t="str">
        <f>IFERROR(VLOOKUP($I$4&amp;"--"&amp;ROW(A1082),'Clie-F'!$A$5:$J$7000,9,0),"")</f>
        <v/>
      </c>
      <c r="G1088" s="111" t="str">
        <f>IFERROR(VLOOKUP($I$4&amp;"--"&amp;ROW(A1082),'Clie-F'!$A$5:$J$7000,10,0),"")</f>
        <v/>
      </c>
    </row>
    <row r="1089" spans="2:7" ht="30" customHeight="1" x14ac:dyDescent="0.3">
      <c r="B1089" s="110">
        <v>1083</v>
      </c>
      <c r="C1089" s="111" t="str">
        <f>IFERROR(VLOOKUP($I$4&amp;"--"&amp;ROW(A1083),'Clie-F'!$A$5:$H$7000,4,0),"")</f>
        <v/>
      </c>
      <c r="D1089" s="112" t="str">
        <f>IFERROR(VLOOKUP($I$4&amp;"--"&amp;ROW(A1083),'Clie-F'!$A$5:$H$7000,7,0),"")</f>
        <v/>
      </c>
      <c r="E1089" s="111" t="str">
        <f t="shared" ca="1" si="16"/>
        <v/>
      </c>
      <c r="F1089" s="111" t="str">
        <f>IFERROR(VLOOKUP($I$4&amp;"--"&amp;ROW(A1083),'Clie-F'!$A$5:$J$7000,9,0),"")</f>
        <v/>
      </c>
      <c r="G1089" s="111" t="str">
        <f>IFERROR(VLOOKUP($I$4&amp;"--"&amp;ROW(A1083),'Clie-F'!$A$5:$J$7000,10,0),"")</f>
        <v/>
      </c>
    </row>
    <row r="1090" spans="2:7" ht="30" customHeight="1" x14ac:dyDescent="0.3">
      <c r="B1090" s="110">
        <v>1084</v>
      </c>
      <c r="C1090" s="111" t="str">
        <f>IFERROR(VLOOKUP($I$4&amp;"--"&amp;ROW(A1084),'Clie-F'!$A$5:$H$7000,4,0),"")</f>
        <v/>
      </c>
      <c r="D1090" s="112" t="str">
        <f>IFERROR(VLOOKUP($I$4&amp;"--"&amp;ROW(A1084),'Clie-F'!$A$5:$H$7000,7,0),"")</f>
        <v/>
      </c>
      <c r="E1090" s="111" t="str">
        <f t="shared" ca="1" si="16"/>
        <v/>
      </c>
      <c r="F1090" s="111" t="str">
        <f>IFERROR(VLOOKUP($I$4&amp;"--"&amp;ROW(A1084),'Clie-F'!$A$5:$J$7000,9,0),"")</f>
        <v/>
      </c>
      <c r="G1090" s="111" t="str">
        <f>IFERROR(VLOOKUP($I$4&amp;"--"&amp;ROW(A1084),'Clie-F'!$A$5:$J$7000,10,0),"")</f>
        <v/>
      </c>
    </row>
    <row r="1091" spans="2:7" ht="30" customHeight="1" x14ac:dyDescent="0.3">
      <c r="B1091" s="110">
        <v>1085</v>
      </c>
      <c r="C1091" s="111" t="str">
        <f>IFERROR(VLOOKUP($I$4&amp;"--"&amp;ROW(A1085),'Clie-F'!$A$5:$H$7000,4,0),"")</f>
        <v/>
      </c>
      <c r="D1091" s="112" t="str">
        <f>IFERROR(VLOOKUP($I$4&amp;"--"&amp;ROW(A1085),'Clie-F'!$A$5:$H$7000,7,0),"")</f>
        <v/>
      </c>
      <c r="E1091" s="111" t="str">
        <f t="shared" ca="1" si="16"/>
        <v/>
      </c>
      <c r="F1091" s="111" t="str">
        <f>IFERROR(VLOOKUP($I$4&amp;"--"&amp;ROW(A1085),'Clie-F'!$A$5:$J$7000,9,0),"")</f>
        <v/>
      </c>
      <c r="G1091" s="111" t="str">
        <f>IFERROR(VLOOKUP($I$4&amp;"--"&amp;ROW(A1085),'Clie-F'!$A$5:$J$7000,10,0),"")</f>
        <v/>
      </c>
    </row>
    <row r="1092" spans="2:7" ht="30" customHeight="1" x14ac:dyDescent="0.3">
      <c r="B1092" s="110">
        <v>1086</v>
      </c>
      <c r="C1092" s="111" t="str">
        <f>IFERROR(VLOOKUP($I$4&amp;"--"&amp;ROW(A1086),'Clie-F'!$A$5:$H$7000,4,0),"")</f>
        <v/>
      </c>
      <c r="D1092" s="112" t="str">
        <f>IFERROR(VLOOKUP($I$4&amp;"--"&amp;ROW(A1086),'Clie-F'!$A$5:$H$7000,7,0),"")</f>
        <v/>
      </c>
      <c r="E1092" s="111" t="str">
        <f t="shared" ca="1" si="16"/>
        <v/>
      </c>
      <c r="F1092" s="111" t="str">
        <f>IFERROR(VLOOKUP($I$4&amp;"--"&amp;ROW(A1086),'Clie-F'!$A$5:$J$7000,9,0),"")</f>
        <v/>
      </c>
      <c r="G1092" s="111" t="str">
        <f>IFERROR(VLOOKUP($I$4&amp;"--"&amp;ROW(A1086),'Clie-F'!$A$5:$J$7000,10,0),"")</f>
        <v/>
      </c>
    </row>
    <row r="1093" spans="2:7" ht="30" customHeight="1" x14ac:dyDescent="0.3">
      <c r="B1093" s="110">
        <v>1087</v>
      </c>
      <c r="C1093" s="111" t="str">
        <f>IFERROR(VLOOKUP($I$4&amp;"--"&amp;ROW(A1087),'Clie-F'!$A$5:$H$7000,4,0),"")</f>
        <v/>
      </c>
      <c r="D1093" s="112" t="str">
        <f>IFERROR(VLOOKUP($I$4&amp;"--"&amp;ROW(A1087),'Clie-F'!$A$5:$H$7000,7,0),"")</f>
        <v/>
      </c>
      <c r="E1093" s="111" t="str">
        <f t="shared" ca="1" si="16"/>
        <v/>
      </c>
      <c r="F1093" s="111" t="str">
        <f>IFERROR(VLOOKUP($I$4&amp;"--"&amp;ROW(A1087),'Clie-F'!$A$5:$J$7000,9,0),"")</f>
        <v/>
      </c>
      <c r="G1093" s="111" t="str">
        <f>IFERROR(VLOOKUP($I$4&amp;"--"&amp;ROW(A1087),'Clie-F'!$A$5:$J$7000,10,0),"")</f>
        <v/>
      </c>
    </row>
    <row r="1094" spans="2:7" ht="30" customHeight="1" x14ac:dyDescent="0.3">
      <c r="B1094" s="110">
        <v>1088</v>
      </c>
      <c r="C1094" s="111" t="str">
        <f>IFERROR(VLOOKUP($I$4&amp;"--"&amp;ROW(A1088),'Clie-F'!$A$5:$H$7000,4,0),"")</f>
        <v/>
      </c>
      <c r="D1094" s="112" t="str">
        <f>IFERROR(VLOOKUP($I$4&amp;"--"&amp;ROW(A1088),'Clie-F'!$A$5:$H$7000,7,0),"")</f>
        <v/>
      </c>
      <c r="E1094" s="111" t="str">
        <f t="shared" ca="1" si="16"/>
        <v/>
      </c>
      <c r="F1094" s="111" t="str">
        <f>IFERROR(VLOOKUP($I$4&amp;"--"&amp;ROW(A1088),'Clie-F'!$A$5:$J$7000,9,0),"")</f>
        <v/>
      </c>
      <c r="G1094" s="111" t="str">
        <f>IFERROR(VLOOKUP($I$4&amp;"--"&amp;ROW(A1088),'Clie-F'!$A$5:$J$7000,10,0),"")</f>
        <v/>
      </c>
    </row>
    <row r="1095" spans="2:7" ht="30" customHeight="1" x14ac:dyDescent="0.3">
      <c r="B1095" s="110">
        <v>1089</v>
      </c>
      <c r="C1095" s="111" t="str">
        <f>IFERROR(VLOOKUP($I$4&amp;"--"&amp;ROW(A1089),'Clie-F'!$A$5:$H$7000,4,0),"")</f>
        <v/>
      </c>
      <c r="D1095" s="112" t="str">
        <f>IFERROR(VLOOKUP($I$4&amp;"--"&amp;ROW(A1089),'Clie-F'!$A$5:$H$7000,7,0),"")</f>
        <v/>
      </c>
      <c r="E1095" s="111" t="str">
        <f t="shared" ref="E1095:E1158" ca="1" si="17">IFERROR(IF(D1095,DATEDIF(D1095,TODAY(),"Y"),""),"")</f>
        <v/>
      </c>
      <c r="F1095" s="111" t="str">
        <f>IFERROR(VLOOKUP($I$4&amp;"--"&amp;ROW(A1089),'Clie-F'!$A$5:$J$7000,9,0),"")</f>
        <v/>
      </c>
      <c r="G1095" s="111" t="str">
        <f>IFERROR(VLOOKUP($I$4&amp;"--"&amp;ROW(A1089),'Clie-F'!$A$5:$J$7000,10,0),"")</f>
        <v/>
      </c>
    </row>
    <row r="1096" spans="2:7" ht="30" customHeight="1" x14ac:dyDescent="0.3">
      <c r="B1096" s="110">
        <v>1090</v>
      </c>
      <c r="C1096" s="111" t="str">
        <f>IFERROR(VLOOKUP($I$4&amp;"--"&amp;ROW(A1090),'Clie-F'!$A$5:$H$7000,4,0),"")</f>
        <v/>
      </c>
      <c r="D1096" s="112" t="str">
        <f>IFERROR(VLOOKUP($I$4&amp;"--"&amp;ROW(A1090),'Clie-F'!$A$5:$H$7000,7,0),"")</f>
        <v/>
      </c>
      <c r="E1096" s="111" t="str">
        <f t="shared" ca="1" si="17"/>
        <v/>
      </c>
      <c r="F1096" s="111" t="str">
        <f>IFERROR(VLOOKUP($I$4&amp;"--"&amp;ROW(A1090),'Clie-F'!$A$5:$J$7000,9,0),"")</f>
        <v/>
      </c>
      <c r="G1096" s="111" t="str">
        <f>IFERROR(VLOOKUP($I$4&amp;"--"&amp;ROW(A1090),'Clie-F'!$A$5:$J$7000,10,0),"")</f>
        <v/>
      </c>
    </row>
    <row r="1097" spans="2:7" ht="30" customHeight="1" x14ac:dyDescent="0.3">
      <c r="B1097" s="110">
        <v>1091</v>
      </c>
      <c r="C1097" s="111" t="str">
        <f>IFERROR(VLOOKUP($I$4&amp;"--"&amp;ROW(A1091),'Clie-F'!$A$5:$H$7000,4,0),"")</f>
        <v/>
      </c>
      <c r="D1097" s="112" t="str">
        <f>IFERROR(VLOOKUP($I$4&amp;"--"&amp;ROW(A1091),'Clie-F'!$A$5:$H$7000,7,0),"")</f>
        <v/>
      </c>
      <c r="E1097" s="111" t="str">
        <f t="shared" ca="1" si="17"/>
        <v/>
      </c>
      <c r="F1097" s="111" t="str">
        <f>IFERROR(VLOOKUP($I$4&amp;"--"&amp;ROW(A1091),'Clie-F'!$A$5:$J$7000,9,0),"")</f>
        <v/>
      </c>
      <c r="G1097" s="111" t="str">
        <f>IFERROR(VLOOKUP($I$4&amp;"--"&amp;ROW(A1091),'Clie-F'!$A$5:$J$7000,10,0),"")</f>
        <v/>
      </c>
    </row>
    <row r="1098" spans="2:7" ht="30" customHeight="1" x14ac:dyDescent="0.3">
      <c r="B1098" s="110">
        <v>1092</v>
      </c>
      <c r="C1098" s="111" t="str">
        <f>IFERROR(VLOOKUP($I$4&amp;"--"&amp;ROW(A1092),'Clie-F'!$A$5:$H$7000,4,0),"")</f>
        <v/>
      </c>
      <c r="D1098" s="112" t="str">
        <f>IFERROR(VLOOKUP($I$4&amp;"--"&amp;ROW(A1092),'Clie-F'!$A$5:$H$7000,7,0),"")</f>
        <v/>
      </c>
      <c r="E1098" s="111" t="str">
        <f t="shared" ca="1" si="17"/>
        <v/>
      </c>
      <c r="F1098" s="111" t="str">
        <f>IFERROR(VLOOKUP($I$4&amp;"--"&amp;ROW(A1092),'Clie-F'!$A$5:$J$7000,9,0),"")</f>
        <v/>
      </c>
      <c r="G1098" s="111" t="str">
        <f>IFERROR(VLOOKUP($I$4&amp;"--"&amp;ROW(A1092),'Clie-F'!$A$5:$J$7000,10,0),"")</f>
        <v/>
      </c>
    </row>
    <row r="1099" spans="2:7" ht="30" customHeight="1" x14ac:dyDescent="0.3">
      <c r="B1099" s="110">
        <v>1093</v>
      </c>
      <c r="C1099" s="111" t="str">
        <f>IFERROR(VLOOKUP($I$4&amp;"--"&amp;ROW(A1093),'Clie-F'!$A$5:$H$7000,4,0),"")</f>
        <v/>
      </c>
      <c r="D1099" s="112" t="str">
        <f>IFERROR(VLOOKUP($I$4&amp;"--"&amp;ROW(A1093),'Clie-F'!$A$5:$H$7000,7,0),"")</f>
        <v/>
      </c>
      <c r="E1099" s="111" t="str">
        <f t="shared" ca="1" si="17"/>
        <v/>
      </c>
      <c r="F1099" s="111" t="str">
        <f>IFERROR(VLOOKUP($I$4&amp;"--"&amp;ROW(A1093),'Clie-F'!$A$5:$J$7000,9,0),"")</f>
        <v/>
      </c>
      <c r="G1099" s="111" t="str">
        <f>IFERROR(VLOOKUP($I$4&amp;"--"&amp;ROW(A1093),'Clie-F'!$A$5:$J$7000,10,0),"")</f>
        <v/>
      </c>
    </row>
    <row r="1100" spans="2:7" ht="30" customHeight="1" x14ac:dyDescent="0.3">
      <c r="B1100" s="110">
        <v>1094</v>
      </c>
      <c r="C1100" s="111" t="str">
        <f>IFERROR(VLOOKUP($I$4&amp;"--"&amp;ROW(A1094),'Clie-F'!$A$5:$H$7000,4,0),"")</f>
        <v/>
      </c>
      <c r="D1100" s="112" t="str">
        <f>IFERROR(VLOOKUP($I$4&amp;"--"&amp;ROW(A1094),'Clie-F'!$A$5:$H$7000,7,0),"")</f>
        <v/>
      </c>
      <c r="E1100" s="111" t="str">
        <f t="shared" ca="1" si="17"/>
        <v/>
      </c>
      <c r="F1100" s="111" t="str">
        <f>IFERROR(VLOOKUP($I$4&amp;"--"&amp;ROW(A1094),'Clie-F'!$A$5:$J$7000,9,0),"")</f>
        <v/>
      </c>
      <c r="G1100" s="111" t="str">
        <f>IFERROR(VLOOKUP($I$4&amp;"--"&amp;ROW(A1094),'Clie-F'!$A$5:$J$7000,10,0),"")</f>
        <v/>
      </c>
    </row>
    <row r="1101" spans="2:7" ht="30" customHeight="1" x14ac:dyDescent="0.3">
      <c r="B1101" s="110">
        <v>1095</v>
      </c>
      <c r="C1101" s="111" t="str">
        <f>IFERROR(VLOOKUP($I$4&amp;"--"&amp;ROW(A1095),'Clie-F'!$A$5:$H$7000,4,0),"")</f>
        <v/>
      </c>
      <c r="D1101" s="112" t="str">
        <f>IFERROR(VLOOKUP($I$4&amp;"--"&amp;ROW(A1095),'Clie-F'!$A$5:$H$7000,7,0),"")</f>
        <v/>
      </c>
      <c r="E1101" s="111" t="str">
        <f t="shared" ca="1" si="17"/>
        <v/>
      </c>
      <c r="F1101" s="111" t="str">
        <f>IFERROR(VLOOKUP($I$4&amp;"--"&amp;ROW(A1095),'Clie-F'!$A$5:$J$7000,9,0),"")</f>
        <v/>
      </c>
      <c r="G1101" s="111" t="str">
        <f>IFERROR(VLOOKUP($I$4&amp;"--"&amp;ROW(A1095),'Clie-F'!$A$5:$J$7000,10,0),"")</f>
        <v/>
      </c>
    </row>
    <row r="1102" spans="2:7" ht="30" customHeight="1" x14ac:dyDescent="0.3">
      <c r="B1102" s="110">
        <v>1096</v>
      </c>
      <c r="C1102" s="111" t="str">
        <f>IFERROR(VLOOKUP($I$4&amp;"--"&amp;ROW(A1096),'Clie-F'!$A$5:$H$7000,4,0),"")</f>
        <v/>
      </c>
      <c r="D1102" s="112" t="str">
        <f>IFERROR(VLOOKUP($I$4&amp;"--"&amp;ROW(A1096),'Clie-F'!$A$5:$H$7000,7,0),"")</f>
        <v/>
      </c>
      <c r="E1102" s="111" t="str">
        <f t="shared" ca="1" si="17"/>
        <v/>
      </c>
      <c r="F1102" s="111" t="str">
        <f>IFERROR(VLOOKUP($I$4&amp;"--"&amp;ROW(A1096),'Clie-F'!$A$5:$J$7000,9,0),"")</f>
        <v/>
      </c>
      <c r="G1102" s="111" t="str">
        <f>IFERROR(VLOOKUP($I$4&amp;"--"&amp;ROW(A1096),'Clie-F'!$A$5:$J$7000,10,0),"")</f>
        <v/>
      </c>
    </row>
    <row r="1103" spans="2:7" ht="30" customHeight="1" x14ac:dyDescent="0.3">
      <c r="B1103" s="110">
        <v>1097</v>
      </c>
      <c r="C1103" s="111" t="str">
        <f>IFERROR(VLOOKUP($I$4&amp;"--"&amp;ROW(A1097),'Clie-F'!$A$5:$H$7000,4,0),"")</f>
        <v/>
      </c>
      <c r="D1103" s="112" t="str">
        <f>IFERROR(VLOOKUP($I$4&amp;"--"&amp;ROW(A1097),'Clie-F'!$A$5:$H$7000,7,0),"")</f>
        <v/>
      </c>
      <c r="E1103" s="111" t="str">
        <f t="shared" ca="1" si="17"/>
        <v/>
      </c>
      <c r="F1103" s="111" t="str">
        <f>IFERROR(VLOOKUP($I$4&amp;"--"&amp;ROW(A1097),'Clie-F'!$A$5:$J$7000,9,0),"")</f>
        <v/>
      </c>
      <c r="G1103" s="111" t="str">
        <f>IFERROR(VLOOKUP($I$4&amp;"--"&amp;ROW(A1097),'Clie-F'!$A$5:$J$7000,10,0),"")</f>
        <v/>
      </c>
    </row>
    <row r="1104" spans="2:7" ht="30" customHeight="1" x14ac:dyDescent="0.3">
      <c r="B1104" s="110">
        <v>1098</v>
      </c>
      <c r="C1104" s="111" t="str">
        <f>IFERROR(VLOOKUP($I$4&amp;"--"&amp;ROW(A1098),'Clie-F'!$A$5:$H$7000,4,0),"")</f>
        <v/>
      </c>
      <c r="D1104" s="112" t="str">
        <f>IFERROR(VLOOKUP($I$4&amp;"--"&amp;ROW(A1098),'Clie-F'!$A$5:$H$7000,7,0),"")</f>
        <v/>
      </c>
      <c r="E1104" s="111" t="str">
        <f t="shared" ca="1" si="17"/>
        <v/>
      </c>
      <c r="F1104" s="111" t="str">
        <f>IFERROR(VLOOKUP($I$4&amp;"--"&amp;ROW(A1098),'Clie-F'!$A$5:$J$7000,9,0),"")</f>
        <v/>
      </c>
      <c r="G1104" s="111" t="str">
        <f>IFERROR(VLOOKUP($I$4&amp;"--"&amp;ROW(A1098),'Clie-F'!$A$5:$J$7000,10,0),"")</f>
        <v/>
      </c>
    </row>
    <row r="1105" spans="2:7" ht="30" customHeight="1" x14ac:dyDescent="0.3">
      <c r="B1105" s="110">
        <v>1099</v>
      </c>
      <c r="C1105" s="111" t="str">
        <f>IFERROR(VLOOKUP($I$4&amp;"--"&amp;ROW(A1099),'Clie-F'!$A$5:$H$7000,4,0),"")</f>
        <v/>
      </c>
      <c r="D1105" s="112" t="str">
        <f>IFERROR(VLOOKUP($I$4&amp;"--"&amp;ROW(A1099),'Clie-F'!$A$5:$H$7000,7,0),"")</f>
        <v/>
      </c>
      <c r="E1105" s="111" t="str">
        <f t="shared" ca="1" si="17"/>
        <v/>
      </c>
      <c r="F1105" s="111" t="str">
        <f>IFERROR(VLOOKUP($I$4&amp;"--"&amp;ROW(A1099),'Clie-F'!$A$5:$J$7000,9,0),"")</f>
        <v/>
      </c>
      <c r="G1105" s="111" t="str">
        <f>IFERROR(VLOOKUP($I$4&amp;"--"&amp;ROW(A1099),'Clie-F'!$A$5:$J$7000,10,0),"")</f>
        <v/>
      </c>
    </row>
    <row r="1106" spans="2:7" ht="30" customHeight="1" x14ac:dyDescent="0.3">
      <c r="B1106" s="110">
        <v>1100</v>
      </c>
      <c r="C1106" s="111" t="str">
        <f>IFERROR(VLOOKUP($I$4&amp;"--"&amp;ROW(A1100),'Clie-F'!$A$5:$H$7000,4,0),"")</f>
        <v/>
      </c>
      <c r="D1106" s="112" t="str">
        <f>IFERROR(VLOOKUP($I$4&amp;"--"&amp;ROW(A1100),'Clie-F'!$A$5:$H$7000,7,0),"")</f>
        <v/>
      </c>
      <c r="E1106" s="111" t="str">
        <f t="shared" ca="1" si="17"/>
        <v/>
      </c>
      <c r="F1106" s="111" t="str">
        <f>IFERROR(VLOOKUP($I$4&amp;"--"&amp;ROW(A1100),'Clie-F'!$A$5:$J$7000,9,0),"")</f>
        <v/>
      </c>
      <c r="G1106" s="111" t="str">
        <f>IFERROR(VLOOKUP($I$4&amp;"--"&amp;ROW(A1100),'Clie-F'!$A$5:$J$7000,10,0),"")</f>
        <v/>
      </c>
    </row>
    <row r="1107" spans="2:7" ht="30" customHeight="1" x14ac:dyDescent="0.3">
      <c r="B1107" s="110">
        <v>1101</v>
      </c>
      <c r="C1107" s="111" t="str">
        <f>IFERROR(VLOOKUP($I$4&amp;"--"&amp;ROW(A1101),'Clie-F'!$A$5:$H$7000,4,0),"")</f>
        <v/>
      </c>
      <c r="D1107" s="112" t="str">
        <f>IFERROR(VLOOKUP($I$4&amp;"--"&amp;ROW(A1101),'Clie-F'!$A$5:$H$7000,7,0),"")</f>
        <v/>
      </c>
      <c r="E1107" s="111" t="str">
        <f t="shared" ca="1" si="17"/>
        <v/>
      </c>
      <c r="F1107" s="111" t="str">
        <f>IFERROR(VLOOKUP($I$4&amp;"--"&amp;ROW(A1101),'Clie-F'!$A$5:$J$7000,9,0),"")</f>
        <v/>
      </c>
      <c r="G1107" s="111" t="str">
        <f>IFERROR(VLOOKUP($I$4&amp;"--"&amp;ROW(A1101),'Clie-F'!$A$5:$J$7000,10,0),"")</f>
        <v/>
      </c>
    </row>
    <row r="1108" spans="2:7" ht="30" customHeight="1" x14ac:dyDescent="0.3">
      <c r="B1108" s="110">
        <v>1102</v>
      </c>
      <c r="C1108" s="111" t="str">
        <f>IFERROR(VLOOKUP($I$4&amp;"--"&amp;ROW(A1102),'Clie-F'!$A$5:$H$7000,4,0),"")</f>
        <v/>
      </c>
      <c r="D1108" s="112" t="str">
        <f>IFERROR(VLOOKUP($I$4&amp;"--"&amp;ROW(A1102),'Clie-F'!$A$5:$H$7000,7,0),"")</f>
        <v/>
      </c>
      <c r="E1108" s="111" t="str">
        <f t="shared" ca="1" si="17"/>
        <v/>
      </c>
      <c r="F1108" s="111" t="str">
        <f>IFERROR(VLOOKUP($I$4&amp;"--"&amp;ROW(A1102),'Clie-F'!$A$5:$J$7000,9,0),"")</f>
        <v/>
      </c>
      <c r="G1108" s="111" t="str">
        <f>IFERROR(VLOOKUP($I$4&amp;"--"&amp;ROW(A1102),'Clie-F'!$A$5:$J$7000,10,0),"")</f>
        <v/>
      </c>
    </row>
    <row r="1109" spans="2:7" ht="30" customHeight="1" x14ac:dyDescent="0.3">
      <c r="B1109" s="110">
        <v>1103</v>
      </c>
      <c r="C1109" s="111" t="str">
        <f>IFERROR(VLOOKUP($I$4&amp;"--"&amp;ROW(A1103),'Clie-F'!$A$5:$H$7000,4,0),"")</f>
        <v/>
      </c>
      <c r="D1109" s="112" t="str">
        <f>IFERROR(VLOOKUP($I$4&amp;"--"&amp;ROW(A1103),'Clie-F'!$A$5:$H$7000,7,0),"")</f>
        <v/>
      </c>
      <c r="E1109" s="111" t="str">
        <f t="shared" ca="1" si="17"/>
        <v/>
      </c>
      <c r="F1109" s="111" t="str">
        <f>IFERROR(VLOOKUP($I$4&amp;"--"&amp;ROW(A1103),'Clie-F'!$A$5:$J$7000,9,0),"")</f>
        <v/>
      </c>
      <c r="G1109" s="111" t="str">
        <f>IFERROR(VLOOKUP($I$4&amp;"--"&amp;ROW(A1103),'Clie-F'!$A$5:$J$7000,10,0),"")</f>
        <v/>
      </c>
    </row>
    <row r="1110" spans="2:7" ht="30" customHeight="1" x14ac:dyDescent="0.3">
      <c r="B1110" s="110">
        <v>1104</v>
      </c>
      <c r="C1110" s="111" t="str">
        <f>IFERROR(VLOOKUP($I$4&amp;"--"&amp;ROW(A1104),'Clie-F'!$A$5:$H$7000,4,0),"")</f>
        <v/>
      </c>
      <c r="D1110" s="112" t="str">
        <f>IFERROR(VLOOKUP($I$4&amp;"--"&amp;ROW(A1104),'Clie-F'!$A$5:$H$7000,7,0),"")</f>
        <v/>
      </c>
      <c r="E1110" s="111" t="str">
        <f t="shared" ca="1" si="17"/>
        <v/>
      </c>
      <c r="F1110" s="111" t="str">
        <f>IFERROR(VLOOKUP($I$4&amp;"--"&amp;ROW(A1104),'Clie-F'!$A$5:$J$7000,9,0),"")</f>
        <v/>
      </c>
      <c r="G1110" s="111" t="str">
        <f>IFERROR(VLOOKUP($I$4&amp;"--"&amp;ROW(A1104),'Clie-F'!$A$5:$J$7000,10,0),"")</f>
        <v/>
      </c>
    </row>
    <row r="1111" spans="2:7" ht="30" customHeight="1" x14ac:dyDescent="0.3">
      <c r="B1111" s="110">
        <v>1105</v>
      </c>
      <c r="C1111" s="111" t="str">
        <f>IFERROR(VLOOKUP($I$4&amp;"--"&amp;ROW(A1105),'Clie-F'!$A$5:$H$7000,4,0),"")</f>
        <v/>
      </c>
      <c r="D1111" s="112" t="str">
        <f>IFERROR(VLOOKUP($I$4&amp;"--"&amp;ROW(A1105),'Clie-F'!$A$5:$H$7000,7,0),"")</f>
        <v/>
      </c>
      <c r="E1111" s="111" t="str">
        <f t="shared" ca="1" si="17"/>
        <v/>
      </c>
      <c r="F1111" s="111" t="str">
        <f>IFERROR(VLOOKUP($I$4&amp;"--"&amp;ROW(A1105),'Clie-F'!$A$5:$J$7000,9,0),"")</f>
        <v/>
      </c>
      <c r="G1111" s="111" t="str">
        <f>IFERROR(VLOOKUP($I$4&amp;"--"&amp;ROW(A1105),'Clie-F'!$A$5:$J$7000,10,0),"")</f>
        <v/>
      </c>
    </row>
    <row r="1112" spans="2:7" ht="30" customHeight="1" x14ac:dyDescent="0.3">
      <c r="B1112" s="110">
        <v>1106</v>
      </c>
      <c r="C1112" s="111" t="str">
        <f>IFERROR(VLOOKUP($I$4&amp;"--"&amp;ROW(A1106),'Clie-F'!$A$5:$H$7000,4,0),"")</f>
        <v/>
      </c>
      <c r="D1112" s="112" t="str">
        <f>IFERROR(VLOOKUP($I$4&amp;"--"&amp;ROW(A1106),'Clie-F'!$A$5:$H$7000,7,0),"")</f>
        <v/>
      </c>
      <c r="E1112" s="111" t="str">
        <f t="shared" ca="1" si="17"/>
        <v/>
      </c>
      <c r="F1112" s="111" t="str">
        <f>IFERROR(VLOOKUP($I$4&amp;"--"&amp;ROW(A1106),'Clie-F'!$A$5:$J$7000,9,0),"")</f>
        <v/>
      </c>
      <c r="G1112" s="111" t="str">
        <f>IFERROR(VLOOKUP($I$4&amp;"--"&amp;ROW(A1106),'Clie-F'!$A$5:$J$7000,10,0),"")</f>
        <v/>
      </c>
    </row>
    <row r="1113" spans="2:7" ht="30" customHeight="1" x14ac:dyDescent="0.3">
      <c r="B1113" s="110">
        <v>1107</v>
      </c>
      <c r="C1113" s="111" t="str">
        <f>IFERROR(VLOOKUP($I$4&amp;"--"&amp;ROW(A1107),'Clie-F'!$A$5:$H$7000,4,0),"")</f>
        <v/>
      </c>
      <c r="D1113" s="112" t="str">
        <f>IFERROR(VLOOKUP($I$4&amp;"--"&amp;ROW(A1107),'Clie-F'!$A$5:$H$7000,7,0),"")</f>
        <v/>
      </c>
      <c r="E1113" s="111" t="str">
        <f t="shared" ca="1" si="17"/>
        <v/>
      </c>
      <c r="F1113" s="111" t="str">
        <f>IFERROR(VLOOKUP($I$4&amp;"--"&amp;ROW(A1107),'Clie-F'!$A$5:$J$7000,9,0),"")</f>
        <v/>
      </c>
      <c r="G1113" s="111" t="str">
        <f>IFERROR(VLOOKUP($I$4&amp;"--"&amp;ROW(A1107),'Clie-F'!$A$5:$J$7000,10,0),"")</f>
        <v/>
      </c>
    </row>
    <row r="1114" spans="2:7" ht="30" customHeight="1" x14ac:dyDescent="0.3">
      <c r="B1114" s="110">
        <v>1108</v>
      </c>
      <c r="C1114" s="111" t="str">
        <f>IFERROR(VLOOKUP($I$4&amp;"--"&amp;ROW(A1108),'Clie-F'!$A$5:$H$7000,4,0),"")</f>
        <v/>
      </c>
      <c r="D1114" s="112" t="str">
        <f>IFERROR(VLOOKUP($I$4&amp;"--"&amp;ROW(A1108),'Clie-F'!$A$5:$H$7000,7,0),"")</f>
        <v/>
      </c>
      <c r="E1114" s="111" t="str">
        <f t="shared" ca="1" si="17"/>
        <v/>
      </c>
      <c r="F1114" s="111" t="str">
        <f>IFERROR(VLOOKUP($I$4&amp;"--"&amp;ROW(A1108),'Clie-F'!$A$5:$J$7000,9,0),"")</f>
        <v/>
      </c>
      <c r="G1114" s="111" t="str">
        <f>IFERROR(VLOOKUP($I$4&amp;"--"&amp;ROW(A1108),'Clie-F'!$A$5:$J$7000,10,0),"")</f>
        <v/>
      </c>
    </row>
    <row r="1115" spans="2:7" ht="30" customHeight="1" x14ac:dyDescent="0.3">
      <c r="B1115" s="110">
        <v>1109</v>
      </c>
      <c r="C1115" s="111" t="str">
        <f>IFERROR(VLOOKUP($I$4&amp;"--"&amp;ROW(A1109),'Clie-F'!$A$5:$H$7000,4,0),"")</f>
        <v/>
      </c>
      <c r="D1115" s="112" t="str">
        <f>IFERROR(VLOOKUP($I$4&amp;"--"&amp;ROW(A1109),'Clie-F'!$A$5:$H$7000,7,0),"")</f>
        <v/>
      </c>
      <c r="E1115" s="111" t="str">
        <f t="shared" ca="1" si="17"/>
        <v/>
      </c>
      <c r="F1115" s="111" t="str">
        <f>IFERROR(VLOOKUP($I$4&amp;"--"&amp;ROW(A1109),'Clie-F'!$A$5:$J$7000,9,0),"")</f>
        <v/>
      </c>
      <c r="G1115" s="111" t="str">
        <f>IFERROR(VLOOKUP($I$4&amp;"--"&amp;ROW(A1109),'Clie-F'!$A$5:$J$7000,10,0),"")</f>
        <v/>
      </c>
    </row>
    <row r="1116" spans="2:7" ht="30" customHeight="1" x14ac:dyDescent="0.3">
      <c r="B1116" s="110">
        <v>1110</v>
      </c>
      <c r="C1116" s="111" t="str">
        <f>IFERROR(VLOOKUP($I$4&amp;"--"&amp;ROW(A1110),'Clie-F'!$A$5:$H$7000,4,0),"")</f>
        <v/>
      </c>
      <c r="D1116" s="112" t="str">
        <f>IFERROR(VLOOKUP($I$4&amp;"--"&amp;ROW(A1110),'Clie-F'!$A$5:$H$7000,7,0),"")</f>
        <v/>
      </c>
      <c r="E1116" s="111" t="str">
        <f t="shared" ca="1" si="17"/>
        <v/>
      </c>
      <c r="F1116" s="111" t="str">
        <f>IFERROR(VLOOKUP($I$4&amp;"--"&amp;ROW(A1110),'Clie-F'!$A$5:$J$7000,9,0),"")</f>
        <v/>
      </c>
      <c r="G1116" s="111" t="str">
        <f>IFERROR(VLOOKUP($I$4&amp;"--"&amp;ROW(A1110),'Clie-F'!$A$5:$J$7000,10,0),"")</f>
        <v/>
      </c>
    </row>
    <row r="1117" spans="2:7" ht="30" customHeight="1" x14ac:dyDescent="0.3">
      <c r="B1117" s="110">
        <v>1111</v>
      </c>
      <c r="C1117" s="111" t="str">
        <f>IFERROR(VLOOKUP($I$4&amp;"--"&amp;ROW(A1111),'Clie-F'!$A$5:$H$7000,4,0),"")</f>
        <v/>
      </c>
      <c r="D1117" s="112" t="str">
        <f>IFERROR(VLOOKUP($I$4&amp;"--"&amp;ROW(A1111),'Clie-F'!$A$5:$H$7000,7,0),"")</f>
        <v/>
      </c>
      <c r="E1117" s="111" t="str">
        <f t="shared" ca="1" si="17"/>
        <v/>
      </c>
      <c r="F1117" s="111" t="str">
        <f>IFERROR(VLOOKUP($I$4&amp;"--"&amp;ROW(A1111),'Clie-F'!$A$5:$J$7000,9,0),"")</f>
        <v/>
      </c>
      <c r="G1117" s="111" t="str">
        <f>IFERROR(VLOOKUP($I$4&amp;"--"&amp;ROW(A1111),'Clie-F'!$A$5:$J$7000,10,0),"")</f>
        <v/>
      </c>
    </row>
    <row r="1118" spans="2:7" ht="30" customHeight="1" x14ac:dyDescent="0.3">
      <c r="B1118" s="110">
        <v>1112</v>
      </c>
      <c r="C1118" s="111" t="str">
        <f>IFERROR(VLOOKUP($I$4&amp;"--"&amp;ROW(A1112),'Clie-F'!$A$5:$H$7000,4,0),"")</f>
        <v/>
      </c>
      <c r="D1118" s="112" t="str">
        <f>IFERROR(VLOOKUP($I$4&amp;"--"&amp;ROW(A1112),'Clie-F'!$A$5:$H$7000,7,0),"")</f>
        <v/>
      </c>
      <c r="E1118" s="111" t="str">
        <f t="shared" ca="1" si="17"/>
        <v/>
      </c>
      <c r="F1118" s="111" t="str">
        <f>IFERROR(VLOOKUP($I$4&amp;"--"&amp;ROW(A1112),'Clie-F'!$A$5:$J$7000,9,0),"")</f>
        <v/>
      </c>
      <c r="G1118" s="111" t="str">
        <f>IFERROR(VLOOKUP($I$4&amp;"--"&amp;ROW(A1112),'Clie-F'!$A$5:$J$7000,10,0),"")</f>
        <v/>
      </c>
    </row>
    <row r="1119" spans="2:7" ht="30" customHeight="1" x14ac:dyDescent="0.3">
      <c r="B1119" s="110">
        <v>1113</v>
      </c>
      <c r="C1119" s="111" t="str">
        <f>IFERROR(VLOOKUP($I$4&amp;"--"&amp;ROW(A1113),'Clie-F'!$A$5:$H$7000,4,0),"")</f>
        <v/>
      </c>
      <c r="D1119" s="112" t="str">
        <f>IFERROR(VLOOKUP($I$4&amp;"--"&amp;ROW(A1113),'Clie-F'!$A$5:$H$7000,7,0),"")</f>
        <v/>
      </c>
      <c r="E1119" s="111" t="str">
        <f t="shared" ca="1" si="17"/>
        <v/>
      </c>
      <c r="F1119" s="111" t="str">
        <f>IFERROR(VLOOKUP($I$4&amp;"--"&amp;ROW(A1113),'Clie-F'!$A$5:$J$7000,9,0),"")</f>
        <v/>
      </c>
      <c r="G1119" s="111" t="str">
        <f>IFERROR(VLOOKUP($I$4&amp;"--"&amp;ROW(A1113),'Clie-F'!$A$5:$J$7000,10,0),"")</f>
        <v/>
      </c>
    </row>
    <row r="1120" spans="2:7" ht="30" customHeight="1" x14ac:dyDescent="0.3">
      <c r="B1120" s="110">
        <v>1114</v>
      </c>
      <c r="C1120" s="111" t="str">
        <f>IFERROR(VLOOKUP($I$4&amp;"--"&amp;ROW(A1114),'Clie-F'!$A$5:$H$7000,4,0),"")</f>
        <v/>
      </c>
      <c r="D1120" s="112" t="str">
        <f>IFERROR(VLOOKUP($I$4&amp;"--"&amp;ROW(A1114),'Clie-F'!$A$5:$H$7000,7,0),"")</f>
        <v/>
      </c>
      <c r="E1120" s="111" t="str">
        <f t="shared" ca="1" si="17"/>
        <v/>
      </c>
      <c r="F1120" s="111" t="str">
        <f>IFERROR(VLOOKUP($I$4&amp;"--"&amp;ROW(A1114),'Clie-F'!$A$5:$J$7000,9,0),"")</f>
        <v/>
      </c>
      <c r="G1120" s="111" t="str">
        <f>IFERROR(VLOOKUP($I$4&amp;"--"&amp;ROW(A1114),'Clie-F'!$A$5:$J$7000,10,0),"")</f>
        <v/>
      </c>
    </row>
    <row r="1121" spans="2:7" ht="30" customHeight="1" x14ac:dyDescent="0.3">
      <c r="B1121" s="110">
        <v>1115</v>
      </c>
      <c r="C1121" s="111" t="str">
        <f>IFERROR(VLOOKUP($I$4&amp;"--"&amp;ROW(A1115),'Clie-F'!$A$5:$H$7000,4,0),"")</f>
        <v/>
      </c>
      <c r="D1121" s="112" t="str">
        <f>IFERROR(VLOOKUP($I$4&amp;"--"&amp;ROW(A1115),'Clie-F'!$A$5:$H$7000,7,0),"")</f>
        <v/>
      </c>
      <c r="E1121" s="111" t="str">
        <f t="shared" ca="1" si="17"/>
        <v/>
      </c>
      <c r="F1121" s="111" t="str">
        <f>IFERROR(VLOOKUP($I$4&amp;"--"&amp;ROW(A1115),'Clie-F'!$A$5:$J$7000,9,0),"")</f>
        <v/>
      </c>
      <c r="G1121" s="111" t="str">
        <f>IFERROR(VLOOKUP($I$4&amp;"--"&amp;ROW(A1115),'Clie-F'!$A$5:$J$7000,10,0),"")</f>
        <v/>
      </c>
    </row>
    <row r="1122" spans="2:7" ht="30" customHeight="1" x14ac:dyDescent="0.3">
      <c r="B1122" s="110">
        <v>1116</v>
      </c>
      <c r="C1122" s="111" t="str">
        <f>IFERROR(VLOOKUP($I$4&amp;"--"&amp;ROW(A1116),'Clie-F'!$A$5:$H$7000,4,0),"")</f>
        <v/>
      </c>
      <c r="D1122" s="112" t="str">
        <f>IFERROR(VLOOKUP($I$4&amp;"--"&amp;ROW(A1116),'Clie-F'!$A$5:$H$7000,7,0),"")</f>
        <v/>
      </c>
      <c r="E1122" s="111" t="str">
        <f t="shared" ca="1" si="17"/>
        <v/>
      </c>
      <c r="F1122" s="111" t="str">
        <f>IFERROR(VLOOKUP($I$4&amp;"--"&amp;ROW(A1116),'Clie-F'!$A$5:$J$7000,9,0),"")</f>
        <v/>
      </c>
      <c r="G1122" s="111" t="str">
        <f>IFERROR(VLOOKUP($I$4&amp;"--"&amp;ROW(A1116),'Clie-F'!$A$5:$J$7000,10,0),"")</f>
        <v/>
      </c>
    </row>
    <row r="1123" spans="2:7" ht="30" customHeight="1" x14ac:dyDescent="0.3">
      <c r="B1123" s="110">
        <v>1117</v>
      </c>
      <c r="C1123" s="111" t="str">
        <f>IFERROR(VLOOKUP($I$4&amp;"--"&amp;ROW(A1117),'Clie-F'!$A$5:$H$7000,4,0),"")</f>
        <v/>
      </c>
      <c r="D1123" s="112" t="str">
        <f>IFERROR(VLOOKUP($I$4&amp;"--"&amp;ROW(A1117),'Clie-F'!$A$5:$H$7000,7,0),"")</f>
        <v/>
      </c>
      <c r="E1123" s="111" t="str">
        <f t="shared" ca="1" si="17"/>
        <v/>
      </c>
      <c r="F1123" s="111" t="str">
        <f>IFERROR(VLOOKUP($I$4&amp;"--"&amp;ROW(A1117),'Clie-F'!$A$5:$J$7000,9,0),"")</f>
        <v/>
      </c>
      <c r="G1123" s="111" t="str">
        <f>IFERROR(VLOOKUP($I$4&amp;"--"&amp;ROW(A1117),'Clie-F'!$A$5:$J$7000,10,0),"")</f>
        <v/>
      </c>
    </row>
    <row r="1124" spans="2:7" ht="30" customHeight="1" x14ac:dyDescent="0.3">
      <c r="B1124" s="110">
        <v>1118</v>
      </c>
      <c r="C1124" s="111" t="str">
        <f>IFERROR(VLOOKUP($I$4&amp;"--"&amp;ROW(A1118),'Clie-F'!$A$5:$H$7000,4,0),"")</f>
        <v/>
      </c>
      <c r="D1124" s="112" t="str">
        <f>IFERROR(VLOOKUP($I$4&amp;"--"&amp;ROW(A1118),'Clie-F'!$A$5:$H$7000,7,0),"")</f>
        <v/>
      </c>
      <c r="E1124" s="111" t="str">
        <f t="shared" ca="1" si="17"/>
        <v/>
      </c>
      <c r="F1124" s="111" t="str">
        <f>IFERROR(VLOOKUP($I$4&amp;"--"&amp;ROW(A1118),'Clie-F'!$A$5:$J$7000,9,0),"")</f>
        <v/>
      </c>
      <c r="G1124" s="111" t="str">
        <f>IFERROR(VLOOKUP($I$4&amp;"--"&amp;ROW(A1118),'Clie-F'!$A$5:$J$7000,10,0),"")</f>
        <v/>
      </c>
    </row>
    <row r="1125" spans="2:7" ht="30" customHeight="1" x14ac:dyDescent="0.3">
      <c r="B1125" s="110">
        <v>1119</v>
      </c>
      <c r="C1125" s="111" t="str">
        <f>IFERROR(VLOOKUP($I$4&amp;"--"&amp;ROW(A1119),'Clie-F'!$A$5:$H$7000,4,0),"")</f>
        <v/>
      </c>
      <c r="D1125" s="112" t="str">
        <f>IFERROR(VLOOKUP($I$4&amp;"--"&amp;ROW(A1119),'Clie-F'!$A$5:$H$7000,7,0),"")</f>
        <v/>
      </c>
      <c r="E1125" s="111" t="str">
        <f t="shared" ca="1" si="17"/>
        <v/>
      </c>
      <c r="F1125" s="111" t="str">
        <f>IFERROR(VLOOKUP($I$4&amp;"--"&amp;ROW(A1119),'Clie-F'!$A$5:$J$7000,9,0),"")</f>
        <v/>
      </c>
      <c r="G1125" s="111" t="str">
        <f>IFERROR(VLOOKUP($I$4&amp;"--"&amp;ROW(A1119),'Clie-F'!$A$5:$J$7000,10,0),"")</f>
        <v/>
      </c>
    </row>
    <row r="1126" spans="2:7" ht="30" customHeight="1" x14ac:dyDescent="0.3">
      <c r="B1126" s="110">
        <v>1120</v>
      </c>
      <c r="C1126" s="111" t="str">
        <f>IFERROR(VLOOKUP($I$4&amp;"--"&amp;ROW(A1120),'Clie-F'!$A$5:$H$7000,4,0),"")</f>
        <v/>
      </c>
      <c r="D1126" s="112" t="str">
        <f>IFERROR(VLOOKUP($I$4&amp;"--"&amp;ROW(A1120),'Clie-F'!$A$5:$H$7000,7,0),"")</f>
        <v/>
      </c>
      <c r="E1126" s="111" t="str">
        <f t="shared" ca="1" si="17"/>
        <v/>
      </c>
      <c r="F1126" s="111" t="str">
        <f>IFERROR(VLOOKUP($I$4&amp;"--"&amp;ROW(A1120),'Clie-F'!$A$5:$J$7000,9,0),"")</f>
        <v/>
      </c>
      <c r="G1126" s="111" t="str">
        <f>IFERROR(VLOOKUP($I$4&amp;"--"&amp;ROW(A1120),'Clie-F'!$A$5:$J$7000,10,0),"")</f>
        <v/>
      </c>
    </row>
    <row r="1127" spans="2:7" ht="30" customHeight="1" x14ac:dyDescent="0.3">
      <c r="B1127" s="110">
        <v>1121</v>
      </c>
      <c r="C1127" s="111" t="str">
        <f>IFERROR(VLOOKUP($I$4&amp;"--"&amp;ROW(A1121),'Clie-F'!$A$5:$H$7000,4,0),"")</f>
        <v/>
      </c>
      <c r="D1127" s="112" t="str">
        <f>IFERROR(VLOOKUP($I$4&amp;"--"&amp;ROW(A1121),'Clie-F'!$A$5:$H$7000,7,0),"")</f>
        <v/>
      </c>
      <c r="E1127" s="111" t="str">
        <f t="shared" ca="1" si="17"/>
        <v/>
      </c>
      <c r="F1127" s="111" t="str">
        <f>IFERROR(VLOOKUP($I$4&amp;"--"&amp;ROW(A1121),'Clie-F'!$A$5:$J$7000,9,0),"")</f>
        <v/>
      </c>
      <c r="G1127" s="111" t="str">
        <f>IFERROR(VLOOKUP($I$4&amp;"--"&amp;ROW(A1121),'Clie-F'!$A$5:$J$7000,10,0),"")</f>
        <v/>
      </c>
    </row>
    <row r="1128" spans="2:7" ht="30" customHeight="1" x14ac:dyDescent="0.3">
      <c r="B1128" s="110">
        <v>1122</v>
      </c>
      <c r="C1128" s="111" t="str">
        <f>IFERROR(VLOOKUP($I$4&amp;"--"&amp;ROW(A1122),'Clie-F'!$A$5:$H$7000,4,0),"")</f>
        <v/>
      </c>
      <c r="D1128" s="112" t="str">
        <f>IFERROR(VLOOKUP($I$4&amp;"--"&amp;ROW(A1122),'Clie-F'!$A$5:$H$7000,7,0),"")</f>
        <v/>
      </c>
      <c r="E1128" s="111" t="str">
        <f t="shared" ca="1" si="17"/>
        <v/>
      </c>
      <c r="F1128" s="111" t="str">
        <f>IFERROR(VLOOKUP($I$4&amp;"--"&amp;ROW(A1122),'Clie-F'!$A$5:$J$7000,9,0),"")</f>
        <v/>
      </c>
      <c r="G1128" s="111" t="str">
        <f>IFERROR(VLOOKUP($I$4&amp;"--"&amp;ROW(A1122),'Clie-F'!$A$5:$J$7000,10,0),"")</f>
        <v/>
      </c>
    </row>
    <row r="1129" spans="2:7" ht="30" customHeight="1" x14ac:dyDescent="0.3">
      <c r="B1129" s="110">
        <v>1123</v>
      </c>
      <c r="C1129" s="111" t="str">
        <f>IFERROR(VLOOKUP($I$4&amp;"--"&amp;ROW(A1123),'Clie-F'!$A$5:$H$7000,4,0),"")</f>
        <v/>
      </c>
      <c r="D1129" s="112" t="str">
        <f>IFERROR(VLOOKUP($I$4&amp;"--"&amp;ROW(A1123),'Clie-F'!$A$5:$H$7000,7,0),"")</f>
        <v/>
      </c>
      <c r="E1129" s="111" t="str">
        <f t="shared" ca="1" si="17"/>
        <v/>
      </c>
      <c r="F1129" s="111" t="str">
        <f>IFERROR(VLOOKUP($I$4&amp;"--"&amp;ROW(A1123),'Clie-F'!$A$5:$J$7000,9,0),"")</f>
        <v/>
      </c>
      <c r="G1129" s="111" t="str">
        <f>IFERROR(VLOOKUP($I$4&amp;"--"&amp;ROW(A1123),'Clie-F'!$A$5:$J$7000,10,0),"")</f>
        <v/>
      </c>
    </row>
    <row r="1130" spans="2:7" ht="30" customHeight="1" x14ac:dyDescent="0.3">
      <c r="B1130" s="110">
        <v>1124</v>
      </c>
      <c r="C1130" s="111" t="str">
        <f>IFERROR(VLOOKUP($I$4&amp;"--"&amp;ROW(A1124),'Clie-F'!$A$5:$H$7000,4,0),"")</f>
        <v/>
      </c>
      <c r="D1130" s="112" t="str">
        <f>IFERROR(VLOOKUP($I$4&amp;"--"&amp;ROW(A1124),'Clie-F'!$A$5:$H$7000,7,0),"")</f>
        <v/>
      </c>
      <c r="E1130" s="111" t="str">
        <f t="shared" ca="1" si="17"/>
        <v/>
      </c>
      <c r="F1130" s="111" t="str">
        <f>IFERROR(VLOOKUP($I$4&amp;"--"&amp;ROW(A1124),'Clie-F'!$A$5:$J$7000,9,0),"")</f>
        <v/>
      </c>
      <c r="G1130" s="111" t="str">
        <f>IFERROR(VLOOKUP($I$4&amp;"--"&amp;ROW(A1124),'Clie-F'!$A$5:$J$7000,10,0),"")</f>
        <v/>
      </c>
    </row>
    <row r="1131" spans="2:7" ht="30" customHeight="1" x14ac:dyDescent="0.3">
      <c r="B1131" s="110">
        <v>1125</v>
      </c>
      <c r="C1131" s="111" t="str">
        <f>IFERROR(VLOOKUP($I$4&amp;"--"&amp;ROW(A1125),'Clie-F'!$A$5:$H$7000,4,0),"")</f>
        <v/>
      </c>
      <c r="D1131" s="112" t="str">
        <f>IFERROR(VLOOKUP($I$4&amp;"--"&amp;ROW(A1125),'Clie-F'!$A$5:$H$7000,7,0),"")</f>
        <v/>
      </c>
      <c r="E1131" s="111" t="str">
        <f t="shared" ca="1" si="17"/>
        <v/>
      </c>
      <c r="F1131" s="111" t="str">
        <f>IFERROR(VLOOKUP($I$4&amp;"--"&amp;ROW(A1125),'Clie-F'!$A$5:$J$7000,9,0),"")</f>
        <v/>
      </c>
      <c r="G1131" s="111" t="str">
        <f>IFERROR(VLOOKUP($I$4&amp;"--"&amp;ROW(A1125),'Clie-F'!$A$5:$J$7000,10,0),"")</f>
        <v/>
      </c>
    </row>
    <row r="1132" spans="2:7" ht="30" customHeight="1" x14ac:dyDescent="0.3">
      <c r="B1132" s="110">
        <v>1126</v>
      </c>
      <c r="C1132" s="111" t="str">
        <f>IFERROR(VLOOKUP($I$4&amp;"--"&amp;ROW(A1126),'Clie-F'!$A$5:$H$7000,4,0),"")</f>
        <v/>
      </c>
      <c r="D1132" s="112" t="str">
        <f>IFERROR(VLOOKUP($I$4&amp;"--"&amp;ROW(A1126),'Clie-F'!$A$5:$H$7000,7,0),"")</f>
        <v/>
      </c>
      <c r="E1132" s="111" t="str">
        <f t="shared" ca="1" si="17"/>
        <v/>
      </c>
      <c r="F1132" s="111" t="str">
        <f>IFERROR(VLOOKUP($I$4&amp;"--"&amp;ROW(A1126),'Clie-F'!$A$5:$J$7000,9,0),"")</f>
        <v/>
      </c>
      <c r="G1132" s="111" t="str">
        <f>IFERROR(VLOOKUP($I$4&amp;"--"&amp;ROW(A1126),'Clie-F'!$A$5:$J$7000,10,0),"")</f>
        <v/>
      </c>
    </row>
    <row r="1133" spans="2:7" ht="30" customHeight="1" x14ac:dyDescent="0.3">
      <c r="B1133" s="110">
        <v>1127</v>
      </c>
      <c r="C1133" s="111" t="str">
        <f>IFERROR(VLOOKUP($I$4&amp;"--"&amp;ROW(A1127),'Clie-F'!$A$5:$H$7000,4,0),"")</f>
        <v/>
      </c>
      <c r="D1133" s="112" t="str">
        <f>IFERROR(VLOOKUP($I$4&amp;"--"&amp;ROW(A1127),'Clie-F'!$A$5:$H$7000,7,0),"")</f>
        <v/>
      </c>
      <c r="E1133" s="111" t="str">
        <f t="shared" ca="1" si="17"/>
        <v/>
      </c>
      <c r="F1133" s="111" t="str">
        <f>IFERROR(VLOOKUP($I$4&amp;"--"&amp;ROW(A1127),'Clie-F'!$A$5:$J$7000,9,0),"")</f>
        <v/>
      </c>
      <c r="G1133" s="111" t="str">
        <f>IFERROR(VLOOKUP($I$4&amp;"--"&amp;ROW(A1127),'Clie-F'!$A$5:$J$7000,10,0),"")</f>
        <v/>
      </c>
    </row>
    <row r="1134" spans="2:7" ht="30" customHeight="1" x14ac:dyDescent="0.3">
      <c r="B1134" s="110">
        <v>1128</v>
      </c>
      <c r="C1134" s="111" t="str">
        <f>IFERROR(VLOOKUP($I$4&amp;"--"&amp;ROW(A1128),'Clie-F'!$A$5:$H$7000,4,0),"")</f>
        <v/>
      </c>
      <c r="D1134" s="112" t="str">
        <f>IFERROR(VLOOKUP($I$4&amp;"--"&amp;ROW(A1128),'Clie-F'!$A$5:$H$7000,7,0),"")</f>
        <v/>
      </c>
      <c r="E1134" s="111" t="str">
        <f t="shared" ca="1" si="17"/>
        <v/>
      </c>
      <c r="F1134" s="111" t="str">
        <f>IFERROR(VLOOKUP($I$4&amp;"--"&amp;ROW(A1128),'Clie-F'!$A$5:$J$7000,9,0),"")</f>
        <v/>
      </c>
      <c r="G1134" s="111" t="str">
        <f>IFERROR(VLOOKUP($I$4&amp;"--"&amp;ROW(A1128),'Clie-F'!$A$5:$J$7000,10,0),"")</f>
        <v/>
      </c>
    </row>
    <row r="1135" spans="2:7" ht="30" customHeight="1" x14ac:dyDescent="0.3">
      <c r="B1135" s="110">
        <v>1129</v>
      </c>
      <c r="C1135" s="111" t="str">
        <f>IFERROR(VLOOKUP($I$4&amp;"--"&amp;ROW(A1129),'Clie-F'!$A$5:$H$7000,4,0),"")</f>
        <v/>
      </c>
      <c r="D1135" s="112" t="str">
        <f>IFERROR(VLOOKUP($I$4&amp;"--"&amp;ROW(A1129),'Clie-F'!$A$5:$H$7000,7,0),"")</f>
        <v/>
      </c>
      <c r="E1135" s="111" t="str">
        <f t="shared" ca="1" si="17"/>
        <v/>
      </c>
      <c r="F1135" s="111" t="str">
        <f>IFERROR(VLOOKUP($I$4&amp;"--"&amp;ROW(A1129),'Clie-F'!$A$5:$J$7000,9,0),"")</f>
        <v/>
      </c>
      <c r="G1135" s="111" t="str">
        <f>IFERROR(VLOOKUP($I$4&amp;"--"&amp;ROW(A1129),'Clie-F'!$A$5:$J$7000,10,0),"")</f>
        <v/>
      </c>
    </row>
    <row r="1136" spans="2:7" ht="30" customHeight="1" x14ac:dyDescent="0.3">
      <c r="B1136" s="110">
        <v>1130</v>
      </c>
      <c r="C1136" s="111" t="str">
        <f>IFERROR(VLOOKUP($I$4&amp;"--"&amp;ROW(A1130),'Clie-F'!$A$5:$H$7000,4,0),"")</f>
        <v/>
      </c>
      <c r="D1136" s="112" t="str">
        <f>IFERROR(VLOOKUP($I$4&amp;"--"&amp;ROW(A1130),'Clie-F'!$A$5:$H$7000,7,0),"")</f>
        <v/>
      </c>
      <c r="E1136" s="111" t="str">
        <f t="shared" ca="1" si="17"/>
        <v/>
      </c>
      <c r="F1136" s="111" t="str">
        <f>IFERROR(VLOOKUP($I$4&amp;"--"&amp;ROW(A1130),'Clie-F'!$A$5:$J$7000,9,0),"")</f>
        <v/>
      </c>
      <c r="G1136" s="111" t="str">
        <f>IFERROR(VLOOKUP($I$4&amp;"--"&amp;ROW(A1130),'Clie-F'!$A$5:$J$7000,10,0),"")</f>
        <v/>
      </c>
    </row>
    <row r="1137" spans="2:7" ht="30" customHeight="1" x14ac:dyDescent="0.3">
      <c r="B1137" s="110">
        <v>1131</v>
      </c>
      <c r="C1137" s="111" t="str">
        <f>IFERROR(VLOOKUP($I$4&amp;"--"&amp;ROW(A1131),'Clie-F'!$A$5:$H$7000,4,0),"")</f>
        <v/>
      </c>
      <c r="D1137" s="112" t="str">
        <f>IFERROR(VLOOKUP($I$4&amp;"--"&amp;ROW(A1131),'Clie-F'!$A$5:$H$7000,7,0),"")</f>
        <v/>
      </c>
      <c r="E1137" s="111" t="str">
        <f t="shared" ca="1" si="17"/>
        <v/>
      </c>
      <c r="F1137" s="111" t="str">
        <f>IFERROR(VLOOKUP($I$4&amp;"--"&amp;ROW(A1131),'Clie-F'!$A$5:$J$7000,9,0),"")</f>
        <v/>
      </c>
      <c r="G1137" s="111" t="str">
        <f>IFERROR(VLOOKUP($I$4&amp;"--"&amp;ROW(A1131),'Clie-F'!$A$5:$J$7000,10,0),"")</f>
        <v/>
      </c>
    </row>
    <row r="1138" spans="2:7" ht="30" customHeight="1" x14ac:dyDescent="0.3">
      <c r="B1138" s="110">
        <v>1132</v>
      </c>
      <c r="C1138" s="111" t="str">
        <f>IFERROR(VLOOKUP($I$4&amp;"--"&amp;ROW(A1132),'Clie-F'!$A$5:$H$7000,4,0),"")</f>
        <v/>
      </c>
      <c r="D1138" s="112" t="str">
        <f>IFERROR(VLOOKUP($I$4&amp;"--"&amp;ROW(A1132),'Clie-F'!$A$5:$H$7000,7,0),"")</f>
        <v/>
      </c>
      <c r="E1138" s="111" t="str">
        <f t="shared" ca="1" si="17"/>
        <v/>
      </c>
      <c r="F1138" s="111" t="str">
        <f>IFERROR(VLOOKUP($I$4&amp;"--"&amp;ROW(A1132),'Clie-F'!$A$5:$J$7000,9,0),"")</f>
        <v/>
      </c>
      <c r="G1138" s="111" t="str">
        <f>IFERROR(VLOOKUP($I$4&amp;"--"&amp;ROW(A1132),'Clie-F'!$A$5:$J$7000,10,0),"")</f>
        <v/>
      </c>
    </row>
    <row r="1139" spans="2:7" ht="30" customHeight="1" x14ac:dyDescent="0.3">
      <c r="B1139" s="110">
        <v>1133</v>
      </c>
      <c r="C1139" s="111" t="str">
        <f>IFERROR(VLOOKUP($I$4&amp;"--"&amp;ROW(A1133),'Clie-F'!$A$5:$H$7000,4,0),"")</f>
        <v/>
      </c>
      <c r="D1139" s="112" t="str">
        <f>IFERROR(VLOOKUP($I$4&amp;"--"&amp;ROW(A1133),'Clie-F'!$A$5:$H$7000,7,0),"")</f>
        <v/>
      </c>
      <c r="E1139" s="111" t="str">
        <f t="shared" ca="1" si="17"/>
        <v/>
      </c>
      <c r="F1139" s="111" t="str">
        <f>IFERROR(VLOOKUP($I$4&amp;"--"&amp;ROW(A1133),'Clie-F'!$A$5:$J$7000,9,0),"")</f>
        <v/>
      </c>
      <c r="G1139" s="111" t="str">
        <f>IFERROR(VLOOKUP($I$4&amp;"--"&amp;ROW(A1133),'Clie-F'!$A$5:$J$7000,10,0),"")</f>
        <v/>
      </c>
    </row>
    <row r="1140" spans="2:7" ht="30" customHeight="1" x14ac:dyDescent="0.3">
      <c r="B1140" s="110">
        <v>1134</v>
      </c>
      <c r="C1140" s="111" t="str">
        <f>IFERROR(VLOOKUP($I$4&amp;"--"&amp;ROW(A1134),'Clie-F'!$A$5:$H$7000,4,0),"")</f>
        <v/>
      </c>
      <c r="D1140" s="112" t="str">
        <f>IFERROR(VLOOKUP($I$4&amp;"--"&amp;ROW(A1134),'Clie-F'!$A$5:$H$7000,7,0),"")</f>
        <v/>
      </c>
      <c r="E1140" s="111" t="str">
        <f t="shared" ca="1" si="17"/>
        <v/>
      </c>
      <c r="F1140" s="111" t="str">
        <f>IFERROR(VLOOKUP($I$4&amp;"--"&amp;ROW(A1134),'Clie-F'!$A$5:$J$7000,9,0),"")</f>
        <v/>
      </c>
      <c r="G1140" s="111" t="str">
        <f>IFERROR(VLOOKUP($I$4&amp;"--"&amp;ROW(A1134),'Clie-F'!$A$5:$J$7000,10,0),"")</f>
        <v/>
      </c>
    </row>
    <row r="1141" spans="2:7" ht="30" customHeight="1" x14ac:dyDescent="0.3">
      <c r="B1141" s="110">
        <v>1135</v>
      </c>
      <c r="C1141" s="111" t="str">
        <f>IFERROR(VLOOKUP($I$4&amp;"--"&amp;ROW(A1135),'Clie-F'!$A$5:$H$7000,4,0),"")</f>
        <v/>
      </c>
      <c r="D1141" s="112" t="str">
        <f>IFERROR(VLOOKUP($I$4&amp;"--"&amp;ROW(A1135),'Clie-F'!$A$5:$H$7000,7,0),"")</f>
        <v/>
      </c>
      <c r="E1141" s="111" t="str">
        <f t="shared" ca="1" si="17"/>
        <v/>
      </c>
      <c r="F1141" s="111" t="str">
        <f>IFERROR(VLOOKUP($I$4&amp;"--"&amp;ROW(A1135),'Clie-F'!$A$5:$J$7000,9,0),"")</f>
        <v/>
      </c>
      <c r="G1141" s="111" t="str">
        <f>IFERROR(VLOOKUP($I$4&amp;"--"&amp;ROW(A1135),'Clie-F'!$A$5:$J$7000,10,0),"")</f>
        <v/>
      </c>
    </row>
    <row r="1142" spans="2:7" ht="30" customHeight="1" x14ac:dyDescent="0.3">
      <c r="B1142" s="110">
        <v>1136</v>
      </c>
      <c r="C1142" s="111" t="str">
        <f>IFERROR(VLOOKUP($I$4&amp;"--"&amp;ROW(A1136),'Clie-F'!$A$5:$H$7000,4,0),"")</f>
        <v/>
      </c>
      <c r="D1142" s="112" t="str">
        <f>IFERROR(VLOOKUP($I$4&amp;"--"&amp;ROW(A1136),'Clie-F'!$A$5:$H$7000,7,0),"")</f>
        <v/>
      </c>
      <c r="E1142" s="111" t="str">
        <f t="shared" ca="1" si="17"/>
        <v/>
      </c>
      <c r="F1142" s="111" t="str">
        <f>IFERROR(VLOOKUP($I$4&amp;"--"&amp;ROW(A1136),'Clie-F'!$A$5:$J$7000,9,0),"")</f>
        <v/>
      </c>
      <c r="G1142" s="111" t="str">
        <f>IFERROR(VLOOKUP($I$4&amp;"--"&amp;ROW(A1136),'Clie-F'!$A$5:$J$7000,10,0),"")</f>
        <v/>
      </c>
    </row>
    <row r="1143" spans="2:7" ht="30" customHeight="1" x14ac:dyDescent="0.3">
      <c r="B1143" s="110">
        <v>1137</v>
      </c>
      <c r="C1143" s="111" t="str">
        <f>IFERROR(VLOOKUP($I$4&amp;"--"&amp;ROW(A1137),'Clie-F'!$A$5:$H$7000,4,0),"")</f>
        <v/>
      </c>
      <c r="D1143" s="112" t="str">
        <f>IFERROR(VLOOKUP($I$4&amp;"--"&amp;ROW(A1137),'Clie-F'!$A$5:$H$7000,7,0),"")</f>
        <v/>
      </c>
      <c r="E1143" s="111" t="str">
        <f t="shared" ca="1" si="17"/>
        <v/>
      </c>
      <c r="F1143" s="111" t="str">
        <f>IFERROR(VLOOKUP($I$4&amp;"--"&amp;ROW(A1137),'Clie-F'!$A$5:$J$7000,9,0),"")</f>
        <v/>
      </c>
      <c r="G1143" s="111" t="str">
        <f>IFERROR(VLOOKUP($I$4&amp;"--"&amp;ROW(A1137),'Clie-F'!$A$5:$J$7000,10,0),"")</f>
        <v/>
      </c>
    </row>
    <row r="1144" spans="2:7" ht="30" customHeight="1" x14ac:dyDescent="0.3">
      <c r="B1144" s="110">
        <v>1138</v>
      </c>
      <c r="C1144" s="111" t="str">
        <f>IFERROR(VLOOKUP($I$4&amp;"--"&amp;ROW(A1138),'Clie-F'!$A$5:$H$7000,4,0),"")</f>
        <v/>
      </c>
      <c r="D1144" s="112" t="str">
        <f>IFERROR(VLOOKUP($I$4&amp;"--"&amp;ROW(A1138),'Clie-F'!$A$5:$H$7000,7,0),"")</f>
        <v/>
      </c>
      <c r="E1144" s="111" t="str">
        <f t="shared" ca="1" si="17"/>
        <v/>
      </c>
      <c r="F1144" s="111" t="str">
        <f>IFERROR(VLOOKUP($I$4&amp;"--"&amp;ROW(A1138),'Clie-F'!$A$5:$J$7000,9,0),"")</f>
        <v/>
      </c>
      <c r="G1144" s="111" t="str">
        <f>IFERROR(VLOOKUP($I$4&amp;"--"&amp;ROW(A1138),'Clie-F'!$A$5:$J$7000,10,0),"")</f>
        <v/>
      </c>
    </row>
    <row r="1145" spans="2:7" ht="30" customHeight="1" x14ac:dyDescent="0.3">
      <c r="B1145" s="110">
        <v>1139</v>
      </c>
      <c r="C1145" s="111" t="str">
        <f>IFERROR(VLOOKUP($I$4&amp;"--"&amp;ROW(A1139),'Clie-F'!$A$5:$H$7000,4,0),"")</f>
        <v/>
      </c>
      <c r="D1145" s="112" t="str">
        <f>IFERROR(VLOOKUP($I$4&amp;"--"&amp;ROW(A1139),'Clie-F'!$A$5:$H$7000,7,0),"")</f>
        <v/>
      </c>
      <c r="E1145" s="111" t="str">
        <f t="shared" ca="1" si="17"/>
        <v/>
      </c>
      <c r="F1145" s="111" t="str">
        <f>IFERROR(VLOOKUP($I$4&amp;"--"&amp;ROW(A1139),'Clie-F'!$A$5:$J$7000,9,0),"")</f>
        <v/>
      </c>
      <c r="G1145" s="111" t="str">
        <f>IFERROR(VLOOKUP($I$4&amp;"--"&amp;ROW(A1139),'Clie-F'!$A$5:$J$7000,10,0),"")</f>
        <v/>
      </c>
    </row>
    <row r="1146" spans="2:7" ht="30" customHeight="1" x14ac:dyDescent="0.3">
      <c r="B1146" s="110">
        <v>1140</v>
      </c>
      <c r="C1146" s="111" t="str">
        <f>IFERROR(VLOOKUP($I$4&amp;"--"&amp;ROW(A1140),'Clie-F'!$A$5:$H$7000,4,0),"")</f>
        <v/>
      </c>
      <c r="D1146" s="112" t="str">
        <f>IFERROR(VLOOKUP($I$4&amp;"--"&amp;ROW(A1140),'Clie-F'!$A$5:$H$7000,7,0),"")</f>
        <v/>
      </c>
      <c r="E1146" s="111" t="str">
        <f t="shared" ca="1" si="17"/>
        <v/>
      </c>
      <c r="F1146" s="111" t="str">
        <f>IFERROR(VLOOKUP($I$4&amp;"--"&amp;ROW(A1140),'Clie-F'!$A$5:$J$7000,9,0),"")</f>
        <v/>
      </c>
      <c r="G1146" s="111" t="str">
        <f>IFERROR(VLOOKUP($I$4&amp;"--"&amp;ROW(A1140),'Clie-F'!$A$5:$J$7000,10,0),"")</f>
        <v/>
      </c>
    </row>
    <row r="1147" spans="2:7" ht="30" customHeight="1" x14ac:dyDescent="0.3">
      <c r="B1147" s="110">
        <v>1141</v>
      </c>
      <c r="C1147" s="111" t="str">
        <f>IFERROR(VLOOKUP($I$4&amp;"--"&amp;ROW(A1141),'Clie-F'!$A$5:$H$7000,4,0),"")</f>
        <v/>
      </c>
      <c r="D1147" s="112" t="str">
        <f>IFERROR(VLOOKUP($I$4&amp;"--"&amp;ROW(A1141),'Clie-F'!$A$5:$H$7000,7,0),"")</f>
        <v/>
      </c>
      <c r="E1147" s="111" t="str">
        <f t="shared" ca="1" si="17"/>
        <v/>
      </c>
      <c r="F1147" s="111" t="str">
        <f>IFERROR(VLOOKUP($I$4&amp;"--"&amp;ROW(A1141),'Clie-F'!$A$5:$J$7000,9,0),"")</f>
        <v/>
      </c>
      <c r="G1147" s="111" t="str">
        <f>IFERROR(VLOOKUP($I$4&amp;"--"&amp;ROW(A1141),'Clie-F'!$A$5:$J$7000,10,0),"")</f>
        <v/>
      </c>
    </row>
    <row r="1148" spans="2:7" ht="30" customHeight="1" x14ac:dyDescent="0.3">
      <c r="B1148" s="110">
        <v>1142</v>
      </c>
      <c r="C1148" s="111" t="str">
        <f>IFERROR(VLOOKUP($I$4&amp;"--"&amp;ROW(A1142),'Clie-F'!$A$5:$H$7000,4,0),"")</f>
        <v/>
      </c>
      <c r="D1148" s="112" t="str">
        <f>IFERROR(VLOOKUP($I$4&amp;"--"&amp;ROW(A1142),'Clie-F'!$A$5:$H$7000,7,0),"")</f>
        <v/>
      </c>
      <c r="E1148" s="111" t="str">
        <f t="shared" ca="1" si="17"/>
        <v/>
      </c>
      <c r="F1148" s="111" t="str">
        <f>IFERROR(VLOOKUP($I$4&amp;"--"&amp;ROW(A1142),'Clie-F'!$A$5:$J$7000,9,0),"")</f>
        <v/>
      </c>
      <c r="G1148" s="111" t="str">
        <f>IFERROR(VLOOKUP($I$4&amp;"--"&amp;ROW(A1142),'Clie-F'!$A$5:$J$7000,10,0),"")</f>
        <v/>
      </c>
    </row>
    <row r="1149" spans="2:7" ht="30" customHeight="1" x14ac:dyDescent="0.3">
      <c r="B1149" s="110">
        <v>1143</v>
      </c>
      <c r="C1149" s="111" t="str">
        <f>IFERROR(VLOOKUP($I$4&amp;"--"&amp;ROW(A1143),'Clie-F'!$A$5:$H$7000,4,0),"")</f>
        <v/>
      </c>
      <c r="D1149" s="112" t="str">
        <f>IFERROR(VLOOKUP($I$4&amp;"--"&amp;ROW(A1143),'Clie-F'!$A$5:$H$7000,7,0),"")</f>
        <v/>
      </c>
      <c r="E1149" s="111" t="str">
        <f t="shared" ca="1" si="17"/>
        <v/>
      </c>
      <c r="F1149" s="111" t="str">
        <f>IFERROR(VLOOKUP($I$4&amp;"--"&amp;ROW(A1143),'Clie-F'!$A$5:$J$7000,9,0),"")</f>
        <v/>
      </c>
      <c r="G1149" s="111" t="str">
        <f>IFERROR(VLOOKUP($I$4&amp;"--"&amp;ROW(A1143),'Clie-F'!$A$5:$J$7000,10,0),"")</f>
        <v/>
      </c>
    </row>
    <row r="1150" spans="2:7" ht="30" customHeight="1" x14ac:dyDescent="0.3">
      <c r="B1150" s="110">
        <v>1144</v>
      </c>
      <c r="C1150" s="111" t="str">
        <f>IFERROR(VLOOKUP($I$4&amp;"--"&amp;ROW(A1144),'Clie-F'!$A$5:$H$7000,4,0),"")</f>
        <v/>
      </c>
      <c r="D1150" s="112" t="str">
        <f>IFERROR(VLOOKUP($I$4&amp;"--"&amp;ROW(A1144),'Clie-F'!$A$5:$H$7000,7,0),"")</f>
        <v/>
      </c>
      <c r="E1150" s="111" t="str">
        <f t="shared" ca="1" si="17"/>
        <v/>
      </c>
      <c r="F1150" s="111" t="str">
        <f>IFERROR(VLOOKUP($I$4&amp;"--"&amp;ROW(A1144),'Clie-F'!$A$5:$J$7000,9,0),"")</f>
        <v/>
      </c>
      <c r="G1150" s="111" t="str">
        <f>IFERROR(VLOOKUP($I$4&amp;"--"&amp;ROW(A1144),'Clie-F'!$A$5:$J$7000,10,0),"")</f>
        <v/>
      </c>
    </row>
    <row r="1151" spans="2:7" ht="30" customHeight="1" x14ac:dyDescent="0.3">
      <c r="B1151" s="110">
        <v>1145</v>
      </c>
      <c r="C1151" s="111" t="str">
        <f>IFERROR(VLOOKUP($I$4&amp;"--"&amp;ROW(A1145),'Clie-F'!$A$5:$H$7000,4,0),"")</f>
        <v/>
      </c>
      <c r="D1151" s="112" t="str">
        <f>IFERROR(VLOOKUP($I$4&amp;"--"&amp;ROW(A1145),'Clie-F'!$A$5:$H$7000,7,0),"")</f>
        <v/>
      </c>
      <c r="E1151" s="111" t="str">
        <f t="shared" ca="1" si="17"/>
        <v/>
      </c>
      <c r="F1151" s="111" t="str">
        <f>IFERROR(VLOOKUP($I$4&amp;"--"&amp;ROW(A1145),'Clie-F'!$A$5:$J$7000,9,0),"")</f>
        <v/>
      </c>
      <c r="G1151" s="111" t="str">
        <f>IFERROR(VLOOKUP($I$4&amp;"--"&amp;ROW(A1145),'Clie-F'!$A$5:$J$7000,10,0),"")</f>
        <v/>
      </c>
    </row>
    <row r="1152" spans="2:7" ht="30" customHeight="1" x14ac:dyDescent="0.3">
      <c r="B1152" s="110">
        <v>1146</v>
      </c>
      <c r="C1152" s="111" t="str">
        <f>IFERROR(VLOOKUP($I$4&amp;"--"&amp;ROW(A1146),'Clie-F'!$A$5:$H$7000,4,0),"")</f>
        <v/>
      </c>
      <c r="D1152" s="112" t="str">
        <f>IFERROR(VLOOKUP($I$4&amp;"--"&amp;ROW(A1146),'Clie-F'!$A$5:$H$7000,7,0),"")</f>
        <v/>
      </c>
      <c r="E1152" s="111" t="str">
        <f t="shared" ca="1" si="17"/>
        <v/>
      </c>
      <c r="F1152" s="111" t="str">
        <f>IFERROR(VLOOKUP($I$4&amp;"--"&amp;ROW(A1146),'Clie-F'!$A$5:$J$7000,9,0),"")</f>
        <v/>
      </c>
      <c r="G1152" s="111" t="str">
        <f>IFERROR(VLOOKUP($I$4&amp;"--"&amp;ROW(A1146),'Clie-F'!$A$5:$J$7000,10,0),"")</f>
        <v/>
      </c>
    </row>
    <row r="1153" spans="2:7" ht="30" customHeight="1" x14ac:dyDescent="0.3">
      <c r="B1153" s="110">
        <v>1147</v>
      </c>
      <c r="C1153" s="111" t="str">
        <f>IFERROR(VLOOKUP($I$4&amp;"--"&amp;ROW(A1147),'Clie-F'!$A$5:$H$7000,4,0),"")</f>
        <v/>
      </c>
      <c r="D1153" s="112" t="str">
        <f>IFERROR(VLOOKUP($I$4&amp;"--"&amp;ROW(A1147),'Clie-F'!$A$5:$H$7000,7,0),"")</f>
        <v/>
      </c>
      <c r="E1153" s="111" t="str">
        <f t="shared" ca="1" si="17"/>
        <v/>
      </c>
      <c r="F1153" s="111" t="str">
        <f>IFERROR(VLOOKUP($I$4&amp;"--"&amp;ROW(A1147),'Clie-F'!$A$5:$J$7000,9,0),"")</f>
        <v/>
      </c>
      <c r="G1153" s="111" t="str">
        <f>IFERROR(VLOOKUP($I$4&amp;"--"&amp;ROW(A1147),'Clie-F'!$A$5:$J$7000,10,0),"")</f>
        <v/>
      </c>
    </row>
    <row r="1154" spans="2:7" ht="30" customHeight="1" x14ac:dyDescent="0.3">
      <c r="B1154" s="110">
        <v>1148</v>
      </c>
      <c r="C1154" s="111" t="str">
        <f>IFERROR(VLOOKUP($I$4&amp;"--"&amp;ROW(A1148),'Clie-F'!$A$5:$H$7000,4,0),"")</f>
        <v/>
      </c>
      <c r="D1154" s="112" t="str">
        <f>IFERROR(VLOOKUP($I$4&amp;"--"&amp;ROW(A1148),'Clie-F'!$A$5:$H$7000,7,0),"")</f>
        <v/>
      </c>
      <c r="E1154" s="111" t="str">
        <f t="shared" ca="1" si="17"/>
        <v/>
      </c>
      <c r="F1154" s="111" t="str">
        <f>IFERROR(VLOOKUP($I$4&amp;"--"&amp;ROW(A1148),'Clie-F'!$A$5:$J$7000,9,0),"")</f>
        <v/>
      </c>
      <c r="G1154" s="111" t="str">
        <f>IFERROR(VLOOKUP($I$4&amp;"--"&amp;ROW(A1148),'Clie-F'!$A$5:$J$7000,10,0),"")</f>
        <v/>
      </c>
    </row>
    <row r="1155" spans="2:7" ht="30" customHeight="1" x14ac:dyDescent="0.3">
      <c r="B1155" s="110">
        <v>1149</v>
      </c>
      <c r="C1155" s="111" t="str">
        <f>IFERROR(VLOOKUP($I$4&amp;"--"&amp;ROW(A1149),'Clie-F'!$A$5:$H$7000,4,0),"")</f>
        <v/>
      </c>
      <c r="D1155" s="112" t="str">
        <f>IFERROR(VLOOKUP($I$4&amp;"--"&amp;ROW(A1149),'Clie-F'!$A$5:$H$7000,7,0),"")</f>
        <v/>
      </c>
      <c r="E1155" s="111" t="str">
        <f t="shared" ca="1" si="17"/>
        <v/>
      </c>
      <c r="F1155" s="111" t="str">
        <f>IFERROR(VLOOKUP($I$4&amp;"--"&amp;ROW(A1149),'Clie-F'!$A$5:$J$7000,9,0),"")</f>
        <v/>
      </c>
      <c r="G1155" s="111" t="str">
        <f>IFERROR(VLOOKUP($I$4&amp;"--"&amp;ROW(A1149),'Clie-F'!$A$5:$J$7000,10,0),"")</f>
        <v/>
      </c>
    </row>
    <row r="1156" spans="2:7" ht="30" customHeight="1" x14ac:dyDescent="0.3">
      <c r="B1156" s="110">
        <v>1150</v>
      </c>
      <c r="C1156" s="111" t="str">
        <f>IFERROR(VLOOKUP($I$4&amp;"--"&amp;ROW(A1150),'Clie-F'!$A$5:$H$7000,4,0),"")</f>
        <v/>
      </c>
      <c r="D1156" s="112" t="str">
        <f>IFERROR(VLOOKUP($I$4&amp;"--"&amp;ROW(A1150),'Clie-F'!$A$5:$H$7000,7,0),"")</f>
        <v/>
      </c>
      <c r="E1156" s="111" t="str">
        <f t="shared" ca="1" si="17"/>
        <v/>
      </c>
      <c r="F1156" s="111" t="str">
        <f>IFERROR(VLOOKUP($I$4&amp;"--"&amp;ROW(A1150),'Clie-F'!$A$5:$J$7000,9,0),"")</f>
        <v/>
      </c>
      <c r="G1156" s="111" t="str">
        <f>IFERROR(VLOOKUP($I$4&amp;"--"&amp;ROW(A1150),'Clie-F'!$A$5:$J$7000,10,0),"")</f>
        <v/>
      </c>
    </row>
    <row r="1157" spans="2:7" ht="30" customHeight="1" x14ac:dyDescent="0.3">
      <c r="B1157" s="110">
        <v>1151</v>
      </c>
      <c r="C1157" s="111" t="str">
        <f>IFERROR(VLOOKUP($I$4&amp;"--"&amp;ROW(A1151),'Clie-F'!$A$5:$H$7000,4,0),"")</f>
        <v/>
      </c>
      <c r="D1157" s="112" t="str">
        <f>IFERROR(VLOOKUP($I$4&amp;"--"&amp;ROW(A1151),'Clie-F'!$A$5:$H$7000,7,0),"")</f>
        <v/>
      </c>
      <c r="E1157" s="111" t="str">
        <f t="shared" ca="1" si="17"/>
        <v/>
      </c>
      <c r="F1157" s="111" t="str">
        <f>IFERROR(VLOOKUP($I$4&amp;"--"&amp;ROW(A1151),'Clie-F'!$A$5:$J$7000,9,0),"")</f>
        <v/>
      </c>
      <c r="G1157" s="111" t="str">
        <f>IFERROR(VLOOKUP($I$4&amp;"--"&amp;ROW(A1151),'Clie-F'!$A$5:$J$7000,10,0),"")</f>
        <v/>
      </c>
    </row>
    <row r="1158" spans="2:7" ht="30" customHeight="1" x14ac:dyDescent="0.3">
      <c r="B1158" s="110">
        <v>1152</v>
      </c>
      <c r="C1158" s="111" t="str">
        <f>IFERROR(VLOOKUP($I$4&amp;"--"&amp;ROW(A1152),'Clie-F'!$A$5:$H$7000,4,0),"")</f>
        <v/>
      </c>
      <c r="D1158" s="112" t="str">
        <f>IFERROR(VLOOKUP($I$4&amp;"--"&amp;ROW(A1152),'Clie-F'!$A$5:$H$7000,7,0),"")</f>
        <v/>
      </c>
      <c r="E1158" s="111" t="str">
        <f t="shared" ca="1" si="17"/>
        <v/>
      </c>
      <c r="F1158" s="111" t="str">
        <f>IFERROR(VLOOKUP($I$4&amp;"--"&amp;ROW(A1152),'Clie-F'!$A$5:$J$7000,9,0),"")</f>
        <v/>
      </c>
      <c r="G1158" s="111" t="str">
        <f>IFERROR(VLOOKUP($I$4&amp;"--"&amp;ROW(A1152),'Clie-F'!$A$5:$J$7000,10,0),"")</f>
        <v/>
      </c>
    </row>
    <row r="1159" spans="2:7" ht="30" customHeight="1" x14ac:dyDescent="0.3">
      <c r="B1159" s="110">
        <v>1153</v>
      </c>
      <c r="C1159" s="111" t="str">
        <f>IFERROR(VLOOKUP($I$4&amp;"--"&amp;ROW(A1153),'Clie-F'!$A$5:$H$7000,4,0),"")</f>
        <v/>
      </c>
      <c r="D1159" s="112" t="str">
        <f>IFERROR(VLOOKUP($I$4&amp;"--"&amp;ROW(A1153),'Clie-F'!$A$5:$H$7000,7,0),"")</f>
        <v/>
      </c>
      <c r="E1159" s="111" t="str">
        <f t="shared" ref="E1159:E1222" ca="1" si="18">IFERROR(IF(D1159,DATEDIF(D1159,TODAY(),"Y"),""),"")</f>
        <v/>
      </c>
      <c r="F1159" s="111" t="str">
        <f>IFERROR(VLOOKUP($I$4&amp;"--"&amp;ROW(A1153),'Clie-F'!$A$5:$J$7000,9,0),"")</f>
        <v/>
      </c>
      <c r="G1159" s="111" t="str">
        <f>IFERROR(VLOOKUP($I$4&amp;"--"&amp;ROW(A1153),'Clie-F'!$A$5:$J$7000,10,0),"")</f>
        <v/>
      </c>
    </row>
    <row r="1160" spans="2:7" ht="30" customHeight="1" x14ac:dyDescent="0.3">
      <c r="B1160" s="110">
        <v>1154</v>
      </c>
      <c r="C1160" s="111" t="str">
        <f>IFERROR(VLOOKUP($I$4&amp;"--"&amp;ROW(A1154),'Clie-F'!$A$5:$H$7000,4,0),"")</f>
        <v/>
      </c>
      <c r="D1160" s="112" t="str">
        <f>IFERROR(VLOOKUP($I$4&amp;"--"&amp;ROW(A1154),'Clie-F'!$A$5:$H$7000,7,0),"")</f>
        <v/>
      </c>
      <c r="E1160" s="111" t="str">
        <f t="shared" ca="1" si="18"/>
        <v/>
      </c>
      <c r="F1160" s="111" t="str">
        <f>IFERROR(VLOOKUP($I$4&amp;"--"&amp;ROW(A1154),'Clie-F'!$A$5:$J$7000,9,0),"")</f>
        <v/>
      </c>
      <c r="G1160" s="111" t="str">
        <f>IFERROR(VLOOKUP($I$4&amp;"--"&amp;ROW(A1154),'Clie-F'!$A$5:$J$7000,10,0),"")</f>
        <v/>
      </c>
    </row>
    <row r="1161" spans="2:7" ht="30" customHeight="1" x14ac:dyDescent="0.3">
      <c r="B1161" s="110">
        <v>1155</v>
      </c>
      <c r="C1161" s="111" t="str">
        <f>IFERROR(VLOOKUP($I$4&amp;"--"&amp;ROW(A1155),'Clie-F'!$A$5:$H$7000,4,0),"")</f>
        <v/>
      </c>
      <c r="D1161" s="112" t="str">
        <f>IFERROR(VLOOKUP($I$4&amp;"--"&amp;ROW(A1155),'Clie-F'!$A$5:$H$7000,7,0),"")</f>
        <v/>
      </c>
      <c r="E1161" s="111" t="str">
        <f t="shared" ca="1" si="18"/>
        <v/>
      </c>
      <c r="F1161" s="111" t="str">
        <f>IFERROR(VLOOKUP($I$4&amp;"--"&amp;ROW(A1155),'Clie-F'!$A$5:$J$7000,9,0),"")</f>
        <v/>
      </c>
      <c r="G1161" s="111" t="str">
        <f>IFERROR(VLOOKUP($I$4&amp;"--"&amp;ROW(A1155),'Clie-F'!$A$5:$J$7000,10,0),"")</f>
        <v/>
      </c>
    </row>
    <row r="1162" spans="2:7" ht="30" customHeight="1" x14ac:dyDescent="0.3">
      <c r="B1162" s="110">
        <v>1156</v>
      </c>
      <c r="C1162" s="111" t="str">
        <f>IFERROR(VLOOKUP($I$4&amp;"--"&amp;ROW(A1156),'Clie-F'!$A$5:$H$7000,4,0),"")</f>
        <v/>
      </c>
      <c r="D1162" s="112" t="str">
        <f>IFERROR(VLOOKUP($I$4&amp;"--"&amp;ROW(A1156),'Clie-F'!$A$5:$H$7000,7,0),"")</f>
        <v/>
      </c>
      <c r="E1162" s="111" t="str">
        <f t="shared" ca="1" si="18"/>
        <v/>
      </c>
      <c r="F1162" s="111" t="str">
        <f>IFERROR(VLOOKUP($I$4&amp;"--"&amp;ROW(A1156),'Clie-F'!$A$5:$J$7000,9,0),"")</f>
        <v/>
      </c>
      <c r="G1162" s="111" t="str">
        <f>IFERROR(VLOOKUP($I$4&amp;"--"&amp;ROW(A1156),'Clie-F'!$A$5:$J$7000,10,0),"")</f>
        <v/>
      </c>
    </row>
    <row r="1163" spans="2:7" ht="30" customHeight="1" x14ac:dyDescent="0.3">
      <c r="B1163" s="110">
        <v>1157</v>
      </c>
      <c r="C1163" s="111" t="str">
        <f>IFERROR(VLOOKUP($I$4&amp;"--"&amp;ROW(A1157),'Clie-F'!$A$5:$H$7000,4,0),"")</f>
        <v/>
      </c>
      <c r="D1163" s="112" t="str">
        <f>IFERROR(VLOOKUP($I$4&amp;"--"&amp;ROW(A1157),'Clie-F'!$A$5:$H$7000,7,0),"")</f>
        <v/>
      </c>
      <c r="E1163" s="111" t="str">
        <f t="shared" ca="1" si="18"/>
        <v/>
      </c>
      <c r="F1163" s="111" t="str">
        <f>IFERROR(VLOOKUP($I$4&amp;"--"&amp;ROW(A1157),'Clie-F'!$A$5:$J$7000,9,0),"")</f>
        <v/>
      </c>
      <c r="G1163" s="111" t="str">
        <f>IFERROR(VLOOKUP($I$4&amp;"--"&amp;ROW(A1157),'Clie-F'!$A$5:$J$7000,10,0),"")</f>
        <v/>
      </c>
    </row>
    <row r="1164" spans="2:7" ht="30" customHeight="1" x14ac:dyDescent="0.3">
      <c r="B1164" s="110">
        <v>1158</v>
      </c>
      <c r="C1164" s="111" t="str">
        <f>IFERROR(VLOOKUP($I$4&amp;"--"&amp;ROW(A1158),'Clie-F'!$A$5:$H$7000,4,0),"")</f>
        <v/>
      </c>
      <c r="D1164" s="112" t="str">
        <f>IFERROR(VLOOKUP($I$4&amp;"--"&amp;ROW(A1158),'Clie-F'!$A$5:$H$7000,7,0),"")</f>
        <v/>
      </c>
      <c r="E1164" s="111" t="str">
        <f t="shared" ca="1" si="18"/>
        <v/>
      </c>
      <c r="F1164" s="111" t="str">
        <f>IFERROR(VLOOKUP($I$4&amp;"--"&amp;ROW(A1158),'Clie-F'!$A$5:$J$7000,9,0),"")</f>
        <v/>
      </c>
      <c r="G1164" s="111" t="str">
        <f>IFERROR(VLOOKUP($I$4&amp;"--"&amp;ROW(A1158),'Clie-F'!$A$5:$J$7000,10,0),"")</f>
        <v/>
      </c>
    </row>
    <row r="1165" spans="2:7" ht="30" customHeight="1" x14ac:dyDescent="0.3">
      <c r="B1165" s="110">
        <v>1159</v>
      </c>
      <c r="C1165" s="111" t="str">
        <f>IFERROR(VLOOKUP($I$4&amp;"--"&amp;ROW(A1159),'Clie-F'!$A$5:$H$7000,4,0),"")</f>
        <v/>
      </c>
      <c r="D1165" s="112" t="str">
        <f>IFERROR(VLOOKUP($I$4&amp;"--"&amp;ROW(A1159),'Clie-F'!$A$5:$H$7000,7,0),"")</f>
        <v/>
      </c>
      <c r="E1165" s="111" t="str">
        <f t="shared" ca="1" si="18"/>
        <v/>
      </c>
      <c r="F1165" s="111" t="str">
        <f>IFERROR(VLOOKUP($I$4&amp;"--"&amp;ROW(A1159),'Clie-F'!$A$5:$J$7000,9,0),"")</f>
        <v/>
      </c>
      <c r="G1165" s="111" t="str">
        <f>IFERROR(VLOOKUP($I$4&amp;"--"&amp;ROW(A1159),'Clie-F'!$A$5:$J$7000,10,0),"")</f>
        <v/>
      </c>
    </row>
    <row r="1166" spans="2:7" ht="30" customHeight="1" x14ac:dyDescent="0.3">
      <c r="B1166" s="110">
        <v>1160</v>
      </c>
      <c r="C1166" s="111" t="str">
        <f>IFERROR(VLOOKUP($I$4&amp;"--"&amp;ROW(A1160),'Clie-F'!$A$5:$H$7000,4,0),"")</f>
        <v/>
      </c>
      <c r="D1166" s="112" t="str">
        <f>IFERROR(VLOOKUP($I$4&amp;"--"&amp;ROW(A1160),'Clie-F'!$A$5:$H$7000,7,0),"")</f>
        <v/>
      </c>
      <c r="E1166" s="111" t="str">
        <f t="shared" ca="1" si="18"/>
        <v/>
      </c>
      <c r="F1166" s="111" t="str">
        <f>IFERROR(VLOOKUP($I$4&amp;"--"&amp;ROW(A1160),'Clie-F'!$A$5:$J$7000,9,0),"")</f>
        <v/>
      </c>
      <c r="G1166" s="111" t="str">
        <f>IFERROR(VLOOKUP($I$4&amp;"--"&amp;ROW(A1160),'Clie-F'!$A$5:$J$7000,10,0),"")</f>
        <v/>
      </c>
    </row>
    <row r="1167" spans="2:7" ht="30" customHeight="1" x14ac:dyDescent="0.3">
      <c r="B1167" s="110">
        <v>1161</v>
      </c>
      <c r="C1167" s="111" t="str">
        <f>IFERROR(VLOOKUP($I$4&amp;"--"&amp;ROW(A1161),'Clie-F'!$A$5:$H$7000,4,0),"")</f>
        <v/>
      </c>
      <c r="D1167" s="112" t="str">
        <f>IFERROR(VLOOKUP($I$4&amp;"--"&amp;ROW(A1161),'Clie-F'!$A$5:$H$7000,7,0),"")</f>
        <v/>
      </c>
      <c r="E1167" s="111" t="str">
        <f t="shared" ca="1" si="18"/>
        <v/>
      </c>
      <c r="F1167" s="111" t="str">
        <f>IFERROR(VLOOKUP($I$4&amp;"--"&amp;ROW(A1161),'Clie-F'!$A$5:$J$7000,9,0),"")</f>
        <v/>
      </c>
      <c r="G1167" s="111" t="str">
        <f>IFERROR(VLOOKUP($I$4&amp;"--"&amp;ROW(A1161),'Clie-F'!$A$5:$J$7000,10,0),"")</f>
        <v/>
      </c>
    </row>
    <row r="1168" spans="2:7" ht="30" customHeight="1" x14ac:dyDescent="0.3">
      <c r="B1168" s="110">
        <v>1162</v>
      </c>
      <c r="C1168" s="111" t="str">
        <f>IFERROR(VLOOKUP($I$4&amp;"--"&amp;ROW(A1162),'Clie-F'!$A$5:$H$7000,4,0),"")</f>
        <v/>
      </c>
      <c r="D1168" s="112" t="str">
        <f>IFERROR(VLOOKUP($I$4&amp;"--"&amp;ROW(A1162),'Clie-F'!$A$5:$H$7000,7,0),"")</f>
        <v/>
      </c>
      <c r="E1168" s="111" t="str">
        <f t="shared" ca="1" si="18"/>
        <v/>
      </c>
      <c r="F1168" s="111" t="str">
        <f>IFERROR(VLOOKUP($I$4&amp;"--"&amp;ROW(A1162),'Clie-F'!$A$5:$J$7000,9,0),"")</f>
        <v/>
      </c>
      <c r="G1168" s="111" t="str">
        <f>IFERROR(VLOOKUP($I$4&amp;"--"&amp;ROW(A1162),'Clie-F'!$A$5:$J$7000,10,0),"")</f>
        <v/>
      </c>
    </row>
    <row r="1169" spans="2:7" ht="30" customHeight="1" x14ac:dyDescent="0.3">
      <c r="B1169" s="110">
        <v>1163</v>
      </c>
      <c r="C1169" s="111" t="str">
        <f>IFERROR(VLOOKUP($I$4&amp;"--"&amp;ROW(A1163),'Clie-F'!$A$5:$H$7000,4,0),"")</f>
        <v/>
      </c>
      <c r="D1169" s="112" t="str">
        <f>IFERROR(VLOOKUP($I$4&amp;"--"&amp;ROW(A1163),'Clie-F'!$A$5:$H$7000,7,0),"")</f>
        <v/>
      </c>
      <c r="E1169" s="111" t="str">
        <f t="shared" ca="1" si="18"/>
        <v/>
      </c>
      <c r="F1169" s="111" t="str">
        <f>IFERROR(VLOOKUP($I$4&amp;"--"&amp;ROW(A1163),'Clie-F'!$A$5:$J$7000,9,0),"")</f>
        <v/>
      </c>
      <c r="G1169" s="111" t="str">
        <f>IFERROR(VLOOKUP($I$4&amp;"--"&amp;ROW(A1163),'Clie-F'!$A$5:$J$7000,10,0),"")</f>
        <v/>
      </c>
    </row>
    <row r="1170" spans="2:7" ht="30" customHeight="1" x14ac:dyDescent="0.3">
      <c r="B1170" s="110">
        <v>1164</v>
      </c>
      <c r="C1170" s="111" t="str">
        <f>IFERROR(VLOOKUP($I$4&amp;"--"&amp;ROW(A1164),'Clie-F'!$A$5:$H$7000,4,0),"")</f>
        <v/>
      </c>
      <c r="D1170" s="112" t="str">
        <f>IFERROR(VLOOKUP($I$4&amp;"--"&amp;ROW(A1164),'Clie-F'!$A$5:$H$7000,7,0),"")</f>
        <v/>
      </c>
      <c r="E1170" s="111" t="str">
        <f t="shared" ca="1" si="18"/>
        <v/>
      </c>
      <c r="F1170" s="111" t="str">
        <f>IFERROR(VLOOKUP($I$4&amp;"--"&amp;ROW(A1164),'Clie-F'!$A$5:$J$7000,9,0),"")</f>
        <v/>
      </c>
      <c r="G1170" s="111" t="str">
        <f>IFERROR(VLOOKUP($I$4&amp;"--"&amp;ROW(A1164),'Clie-F'!$A$5:$J$7000,10,0),"")</f>
        <v/>
      </c>
    </row>
    <row r="1171" spans="2:7" ht="30" customHeight="1" x14ac:dyDescent="0.3">
      <c r="B1171" s="110">
        <v>1165</v>
      </c>
      <c r="C1171" s="111" t="str">
        <f>IFERROR(VLOOKUP($I$4&amp;"--"&amp;ROW(A1165),'Clie-F'!$A$5:$H$7000,4,0),"")</f>
        <v/>
      </c>
      <c r="D1171" s="112" t="str">
        <f>IFERROR(VLOOKUP($I$4&amp;"--"&amp;ROW(A1165),'Clie-F'!$A$5:$H$7000,7,0),"")</f>
        <v/>
      </c>
      <c r="E1171" s="111" t="str">
        <f t="shared" ca="1" si="18"/>
        <v/>
      </c>
      <c r="F1171" s="111" t="str">
        <f>IFERROR(VLOOKUP($I$4&amp;"--"&amp;ROW(A1165),'Clie-F'!$A$5:$J$7000,9,0),"")</f>
        <v/>
      </c>
      <c r="G1171" s="111" t="str">
        <f>IFERROR(VLOOKUP($I$4&amp;"--"&amp;ROW(A1165),'Clie-F'!$A$5:$J$7000,10,0),"")</f>
        <v/>
      </c>
    </row>
    <row r="1172" spans="2:7" ht="30" customHeight="1" x14ac:dyDescent="0.3">
      <c r="B1172" s="110">
        <v>1166</v>
      </c>
      <c r="C1172" s="111" t="str">
        <f>IFERROR(VLOOKUP($I$4&amp;"--"&amp;ROW(A1166),'Clie-F'!$A$5:$H$7000,4,0),"")</f>
        <v/>
      </c>
      <c r="D1172" s="112" t="str">
        <f>IFERROR(VLOOKUP($I$4&amp;"--"&amp;ROW(A1166),'Clie-F'!$A$5:$H$7000,7,0),"")</f>
        <v/>
      </c>
      <c r="E1172" s="111" t="str">
        <f t="shared" ca="1" si="18"/>
        <v/>
      </c>
      <c r="F1172" s="111" t="str">
        <f>IFERROR(VLOOKUP($I$4&amp;"--"&amp;ROW(A1166),'Clie-F'!$A$5:$J$7000,9,0),"")</f>
        <v/>
      </c>
      <c r="G1172" s="111" t="str">
        <f>IFERROR(VLOOKUP($I$4&amp;"--"&amp;ROW(A1166),'Clie-F'!$A$5:$J$7000,10,0),"")</f>
        <v/>
      </c>
    </row>
    <row r="1173" spans="2:7" ht="30" customHeight="1" x14ac:dyDescent="0.3">
      <c r="B1173" s="110">
        <v>1167</v>
      </c>
      <c r="C1173" s="111" t="str">
        <f>IFERROR(VLOOKUP($I$4&amp;"--"&amp;ROW(A1167),'Clie-F'!$A$5:$H$7000,4,0),"")</f>
        <v/>
      </c>
      <c r="D1173" s="112" t="str">
        <f>IFERROR(VLOOKUP($I$4&amp;"--"&amp;ROW(A1167),'Clie-F'!$A$5:$H$7000,7,0),"")</f>
        <v/>
      </c>
      <c r="E1173" s="111" t="str">
        <f t="shared" ca="1" si="18"/>
        <v/>
      </c>
      <c r="F1173" s="111" t="str">
        <f>IFERROR(VLOOKUP($I$4&amp;"--"&amp;ROW(A1167),'Clie-F'!$A$5:$J$7000,9,0),"")</f>
        <v/>
      </c>
      <c r="G1173" s="111" t="str">
        <f>IFERROR(VLOOKUP($I$4&amp;"--"&amp;ROW(A1167),'Clie-F'!$A$5:$J$7000,10,0),"")</f>
        <v/>
      </c>
    </row>
    <row r="1174" spans="2:7" ht="30" customHeight="1" x14ac:dyDescent="0.3">
      <c r="B1174" s="110">
        <v>1168</v>
      </c>
      <c r="C1174" s="111" t="str">
        <f>IFERROR(VLOOKUP($I$4&amp;"--"&amp;ROW(A1168),'Clie-F'!$A$5:$H$7000,4,0),"")</f>
        <v/>
      </c>
      <c r="D1174" s="112" t="str">
        <f>IFERROR(VLOOKUP($I$4&amp;"--"&amp;ROW(A1168),'Clie-F'!$A$5:$H$7000,7,0),"")</f>
        <v/>
      </c>
      <c r="E1174" s="111" t="str">
        <f t="shared" ca="1" si="18"/>
        <v/>
      </c>
      <c r="F1174" s="111" t="str">
        <f>IFERROR(VLOOKUP($I$4&amp;"--"&amp;ROW(A1168),'Clie-F'!$A$5:$J$7000,9,0),"")</f>
        <v/>
      </c>
      <c r="G1174" s="111" t="str">
        <f>IFERROR(VLOOKUP($I$4&amp;"--"&amp;ROW(A1168),'Clie-F'!$A$5:$J$7000,10,0),"")</f>
        <v/>
      </c>
    </row>
    <row r="1175" spans="2:7" ht="30" customHeight="1" x14ac:dyDescent="0.3">
      <c r="B1175" s="110">
        <v>1169</v>
      </c>
      <c r="C1175" s="111" t="str">
        <f>IFERROR(VLOOKUP($I$4&amp;"--"&amp;ROW(A1169),'Clie-F'!$A$5:$H$7000,4,0),"")</f>
        <v/>
      </c>
      <c r="D1175" s="112" t="str">
        <f>IFERROR(VLOOKUP($I$4&amp;"--"&amp;ROW(A1169),'Clie-F'!$A$5:$H$7000,7,0),"")</f>
        <v/>
      </c>
      <c r="E1175" s="111" t="str">
        <f t="shared" ca="1" si="18"/>
        <v/>
      </c>
      <c r="F1175" s="111" t="str">
        <f>IFERROR(VLOOKUP($I$4&amp;"--"&amp;ROW(A1169),'Clie-F'!$A$5:$J$7000,9,0),"")</f>
        <v/>
      </c>
      <c r="G1175" s="111" t="str">
        <f>IFERROR(VLOOKUP($I$4&amp;"--"&amp;ROW(A1169),'Clie-F'!$A$5:$J$7000,10,0),"")</f>
        <v/>
      </c>
    </row>
    <row r="1176" spans="2:7" ht="30" customHeight="1" x14ac:dyDescent="0.3">
      <c r="B1176" s="110">
        <v>1170</v>
      </c>
      <c r="C1176" s="111" t="str">
        <f>IFERROR(VLOOKUP($I$4&amp;"--"&amp;ROW(A1170),'Clie-F'!$A$5:$H$7000,4,0),"")</f>
        <v/>
      </c>
      <c r="D1176" s="112" t="str">
        <f>IFERROR(VLOOKUP($I$4&amp;"--"&amp;ROW(A1170),'Clie-F'!$A$5:$H$7000,7,0),"")</f>
        <v/>
      </c>
      <c r="E1176" s="111" t="str">
        <f t="shared" ca="1" si="18"/>
        <v/>
      </c>
      <c r="F1176" s="111" t="str">
        <f>IFERROR(VLOOKUP($I$4&amp;"--"&amp;ROW(A1170),'Clie-F'!$A$5:$J$7000,9,0),"")</f>
        <v/>
      </c>
      <c r="G1176" s="111" t="str">
        <f>IFERROR(VLOOKUP($I$4&amp;"--"&amp;ROW(A1170),'Clie-F'!$A$5:$J$7000,10,0),"")</f>
        <v/>
      </c>
    </row>
    <row r="1177" spans="2:7" ht="30" customHeight="1" x14ac:dyDescent="0.3">
      <c r="B1177" s="110">
        <v>1171</v>
      </c>
      <c r="C1177" s="111" t="str">
        <f>IFERROR(VLOOKUP($I$4&amp;"--"&amp;ROW(A1171),'Clie-F'!$A$5:$H$7000,4,0),"")</f>
        <v/>
      </c>
      <c r="D1177" s="112" t="str">
        <f>IFERROR(VLOOKUP($I$4&amp;"--"&amp;ROW(A1171),'Clie-F'!$A$5:$H$7000,7,0),"")</f>
        <v/>
      </c>
      <c r="E1177" s="111" t="str">
        <f t="shared" ca="1" si="18"/>
        <v/>
      </c>
      <c r="F1177" s="111" t="str">
        <f>IFERROR(VLOOKUP($I$4&amp;"--"&amp;ROW(A1171),'Clie-F'!$A$5:$J$7000,9,0),"")</f>
        <v/>
      </c>
      <c r="G1177" s="111" t="str">
        <f>IFERROR(VLOOKUP($I$4&amp;"--"&amp;ROW(A1171),'Clie-F'!$A$5:$J$7000,10,0),"")</f>
        <v/>
      </c>
    </row>
    <row r="1178" spans="2:7" ht="30" customHeight="1" x14ac:dyDescent="0.3">
      <c r="B1178" s="110">
        <v>1172</v>
      </c>
      <c r="C1178" s="111" t="str">
        <f>IFERROR(VLOOKUP($I$4&amp;"--"&amp;ROW(A1172),'Clie-F'!$A$5:$H$7000,4,0),"")</f>
        <v/>
      </c>
      <c r="D1178" s="112" t="str">
        <f>IFERROR(VLOOKUP($I$4&amp;"--"&amp;ROW(A1172),'Clie-F'!$A$5:$H$7000,7,0),"")</f>
        <v/>
      </c>
      <c r="E1178" s="111" t="str">
        <f t="shared" ca="1" si="18"/>
        <v/>
      </c>
      <c r="F1178" s="111" t="str">
        <f>IFERROR(VLOOKUP($I$4&amp;"--"&amp;ROW(A1172),'Clie-F'!$A$5:$J$7000,9,0),"")</f>
        <v/>
      </c>
      <c r="G1178" s="111" t="str">
        <f>IFERROR(VLOOKUP($I$4&amp;"--"&amp;ROW(A1172),'Clie-F'!$A$5:$J$7000,10,0),"")</f>
        <v/>
      </c>
    </row>
    <row r="1179" spans="2:7" ht="30" customHeight="1" x14ac:dyDescent="0.3">
      <c r="B1179" s="110">
        <v>1173</v>
      </c>
      <c r="C1179" s="111" t="str">
        <f>IFERROR(VLOOKUP($I$4&amp;"--"&amp;ROW(A1173),'Clie-F'!$A$5:$H$7000,4,0),"")</f>
        <v/>
      </c>
      <c r="D1179" s="112" t="str">
        <f>IFERROR(VLOOKUP($I$4&amp;"--"&amp;ROW(A1173),'Clie-F'!$A$5:$H$7000,7,0),"")</f>
        <v/>
      </c>
      <c r="E1179" s="111" t="str">
        <f t="shared" ca="1" si="18"/>
        <v/>
      </c>
      <c r="F1179" s="111" t="str">
        <f>IFERROR(VLOOKUP($I$4&amp;"--"&amp;ROW(A1173),'Clie-F'!$A$5:$J$7000,9,0),"")</f>
        <v/>
      </c>
      <c r="G1179" s="111" t="str">
        <f>IFERROR(VLOOKUP($I$4&amp;"--"&amp;ROW(A1173),'Clie-F'!$A$5:$J$7000,10,0),"")</f>
        <v/>
      </c>
    </row>
    <row r="1180" spans="2:7" ht="30" customHeight="1" x14ac:dyDescent="0.3">
      <c r="B1180" s="110">
        <v>1174</v>
      </c>
      <c r="C1180" s="111" t="str">
        <f>IFERROR(VLOOKUP($I$4&amp;"--"&amp;ROW(A1174),'Clie-F'!$A$5:$H$7000,4,0),"")</f>
        <v/>
      </c>
      <c r="D1180" s="112" t="str">
        <f>IFERROR(VLOOKUP($I$4&amp;"--"&amp;ROW(A1174),'Clie-F'!$A$5:$H$7000,7,0),"")</f>
        <v/>
      </c>
      <c r="E1180" s="111" t="str">
        <f t="shared" ca="1" si="18"/>
        <v/>
      </c>
      <c r="F1180" s="111" t="str">
        <f>IFERROR(VLOOKUP($I$4&amp;"--"&amp;ROW(A1174),'Clie-F'!$A$5:$J$7000,9,0),"")</f>
        <v/>
      </c>
      <c r="G1180" s="111" t="str">
        <f>IFERROR(VLOOKUP($I$4&amp;"--"&amp;ROW(A1174),'Clie-F'!$A$5:$J$7000,10,0),"")</f>
        <v/>
      </c>
    </row>
    <row r="1181" spans="2:7" ht="30" customHeight="1" x14ac:dyDescent="0.3">
      <c r="B1181" s="110">
        <v>1175</v>
      </c>
      <c r="C1181" s="111" t="str">
        <f>IFERROR(VLOOKUP($I$4&amp;"--"&amp;ROW(A1175),'Clie-F'!$A$5:$H$7000,4,0),"")</f>
        <v/>
      </c>
      <c r="D1181" s="112" t="str">
        <f>IFERROR(VLOOKUP($I$4&amp;"--"&amp;ROW(A1175),'Clie-F'!$A$5:$H$7000,7,0),"")</f>
        <v/>
      </c>
      <c r="E1181" s="111" t="str">
        <f t="shared" ca="1" si="18"/>
        <v/>
      </c>
      <c r="F1181" s="111" t="str">
        <f>IFERROR(VLOOKUP($I$4&amp;"--"&amp;ROW(A1175),'Clie-F'!$A$5:$J$7000,9,0),"")</f>
        <v/>
      </c>
      <c r="G1181" s="111" t="str">
        <f>IFERROR(VLOOKUP($I$4&amp;"--"&amp;ROW(A1175),'Clie-F'!$A$5:$J$7000,10,0),"")</f>
        <v/>
      </c>
    </row>
    <row r="1182" spans="2:7" ht="30" customHeight="1" x14ac:dyDescent="0.3">
      <c r="B1182" s="110">
        <v>1176</v>
      </c>
      <c r="C1182" s="111" t="str">
        <f>IFERROR(VLOOKUP($I$4&amp;"--"&amp;ROW(A1176),'Clie-F'!$A$5:$H$7000,4,0),"")</f>
        <v/>
      </c>
      <c r="D1182" s="112" t="str">
        <f>IFERROR(VLOOKUP($I$4&amp;"--"&amp;ROW(A1176),'Clie-F'!$A$5:$H$7000,7,0),"")</f>
        <v/>
      </c>
      <c r="E1182" s="111" t="str">
        <f t="shared" ca="1" si="18"/>
        <v/>
      </c>
      <c r="F1182" s="111" t="str">
        <f>IFERROR(VLOOKUP($I$4&amp;"--"&amp;ROW(A1176),'Clie-F'!$A$5:$J$7000,9,0),"")</f>
        <v/>
      </c>
      <c r="G1182" s="111" t="str">
        <f>IFERROR(VLOOKUP($I$4&amp;"--"&amp;ROW(A1176),'Clie-F'!$A$5:$J$7000,10,0),"")</f>
        <v/>
      </c>
    </row>
    <row r="1183" spans="2:7" ht="30" customHeight="1" x14ac:dyDescent="0.3">
      <c r="B1183" s="110">
        <v>1177</v>
      </c>
      <c r="C1183" s="111" t="str">
        <f>IFERROR(VLOOKUP($I$4&amp;"--"&amp;ROW(A1177),'Clie-F'!$A$5:$H$7000,4,0),"")</f>
        <v/>
      </c>
      <c r="D1183" s="112" t="str">
        <f>IFERROR(VLOOKUP($I$4&amp;"--"&amp;ROW(A1177),'Clie-F'!$A$5:$H$7000,7,0),"")</f>
        <v/>
      </c>
      <c r="E1183" s="111" t="str">
        <f t="shared" ca="1" si="18"/>
        <v/>
      </c>
      <c r="F1183" s="111" t="str">
        <f>IFERROR(VLOOKUP($I$4&amp;"--"&amp;ROW(A1177),'Clie-F'!$A$5:$J$7000,9,0),"")</f>
        <v/>
      </c>
      <c r="G1183" s="111" t="str">
        <f>IFERROR(VLOOKUP($I$4&amp;"--"&amp;ROW(A1177),'Clie-F'!$A$5:$J$7000,10,0),"")</f>
        <v/>
      </c>
    </row>
    <row r="1184" spans="2:7" ht="30" customHeight="1" x14ac:dyDescent="0.3">
      <c r="B1184" s="110">
        <v>1178</v>
      </c>
      <c r="C1184" s="111" t="str">
        <f>IFERROR(VLOOKUP($I$4&amp;"--"&amp;ROW(A1178),'Clie-F'!$A$5:$H$7000,4,0),"")</f>
        <v/>
      </c>
      <c r="D1184" s="112" t="str">
        <f>IFERROR(VLOOKUP($I$4&amp;"--"&amp;ROW(A1178),'Clie-F'!$A$5:$H$7000,7,0),"")</f>
        <v/>
      </c>
      <c r="E1184" s="111" t="str">
        <f t="shared" ca="1" si="18"/>
        <v/>
      </c>
      <c r="F1184" s="111" t="str">
        <f>IFERROR(VLOOKUP($I$4&amp;"--"&amp;ROW(A1178),'Clie-F'!$A$5:$J$7000,9,0),"")</f>
        <v/>
      </c>
      <c r="G1184" s="111" t="str">
        <f>IFERROR(VLOOKUP($I$4&amp;"--"&amp;ROW(A1178),'Clie-F'!$A$5:$J$7000,10,0),"")</f>
        <v/>
      </c>
    </row>
    <row r="1185" spans="2:7" ht="30" customHeight="1" x14ac:dyDescent="0.3">
      <c r="B1185" s="110">
        <v>1179</v>
      </c>
      <c r="C1185" s="111" t="str">
        <f>IFERROR(VLOOKUP($I$4&amp;"--"&amp;ROW(A1179),'Clie-F'!$A$5:$H$7000,4,0),"")</f>
        <v/>
      </c>
      <c r="D1185" s="112" t="str">
        <f>IFERROR(VLOOKUP($I$4&amp;"--"&amp;ROW(A1179),'Clie-F'!$A$5:$H$7000,7,0),"")</f>
        <v/>
      </c>
      <c r="E1185" s="111" t="str">
        <f t="shared" ca="1" si="18"/>
        <v/>
      </c>
      <c r="F1185" s="111" t="str">
        <f>IFERROR(VLOOKUP($I$4&amp;"--"&amp;ROW(A1179),'Clie-F'!$A$5:$J$7000,9,0),"")</f>
        <v/>
      </c>
      <c r="G1185" s="111" t="str">
        <f>IFERROR(VLOOKUP($I$4&amp;"--"&amp;ROW(A1179),'Clie-F'!$A$5:$J$7000,10,0),"")</f>
        <v/>
      </c>
    </row>
    <row r="1186" spans="2:7" ht="30" customHeight="1" x14ac:dyDescent="0.3">
      <c r="B1186" s="110">
        <v>1180</v>
      </c>
      <c r="C1186" s="111" t="str">
        <f>IFERROR(VLOOKUP($I$4&amp;"--"&amp;ROW(A1180),'Clie-F'!$A$5:$H$7000,4,0),"")</f>
        <v/>
      </c>
      <c r="D1186" s="112" t="str">
        <f>IFERROR(VLOOKUP($I$4&amp;"--"&amp;ROW(A1180),'Clie-F'!$A$5:$H$7000,7,0),"")</f>
        <v/>
      </c>
      <c r="E1186" s="111" t="str">
        <f t="shared" ca="1" si="18"/>
        <v/>
      </c>
      <c r="F1186" s="111" t="str">
        <f>IFERROR(VLOOKUP($I$4&amp;"--"&amp;ROW(A1180),'Clie-F'!$A$5:$J$7000,9,0),"")</f>
        <v/>
      </c>
      <c r="G1186" s="111" t="str">
        <f>IFERROR(VLOOKUP($I$4&amp;"--"&amp;ROW(A1180),'Clie-F'!$A$5:$J$7000,10,0),"")</f>
        <v/>
      </c>
    </row>
    <row r="1187" spans="2:7" ht="30" customHeight="1" x14ac:dyDescent="0.3">
      <c r="B1187" s="110">
        <v>1181</v>
      </c>
      <c r="C1187" s="111" t="str">
        <f>IFERROR(VLOOKUP($I$4&amp;"--"&amp;ROW(A1181),'Clie-F'!$A$5:$H$7000,4,0),"")</f>
        <v/>
      </c>
      <c r="D1187" s="112" t="str">
        <f>IFERROR(VLOOKUP($I$4&amp;"--"&amp;ROW(A1181),'Clie-F'!$A$5:$H$7000,7,0),"")</f>
        <v/>
      </c>
      <c r="E1187" s="111" t="str">
        <f t="shared" ca="1" si="18"/>
        <v/>
      </c>
      <c r="F1187" s="111" t="str">
        <f>IFERROR(VLOOKUP($I$4&amp;"--"&amp;ROW(A1181),'Clie-F'!$A$5:$J$7000,9,0),"")</f>
        <v/>
      </c>
      <c r="G1187" s="111" t="str">
        <f>IFERROR(VLOOKUP($I$4&amp;"--"&amp;ROW(A1181),'Clie-F'!$A$5:$J$7000,10,0),"")</f>
        <v/>
      </c>
    </row>
    <row r="1188" spans="2:7" ht="30" customHeight="1" x14ac:dyDescent="0.3">
      <c r="B1188" s="110">
        <v>1182</v>
      </c>
      <c r="C1188" s="111" t="str">
        <f>IFERROR(VLOOKUP($I$4&amp;"--"&amp;ROW(A1182),'Clie-F'!$A$5:$H$7000,4,0),"")</f>
        <v/>
      </c>
      <c r="D1188" s="112" t="str">
        <f>IFERROR(VLOOKUP($I$4&amp;"--"&amp;ROW(A1182),'Clie-F'!$A$5:$H$7000,7,0),"")</f>
        <v/>
      </c>
      <c r="E1188" s="111" t="str">
        <f t="shared" ca="1" si="18"/>
        <v/>
      </c>
      <c r="F1188" s="111" t="str">
        <f>IFERROR(VLOOKUP($I$4&amp;"--"&amp;ROW(A1182),'Clie-F'!$A$5:$J$7000,9,0),"")</f>
        <v/>
      </c>
      <c r="G1188" s="111" t="str">
        <f>IFERROR(VLOOKUP($I$4&amp;"--"&amp;ROW(A1182),'Clie-F'!$A$5:$J$7000,10,0),"")</f>
        <v/>
      </c>
    </row>
    <row r="1189" spans="2:7" ht="30" customHeight="1" x14ac:dyDescent="0.3">
      <c r="B1189" s="110">
        <v>1183</v>
      </c>
      <c r="C1189" s="111" t="str">
        <f>IFERROR(VLOOKUP($I$4&amp;"--"&amp;ROW(A1183),'Clie-F'!$A$5:$H$7000,4,0),"")</f>
        <v/>
      </c>
      <c r="D1189" s="112" t="str">
        <f>IFERROR(VLOOKUP($I$4&amp;"--"&amp;ROW(A1183),'Clie-F'!$A$5:$H$7000,7,0),"")</f>
        <v/>
      </c>
      <c r="E1189" s="111" t="str">
        <f t="shared" ca="1" si="18"/>
        <v/>
      </c>
      <c r="F1189" s="111" t="str">
        <f>IFERROR(VLOOKUP($I$4&amp;"--"&amp;ROW(A1183),'Clie-F'!$A$5:$J$7000,9,0),"")</f>
        <v/>
      </c>
      <c r="G1189" s="111" t="str">
        <f>IFERROR(VLOOKUP($I$4&amp;"--"&amp;ROW(A1183),'Clie-F'!$A$5:$J$7000,10,0),"")</f>
        <v/>
      </c>
    </row>
    <row r="1190" spans="2:7" ht="30" customHeight="1" x14ac:dyDescent="0.3">
      <c r="B1190" s="110">
        <v>1184</v>
      </c>
      <c r="C1190" s="111" t="str">
        <f>IFERROR(VLOOKUP($I$4&amp;"--"&amp;ROW(A1184),'Clie-F'!$A$5:$H$7000,4,0),"")</f>
        <v/>
      </c>
      <c r="D1190" s="112" t="str">
        <f>IFERROR(VLOOKUP($I$4&amp;"--"&amp;ROW(A1184),'Clie-F'!$A$5:$H$7000,7,0),"")</f>
        <v/>
      </c>
      <c r="E1190" s="111" t="str">
        <f t="shared" ca="1" si="18"/>
        <v/>
      </c>
      <c r="F1190" s="111" t="str">
        <f>IFERROR(VLOOKUP($I$4&amp;"--"&amp;ROW(A1184),'Clie-F'!$A$5:$J$7000,9,0),"")</f>
        <v/>
      </c>
      <c r="G1190" s="111" t="str">
        <f>IFERROR(VLOOKUP($I$4&amp;"--"&amp;ROW(A1184),'Clie-F'!$A$5:$J$7000,10,0),"")</f>
        <v/>
      </c>
    </row>
    <row r="1191" spans="2:7" ht="30" customHeight="1" x14ac:dyDescent="0.3">
      <c r="B1191" s="110">
        <v>1185</v>
      </c>
      <c r="C1191" s="111" t="str">
        <f>IFERROR(VLOOKUP($I$4&amp;"--"&amp;ROW(A1185),'Clie-F'!$A$5:$H$7000,4,0),"")</f>
        <v/>
      </c>
      <c r="D1191" s="112" t="str">
        <f>IFERROR(VLOOKUP($I$4&amp;"--"&amp;ROW(A1185),'Clie-F'!$A$5:$H$7000,7,0),"")</f>
        <v/>
      </c>
      <c r="E1191" s="111" t="str">
        <f t="shared" ca="1" si="18"/>
        <v/>
      </c>
      <c r="F1191" s="111" t="str">
        <f>IFERROR(VLOOKUP($I$4&amp;"--"&amp;ROW(A1185),'Clie-F'!$A$5:$J$7000,9,0),"")</f>
        <v/>
      </c>
      <c r="G1191" s="111" t="str">
        <f>IFERROR(VLOOKUP($I$4&amp;"--"&amp;ROW(A1185),'Clie-F'!$A$5:$J$7000,10,0),"")</f>
        <v/>
      </c>
    </row>
    <row r="1192" spans="2:7" ht="30" customHeight="1" x14ac:dyDescent="0.3">
      <c r="B1192" s="110">
        <v>1186</v>
      </c>
      <c r="C1192" s="111" t="str">
        <f>IFERROR(VLOOKUP($I$4&amp;"--"&amp;ROW(A1186),'Clie-F'!$A$5:$H$7000,4,0),"")</f>
        <v/>
      </c>
      <c r="D1192" s="112" t="str">
        <f>IFERROR(VLOOKUP($I$4&amp;"--"&amp;ROW(A1186),'Clie-F'!$A$5:$H$7000,7,0),"")</f>
        <v/>
      </c>
      <c r="E1192" s="111" t="str">
        <f t="shared" ca="1" si="18"/>
        <v/>
      </c>
      <c r="F1192" s="111" t="str">
        <f>IFERROR(VLOOKUP($I$4&amp;"--"&amp;ROW(A1186),'Clie-F'!$A$5:$J$7000,9,0),"")</f>
        <v/>
      </c>
      <c r="G1192" s="111" t="str">
        <f>IFERROR(VLOOKUP($I$4&amp;"--"&amp;ROW(A1186),'Clie-F'!$A$5:$J$7000,10,0),"")</f>
        <v/>
      </c>
    </row>
    <row r="1193" spans="2:7" ht="30" customHeight="1" x14ac:dyDescent="0.3">
      <c r="B1193" s="110">
        <v>1187</v>
      </c>
      <c r="C1193" s="111" t="str">
        <f>IFERROR(VLOOKUP($I$4&amp;"--"&amp;ROW(A1187),'Clie-F'!$A$5:$H$7000,4,0),"")</f>
        <v/>
      </c>
      <c r="D1193" s="112" t="str">
        <f>IFERROR(VLOOKUP($I$4&amp;"--"&amp;ROW(A1187),'Clie-F'!$A$5:$H$7000,7,0),"")</f>
        <v/>
      </c>
      <c r="E1193" s="111" t="str">
        <f t="shared" ca="1" si="18"/>
        <v/>
      </c>
      <c r="F1193" s="111" t="str">
        <f>IFERROR(VLOOKUP($I$4&amp;"--"&amp;ROW(A1187),'Clie-F'!$A$5:$J$7000,9,0),"")</f>
        <v/>
      </c>
      <c r="G1193" s="111" t="str">
        <f>IFERROR(VLOOKUP($I$4&amp;"--"&amp;ROW(A1187),'Clie-F'!$A$5:$J$7000,10,0),"")</f>
        <v/>
      </c>
    </row>
    <row r="1194" spans="2:7" ht="30" customHeight="1" x14ac:dyDescent="0.3">
      <c r="B1194" s="110">
        <v>1188</v>
      </c>
      <c r="C1194" s="111" t="str">
        <f>IFERROR(VLOOKUP($I$4&amp;"--"&amp;ROW(A1188),'Clie-F'!$A$5:$H$7000,4,0),"")</f>
        <v/>
      </c>
      <c r="D1194" s="112" t="str">
        <f>IFERROR(VLOOKUP($I$4&amp;"--"&amp;ROW(A1188),'Clie-F'!$A$5:$H$7000,7,0),"")</f>
        <v/>
      </c>
      <c r="E1194" s="111" t="str">
        <f t="shared" ca="1" si="18"/>
        <v/>
      </c>
      <c r="F1194" s="111" t="str">
        <f>IFERROR(VLOOKUP($I$4&amp;"--"&amp;ROW(A1188),'Clie-F'!$A$5:$J$7000,9,0),"")</f>
        <v/>
      </c>
      <c r="G1194" s="111" t="str">
        <f>IFERROR(VLOOKUP($I$4&amp;"--"&amp;ROW(A1188),'Clie-F'!$A$5:$J$7000,10,0),"")</f>
        <v/>
      </c>
    </row>
    <row r="1195" spans="2:7" ht="30" customHeight="1" x14ac:dyDescent="0.3">
      <c r="B1195" s="110">
        <v>1189</v>
      </c>
      <c r="C1195" s="111" t="str">
        <f>IFERROR(VLOOKUP($I$4&amp;"--"&amp;ROW(A1189),'Clie-F'!$A$5:$H$7000,4,0),"")</f>
        <v/>
      </c>
      <c r="D1195" s="112" t="str">
        <f>IFERROR(VLOOKUP($I$4&amp;"--"&amp;ROW(A1189),'Clie-F'!$A$5:$H$7000,7,0),"")</f>
        <v/>
      </c>
      <c r="E1195" s="111" t="str">
        <f t="shared" ca="1" si="18"/>
        <v/>
      </c>
      <c r="F1195" s="111" t="str">
        <f>IFERROR(VLOOKUP($I$4&amp;"--"&amp;ROW(A1189),'Clie-F'!$A$5:$J$7000,9,0),"")</f>
        <v/>
      </c>
      <c r="G1195" s="111" t="str">
        <f>IFERROR(VLOOKUP($I$4&amp;"--"&amp;ROW(A1189),'Clie-F'!$A$5:$J$7000,10,0),"")</f>
        <v/>
      </c>
    </row>
    <row r="1196" spans="2:7" ht="30" customHeight="1" x14ac:dyDescent="0.3">
      <c r="B1196" s="110">
        <v>1190</v>
      </c>
      <c r="C1196" s="111" t="str">
        <f>IFERROR(VLOOKUP($I$4&amp;"--"&amp;ROW(A1190),'Clie-F'!$A$5:$H$7000,4,0),"")</f>
        <v/>
      </c>
      <c r="D1196" s="112" t="str">
        <f>IFERROR(VLOOKUP($I$4&amp;"--"&amp;ROW(A1190),'Clie-F'!$A$5:$H$7000,7,0),"")</f>
        <v/>
      </c>
      <c r="E1196" s="111" t="str">
        <f t="shared" ca="1" si="18"/>
        <v/>
      </c>
      <c r="F1196" s="111" t="str">
        <f>IFERROR(VLOOKUP($I$4&amp;"--"&amp;ROW(A1190),'Clie-F'!$A$5:$J$7000,9,0),"")</f>
        <v/>
      </c>
      <c r="G1196" s="111" t="str">
        <f>IFERROR(VLOOKUP($I$4&amp;"--"&amp;ROW(A1190),'Clie-F'!$A$5:$J$7000,10,0),"")</f>
        <v/>
      </c>
    </row>
    <row r="1197" spans="2:7" ht="30" customHeight="1" x14ac:dyDescent="0.3">
      <c r="B1197" s="110">
        <v>1191</v>
      </c>
      <c r="C1197" s="111" t="str">
        <f>IFERROR(VLOOKUP($I$4&amp;"--"&amp;ROW(A1191),'Clie-F'!$A$5:$H$7000,4,0),"")</f>
        <v/>
      </c>
      <c r="D1197" s="112" t="str">
        <f>IFERROR(VLOOKUP($I$4&amp;"--"&amp;ROW(A1191),'Clie-F'!$A$5:$H$7000,7,0),"")</f>
        <v/>
      </c>
      <c r="E1197" s="111" t="str">
        <f t="shared" ca="1" si="18"/>
        <v/>
      </c>
      <c r="F1197" s="111" t="str">
        <f>IFERROR(VLOOKUP($I$4&amp;"--"&amp;ROW(A1191),'Clie-F'!$A$5:$J$7000,9,0),"")</f>
        <v/>
      </c>
      <c r="G1197" s="111" t="str">
        <f>IFERROR(VLOOKUP($I$4&amp;"--"&amp;ROW(A1191),'Clie-F'!$A$5:$J$7000,10,0),"")</f>
        <v/>
      </c>
    </row>
    <row r="1198" spans="2:7" ht="30" customHeight="1" x14ac:dyDescent="0.3">
      <c r="B1198" s="110">
        <v>1192</v>
      </c>
      <c r="C1198" s="111" t="str">
        <f>IFERROR(VLOOKUP($I$4&amp;"--"&amp;ROW(A1192),'Clie-F'!$A$5:$H$7000,4,0),"")</f>
        <v/>
      </c>
      <c r="D1198" s="112" t="str">
        <f>IFERROR(VLOOKUP($I$4&amp;"--"&amp;ROW(A1192),'Clie-F'!$A$5:$H$7000,7,0),"")</f>
        <v/>
      </c>
      <c r="E1198" s="111" t="str">
        <f t="shared" ca="1" si="18"/>
        <v/>
      </c>
      <c r="F1198" s="111" t="str">
        <f>IFERROR(VLOOKUP($I$4&amp;"--"&amp;ROW(A1192),'Clie-F'!$A$5:$J$7000,9,0),"")</f>
        <v/>
      </c>
      <c r="G1198" s="111" t="str">
        <f>IFERROR(VLOOKUP($I$4&amp;"--"&amp;ROW(A1192),'Clie-F'!$A$5:$J$7000,10,0),"")</f>
        <v/>
      </c>
    </row>
    <row r="1199" spans="2:7" ht="30" customHeight="1" x14ac:dyDescent="0.3">
      <c r="B1199" s="110">
        <v>1193</v>
      </c>
      <c r="C1199" s="111" t="str">
        <f>IFERROR(VLOOKUP($I$4&amp;"--"&amp;ROW(A1193),'Clie-F'!$A$5:$H$7000,4,0),"")</f>
        <v/>
      </c>
      <c r="D1199" s="112" t="str">
        <f>IFERROR(VLOOKUP($I$4&amp;"--"&amp;ROW(A1193),'Clie-F'!$A$5:$H$7000,7,0),"")</f>
        <v/>
      </c>
      <c r="E1199" s="111" t="str">
        <f t="shared" ca="1" si="18"/>
        <v/>
      </c>
      <c r="F1199" s="111" t="str">
        <f>IFERROR(VLOOKUP($I$4&amp;"--"&amp;ROW(A1193),'Clie-F'!$A$5:$J$7000,9,0),"")</f>
        <v/>
      </c>
      <c r="G1199" s="111" t="str">
        <f>IFERROR(VLOOKUP($I$4&amp;"--"&amp;ROW(A1193),'Clie-F'!$A$5:$J$7000,10,0),"")</f>
        <v/>
      </c>
    </row>
    <row r="1200" spans="2:7" ht="30" customHeight="1" x14ac:dyDescent="0.3">
      <c r="B1200" s="110">
        <v>1194</v>
      </c>
      <c r="C1200" s="111" t="str">
        <f>IFERROR(VLOOKUP($I$4&amp;"--"&amp;ROW(A1194),'Clie-F'!$A$5:$H$7000,4,0),"")</f>
        <v/>
      </c>
      <c r="D1200" s="112" t="str">
        <f>IFERROR(VLOOKUP($I$4&amp;"--"&amp;ROW(A1194),'Clie-F'!$A$5:$H$7000,7,0),"")</f>
        <v/>
      </c>
      <c r="E1200" s="111" t="str">
        <f t="shared" ca="1" si="18"/>
        <v/>
      </c>
      <c r="F1200" s="111" t="str">
        <f>IFERROR(VLOOKUP($I$4&amp;"--"&amp;ROW(A1194),'Clie-F'!$A$5:$J$7000,9,0),"")</f>
        <v/>
      </c>
      <c r="G1200" s="111" t="str">
        <f>IFERROR(VLOOKUP($I$4&amp;"--"&amp;ROW(A1194),'Clie-F'!$A$5:$J$7000,10,0),"")</f>
        <v/>
      </c>
    </row>
    <row r="1201" spans="2:7" ht="30" customHeight="1" x14ac:dyDescent="0.3">
      <c r="B1201" s="110">
        <v>1195</v>
      </c>
      <c r="C1201" s="111" t="str">
        <f>IFERROR(VLOOKUP($I$4&amp;"--"&amp;ROW(A1195),'Clie-F'!$A$5:$H$7000,4,0),"")</f>
        <v/>
      </c>
      <c r="D1201" s="112" t="str">
        <f>IFERROR(VLOOKUP($I$4&amp;"--"&amp;ROW(A1195),'Clie-F'!$A$5:$H$7000,7,0),"")</f>
        <v/>
      </c>
      <c r="E1201" s="111" t="str">
        <f t="shared" ca="1" si="18"/>
        <v/>
      </c>
      <c r="F1201" s="111" t="str">
        <f>IFERROR(VLOOKUP($I$4&amp;"--"&amp;ROW(A1195),'Clie-F'!$A$5:$J$7000,9,0),"")</f>
        <v/>
      </c>
      <c r="G1201" s="111" t="str">
        <f>IFERROR(VLOOKUP($I$4&amp;"--"&amp;ROW(A1195),'Clie-F'!$A$5:$J$7000,10,0),"")</f>
        <v/>
      </c>
    </row>
    <row r="1202" spans="2:7" ht="30" customHeight="1" x14ac:dyDescent="0.3">
      <c r="B1202" s="110">
        <v>1196</v>
      </c>
      <c r="C1202" s="111" t="str">
        <f>IFERROR(VLOOKUP($I$4&amp;"--"&amp;ROW(A1196),'Clie-F'!$A$5:$H$7000,4,0),"")</f>
        <v/>
      </c>
      <c r="D1202" s="112" t="str">
        <f>IFERROR(VLOOKUP($I$4&amp;"--"&amp;ROW(A1196),'Clie-F'!$A$5:$H$7000,7,0),"")</f>
        <v/>
      </c>
      <c r="E1202" s="111" t="str">
        <f t="shared" ca="1" si="18"/>
        <v/>
      </c>
      <c r="F1202" s="111" t="str">
        <f>IFERROR(VLOOKUP($I$4&amp;"--"&amp;ROW(A1196),'Clie-F'!$A$5:$J$7000,9,0),"")</f>
        <v/>
      </c>
      <c r="G1202" s="111" t="str">
        <f>IFERROR(VLOOKUP($I$4&amp;"--"&amp;ROW(A1196),'Clie-F'!$A$5:$J$7000,10,0),"")</f>
        <v/>
      </c>
    </row>
    <row r="1203" spans="2:7" ht="30" customHeight="1" x14ac:dyDescent="0.3">
      <c r="B1203" s="110">
        <v>1197</v>
      </c>
      <c r="C1203" s="111" t="str">
        <f>IFERROR(VLOOKUP($I$4&amp;"--"&amp;ROW(A1197),'Clie-F'!$A$5:$H$7000,4,0),"")</f>
        <v/>
      </c>
      <c r="D1203" s="112" t="str">
        <f>IFERROR(VLOOKUP($I$4&amp;"--"&amp;ROW(A1197),'Clie-F'!$A$5:$H$7000,7,0),"")</f>
        <v/>
      </c>
      <c r="E1203" s="111" t="str">
        <f t="shared" ca="1" si="18"/>
        <v/>
      </c>
      <c r="F1203" s="111" t="str">
        <f>IFERROR(VLOOKUP($I$4&amp;"--"&amp;ROW(A1197),'Clie-F'!$A$5:$J$7000,9,0),"")</f>
        <v/>
      </c>
      <c r="G1203" s="111" t="str">
        <f>IFERROR(VLOOKUP($I$4&amp;"--"&amp;ROW(A1197),'Clie-F'!$A$5:$J$7000,10,0),"")</f>
        <v/>
      </c>
    </row>
    <row r="1204" spans="2:7" ht="30" customHeight="1" x14ac:dyDescent="0.3">
      <c r="B1204" s="110">
        <v>1198</v>
      </c>
      <c r="C1204" s="111" t="str">
        <f>IFERROR(VLOOKUP($I$4&amp;"--"&amp;ROW(A1198),'Clie-F'!$A$5:$H$7000,4,0),"")</f>
        <v/>
      </c>
      <c r="D1204" s="112" t="str">
        <f>IFERROR(VLOOKUP($I$4&amp;"--"&amp;ROW(A1198),'Clie-F'!$A$5:$H$7000,7,0),"")</f>
        <v/>
      </c>
      <c r="E1204" s="111" t="str">
        <f t="shared" ca="1" si="18"/>
        <v/>
      </c>
      <c r="F1204" s="111" t="str">
        <f>IFERROR(VLOOKUP($I$4&amp;"--"&amp;ROW(A1198),'Clie-F'!$A$5:$J$7000,9,0),"")</f>
        <v/>
      </c>
      <c r="G1204" s="111" t="str">
        <f>IFERROR(VLOOKUP($I$4&amp;"--"&amp;ROW(A1198),'Clie-F'!$A$5:$J$7000,10,0),"")</f>
        <v/>
      </c>
    </row>
    <row r="1205" spans="2:7" ht="30" customHeight="1" x14ac:dyDescent="0.3">
      <c r="B1205" s="110">
        <v>1199</v>
      </c>
      <c r="C1205" s="111" t="str">
        <f>IFERROR(VLOOKUP($I$4&amp;"--"&amp;ROW(A1199),'Clie-F'!$A$5:$H$7000,4,0),"")</f>
        <v/>
      </c>
      <c r="D1205" s="112" t="str">
        <f>IFERROR(VLOOKUP($I$4&amp;"--"&amp;ROW(A1199),'Clie-F'!$A$5:$H$7000,7,0),"")</f>
        <v/>
      </c>
      <c r="E1205" s="111" t="str">
        <f t="shared" ca="1" si="18"/>
        <v/>
      </c>
      <c r="F1205" s="111" t="str">
        <f>IFERROR(VLOOKUP($I$4&amp;"--"&amp;ROW(A1199),'Clie-F'!$A$5:$J$7000,9,0),"")</f>
        <v/>
      </c>
      <c r="G1205" s="111" t="str">
        <f>IFERROR(VLOOKUP($I$4&amp;"--"&amp;ROW(A1199),'Clie-F'!$A$5:$J$7000,10,0),"")</f>
        <v/>
      </c>
    </row>
    <row r="1206" spans="2:7" ht="30" customHeight="1" x14ac:dyDescent="0.3">
      <c r="B1206" s="110">
        <v>1200</v>
      </c>
      <c r="C1206" s="111" t="str">
        <f>IFERROR(VLOOKUP($I$4&amp;"--"&amp;ROW(A1200),'Clie-F'!$A$5:$H$7000,4,0),"")</f>
        <v/>
      </c>
      <c r="D1206" s="112" t="str">
        <f>IFERROR(VLOOKUP($I$4&amp;"--"&amp;ROW(A1200),'Clie-F'!$A$5:$H$7000,7,0),"")</f>
        <v/>
      </c>
      <c r="E1206" s="111" t="str">
        <f t="shared" ca="1" si="18"/>
        <v/>
      </c>
      <c r="F1206" s="111" t="str">
        <f>IFERROR(VLOOKUP($I$4&amp;"--"&amp;ROW(A1200),'Clie-F'!$A$5:$J$7000,9,0),"")</f>
        <v/>
      </c>
      <c r="G1206" s="111" t="str">
        <f>IFERROR(VLOOKUP($I$4&amp;"--"&amp;ROW(A1200),'Clie-F'!$A$5:$J$7000,10,0),"")</f>
        <v/>
      </c>
    </row>
    <row r="1207" spans="2:7" ht="30" customHeight="1" x14ac:dyDescent="0.3">
      <c r="B1207" s="110">
        <v>1201</v>
      </c>
      <c r="C1207" s="111" t="str">
        <f>IFERROR(VLOOKUP($I$4&amp;"--"&amp;ROW(A1201),'Clie-F'!$A$5:$H$7000,4,0),"")</f>
        <v/>
      </c>
      <c r="D1207" s="112" t="str">
        <f>IFERROR(VLOOKUP($I$4&amp;"--"&amp;ROW(A1201),'Clie-F'!$A$5:$H$7000,7,0),"")</f>
        <v/>
      </c>
      <c r="E1207" s="111" t="str">
        <f t="shared" ca="1" si="18"/>
        <v/>
      </c>
      <c r="F1207" s="111" t="str">
        <f>IFERROR(VLOOKUP($I$4&amp;"--"&amp;ROW(A1201),'Clie-F'!$A$5:$J$7000,9,0),"")</f>
        <v/>
      </c>
      <c r="G1207" s="111" t="str">
        <f>IFERROR(VLOOKUP($I$4&amp;"--"&amp;ROW(A1201),'Clie-F'!$A$5:$J$7000,10,0),"")</f>
        <v/>
      </c>
    </row>
    <row r="1208" spans="2:7" ht="30" customHeight="1" x14ac:dyDescent="0.3">
      <c r="B1208" s="110">
        <v>1202</v>
      </c>
      <c r="C1208" s="111" t="str">
        <f>IFERROR(VLOOKUP($I$4&amp;"--"&amp;ROW(A1202),'Clie-F'!$A$5:$H$7000,4,0),"")</f>
        <v/>
      </c>
      <c r="D1208" s="112" t="str">
        <f>IFERROR(VLOOKUP($I$4&amp;"--"&amp;ROW(A1202),'Clie-F'!$A$5:$H$7000,7,0),"")</f>
        <v/>
      </c>
      <c r="E1208" s="111" t="str">
        <f t="shared" ca="1" si="18"/>
        <v/>
      </c>
      <c r="F1208" s="111" t="str">
        <f>IFERROR(VLOOKUP($I$4&amp;"--"&amp;ROW(A1202),'Clie-F'!$A$5:$J$7000,9,0),"")</f>
        <v/>
      </c>
      <c r="G1208" s="111" t="str">
        <f>IFERROR(VLOOKUP($I$4&amp;"--"&amp;ROW(A1202),'Clie-F'!$A$5:$J$7000,10,0),"")</f>
        <v/>
      </c>
    </row>
    <row r="1209" spans="2:7" ht="30" customHeight="1" x14ac:dyDescent="0.3">
      <c r="B1209" s="110">
        <v>1203</v>
      </c>
      <c r="C1209" s="111" t="str">
        <f>IFERROR(VLOOKUP($I$4&amp;"--"&amp;ROW(A1203),'Clie-F'!$A$5:$H$7000,4,0),"")</f>
        <v/>
      </c>
      <c r="D1209" s="112" t="str">
        <f>IFERROR(VLOOKUP($I$4&amp;"--"&amp;ROW(A1203),'Clie-F'!$A$5:$H$7000,7,0),"")</f>
        <v/>
      </c>
      <c r="E1209" s="111" t="str">
        <f t="shared" ca="1" si="18"/>
        <v/>
      </c>
      <c r="F1209" s="111" t="str">
        <f>IFERROR(VLOOKUP($I$4&amp;"--"&amp;ROW(A1203),'Clie-F'!$A$5:$J$7000,9,0),"")</f>
        <v/>
      </c>
      <c r="G1209" s="111" t="str">
        <f>IFERROR(VLOOKUP($I$4&amp;"--"&amp;ROW(A1203),'Clie-F'!$A$5:$J$7000,10,0),"")</f>
        <v/>
      </c>
    </row>
    <row r="1210" spans="2:7" ht="30" customHeight="1" x14ac:dyDescent="0.3">
      <c r="B1210" s="110">
        <v>1204</v>
      </c>
      <c r="C1210" s="111" t="str">
        <f>IFERROR(VLOOKUP($I$4&amp;"--"&amp;ROW(A1204),'Clie-F'!$A$5:$H$7000,4,0),"")</f>
        <v/>
      </c>
      <c r="D1210" s="112" t="str">
        <f>IFERROR(VLOOKUP($I$4&amp;"--"&amp;ROW(A1204),'Clie-F'!$A$5:$H$7000,7,0),"")</f>
        <v/>
      </c>
      <c r="E1210" s="111" t="str">
        <f t="shared" ca="1" si="18"/>
        <v/>
      </c>
      <c r="F1210" s="111" t="str">
        <f>IFERROR(VLOOKUP($I$4&amp;"--"&amp;ROW(A1204),'Clie-F'!$A$5:$J$7000,9,0),"")</f>
        <v/>
      </c>
      <c r="G1210" s="111" t="str">
        <f>IFERROR(VLOOKUP($I$4&amp;"--"&amp;ROW(A1204),'Clie-F'!$A$5:$J$7000,10,0),"")</f>
        <v/>
      </c>
    </row>
    <row r="1211" spans="2:7" ht="30" customHeight="1" x14ac:dyDescent="0.3">
      <c r="B1211" s="110">
        <v>1205</v>
      </c>
      <c r="C1211" s="111" t="str">
        <f>IFERROR(VLOOKUP($I$4&amp;"--"&amp;ROW(A1205),'Clie-F'!$A$5:$H$7000,4,0),"")</f>
        <v/>
      </c>
      <c r="D1211" s="112" t="str">
        <f>IFERROR(VLOOKUP($I$4&amp;"--"&amp;ROW(A1205),'Clie-F'!$A$5:$H$7000,7,0),"")</f>
        <v/>
      </c>
      <c r="E1211" s="111" t="str">
        <f t="shared" ca="1" si="18"/>
        <v/>
      </c>
      <c r="F1211" s="111" t="str">
        <f>IFERROR(VLOOKUP($I$4&amp;"--"&amp;ROW(A1205),'Clie-F'!$A$5:$J$7000,9,0),"")</f>
        <v/>
      </c>
      <c r="G1211" s="111" t="str">
        <f>IFERROR(VLOOKUP($I$4&amp;"--"&amp;ROW(A1205),'Clie-F'!$A$5:$J$7000,10,0),"")</f>
        <v/>
      </c>
    </row>
    <row r="1212" spans="2:7" ht="30" customHeight="1" x14ac:dyDescent="0.3">
      <c r="B1212" s="110">
        <v>1206</v>
      </c>
      <c r="C1212" s="111" t="str">
        <f>IFERROR(VLOOKUP($I$4&amp;"--"&amp;ROW(A1206),'Clie-F'!$A$5:$H$7000,4,0),"")</f>
        <v/>
      </c>
      <c r="D1212" s="112" t="str">
        <f>IFERROR(VLOOKUP($I$4&amp;"--"&amp;ROW(A1206),'Clie-F'!$A$5:$H$7000,7,0),"")</f>
        <v/>
      </c>
      <c r="E1212" s="111" t="str">
        <f t="shared" ca="1" si="18"/>
        <v/>
      </c>
      <c r="F1212" s="111" t="str">
        <f>IFERROR(VLOOKUP($I$4&amp;"--"&amp;ROW(A1206),'Clie-F'!$A$5:$J$7000,9,0),"")</f>
        <v/>
      </c>
      <c r="G1212" s="111" t="str">
        <f>IFERROR(VLOOKUP($I$4&amp;"--"&amp;ROW(A1206),'Clie-F'!$A$5:$J$7000,10,0),"")</f>
        <v/>
      </c>
    </row>
    <row r="1213" spans="2:7" ht="30" customHeight="1" x14ac:dyDescent="0.3">
      <c r="B1213" s="110">
        <v>1207</v>
      </c>
      <c r="C1213" s="111" t="str">
        <f>IFERROR(VLOOKUP($I$4&amp;"--"&amp;ROW(A1207),'Clie-F'!$A$5:$H$7000,4,0),"")</f>
        <v/>
      </c>
      <c r="D1213" s="112" t="str">
        <f>IFERROR(VLOOKUP($I$4&amp;"--"&amp;ROW(A1207),'Clie-F'!$A$5:$H$7000,7,0),"")</f>
        <v/>
      </c>
      <c r="E1213" s="111" t="str">
        <f t="shared" ca="1" si="18"/>
        <v/>
      </c>
      <c r="F1213" s="111" t="str">
        <f>IFERROR(VLOOKUP($I$4&amp;"--"&amp;ROW(A1207),'Clie-F'!$A$5:$J$7000,9,0),"")</f>
        <v/>
      </c>
      <c r="G1213" s="111" t="str">
        <f>IFERROR(VLOOKUP($I$4&amp;"--"&amp;ROW(A1207),'Clie-F'!$A$5:$J$7000,10,0),"")</f>
        <v/>
      </c>
    </row>
    <row r="1214" spans="2:7" ht="30" customHeight="1" x14ac:dyDescent="0.3">
      <c r="B1214" s="110">
        <v>1208</v>
      </c>
      <c r="C1214" s="111" t="str">
        <f>IFERROR(VLOOKUP($I$4&amp;"--"&amp;ROW(A1208),'Clie-F'!$A$5:$H$7000,4,0),"")</f>
        <v/>
      </c>
      <c r="D1214" s="112" t="str">
        <f>IFERROR(VLOOKUP($I$4&amp;"--"&amp;ROW(A1208),'Clie-F'!$A$5:$H$7000,7,0),"")</f>
        <v/>
      </c>
      <c r="E1214" s="111" t="str">
        <f t="shared" ca="1" si="18"/>
        <v/>
      </c>
      <c r="F1214" s="111" t="str">
        <f>IFERROR(VLOOKUP($I$4&amp;"--"&amp;ROW(A1208),'Clie-F'!$A$5:$J$7000,9,0),"")</f>
        <v/>
      </c>
      <c r="G1214" s="111" t="str">
        <f>IFERROR(VLOOKUP($I$4&amp;"--"&amp;ROW(A1208),'Clie-F'!$A$5:$J$7000,10,0),"")</f>
        <v/>
      </c>
    </row>
    <row r="1215" spans="2:7" ht="30" customHeight="1" x14ac:dyDescent="0.3">
      <c r="B1215" s="110">
        <v>1209</v>
      </c>
      <c r="C1215" s="111" t="str">
        <f>IFERROR(VLOOKUP($I$4&amp;"--"&amp;ROW(A1209),'Clie-F'!$A$5:$H$7000,4,0),"")</f>
        <v/>
      </c>
      <c r="D1215" s="112" t="str">
        <f>IFERROR(VLOOKUP($I$4&amp;"--"&amp;ROW(A1209),'Clie-F'!$A$5:$H$7000,7,0),"")</f>
        <v/>
      </c>
      <c r="E1215" s="111" t="str">
        <f t="shared" ca="1" si="18"/>
        <v/>
      </c>
      <c r="F1215" s="111" t="str">
        <f>IFERROR(VLOOKUP($I$4&amp;"--"&amp;ROW(A1209),'Clie-F'!$A$5:$J$7000,9,0),"")</f>
        <v/>
      </c>
      <c r="G1215" s="111" t="str">
        <f>IFERROR(VLOOKUP($I$4&amp;"--"&amp;ROW(A1209),'Clie-F'!$A$5:$J$7000,10,0),"")</f>
        <v/>
      </c>
    </row>
    <row r="1216" spans="2:7" ht="30" customHeight="1" x14ac:dyDescent="0.3">
      <c r="B1216" s="110">
        <v>1210</v>
      </c>
      <c r="C1216" s="111" t="str">
        <f>IFERROR(VLOOKUP($I$4&amp;"--"&amp;ROW(A1210),'Clie-F'!$A$5:$H$7000,4,0),"")</f>
        <v/>
      </c>
      <c r="D1216" s="112" t="str">
        <f>IFERROR(VLOOKUP($I$4&amp;"--"&amp;ROW(A1210),'Clie-F'!$A$5:$H$7000,7,0),"")</f>
        <v/>
      </c>
      <c r="E1216" s="111" t="str">
        <f t="shared" ca="1" si="18"/>
        <v/>
      </c>
      <c r="F1216" s="111" t="str">
        <f>IFERROR(VLOOKUP($I$4&amp;"--"&amp;ROW(A1210),'Clie-F'!$A$5:$J$7000,9,0),"")</f>
        <v/>
      </c>
      <c r="G1216" s="111" t="str">
        <f>IFERROR(VLOOKUP($I$4&amp;"--"&amp;ROW(A1210),'Clie-F'!$A$5:$J$7000,10,0),"")</f>
        <v/>
      </c>
    </row>
    <row r="1217" spans="2:7" ht="30" customHeight="1" x14ac:dyDescent="0.3">
      <c r="B1217" s="110">
        <v>1211</v>
      </c>
      <c r="C1217" s="111" t="str">
        <f>IFERROR(VLOOKUP($I$4&amp;"--"&amp;ROW(A1211),'Clie-F'!$A$5:$H$7000,4,0),"")</f>
        <v/>
      </c>
      <c r="D1217" s="112" t="str">
        <f>IFERROR(VLOOKUP($I$4&amp;"--"&amp;ROW(A1211),'Clie-F'!$A$5:$H$7000,7,0),"")</f>
        <v/>
      </c>
      <c r="E1217" s="111" t="str">
        <f t="shared" ca="1" si="18"/>
        <v/>
      </c>
      <c r="F1217" s="111" t="str">
        <f>IFERROR(VLOOKUP($I$4&amp;"--"&amp;ROW(A1211),'Clie-F'!$A$5:$J$7000,9,0),"")</f>
        <v/>
      </c>
      <c r="G1217" s="111" t="str">
        <f>IFERROR(VLOOKUP($I$4&amp;"--"&amp;ROW(A1211),'Clie-F'!$A$5:$J$7000,10,0),"")</f>
        <v/>
      </c>
    </row>
    <row r="1218" spans="2:7" ht="30" customHeight="1" x14ac:dyDescent="0.3">
      <c r="B1218" s="110">
        <v>1212</v>
      </c>
      <c r="C1218" s="111" t="str">
        <f>IFERROR(VLOOKUP($I$4&amp;"--"&amp;ROW(A1212),'Clie-F'!$A$5:$H$7000,4,0),"")</f>
        <v/>
      </c>
      <c r="D1218" s="112" t="str">
        <f>IFERROR(VLOOKUP($I$4&amp;"--"&amp;ROW(A1212),'Clie-F'!$A$5:$H$7000,7,0),"")</f>
        <v/>
      </c>
      <c r="E1218" s="111" t="str">
        <f t="shared" ca="1" si="18"/>
        <v/>
      </c>
      <c r="F1218" s="111" t="str">
        <f>IFERROR(VLOOKUP($I$4&amp;"--"&amp;ROW(A1212),'Clie-F'!$A$5:$J$7000,9,0),"")</f>
        <v/>
      </c>
      <c r="G1218" s="111" t="str">
        <f>IFERROR(VLOOKUP($I$4&amp;"--"&amp;ROW(A1212),'Clie-F'!$A$5:$J$7000,10,0),"")</f>
        <v/>
      </c>
    </row>
    <row r="1219" spans="2:7" ht="30" customHeight="1" x14ac:dyDescent="0.3">
      <c r="B1219" s="110">
        <v>1213</v>
      </c>
      <c r="C1219" s="111" t="str">
        <f>IFERROR(VLOOKUP($I$4&amp;"--"&amp;ROW(A1213),'Clie-F'!$A$5:$H$7000,4,0),"")</f>
        <v/>
      </c>
      <c r="D1219" s="112" t="str">
        <f>IFERROR(VLOOKUP($I$4&amp;"--"&amp;ROW(A1213),'Clie-F'!$A$5:$H$7000,7,0),"")</f>
        <v/>
      </c>
      <c r="E1219" s="111" t="str">
        <f t="shared" ca="1" si="18"/>
        <v/>
      </c>
      <c r="F1219" s="111" t="str">
        <f>IFERROR(VLOOKUP($I$4&amp;"--"&amp;ROW(A1213),'Clie-F'!$A$5:$J$7000,9,0),"")</f>
        <v/>
      </c>
      <c r="G1219" s="111" t="str">
        <f>IFERROR(VLOOKUP($I$4&amp;"--"&amp;ROW(A1213),'Clie-F'!$A$5:$J$7000,10,0),"")</f>
        <v/>
      </c>
    </row>
    <row r="1220" spans="2:7" ht="30" customHeight="1" x14ac:dyDescent="0.3">
      <c r="B1220" s="110">
        <v>1214</v>
      </c>
      <c r="C1220" s="111" t="str">
        <f>IFERROR(VLOOKUP($I$4&amp;"--"&amp;ROW(A1214),'Clie-F'!$A$5:$H$7000,4,0),"")</f>
        <v/>
      </c>
      <c r="D1220" s="112" t="str">
        <f>IFERROR(VLOOKUP($I$4&amp;"--"&amp;ROW(A1214),'Clie-F'!$A$5:$H$7000,7,0),"")</f>
        <v/>
      </c>
      <c r="E1220" s="111" t="str">
        <f t="shared" ca="1" si="18"/>
        <v/>
      </c>
      <c r="F1220" s="111" t="str">
        <f>IFERROR(VLOOKUP($I$4&amp;"--"&amp;ROW(A1214),'Clie-F'!$A$5:$J$7000,9,0),"")</f>
        <v/>
      </c>
      <c r="G1220" s="111" t="str">
        <f>IFERROR(VLOOKUP($I$4&amp;"--"&amp;ROW(A1214),'Clie-F'!$A$5:$J$7000,10,0),"")</f>
        <v/>
      </c>
    </row>
    <row r="1221" spans="2:7" ht="30" customHeight="1" x14ac:dyDescent="0.3">
      <c r="B1221" s="110">
        <v>1215</v>
      </c>
      <c r="C1221" s="111" t="str">
        <f>IFERROR(VLOOKUP($I$4&amp;"--"&amp;ROW(A1215),'Clie-F'!$A$5:$H$7000,4,0),"")</f>
        <v/>
      </c>
      <c r="D1221" s="112" t="str">
        <f>IFERROR(VLOOKUP($I$4&amp;"--"&amp;ROW(A1215),'Clie-F'!$A$5:$H$7000,7,0),"")</f>
        <v/>
      </c>
      <c r="E1221" s="111" t="str">
        <f t="shared" ca="1" si="18"/>
        <v/>
      </c>
      <c r="F1221" s="111" t="str">
        <f>IFERROR(VLOOKUP($I$4&amp;"--"&amp;ROW(A1215),'Clie-F'!$A$5:$J$7000,9,0),"")</f>
        <v/>
      </c>
      <c r="G1221" s="111" t="str">
        <f>IFERROR(VLOOKUP($I$4&amp;"--"&amp;ROW(A1215),'Clie-F'!$A$5:$J$7000,10,0),"")</f>
        <v/>
      </c>
    </row>
    <row r="1222" spans="2:7" ht="30" customHeight="1" x14ac:dyDescent="0.3">
      <c r="B1222" s="110">
        <v>1216</v>
      </c>
      <c r="C1222" s="111" t="str">
        <f>IFERROR(VLOOKUP($I$4&amp;"--"&amp;ROW(A1216),'Clie-F'!$A$5:$H$7000,4,0),"")</f>
        <v/>
      </c>
      <c r="D1222" s="112" t="str">
        <f>IFERROR(VLOOKUP($I$4&amp;"--"&amp;ROW(A1216),'Clie-F'!$A$5:$H$7000,7,0),"")</f>
        <v/>
      </c>
      <c r="E1222" s="111" t="str">
        <f t="shared" ca="1" si="18"/>
        <v/>
      </c>
      <c r="F1222" s="111" t="str">
        <f>IFERROR(VLOOKUP($I$4&amp;"--"&amp;ROW(A1216),'Clie-F'!$A$5:$J$7000,9,0),"")</f>
        <v/>
      </c>
      <c r="G1222" s="111" t="str">
        <f>IFERROR(VLOOKUP($I$4&amp;"--"&amp;ROW(A1216),'Clie-F'!$A$5:$J$7000,10,0),"")</f>
        <v/>
      </c>
    </row>
    <row r="1223" spans="2:7" ht="30" customHeight="1" x14ac:dyDescent="0.3">
      <c r="B1223" s="110">
        <v>1217</v>
      </c>
      <c r="C1223" s="111" t="str">
        <f>IFERROR(VLOOKUP($I$4&amp;"--"&amp;ROW(A1217),'Clie-F'!$A$5:$H$7000,4,0),"")</f>
        <v/>
      </c>
      <c r="D1223" s="112" t="str">
        <f>IFERROR(VLOOKUP($I$4&amp;"--"&amp;ROW(A1217),'Clie-F'!$A$5:$H$7000,7,0),"")</f>
        <v/>
      </c>
      <c r="E1223" s="111" t="str">
        <f t="shared" ref="E1223:E1286" ca="1" si="19">IFERROR(IF(D1223,DATEDIF(D1223,TODAY(),"Y"),""),"")</f>
        <v/>
      </c>
      <c r="F1223" s="111" t="str">
        <f>IFERROR(VLOOKUP($I$4&amp;"--"&amp;ROW(A1217),'Clie-F'!$A$5:$J$7000,9,0),"")</f>
        <v/>
      </c>
      <c r="G1223" s="111" t="str">
        <f>IFERROR(VLOOKUP($I$4&amp;"--"&amp;ROW(A1217),'Clie-F'!$A$5:$J$7000,10,0),"")</f>
        <v/>
      </c>
    </row>
    <row r="1224" spans="2:7" ht="30" customHeight="1" x14ac:dyDescent="0.3">
      <c r="B1224" s="110">
        <v>1218</v>
      </c>
      <c r="C1224" s="111" t="str">
        <f>IFERROR(VLOOKUP($I$4&amp;"--"&amp;ROW(A1218),'Clie-F'!$A$5:$H$7000,4,0),"")</f>
        <v/>
      </c>
      <c r="D1224" s="112" t="str">
        <f>IFERROR(VLOOKUP($I$4&amp;"--"&amp;ROW(A1218),'Clie-F'!$A$5:$H$7000,7,0),"")</f>
        <v/>
      </c>
      <c r="E1224" s="111" t="str">
        <f t="shared" ca="1" si="19"/>
        <v/>
      </c>
      <c r="F1224" s="111" t="str">
        <f>IFERROR(VLOOKUP($I$4&amp;"--"&amp;ROW(A1218),'Clie-F'!$A$5:$J$7000,9,0),"")</f>
        <v/>
      </c>
      <c r="G1224" s="111" t="str">
        <f>IFERROR(VLOOKUP($I$4&amp;"--"&amp;ROW(A1218),'Clie-F'!$A$5:$J$7000,10,0),"")</f>
        <v/>
      </c>
    </row>
    <row r="1225" spans="2:7" ht="30" customHeight="1" x14ac:dyDescent="0.3">
      <c r="B1225" s="110">
        <v>1219</v>
      </c>
      <c r="C1225" s="111" t="str">
        <f>IFERROR(VLOOKUP($I$4&amp;"--"&amp;ROW(A1219),'Clie-F'!$A$5:$H$7000,4,0),"")</f>
        <v/>
      </c>
      <c r="D1225" s="112" t="str">
        <f>IFERROR(VLOOKUP($I$4&amp;"--"&amp;ROW(A1219),'Clie-F'!$A$5:$H$7000,7,0),"")</f>
        <v/>
      </c>
      <c r="E1225" s="111" t="str">
        <f t="shared" ca="1" si="19"/>
        <v/>
      </c>
      <c r="F1225" s="111" t="str">
        <f>IFERROR(VLOOKUP($I$4&amp;"--"&amp;ROW(A1219),'Clie-F'!$A$5:$J$7000,9,0),"")</f>
        <v/>
      </c>
      <c r="G1225" s="111" t="str">
        <f>IFERROR(VLOOKUP($I$4&amp;"--"&amp;ROW(A1219),'Clie-F'!$A$5:$J$7000,10,0),"")</f>
        <v/>
      </c>
    </row>
    <row r="1226" spans="2:7" ht="30" customHeight="1" x14ac:dyDescent="0.3">
      <c r="B1226" s="110">
        <v>1220</v>
      </c>
      <c r="C1226" s="111" t="str">
        <f>IFERROR(VLOOKUP($I$4&amp;"--"&amp;ROW(A1220),'Clie-F'!$A$5:$H$7000,4,0),"")</f>
        <v/>
      </c>
      <c r="D1226" s="112" t="str">
        <f>IFERROR(VLOOKUP($I$4&amp;"--"&amp;ROW(A1220),'Clie-F'!$A$5:$H$7000,7,0),"")</f>
        <v/>
      </c>
      <c r="E1226" s="111" t="str">
        <f t="shared" ca="1" si="19"/>
        <v/>
      </c>
      <c r="F1226" s="111" t="str">
        <f>IFERROR(VLOOKUP($I$4&amp;"--"&amp;ROW(A1220),'Clie-F'!$A$5:$J$7000,9,0),"")</f>
        <v/>
      </c>
      <c r="G1226" s="111" t="str">
        <f>IFERROR(VLOOKUP($I$4&amp;"--"&amp;ROW(A1220),'Clie-F'!$A$5:$J$7000,10,0),"")</f>
        <v/>
      </c>
    </row>
    <row r="1227" spans="2:7" ht="30" customHeight="1" x14ac:dyDescent="0.3">
      <c r="B1227" s="110">
        <v>1221</v>
      </c>
      <c r="C1227" s="111" t="str">
        <f>IFERROR(VLOOKUP($I$4&amp;"--"&amp;ROW(A1221),'Clie-F'!$A$5:$H$7000,4,0),"")</f>
        <v/>
      </c>
      <c r="D1227" s="112" t="str">
        <f>IFERROR(VLOOKUP($I$4&amp;"--"&amp;ROW(A1221),'Clie-F'!$A$5:$H$7000,7,0),"")</f>
        <v/>
      </c>
      <c r="E1227" s="111" t="str">
        <f t="shared" ca="1" si="19"/>
        <v/>
      </c>
      <c r="F1227" s="111" t="str">
        <f>IFERROR(VLOOKUP($I$4&amp;"--"&amp;ROW(A1221),'Clie-F'!$A$5:$J$7000,9,0),"")</f>
        <v/>
      </c>
      <c r="G1227" s="111" t="str">
        <f>IFERROR(VLOOKUP($I$4&amp;"--"&amp;ROW(A1221),'Clie-F'!$A$5:$J$7000,10,0),"")</f>
        <v/>
      </c>
    </row>
    <row r="1228" spans="2:7" ht="30" customHeight="1" x14ac:dyDescent="0.3">
      <c r="B1228" s="110">
        <v>1222</v>
      </c>
      <c r="C1228" s="111" t="str">
        <f>IFERROR(VLOOKUP($I$4&amp;"--"&amp;ROW(A1222),'Clie-F'!$A$5:$H$7000,4,0),"")</f>
        <v/>
      </c>
      <c r="D1228" s="112" t="str">
        <f>IFERROR(VLOOKUP($I$4&amp;"--"&amp;ROW(A1222),'Clie-F'!$A$5:$H$7000,7,0),"")</f>
        <v/>
      </c>
      <c r="E1228" s="111" t="str">
        <f t="shared" ca="1" si="19"/>
        <v/>
      </c>
      <c r="F1228" s="111" t="str">
        <f>IFERROR(VLOOKUP($I$4&amp;"--"&amp;ROW(A1222),'Clie-F'!$A$5:$J$7000,9,0),"")</f>
        <v/>
      </c>
      <c r="G1228" s="111" t="str">
        <f>IFERROR(VLOOKUP($I$4&amp;"--"&amp;ROW(A1222),'Clie-F'!$A$5:$J$7000,10,0),"")</f>
        <v/>
      </c>
    </row>
    <row r="1229" spans="2:7" ht="30" customHeight="1" x14ac:dyDescent="0.3">
      <c r="B1229" s="110">
        <v>1223</v>
      </c>
      <c r="C1229" s="111" t="str">
        <f>IFERROR(VLOOKUP($I$4&amp;"--"&amp;ROW(A1223),'Clie-F'!$A$5:$H$7000,4,0),"")</f>
        <v/>
      </c>
      <c r="D1229" s="112" t="str">
        <f>IFERROR(VLOOKUP($I$4&amp;"--"&amp;ROW(A1223),'Clie-F'!$A$5:$H$7000,7,0),"")</f>
        <v/>
      </c>
      <c r="E1229" s="111" t="str">
        <f t="shared" ca="1" si="19"/>
        <v/>
      </c>
      <c r="F1229" s="111" t="str">
        <f>IFERROR(VLOOKUP($I$4&amp;"--"&amp;ROW(A1223),'Clie-F'!$A$5:$J$7000,9,0),"")</f>
        <v/>
      </c>
      <c r="G1229" s="111" t="str">
        <f>IFERROR(VLOOKUP($I$4&amp;"--"&amp;ROW(A1223),'Clie-F'!$A$5:$J$7000,10,0),"")</f>
        <v/>
      </c>
    </row>
    <row r="1230" spans="2:7" ht="30" customHeight="1" x14ac:dyDescent="0.3">
      <c r="B1230" s="110">
        <v>1224</v>
      </c>
      <c r="C1230" s="111" t="str">
        <f>IFERROR(VLOOKUP($I$4&amp;"--"&amp;ROW(A1224),'Clie-F'!$A$5:$H$7000,4,0),"")</f>
        <v/>
      </c>
      <c r="D1230" s="112" t="str">
        <f>IFERROR(VLOOKUP($I$4&amp;"--"&amp;ROW(A1224),'Clie-F'!$A$5:$H$7000,7,0),"")</f>
        <v/>
      </c>
      <c r="E1230" s="111" t="str">
        <f t="shared" ca="1" si="19"/>
        <v/>
      </c>
      <c r="F1230" s="111" t="str">
        <f>IFERROR(VLOOKUP($I$4&amp;"--"&amp;ROW(A1224),'Clie-F'!$A$5:$J$7000,9,0),"")</f>
        <v/>
      </c>
      <c r="G1230" s="111" t="str">
        <f>IFERROR(VLOOKUP($I$4&amp;"--"&amp;ROW(A1224),'Clie-F'!$A$5:$J$7000,10,0),"")</f>
        <v/>
      </c>
    </row>
    <row r="1231" spans="2:7" ht="30" customHeight="1" x14ac:dyDescent="0.3">
      <c r="B1231" s="110">
        <v>1225</v>
      </c>
      <c r="C1231" s="111" t="str">
        <f>IFERROR(VLOOKUP($I$4&amp;"--"&amp;ROW(A1225),'Clie-F'!$A$5:$H$7000,4,0),"")</f>
        <v/>
      </c>
      <c r="D1231" s="112" t="str">
        <f>IFERROR(VLOOKUP($I$4&amp;"--"&amp;ROW(A1225),'Clie-F'!$A$5:$H$7000,7,0),"")</f>
        <v/>
      </c>
      <c r="E1231" s="111" t="str">
        <f t="shared" ca="1" si="19"/>
        <v/>
      </c>
      <c r="F1231" s="111" t="str">
        <f>IFERROR(VLOOKUP($I$4&amp;"--"&amp;ROW(A1225),'Clie-F'!$A$5:$J$7000,9,0),"")</f>
        <v/>
      </c>
      <c r="G1231" s="111" t="str">
        <f>IFERROR(VLOOKUP($I$4&amp;"--"&amp;ROW(A1225),'Clie-F'!$A$5:$J$7000,10,0),"")</f>
        <v/>
      </c>
    </row>
    <row r="1232" spans="2:7" ht="30" customHeight="1" x14ac:dyDescent="0.3">
      <c r="B1232" s="110">
        <v>1226</v>
      </c>
      <c r="C1232" s="111" t="str">
        <f>IFERROR(VLOOKUP($I$4&amp;"--"&amp;ROW(A1226),'Clie-F'!$A$5:$H$7000,4,0),"")</f>
        <v/>
      </c>
      <c r="D1232" s="112" t="str">
        <f>IFERROR(VLOOKUP($I$4&amp;"--"&amp;ROW(A1226),'Clie-F'!$A$5:$H$7000,7,0),"")</f>
        <v/>
      </c>
      <c r="E1232" s="111" t="str">
        <f t="shared" ca="1" si="19"/>
        <v/>
      </c>
      <c r="F1232" s="111" t="str">
        <f>IFERROR(VLOOKUP($I$4&amp;"--"&amp;ROW(A1226),'Clie-F'!$A$5:$J$7000,9,0),"")</f>
        <v/>
      </c>
      <c r="G1232" s="111" t="str">
        <f>IFERROR(VLOOKUP($I$4&amp;"--"&amp;ROW(A1226),'Clie-F'!$A$5:$J$7000,10,0),"")</f>
        <v/>
      </c>
    </row>
    <row r="1233" spans="2:7" ht="30" customHeight="1" x14ac:dyDescent="0.3">
      <c r="B1233" s="110">
        <v>1227</v>
      </c>
      <c r="C1233" s="111" t="str">
        <f>IFERROR(VLOOKUP($I$4&amp;"--"&amp;ROW(A1227),'Clie-F'!$A$5:$H$7000,4,0),"")</f>
        <v/>
      </c>
      <c r="D1233" s="112" t="str">
        <f>IFERROR(VLOOKUP($I$4&amp;"--"&amp;ROW(A1227),'Clie-F'!$A$5:$H$7000,7,0),"")</f>
        <v/>
      </c>
      <c r="E1233" s="111" t="str">
        <f t="shared" ca="1" si="19"/>
        <v/>
      </c>
      <c r="F1233" s="111" t="str">
        <f>IFERROR(VLOOKUP($I$4&amp;"--"&amp;ROW(A1227),'Clie-F'!$A$5:$J$7000,9,0),"")</f>
        <v/>
      </c>
      <c r="G1233" s="111" t="str">
        <f>IFERROR(VLOOKUP($I$4&amp;"--"&amp;ROW(A1227),'Clie-F'!$A$5:$J$7000,10,0),"")</f>
        <v/>
      </c>
    </row>
    <row r="1234" spans="2:7" ht="30" customHeight="1" x14ac:dyDescent="0.3">
      <c r="B1234" s="110">
        <v>1228</v>
      </c>
      <c r="C1234" s="111" t="str">
        <f>IFERROR(VLOOKUP($I$4&amp;"--"&amp;ROW(A1228),'Clie-F'!$A$5:$H$7000,4,0),"")</f>
        <v/>
      </c>
      <c r="D1234" s="112" t="str">
        <f>IFERROR(VLOOKUP($I$4&amp;"--"&amp;ROW(A1228),'Clie-F'!$A$5:$H$7000,7,0),"")</f>
        <v/>
      </c>
      <c r="E1234" s="111" t="str">
        <f t="shared" ca="1" si="19"/>
        <v/>
      </c>
      <c r="F1234" s="111" t="str">
        <f>IFERROR(VLOOKUP($I$4&amp;"--"&amp;ROW(A1228),'Clie-F'!$A$5:$J$7000,9,0),"")</f>
        <v/>
      </c>
      <c r="G1234" s="111" t="str">
        <f>IFERROR(VLOOKUP($I$4&amp;"--"&amp;ROW(A1228),'Clie-F'!$A$5:$J$7000,10,0),"")</f>
        <v/>
      </c>
    </row>
    <row r="1235" spans="2:7" ht="30" customHeight="1" x14ac:dyDescent="0.3">
      <c r="B1235" s="110">
        <v>1229</v>
      </c>
      <c r="C1235" s="111" t="str">
        <f>IFERROR(VLOOKUP($I$4&amp;"--"&amp;ROW(A1229),'Clie-F'!$A$5:$H$7000,4,0),"")</f>
        <v/>
      </c>
      <c r="D1235" s="112" t="str">
        <f>IFERROR(VLOOKUP($I$4&amp;"--"&amp;ROW(A1229),'Clie-F'!$A$5:$H$7000,7,0),"")</f>
        <v/>
      </c>
      <c r="E1235" s="111" t="str">
        <f t="shared" ca="1" si="19"/>
        <v/>
      </c>
      <c r="F1235" s="111" t="str">
        <f>IFERROR(VLOOKUP($I$4&amp;"--"&amp;ROW(A1229),'Clie-F'!$A$5:$J$7000,9,0),"")</f>
        <v/>
      </c>
      <c r="G1235" s="111" t="str">
        <f>IFERROR(VLOOKUP($I$4&amp;"--"&amp;ROW(A1229),'Clie-F'!$A$5:$J$7000,10,0),"")</f>
        <v/>
      </c>
    </row>
    <row r="1236" spans="2:7" ht="30" customHeight="1" x14ac:dyDescent="0.3">
      <c r="B1236" s="110">
        <v>1230</v>
      </c>
      <c r="C1236" s="111" t="str">
        <f>IFERROR(VLOOKUP($I$4&amp;"--"&amp;ROW(A1230),'Clie-F'!$A$5:$H$7000,4,0),"")</f>
        <v/>
      </c>
      <c r="D1236" s="112" t="str">
        <f>IFERROR(VLOOKUP($I$4&amp;"--"&amp;ROW(A1230),'Clie-F'!$A$5:$H$7000,7,0),"")</f>
        <v/>
      </c>
      <c r="E1236" s="111" t="str">
        <f t="shared" ca="1" si="19"/>
        <v/>
      </c>
      <c r="F1236" s="111" t="str">
        <f>IFERROR(VLOOKUP($I$4&amp;"--"&amp;ROW(A1230),'Clie-F'!$A$5:$J$7000,9,0),"")</f>
        <v/>
      </c>
      <c r="G1236" s="111" t="str">
        <f>IFERROR(VLOOKUP($I$4&amp;"--"&amp;ROW(A1230),'Clie-F'!$A$5:$J$7000,10,0),"")</f>
        <v/>
      </c>
    </row>
    <row r="1237" spans="2:7" ht="30" customHeight="1" x14ac:dyDescent="0.3">
      <c r="B1237" s="110">
        <v>1231</v>
      </c>
      <c r="C1237" s="111" t="str">
        <f>IFERROR(VLOOKUP($I$4&amp;"--"&amp;ROW(A1231),'Clie-F'!$A$5:$H$7000,4,0),"")</f>
        <v/>
      </c>
      <c r="D1237" s="112" t="str">
        <f>IFERROR(VLOOKUP($I$4&amp;"--"&amp;ROW(A1231),'Clie-F'!$A$5:$H$7000,7,0),"")</f>
        <v/>
      </c>
      <c r="E1237" s="111" t="str">
        <f t="shared" ca="1" si="19"/>
        <v/>
      </c>
      <c r="F1237" s="111" t="str">
        <f>IFERROR(VLOOKUP($I$4&amp;"--"&amp;ROW(A1231),'Clie-F'!$A$5:$J$7000,9,0),"")</f>
        <v/>
      </c>
      <c r="G1237" s="111" t="str">
        <f>IFERROR(VLOOKUP($I$4&amp;"--"&amp;ROW(A1231),'Clie-F'!$A$5:$J$7000,10,0),"")</f>
        <v/>
      </c>
    </row>
    <row r="1238" spans="2:7" ht="30" customHeight="1" x14ac:dyDescent="0.3">
      <c r="B1238" s="110">
        <v>1232</v>
      </c>
      <c r="C1238" s="111" t="str">
        <f>IFERROR(VLOOKUP($I$4&amp;"--"&amp;ROW(A1232),'Clie-F'!$A$5:$H$7000,4,0),"")</f>
        <v/>
      </c>
      <c r="D1238" s="112" t="str">
        <f>IFERROR(VLOOKUP($I$4&amp;"--"&amp;ROW(A1232),'Clie-F'!$A$5:$H$7000,7,0),"")</f>
        <v/>
      </c>
      <c r="E1238" s="111" t="str">
        <f t="shared" ca="1" si="19"/>
        <v/>
      </c>
      <c r="F1238" s="111" t="str">
        <f>IFERROR(VLOOKUP($I$4&amp;"--"&amp;ROW(A1232),'Clie-F'!$A$5:$J$7000,9,0),"")</f>
        <v/>
      </c>
      <c r="G1238" s="111" t="str">
        <f>IFERROR(VLOOKUP($I$4&amp;"--"&amp;ROW(A1232),'Clie-F'!$A$5:$J$7000,10,0),"")</f>
        <v/>
      </c>
    </row>
    <row r="1239" spans="2:7" ht="30" customHeight="1" x14ac:dyDescent="0.3">
      <c r="B1239" s="110">
        <v>1233</v>
      </c>
      <c r="C1239" s="111" t="str">
        <f>IFERROR(VLOOKUP($I$4&amp;"--"&amp;ROW(A1233),'Clie-F'!$A$5:$H$7000,4,0),"")</f>
        <v/>
      </c>
      <c r="D1239" s="112" t="str">
        <f>IFERROR(VLOOKUP($I$4&amp;"--"&amp;ROW(A1233),'Clie-F'!$A$5:$H$7000,7,0),"")</f>
        <v/>
      </c>
      <c r="E1239" s="111" t="str">
        <f t="shared" ca="1" si="19"/>
        <v/>
      </c>
      <c r="F1239" s="111" t="str">
        <f>IFERROR(VLOOKUP($I$4&amp;"--"&amp;ROW(A1233),'Clie-F'!$A$5:$J$7000,9,0),"")</f>
        <v/>
      </c>
      <c r="G1239" s="111" t="str">
        <f>IFERROR(VLOOKUP($I$4&amp;"--"&amp;ROW(A1233),'Clie-F'!$A$5:$J$7000,10,0),"")</f>
        <v/>
      </c>
    </row>
    <row r="1240" spans="2:7" ht="30" customHeight="1" x14ac:dyDescent="0.3">
      <c r="B1240" s="110">
        <v>1234</v>
      </c>
      <c r="C1240" s="111" t="str">
        <f>IFERROR(VLOOKUP($I$4&amp;"--"&amp;ROW(A1234),'Clie-F'!$A$5:$H$7000,4,0),"")</f>
        <v/>
      </c>
      <c r="D1240" s="112" t="str">
        <f>IFERROR(VLOOKUP($I$4&amp;"--"&amp;ROW(A1234),'Clie-F'!$A$5:$H$7000,7,0),"")</f>
        <v/>
      </c>
      <c r="E1240" s="111" t="str">
        <f t="shared" ca="1" si="19"/>
        <v/>
      </c>
      <c r="F1240" s="111" t="str">
        <f>IFERROR(VLOOKUP($I$4&amp;"--"&amp;ROW(A1234),'Clie-F'!$A$5:$J$7000,9,0),"")</f>
        <v/>
      </c>
      <c r="G1240" s="111" t="str">
        <f>IFERROR(VLOOKUP($I$4&amp;"--"&amp;ROW(A1234),'Clie-F'!$A$5:$J$7000,10,0),"")</f>
        <v/>
      </c>
    </row>
    <row r="1241" spans="2:7" ht="30" customHeight="1" x14ac:dyDescent="0.3">
      <c r="B1241" s="110">
        <v>1235</v>
      </c>
      <c r="C1241" s="111" t="str">
        <f>IFERROR(VLOOKUP($I$4&amp;"--"&amp;ROW(A1235),'Clie-F'!$A$5:$H$7000,4,0),"")</f>
        <v/>
      </c>
      <c r="D1241" s="112" t="str">
        <f>IFERROR(VLOOKUP($I$4&amp;"--"&amp;ROW(A1235),'Clie-F'!$A$5:$H$7000,7,0),"")</f>
        <v/>
      </c>
      <c r="E1241" s="111" t="str">
        <f t="shared" ca="1" si="19"/>
        <v/>
      </c>
      <c r="F1241" s="111" t="str">
        <f>IFERROR(VLOOKUP($I$4&amp;"--"&amp;ROW(A1235),'Clie-F'!$A$5:$J$7000,9,0),"")</f>
        <v/>
      </c>
      <c r="G1241" s="111" t="str">
        <f>IFERROR(VLOOKUP($I$4&amp;"--"&amp;ROW(A1235),'Clie-F'!$A$5:$J$7000,10,0),"")</f>
        <v/>
      </c>
    </row>
    <row r="1242" spans="2:7" ht="30" customHeight="1" x14ac:dyDescent="0.3">
      <c r="B1242" s="110">
        <v>1236</v>
      </c>
      <c r="C1242" s="111" t="str">
        <f>IFERROR(VLOOKUP($I$4&amp;"--"&amp;ROW(A1236),'Clie-F'!$A$5:$H$7000,4,0),"")</f>
        <v/>
      </c>
      <c r="D1242" s="112" t="str">
        <f>IFERROR(VLOOKUP($I$4&amp;"--"&amp;ROW(A1236),'Clie-F'!$A$5:$H$7000,7,0),"")</f>
        <v/>
      </c>
      <c r="E1242" s="111" t="str">
        <f t="shared" ca="1" si="19"/>
        <v/>
      </c>
      <c r="F1242" s="111" t="str">
        <f>IFERROR(VLOOKUP($I$4&amp;"--"&amp;ROW(A1236),'Clie-F'!$A$5:$J$7000,9,0),"")</f>
        <v/>
      </c>
      <c r="G1242" s="111" t="str">
        <f>IFERROR(VLOOKUP($I$4&amp;"--"&amp;ROW(A1236),'Clie-F'!$A$5:$J$7000,10,0),"")</f>
        <v/>
      </c>
    </row>
    <row r="1243" spans="2:7" ht="30" customHeight="1" x14ac:dyDescent="0.3">
      <c r="B1243" s="110">
        <v>1237</v>
      </c>
      <c r="C1243" s="111" t="str">
        <f>IFERROR(VLOOKUP($I$4&amp;"--"&amp;ROW(A1237),'Clie-F'!$A$5:$H$7000,4,0),"")</f>
        <v/>
      </c>
      <c r="D1243" s="112" t="str">
        <f>IFERROR(VLOOKUP($I$4&amp;"--"&amp;ROW(A1237),'Clie-F'!$A$5:$H$7000,7,0),"")</f>
        <v/>
      </c>
      <c r="E1243" s="111" t="str">
        <f t="shared" ca="1" si="19"/>
        <v/>
      </c>
      <c r="F1243" s="111" t="str">
        <f>IFERROR(VLOOKUP($I$4&amp;"--"&amp;ROW(A1237),'Clie-F'!$A$5:$J$7000,9,0),"")</f>
        <v/>
      </c>
      <c r="G1243" s="111" t="str">
        <f>IFERROR(VLOOKUP($I$4&amp;"--"&amp;ROW(A1237),'Clie-F'!$A$5:$J$7000,10,0),"")</f>
        <v/>
      </c>
    </row>
    <row r="1244" spans="2:7" ht="30" customHeight="1" x14ac:dyDescent="0.3">
      <c r="B1244" s="110">
        <v>1238</v>
      </c>
      <c r="C1244" s="111" t="str">
        <f>IFERROR(VLOOKUP($I$4&amp;"--"&amp;ROW(A1238),'Clie-F'!$A$5:$H$7000,4,0),"")</f>
        <v/>
      </c>
      <c r="D1244" s="112" t="str">
        <f>IFERROR(VLOOKUP($I$4&amp;"--"&amp;ROW(A1238),'Clie-F'!$A$5:$H$7000,7,0),"")</f>
        <v/>
      </c>
      <c r="E1244" s="111" t="str">
        <f t="shared" ca="1" si="19"/>
        <v/>
      </c>
      <c r="F1244" s="111" t="str">
        <f>IFERROR(VLOOKUP($I$4&amp;"--"&amp;ROW(A1238),'Clie-F'!$A$5:$J$7000,9,0),"")</f>
        <v/>
      </c>
      <c r="G1244" s="111" t="str">
        <f>IFERROR(VLOOKUP($I$4&amp;"--"&amp;ROW(A1238),'Clie-F'!$A$5:$J$7000,10,0),"")</f>
        <v/>
      </c>
    </row>
    <row r="1245" spans="2:7" ht="30" customHeight="1" x14ac:dyDescent="0.3">
      <c r="B1245" s="110">
        <v>1239</v>
      </c>
      <c r="C1245" s="111" t="str">
        <f>IFERROR(VLOOKUP($I$4&amp;"--"&amp;ROW(A1239),'Clie-F'!$A$5:$H$7000,4,0),"")</f>
        <v/>
      </c>
      <c r="D1245" s="112" t="str">
        <f>IFERROR(VLOOKUP($I$4&amp;"--"&amp;ROW(A1239),'Clie-F'!$A$5:$H$7000,7,0),"")</f>
        <v/>
      </c>
      <c r="E1245" s="111" t="str">
        <f t="shared" ca="1" si="19"/>
        <v/>
      </c>
      <c r="F1245" s="111" t="str">
        <f>IFERROR(VLOOKUP($I$4&amp;"--"&amp;ROW(A1239),'Clie-F'!$A$5:$J$7000,9,0),"")</f>
        <v/>
      </c>
      <c r="G1245" s="111" t="str">
        <f>IFERROR(VLOOKUP($I$4&amp;"--"&amp;ROW(A1239),'Clie-F'!$A$5:$J$7000,10,0),"")</f>
        <v/>
      </c>
    </row>
    <row r="1246" spans="2:7" ht="30" customHeight="1" x14ac:dyDescent="0.3">
      <c r="B1246" s="110">
        <v>1240</v>
      </c>
      <c r="C1246" s="111" t="str">
        <f>IFERROR(VLOOKUP($I$4&amp;"--"&amp;ROW(A1240),'Clie-F'!$A$5:$H$7000,4,0),"")</f>
        <v/>
      </c>
      <c r="D1246" s="112" t="str">
        <f>IFERROR(VLOOKUP($I$4&amp;"--"&amp;ROW(A1240),'Clie-F'!$A$5:$H$7000,7,0),"")</f>
        <v/>
      </c>
      <c r="E1246" s="111" t="str">
        <f t="shared" ca="1" si="19"/>
        <v/>
      </c>
      <c r="F1246" s="111" t="str">
        <f>IFERROR(VLOOKUP($I$4&amp;"--"&amp;ROW(A1240),'Clie-F'!$A$5:$J$7000,9,0),"")</f>
        <v/>
      </c>
      <c r="G1246" s="111" t="str">
        <f>IFERROR(VLOOKUP($I$4&amp;"--"&amp;ROW(A1240),'Clie-F'!$A$5:$J$7000,10,0),"")</f>
        <v/>
      </c>
    </row>
    <row r="1247" spans="2:7" ht="30" customHeight="1" x14ac:dyDescent="0.3">
      <c r="B1247" s="110">
        <v>1241</v>
      </c>
      <c r="C1247" s="111" t="str">
        <f>IFERROR(VLOOKUP($I$4&amp;"--"&amp;ROW(A1241),'Clie-F'!$A$5:$H$7000,4,0),"")</f>
        <v/>
      </c>
      <c r="D1247" s="112" t="str">
        <f>IFERROR(VLOOKUP($I$4&amp;"--"&amp;ROW(A1241),'Clie-F'!$A$5:$H$7000,7,0),"")</f>
        <v/>
      </c>
      <c r="E1247" s="111" t="str">
        <f t="shared" ca="1" si="19"/>
        <v/>
      </c>
      <c r="F1247" s="111" t="str">
        <f>IFERROR(VLOOKUP($I$4&amp;"--"&amp;ROW(A1241),'Clie-F'!$A$5:$J$7000,9,0),"")</f>
        <v/>
      </c>
      <c r="G1247" s="111" t="str">
        <f>IFERROR(VLOOKUP($I$4&amp;"--"&amp;ROW(A1241),'Clie-F'!$A$5:$J$7000,10,0),"")</f>
        <v/>
      </c>
    </row>
    <row r="1248" spans="2:7" ht="30" customHeight="1" x14ac:dyDescent="0.3">
      <c r="B1248" s="110">
        <v>1242</v>
      </c>
      <c r="C1248" s="111" t="str">
        <f>IFERROR(VLOOKUP($I$4&amp;"--"&amp;ROW(A1242),'Clie-F'!$A$5:$H$7000,4,0),"")</f>
        <v/>
      </c>
      <c r="D1248" s="112" t="str">
        <f>IFERROR(VLOOKUP($I$4&amp;"--"&amp;ROW(A1242),'Clie-F'!$A$5:$H$7000,7,0),"")</f>
        <v/>
      </c>
      <c r="E1248" s="111" t="str">
        <f t="shared" ca="1" si="19"/>
        <v/>
      </c>
      <c r="F1248" s="111" t="str">
        <f>IFERROR(VLOOKUP($I$4&amp;"--"&amp;ROW(A1242),'Clie-F'!$A$5:$J$7000,9,0),"")</f>
        <v/>
      </c>
      <c r="G1248" s="111" t="str">
        <f>IFERROR(VLOOKUP($I$4&amp;"--"&amp;ROW(A1242),'Clie-F'!$A$5:$J$7000,10,0),"")</f>
        <v/>
      </c>
    </row>
    <row r="1249" spans="2:7" ht="30" customHeight="1" x14ac:dyDescent="0.3">
      <c r="B1249" s="110">
        <v>1243</v>
      </c>
      <c r="C1249" s="111" t="str">
        <f>IFERROR(VLOOKUP($I$4&amp;"--"&amp;ROW(A1243),'Clie-F'!$A$5:$H$7000,4,0),"")</f>
        <v/>
      </c>
      <c r="D1249" s="112" t="str">
        <f>IFERROR(VLOOKUP($I$4&amp;"--"&amp;ROW(A1243),'Clie-F'!$A$5:$H$7000,7,0),"")</f>
        <v/>
      </c>
      <c r="E1249" s="111" t="str">
        <f t="shared" ca="1" si="19"/>
        <v/>
      </c>
      <c r="F1249" s="111" t="str">
        <f>IFERROR(VLOOKUP($I$4&amp;"--"&amp;ROW(A1243),'Clie-F'!$A$5:$J$7000,9,0),"")</f>
        <v/>
      </c>
      <c r="G1249" s="111" t="str">
        <f>IFERROR(VLOOKUP($I$4&amp;"--"&amp;ROW(A1243),'Clie-F'!$A$5:$J$7000,10,0),"")</f>
        <v/>
      </c>
    </row>
    <row r="1250" spans="2:7" ht="30" customHeight="1" x14ac:dyDescent="0.3">
      <c r="B1250" s="110">
        <v>1244</v>
      </c>
      <c r="C1250" s="111" t="str">
        <f>IFERROR(VLOOKUP($I$4&amp;"--"&amp;ROW(A1244),'Clie-F'!$A$5:$H$7000,4,0),"")</f>
        <v/>
      </c>
      <c r="D1250" s="112" t="str">
        <f>IFERROR(VLOOKUP($I$4&amp;"--"&amp;ROW(A1244),'Clie-F'!$A$5:$H$7000,7,0),"")</f>
        <v/>
      </c>
      <c r="E1250" s="111" t="str">
        <f t="shared" ca="1" si="19"/>
        <v/>
      </c>
      <c r="F1250" s="111" t="str">
        <f>IFERROR(VLOOKUP($I$4&amp;"--"&amp;ROW(A1244),'Clie-F'!$A$5:$J$7000,9,0),"")</f>
        <v/>
      </c>
      <c r="G1250" s="111" t="str">
        <f>IFERROR(VLOOKUP($I$4&amp;"--"&amp;ROW(A1244),'Clie-F'!$A$5:$J$7000,10,0),"")</f>
        <v/>
      </c>
    </row>
    <row r="1251" spans="2:7" ht="30" customHeight="1" x14ac:dyDescent="0.3">
      <c r="B1251" s="110">
        <v>1245</v>
      </c>
      <c r="C1251" s="111" t="str">
        <f>IFERROR(VLOOKUP($I$4&amp;"--"&amp;ROW(A1245),'Clie-F'!$A$5:$H$7000,4,0),"")</f>
        <v/>
      </c>
      <c r="D1251" s="112" t="str">
        <f>IFERROR(VLOOKUP($I$4&amp;"--"&amp;ROW(A1245),'Clie-F'!$A$5:$H$7000,7,0),"")</f>
        <v/>
      </c>
      <c r="E1251" s="111" t="str">
        <f t="shared" ca="1" si="19"/>
        <v/>
      </c>
      <c r="F1251" s="111" t="str">
        <f>IFERROR(VLOOKUP($I$4&amp;"--"&amp;ROW(A1245),'Clie-F'!$A$5:$J$7000,9,0),"")</f>
        <v/>
      </c>
      <c r="G1251" s="111" t="str">
        <f>IFERROR(VLOOKUP($I$4&amp;"--"&amp;ROW(A1245),'Clie-F'!$A$5:$J$7000,10,0),"")</f>
        <v/>
      </c>
    </row>
    <row r="1252" spans="2:7" ht="30" customHeight="1" x14ac:dyDescent="0.3">
      <c r="B1252" s="110">
        <v>1246</v>
      </c>
      <c r="C1252" s="111" t="str">
        <f>IFERROR(VLOOKUP($I$4&amp;"--"&amp;ROW(A1246),'Clie-F'!$A$5:$H$7000,4,0),"")</f>
        <v/>
      </c>
      <c r="D1252" s="112" t="str">
        <f>IFERROR(VLOOKUP($I$4&amp;"--"&amp;ROW(A1246),'Clie-F'!$A$5:$H$7000,7,0),"")</f>
        <v/>
      </c>
      <c r="E1252" s="111" t="str">
        <f t="shared" ca="1" si="19"/>
        <v/>
      </c>
      <c r="F1252" s="111" t="str">
        <f>IFERROR(VLOOKUP($I$4&amp;"--"&amp;ROW(A1246),'Clie-F'!$A$5:$J$7000,9,0),"")</f>
        <v/>
      </c>
      <c r="G1252" s="111" t="str">
        <f>IFERROR(VLOOKUP($I$4&amp;"--"&amp;ROW(A1246),'Clie-F'!$A$5:$J$7000,10,0),"")</f>
        <v/>
      </c>
    </row>
    <row r="1253" spans="2:7" ht="30" customHeight="1" x14ac:dyDescent="0.3">
      <c r="B1253" s="110">
        <v>1247</v>
      </c>
      <c r="C1253" s="111" t="str">
        <f>IFERROR(VLOOKUP($I$4&amp;"--"&amp;ROW(A1247),'Clie-F'!$A$5:$H$7000,4,0),"")</f>
        <v/>
      </c>
      <c r="D1253" s="112" t="str">
        <f>IFERROR(VLOOKUP($I$4&amp;"--"&amp;ROW(A1247),'Clie-F'!$A$5:$H$7000,7,0),"")</f>
        <v/>
      </c>
      <c r="E1253" s="111" t="str">
        <f t="shared" ca="1" si="19"/>
        <v/>
      </c>
      <c r="F1253" s="111" t="str">
        <f>IFERROR(VLOOKUP($I$4&amp;"--"&amp;ROW(A1247),'Clie-F'!$A$5:$J$7000,9,0),"")</f>
        <v/>
      </c>
      <c r="G1253" s="111" t="str">
        <f>IFERROR(VLOOKUP($I$4&amp;"--"&amp;ROW(A1247),'Clie-F'!$A$5:$J$7000,10,0),"")</f>
        <v/>
      </c>
    </row>
    <row r="1254" spans="2:7" ht="30" customHeight="1" x14ac:dyDescent="0.3">
      <c r="B1254" s="110">
        <v>1248</v>
      </c>
      <c r="C1254" s="111" t="str">
        <f>IFERROR(VLOOKUP($I$4&amp;"--"&amp;ROW(A1248),'Clie-F'!$A$5:$H$7000,4,0),"")</f>
        <v/>
      </c>
      <c r="D1254" s="112" t="str">
        <f>IFERROR(VLOOKUP($I$4&amp;"--"&amp;ROW(A1248),'Clie-F'!$A$5:$H$7000,7,0),"")</f>
        <v/>
      </c>
      <c r="E1254" s="111" t="str">
        <f t="shared" ca="1" si="19"/>
        <v/>
      </c>
      <c r="F1254" s="111" t="str">
        <f>IFERROR(VLOOKUP($I$4&amp;"--"&amp;ROW(A1248),'Clie-F'!$A$5:$J$7000,9,0),"")</f>
        <v/>
      </c>
      <c r="G1254" s="111" t="str">
        <f>IFERROR(VLOOKUP($I$4&amp;"--"&amp;ROW(A1248),'Clie-F'!$A$5:$J$7000,10,0),"")</f>
        <v/>
      </c>
    </row>
    <row r="1255" spans="2:7" ht="30" customHeight="1" x14ac:dyDescent="0.3">
      <c r="B1255" s="110">
        <v>1249</v>
      </c>
      <c r="C1255" s="111" t="str">
        <f>IFERROR(VLOOKUP($I$4&amp;"--"&amp;ROW(A1249),'Clie-F'!$A$5:$H$7000,4,0),"")</f>
        <v/>
      </c>
      <c r="D1255" s="112" t="str">
        <f>IFERROR(VLOOKUP($I$4&amp;"--"&amp;ROW(A1249),'Clie-F'!$A$5:$H$7000,7,0),"")</f>
        <v/>
      </c>
      <c r="E1255" s="111" t="str">
        <f t="shared" ca="1" si="19"/>
        <v/>
      </c>
      <c r="F1255" s="111" t="str">
        <f>IFERROR(VLOOKUP($I$4&amp;"--"&amp;ROW(A1249),'Clie-F'!$A$5:$J$7000,9,0),"")</f>
        <v/>
      </c>
      <c r="G1255" s="111" t="str">
        <f>IFERROR(VLOOKUP($I$4&amp;"--"&amp;ROW(A1249),'Clie-F'!$A$5:$J$7000,10,0),"")</f>
        <v/>
      </c>
    </row>
    <row r="1256" spans="2:7" ht="30" customHeight="1" x14ac:dyDescent="0.3">
      <c r="B1256" s="110">
        <v>1250</v>
      </c>
      <c r="C1256" s="111" t="str">
        <f>IFERROR(VLOOKUP($I$4&amp;"--"&amp;ROW(A1250),'Clie-F'!$A$5:$H$7000,4,0),"")</f>
        <v/>
      </c>
      <c r="D1256" s="112" t="str">
        <f>IFERROR(VLOOKUP($I$4&amp;"--"&amp;ROW(A1250),'Clie-F'!$A$5:$H$7000,7,0),"")</f>
        <v/>
      </c>
      <c r="E1256" s="111" t="str">
        <f t="shared" ca="1" si="19"/>
        <v/>
      </c>
      <c r="F1256" s="111" t="str">
        <f>IFERROR(VLOOKUP($I$4&amp;"--"&amp;ROW(A1250),'Clie-F'!$A$5:$J$7000,9,0),"")</f>
        <v/>
      </c>
      <c r="G1256" s="111" t="str">
        <f>IFERROR(VLOOKUP($I$4&amp;"--"&amp;ROW(A1250),'Clie-F'!$A$5:$J$7000,10,0),"")</f>
        <v/>
      </c>
    </row>
    <row r="1257" spans="2:7" ht="30" customHeight="1" x14ac:dyDescent="0.3">
      <c r="B1257" s="110">
        <v>1251</v>
      </c>
      <c r="C1257" s="111" t="str">
        <f>IFERROR(VLOOKUP($I$4&amp;"--"&amp;ROW(A1251),'Clie-F'!$A$5:$H$7000,4,0),"")</f>
        <v/>
      </c>
      <c r="D1257" s="112" t="str">
        <f>IFERROR(VLOOKUP($I$4&amp;"--"&amp;ROW(A1251),'Clie-F'!$A$5:$H$7000,7,0),"")</f>
        <v/>
      </c>
      <c r="E1257" s="111" t="str">
        <f t="shared" ca="1" si="19"/>
        <v/>
      </c>
      <c r="F1257" s="111" t="str">
        <f>IFERROR(VLOOKUP($I$4&amp;"--"&amp;ROW(A1251),'Clie-F'!$A$5:$J$7000,9,0),"")</f>
        <v/>
      </c>
      <c r="G1257" s="111" t="str">
        <f>IFERROR(VLOOKUP($I$4&amp;"--"&amp;ROW(A1251),'Clie-F'!$A$5:$J$7000,10,0),"")</f>
        <v/>
      </c>
    </row>
    <row r="1258" spans="2:7" ht="30" customHeight="1" x14ac:dyDescent="0.3">
      <c r="B1258" s="110">
        <v>1252</v>
      </c>
      <c r="C1258" s="111" t="str">
        <f>IFERROR(VLOOKUP($I$4&amp;"--"&amp;ROW(A1252),'Clie-F'!$A$5:$H$7000,4,0),"")</f>
        <v/>
      </c>
      <c r="D1258" s="112" t="str">
        <f>IFERROR(VLOOKUP($I$4&amp;"--"&amp;ROW(A1252),'Clie-F'!$A$5:$H$7000,7,0),"")</f>
        <v/>
      </c>
      <c r="E1258" s="111" t="str">
        <f t="shared" ca="1" si="19"/>
        <v/>
      </c>
      <c r="F1258" s="111" t="str">
        <f>IFERROR(VLOOKUP($I$4&amp;"--"&amp;ROW(A1252),'Clie-F'!$A$5:$J$7000,9,0),"")</f>
        <v/>
      </c>
      <c r="G1258" s="111" t="str">
        <f>IFERROR(VLOOKUP($I$4&amp;"--"&amp;ROW(A1252),'Clie-F'!$A$5:$J$7000,10,0),"")</f>
        <v/>
      </c>
    </row>
    <row r="1259" spans="2:7" ht="30" customHeight="1" x14ac:dyDescent="0.3">
      <c r="B1259" s="110">
        <v>1253</v>
      </c>
      <c r="C1259" s="111" t="str">
        <f>IFERROR(VLOOKUP($I$4&amp;"--"&amp;ROW(A1253),'Clie-F'!$A$5:$H$7000,4,0),"")</f>
        <v/>
      </c>
      <c r="D1259" s="112" t="str">
        <f>IFERROR(VLOOKUP($I$4&amp;"--"&amp;ROW(A1253),'Clie-F'!$A$5:$H$7000,7,0),"")</f>
        <v/>
      </c>
      <c r="E1259" s="111" t="str">
        <f t="shared" ca="1" si="19"/>
        <v/>
      </c>
      <c r="F1259" s="111" t="str">
        <f>IFERROR(VLOOKUP($I$4&amp;"--"&amp;ROW(A1253),'Clie-F'!$A$5:$J$7000,9,0),"")</f>
        <v/>
      </c>
      <c r="G1259" s="111" t="str">
        <f>IFERROR(VLOOKUP($I$4&amp;"--"&amp;ROW(A1253),'Clie-F'!$A$5:$J$7000,10,0),"")</f>
        <v/>
      </c>
    </row>
    <row r="1260" spans="2:7" ht="30" customHeight="1" x14ac:dyDescent="0.3">
      <c r="B1260" s="110">
        <v>1254</v>
      </c>
      <c r="C1260" s="111" t="str">
        <f>IFERROR(VLOOKUP($I$4&amp;"--"&amp;ROW(A1254),'Clie-F'!$A$5:$H$7000,4,0),"")</f>
        <v/>
      </c>
      <c r="D1260" s="112" t="str">
        <f>IFERROR(VLOOKUP($I$4&amp;"--"&amp;ROW(A1254),'Clie-F'!$A$5:$H$7000,7,0),"")</f>
        <v/>
      </c>
      <c r="E1260" s="111" t="str">
        <f t="shared" ca="1" si="19"/>
        <v/>
      </c>
      <c r="F1260" s="111" t="str">
        <f>IFERROR(VLOOKUP($I$4&amp;"--"&amp;ROW(A1254),'Clie-F'!$A$5:$J$7000,9,0),"")</f>
        <v/>
      </c>
      <c r="G1260" s="111" t="str">
        <f>IFERROR(VLOOKUP($I$4&amp;"--"&amp;ROW(A1254),'Clie-F'!$A$5:$J$7000,10,0),"")</f>
        <v/>
      </c>
    </row>
    <row r="1261" spans="2:7" ht="30" customHeight="1" x14ac:dyDescent="0.3">
      <c r="B1261" s="110">
        <v>1255</v>
      </c>
      <c r="C1261" s="111" t="str">
        <f>IFERROR(VLOOKUP($I$4&amp;"--"&amp;ROW(A1255),'Clie-F'!$A$5:$H$7000,4,0),"")</f>
        <v/>
      </c>
      <c r="D1261" s="112" t="str">
        <f>IFERROR(VLOOKUP($I$4&amp;"--"&amp;ROW(A1255),'Clie-F'!$A$5:$H$7000,7,0),"")</f>
        <v/>
      </c>
      <c r="E1261" s="111" t="str">
        <f t="shared" ca="1" si="19"/>
        <v/>
      </c>
      <c r="F1261" s="111" t="str">
        <f>IFERROR(VLOOKUP($I$4&amp;"--"&amp;ROW(A1255),'Clie-F'!$A$5:$J$7000,9,0),"")</f>
        <v/>
      </c>
      <c r="G1261" s="111" t="str">
        <f>IFERROR(VLOOKUP($I$4&amp;"--"&amp;ROW(A1255),'Clie-F'!$A$5:$J$7000,10,0),"")</f>
        <v/>
      </c>
    </row>
    <row r="1262" spans="2:7" ht="30" customHeight="1" x14ac:dyDescent="0.3">
      <c r="B1262" s="110">
        <v>1256</v>
      </c>
      <c r="C1262" s="111" t="str">
        <f>IFERROR(VLOOKUP($I$4&amp;"--"&amp;ROW(A1256),'Clie-F'!$A$5:$H$7000,4,0),"")</f>
        <v/>
      </c>
      <c r="D1262" s="112" t="str">
        <f>IFERROR(VLOOKUP($I$4&amp;"--"&amp;ROW(A1256),'Clie-F'!$A$5:$H$7000,7,0),"")</f>
        <v/>
      </c>
      <c r="E1262" s="111" t="str">
        <f t="shared" ca="1" si="19"/>
        <v/>
      </c>
      <c r="F1262" s="111" t="str">
        <f>IFERROR(VLOOKUP($I$4&amp;"--"&amp;ROW(A1256),'Clie-F'!$A$5:$J$7000,9,0),"")</f>
        <v/>
      </c>
      <c r="G1262" s="111" t="str">
        <f>IFERROR(VLOOKUP($I$4&amp;"--"&amp;ROW(A1256),'Clie-F'!$A$5:$J$7000,10,0),"")</f>
        <v/>
      </c>
    </row>
    <row r="1263" spans="2:7" ht="30" customHeight="1" x14ac:dyDescent="0.3">
      <c r="B1263" s="110">
        <v>1257</v>
      </c>
      <c r="C1263" s="111" t="str">
        <f>IFERROR(VLOOKUP($I$4&amp;"--"&amp;ROW(A1257),'Clie-F'!$A$5:$H$7000,4,0),"")</f>
        <v/>
      </c>
      <c r="D1263" s="112" t="str">
        <f>IFERROR(VLOOKUP($I$4&amp;"--"&amp;ROW(A1257),'Clie-F'!$A$5:$H$7000,7,0),"")</f>
        <v/>
      </c>
      <c r="E1263" s="111" t="str">
        <f t="shared" ca="1" si="19"/>
        <v/>
      </c>
      <c r="F1263" s="111" t="str">
        <f>IFERROR(VLOOKUP($I$4&amp;"--"&amp;ROW(A1257),'Clie-F'!$A$5:$J$7000,9,0),"")</f>
        <v/>
      </c>
      <c r="G1263" s="111" t="str">
        <f>IFERROR(VLOOKUP($I$4&amp;"--"&amp;ROW(A1257),'Clie-F'!$A$5:$J$7000,10,0),"")</f>
        <v/>
      </c>
    </row>
    <row r="1264" spans="2:7" ht="30" customHeight="1" x14ac:dyDescent="0.3">
      <c r="B1264" s="110">
        <v>1258</v>
      </c>
      <c r="C1264" s="111" t="str">
        <f>IFERROR(VLOOKUP($I$4&amp;"--"&amp;ROW(A1258),'Clie-F'!$A$5:$H$7000,4,0),"")</f>
        <v/>
      </c>
      <c r="D1264" s="112" t="str">
        <f>IFERROR(VLOOKUP($I$4&amp;"--"&amp;ROW(A1258),'Clie-F'!$A$5:$H$7000,7,0),"")</f>
        <v/>
      </c>
      <c r="E1264" s="111" t="str">
        <f t="shared" ca="1" si="19"/>
        <v/>
      </c>
      <c r="F1264" s="111" t="str">
        <f>IFERROR(VLOOKUP($I$4&amp;"--"&amp;ROW(A1258),'Clie-F'!$A$5:$J$7000,9,0),"")</f>
        <v/>
      </c>
      <c r="G1264" s="111" t="str">
        <f>IFERROR(VLOOKUP($I$4&amp;"--"&amp;ROW(A1258),'Clie-F'!$A$5:$J$7000,10,0),"")</f>
        <v/>
      </c>
    </row>
    <row r="1265" spans="2:7" ht="30" customHeight="1" x14ac:dyDescent="0.3">
      <c r="B1265" s="110">
        <v>1259</v>
      </c>
      <c r="C1265" s="111" t="str">
        <f>IFERROR(VLOOKUP($I$4&amp;"--"&amp;ROW(A1259),'Clie-F'!$A$5:$H$7000,4,0),"")</f>
        <v/>
      </c>
      <c r="D1265" s="112" t="str">
        <f>IFERROR(VLOOKUP($I$4&amp;"--"&amp;ROW(A1259),'Clie-F'!$A$5:$H$7000,7,0),"")</f>
        <v/>
      </c>
      <c r="E1265" s="111" t="str">
        <f t="shared" ca="1" si="19"/>
        <v/>
      </c>
      <c r="F1265" s="111" t="str">
        <f>IFERROR(VLOOKUP($I$4&amp;"--"&amp;ROW(A1259),'Clie-F'!$A$5:$J$7000,9,0),"")</f>
        <v/>
      </c>
      <c r="G1265" s="111" t="str">
        <f>IFERROR(VLOOKUP($I$4&amp;"--"&amp;ROW(A1259),'Clie-F'!$A$5:$J$7000,10,0),"")</f>
        <v/>
      </c>
    </row>
    <row r="1266" spans="2:7" ht="30" customHeight="1" x14ac:dyDescent="0.3">
      <c r="B1266" s="110">
        <v>1260</v>
      </c>
      <c r="C1266" s="111" t="str">
        <f>IFERROR(VLOOKUP($I$4&amp;"--"&amp;ROW(A1260),'Clie-F'!$A$5:$H$7000,4,0),"")</f>
        <v/>
      </c>
      <c r="D1266" s="112" t="str">
        <f>IFERROR(VLOOKUP($I$4&amp;"--"&amp;ROW(A1260),'Clie-F'!$A$5:$H$7000,7,0),"")</f>
        <v/>
      </c>
      <c r="E1266" s="111" t="str">
        <f t="shared" ca="1" si="19"/>
        <v/>
      </c>
      <c r="F1266" s="111" t="str">
        <f>IFERROR(VLOOKUP($I$4&amp;"--"&amp;ROW(A1260),'Clie-F'!$A$5:$J$7000,9,0),"")</f>
        <v/>
      </c>
      <c r="G1266" s="111" t="str">
        <f>IFERROR(VLOOKUP($I$4&amp;"--"&amp;ROW(A1260),'Clie-F'!$A$5:$J$7000,10,0),"")</f>
        <v/>
      </c>
    </row>
    <row r="1267" spans="2:7" ht="30" customHeight="1" x14ac:dyDescent="0.3">
      <c r="B1267" s="110">
        <v>1261</v>
      </c>
      <c r="C1267" s="111" t="str">
        <f>IFERROR(VLOOKUP($I$4&amp;"--"&amp;ROW(A1261),'Clie-F'!$A$5:$H$7000,4,0),"")</f>
        <v/>
      </c>
      <c r="D1267" s="112" t="str">
        <f>IFERROR(VLOOKUP($I$4&amp;"--"&amp;ROW(A1261),'Clie-F'!$A$5:$H$7000,7,0),"")</f>
        <v/>
      </c>
      <c r="E1267" s="111" t="str">
        <f t="shared" ca="1" si="19"/>
        <v/>
      </c>
      <c r="F1267" s="111" t="str">
        <f>IFERROR(VLOOKUP($I$4&amp;"--"&amp;ROW(A1261),'Clie-F'!$A$5:$J$7000,9,0),"")</f>
        <v/>
      </c>
      <c r="G1267" s="111" t="str">
        <f>IFERROR(VLOOKUP($I$4&amp;"--"&amp;ROW(A1261),'Clie-F'!$A$5:$J$7000,10,0),"")</f>
        <v/>
      </c>
    </row>
    <row r="1268" spans="2:7" ht="30" customHeight="1" x14ac:dyDescent="0.3">
      <c r="B1268" s="110">
        <v>1262</v>
      </c>
      <c r="C1268" s="111" t="str">
        <f>IFERROR(VLOOKUP($I$4&amp;"--"&amp;ROW(A1262),'Clie-F'!$A$5:$H$7000,4,0),"")</f>
        <v/>
      </c>
      <c r="D1268" s="112" t="str">
        <f>IFERROR(VLOOKUP($I$4&amp;"--"&amp;ROW(A1262),'Clie-F'!$A$5:$H$7000,7,0),"")</f>
        <v/>
      </c>
      <c r="E1268" s="111" t="str">
        <f t="shared" ca="1" si="19"/>
        <v/>
      </c>
      <c r="F1268" s="111" t="str">
        <f>IFERROR(VLOOKUP($I$4&amp;"--"&amp;ROW(A1262),'Clie-F'!$A$5:$J$7000,9,0),"")</f>
        <v/>
      </c>
      <c r="G1268" s="111" t="str">
        <f>IFERROR(VLOOKUP($I$4&amp;"--"&amp;ROW(A1262),'Clie-F'!$A$5:$J$7000,10,0),"")</f>
        <v/>
      </c>
    </row>
    <row r="1269" spans="2:7" ht="30" customHeight="1" x14ac:dyDescent="0.3">
      <c r="B1269" s="110">
        <v>1263</v>
      </c>
      <c r="C1269" s="111" t="str">
        <f>IFERROR(VLOOKUP($I$4&amp;"--"&amp;ROW(A1263),'Clie-F'!$A$5:$H$7000,4,0),"")</f>
        <v/>
      </c>
      <c r="D1269" s="112" t="str">
        <f>IFERROR(VLOOKUP($I$4&amp;"--"&amp;ROW(A1263),'Clie-F'!$A$5:$H$7000,7,0),"")</f>
        <v/>
      </c>
      <c r="E1269" s="111" t="str">
        <f t="shared" ca="1" si="19"/>
        <v/>
      </c>
      <c r="F1269" s="111" t="str">
        <f>IFERROR(VLOOKUP($I$4&amp;"--"&amp;ROW(A1263),'Clie-F'!$A$5:$J$7000,9,0),"")</f>
        <v/>
      </c>
      <c r="G1269" s="111" t="str">
        <f>IFERROR(VLOOKUP($I$4&amp;"--"&amp;ROW(A1263),'Clie-F'!$A$5:$J$7000,10,0),"")</f>
        <v/>
      </c>
    </row>
    <row r="1270" spans="2:7" ht="30" customHeight="1" x14ac:dyDescent="0.3">
      <c r="B1270" s="110">
        <v>1264</v>
      </c>
      <c r="C1270" s="111" t="str">
        <f>IFERROR(VLOOKUP($I$4&amp;"--"&amp;ROW(A1264),'Clie-F'!$A$5:$H$7000,4,0),"")</f>
        <v/>
      </c>
      <c r="D1270" s="112" t="str">
        <f>IFERROR(VLOOKUP($I$4&amp;"--"&amp;ROW(A1264),'Clie-F'!$A$5:$H$7000,7,0),"")</f>
        <v/>
      </c>
      <c r="E1270" s="111" t="str">
        <f t="shared" ca="1" si="19"/>
        <v/>
      </c>
      <c r="F1270" s="111" t="str">
        <f>IFERROR(VLOOKUP($I$4&amp;"--"&amp;ROW(A1264),'Clie-F'!$A$5:$J$7000,9,0),"")</f>
        <v/>
      </c>
      <c r="G1270" s="111" t="str">
        <f>IFERROR(VLOOKUP($I$4&amp;"--"&amp;ROW(A1264),'Clie-F'!$A$5:$J$7000,10,0),"")</f>
        <v/>
      </c>
    </row>
    <row r="1271" spans="2:7" ht="30" customHeight="1" x14ac:dyDescent="0.3">
      <c r="B1271" s="110">
        <v>1265</v>
      </c>
      <c r="C1271" s="111" t="str">
        <f>IFERROR(VLOOKUP($I$4&amp;"--"&amp;ROW(A1265),'Clie-F'!$A$5:$H$7000,4,0),"")</f>
        <v/>
      </c>
      <c r="D1271" s="112" t="str">
        <f>IFERROR(VLOOKUP($I$4&amp;"--"&amp;ROW(A1265),'Clie-F'!$A$5:$H$7000,7,0),"")</f>
        <v/>
      </c>
      <c r="E1271" s="111" t="str">
        <f t="shared" ca="1" si="19"/>
        <v/>
      </c>
      <c r="F1271" s="111" t="str">
        <f>IFERROR(VLOOKUP($I$4&amp;"--"&amp;ROW(A1265),'Clie-F'!$A$5:$J$7000,9,0),"")</f>
        <v/>
      </c>
      <c r="G1271" s="111" t="str">
        <f>IFERROR(VLOOKUP($I$4&amp;"--"&amp;ROW(A1265),'Clie-F'!$A$5:$J$7000,10,0),"")</f>
        <v/>
      </c>
    </row>
    <row r="1272" spans="2:7" ht="30" customHeight="1" x14ac:dyDescent="0.3">
      <c r="B1272" s="110">
        <v>1266</v>
      </c>
      <c r="C1272" s="111" t="str">
        <f>IFERROR(VLOOKUP($I$4&amp;"--"&amp;ROW(A1266),'Clie-F'!$A$5:$H$7000,4,0),"")</f>
        <v/>
      </c>
      <c r="D1272" s="112" t="str">
        <f>IFERROR(VLOOKUP($I$4&amp;"--"&amp;ROW(A1266),'Clie-F'!$A$5:$H$7000,7,0),"")</f>
        <v/>
      </c>
      <c r="E1272" s="111" t="str">
        <f t="shared" ca="1" si="19"/>
        <v/>
      </c>
      <c r="F1272" s="111" t="str">
        <f>IFERROR(VLOOKUP($I$4&amp;"--"&amp;ROW(A1266),'Clie-F'!$A$5:$J$7000,9,0),"")</f>
        <v/>
      </c>
      <c r="G1272" s="111" t="str">
        <f>IFERROR(VLOOKUP($I$4&amp;"--"&amp;ROW(A1266),'Clie-F'!$A$5:$J$7000,10,0),"")</f>
        <v/>
      </c>
    </row>
    <row r="1273" spans="2:7" ht="30" customHeight="1" x14ac:dyDescent="0.3">
      <c r="B1273" s="110">
        <v>1267</v>
      </c>
      <c r="C1273" s="111" t="str">
        <f>IFERROR(VLOOKUP($I$4&amp;"--"&amp;ROW(A1267),'Clie-F'!$A$5:$H$7000,4,0),"")</f>
        <v/>
      </c>
      <c r="D1273" s="112" t="str">
        <f>IFERROR(VLOOKUP($I$4&amp;"--"&amp;ROW(A1267),'Clie-F'!$A$5:$H$7000,7,0),"")</f>
        <v/>
      </c>
      <c r="E1273" s="111" t="str">
        <f t="shared" ca="1" si="19"/>
        <v/>
      </c>
      <c r="F1273" s="111" t="str">
        <f>IFERROR(VLOOKUP($I$4&amp;"--"&amp;ROW(A1267),'Clie-F'!$A$5:$J$7000,9,0),"")</f>
        <v/>
      </c>
      <c r="G1273" s="111" t="str">
        <f>IFERROR(VLOOKUP($I$4&amp;"--"&amp;ROW(A1267),'Clie-F'!$A$5:$J$7000,10,0),"")</f>
        <v/>
      </c>
    </row>
    <row r="1274" spans="2:7" ht="30" customHeight="1" x14ac:dyDescent="0.3">
      <c r="B1274" s="110">
        <v>1268</v>
      </c>
      <c r="C1274" s="111" t="str">
        <f>IFERROR(VLOOKUP($I$4&amp;"--"&amp;ROW(A1268),'Clie-F'!$A$5:$H$7000,4,0),"")</f>
        <v/>
      </c>
      <c r="D1274" s="112" t="str">
        <f>IFERROR(VLOOKUP($I$4&amp;"--"&amp;ROW(A1268),'Clie-F'!$A$5:$H$7000,7,0),"")</f>
        <v/>
      </c>
      <c r="E1274" s="111" t="str">
        <f t="shared" ca="1" si="19"/>
        <v/>
      </c>
      <c r="F1274" s="111" t="str">
        <f>IFERROR(VLOOKUP($I$4&amp;"--"&amp;ROW(A1268),'Clie-F'!$A$5:$J$7000,9,0),"")</f>
        <v/>
      </c>
      <c r="G1274" s="111" t="str">
        <f>IFERROR(VLOOKUP($I$4&amp;"--"&amp;ROW(A1268),'Clie-F'!$A$5:$J$7000,10,0),"")</f>
        <v/>
      </c>
    </row>
    <row r="1275" spans="2:7" ht="30" customHeight="1" x14ac:dyDescent="0.3">
      <c r="B1275" s="110">
        <v>1269</v>
      </c>
      <c r="C1275" s="111" t="str">
        <f>IFERROR(VLOOKUP($I$4&amp;"--"&amp;ROW(A1269),'Clie-F'!$A$5:$H$7000,4,0),"")</f>
        <v/>
      </c>
      <c r="D1275" s="112" t="str">
        <f>IFERROR(VLOOKUP($I$4&amp;"--"&amp;ROW(A1269),'Clie-F'!$A$5:$H$7000,7,0),"")</f>
        <v/>
      </c>
      <c r="E1275" s="111" t="str">
        <f t="shared" ca="1" si="19"/>
        <v/>
      </c>
      <c r="F1275" s="111" t="str">
        <f>IFERROR(VLOOKUP($I$4&amp;"--"&amp;ROW(A1269),'Clie-F'!$A$5:$J$7000,9,0),"")</f>
        <v/>
      </c>
      <c r="G1275" s="111" t="str">
        <f>IFERROR(VLOOKUP($I$4&amp;"--"&amp;ROW(A1269),'Clie-F'!$A$5:$J$7000,10,0),"")</f>
        <v/>
      </c>
    </row>
    <row r="1276" spans="2:7" ht="30" customHeight="1" x14ac:dyDescent="0.3">
      <c r="B1276" s="110">
        <v>1270</v>
      </c>
      <c r="C1276" s="111" t="str">
        <f>IFERROR(VLOOKUP($I$4&amp;"--"&amp;ROW(A1270),'Clie-F'!$A$5:$H$7000,4,0),"")</f>
        <v/>
      </c>
      <c r="D1276" s="112" t="str">
        <f>IFERROR(VLOOKUP($I$4&amp;"--"&amp;ROW(A1270),'Clie-F'!$A$5:$H$7000,7,0),"")</f>
        <v/>
      </c>
      <c r="E1276" s="111" t="str">
        <f t="shared" ca="1" si="19"/>
        <v/>
      </c>
      <c r="F1276" s="111" t="str">
        <f>IFERROR(VLOOKUP($I$4&amp;"--"&amp;ROW(A1270),'Clie-F'!$A$5:$J$7000,9,0),"")</f>
        <v/>
      </c>
      <c r="G1276" s="111" t="str">
        <f>IFERROR(VLOOKUP($I$4&amp;"--"&amp;ROW(A1270),'Clie-F'!$A$5:$J$7000,10,0),"")</f>
        <v/>
      </c>
    </row>
    <row r="1277" spans="2:7" ht="30" customHeight="1" x14ac:dyDescent="0.3">
      <c r="B1277" s="110">
        <v>1271</v>
      </c>
      <c r="C1277" s="111" t="str">
        <f>IFERROR(VLOOKUP($I$4&amp;"--"&amp;ROW(A1271),'Clie-F'!$A$5:$H$7000,4,0),"")</f>
        <v/>
      </c>
      <c r="D1277" s="112" t="str">
        <f>IFERROR(VLOOKUP($I$4&amp;"--"&amp;ROW(A1271),'Clie-F'!$A$5:$H$7000,7,0),"")</f>
        <v/>
      </c>
      <c r="E1277" s="111" t="str">
        <f t="shared" ca="1" si="19"/>
        <v/>
      </c>
      <c r="F1277" s="111" t="str">
        <f>IFERROR(VLOOKUP($I$4&amp;"--"&amp;ROW(A1271),'Clie-F'!$A$5:$J$7000,9,0),"")</f>
        <v/>
      </c>
      <c r="G1277" s="111" t="str">
        <f>IFERROR(VLOOKUP($I$4&amp;"--"&amp;ROW(A1271),'Clie-F'!$A$5:$J$7000,10,0),"")</f>
        <v/>
      </c>
    </row>
    <row r="1278" spans="2:7" ht="30" customHeight="1" x14ac:dyDescent="0.3">
      <c r="B1278" s="110">
        <v>1272</v>
      </c>
      <c r="C1278" s="111" t="str">
        <f>IFERROR(VLOOKUP($I$4&amp;"--"&amp;ROW(A1272),'Clie-F'!$A$5:$H$7000,4,0),"")</f>
        <v/>
      </c>
      <c r="D1278" s="112" t="str">
        <f>IFERROR(VLOOKUP($I$4&amp;"--"&amp;ROW(A1272),'Clie-F'!$A$5:$H$7000,7,0),"")</f>
        <v/>
      </c>
      <c r="E1278" s="111" t="str">
        <f t="shared" ca="1" si="19"/>
        <v/>
      </c>
      <c r="F1278" s="111" t="str">
        <f>IFERROR(VLOOKUP($I$4&amp;"--"&amp;ROW(A1272),'Clie-F'!$A$5:$J$7000,9,0),"")</f>
        <v/>
      </c>
      <c r="G1278" s="111" t="str">
        <f>IFERROR(VLOOKUP($I$4&amp;"--"&amp;ROW(A1272),'Clie-F'!$A$5:$J$7000,10,0),"")</f>
        <v/>
      </c>
    </row>
    <row r="1279" spans="2:7" ht="30" customHeight="1" x14ac:dyDescent="0.3">
      <c r="B1279" s="110">
        <v>1273</v>
      </c>
      <c r="C1279" s="111" t="str">
        <f>IFERROR(VLOOKUP($I$4&amp;"--"&amp;ROW(A1273),'Clie-F'!$A$5:$H$7000,4,0),"")</f>
        <v/>
      </c>
      <c r="D1279" s="112" t="str">
        <f>IFERROR(VLOOKUP($I$4&amp;"--"&amp;ROW(A1273),'Clie-F'!$A$5:$H$7000,7,0),"")</f>
        <v/>
      </c>
      <c r="E1279" s="111" t="str">
        <f t="shared" ca="1" si="19"/>
        <v/>
      </c>
      <c r="F1279" s="111" t="str">
        <f>IFERROR(VLOOKUP($I$4&amp;"--"&amp;ROW(A1273),'Clie-F'!$A$5:$J$7000,9,0),"")</f>
        <v/>
      </c>
      <c r="G1279" s="111" t="str">
        <f>IFERROR(VLOOKUP($I$4&amp;"--"&amp;ROW(A1273),'Clie-F'!$A$5:$J$7000,10,0),"")</f>
        <v/>
      </c>
    </row>
    <row r="1280" spans="2:7" ht="30" customHeight="1" x14ac:dyDescent="0.3">
      <c r="B1280" s="110">
        <v>1274</v>
      </c>
      <c r="C1280" s="111" t="str">
        <f>IFERROR(VLOOKUP($I$4&amp;"--"&amp;ROW(A1274),'Clie-F'!$A$5:$H$7000,4,0),"")</f>
        <v/>
      </c>
      <c r="D1280" s="112" t="str">
        <f>IFERROR(VLOOKUP($I$4&amp;"--"&amp;ROW(A1274),'Clie-F'!$A$5:$H$7000,7,0),"")</f>
        <v/>
      </c>
      <c r="E1280" s="111" t="str">
        <f t="shared" ca="1" si="19"/>
        <v/>
      </c>
      <c r="F1280" s="111" t="str">
        <f>IFERROR(VLOOKUP($I$4&amp;"--"&amp;ROW(A1274),'Clie-F'!$A$5:$J$7000,9,0),"")</f>
        <v/>
      </c>
      <c r="G1280" s="111" t="str">
        <f>IFERROR(VLOOKUP($I$4&amp;"--"&amp;ROW(A1274),'Clie-F'!$A$5:$J$7000,10,0),"")</f>
        <v/>
      </c>
    </row>
    <row r="1281" spans="2:7" ht="30" customHeight="1" x14ac:dyDescent="0.3">
      <c r="B1281" s="110">
        <v>1275</v>
      </c>
      <c r="C1281" s="111" t="str">
        <f>IFERROR(VLOOKUP($I$4&amp;"--"&amp;ROW(A1275),'Clie-F'!$A$5:$H$7000,4,0),"")</f>
        <v/>
      </c>
      <c r="D1281" s="112" t="str">
        <f>IFERROR(VLOOKUP($I$4&amp;"--"&amp;ROW(A1275),'Clie-F'!$A$5:$H$7000,7,0),"")</f>
        <v/>
      </c>
      <c r="E1281" s="111" t="str">
        <f t="shared" ca="1" si="19"/>
        <v/>
      </c>
      <c r="F1281" s="111" t="str">
        <f>IFERROR(VLOOKUP($I$4&amp;"--"&amp;ROW(A1275),'Clie-F'!$A$5:$J$7000,9,0),"")</f>
        <v/>
      </c>
      <c r="G1281" s="111" t="str">
        <f>IFERROR(VLOOKUP($I$4&amp;"--"&amp;ROW(A1275),'Clie-F'!$A$5:$J$7000,10,0),"")</f>
        <v/>
      </c>
    </row>
    <row r="1282" spans="2:7" ht="30" customHeight="1" x14ac:dyDescent="0.3">
      <c r="B1282" s="110">
        <v>1276</v>
      </c>
      <c r="C1282" s="111" t="str">
        <f>IFERROR(VLOOKUP($I$4&amp;"--"&amp;ROW(A1276),'Clie-F'!$A$5:$H$7000,4,0),"")</f>
        <v/>
      </c>
      <c r="D1282" s="112" t="str">
        <f>IFERROR(VLOOKUP($I$4&amp;"--"&amp;ROW(A1276),'Clie-F'!$A$5:$H$7000,7,0),"")</f>
        <v/>
      </c>
      <c r="E1282" s="111" t="str">
        <f t="shared" ca="1" si="19"/>
        <v/>
      </c>
      <c r="F1282" s="111" t="str">
        <f>IFERROR(VLOOKUP($I$4&amp;"--"&amp;ROW(A1276),'Clie-F'!$A$5:$J$7000,9,0),"")</f>
        <v/>
      </c>
      <c r="G1282" s="111" t="str">
        <f>IFERROR(VLOOKUP($I$4&amp;"--"&amp;ROW(A1276),'Clie-F'!$A$5:$J$7000,10,0),"")</f>
        <v/>
      </c>
    </row>
    <row r="1283" spans="2:7" ht="30" customHeight="1" x14ac:dyDescent="0.3">
      <c r="B1283" s="110">
        <v>1277</v>
      </c>
      <c r="C1283" s="111" t="str">
        <f>IFERROR(VLOOKUP($I$4&amp;"--"&amp;ROW(A1277),'Clie-F'!$A$5:$H$7000,4,0),"")</f>
        <v/>
      </c>
      <c r="D1283" s="112" t="str">
        <f>IFERROR(VLOOKUP($I$4&amp;"--"&amp;ROW(A1277),'Clie-F'!$A$5:$H$7000,7,0),"")</f>
        <v/>
      </c>
      <c r="E1283" s="111" t="str">
        <f t="shared" ca="1" si="19"/>
        <v/>
      </c>
      <c r="F1283" s="111" t="str">
        <f>IFERROR(VLOOKUP($I$4&amp;"--"&amp;ROW(A1277),'Clie-F'!$A$5:$J$7000,9,0),"")</f>
        <v/>
      </c>
      <c r="G1283" s="111" t="str">
        <f>IFERROR(VLOOKUP($I$4&amp;"--"&amp;ROW(A1277),'Clie-F'!$A$5:$J$7000,10,0),"")</f>
        <v/>
      </c>
    </row>
    <row r="1284" spans="2:7" ht="30" customHeight="1" x14ac:dyDescent="0.3">
      <c r="B1284" s="110">
        <v>1278</v>
      </c>
      <c r="C1284" s="111" t="str">
        <f>IFERROR(VLOOKUP($I$4&amp;"--"&amp;ROW(A1278),'Clie-F'!$A$5:$H$7000,4,0),"")</f>
        <v/>
      </c>
      <c r="D1284" s="112" t="str">
        <f>IFERROR(VLOOKUP($I$4&amp;"--"&amp;ROW(A1278),'Clie-F'!$A$5:$H$7000,7,0),"")</f>
        <v/>
      </c>
      <c r="E1284" s="111" t="str">
        <f t="shared" ca="1" si="19"/>
        <v/>
      </c>
      <c r="F1284" s="111" t="str">
        <f>IFERROR(VLOOKUP($I$4&amp;"--"&amp;ROW(A1278),'Clie-F'!$A$5:$J$7000,9,0),"")</f>
        <v/>
      </c>
      <c r="G1284" s="111" t="str">
        <f>IFERROR(VLOOKUP($I$4&amp;"--"&amp;ROW(A1278),'Clie-F'!$A$5:$J$7000,10,0),"")</f>
        <v/>
      </c>
    </row>
    <row r="1285" spans="2:7" ht="30" customHeight="1" x14ac:dyDescent="0.3">
      <c r="B1285" s="110">
        <v>1279</v>
      </c>
      <c r="C1285" s="111" t="str">
        <f>IFERROR(VLOOKUP($I$4&amp;"--"&amp;ROW(A1279),'Clie-F'!$A$5:$H$7000,4,0),"")</f>
        <v/>
      </c>
      <c r="D1285" s="112" t="str">
        <f>IFERROR(VLOOKUP($I$4&amp;"--"&amp;ROW(A1279),'Clie-F'!$A$5:$H$7000,7,0),"")</f>
        <v/>
      </c>
      <c r="E1285" s="111" t="str">
        <f t="shared" ca="1" si="19"/>
        <v/>
      </c>
      <c r="F1285" s="111" t="str">
        <f>IFERROR(VLOOKUP($I$4&amp;"--"&amp;ROW(A1279),'Clie-F'!$A$5:$J$7000,9,0),"")</f>
        <v/>
      </c>
      <c r="G1285" s="111" t="str">
        <f>IFERROR(VLOOKUP($I$4&amp;"--"&amp;ROW(A1279),'Clie-F'!$A$5:$J$7000,10,0),"")</f>
        <v/>
      </c>
    </row>
    <row r="1286" spans="2:7" ht="30" customHeight="1" x14ac:dyDescent="0.3">
      <c r="B1286" s="110">
        <v>1280</v>
      </c>
      <c r="C1286" s="111" t="str">
        <f>IFERROR(VLOOKUP($I$4&amp;"--"&amp;ROW(A1280),'Clie-F'!$A$5:$H$7000,4,0),"")</f>
        <v/>
      </c>
      <c r="D1286" s="112" t="str">
        <f>IFERROR(VLOOKUP($I$4&amp;"--"&amp;ROW(A1280),'Clie-F'!$A$5:$H$7000,7,0),"")</f>
        <v/>
      </c>
      <c r="E1286" s="111" t="str">
        <f t="shared" ca="1" si="19"/>
        <v/>
      </c>
      <c r="F1286" s="111" t="str">
        <f>IFERROR(VLOOKUP($I$4&amp;"--"&amp;ROW(A1280),'Clie-F'!$A$5:$J$7000,9,0),"")</f>
        <v/>
      </c>
      <c r="G1286" s="111" t="str">
        <f>IFERROR(VLOOKUP($I$4&amp;"--"&amp;ROW(A1280),'Clie-F'!$A$5:$J$7000,10,0),"")</f>
        <v/>
      </c>
    </row>
    <row r="1287" spans="2:7" ht="30" customHeight="1" x14ac:dyDescent="0.3">
      <c r="B1287" s="110">
        <v>1281</v>
      </c>
      <c r="C1287" s="111" t="str">
        <f>IFERROR(VLOOKUP($I$4&amp;"--"&amp;ROW(A1281),'Clie-F'!$A$5:$H$7000,4,0),"")</f>
        <v/>
      </c>
      <c r="D1287" s="112" t="str">
        <f>IFERROR(VLOOKUP($I$4&amp;"--"&amp;ROW(A1281),'Clie-F'!$A$5:$H$7000,7,0),"")</f>
        <v/>
      </c>
      <c r="E1287" s="111" t="str">
        <f t="shared" ref="E1287:E1350" ca="1" si="20">IFERROR(IF(D1287,DATEDIF(D1287,TODAY(),"Y"),""),"")</f>
        <v/>
      </c>
      <c r="F1287" s="111" t="str">
        <f>IFERROR(VLOOKUP($I$4&amp;"--"&amp;ROW(A1281),'Clie-F'!$A$5:$J$7000,9,0),"")</f>
        <v/>
      </c>
      <c r="G1287" s="111" t="str">
        <f>IFERROR(VLOOKUP($I$4&amp;"--"&amp;ROW(A1281),'Clie-F'!$A$5:$J$7000,10,0),"")</f>
        <v/>
      </c>
    </row>
    <row r="1288" spans="2:7" ht="30" customHeight="1" x14ac:dyDescent="0.3">
      <c r="B1288" s="110">
        <v>1282</v>
      </c>
      <c r="C1288" s="111" t="str">
        <f>IFERROR(VLOOKUP($I$4&amp;"--"&amp;ROW(A1282),'Clie-F'!$A$5:$H$7000,4,0),"")</f>
        <v/>
      </c>
      <c r="D1288" s="112" t="str">
        <f>IFERROR(VLOOKUP($I$4&amp;"--"&amp;ROW(A1282),'Clie-F'!$A$5:$H$7000,7,0),"")</f>
        <v/>
      </c>
      <c r="E1288" s="111" t="str">
        <f t="shared" ca="1" si="20"/>
        <v/>
      </c>
      <c r="F1288" s="111" t="str">
        <f>IFERROR(VLOOKUP($I$4&amp;"--"&amp;ROW(A1282),'Clie-F'!$A$5:$J$7000,9,0),"")</f>
        <v/>
      </c>
      <c r="G1288" s="111" t="str">
        <f>IFERROR(VLOOKUP($I$4&amp;"--"&amp;ROW(A1282),'Clie-F'!$A$5:$J$7000,10,0),"")</f>
        <v/>
      </c>
    </row>
    <row r="1289" spans="2:7" ht="30" customHeight="1" x14ac:dyDescent="0.3">
      <c r="B1289" s="110">
        <v>1283</v>
      </c>
      <c r="C1289" s="111" t="str">
        <f>IFERROR(VLOOKUP($I$4&amp;"--"&amp;ROW(A1283),'Clie-F'!$A$5:$H$7000,4,0),"")</f>
        <v/>
      </c>
      <c r="D1289" s="112" t="str">
        <f>IFERROR(VLOOKUP($I$4&amp;"--"&amp;ROW(A1283),'Clie-F'!$A$5:$H$7000,7,0),"")</f>
        <v/>
      </c>
      <c r="E1289" s="111" t="str">
        <f t="shared" ca="1" si="20"/>
        <v/>
      </c>
      <c r="F1289" s="111" t="str">
        <f>IFERROR(VLOOKUP($I$4&amp;"--"&amp;ROW(A1283),'Clie-F'!$A$5:$J$7000,9,0),"")</f>
        <v/>
      </c>
      <c r="G1289" s="111" t="str">
        <f>IFERROR(VLOOKUP($I$4&amp;"--"&amp;ROW(A1283),'Clie-F'!$A$5:$J$7000,10,0),"")</f>
        <v/>
      </c>
    </row>
    <row r="1290" spans="2:7" ht="30" customHeight="1" x14ac:dyDescent="0.3">
      <c r="B1290" s="110">
        <v>1284</v>
      </c>
      <c r="C1290" s="111" t="str">
        <f>IFERROR(VLOOKUP($I$4&amp;"--"&amp;ROW(A1284),'Clie-F'!$A$5:$H$7000,4,0),"")</f>
        <v/>
      </c>
      <c r="D1290" s="112" t="str">
        <f>IFERROR(VLOOKUP($I$4&amp;"--"&amp;ROW(A1284),'Clie-F'!$A$5:$H$7000,7,0),"")</f>
        <v/>
      </c>
      <c r="E1290" s="111" t="str">
        <f t="shared" ca="1" si="20"/>
        <v/>
      </c>
      <c r="F1290" s="111" t="str">
        <f>IFERROR(VLOOKUP($I$4&amp;"--"&amp;ROW(A1284),'Clie-F'!$A$5:$J$7000,9,0),"")</f>
        <v/>
      </c>
      <c r="G1290" s="111" t="str">
        <f>IFERROR(VLOOKUP($I$4&amp;"--"&amp;ROW(A1284),'Clie-F'!$A$5:$J$7000,10,0),"")</f>
        <v/>
      </c>
    </row>
    <row r="1291" spans="2:7" ht="30" customHeight="1" x14ac:dyDescent="0.3">
      <c r="B1291" s="110">
        <v>1285</v>
      </c>
      <c r="C1291" s="111" t="str">
        <f>IFERROR(VLOOKUP($I$4&amp;"--"&amp;ROW(A1285),'Clie-F'!$A$5:$H$7000,4,0),"")</f>
        <v/>
      </c>
      <c r="D1291" s="112" t="str">
        <f>IFERROR(VLOOKUP($I$4&amp;"--"&amp;ROW(A1285),'Clie-F'!$A$5:$H$7000,7,0),"")</f>
        <v/>
      </c>
      <c r="E1291" s="111" t="str">
        <f t="shared" ca="1" si="20"/>
        <v/>
      </c>
      <c r="F1291" s="111" t="str">
        <f>IFERROR(VLOOKUP($I$4&amp;"--"&amp;ROW(A1285),'Clie-F'!$A$5:$J$7000,9,0),"")</f>
        <v/>
      </c>
      <c r="G1291" s="111" t="str">
        <f>IFERROR(VLOOKUP($I$4&amp;"--"&amp;ROW(A1285),'Clie-F'!$A$5:$J$7000,10,0),"")</f>
        <v/>
      </c>
    </row>
    <row r="1292" spans="2:7" ht="30" customHeight="1" x14ac:dyDescent="0.3">
      <c r="B1292" s="110">
        <v>1286</v>
      </c>
      <c r="C1292" s="111" t="str">
        <f>IFERROR(VLOOKUP($I$4&amp;"--"&amp;ROW(A1286),'Clie-F'!$A$5:$H$7000,4,0),"")</f>
        <v/>
      </c>
      <c r="D1292" s="112" t="str">
        <f>IFERROR(VLOOKUP($I$4&amp;"--"&amp;ROW(A1286),'Clie-F'!$A$5:$H$7000,7,0),"")</f>
        <v/>
      </c>
      <c r="E1292" s="111" t="str">
        <f t="shared" ca="1" si="20"/>
        <v/>
      </c>
      <c r="F1292" s="111" t="str">
        <f>IFERROR(VLOOKUP($I$4&amp;"--"&amp;ROW(A1286),'Clie-F'!$A$5:$J$7000,9,0),"")</f>
        <v/>
      </c>
      <c r="G1292" s="111" t="str">
        <f>IFERROR(VLOOKUP($I$4&amp;"--"&amp;ROW(A1286),'Clie-F'!$A$5:$J$7000,10,0),"")</f>
        <v/>
      </c>
    </row>
    <row r="1293" spans="2:7" ht="30" customHeight="1" x14ac:dyDescent="0.3">
      <c r="B1293" s="110">
        <v>1287</v>
      </c>
      <c r="C1293" s="111" t="str">
        <f>IFERROR(VLOOKUP($I$4&amp;"--"&amp;ROW(A1287),'Clie-F'!$A$5:$H$7000,4,0),"")</f>
        <v/>
      </c>
      <c r="D1293" s="112" t="str">
        <f>IFERROR(VLOOKUP($I$4&amp;"--"&amp;ROW(A1287),'Clie-F'!$A$5:$H$7000,7,0),"")</f>
        <v/>
      </c>
      <c r="E1293" s="111" t="str">
        <f t="shared" ca="1" si="20"/>
        <v/>
      </c>
      <c r="F1293" s="111" t="str">
        <f>IFERROR(VLOOKUP($I$4&amp;"--"&amp;ROW(A1287),'Clie-F'!$A$5:$J$7000,9,0),"")</f>
        <v/>
      </c>
      <c r="G1293" s="111" t="str">
        <f>IFERROR(VLOOKUP($I$4&amp;"--"&amp;ROW(A1287),'Clie-F'!$A$5:$J$7000,10,0),"")</f>
        <v/>
      </c>
    </row>
    <row r="1294" spans="2:7" ht="30" customHeight="1" x14ac:dyDescent="0.3">
      <c r="B1294" s="110">
        <v>1288</v>
      </c>
      <c r="C1294" s="111" t="str">
        <f>IFERROR(VLOOKUP($I$4&amp;"--"&amp;ROW(A1288),'Clie-F'!$A$5:$H$7000,4,0),"")</f>
        <v/>
      </c>
      <c r="D1294" s="112" t="str">
        <f>IFERROR(VLOOKUP($I$4&amp;"--"&amp;ROW(A1288),'Clie-F'!$A$5:$H$7000,7,0),"")</f>
        <v/>
      </c>
      <c r="E1294" s="111" t="str">
        <f t="shared" ca="1" si="20"/>
        <v/>
      </c>
      <c r="F1294" s="111" t="str">
        <f>IFERROR(VLOOKUP($I$4&amp;"--"&amp;ROW(A1288),'Clie-F'!$A$5:$J$7000,9,0),"")</f>
        <v/>
      </c>
      <c r="G1294" s="111" t="str">
        <f>IFERROR(VLOOKUP($I$4&amp;"--"&amp;ROW(A1288),'Clie-F'!$A$5:$J$7000,10,0),"")</f>
        <v/>
      </c>
    </row>
    <row r="1295" spans="2:7" ht="30" customHeight="1" x14ac:dyDescent="0.3">
      <c r="B1295" s="110">
        <v>1289</v>
      </c>
      <c r="C1295" s="111" t="str">
        <f>IFERROR(VLOOKUP($I$4&amp;"--"&amp;ROW(A1289),'Clie-F'!$A$5:$H$7000,4,0),"")</f>
        <v/>
      </c>
      <c r="D1295" s="112" t="str">
        <f>IFERROR(VLOOKUP($I$4&amp;"--"&amp;ROW(A1289),'Clie-F'!$A$5:$H$7000,7,0),"")</f>
        <v/>
      </c>
      <c r="E1295" s="111" t="str">
        <f t="shared" ca="1" si="20"/>
        <v/>
      </c>
      <c r="F1295" s="111" t="str">
        <f>IFERROR(VLOOKUP($I$4&amp;"--"&amp;ROW(A1289),'Clie-F'!$A$5:$J$7000,9,0),"")</f>
        <v/>
      </c>
      <c r="G1295" s="111" t="str">
        <f>IFERROR(VLOOKUP($I$4&amp;"--"&amp;ROW(A1289),'Clie-F'!$A$5:$J$7000,10,0),"")</f>
        <v/>
      </c>
    </row>
    <row r="1296" spans="2:7" ht="30" customHeight="1" x14ac:dyDescent="0.3">
      <c r="B1296" s="110">
        <v>1290</v>
      </c>
      <c r="C1296" s="111" t="str">
        <f>IFERROR(VLOOKUP($I$4&amp;"--"&amp;ROW(A1290),'Clie-F'!$A$5:$H$7000,4,0),"")</f>
        <v/>
      </c>
      <c r="D1296" s="112" t="str">
        <f>IFERROR(VLOOKUP($I$4&amp;"--"&amp;ROW(A1290),'Clie-F'!$A$5:$H$7000,7,0),"")</f>
        <v/>
      </c>
      <c r="E1296" s="111" t="str">
        <f t="shared" ca="1" si="20"/>
        <v/>
      </c>
      <c r="F1296" s="111" t="str">
        <f>IFERROR(VLOOKUP($I$4&amp;"--"&amp;ROW(A1290),'Clie-F'!$A$5:$J$7000,9,0),"")</f>
        <v/>
      </c>
      <c r="G1296" s="111" t="str">
        <f>IFERROR(VLOOKUP($I$4&amp;"--"&amp;ROW(A1290),'Clie-F'!$A$5:$J$7000,10,0),"")</f>
        <v/>
      </c>
    </row>
    <row r="1297" spans="2:7" ht="30" customHeight="1" x14ac:dyDescent="0.3">
      <c r="B1297" s="110">
        <v>1291</v>
      </c>
      <c r="C1297" s="111" t="str">
        <f>IFERROR(VLOOKUP($I$4&amp;"--"&amp;ROW(A1291),'Clie-F'!$A$5:$H$7000,4,0),"")</f>
        <v/>
      </c>
      <c r="D1297" s="112" t="str">
        <f>IFERROR(VLOOKUP($I$4&amp;"--"&amp;ROW(A1291),'Clie-F'!$A$5:$H$7000,7,0),"")</f>
        <v/>
      </c>
      <c r="E1297" s="111" t="str">
        <f t="shared" ca="1" si="20"/>
        <v/>
      </c>
      <c r="F1297" s="111" t="str">
        <f>IFERROR(VLOOKUP($I$4&amp;"--"&amp;ROW(A1291),'Clie-F'!$A$5:$J$7000,9,0),"")</f>
        <v/>
      </c>
      <c r="G1297" s="111" t="str">
        <f>IFERROR(VLOOKUP($I$4&amp;"--"&amp;ROW(A1291),'Clie-F'!$A$5:$J$7000,10,0),"")</f>
        <v/>
      </c>
    </row>
    <row r="1298" spans="2:7" ht="30" customHeight="1" x14ac:dyDescent="0.3">
      <c r="B1298" s="110">
        <v>1292</v>
      </c>
      <c r="C1298" s="111" t="str">
        <f>IFERROR(VLOOKUP($I$4&amp;"--"&amp;ROW(A1292),'Clie-F'!$A$5:$H$7000,4,0),"")</f>
        <v/>
      </c>
      <c r="D1298" s="112" t="str">
        <f>IFERROR(VLOOKUP($I$4&amp;"--"&amp;ROW(A1292),'Clie-F'!$A$5:$H$7000,7,0),"")</f>
        <v/>
      </c>
      <c r="E1298" s="111" t="str">
        <f t="shared" ca="1" si="20"/>
        <v/>
      </c>
      <c r="F1298" s="111" t="str">
        <f>IFERROR(VLOOKUP($I$4&amp;"--"&amp;ROW(A1292),'Clie-F'!$A$5:$J$7000,9,0),"")</f>
        <v/>
      </c>
      <c r="G1298" s="111" t="str">
        <f>IFERROR(VLOOKUP($I$4&amp;"--"&amp;ROW(A1292),'Clie-F'!$A$5:$J$7000,10,0),"")</f>
        <v/>
      </c>
    </row>
    <row r="1299" spans="2:7" ht="30" customHeight="1" x14ac:dyDescent="0.3">
      <c r="B1299" s="110">
        <v>1293</v>
      </c>
      <c r="C1299" s="111" t="str">
        <f>IFERROR(VLOOKUP($I$4&amp;"--"&amp;ROW(A1293),'Clie-F'!$A$5:$H$7000,4,0),"")</f>
        <v/>
      </c>
      <c r="D1299" s="112" t="str">
        <f>IFERROR(VLOOKUP($I$4&amp;"--"&amp;ROW(A1293),'Clie-F'!$A$5:$H$7000,7,0),"")</f>
        <v/>
      </c>
      <c r="E1299" s="111" t="str">
        <f t="shared" ca="1" si="20"/>
        <v/>
      </c>
      <c r="F1299" s="111" t="str">
        <f>IFERROR(VLOOKUP($I$4&amp;"--"&amp;ROW(A1293),'Clie-F'!$A$5:$J$7000,9,0),"")</f>
        <v/>
      </c>
      <c r="G1299" s="111" t="str">
        <f>IFERROR(VLOOKUP($I$4&amp;"--"&amp;ROW(A1293),'Clie-F'!$A$5:$J$7000,10,0),"")</f>
        <v/>
      </c>
    </row>
    <row r="1300" spans="2:7" ht="30" customHeight="1" x14ac:dyDescent="0.3">
      <c r="B1300" s="110">
        <v>1294</v>
      </c>
      <c r="C1300" s="111" t="str">
        <f>IFERROR(VLOOKUP($I$4&amp;"--"&amp;ROW(A1294),'Clie-F'!$A$5:$H$7000,4,0),"")</f>
        <v/>
      </c>
      <c r="D1300" s="112" t="str">
        <f>IFERROR(VLOOKUP($I$4&amp;"--"&amp;ROW(A1294),'Clie-F'!$A$5:$H$7000,7,0),"")</f>
        <v/>
      </c>
      <c r="E1300" s="111" t="str">
        <f t="shared" ca="1" si="20"/>
        <v/>
      </c>
      <c r="F1300" s="111" t="str">
        <f>IFERROR(VLOOKUP($I$4&amp;"--"&amp;ROW(A1294),'Clie-F'!$A$5:$J$7000,9,0),"")</f>
        <v/>
      </c>
      <c r="G1300" s="111" t="str">
        <f>IFERROR(VLOOKUP($I$4&amp;"--"&amp;ROW(A1294),'Clie-F'!$A$5:$J$7000,10,0),"")</f>
        <v/>
      </c>
    </row>
    <row r="1301" spans="2:7" ht="30" customHeight="1" x14ac:dyDescent="0.3">
      <c r="B1301" s="110">
        <v>1295</v>
      </c>
      <c r="C1301" s="111" t="str">
        <f>IFERROR(VLOOKUP($I$4&amp;"--"&amp;ROW(A1295),'Clie-F'!$A$5:$H$7000,4,0),"")</f>
        <v/>
      </c>
      <c r="D1301" s="112" t="str">
        <f>IFERROR(VLOOKUP($I$4&amp;"--"&amp;ROW(A1295),'Clie-F'!$A$5:$H$7000,7,0),"")</f>
        <v/>
      </c>
      <c r="E1301" s="111" t="str">
        <f t="shared" ca="1" si="20"/>
        <v/>
      </c>
      <c r="F1301" s="111" t="str">
        <f>IFERROR(VLOOKUP($I$4&amp;"--"&amp;ROW(A1295),'Clie-F'!$A$5:$J$7000,9,0),"")</f>
        <v/>
      </c>
      <c r="G1301" s="111" t="str">
        <f>IFERROR(VLOOKUP($I$4&amp;"--"&amp;ROW(A1295),'Clie-F'!$A$5:$J$7000,10,0),"")</f>
        <v/>
      </c>
    </row>
    <row r="1302" spans="2:7" ht="30" customHeight="1" x14ac:dyDescent="0.3">
      <c r="B1302" s="110">
        <v>1296</v>
      </c>
      <c r="C1302" s="111" t="str">
        <f>IFERROR(VLOOKUP($I$4&amp;"--"&amp;ROW(A1296),'Clie-F'!$A$5:$H$7000,4,0),"")</f>
        <v/>
      </c>
      <c r="D1302" s="112" t="str">
        <f>IFERROR(VLOOKUP($I$4&amp;"--"&amp;ROW(A1296),'Clie-F'!$A$5:$H$7000,7,0),"")</f>
        <v/>
      </c>
      <c r="E1302" s="111" t="str">
        <f t="shared" ca="1" si="20"/>
        <v/>
      </c>
      <c r="F1302" s="111" t="str">
        <f>IFERROR(VLOOKUP($I$4&amp;"--"&amp;ROW(A1296),'Clie-F'!$A$5:$J$7000,9,0),"")</f>
        <v/>
      </c>
      <c r="G1302" s="111" t="str">
        <f>IFERROR(VLOOKUP($I$4&amp;"--"&amp;ROW(A1296),'Clie-F'!$A$5:$J$7000,10,0),"")</f>
        <v/>
      </c>
    </row>
    <row r="1303" spans="2:7" ht="30" customHeight="1" x14ac:dyDescent="0.3">
      <c r="B1303" s="110">
        <v>1297</v>
      </c>
      <c r="C1303" s="111" t="str">
        <f>IFERROR(VLOOKUP($I$4&amp;"--"&amp;ROW(A1297),'Clie-F'!$A$5:$H$7000,4,0),"")</f>
        <v/>
      </c>
      <c r="D1303" s="112" t="str">
        <f>IFERROR(VLOOKUP($I$4&amp;"--"&amp;ROW(A1297),'Clie-F'!$A$5:$H$7000,7,0),"")</f>
        <v/>
      </c>
      <c r="E1303" s="111" t="str">
        <f t="shared" ca="1" si="20"/>
        <v/>
      </c>
      <c r="F1303" s="111" t="str">
        <f>IFERROR(VLOOKUP($I$4&amp;"--"&amp;ROW(A1297),'Clie-F'!$A$5:$J$7000,9,0),"")</f>
        <v/>
      </c>
      <c r="G1303" s="111" t="str">
        <f>IFERROR(VLOOKUP($I$4&amp;"--"&amp;ROW(A1297),'Clie-F'!$A$5:$J$7000,10,0),"")</f>
        <v/>
      </c>
    </row>
    <row r="1304" spans="2:7" ht="30" customHeight="1" x14ac:dyDescent="0.3">
      <c r="B1304" s="110">
        <v>1298</v>
      </c>
      <c r="C1304" s="111" t="str">
        <f>IFERROR(VLOOKUP($I$4&amp;"--"&amp;ROW(A1298),'Clie-F'!$A$5:$H$7000,4,0),"")</f>
        <v/>
      </c>
      <c r="D1304" s="112" t="str">
        <f>IFERROR(VLOOKUP($I$4&amp;"--"&amp;ROW(A1298),'Clie-F'!$A$5:$H$7000,7,0),"")</f>
        <v/>
      </c>
      <c r="E1304" s="111" t="str">
        <f t="shared" ca="1" si="20"/>
        <v/>
      </c>
      <c r="F1304" s="111" t="str">
        <f>IFERROR(VLOOKUP($I$4&amp;"--"&amp;ROW(A1298),'Clie-F'!$A$5:$J$7000,9,0),"")</f>
        <v/>
      </c>
      <c r="G1304" s="111" t="str">
        <f>IFERROR(VLOOKUP($I$4&amp;"--"&amp;ROW(A1298),'Clie-F'!$A$5:$J$7000,10,0),"")</f>
        <v/>
      </c>
    </row>
    <row r="1305" spans="2:7" ht="30" customHeight="1" x14ac:dyDescent="0.3">
      <c r="B1305" s="110">
        <v>1299</v>
      </c>
      <c r="C1305" s="111" t="str">
        <f>IFERROR(VLOOKUP($I$4&amp;"--"&amp;ROW(A1299),'Clie-F'!$A$5:$H$7000,4,0),"")</f>
        <v/>
      </c>
      <c r="D1305" s="112" t="str">
        <f>IFERROR(VLOOKUP($I$4&amp;"--"&amp;ROW(A1299),'Clie-F'!$A$5:$H$7000,7,0),"")</f>
        <v/>
      </c>
      <c r="E1305" s="111" t="str">
        <f t="shared" ca="1" si="20"/>
        <v/>
      </c>
      <c r="F1305" s="111" t="str">
        <f>IFERROR(VLOOKUP($I$4&amp;"--"&amp;ROW(A1299),'Clie-F'!$A$5:$J$7000,9,0),"")</f>
        <v/>
      </c>
      <c r="G1305" s="111" t="str">
        <f>IFERROR(VLOOKUP($I$4&amp;"--"&amp;ROW(A1299),'Clie-F'!$A$5:$J$7000,10,0),"")</f>
        <v/>
      </c>
    </row>
    <row r="1306" spans="2:7" ht="30" customHeight="1" x14ac:dyDescent="0.3">
      <c r="B1306" s="110">
        <v>1300</v>
      </c>
      <c r="C1306" s="111" t="str">
        <f>IFERROR(VLOOKUP($I$4&amp;"--"&amp;ROW(A1300),'Clie-F'!$A$5:$H$7000,4,0),"")</f>
        <v/>
      </c>
      <c r="D1306" s="112" t="str">
        <f>IFERROR(VLOOKUP($I$4&amp;"--"&amp;ROW(A1300),'Clie-F'!$A$5:$H$7000,7,0),"")</f>
        <v/>
      </c>
      <c r="E1306" s="111" t="str">
        <f t="shared" ca="1" si="20"/>
        <v/>
      </c>
      <c r="F1306" s="111" t="str">
        <f>IFERROR(VLOOKUP($I$4&amp;"--"&amp;ROW(A1300),'Clie-F'!$A$5:$J$7000,9,0),"")</f>
        <v/>
      </c>
      <c r="G1306" s="111" t="str">
        <f>IFERROR(VLOOKUP($I$4&amp;"--"&amp;ROW(A1300),'Clie-F'!$A$5:$J$7000,10,0),"")</f>
        <v/>
      </c>
    </row>
    <row r="1307" spans="2:7" ht="30" customHeight="1" x14ac:dyDescent="0.3">
      <c r="B1307" s="110">
        <v>1301</v>
      </c>
      <c r="C1307" s="111" t="str">
        <f>IFERROR(VLOOKUP($I$4&amp;"--"&amp;ROW(A1301),'Clie-F'!$A$5:$H$7000,4,0),"")</f>
        <v/>
      </c>
      <c r="D1307" s="112" t="str">
        <f>IFERROR(VLOOKUP($I$4&amp;"--"&amp;ROW(A1301),'Clie-F'!$A$5:$H$7000,7,0),"")</f>
        <v/>
      </c>
      <c r="E1307" s="111" t="str">
        <f t="shared" ca="1" si="20"/>
        <v/>
      </c>
      <c r="F1307" s="111" t="str">
        <f>IFERROR(VLOOKUP($I$4&amp;"--"&amp;ROW(A1301),'Clie-F'!$A$5:$J$7000,9,0),"")</f>
        <v/>
      </c>
      <c r="G1307" s="111" t="str">
        <f>IFERROR(VLOOKUP($I$4&amp;"--"&amp;ROW(A1301),'Clie-F'!$A$5:$J$7000,10,0),"")</f>
        <v/>
      </c>
    </row>
    <row r="1308" spans="2:7" ht="30" customHeight="1" x14ac:dyDescent="0.3">
      <c r="B1308" s="110">
        <v>1302</v>
      </c>
      <c r="C1308" s="111" t="str">
        <f>IFERROR(VLOOKUP($I$4&amp;"--"&amp;ROW(A1302),'Clie-F'!$A$5:$H$7000,4,0),"")</f>
        <v/>
      </c>
      <c r="D1308" s="112" t="str">
        <f>IFERROR(VLOOKUP($I$4&amp;"--"&amp;ROW(A1302),'Clie-F'!$A$5:$H$7000,7,0),"")</f>
        <v/>
      </c>
      <c r="E1308" s="111" t="str">
        <f t="shared" ca="1" si="20"/>
        <v/>
      </c>
      <c r="F1308" s="111" t="str">
        <f>IFERROR(VLOOKUP($I$4&amp;"--"&amp;ROW(A1302),'Clie-F'!$A$5:$J$7000,9,0),"")</f>
        <v/>
      </c>
      <c r="G1308" s="111" t="str">
        <f>IFERROR(VLOOKUP($I$4&amp;"--"&amp;ROW(A1302),'Clie-F'!$A$5:$J$7000,10,0),"")</f>
        <v/>
      </c>
    </row>
    <row r="1309" spans="2:7" ht="30" customHeight="1" x14ac:dyDescent="0.3">
      <c r="B1309" s="110">
        <v>1303</v>
      </c>
      <c r="C1309" s="111" t="str">
        <f>IFERROR(VLOOKUP($I$4&amp;"--"&amp;ROW(A1303),'Clie-F'!$A$5:$H$7000,4,0),"")</f>
        <v/>
      </c>
      <c r="D1309" s="112" t="str">
        <f>IFERROR(VLOOKUP($I$4&amp;"--"&amp;ROW(A1303),'Clie-F'!$A$5:$H$7000,7,0),"")</f>
        <v/>
      </c>
      <c r="E1309" s="111" t="str">
        <f t="shared" ca="1" si="20"/>
        <v/>
      </c>
      <c r="F1309" s="111" t="str">
        <f>IFERROR(VLOOKUP($I$4&amp;"--"&amp;ROW(A1303),'Clie-F'!$A$5:$J$7000,9,0),"")</f>
        <v/>
      </c>
      <c r="G1309" s="111" t="str">
        <f>IFERROR(VLOOKUP($I$4&amp;"--"&amp;ROW(A1303),'Clie-F'!$A$5:$J$7000,10,0),"")</f>
        <v/>
      </c>
    </row>
    <row r="1310" spans="2:7" ht="30" customHeight="1" x14ac:dyDescent="0.3">
      <c r="B1310" s="110">
        <v>1304</v>
      </c>
      <c r="C1310" s="111" t="str">
        <f>IFERROR(VLOOKUP($I$4&amp;"--"&amp;ROW(A1304),'Clie-F'!$A$5:$H$7000,4,0),"")</f>
        <v/>
      </c>
      <c r="D1310" s="112" t="str">
        <f>IFERROR(VLOOKUP($I$4&amp;"--"&amp;ROW(A1304),'Clie-F'!$A$5:$H$7000,7,0),"")</f>
        <v/>
      </c>
      <c r="E1310" s="111" t="str">
        <f t="shared" ca="1" si="20"/>
        <v/>
      </c>
      <c r="F1310" s="111" t="str">
        <f>IFERROR(VLOOKUP($I$4&amp;"--"&amp;ROW(A1304),'Clie-F'!$A$5:$J$7000,9,0),"")</f>
        <v/>
      </c>
      <c r="G1310" s="111" t="str">
        <f>IFERROR(VLOOKUP($I$4&amp;"--"&amp;ROW(A1304),'Clie-F'!$A$5:$J$7000,10,0),"")</f>
        <v/>
      </c>
    </row>
    <row r="1311" spans="2:7" ht="30" customHeight="1" x14ac:dyDescent="0.3">
      <c r="B1311" s="110">
        <v>1305</v>
      </c>
      <c r="C1311" s="111" t="str">
        <f>IFERROR(VLOOKUP($I$4&amp;"--"&amp;ROW(A1305),'Clie-F'!$A$5:$H$7000,4,0),"")</f>
        <v/>
      </c>
      <c r="D1311" s="112" t="str">
        <f>IFERROR(VLOOKUP($I$4&amp;"--"&amp;ROW(A1305),'Clie-F'!$A$5:$H$7000,7,0),"")</f>
        <v/>
      </c>
      <c r="E1311" s="111" t="str">
        <f t="shared" ca="1" si="20"/>
        <v/>
      </c>
      <c r="F1311" s="111" t="str">
        <f>IFERROR(VLOOKUP($I$4&amp;"--"&amp;ROW(A1305),'Clie-F'!$A$5:$J$7000,9,0),"")</f>
        <v/>
      </c>
      <c r="G1311" s="111" t="str">
        <f>IFERROR(VLOOKUP($I$4&amp;"--"&amp;ROW(A1305),'Clie-F'!$A$5:$J$7000,10,0),"")</f>
        <v/>
      </c>
    </row>
    <row r="1312" spans="2:7" ht="30" customHeight="1" x14ac:dyDescent="0.3">
      <c r="B1312" s="110">
        <v>1306</v>
      </c>
      <c r="C1312" s="111" t="str">
        <f>IFERROR(VLOOKUP($I$4&amp;"--"&amp;ROW(A1306),'Clie-F'!$A$5:$H$7000,4,0),"")</f>
        <v/>
      </c>
      <c r="D1312" s="112" t="str">
        <f>IFERROR(VLOOKUP($I$4&amp;"--"&amp;ROW(A1306),'Clie-F'!$A$5:$H$7000,7,0),"")</f>
        <v/>
      </c>
      <c r="E1312" s="111" t="str">
        <f t="shared" ca="1" si="20"/>
        <v/>
      </c>
      <c r="F1312" s="111" t="str">
        <f>IFERROR(VLOOKUP($I$4&amp;"--"&amp;ROW(A1306),'Clie-F'!$A$5:$J$7000,9,0),"")</f>
        <v/>
      </c>
      <c r="G1312" s="111" t="str">
        <f>IFERROR(VLOOKUP($I$4&amp;"--"&amp;ROW(A1306),'Clie-F'!$A$5:$J$7000,10,0),"")</f>
        <v/>
      </c>
    </row>
    <row r="1313" spans="2:7" ht="30" customHeight="1" x14ac:dyDescent="0.3">
      <c r="B1313" s="110">
        <v>1307</v>
      </c>
      <c r="C1313" s="111" t="str">
        <f>IFERROR(VLOOKUP($I$4&amp;"--"&amp;ROW(A1307),'Clie-F'!$A$5:$H$7000,4,0),"")</f>
        <v/>
      </c>
      <c r="D1313" s="112" t="str">
        <f>IFERROR(VLOOKUP($I$4&amp;"--"&amp;ROW(A1307),'Clie-F'!$A$5:$H$7000,7,0),"")</f>
        <v/>
      </c>
      <c r="E1313" s="111" t="str">
        <f t="shared" ca="1" si="20"/>
        <v/>
      </c>
      <c r="F1313" s="111" t="str">
        <f>IFERROR(VLOOKUP($I$4&amp;"--"&amp;ROW(A1307),'Clie-F'!$A$5:$J$7000,9,0),"")</f>
        <v/>
      </c>
      <c r="G1313" s="111" t="str">
        <f>IFERROR(VLOOKUP($I$4&amp;"--"&amp;ROW(A1307),'Clie-F'!$A$5:$J$7000,10,0),"")</f>
        <v/>
      </c>
    </row>
    <row r="1314" spans="2:7" ht="30" customHeight="1" x14ac:dyDescent="0.3">
      <c r="B1314" s="110">
        <v>1308</v>
      </c>
      <c r="C1314" s="111" t="str">
        <f>IFERROR(VLOOKUP($I$4&amp;"--"&amp;ROW(A1308),'Clie-F'!$A$5:$H$7000,4,0),"")</f>
        <v/>
      </c>
      <c r="D1314" s="112" t="str">
        <f>IFERROR(VLOOKUP($I$4&amp;"--"&amp;ROW(A1308),'Clie-F'!$A$5:$H$7000,7,0),"")</f>
        <v/>
      </c>
      <c r="E1314" s="111" t="str">
        <f t="shared" ca="1" si="20"/>
        <v/>
      </c>
      <c r="F1314" s="111" t="str">
        <f>IFERROR(VLOOKUP($I$4&amp;"--"&amp;ROW(A1308),'Clie-F'!$A$5:$J$7000,9,0),"")</f>
        <v/>
      </c>
      <c r="G1314" s="111" t="str">
        <f>IFERROR(VLOOKUP($I$4&amp;"--"&amp;ROW(A1308),'Clie-F'!$A$5:$J$7000,10,0),"")</f>
        <v/>
      </c>
    </row>
    <row r="1315" spans="2:7" ht="30" customHeight="1" x14ac:dyDescent="0.3">
      <c r="B1315" s="110">
        <v>1309</v>
      </c>
      <c r="C1315" s="111" t="str">
        <f>IFERROR(VLOOKUP($I$4&amp;"--"&amp;ROW(A1309),'Clie-F'!$A$5:$H$7000,4,0),"")</f>
        <v/>
      </c>
      <c r="D1315" s="112" t="str">
        <f>IFERROR(VLOOKUP($I$4&amp;"--"&amp;ROW(A1309),'Clie-F'!$A$5:$H$7000,7,0),"")</f>
        <v/>
      </c>
      <c r="E1315" s="111" t="str">
        <f t="shared" ca="1" si="20"/>
        <v/>
      </c>
      <c r="F1315" s="111" t="str">
        <f>IFERROR(VLOOKUP($I$4&amp;"--"&amp;ROW(A1309),'Clie-F'!$A$5:$J$7000,9,0),"")</f>
        <v/>
      </c>
      <c r="G1315" s="111" t="str">
        <f>IFERROR(VLOOKUP($I$4&amp;"--"&amp;ROW(A1309),'Clie-F'!$A$5:$J$7000,10,0),"")</f>
        <v/>
      </c>
    </row>
    <row r="1316" spans="2:7" ht="30" customHeight="1" x14ac:dyDescent="0.3">
      <c r="B1316" s="110">
        <v>1310</v>
      </c>
      <c r="C1316" s="111" t="str">
        <f>IFERROR(VLOOKUP($I$4&amp;"--"&amp;ROW(A1310),'Clie-F'!$A$5:$H$7000,4,0),"")</f>
        <v/>
      </c>
      <c r="D1316" s="112" t="str">
        <f>IFERROR(VLOOKUP($I$4&amp;"--"&amp;ROW(A1310),'Clie-F'!$A$5:$H$7000,7,0),"")</f>
        <v/>
      </c>
      <c r="E1316" s="111" t="str">
        <f t="shared" ca="1" si="20"/>
        <v/>
      </c>
      <c r="F1316" s="111" t="str">
        <f>IFERROR(VLOOKUP($I$4&amp;"--"&amp;ROW(A1310),'Clie-F'!$A$5:$J$7000,9,0),"")</f>
        <v/>
      </c>
      <c r="G1316" s="111" t="str">
        <f>IFERROR(VLOOKUP($I$4&amp;"--"&amp;ROW(A1310),'Clie-F'!$A$5:$J$7000,10,0),"")</f>
        <v/>
      </c>
    </row>
    <row r="1317" spans="2:7" ht="30" customHeight="1" x14ac:dyDescent="0.3">
      <c r="B1317" s="110">
        <v>1311</v>
      </c>
      <c r="C1317" s="111" t="str">
        <f>IFERROR(VLOOKUP($I$4&amp;"--"&amp;ROW(A1311),'Clie-F'!$A$5:$H$7000,4,0),"")</f>
        <v/>
      </c>
      <c r="D1317" s="112" t="str">
        <f>IFERROR(VLOOKUP($I$4&amp;"--"&amp;ROW(A1311),'Clie-F'!$A$5:$H$7000,7,0),"")</f>
        <v/>
      </c>
      <c r="E1317" s="111" t="str">
        <f t="shared" ca="1" si="20"/>
        <v/>
      </c>
      <c r="F1317" s="111" t="str">
        <f>IFERROR(VLOOKUP($I$4&amp;"--"&amp;ROW(A1311),'Clie-F'!$A$5:$J$7000,9,0),"")</f>
        <v/>
      </c>
      <c r="G1317" s="111" t="str">
        <f>IFERROR(VLOOKUP($I$4&amp;"--"&amp;ROW(A1311),'Clie-F'!$A$5:$J$7000,10,0),"")</f>
        <v/>
      </c>
    </row>
    <row r="1318" spans="2:7" ht="30" customHeight="1" x14ac:dyDescent="0.3">
      <c r="B1318" s="110">
        <v>1312</v>
      </c>
      <c r="C1318" s="111" t="str">
        <f>IFERROR(VLOOKUP($I$4&amp;"--"&amp;ROW(A1312),'Clie-F'!$A$5:$H$7000,4,0),"")</f>
        <v/>
      </c>
      <c r="D1318" s="112" t="str">
        <f>IFERROR(VLOOKUP($I$4&amp;"--"&amp;ROW(A1312),'Clie-F'!$A$5:$H$7000,7,0),"")</f>
        <v/>
      </c>
      <c r="E1318" s="111" t="str">
        <f t="shared" ca="1" si="20"/>
        <v/>
      </c>
      <c r="F1318" s="111" t="str">
        <f>IFERROR(VLOOKUP($I$4&amp;"--"&amp;ROW(A1312),'Clie-F'!$A$5:$J$7000,9,0),"")</f>
        <v/>
      </c>
      <c r="G1318" s="111" t="str">
        <f>IFERROR(VLOOKUP($I$4&amp;"--"&amp;ROW(A1312),'Clie-F'!$A$5:$J$7000,10,0),"")</f>
        <v/>
      </c>
    </row>
    <row r="1319" spans="2:7" ht="30" customHeight="1" x14ac:dyDescent="0.3">
      <c r="B1319" s="110">
        <v>1313</v>
      </c>
      <c r="C1319" s="111" t="str">
        <f>IFERROR(VLOOKUP($I$4&amp;"--"&amp;ROW(A1313),'Clie-F'!$A$5:$H$7000,4,0),"")</f>
        <v/>
      </c>
      <c r="D1319" s="112" t="str">
        <f>IFERROR(VLOOKUP($I$4&amp;"--"&amp;ROW(A1313),'Clie-F'!$A$5:$H$7000,7,0),"")</f>
        <v/>
      </c>
      <c r="E1319" s="111" t="str">
        <f t="shared" ca="1" si="20"/>
        <v/>
      </c>
      <c r="F1319" s="111" t="str">
        <f>IFERROR(VLOOKUP($I$4&amp;"--"&amp;ROW(A1313),'Clie-F'!$A$5:$J$7000,9,0),"")</f>
        <v/>
      </c>
      <c r="G1319" s="111" t="str">
        <f>IFERROR(VLOOKUP($I$4&amp;"--"&amp;ROW(A1313),'Clie-F'!$A$5:$J$7000,10,0),"")</f>
        <v/>
      </c>
    </row>
    <row r="1320" spans="2:7" ht="30" customHeight="1" x14ac:dyDescent="0.3">
      <c r="B1320" s="110">
        <v>1314</v>
      </c>
      <c r="C1320" s="111" t="str">
        <f>IFERROR(VLOOKUP($I$4&amp;"--"&amp;ROW(A1314),'Clie-F'!$A$5:$H$7000,4,0),"")</f>
        <v/>
      </c>
      <c r="D1320" s="112" t="str">
        <f>IFERROR(VLOOKUP($I$4&amp;"--"&amp;ROW(A1314),'Clie-F'!$A$5:$H$7000,7,0),"")</f>
        <v/>
      </c>
      <c r="E1320" s="111" t="str">
        <f t="shared" ca="1" si="20"/>
        <v/>
      </c>
      <c r="F1320" s="111" t="str">
        <f>IFERROR(VLOOKUP($I$4&amp;"--"&amp;ROW(A1314),'Clie-F'!$A$5:$J$7000,9,0),"")</f>
        <v/>
      </c>
      <c r="G1320" s="111" t="str">
        <f>IFERROR(VLOOKUP($I$4&amp;"--"&amp;ROW(A1314),'Clie-F'!$A$5:$J$7000,10,0),"")</f>
        <v/>
      </c>
    </row>
    <row r="1321" spans="2:7" ht="30" customHeight="1" x14ac:dyDescent="0.3">
      <c r="B1321" s="110">
        <v>1315</v>
      </c>
      <c r="C1321" s="111" t="str">
        <f>IFERROR(VLOOKUP($I$4&amp;"--"&amp;ROW(A1315),'Clie-F'!$A$5:$H$7000,4,0),"")</f>
        <v/>
      </c>
      <c r="D1321" s="112" t="str">
        <f>IFERROR(VLOOKUP($I$4&amp;"--"&amp;ROW(A1315),'Clie-F'!$A$5:$H$7000,7,0),"")</f>
        <v/>
      </c>
      <c r="E1321" s="111" t="str">
        <f t="shared" ca="1" si="20"/>
        <v/>
      </c>
      <c r="F1321" s="111" t="str">
        <f>IFERROR(VLOOKUP($I$4&amp;"--"&amp;ROW(A1315),'Clie-F'!$A$5:$J$7000,9,0),"")</f>
        <v/>
      </c>
      <c r="G1321" s="111" t="str">
        <f>IFERROR(VLOOKUP($I$4&amp;"--"&amp;ROW(A1315),'Clie-F'!$A$5:$J$7000,10,0),"")</f>
        <v/>
      </c>
    </row>
    <row r="1322" spans="2:7" ht="30" customHeight="1" x14ac:dyDescent="0.3">
      <c r="B1322" s="110">
        <v>1316</v>
      </c>
      <c r="C1322" s="111" t="str">
        <f>IFERROR(VLOOKUP($I$4&amp;"--"&amp;ROW(A1316),'Clie-F'!$A$5:$H$7000,4,0),"")</f>
        <v/>
      </c>
      <c r="D1322" s="112" t="str">
        <f>IFERROR(VLOOKUP($I$4&amp;"--"&amp;ROW(A1316),'Clie-F'!$A$5:$H$7000,7,0),"")</f>
        <v/>
      </c>
      <c r="E1322" s="111" t="str">
        <f t="shared" ca="1" si="20"/>
        <v/>
      </c>
      <c r="F1322" s="111" t="str">
        <f>IFERROR(VLOOKUP($I$4&amp;"--"&amp;ROW(A1316),'Clie-F'!$A$5:$J$7000,9,0),"")</f>
        <v/>
      </c>
      <c r="G1322" s="111" t="str">
        <f>IFERROR(VLOOKUP($I$4&amp;"--"&amp;ROW(A1316),'Clie-F'!$A$5:$J$7000,10,0),"")</f>
        <v/>
      </c>
    </row>
    <row r="1323" spans="2:7" ht="30" customHeight="1" x14ac:dyDescent="0.3">
      <c r="B1323" s="110">
        <v>1317</v>
      </c>
      <c r="C1323" s="111" t="str">
        <f>IFERROR(VLOOKUP($I$4&amp;"--"&amp;ROW(A1317),'Clie-F'!$A$5:$H$7000,4,0),"")</f>
        <v/>
      </c>
      <c r="D1323" s="112" t="str">
        <f>IFERROR(VLOOKUP($I$4&amp;"--"&amp;ROW(A1317),'Clie-F'!$A$5:$H$7000,7,0),"")</f>
        <v/>
      </c>
      <c r="E1323" s="111" t="str">
        <f t="shared" ca="1" si="20"/>
        <v/>
      </c>
      <c r="F1323" s="111" t="str">
        <f>IFERROR(VLOOKUP($I$4&amp;"--"&amp;ROW(A1317),'Clie-F'!$A$5:$J$7000,9,0),"")</f>
        <v/>
      </c>
      <c r="G1323" s="111" t="str">
        <f>IFERROR(VLOOKUP($I$4&amp;"--"&amp;ROW(A1317),'Clie-F'!$A$5:$J$7000,10,0),"")</f>
        <v/>
      </c>
    </row>
    <row r="1324" spans="2:7" ht="30" customHeight="1" x14ac:dyDescent="0.3">
      <c r="B1324" s="110">
        <v>1318</v>
      </c>
      <c r="C1324" s="111" t="str">
        <f>IFERROR(VLOOKUP($I$4&amp;"--"&amp;ROW(A1318),'Clie-F'!$A$5:$H$7000,4,0),"")</f>
        <v/>
      </c>
      <c r="D1324" s="112" t="str">
        <f>IFERROR(VLOOKUP($I$4&amp;"--"&amp;ROW(A1318),'Clie-F'!$A$5:$H$7000,7,0),"")</f>
        <v/>
      </c>
      <c r="E1324" s="111" t="str">
        <f t="shared" ca="1" si="20"/>
        <v/>
      </c>
      <c r="F1324" s="111" t="str">
        <f>IFERROR(VLOOKUP($I$4&amp;"--"&amp;ROW(A1318),'Clie-F'!$A$5:$J$7000,9,0),"")</f>
        <v/>
      </c>
      <c r="G1324" s="111" t="str">
        <f>IFERROR(VLOOKUP($I$4&amp;"--"&amp;ROW(A1318),'Clie-F'!$A$5:$J$7000,10,0),"")</f>
        <v/>
      </c>
    </row>
    <row r="1325" spans="2:7" ht="30" customHeight="1" x14ac:dyDescent="0.3">
      <c r="B1325" s="110">
        <v>1319</v>
      </c>
      <c r="C1325" s="111" t="str">
        <f>IFERROR(VLOOKUP($I$4&amp;"--"&amp;ROW(A1319),'Clie-F'!$A$5:$H$7000,4,0),"")</f>
        <v/>
      </c>
      <c r="D1325" s="112" t="str">
        <f>IFERROR(VLOOKUP($I$4&amp;"--"&amp;ROW(A1319),'Clie-F'!$A$5:$H$7000,7,0),"")</f>
        <v/>
      </c>
      <c r="E1325" s="111" t="str">
        <f t="shared" ca="1" si="20"/>
        <v/>
      </c>
      <c r="F1325" s="111" t="str">
        <f>IFERROR(VLOOKUP($I$4&amp;"--"&amp;ROW(A1319),'Clie-F'!$A$5:$J$7000,9,0),"")</f>
        <v/>
      </c>
      <c r="G1325" s="111" t="str">
        <f>IFERROR(VLOOKUP($I$4&amp;"--"&amp;ROW(A1319),'Clie-F'!$A$5:$J$7000,10,0),"")</f>
        <v/>
      </c>
    </row>
    <row r="1326" spans="2:7" ht="30" customHeight="1" x14ac:dyDescent="0.3">
      <c r="B1326" s="110">
        <v>1320</v>
      </c>
      <c r="C1326" s="111" t="str">
        <f>IFERROR(VLOOKUP($I$4&amp;"--"&amp;ROW(A1320),'Clie-F'!$A$5:$H$7000,4,0),"")</f>
        <v/>
      </c>
      <c r="D1326" s="112" t="str">
        <f>IFERROR(VLOOKUP($I$4&amp;"--"&amp;ROW(A1320),'Clie-F'!$A$5:$H$7000,7,0),"")</f>
        <v/>
      </c>
      <c r="E1326" s="111" t="str">
        <f t="shared" ca="1" si="20"/>
        <v/>
      </c>
      <c r="F1326" s="111" t="str">
        <f>IFERROR(VLOOKUP($I$4&amp;"--"&amp;ROW(A1320),'Clie-F'!$A$5:$J$7000,9,0),"")</f>
        <v/>
      </c>
      <c r="G1326" s="111" t="str">
        <f>IFERROR(VLOOKUP($I$4&amp;"--"&amp;ROW(A1320),'Clie-F'!$A$5:$J$7000,10,0),"")</f>
        <v/>
      </c>
    </row>
    <row r="1327" spans="2:7" ht="30" customHeight="1" x14ac:dyDescent="0.3">
      <c r="B1327" s="110">
        <v>1321</v>
      </c>
      <c r="C1327" s="111" t="str">
        <f>IFERROR(VLOOKUP($I$4&amp;"--"&amp;ROW(A1321),'Clie-F'!$A$5:$H$7000,4,0),"")</f>
        <v/>
      </c>
      <c r="D1327" s="112" t="str">
        <f>IFERROR(VLOOKUP($I$4&amp;"--"&amp;ROW(A1321),'Clie-F'!$A$5:$H$7000,7,0),"")</f>
        <v/>
      </c>
      <c r="E1327" s="111" t="str">
        <f t="shared" ca="1" si="20"/>
        <v/>
      </c>
      <c r="F1327" s="111" t="str">
        <f>IFERROR(VLOOKUP($I$4&amp;"--"&amp;ROW(A1321),'Clie-F'!$A$5:$J$7000,9,0),"")</f>
        <v/>
      </c>
      <c r="G1327" s="111" t="str">
        <f>IFERROR(VLOOKUP($I$4&amp;"--"&amp;ROW(A1321),'Clie-F'!$A$5:$J$7000,10,0),"")</f>
        <v/>
      </c>
    </row>
    <row r="1328" spans="2:7" ht="30" customHeight="1" x14ac:dyDescent="0.3">
      <c r="B1328" s="110">
        <v>1322</v>
      </c>
      <c r="C1328" s="111" t="str">
        <f>IFERROR(VLOOKUP($I$4&amp;"--"&amp;ROW(A1322),'Clie-F'!$A$5:$H$7000,4,0),"")</f>
        <v/>
      </c>
      <c r="D1328" s="112" t="str">
        <f>IFERROR(VLOOKUP($I$4&amp;"--"&amp;ROW(A1322),'Clie-F'!$A$5:$H$7000,7,0),"")</f>
        <v/>
      </c>
      <c r="E1328" s="111" t="str">
        <f t="shared" ca="1" si="20"/>
        <v/>
      </c>
      <c r="F1328" s="111" t="str">
        <f>IFERROR(VLOOKUP($I$4&amp;"--"&amp;ROW(A1322),'Clie-F'!$A$5:$J$7000,9,0),"")</f>
        <v/>
      </c>
      <c r="G1328" s="111" t="str">
        <f>IFERROR(VLOOKUP($I$4&amp;"--"&amp;ROW(A1322),'Clie-F'!$A$5:$J$7000,10,0),"")</f>
        <v/>
      </c>
    </row>
    <row r="1329" spans="2:7" ht="30" customHeight="1" x14ac:dyDescent="0.3">
      <c r="B1329" s="110">
        <v>1323</v>
      </c>
      <c r="C1329" s="111" t="str">
        <f>IFERROR(VLOOKUP($I$4&amp;"--"&amp;ROW(A1323),'Clie-F'!$A$5:$H$7000,4,0),"")</f>
        <v/>
      </c>
      <c r="D1329" s="112" t="str">
        <f>IFERROR(VLOOKUP($I$4&amp;"--"&amp;ROW(A1323),'Clie-F'!$A$5:$H$7000,7,0),"")</f>
        <v/>
      </c>
      <c r="E1329" s="111" t="str">
        <f t="shared" ca="1" si="20"/>
        <v/>
      </c>
      <c r="F1329" s="111" t="str">
        <f>IFERROR(VLOOKUP($I$4&amp;"--"&amp;ROW(A1323),'Clie-F'!$A$5:$J$7000,9,0),"")</f>
        <v/>
      </c>
      <c r="G1329" s="111" t="str">
        <f>IFERROR(VLOOKUP($I$4&amp;"--"&amp;ROW(A1323),'Clie-F'!$A$5:$J$7000,10,0),"")</f>
        <v/>
      </c>
    </row>
    <row r="1330" spans="2:7" ht="30" customHeight="1" x14ac:dyDescent="0.3">
      <c r="B1330" s="110">
        <v>1324</v>
      </c>
      <c r="C1330" s="111" t="str">
        <f>IFERROR(VLOOKUP($I$4&amp;"--"&amp;ROW(A1324),'Clie-F'!$A$5:$H$7000,4,0),"")</f>
        <v/>
      </c>
      <c r="D1330" s="112" t="str">
        <f>IFERROR(VLOOKUP($I$4&amp;"--"&amp;ROW(A1324),'Clie-F'!$A$5:$H$7000,7,0),"")</f>
        <v/>
      </c>
      <c r="E1330" s="111" t="str">
        <f t="shared" ca="1" si="20"/>
        <v/>
      </c>
      <c r="F1330" s="111" t="str">
        <f>IFERROR(VLOOKUP($I$4&amp;"--"&amp;ROW(A1324),'Clie-F'!$A$5:$J$7000,9,0),"")</f>
        <v/>
      </c>
      <c r="G1330" s="111" t="str">
        <f>IFERROR(VLOOKUP($I$4&amp;"--"&amp;ROW(A1324),'Clie-F'!$A$5:$J$7000,10,0),"")</f>
        <v/>
      </c>
    </row>
    <row r="1331" spans="2:7" ht="30" customHeight="1" x14ac:dyDescent="0.3">
      <c r="B1331" s="110">
        <v>1325</v>
      </c>
      <c r="C1331" s="111" t="str">
        <f>IFERROR(VLOOKUP($I$4&amp;"--"&amp;ROW(A1325),'Clie-F'!$A$5:$H$7000,4,0),"")</f>
        <v/>
      </c>
      <c r="D1331" s="112" t="str">
        <f>IFERROR(VLOOKUP($I$4&amp;"--"&amp;ROW(A1325),'Clie-F'!$A$5:$H$7000,7,0),"")</f>
        <v/>
      </c>
      <c r="E1331" s="111" t="str">
        <f t="shared" ca="1" si="20"/>
        <v/>
      </c>
      <c r="F1331" s="111" t="str">
        <f>IFERROR(VLOOKUP($I$4&amp;"--"&amp;ROW(A1325),'Clie-F'!$A$5:$J$7000,9,0),"")</f>
        <v/>
      </c>
      <c r="G1331" s="111" t="str">
        <f>IFERROR(VLOOKUP($I$4&amp;"--"&amp;ROW(A1325),'Clie-F'!$A$5:$J$7000,10,0),"")</f>
        <v/>
      </c>
    </row>
    <row r="1332" spans="2:7" ht="30" customHeight="1" x14ac:dyDescent="0.3">
      <c r="B1332" s="110">
        <v>1326</v>
      </c>
      <c r="C1332" s="111" t="str">
        <f>IFERROR(VLOOKUP($I$4&amp;"--"&amp;ROW(A1326),'Clie-F'!$A$5:$H$7000,4,0),"")</f>
        <v/>
      </c>
      <c r="D1332" s="112" t="str">
        <f>IFERROR(VLOOKUP($I$4&amp;"--"&amp;ROW(A1326),'Clie-F'!$A$5:$H$7000,7,0),"")</f>
        <v/>
      </c>
      <c r="E1332" s="111" t="str">
        <f t="shared" ca="1" si="20"/>
        <v/>
      </c>
      <c r="F1332" s="111" t="str">
        <f>IFERROR(VLOOKUP($I$4&amp;"--"&amp;ROW(A1326),'Clie-F'!$A$5:$J$7000,9,0),"")</f>
        <v/>
      </c>
      <c r="G1332" s="111" t="str">
        <f>IFERROR(VLOOKUP($I$4&amp;"--"&amp;ROW(A1326),'Clie-F'!$A$5:$J$7000,10,0),"")</f>
        <v/>
      </c>
    </row>
    <row r="1333" spans="2:7" ht="30" customHeight="1" x14ac:dyDescent="0.3">
      <c r="B1333" s="110">
        <v>1327</v>
      </c>
      <c r="C1333" s="111" t="str">
        <f>IFERROR(VLOOKUP($I$4&amp;"--"&amp;ROW(A1327),'Clie-F'!$A$5:$H$7000,4,0),"")</f>
        <v/>
      </c>
      <c r="D1333" s="112" t="str">
        <f>IFERROR(VLOOKUP($I$4&amp;"--"&amp;ROW(A1327),'Clie-F'!$A$5:$H$7000,7,0),"")</f>
        <v/>
      </c>
      <c r="E1333" s="111" t="str">
        <f t="shared" ca="1" si="20"/>
        <v/>
      </c>
      <c r="F1333" s="111" t="str">
        <f>IFERROR(VLOOKUP($I$4&amp;"--"&amp;ROW(A1327),'Clie-F'!$A$5:$J$7000,9,0),"")</f>
        <v/>
      </c>
      <c r="G1333" s="111" t="str">
        <f>IFERROR(VLOOKUP($I$4&amp;"--"&amp;ROW(A1327),'Clie-F'!$A$5:$J$7000,10,0),"")</f>
        <v/>
      </c>
    </row>
    <row r="1334" spans="2:7" ht="30" customHeight="1" x14ac:dyDescent="0.3">
      <c r="B1334" s="110">
        <v>1328</v>
      </c>
      <c r="C1334" s="111" t="str">
        <f>IFERROR(VLOOKUP($I$4&amp;"--"&amp;ROW(A1328),'Clie-F'!$A$5:$H$7000,4,0),"")</f>
        <v/>
      </c>
      <c r="D1334" s="112" t="str">
        <f>IFERROR(VLOOKUP($I$4&amp;"--"&amp;ROW(A1328),'Clie-F'!$A$5:$H$7000,7,0),"")</f>
        <v/>
      </c>
      <c r="E1334" s="111" t="str">
        <f t="shared" ca="1" si="20"/>
        <v/>
      </c>
      <c r="F1334" s="111" t="str">
        <f>IFERROR(VLOOKUP($I$4&amp;"--"&amp;ROW(A1328),'Clie-F'!$A$5:$J$7000,9,0),"")</f>
        <v/>
      </c>
      <c r="G1334" s="111" t="str">
        <f>IFERROR(VLOOKUP($I$4&amp;"--"&amp;ROW(A1328),'Clie-F'!$A$5:$J$7000,10,0),"")</f>
        <v/>
      </c>
    </row>
    <row r="1335" spans="2:7" ht="30" customHeight="1" x14ac:dyDescent="0.3">
      <c r="B1335" s="110">
        <v>1329</v>
      </c>
      <c r="C1335" s="111" t="str">
        <f>IFERROR(VLOOKUP($I$4&amp;"--"&amp;ROW(A1329),'Clie-F'!$A$5:$H$7000,4,0),"")</f>
        <v/>
      </c>
      <c r="D1335" s="112" t="str">
        <f>IFERROR(VLOOKUP($I$4&amp;"--"&amp;ROW(A1329),'Clie-F'!$A$5:$H$7000,7,0),"")</f>
        <v/>
      </c>
      <c r="E1335" s="111" t="str">
        <f t="shared" ca="1" si="20"/>
        <v/>
      </c>
      <c r="F1335" s="111" t="str">
        <f>IFERROR(VLOOKUP($I$4&amp;"--"&amp;ROW(A1329),'Clie-F'!$A$5:$J$7000,9,0),"")</f>
        <v/>
      </c>
      <c r="G1335" s="111" t="str">
        <f>IFERROR(VLOOKUP($I$4&amp;"--"&amp;ROW(A1329),'Clie-F'!$A$5:$J$7000,10,0),"")</f>
        <v/>
      </c>
    </row>
    <row r="1336" spans="2:7" ht="30" customHeight="1" x14ac:dyDescent="0.3">
      <c r="B1336" s="110">
        <v>1330</v>
      </c>
      <c r="C1336" s="111" t="str">
        <f>IFERROR(VLOOKUP($I$4&amp;"--"&amp;ROW(A1330),'Clie-F'!$A$5:$H$7000,4,0),"")</f>
        <v/>
      </c>
      <c r="D1336" s="112" t="str">
        <f>IFERROR(VLOOKUP($I$4&amp;"--"&amp;ROW(A1330),'Clie-F'!$A$5:$H$7000,7,0),"")</f>
        <v/>
      </c>
      <c r="E1336" s="111" t="str">
        <f t="shared" ca="1" si="20"/>
        <v/>
      </c>
      <c r="F1336" s="111" t="str">
        <f>IFERROR(VLOOKUP($I$4&amp;"--"&amp;ROW(A1330),'Clie-F'!$A$5:$J$7000,9,0),"")</f>
        <v/>
      </c>
      <c r="G1336" s="111" t="str">
        <f>IFERROR(VLOOKUP($I$4&amp;"--"&amp;ROW(A1330),'Clie-F'!$A$5:$J$7000,10,0),"")</f>
        <v/>
      </c>
    </row>
    <row r="1337" spans="2:7" ht="30" customHeight="1" x14ac:dyDescent="0.3">
      <c r="B1337" s="110">
        <v>1331</v>
      </c>
      <c r="C1337" s="111" t="str">
        <f>IFERROR(VLOOKUP($I$4&amp;"--"&amp;ROW(A1331),'Clie-F'!$A$5:$H$7000,4,0),"")</f>
        <v/>
      </c>
      <c r="D1337" s="112" t="str">
        <f>IFERROR(VLOOKUP($I$4&amp;"--"&amp;ROW(A1331),'Clie-F'!$A$5:$H$7000,7,0),"")</f>
        <v/>
      </c>
      <c r="E1337" s="111" t="str">
        <f t="shared" ca="1" si="20"/>
        <v/>
      </c>
      <c r="F1337" s="111" t="str">
        <f>IFERROR(VLOOKUP($I$4&amp;"--"&amp;ROW(A1331),'Clie-F'!$A$5:$J$7000,9,0),"")</f>
        <v/>
      </c>
      <c r="G1337" s="111" t="str">
        <f>IFERROR(VLOOKUP($I$4&amp;"--"&amp;ROW(A1331),'Clie-F'!$A$5:$J$7000,10,0),"")</f>
        <v/>
      </c>
    </row>
    <row r="1338" spans="2:7" ht="30" customHeight="1" x14ac:dyDescent="0.3">
      <c r="B1338" s="110">
        <v>1332</v>
      </c>
      <c r="C1338" s="111" t="str">
        <f>IFERROR(VLOOKUP($I$4&amp;"--"&amp;ROW(A1332),'Clie-F'!$A$5:$H$7000,4,0),"")</f>
        <v/>
      </c>
      <c r="D1338" s="112" t="str">
        <f>IFERROR(VLOOKUP($I$4&amp;"--"&amp;ROW(A1332),'Clie-F'!$A$5:$H$7000,7,0),"")</f>
        <v/>
      </c>
      <c r="E1338" s="111" t="str">
        <f t="shared" ca="1" si="20"/>
        <v/>
      </c>
      <c r="F1338" s="111" t="str">
        <f>IFERROR(VLOOKUP($I$4&amp;"--"&amp;ROW(A1332),'Clie-F'!$A$5:$J$7000,9,0),"")</f>
        <v/>
      </c>
      <c r="G1338" s="111" t="str">
        <f>IFERROR(VLOOKUP($I$4&amp;"--"&amp;ROW(A1332),'Clie-F'!$A$5:$J$7000,10,0),"")</f>
        <v/>
      </c>
    </row>
    <row r="1339" spans="2:7" ht="30" customHeight="1" x14ac:dyDescent="0.3">
      <c r="B1339" s="110">
        <v>1333</v>
      </c>
      <c r="C1339" s="111" t="str">
        <f>IFERROR(VLOOKUP($I$4&amp;"--"&amp;ROW(A1333),'Clie-F'!$A$5:$H$7000,4,0),"")</f>
        <v/>
      </c>
      <c r="D1339" s="112" t="str">
        <f>IFERROR(VLOOKUP($I$4&amp;"--"&amp;ROW(A1333),'Clie-F'!$A$5:$H$7000,7,0),"")</f>
        <v/>
      </c>
      <c r="E1339" s="111" t="str">
        <f t="shared" ca="1" si="20"/>
        <v/>
      </c>
      <c r="F1339" s="111" t="str">
        <f>IFERROR(VLOOKUP($I$4&amp;"--"&amp;ROW(A1333),'Clie-F'!$A$5:$J$7000,9,0),"")</f>
        <v/>
      </c>
      <c r="G1339" s="111" t="str">
        <f>IFERROR(VLOOKUP($I$4&amp;"--"&amp;ROW(A1333),'Clie-F'!$A$5:$J$7000,10,0),"")</f>
        <v/>
      </c>
    </row>
    <row r="1340" spans="2:7" ht="30" customHeight="1" x14ac:dyDescent="0.3">
      <c r="B1340" s="110">
        <v>1334</v>
      </c>
      <c r="C1340" s="111" t="str">
        <f>IFERROR(VLOOKUP($I$4&amp;"--"&amp;ROW(A1334),'Clie-F'!$A$5:$H$7000,4,0),"")</f>
        <v/>
      </c>
      <c r="D1340" s="112" t="str">
        <f>IFERROR(VLOOKUP($I$4&amp;"--"&amp;ROW(A1334),'Clie-F'!$A$5:$H$7000,7,0),"")</f>
        <v/>
      </c>
      <c r="E1340" s="111" t="str">
        <f t="shared" ca="1" si="20"/>
        <v/>
      </c>
      <c r="F1340" s="111" t="str">
        <f>IFERROR(VLOOKUP($I$4&amp;"--"&amp;ROW(A1334),'Clie-F'!$A$5:$J$7000,9,0),"")</f>
        <v/>
      </c>
      <c r="G1340" s="111" t="str">
        <f>IFERROR(VLOOKUP($I$4&amp;"--"&amp;ROW(A1334),'Clie-F'!$A$5:$J$7000,10,0),"")</f>
        <v/>
      </c>
    </row>
    <row r="1341" spans="2:7" ht="30" customHeight="1" x14ac:dyDescent="0.3">
      <c r="B1341" s="110">
        <v>1335</v>
      </c>
      <c r="C1341" s="111" t="str">
        <f>IFERROR(VLOOKUP($I$4&amp;"--"&amp;ROW(A1335),'Clie-F'!$A$5:$H$7000,4,0),"")</f>
        <v/>
      </c>
      <c r="D1341" s="112" t="str">
        <f>IFERROR(VLOOKUP($I$4&amp;"--"&amp;ROW(A1335),'Clie-F'!$A$5:$H$7000,7,0),"")</f>
        <v/>
      </c>
      <c r="E1341" s="111" t="str">
        <f t="shared" ca="1" si="20"/>
        <v/>
      </c>
      <c r="F1341" s="111" t="str">
        <f>IFERROR(VLOOKUP($I$4&amp;"--"&amp;ROW(A1335),'Clie-F'!$A$5:$J$7000,9,0),"")</f>
        <v/>
      </c>
      <c r="G1341" s="111" t="str">
        <f>IFERROR(VLOOKUP($I$4&amp;"--"&amp;ROW(A1335),'Clie-F'!$A$5:$J$7000,10,0),"")</f>
        <v/>
      </c>
    </row>
    <row r="1342" spans="2:7" ht="30" customHeight="1" x14ac:dyDescent="0.3">
      <c r="B1342" s="110">
        <v>1336</v>
      </c>
      <c r="C1342" s="111" t="str">
        <f>IFERROR(VLOOKUP($I$4&amp;"--"&amp;ROW(A1336),'Clie-F'!$A$5:$H$7000,4,0),"")</f>
        <v/>
      </c>
      <c r="D1342" s="112" t="str">
        <f>IFERROR(VLOOKUP($I$4&amp;"--"&amp;ROW(A1336),'Clie-F'!$A$5:$H$7000,7,0),"")</f>
        <v/>
      </c>
      <c r="E1342" s="111" t="str">
        <f t="shared" ca="1" si="20"/>
        <v/>
      </c>
      <c r="F1342" s="111" t="str">
        <f>IFERROR(VLOOKUP($I$4&amp;"--"&amp;ROW(A1336),'Clie-F'!$A$5:$J$7000,9,0),"")</f>
        <v/>
      </c>
      <c r="G1342" s="111" t="str">
        <f>IFERROR(VLOOKUP($I$4&amp;"--"&amp;ROW(A1336),'Clie-F'!$A$5:$J$7000,10,0),"")</f>
        <v/>
      </c>
    </row>
    <row r="1343" spans="2:7" ht="30" customHeight="1" x14ac:dyDescent="0.3">
      <c r="B1343" s="110">
        <v>1337</v>
      </c>
      <c r="C1343" s="111" t="str">
        <f>IFERROR(VLOOKUP($I$4&amp;"--"&amp;ROW(A1337),'Clie-F'!$A$5:$H$7000,4,0),"")</f>
        <v/>
      </c>
      <c r="D1343" s="112" t="str">
        <f>IFERROR(VLOOKUP($I$4&amp;"--"&amp;ROW(A1337),'Clie-F'!$A$5:$H$7000,7,0),"")</f>
        <v/>
      </c>
      <c r="E1343" s="111" t="str">
        <f t="shared" ca="1" si="20"/>
        <v/>
      </c>
      <c r="F1343" s="111" t="str">
        <f>IFERROR(VLOOKUP($I$4&amp;"--"&amp;ROW(A1337),'Clie-F'!$A$5:$J$7000,9,0),"")</f>
        <v/>
      </c>
      <c r="G1343" s="111" t="str">
        <f>IFERROR(VLOOKUP($I$4&amp;"--"&amp;ROW(A1337),'Clie-F'!$A$5:$J$7000,10,0),"")</f>
        <v/>
      </c>
    </row>
    <row r="1344" spans="2:7" ht="30" customHeight="1" x14ac:dyDescent="0.3">
      <c r="B1344" s="110">
        <v>1338</v>
      </c>
      <c r="C1344" s="111" t="str">
        <f>IFERROR(VLOOKUP($I$4&amp;"--"&amp;ROW(A1338),'Clie-F'!$A$5:$H$7000,4,0),"")</f>
        <v/>
      </c>
      <c r="D1344" s="112" t="str">
        <f>IFERROR(VLOOKUP($I$4&amp;"--"&amp;ROW(A1338),'Clie-F'!$A$5:$H$7000,7,0),"")</f>
        <v/>
      </c>
      <c r="E1344" s="111" t="str">
        <f t="shared" ca="1" si="20"/>
        <v/>
      </c>
      <c r="F1344" s="111" t="str">
        <f>IFERROR(VLOOKUP($I$4&amp;"--"&amp;ROW(A1338),'Clie-F'!$A$5:$J$7000,9,0),"")</f>
        <v/>
      </c>
      <c r="G1344" s="111" t="str">
        <f>IFERROR(VLOOKUP($I$4&amp;"--"&amp;ROW(A1338),'Clie-F'!$A$5:$J$7000,10,0),"")</f>
        <v/>
      </c>
    </row>
    <row r="1345" spans="2:7" ht="30" customHeight="1" x14ac:dyDescent="0.3">
      <c r="B1345" s="110">
        <v>1339</v>
      </c>
      <c r="C1345" s="111" t="str">
        <f>IFERROR(VLOOKUP($I$4&amp;"--"&amp;ROW(A1339),'Clie-F'!$A$5:$H$7000,4,0),"")</f>
        <v/>
      </c>
      <c r="D1345" s="112" t="str">
        <f>IFERROR(VLOOKUP($I$4&amp;"--"&amp;ROW(A1339),'Clie-F'!$A$5:$H$7000,7,0),"")</f>
        <v/>
      </c>
      <c r="E1345" s="111" t="str">
        <f t="shared" ca="1" si="20"/>
        <v/>
      </c>
      <c r="F1345" s="111" t="str">
        <f>IFERROR(VLOOKUP($I$4&amp;"--"&amp;ROW(A1339),'Clie-F'!$A$5:$J$7000,9,0),"")</f>
        <v/>
      </c>
      <c r="G1345" s="111" t="str">
        <f>IFERROR(VLOOKUP($I$4&amp;"--"&amp;ROW(A1339),'Clie-F'!$A$5:$J$7000,10,0),"")</f>
        <v/>
      </c>
    </row>
    <row r="1346" spans="2:7" ht="30" customHeight="1" x14ac:dyDescent="0.3">
      <c r="B1346" s="110">
        <v>1340</v>
      </c>
      <c r="C1346" s="111" t="str">
        <f>IFERROR(VLOOKUP($I$4&amp;"--"&amp;ROW(A1340),'Clie-F'!$A$5:$H$7000,4,0),"")</f>
        <v/>
      </c>
      <c r="D1346" s="112" t="str">
        <f>IFERROR(VLOOKUP($I$4&amp;"--"&amp;ROW(A1340),'Clie-F'!$A$5:$H$7000,7,0),"")</f>
        <v/>
      </c>
      <c r="E1346" s="111" t="str">
        <f t="shared" ca="1" si="20"/>
        <v/>
      </c>
      <c r="F1346" s="111" t="str">
        <f>IFERROR(VLOOKUP($I$4&amp;"--"&amp;ROW(A1340),'Clie-F'!$A$5:$J$7000,9,0),"")</f>
        <v/>
      </c>
      <c r="G1346" s="111" t="str">
        <f>IFERROR(VLOOKUP($I$4&amp;"--"&amp;ROW(A1340),'Clie-F'!$A$5:$J$7000,10,0),"")</f>
        <v/>
      </c>
    </row>
    <row r="1347" spans="2:7" ht="30" customHeight="1" x14ac:dyDescent="0.3">
      <c r="B1347" s="110">
        <v>1341</v>
      </c>
      <c r="C1347" s="111" t="str">
        <f>IFERROR(VLOOKUP($I$4&amp;"--"&amp;ROW(A1341),'Clie-F'!$A$5:$H$7000,4,0),"")</f>
        <v/>
      </c>
      <c r="D1347" s="112" t="str">
        <f>IFERROR(VLOOKUP($I$4&amp;"--"&amp;ROW(A1341),'Clie-F'!$A$5:$H$7000,7,0),"")</f>
        <v/>
      </c>
      <c r="E1347" s="111" t="str">
        <f t="shared" ca="1" si="20"/>
        <v/>
      </c>
      <c r="F1347" s="111" t="str">
        <f>IFERROR(VLOOKUP($I$4&amp;"--"&amp;ROW(A1341),'Clie-F'!$A$5:$J$7000,9,0),"")</f>
        <v/>
      </c>
      <c r="G1347" s="111" t="str">
        <f>IFERROR(VLOOKUP($I$4&amp;"--"&amp;ROW(A1341),'Clie-F'!$A$5:$J$7000,10,0),"")</f>
        <v/>
      </c>
    </row>
    <row r="1348" spans="2:7" ht="30" customHeight="1" x14ac:dyDescent="0.3">
      <c r="B1348" s="110">
        <v>1342</v>
      </c>
      <c r="C1348" s="111" t="str">
        <f>IFERROR(VLOOKUP($I$4&amp;"--"&amp;ROW(A1342),'Clie-F'!$A$5:$H$7000,4,0),"")</f>
        <v/>
      </c>
      <c r="D1348" s="112" t="str">
        <f>IFERROR(VLOOKUP($I$4&amp;"--"&amp;ROW(A1342),'Clie-F'!$A$5:$H$7000,7,0),"")</f>
        <v/>
      </c>
      <c r="E1348" s="111" t="str">
        <f t="shared" ca="1" si="20"/>
        <v/>
      </c>
      <c r="F1348" s="111" t="str">
        <f>IFERROR(VLOOKUP($I$4&amp;"--"&amp;ROW(A1342),'Clie-F'!$A$5:$J$7000,9,0),"")</f>
        <v/>
      </c>
      <c r="G1348" s="111" t="str">
        <f>IFERROR(VLOOKUP($I$4&amp;"--"&amp;ROW(A1342),'Clie-F'!$A$5:$J$7000,10,0),"")</f>
        <v/>
      </c>
    </row>
    <row r="1349" spans="2:7" ht="30" customHeight="1" x14ac:dyDescent="0.3">
      <c r="B1349" s="110">
        <v>1343</v>
      </c>
      <c r="C1349" s="111" t="str">
        <f>IFERROR(VLOOKUP($I$4&amp;"--"&amp;ROW(A1343),'Clie-F'!$A$5:$H$7000,4,0),"")</f>
        <v/>
      </c>
      <c r="D1349" s="112" t="str">
        <f>IFERROR(VLOOKUP($I$4&amp;"--"&amp;ROW(A1343),'Clie-F'!$A$5:$H$7000,7,0),"")</f>
        <v/>
      </c>
      <c r="E1349" s="111" t="str">
        <f t="shared" ca="1" si="20"/>
        <v/>
      </c>
      <c r="F1349" s="111" t="str">
        <f>IFERROR(VLOOKUP($I$4&amp;"--"&amp;ROW(A1343),'Clie-F'!$A$5:$J$7000,9,0),"")</f>
        <v/>
      </c>
      <c r="G1349" s="111" t="str">
        <f>IFERROR(VLOOKUP($I$4&amp;"--"&amp;ROW(A1343),'Clie-F'!$A$5:$J$7000,10,0),"")</f>
        <v/>
      </c>
    </row>
    <row r="1350" spans="2:7" ht="30" customHeight="1" x14ac:dyDescent="0.3">
      <c r="B1350" s="110">
        <v>1344</v>
      </c>
      <c r="C1350" s="111" t="str">
        <f>IFERROR(VLOOKUP($I$4&amp;"--"&amp;ROW(A1344),'Clie-F'!$A$5:$H$7000,4,0),"")</f>
        <v/>
      </c>
      <c r="D1350" s="112" t="str">
        <f>IFERROR(VLOOKUP($I$4&amp;"--"&amp;ROW(A1344),'Clie-F'!$A$5:$H$7000,7,0),"")</f>
        <v/>
      </c>
      <c r="E1350" s="111" t="str">
        <f t="shared" ca="1" si="20"/>
        <v/>
      </c>
      <c r="F1350" s="111" t="str">
        <f>IFERROR(VLOOKUP($I$4&amp;"--"&amp;ROW(A1344),'Clie-F'!$A$5:$J$7000,9,0),"")</f>
        <v/>
      </c>
      <c r="G1350" s="111" t="str">
        <f>IFERROR(VLOOKUP($I$4&amp;"--"&amp;ROW(A1344),'Clie-F'!$A$5:$J$7000,10,0),"")</f>
        <v/>
      </c>
    </row>
    <row r="1351" spans="2:7" ht="30" customHeight="1" x14ac:dyDescent="0.3">
      <c r="B1351" s="110">
        <v>1345</v>
      </c>
      <c r="C1351" s="111" t="str">
        <f>IFERROR(VLOOKUP($I$4&amp;"--"&amp;ROW(A1345),'Clie-F'!$A$5:$H$7000,4,0),"")</f>
        <v/>
      </c>
      <c r="D1351" s="112" t="str">
        <f>IFERROR(VLOOKUP($I$4&amp;"--"&amp;ROW(A1345),'Clie-F'!$A$5:$H$7000,7,0),"")</f>
        <v/>
      </c>
      <c r="E1351" s="111" t="str">
        <f t="shared" ref="E1351:E1414" ca="1" si="21">IFERROR(IF(D1351,DATEDIF(D1351,TODAY(),"Y"),""),"")</f>
        <v/>
      </c>
      <c r="F1351" s="111" t="str">
        <f>IFERROR(VLOOKUP($I$4&amp;"--"&amp;ROW(A1345),'Clie-F'!$A$5:$J$7000,9,0),"")</f>
        <v/>
      </c>
      <c r="G1351" s="111" t="str">
        <f>IFERROR(VLOOKUP($I$4&amp;"--"&amp;ROW(A1345),'Clie-F'!$A$5:$J$7000,10,0),"")</f>
        <v/>
      </c>
    </row>
    <row r="1352" spans="2:7" ht="30" customHeight="1" x14ac:dyDescent="0.3">
      <c r="B1352" s="110">
        <v>1346</v>
      </c>
      <c r="C1352" s="111" t="str">
        <f>IFERROR(VLOOKUP($I$4&amp;"--"&amp;ROW(A1346),'Clie-F'!$A$5:$H$7000,4,0),"")</f>
        <v/>
      </c>
      <c r="D1352" s="112" t="str">
        <f>IFERROR(VLOOKUP($I$4&amp;"--"&amp;ROW(A1346),'Clie-F'!$A$5:$H$7000,7,0),"")</f>
        <v/>
      </c>
      <c r="E1352" s="111" t="str">
        <f t="shared" ca="1" si="21"/>
        <v/>
      </c>
      <c r="F1352" s="111" t="str">
        <f>IFERROR(VLOOKUP($I$4&amp;"--"&amp;ROW(A1346),'Clie-F'!$A$5:$J$7000,9,0),"")</f>
        <v/>
      </c>
      <c r="G1352" s="111" t="str">
        <f>IFERROR(VLOOKUP($I$4&amp;"--"&amp;ROW(A1346),'Clie-F'!$A$5:$J$7000,10,0),"")</f>
        <v/>
      </c>
    </row>
    <row r="1353" spans="2:7" ht="30" customHeight="1" x14ac:dyDescent="0.3">
      <c r="B1353" s="110">
        <v>1347</v>
      </c>
      <c r="C1353" s="111" t="str">
        <f>IFERROR(VLOOKUP($I$4&amp;"--"&amp;ROW(A1347),'Clie-F'!$A$5:$H$7000,4,0),"")</f>
        <v/>
      </c>
      <c r="D1353" s="112" t="str">
        <f>IFERROR(VLOOKUP($I$4&amp;"--"&amp;ROW(A1347),'Clie-F'!$A$5:$H$7000,7,0),"")</f>
        <v/>
      </c>
      <c r="E1353" s="111" t="str">
        <f t="shared" ca="1" si="21"/>
        <v/>
      </c>
      <c r="F1353" s="111" t="str">
        <f>IFERROR(VLOOKUP($I$4&amp;"--"&amp;ROW(A1347),'Clie-F'!$A$5:$J$7000,9,0),"")</f>
        <v/>
      </c>
      <c r="G1353" s="111" t="str">
        <f>IFERROR(VLOOKUP($I$4&amp;"--"&amp;ROW(A1347),'Clie-F'!$A$5:$J$7000,10,0),"")</f>
        <v/>
      </c>
    </row>
    <row r="1354" spans="2:7" ht="30" customHeight="1" x14ac:dyDescent="0.3">
      <c r="B1354" s="110">
        <v>1348</v>
      </c>
      <c r="C1354" s="111" t="str">
        <f>IFERROR(VLOOKUP($I$4&amp;"--"&amp;ROW(A1348),'Clie-F'!$A$5:$H$7000,4,0),"")</f>
        <v/>
      </c>
      <c r="D1354" s="112" t="str">
        <f>IFERROR(VLOOKUP($I$4&amp;"--"&amp;ROW(A1348),'Clie-F'!$A$5:$H$7000,7,0),"")</f>
        <v/>
      </c>
      <c r="E1354" s="111" t="str">
        <f t="shared" ca="1" si="21"/>
        <v/>
      </c>
      <c r="F1354" s="111" t="str">
        <f>IFERROR(VLOOKUP($I$4&amp;"--"&amp;ROW(A1348),'Clie-F'!$A$5:$J$7000,9,0),"")</f>
        <v/>
      </c>
      <c r="G1354" s="111" t="str">
        <f>IFERROR(VLOOKUP($I$4&amp;"--"&amp;ROW(A1348),'Clie-F'!$A$5:$J$7000,10,0),"")</f>
        <v/>
      </c>
    </row>
    <row r="1355" spans="2:7" ht="30" customHeight="1" x14ac:dyDescent="0.3">
      <c r="B1355" s="110">
        <v>1349</v>
      </c>
      <c r="C1355" s="111" t="str">
        <f>IFERROR(VLOOKUP($I$4&amp;"--"&amp;ROW(A1349),'Clie-F'!$A$5:$H$7000,4,0),"")</f>
        <v/>
      </c>
      <c r="D1355" s="112" t="str">
        <f>IFERROR(VLOOKUP($I$4&amp;"--"&amp;ROW(A1349),'Clie-F'!$A$5:$H$7000,7,0),"")</f>
        <v/>
      </c>
      <c r="E1355" s="111" t="str">
        <f t="shared" ca="1" si="21"/>
        <v/>
      </c>
      <c r="F1355" s="111" t="str">
        <f>IFERROR(VLOOKUP($I$4&amp;"--"&amp;ROW(A1349),'Clie-F'!$A$5:$J$7000,9,0),"")</f>
        <v/>
      </c>
      <c r="G1355" s="111" t="str">
        <f>IFERROR(VLOOKUP($I$4&amp;"--"&amp;ROW(A1349),'Clie-F'!$A$5:$J$7000,10,0),"")</f>
        <v/>
      </c>
    </row>
    <row r="1356" spans="2:7" ht="30" customHeight="1" x14ac:dyDescent="0.3">
      <c r="B1356" s="110">
        <v>1350</v>
      </c>
      <c r="C1356" s="111" t="str">
        <f>IFERROR(VLOOKUP($I$4&amp;"--"&amp;ROW(A1350),'Clie-F'!$A$5:$H$7000,4,0),"")</f>
        <v/>
      </c>
      <c r="D1356" s="112" t="str">
        <f>IFERROR(VLOOKUP($I$4&amp;"--"&amp;ROW(A1350),'Clie-F'!$A$5:$H$7000,7,0),"")</f>
        <v/>
      </c>
      <c r="E1356" s="111" t="str">
        <f t="shared" ca="1" si="21"/>
        <v/>
      </c>
      <c r="F1356" s="111" t="str">
        <f>IFERROR(VLOOKUP($I$4&amp;"--"&amp;ROW(A1350),'Clie-F'!$A$5:$J$7000,9,0),"")</f>
        <v/>
      </c>
      <c r="G1356" s="111" t="str">
        <f>IFERROR(VLOOKUP($I$4&amp;"--"&amp;ROW(A1350),'Clie-F'!$A$5:$J$7000,10,0),"")</f>
        <v/>
      </c>
    </row>
    <row r="1357" spans="2:7" ht="30" customHeight="1" x14ac:dyDescent="0.3">
      <c r="B1357" s="110">
        <v>1351</v>
      </c>
      <c r="C1357" s="111" t="str">
        <f>IFERROR(VLOOKUP($I$4&amp;"--"&amp;ROW(A1351),'Clie-F'!$A$5:$H$7000,4,0),"")</f>
        <v/>
      </c>
      <c r="D1357" s="112" t="str">
        <f>IFERROR(VLOOKUP($I$4&amp;"--"&amp;ROW(A1351),'Clie-F'!$A$5:$H$7000,7,0),"")</f>
        <v/>
      </c>
      <c r="E1357" s="111" t="str">
        <f t="shared" ca="1" si="21"/>
        <v/>
      </c>
      <c r="F1357" s="111" t="str">
        <f>IFERROR(VLOOKUP($I$4&amp;"--"&amp;ROW(A1351),'Clie-F'!$A$5:$J$7000,9,0),"")</f>
        <v/>
      </c>
      <c r="G1357" s="111" t="str">
        <f>IFERROR(VLOOKUP($I$4&amp;"--"&amp;ROW(A1351),'Clie-F'!$A$5:$J$7000,10,0),"")</f>
        <v/>
      </c>
    </row>
    <row r="1358" spans="2:7" ht="30" customHeight="1" x14ac:dyDescent="0.3">
      <c r="B1358" s="110">
        <v>1352</v>
      </c>
      <c r="C1358" s="111" t="str">
        <f>IFERROR(VLOOKUP($I$4&amp;"--"&amp;ROW(A1352),'Clie-F'!$A$5:$H$7000,4,0),"")</f>
        <v/>
      </c>
      <c r="D1358" s="112" t="str">
        <f>IFERROR(VLOOKUP($I$4&amp;"--"&amp;ROW(A1352),'Clie-F'!$A$5:$H$7000,7,0),"")</f>
        <v/>
      </c>
      <c r="E1358" s="111" t="str">
        <f t="shared" ca="1" si="21"/>
        <v/>
      </c>
      <c r="F1358" s="111" t="str">
        <f>IFERROR(VLOOKUP($I$4&amp;"--"&amp;ROW(A1352),'Clie-F'!$A$5:$J$7000,9,0),"")</f>
        <v/>
      </c>
      <c r="G1358" s="111" t="str">
        <f>IFERROR(VLOOKUP($I$4&amp;"--"&amp;ROW(A1352),'Clie-F'!$A$5:$J$7000,10,0),"")</f>
        <v/>
      </c>
    </row>
    <row r="1359" spans="2:7" ht="30" customHeight="1" x14ac:dyDescent="0.3">
      <c r="B1359" s="110">
        <v>1353</v>
      </c>
      <c r="C1359" s="111" t="str">
        <f>IFERROR(VLOOKUP($I$4&amp;"--"&amp;ROW(A1353),'Clie-F'!$A$5:$H$7000,4,0),"")</f>
        <v/>
      </c>
      <c r="D1359" s="112" t="str">
        <f>IFERROR(VLOOKUP($I$4&amp;"--"&amp;ROW(A1353),'Clie-F'!$A$5:$H$7000,7,0),"")</f>
        <v/>
      </c>
      <c r="E1359" s="111" t="str">
        <f t="shared" ca="1" si="21"/>
        <v/>
      </c>
      <c r="F1359" s="111" t="str">
        <f>IFERROR(VLOOKUP($I$4&amp;"--"&amp;ROW(A1353),'Clie-F'!$A$5:$J$7000,9,0),"")</f>
        <v/>
      </c>
      <c r="G1359" s="111" t="str">
        <f>IFERROR(VLOOKUP($I$4&amp;"--"&amp;ROW(A1353),'Clie-F'!$A$5:$J$7000,10,0),"")</f>
        <v/>
      </c>
    </row>
    <row r="1360" spans="2:7" ht="30" customHeight="1" x14ac:dyDescent="0.3">
      <c r="B1360" s="110">
        <v>1354</v>
      </c>
      <c r="C1360" s="111" t="str">
        <f>IFERROR(VLOOKUP($I$4&amp;"--"&amp;ROW(A1354),'Clie-F'!$A$5:$H$7000,4,0),"")</f>
        <v/>
      </c>
      <c r="D1360" s="112" t="str">
        <f>IFERROR(VLOOKUP($I$4&amp;"--"&amp;ROW(A1354),'Clie-F'!$A$5:$H$7000,7,0),"")</f>
        <v/>
      </c>
      <c r="E1360" s="111" t="str">
        <f t="shared" ca="1" si="21"/>
        <v/>
      </c>
      <c r="F1360" s="111" t="str">
        <f>IFERROR(VLOOKUP($I$4&amp;"--"&amp;ROW(A1354),'Clie-F'!$A$5:$J$7000,9,0),"")</f>
        <v/>
      </c>
      <c r="G1360" s="111" t="str">
        <f>IFERROR(VLOOKUP($I$4&amp;"--"&amp;ROW(A1354),'Clie-F'!$A$5:$J$7000,10,0),"")</f>
        <v/>
      </c>
    </row>
    <row r="1361" spans="2:7" ht="30" customHeight="1" x14ac:dyDescent="0.3">
      <c r="B1361" s="110">
        <v>1355</v>
      </c>
      <c r="C1361" s="111" t="str">
        <f>IFERROR(VLOOKUP($I$4&amp;"--"&amp;ROW(A1355),'Clie-F'!$A$5:$H$7000,4,0),"")</f>
        <v/>
      </c>
      <c r="D1361" s="112" t="str">
        <f>IFERROR(VLOOKUP($I$4&amp;"--"&amp;ROW(A1355),'Clie-F'!$A$5:$H$7000,7,0),"")</f>
        <v/>
      </c>
      <c r="E1361" s="111" t="str">
        <f t="shared" ca="1" si="21"/>
        <v/>
      </c>
      <c r="F1361" s="111" t="str">
        <f>IFERROR(VLOOKUP($I$4&amp;"--"&amp;ROW(A1355),'Clie-F'!$A$5:$J$7000,9,0),"")</f>
        <v/>
      </c>
      <c r="G1361" s="111" t="str">
        <f>IFERROR(VLOOKUP($I$4&amp;"--"&amp;ROW(A1355),'Clie-F'!$A$5:$J$7000,10,0),"")</f>
        <v/>
      </c>
    </row>
    <row r="1362" spans="2:7" ht="30" customHeight="1" x14ac:dyDescent="0.3">
      <c r="B1362" s="110">
        <v>1356</v>
      </c>
      <c r="C1362" s="111" t="str">
        <f>IFERROR(VLOOKUP($I$4&amp;"--"&amp;ROW(A1356),'Clie-F'!$A$5:$H$7000,4,0),"")</f>
        <v/>
      </c>
      <c r="D1362" s="112" t="str">
        <f>IFERROR(VLOOKUP($I$4&amp;"--"&amp;ROW(A1356),'Clie-F'!$A$5:$H$7000,7,0),"")</f>
        <v/>
      </c>
      <c r="E1362" s="111" t="str">
        <f t="shared" ca="1" si="21"/>
        <v/>
      </c>
      <c r="F1362" s="111" t="str">
        <f>IFERROR(VLOOKUP($I$4&amp;"--"&amp;ROW(A1356),'Clie-F'!$A$5:$J$7000,9,0),"")</f>
        <v/>
      </c>
      <c r="G1362" s="111" t="str">
        <f>IFERROR(VLOOKUP($I$4&amp;"--"&amp;ROW(A1356),'Clie-F'!$A$5:$J$7000,10,0),"")</f>
        <v/>
      </c>
    </row>
    <row r="1363" spans="2:7" ht="30" customHeight="1" x14ac:dyDescent="0.3">
      <c r="B1363" s="110">
        <v>1357</v>
      </c>
      <c r="C1363" s="111" t="str">
        <f>IFERROR(VLOOKUP($I$4&amp;"--"&amp;ROW(A1357),'Clie-F'!$A$5:$H$7000,4,0),"")</f>
        <v/>
      </c>
      <c r="D1363" s="112" t="str">
        <f>IFERROR(VLOOKUP($I$4&amp;"--"&amp;ROW(A1357),'Clie-F'!$A$5:$H$7000,7,0),"")</f>
        <v/>
      </c>
      <c r="E1363" s="111" t="str">
        <f t="shared" ca="1" si="21"/>
        <v/>
      </c>
      <c r="F1363" s="111" t="str">
        <f>IFERROR(VLOOKUP($I$4&amp;"--"&amp;ROW(A1357),'Clie-F'!$A$5:$J$7000,9,0),"")</f>
        <v/>
      </c>
      <c r="G1363" s="111" t="str">
        <f>IFERROR(VLOOKUP($I$4&amp;"--"&amp;ROW(A1357),'Clie-F'!$A$5:$J$7000,10,0),"")</f>
        <v/>
      </c>
    </row>
    <row r="1364" spans="2:7" ht="30" customHeight="1" x14ac:dyDescent="0.3">
      <c r="B1364" s="110">
        <v>1358</v>
      </c>
      <c r="C1364" s="111" t="str">
        <f>IFERROR(VLOOKUP($I$4&amp;"--"&amp;ROW(A1358),'Clie-F'!$A$5:$H$7000,4,0),"")</f>
        <v/>
      </c>
      <c r="D1364" s="112" t="str">
        <f>IFERROR(VLOOKUP($I$4&amp;"--"&amp;ROW(A1358),'Clie-F'!$A$5:$H$7000,7,0),"")</f>
        <v/>
      </c>
      <c r="E1364" s="111" t="str">
        <f t="shared" ca="1" si="21"/>
        <v/>
      </c>
      <c r="F1364" s="111" t="str">
        <f>IFERROR(VLOOKUP($I$4&amp;"--"&amp;ROW(A1358),'Clie-F'!$A$5:$J$7000,9,0),"")</f>
        <v/>
      </c>
      <c r="G1364" s="111" t="str">
        <f>IFERROR(VLOOKUP($I$4&amp;"--"&amp;ROW(A1358),'Clie-F'!$A$5:$J$7000,10,0),"")</f>
        <v/>
      </c>
    </row>
    <row r="1365" spans="2:7" ht="30" customHeight="1" x14ac:dyDescent="0.3">
      <c r="B1365" s="110">
        <v>1359</v>
      </c>
      <c r="C1365" s="111" t="str">
        <f>IFERROR(VLOOKUP($I$4&amp;"--"&amp;ROW(A1359),'Clie-F'!$A$5:$H$7000,4,0),"")</f>
        <v/>
      </c>
      <c r="D1365" s="112" t="str">
        <f>IFERROR(VLOOKUP($I$4&amp;"--"&amp;ROW(A1359),'Clie-F'!$A$5:$H$7000,7,0),"")</f>
        <v/>
      </c>
      <c r="E1365" s="111" t="str">
        <f t="shared" ca="1" si="21"/>
        <v/>
      </c>
      <c r="F1365" s="111" t="str">
        <f>IFERROR(VLOOKUP($I$4&amp;"--"&amp;ROW(A1359),'Clie-F'!$A$5:$J$7000,9,0),"")</f>
        <v/>
      </c>
      <c r="G1365" s="111" t="str">
        <f>IFERROR(VLOOKUP($I$4&amp;"--"&amp;ROW(A1359),'Clie-F'!$A$5:$J$7000,10,0),"")</f>
        <v/>
      </c>
    </row>
    <row r="1366" spans="2:7" ht="30" customHeight="1" x14ac:dyDescent="0.3">
      <c r="B1366" s="110">
        <v>1360</v>
      </c>
      <c r="C1366" s="111" t="str">
        <f>IFERROR(VLOOKUP($I$4&amp;"--"&amp;ROW(A1360),'Clie-F'!$A$5:$H$7000,4,0),"")</f>
        <v/>
      </c>
      <c r="D1366" s="112" t="str">
        <f>IFERROR(VLOOKUP($I$4&amp;"--"&amp;ROW(A1360),'Clie-F'!$A$5:$H$7000,7,0),"")</f>
        <v/>
      </c>
      <c r="E1366" s="111" t="str">
        <f t="shared" ca="1" si="21"/>
        <v/>
      </c>
      <c r="F1366" s="111" t="str">
        <f>IFERROR(VLOOKUP($I$4&amp;"--"&amp;ROW(A1360),'Clie-F'!$A$5:$J$7000,9,0),"")</f>
        <v/>
      </c>
      <c r="G1366" s="111" t="str">
        <f>IFERROR(VLOOKUP($I$4&amp;"--"&amp;ROW(A1360),'Clie-F'!$A$5:$J$7000,10,0),"")</f>
        <v/>
      </c>
    </row>
    <row r="1367" spans="2:7" ht="30" customHeight="1" x14ac:dyDescent="0.3">
      <c r="B1367" s="110">
        <v>1361</v>
      </c>
      <c r="C1367" s="111" t="str">
        <f>IFERROR(VLOOKUP($I$4&amp;"--"&amp;ROW(A1361),'Clie-F'!$A$5:$H$7000,4,0),"")</f>
        <v/>
      </c>
      <c r="D1367" s="112" t="str">
        <f>IFERROR(VLOOKUP($I$4&amp;"--"&amp;ROW(A1361),'Clie-F'!$A$5:$H$7000,7,0),"")</f>
        <v/>
      </c>
      <c r="E1367" s="111" t="str">
        <f t="shared" ca="1" si="21"/>
        <v/>
      </c>
      <c r="F1367" s="111" t="str">
        <f>IFERROR(VLOOKUP($I$4&amp;"--"&amp;ROW(A1361),'Clie-F'!$A$5:$J$7000,9,0),"")</f>
        <v/>
      </c>
      <c r="G1367" s="111" t="str">
        <f>IFERROR(VLOOKUP($I$4&amp;"--"&amp;ROW(A1361),'Clie-F'!$A$5:$J$7000,10,0),"")</f>
        <v/>
      </c>
    </row>
    <row r="1368" spans="2:7" ht="30" customHeight="1" x14ac:dyDescent="0.3">
      <c r="B1368" s="110">
        <v>1362</v>
      </c>
      <c r="C1368" s="111" t="str">
        <f>IFERROR(VLOOKUP($I$4&amp;"--"&amp;ROW(A1362),'Clie-F'!$A$5:$H$7000,4,0),"")</f>
        <v/>
      </c>
      <c r="D1368" s="112" t="str">
        <f>IFERROR(VLOOKUP($I$4&amp;"--"&amp;ROW(A1362),'Clie-F'!$A$5:$H$7000,7,0),"")</f>
        <v/>
      </c>
      <c r="E1368" s="111" t="str">
        <f t="shared" ca="1" si="21"/>
        <v/>
      </c>
      <c r="F1368" s="111" t="str">
        <f>IFERROR(VLOOKUP($I$4&amp;"--"&amp;ROW(A1362),'Clie-F'!$A$5:$J$7000,9,0),"")</f>
        <v/>
      </c>
      <c r="G1368" s="111" t="str">
        <f>IFERROR(VLOOKUP($I$4&amp;"--"&amp;ROW(A1362),'Clie-F'!$A$5:$J$7000,10,0),"")</f>
        <v/>
      </c>
    </row>
    <row r="1369" spans="2:7" ht="30" customHeight="1" x14ac:dyDescent="0.3">
      <c r="B1369" s="110">
        <v>1363</v>
      </c>
      <c r="C1369" s="111" t="str">
        <f>IFERROR(VLOOKUP($I$4&amp;"--"&amp;ROW(A1363),'Clie-F'!$A$5:$H$7000,4,0),"")</f>
        <v/>
      </c>
      <c r="D1369" s="112" t="str">
        <f>IFERROR(VLOOKUP($I$4&amp;"--"&amp;ROW(A1363),'Clie-F'!$A$5:$H$7000,7,0),"")</f>
        <v/>
      </c>
      <c r="E1369" s="111" t="str">
        <f t="shared" ca="1" si="21"/>
        <v/>
      </c>
      <c r="F1369" s="111" t="str">
        <f>IFERROR(VLOOKUP($I$4&amp;"--"&amp;ROW(A1363),'Clie-F'!$A$5:$J$7000,9,0),"")</f>
        <v/>
      </c>
      <c r="G1369" s="111" t="str">
        <f>IFERROR(VLOOKUP($I$4&amp;"--"&amp;ROW(A1363),'Clie-F'!$A$5:$J$7000,10,0),"")</f>
        <v/>
      </c>
    </row>
    <row r="1370" spans="2:7" ht="30" customHeight="1" x14ac:dyDescent="0.3">
      <c r="B1370" s="110">
        <v>1364</v>
      </c>
      <c r="C1370" s="111" t="str">
        <f>IFERROR(VLOOKUP($I$4&amp;"--"&amp;ROW(A1364),'Clie-F'!$A$5:$H$7000,4,0),"")</f>
        <v/>
      </c>
      <c r="D1370" s="112" t="str">
        <f>IFERROR(VLOOKUP($I$4&amp;"--"&amp;ROW(A1364),'Clie-F'!$A$5:$H$7000,7,0),"")</f>
        <v/>
      </c>
      <c r="E1370" s="111" t="str">
        <f t="shared" ca="1" si="21"/>
        <v/>
      </c>
      <c r="F1370" s="111" t="str">
        <f>IFERROR(VLOOKUP($I$4&amp;"--"&amp;ROW(A1364),'Clie-F'!$A$5:$J$7000,9,0),"")</f>
        <v/>
      </c>
      <c r="G1370" s="111" t="str">
        <f>IFERROR(VLOOKUP($I$4&amp;"--"&amp;ROW(A1364),'Clie-F'!$A$5:$J$7000,10,0),"")</f>
        <v/>
      </c>
    </row>
    <row r="1371" spans="2:7" ht="30" customHeight="1" x14ac:dyDescent="0.3">
      <c r="B1371" s="110">
        <v>1365</v>
      </c>
      <c r="C1371" s="111" t="str">
        <f>IFERROR(VLOOKUP($I$4&amp;"--"&amp;ROW(A1365),'Clie-F'!$A$5:$H$7000,4,0),"")</f>
        <v/>
      </c>
      <c r="D1371" s="112" t="str">
        <f>IFERROR(VLOOKUP($I$4&amp;"--"&amp;ROW(A1365),'Clie-F'!$A$5:$H$7000,7,0),"")</f>
        <v/>
      </c>
      <c r="E1371" s="111" t="str">
        <f t="shared" ca="1" si="21"/>
        <v/>
      </c>
      <c r="F1371" s="111" t="str">
        <f>IFERROR(VLOOKUP($I$4&amp;"--"&amp;ROW(A1365),'Clie-F'!$A$5:$J$7000,9,0),"")</f>
        <v/>
      </c>
      <c r="G1371" s="111" t="str">
        <f>IFERROR(VLOOKUP($I$4&amp;"--"&amp;ROW(A1365),'Clie-F'!$A$5:$J$7000,10,0),"")</f>
        <v/>
      </c>
    </row>
    <row r="1372" spans="2:7" ht="30" customHeight="1" x14ac:dyDescent="0.3">
      <c r="B1372" s="110">
        <v>1366</v>
      </c>
      <c r="C1372" s="111" t="str">
        <f>IFERROR(VLOOKUP($I$4&amp;"--"&amp;ROW(A1366),'Clie-F'!$A$5:$H$7000,4,0),"")</f>
        <v/>
      </c>
      <c r="D1372" s="112" t="str">
        <f>IFERROR(VLOOKUP($I$4&amp;"--"&amp;ROW(A1366),'Clie-F'!$A$5:$H$7000,7,0),"")</f>
        <v/>
      </c>
      <c r="E1372" s="111" t="str">
        <f t="shared" ca="1" si="21"/>
        <v/>
      </c>
      <c r="F1372" s="111" t="str">
        <f>IFERROR(VLOOKUP($I$4&amp;"--"&amp;ROW(A1366),'Clie-F'!$A$5:$J$7000,9,0),"")</f>
        <v/>
      </c>
      <c r="G1372" s="111" t="str">
        <f>IFERROR(VLOOKUP($I$4&amp;"--"&amp;ROW(A1366),'Clie-F'!$A$5:$J$7000,10,0),"")</f>
        <v/>
      </c>
    </row>
    <row r="1373" spans="2:7" ht="30" customHeight="1" x14ac:dyDescent="0.3">
      <c r="B1373" s="110">
        <v>1367</v>
      </c>
      <c r="C1373" s="111" t="str">
        <f>IFERROR(VLOOKUP($I$4&amp;"--"&amp;ROW(A1367),'Clie-F'!$A$5:$H$7000,4,0),"")</f>
        <v/>
      </c>
      <c r="D1373" s="112" t="str">
        <f>IFERROR(VLOOKUP($I$4&amp;"--"&amp;ROW(A1367),'Clie-F'!$A$5:$H$7000,7,0),"")</f>
        <v/>
      </c>
      <c r="E1373" s="111" t="str">
        <f t="shared" ca="1" si="21"/>
        <v/>
      </c>
      <c r="F1373" s="111" t="str">
        <f>IFERROR(VLOOKUP($I$4&amp;"--"&amp;ROW(A1367),'Clie-F'!$A$5:$J$7000,9,0),"")</f>
        <v/>
      </c>
      <c r="G1373" s="111" t="str">
        <f>IFERROR(VLOOKUP($I$4&amp;"--"&amp;ROW(A1367),'Clie-F'!$A$5:$J$7000,10,0),"")</f>
        <v/>
      </c>
    </row>
    <row r="1374" spans="2:7" ht="30" customHeight="1" x14ac:dyDescent="0.3">
      <c r="B1374" s="110">
        <v>1368</v>
      </c>
      <c r="C1374" s="111" t="str">
        <f>IFERROR(VLOOKUP($I$4&amp;"--"&amp;ROW(A1368),'Clie-F'!$A$5:$H$7000,4,0),"")</f>
        <v/>
      </c>
      <c r="D1374" s="112" t="str">
        <f>IFERROR(VLOOKUP($I$4&amp;"--"&amp;ROW(A1368),'Clie-F'!$A$5:$H$7000,7,0),"")</f>
        <v/>
      </c>
      <c r="E1374" s="111" t="str">
        <f t="shared" ca="1" si="21"/>
        <v/>
      </c>
      <c r="F1374" s="111" t="str">
        <f>IFERROR(VLOOKUP($I$4&amp;"--"&amp;ROW(A1368),'Clie-F'!$A$5:$J$7000,9,0),"")</f>
        <v/>
      </c>
      <c r="G1374" s="111" t="str">
        <f>IFERROR(VLOOKUP($I$4&amp;"--"&amp;ROW(A1368),'Clie-F'!$A$5:$J$7000,10,0),"")</f>
        <v/>
      </c>
    </row>
    <row r="1375" spans="2:7" ht="30" customHeight="1" x14ac:dyDescent="0.3">
      <c r="B1375" s="110">
        <v>1369</v>
      </c>
      <c r="C1375" s="111" t="str">
        <f>IFERROR(VLOOKUP($I$4&amp;"--"&amp;ROW(A1369),'Clie-F'!$A$5:$H$7000,4,0),"")</f>
        <v/>
      </c>
      <c r="D1375" s="112" t="str">
        <f>IFERROR(VLOOKUP($I$4&amp;"--"&amp;ROW(A1369),'Clie-F'!$A$5:$H$7000,7,0),"")</f>
        <v/>
      </c>
      <c r="E1375" s="111" t="str">
        <f t="shared" ca="1" si="21"/>
        <v/>
      </c>
      <c r="F1375" s="111" t="str">
        <f>IFERROR(VLOOKUP($I$4&amp;"--"&amp;ROW(A1369),'Clie-F'!$A$5:$J$7000,9,0),"")</f>
        <v/>
      </c>
      <c r="G1375" s="111" t="str">
        <f>IFERROR(VLOOKUP($I$4&amp;"--"&amp;ROW(A1369),'Clie-F'!$A$5:$J$7000,10,0),"")</f>
        <v/>
      </c>
    </row>
    <row r="1376" spans="2:7" ht="30" customHeight="1" x14ac:dyDescent="0.3">
      <c r="B1376" s="110">
        <v>1370</v>
      </c>
      <c r="C1376" s="111" t="str">
        <f>IFERROR(VLOOKUP($I$4&amp;"--"&amp;ROW(A1370),'Clie-F'!$A$5:$H$7000,4,0),"")</f>
        <v/>
      </c>
      <c r="D1376" s="112" t="str">
        <f>IFERROR(VLOOKUP($I$4&amp;"--"&amp;ROW(A1370),'Clie-F'!$A$5:$H$7000,7,0),"")</f>
        <v/>
      </c>
      <c r="E1376" s="111" t="str">
        <f t="shared" ca="1" si="21"/>
        <v/>
      </c>
      <c r="F1376" s="111" t="str">
        <f>IFERROR(VLOOKUP($I$4&amp;"--"&amp;ROW(A1370),'Clie-F'!$A$5:$J$7000,9,0),"")</f>
        <v/>
      </c>
      <c r="G1376" s="111" t="str">
        <f>IFERROR(VLOOKUP($I$4&amp;"--"&amp;ROW(A1370),'Clie-F'!$A$5:$J$7000,10,0),"")</f>
        <v/>
      </c>
    </row>
    <row r="1377" spans="2:7" ht="30" customHeight="1" x14ac:dyDescent="0.3">
      <c r="B1377" s="110">
        <v>1371</v>
      </c>
      <c r="C1377" s="111" t="str">
        <f>IFERROR(VLOOKUP($I$4&amp;"--"&amp;ROW(A1371),'Clie-F'!$A$5:$H$7000,4,0),"")</f>
        <v/>
      </c>
      <c r="D1377" s="112" t="str">
        <f>IFERROR(VLOOKUP($I$4&amp;"--"&amp;ROW(A1371),'Clie-F'!$A$5:$H$7000,7,0),"")</f>
        <v/>
      </c>
      <c r="E1377" s="111" t="str">
        <f t="shared" ca="1" si="21"/>
        <v/>
      </c>
      <c r="F1377" s="111" t="str">
        <f>IFERROR(VLOOKUP($I$4&amp;"--"&amp;ROW(A1371),'Clie-F'!$A$5:$J$7000,9,0),"")</f>
        <v/>
      </c>
      <c r="G1377" s="111" t="str">
        <f>IFERROR(VLOOKUP($I$4&amp;"--"&amp;ROW(A1371),'Clie-F'!$A$5:$J$7000,10,0),"")</f>
        <v/>
      </c>
    </row>
    <row r="1378" spans="2:7" ht="30" customHeight="1" x14ac:dyDescent="0.3">
      <c r="B1378" s="110">
        <v>1372</v>
      </c>
      <c r="C1378" s="111" t="str">
        <f>IFERROR(VLOOKUP($I$4&amp;"--"&amp;ROW(A1372),'Clie-F'!$A$5:$H$7000,4,0),"")</f>
        <v/>
      </c>
      <c r="D1378" s="112" t="str">
        <f>IFERROR(VLOOKUP($I$4&amp;"--"&amp;ROW(A1372),'Clie-F'!$A$5:$H$7000,7,0),"")</f>
        <v/>
      </c>
      <c r="E1378" s="111" t="str">
        <f t="shared" ca="1" si="21"/>
        <v/>
      </c>
      <c r="F1378" s="111" t="str">
        <f>IFERROR(VLOOKUP($I$4&amp;"--"&amp;ROW(A1372),'Clie-F'!$A$5:$J$7000,9,0),"")</f>
        <v/>
      </c>
      <c r="G1378" s="111" t="str">
        <f>IFERROR(VLOOKUP($I$4&amp;"--"&amp;ROW(A1372),'Clie-F'!$A$5:$J$7000,10,0),"")</f>
        <v/>
      </c>
    </row>
    <row r="1379" spans="2:7" ht="30" customHeight="1" x14ac:dyDescent="0.3">
      <c r="B1379" s="110">
        <v>1373</v>
      </c>
      <c r="C1379" s="111" t="str">
        <f>IFERROR(VLOOKUP($I$4&amp;"--"&amp;ROW(A1373),'Clie-F'!$A$5:$H$7000,4,0),"")</f>
        <v/>
      </c>
      <c r="D1379" s="112" t="str">
        <f>IFERROR(VLOOKUP($I$4&amp;"--"&amp;ROW(A1373),'Clie-F'!$A$5:$H$7000,7,0),"")</f>
        <v/>
      </c>
      <c r="E1379" s="111" t="str">
        <f t="shared" ca="1" si="21"/>
        <v/>
      </c>
      <c r="F1379" s="111" t="str">
        <f>IFERROR(VLOOKUP($I$4&amp;"--"&amp;ROW(A1373),'Clie-F'!$A$5:$J$7000,9,0),"")</f>
        <v/>
      </c>
      <c r="G1379" s="111" t="str">
        <f>IFERROR(VLOOKUP($I$4&amp;"--"&amp;ROW(A1373),'Clie-F'!$A$5:$J$7000,10,0),"")</f>
        <v/>
      </c>
    </row>
    <row r="1380" spans="2:7" ht="30" customHeight="1" x14ac:dyDescent="0.3">
      <c r="B1380" s="110">
        <v>1374</v>
      </c>
      <c r="C1380" s="111" t="str">
        <f>IFERROR(VLOOKUP($I$4&amp;"--"&amp;ROW(A1374),'Clie-F'!$A$5:$H$7000,4,0),"")</f>
        <v/>
      </c>
      <c r="D1380" s="112" t="str">
        <f>IFERROR(VLOOKUP($I$4&amp;"--"&amp;ROW(A1374),'Clie-F'!$A$5:$H$7000,7,0),"")</f>
        <v/>
      </c>
      <c r="E1380" s="111" t="str">
        <f t="shared" ca="1" si="21"/>
        <v/>
      </c>
      <c r="F1380" s="111" t="str">
        <f>IFERROR(VLOOKUP($I$4&amp;"--"&amp;ROW(A1374),'Clie-F'!$A$5:$J$7000,9,0),"")</f>
        <v/>
      </c>
      <c r="G1380" s="111" t="str">
        <f>IFERROR(VLOOKUP($I$4&amp;"--"&amp;ROW(A1374),'Clie-F'!$A$5:$J$7000,10,0),"")</f>
        <v/>
      </c>
    </row>
    <row r="1381" spans="2:7" ht="30" customHeight="1" x14ac:dyDescent="0.3">
      <c r="B1381" s="110">
        <v>1375</v>
      </c>
      <c r="C1381" s="111" t="str">
        <f>IFERROR(VLOOKUP($I$4&amp;"--"&amp;ROW(A1375),'Clie-F'!$A$5:$H$7000,4,0),"")</f>
        <v/>
      </c>
      <c r="D1381" s="112" t="str">
        <f>IFERROR(VLOOKUP($I$4&amp;"--"&amp;ROW(A1375),'Clie-F'!$A$5:$H$7000,7,0),"")</f>
        <v/>
      </c>
      <c r="E1381" s="111" t="str">
        <f t="shared" ca="1" si="21"/>
        <v/>
      </c>
      <c r="F1381" s="111" t="str">
        <f>IFERROR(VLOOKUP($I$4&amp;"--"&amp;ROW(A1375),'Clie-F'!$A$5:$J$7000,9,0),"")</f>
        <v/>
      </c>
      <c r="G1381" s="111" t="str">
        <f>IFERROR(VLOOKUP($I$4&amp;"--"&amp;ROW(A1375),'Clie-F'!$A$5:$J$7000,10,0),"")</f>
        <v/>
      </c>
    </row>
    <row r="1382" spans="2:7" ht="30" customHeight="1" x14ac:dyDescent="0.3">
      <c r="B1382" s="110">
        <v>1376</v>
      </c>
      <c r="C1382" s="111" t="str">
        <f>IFERROR(VLOOKUP($I$4&amp;"--"&amp;ROW(A1376),'Clie-F'!$A$5:$H$7000,4,0),"")</f>
        <v/>
      </c>
      <c r="D1382" s="112" t="str">
        <f>IFERROR(VLOOKUP($I$4&amp;"--"&amp;ROW(A1376),'Clie-F'!$A$5:$H$7000,7,0),"")</f>
        <v/>
      </c>
      <c r="E1382" s="111" t="str">
        <f t="shared" ca="1" si="21"/>
        <v/>
      </c>
      <c r="F1382" s="111" t="str">
        <f>IFERROR(VLOOKUP($I$4&amp;"--"&amp;ROW(A1376),'Clie-F'!$A$5:$J$7000,9,0),"")</f>
        <v/>
      </c>
      <c r="G1382" s="111" t="str">
        <f>IFERROR(VLOOKUP($I$4&amp;"--"&amp;ROW(A1376),'Clie-F'!$A$5:$J$7000,10,0),"")</f>
        <v/>
      </c>
    </row>
    <row r="1383" spans="2:7" ht="30" customHeight="1" x14ac:dyDescent="0.3">
      <c r="B1383" s="110">
        <v>1377</v>
      </c>
      <c r="C1383" s="111" t="str">
        <f>IFERROR(VLOOKUP($I$4&amp;"--"&amp;ROW(A1377),'Clie-F'!$A$5:$H$7000,4,0),"")</f>
        <v/>
      </c>
      <c r="D1383" s="112" t="str">
        <f>IFERROR(VLOOKUP($I$4&amp;"--"&amp;ROW(A1377),'Clie-F'!$A$5:$H$7000,7,0),"")</f>
        <v/>
      </c>
      <c r="E1383" s="111" t="str">
        <f t="shared" ca="1" si="21"/>
        <v/>
      </c>
      <c r="F1383" s="111" t="str">
        <f>IFERROR(VLOOKUP($I$4&amp;"--"&amp;ROW(A1377),'Clie-F'!$A$5:$J$7000,9,0),"")</f>
        <v/>
      </c>
      <c r="G1383" s="111" t="str">
        <f>IFERROR(VLOOKUP($I$4&amp;"--"&amp;ROW(A1377),'Clie-F'!$A$5:$J$7000,10,0),"")</f>
        <v/>
      </c>
    </row>
    <row r="1384" spans="2:7" ht="30" customHeight="1" x14ac:dyDescent="0.3">
      <c r="B1384" s="110">
        <v>1378</v>
      </c>
      <c r="C1384" s="111" t="str">
        <f>IFERROR(VLOOKUP($I$4&amp;"--"&amp;ROW(A1378),'Clie-F'!$A$5:$H$7000,4,0),"")</f>
        <v/>
      </c>
      <c r="D1384" s="112" t="str">
        <f>IFERROR(VLOOKUP($I$4&amp;"--"&amp;ROW(A1378),'Clie-F'!$A$5:$H$7000,7,0),"")</f>
        <v/>
      </c>
      <c r="E1384" s="111" t="str">
        <f t="shared" ca="1" si="21"/>
        <v/>
      </c>
      <c r="F1384" s="111" t="str">
        <f>IFERROR(VLOOKUP($I$4&amp;"--"&amp;ROW(A1378),'Clie-F'!$A$5:$J$7000,9,0),"")</f>
        <v/>
      </c>
      <c r="G1384" s="111" t="str">
        <f>IFERROR(VLOOKUP($I$4&amp;"--"&amp;ROW(A1378),'Clie-F'!$A$5:$J$7000,10,0),"")</f>
        <v/>
      </c>
    </row>
    <row r="1385" spans="2:7" ht="30" customHeight="1" x14ac:dyDescent="0.3">
      <c r="B1385" s="110">
        <v>1379</v>
      </c>
      <c r="C1385" s="111" t="str">
        <f>IFERROR(VLOOKUP($I$4&amp;"--"&amp;ROW(A1379),'Clie-F'!$A$5:$H$7000,4,0),"")</f>
        <v/>
      </c>
      <c r="D1385" s="112" t="str">
        <f>IFERROR(VLOOKUP($I$4&amp;"--"&amp;ROW(A1379),'Clie-F'!$A$5:$H$7000,7,0),"")</f>
        <v/>
      </c>
      <c r="E1385" s="111" t="str">
        <f t="shared" ca="1" si="21"/>
        <v/>
      </c>
      <c r="F1385" s="111" t="str">
        <f>IFERROR(VLOOKUP($I$4&amp;"--"&amp;ROW(A1379),'Clie-F'!$A$5:$J$7000,9,0),"")</f>
        <v/>
      </c>
      <c r="G1385" s="111" t="str">
        <f>IFERROR(VLOOKUP($I$4&amp;"--"&amp;ROW(A1379),'Clie-F'!$A$5:$J$7000,10,0),"")</f>
        <v/>
      </c>
    </row>
    <row r="1386" spans="2:7" ht="30" customHeight="1" x14ac:dyDescent="0.3">
      <c r="B1386" s="110">
        <v>1380</v>
      </c>
      <c r="C1386" s="111" t="str">
        <f>IFERROR(VLOOKUP($I$4&amp;"--"&amp;ROW(A1380),'Clie-F'!$A$5:$H$7000,4,0),"")</f>
        <v/>
      </c>
      <c r="D1386" s="112" t="str">
        <f>IFERROR(VLOOKUP($I$4&amp;"--"&amp;ROW(A1380),'Clie-F'!$A$5:$H$7000,7,0),"")</f>
        <v/>
      </c>
      <c r="E1386" s="111" t="str">
        <f t="shared" ca="1" si="21"/>
        <v/>
      </c>
      <c r="F1386" s="111" t="str">
        <f>IFERROR(VLOOKUP($I$4&amp;"--"&amp;ROW(A1380),'Clie-F'!$A$5:$J$7000,9,0),"")</f>
        <v/>
      </c>
      <c r="G1386" s="111" t="str">
        <f>IFERROR(VLOOKUP($I$4&amp;"--"&amp;ROW(A1380),'Clie-F'!$A$5:$J$7000,10,0),"")</f>
        <v/>
      </c>
    </row>
    <row r="1387" spans="2:7" ht="30" customHeight="1" x14ac:dyDescent="0.3">
      <c r="B1387" s="110">
        <v>1381</v>
      </c>
      <c r="C1387" s="111" t="str">
        <f>IFERROR(VLOOKUP($I$4&amp;"--"&amp;ROW(A1381),'Clie-F'!$A$5:$H$7000,4,0),"")</f>
        <v/>
      </c>
      <c r="D1387" s="112" t="str">
        <f>IFERROR(VLOOKUP($I$4&amp;"--"&amp;ROW(A1381),'Clie-F'!$A$5:$H$7000,7,0),"")</f>
        <v/>
      </c>
      <c r="E1387" s="111" t="str">
        <f t="shared" ca="1" si="21"/>
        <v/>
      </c>
      <c r="F1387" s="111" t="str">
        <f>IFERROR(VLOOKUP($I$4&amp;"--"&amp;ROW(A1381),'Clie-F'!$A$5:$J$7000,9,0),"")</f>
        <v/>
      </c>
      <c r="G1387" s="111" t="str">
        <f>IFERROR(VLOOKUP($I$4&amp;"--"&amp;ROW(A1381),'Clie-F'!$A$5:$J$7000,10,0),"")</f>
        <v/>
      </c>
    </row>
    <row r="1388" spans="2:7" ht="30" customHeight="1" x14ac:dyDescent="0.3">
      <c r="B1388" s="110">
        <v>1382</v>
      </c>
      <c r="C1388" s="111" t="str">
        <f>IFERROR(VLOOKUP($I$4&amp;"--"&amp;ROW(A1382),'Clie-F'!$A$5:$H$7000,4,0),"")</f>
        <v/>
      </c>
      <c r="D1388" s="112" t="str">
        <f>IFERROR(VLOOKUP($I$4&amp;"--"&amp;ROW(A1382),'Clie-F'!$A$5:$H$7000,7,0),"")</f>
        <v/>
      </c>
      <c r="E1388" s="111" t="str">
        <f t="shared" ca="1" si="21"/>
        <v/>
      </c>
      <c r="F1388" s="111" t="str">
        <f>IFERROR(VLOOKUP($I$4&amp;"--"&amp;ROW(A1382),'Clie-F'!$A$5:$J$7000,9,0),"")</f>
        <v/>
      </c>
      <c r="G1388" s="111" t="str">
        <f>IFERROR(VLOOKUP($I$4&amp;"--"&amp;ROW(A1382),'Clie-F'!$A$5:$J$7000,10,0),"")</f>
        <v/>
      </c>
    </row>
    <row r="1389" spans="2:7" ht="30" customHeight="1" x14ac:dyDescent="0.3">
      <c r="B1389" s="110">
        <v>1383</v>
      </c>
      <c r="C1389" s="111" t="str">
        <f>IFERROR(VLOOKUP($I$4&amp;"--"&amp;ROW(A1383),'Clie-F'!$A$5:$H$7000,4,0),"")</f>
        <v/>
      </c>
      <c r="D1389" s="112" t="str">
        <f>IFERROR(VLOOKUP($I$4&amp;"--"&amp;ROW(A1383),'Clie-F'!$A$5:$H$7000,7,0),"")</f>
        <v/>
      </c>
      <c r="E1389" s="111" t="str">
        <f t="shared" ca="1" si="21"/>
        <v/>
      </c>
      <c r="F1389" s="111" t="str">
        <f>IFERROR(VLOOKUP($I$4&amp;"--"&amp;ROW(A1383),'Clie-F'!$A$5:$J$7000,9,0),"")</f>
        <v/>
      </c>
      <c r="G1389" s="111" t="str">
        <f>IFERROR(VLOOKUP($I$4&amp;"--"&amp;ROW(A1383),'Clie-F'!$A$5:$J$7000,10,0),"")</f>
        <v/>
      </c>
    </row>
    <row r="1390" spans="2:7" ht="30" customHeight="1" x14ac:dyDescent="0.3">
      <c r="B1390" s="110">
        <v>1384</v>
      </c>
      <c r="C1390" s="111" t="str">
        <f>IFERROR(VLOOKUP($I$4&amp;"--"&amp;ROW(A1384),'Clie-F'!$A$5:$H$7000,4,0),"")</f>
        <v/>
      </c>
      <c r="D1390" s="112" t="str">
        <f>IFERROR(VLOOKUP($I$4&amp;"--"&amp;ROW(A1384),'Clie-F'!$A$5:$H$7000,7,0),"")</f>
        <v/>
      </c>
      <c r="E1390" s="111" t="str">
        <f t="shared" ca="1" si="21"/>
        <v/>
      </c>
      <c r="F1390" s="111" t="str">
        <f>IFERROR(VLOOKUP($I$4&amp;"--"&amp;ROW(A1384),'Clie-F'!$A$5:$J$7000,9,0),"")</f>
        <v/>
      </c>
      <c r="G1390" s="111" t="str">
        <f>IFERROR(VLOOKUP($I$4&amp;"--"&amp;ROW(A1384),'Clie-F'!$A$5:$J$7000,10,0),"")</f>
        <v/>
      </c>
    </row>
    <row r="1391" spans="2:7" ht="30" customHeight="1" x14ac:dyDescent="0.3">
      <c r="B1391" s="110">
        <v>1385</v>
      </c>
      <c r="C1391" s="111" t="str">
        <f>IFERROR(VLOOKUP($I$4&amp;"--"&amp;ROW(A1385),'Clie-F'!$A$5:$H$7000,4,0),"")</f>
        <v/>
      </c>
      <c r="D1391" s="112" t="str">
        <f>IFERROR(VLOOKUP($I$4&amp;"--"&amp;ROW(A1385),'Clie-F'!$A$5:$H$7000,7,0),"")</f>
        <v/>
      </c>
      <c r="E1391" s="111" t="str">
        <f t="shared" ca="1" si="21"/>
        <v/>
      </c>
      <c r="F1391" s="111" t="str">
        <f>IFERROR(VLOOKUP($I$4&amp;"--"&amp;ROW(A1385),'Clie-F'!$A$5:$J$7000,9,0),"")</f>
        <v/>
      </c>
      <c r="G1391" s="111" t="str">
        <f>IFERROR(VLOOKUP($I$4&amp;"--"&amp;ROW(A1385),'Clie-F'!$A$5:$J$7000,10,0),"")</f>
        <v/>
      </c>
    </row>
    <row r="1392" spans="2:7" ht="30" customHeight="1" x14ac:dyDescent="0.3">
      <c r="B1392" s="110">
        <v>1386</v>
      </c>
      <c r="C1392" s="111" t="str">
        <f>IFERROR(VLOOKUP($I$4&amp;"--"&amp;ROW(A1386),'Clie-F'!$A$5:$H$7000,4,0),"")</f>
        <v/>
      </c>
      <c r="D1392" s="112" t="str">
        <f>IFERROR(VLOOKUP($I$4&amp;"--"&amp;ROW(A1386),'Clie-F'!$A$5:$H$7000,7,0),"")</f>
        <v/>
      </c>
      <c r="E1392" s="111" t="str">
        <f t="shared" ca="1" si="21"/>
        <v/>
      </c>
      <c r="F1392" s="111" t="str">
        <f>IFERROR(VLOOKUP($I$4&amp;"--"&amp;ROW(A1386),'Clie-F'!$A$5:$J$7000,9,0),"")</f>
        <v/>
      </c>
      <c r="G1392" s="111" t="str">
        <f>IFERROR(VLOOKUP($I$4&amp;"--"&amp;ROW(A1386),'Clie-F'!$A$5:$J$7000,10,0),"")</f>
        <v/>
      </c>
    </row>
    <row r="1393" spans="2:7" ht="30" customHeight="1" x14ac:dyDescent="0.3">
      <c r="B1393" s="110">
        <v>1387</v>
      </c>
      <c r="C1393" s="111" t="str">
        <f>IFERROR(VLOOKUP($I$4&amp;"--"&amp;ROW(A1387),'Clie-F'!$A$5:$H$7000,4,0),"")</f>
        <v/>
      </c>
      <c r="D1393" s="112" t="str">
        <f>IFERROR(VLOOKUP($I$4&amp;"--"&amp;ROW(A1387),'Clie-F'!$A$5:$H$7000,7,0),"")</f>
        <v/>
      </c>
      <c r="E1393" s="111" t="str">
        <f t="shared" ca="1" si="21"/>
        <v/>
      </c>
      <c r="F1393" s="111" t="str">
        <f>IFERROR(VLOOKUP($I$4&amp;"--"&amp;ROW(A1387),'Clie-F'!$A$5:$J$7000,9,0),"")</f>
        <v/>
      </c>
      <c r="G1393" s="111" t="str">
        <f>IFERROR(VLOOKUP($I$4&amp;"--"&amp;ROW(A1387),'Clie-F'!$A$5:$J$7000,10,0),"")</f>
        <v/>
      </c>
    </row>
    <row r="1394" spans="2:7" ht="30" customHeight="1" x14ac:dyDescent="0.3">
      <c r="B1394" s="110">
        <v>1388</v>
      </c>
      <c r="C1394" s="111" t="str">
        <f>IFERROR(VLOOKUP($I$4&amp;"--"&amp;ROW(A1388),'Clie-F'!$A$5:$H$7000,4,0),"")</f>
        <v/>
      </c>
      <c r="D1394" s="112" t="str">
        <f>IFERROR(VLOOKUP($I$4&amp;"--"&amp;ROW(A1388),'Clie-F'!$A$5:$H$7000,7,0),"")</f>
        <v/>
      </c>
      <c r="E1394" s="111" t="str">
        <f t="shared" ca="1" si="21"/>
        <v/>
      </c>
      <c r="F1394" s="111" t="str">
        <f>IFERROR(VLOOKUP($I$4&amp;"--"&amp;ROW(A1388),'Clie-F'!$A$5:$J$7000,9,0),"")</f>
        <v/>
      </c>
      <c r="G1394" s="111" t="str">
        <f>IFERROR(VLOOKUP($I$4&amp;"--"&amp;ROW(A1388),'Clie-F'!$A$5:$J$7000,10,0),"")</f>
        <v/>
      </c>
    </row>
    <row r="1395" spans="2:7" ht="30" customHeight="1" x14ac:dyDescent="0.3">
      <c r="B1395" s="110">
        <v>1389</v>
      </c>
      <c r="C1395" s="111" t="str">
        <f>IFERROR(VLOOKUP($I$4&amp;"--"&amp;ROW(A1389),'Clie-F'!$A$5:$H$7000,4,0),"")</f>
        <v/>
      </c>
      <c r="D1395" s="112" t="str">
        <f>IFERROR(VLOOKUP($I$4&amp;"--"&amp;ROW(A1389),'Clie-F'!$A$5:$H$7000,7,0),"")</f>
        <v/>
      </c>
      <c r="E1395" s="111" t="str">
        <f t="shared" ca="1" si="21"/>
        <v/>
      </c>
      <c r="F1395" s="111" t="str">
        <f>IFERROR(VLOOKUP($I$4&amp;"--"&amp;ROW(A1389),'Clie-F'!$A$5:$J$7000,9,0),"")</f>
        <v/>
      </c>
      <c r="G1395" s="111" t="str">
        <f>IFERROR(VLOOKUP($I$4&amp;"--"&amp;ROW(A1389),'Clie-F'!$A$5:$J$7000,10,0),"")</f>
        <v/>
      </c>
    </row>
    <row r="1396" spans="2:7" ht="30" customHeight="1" x14ac:dyDescent="0.3">
      <c r="B1396" s="110">
        <v>1390</v>
      </c>
      <c r="C1396" s="111" t="str">
        <f>IFERROR(VLOOKUP($I$4&amp;"--"&amp;ROW(A1390),'Clie-F'!$A$5:$H$7000,4,0),"")</f>
        <v/>
      </c>
      <c r="D1396" s="112" t="str">
        <f>IFERROR(VLOOKUP($I$4&amp;"--"&amp;ROW(A1390),'Clie-F'!$A$5:$H$7000,7,0),"")</f>
        <v/>
      </c>
      <c r="E1396" s="111" t="str">
        <f t="shared" ca="1" si="21"/>
        <v/>
      </c>
      <c r="F1396" s="111" t="str">
        <f>IFERROR(VLOOKUP($I$4&amp;"--"&amp;ROW(A1390),'Clie-F'!$A$5:$J$7000,9,0),"")</f>
        <v/>
      </c>
      <c r="G1396" s="111" t="str">
        <f>IFERROR(VLOOKUP($I$4&amp;"--"&amp;ROW(A1390),'Clie-F'!$A$5:$J$7000,10,0),"")</f>
        <v/>
      </c>
    </row>
    <row r="1397" spans="2:7" ht="30" customHeight="1" x14ac:dyDescent="0.3">
      <c r="B1397" s="110">
        <v>1391</v>
      </c>
      <c r="C1397" s="111" t="str">
        <f>IFERROR(VLOOKUP($I$4&amp;"--"&amp;ROW(A1391),'Clie-F'!$A$5:$H$7000,4,0),"")</f>
        <v/>
      </c>
      <c r="D1397" s="112" t="str">
        <f>IFERROR(VLOOKUP($I$4&amp;"--"&amp;ROW(A1391),'Clie-F'!$A$5:$H$7000,7,0),"")</f>
        <v/>
      </c>
      <c r="E1397" s="111" t="str">
        <f t="shared" ca="1" si="21"/>
        <v/>
      </c>
      <c r="F1397" s="111" t="str">
        <f>IFERROR(VLOOKUP($I$4&amp;"--"&amp;ROW(A1391),'Clie-F'!$A$5:$J$7000,9,0),"")</f>
        <v/>
      </c>
      <c r="G1397" s="111" t="str">
        <f>IFERROR(VLOOKUP($I$4&amp;"--"&amp;ROW(A1391),'Clie-F'!$A$5:$J$7000,10,0),"")</f>
        <v/>
      </c>
    </row>
    <row r="1398" spans="2:7" ht="30" customHeight="1" x14ac:dyDescent="0.3">
      <c r="B1398" s="110">
        <v>1392</v>
      </c>
      <c r="C1398" s="111" t="str">
        <f>IFERROR(VLOOKUP($I$4&amp;"--"&amp;ROW(A1392),'Clie-F'!$A$5:$H$7000,4,0),"")</f>
        <v/>
      </c>
      <c r="D1398" s="112" t="str">
        <f>IFERROR(VLOOKUP($I$4&amp;"--"&amp;ROW(A1392),'Clie-F'!$A$5:$H$7000,7,0),"")</f>
        <v/>
      </c>
      <c r="E1398" s="111" t="str">
        <f t="shared" ca="1" si="21"/>
        <v/>
      </c>
      <c r="F1398" s="111" t="str">
        <f>IFERROR(VLOOKUP($I$4&amp;"--"&amp;ROW(A1392),'Clie-F'!$A$5:$J$7000,9,0),"")</f>
        <v/>
      </c>
      <c r="G1398" s="111" t="str">
        <f>IFERROR(VLOOKUP($I$4&amp;"--"&amp;ROW(A1392),'Clie-F'!$A$5:$J$7000,10,0),"")</f>
        <v/>
      </c>
    </row>
    <row r="1399" spans="2:7" ht="30" customHeight="1" x14ac:dyDescent="0.3">
      <c r="B1399" s="110">
        <v>1393</v>
      </c>
      <c r="C1399" s="111" t="str">
        <f>IFERROR(VLOOKUP($I$4&amp;"--"&amp;ROW(A1393),'Clie-F'!$A$5:$H$7000,4,0),"")</f>
        <v/>
      </c>
      <c r="D1399" s="112" t="str">
        <f>IFERROR(VLOOKUP($I$4&amp;"--"&amp;ROW(A1393),'Clie-F'!$A$5:$H$7000,7,0),"")</f>
        <v/>
      </c>
      <c r="E1399" s="111" t="str">
        <f t="shared" ca="1" si="21"/>
        <v/>
      </c>
      <c r="F1399" s="111" t="str">
        <f>IFERROR(VLOOKUP($I$4&amp;"--"&amp;ROW(A1393),'Clie-F'!$A$5:$J$7000,9,0),"")</f>
        <v/>
      </c>
      <c r="G1399" s="111" t="str">
        <f>IFERROR(VLOOKUP($I$4&amp;"--"&amp;ROW(A1393),'Clie-F'!$A$5:$J$7000,10,0),"")</f>
        <v/>
      </c>
    </row>
    <row r="1400" spans="2:7" ht="30" customHeight="1" x14ac:dyDescent="0.3">
      <c r="B1400" s="110">
        <v>1394</v>
      </c>
      <c r="C1400" s="111" t="str">
        <f>IFERROR(VLOOKUP($I$4&amp;"--"&amp;ROW(A1394),'Clie-F'!$A$5:$H$7000,4,0),"")</f>
        <v/>
      </c>
      <c r="D1400" s="112" t="str">
        <f>IFERROR(VLOOKUP($I$4&amp;"--"&amp;ROW(A1394),'Clie-F'!$A$5:$H$7000,7,0),"")</f>
        <v/>
      </c>
      <c r="E1400" s="111" t="str">
        <f t="shared" ca="1" si="21"/>
        <v/>
      </c>
      <c r="F1400" s="111" t="str">
        <f>IFERROR(VLOOKUP($I$4&amp;"--"&amp;ROW(A1394),'Clie-F'!$A$5:$J$7000,9,0),"")</f>
        <v/>
      </c>
      <c r="G1400" s="111" t="str">
        <f>IFERROR(VLOOKUP($I$4&amp;"--"&amp;ROW(A1394),'Clie-F'!$A$5:$J$7000,10,0),"")</f>
        <v/>
      </c>
    </row>
    <row r="1401" spans="2:7" ht="30" customHeight="1" x14ac:dyDescent="0.3">
      <c r="B1401" s="110">
        <v>1395</v>
      </c>
      <c r="C1401" s="111" t="str">
        <f>IFERROR(VLOOKUP($I$4&amp;"--"&amp;ROW(A1395),'Clie-F'!$A$5:$H$7000,4,0),"")</f>
        <v/>
      </c>
      <c r="D1401" s="112" t="str">
        <f>IFERROR(VLOOKUP($I$4&amp;"--"&amp;ROW(A1395),'Clie-F'!$A$5:$H$7000,7,0),"")</f>
        <v/>
      </c>
      <c r="E1401" s="111" t="str">
        <f t="shared" ca="1" si="21"/>
        <v/>
      </c>
      <c r="F1401" s="111" t="str">
        <f>IFERROR(VLOOKUP($I$4&amp;"--"&amp;ROW(A1395),'Clie-F'!$A$5:$J$7000,9,0),"")</f>
        <v/>
      </c>
      <c r="G1401" s="111" t="str">
        <f>IFERROR(VLOOKUP($I$4&amp;"--"&amp;ROW(A1395),'Clie-F'!$A$5:$J$7000,10,0),"")</f>
        <v/>
      </c>
    </row>
    <row r="1402" spans="2:7" ht="30" customHeight="1" x14ac:dyDescent="0.3">
      <c r="B1402" s="110">
        <v>1396</v>
      </c>
      <c r="C1402" s="111" t="str">
        <f>IFERROR(VLOOKUP($I$4&amp;"--"&amp;ROW(A1396),'Clie-F'!$A$5:$H$7000,4,0),"")</f>
        <v/>
      </c>
      <c r="D1402" s="112" t="str">
        <f>IFERROR(VLOOKUP($I$4&amp;"--"&amp;ROW(A1396),'Clie-F'!$A$5:$H$7000,7,0),"")</f>
        <v/>
      </c>
      <c r="E1402" s="111" t="str">
        <f t="shared" ca="1" si="21"/>
        <v/>
      </c>
      <c r="F1402" s="111" t="str">
        <f>IFERROR(VLOOKUP($I$4&amp;"--"&amp;ROW(A1396),'Clie-F'!$A$5:$J$7000,9,0),"")</f>
        <v/>
      </c>
      <c r="G1402" s="111" t="str">
        <f>IFERROR(VLOOKUP($I$4&amp;"--"&amp;ROW(A1396),'Clie-F'!$A$5:$J$7000,10,0),"")</f>
        <v/>
      </c>
    </row>
    <row r="1403" spans="2:7" ht="30" customHeight="1" x14ac:dyDescent="0.3">
      <c r="B1403" s="110">
        <v>1397</v>
      </c>
      <c r="C1403" s="111" t="str">
        <f>IFERROR(VLOOKUP($I$4&amp;"--"&amp;ROW(A1397),'Clie-F'!$A$5:$H$7000,4,0),"")</f>
        <v/>
      </c>
      <c r="D1403" s="112" t="str">
        <f>IFERROR(VLOOKUP($I$4&amp;"--"&amp;ROW(A1397),'Clie-F'!$A$5:$H$7000,7,0),"")</f>
        <v/>
      </c>
      <c r="E1403" s="111" t="str">
        <f t="shared" ca="1" si="21"/>
        <v/>
      </c>
      <c r="F1403" s="111" t="str">
        <f>IFERROR(VLOOKUP($I$4&amp;"--"&amp;ROW(A1397),'Clie-F'!$A$5:$J$7000,9,0),"")</f>
        <v/>
      </c>
      <c r="G1403" s="111" t="str">
        <f>IFERROR(VLOOKUP($I$4&amp;"--"&amp;ROW(A1397),'Clie-F'!$A$5:$J$7000,10,0),"")</f>
        <v/>
      </c>
    </row>
    <row r="1404" spans="2:7" ht="30" customHeight="1" x14ac:dyDescent="0.3">
      <c r="B1404" s="110">
        <v>1398</v>
      </c>
      <c r="C1404" s="111" t="str">
        <f>IFERROR(VLOOKUP($I$4&amp;"--"&amp;ROW(A1398),'Clie-F'!$A$5:$H$7000,4,0),"")</f>
        <v/>
      </c>
      <c r="D1404" s="112" t="str">
        <f>IFERROR(VLOOKUP($I$4&amp;"--"&amp;ROW(A1398),'Clie-F'!$A$5:$H$7000,7,0),"")</f>
        <v/>
      </c>
      <c r="E1404" s="111" t="str">
        <f t="shared" ca="1" si="21"/>
        <v/>
      </c>
      <c r="F1404" s="111" t="str">
        <f>IFERROR(VLOOKUP($I$4&amp;"--"&amp;ROW(A1398),'Clie-F'!$A$5:$J$7000,9,0),"")</f>
        <v/>
      </c>
      <c r="G1404" s="111" t="str">
        <f>IFERROR(VLOOKUP($I$4&amp;"--"&amp;ROW(A1398),'Clie-F'!$A$5:$J$7000,10,0),"")</f>
        <v/>
      </c>
    </row>
    <row r="1405" spans="2:7" ht="30" customHeight="1" x14ac:dyDescent="0.3">
      <c r="B1405" s="110">
        <v>1399</v>
      </c>
      <c r="C1405" s="111" t="str">
        <f>IFERROR(VLOOKUP($I$4&amp;"--"&amp;ROW(A1399),'Clie-F'!$A$5:$H$7000,4,0),"")</f>
        <v/>
      </c>
      <c r="D1405" s="112" t="str">
        <f>IFERROR(VLOOKUP($I$4&amp;"--"&amp;ROW(A1399),'Clie-F'!$A$5:$H$7000,7,0),"")</f>
        <v/>
      </c>
      <c r="E1405" s="111" t="str">
        <f t="shared" ca="1" si="21"/>
        <v/>
      </c>
      <c r="F1405" s="111" t="str">
        <f>IFERROR(VLOOKUP($I$4&amp;"--"&amp;ROW(A1399),'Clie-F'!$A$5:$J$7000,9,0),"")</f>
        <v/>
      </c>
      <c r="G1405" s="111" t="str">
        <f>IFERROR(VLOOKUP($I$4&amp;"--"&amp;ROW(A1399),'Clie-F'!$A$5:$J$7000,10,0),"")</f>
        <v/>
      </c>
    </row>
    <row r="1406" spans="2:7" ht="30" customHeight="1" x14ac:dyDescent="0.3">
      <c r="B1406" s="110">
        <v>1400</v>
      </c>
      <c r="C1406" s="111" t="str">
        <f>IFERROR(VLOOKUP($I$4&amp;"--"&amp;ROW(A1400),'Clie-F'!$A$5:$H$7000,4,0),"")</f>
        <v/>
      </c>
      <c r="D1406" s="112" t="str">
        <f>IFERROR(VLOOKUP($I$4&amp;"--"&amp;ROW(A1400),'Clie-F'!$A$5:$H$7000,7,0),"")</f>
        <v/>
      </c>
      <c r="E1406" s="111" t="str">
        <f t="shared" ca="1" si="21"/>
        <v/>
      </c>
      <c r="F1406" s="111" t="str">
        <f>IFERROR(VLOOKUP($I$4&amp;"--"&amp;ROW(A1400),'Clie-F'!$A$5:$J$7000,9,0),"")</f>
        <v/>
      </c>
      <c r="G1406" s="111" t="str">
        <f>IFERROR(VLOOKUP($I$4&amp;"--"&amp;ROW(A1400),'Clie-F'!$A$5:$J$7000,10,0),"")</f>
        <v/>
      </c>
    </row>
    <row r="1407" spans="2:7" ht="30" customHeight="1" x14ac:dyDescent="0.3">
      <c r="B1407" s="110">
        <v>1401</v>
      </c>
      <c r="C1407" s="111" t="str">
        <f>IFERROR(VLOOKUP($I$4&amp;"--"&amp;ROW(A1401),'Clie-F'!$A$5:$H$7000,4,0),"")</f>
        <v/>
      </c>
      <c r="D1407" s="112" t="str">
        <f>IFERROR(VLOOKUP($I$4&amp;"--"&amp;ROW(A1401),'Clie-F'!$A$5:$H$7000,7,0),"")</f>
        <v/>
      </c>
      <c r="E1407" s="111" t="str">
        <f t="shared" ca="1" si="21"/>
        <v/>
      </c>
      <c r="F1407" s="111" t="str">
        <f>IFERROR(VLOOKUP($I$4&amp;"--"&amp;ROW(A1401),'Clie-F'!$A$5:$J$7000,9,0),"")</f>
        <v/>
      </c>
      <c r="G1407" s="111" t="str">
        <f>IFERROR(VLOOKUP($I$4&amp;"--"&amp;ROW(A1401),'Clie-F'!$A$5:$J$7000,10,0),"")</f>
        <v/>
      </c>
    </row>
    <row r="1408" spans="2:7" ht="30" customHeight="1" x14ac:dyDescent="0.3">
      <c r="B1408" s="110">
        <v>1402</v>
      </c>
      <c r="C1408" s="111" t="str">
        <f>IFERROR(VLOOKUP($I$4&amp;"--"&amp;ROW(A1402),'Clie-F'!$A$5:$H$7000,4,0),"")</f>
        <v/>
      </c>
      <c r="D1408" s="112" t="str">
        <f>IFERROR(VLOOKUP($I$4&amp;"--"&amp;ROW(A1402),'Clie-F'!$A$5:$H$7000,7,0),"")</f>
        <v/>
      </c>
      <c r="E1408" s="111" t="str">
        <f t="shared" ca="1" si="21"/>
        <v/>
      </c>
      <c r="F1408" s="111" t="str">
        <f>IFERROR(VLOOKUP($I$4&amp;"--"&amp;ROW(A1402),'Clie-F'!$A$5:$J$7000,9,0),"")</f>
        <v/>
      </c>
      <c r="G1408" s="111" t="str">
        <f>IFERROR(VLOOKUP($I$4&amp;"--"&amp;ROW(A1402),'Clie-F'!$A$5:$J$7000,10,0),"")</f>
        <v/>
      </c>
    </row>
    <row r="1409" spans="2:7" ht="30" customHeight="1" x14ac:dyDescent="0.3">
      <c r="B1409" s="110">
        <v>1403</v>
      </c>
      <c r="C1409" s="111" t="str">
        <f>IFERROR(VLOOKUP($I$4&amp;"--"&amp;ROW(A1403),'Clie-F'!$A$5:$H$7000,4,0),"")</f>
        <v/>
      </c>
      <c r="D1409" s="112" t="str">
        <f>IFERROR(VLOOKUP($I$4&amp;"--"&amp;ROW(A1403),'Clie-F'!$A$5:$H$7000,7,0),"")</f>
        <v/>
      </c>
      <c r="E1409" s="111" t="str">
        <f t="shared" ca="1" si="21"/>
        <v/>
      </c>
      <c r="F1409" s="111" t="str">
        <f>IFERROR(VLOOKUP($I$4&amp;"--"&amp;ROW(A1403),'Clie-F'!$A$5:$J$7000,9,0),"")</f>
        <v/>
      </c>
      <c r="G1409" s="111" t="str">
        <f>IFERROR(VLOOKUP($I$4&amp;"--"&amp;ROW(A1403),'Clie-F'!$A$5:$J$7000,10,0),"")</f>
        <v/>
      </c>
    </row>
    <row r="1410" spans="2:7" ht="30" customHeight="1" x14ac:dyDescent="0.3">
      <c r="B1410" s="110">
        <v>1404</v>
      </c>
      <c r="C1410" s="111" t="str">
        <f>IFERROR(VLOOKUP($I$4&amp;"--"&amp;ROW(A1404),'Clie-F'!$A$5:$H$7000,4,0),"")</f>
        <v/>
      </c>
      <c r="D1410" s="112" t="str">
        <f>IFERROR(VLOOKUP($I$4&amp;"--"&amp;ROW(A1404),'Clie-F'!$A$5:$H$7000,7,0),"")</f>
        <v/>
      </c>
      <c r="E1410" s="111" t="str">
        <f t="shared" ca="1" si="21"/>
        <v/>
      </c>
      <c r="F1410" s="111" t="str">
        <f>IFERROR(VLOOKUP($I$4&amp;"--"&amp;ROW(A1404),'Clie-F'!$A$5:$J$7000,9,0),"")</f>
        <v/>
      </c>
      <c r="G1410" s="111" t="str">
        <f>IFERROR(VLOOKUP($I$4&amp;"--"&amp;ROW(A1404),'Clie-F'!$A$5:$J$7000,10,0),"")</f>
        <v/>
      </c>
    </row>
    <row r="1411" spans="2:7" ht="30" customHeight="1" x14ac:dyDescent="0.3">
      <c r="B1411" s="110">
        <v>1405</v>
      </c>
      <c r="C1411" s="111" t="str">
        <f>IFERROR(VLOOKUP($I$4&amp;"--"&amp;ROW(A1405),'Clie-F'!$A$5:$H$7000,4,0),"")</f>
        <v/>
      </c>
      <c r="D1411" s="112" t="str">
        <f>IFERROR(VLOOKUP($I$4&amp;"--"&amp;ROW(A1405),'Clie-F'!$A$5:$H$7000,7,0),"")</f>
        <v/>
      </c>
      <c r="E1411" s="111" t="str">
        <f t="shared" ca="1" si="21"/>
        <v/>
      </c>
      <c r="F1411" s="111" t="str">
        <f>IFERROR(VLOOKUP($I$4&amp;"--"&amp;ROW(A1405),'Clie-F'!$A$5:$J$7000,9,0),"")</f>
        <v/>
      </c>
      <c r="G1411" s="111" t="str">
        <f>IFERROR(VLOOKUP($I$4&amp;"--"&amp;ROW(A1405),'Clie-F'!$A$5:$J$7000,10,0),"")</f>
        <v/>
      </c>
    </row>
    <row r="1412" spans="2:7" ht="30" customHeight="1" x14ac:dyDescent="0.3">
      <c r="B1412" s="110">
        <v>1406</v>
      </c>
      <c r="C1412" s="111" t="str">
        <f>IFERROR(VLOOKUP($I$4&amp;"--"&amp;ROW(A1406),'Clie-F'!$A$5:$H$7000,4,0),"")</f>
        <v/>
      </c>
      <c r="D1412" s="112" t="str">
        <f>IFERROR(VLOOKUP($I$4&amp;"--"&amp;ROW(A1406),'Clie-F'!$A$5:$H$7000,7,0),"")</f>
        <v/>
      </c>
      <c r="E1412" s="111" t="str">
        <f t="shared" ca="1" si="21"/>
        <v/>
      </c>
      <c r="F1412" s="111" t="str">
        <f>IFERROR(VLOOKUP($I$4&amp;"--"&amp;ROW(A1406),'Clie-F'!$A$5:$J$7000,9,0),"")</f>
        <v/>
      </c>
      <c r="G1412" s="111" t="str">
        <f>IFERROR(VLOOKUP($I$4&amp;"--"&amp;ROW(A1406),'Clie-F'!$A$5:$J$7000,10,0),"")</f>
        <v/>
      </c>
    </row>
    <row r="1413" spans="2:7" ht="30" customHeight="1" x14ac:dyDescent="0.3">
      <c r="B1413" s="110">
        <v>1407</v>
      </c>
      <c r="C1413" s="111" t="str">
        <f>IFERROR(VLOOKUP($I$4&amp;"--"&amp;ROW(A1407),'Clie-F'!$A$5:$H$7000,4,0),"")</f>
        <v/>
      </c>
      <c r="D1413" s="112" t="str">
        <f>IFERROR(VLOOKUP($I$4&amp;"--"&amp;ROW(A1407),'Clie-F'!$A$5:$H$7000,7,0),"")</f>
        <v/>
      </c>
      <c r="E1413" s="111" t="str">
        <f t="shared" ca="1" si="21"/>
        <v/>
      </c>
      <c r="F1413" s="111" t="str">
        <f>IFERROR(VLOOKUP($I$4&amp;"--"&amp;ROW(A1407),'Clie-F'!$A$5:$J$7000,9,0),"")</f>
        <v/>
      </c>
      <c r="G1413" s="111" t="str">
        <f>IFERROR(VLOOKUP($I$4&amp;"--"&amp;ROW(A1407),'Clie-F'!$A$5:$J$7000,10,0),"")</f>
        <v/>
      </c>
    </row>
    <row r="1414" spans="2:7" ht="30" customHeight="1" x14ac:dyDescent="0.3">
      <c r="B1414" s="110">
        <v>1408</v>
      </c>
      <c r="C1414" s="111" t="str">
        <f>IFERROR(VLOOKUP($I$4&amp;"--"&amp;ROW(A1408),'Clie-F'!$A$5:$H$7000,4,0),"")</f>
        <v/>
      </c>
      <c r="D1414" s="112" t="str">
        <f>IFERROR(VLOOKUP($I$4&amp;"--"&amp;ROW(A1408),'Clie-F'!$A$5:$H$7000,7,0),"")</f>
        <v/>
      </c>
      <c r="E1414" s="111" t="str">
        <f t="shared" ca="1" si="21"/>
        <v/>
      </c>
      <c r="F1414" s="111" t="str">
        <f>IFERROR(VLOOKUP($I$4&amp;"--"&amp;ROW(A1408),'Clie-F'!$A$5:$J$7000,9,0),"")</f>
        <v/>
      </c>
      <c r="G1414" s="111" t="str">
        <f>IFERROR(VLOOKUP($I$4&amp;"--"&amp;ROW(A1408),'Clie-F'!$A$5:$J$7000,10,0),"")</f>
        <v/>
      </c>
    </row>
    <row r="1415" spans="2:7" ht="30" customHeight="1" x14ac:dyDescent="0.3">
      <c r="B1415" s="110">
        <v>1409</v>
      </c>
      <c r="C1415" s="111" t="str">
        <f>IFERROR(VLOOKUP($I$4&amp;"--"&amp;ROW(A1409),'Clie-F'!$A$5:$H$7000,4,0),"")</f>
        <v/>
      </c>
      <c r="D1415" s="112" t="str">
        <f>IFERROR(VLOOKUP($I$4&amp;"--"&amp;ROW(A1409),'Clie-F'!$A$5:$H$7000,7,0),"")</f>
        <v/>
      </c>
      <c r="E1415" s="111" t="str">
        <f t="shared" ref="E1415:E1478" ca="1" si="22">IFERROR(IF(D1415,DATEDIF(D1415,TODAY(),"Y"),""),"")</f>
        <v/>
      </c>
      <c r="F1415" s="111" t="str">
        <f>IFERROR(VLOOKUP($I$4&amp;"--"&amp;ROW(A1409),'Clie-F'!$A$5:$J$7000,9,0),"")</f>
        <v/>
      </c>
      <c r="G1415" s="111" t="str">
        <f>IFERROR(VLOOKUP($I$4&amp;"--"&amp;ROW(A1409),'Clie-F'!$A$5:$J$7000,10,0),"")</f>
        <v/>
      </c>
    </row>
    <row r="1416" spans="2:7" ht="30" customHeight="1" x14ac:dyDescent="0.3">
      <c r="B1416" s="110">
        <v>1410</v>
      </c>
      <c r="C1416" s="111" t="str">
        <f>IFERROR(VLOOKUP($I$4&amp;"--"&amp;ROW(A1410),'Clie-F'!$A$5:$H$7000,4,0),"")</f>
        <v/>
      </c>
      <c r="D1416" s="112" t="str">
        <f>IFERROR(VLOOKUP($I$4&amp;"--"&amp;ROW(A1410),'Clie-F'!$A$5:$H$7000,7,0),"")</f>
        <v/>
      </c>
      <c r="E1416" s="111" t="str">
        <f t="shared" ca="1" si="22"/>
        <v/>
      </c>
      <c r="F1416" s="111" t="str">
        <f>IFERROR(VLOOKUP($I$4&amp;"--"&amp;ROW(A1410),'Clie-F'!$A$5:$J$7000,9,0),"")</f>
        <v/>
      </c>
      <c r="G1416" s="111" t="str">
        <f>IFERROR(VLOOKUP($I$4&amp;"--"&amp;ROW(A1410),'Clie-F'!$A$5:$J$7000,10,0),"")</f>
        <v/>
      </c>
    </row>
    <row r="1417" spans="2:7" ht="30" customHeight="1" x14ac:dyDescent="0.3">
      <c r="B1417" s="110">
        <v>1411</v>
      </c>
      <c r="C1417" s="111" t="str">
        <f>IFERROR(VLOOKUP($I$4&amp;"--"&amp;ROW(A1411),'Clie-F'!$A$5:$H$7000,4,0),"")</f>
        <v/>
      </c>
      <c r="D1417" s="112" t="str">
        <f>IFERROR(VLOOKUP($I$4&amp;"--"&amp;ROW(A1411),'Clie-F'!$A$5:$H$7000,7,0),"")</f>
        <v/>
      </c>
      <c r="E1417" s="111" t="str">
        <f t="shared" ca="1" si="22"/>
        <v/>
      </c>
      <c r="F1417" s="111" t="str">
        <f>IFERROR(VLOOKUP($I$4&amp;"--"&amp;ROW(A1411),'Clie-F'!$A$5:$J$7000,9,0),"")</f>
        <v/>
      </c>
      <c r="G1417" s="111" t="str">
        <f>IFERROR(VLOOKUP($I$4&amp;"--"&amp;ROW(A1411),'Clie-F'!$A$5:$J$7000,10,0),"")</f>
        <v/>
      </c>
    </row>
    <row r="1418" spans="2:7" ht="30" customHeight="1" x14ac:dyDescent="0.3">
      <c r="B1418" s="110">
        <v>1412</v>
      </c>
      <c r="C1418" s="111" t="str">
        <f>IFERROR(VLOOKUP($I$4&amp;"--"&amp;ROW(A1412),'Clie-F'!$A$5:$H$7000,4,0),"")</f>
        <v/>
      </c>
      <c r="D1418" s="112" t="str">
        <f>IFERROR(VLOOKUP($I$4&amp;"--"&amp;ROW(A1412),'Clie-F'!$A$5:$H$7000,7,0),"")</f>
        <v/>
      </c>
      <c r="E1418" s="111" t="str">
        <f t="shared" ca="1" si="22"/>
        <v/>
      </c>
      <c r="F1418" s="111" t="str">
        <f>IFERROR(VLOOKUP($I$4&amp;"--"&amp;ROW(A1412),'Clie-F'!$A$5:$J$7000,9,0),"")</f>
        <v/>
      </c>
      <c r="G1418" s="111" t="str">
        <f>IFERROR(VLOOKUP($I$4&amp;"--"&amp;ROW(A1412),'Clie-F'!$A$5:$J$7000,10,0),"")</f>
        <v/>
      </c>
    </row>
    <row r="1419" spans="2:7" ht="30" customHeight="1" x14ac:dyDescent="0.3">
      <c r="B1419" s="110">
        <v>1413</v>
      </c>
      <c r="C1419" s="111" t="str">
        <f>IFERROR(VLOOKUP($I$4&amp;"--"&amp;ROW(A1413),'Clie-F'!$A$5:$H$7000,4,0),"")</f>
        <v/>
      </c>
      <c r="D1419" s="112" t="str">
        <f>IFERROR(VLOOKUP($I$4&amp;"--"&amp;ROW(A1413),'Clie-F'!$A$5:$H$7000,7,0),"")</f>
        <v/>
      </c>
      <c r="E1419" s="111" t="str">
        <f t="shared" ca="1" si="22"/>
        <v/>
      </c>
      <c r="F1419" s="111" t="str">
        <f>IFERROR(VLOOKUP($I$4&amp;"--"&amp;ROW(A1413),'Clie-F'!$A$5:$J$7000,9,0),"")</f>
        <v/>
      </c>
      <c r="G1419" s="111" t="str">
        <f>IFERROR(VLOOKUP($I$4&amp;"--"&amp;ROW(A1413),'Clie-F'!$A$5:$J$7000,10,0),"")</f>
        <v/>
      </c>
    </row>
    <row r="1420" spans="2:7" ht="30" customHeight="1" x14ac:dyDescent="0.3">
      <c r="B1420" s="110">
        <v>1414</v>
      </c>
      <c r="C1420" s="111" t="str">
        <f>IFERROR(VLOOKUP($I$4&amp;"--"&amp;ROW(A1414),'Clie-F'!$A$5:$H$7000,4,0),"")</f>
        <v/>
      </c>
      <c r="D1420" s="112" t="str">
        <f>IFERROR(VLOOKUP($I$4&amp;"--"&amp;ROW(A1414),'Clie-F'!$A$5:$H$7000,7,0),"")</f>
        <v/>
      </c>
      <c r="E1420" s="111" t="str">
        <f t="shared" ca="1" si="22"/>
        <v/>
      </c>
      <c r="F1420" s="111" t="str">
        <f>IFERROR(VLOOKUP($I$4&amp;"--"&amp;ROW(A1414),'Clie-F'!$A$5:$J$7000,9,0),"")</f>
        <v/>
      </c>
      <c r="G1420" s="111" t="str">
        <f>IFERROR(VLOOKUP($I$4&amp;"--"&amp;ROW(A1414),'Clie-F'!$A$5:$J$7000,10,0),"")</f>
        <v/>
      </c>
    </row>
    <row r="1421" spans="2:7" ht="30" customHeight="1" x14ac:dyDescent="0.3">
      <c r="B1421" s="110">
        <v>1415</v>
      </c>
      <c r="C1421" s="111" t="str">
        <f>IFERROR(VLOOKUP($I$4&amp;"--"&amp;ROW(A1415),'Clie-F'!$A$5:$H$7000,4,0),"")</f>
        <v/>
      </c>
      <c r="D1421" s="112" t="str">
        <f>IFERROR(VLOOKUP($I$4&amp;"--"&amp;ROW(A1415),'Clie-F'!$A$5:$H$7000,7,0),"")</f>
        <v/>
      </c>
      <c r="E1421" s="111" t="str">
        <f t="shared" ca="1" si="22"/>
        <v/>
      </c>
      <c r="F1421" s="111" t="str">
        <f>IFERROR(VLOOKUP($I$4&amp;"--"&amp;ROW(A1415),'Clie-F'!$A$5:$J$7000,9,0),"")</f>
        <v/>
      </c>
      <c r="G1421" s="111" t="str">
        <f>IFERROR(VLOOKUP($I$4&amp;"--"&amp;ROW(A1415),'Clie-F'!$A$5:$J$7000,10,0),"")</f>
        <v/>
      </c>
    </row>
    <row r="1422" spans="2:7" ht="30" customHeight="1" x14ac:dyDescent="0.3">
      <c r="B1422" s="110">
        <v>1416</v>
      </c>
      <c r="C1422" s="111" t="str">
        <f>IFERROR(VLOOKUP($I$4&amp;"--"&amp;ROW(A1416),'Clie-F'!$A$5:$H$7000,4,0),"")</f>
        <v/>
      </c>
      <c r="D1422" s="112" t="str">
        <f>IFERROR(VLOOKUP($I$4&amp;"--"&amp;ROW(A1416),'Clie-F'!$A$5:$H$7000,7,0),"")</f>
        <v/>
      </c>
      <c r="E1422" s="111" t="str">
        <f t="shared" ca="1" si="22"/>
        <v/>
      </c>
      <c r="F1422" s="111" t="str">
        <f>IFERROR(VLOOKUP($I$4&amp;"--"&amp;ROW(A1416),'Clie-F'!$A$5:$J$7000,9,0),"")</f>
        <v/>
      </c>
      <c r="G1422" s="111" t="str">
        <f>IFERROR(VLOOKUP($I$4&amp;"--"&amp;ROW(A1416),'Clie-F'!$A$5:$J$7000,10,0),"")</f>
        <v/>
      </c>
    </row>
    <row r="1423" spans="2:7" ht="30" customHeight="1" x14ac:dyDescent="0.3">
      <c r="B1423" s="110">
        <v>1417</v>
      </c>
      <c r="C1423" s="111" t="str">
        <f>IFERROR(VLOOKUP($I$4&amp;"--"&amp;ROW(A1417),'Clie-F'!$A$5:$H$7000,4,0),"")</f>
        <v/>
      </c>
      <c r="D1423" s="112" t="str">
        <f>IFERROR(VLOOKUP($I$4&amp;"--"&amp;ROW(A1417),'Clie-F'!$A$5:$H$7000,7,0),"")</f>
        <v/>
      </c>
      <c r="E1423" s="111" t="str">
        <f t="shared" ca="1" si="22"/>
        <v/>
      </c>
      <c r="F1423" s="111" t="str">
        <f>IFERROR(VLOOKUP($I$4&amp;"--"&amp;ROW(A1417),'Clie-F'!$A$5:$J$7000,9,0),"")</f>
        <v/>
      </c>
      <c r="G1423" s="111" t="str">
        <f>IFERROR(VLOOKUP($I$4&amp;"--"&amp;ROW(A1417),'Clie-F'!$A$5:$J$7000,10,0),"")</f>
        <v/>
      </c>
    </row>
    <row r="1424" spans="2:7" ht="30" customHeight="1" x14ac:dyDescent="0.3">
      <c r="B1424" s="110">
        <v>1418</v>
      </c>
      <c r="C1424" s="111" t="str">
        <f>IFERROR(VLOOKUP($I$4&amp;"--"&amp;ROW(A1418),'Clie-F'!$A$5:$H$7000,4,0),"")</f>
        <v/>
      </c>
      <c r="D1424" s="112" t="str">
        <f>IFERROR(VLOOKUP($I$4&amp;"--"&amp;ROW(A1418),'Clie-F'!$A$5:$H$7000,7,0),"")</f>
        <v/>
      </c>
      <c r="E1424" s="111" t="str">
        <f t="shared" ca="1" si="22"/>
        <v/>
      </c>
      <c r="F1424" s="111" t="str">
        <f>IFERROR(VLOOKUP($I$4&amp;"--"&amp;ROW(A1418),'Clie-F'!$A$5:$J$7000,9,0),"")</f>
        <v/>
      </c>
      <c r="G1424" s="111" t="str">
        <f>IFERROR(VLOOKUP($I$4&amp;"--"&amp;ROW(A1418),'Clie-F'!$A$5:$J$7000,10,0),"")</f>
        <v/>
      </c>
    </row>
    <row r="1425" spans="2:7" ht="30" customHeight="1" x14ac:dyDescent="0.3">
      <c r="B1425" s="110">
        <v>1419</v>
      </c>
      <c r="C1425" s="111" t="str">
        <f>IFERROR(VLOOKUP($I$4&amp;"--"&amp;ROW(A1419),'Clie-F'!$A$5:$H$7000,4,0),"")</f>
        <v/>
      </c>
      <c r="D1425" s="112" t="str">
        <f>IFERROR(VLOOKUP($I$4&amp;"--"&amp;ROW(A1419),'Clie-F'!$A$5:$H$7000,7,0),"")</f>
        <v/>
      </c>
      <c r="E1425" s="111" t="str">
        <f t="shared" ca="1" si="22"/>
        <v/>
      </c>
      <c r="F1425" s="111" t="str">
        <f>IFERROR(VLOOKUP($I$4&amp;"--"&amp;ROW(A1419),'Clie-F'!$A$5:$J$7000,9,0),"")</f>
        <v/>
      </c>
      <c r="G1425" s="111" t="str">
        <f>IFERROR(VLOOKUP($I$4&amp;"--"&amp;ROW(A1419),'Clie-F'!$A$5:$J$7000,10,0),"")</f>
        <v/>
      </c>
    </row>
    <row r="1426" spans="2:7" ht="30" customHeight="1" x14ac:dyDescent="0.3">
      <c r="B1426" s="110">
        <v>1420</v>
      </c>
      <c r="C1426" s="111" t="str">
        <f>IFERROR(VLOOKUP($I$4&amp;"--"&amp;ROW(A1420),'Clie-F'!$A$5:$H$7000,4,0),"")</f>
        <v/>
      </c>
      <c r="D1426" s="112" t="str">
        <f>IFERROR(VLOOKUP($I$4&amp;"--"&amp;ROW(A1420),'Clie-F'!$A$5:$H$7000,7,0),"")</f>
        <v/>
      </c>
      <c r="E1426" s="111" t="str">
        <f t="shared" ca="1" si="22"/>
        <v/>
      </c>
      <c r="F1426" s="111" t="str">
        <f>IFERROR(VLOOKUP($I$4&amp;"--"&amp;ROW(A1420),'Clie-F'!$A$5:$J$7000,9,0),"")</f>
        <v/>
      </c>
      <c r="G1426" s="111" t="str">
        <f>IFERROR(VLOOKUP($I$4&amp;"--"&amp;ROW(A1420),'Clie-F'!$A$5:$J$7000,10,0),"")</f>
        <v/>
      </c>
    </row>
    <row r="1427" spans="2:7" ht="30" customHeight="1" x14ac:dyDescent="0.3">
      <c r="B1427" s="110">
        <v>1421</v>
      </c>
      <c r="C1427" s="111" t="str">
        <f>IFERROR(VLOOKUP($I$4&amp;"--"&amp;ROW(A1421),'Clie-F'!$A$5:$H$7000,4,0),"")</f>
        <v/>
      </c>
      <c r="D1427" s="112" t="str">
        <f>IFERROR(VLOOKUP($I$4&amp;"--"&amp;ROW(A1421),'Clie-F'!$A$5:$H$7000,7,0),"")</f>
        <v/>
      </c>
      <c r="E1427" s="111" t="str">
        <f t="shared" ca="1" si="22"/>
        <v/>
      </c>
      <c r="F1427" s="111" t="str">
        <f>IFERROR(VLOOKUP($I$4&amp;"--"&amp;ROW(A1421),'Clie-F'!$A$5:$J$7000,9,0),"")</f>
        <v/>
      </c>
      <c r="G1427" s="111" t="str">
        <f>IFERROR(VLOOKUP($I$4&amp;"--"&amp;ROW(A1421),'Clie-F'!$A$5:$J$7000,10,0),"")</f>
        <v/>
      </c>
    </row>
    <row r="1428" spans="2:7" ht="30" customHeight="1" x14ac:dyDescent="0.3">
      <c r="B1428" s="110">
        <v>1422</v>
      </c>
      <c r="C1428" s="111" t="str">
        <f>IFERROR(VLOOKUP($I$4&amp;"--"&amp;ROW(A1422),'Clie-F'!$A$5:$H$7000,4,0),"")</f>
        <v/>
      </c>
      <c r="D1428" s="112" t="str">
        <f>IFERROR(VLOOKUP($I$4&amp;"--"&amp;ROW(A1422),'Clie-F'!$A$5:$H$7000,7,0),"")</f>
        <v/>
      </c>
      <c r="E1428" s="111" t="str">
        <f t="shared" ca="1" si="22"/>
        <v/>
      </c>
      <c r="F1428" s="111" t="str">
        <f>IFERROR(VLOOKUP($I$4&amp;"--"&amp;ROW(A1422),'Clie-F'!$A$5:$J$7000,9,0),"")</f>
        <v/>
      </c>
      <c r="G1428" s="111" t="str">
        <f>IFERROR(VLOOKUP($I$4&amp;"--"&amp;ROW(A1422),'Clie-F'!$A$5:$J$7000,10,0),"")</f>
        <v/>
      </c>
    </row>
    <row r="1429" spans="2:7" ht="30" customHeight="1" x14ac:dyDescent="0.3">
      <c r="B1429" s="110">
        <v>1423</v>
      </c>
      <c r="C1429" s="111" t="str">
        <f>IFERROR(VLOOKUP($I$4&amp;"--"&amp;ROW(A1423),'Clie-F'!$A$5:$H$7000,4,0),"")</f>
        <v/>
      </c>
      <c r="D1429" s="112" t="str">
        <f>IFERROR(VLOOKUP($I$4&amp;"--"&amp;ROW(A1423),'Clie-F'!$A$5:$H$7000,7,0),"")</f>
        <v/>
      </c>
      <c r="E1429" s="111" t="str">
        <f t="shared" ca="1" si="22"/>
        <v/>
      </c>
      <c r="F1429" s="111" t="str">
        <f>IFERROR(VLOOKUP($I$4&amp;"--"&amp;ROW(A1423),'Clie-F'!$A$5:$J$7000,9,0),"")</f>
        <v/>
      </c>
      <c r="G1429" s="111" t="str">
        <f>IFERROR(VLOOKUP($I$4&amp;"--"&amp;ROW(A1423),'Clie-F'!$A$5:$J$7000,10,0),"")</f>
        <v/>
      </c>
    </row>
    <row r="1430" spans="2:7" ht="30" customHeight="1" x14ac:dyDescent="0.3">
      <c r="B1430" s="110">
        <v>1424</v>
      </c>
      <c r="C1430" s="111" t="str">
        <f>IFERROR(VLOOKUP($I$4&amp;"--"&amp;ROW(A1424),'Clie-F'!$A$5:$H$7000,4,0),"")</f>
        <v/>
      </c>
      <c r="D1430" s="112" t="str">
        <f>IFERROR(VLOOKUP($I$4&amp;"--"&amp;ROW(A1424),'Clie-F'!$A$5:$H$7000,7,0),"")</f>
        <v/>
      </c>
      <c r="E1430" s="111" t="str">
        <f t="shared" ca="1" si="22"/>
        <v/>
      </c>
      <c r="F1430" s="111" t="str">
        <f>IFERROR(VLOOKUP($I$4&amp;"--"&amp;ROW(A1424),'Clie-F'!$A$5:$J$7000,9,0),"")</f>
        <v/>
      </c>
      <c r="G1430" s="111" t="str">
        <f>IFERROR(VLOOKUP($I$4&amp;"--"&amp;ROW(A1424),'Clie-F'!$A$5:$J$7000,10,0),"")</f>
        <v/>
      </c>
    </row>
    <row r="1431" spans="2:7" ht="30" customHeight="1" x14ac:dyDescent="0.3">
      <c r="B1431" s="110">
        <v>1425</v>
      </c>
      <c r="C1431" s="111" t="str">
        <f>IFERROR(VLOOKUP($I$4&amp;"--"&amp;ROW(A1425),'Clie-F'!$A$5:$H$7000,4,0),"")</f>
        <v/>
      </c>
      <c r="D1431" s="112" t="str">
        <f>IFERROR(VLOOKUP($I$4&amp;"--"&amp;ROW(A1425),'Clie-F'!$A$5:$H$7000,7,0),"")</f>
        <v/>
      </c>
      <c r="E1431" s="111" t="str">
        <f t="shared" ca="1" si="22"/>
        <v/>
      </c>
      <c r="F1431" s="111" t="str">
        <f>IFERROR(VLOOKUP($I$4&amp;"--"&amp;ROW(A1425),'Clie-F'!$A$5:$J$7000,9,0),"")</f>
        <v/>
      </c>
      <c r="G1431" s="111" t="str">
        <f>IFERROR(VLOOKUP($I$4&amp;"--"&amp;ROW(A1425),'Clie-F'!$A$5:$J$7000,10,0),"")</f>
        <v/>
      </c>
    </row>
    <row r="1432" spans="2:7" ht="30" customHeight="1" x14ac:dyDescent="0.3">
      <c r="B1432" s="110">
        <v>1426</v>
      </c>
      <c r="C1432" s="111" t="str">
        <f>IFERROR(VLOOKUP($I$4&amp;"--"&amp;ROW(A1426),'Clie-F'!$A$5:$H$7000,4,0),"")</f>
        <v/>
      </c>
      <c r="D1432" s="112" t="str">
        <f>IFERROR(VLOOKUP($I$4&amp;"--"&amp;ROW(A1426),'Clie-F'!$A$5:$H$7000,7,0),"")</f>
        <v/>
      </c>
      <c r="E1432" s="111" t="str">
        <f t="shared" ca="1" si="22"/>
        <v/>
      </c>
      <c r="F1432" s="111" t="str">
        <f>IFERROR(VLOOKUP($I$4&amp;"--"&amp;ROW(A1426),'Clie-F'!$A$5:$J$7000,9,0),"")</f>
        <v/>
      </c>
      <c r="G1432" s="111" t="str">
        <f>IFERROR(VLOOKUP($I$4&amp;"--"&amp;ROW(A1426),'Clie-F'!$A$5:$J$7000,10,0),"")</f>
        <v/>
      </c>
    </row>
    <row r="1433" spans="2:7" ht="30" customHeight="1" x14ac:dyDescent="0.3">
      <c r="B1433" s="110">
        <v>1427</v>
      </c>
      <c r="C1433" s="111" t="str">
        <f>IFERROR(VLOOKUP($I$4&amp;"--"&amp;ROW(A1427),'Clie-F'!$A$5:$H$7000,4,0),"")</f>
        <v/>
      </c>
      <c r="D1433" s="112" t="str">
        <f>IFERROR(VLOOKUP($I$4&amp;"--"&amp;ROW(A1427),'Clie-F'!$A$5:$H$7000,7,0),"")</f>
        <v/>
      </c>
      <c r="E1433" s="111" t="str">
        <f t="shared" ca="1" si="22"/>
        <v/>
      </c>
      <c r="F1433" s="111" t="str">
        <f>IFERROR(VLOOKUP($I$4&amp;"--"&amp;ROW(A1427),'Clie-F'!$A$5:$J$7000,9,0),"")</f>
        <v/>
      </c>
      <c r="G1433" s="111" t="str">
        <f>IFERROR(VLOOKUP($I$4&amp;"--"&amp;ROW(A1427),'Clie-F'!$A$5:$J$7000,10,0),"")</f>
        <v/>
      </c>
    </row>
    <row r="1434" spans="2:7" ht="30" customHeight="1" x14ac:dyDescent="0.3">
      <c r="B1434" s="110">
        <v>1428</v>
      </c>
      <c r="C1434" s="111" t="str">
        <f>IFERROR(VLOOKUP($I$4&amp;"--"&amp;ROW(A1428),'Clie-F'!$A$5:$H$7000,4,0),"")</f>
        <v/>
      </c>
      <c r="D1434" s="112" t="str">
        <f>IFERROR(VLOOKUP($I$4&amp;"--"&amp;ROW(A1428),'Clie-F'!$A$5:$H$7000,7,0),"")</f>
        <v/>
      </c>
      <c r="E1434" s="111" t="str">
        <f t="shared" ca="1" si="22"/>
        <v/>
      </c>
      <c r="F1434" s="111" t="str">
        <f>IFERROR(VLOOKUP($I$4&amp;"--"&amp;ROW(A1428),'Clie-F'!$A$5:$J$7000,9,0),"")</f>
        <v/>
      </c>
      <c r="G1434" s="111" t="str">
        <f>IFERROR(VLOOKUP($I$4&amp;"--"&amp;ROW(A1428),'Clie-F'!$A$5:$J$7000,10,0),"")</f>
        <v/>
      </c>
    </row>
    <row r="1435" spans="2:7" ht="30" customHeight="1" x14ac:dyDescent="0.3">
      <c r="B1435" s="110">
        <v>1429</v>
      </c>
      <c r="C1435" s="111" t="str">
        <f>IFERROR(VLOOKUP($I$4&amp;"--"&amp;ROW(A1429),'Clie-F'!$A$5:$H$7000,4,0),"")</f>
        <v/>
      </c>
      <c r="D1435" s="112" t="str">
        <f>IFERROR(VLOOKUP($I$4&amp;"--"&amp;ROW(A1429),'Clie-F'!$A$5:$H$7000,7,0),"")</f>
        <v/>
      </c>
      <c r="E1435" s="111" t="str">
        <f t="shared" ca="1" si="22"/>
        <v/>
      </c>
      <c r="F1435" s="111" t="str">
        <f>IFERROR(VLOOKUP($I$4&amp;"--"&amp;ROW(A1429),'Clie-F'!$A$5:$J$7000,9,0),"")</f>
        <v/>
      </c>
      <c r="G1435" s="111" t="str">
        <f>IFERROR(VLOOKUP($I$4&amp;"--"&amp;ROW(A1429),'Clie-F'!$A$5:$J$7000,10,0),"")</f>
        <v/>
      </c>
    </row>
    <row r="1436" spans="2:7" ht="30" customHeight="1" x14ac:dyDescent="0.3">
      <c r="B1436" s="110">
        <v>1430</v>
      </c>
      <c r="C1436" s="111" t="str">
        <f>IFERROR(VLOOKUP($I$4&amp;"--"&amp;ROW(A1430),'Clie-F'!$A$5:$H$7000,4,0),"")</f>
        <v/>
      </c>
      <c r="D1436" s="112" t="str">
        <f>IFERROR(VLOOKUP($I$4&amp;"--"&amp;ROW(A1430),'Clie-F'!$A$5:$H$7000,7,0),"")</f>
        <v/>
      </c>
      <c r="E1436" s="111" t="str">
        <f t="shared" ca="1" si="22"/>
        <v/>
      </c>
      <c r="F1436" s="111" t="str">
        <f>IFERROR(VLOOKUP($I$4&amp;"--"&amp;ROW(A1430),'Clie-F'!$A$5:$J$7000,9,0),"")</f>
        <v/>
      </c>
      <c r="G1436" s="111" t="str">
        <f>IFERROR(VLOOKUP($I$4&amp;"--"&amp;ROW(A1430),'Clie-F'!$A$5:$J$7000,10,0),"")</f>
        <v/>
      </c>
    </row>
    <row r="1437" spans="2:7" ht="30" customHeight="1" x14ac:dyDescent="0.3">
      <c r="B1437" s="110">
        <v>1431</v>
      </c>
      <c r="C1437" s="111" t="str">
        <f>IFERROR(VLOOKUP($I$4&amp;"--"&amp;ROW(A1431),'Clie-F'!$A$5:$H$7000,4,0),"")</f>
        <v/>
      </c>
      <c r="D1437" s="112" t="str">
        <f>IFERROR(VLOOKUP($I$4&amp;"--"&amp;ROW(A1431),'Clie-F'!$A$5:$H$7000,7,0),"")</f>
        <v/>
      </c>
      <c r="E1437" s="111" t="str">
        <f t="shared" ca="1" si="22"/>
        <v/>
      </c>
      <c r="F1437" s="111" t="str">
        <f>IFERROR(VLOOKUP($I$4&amp;"--"&amp;ROW(A1431),'Clie-F'!$A$5:$J$7000,9,0),"")</f>
        <v/>
      </c>
      <c r="G1437" s="111" t="str">
        <f>IFERROR(VLOOKUP($I$4&amp;"--"&amp;ROW(A1431),'Clie-F'!$A$5:$J$7000,10,0),"")</f>
        <v/>
      </c>
    </row>
    <row r="1438" spans="2:7" ht="30" customHeight="1" x14ac:dyDescent="0.3">
      <c r="B1438" s="110">
        <v>1432</v>
      </c>
      <c r="C1438" s="111" t="str">
        <f>IFERROR(VLOOKUP($I$4&amp;"--"&amp;ROW(A1432),'Clie-F'!$A$5:$H$7000,4,0),"")</f>
        <v/>
      </c>
      <c r="D1438" s="112" t="str">
        <f>IFERROR(VLOOKUP($I$4&amp;"--"&amp;ROW(A1432),'Clie-F'!$A$5:$H$7000,7,0),"")</f>
        <v/>
      </c>
      <c r="E1438" s="111" t="str">
        <f t="shared" ca="1" si="22"/>
        <v/>
      </c>
      <c r="F1438" s="111" t="str">
        <f>IFERROR(VLOOKUP($I$4&amp;"--"&amp;ROW(A1432),'Clie-F'!$A$5:$J$7000,9,0),"")</f>
        <v/>
      </c>
      <c r="G1438" s="111" t="str">
        <f>IFERROR(VLOOKUP($I$4&amp;"--"&amp;ROW(A1432),'Clie-F'!$A$5:$J$7000,10,0),"")</f>
        <v/>
      </c>
    </row>
    <row r="1439" spans="2:7" ht="30" customHeight="1" x14ac:dyDescent="0.3">
      <c r="B1439" s="110">
        <v>1433</v>
      </c>
      <c r="C1439" s="111" t="str">
        <f>IFERROR(VLOOKUP($I$4&amp;"--"&amp;ROW(A1433),'Clie-F'!$A$5:$H$7000,4,0),"")</f>
        <v/>
      </c>
      <c r="D1439" s="112" t="str">
        <f>IFERROR(VLOOKUP($I$4&amp;"--"&amp;ROW(A1433),'Clie-F'!$A$5:$H$7000,7,0),"")</f>
        <v/>
      </c>
      <c r="E1439" s="111" t="str">
        <f t="shared" ca="1" si="22"/>
        <v/>
      </c>
      <c r="F1439" s="111" t="str">
        <f>IFERROR(VLOOKUP($I$4&amp;"--"&amp;ROW(A1433),'Clie-F'!$A$5:$J$7000,9,0),"")</f>
        <v/>
      </c>
      <c r="G1439" s="111" t="str">
        <f>IFERROR(VLOOKUP($I$4&amp;"--"&amp;ROW(A1433),'Clie-F'!$A$5:$J$7000,10,0),"")</f>
        <v/>
      </c>
    </row>
    <row r="1440" spans="2:7" ht="30" customHeight="1" x14ac:dyDescent="0.3">
      <c r="B1440" s="110">
        <v>1434</v>
      </c>
      <c r="C1440" s="111" t="str">
        <f>IFERROR(VLOOKUP($I$4&amp;"--"&amp;ROW(A1434),'Clie-F'!$A$5:$H$7000,4,0),"")</f>
        <v/>
      </c>
      <c r="D1440" s="112" t="str">
        <f>IFERROR(VLOOKUP($I$4&amp;"--"&amp;ROW(A1434),'Clie-F'!$A$5:$H$7000,7,0),"")</f>
        <v/>
      </c>
      <c r="E1440" s="111" t="str">
        <f t="shared" ca="1" si="22"/>
        <v/>
      </c>
      <c r="F1440" s="111" t="str">
        <f>IFERROR(VLOOKUP($I$4&amp;"--"&amp;ROW(A1434),'Clie-F'!$A$5:$J$7000,9,0),"")</f>
        <v/>
      </c>
      <c r="G1440" s="111" t="str">
        <f>IFERROR(VLOOKUP($I$4&amp;"--"&amp;ROW(A1434),'Clie-F'!$A$5:$J$7000,10,0),"")</f>
        <v/>
      </c>
    </row>
    <row r="1441" spans="2:7" ht="30" customHeight="1" x14ac:dyDescent="0.3">
      <c r="B1441" s="110">
        <v>1435</v>
      </c>
      <c r="C1441" s="111" t="str">
        <f>IFERROR(VLOOKUP($I$4&amp;"--"&amp;ROW(A1435),'Clie-F'!$A$5:$H$7000,4,0),"")</f>
        <v/>
      </c>
      <c r="D1441" s="112" t="str">
        <f>IFERROR(VLOOKUP($I$4&amp;"--"&amp;ROW(A1435),'Clie-F'!$A$5:$H$7000,7,0),"")</f>
        <v/>
      </c>
      <c r="E1441" s="111" t="str">
        <f t="shared" ca="1" si="22"/>
        <v/>
      </c>
      <c r="F1441" s="111" t="str">
        <f>IFERROR(VLOOKUP($I$4&amp;"--"&amp;ROW(A1435),'Clie-F'!$A$5:$J$7000,9,0),"")</f>
        <v/>
      </c>
      <c r="G1441" s="111" t="str">
        <f>IFERROR(VLOOKUP($I$4&amp;"--"&amp;ROW(A1435),'Clie-F'!$A$5:$J$7000,10,0),"")</f>
        <v/>
      </c>
    </row>
    <row r="1442" spans="2:7" ht="30" customHeight="1" x14ac:dyDescent="0.3">
      <c r="B1442" s="110">
        <v>1436</v>
      </c>
      <c r="C1442" s="111" t="str">
        <f>IFERROR(VLOOKUP($I$4&amp;"--"&amp;ROW(A1436),'Clie-F'!$A$5:$H$7000,4,0),"")</f>
        <v/>
      </c>
      <c r="D1442" s="112" t="str">
        <f>IFERROR(VLOOKUP($I$4&amp;"--"&amp;ROW(A1436),'Clie-F'!$A$5:$H$7000,7,0),"")</f>
        <v/>
      </c>
      <c r="E1442" s="111" t="str">
        <f t="shared" ca="1" si="22"/>
        <v/>
      </c>
      <c r="F1442" s="111" t="str">
        <f>IFERROR(VLOOKUP($I$4&amp;"--"&amp;ROW(A1436),'Clie-F'!$A$5:$J$7000,9,0),"")</f>
        <v/>
      </c>
      <c r="G1442" s="111" t="str">
        <f>IFERROR(VLOOKUP($I$4&amp;"--"&amp;ROW(A1436),'Clie-F'!$A$5:$J$7000,10,0),"")</f>
        <v/>
      </c>
    </row>
    <row r="1443" spans="2:7" ht="30" customHeight="1" x14ac:dyDescent="0.3">
      <c r="B1443" s="110">
        <v>1437</v>
      </c>
      <c r="C1443" s="111" t="str">
        <f>IFERROR(VLOOKUP($I$4&amp;"--"&amp;ROW(A1437),'Clie-F'!$A$5:$H$7000,4,0),"")</f>
        <v/>
      </c>
      <c r="D1443" s="112" t="str">
        <f>IFERROR(VLOOKUP($I$4&amp;"--"&amp;ROW(A1437),'Clie-F'!$A$5:$H$7000,7,0),"")</f>
        <v/>
      </c>
      <c r="E1443" s="111" t="str">
        <f t="shared" ca="1" si="22"/>
        <v/>
      </c>
      <c r="F1443" s="111" t="str">
        <f>IFERROR(VLOOKUP($I$4&amp;"--"&amp;ROW(A1437),'Clie-F'!$A$5:$J$7000,9,0),"")</f>
        <v/>
      </c>
      <c r="G1443" s="111" t="str">
        <f>IFERROR(VLOOKUP($I$4&amp;"--"&amp;ROW(A1437),'Clie-F'!$A$5:$J$7000,10,0),"")</f>
        <v/>
      </c>
    </row>
    <row r="1444" spans="2:7" ht="30" customHeight="1" x14ac:dyDescent="0.3">
      <c r="B1444" s="110">
        <v>1438</v>
      </c>
      <c r="C1444" s="111" t="str">
        <f>IFERROR(VLOOKUP($I$4&amp;"--"&amp;ROW(A1438),'Clie-F'!$A$5:$H$7000,4,0),"")</f>
        <v/>
      </c>
      <c r="D1444" s="112" t="str">
        <f>IFERROR(VLOOKUP($I$4&amp;"--"&amp;ROW(A1438),'Clie-F'!$A$5:$H$7000,7,0),"")</f>
        <v/>
      </c>
      <c r="E1444" s="111" t="str">
        <f t="shared" ca="1" si="22"/>
        <v/>
      </c>
      <c r="F1444" s="111" t="str">
        <f>IFERROR(VLOOKUP($I$4&amp;"--"&amp;ROW(A1438),'Clie-F'!$A$5:$J$7000,9,0),"")</f>
        <v/>
      </c>
      <c r="G1444" s="111" t="str">
        <f>IFERROR(VLOOKUP($I$4&amp;"--"&amp;ROW(A1438),'Clie-F'!$A$5:$J$7000,10,0),"")</f>
        <v/>
      </c>
    </row>
    <row r="1445" spans="2:7" ht="30" customHeight="1" x14ac:dyDescent="0.3">
      <c r="B1445" s="110">
        <v>1439</v>
      </c>
      <c r="C1445" s="111" t="str">
        <f>IFERROR(VLOOKUP($I$4&amp;"--"&amp;ROW(A1439),'Clie-F'!$A$5:$H$7000,4,0),"")</f>
        <v/>
      </c>
      <c r="D1445" s="112" t="str">
        <f>IFERROR(VLOOKUP($I$4&amp;"--"&amp;ROW(A1439),'Clie-F'!$A$5:$H$7000,7,0),"")</f>
        <v/>
      </c>
      <c r="E1445" s="111" t="str">
        <f t="shared" ca="1" si="22"/>
        <v/>
      </c>
      <c r="F1445" s="111" t="str">
        <f>IFERROR(VLOOKUP($I$4&amp;"--"&amp;ROW(A1439),'Clie-F'!$A$5:$J$7000,9,0),"")</f>
        <v/>
      </c>
      <c r="G1445" s="111" t="str">
        <f>IFERROR(VLOOKUP($I$4&amp;"--"&amp;ROW(A1439),'Clie-F'!$A$5:$J$7000,10,0),"")</f>
        <v/>
      </c>
    </row>
    <row r="1446" spans="2:7" ht="30" customHeight="1" x14ac:dyDescent="0.3">
      <c r="B1446" s="110">
        <v>1440</v>
      </c>
      <c r="C1446" s="111" t="str">
        <f>IFERROR(VLOOKUP($I$4&amp;"--"&amp;ROW(A1440),'Clie-F'!$A$5:$H$7000,4,0),"")</f>
        <v/>
      </c>
      <c r="D1446" s="112" t="str">
        <f>IFERROR(VLOOKUP($I$4&amp;"--"&amp;ROW(A1440),'Clie-F'!$A$5:$H$7000,7,0),"")</f>
        <v/>
      </c>
      <c r="E1446" s="111" t="str">
        <f t="shared" ca="1" si="22"/>
        <v/>
      </c>
      <c r="F1446" s="111" t="str">
        <f>IFERROR(VLOOKUP($I$4&amp;"--"&amp;ROW(A1440),'Clie-F'!$A$5:$J$7000,9,0),"")</f>
        <v/>
      </c>
      <c r="G1446" s="111" t="str">
        <f>IFERROR(VLOOKUP($I$4&amp;"--"&amp;ROW(A1440),'Clie-F'!$A$5:$J$7000,10,0),"")</f>
        <v/>
      </c>
    </row>
    <row r="1447" spans="2:7" ht="30" customHeight="1" x14ac:dyDescent="0.3">
      <c r="B1447" s="110">
        <v>1441</v>
      </c>
      <c r="C1447" s="111" t="str">
        <f>IFERROR(VLOOKUP($I$4&amp;"--"&amp;ROW(A1441),'Clie-F'!$A$5:$H$7000,4,0),"")</f>
        <v/>
      </c>
      <c r="D1447" s="112" t="str">
        <f>IFERROR(VLOOKUP($I$4&amp;"--"&amp;ROW(A1441),'Clie-F'!$A$5:$H$7000,7,0),"")</f>
        <v/>
      </c>
      <c r="E1447" s="111" t="str">
        <f t="shared" ca="1" si="22"/>
        <v/>
      </c>
      <c r="F1447" s="111" t="str">
        <f>IFERROR(VLOOKUP($I$4&amp;"--"&amp;ROW(A1441),'Clie-F'!$A$5:$J$7000,9,0),"")</f>
        <v/>
      </c>
      <c r="G1447" s="111" t="str">
        <f>IFERROR(VLOOKUP($I$4&amp;"--"&amp;ROW(A1441),'Clie-F'!$A$5:$J$7000,10,0),"")</f>
        <v/>
      </c>
    </row>
    <row r="1448" spans="2:7" ht="30" customHeight="1" x14ac:dyDescent="0.3">
      <c r="B1448" s="110">
        <v>1442</v>
      </c>
      <c r="C1448" s="111" t="str">
        <f>IFERROR(VLOOKUP($I$4&amp;"--"&amp;ROW(A1442),'Clie-F'!$A$5:$H$7000,4,0),"")</f>
        <v/>
      </c>
      <c r="D1448" s="112" t="str">
        <f>IFERROR(VLOOKUP($I$4&amp;"--"&amp;ROW(A1442),'Clie-F'!$A$5:$H$7000,7,0),"")</f>
        <v/>
      </c>
      <c r="E1448" s="111" t="str">
        <f t="shared" ca="1" si="22"/>
        <v/>
      </c>
      <c r="F1448" s="111" t="str">
        <f>IFERROR(VLOOKUP($I$4&amp;"--"&amp;ROW(A1442),'Clie-F'!$A$5:$J$7000,9,0),"")</f>
        <v/>
      </c>
      <c r="G1448" s="111" t="str">
        <f>IFERROR(VLOOKUP($I$4&amp;"--"&amp;ROW(A1442),'Clie-F'!$A$5:$J$7000,10,0),"")</f>
        <v/>
      </c>
    </row>
    <row r="1449" spans="2:7" ht="30" customHeight="1" x14ac:dyDescent="0.3">
      <c r="B1449" s="110">
        <v>1443</v>
      </c>
      <c r="C1449" s="111" t="str">
        <f>IFERROR(VLOOKUP($I$4&amp;"--"&amp;ROW(A1443),'Clie-F'!$A$5:$H$7000,4,0),"")</f>
        <v/>
      </c>
      <c r="D1449" s="112" t="str">
        <f>IFERROR(VLOOKUP($I$4&amp;"--"&amp;ROW(A1443),'Clie-F'!$A$5:$H$7000,7,0),"")</f>
        <v/>
      </c>
      <c r="E1449" s="111" t="str">
        <f t="shared" ca="1" si="22"/>
        <v/>
      </c>
      <c r="F1449" s="111" t="str">
        <f>IFERROR(VLOOKUP($I$4&amp;"--"&amp;ROW(A1443),'Clie-F'!$A$5:$J$7000,9,0),"")</f>
        <v/>
      </c>
      <c r="G1449" s="111" t="str">
        <f>IFERROR(VLOOKUP($I$4&amp;"--"&amp;ROW(A1443),'Clie-F'!$A$5:$J$7000,10,0),"")</f>
        <v/>
      </c>
    </row>
    <row r="1450" spans="2:7" ht="30" customHeight="1" x14ac:dyDescent="0.3">
      <c r="B1450" s="110">
        <v>1444</v>
      </c>
      <c r="C1450" s="111" t="str">
        <f>IFERROR(VLOOKUP($I$4&amp;"--"&amp;ROW(A1444),'Clie-F'!$A$5:$H$7000,4,0),"")</f>
        <v/>
      </c>
      <c r="D1450" s="112" t="str">
        <f>IFERROR(VLOOKUP($I$4&amp;"--"&amp;ROW(A1444),'Clie-F'!$A$5:$H$7000,7,0),"")</f>
        <v/>
      </c>
      <c r="E1450" s="111" t="str">
        <f t="shared" ca="1" si="22"/>
        <v/>
      </c>
      <c r="F1450" s="111" t="str">
        <f>IFERROR(VLOOKUP($I$4&amp;"--"&amp;ROW(A1444),'Clie-F'!$A$5:$J$7000,9,0),"")</f>
        <v/>
      </c>
      <c r="G1450" s="111" t="str">
        <f>IFERROR(VLOOKUP($I$4&amp;"--"&amp;ROW(A1444),'Clie-F'!$A$5:$J$7000,10,0),"")</f>
        <v/>
      </c>
    </row>
    <row r="1451" spans="2:7" ht="30" customHeight="1" x14ac:dyDescent="0.3">
      <c r="B1451" s="110">
        <v>1445</v>
      </c>
      <c r="C1451" s="111" t="str">
        <f>IFERROR(VLOOKUP($I$4&amp;"--"&amp;ROW(A1445),'Clie-F'!$A$5:$H$7000,4,0),"")</f>
        <v/>
      </c>
      <c r="D1451" s="112" t="str">
        <f>IFERROR(VLOOKUP($I$4&amp;"--"&amp;ROW(A1445),'Clie-F'!$A$5:$H$7000,7,0),"")</f>
        <v/>
      </c>
      <c r="E1451" s="111" t="str">
        <f t="shared" ca="1" si="22"/>
        <v/>
      </c>
      <c r="F1451" s="111" t="str">
        <f>IFERROR(VLOOKUP($I$4&amp;"--"&amp;ROW(A1445),'Clie-F'!$A$5:$J$7000,9,0),"")</f>
        <v/>
      </c>
      <c r="G1451" s="111" t="str">
        <f>IFERROR(VLOOKUP($I$4&amp;"--"&amp;ROW(A1445),'Clie-F'!$A$5:$J$7000,10,0),"")</f>
        <v/>
      </c>
    </row>
    <row r="1452" spans="2:7" ht="30" customHeight="1" x14ac:dyDescent="0.3">
      <c r="B1452" s="110">
        <v>1446</v>
      </c>
      <c r="C1452" s="111" t="str">
        <f>IFERROR(VLOOKUP($I$4&amp;"--"&amp;ROW(A1446),'Clie-F'!$A$5:$H$7000,4,0),"")</f>
        <v/>
      </c>
      <c r="D1452" s="112" t="str">
        <f>IFERROR(VLOOKUP($I$4&amp;"--"&amp;ROW(A1446),'Clie-F'!$A$5:$H$7000,7,0),"")</f>
        <v/>
      </c>
      <c r="E1452" s="111" t="str">
        <f t="shared" ca="1" si="22"/>
        <v/>
      </c>
      <c r="F1452" s="111" t="str">
        <f>IFERROR(VLOOKUP($I$4&amp;"--"&amp;ROW(A1446),'Clie-F'!$A$5:$J$7000,9,0),"")</f>
        <v/>
      </c>
      <c r="G1452" s="111" t="str">
        <f>IFERROR(VLOOKUP($I$4&amp;"--"&amp;ROW(A1446),'Clie-F'!$A$5:$J$7000,10,0),"")</f>
        <v/>
      </c>
    </row>
    <row r="1453" spans="2:7" ht="30" customHeight="1" x14ac:dyDescent="0.3">
      <c r="B1453" s="110">
        <v>1447</v>
      </c>
      <c r="C1453" s="111" t="str">
        <f>IFERROR(VLOOKUP($I$4&amp;"--"&amp;ROW(A1447),'Clie-F'!$A$5:$H$7000,4,0),"")</f>
        <v/>
      </c>
      <c r="D1453" s="112" t="str">
        <f>IFERROR(VLOOKUP($I$4&amp;"--"&amp;ROW(A1447),'Clie-F'!$A$5:$H$7000,7,0),"")</f>
        <v/>
      </c>
      <c r="E1453" s="111" t="str">
        <f t="shared" ca="1" si="22"/>
        <v/>
      </c>
      <c r="F1453" s="111" t="str">
        <f>IFERROR(VLOOKUP($I$4&amp;"--"&amp;ROW(A1447),'Clie-F'!$A$5:$J$7000,9,0),"")</f>
        <v/>
      </c>
      <c r="G1453" s="111" t="str">
        <f>IFERROR(VLOOKUP($I$4&amp;"--"&amp;ROW(A1447),'Clie-F'!$A$5:$J$7000,10,0),"")</f>
        <v/>
      </c>
    </row>
    <row r="1454" spans="2:7" ht="30" customHeight="1" x14ac:dyDescent="0.3">
      <c r="B1454" s="110">
        <v>1448</v>
      </c>
      <c r="C1454" s="111" t="str">
        <f>IFERROR(VLOOKUP($I$4&amp;"--"&amp;ROW(A1448),'Clie-F'!$A$5:$H$7000,4,0),"")</f>
        <v/>
      </c>
      <c r="D1454" s="112" t="str">
        <f>IFERROR(VLOOKUP($I$4&amp;"--"&amp;ROW(A1448),'Clie-F'!$A$5:$H$7000,7,0),"")</f>
        <v/>
      </c>
      <c r="E1454" s="111" t="str">
        <f t="shared" ca="1" si="22"/>
        <v/>
      </c>
      <c r="F1454" s="111" t="str">
        <f>IFERROR(VLOOKUP($I$4&amp;"--"&amp;ROW(A1448),'Clie-F'!$A$5:$J$7000,9,0),"")</f>
        <v/>
      </c>
      <c r="G1454" s="111" t="str">
        <f>IFERROR(VLOOKUP($I$4&amp;"--"&amp;ROW(A1448),'Clie-F'!$A$5:$J$7000,10,0),"")</f>
        <v/>
      </c>
    </row>
    <row r="1455" spans="2:7" ht="30" customHeight="1" x14ac:dyDescent="0.3">
      <c r="B1455" s="110">
        <v>1449</v>
      </c>
      <c r="C1455" s="111" t="str">
        <f>IFERROR(VLOOKUP($I$4&amp;"--"&amp;ROW(A1449),'Clie-F'!$A$5:$H$7000,4,0),"")</f>
        <v/>
      </c>
      <c r="D1455" s="112" t="str">
        <f>IFERROR(VLOOKUP($I$4&amp;"--"&amp;ROW(A1449),'Clie-F'!$A$5:$H$7000,7,0),"")</f>
        <v/>
      </c>
      <c r="E1455" s="111" t="str">
        <f t="shared" ca="1" si="22"/>
        <v/>
      </c>
      <c r="F1455" s="111" t="str">
        <f>IFERROR(VLOOKUP($I$4&amp;"--"&amp;ROW(A1449),'Clie-F'!$A$5:$J$7000,9,0),"")</f>
        <v/>
      </c>
      <c r="G1455" s="111" t="str">
        <f>IFERROR(VLOOKUP($I$4&amp;"--"&amp;ROW(A1449),'Clie-F'!$A$5:$J$7000,10,0),"")</f>
        <v/>
      </c>
    </row>
    <row r="1456" spans="2:7" ht="30" customHeight="1" x14ac:dyDescent="0.3">
      <c r="B1456" s="110">
        <v>1450</v>
      </c>
      <c r="C1456" s="111" t="str">
        <f>IFERROR(VLOOKUP($I$4&amp;"--"&amp;ROW(A1450),'Clie-F'!$A$5:$H$7000,4,0),"")</f>
        <v/>
      </c>
      <c r="D1456" s="112" t="str">
        <f>IFERROR(VLOOKUP($I$4&amp;"--"&amp;ROW(A1450),'Clie-F'!$A$5:$H$7000,7,0),"")</f>
        <v/>
      </c>
      <c r="E1456" s="111" t="str">
        <f t="shared" ca="1" si="22"/>
        <v/>
      </c>
      <c r="F1456" s="111" t="str">
        <f>IFERROR(VLOOKUP($I$4&amp;"--"&amp;ROW(A1450),'Clie-F'!$A$5:$J$7000,9,0),"")</f>
        <v/>
      </c>
      <c r="G1456" s="111" t="str">
        <f>IFERROR(VLOOKUP($I$4&amp;"--"&amp;ROW(A1450),'Clie-F'!$A$5:$J$7000,10,0),"")</f>
        <v/>
      </c>
    </row>
    <row r="1457" spans="2:7" ht="30" customHeight="1" x14ac:dyDescent="0.3">
      <c r="B1457" s="110">
        <v>1451</v>
      </c>
      <c r="C1457" s="111" t="str">
        <f>IFERROR(VLOOKUP($I$4&amp;"--"&amp;ROW(A1451),'Clie-F'!$A$5:$H$7000,4,0),"")</f>
        <v/>
      </c>
      <c r="D1457" s="112" t="str">
        <f>IFERROR(VLOOKUP($I$4&amp;"--"&amp;ROW(A1451),'Clie-F'!$A$5:$H$7000,7,0),"")</f>
        <v/>
      </c>
      <c r="E1457" s="111" t="str">
        <f t="shared" ca="1" si="22"/>
        <v/>
      </c>
      <c r="F1457" s="111" t="str">
        <f>IFERROR(VLOOKUP($I$4&amp;"--"&amp;ROW(A1451),'Clie-F'!$A$5:$J$7000,9,0),"")</f>
        <v/>
      </c>
      <c r="G1457" s="111" t="str">
        <f>IFERROR(VLOOKUP($I$4&amp;"--"&amp;ROW(A1451),'Clie-F'!$A$5:$J$7000,10,0),"")</f>
        <v/>
      </c>
    </row>
    <row r="1458" spans="2:7" ht="30" customHeight="1" x14ac:dyDescent="0.3">
      <c r="B1458" s="110">
        <v>1452</v>
      </c>
      <c r="C1458" s="111" t="str">
        <f>IFERROR(VLOOKUP($I$4&amp;"--"&amp;ROW(A1452),'Clie-F'!$A$5:$H$7000,4,0),"")</f>
        <v/>
      </c>
      <c r="D1458" s="112" t="str">
        <f>IFERROR(VLOOKUP($I$4&amp;"--"&amp;ROW(A1452),'Clie-F'!$A$5:$H$7000,7,0),"")</f>
        <v/>
      </c>
      <c r="E1458" s="111" t="str">
        <f t="shared" ca="1" si="22"/>
        <v/>
      </c>
      <c r="F1458" s="111" t="str">
        <f>IFERROR(VLOOKUP($I$4&amp;"--"&amp;ROW(A1452),'Clie-F'!$A$5:$J$7000,9,0),"")</f>
        <v/>
      </c>
      <c r="G1458" s="111" t="str">
        <f>IFERROR(VLOOKUP($I$4&amp;"--"&amp;ROW(A1452),'Clie-F'!$A$5:$J$7000,10,0),"")</f>
        <v/>
      </c>
    </row>
    <row r="1459" spans="2:7" ht="30" customHeight="1" x14ac:dyDescent="0.3">
      <c r="B1459" s="110">
        <v>1453</v>
      </c>
      <c r="C1459" s="111" t="str">
        <f>IFERROR(VLOOKUP($I$4&amp;"--"&amp;ROW(A1453),'Clie-F'!$A$5:$H$7000,4,0),"")</f>
        <v/>
      </c>
      <c r="D1459" s="112" t="str">
        <f>IFERROR(VLOOKUP($I$4&amp;"--"&amp;ROW(A1453),'Clie-F'!$A$5:$H$7000,7,0),"")</f>
        <v/>
      </c>
      <c r="E1459" s="111" t="str">
        <f t="shared" ca="1" si="22"/>
        <v/>
      </c>
      <c r="F1459" s="111" t="str">
        <f>IFERROR(VLOOKUP($I$4&amp;"--"&amp;ROW(A1453),'Clie-F'!$A$5:$J$7000,9,0),"")</f>
        <v/>
      </c>
      <c r="G1459" s="111" t="str">
        <f>IFERROR(VLOOKUP($I$4&amp;"--"&amp;ROW(A1453),'Clie-F'!$A$5:$J$7000,10,0),"")</f>
        <v/>
      </c>
    </row>
    <row r="1460" spans="2:7" ht="30" customHeight="1" x14ac:dyDescent="0.3">
      <c r="B1460" s="110">
        <v>1454</v>
      </c>
      <c r="C1460" s="111" t="str">
        <f>IFERROR(VLOOKUP($I$4&amp;"--"&amp;ROW(A1454),'Clie-F'!$A$5:$H$7000,4,0),"")</f>
        <v/>
      </c>
      <c r="D1460" s="112" t="str">
        <f>IFERROR(VLOOKUP($I$4&amp;"--"&amp;ROW(A1454),'Clie-F'!$A$5:$H$7000,7,0),"")</f>
        <v/>
      </c>
      <c r="E1460" s="111" t="str">
        <f t="shared" ca="1" si="22"/>
        <v/>
      </c>
      <c r="F1460" s="111" t="str">
        <f>IFERROR(VLOOKUP($I$4&amp;"--"&amp;ROW(A1454),'Clie-F'!$A$5:$J$7000,9,0),"")</f>
        <v/>
      </c>
      <c r="G1460" s="111" t="str">
        <f>IFERROR(VLOOKUP($I$4&amp;"--"&amp;ROW(A1454),'Clie-F'!$A$5:$J$7000,10,0),"")</f>
        <v/>
      </c>
    </row>
    <row r="1461" spans="2:7" ht="30" customHeight="1" x14ac:dyDescent="0.3">
      <c r="B1461" s="110">
        <v>1455</v>
      </c>
      <c r="C1461" s="111" t="str">
        <f>IFERROR(VLOOKUP($I$4&amp;"--"&amp;ROW(A1455),'Clie-F'!$A$5:$H$7000,4,0),"")</f>
        <v/>
      </c>
      <c r="D1461" s="112" t="str">
        <f>IFERROR(VLOOKUP($I$4&amp;"--"&amp;ROW(A1455),'Clie-F'!$A$5:$H$7000,7,0),"")</f>
        <v/>
      </c>
      <c r="E1461" s="111" t="str">
        <f t="shared" ca="1" si="22"/>
        <v/>
      </c>
      <c r="F1461" s="111" t="str">
        <f>IFERROR(VLOOKUP($I$4&amp;"--"&amp;ROW(A1455),'Clie-F'!$A$5:$J$7000,9,0),"")</f>
        <v/>
      </c>
      <c r="G1461" s="111" t="str">
        <f>IFERROR(VLOOKUP($I$4&amp;"--"&amp;ROW(A1455),'Clie-F'!$A$5:$J$7000,10,0),"")</f>
        <v/>
      </c>
    </row>
    <row r="1462" spans="2:7" ht="30" customHeight="1" x14ac:dyDescent="0.3">
      <c r="B1462" s="110">
        <v>1456</v>
      </c>
      <c r="C1462" s="111" t="str">
        <f>IFERROR(VLOOKUP($I$4&amp;"--"&amp;ROW(A1456),'Clie-F'!$A$5:$H$7000,4,0),"")</f>
        <v/>
      </c>
      <c r="D1462" s="112" t="str">
        <f>IFERROR(VLOOKUP($I$4&amp;"--"&amp;ROW(A1456),'Clie-F'!$A$5:$H$7000,7,0),"")</f>
        <v/>
      </c>
      <c r="E1462" s="111" t="str">
        <f t="shared" ca="1" si="22"/>
        <v/>
      </c>
      <c r="F1462" s="111" t="str">
        <f>IFERROR(VLOOKUP($I$4&amp;"--"&amp;ROW(A1456),'Clie-F'!$A$5:$J$7000,9,0),"")</f>
        <v/>
      </c>
      <c r="G1462" s="111" t="str">
        <f>IFERROR(VLOOKUP($I$4&amp;"--"&amp;ROW(A1456),'Clie-F'!$A$5:$J$7000,10,0),"")</f>
        <v/>
      </c>
    </row>
    <row r="1463" spans="2:7" ht="30" customHeight="1" x14ac:dyDescent="0.3">
      <c r="B1463" s="110">
        <v>1457</v>
      </c>
      <c r="C1463" s="111" t="str">
        <f>IFERROR(VLOOKUP($I$4&amp;"--"&amp;ROW(A1457),'Clie-F'!$A$5:$H$7000,4,0),"")</f>
        <v/>
      </c>
      <c r="D1463" s="112" t="str">
        <f>IFERROR(VLOOKUP($I$4&amp;"--"&amp;ROW(A1457),'Clie-F'!$A$5:$H$7000,7,0),"")</f>
        <v/>
      </c>
      <c r="E1463" s="111" t="str">
        <f t="shared" ca="1" si="22"/>
        <v/>
      </c>
      <c r="F1463" s="111" t="str">
        <f>IFERROR(VLOOKUP($I$4&amp;"--"&amp;ROW(A1457),'Clie-F'!$A$5:$J$7000,9,0),"")</f>
        <v/>
      </c>
      <c r="G1463" s="111" t="str">
        <f>IFERROR(VLOOKUP($I$4&amp;"--"&amp;ROW(A1457),'Clie-F'!$A$5:$J$7000,10,0),"")</f>
        <v/>
      </c>
    </row>
    <row r="1464" spans="2:7" ht="30" customHeight="1" x14ac:dyDescent="0.3">
      <c r="B1464" s="110">
        <v>1458</v>
      </c>
      <c r="C1464" s="111" t="str">
        <f>IFERROR(VLOOKUP($I$4&amp;"--"&amp;ROW(A1458),'Clie-F'!$A$5:$H$7000,4,0),"")</f>
        <v/>
      </c>
      <c r="D1464" s="112" t="str">
        <f>IFERROR(VLOOKUP($I$4&amp;"--"&amp;ROW(A1458),'Clie-F'!$A$5:$H$7000,7,0),"")</f>
        <v/>
      </c>
      <c r="E1464" s="111" t="str">
        <f t="shared" ca="1" si="22"/>
        <v/>
      </c>
      <c r="F1464" s="111" t="str">
        <f>IFERROR(VLOOKUP($I$4&amp;"--"&amp;ROW(A1458),'Clie-F'!$A$5:$J$7000,9,0),"")</f>
        <v/>
      </c>
      <c r="G1464" s="111" t="str">
        <f>IFERROR(VLOOKUP($I$4&amp;"--"&amp;ROW(A1458),'Clie-F'!$A$5:$J$7000,10,0),"")</f>
        <v/>
      </c>
    </row>
    <row r="1465" spans="2:7" ht="30" customHeight="1" x14ac:dyDescent="0.3">
      <c r="B1465" s="110">
        <v>1459</v>
      </c>
      <c r="C1465" s="111" t="str">
        <f>IFERROR(VLOOKUP($I$4&amp;"--"&amp;ROW(A1459),'Clie-F'!$A$5:$H$7000,4,0),"")</f>
        <v/>
      </c>
      <c r="D1465" s="112" t="str">
        <f>IFERROR(VLOOKUP($I$4&amp;"--"&amp;ROW(A1459),'Clie-F'!$A$5:$H$7000,7,0),"")</f>
        <v/>
      </c>
      <c r="E1465" s="111" t="str">
        <f t="shared" ca="1" si="22"/>
        <v/>
      </c>
      <c r="F1465" s="111" t="str">
        <f>IFERROR(VLOOKUP($I$4&amp;"--"&amp;ROW(A1459),'Clie-F'!$A$5:$J$7000,9,0),"")</f>
        <v/>
      </c>
      <c r="G1465" s="111" t="str">
        <f>IFERROR(VLOOKUP($I$4&amp;"--"&amp;ROW(A1459),'Clie-F'!$A$5:$J$7000,10,0),"")</f>
        <v/>
      </c>
    </row>
    <row r="1466" spans="2:7" ht="30" customHeight="1" x14ac:dyDescent="0.3">
      <c r="B1466" s="110">
        <v>1460</v>
      </c>
      <c r="C1466" s="111" t="str">
        <f>IFERROR(VLOOKUP($I$4&amp;"--"&amp;ROW(A1460),'Clie-F'!$A$5:$H$7000,4,0),"")</f>
        <v/>
      </c>
      <c r="D1466" s="112" t="str">
        <f>IFERROR(VLOOKUP($I$4&amp;"--"&amp;ROW(A1460),'Clie-F'!$A$5:$H$7000,7,0),"")</f>
        <v/>
      </c>
      <c r="E1466" s="111" t="str">
        <f t="shared" ca="1" si="22"/>
        <v/>
      </c>
      <c r="F1466" s="111" t="str">
        <f>IFERROR(VLOOKUP($I$4&amp;"--"&amp;ROW(A1460),'Clie-F'!$A$5:$J$7000,9,0),"")</f>
        <v/>
      </c>
      <c r="G1466" s="111" t="str">
        <f>IFERROR(VLOOKUP($I$4&amp;"--"&amp;ROW(A1460),'Clie-F'!$A$5:$J$7000,10,0),"")</f>
        <v/>
      </c>
    </row>
    <row r="1467" spans="2:7" ht="30" customHeight="1" x14ac:dyDescent="0.3">
      <c r="B1467" s="110">
        <v>1461</v>
      </c>
      <c r="C1467" s="111" t="str">
        <f>IFERROR(VLOOKUP($I$4&amp;"--"&amp;ROW(A1461),'Clie-F'!$A$5:$H$7000,4,0),"")</f>
        <v/>
      </c>
      <c r="D1467" s="112" t="str">
        <f>IFERROR(VLOOKUP($I$4&amp;"--"&amp;ROW(A1461),'Clie-F'!$A$5:$H$7000,7,0),"")</f>
        <v/>
      </c>
      <c r="E1467" s="111" t="str">
        <f t="shared" ca="1" si="22"/>
        <v/>
      </c>
      <c r="F1467" s="111" t="str">
        <f>IFERROR(VLOOKUP($I$4&amp;"--"&amp;ROW(A1461),'Clie-F'!$A$5:$J$7000,9,0),"")</f>
        <v/>
      </c>
      <c r="G1467" s="111" t="str">
        <f>IFERROR(VLOOKUP($I$4&amp;"--"&amp;ROW(A1461),'Clie-F'!$A$5:$J$7000,10,0),"")</f>
        <v/>
      </c>
    </row>
    <row r="1468" spans="2:7" ht="30" customHeight="1" x14ac:dyDescent="0.3">
      <c r="B1468" s="110">
        <v>1462</v>
      </c>
      <c r="C1468" s="111" t="str">
        <f>IFERROR(VLOOKUP($I$4&amp;"--"&amp;ROW(A1462),'Clie-F'!$A$5:$H$7000,4,0),"")</f>
        <v/>
      </c>
      <c r="D1468" s="112" t="str">
        <f>IFERROR(VLOOKUP($I$4&amp;"--"&amp;ROW(A1462),'Clie-F'!$A$5:$H$7000,7,0),"")</f>
        <v/>
      </c>
      <c r="E1468" s="111" t="str">
        <f t="shared" ca="1" si="22"/>
        <v/>
      </c>
      <c r="F1468" s="111" t="str">
        <f>IFERROR(VLOOKUP($I$4&amp;"--"&amp;ROW(A1462),'Clie-F'!$A$5:$J$7000,9,0),"")</f>
        <v/>
      </c>
      <c r="G1468" s="111" t="str">
        <f>IFERROR(VLOOKUP($I$4&amp;"--"&amp;ROW(A1462),'Clie-F'!$A$5:$J$7000,10,0),"")</f>
        <v/>
      </c>
    </row>
    <row r="1469" spans="2:7" ht="30" customHeight="1" x14ac:dyDescent="0.3">
      <c r="B1469" s="110">
        <v>1463</v>
      </c>
      <c r="C1469" s="111" t="str">
        <f>IFERROR(VLOOKUP($I$4&amp;"--"&amp;ROW(A1463),'Clie-F'!$A$5:$H$7000,4,0),"")</f>
        <v/>
      </c>
      <c r="D1469" s="112" t="str">
        <f>IFERROR(VLOOKUP($I$4&amp;"--"&amp;ROW(A1463),'Clie-F'!$A$5:$H$7000,7,0),"")</f>
        <v/>
      </c>
      <c r="E1469" s="111" t="str">
        <f t="shared" ca="1" si="22"/>
        <v/>
      </c>
      <c r="F1469" s="111" t="str">
        <f>IFERROR(VLOOKUP($I$4&amp;"--"&amp;ROW(A1463),'Clie-F'!$A$5:$J$7000,9,0),"")</f>
        <v/>
      </c>
      <c r="G1469" s="111" t="str">
        <f>IFERROR(VLOOKUP($I$4&amp;"--"&amp;ROW(A1463),'Clie-F'!$A$5:$J$7000,10,0),"")</f>
        <v/>
      </c>
    </row>
    <row r="1470" spans="2:7" ht="30" customHeight="1" x14ac:dyDescent="0.3">
      <c r="B1470" s="110">
        <v>1464</v>
      </c>
      <c r="C1470" s="111" t="str">
        <f>IFERROR(VLOOKUP($I$4&amp;"--"&amp;ROW(A1464),'Clie-F'!$A$5:$H$7000,4,0),"")</f>
        <v/>
      </c>
      <c r="D1470" s="112" t="str">
        <f>IFERROR(VLOOKUP($I$4&amp;"--"&amp;ROW(A1464),'Clie-F'!$A$5:$H$7000,7,0),"")</f>
        <v/>
      </c>
      <c r="E1470" s="111" t="str">
        <f t="shared" ca="1" si="22"/>
        <v/>
      </c>
      <c r="F1470" s="111" t="str">
        <f>IFERROR(VLOOKUP($I$4&amp;"--"&amp;ROW(A1464),'Clie-F'!$A$5:$J$7000,9,0),"")</f>
        <v/>
      </c>
      <c r="G1470" s="111" t="str">
        <f>IFERROR(VLOOKUP($I$4&amp;"--"&amp;ROW(A1464),'Clie-F'!$A$5:$J$7000,10,0),"")</f>
        <v/>
      </c>
    </row>
    <row r="1471" spans="2:7" ht="30" customHeight="1" x14ac:dyDescent="0.3">
      <c r="B1471" s="110">
        <v>1465</v>
      </c>
      <c r="C1471" s="111" t="str">
        <f>IFERROR(VLOOKUP($I$4&amp;"--"&amp;ROW(A1465),'Clie-F'!$A$5:$H$7000,4,0),"")</f>
        <v/>
      </c>
      <c r="D1471" s="112" t="str">
        <f>IFERROR(VLOOKUP($I$4&amp;"--"&amp;ROW(A1465),'Clie-F'!$A$5:$H$7000,7,0),"")</f>
        <v/>
      </c>
      <c r="E1471" s="111" t="str">
        <f t="shared" ca="1" si="22"/>
        <v/>
      </c>
      <c r="F1471" s="111" t="str">
        <f>IFERROR(VLOOKUP($I$4&amp;"--"&amp;ROW(A1465),'Clie-F'!$A$5:$J$7000,9,0),"")</f>
        <v/>
      </c>
      <c r="G1471" s="111" t="str">
        <f>IFERROR(VLOOKUP($I$4&amp;"--"&amp;ROW(A1465),'Clie-F'!$A$5:$J$7000,10,0),"")</f>
        <v/>
      </c>
    </row>
    <row r="1472" spans="2:7" ht="30" customHeight="1" x14ac:dyDescent="0.3">
      <c r="B1472" s="110">
        <v>1466</v>
      </c>
      <c r="C1472" s="111" t="str">
        <f>IFERROR(VLOOKUP($I$4&amp;"--"&amp;ROW(A1466),'Clie-F'!$A$5:$H$7000,4,0),"")</f>
        <v/>
      </c>
      <c r="D1472" s="112" t="str">
        <f>IFERROR(VLOOKUP($I$4&amp;"--"&amp;ROW(A1466),'Clie-F'!$A$5:$H$7000,7,0),"")</f>
        <v/>
      </c>
      <c r="E1472" s="111" t="str">
        <f t="shared" ca="1" si="22"/>
        <v/>
      </c>
      <c r="F1472" s="111" t="str">
        <f>IFERROR(VLOOKUP($I$4&amp;"--"&amp;ROW(A1466),'Clie-F'!$A$5:$J$7000,9,0),"")</f>
        <v/>
      </c>
      <c r="G1472" s="111" t="str">
        <f>IFERROR(VLOOKUP($I$4&amp;"--"&amp;ROW(A1466),'Clie-F'!$A$5:$J$7000,10,0),"")</f>
        <v/>
      </c>
    </row>
    <row r="1473" spans="2:7" ht="30" customHeight="1" x14ac:dyDescent="0.3">
      <c r="B1473" s="110">
        <v>1467</v>
      </c>
      <c r="C1473" s="111" t="str">
        <f>IFERROR(VLOOKUP($I$4&amp;"--"&amp;ROW(A1467),'Clie-F'!$A$5:$H$7000,4,0),"")</f>
        <v/>
      </c>
      <c r="D1473" s="112" t="str">
        <f>IFERROR(VLOOKUP($I$4&amp;"--"&amp;ROW(A1467),'Clie-F'!$A$5:$H$7000,7,0),"")</f>
        <v/>
      </c>
      <c r="E1473" s="111" t="str">
        <f t="shared" ca="1" si="22"/>
        <v/>
      </c>
      <c r="F1473" s="111" t="str">
        <f>IFERROR(VLOOKUP($I$4&amp;"--"&amp;ROW(A1467),'Clie-F'!$A$5:$J$7000,9,0),"")</f>
        <v/>
      </c>
      <c r="G1473" s="111" t="str">
        <f>IFERROR(VLOOKUP($I$4&amp;"--"&amp;ROW(A1467),'Clie-F'!$A$5:$J$7000,10,0),"")</f>
        <v/>
      </c>
    </row>
    <row r="1474" spans="2:7" ht="30" customHeight="1" x14ac:dyDescent="0.3">
      <c r="B1474" s="110">
        <v>1468</v>
      </c>
      <c r="C1474" s="111" t="str">
        <f>IFERROR(VLOOKUP($I$4&amp;"--"&amp;ROW(A1468),'Clie-F'!$A$5:$H$7000,4,0),"")</f>
        <v/>
      </c>
      <c r="D1474" s="112" t="str">
        <f>IFERROR(VLOOKUP($I$4&amp;"--"&amp;ROW(A1468),'Clie-F'!$A$5:$H$7000,7,0),"")</f>
        <v/>
      </c>
      <c r="E1474" s="111" t="str">
        <f t="shared" ca="1" si="22"/>
        <v/>
      </c>
      <c r="F1474" s="111" t="str">
        <f>IFERROR(VLOOKUP($I$4&amp;"--"&amp;ROW(A1468),'Clie-F'!$A$5:$J$7000,9,0),"")</f>
        <v/>
      </c>
      <c r="G1474" s="111" t="str">
        <f>IFERROR(VLOOKUP($I$4&amp;"--"&amp;ROW(A1468),'Clie-F'!$A$5:$J$7000,10,0),"")</f>
        <v/>
      </c>
    </row>
    <row r="1475" spans="2:7" ht="30" customHeight="1" x14ac:dyDescent="0.3">
      <c r="B1475" s="110">
        <v>1469</v>
      </c>
      <c r="C1475" s="111" t="str">
        <f>IFERROR(VLOOKUP($I$4&amp;"--"&amp;ROW(A1469),'Clie-F'!$A$5:$H$7000,4,0),"")</f>
        <v/>
      </c>
      <c r="D1475" s="112" t="str">
        <f>IFERROR(VLOOKUP($I$4&amp;"--"&amp;ROW(A1469),'Clie-F'!$A$5:$H$7000,7,0),"")</f>
        <v/>
      </c>
      <c r="E1475" s="111" t="str">
        <f t="shared" ca="1" si="22"/>
        <v/>
      </c>
      <c r="F1475" s="111" t="str">
        <f>IFERROR(VLOOKUP($I$4&amp;"--"&amp;ROW(A1469),'Clie-F'!$A$5:$J$7000,9,0),"")</f>
        <v/>
      </c>
      <c r="G1475" s="111" t="str">
        <f>IFERROR(VLOOKUP($I$4&amp;"--"&amp;ROW(A1469),'Clie-F'!$A$5:$J$7000,10,0),"")</f>
        <v/>
      </c>
    </row>
    <row r="1476" spans="2:7" ht="30" customHeight="1" x14ac:dyDescent="0.3">
      <c r="B1476" s="110">
        <v>1470</v>
      </c>
      <c r="C1476" s="111" t="str">
        <f>IFERROR(VLOOKUP($I$4&amp;"--"&amp;ROW(A1470),'Clie-F'!$A$5:$H$7000,4,0),"")</f>
        <v/>
      </c>
      <c r="D1476" s="112" t="str">
        <f>IFERROR(VLOOKUP($I$4&amp;"--"&amp;ROW(A1470),'Clie-F'!$A$5:$H$7000,7,0),"")</f>
        <v/>
      </c>
      <c r="E1476" s="111" t="str">
        <f t="shared" ca="1" si="22"/>
        <v/>
      </c>
      <c r="F1476" s="111" t="str">
        <f>IFERROR(VLOOKUP($I$4&amp;"--"&amp;ROW(A1470),'Clie-F'!$A$5:$J$7000,9,0),"")</f>
        <v/>
      </c>
      <c r="G1476" s="111" t="str">
        <f>IFERROR(VLOOKUP($I$4&amp;"--"&amp;ROW(A1470),'Clie-F'!$A$5:$J$7000,10,0),"")</f>
        <v/>
      </c>
    </row>
    <row r="1477" spans="2:7" ht="30" customHeight="1" x14ac:dyDescent="0.3">
      <c r="B1477" s="110">
        <v>1471</v>
      </c>
      <c r="C1477" s="111" t="str">
        <f>IFERROR(VLOOKUP($I$4&amp;"--"&amp;ROW(A1471),'Clie-F'!$A$5:$H$7000,4,0),"")</f>
        <v/>
      </c>
      <c r="D1477" s="112" t="str">
        <f>IFERROR(VLOOKUP($I$4&amp;"--"&amp;ROW(A1471),'Clie-F'!$A$5:$H$7000,7,0),"")</f>
        <v/>
      </c>
      <c r="E1477" s="111" t="str">
        <f t="shared" ca="1" si="22"/>
        <v/>
      </c>
      <c r="F1477" s="111" t="str">
        <f>IFERROR(VLOOKUP($I$4&amp;"--"&amp;ROW(A1471),'Clie-F'!$A$5:$J$7000,9,0),"")</f>
        <v/>
      </c>
      <c r="G1477" s="111" t="str">
        <f>IFERROR(VLOOKUP($I$4&amp;"--"&amp;ROW(A1471),'Clie-F'!$A$5:$J$7000,10,0),"")</f>
        <v/>
      </c>
    </row>
    <row r="1478" spans="2:7" ht="30" customHeight="1" x14ac:dyDescent="0.3">
      <c r="B1478" s="110">
        <v>1472</v>
      </c>
      <c r="C1478" s="111" t="str">
        <f>IFERROR(VLOOKUP($I$4&amp;"--"&amp;ROW(A1472),'Clie-F'!$A$5:$H$7000,4,0),"")</f>
        <v/>
      </c>
      <c r="D1478" s="112" t="str">
        <f>IFERROR(VLOOKUP($I$4&amp;"--"&amp;ROW(A1472),'Clie-F'!$A$5:$H$7000,7,0),"")</f>
        <v/>
      </c>
      <c r="E1478" s="111" t="str">
        <f t="shared" ca="1" si="22"/>
        <v/>
      </c>
      <c r="F1478" s="111" t="str">
        <f>IFERROR(VLOOKUP($I$4&amp;"--"&amp;ROW(A1472),'Clie-F'!$A$5:$J$7000,9,0),"")</f>
        <v/>
      </c>
      <c r="G1478" s="111" t="str">
        <f>IFERROR(VLOOKUP($I$4&amp;"--"&amp;ROW(A1472),'Clie-F'!$A$5:$J$7000,10,0),"")</f>
        <v/>
      </c>
    </row>
    <row r="1479" spans="2:7" ht="30" customHeight="1" x14ac:dyDescent="0.3">
      <c r="B1479" s="110">
        <v>1473</v>
      </c>
      <c r="C1479" s="111" t="str">
        <f>IFERROR(VLOOKUP($I$4&amp;"--"&amp;ROW(A1473),'Clie-F'!$A$5:$H$7000,4,0),"")</f>
        <v/>
      </c>
      <c r="D1479" s="112" t="str">
        <f>IFERROR(VLOOKUP($I$4&amp;"--"&amp;ROW(A1473),'Clie-F'!$A$5:$H$7000,7,0),"")</f>
        <v/>
      </c>
      <c r="E1479" s="111" t="str">
        <f t="shared" ref="E1479:E1542" ca="1" si="23">IFERROR(IF(D1479,DATEDIF(D1479,TODAY(),"Y"),""),"")</f>
        <v/>
      </c>
      <c r="F1479" s="111" t="str">
        <f>IFERROR(VLOOKUP($I$4&amp;"--"&amp;ROW(A1473),'Clie-F'!$A$5:$J$7000,9,0),"")</f>
        <v/>
      </c>
      <c r="G1479" s="111" t="str">
        <f>IFERROR(VLOOKUP($I$4&amp;"--"&amp;ROW(A1473),'Clie-F'!$A$5:$J$7000,10,0),"")</f>
        <v/>
      </c>
    </row>
    <row r="1480" spans="2:7" ht="30" customHeight="1" x14ac:dyDescent="0.3">
      <c r="B1480" s="110">
        <v>1474</v>
      </c>
      <c r="C1480" s="111" t="str">
        <f>IFERROR(VLOOKUP($I$4&amp;"--"&amp;ROW(A1474),'Clie-F'!$A$5:$H$7000,4,0),"")</f>
        <v/>
      </c>
      <c r="D1480" s="112" t="str">
        <f>IFERROR(VLOOKUP($I$4&amp;"--"&amp;ROW(A1474),'Clie-F'!$A$5:$H$7000,7,0),"")</f>
        <v/>
      </c>
      <c r="E1480" s="111" t="str">
        <f t="shared" ca="1" si="23"/>
        <v/>
      </c>
      <c r="F1480" s="111" t="str">
        <f>IFERROR(VLOOKUP($I$4&amp;"--"&amp;ROW(A1474),'Clie-F'!$A$5:$J$7000,9,0),"")</f>
        <v/>
      </c>
      <c r="G1480" s="111" t="str">
        <f>IFERROR(VLOOKUP($I$4&amp;"--"&amp;ROW(A1474),'Clie-F'!$A$5:$J$7000,10,0),"")</f>
        <v/>
      </c>
    </row>
    <row r="1481" spans="2:7" ht="30" customHeight="1" x14ac:dyDescent="0.3">
      <c r="B1481" s="110">
        <v>1475</v>
      </c>
      <c r="C1481" s="111" t="str">
        <f>IFERROR(VLOOKUP($I$4&amp;"--"&amp;ROW(A1475),'Clie-F'!$A$5:$H$7000,4,0),"")</f>
        <v/>
      </c>
      <c r="D1481" s="112" t="str">
        <f>IFERROR(VLOOKUP($I$4&amp;"--"&amp;ROW(A1475),'Clie-F'!$A$5:$H$7000,7,0),"")</f>
        <v/>
      </c>
      <c r="E1481" s="111" t="str">
        <f t="shared" ca="1" si="23"/>
        <v/>
      </c>
      <c r="F1481" s="111" t="str">
        <f>IFERROR(VLOOKUP($I$4&amp;"--"&amp;ROW(A1475),'Clie-F'!$A$5:$J$7000,9,0),"")</f>
        <v/>
      </c>
      <c r="G1481" s="111" t="str">
        <f>IFERROR(VLOOKUP($I$4&amp;"--"&amp;ROW(A1475),'Clie-F'!$A$5:$J$7000,10,0),"")</f>
        <v/>
      </c>
    </row>
    <row r="1482" spans="2:7" ht="30" customHeight="1" x14ac:dyDescent="0.3">
      <c r="B1482" s="110">
        <v>1476</v>
      </c>
      <c r="C1482" s="111" t="str">
        <f>IFERROR(VLOOKUP($I$4&amp;"--"&amp;ROW(A1476),'Clie-F'!$A$5:$H$7000,4,0),"")</f>
        <v/>
      </c>
      <c r="D1482" s="112" t="str">
        <f>IFERROR(VLOOKUP($I$4&amp;"--"&amp;ROW(A1476),'Clie-F'!$A$5:$H$7000,7,0),"")</f>
        <v/>
      </c>
      <c r="E1482" s="111" t="str">
        <f t="shared" ca="1" si="23"/>
        <v/>
      </c>
      <c r="F1482" s="111" t="str">
        <f>IFERROR(VLOOKUP($I$4&amp;"--"&amp;ROW(A1476),'Clie-F'!$A$5:$J$7000,9,0),"")</f>
        <v/>
      </c>
      <c r="G1482" s="111" t="str">
        <f>IFERROR(VLOOKUP($I$4&amp;"--"&amp;ROW(A1476),'Clie-F'!$A$5:$J$7000,10,0),"")</f>
        <v/>
      </c>
    </row>
    <row r="1483" spans="2:7" ht="30" customHeight="1" x14ac:dyDescent="0.3">
      <c r="B1483" s="110">
        <v>1477</v>
      </c>
      <c r="C1483" s="111" t="str">
        <f>IFERROR(VLOOKUP($I$4&amp;"--"&amp;ROW(A1477),'Clie-F'!$A$5:$H$7000,4,0),"")</f>
        <v/>
      </c>
      <c r="D1483" s="112" t="str">
        <f>IFERROR(VLOOKUP($I$4&amp;"--"&amp;ROW(A1477),'Clie-F'!$A$5:$H$7000,7,0),"")</f>
        <v/>
      </c>
      <c r="E1483" s="111" t="str">
        <f t="shared" ca="1" si="23"/>
        <v/>
      </c>
      <c r="F1483" s="111" t="str">
        <f>IFERROR(VLOOKUP($I$4&amp;"--"&amp;ROW(A1477),'Clie-F'!$A$5:$J$7000,9,0),"")</f>
        <v/>
      </c>
      <c r="G1483" s="111" t="str">
        <f>IFERROR(VLOOKUP($I$4&amp;"--"&amp;ROW(A1477),'Clie-F'!$A$5:$J$7000,10,0),"")</f>
        <v/>
      </c>
    </row>
    <row r="1484" spans="2:7" ht="30" customHeight="1" x14ac:dyDescent="0.3">
      <c r="B1484" s="110">
        <v>1478</v>
      </c>
      <c r="C1484" s="111" t="str">
        <f>IFERROR(VLOOKUP($I$4&amp;"--"&amp;ROW(A1478),'Clie-F'!$A$5:$H$7000,4,0),"")</f>
        <v/>
      </c>
      <c r="D1484" s="112" t="str">
        <f>IFERROR(VLOOKUP($I$4&amp;"--"&amp;ROW(A1478),'Clie-F'!$A$5:$H$7000,7,0),"")</f>
        <v/>
      </c>
      <c r="E1484" s="111" t="str">
        <f t="shared" ca="1" si="23"/>
        <v/>
      </c>
      <c r="F1484" s="111" t="str">
        <f>IFERROR(VLOOKUP($I$4&amp;"--"&amp;ROW(A1478),'Clie-F'!$A$5:$J$7000,9,0),"")</f>
        <v/>
      </c>
      <c r="G1484" s="111" t="str">
        <f>IFERROR(VLOOKUP($I$4&amp;"--"&amp;ROW(A1478),'Clie-F'!$A$5:$J$7000,10,0),"")</f>
        <v/>
      </c>
    </row>
    <row r="1485" spans="2:7" ht="30" customHeight="1" x14ac:dyDescent="0.3">
      <c r="B1485" s="110">
        <v>1479</v>
      </c>
      <c r="C1485" s="111" t="str">
        <f>IFERROR(VLOOKUP($I$4&amp;"--"&amp;ROW(A1479),'Clie-F'!$A$5:$H$7000,4,0),"")</f>
        <v/>
      </c>
      <c r="D1485" s="112" t="str">
        <f>IFERROR(VLOOKUP($I$4&amp;"--"&amp;ROW(A1479),'Clie-F'!$A$5:$H$7000,7,0),"")</f>
        <v/>
      </c>
      <c r="E1485" s="111" t="str">
        <f t="shared" ca="1" si="23"/>
        <v/>
      </c>
      <c r="F1485" s="111" t="str">
        <f>IFERROR(VLOOKUP($I$4&amp;"--"&amp;ROW(A1479),'Clie-F'!$A$5:$J$7000,9,0),"")</f>
        <v/>
      </c>
      <c r="G1485" s="111" t="str">
        <f>IFERROR(VLOOKUP($I$4&amp;"--"&amp;ROW(A1479),'Clie-F'!$A$5:$J$7000,10,0),"")</f>
        <v/>
      </c>
    </row>
    <row r="1486" spans="2:7" ht="30" customHeight="1" x14ac:dyDescent="0.3">
      <c r="B1486" s="110">
        <v>1480</v>
      </c>
      <c r="C1486" s="111" t="str">
        <f>IFERROR(VLOOKUP($I$4&amp;"--"&amp;ROW(A1480),'Clie-F'!$A$5:$H$7000,4,0),"")</f>
        <v/>
      </c>
      <c r="D1486" s="112" t="str">
        <f>IFERROR(VLOOKUP($I$4&amp;"--"&amp;ROW(A1480),'Clie-F'!$A$5:$H$7000,7,0),"")</f>
        <v/>
      </c>
      <c r="E1486" s="111" t="str">
        <f t="shared" ca="1" si="23"/>
        <v/>
      </c>
      <c r="F1486" s="111" t="str">
        <f>IFERROR(VLOOKUP($I$4&amp;"--"&amp;ROW(A1480),'Clie-F'!$A$5:$J$7000,9,0),"")</f>
        <v/>
      </c>
      <c r="G1486" s="111" t="str">
        <f>IFERROR(VLOOKUP($I$4&amp;"--"&amp;ROW(A1480),'Clie-F'!$A$5:$J$7000,10,0),"")</f>
        <v/>
      </c>
    </row>
    <row r="1487" spans="2:7" ht="30" customHeight="1" x14ac:dyDescent="0.3">
      <c r="B1487" s="110">
        <v>1481</v>
      </c>
      <c r="C1487" s="111" t="str">
        <f>IFERROR(VLOOKUP($I$4&amp;"--"&amp;ROW(A1481),'Clie-F'!$A$5:$H$7000,4,0),"")</f>
        <v/>
      </c>
      <c r="D1487" s="112" t="str">
        <f>IFERROR(VLOOKUP($I$4&amp;"--"&amp;ROW(A1481),'Clie-F'!$A$5:$H$7000,7,0),"")</f>
        <v/>
      </c>
      <c r="E1487" s="111" t="str">
        <f t="shared" ca="1" si="23"/>
        <v/>
      </c>
      <c r="F1487" s="111" t="str">
        <f>IFERROR(VLOOKUP($I$4&amp;"--"&amp;ROW(A1481),'Clie-F'!$A$5:$J$7000,9,0),"")</f>
        <v/>
      </c>
      <c r="G1487" s="111" t="str">
        <f>IFERROR(VLOOKUP($I$4&amp;"--"&amp;ROW(A1481),'Clie-F'!$A$5:$J$7000,10,0),"")</f>
        <v/>
      </c>
    </row>
    <row r="1488" spans="2:7" ht="30" customHeight="1" x14ac:dyDescent="0.3">
      <c r="B1488" s="110">
        <v>1482</v>
      </c>
      <c r="C1488" s="111" t="str">
        <f>IFERROR(VLOOKUP($I$4&amp;"--"&amp;ROW(A1482),'Clie-F'!$A$5:$H$7000,4,0),"")</f>
        <v/>
      </c>
      <c r="D1488" s="112" t="str">
        <f>IFERROR(VLOOKUP($I$4&amp;"--"&amp;ROW(A1482),'Clie-F'!$A$5:$H$7000,7,0),"")</f>
        <v/>
      </c>
      <c r="E1488" s="111" t="str">
        <f t="shared" ca="1" si="23"/>
        <v/>
      </c>
      <c r="F1488" s="111" t="str">
        <f>IFERROR(VLOOKUP($I$4&amp;"--"&amp;ROW(A1482),'Clie-F'!$A$5:$J$7000,9,0),"")</f>
        <v/>
      </c>
      <c r="G1488" s="111" t="str">
        <f>IFERROR(VLOOKUP($I$4&amp;"--"&amp;ROW(A1482),'Clie-F'!$A$5:$J$7000,10,0),"")</f>
        <v/>
      </c>
    </row>
    <row r="1489" spans="2:7" ht="30" customHeight="1" x14ac:dyDescent="0.3">
      <c r="B1489" s="110">
        <v>1483</v>
      </c>
      <c r="C1489" s="111" t="str">
        <f>IFERROR(VLOOKUP($I$4&amp;"--"&amp;ROW(A1483),'Clie-F'!$A$5:$H$7000,4,0),"")</f>
        <v/>
      </c>
      <c r="D1489" s="112" t="str">
        <f>IFERROR(VLOOKUP($I$4&amp;"--"&amp;ROW(A1483),'Clie-F'!$A$5:$H$7000,7,0),"")</f>
        <v/>
      </c>
      <c r="E1489" s="111" t="str">
        <f t="shared" ca="1" si="23"/>
        <v/>
      </c>
      <c r="F1489" s="111" t="str">
        <f>IFERROR(VLOOKUP($I$4&amp;"--"&amp;ROW(A1483),'Clie-F'!$A$5:$J$7000,9,0),"")</f>
        <v/>
      </c>
      <c r="G1489" s="111" t="str">
        <f>IFERROR(VLOOKUP($I$4&amp;"--"&amp;ROW(A1483),'Clie-F'!$A$5:$J$7000,10,0),"")</f>
        <v/>
      </c>
    </row>
    <row r="1490" spans="2:7" ht="30" customHeight="1" x14ac:dyDescent="0.3">
      <c r="B1490" s="110">
        <v>1484</v>
      </c>
      <c r="C1490" s="111" t="str">
        <f>IFERROR(VLOOKUP($I$4&amp;"--"&amp;ROW(A1484),'Clie-F'!$A$5:$H$7000,4,0),"")</f>
        <v/>
      </c>
      <c r="D1490" s="112" t="str">
        <f>IFERROR(VLOOKUP($I$4&amp;"--"&amp;ROW(A1484),'Clie-F'!$A$5:$H$7000,7,0),"")</f>
        <v/>
      </c>
      <c r="E1490" s="111" t="str">
        <f t="shared" ca="1" si="23"/>
        <v/>
      </c>
      <c r="F1490" s="111" t="str">
        <f>IFERROR(VLOOKUP($I$4&amp;"--"&amp;ROW(A1484),'Clie-F'!$A$5:$J$7000,9,0),"")</f>
        <v/>
      </c>
      <c r="G1490" s="111" t="str">
        <f>IFERROR(VLOOKUP($I$4&amp;"--"&amp;ROW(A1484),'Clie-F'!$A$5:$J$7000,10,0),"")</f>
        <v/>
      </c>
    </row>
    <row r="1491" spans="2:7" ht="30" customHeight="1" x14ac:dyDescent="0.3">
      <c r="B1491" s="110">
        <v>1485</v>
      </c>
      <c r="C1491" s="111" t="str">
        <f>IFERROR(VLOOKUP($I$4&amp;"--"&amp;ROW(A1485),'Clie-F'!$A$5:$H$7000,4,0),"")</f>
        <v/>
      </c>
      <c r="D1491" s="112" t="str">
        <f>IFERROR(VLOOKUP($I$4&amp;"--"&amp;ROW(A1485),'Clie-F'!$A$5:$H$7000,7,0),"")</f>
        <v/>
      </c>
      <c r="E1491" s="111" t="str">
        <f t="shared" ca="1" si="23"/>
        <v/>
      </c>
      <c r="F1491" s="111" t="str">
        <f>IFERROR(VLOOKUP($I$4&amp;"--"&amp;ROW(A1485),'Clie-F'!$A$5:$J$7000,9,0),"")</f>
        <v/>
      </c>
      <c r="G1491" s="111" t="str">
        <f>IFERROR(VLOOKUP($I$4&amp;"--"&amp;ROW(A1485),'Clie-F'!$A$5:$J$7000,10,0),"")</f>
        <v/>
      </c>
    </row>
    <row r="1492" spans="2:7" ht="30" customHeight="1" x14ac:dyDescent="0.3">
      <c r="B1492" s="110">
        <v>1486</v>
      </c>
      <c r="C1492" s="111" t="str">
        <f>IFERROR(VLOOKUP($I$4&amp;"--"&amp;ROW(A1486),'Clie-F'!$A$5:$H$7000,4,0),"")</f>
        <v/>
      </c>
      <c r="D1492" s="112" t="str">
        <f>IFERROR(VLOOKUP($I$4&amp;"--"&amp;ROW(A1486),'Clie-F'!$A$5:$H$7000,7,0),"")</f>
        <v/>
      </c>
      <c r="E1492" s="111" t="str">
        <f t="shared" ca="1" si="23"/>
        <v/>
      </c>
      <c r="F1492" s="111" t="str">
        <f>IFERROR(VLOOKUP($I$4&amp;"--"&amp;ROW(A1486),'Clie-F'!$A$5:$J$7000,9,0),"")</f>
        <v/>
      </c>
      <c r="G1492" s="111" t="str">
        <f>IFERROR(VLOOKUP($I$4&amp;"--"&amp;ROW(A1486),'Clie-F'!$A$5:$J$7000,10,0),"")</f>
        <v/>
      </c>
    </row>
    <row r="1493" spans="2:7" ht="30" customHeight="1" x14ac:dyDescent="0.3">
      <c r="B1493" s="110">
        <v>1487</v>
      </c>
      <c r="C1493" s="111" t="str">
        <f>IFERROR(VLOOKUP($I$4&amp;"--"&amp;ROW(A1487),'Clie-F'!$A$5:$H$7000,4,0),"")</f>
        <v/>
      </c>
      <c r="D1493" s="112" t="str">
        <f>IFERROR(VLOOKUP($I$4&amp;"--"&amp;ROW(A1487),'Clie-F'!$A$5:$H$7000,7,0),"")</f>
        <v/>
      </c>
      <c r="E1493" s="111" t="str">
        <f t="shared" ca="1" si="23"/>
        <v/>
      </c>
      <c r="F1493" s="111" t="str">
        <f>IFERROR(VLOOKUP($I$4&amp;"--"&amp;ROW(A1487),'Clie-F'!$A$5:$J$7000,9,0),"")</f>
        <v/>
      </c>
      <c r="G1493" s="111" t="str">
        <f>IFERROR(VLOOKUP($I$4&amp;"--"&amp;ROW(A1487),'Clie-F'!$A$5:$J$7000,10,0),"")</f>
        <v/>
      </c>
    </row>
    <row r="1494" spans="2:7" ht="30" customHeight="1" x14ac:dyDescent="0.3">
      <c r="B1494" s="110">
        <v>1488</v>
      </c>
      <c r="C1494" s="111" t="str">
        <f>IFERROR(VLOOKUP($I$4&amp;"--"&amp;ROW(A1488),'Clie-F'!$A$5:$H$7000,4,0),"")</f>
        <v/>
      </c>
      <c r="D1494" s="112" t="str">
        <f>IFERROR(VLOOKUP($I$4&amp;"--"&amp;ROW(A1488),'Clie-F'!$A$5:$H$7000,7,0),"")</f>
        <v/>
      </c>
      <c r="E1494" s="111" t="str">
        <f t="shared" ca="1" si="23"/>
        <v/>
      </c>
      <c r="F1494" s="111" t="str">
        <f>IFERROR(VLOOKUP($I$4&amp;"--"&amp;ROW(A1488),'Clie-F'!$A$5:$J$7000,9,0),"")</f>
        <v/>
      </c>
      <c r="G1494" s="111" t="str">
        <f>IFERROR(VLOOKUP($I$4&amp;"--"&amp;ROW(A1488),'Clie-F'!$A$5:$J$7000,10,0),"")</f>
        <v/>
      </c>
    </row>
    <row r="1495" spans="2:7" ht="30" customHeight="1" x14ac:dyDescent="0.3">
      <c r="B1495" s="110">
        <v>1489</v>
      </c>
      <c r="C1495" s="111" t="str">
        <f>IFERROR(VLOOKUP($I$4&amp;"--"&amp;ROW(A1489),'Clie-F'!$A$5:$H$7000,4,0),"")</f>
        <v/>
      </c>
      <c r="D1495" s="112" t="str">
        <f>IFERROR(VLOOKUP($I$4&amp;"--"&amp;ROW(A1489),'Clie-F'!$A$5:$H$7000,7,0),"")</f>
        <v/>
      </c>
      <c r="E1495" s="111" t="str">
        <f t="shared" ca="1" si="23"/>
        <v/>
      </c>
      <c r="F1495" s="111" t="str">
        <f>IFERROR(VLOOKUP($I$4&amp;"--"&amp;ROW(A1489),'Clie-F'!$A$5:$J$7000,9,0),"")</f>
        <v/>
      </c>
      <c r="G1495" s="111" t="str">
        <f>IFERROR(VLOOKUP($I$4&amp;"--"&amp;ROW(A1489),'Clie-F'!$A$5:$J$7000,10,0),"")</f>
        <v/>
      </c>
    </row>
    <row r="1496" spans="2:7" ht="30" customHeight="1" x14ac:dyDescent="0.3">
      <c r="B1496" s="110">
        <v>1490</v>
      </c>
      <c r="C1496" s="111" t="str">
        <f>IFERROR(VLOOKUP($I$4&amp;"--"&amp;ROW(A1490),'Clie-F'!$A$5:$H$7000,4,0),"")</f>
        <v/>
      </c>
      <c r="D1496" s="112" t="str">
        <f>IFERROR(VLOOKUP($I$4&amp;"--"&amp;ROW(A1490),'Clie-F'!$A$5:$H$7000,7,0),"")</f>
        <v/>
      </c>
      <c r="E1496" s="111" t="str">
        <f t="shared" ca="1" si="23"/>
        <v/>
      </c>
      <c r="F1496" s="111" t="str">
        <f>IFERROR(VLOOKUP($I$4&amp;"--"&amp;ROW(A1490),'Clie-F'!$A$5:$J$7000,9,0),"")</f>
        <v/>
      </c>
      <c r="G1496" s="111" t="str">
        <f>IFERROR(VLOOKUP($I$4&amp;"--"&amp;ROW(A1490),'Clie-F'!$A$5:$J$7000,10,0),"")</f>
        <v/>
      </c>
    </row>
    <row r="1497" spans="2:7" ht="30" customHeight="1" x14ac:dyDescent="0.3">
      <c r="B1497" s="110">
        <v>1491</v>
      </c>
      <c r="C1497" s="111" t="str">
        <f>IFERROR(VLOOKUP($I$4&amp;"--"&amp;ROW(A1491),'Clie-F'!$A$5:$H$7000,4,0),"")</f>
        <v/>
      </c>
      <c r="D1497" s="112" t="str">
        <f>IFERROR(VLOOKUP($I$4&amp;"--"&amp;ROW(A1491),'Clie-F'!$A$5:$H$7000,7,0),"")</f>
        <v/>
      </c>
      <c r="E1497" s="111" t="str">
        <f t="shared" ca="1" si="23"/>
        <v/>
      </c>
      <c r="F1497" s="111" t="str">
        <f>IFERROR(VLOOKUP($I$4&amp;"--"&amp;ROW(A1491),'Clie-F'!$A$5:$J$7000,9,0),"")</f>
        <v/>
      </c>
      <c r="G1497" s="111" t="str">
        <f>IFERROR(VLOOKUP($I$4&amp;"--"&amp;ROW(A1491),'Clie-F'!$A$5:$J$7000,10,0),"")</f>
        <v/>
      </c>
    </row>
    <row r="1498" spans="2:7" ht="30" customHeight="1" x14ac:dyDescent="0.3">
      <c r="B1498" s="110">
        <v>1492</v>
      </c>
      <c r="C1498" s="111" t="str">
        <f>IFERROR(VLOOKUP($I$4&amp;"--"&amp;ROW(A1492),'Clie-F'!$A$5:$H$7000,4,0),"")</f>
        <v/>
      </c>
      <c r="D1498" s="112" t="str">
        <f>IFERROR(VLOOKUP($I$4&amp;"--"&amp;ROW(A1492),'Clie-F'!$A$5:$H$7000,7,0),"")</f>
        <v/>
      </c>
      <c r="E1498" s="111" t="str">
        <f t="shared" ca="1" si="23"/>
        <v/>
      </c>
      <c r="F1498" s="111" t="str">
        <f>IFERROR(VLOOKUP($I$4&amp;"--"&amp;ROW(A1492),'Clie-F'!$A$5:$J$7000,9,0),"")</f>
        <v/>
      </c>
      <c r="G1498" s="111" t="str">
        <f>IFERROR(VLOOKUP($I$4&amp;"--"&amp;ROW(A1492),'Clie-F'!$A$5:$J$7000,10,0),"")</f>
        <v/>
      </c>
    </row>
    <row r="1499" spans="2:7" ht="30" customHeight="1" x14ac:dyDescent="0.3">
      <c r="B1499" s="110">
        <v>1493</v>
      </c>
      <c r="C1499" s="111" t="str">
        <f>IFERROR(VLOOKUP($I$4&amp;"--"&amp;ROW(A1493),'Clie-F'!$A$5:$H$7000,4,0),"")</f>
        <v/>
      </c>
      <c r="D1499" s="112" t="str">
        <f>IFERROR(VLOOKUP($I$4&amp;"--"&amp;ROW(A1493),'Clie-F'!$A$5:$H$7000,7,0),"")</f>
        <v/>
      </c>
      <c r="E1499" s="111" t="str">
        <f t="shared" ca="1" si="23"/>
        <v/>
      </c>
      <c r="F1499" s="111" t="str">
        <f>IFERROR(VLOOKUP($I$4&amp;"--"&amp;ROW(A1493),'Clie-F'!$A$5:$J$7000,9,0),"")</f>
        <v/>
      </c>
      <c r="G1499" s="111" t="str">
        <f>IFERROR(VLOOKUP($I$4&amp;"--"&amp;ROW(A1493),'Clie-F'!$A$5:$J$7000,10,0),"")</f>
        <v/>
      </c>
    </row>
    <row r="1500" spans="2:7" ht="30" customHeight="1" x14ac:dyDescent="0.3">
      <c r="B1500" s="110">
        <v>1494</v>
      </c>
      <c r="C1500" s="111" t="str">
        <f>IFERROR(VLOOKUP($I$4&amp;"--"&amp;ROW(A1494),'Clie-F'!$A$5:$H$7000,4,0),"")</f>
        <v/>
      </c>
      <c r="D1500" s="112" t="str">
        <f>IFERROR(VLOOKUP($I$4&amp;"--"&amp;ROW(A1494),'Clie-F'!$A$5:$H$7000,7,0),"")</f>
        <v/>
      </c>
      <c r="E1500" s="111" t="str">
        <f t="shared" ca="1" si="23"/>
        <v/>
      </c>
      <c r="F1500" s="111" t="str">
        <f>IFERROR(VLOOKUP($I$4&amp;"--"&amp;ROW(A1494),'Clie-F'!$A$5:$J$7000,9,0),"")</f>
        <v/>
      </c>
      <c r="G1500" s="111" t="str">
        <f>IFERROR(VLOOKUP($I$4&amp;"--"&amp;ROW(A1494),'Clie-F'!$A$5:$J$7000,10,0),"")</f>
        <v/>
      </c>
    </row>
    <row r="1501" spans="2:7" ht="30" customHeight="1" x14ac:dyDescent="0.3">
      <c r="B1501" s="110">
        <v>1495</v>
      </c>
      <c r="C1501" s="111" t="str">
        <f>IFERROR(VLOOKUP($I$4&amp;"--"&amp;ROW(A1495),'Clie-F'!$A$5:$H$7000,4,0),"")</f>
        <v/>
      </c>
      <c r="D1501" s="112" t="str">
        <f>IFERROR(VLOOKUP($I$4&amp;"--"&amp;ROW(A1495),'Clie-F'!$A$5:$H$7000,7,0),"")</f>
        <v/>
      </c>
      <c r="E1501" s="111" t="str">
        <f t="shared" ca="1" si="23"/>
        <v/>
      </c>
      <c r="F1501" s="111" t="str">
        <f>IFERROR(VLOOKUP($I$4&amp;"--"&amp;ROW(A1495),'Clie-F'!$A$5:$J$7000,9,0),"")</f>
        <v/>
      </c>
      <c r="G1501" s="111" t="str">
        <f>IFERROR(VLOOKUP($I$4&amp;"--"&amp;ROW(A1495),'Clie-F'!$A$5:$J$7000,10,0),"")</f>
        <v/>
      </c>
    </row>
    <row r="1502" spans="2:7" ht="30" customHeight="1" x14ac:dyDescent="0.3">
      <c r="B1502" s="110">
        <v>1496</v>
      </c>
      <c r="C1502" s="111" t="str">
        <f>IFERROR(VLOOKUP($I$4&amp;"--"&amp;ROW(A1496),'Clie-F'!$A$5:$H$7000,4,0),"")</f>
        <v/>
      </c>
      <c r="D1502" s="112" t="str">
        <f>IFERROR(VLOOKUP($I$4&amp;"--"&amp;ROW(A1496),'Clie-F'!$A$5:$H$7000,7,0),"")</f>
        <v/>
      </c>
      <c r="E1502" s="111" t="str">
        <f t="shared" ca="1" si="23"/>
        <v/>
      </c>
      <c r="F1502" s="111" t="str">
        <f>IFERROR(VLOOKUP($I$4&amp;"--"&amp;ROW(A1496),'Clie-F'!$A$5:$J$7000,9,0),"")</f>
        <v/>
      </c>
      <c r="G1502" s="111" t="str">
        <f>IFERROR(VLOOKUP($I$4&amp;"--"&amp;ROW(A1496),'Clie-F'!$A$5:$J$7000,10,0),"")</f>
        <v/>
      </c>
    </row>
    <row r="1503" spans="2:7" ht="30" customHeight="1" x14ac:dyDescent="0.3">
      <c r="B1503" s="110">
        <v>1497</v>
      </c>
      <c r="C1503" s="111" t="str">
        <f>IFERROR(VLOOKUP($I$4&amp;"--"&amp;ROW(A1497),'Clie-F'!$A$5:$H$7000,4,0),"")</f>
        <v/>
      </c>
      <c r="D1503" s="112" t="str">
        <f>IFERROR(VLOOKUP($I$4&amp;"--"&amp;ROW(A1497),'Clie-F'!$A$5:$H$7000,7,0),"")</f>
        <v/>
      </c>
      <c r="E1503" s="111" t="str">
        <f t="shared" ca="1" si="23"/>
        <v/>
      </c>
      <c r="F1503" s="111" t="str">
        <f>IFERROR(VLOOKUP($I$4&amp;"--"&amp;ROW(A1497),'Clie-F'!$A$5:$J$7000,9,0),"")</f>
        <v/>
      </c>
      <c r="G1503" s="111" t="str">
        <f>IFERROR(VLOOKUP($I$4&amp;"--"&amp;ROW(A1497),'Clie-F'!$A$5:$J$7000,10,0),"")</f>
        <v/>
      </c>
    </row>
    <row r="1504" spans="2:7" ht="30" customHeight="1" x14ac:dyDescent="0.3">
      <c r="B1504" s="110">
        <v>1498</v>
      </c>
      <c r="C1504" s="111" t="str">
        <f>IFERROR(VLOOKUP($I$4&amp;"--"&amp;ROW(A1498),'Clie-F'!$A$5:$H$7000,4,0),"")</f>
        <v/>
      </c>
      <c r="D1504" s="112" t="str">
        <f>IFERROR(VLOOKUP($I$4&amp;"--"&amp;ROW(A1498),'Clie-F'!$A$5:$H$7000,7,0),"")</f>
        <v/>
      </c>
      <c r="E1504" s="111" t="str">
        <f t="shared" ca="1" si="23"/>
        <v/>
      </c>
      <c r="F1504" s="111" t="str">
        <f>IFERROR(VLOOKUP($I$4&amp;"--"&amp;ROW(A1498),'Clie-F'!$A$5:$J$7000,9,0),"")</f>
        <v/>
      </c>
      <c r="G1504" s="111" t="str">
        <f>IFERROR(VLOOKUP($I$4&amp;"--"&amp;ROW(A1498),'Clie-F'!$A$5:$J$7000,10,0),"")</f>
        <v/>
      </c>
    </row>
    <row r="1505" spans="2:7" ht="30" customHeight="1" x14ac:dyDescent="0.3">
      <c r="B1505" s="110">
        <v>1499</v>
      </c>
      <c r="C1505" s="111" t="str">
        <f>IFERROR(VLOOKUP($I$4&amp;"--"&amp;ROW(A1499),'Clie-F'!$A$5:$H$7000,4,0),"")</f>
        <v/>
      </c>
      <c r="D1505" s="112" t="str">
        <f>IFERROR(VLOOKUP($I$4&amp;"--"&amp;ROW(A1499),'Clie-F'!$A$5:$H$7000,7,0),"")</f>
        <v/>
      </c>
      <c r="E1505" s="111" t="str">
        <f t="shared" ca="1" si="23"/>
        <v/>
      </c>
      <c r="F1505" s="111" t="str">
        <f>IFERROR(VLOOKUP($I$4&amp;"--"&amp;ROW(A1499),'Clie-F'!$A$5:$J$7000,9,0),"")</f>
        <v/>
      </c>
      <c r="G1505" s="111" t="str">
        <f>IFERROR(VLOOKUP($I$4&amp;"--"&amp;ROW(A1499),'Clie-F'!$A$5:$J$7000,10,0),"")</f>
        <v/>
      </c>
    </row>
    <row r="1506" spans="2:7" ht="30" customHeight="1" x14ac:dyDescent="0.3">
      <c r="B1506" s="110">
        <v>1500</v>
      </c>
      <c r="C1506" s="111" t="str">
        <f>IFERROR(VLOOKUP($I$4&amp;"--"&amp;ROW(A1500),'Clie-F'!$A$5:$H$7000,4,0),"")</f>
        <v/>
      </c>
      <c r="D1506" s="112" t="str">
        <f>IFERROR(VLOOKUP($I$4&amp;"--"&amp;ROW(A1500),'Clie-F'!$A$5:$H$7000,7,0),"")</f>
        <v/>
      </c>
      <c r="E1506" s="111" t="str">
        <f t="shared" ca="1" si="23"/>
        <v/>
      </c>
      <c r="F1506" s="111" t="str">
        <f>IFERROR(VLOOKUP($I$4&amp;"--"&amp;ROW(A1500),'Clie-F'!$A$5:$J$7000,9,0),"")</f>
        <v/>
      </c>
      <c r="G1506" s="111" t="str">
        <f>IFERROR(VLOOKUP($I$4&amp;"--"&amp;ROW(A1500),'Clie-F'!$A$5:$J$7000,10,0),"")</f>
        <v/>
      </c>
    </row>
    <row r="1507" spans="2:7" ht="30" customHeight="1" x14ac:dyDescent="0.3">
      <c r="B1507" s="110">
        <v>1501</v>
      </c>
      <c r="C1507" s="111" t="str">
        <f>IFERROR(VLOOKUP($I$4&amp;"--"&amp;ROW(A1501),'Clie-F'!$A$5:$H$7000,4,0),"")</f>
        <v/>
      </c>
      <c r="D1507" s="112" t="str">
        <f>IFERROR(VLOOKUP($I$4&amp;"--"&amp;ROW(A1501),'Clie-F'!$A$5:$H$7000,7,0),"")</f>
        <v/>
      </c>
      <c r="E1507" s="111" t="str">
        <f t="shared" ca="1" si="23"/>
        <v/>
      </c>
      <c r="F1507" s="111" t="str">
        <f>IFERROR(VLOOKUP($I$4&amp;"--"&amp;ROW(A1501),'Clie-F'!$A$5:$J$7000,9,0),"")</f>
        <v/>
      </c>
      <c r="G1507" s="111" t="str">
        <f>IFERROR(VLOOKUP($I$4&amp;"--"&amp;ROW(A1501),'Clie-F'!$A$5:$J$7000,10,0),"")</f>
        <v/>
      </c>
    </row>
    <row r="1508" spans="2:7" ht="30" customHeight="1" x14ac:dyDescent="0.3">
      <c r="B1508" s="110">
        <v>1502</v>
      </c>
      <c r="C1508" s="111" t="str">
        <f>IFERROR(VLOOKUP($I$4&amp;"--"&amp;ROW(A1502),'Clie-F'!$A$5:$H$7000,4,0),"")</f>
        <v/>
      </c>
      <c r="D1508" s="112" t="str">
        <f>IFERROR(VLOOKUP($I$4&amp;"--"&amp;ROW(A1502),'Clie-F'!$A$5:$H$7000,7,0),"")</f>
        <v/>
      </c>
      <c r="E1508" s="111" t="str">
        <f t="shared" ca="1" si="23"/>
        <v/>
      </c>
      <c r="F1508" s="111" t="str">
        <f>IFERROR(VLOOKUP($I$4&amp;"--"&amp;ROW(A1502),'Clie-F'!$A$5:$J$7000,9,0),"")</f>
        <v/>
      </c>
      <c r="G1508" s="111" t="str">
        <f>IFERROR(VLOOKUP($I$4&amp;"--"&amp;ROW(A1502),'Clie-F'!$A$5:$J$7000,10,0),"")</f>
        <v/>
      </c>
    </row>
    <row r="1509" spans="2:7" ht="30" customHeight="1" x14ac:dyDescent="0.3">
      <c r="B1509" s="110">
        <v>1503</v>
      </c>
      <c r="C1509" s="111" t="str">
        <f>IFERROR(VLOOKUP($I$4&amp;"--"&amp;ROW(A1503),'Clie-F'!$A$5:$H$7000,4,0),"")</f>
        <v/>
      </c>
      <c r="D1509" s="112" t="str">
        <f>IFERROR(VLOOKUP($I$4&amp;"--"&amp;ROW(A1503),'Clie-F'!$A$5:$H$7000,7,0),"")</f>
        <v/>
      </c>
      <c r="E1509" s="111" t="str">
        <f t="shared" ca="1" si="23"/>
        <v/>
      </c>
      <c r="F1509" s="111" t="str">
        <f>IFERROR(VLOOKUP($I$4&amp;"--"&amp;ROW(A1503),'Clie-F'!$A$5:$J$7000,9,0),"")</f>
        <v/>
      </c>
      <c r="G1509" s="111" t="str">
        <f>IFERROR(VLOOKUP($I$4&amp;"--"&amp;ROW(A1503),'Clie-F'!$A$5:$J$7000,10,0),"")</f>
        <v/>
      </c>
    </row>
    <row r="1510" spans="2:7" ht="30" customHeight="1" x14ac:dyDescent="0.3">
      <c r="B1510" s="110">
        <v>1504</v>
      </c>
      <c r="C1510" s="111" t="str">
        <f>IFERROR(VLOOKUP($I$4&amp;"--"&amp;ROW(A1504),'Clie-F'!$A$5:$H$7000,4,0),"")</f>
        <v/>
      </c>
      <c r="D1510" s="112" t="str">
        <f>IFERROR(VLOOKUP($I$4&amp;"--"&amp;ROW(A1504),'Clie-F'!$A$5:$H$7000,7,0),"")</f>
        <v/>
      </c>
      <c r="E1510" s="111" t="str">
        <f t="shared" ca="1" si="23"/>
        <v/>
      </c>
      <c r="F1510" s="111" t="str">
        <f>IFERROR(VLOOKUP($I$4&amp;"--"&amp;ROW(A1504),'Clie-F'!$A$5:$J$7000,9,0),"")</f>
        <v/>
      </c>
      <c r="G1510" s="111" t="str">
        <f>IFERROR(VLOOKUP($I$4&amp;"--"&amp;ROW(A1504),'Clie-F'!$A$5:$J$7000,10,0),"")</f>
        <v/>
      </c>
    </row>
    <row r="1511" spans="2:7" ht="30" customHeight="1" x14ac:dyDescent="0.3">
      <c r="B1511" s="110">
        <v>1505</v>
      </c>
      <c r="C1511" s="111" t="str">
        <f>IFERROR(VLOOKUP($I$4&amp;"--"&amp;ROW(A1505),'Clie-F'!$A$5:$H$7000,4,0),"")</f>
        <v/>
      </c>
      <c r="D1511" s="112" t="str">
        <f>IFERROR(VLOOKUP($I$4&amp;"--"&amp;ROW(A1505),'Clie-F'!$A$5:$H$7000,7,0),"")</f>
        <v/>
      </c>
      <c r="E1511" s="111" t="str">
        <f t="shared" ca="1" si="23"/>
        <v/>
      </c>
      <c r="F1511" s="111" t="str">
        <f>IFERROR(VLOOKUP($I$4&amp;"--"&amp;ROW(A1505),'Clie-F'!$A$5:$J$7000,9,0),"")</f>
        <v/>
      </c>
      <c r="G1511" s="111" t="str">
        <f>IFERROR(VLOOKUP($I$4&amp;"--"&amp;ROW(A1505),'Clie-F'!$A$5:$J$7000,10,0),"")</f>
        <v/>
      </c>
    </row>
    <row r="1512" spans="2:7" ht="30" customHeight="1" x14ac:dyDescent="0.3">
      <c r="B1512" s="110">
        <v>1506</v>
      </c>
      <c r="C1512" s="111" t="str">
        <f>IFERROR(VLOOKUP($I$4&amp;"--"&amp;ROW(A1506),'Clie-F'!$A$5:$H$7000,4,0),"")</f>
        <v/>
      </c>
      <c r="D1512" s="112" t="str">
        <f>IFERROR(VLOOKUP($I$4&amp;"--"&amp;ROW(A1506),'Clie-F'!$A$5:$H$7000,7,0),"")</f>
        <v/>
      </c>
      <c r="E1512" s="111" t="str">
        <f t="shared" ca="1" si="23"/>
        <v/>
      </c>
      <c r="F1512" s="111" t="str">
        <f>IFERROR(VLOOKUP($I$4&amp;"--"&amp;ROW(A1506),'Clie-F'!$A$5:$J$7000,9,0),"")</f>
        <v/>
      </c>
      <c r="G1512" s="111" t="str">
        <f>IFERROR(VLOOKUP($I$4&amp;"--"&amp;ROW(A1506),'Clie-F'!$A$5:$J$7000,10,0),"")</f>
        <v/>
      </c>
    </row>
    <row r="1513" spans="2:7" ht="30" customHeight="1" x14ac:dyDescent="0.3">
      <c r="B1513" s="110">
        <v>1507</v>
      </c>
      <c r="C1513" s="111" t="str">
        <f>IFERROR(VLOOKUP($I$4&amp;"--"&amp;ROW(A1507),'Clie-F'!$A$5:$H$7000,4,0),"")</f>
        <v/>
      </c>
      <c r="D1513" s="112" t="str">
        <f>IFERROR(VLOOKUP($I$4&amp;"--"&amp;ROW(A1507),'Clie-F'!$A$5:$H$7000,7,0),"")</f>
        <v/>
      </c>
      <c r="E1513" s="111" t="str">
        <f t="shared" ca="1" si="23"/>
        <v/>
      </c>
      <c r="F1513" s="111" t="str">
        <f>IFERROR(VLOOKUP($I$4&amp;"--"&amp;ROW(A1507),'Clie-F'!$A$5:$J$7000,9,0),"")</f>
        <v/>
      </c>
      <c r="G1513" s="111" t="str">
        <f>IFERROR(VLOOKUP($I$4&amp;"--"&amp;ROW(A1507),'Clie-F'!$A$5:$J$7000,10,0),"")</f>
        <v/>
      </c>
    </row>
    <row r="1514" spans="2:7" ht="30" customHeight="1" x14ac:dyDescent="0.3">
      <c r="B1514" s="110">
        <v>1508</v>
      </c>
      <c r="C1514" s="111" t="str">
        <f>IFERROR(VLOOKUP($I$4&amp;"--"&amp;ROW(A1508),'Clie-F'!$A$5:$H$7000,4,0),"")</f>
        <v/>
      </c>
      <c r="D1514" s="112" t="str">
        <f>IFERROR(VLOOKUP($I$4&amp;"--"&amp;ROW(A1508),'Clie-F'!$A$5:$H$7000,7,0),"")</f>
        <v/>
      </c>
      <c r="E1514" s="111" t="str">
        <f t="shared" ca="1" si="23"/>
        <v/>
      </c>
      <c r="F1514" s="111" t="str">
        <f>IFERROR(VLOOKUP($I$4&amp;"--"&amp;ROW(A1508),'Clie-F'!$A$5:$J$7000,9,0),"")</f>
        <v/>
      </c>
      <c r="G1514" s="111" t="str">
        <f>IFERROR(VLOOKUP($I$4&amp;"--"&amp;ROW(A1508),'Clie-F'!$A$5:$J$7000,10,0),"")</f>
        <v/>
      </c>
    </row>
    <row r="1515" spans="2:7" ht="30" customHeight="1" x14ac:dyDescent="0.3">
      <c r="B1515" s="110">
        <v>1509</v>
      </c>
      <c r="C1515" s="111" t="str">
        <f>IFERROR(VLOOKUP($I$4&amp;"--"&amp;ROW(A1509),'Clie-F'!$A$5:$H$7000,4,0),"")</f>
        <v/>
      </c>
      <c r="D1515" s="112" t="str">
        <f>IFERROR(VLOOKUP($I$4&amp;"--"&amp;ROW(A1509),'Clie-F'!$A$5:$H$7000,7,0),"")</f>
        <v/>
      </c>
      <c r="E1515" s="111" t="str">
        <f t="shared" ca="1" si="23"/>
        <v/>
      </c>
      <c r="F1515" s="111" t="str">
        <f>IFERROR(VLOOKUP($I$4&amp;"--"&amp;ROW(A1509),'Clie-F'!$A$5:$J$7000,9,0),"")</f>
        <v/>
      </c>
      <c r="G1515" s="111" t="str">
        <f>IFERROR(VLOOKUP($I$4&amp;"--"&amp;ROW(A1509),'Clie-F'!$A$5:$J$7000,10,0),"")</f>
        <v/>
      </c>
    </row>
    <row r="1516" spans="2:7" ht="30" customHeight="1" x14ac:dyDescent="0.3">
      <c r="B1516" s="110">
        <v>1510</v>
      </c>
      <c r="C1516" s="111" t="str">
        <f>IFERROR(VLOOKUP($I$4&amp;"--"&amp;ROW(A1510),'Clie-F'!$A$5:$H$7000,4,0),"")</f>
        <v/>
      </c>
      <c r="D1516" s="112" t="str">
        <f>IFERROR(VLOOKUP($I$4&amp;"--"&amp;ROW(A1510),'Clie-F'!$A$5:$H$7000,7,0),"")</f>
        <v/>
      </c>
      <c r="E1516" s="111" t="str">
        <f t="shared" ca="1" si="23"/>
        <v/>
      </c>
      <c r="F1516" s="111" t="str">
        <f>IFERROR(VLOOKUP($I$4&amp;"--"&amp;ROW(A1510),'Clie-F'!$A$5:$J$7000,9,0),"")</f>
        <v/>
      </c>
      <c r="G1516" s="111" t="str">
        <f>IFERROR(VLOOKUP($I$4&amp;"--"&amp;ROW(A1510),'Clie-F'!$A$5:$J$7000,10,0),"")</f>
        <v/>
      </c>
    </row>
    <row r="1517" spans="2:7" ht="30" customHeight="1" x14ac:dyDescent="0.3">
      <c r="B1517" s="110">
        <v>1511</v>
      </c>
      <c r="C1517" s="111" t="str">
        <f>IFERROR(VLOOKUP($I$4&amp;"--"&amp;ROW(A1511),'Clie-F'!$A$5:$H$7000,4,0),"")</f>
        <v/>
      </c>
      <c r="D1517" s="112" t="str">
        <f>IFERROR(VLOOKUP($I$4&amp;"--"&amp;ROW(A1511),'Clie-F'!$A$5:$H$7000,7,0),"")</f>
        <v/>
      </c>
      <c r="E1517" s="111" t="str">
        <f t="shared" ca="1" si="23"/>
        <v/>
      </c>
      <c r="F1517" s="111" t="str">
        <f>IFERROR(VLOOKUP($I$4&amp;"--"&amp;ROW(A1511),'Clie-F'!$A$5:$J$7000,9,0),"")</f>
        <v/>
      </c>
      <c r="G1517" s="111" t="str">
        <f>IFERROR(VLOOKUP($I$4&amp;"--"&amp;ROW(A1511),'Clie-F'!$A$5:$J$7000,10,0),"")</f>
        <v/>
      </c>
    </row>
    <row r="1518" spans="2:7" ht="30" customHeight="1" x14ac:dyDescent="0.3">
      <c r="B1518" s="110">
        <v>1512</v>
      </c>
      <c r="C1518" s="111" t="str">
        <f>IFERROR(VLOOKUP($I$4&amp;"--"&amp;ROW(A1512),'Clie-F'!$A$5:$H$7000,4,0),"")</f>
        <v/>
      </c>
      <c r="D1518" s="112" t="str">
        <f>IFERROR(VLOOKUP($I$4&amp;"--"&amp;ROW(A1512),'Clie-F'!$A$5:$H$7000,7,0),"")</f>
        <v/>
      </c>
      <c r="E1518" s="111" t="str">
        <f t="shared" ca="1" si="23"/>
        <v/>
      </c>
      <c r="F1518" s="111" t="str">
        <f>IFERROR(VLOOKUP($I$4&amp;"--"&amp;ROW(A1512),'Clie-F'!$A$5:$J$7000,9,0),"")</f>
        <v/>
      </c>
      <c r="G1518" s="111" t="str">
        <f>IFERROR(VLOOKUP($I$4&amp;"--"&amp;ROW(A1512),'Clie-F'!$A$5:$J$7000,10,0),"")</f>
        <v/>
      </c>
    </row>
    <row r="1519" spans="2:7" ht="30" customHeight="1" x14ac:dyDescent="0.3">
      <c r="B1519" s="110">
        <v>1513</v>
      </c>
      <c r="C1519" s="111" t="str">
        <f>IFERROR(VLOOKUP($I$4&amp;"--"&amp;ROW(A1513),'Clie-F'!$A$5:$H$7000,4,0),"")</f>
        <v/>
      </c>
      <c r="D1519" s="112" t="str">
        <f>IFERROR(VLOOKUP($I$4&amp;"--"&amp;ROW(A1513),'Clie-F'!$A$5:$H$7000,7,0),"")</f>
        <v/>
      </c>
      <c r="E1519" s="111" t="str">
        <f t="shared" ca="1" si="23"/>
        <v/>
      </c>
      <c r="F1519" s="111" t="str">
        <f>IFERROR(VLOOKUP($I$4&amp;"--"&amp;ROW(A1513),'Clie-F'!$A$5:$J$7000,9,0),"")</f>
        <v/>
      </c>
      <c r="G1519" s="111" t="str">
        <f>IFERROR(VLOOKUP($I$4&amp;"--"&amp;ROW(A1513),'Clie-F'!$A$5:$J$7000,10,0),"")</f>
        <v/>
      </c>
    </row>
    <row r="1520" spans="2:7" ht="30" customHeight="1" x14ac:dyDescent="0.3">
      <c r="B1520" s="110">
        <v>1514</v>
      </c>
      <c r="C1520" s="111" t="str">
        <f>IFERROR(VLOOKUP($I$4&amp;"--"&amp;ROW(A1514),'Clie-F'!$A$5:$H$7000,4,0),"")</f>
        <v/>
      </c>
      <c r="D1520" s="112" t="str">
        <f>IFERROR(VLOOKUP($I$4&amp;"--"&amp;ROW(A1514),'Clie-F'!$A$5:$H$7000,7,0),"")</f>
        <v/>
      </c>
      <c r="E1520" s="111" t="str">
        <f t="shared" ca="1" si="23"/>
        <v/>
      </c>
      <c r="F1520" s="111" t="str">
        <f>IFERROR(VLOOKUP($I$4&amp;"--"&amp;ROW(A1514),'Clie-F'!$A$5:$J$7000,9,0),"")</f>
        <v/>
      </c>
      <c r="G1520" s="111" t="str">
        <f>IFERROR(VLOOKUP($I$4&amp;"--"&amp;ROW(A1514),'Clie-F'!$A$5:$J$7000,10,0),"")</f>
        <v/>
      </c>
    </row>
    <row r="1521" spans="2:7" ht="30" customHeight="1" x14ac:dyDescent="0.3">
      <c r="B1521" s="110">
        <v>1515</v>
      </c>
      <c r="C1521" s="111" t="str">
        <f>IFERROR(VLOOKUP($I$4&amp;"--"&amp;ROW(A1515),'Clie-F'!$A$5:$H$7000,4,0),"")</f>
        <v/>
      </c>
      <c r="D1521" s="112" t="str">
        <f>IFERROR(VLOOKUP($I$4&amp;"--"&amp;ROW(A1515),'Clie-F'!$A$5:$H$7000,7,0),"")</f>
        <v/>
      </c>
      <c r="E1521" s="111" t="str">
        <f t="shared" ca="1" si="23"/>
        <v/>
      </c>
      <c r="F1521" s="111" t="str">
        <f>IFERROR(VLOOKUP($I$4&amp;"--"&amp;ROW(A1515),'Clie-F'!$A$5:$J$7000,9,0),"")</f>
        <v/>
      </c>
      <c r="G1521" s="111" t="str">
        <f>IFERROR(VLOOKUP($I$4&amp;"--"&amp;ROW(A1515),'Clie-F'!$A$5:$J$7000,10,0),"")</f>
        <v/>
      </c>
    </row>
    <row r="1522" spans="2:7" ht="30" customHeight="1" x14ac:dyDescent="0.3">
      <c r="B1522" s="110">
        <v>1516</v>
      </c>
      <c r="C1522" s="111" t="str">
        <f>IFERROR(VLOOKUP($I$4&amp;"--"&amp;ROW(A1516),'Clie-F'!$A$5:$H$7000,4,0),"")</f>
        <v/>
      </c>
      <c r="D1522" s="112" t="str">
        <f>IFERROR(VLOOKUP($I$4&amp;"--"&amp;ROW(A1516),'Clie-F'!$A$5:$H$7000,7,0),"")</f>
        <v/>
      </c>
      <c r="E1522" s="111" t="str">
        <f t="shared" ca="1" si="23"/>
        <v/>
      </c>
      <c r="F1522" s="111" t="str">
        <f>IFERROR(VLOOKUP($I$4&amp;"--"&amp;ROW(A1516),'Clie-F'!$A$5:$J$7000,9,0),"")</f>
        <v/>
      </c>
      <c r="G1522" s="111" t="str">
        <f>IFERROR(VLOOKUP($I$4&amp;"--"&amp;ROW(A1516),'Clie-F'!$A$5:$J$7000,10,0),"")</f>
        <v/>
      </c>
    </row>
    <row r="1523" spans="2:7" ht="30" customHeight="1" x14ac:dyDescent="0.3">
      <c r="B1523" s="110">
        <v>1517</v>
      </c>
      <c r="C1523" s="111" t="str">
        <f>IFERROR(VLOOKUP($I$4&amp;"--"&amp;ROW(A1517),'Clie-F'!$A$5:$H$7000,4,0),"")</f>
        <v/>
      </c>
      <c r="D1523" s="112" t="str">
        <f>IFERROR(VLOOKUP($I$4&amp;"--"&amp;ROW(A1517),'Clie-F'!$A$5:$H$7000,7,0),"")</f>
        <v/>
      </c>
      <c r="E1523" s="111" t="str">
        <f t="shared" ca="1" si="23"/>
        <v/>
      </c>
      <c r="F1523" s="111" t="str">
        <f>IFERROR(VLOOKUP($I$4&amp;"--"&amp;ROW(A1517),'Clie-F'!$A$5:$J$7000,9,0),"")</f>
        <v/>
      </c>
      <c r="G1523" s="111" t="str">
        <f>IFERROR(VLOOKUP($I$4&amp;"--"&amp;ROW(A1517),'Clie-F'!$A$5:$J$7000,10,0),"")</f>
        <v/>
      </c>
    </row>
    <row r="1524" spans="2:7" ht="30" customHeight="1" x14ac:dyDescent="0.3">
      <c r="B1524" s="110">
        <v>1518</v>
      </c>
      <c r="C1524" s="111" t="str">
        <f>IFERROR(VLOOKUP($I$4&amp;"--"&amp;ROW(A1518),'Clie-F'!$A$5:$H$7000,4,0),"")</f>
        <v/>
      </c>
      <c r="D1524" s="112" t="str">
        <f>IFERROR(VLOOKUP($I$4&amp;"--"&amp;ROW(A1518),'Clie-F'!$A$5:$H$7000,7,0),"")</f>
        <v/>
      </c>
      <c r="E1524" s="111" t="str">
        <f t="shared" ca="1" si="23"/>
        <v/>
      </c>
      <c r="F1524" s="111" t="str">
        <f>IFERROR(VLOOKUP($I$4&amp;"--"&amp;ROW(A1518),'Clie-F'!$A$5:$J$7000,9,0),"")</f>
        <v/>
      </c>
      <c r="G1524" s="111" t="str">
        <f>IFERROR(VLOOKUP($I$4&amp;"--"&amp;ROW(A1518),'Clie-F'!$A$5:$J$7000,10,0),"")</f>
        <v/>
      </c>
    </row>
    <row r="1525" spans="2:7" ht="30" customHeight="1" x14ac:dyDescent="0.3">
      <c r="B1525" s="110">
        <v>1519</v>
      </c>
      <c r="C1525" s="111" t="str">
        <f>IFERROR(VLOOKUP($I$4&amp;"--"&amp;ROW(A1519),'Clie-F'!$A$5:$H$7000,4,0),"")</f>
        <v/>
      </c>
      <c r="D1525" s="112" t="str">
        <f>IFERROR(VLOOKUP($I$4&amp;"--"&amp;ROW(A1519),'Clie-F'!$A$5:$H$7000,7,0),"")</f>
        <v/>
      </c>
      <c r="E1525" s="111" t="str">
        <f t="shared" ca="1" si="23"/>
        <v/>
      </c>
      <c r="F1525" s="111" t="str">
        <f>IFERROR(VLOOKUP($I$4&amp;"--"&amp;ROW(A1519),'Clie-F'!$A$5:$J$7000,9,0),"")</f>
        <v/>
      </c>
      <c r="G1525" s="111" t="str">
        <f>IFERROR(VLOOKUP($I$4&amp;"--"&amp;ROW(A1519),'Clie-F'!$A$5:$J$7000,10,0),"")</f>
        <v/>
      </c>
    </row>
    <row r="1526" spans="2:7" ht="30" customHeight="1" x14ac:dyDescent="0.3">
      <c r="B1526" s="110">
        <v>1520</v>
      </c>
      <c r="C1526" s="111" t="str">
        <f>IFERROR(VLOOKUP($I$4&amp;"--"&amp;ROW(A1520),'Clie-F'!$A$5:$H$7000,4,0),"")</f>
        <v/>
      </c>
      <c r="D1526" s="112" t="str">
        <f>IFERROR(VLOOKUP($I$4&amp;"--"&amp;ROW(A1520),'Clie-F'!$A$5:$H$7000,7,0),"")</f>
        <v/>
      </c>
      <c r="E1526" s="111" t="str">
        <f t="shared" ca="1" si="23"/>
        <v/>
      </c>
      <c r="F1526" s="111" t="str">
        <f>IFERROR(VLOOKUP($I$4&amp;"--"&amp;ROW(A1520),'Clie-F'!$A$5:$J$7000,9,0),"")</f>
        <v/>
      </c>
      <c r="G1526" s="111" t="str">
        <f>IFERROR(VLOOKUP($I$4&amp;"--"&amp;ROW(A1520),'Clie-F'!$A$5:$J$7000,10,0),"")</f>
        <v/>
      </c>
    </row>
    <row r="1527" spans="2:7" ht="30" customHeight="1" x14ac:dyDescent="0.3">
      <c r="B1527" s="110">
        <v>1521</v>
      </c>
      <c r="C1527" s="111" t="str">
        <f>IFERROR(VLOOKUP($I$4&amp;"--"&amp;ROW(A1521),'Clie-F'!$A$5:$H$7000,4,0),"")</f>
        <v/>
      </c>
      <c r="D1527" s="112" t="str">
        <f>IFERROR(VLOOKUP($I$4&amp;"--"&amp;ROW(A1521),'Clie-F'!$A$5:$H$7000,7,0),"")</f>
        <v/>
      </c>
      <c r="E1527" s="111" t="str">
        <f t="shared" ca="1" si="23"/>
        <v/>
      </c>
      <c r="F1527" s="111" t="str">
        <f>IFERROR(VLOOKUP($I$4&amp;"--"&amp;ROW(A1521),'Clie-F'!$A$5:$J$7000,9,0),"")</f>
        <v/>
      </c>
      <c r="G1527" s="111" t="str">
        <f>IFERROR(VLOOKUP($I$4&amp;"--"&amp;ROW(A1521),'Clie-F'!$A$5:$J$7000,10,0),"")</f>
        <v/>
      </c>
    </row>
    <row r="1528" spans="2:7" ht="30" customHeight="1" x14ac:dyDescent="0.3">
      <c r="B1528" s="110">
        <v>1522</v>
      </c>
      <c r="C1528" s="111" t="str">
        <f>IFERROR(VLOOKUP($I$4&amp;"--"&amp;ROW(A1522),'Clie-F'!$A$5:$H$7000,4,0),"")</f>
        <v/>
      </c>
      <c r="D1528" s="112" t="str">
        <f>IFERROR(VLOOKUP($I$4&amp;"--"&amp;ROW(A1522),'Clie-F'!$A$5:$H$7000,7,0),"")</f>
        <v/>
      </c>
      <c r="E1528" s="111" t="str">
        <f t="shared" ca="1" si="23"/>
        <v/>
      </c>
      <c r="F1528" s="111" t="str">
        <f>IFERROR(VLOOKUP($I$4&amp;"--"&amp;ROW(A1522),'Clie-F'!$A$5:$J$7000,9,0),"")</f>
        <v/>
      </c>
      <c r="G1528" s="111" t="str">
        <f>IFERROR(VLOOKUP($I$4&amp;"--"&amp;ROW(A1522),'Clie-F'!$A$5:$J$7000,10,0),"")</f>
        <v/>
      </c>
    </row>
    <row r="1529" spans="2:7" ht="30" customHeight="1" x14ac:dyDescent="0.3">
      <c r="B1529" s="110">
        <v>1523</v>
      </c>
      <c r="C1529" s="111" t="str">
        <f>IFERROR(VLOOKUP($I$4&amp;"--"&amp;ROW(A1523),'Clie-F'!$A$5:$H$7000,4,0),"")</f>
        <v/>
      </c>
      <c r="D1529" s="112" t="str">
        <f>IFERROR(VLOOKUP($I$4&amp;"--"&amp;ROW(A1523),'Clie-F'!$A$5:$H$7000,7,0),"")</f>
        <v/>
      </c>
      <c r="E1529" s="111" t="str">
        <f t="shared" ca="1" si="23"/>
        <v/>
      </c>
      <c r="F1529" s="111" t="str">
        <f>IFERROR(VLOOKUP($I$4&amp;"--"&amp;ROW(A1523),'Clie-F'!$A$5:$J$7000,9,0),"")</f>
        <v/>
      </c>
      <c r="G1529" s="111" t="str">
        <f>IFERROR(VLOOKUP($I$4&amp;"--"&amp;ROW(A1523),'Clie-F'!$A$5:$J$7000,10,0),"")</f>
        <v/>
      </c>
    </row>
    <row r="1530" spans="2:7" ht="30" customHeight="1" x14ac:dyDescent="0.3">
      <c r="B1530" s="110">
        <v>1524</v>
      </c>
      <c r="C1530" s="111" t="str">
        <f>IFERROR(VLOOKUP($I$4&amp;"--"&amp;ROW(A1524),'Clie-F'!$A$5:$H$7000,4,0),"")</f>
        <v/>
      </c>
      <c r="D1530" s="112" t="str">
        <f>IFERROR(VLOOKUP($I$4&amp;"--"&amp;ROW(A1524),'Clie-F'!$A$5:$H$7000,7,0),"")</f>
        <v/>
      </c>
      <c r="E1530" s="111" t="str">
        <f t="shared" ca="1" si="23"/>
        <v/>
      </c>
      <c r="F1530" s="111" t="str">
        <f>IFERROR(VLOOKUP($I$4&amp;"--"&amp;ROW(A1524),'Clie-F'!$A$5:$J$7000,9,0),"")</f>
        <v/>
      </c>
      <c r="G1530" s="111" t="str">
        <f>IFERROR(VLOOKUP($I$4&amp;"--"&amp;ROW(A1524),'Clie-F'!$A$5:$J$7000,10,0),"")</f>
        <v/>
      </c>
    </row>
    <row r="1531" spans="2:7" ht="30" customHeight="1" x14ac:dyDescent="0.3">
      <c r="B1531" s="110">
        <v>1525</v>
      </c>
      <c r="C1531" s="111" t="str">
        <f>IFERROR(VLOOKUP($I$4&amp;"--"&amp;ROW(A1525),'Clie-F'!$A$5:$H$7000,4,0),"")</f>
        <v/>
      </c>
      <c r="D1531" s="112" t="str">
        <f>IFERROR(VLOOKUP($I$4&amp;"--"&amp;ROW(A1525),'Clie-F'!$A$5:$H$7000,7,0),"")</f>
        <v/>
      </c>
      <c r="E1531" s="111" t="str">
        <f t="shared" ca="1" si="23"/>
        <v/>
      </c>
      <c r="F1531" s="111" t="str">
        <f>IFERROR(VLOOKUP($I$4&amp;"--"&amp;ROW(A1525),'Clie-F'!$A$5:$J$7000,9,0),"")</f>
        <v/>
      </c>
      <c r="G1531" s="111" t="str">
        <f>IFERROR(VLOOKUP($I$4&amp;"--"&amp;ROW(A1525),'Clie-F'!$A$5:$J$7000,10,0),"")</f>
        <v/>
      </c>
    </row>
    <row r="1532" spans="2:7" ht="30" customHeight="1" x14ac:dyDescent="0.3">
      <c r="B1532" s="110">
        <v>1526</v>
      </c>
      <c r="C1532" s="111" t="str">
        <f>IFERROR(VLOOKUP($I$4&amp;"--"&amp;ROW(A1526),'Clie-F'!$A$5:$H$7000,4,0),"")</f>
        <v/>
      </c>
      <c r="D1532" s="112" t="str">
        <f>IFERROR(VLOOKUP($I$4&amp;"--"&amp;ROW(A1526),'Clie-F'!$A$5:$H$7000,7,0),"")</f>
        <v/>
      </c>
      <c r="E1532" s="111" t="str">
        <f t="shared" ca="1" si="23"/>
        <v/>
      </c>
      <c r="F1532" s="111" t="str">
        <f>IFERROR(VLOOKUP($I$4&amp;"--"&amp;ROW(A1526),'Clie-F'!$A$5:$J$7000,9,0),"")</f>
        <v/>
      </c>
      <c r="G1532" s="111" t="str">
        <f>IFERROR(VLOOKUP($I$4&amp;"--"&amp;ROW(A1526),'Clie-F'!$A$5:$J$7000,10,0),"")</f>
        <v/>
      </c>
    </row>
    <row r="1533" spans="2:7" ht="30" customHeight="1" x14ac:dyDescent="0.3">
      <c r="B1533" s="110">
        <v>1527</v>
      </c>
      <c r="C1533" s="111" t="str">
        <f>IFERROR(VLOOKUP($I$4&amp;"--"&amp;ROW(A1527),'Clie-F'!$A$5:$H$7000,4,0),"")</f>
        <v/>
      </c>
      <c r="D1533" s="112" t="str">
        <f>IFERROR(VLOOKUP($I$4&amp;"--"&amp;ROW(A1527),'Clie-F'!$A$5:$H$7000,7,0),"")</f>
        <v/>
      </c>
      <c r="E1533" s="111" t="str">
        <f t="shared" ca="1" si="23"/>
        <v/>
      </c>
      <c r="F1533" s="111" t="str">
        <f>IFERROR(VLOOKUP($I$4&amp;"--"&amp;ROW(A1527),'Clie-F'!$A$5:$J$7000,9,0),"")</f>
        <v/>
      </c>
      <c r="G1533" s="111" t="str">
        <f>IFERROR(VLOOKUP($I$4&amp;"--"&amp;ROW(A1527),'Clie-F'!$A$5:$J$7000,10,0),"")</f>
        <v/>
      </c>
    </row>
    <row r="1534" spans="2:7" ht="30" customHeight="1" x14ac:dyDescent="0.3">
      <c r="B1534" s="110">
        <v>1528</v>
      </c>
      <c r="C1534" s="111" t="str">
        <f>IFERROR(VLOOKUP($I$4&amp;"--"&amp;ROW(A1528),'Clie-F'!$A$5:$H$7000,4,0),"")</f>
        <v/>
      </c>
      <c r="D1534" s="112" t="str">
        <f>IFERROR(VLOOKUP($I$4&amp;"--"&amp;ROW(A1528),'Clie-F'!$A$5:$H$7000,7,0),"")</f>
        <v/>
      </c>
      <c r="E1534" s="111" t="str">
        <f t="shared" ca="1" si="23"/>
        <v/>
      </c>
      <c r="F1534" s="111" t="str">
        <f>IFERROR(VLOOKUP($I$4&amp;"--"&amp;ROW(A1528),'Clie-F'!$A$5:$J$7000,9,0),"")</f>
        <v/>
      </c>
      <c r="G1534" s="111" t="str">
        <f>IFERROR(VLOOKUP($I$4&amp;"--"&amp;ROW(A1528),'Clie-F'!$A$5:$J$7000,10,0),"")</f>
        <v/>
      </c>
    </row>
    <row r="1535" spans="2:7" ht="30" customHeight="1" x14ac:dyDescent="0.3">
      <c r="B1535" s="110">
        <v>1529</v>
      </c>
      <c r="C1535" s="111" t="str">
        <f>IFERROR(VLOOKUP($I$4&amp;"--"&amp;ROW(A1529),'Clie-F'!$A$5:$H$7000,4,0),"")</f>
        <v/>
      </c>
      <c r="D1535" s="112" t="str">
        <f>IFERROR(VLOOKUP($I$4&amp;"--"&amp;ROW(A1529),'Clie-F'!$A$5:$H$7000,7,0),"")</f>
        <v/>
      </c>
      <c r="E1535" s="111" t="str">
        <f t="shared" ca="1" si="23"/>
        <v/>
      </c>
      <c r="F1535" s="111" t="str">
        <f>IFERROR(VLOOKUP($I$4&amp;"--"&amp;ROW(A1529),'Clie-F'!$A$5:$J$7000,9,0),"")</f>
        <v/>
      </c>
      <c r="G1535" s="111" t="str">
        <f>IFERROR(VLOOKUP($I$4&amp;"--"&amp;ROW(A1529),'Clie-F'!$A$5:$J$7000,10,0),"")</f>
        <v/>
      </c>
    </row>
    <row r="1536" spans="2:7" ht="30" customHeight="1" x14ac:dyDescent="0.3">
      <c r="B1536" s="110">
        <v>1530</v>
      </c>
      <c r="C1536" s="111" t="str">
        <f>IFERROR(VLOOKUP($I$4&amp;"--"&amp;ROW(A1530),'Clie-F'!$A$5:$H$7000,4,0),"")</f>
        <v/>
      </c>
      <c r="D1536" s="112" t="str">
        <f>IFERROR(VLOOKUP($I$4&amp;"--"&amp;ROW(A1530),'Clie-F'!$A$5:$H$7000,7,0),"")</f>
        <v/>
      </c>
      <c r="E1536" s="111" t="str">
        <f t="shared" ca="1" si="23"/>
        <v/>
      </c>
      <c r="F1536" s="111" t="str">
        <f>IFERROR(VLOOKUP($I$4&amp;"--"&amp;ROW(A1530),'Clie-F'!$A$5:$J$7000,9,0),"")</f>
        <v/>
      </c>
      <c r="G1536" s="111" t="str">
        <f>IFERROR(VLOOKUP($I$4&amp;"--"&amp;ROW(A1530),'Clie-F'!$A$5:$J$7000,10,0),"")</f>
        <v/>
      </c>
    </row>
    <row r="1537" spans="2:7" ht="30" customHeight="1" x14ac:dyDescent="0.3">
      <c r="B1537" s="110">
        <v>1531</v>
      </c>
      <c r="C1537" s="111" t="str">
        <f>IFERROR(VLOOKUP($I$4&amp;"--"&amp;ROW(A1531),'Clie-F'!$A$5:$H$7000,4,0),"")</f>
        <v/>
      </c>
      <c r="D1537" s="112" t="str">
        <f>IFERROR(VLOOKUP($I$4&amp;"--"&amp;ROW(A1531),'Clie-F'!$A$5:$H$7000,7,0),"")</f>
        <v/>
      </c>
      <c r="E1537" s="111" t="str">
        <f t="shared" ca="1" si="23"/>
        <v/>
      </c>
      <c r="F1537" s="111" t="str">
        <f>IFERROR(VLOOKUP($I$4&amp;"--"&amp;ROW(A1531),'Clie-F'!$A$5:$J$7000,9,0),"")</f>
        <v/>
      </c>
      <c r="G1537" s="111" t="str">
        <f>IFERROR(VLOOKUP($I$4&amp;"--"&amp;ROW(A1531),'Clie-F'!$A$5:$J$7000,10,0),"")</f>
        <v/>
      </c>
    </row>
    <row r="1538" spans="2:7" ht="30" customHeight="1" x14ac:dyDescent="0.3">
      <c r="B1538" s="110">
        <v>1532</v>
      </c>
      <c r="C1538" s="111" t="str">
        <f>IFERROR(VLOOKUP($I$4&amp;"--"&amp;ROW(A1532),'Clie-F'!$A$5:$H$7000,4,0),"")</f>
        <v/>
      </c>
      <c r="D1538" s="112" t="str">
        <f>IFERROR(VLOOKUP($I$4&amp;"--"&amp;ROW(A1532),'Clie-F'!$A$5:$H$7000,7,0),"")</f>
        <v/>
      </c>
      <c r="E1538" s="111" t="str">
        <f t="shared" ca="1" si="23"/>
        <v/>
      </c>
      <c r="F1538" s="111" t="str">
        <f>IFERROR(VLOOKUP($I$4&amp;"--"&amp;ROW(A1532),'Clie-F'!$A$5:$J$7000,9,0),"")</f>
        <v/>
      </c>
      <c r="G1538" s="111" t="str">
        <f>IFERROR(VLOOKUP($I$4&amp;"--"&amp;ROW(A1532),'Clie-F'!$A$5:$J$7000,10,0),"")</f>
        <v/>
      </c>
    </row>
    <row r="1539" spans="2:7" ht="30" customHeight="1" x14ac:dyDescent="0.3">
      <c r="B1539" s="110">
        <v>1533</v>
      </c>
      <c r="C1539" s="111" t="str">
        <f>IFERROR(VLOOKUP($I$4&amp;"--"&amp;ROW(A1533),'Clie-F'!$A$5:$H$7000,4,0),"")</f>
        <v/>
      </c>
      <c r="D1539" s="112" t="str">
        <f>IFERROR(VLOOKUP($I$4&amp;"--"&amp;ROW(A1533),'Clie-F'!$A$5:$H$7000,7,0),"")</f>
        <v/>
      </c>
      <c r="E1539" s="111" t="str">
        <f t="shared" ca="1" si="23"/>
        <v/>
      </c>
      <c r="F1539" s="111" t="str">
        <f>IFERROR(VLOOKUP($I$4&amp;"--"&amp;ROW(A1533),'Clie-F'!$A$5:$J$7000,9,0),"")</f>
        <v/>
      </c>
      <c r="G1539" s="111" t="str">
        <f>IFERROR(VLOOKUP($I$4&amp;"--"&amp;ROW(A1533),'Clie-F'!$A$5:$J$7000,10,0),"")</f>
        <v/>
      </c>
    </row>
    <row r="1540" spans="2:7" ht="30" customHeight="1" x14ac:dyDescent="0.3">
      <c r="B1540" s="110">
        <v>1534</v>
      </c>
      <c r="C1540" s="111" t="str">
        <f>IFERROR(VLOOKUP($I$4&amp;"--"&amp;ROW(A1534),'Clie-F'!$A$5:$H$7000,4,0),"")</f>
        <v/>
      </c>
      <c r="D1540" s="112" t="str">
        <f>IFERROR(VLOOKUP($I$4&amp;"--"&amp;ROW(A1534),'Clie-F'!$A$5:$H$7000,7,0),"")</f>
        <v/>
      </c>
      <c r="E1540" s="111" t="str">
        <f t="shared" ca="1" si="23"/>
        <v/>
      </c>
      <c r="F1540" s="111" t="str">
        <f>IFERROR(VLOOKUP($I$4&amp;"--"&amp;ROW(A1534),'Clie-F'!$A$5:$J$7000,9,0),"")</f>
        <v/>
      </c>
      <c r="G1540" s="111" t="str">
        <f>IFERROR(VLOOKUP($I$4&amp;"--"&amp;ROW(A1534),'Clie-F'!$A$5:$J$7000,10,0),"")</f>
        <v/>
      </c>
    </row>
    <row r="1541" spans="2:7" ht="30" customHeight="1" x14ac:dyDescent="0.3">
      <c r="B1541" s="110">
        <v>1535</v>
      </c>
      <c r="C1541" s="111" t="str">
        <f>IFERROR(VLOOKUP($I$4&amp;"--"&amp;ROW(A1535),'Clie-F'!$A$5:$H$7000,4,0),"")</f>
        <v/>
      </c>
      <c r="D1541" s="112" t="str">
        <f>IFERROR(VLOOKUP($I$4&amp;"--"&amp;ROW(A1535),'Clie-F'!$A$5:$H$7000,7,0),"")</f>
        <v/>
      </c>
      <c r="E1541" s="111" t="str">
        <f t="shared" ca="1" si="23"/>
        <v/>
      </c>
      <c r="F1541" s="111" t="str">
        <f>IFERROR(VLOOKUP($I$4&amp;"--"&amp;ROW(A1535),'Clie-F'!$A$5:$J$7000,9,0),"")</f>
        <v/>
      </c>
      <c r="G1541" s="111" t="str">
        <f>IFERROR(VLOOKUP($I$4&amp;"--"&amp;ROW(A1535),'Clie-F'!$A$5:$J$7000,10,0),"")</f>
        <v/>
      </c>
    </row>
    <row r="1542" spans="2:7" ht="30" customHeight="1" x14ac:dyDescent="0.3">
      <c r="B1542" s="110">
        <v>1536</v>
      </c>
      <c r="C1542" s="111" t="str">
        <f>IFERROR(VLOOKUP($I$4&amp;"--"&amp;ROW(A1536),'Clie-F'!$A$5:$H$7000,4,0),"")</f>
        <v/>
      </c>
      <c r="D1542" s="112" t="str">
        <f>IFERROR(VLOOKUP($I$4&amp;"--"&amp;ROW(A1536),'Clie-F'!$A$5:$H$7000,7,0),"")</f>
        <v/>
      </c>
      <c r="E1542" s="111" t="str">
        <f t="shared" ca="1" si="23"/>
        <v/>
      </c>
      <c r="F1542" s="111" t="str">
        <f>IFERROR(VLOOKUP($I$4&amp;"--"&amp;ROW(A1536),'Clie-F'!$A$5:$J$7000,9,0),"")</f>
        <v/>
      </c>
      <c r="G1542" s="111" t="str">
        <f>IFERROR(VLOOKUP($I$4&amp;"--"&amp;ROW(A1536),'Clie-F'!$A$5:$J$7000,10,0),"")</f>
        <v/>
      </c>
    </row>
    <row r="1543" spans="2:7" ht="30" customHeight="1" x14ac:dyDescent="0.3">
      <c r="B1543" s="110">
        <v>1537</v>
      </c>
      <c r="C1543" s="111" t="str">
        <f>IFERROR(VLOOKUP($I$4&amp;"--"&amp;ROW(A1537),'Clie-F'!$A$5:$H$7000,4,0),"")</f>
        <v/>
      </c>
      <c r="D1543" s="112" t="str">
        <f>IFERROR(VLOOKUP($I$4&amp;"--"&amp;ROW(A1537),'Clie-F'!$A$5:$H$7000,7,0),"")</f>
        <v/>
      </c>
      <c r="E1543" s="111" t="str">
        <f t="shared" ref="E1543:E1606" ca="1" si="24">IFERROR(IF(D1543,DATEDIF(D1543,TODAY(),"Y"),""),"")</f>
        <v/>
      </c>
      <c r="F1543" s="111" t="str">
        <f>IFERROR(VLOOKUP($I$4&amp;"--"&amp;ROW(A1537),'Clie-F'!$A$5:$J$7000,9,0),"")</f>
        <v/>
      </c>
      <c r="G1543" s="111" t="str">
        <f>IFERROR(VLOOKUP($I$4&amp;"--"&amp;ROW(A1537),'Clie-F'!$A$5:$J$7000,10,0),"")</f>
        <v/>
      </c>
    </row>
    <row r="1544" spans="2:7" ht="30" customHeight="1" x14ac:dyDescent="0.3">
      <c r="B1544" s="110">
        <v>1538</v>
      </c>
      <c r="C1544" s="111" t="str">
        <f>IFERROR(VLOOKUP($I$4&amp;"--"&amp;ROW(A1538),'Clie-F'!$A$5:$H$7000,4,0),"")</f>
        <v/>
      </c>
      <c r="D1544" s="112" t="str">
        <f>IFERROR(VLOOKUP($I$4&amp;"--"&amp;ROW(A1538),'Clie-F'!$A$5:$H$7000,7,0),"")</f>
        <v/>
      </c>
      <c r="E1544" s="111" t="str">
        <f t="shared" ca="1" si="24"/>
        <v/>
      </c>
      <c r="F1544" s="111" t="str">
        <f>IFERROR(VLOOKUP($I$4&amp;"--"&amp;ROW(A1538),'Clie-F'!$A$5:$J$7000,9,0),"")</f>
        <v/>
      </c>
      <c r="G1544" s="111" t="str">
        <f>IFERROR(VLOOKUP($I$4&amp;"--"&amp;ROW(A1538),'Clie-F'!$A$5:$J$7000,10,0),"")</f>
        <v/>
      </c>
    </row>
    <row r="1545" spans="2:7" ht="30" customHeight="1" x14ac:dyDescent="0.3">
      <c r="B1545" s="110">
        <v>1539</v>
      </c>
      <c r="C1545" s="111" t="str">
        <f>IFERROR(VLOOKUP($I$4&amp;"--"&amp;ROW(A1539),'Clie-F'!$A$5:$H$7000,4,0),"")</f>
        <v/>
      </c>
      <c r="D1545" s="112" t="str">
        <f>IFERROR(VLOOKUP($I$4&amp;"--"&amp;ROW(A1539),'Clie-F'!$A$5:$H$7000,7,0),"")</f>
        <v/>
      </c>
      <c r="E1545" s="111" t="str">
        <f t="shared" ca="1" si="24"/>
        <v/>
      </c>
      <c r="F1545" s="111" t="str">
        <f>IFERROR(VLOOKUP($I$4&amp;"--"&amp;ROW(A1539),'Clie-F'!$A$5:$J$7000,9,0),"")</f>
        <v/>
      </c>
      <c r="G1545" s="111" t="str">
        <f>IFERROR(VLOOKUP($I$4&amp;"--"&amp;ROW(A1539),'Clie-F'!$A$5:$J$7000,10,0),"")</f>
        <v/>
      </c>
    </row>
    <row r="1546" spans="2:7" ht="30" customHeight="1" x14ac:dyDescent="0.3">
      <c r="B1546" s="110">
        <v>1540</v>
      </c>
      <c r="C1546" s="111" t="str">
        <f>IFERROR(VLOOKUP($I$4&amp;"--"&amp;ROW(A1540),'Clie-F'!$A$5:$H$7000,4,0),"")</f>
        <v/>
      </c>
      <c r="D1546" s="112" t="str">
        <f>IFERROR(VLOOKUP($I$4&amp;"--"&amp;ROW(A1540),'Clie-F'!$A$5:$H$7000,7,0),"")</f>
        <v/>
      </c>
      <c r="E1546" s="111" t="str">
        <f t="shared" ca="1" si="24"/>
        <v/>
      </c>
      <c r="F1546" s="111" t="str">
        <f>IFERROR(VLOOKUP($I$4&amp;"--"&amp;ROW(A1540),'Clie-F'!$A$5:$J$7000,9,0),"")</f>
        <v/>
      </c>
      <c r="G1546" s="111" t="str">
        <f>IFERROR(VLOOKUP($I$4&amp;"--"&amp;ROW(A1540),'Clie-F'!$A$5:$J$7000,10,0),"")</f>
        <v/>
      </c>
    </row>
    <row r="1547" spans="2:7" ht="30" customHeight="1" x14ac:dyDescent="0.3">
      <c r="B1547" s="110">
        <v>1541</v>
      </c>
      <c r="C1547" s="111" t="str">
        <f>IFERROR(VLOOKUP($I$4&amp;"--"&amp;ROW(A1541),'Clie-F'!$A$5:$H$7000,4,0),"")</f>
        <v/>
      </c>
      <c r="D1547" s="112" t="str">
        <f>IFERROR(VLOOKUP($I$4&amp;"--"&amp;ROW(A1541),'Clie-F'!$A$5:$H$7000,7,0),"")</f>
        <v/>
      </c>
      <c r="E1547" s="111" t="str">
        <f t="shared" ca="1" si="24"/>
        <v/>
      </c>
      <c r="F1547" s="111" t="str">
        <f>IFERROR(VLOOKUP($I$4&amp;"--"&amp;ROW(A1541),'Clie-F'!$A$5:$J$7000,9,0),"")</f>
        <v/>
      </c>
      <c r="G1547" s="111" t="str">
        <f>IFERROR(VLOOKUP($I$4&amp;"--"&amp;ROW(A1541),'Clie-F'!$A$5:$J$7000,10,0),"")</f>
        <v/>
      </c>
    </row>
    <row r="1548" spans="2:7" ht="30" customHeight="1" x14ac:dyDescent="0.3">
      <c r="B1548" s="110">
        <v>1542</v>
      </c>
      <c r="C1548" s="111" t="str">
        <f>IFERROR(VLOOKUP($I$4&amp;"--"&amp;ROW(A1542),'Clie-F'!$A$5:$H$7000,4,0),"")</f>
        <v/>
      </c>
      <c r="D1548" s="112" t="str">
        <f>IFERROR(VLOOKUP($I$4&amp;"--"&amp;ROW(A1542),'Clie-F'!$A$5:$H$7000,7,0),"")</f>
        <v/>
      </c>
      <c r="E1548" s="111" t="str">
        <f t="shared" ca="1" si="24"/>
        <v/>
      </c>
      <c r="F1548" s="111" t="str">
        <f>IFERROR(VLOOKUP($I$4&amp;"--"&amp;ROW(A1542),'Clie-F'!$A$5:$J$7000,9,0),"")</f>
        <v/>
      </c>
      <c r="G1548" s="111" t="str">
        <f>IFERROR(VLOOKUP($I$4&amp;"--"&amp;ROW(A1542),'Clie-F'!$A$5:$J$7000,10,0),"")</f>
        <v/>
      </c>
    </row>
    <row r="1549" spans="2:7" ht="30" customHeight="1" x14ac:dyDescent="0.3">
      <c r="B1549" s="110">
        <v>1543</v>
      </c>
      <c r="C1549" s="111" t="str">
        <f>IFERROR(VLOOKUP($I$4&amp;"--"&amp;ROW(A1543),'Clie-F'!$A$5:$H$7000,4,0),"")</f>
        <v/>
      </c>
      <c r="D1549" s="112" t="str">
        <f>IFERROR(VLOOKUP($I$4&amp;"--"&amp;ROW(A1543),'Clie-F'!$A$5:$H$7000,7,0),"")</f>
        <v/>
      </c>
      <c r="E1549" s="111" t="str">
        <f t="shared" ca="1" si="24"/>
        <v/>
      </c>
      <c r="F1549" s="111" t="str">
        <f>IFERROR(VLOOKUP($I$4&amp;"--"&amp;ROW(A1543),'Clie-F'!$A$5:$J$7000,9,0),"")</f>
        <v/>
      </c>
      <c r="G1549" s="111" t="str">
        <f>IFERROR(VLOOKUP($I$4&amp;"--"&amp;ROW(A1543),'Clie-F'!$A$5:$J$7000,10,0),"")</f>
        <v/>
      </c>
    </row>
    <row r="1550" spans="2:7" ht="30" customHeight="1" x14ac:dyDescent="0.3">
      <c r="B1550" s="110">
        <v>1544</v>
      </c>
      <c r="C1550" s="111" t="str">
        <f>IFERROR(VLOOKUP($I$4&amp;"--"&amp;ROW(A1544),'Clie-F'!$A$5:$H$7000,4,0),"")</f>
        <v/>
      </c>
      <c r="D1550" s="112" t="str">
        <f>IFERROR(VLOOKUP($I$4&amp;"--"&amp;ROW(A1544),'Clie-F'!$A$5:$H$7000,7,0),"")</f>
        <v/>
      </c>
      <c r="E1550" s="111" t="str">
        <f t="shared" ca="1" si="24"/>
        <v/>
      </c>
      <c r="F1550" s="111" t="str">
        <f>IFERROR(VLOOKUP($I$4&amp;"--"&amp;ROW(A1544),'Clie-F'!$A$5:$J$7000,9,0),"")</f>
        <v/>
      </c>
      <c r="G1550" s="111" t="str">
        <f>IFERROR(VLOOKUP($I$4&amp;"--"&amp;ROW(A1544),'Clie-F'!$A$5:$J$7000,10,0),"")</f>
        <v/>
      </c>
    </row>
    <row r="1551" spans="2:7" ht="30" customHeight="1" x14ac:dyDescent="0.3">
      <c r="B1551" s="110">
        <v>1545</v>
      </c>
      <c r="C1551" s="111" t="str">
        <f>IFERROR(VLOOKUP($I$4&amp;"--"&amp;ROW(A1545),'Clie-F'!$A$5:$H$7000,4,0),"")</f>
        <v/>
      </c>
      <c r="D1551" s="112" t="str">
        <f>IFERROR(VLOOKUP($I$4&amp;"--"&amp;ROW(A1545),'Clie-F'!$A$5:$H$7000,7,0),"")</f>
        <v/>
      </c>
      <c r="E1551" s="111" t="str">
        <f t="shared" ca="1" si="24"/>
        <v/>
      </c>
      <c r="F1551" s="111" t="str">
        <f>IFERROR(VLOOKUP($I$4&amp;"--"&amp;ROW(A1545),'Clie-F'!$A$5:$J$7000,9,0),"")</f>
        <v/>
      </c>
      <c r="G1551" s="111" t="str">
        <f>IFERROR(VLOOKUP($I$4&amp;"--"&amp;ROW(A1545),'Clie-F'!$A$5:$J$7000,10,0),"")</f>
        <v/>
      </c>
    </row>
    <row r="1552" spans="2:7" ht="30" customHeight="1" x14ac:dyDescent="0.3">
      <c r="B1552" s="110">
        <v>1546</v>
      </c>
      <c r="C1552" s="111" t="str">
        <f>IFERROR(VLOOKUP($I$4&amp;"--"&amp;ROW(A1546),'Clie-F'!$A$5:$H$7000,4,0),"")</f>
        <v/>
      </c>
      <c r="D1552" s="112" t="str">
        <f>IFERROR(VLOOKUP($I$4&amp;"--"&amp;ROW(A1546),'Clie-F'!$A$5:$H$7000,7,0),"")</f>
        <v/>
      </c>
      <c r="E1552" s="111" t="str">
        <f t="shared" ca="1" si="24"/>
        <v/>
      </c>
      <c r="F1552" s="111" t="str">
        <f>IFERROR(VLOOKUP($I$4&amp;"--"&amp;ROW(A1546),'Clie-F'!$A$5:$J$7000,9,0),"")</f>
        <v/>
      </c>
      <c r="G1552" s="111" t="str">
        <f>IFERROR(VLOOKUP($I$4&amp;"--"&amp;ROW(A1546),'Clie-F'!$A$5:$J$7000,10,0),"")</f>
        <v/>
      </c>
    </row>
    <row r="1553" spans="2:7" ht="30" customHeight="1" x14ac:dyDescent="0.3">
      <c r="B1553" s="110">
        <v>1547</v>
      </c>
      <c r="C1553" s="111" t="str">
        <f>IFERROR(VLOOKUP($I$4&amp;"--"&amp;ROW(A1547),'Clie-F'!$A$5:$H$7000,4,0),"")</f>
        <v/>
      </c>
      <c r="D1553" s="112" t="str">
        <f>IFERROR(VLOOKUP($I$4&amp;"--"&amp;ROW(A1547),'Clie-F'!$A$5:$H$7000,7,0),"")</f>
        <v/>
      </c>
      <c r="E1553" s="111" t="str">
        <f t="shared" ca="1" si="24"/>
        <v/>
      </c>
      <c r="F1553" s="111" t="str">
        <f>IFERROR(VLOOKUP($I$4&amp;"--"&amp;ROW(A1547),'Clie-F'!$A$5:$J$7000,9,0),"")</f>
        <v/>
      </c>
      <c r="G1553" s="111" t="str">
        <f>IFERROR(VLOOKUP($I$4&amp;"--"&amp;ROW(A1547),'Clie-F'!$A$5:$J$7000,10,0),"")</f>
        <v/>
      </c>
    </row>
    <row r="1554" spans="2:7" ht="30" customHeight="1" x14ac:dyDescent="0.3">
      <c r="B1554" s="110">
        <v>1548</v>
      </c>
      <c r="C1554" s="111" t="str">
        <f>IFERROR(VLOOKUP($I$4&amp;"--"&amp;ROW(A1548),'Clie-F'!$A$5:$H$7000,4,0),"")</f>
        <v/>
      </c>
      <c r="D1554" s="112" t="str">
        <f>IFERROR(VLOOKUP($I$4&amp;"--"&amp;ROW(A1548),'Clie-F'!$A$5:$H$7000,7,0),"")</f>
        <v/>
      </c>
      <c r="E1554" s="111" t="str">
        <f t="shared" ca="1" si="24"/>
        <v/>
      </c>
      <c r="F1554" s="111" t="str">
        <f>IFERROR(VLOOKUP($I$4&amp;"--"&amp;ROW(A1548),'Clie-F'!$A$5:$J$7000,9,0),"")</f>
        <v/>
      </c>
      <c r="G1554" s="111" t="str">
        <f>IFERROR(VLOOKUP($I$4&amp;"--"&amp;ROW(A1548),'Clie-F'!$A$5:$J$7000,10,0),"")</f>
        <v/>
      </c>
    </row>
    <row r="1555" spans="2:7" ht="30" customHeight="1" x14ac:dyDescent="0.3">
      <c r="B1555" s="110">
        <v>1549</v>
      </c>
      <c r="C1555" s="111" t="str">
        <f>IFERROR(VLOOKUP($I$4&amp;"--"&amp;ROW(A1549),'Clie-F'!$A$5:$H$7000,4,0),"")</f>
        <v/>
      </c>
      <c r="D1555" s="112" t="str">
        <f>IFERROR(VLOOKUP($I$4&amp;"--"&amp;ROW(A1549),'Clie-F'!$A$5:$H$7000,7,0),"")</f>
        <v/>
      </c>
      <c r="E1555" s="111" t="str">
        <f t="shared" ca="1" si="24"/>
        <v/>
      </c>
      <c r="F1555" s="111" t="str">
        <f>IFERROR(VLOOKUP($I$4&amp;"--"&amp;ROW(A1549),'Clie-F'!$A$5:$J$7000,9,0),"")</f>
        <v/>
      </c>
      <c r="G1555" s="111" t="str">
        <f>IFERROR(VLOOKUP($I$4&amp;"--"&amp;ROW(A1549),'Clie-F'!$A$5:$J$7000,10,0),"")</f>
        <v/>
      </c>
    </row>
    <row r="1556" spans="2:7" ht="30" customHeight="1" x14ac:dyDescent="0.3">
      <c r="B1556" s="110">
        <v>1550</v>
      </c>
      <c r="C1556" s="111" t="str">
        <f>IFERROR(VLOOKUP($I$4&amp;"--"&amp;ROW(A1550),'Clie-F'!$A$5:$H$7000,4,0),"")</f>
        <v/>
      </c>
      <c r="D1556" s="112" t="str">
        <f>IFERROR(VLOOKUP($I$4&amp;"--"&amp;ROW(A1550),'Clie-F'!$A$5:$H$7000,7,0),"")</f>
        <v/>
      </c>
      <c r="E1556" s="111" t="str">
        <f t="shared" ca="1" si="24"/>
        <v/>
      </c>
      <c r="F1556" s="111" t="str">
        <f>IFERROR(VLOOKUP($I$4&amp;"--"&amp;ROW(A1550),'Clie-F'!$A$5:$J$7000,9,0),"")</f>
        <v/>
      </c>
      <c r="G1556" s="111" t="str">
        <f>IFERROR(VLOOKUP($I$4&amp;"--"&amp;ROW(A1550),'Clie-F'!$A$5:$J$7000,10,0),"")</f>
        <v/>
      </c>
    </row>
    <row r="1557" spans="2:7" ht="30" customHeight="1" x14ac:dyDescent="0.3">
      <c r="B1557" s="110">
        <v>1551</v>
      </c>
      <c r="C1557" s="111" t="str">
        <f>IFERROR(VLOOKUP($I$4&amp;"--"&amp;ROW(A1551),'Clie-F'!$A$5:$H$7000,4,0),"")</f>
        <v/>
      </c>
      <c r="D1557" s="112" t="str">
        <f>IFERROR(VLOOKUP($I$4&amp;"--"&amp;ROW(A1551),'Clie-F'!$A$5:$H$7000,7,0),"")</f>
        <v/>
      </c>
      <c r="E1557" s="111" t="str">
        <f t="shared" ca="1" si="24"/>
        <v/>
      </c>
      <c r="F1557" s="111" t="str">
        <f>IFERROR(VLOOKUP($I$4&amp;"--"&amp;ROW(A1551),'Clie-F'!$A$5:$J$7000,9,0),"")</f>
        <v/>
      </c>
      <c r="G1557" s="111" t="str">
        <f>IFERROR(VLOOKUP($I$4&amp;"--"&amp;ROW(A1551),'Clie-F'!$A$5:$J$7000,10,0),"")</f>
        <v/>
      </c>
    </row>
    <row r="1558" spans="2:7" ht="30" customHeight="1" x14ac:dyDescent="0.3">
      <c r="B1558" s="110">
        <v>1552</v>
      </c>
      <c r="C1558" s="111" t="str">
        <f>IFERROR(VLOOKUP($I$4&amp;"--"&amp;ROW(A1552),'Clie-F'!$A$5:$H$7000,4,0),"")</f>
        <v/>
      </c>
      <c r="D1558" s="112" t="str">
        <f>IFERROR(VLOOKUP($I$4&amp;"--"&amp;ROW(A1552),'Clie-F'!$A$5:$H$7000,7,0),"")</f>
        <v/>
      </c>
      <c r="E1558" s="111" t="str">
        <f t="shared" ca="1" si="24"/>
        <v/>
      </c>
      <c r="F1558" s="111" t="str">
        <f>IFERROR(VLOOKUP($I$4&amp;"--"&amp;ROW(A1552),'Clie-F'!$A$5:$J$7000,9,0),"")</f>
        <v/>
      </c>
      <c r="G1558" s="111" t="str">
        <f>IFERROR(VLOOKUP($I$4&amp;"--"&amp;ROW(A1552),'Clie-F'!$A$5:$J$7000,10,0),"")</f>
        <v/>
      </c>
    </row>
    <row r="1559" spans="2:7" ht="30" customHeight="1" x14ac:dyDescent="0.3">
      <c r="B1559" s="110">
        <v>1553</v>
      </c>
      <c r="C1559" s="111" t="str">
        <f>IFERROR(VLOOKUP($I$4&amp;"--"&amp;ROW(A1553),'Clie-F'!$A$5:$H$7000,4,0),"")</f>
        <v/>
      </c>
      <c r="D1559" s="112" t="str">
        <f>IFERROR(VLOOKUP($I$4&amp;"--"&amp;ROW(A1553),'Clie-F'!$A$5:$H$7000,7,0),"")</f>
        <v/>
      </c>
      <c r="E1559" s="111" t="str">
        <f t="shared" ca="1" si="24"/>
        <v/>
      </c>
      <c r="F1559" s="111" t="str">
        <f>IFERROR(VLOOKUP($I$4&amp;"--"&amp;ROW(A1553),'Clie-F'!$A$5:$J$7000,9,0),"")</f>
        <v/>
      </c>
      <c r="G1559" s="111" t="str">
        <f>IFERROR(VLOOKUP($I$4&amp;"--"&amp;ROW(A1553),'Clie-F'!$A$5:$J$7000,10,0),"")</f>
        <v/>
      </c>
    </row>
    <row r="1560" spans="2:7" ht="30" customHeight="1" x14ac:dyDescent="0.3">
      <c r="B1560" s="110">
        <v>1554</v>
      </c>
      <c r="C1560" s="111" t="str">
        <f>IFERROR(VLOOKUP($I$4&amp;"--"&amp;ROW(A1554),'Clie-F'!$A$5:$H$7000,4,0),"")</f>
        <v/>
      </c>
      <c r="D1560" s="112" t="str">
        <f>IFERROR(VLOOKUP($I$4&amp;"--"&amp;ROW(A1554),'Clie-F'!$A$5:$H$7000,7,0),"")</f>
        <v/>
      </c>
      <c r="E1560" s="111" t="str">
        <f t="shared" ca="1" si="24"/>
        <v/>
      </c>
      <c r="F1560" s="111" t="str">
        <f>IFERROR(VLOOKUP($I$4&amp;"--"&amp;ROW(A1554),'Clie-F'!$A$5:$J$7000,9,0),"")</f>
        <v/>
      </c>
      <c r="G1560" s="111" t="str">
        <f>IFERROR(VLOOKUP($I$4&amp;"--"&amp;ROW(A1554),'Clie-F'!$A$5:$J$7000,10,0),"")</f>
        <v/>
      </c>
    </row>
    <row r="1561" spans="2:7" ht="30" customHeight="1" x14ac:dyDescent="0.3">
      <c r="B1561" s="110">
        <v>1555</v>
      </c>
      <c r="C1561" s="111" t="str">
        <f>IFERROR(VLOOKUP($I$4&amp;"--"&amp;ROW(A1555),'Clie-F'!$A$5:$H$7000,4,0),"")</f>
        <v/>
      </c>
      <c r="D1561" s="112" t="str">
        <f>IFERROR(VLOOKUP($I$4&amp;"--"&amp;ROW(A1555),'Clie-F'!$A$5:$H$7000,7,0),"")</f>
        <v/>
      </c>
      <c r="E1561" s="111" t="str">
        <f t="shared" ca="1" si="24"/>
        <v/>
      </c>
      <c r="F1561" s="111" t="str">
        <f>IFERROR(VLOOKUP($I$4&amp;"--"&amp;ROW(A1555),'Clie-F'!$A$5:$J$7000,9,0),"")</f>
        <v/>
      </c>
      <c r="G1561" s="111" t="str">
        <f>IFERROR(VLOOKUP($I$4&amp;"--"&amp;ROW(A1555),'Clie-F'!$A$5:$J$7000,10,0),"")</f>
        <v/>
      </c>
    </row>
    <row r="1562" spans="2:7" ht="30" customHeight="1" x14ac:dyDescent="0.3">
      <c r="B1562" s="110">
        <v>1556</v>
      </c>
      <c r="C1562" s="111" t="str">
        <f>IFERROR(VLOOKUP($I$4&amp;"--"&amp;ROW(A1556),'Clie-F'!$A$5:$H$7000,4,0),"")</f>
        <v/>
      </c>
      <c r="D1562" s="112" t="str">
        <f>IFERROR(VLOOKUP($I$4&amp;"--"&amp;ROW(A1556),'Clie-F'!$A$5:$H$7000,7,0),"")</f>
        <v/>
      </c>
      <c r="E1562" s="111" t="str">
        <f t="shared" ca="1" si="24"/>
        <v/>
      </c>
      <c r="F1562" s="111" t="str">
        <f>IFERROR(VLOOKUP($I$4&amp;"--"&amp;ROW(A1556),'Clie-F'!$A$5:$J$7000,9,0),"")</f>
        <v/>
      </c>
      <c r="G1562" s="111" t="str">
        <f>IFERROR(VLOOKUP($I$4&amp;"--"&amp;ROW(A1556),'Clie-F'!$A$5:$J$7000,10,0),"")</f>
        <v/>
      </c>
    </row>
    <row r="1563" spans="2:7" ht="30" customHeight="1" x14ac:dyDescent="0.3">
      <c r="B1563" s="110">
        <v>1557</v>
      </c>
      <c r="C1563" s="111" t="str">
        <f>IFERROR(VLOOKUP($I$4&amp;"--"&amp;ROW(A1557),'Clie-F'!$A$5:$H$7000,4,0),"")</f>
        <v/>
      </c>
      <c r="D1563" s="112" t="str">
        <f>IFERROR(VLOOKUP($I$4&amp;"--"&amp;ROW(A1557),'Clie-F'!$A$5:$H$7000,7,0),"")</f>
        <v/>
      </c>
      <c r="E1563" s="111" t="str">
        <f t="shared" ca="1" si="24"/>
        <v/>
      </c>
      <c r="F1563" s="111" t="str">
        <f>IFERROR(VLOOKUP($I$4&amp;"--"&amp;ROW(A1557),'Clie-F'!$A$5:$J$7000,9,0),"")</f>
        <v/>
      </c>
      <c r="G1563" s="111" t="str">
        <f>IFERROR(VLOOKUP($I$4&amp;"--"&amp;ROW(A1557),'Clie-F'!$A$5:$J$7000,10,0),"")</f>
        <v/>
      </c>
    </row>
    <row r="1564" spans="2:7" ht="30" customHeight="1" x14ac:dyDescent="0.3">
      <c r="B1564" s="110">
        <v>1558</v>
      </c>
      <c r="C1564" s="111" t="str">
        <f>IFERROR(VLOOKUP($I$4&amp;"--"&amp;ROW(A1558),'Clie-F'!$A$5:$H$7000,4,0),"")</f>
        <v/>
      </c>
      <c r="D1564" s="112" t="str">
        <f>IFERROR(VLOOKUP($I$4&amp;"--"&amp;ROW(A1558),'Clie-F'!$A$5:$H$7000,7,0),"")</f>
        <v/>
      </c>
      <c r="E1564" s="111" t="str">
        <f t="shared" ca="1" si="24"/>
        <v/>
      </c>
      <c r="F1564" s="111" t="str">
        <f>IFERROR(VLOOKUP($I$4&amp;"--"&amp;ROW(A1558),'Clie-F'!$A$5:$J$7000,9,0),"")</f>
        <v/>
      </c>
      <c r="G1564" s="111" t="str">
        <f>IFERROR(VLOOKUP($I$4&amp;"--"&amp;ROW(A1558),'Clie-F'!$A$5:$J$7000,10,0),"")</f>
        <v/>
      </c>
    </row>
    <row r="1565" spans="2:7" ht="30" customHeight="1" x14ac:dyDescent="0.3">
      <c r="B1565" s="110">
        <v>1559</v>
      </c>
      <c r="C1565" s="111" t="str">
        <f>IFERROR(VLOOKUP($I$4&amp;"--"&amp;ROW(A1559),'Clie-F'!$A$5:$H$7000,4,0),"")</f>
        <v/>
      </c>
      <c r="D1565" s="112" t="str">
        <f>IFERROR(VLOOKUP($I$4&amp;"--"&amp;ROW(A1559),'Clie-F'!$A$5:$H$7000,7,0),"")</f>
        <v/>
      </c>
      <c r="E1565" s="111" t="str">
        <f t="shared" ca="1" si="24"/>
        <v/>
      </c>
      <c r="F1565" s="111" t="str">
        <f>IFERROR(VLOOKUP($I$4&amp;"--"&amp;ROW(A1559),'Clie-F'!$A$5:$J$7000,9,0),"")</f>
        <v/>
      </c>
      <c r="G1565" s="111" t="str">
        <f>IFERROR(VLOOKUP($I$4&amp;"--"&amp;ROW(A1559),'Clie-F'!$A$5:$J$7000,10,0),"")</f>
        <v/>
      </c>
    </row>
    <row r="1566" spans="2:7" ht="30" customHeight="1" x14ac:dyDescent="0.3">
      <c r="B1566" s="110">
        <v>1560</v>
      </c>
      <c r="C1566" s="111" t="str">
        <f>IFERROR(VLOOKUP($I$4&amp;"--"&amp;ROW(A1560),'Clie-F'!$A$5:$H$7000,4,0),"")</f>
        <v/>
      </c>
      <c r="D1566" s="112" t="str">
        <f>IFERROR(VLOOKUP($I$4&amp;"--"&amp;ROW(A1560),'Clie-F'!$A$5:$H$7000,7,0),"")</f>
        <v/>
      </c>
      <c r="E1566" s="111" t="str">
        <f t="shared" ca="1" si="24"/>
        <v/>
      </c>
      <c r="F1566" s="111" t="str">
        <f>IFERROR(VLOOKUP($I$4&amp;"--"&amp;ROW(A1560),'Clie-F'!$A$5:$J$7000,9,0),"")</f>
        <v/>
      </c>
      <c r="G1566" s="111" t="str">
        <f>IFERROR(VLOOKUP($I$4&amp;"--"&amp;ROW(A1560),'Clie-F'!$A$5:$J$7000,10,0),"")</f>
        <v/>
      </c>
    </row>
    <row r="1567" spans="2:7" ht="30" customHeight="1" x14ac:dyDescent="0.3">
      <c r="B1567" s="110">
        <v>1561</v>
      </c>
      <c r="C1567" s="111" t="str">
        <f>IFERROR(VLOOKUP($I$4&amp;"--"&amp;ROW(A1561),'Clie-F'!$A$5:$H$7000,4,0),"")</f>
        <v/>
      </c>
      <c r="D1567" s="112" t="str">
        <f>IFERROR(VLOOKUP($I$4&amp;"--"&amp;ROW(A1561),'Clie-F'!$A$5:$H$7000,7,0),"")</f>
        <v/>
      </c>
      <c r="E1567" s="111" t="str">
        <f t="shared" ca="1" si="24"/>
        <v/>
      </c>
      <c r="F1567" s="111" t="str">
        <f>IFERROR(VLOOKUP($I$4&amp;"--"&amp;ROW(A1561),'Clie-F'!$A$5:$J$7000,9,0),"")</f>
        <v/>
      </c>
      <c r="G1567" s="111" t="str">
        <f>IFERROR(VLOOKUP($I$4&amp;"--"&amp;ROW(A1561),'Clie-F'!$A$5:$J$7000,10,0),"")</f>
        <v/>
      </c>
    </row>
    <row r="1568" spans="2:7" ht="30" customHeight="1" x14ac:dyDescent="0.3">
      <c r="B1568" s="110">
        <v>1562</v>
      </c>
      <c r="C1568" s="111" t="str">
        <f>IFERROR(VLOOKUP($I$4&amp;"--"&amp;ROW(A1562),'Clie-F'!$A$5:$H$7000,4,0),"")</f>
        <v/>
      </c>
      <c r="D1568" s="112" t="str">
        <f>IFERROR(VLOOKUP($I$4&amp;"--"&amp;ROW(A1562),'Clie-F'!$A$5:$H$7000,7,0),"")</f>
        <v/>
      </c>
      <c r="E1568" s="111" t="str">
        <f t="shared" ca="1" si="24"/>
        <v/>
      </c>
      <c r="F1568" s="111" t="str">
        <f>IFERROR(VLOOKUP($I$4&amp;"--"&amp;ROW(A1562),'Clie-F'!$A$5:$J$7000,9,0),"")</f>
        <v/>
      </c>
      <c r="G1568" s="111" t="str">
        <f>IFERROR(VLOOKUP($I$4&amp;"--"&amp;ROW(A1562),'Clie-F'!$A$5:$J$7000,10,0),"")</f>
        <v/>
      </c>
    </row>
    <row r="1569" spans="2:7" ht="30" customHeight="1" x14ac:dyDescent="0.3">
      <c r="B1569" s="110">
        <v>1563</v>
      </c>
      <c r="C1569" s="111" t="str">
        <f>IFERROR(VLOOKUP($I$4&amp;"--"&amp;ROW(A1563),'Clie-F'!$A$5:$H$7000,4,0),"")</f>
        <v/>
      </c>
      <c r="D1569" s="112" t="str">
        <f>IFERROR(VLOOKUP($I$4&amp;"--"&amp;ROW(A1563),'Clie-F'!$A$5:$H$7000,7,0),"")</f>
        <v/>
      </c>
      <c r="E1569" s="111" t="str">
        <f t="shared" ca="1" si="24"/>
        <v/>
      </c>
      <c r="F1569" s="111" t="str">
        <f>IFERROR(VLOOKUP($I$4&amp;"--"&amp;ROW(A1563),'Clie-F'!$A$5:$J$7000,9,0),"")</f>
        <v/>
      </c>
      <c r="G1569" s="111" t="str">
        <f>IFERROR(VLOOKUP($I$4&amp;"--"&amp;ROW(A1563),'Clie-F'!$A$5:$J$7000,10,0),"")</f>
        <v/>
      </c>
    </row>
    <row r="1570" spans="2:7" ht="30" customHeight="1" x14ac:dyDescent="0.3">
      <c r="B1570" s="110">
        <v>1564</v>
      </c>
      <c r="C1570" s="111" t="str">
        <f>IFERROR(VLOOKUP($I$4&amp;"--"&amp;ROW(A1564),'Clie-F'!$A$5:$H$7000,4,0),"")</f>
        <v/>
      </c>
      <c r="D1570" s="112" t="str">
        <f>IFERROR(VLOOKUP($I$4&amp;"--"&amp;ROW(A1564),'Clie-F'!$A$5:$H$7000,7,0),"")</f>
        <v/>
      </c>
      <c r="E1570" s="111" t="str">
        <f t="shared" ca="1" si="24"/>
        <v/>
      </c>
      <c r="F1570" s="111" t="str">
        <f>IFERROR(VLOOKUP($I$4&amp;"--"&amp;ROW(A1564),'Clie-F'!$A$5:$J$7000,9,0),"")</f>
        <v/>
      </c>
      <c r="G1570" s="111" t="str">
        <f>IFERROR(VLOOKUP($I$4&amp;"--"&amp;ROW(A1564),'Clie-F'!$A$5:$J$7000,10,0),"")</f>
        <v/>
      </c>
    </row>
    <row r="1571" spans="2:7" ht="30" customHeight="1" x14ac:dyDescent="0.3">
      <c r="B1571" s="110">
        <v>1565</v>
      </c>
      <c r="C1571" s="111" t="str">
        <f>IFERROR(VLOOKUP($I$4&amp;"--"&amp;ROW(A1565),'Clie-F'!$A$5:$H$7000,4,0),"")</f>
        <v/>
      </c>
      <c r="D1571" s="112" t="str">
        <f>IFERROR(VLOOKUP($I$4&amp;"--"&amp;ROW(A1565),'Clie-F'!$A$5:$H$7000,7,0),"")</f>
        <v/>
      </c>
      <c r="E1571" s="111" t="str">
        <f t="shared" ca="1" si="24"/>
        <v/>
      </c>
      <c r="F1571" s="111" t="str">
        <f>IFERROR(VLOOKUP($I$4&amp;"--"&amp;ROW(A1565),'Clie-F'!$A$5:$J$7000,9,0),"")</f>
        <v/>
      </c>
      <c r="G1571" s="111" t="str">
        <f>IFERROR(VLOOKUP($I$4&amp;"--"&amp;ROW(A1565),'Clie-F'!$A$5:$J$7000,10,0),"")</f>
        <v/>
      </c>
    </row>
    <row r="1572" spans="2:7" ht="30" customHeight="1" x14ac:dyDescent="0.3">
      <c r="B1572" s="110">
        <v>1566</v>
      </c>
      <c r="C1572" s="111" t="str">
        <f>IFERROR(VLOOKUP($I$4&amp;"--"&amp;ROW(A1566),'Clie-F'!$A$5:$H$7000,4,0),"")</f>
        <v/>
      </c>
      <c r="D1572" s="112" t="str">
        <f>IFERROR(VLOOKUP($I$4&amp;"--"&amp;ROW(A1566),'Clie-F'!$A$5:$H$7000,7,0),"")</f>
        <v/>
      </c>
      <c r="E1572" s="111" t="str">
        <f t="shared" ca="1" si="24"/>
        <v/>
      </c>
      <c r="F1572" s="111" t="str">
        <f>IFERROR(VLOOKUP($I$4&amp;"--"&amp;ROW(A1566),'Clie-F'!$A$5:$J$7000,9,0),"")</f>
        <v/>
      </c>
      <c r="G1572" s="111" t="str">
        <f>IFERROR(VLOOKUP($I$4&amp;"--"&amp;ROW(A1566),'Clie-F'!$A$5:$J$7000,10,0),"")</f>
        <v/>
      </c>
    </row>
    <row r="1573" spans="2:7" ht="30" customHeight="1" x14ac:dyDescent="0.3">
      <c r="B1573" s="110">
        <v>1567</v>
      </c>
      <c r="C1573" s="111" t="str">
        <f>IFERROR(VLOOKUP($I$4&amp;"--"&amp;ROW(A1567),'Clie-F'!$A$5:$H$7000,4,0),"")</f>
        <v/>
      </c>
      <c r="D1573" s="112" t="str">
        <f>IFERROR(VLOOKUP($I$4&amp;"--"&amp;ROW(A1567),'Clie-F'!$A$5:$H$7000,7,0),"")</f>
        <v/>
      </c>
      <c r="E1573" s="111" t="str">
        <f t="shared" ca="1" si="24"/>
        <v/>
      </c>
      <c r="F1573" s="111" t="str">
        <f>IFERROR(VLOOKUP($I$4&amp;"--"&amp;ROW(A1567),'Clie-F'!$A$5:$J$7000,9,0),"")</f>
        <v/>
      </c>
      <c r="G1573" s="111" t="str">
        <f>IFERROR(VLOOKUP($I$4&amp;"--"&amp;ROW(A1567),'Clie-F'!$A$5:$J$7000,10,0),"")</f>
        <v/>
      </c>
    </row>
    <row r="1574" spans="2:7" ht="30" customHeight="1" x14ac:dyDescent="0.3">
      <c r="B1574" s="110">
        <v>1568</v>
      </c>
      <c r="C1574" s="111" t="str">
        <f>IFERROR(VLOOKUP($I$4&amp;"--"&amp;ROW(A1568),'Clie-F'!$A$5:$H$7000,4,0),"")</f>
        <v/>
      </c>
      <c r="D1574" s="112" t="str">
        <f>IFERROR(VLOOKUP($I$4&amp;"--"&amp;ROW(A1568),'Clie-F'!$A$5:$H$7000,7,0),"")</f>
        <v/>
      </c>
      <c r="E1574" s="111" t="str">
        <f t="shared" ca="1" si="24"/>
        <v/>
      </c>
      <c r="F1574" s="111" t="str">
        <f>IFERROR(VLOOKUP($I$4&amp;"--"&amp;ROW(A1568),'Clie-F'!$A$5:$J$7000,9,0),"")</f>
        <v/>
      </c>
      <c r="G1574" s="111" t="str">
        <f>IFERROR(VLOOKUP($I$4&amp;"--"&amp;ROW(A1568),'Clie-F'!$A$5:$J$7000,10,0),"")</f>
        <v/>
      </c>
    </row>
    <row r="1575" spans="2:7" ht="30" customHeight="1" x14ac:dyDescent="0.3">
      <c r="B1575" s="110">
        <v>1569</v>
      </c>
      <c r="C1575" s="111" t="str">
        <f>IFERROR(VLOOKUP($I$4&amp;"--"&amp;ROW(A1569),'Clie-F'!$A$5:$H$7000,4,0),"")</f>
        <v/>
      </c>
      <c r="D1575" s="112" t="str">
        <f>IFERROR(VLOOKUP($I$4&amp;"--"&amp;ROW(A1569),'Clie-F'!$A$5:$H$7000,7,0),"")</f>
        <v/>
      </c>
      <c r="E1575" s="111" t="str">
        <f t="shared" ca="1" si="24"/>
        <v/>
      </c>
      <c r="F1575" s="111" t="str">
        <f>IFERROR(VLOOKUP($I$4&amp;"--"&amp;ROW(A1569),'Clie-F'!$A$5:$J$7000,9,0),"")</f>
        <v/>
      </c>
      <c r="G1575" s="111" t="str">
        <f>IFERROR(VLOOKUP($I$4&amp;"--"&amp;ROW(A1569),'Clie-F'!$A$5:$J$7000,10,0),"")</f>
        <v/>
      </c>
    </row>
    <row r="1576" spans="2:7" ht="30" customHeight="1" x14ac:dyDescent="0.3">
      <c r="B1576" s="110">
        <v>1570</v>
      </c>
      <c r="C1576" s="111" t="str">
        <f>IFERROR(VLOOKUP($I$4&amp;"--"&amp;ROW(A1570),'Clie-F'!$A$5:$H$7000,4,0),"")</f>
        <v/>
      </c>
      <c r="D1576" s="112" t="str">
        <f>IFERROR(VLOOKUP($I$4&amp;"--"&amp;ROW(A1570),'Clie-F'!$A$5:$H$7000,7,0),"")</f>
        <v/>
      </c>
      <c r="E1576" s="111" t="str">
        <f t="shared" ca="1" si="24"/>
        <v/>
      </c>
      <c r="F1576" s="111" t="str">
        <f>IFERROR(VLOOKUP($I$4&amp;"--"&amp;ROW(A1570),'Clie-F'!$A$5:$J$7000,9,0),"")</f>
        <v/>
      </c>
      <c r="G1576" s="111" t="str">
        <f>IFERROR(VLOOKUP($I$4&amp;"--"&amp;ROW(A1570),'Clie-F'!$A$5:$J$7000,10,0),"")</f>
        <v/>
      </c>
    </row>
    <row r="1577" spans="2:7" ht="30" customHeight="1" x14ac:dyDescent="0.3">
      <c r="B1577" s="110">
        <v>1571</v>
      </c>
      <c r="C1577" s="111" t="str">
        <f>IFERROR(VLOOKUP($I$4&amp;"--"&amp;ROW(A1571),'Clie-F'!$A$5:$H$7000,4,0),"")</f>
        <v/>
      </c>
      <c r="D1577" s="112" t="str">
        <f>IFERROR(VLOOKUP($I$4&amp;"--"&amp;ROW(A1571),'Clie-F'!$A$5:$H$7000,7,0),"")</f>
        <v/>
      </c>
      <c r="E1577" s="111" t="str">
        <f t="shared" ca="1" si="24"/>
        <v/>
      </c>
      <c r="F1577" s="111" t="str">
        <f>IFERROR(VLOOKUP($I$4&amp;"--"&amp;ROW(A1571),'Clie-F'!$A$5:$J$7000,9,0),"")</f>
        <v/>
      </c>
      <c r="G1577" s="111" t="str">
        <f>IFERROR(VLOOKUP($I$4&amp;"--"&amp;ROW(A1571),'Clie-F'!$A$5:$J$7000,10,0),"")</f>
        <v/>
      </c>
    </row>
    <row r="1578" spans="2:7" ht="30" customHeight="1" x14ac:dyDescent="0.3">
      <c r="B1578" s="110">
        <v>1572</v>
      </c>
      <c r="C1578" s="111" t="str">
        <f>IFERROR(VLOOKUP($I$4&amp;"--"&amp;ROW(A1572),'Clie-F'!$A$5:$H$7000,4,0),"")</f>
        <v/>
      </c>
      <c r="D1578" s="112" t="str">
        <f>IFERROR(VLOOKUP($I$4&amp;"--"&amp;ROW(A1572),'Clie-F'!$A$5:$H$7000,7,0),"")</f>
        <v/>
      </c>
      <c r="E1578" s="111" t="str">
        <f t="shared" ca="1" si="24"/>
        <v/>
      </c>
      <c r="F1578" s="111" t="str">
        <f>IFERROR(VLOOKUP($I$4&amp;"--"&amp;ROW(A1572),'Clie-F'!$A$5:$J$7000,9,0),"")</f>
        <v/>
      </c>
      <c r="G1578" s="111" t="str">
        <f>IFERROR(VLOOKUP($I$4&amp;"--"&amp;ROW(A1572),'Clie-F'!$A$5:$J$7000,10,0),"")</f>
        <v/>
      </c>
    </row>
    <row r="1579" spans="2:7" ht="30" customHeight="1" x14ac:dyDescent="0.3">
      <c r="B1579" s="110">
        <v>1573</v>
      </c>
      <c r="C1579" s="111" t="str">
        <f>IFERROR(VLOOKUP($I$4&amp;"--"&amp;ROW(A1573),'Clie-F'!$A$5:$H$7000,4,0),"")</f>
        <v/>
      </c>
      <c r="D1579" s="112" t="str">
        <f>IFERROR(VLOOKUP($I$4&amp;"--"&amp;ROW(A1573),'Clie-F'!$A$5:$H$7000,7,0),"")</f>
        <v/>
      </c>
      <c r="E1579" s="111" t="str">
        <f t="shared" ca="1" si="24"/>
        <v/>
      </c>
      <c r="F1579" s="111" t="str">
        <f>IFERROR(VLOOKUP($I$4&amp;"--"&amp;ROW(A1573),'Clie-F'!$A$5:$J$7000,9,0),"")</f>
        <v/>
      </c>
      <c r="G1579" s="111" t="str">
        <f>IFERROR(VLOOKUP($I$4&amp;"--"&amp;ROW(A1573),'Clie-F'!$A$5:$J$7000,10,0),"")</f>
        <v/>
      </c>
    </row>
    <row r="1580" spans="2:7" ht="30" customHeight="1" x14ac:dyDescent="0.3">
      <c r="B1580" s="110">
        <v>1574</v>
      </c>
      <c r="C1580" s="111" t="str">
        <f>IFERROR(VLOOKUP($I$4&amp;"--"&amp;ROW(A1574),'Clie-F'!$A$5:$H$7000,4,0),"")</f>
        <v/>
      </c>
      <c r="D1580" s="112" t="str">
        <f>IFERROR(VLOOKUP($I$4&amp;"--"&amp;ROW(A1574),'Clie-F'!$A$5:$H$7000,7,0),"")</f>
        <v/>
      </c>
      <c r="E1580" s="111" t="str">
        <f t="shared" ca="1" si="24"/>
        <v/>
      </c>
      <c r="F1580" s="111" t="str">
        <f>IFERROR(VLOOKUP($I$4&amp;"--"&amp;ROW(A1574),'Clie-F'!$A$5:$J$7000,9,0),"")</f>
        <v/>
      </c>
      <c r="G1580" s="111" t="str">
        <f>IFERROR(VLOOKUP($I$4&amp;"--"&amp;ROW(A1574),'Clie-F'!$A$5:$J$7000,10,0),"")</f>
        <v/>
      </c>
    </row>
    <row r="1581" spans="2:7" ht="30" customHeight="1" x14ac:dyDescent="0.3">
      <c r="B1581" s="110">
        <v>1575</v>
      </c>
      <c r="C1581" s="111" t="str">
        <f>IFERROR(VLOOKUP($I$4&amp;"--"&amp;ROW(A1575),'Clie-F'!$A$5:$H$7000,4,0),"")</f>
        <v/>
      </c>
      <c r="D1581" s="112" t="str">
        <f>IFERROR(VLOOKUP($I$4&amp;"--"&amp;ROW(A1575),'Clie-F'!$A$5:$H$7000,7,0),"")</f>
        <v/>
      </c>
      <c r="E1581" s="111" t="str">
        <f t="shared" ca="1" si="24"/>
        <v/>
      </c>
      <c r="F1581" s="111" t="str">
        <f>IFERROR(VLOOKUP($I$4&amp;"--"&amp;ROW(A1575),'Clie-F'!$A$5:$J$7000,9,0),"")</f>
        <v/>
      </c>
      <c r="G1581" s="111" t="str">
        <f>IFERROR(VLOOKUP($I$4&amp;"--"&amp;ROW(A1575),'Clie-F'!$A$5:$J$7000,10,0),"")</f>
        <v/>
      </c>
    </row>
    <row r="1582" spans="2:7" ht="30" customHeight="1" x14ac:dyDescent="0.3">
      <c r="B1582" s="110">
        <v>1576</v>
      </c>
      <c r="C1582" s="111" t="str">
        <f>IFERROR(VLOOKUP($I$4&amp;"--"&amp;ROW(A1576),'Clie-F'!$A$5:$H$7000,4,0),"")</f>
        <v/>
      </c>
      <c r="D1582" s="112" t="str">
        <f>IFERROR(VLOOKUP($I$4&amp;"--"&amp;ROW(A1576),'Clie-F'!$A$5:$H$7000,7,0),"")</f>
        <v/>
      </c>
      <c r="E1582" s="111" t="str">
        <f t="shared" ca="1" si="24"/>
        <v/>
      </c>
      <c r="F1582" s="111" t="str">
        <f>IFERROR(VLOOKUP($I$4&amp;"--"&amp;ROW(A1576),'Clie-F'!$A$5:$J$7000,9,0),"")</f>
        <v/>
      </c>
      <c r="G1582" s="111" t="str">
        <f>IFERROR(VLOOKUP($I$4&amp;"--"&amp;ROW(A1576),'Clie-F'!$A$5:$J$7000,10,0),"")</f>
        <v/>
      </c>
    </row>
    <row r="1583" spans="2:7" ht="30" customHeight="1" x14ac:dyDescent="0.3">
      <c r="B1583" s="110">
        <v>1577</v>
      </c>
      <c r="C1583" s="111" t="str">
        <f>IFERROR(VLOOKUP($I$4&amp;"--"&amp;ROW(A1577),'Clie-F'!$A$5:$H$7000,4,0),"")</f>
        <v/>
      </c>
      <c r="D1583" s="112" t="str">
        <f>IFERROR(VLOOKUP($I$4&amp;"--"&amp;ROW(A1577),'Clie-F'!$A$5:$H$7000,7,0),"")</f>
        <v/>
      </c>
      <c r="E1583" s="111" t="str">
        <f t="shared" ca="1" si="24"/>
        <v/>
      </c>
      <c r="F1583" s="111" t="str">
        <f>IFERROR(VLOOKUP($I$4&amp;"--"&amp;ROW(A1577),'Clie-F'!$A$5:$J$7000,9,0),"")</f>
        <v/>
      </c>
      <c r="G1583" s="111" t="str">
        <f>IFERROR(VLOOKUP($I$4&amp;"--"&amp;ROW(A1577),'Clie-F'!$A$5:$J$7000,10,0),"")</f>
        <v/>
      </c>
    </row>
    <row r="1584" spans="2:7" ht="30" customHeight="1" x14ac:dyDescent="0.3">
      <c r="B1584" s="110">
        <v>1578</v>
      </c>
      <c r="C1584" s="111" t="str">
        <f>IFERROR(VLOOKUP($I$4&amp;"--"&amp;ROW(A1578),'Clie-F'!$A$5:$H$7000,4,0),"")</f>
        <v/>
      </c>
      <c r="D1584" s="112" t="str">
        <f>IFERROR(VLOOKUP($I$4&amp;"--"&amp;ROW(A1578),'Clie-F'!$A$5:$H$7000,7,0),"")</f>
        <v/>
      </c>
      <c r="E1584" s="111" t="str">
        <f t="shared" ca="1" si="24"/>
        <v/>
      </c>
      <c r="F1584" s="111" t="str">
        <f>IFERROR(VLOOKUP($I$4&amp;"--"&amp;ROW(A1578),'Clie-F'!$A$5:$J$7000,9,0),"")</f>
        <v/>
      </c>
      <c r="G1584" s="111" t="str">
        <f>IFERROR(VLOOKUP($I$4&amp;"--"&amp;ROW(A1578),'Clie-F'!$A$5:$J$7000,10,0),"")</f>
        <v/>
      </c>
    </row>
    <row r="1585" spans="2:7" ht="30" customHeight="1" x14ac:dyDescent="0.3">
      <c r="B1585" s="110">
        <v>1579</v>
      </c>
      <c r="C1585" s="111" t="str">
        <f>IFERROR(VLOOKUP($I$4&amp;"--"&amp;ROW(A1579),'Clie-F'!$A$5:$H$7000,4,0),"")</f>
        <v/>
      </c>
      <c r="D1585" s="112" t="str">
        <f>IFERROR(VLOOKUP($I$4&amp;"--"&amp;ROW(A1579),'Clie-F'!$A$5:$H$7000,7,0),"")</f>
        <v/>
      </c>
      <c r="E1585" s="111" t="str">
        <f t="shared" ca="1" si="24"/>
        <v/>
      </c>
      <c r="F1585" s="111" t="str">
        <f>IFERROR(VLOOKUP($I$4&amp;"--"&amp;ROW(A1579),'Clie-F'!$A$5:$J$7000,9,0),"")</f>
        <v/>
      </c>
      <c r="G1585" s="111" t="str">
        <f>IFERROR(VLOOKUP($I$4&amp;"--"&amp;ROW(A1579),'Clie-F'!$A$5:$J$7000,10,0),"")</f>
        <v/>
      </c>
    </row>
    <row r="1586" spans="2:7" ht="30" customHeight="1" x14ac:dyDescent="0.3">
      <c r="B1586" s="110">
        <v>1580</v>
      </c>
      <c r="C1586" s="111" t="str">
        <f>IFERROR(VLOOKUP($I$4&amp;"--"&amp;ROW(A1580),'Clie-F'!$A$5:$H$7000,4,0),"")</f>
        <v/>
      </c>
      <c r="D1586" s="112" t="str">
        <f>IFERROR(VLOOKUP($I$4&amp;"--"&amp;ROW(A1580),'Clie-F'!$A$5:$H$7000,7,0),"")</f>
        <v/>
      </c>
      <c r="E1586" s="111" t="str">
        <f t="shared" ca="1" si="24"/>
        <v/>
      </c>
      <c r="F1586" s="111" t="str">
        <f>IFERROR(VLOOKUP($I$4&amp;"--"&amp;ROW(A1580),'Clie-F'!$A$5:$J$7000,9,0),"")</f>
        <v/>
      </c>
      <c r="G1586" s="111" t="str">
        <f>IFERROR(VLOOKUP($I$4&amp;"--"&amp;ROW(A1580),'Clie-F'!$A$5:$J$7000,10,0),"")</f>
        <v/>
      </c>
    </row>
    <row r="1587" spans="2:7" ht="30" customHeight="1" x14ac:dyDescent="0.3">
      <c r="B1587" s="110">
        <v>1581</v>
      </c>
      <c r="C1587" s="111" t="str">
        <f>IFERROR(VLOOKUP($I$4&amp;"--"&amp;ROW(A1581),'Clie-F'!$A$5:$H$7000,4,0),"")</f>
        <v/>
      </c>
      <c r="D1587" s="112" t="str">
        <f>IFERROR(VLOOKUP($I$4&amp;"--"&amp;ROW(A1581),'Clie-F'!$A$5:$H$7000,7,0),"")</f>
        <v/>
      </c>
      <c r="E1587" s="111" t="str">
        <f t="shared" ca="1" si="24"/>
        <v/>
      </c>
      <c r="F1587" s="111" t="str">
        <f>IFERROR(VLOOKUP($I$4&amp;"--"&amp;ROW(A1581),'Clie-F'!$A$5:$J$7000,9,0),"")</f>
        <v/>
      </c>
      <c r="G1587" s="111" t="str">
        <f>IFERROR(VLOOKUP($I$4&amp;"--"&amp;ROW(A1581),'Clie-F'!$A$5:$J$7000,10,0),"")</f>
        <v/>
      </c>
    </row>
    <row r="1588" spans="2:7" ht="30" customHeight="1" x14ac:dyDescent="0.3">
      <c r="B1588" s="110">
        <v>1582</v>
      </c>
      <c r="C1588" s="111" t="str">
        <f>IFERROR(VLOOKUP($I$4&amp;"--"&amp;ROW(A1582),'Clie-F'!$A$5:$H$7000,4,0),"")</f>
        <v/>
      </c>
      <c r="D1588" s="112" t="str">
        <f>IFERROR(VLOOKUP($I$4&amp;"--"&amp;ROW(A1582),'Clie-F'!$A$5:$H$7000,7,0),"")</f>
        <v/>
      </c>
      <c r="E1588" s="111" t="str">
        <f t="shared" ca="1" si="24"/>
        <v/>
      </c>
      <c r="F1588" s="111" t="str">
        <f>IFERROR(VLOOKUP($I$4&amp;"--"&amp;ROW(A1582),'Clie-F'!$A$5:$J$7000,9,0),"")</f>
        <v/>
      </c>
      <c r="G1588" s="111" t="str">
        <f>IFERROR(VLOOKUP($I$4&amp;"--"&amp;ROW(A1582),'Clie-F'!$A$5:$J$7000,10,0),"")</f>
        <v/>
      </c>
    </row>
    <row r="1589" spans="2:7" ht="30" customHeight="1" x14ac:dyDescent="0.3">
      <c r="B1589" s="110">
        <v>1583</v>
      </c>
      <c r="C1589" s="111" t="str">
        <f>IFERROR(VLOOKUP($I$4&amp;"--"&amp;ROW(A1583),'Clie-F'!$A$5:$H$7000,4,0),"")</f>
        <v/>
      </c>
      <c r="D1589" s="112" t="str">
        <f>IFERROR(VLOOKUP($I$4&amp;"--"&amp;ROW(A1583),'Clie-F'!$A$5:$H$7000,7,0),"")</f>
        <v/>
      </c>
      <c r="E1589" s="111" t="str">
        <f t="shared" ca="1" si="24"/>
        <v/>
      </c>
      <c r="F1589" s="111" t="str">
        <f>IFERROR(VLOOKUP($I$4&amp;"--"&amp;ROW(A1583),'Clie-F'!$A$5:$J$7000,9,0),"")</f>
        <v/>
      </c>
      <c r="G1589" s="111" t="str">
        <f>IFERROR(VLOOKUP($I$4&amp;"--"&amp;ROW(A1583),'Clie-F'!$A$5:$J$7000,10,0),"")</f>
        <v/>
      </c>
    </row>
    <row r="1590" spans="2:7" ht="30" customHeight="1" x14ac:dyDescent="0.3">
      <c r="B1590" s="110">
        <v>1584</v>
      </c>
      <c r="C1590" s="111" t="str">
        <f>IFERROR(VLOOKUP($I$4&amp;"--"&amp;ROW(A1584),'Clie-F'!$A$5:$H$7000,4,0),"")</f>
        <v/>
      </c>
      <c r="D1590" s="112" t="str">
        <f>IFERROR(VLOOKUP($I$4&amp;"--"&amp;ROW(A1584),'Clie-F'!$A$5:$H$7000,7,0),"")</f>
        <v/>
      </c>
      <c r="E1590" s="111" t="str">
        <f t="shared" ca="1" si="24"/>
        <v/>
      </c>
      <c r="F1590" s="111" t="str">
        <f>IFERROR(VLOOKUP($I$4&amp;"--"&amp;ROW(A1584),'Clie-F'!$A$5:$J$7000,9,0),"")</f>
        <v/>
      </c>
      <c r="G1590" s="111" t="str">
        <f>IFERROR(VLOOKUP($I$4&amp;"--"&amp;ROW(A1584),'Clie-F'!$A$5:$J$7000,10,0),"")</f>
        <v/>
      </c>
    </row>
    <row r="1591" spans="2:7" ht="30" customHeight="1" x14ac:dyDescent="0.3">
      <c r="B1591" s="110">
        <v>1585</v>
      </c>
      <c r="C1591" s="111" t="str">
        <f>IFERROR(VLOOKUP($I$4&amp;"--"&amp;ROW(A1585),'Clie-F'!$A$5:$H$7000,4,0),"")</f>
        <v/>
      </c>
      <c r="D1591" s="112" t="str">
        <f>IFERROR(VLOOKUP($I$4&amp;"--"&amp;ROW(A1585),'Clie-F'!$A$5:$H$7000,7,0),"")</f>
        <v/>
      </c>
      <c r="E1591" s="111" t="str">
        <f t="shared" ca="1" si="24"/>
        <v/>
      </c>
      <c r="F1591" s="111" t="str">
        <f>IFERROR(VLOOKUP($I$4&amp;"--"&amp;ROW(A1585),'Clie-F'!$A$5:$J$7000,9,0),"")</f>
        <v/>
      </c>
      <c r="G1591" s="111" t="str">
        <f>IFERROR(VLOOKUP($I$4&amp;"--"&amp;ROW(A1585),'Clie-F'!$A$5:$J$7000,10,0),"")</f>
        <v/>
      </c>
    </row>
    <row r="1592" spans="2:7" ht="30" customHeight="1" x14ac:dyDescent="0.3">
      <c r="B1592" s="110">
        <v>1586</v>
      </c>
      <c r="C1592" s="111" t="str">
        <f>IFERROR(VLOOKUP($I$4&amp;"--"&amp;ROW(A1586),'Clie-F'!$A$5:$H$7000,4,0),"")</f>
        <v/>
      </c>
      <c r="D1592" s="112" t="str">
        <f>IFERROR(VLOOKUP($I$4&amp;"--"&amp;ROW(A1586),'Clie-F'!$A$5:$H$7000,7,0),"")</f>
        <v/>
      </c>
      <c r="E1592" s="111" t="str">
        <f t="shared" ca="1" si="24"/>
        <v/>
      </c>
      <c r="F1592" s="111" t="str">
        <f>IFERROR(VLOOKUP($I$4&amp;"--"&amp;ROW(A1586),'Clie-F'!$A$5:$J$7000,9,0),"")</f>
        <v/>
      </c>
      <c r="G1592" s="111" t="str">
        <f>IFERROR(VLOOKUP($I$4&amp;"--"&amp;ROW(A1586),'Clie-F'!$A$5:$J$7000,10,0),"")</f>
        <v/>
      </c>
    </row>
    <row r="1593" spans="2:7" ht="30" customHeight="1" x14ac:dyDescent="0.3">
      <c r="B1593" s="110">
        <v>1587</v>
      </c>
      <c r="C1593" s="111" t="str">
        <f>IFERROR(VLOOKUP($I$4&amp;"--"&amp;ROW(A1587),'Clie-F'!$A$5:$H$7000,4,0),"")</f>
        <v/>
      </c>
      <c r="D1593" s="112" t="str">
        <f>IFERROR(VLOOKUP($I$4&amp;"--"&amp;ROW(A1587),'Clie-F'!$A$5:$H$7000,7,0),"")</f>
        <v/>
      </c>
      <c r="E1593" s="111" t="str">
        <f t="shared" ca="1" si="24"/>
        <v/>
      </c>
      <c r="F1593" s="111" t="str">
        <f>IFERROR(VLOOKUP($I$4&amp;"--"&amp;ROW(A1587),'Clie-F'!$A$5:$J$7000,9,0),"")</f>
        <v/>
      </c>
      <c r="G1593" s="111" t="str">
        <f>IFERROR(VLOOKUP($I$4&amp;"--"&amp;ROW(A1587),'Clie-F'!$A$5:$J$7000,10,0),"")</f>
        <v/>
      </c>
    </row>
    <row r="1594" spans="2:7" ht="30" customHeight="1" x14ac:dyDescent="0.3">
      <c r="B1594" s="110">
        <v>1588</v>
      </c>
      <c r="C1594" s="111" t="str">
        <f>IFERROR(VLOOKUP($I$4&amp;"--"&amp;ROW(A1588),'Clie-F'!$A$5:$H$7000,4,0),"")</f>
        <v/>
      </c>
      <c r="D1594" s="112" t="str">
        <f>IFERROR(VLOOKUP($I$4&amp;"--"&amp;ROW(A1588),'Clie-F'!$A$5:$H$7000,7,0),"")</f>
        <v/>
      </c>
      <c r="E1594" s="111" t="str">
        <f t="shared" ca="1" si="24"/>
        <v/>
      </c>
      <c r="F1594" s="111" t="str">
        <f>IFERROR(VLOOKUP($I$4&amp;"--"&amp;ROW(A1588),'Clie-F'!$A$5:$J$7000,9,0),"")</f>
        <v/>
      </c>
      <c r="G1594" s="111" t="str">
        <f>IFERROR(VLOOKUP($I$4&amp;"--"&amp;ROW(A1588),'Clie-F'!$A$5:$J$7000,10,0),"")</f>
        <v/>
      </c>
    </row>
    <row r="1595" spans="2:7" ht="30" customHeight="1" x14ac:dyDescent="0.3">
      <c r="B1595" s="110">
        <v>1589</v>
      </c>
      <c r="C1595" s="111" t="str">
        <f>IFERROR(VLOOKUP($I$4&amp;"--"&amp;ROW(A1589),'Clie-F'!$A$5:$H$7000,4,0),"")</f>
        <v/>
      </c>
      <c r="D1595" s="112" t="str">
        <f>IFERROR(VLOOKUP($I$4&amp;"--"&amp;ROW(A1589),'Clie-F'!$A$5:$H$7000,7,0),"")</f>
        <v/>
      </c>
      <c r="E1595" s="111" t="str">
        <f t="shared" ca="1" si="24"/>
        <v/>
      </c>
      <c r="F1595" s="111" t="str">
        <f>IFERROR(VLOOKUP($I$4&amp;"--"&amp;ROW(A1589),'Clie-F'!$A$5:$J$7000,9,0),"")</f>
        <v/>
      </c>
      <c r="G1595" s="111" t="str">
        <f>IFERROR(VLOOKUP($I$4&amp;"--"&amp;ROW(A1589),'Clie-F'!$A$5:$J$7000,10,0),"")</f>
        <v/>
      </c>
    </row>
    <row r="1596" spans="2:7" ht="30" customHeight="1" x14ac:dyDescent="0.3">
      <c r="B1596" s="110">
        <v>1590</v>
      </c>
      <c r="C1596" s="111" t="str">
        <f>IFERROR(VLOOKUP($I$4&amp;"--"&amp;ROW(A1590),'Clie-F'!$A$5:$H$7000,4,0),"")</f>
        <v/>
      </c>
      <c r="D1596" s="112" t="str">
        <f>IFERROR(VLOOKUP($I$4&amp;"--"&amp;ROW(A1590),'Clie-F'!$A$5:$H$7000,7,0),"")</f>
        <v/>
      </c>
      <c r="E1596" s="111" t="str">
        <f t="shared" ca="1" si="24"/>
        <v/>
      </c>
      <c r="F1596" s="111" t="str">
        <f>IFERROR(VLOOKUP($I$4&amp;"--"&amp;ROW(A1590),'Clie-F'!$A$5:$J$7000,9,0),"")</f>
        <v/>
      </c>
      <c r="G1596" s="111" t="str">
        <f>IFERROR(VLOOKUP($I$4&amp;"--"&amp;ROW(A1590),'Clie-F'!$A$5:$J$7000,10,0),"")</f>
        <v/>
      </c>
    </row>
    <row r="1597" spans="2:7" ht="30" customHeight="1" x14ac:dyDescent="0.3">
      <c r="B1597" s="110">
        <v>1591</v>
      </c>
      <c r="C1597" s="111" t="str">
        <f>IFERROR(VLOOKUP($I$4&amp;"--"&amp;ROW(A1591),'Clie-F'!$A$5:$H$7000,4,0),"")</f>
        <v/>
      </c>
      <c r="D1597" s="112" t="str">
        <f>IFERROR(VLOOKUP($I$4&amp;"--"&amp;ROW(A1591),'Clie-F'!$A$5:$H$7000,7,0),"")</f>
        <v/>
      </c>
      <c r="E1597" s="111" t="str">
        <f t="shared" ca="1" si="24"/>
        <v/>
      </c>
      <c r="F1597" s="111" t="str">
        <f>IFERROR(VLOOKUP($I$4&amp;"--"&amp;ROW(A1591),'Clie-F'!$A$5:$J$7000,9,0),"")</f>
        <v/>
      </c>
      <c r="G1597" s="111" t="str">
        <f>IFERROR(VLOOKUP($I$4&amp;"--"&amp;ROW(A1591),'Clie-F'!$A$5:$J$7000,10,0),"")</f>
        <v/>
      </c>
    </row>
    <row r="1598" spans="2:7" ht="30" customHeight="1" x14ac:dyDescent="0.3">
      <c r="B1598" s="110">
        <v>1592</v>
      </c>
      <c r="C1598" s="111" t="str">
        <f>IFERROR(VLOOKUP($I$4&amp;"--"&amp;ROW(A1592),'Clie-F'!$A$5:$H$7000,4,0),"")</f>
        <v/>
      </c>
      <c r="D1598" s="112" t="str">
        <f>IFERROR(VLOOKUP($I$4&amp;"--"&amp;ROW(A1592),'Clie-F'!$A$5:$H$7000,7,0),"")</f>
        <v/>
      </c>
      <c r="E1598" s="111" t="str">
        <f t="shared" ca="1" si="24"/>
        <v/>
      </c>
      <c r="F1598" s="111" t="str">
        <f>IFERROR(VLOOKUP($I$4&amp;"--"&amp;ROW(A1592),'Clie-F'!$A$5:$J$7000,9,0),"")</f>
        <v/>
      </c>
      <c r="G1598" s="111" t="str">
        <f>IFERROR(VLOOKUP($I$4&amp;"--"&amp;ROW(A1592),'Clie-F'!$A$5:$J$7000,10,0),"")</f>
        <v/>
      </c>
    </row>
    <row r="1599" spans="2:7" ht="30" customHeight="1" x14ac:dyDescent="0.3">
      <c r="B1599" s="110">
        <v>1593</v>
      </c>
      <c r="C1599" s="111" t="str">
        <f>IFERROR(VLOOKUP($I$4&amp;"--"&amp;ROW(A1593),'Clie-F'!$A$5:$H$7000,4,0),"")</f>
        <v/>
      </c>
      <c r="D1599" s="112" t="str">
        <f>IFERROR(VLOOKUP($I$4&amp;"--"&amp;ROW(A1593),'Clie-F'!$A$5:$H$7000,7,0),"")</f>
        <v/>
      </c>
      <c r="E1599" s="111" t="str">
        <f t="shared" ca="1" si="24"/>
        <v/>
      </c>
      <c r="F1599" s="111" t="str">
        <f>IFERROR(VLOOKUP($I$4&amp;"--"&amp;ROW(A1593),'Clie-F'!$A$5:$J$7000,9,0),"")</f>
        <v/>
      </c>
      <c r="G1599" s="111" t="str">
        <f>IFERROR(VLOOKUP($I$4&amp;"--"&amp;ROW(A1593),'Clie-F'!$A$5:$J$7000,10,0),"")</f>
        <v/>
      </c>
    </row>
    <row r="1600" spans="2:7" ht="30" customHeight="1" x14ac:dyDescent="0.3">
      <c r="B1600" s="110">
        <v>1594</v>
      </c>
      <c r="C1600" s="111" t="str">
        <f>IFERROR(VLOOKUP($I$4&amp;"--"&amp;ROW(A1594),'Clie-F'!$A$5:$H$7000,4,0),"")</f>
        <v/>
      </c>
      <c r="D1600" s="112" t="str">
        <f>IFERROR(VLOOKUP($I$4&amp;"--"&amp;ROW(A1594),'Clie-F'!$A$5:$H$7000,7,0),"")</f>
        <v/>
      </c>
      <c r="E1600" s="111" t="str">
        <f t="shared" ca="1" si="24"/>
        <v/>
      </c>
      <c r="F1600" s="111" t="str">
        <f>IFERROR(VLOOKUP($I$4&amp;"--"&amp;ROW(A1594),'Clie-F'!$A$5:$J$7000,9,0),"")</f>
        <v/>
      </c>
      <c r="G1600" s="111" t="str">
        <f>IFERROR(VLOOKUP($I$4&amp;"--"&amp;ROW(A1594),'Clie-F'!$A$5:$J$7000,10,0),"")</f>
        <v/>
      </c>
    </row>
    <row r="1601" spans="2:7" ht="30" customHeight="1" x14ac:dyDescent="0.3">
      <c r="B1601" s="110">
        <v>1595</v>
      </c>
      <c r="C1601" s="111" t="str">
        <f>IFERROR(VLOOKUP($I$4&amp;"--"&amp;ROW(A1595),'Clie-F'!$A$5:$H$7000,4,0),"")</f>
        <v/>
      </c>
      <c r="D1601" s="112" t="str">
        <f>IFERROR(VLOOKUP($I$4&amp;"--"&amp;ROW(A1595),'Clie-F'!$A$5:$H$7000,7,0),"")</f>
        <v/>
      </c>
      <c r="E1601" s="111" t="str">
        <f t="shared" ca="1" si="24"/>
        <v/>
      </c>
      <c r="F1601" s="111" t="str">
        <f>IFERROR(VLOOKUP($I$4&amp;"--"&amp;ROW(A1595),'Clie-F'!$A$5:$J$7000,9,0),"")</f>
        <v/>
      </c>
      <c r="G1601" s="111" t="str">
        <f>IFERROR(VLOOKUP($I$4&amp;"--"&amp;ROW(A1595),'Clie-F'!$A$5:$J$7000,10,0),"")</f>
        <v/>
      </c>
    </row>
    <row r="1602" spans="2:7" ht="30" customHeight="1" x14ac:dyDescent="0.3">
      <c r="B1602" s="110">
        <v>1596</v>
      </c>
      <c r="C1602" s="111" t="str">
        <f>IFERROR(VLOOKUP($I$4&amp;"--"&amp;ROW(A1596),'Clie-F'!$A$5:$H$7000,4,0),"")</f>
        <v/>
      </c>
      <c r="D1602" s="112" t="str">
        <f>IFERROR(VLOOKUP($I$4&amp;"--"&amp;ROW(A1596),'Clie-F'!$A$5:$H$7000,7,0),"")</f>
        <v/>
      </c>
      <c r="E1602" s="111" t="str">
        <f t="shared" ca="1" si="24"/>
        <v/>
      </c>
      <c r="F1602" s="111" t="str">
        <f>IFERROR(VLOOKUP($I$4&amp;"--"&amp;ROW(A1596),'Clie-F'!$A$5:$J$7000,9,0),"")</f>
        <v/>
      </c>
      <c r="G1602" s="111" t="str">
        <f>IFERROR(VLOOKUP($I$4&amp;"--"&amp;ROW(A1596),'Clie-F'!$A$5:$J$7000,10,0),"")</f>
        <v/>
      </c>
    </row>
    <row r="1603" spans="2:7" ht="30" customHeight="1" x14ac:dyDescent="0.3">
      <c r="B1603" s="110">
        <v>1597</v>
      </c>
      <c r="C1603" s="111" t="str">
        <f>IFERROR(VLOOKUP($I$4&amp;"--"&amp;ROW(A1597),'Clie-F'!$A$5:$H$7000,4,0),"")</f>
        <v/>
      </c>
      <c r="D1603" s="112" t="str">
        <f>IFERROR(VLOOKUP($I$4&amp;"--"&amp;ROW(A1597),'Clie-F'!$A$5:$H$7000,7,0),"")</f>
        <v/>
      </c>
      <c r="E1603" s="111" t="str">
        <f t="shared" ca="1" si="24"/>
        <v/>
      </c>
      <c r="F1603" s="111" t="str">
        <f>IFERROR(VLOOKUP($I$4&amp;"--"&amp;ROW(A1597),'Clie-F'!$A$5:$J$7000,9,0),"")</f>
        <v/>
      </c>
      <c r="G1603" s="111" t="str">
        <f>IFERROR(VLOOKUP($I$4&amp;"--"&amp;ROW(A1597),'Clie-F'!$A$5:$J$7000,10,0),"")</f>
        <v/>
      </c>
    </row>
    <row r="1604" spans="2:7" ht="30" customHeight="1" x14ac:dyDescent="0.3">
      <c r="B1604" s="110">
        <v>1598</v>
      </c>
      <c r="C1604" s="111" t="str">
        <f>IFERROR(VLOOKUP($I$4&amp;"--"&amp;ROW(A1598),'Clie-F'!$A$5:$H$7000,4,0),"")</f>
        <v/>
      </c>
      <c r="D1604" s="112" t="str">
        <f>IFERROR(VLOOKUP($I$4&amp;"--"&amp;ROW(A1598),'Clie-F'!$A$5:$H$7000,7,0),"")</f>
        <v/>
      </c>
      <c r="E1604" s="111" t="str">
        <f t="shared" ca="1" si="24"/>
        <v/>
      </c>
      <c r="F1604" s="111" t="str">
        <f>IFERROR(VLOOKUP($I$4&amp;"--"&amp;ROW(A1598),'Clie-F'!$A$5:$J$7000,9,0),"")</f>
        <v/>
      </c>
      <c r="G1604" s="111" t="str">
        <f>IFERROR(VLOOKUP($I$4&amp;"--"&amp;ROW(A1598),'Clie-F'!$A$5:$J$7000,10,0),"")</f>
        <v/>
      </c>
    </row>
    <row r="1605" spans="2:7" ht="30" customHeight="1" x14ac:dyDescent="0.3">
      <c r="B1605" s="110">
        <v>1599</v>
      </c>
      <c r="C1605" s="111" t="str">
        <f>IFERROR(VLOOKUP($I$4&amp;"--"&amp;ROW(A1599),'Clie-F'!$A$5:$H$7000,4,0),"")</f>
        <v/>
      </c>
      <c r="D1605" s="112" t="str">
        <f>IFERROR(VLOOKUP($I$4&amp;"--"&amp;ROW(A1599),'Clie-F'!$A$5:$H$7000,7,0),"")</f>
        <v/>
      </c>
      <c r="E1605" s="111" t="str">
        <f t="shared" ca="1" si="24"/>
        <v/>
      </c>
      <c r="F1605" s="111" t="str">
        <f>IFERROR(VLOOKUP($I$4&amp;"--"&amp;ROW(A1599),'Clie-F'!$A$5:$J$7000,9,0),"")</f>
        <v/>
      </c>
      <c r="G1605" s="111" t="str">
        <f>IFERROR(VLOOKUP($I$4&amp;"--"&amp;ROW(A1599),'Clie-F'!$A$5:$J$7000,10,0),"")</f>
        <v/>
      </c>
    </row>
    <row r="1606" spans="2:7" ht="30" customHeight="1" x14ac:dyDescent="0.3">
      <c r="B1606" s="110">
        <v>1600</v>
      </c>
      <c r="C1606" s="111" t="str">
        <f>IFERROR(VLOOKUP($I$4&amp;"--"&amp;ROW(A1600),'Clie-F'!$A$5:$H$7000,4,0),"")</f>
        <v/>
      </c>
      <c r="D1606" s="112" t="str">
        <f>IFERROR(VLOOKUP($I$4&amp;"--"&amp;ROW(A1600),'Clie-F'!$A$5:$H$7000,7,0),"")</f>
        <v/>
      </c>
      <c r="E1606" s="111" t="str">
        <f t="shared" ca="1" si="24"/>
        <v/>
      </c>
      <c r="F1606" s="111" t="str">
        <f>IFERROR(VLOOKUP($I$4&amp;"--"&amp;ROW(A1600),'Clie-F'!$A$5:$J$7000,9,0),"")</f>
        <v/>
      </c>
      <c r="G1606" s="111" t="str">
        <f>IFERROR(VLOOKUP($I$4&amp;"--"&amp;ROW(A1600),'Clie-F'!$A$5:$J$7000,10,0),"")</f>
        <v/>
      </c>
    </row>
    <row r="1607" spans="2:7" ht="30" customHeight="1" x14ac:dyDescent="0.3">
      <c r="B1607" s="110">
        <v>1601</v>
      </c>
      <c r="C1607" s="111" t="str">
        <f>IFERROR(VLOOKUP($I$4&amp;"--"&amp;ROW(A1601),'Clie-F'!$A$5:$H$7000,4,0),"")</f>
        <v/>
      </c>
      <c r="D1607" s="112" t="str">
        <f>IFERROR(VLOOKUP($I$4&amp;"--"&amp;ROW(A1601),'Clie-F'!$A$5:$H$7000,7,0),"")</f>
        <v/>
      </c>
      <c r="E1607" s="111" t="str">
        <f t="shared" ref="E1607:E1670" ca="1" si="25">IFERROR(IF(D1607,DATEDIF(D1607,TODAY(),"Y"),""),"")</f>
        <v/>
      </c>
      <c r="F1607" s="111" t="str">
        <f>IFERROR(VLOOKUP($I$4&amp;"--"&amp;ROW(A1601),'Clie-F'!$A$5:$J$7000,9,0),"")</f>
        <v/>
      </c>
      <c r="G1607" s="111" t="str">
        <f>IFERROR(VLOOKUP($I$4&amp;"--"&amp;ROW(A1601),'Clie-F'!$A$5:$J$7000,10,0),"")</f>
        <v/>
      </c>
    </row>
    <row r="1608" spans="2:7" ht="30" customHeight="1" x14ac:dyDescent="0.3">
      <c r="B1608" s="110">
        <v>1602</v>
      </c>
      <c r="C1608" s="111" t="str">
        <f>IFERROR(VLOOKUP($I$4&amp;"--"&amp;ROW(A1602),'Clie-F'!$A$5:$H$7000,4,0),"")</f>
        <v/>
      </c>
      <c r="D1608" s="112" t="str">
        <f>IFERROR(VLOOKUP($I$4&amp;"--"&amp;ROW(A1602),'Clie-F'!$A$5:$H$7000,7,0),"")</f>
        <v/>
      </c>
      <c r="E1608" s="111" t="str">
        <f t="shared" ca="1" si="25"/>
        <v/>
      </c>
      <c r="F1608" s="111" t="str">
        <f>IFERROR(VLOOKUP($I$4&amp;"--"&amp;ROW(A1602),'Clie-F'!$A$5:$J$7000,9,0),"")</f>
        <v/>
      </c>
      <c r="G1608" s="111" t="str">
        <f>IFERROR(VLOOKUP($I$4&amp;"--"&amp;ROW(A1602),'Clie-F'!$A$5:$J$7000,10,0),"")</f>
        <v/>
      </c>
    </row>
    <row r="1609" spans="2:7" ht="30" customHeight="1" x14ac:dyDescent="0.3">
      <c r="B1609" s="110">
        <v>1603</v>
      </c>
      <c r="C1609" s="111" t="str">
        <f>IFERROR(VLOOKUP($I$4&amp;"--"&amp;ROW(A1603),'Clie-F'!$A$5:$H$7000,4,0),"")</f>
        <v/>
      </c>
      <c r="D1609" s="112" t="str">
        <f>IFERROR(VLOOKUP($I$4&amp;"--"&amp;ROW(A1603),'Clie-F'!$A$5:$H$7000,7,0),"")</f>
        <v/>
      </c>
      <c r="E1609" s="111" t="str">
        <f t="shared" ca="1" si="25"/>
        <v/>
      </c>
      <c r="F1609" s="111" t="str">
        <f>IFERROR(VLOOKUP($I$4&amp;"--"&amp;ROW(A1603),'Clie-F'!$A$5:$J$7000,9,0),"")</f>
        <v/>
      </c>
      <c r="G1609" s="111" t="str">
        <f>IFERROR(VLOOKUP($I$4&amp;"--"&amp;ROW(A1603),'Clie-F'!$A$5:$J$7000,10,0),"")</f>
        <v/>
      </c>
    </row>
    <row r="1610" spans="2:7" ht="30" customHeight="1" x14ac:dyDescent="0.3">
      <c r="B1610" s="110">
        <v>1604</v>
      </c>
      <c r="C1610" s="111" t="str">
        <f>IFERROR(VLOOKUP($I$4&amp;"--"&amp;ROW(A1604),'Clie-F'!$A$5:$H$7000,4,0),"")</f>
        <v/>
      </c>
      <c r="D1610" s="112" t="str">
        <f>IFERROR(VLOOKUP($I$4&amp;"--"&amp;ROW(A1604),'Clie-F'!$A$5:$H$7000,7,0),"")</f>
        <v/>
      </c>
      <c r="E1610" s="111" t="str">
        <f t="shared" ca="1" si="25"/>
        <v/>
      </c>
      <c r="F1610" s="111" t="str">
        <f>IFERROR(VLOOKUP($I$4&amp;"--"&amp;ROW(A1604),'Clie-F'!$A$5:$J$7000,9,0),"")</f>
        <v/>
      </c>
      <c r="G1610" s="111" t="str">
        <f>IFERROR(VLOOKUP($I$4&amp;"--"&amp;ROW(A1604),'Clie-F'!$A$5:$J$7000,10,0),"")</f>
        <v/>
      </c>
    </row>
    <row r="1611" spans="2:7" ht="30" customHeight="1" x14ac:dyDescent="0.3">
      <c r="B1611" s="110">
        <v>1605</v>
      </c>
      <c r="C1611" s="111" t="str">
        <f>IFERROR(VLOOKUP($I$4&amp;"--"&amp;ROW(A1605),'Clie-F'!$A$5:$H$7000,4,0),"")</f>
        <v/>
      </c>
      <c r="D1611" s="112" t="str">
        <f>IFERROR(VLOOKUP($I$4&amp;"--"&amp;ROW(A1605),'Clie-F'!$A$5:$H$7000,7,0),"")</f>
        <v/>
      </c>
      <c r="E1611" s="111" t="str">
        <f t="shared" ca="1" si="25"/>
        <v/>
      </c>
      <c r="F1611" s="111" t="str">
        <f>IFERROR(VLOOKUP($I$4&amp;"--"&amp;ROW(A1605),'Clie-F'!$A$5:$J$7000,9,0),"")</f>
        <v/>
      </c>
      <c r="G1611" s="111" t="str">
        <f>IFERROR(VLOOKUP($I$4&amp;"--"&amp;ROW(A1605),'Clie-F'!$A$5:$J$7000,10,0),"")</f>
        <v/>
      </c>
    </row>
    <row r="1612" spans="2:7" ht="30" customHeight="1" x14ac:dyDescent="0.3">
      <c r="B1612" s="110">
        <v>1606</v>
      </c>
      <c r="C1612" s="111" t="str">
        <f>IFERROR(VLOOKUP($I$4&amp;"--"&amp;ROW(A1606),'Clie-F'!$A$5:$H$7000,4,0),"")</f>
        <v/>
      </c>
      <c r="D1612" s="112" t="str">
        <f>IFERROR(VLOOKUP($I$4&amp;"--"&amp;ROW(A1606),'Clie-F'!$A$5:$H$7000,7,0),"")</f>
        <v/>
      </c>
      <c r="E1612" s="111" t="str">
        <f t="shared" ca="1" si="25"/>
        <v/>
      </c>
      <c r="F1612" s="111" t="str">
        <f>IFERROR(VLOOKUP($I$4&amp;"--"&amp;ROW(A1606),'Clie-F'!$A$5:$J$7000,9,0),"")</f>
        <v/>
      </c>
      <c r="G1612" s="111" t="str">
        <f>IFERROR(VLOOKUP($I$4&amp;"--"&amp;ROW(A1606),'Clie-F'!$A$5:$J$7000,10,0),"")</f>
        <v/>
      </c>
    </row>
    <row r="1613" spans="2:7" ht="30" customHeight="1" x14ac:dyDescent="0.3">
      <c r="B1613" s="110">
        <v>1607</v>
      </c>
      <c r="C1613" s="111" t="str">
        <f>IFERROR(VLOOKUP($I$4&amp;"--"&amp;ROW(A1607),'Clie-F'!$A$5:$H$7000,4,0),"")</f>
        <v/>
      </c>
      <c r="D1613" s="112" t="str">
        <f>IFERROR(VLOOKUP($I$4&amp;"--"&amp;ROW(A1607),'Clie-F'!$A$5:$H$7000,7,0),"")</f>
        <v/>
      </c>
      <c r="E1613" s="111" t="str">
        <f t="shared" ca="1" si="25"/>
        <v/>
      </c>
      <c r="F1613" s="111" t="str">
        <f>IFERROR(VLOOKUP($I$4&amp;"--"&amp;ROW(A1607),'Clie-F'!$A$5:$J$7000,9,0),"")</f>
        <v/>
      </c>
      <c r="G1613" s="111" t="str">
        <f>IFERROR(VLOOKUP($I$4&amp;"--"&amp;ROW(A1607),'Clie-F'!$A$5:$J$7000,10,0),"")</f>
        <v/>
      </c>
    </row>
    <row r="1614" spans="2:7" ht="30" customHeight="1" x14ac:dyDescent="0.3">
      <c r="B1614" s="110">
        <v>1608</v>
      </c>
      <c r="C1614" s="111" t="str">
        <f>IFERROR(VLOOKUP($I$4&amp;"--"&amp;ROW(A1608),'Clie-F'!$A$5:$H$7000,4,0),"")</f>
        <v/>
      </c>
      <c r="D1614" s="112" t="str">
        <f>IFERROR(VLOOKUP($I$4&amp;"--"&amp;ROW(A1608),'Clie-F'!$A$5:$H$7000,7,0),"")</f>
        <v/>
      </c>
      <c r="E1614" s="111" t="str">
        <f t="shared" ca="1" si="25"/>
        <v/>
      </c>
      <c r="F1614" s="111" t="str">
        <f>IFERROR(VLOOKUP($I$4&amp;"--"&amp;ROW(A1608),'Clie-F'!$A$5:$J$7000,9,0),"")</f>
        <v/>
      </c>
      <c r="G1614" s="111" t="str">
        <f>IFERROR(VLOOKUP($I$4&amp;"--"&amp;ROW(A1608),'Clie-F'!$A$5:$J$7000,10,0),"")</f>
        <v/>
      </c>
    </row>
    <row r="1615" spans="2:7" ht="30" customHeight="1" x14ac:dyDescent="0.3">
      <c r="B1615" s="110">
        <v>1609</v>
      </c>
      <c r="C1615" s="111" t="str">
        <f>IFERROR(VLOOKUP($I$4&amp;"--"&amp;ROW(A1609),'Clie-F'!$A$5:$H$7000,4,0),"")</f>
        <v/>
      </c>
      <c r="D1615" s="112" t="str">
        <f>IFERROR(VLOOKUP($I$4&amp;"--"&amp;ROW(A1609),'Clie-F'!$A$5:$H$7000,7,0),"")</f>
        <v/>
      </c>
      <c r="E1615" s="111" t="str">
        <f t="shared" ca="1" si="25"/>
        <v/>
      </c>
      <c r="F1615" s="111" t="str">
        <f>IFERROR(VLOOKUP($I$4&amp;"--"&amp;ROW(A1609),'Clie-F'!$A$5:$J$7000,9,0),"")</f>
        <v/>
      </c>
      <c r="G1615" s="111" t="str">
        <f>IFERROR(VLOOKUP($I$4&amp;"--"&amp;ROW(A1609),'Clie-F'!$A$5:$J$7000,10,0),"")</f>
        <v/>
      </c>
    </row>
    <row r="1616" spans="2:7" ht="30" customHeight="1" x14ac:dyDescent="0.3">
      <c r="B1616" s="110">
        <v>1610</v>
      </c>
      <c r="C1616" s="111" t="str">
        <f>IFERROR(VLOOKUP($I$4&amp;"--"&amp;ROW(A1610),'Clie-F'!$A$5:$H$7000,4,0),"")</f>
        <v/>
      </c>
      <c r="D1616" s="112" t="str">
        <f>IFERROR(VLOOKUP($I$4&amp;"--"&amp;ROW(A1610),'Clie-F'!$A$5:$H$7000,7,0),"")</f>
        <v/>
      </c>
      <c r="E1616" s="111" t="str">
        <f t="shared" ca="1" si="25"/>
        <v/>
      </c>
      <c r="F1616" s="111" t="str">
        <f>IFERROR(VLOOKUP($I$4&amp;"--"&amp;ROW(A1610),'Clie-F'!$A$5:$J$7000,9,0),"")</f>
        <v/>
      </c>
      <c r="G1616" s="111" t="str">
        <f>IFERROR(VLOOKUP($I$4&amp;"--"&amp;ROW(A1610),'Clie-F'!$A$5:$J$7000,10,0),"")</f>
        <v/>
      </c>
    </row>
    <row r="1617" spans="2:7" ht="30" customHeight="1" x14ac:dyDescent="0.3">
      <c r="B1617" s="110">
        <v>1611</v>
      </c>
      <c r="C1617" s="111" t="str">
        <f>IFERROR(VLOOKUP($I$4&amp;"--"&amp;ROW(A1611),'Clie-F'!$A$5:$H$7000,4,0),"")</f>
        <v/>
      </c>
      <c r="D1617" s="112" t="str">
        <f>IFERROR(VLOOKUP($I$4&amp;"--"&amp;ROW(A1611),'Clie-F'!$A$5:$H$7000,7,0),"")</f>
        <v/>
      </c>
      <c r="E1617" s="111" t="str">
        <f t="shared" ca="1" si="25"/>
        <v/>
      </c>
      <c r="F1617" s="111" t="str">
        <f>IFERROR(VLOOKUP($I$4&amp;"--"&amp;ROW(A1611),'Clie-F'!$A$5:$J$7000,9,0),"")</f>
        <v/>
      </c>
      <c r="G1617" s="111" t="str">
        <f>IFERROR(VLOOKUP($I$4&amp;"--"&amp;ROW(A1611),'Clie-F'!$A$5:$J$7000,10,0),"")</f>
        <v/>
      </c>
    </row>
    <row r="1618" spans="2:7" ht="30" customHeight="1" x14ac:dyDescent="0.3">
      <c r="B1618" s="110">
        <v>1612</v>
      </c>
      <c r="C1618" s="111" t="str">
        <f>IFERROR(VLOOKUP($I$4&amp;"--"&amp;ROW(A1612),'Clie-F'!$A$5:$H$7000,4,0),"")</f>
        <v/>
      </c>
      <c r="D1618" s="112" t="str">
        <f>IFERROR(VLOOKUP($I$4&amp;"--"&amp;ROW(A1612),'Clie-F'!$A$5:$H$7000,7,0),"")</f>
        <v/>
      </c>
      <c r="E1618" s="111" t="str">
        <f t="shared" ca="1" si="25"/>
        <v/>
      </c>
      <c r="F1618" s="111" t="str">
        <f>IFERROR(VLOOKUP($I$4&amp;"--"&amp;ROW(A1612),'Clie-F'!$A$5:$J$7000,9,0),"")</f>
        <v/>
      </c>
      <c r="G1618" s="111" t="str">
        <f>IFERROR(VLOOKUP($I$4&amp;"--"&amp;ROW(A1612),'Clie-F'!$A$5:$J$7000,10,0),"")</f>
        <v/>
      </c>
    </row>
    <row r="1619" spans="2:7" ht="30" customHeight="1" x14ac:dyDescent="0.3">
      <c r="B1619" s="110">
        <v>1613</v>
      </c>
      <c r="C1619" s="111" t="str">
        <f>IFERROR(VLOOKUP($I$4&amp;"--"&amp;ROW(A1613),'Clie-F'!$A$5:$H$7000,4,0),"")</f>
        <v/>
      </c>
      <c r="D1619" s="112" t="str">
        <f>IFERROR(VLOOKUP($I$4&amp;"--"&amp;ROW(A1613),'Clie-F'!$A$5:$H$7000,7,0),"")</f>
        <v/>
      </c>
      <c r="E1619" s="111" t="str">
        <f t="shared" ca="1" si="25"/>
        <v/>
      </c>
      <c r="F1619" s="111" t="str">
        <f>IFERROR(VLOOKUP($I$4&amp;"--"&amp;ROW(A1613),'Clie-F'!$A$5:$J$7000,9,0),"")</f>
        <v/>
      </c>
      <c r="G1619" s="111" t="str">
        <f>IFERROR(VLOOKUP($I$4&amp;"--"&amp;ROW(A1613),'Clie-F'!$A$5:$J$7000,10,0),"")</f>
        <v/>
      </c>
    </row>
    <row r="1620" spans="2:7" ht="30" customHeight="1" x14ac:dyDescent="0.3">
      <c r="B1620" s="110">
        <v>1614</v>
      </c>
      <c r="C1620" s="111" t="str">
        <f>IFERROR(VLOOKUP($I$4&amp;"--"&amp;ROW(A1614),'Clie-F'!$A$5:$H$7000,4,0),"")</f>
        <v/>
      </c>
      <c r="D1620" s="112" t="str">
        <f>IFERROR(VLOOKUP($I$4&amp;"--"&amp;ROW(A1614),'Clie-F'!$A$5:$H$7000,7,0),"")</f>
        <v/>
      </c>
      <c r="E1620" s="111" t="str">
        <f t="shared" ca="1" si="25"/>
        <v/>
      </c>
      <c r="F1620" s="111" t="str">
        <f>IFERROR(VLOOKUP($I$4&amp;"--"&amp;ROW(A1614),'Clie-F'!$A$5:$J$7000,9,0),"")</f>
        <v/>
      </c>
      <c r="G1620" s="111" t="str">
        <f>IFERROR(VLOOKUP($I$4&amp;"--"&amp;ROW(A1614),'Clie-F'!$A$5:$J$7000,10,0),"")</f>
        <v/>
      </c>
    </row>
    <row r="1621" spans="2:7" ht="30" customHeight="1" x14ac:dyDescent="0.3">
      <c r="B1621" s="110">
        <v>1615</v>
      </c>
      <c r="C1621" s="111" t="str">
        <f>IFERROR(VLOOKUP($I$4&amp;"--"&amp;ROW(A1615),'Clie-F'!$A$5:$H$7000,4,0),"")</f>
        <v/>
      </c>
      <c r="D1621" s="112" t="str">
        <f>IFERROR(VLOOKUP($I$4&amp;"--"&amp;ROW(A1615),'Clie-F'!$A$5:$H$7000,7,0),"")</f>
        <v/>
      </c>
      <c r="E1621" s="111" t="str">
        <f t="shared" ca="1" si="25"/>
        <v/>
      </c>
      <c r="F1621" s="111" t="str">
        <f>IFERROR(VLOOKUP($I$4&amp;"--"&amp;ROW(A1615),'Clie-F'!$A$5:$J$7000,9,0),"")</f>
        <v/>
      </c>
      <c r="G1621" s="111" t="str">
        <f>IFERROR(VLOOKUP($I$4&amp;"--"&amp;ROW(A1615),'Clie-F'!$A$5:$J$7000,10,0),"")</f>
        <v/>
      </c>
    </row>
    <row r="1622" spans="2:7" ht="30" customHeight="1" x14ac:dyDescent="0.3">
      <c r="B1622" s="110">
        <v>1616</v>
      </c>
      <c r="C1622" s="111" t="str">
        <f>IFERROR(VLOOKUP($I$4&amp;"--"&amp;ROW(A1616),'Clie-F'!$A$5:$H$7000,4,0),"")</f>
        <v/>
      </c>
      <c r="D1622" s="112" t="str">
        <f>IFERROR(VLOOKUP($I$4&amp;"--"&amp;ROW(A1616),'Clie-F'!$A$5:$H$7000,7,0),"")</f>
        <v/>
      </c>
      <c r="E1622" s="111" t="str">
        <f t="shared" ca="1" si="25"/>
        <v/>
      </c>
      <c r="F1622" s="111" t="str">
        <f>IFERROR(VLOOKUP($I$4&amp;"--"&amp;ROW(A1616),'Clie-F'!$A$5:$J$7000,9,0),"")</f>
        <v/>
      </c>
      <c r="G1622" s="111" t="str">
        <f>IFERROR(VLOOKUP($I$4&amp;"--"&amp;ROW(A1616),'Clie-F'!$A$5:$J$7000,10,0),"")</f>
        <v/>
      </c>
    </row>
    <row r="1623" spans="2:7" ht="30" customHeight="1" x14ac:dyDescent="0.3">
      <c r="B1623" s="110">
        <v>1617</v>
      </c>
      <c r="C1623" s="111" t="str">
        <f>IFERROR(VLOOKUP($I$4&amp;"--"&amp;ROW(A1617),'Clie-F'!$A$5:$H$7000,4,0),"")</f>
        <v/>
      </c>
      <c r="D1623" s="112" t="str">
        <f>IFERROR(VLOOKUP($I$4&amp;"--"&amp;ROW(A1617),'Clie-F'!$A$5:$H$7000,7,0),"")</f>
        <v/>
      </c>
      <c r="E1623" s="111" t="str">
        <f t="shared" ca="1" si="25"/>
        <v/>
      </c>
      <c r="F1623" s="111" t="str">
        <f>IFERROR(VLOOKUP($I$4&amp;"--"&amp;ROW(A1617),'Clie-F'!$A$5:$J$7000,9,0),"")</f>
        <v/>
      </c>
      <c r="G1623" s="111" t="str">
        <f>IFERROR(VLOOKUP($I$4&amp;"--"&amp;ROW(A1617),'Clie-F'!$A$5:$J$7000,10,0),"")</f>
        <v/>
      </c>
    </row>
    <row r="1624" spans="2:7" ht="30" customHeight="1" x14ac:dyDescent="0.3">
      <c r="B1624" s="110">
        <v>1618</v>
      </c>
      <c r="C1624" s="111" t="str">
        <f>IFERROR(VLOOKUP($I$4&amp;"--"&amp;ROW(A1618),'Clie-F'!$A$5:$H$7000,4,0),"")</f>
        <v/>
      </c>
      <c r="D1624" s="112" t="str">
        <f>IFERROR(VLOOKUP($I$4&amp;"--"&amp;ROW(A1618),'Clie-F'!$A$5:$H$7000,7,0),"")</f>
        <v/>
      </c>
      <c r="E1624" s="111" t="str">
        <f t="shared" ca="1" si="25"/>
        <v/>
      </c>
      <c r="F1624" s="111" t="str">
        <f>IFERROR(VLOOKUP($I$4&amp;"--"&amp;ROW(A1618),'Clie-F'!$A$5:$J$7000,9,0),"")</f>
        <v/>
      </c>
      <c r="G1624" s="111" t="str">
        <f>IFERROR(VLOOKUP($I$4&amp;"--"&amp;ROW(A1618),'Clie-F'!$A$5:$J$7000,10,0),"")</f>
        <v/>
      </c>
    </row>
    <row r="1625" spans="2:7" ht="30" customHeight="1" x14ac:dyDescent="0.3">
      <c r="B1625" s="110">
        <v>1619</v>
      </c>
      <c r="C1625" s="111" t="str">
        <f>IFERROR(VLOOKUP($I$4&amp;"--"&amp;ROW(A1619),'Clie-F'!$A$5:$H$7000,4,0),"")</f>
        <v/>
      </c>
      <c r="D1625" s="112" t="str">
        <f>IFERROR(VLOOKUP($I$4&amp;"--"&amp;ROW(A1619),'Clie-F'!$A$5:$H$7000,7,0),"")</f>
        <v/>
      </c>
      <c r="E1625" s="111" t="str">
        <f t="shared" ca="1" si="25"/>
        <v/>
      </c>
      <c r="F1625" s="111" t="str">
        <f>IFERROR(VLOOKUP($I$4&amp;"--"&amp;ROW(A1619),'Clie-F'!$A$5:$J$7000,9,0),"")</f>
        <v/>
      </c>
      <c r="G1625" s="111" t="str">
        <f>IFERROR(VLOOKUP($I$4&amp;"--"&amp;ROW(A1619),'Clie-F'!$A$5:$J$7000,10,0),"")</f>
        <v/>
      </c>
    </row>
    <row r="1626" spans="2:7" ht="30" customHeight="1" x14ac:dyDescent="0.3">
      <c r="B1626" s="110">
        <v>1620</v>
      </c>
      <c r="C1626" s="111" t="str">
        <f>IFERROR(VLOOKUP($I$4&amp;"--"&amp;ROW(A1620),'Clie-F'!$A$5:$H$7000,4,0),"")</f>
        <v/>
      </c>
      <c r="D1626" s="112" t="str">
        <f>IFERROR(VLOOKUP($I$4&amp;"--"&amp;ROW(A1620),'Clie-F'!$A$5:$H$7000,7,0),"")</f>
        <v/>
      </c>
      <c r="E1626" s="111" t="str">
        <f t="shared" ca="1" si="25"/>
        <v/>
      </c>
      <c r="F1626" s="111" t="str">
        <f>IFERROR(VLOOKUP($I$4&amp;"--"&amp;ROW(A1620),'Clie-F'!$A$5:$J$7000,9,0),"")</f>
        <v/>
      </c>
      <c r="G1626" s="111" t="str">
        <f>IFERROR(VLOOKUP($I$4&amp;"--"&amp;ROW(A1620),'Clie-F'!$A$5:$J$7000,10,0),"")</f>
        <v/>
      </c>
    </row>
    <row r="1627" spans="2:7" ht="30" customHeight="1" x14ac:dyDescent="0.3">
      <c r="B1627" s="110">
        <v>1621</v>
      </c>
      <c r="C1627" s="111" t="str">
        <f>IFERROR(VLOOKUP($I$4&amp;"--"&amp;ROW(A1621),'Clie-F'!$A$5:$H$7000,4,0),"")</f>
        <v/>
      </c>
      <c r="D1627" s="112" t="str">
        <f>IFERROR(VLOOKUP($I$4&amp;"--"&amp;ROW(A1621),'Clie-F'!$A$5:$H$7000,7,0),"")</f>
        <v/>
      </c>
      <c r="E1627" s="111" t="str">
        <f t="shared" ca="1" si="25"/>
        <v/>
      </c>
      <c r="F1627" s="111" t="str">
        <f>IFERROR(VLOOKUP($I$4&amp;"--"&amp;ROW(A1621),'Clie-F'!$A$5:$J$7000,9,0),"")</f>
        <v/>
      </c>
      <c r="G1627" s="111" t="str">
        <f>IFERROR(VLOOKUP($I$4&amp;"--"&amp;ROW(A1621),'Clie-F'!$A$5:$J$7000,10,0),"")</f>
        <v/>
      </c>
    </row>
    <row r="1628" spans="2:7" ht="30" customHeight="1" x14ac:dyDescent="0.3">
      <c r="B1628" s="110">
        <v>1622</v>
      </c>
      <c r="C1628" s="111" t="str">
        <f>IFERROR(VLOOKUP($I$4&amp;"--"&amp;ROW(A1622),'Clie-F'!$A$5:$H$7000,4,0),"")</f>
        <v/>
      </c>
      <c r="D1628" s="112" t="str">
        <f>IFERROR(VLOOKUP($I$4&amp;"--"&amp;ROW(A1622),'Clie-F'!$A$5:$H$7000,7,0),"")</f>
        <v/>
      </c>
      <c r="E1628" s="111" t="str">
        <f t="shared" ca="1" si="25"/>
        <v/>
      </c>
      <c r="F1628" s="111" t="str">
        <f>IFERROR(VLOOKUP($I$4&amp;"--"&amp;ROW(A1622),'Clie-F'!$A$5:$J$7000,9,0),"")</f>
        <v/>
      </c>
      <c r="G1628" s="111" t="str">
        <f>IFERROR(VLOOKUP($I$4&amp;"--"&amp;ROW(A1622),'Clie-F'!$A$5:$J$7000,10,0),"")</f>
        <v/>
      </c>
    </row>
    <row r="1629" spans="2:7" ht="30" customHeight="1" x14ac:dyDescent="0.3">
      <c r="B1629" s="110">
        <v>1623</v>
      </c>
      <c r="C1629" s="111" t="str">
        <f>IFERROR(VLOOKUP($I$4&amp;"--"&amp;ROW(A1623),'Clie-F'!$A$5:$H$7000,4,0),"")</f>
        <v/>
      </c>
      <c r="D1629" s="112" t="str">
        <f>IFERROR(VLOOKUP($I$4&amp;"--"&amp;ROW(A1623),'Clie-F'!$A$5:$H$7000,7,0),"")</f>
        <v/>
      </c>
      <c r="E1629" s="111" t="str">
        <f t="shared" ca="1" si="25"/>
        <v/>
      </c>
      <c r="F1629" s="111" t="str">
        <f>IFERROR(VLOOKUP($I$4&amp;"--"&amp;ROW(A1623),'Clie-F'!$A$5:$J$7000,9,0),"")</f>
        <v/>
      </c>
      <c r="G1629" s="111" t="str">
        <f>IFERROR(VLOOKUP($I$4&amp;"--"&amp;ROW(A1623),'Clie-F'!$A$5:$J$7000,10,0),"")</f>
        <v/>
      </c>
    </row>
    <row r="1630" spans="2:7" ht="30" customHeight="1" x14ac:dyDescent="0.3">
      <c r="B1630" s="110">
        <v>1624</v>
      </c>
      <c r="C1630" s="111" t="str">
        <f>IFERROR(VLOOKUP($I$4&amp;"--"&amp;ROW(A1624),'Clie-F'!$A$5:$H$7000,4,0),"")</f>
        <v/>
      </c>
      <c r="D1630" s="112" t="str">
        <f>IFERROR(VLOOKUP($I$4&amp;"--"&amp;ROW(A1624),'Clie-F'!$A$5:$H$7000,7,0),"")</f>
        <v/>
      </c>
      <c r="E1630" s="111" t="str">
        <f t="shared" ca="1" si="25"/>
        <v/>
      </c>
      <c r="F1630" s="111" t="str">
        <f>IFERROR(VLOOKUP($I$4&amp;"--"&amp;ROW(A1624),'Clie-F'!$A$5:$J$7000,9,0),"")</f>
        <v/>
      </c>
      <c r="G1630" s="111" t="str">
        <f>IFERROR(VLOOKUP($I$4&amp;"--"&amp;ROW(A1624),'Clie-F'!$A$5:$J$7000,10,0),"")</f>
        <v/>
      </c>
    </row>
    <row r="1631" spans="2:7" ht="30" customHeight="1" x14ac:dyDescent="0.3">
      <c r="B1631" s="110">
        <v>1625</v>
      </c>
      <c r="C1631" s="111" t="str">
        <f>IFERROR(VLOOKUP($I$4&amp;"--"&amp;ROW(A1625),'Clie-F'!$A$5:$H$7000,4,0),"")</f>
        <v/>
      </c>
      <c r="D1631" s="112" t="str">
        <f>IFERROR(VLOOKUP($I$4&amp;"--"&amp;ROW(A1625),'Clie-F'!$A$5:$H$7000,7,0),"")</f>
        <v/>
      </c>
      <c r="E1631" s="111" t="str">
        <f t="shared" ca="1" si="25"/>
        <v/>
      </c>
      <c r="F1631" s="111" t="str">
        <f>IFERROR(VLOOKUP($I$4&amp;"--"&amp;ROW(A1625),'Clie-F'!$A$5:$J$7000,9,0),"")</f>
        <v/>
      </c>
      <c r="G1631" s="111" t="str">
        <f>IFERROR(VLOOKUP($I$4&amp;"--"&amp;ROW(A1625),'Clie-F'!$A$5:$J$7000,10,0),"")</f>
        <v/>
      </c>
    </row>
    <row r="1632" spans="2:7" ht="30" customHeight="1" x14ac:dyDescent="0.3">
      <c r="B1632" s="110">
        <v>1626</v>
      </c>
      <c r="C1632" s="111" t="str">
        <f>IFERROR(VLOOKUP($I$4&amp;"--"&amp;ROW(A1626),'Clie-F'!$A$5:$H$7000,4,0),"")</f>
        <v/>
      </c>
      <c r="D1632" s="112" t="str">
        <f>IFERROR(VLOOKUP($I$4&amp;"--"&amp;ROW(A1626),'Clie-F'!$A$5:$H$7000,7,0),"")</f>
        <v/>
      </c>
      <c r="E1632" s="111" t="str">
        <f t="shared" ca="1" si="25"/>
        <v/>
      </c>
      <c r="F1632" s="111" t="str">
        <f>IFERROR(VLOOKUP($I$4&amp;"--"&amp;ROW(A1626),'Clie-F'!$A$5:$J$7000,9,0),"")</f>
        <v/>
      </c>
      <c r="G1632" s="111" t="str">
        <f>IFERROR(VLOOKUP($I$4&amp;"--"&amp;ROW(A1626),'Clie-F'!$A$5:$J$7000,10,0),"")</f>
        <v/>
      </c>
    </row>
    <row r="1633" spans="2:7" ht="30" customHeight="1" x14ac:dyDescent="0.3">
      <c r="B1633" s="110">
        <v>1627</v>
      </c>
      <c r="C1633" s="111" t="str">
        <f>IFERROR(VLOOKUP($I$4&amp;"--"&amp;ROW(A1627),'Clie-F'!$A$5:$H$7000,4,0),"")</f>
        <v/>
      </c>
      <c r="D1633" s="112" t="str">
        <f>IFERROR(VLOOKUP($I$4&amp;"--"&amp;ROW(A1627),'Clie-F'!$A$5:$H$7000,7,0),"")</f>
        <v/>
      </c>
      <c r="E1633" s="111" t="str">
        <f t="shared" ca="1" si="25"/>
        <v/>
      </c>
      <c r="F1633" s="111" t="str">
        <f>IFERROR(VLOOKUP($I$4&amp;"--"&amp;ROW(A1627),'Clie-F'!$A$5:$J$7000,9,0),"")</f>
        <v/>
      </c>
      <c r="G1633" s="111" t="str">
        <f>IFERROR(VLOOKUP($I$4&amp;"--"&amp;ROW(A1627),'Clie-F'!$A$5:$J$7000,10,0),"")</f>
        <v/>
      </c>
    </row>
    <row r="1634" spans="2:7" ht="30" customHeight="1" x14ac:dyDescent="0.3">
      <c r="B1634" s="110">
        <v>1628</v>
      </c>
      <c r="C1634" s="111" t="str">
        <f>IFERROR(VLOOKUP($I$4&amp;"--"&amp;ROW(A1628),'Clie-F'!$A$5:$H$7000,4,0),"")</f>
        <v/>
      </c>
      <c r="D1634" s="112" t="str">
        <f>IFERROR(VLOOKUP($I$4&amp;"--"&amp;ROW(A1628),'Clie-F'!$A$5:$H$7000,7,0),"")</f>
        <v/>
      </c>
      <c r="E1634" s="111" t="str">
        <f t="shared" ca="1" si="25"/>
        <v/>
      </c>
      <c r="F1634" s="111" t="str">
        <f>IFERROR(VLOOKUP($I$4&amp;"--"&amp;ROW(A1628),'Clie-F'!$A$5:$J$7000,9,0),"")</f>
        <v/>
      </c>
      <c r="G1634" s="111" t="str">
        <f>IFERROR(VLOOKUP($I$4&amp;"--"&amp;ROW(A1628),'Clie-F'!$A$5:$J$7000,10,0),"")</f>
        <v/>
      </c>
    </row>
    <row r="1635" spans="2:7" ht="30" customHeight="1" x14ac:dyDescent="0.3">
      <c r="B1635" s="110">
        <v>1629</v>
      </c>
      <c r="C1635" s="111" t="str">
        <f>IFERROR(VLOOKUP($I$4&amp;"--"&amp;ROW(A1629),'Clie-F'!$A$5:$H$7000,4,0),"")</f>
        <v/>
      </c>
      <c r="D1635" s="112" t="str">
        <f>IFERROR(VLOOKUP($I$4&amp;"--"&amp;ROW(A1629),'Clie-F'!$A$5:$H$7000,7,0),"")</f>
        <v/>
      </c>
      <c r="E1635" s="111" t="str">
        <f t="shared" ca="1" si="25"/>
        <v/>
      </c>
      <c r="F1635" s="111" t="str">
        <f>IFERROR(VLOOKUP($I$4&amp;"--"&amp;ROW(A1629),'Clie-F'!$A$5:$J$7000,9,0),"")</f>
        <v/>
      </c>
      <c r="G1635" s="111" t="str">
        <f>IFERROR(VLOOKUP($I$4&amp;"--"&amp;ROW(A1629),'Clie-F'!$A$5:$J$7000,10,0),"")</f>
        <v/>
      </c>
    </row>
    <row r="1636" spans="2:7" ht="30" customHeight="1" x14ac:dyDescent="0.3">
      <c r="B1636" s="110">
        <v>1630</v>
      </c>
      <c r="C1636" s="111" t="str">
        <f>IFERROR(VLOOKUP($I$4&amp;"--"&amp;ROW(A1630),'Clie-F'!$A$5:$H$7000,4,0),"")</f>
        <v/>
      </c>
      <c r="D1636" s="112" t="str">
        <f>IFERROR(VLOOKUP($I$4&amp;"--"&amp;ROW(A1630),'Clie-F'!$A$5:$H$7000,7,0),"")</f>
        <v/>
      </c>
      <c r="E1636" s="111" t="str">
        <f t="shared" ca="1" si="25"/>
        <v/>
      </c>
      <c r="F1636" s="111" t="str">
        <f>IFERROR(VLOOKUP($I$4&amp;"--"&amp;ROW(A1630),'Clie-F'!$A$5:$J$7000,9,0),"")</f>
        <v/>
      </c>
      <c r="G1636" s="111" t="str">
        <f>IFERROR(VLOOKUP($I$4&amp;"--"&amp;ROW(A1630),'Clie-F'!$A$5:$J$7000,10,0),"")</f>
        <v/>
      </c>
    </row>
    <row r="1637" spans="2:7" ht="30" customHeight="1" x14ac:dyDescent="0.3">
      <c r="B1637" s="110">
        <v>1631</v>
      </c>
      <c r="C1637" s="111" t="str">
        <f>IFERROR(VLOOKUP($I$4&amp;"--"&amp;ROW(A1631),'Clie-F'!$A$5:$H$7000,4,0),"")</f>
        <v/>
      </c>
      <c r="D1637" s="112" t="str">
        <f>IFERROR(VLOOKUP($I$4&amp;"--"&amp;ROW(A1631),'Clie-F'!$A$5:$H$7000,7,0),"")</f>
        <v/>
      </c>
      <c r="E1637" s="111" t="str">
        <f t="shared" ca="1" si="25"/>
        <v/>
      </c>
      <c r="F1637" s="111" t="str">
        <f>IFERROR(VLOOKUP($I$4&amp;"--"&amp;ROW(A1631),'Clie-F'!$A$5:$J$7000,9,0),"")</f>
        <v/>
      </c>
      <c r="G1637" s="111" t="str">
        <f>IFERROR(VLOOKUP($I$4&amp;"--"&amp;ROW(A1631),'Clie-F'!$A$5:$J$7000,10,0),"")</f>
        <v/>
      </c>
    </row>
    <row r="1638" spans="2:7" ht="30" customHeight="1" x14ac:dyDescent="0.3">
      <c r="B1638" s="110">
        <v>1632</v>
      </c>
      <c r="C1638" s="111" t="str">
        <f>IFERROR(VLOOKUP($I$4&amp;"--"&amp;ROW(A1632),'Clie-F'!$A$5:$H$7000,4,0),"")</f>
        <v/>
      </c>
      <c r="D1638" s="112" t="str">
        <f>IFERROR(VLOOKUP($I$4&amp;"--"&amp;ROW(A1632),'Clie-F'!$A$5:$H$7000,7,0),"")</f>
        <v/>
      </c>
      <c r="E1638" s="111" t="str">
        <f t="shared" ca="1" si="25"/>
        <v/>
      </c>
      <c r="F1638" s="111" t="str">
        <f>IFERROR(VLOOKUP($I$4&amp;"--"&amp;ROW(A1632),'Clie-F'!$A$5:$J$7000,9,0),"")</f>
        <v/>
      </c>
      <c r="G1638" s="111" t="str">
        <f>IFERROR(VLOOKUP($I$4&amp;"--"&amp;ROW(A1632),'Clie-F'!$A$5:$J$7000,10,0),"")</f>
        <v/>
      </c>
    </row>
    <row r="1639" spans="2:7" ht="30" customHeight="1" x14ac:dyDescent="0.3">
      <c r="B1639" s="110">
        <v>1633</v>
      </c>
      <c r="C1639" s="111" t="str">
        <f>IFERROR(VLOOKUP($I$4&amp;"--"&amp;ROW(A1633),'Clie-F'!$A$5:$H$7000,4,0),"")</f>
        <v/>
      </c>
      <c r="D1639" s="112" t="str">
        <f>IFERROR(VLOOKUP($I$4&amp;"--"&amp;ROW(A1633),'Clie-F'!$A$5:$H$7000,7,0),"")</f>
        <v/>
      </c>
      <c r="E1639" s="111" t="str">
        <f t="shared" ca="1" si="25"/>
        <v/>
      </c>
      <c r="F1639" s="111" t="str">
        <f>IFERROR(VLOOKUP($I$4&amp;"--"&amp;ROW(A1633),'Clie-F'!$A$5:$J$7000,9,0),"")</f>
        <v/>
      </c>
      <c r="G1639" s="111" t="str">
        <f>IFERROR(VLOOKUP($I$4&amp;"--"&amp;ROW(A1633),'Clie-F'!$A$5:$J$7000,10,0),"")</f>
        <v/>
      </c>
    </row>
    <row r="1640" spans="2:7" ht="30" customHeight="1" x14ac:dyDescent="0.3">
      <c r="B1640" s="110">
        <v>1634</v>
      </c>
      <c r="C1640" s="111" t="str">
        <f>IFERROR(VLOOKUP($I$4&amp;"--"&amp;ROW(A1634),'Clie-F'!$A$5:$H$7000,4,0),"")</f>
        <v/>
      </c>
      <c r="D1640" s="112" t="str">
        <f>IFERROR(VLOOKUP($I$4&amp;"--"&amp;ROW(A1634),'Clie-F'!$A$5:$H$7000,7,0),"")</f>
        <v/>
      </c>
      <c r="E1640" s="111" t="str">
        <f t="shared" ca="1" si="25"/>
        <v/>
      </c>
      <c r="F1640" s="111" t="str">
        <f>IFERROR(VLOOKUP($I$4&amp;"--"&amp;ROW(A1634),'Clie-F'!$A$5:$J$7000,9,0),"")</f>
        <v/>
      </c>
      <c r="G1640" s="111" t="str">
        <f>IFERROR(VLOOKUP($I$4&amp;"--"&amp;ROW(A1634),'Clie-F'!$A$5:$J$7000,10,0),"")</f>
        <v/>
      </c>
    </row>
    <row r="1641" spans="2:7" ht="30" customHeight="1" x14ac:dyDescent="0.3">
      <c r="B1641" s="110">
        <v>1635</v>
      </c>
      <c r="C1641" s="111" t="str">
        <f>IFERROR(VLOOKUP($I$4&amp;"--"&amp;ROW(A1635),'Clie-F'!$A$5:$H$7000,4,0),"")</f>
        <v/>
      </c>
      <c r="D1641" s="112" t="str">
        <f>IFERROR(VLOOKUP($I$4&amp;"--"&amp;ROW(A1635),'Clie-F'!$A$5:$H$7000,7,0),"")</f>
        <v/>
      </c>
      <c r="E1641" s="111" t="str">
        <f t="shared" ca="1" si="25"/>
        <v/>
      </c>
      <c r="F1641" s="111" t="str">
        <f>IFERROR(VLOOKUP($I$4&amp;"--"&amp;ROW(A1635),'Clie-F'!$A$5:$J$7000,9,0),"")</f>
        <v/>
      </c>
      <c r="G1641" s="111" t="str">
        <f>IFERROR(VLOOKUP($I$4&amp;"--"&amp;ROW(A1635),'Clie-F'!$A$5:$J$7000,10,0),"")</f>
        <v/>
      </c>
    </row>
    <row r="1642" spans="2:7" ht="30" customHeight="1" x14ac:dyDescent="0.3">
      <c r="B1642" s="110">
        <v>1636</v>
      </c>
      <c r="C1642" s="111" t="str">
        <f>IFERROR(VLOOKUP($I$4&amp;"--"&amp;ROW(A1636),'Clie-F'!$A$5:$H$7000,4,0),"")</f>
        <v/>
      </c>
      <c r="D1642" s="112" t="str">
        <f>IFERROR(VLOOKUP($I$4&amp;"--"&amp;ROW(A1636),'Clie-F'!$A$5:$H$7000,7,0),"")</f>
        <v/>
      </c>
      <c r="E1642" s="111" t="str">
        <f t="shared" ca="1" si="25"/>
        <v/>
      </c>
      <c r="F1642" s="111" t="str">
        <f>IFERROR(VLOOKUP($I$4&amp;"--"&amp;ROW(A1636),'Clie-F'!$A$5:$J$7000,9,0),"")</f>
        <v/>
      </c>
      <c r="G1642" s="111" t="str">
        <f>IFERROR(VLOOKUP($I$4&amp;"--"&amp;ROW(A1636),'Clie-F'!$A$5:$J$7000,10,0),"")</f>
        <v/>
      </c>
    </row>
    <row r="1643" spans="2:7" ht="30" customHeight="1" x14ac:dyDescent="0.3">
      <c r="B1643" s="110">
        <v>1637</v>
      </c>
      <c r="C1643" s="111" t="str">
        <f>IFERROR(VLOOKUP($I$4&amp;"--"&amp;ROW(A1637),'Clie-F'!$A$5:$H$7000,4,0),"")</f>
        <v/>
      </c>
      <c r="D1643" s="112" t="str">
        <f>IFERROR(VLOOKUP($I$4&amp;"--"&amp;ROW(A1637),'Clie-F'!$A$5:$H$7000,7,0),"")</f>
        <v/>
      </c>
      <c r="E1643" s="111" t="str">
        <f t="shared" ca="1" si="25"/>
        <v/>
      </c>
      <c r="F1643" s="111" t="str">
        <f>IFERROR(VLOOKUP($I$4&amp;"--"&amp;ROW(A1637),'Clie-F'!$A$5:$J$7000,9,0),"")</f>
        <v/>
      </c>
      <c r="G1643" s="111" t="str">
        <f>IFERROR(VLOOKUP($I$4&amp;"--"&amp;ROW(A1637),'Clie-F'!$A$5:$J$7000,10,0),"")</f>
        <v/>
      </c>
    </row>
    <row r="1644" spans="2:7" ht="30" customHeight="1" x14ac:dyDescent="0.3">
      <c r="B1644" s="110">
        <v>1638</v>
      </c>
      <c r="C1644" s="111" t="str">
        <f>IFERROR(VLOOKUP($I$4&amp;"--"&amp;ROW(A1638),'Clie-F'!$A$5:$H$7000,4,0),"")</f>
        <v/>
      </c>
      <c r="D1644" s="112" t="str">
        <f>IFERROR(VLOOKUP($I$4&amp;"--"&amp;ROW(A1638),'Clie-F'!$A$5:$H$7000,7,0),"")</f>
        <v/>
      </c>
      <c r="E1644" s="111" t="str">
        <f t="shared" ca="1" si="25"/>
        <v/>
      </c>
      <c r="F1644" s="111" t="str">
        <f>IFERROR(VLOOKUP($I$4&amp;"--"&amp;ROW(A1638),'Clie-F'!$A$5:$J$7000,9,0),"")</f>
        <v/>
      </c>
      <c r="G1644" s="111" t="str">
        <f>IFERROR(VLOOKUP($I$4&amp;"--"&amp;ROW(A1638),'Clie-F'!$A$5:$J$7000,10,0),"")</f>
        <v/>
      </c>
    </row>
    <row r="1645" spans="2:7" ht="30" customHeight="1" x14ac:dyDescent="0.3">
      <c r="B1645" s="110">
        <v>1639</v>
      </c>
      <c r="C1645" s="111" t="str">
        <f>IFERROR(VLOOKUP($I$4&amp;"--"&amp;ROW(A1639),'Clie-F'!$A$5:$H$7000,4,0),"")</f>
        <v/>
      </c>
      <c r="D1645" s="112" t="str">
        <f>IFERROR(VLOOKUP($I$4&amp;"--"&amp;ROW(A1639),'Clie-F'!$A$5:$H$7000,7,0),"")</f>
        <v/>
      </c>
      <c r="E1645" s="111" t="str">
        <f t="shared" ca="1" si="25"/>
        <v/>
      </c>
      <c r="F1645" s="111" t="str">
        <f>IFERROR(VLOOKUP($I$4&amp;"--"&amp;ROW(A1639),'Clie-F'!$A$5:$J$7000,9,0),"")</f>
        <v/>
      </c>
      <c r="G1645" s="111" t="str">
        <f>IFERROR(VLOOKUP($I$4&amp;"--"&amp;ROW(A1639),'Clie-F'!$A$5:$J$7000,10,0),"")</f>
        <v/>
      </c>
    </row>
    <row r="1646" spans="2:7" ht="30" customHeight="1" x14ac:dyDescent="0.3">
      <c r="B1646" s="110">
        <v>1640</v>
      </c>
      <c r="C1646" s="111" t="str">
        <f>IFERROR(VLOOKUP($I$4&amp;"--"&amp;ROW(A1640),'Clie-F'!$A$5:$H$7000,4,0),"")</f>
        <v/>
      </c>
      <c r="D1646" s="112" t="str">
        <f>IFERROR(VLOOKUP($I$4&amp;"--"&amp;ROW(A1640),'Clie-F'!$A$5:$H$7000,7,0),"")</f>
        <v/>
      </c>
      <c r="E1646" s="111" t="str">
        <f t="shared" ca="1" si="25"/>
        <v/>
      </c>
      <c r="F1646" s="111" t="str">
        <f>IFERROR(VLOOKUP($I$4&amp;"--"&amp;ROW(A1640),'Clie-F'!$A$5:$J$7000,9,0),"")</f>
        <v/>
      </c>
      <c r="G1646" s="111" t="str">
        <f>IFERROR(VLOOKUP($I$4&amp;"--"&amp;ROW(A1640),'Clie-F'!$A$5:$J$7000,10,0),"")</f>
        <v/>
      </c>
    </row>
    <row r="1647" spans="2:7" ht="30" customHeight="1" x14ac:dyDescent="0.3">
      <c r="B1647" s="110">
        <v>1641</v>
      </c>
      <c r="C1647" s="111" t="str">
        <f>IFERROR(VLOOKUP($I$4&amp;"--"&amp;ROW(A1641),'Clie-F'!$A$5:$H$7000,4,0),"")</f>
        <v/>
      </c>
      <c r="D1647" s="112" t="str">
        <f>IFERROR(VLOOKUP($I$4&amp;"--"&amp;ROW(A1641),'Clie-F'!$A$5:$H$7000,7,0),"")</f>
        <v/>
      </c>
      <c r="E1647" s="111" t="str">
        <f t="shared" ca="1" si="25"/>
        <v/>
      </c>
      <c r="F1647" s="111" t="str">
        <f>IFERROR(VLOOKUP($I$4&amp;"--"&amp;ROW(A1641),'Clie-F'!$A$5:$J$7000,9,0),"")</f>
        <v/>
      </c>
      <c r="G1647" s="111" t="str">
        <f>IFERROR(VLOOKUP($I$4&amp;"--"&amp;ROW(A1641),'Clie-F'!$A$5:$J$7000,10,0),"")</f>
        <v/>
      </c>
    </row>
    <row r="1648" spans="2:7" ht="30" customHeight="1" x14ac:dyDescent="0.3">
      <c r="B1648" s="110">
        <v>1642</v>
      </c>
      <c r="C1648" s="111" t="str">
        <f>IFERROR(VLOOKUP($I$4&amp;"--"&amp;ROW(A1642),'Clie-F'!$A$5:$H$7000,4,0),"")</f>
        <v/>
      </c>
      <c r="D1648" s="112" t="str">
        <f>IFERROR(VLOOKUP($I$4&amp;"--"&amp;ROW(A1642),'Clie-F'!$A$5:$H$7000,7,0),"")</f>
        <v/>
      </c>
      <c r="E1648" s="111" t="str">
        <f t="shared" ca="1" si="25"/>
        <v/>
      </c>
      <c r="F1648" s="111" t="str">
        <f>IFERROR(VLOOKUP($I$4&amp;"--"&amp;ROW(A1642),'Clie-F'!$A$5:$J$7000,9,0),"")</f>
        <v/>
      </c>
      <c r="G1648" s="111" t="str">
        <f>IFERROR(VLOOKUP($I$4&amp;"--"&amp;ROW(A1642),'Clie-F'!$A$5:$J$7000,10,0),"")</f>
        <v/>
      </c>
    </row>
    <row r="1649" spans="2:7" ht="30" customHeight="1" x14ac:dyDescent="0.3">
      <c r="B1649" s="110">
        <v>1643</v>
      </c>
      <c r="C1649" s="111" t="str">
        <f>IFERROR(VLOOKUP($I$4&amp;"--"&amp;ROW(A1643),'Clie-F'!$A$5:$H$7000,4,0),"")</f>
        <v/>
      </c>
      <c r="D1649" s="112" t="str">
        <f>IFERROR(VLOOKUP($I$4&amp;"--"&amp;ROW(A1643),'Clie-F'!$A$5:$H$7000,7,0),"")</f>
        <v/>
      </c>
      <c r="E1649" s="111" t="str">
        <f t="shared" ca="1" si="25"/>
        <v/>
      </c>
      <c r="F1649" s="111" t="str">
        <f>IFERROR(VLOOKUP($I$4&amp;"--"&amp;ROW(A1643),'Clie-F'!$A$5:$J$7000,9,0),"")</f>
        <v/>
      </c>
      <c r="G1649" s="111" t="str">
        <f>IFERROR(VLOOKUP($I$4&amp;"--"&amp;ROW(A1643),'Clie-F'!$A$5:$J$7000,10,0),"")</f>
        <v/>
      </c>
    </row>
    <row r="1650" spans="2:7" ht="30" customHeight="1" x14ac:dyDescent="0.3">
      <c r="B1650" s="110">
        <v>1644</v>
      </c>
      <c r="C1650" s="111" t="str">
        <f>IFERROR(VLOOKUP($I$4&amp;"--"&amp;ROW(A1644),'Clie-F'!$A$5:$H$7000,4,0),"")</f>
        <v/>
      </c>
      <c r="D1650" s="112" t="str">
        <f>IFERROR(VLOOKUP($I$4&amp;"--"&amp;ROW(A1644),'Clie-F'!$A$5:$H$7000,7,0),"")</f>
        <v/>
      </c>
      <c r="E1650" s="111" t="str">
        <f t="shared" ca="1" si="25"/>
        <v/>
      </c>
      <c r="F1650" s="111" t="str">
        <f>IFERROR(VLOOKUP($I$4&amp;"--"&amp;ROW(A1644),'Clie-F'!$A$5:$J$7000,9,0),"")</f>
        <v/>
      </c>
      <c r="G1650" s="111" t="str">
        <f>IFERROR(VLOOKUP($I$4&amp;"--"&amp;ROW(A1644),'Clie-F'!$A$5:$J$7000,10,0),"")</f>
        <v/>
      </c>
    </row>
    <row r="1651" spans="2:7" ht="30" customHeight="1" x14ac:dyDescent="0.3">
      <c r="B1651" s="110">
        <v>1645</v>
      </c>
      <c r="C1651" s="111" t="str">
        <f>IFERROR(VLOOKUP($I$4&amp;"--"&amp;ROW(A1645),'Clie-F'!$A$5:$H$7000,4,0),"")</f>
        <v/>
      </c>
      <c r="D1651" s="112" t="str">
        <f>IFERROR(VLOOKUP($I$4&amp;"--"&amp;ROW(A1645),'Clie-F'!$A$5:$H$7000,7,0),"")</f>
        <v/>
      </c>
      <c r="E1651" s="111" t="str">
        <f t="shared" ca="1" si="25"/>
        <v/>
      </c>
      <c r="F1651" s="111" t="str">
        <f>IFERROR(VLOOKUP($I$4&amp;"--"&amp;ROW(A1645),'Clie-F'!$A$5:$J$7000,9,0),"")</f>
        <v/>
      </c>
      <c r="G1651" s="111" t="str">
        <f>IFERROR(VLOOKUP($I$4&amp;"--"&amp;ROW(A1645),'Clie-F'!$A$5:$J$7000,10,0),"")</f>
        <v/>
      </c>
    </row>
    <row r="1652" spans="2:7" ht="30" customHeight="1" x14ac:dyDescent="0.3">
      <c r="B1652" s="110">
        <v>1646</v>
      </c>
      <c r="C1652" s="111" t="str">
        <f>IFERROR(VLOOKUP($I$4&amp;"--"&amp;ROW(A1646),'Clie-F'!$A$5:$H$7000,4,0),"")</f>
        <v/>
      </c>
      <c r="D1652" s="112" t="str">
        <f>IFERROR(VLOOKUP($I$4&amp;"--"&amp;ROW(A1646),'Clie-F'!$A$5:$H$7000,7,0),"")</f>
        <v/>
      </c>
      <c r="E1652" s="111" t="str">
        <f t="shared" ca="1" si="25"/>
        <v/>
      </c>
      <c r="F1652" s="111" t="str">
        <f>IFERROR(VLOOKUP($I$4&amp;"--"&amp;ROW(A1646),'Clie-F'!$A$5:$J$7000,9,0),"")</f>
        <v/>
      </c>
      <c r="G1652" s="111" t="str">
        <f>IFERROR(VLOOKUP($I$4&amp;"--"&amp;ROW(A1646),'Clie-F'!$A$5:$J$7000,10,0),"")</f>
        <v/>
      </c>
    </row>
    <row r="1653" spans="2:7" ht="30" customHeight="1" x14ac:dyDescent="0.3">
      <c r="B1653" s="110">
        <v>1647</v>
      </c>
      <c r="C1653" s="111" t="str">
        <f>IFERROR(VLOOKUP($I$4&amp;"--"&amp;ROW(A1647),'Clie-F'!$A$5:$H$7000,4,0),"")</f>
        <v/>
      </c>
      <c r="D1653" s="112" t="str">
        <f>IFERROR(VLOOKUP($I$4&amp;"--"&amp;ROW(A1647),'Clie-F'!$A$5:$H$7000,7,0),"")</f>
        <v/>
      </c>
      <c r="E1653" s="111" t="str">
        <f t="shared" ca="1" si="25"/>
        <v/>
      </c>
      <c r="F1653" s="111" t="str">
        <f>IFERROR(VLOOKUP($I$4&amp;"--"&amp;ROW(A1647),'Clie-F'!$A$5:$J$7000,9,0),"")</f>
        <v/>
      </c>
      <c r="G1653" s="111" t="str">
        <f>IFERROR(VLOOKUP($I$4&amp;"--"&amp;ROW(A1647),'Clie-F'!$A$5:$J$7000,10,0),"")</f>
        <v/>
      </c>
    </row>
    <row r="1654" spans="2:7" ht="30" customHeight="1" x14ac:dyDescent="0.3">
      <c r="B1654" s="110">
        <v>1648</v>
      </c>
      <c r="C1654" s="111" t="str">
        <f>IFERROR(VLOOKUP($I$4&amp;"--"&amp;ROW(A1648),'Clie-F'!$A$5:$H$7000,4,0),"")</f>
        <v/>
      </c>
      <c r="D1654" s="112" t="str">
        <f>IFERROR(VLOOKUP($I$4&amp;"--"&amp;ROW(A1648),'Clie-F'!$A$5:$H$7000,7,0),"")</f>
        <v/>
      </c>
      <c r="E1654" s="111" t="str">
        <f t="shared" ca="1" si="25"/>
        <v/>
      </c>
      <c r="F1654" s="111" t="str">
        <f>IFERROR(VLOOKUP($I$4&amp;"--"&amp;ROW(A1648),'Clie-F'!$A$5:$J$7000,9,0),"")</f>
        <v/>
      </c>
      <c r="G1654" s="111" t="str">
        <f>IFERROR(VLOOKUP($I$4&amp;"--"&amp;ROW(A1648),'Clie-F'!$A$5:$J$7000,10,0),"")</f>
        <v/>
      </c>
    </row>
    <row r="1655" spans="2:7" ht="30" customHeight="1" x14ac:dyDescent="0.3">
      <c r="B1655" s="110">
        <v>1649</v>
      </c>
      <c r="C1655" s="111" t="str">
        <f>IFERROR(VLOOKUP($I$4&amp;"--"&amp;ROW(A1649),'Clie-F'!$A$5:$H$7000,4,0),"")</f>
        <v/>
      </c>
      <c r="D1655" s="112" t="str">
        <f>IFERROR(VLOOKUP($I$4&amp;"--"&amp;ROW(A1649),'Clie-F'!$A$5:$H$7000,7,0),"")</f>
        <v/>
      </c>
      <c r="E1655" s="111" t="str">
        <f t="shared" ca="1" si="25"/>
        <v/>
      </c>
      <c r="F1655" s="111" t="str">
        <f>IFERROR(VLOOKUP($I$4&amp;"--"&amp;ROW(A1649),'Clie-F'!$A$5:$J$7000,9,0),"")</f>
        <v/>
      </c>
      <c r="G1655" s="111" t="str">
        <f>IFERROR(VLOOKUP($I$4&amp;"--"&amp;ROW(A1649),'Clie-F'!$A$5:$J$7000,10,0),"")</f>
        <v/>
      </c>
    </row>
    <row r="1656" spans="2:7" ht="30" customHeight="1" x14ac:dyDescent="0.3">
      <c r="B1656" s="110">
        <v>1650</v>
      </c>
      <c r="C1656" s="111" t="str">
        <f>IFERROR(VLOOKUP($I$4&amp;"--"&amp;ROW(A1650),'Clie-F'!$A$5:$H$7000,4,0),"")</f>
        <v/>
      </c>
      <c r="D1656" s="112" t="str">
        <f>IFERROR(VLOOKUP($I$4&amp;"--"&amp;ROW(A1650),'Clie-F'!$A$5:$H$7000,7,0),"")</f>
        <v/>
      </c>
      <c r="E1656" s="111" t="str">
        <f t="shared" ca="1" si="25"/>
        <v/>
      </c>
      <c r="F1656" s="111" t="str">
        <f>IFERROR(VLOOKUP($I$4&amp;"--"&amp;ROW(A1650),'Clie-F'!$A$5:$J$7000,9,0),"")</f>
        <v/>
      </c>
      <c r="G1656" s="111" t="str">
        <f>IFERROR(VLOOKUP($I$4&amp;"--"&amp;ROW(A1650),'Clie-F'!$A$5:$J$7000,10,0),"")</f>
        <v/>
      </c>
    </row>
    <row r="1657" spans="2:7" ht="30" customHeight="1" x14ac:dyDescent="0.3">
      <c r="B1657" s="110">
        <v>1651</v>
      </c>
      <c r="C1657" s="111" t="str">
        <f>IFERROR(VLOOKUP($I$4&amp;"--"&amp;ROW(A1651),'Clie-F'!$A$5:$H$7000,4,0),"")</f>
        <v/>
      </c>
      <c r="D1657" s="112" t="str">
        <f>IFERROR(VLOOKUP($I$4&amp;"--"&amp;ROW(A1651),'Clie-F'!$A$5:$H$7000,7,0),"")</f>
        <v/>
      </c>
      <c r="E1657" s="111" t="str">
        <f t="shared" ca="1" si="25"/>
        <v/>
      </c>
      <c r="F1657" s="111" t="str">
        <f>IFERROR(VLOOKUP($I$4&amp;"--"&amp;ROW(A1651),'Clie-F'!$A$5:$J$7000,9,0),"")</f>
        <v/>
      </c>
      <c r="G1657" s="111" t="str">
        <f>IFERROR(VLOOKUP($I$4&amp;"--"&amp;ROW(A1651),'Clie-F'!$A$5:$J$7000,10,0),"")</f>
        <v/>
      </c>
    </row>
    <row r="1658" spans="2:7" ht="30" customHeight="1" x14ac:dyDescent="0.3">
      <c r="B1658" s="110">
        <v>1652</v>
      </c>
      <c r="C1658" s="111" t="str">
        <f>IFERROR(VLOOKUP($I$4&amp;"--"&amp;ROW(A1652),'Clie-F'!$A$5:$H$7000,4,0),"")</f>
        <v/>
      </c>
      <c r="D1658" s="112" t="str">
        <f>IFERROR(VLOOKUP($I$4&amp;"--"&amp;ROW(A1652),'Clie-F'!$A$5:$H$7000,7,0),"")</f>
        <v/>
      </c>
      <c r="E1658" s="111" t="str">
        <f t="shared" ca="1" si="25"/>
        <v/>
      </c>
      <c r="F1658" s="111" t="str">
        <f>IFERROR(VLOOKUP($I$4&amp;"--"&amp;ROW(A1652),'Clie-F'!$A$5:$J$7000,9,0),"")</f>
        <v/>
      </c>
      <c r="G1658" s="111" t="str">
        <f>IFERROR(VLOOKUP($I$4&amp;"--"&amp;ROW(A1652),'Clie-F'!$A$5:$J$7000,10,0),"")</f>
        <v/>
      </c>
    </row>
    <row r="1659" spans="2:7" ht="30" customHeight="1" x14ac:dyDescent="0.3">
      <c r="B1659" s="110">
        <v>1653</v>
      </c>
      <c r="C1659" s="111" t="str">
        <f>IFERROR(VLOOKUP($I$4&amp;"--"&amp;ROW(A1653),'Clie-F'!$A$5:$H$7000,4,0),"")</f>
        <v/>
      </c>
      <c r="D1659" s="112" t="str">
        <f>IFERROR(VLOOKUP($I$4&amp;"--"&amp;ROW(A1653),'Clie-F'!$A$5:$H$7000,7,0),"")</f>
        <v/>
      </c>
      <c r="E1659" s="111" t="str">
        <f t="shared" ca="1" si="25"/>
        <v/>
      </c>
      <c r="F1659" s="111" t="str">
        <f>IFERROR(VLOOKUP($I$4&amp;"--"&amp;ROW(A1653),'Clie-F'!$A$5:$J$7000,9,0),"")</f>
        <v/>
      </c>
      <c r="G1659" s="111" t="str">
        <f>IFERROR(VLOOKUP($I$4&amp;"--"&amp;ROW(A1653),'Clie-F'!$A$5:$J$7000,10,0),"")</f>
        <v/>
      </c>
    </row>
    <row r="1660" spans="2:7" ht="30" customHeight="1" x14ac:dyDescent="0.3">
      <c r="B1660" s="110">
        <v>1654</v>
      </c>
      <c r="C1660" s="111" t="str">
        <f>IFERROR(VLOOKUP($I$4&amp;"--"&amp;ROW(A1654),'Clie-F'!$A$5:$H$7000,4,0),"")</f>
        <v/>
      </c>
      <c r="D1660" s="112" t="str">
        <f>IFERROR(VLOOKUP($I$4&amp;"--"&amp;ROW(A1654),'Clie-F'!$A$5:$H$7000,7,0),"")</f>
        <v/>
      </c>
      <c r="E1660" s="111" t="str">
        <f t="shared" ca="1" si="25"/>
        <v/>
      </c>
      <c r="F1660" s="111" t="str">
        <f>IFERROR(VLOOKUP($I$4&amp;"--"&amp;ROW(A1654),'Clie-F'!$A$5:$J$7000,9,0),"")</f>
        <v/>
      </c>
      <c r="G1660" s="111" t="str">
        <f>IFERROR(VLOOKUP($I$4&amp;"--"&amp;ROW(A1654),'Clie-F'!$A$5:$J$7000,10,0),"")</f>
        <v/>
      </c>
    </row>
    <row r="1661" spans="2:7" ht="30" customHeight="1" x14ac:dyDescent="0.3">
      <c r="B1661" s="110">
        <v>1655</v>
      </c>
      <c r="C1661" s="111" t="str">
        <f>IFERROR(VLOOKUP($I$4&amp;"--"&amp;ROW(A1655),'Clie-F'!$A$5:$H$7000,4,0),"")</f>
        <v/>
      </c>
      <c r="D1661" s="112" t="str">
        <f>IFERROR(VLOOKUP($I$4&amp;"--"&amp;ROW(A1655),'Clie-F'!$A$5:$H$7000,7,0),"")</f>
        <v/>
      </c>
      <c r="E1661" s="111" t="str">
        <f t="shared" ca="1" si="25"/>
        <v/>
      </c>
      <c r="F1661" s="111" t="str">
        <f>IFERROR(VLOOKUP($I$4&amp;"--"&amp;ROW(A1655),'Clie-F'!$A$5:$J$7000,9,0),"")</f>
        <v/>
      </c>
      <c r="G1661" s="111" t="str">
        <f>IFERROR(VLOOKUP($I$4&amp;"--"&amp;ROW(A1655),'Clie-F'!$A$5:$J$7000,10,0),"")</f>
        <v/>
      </c>
    </row>
    <row r="1662" spans="2:7" ht="30" customHeight="1" x14ac:dyDescent="0.3">
      <c r="B1662" s="110">
        <v>1656</v>
      </c>
      <c r="C1662" s="111" t="str">
        <f>IFERROR(VLOOKUP($I$4&amp;"--"&amp;ROW(A1656),'Clie-F'!$A$5:$H$7000,4,0),"")</f>
        <v/>
      </c>
      <c r="D1662" s="112" t="str">
        <f>IFERROR(VLOOKUP($I$4&amp;"--"&amp;ROW(A1656),'Clie-F'!$A$5:$H$7000,7,0),"")</f>
        <v/>
      </c>
      <c r="E1662" s="111" t="str">
        <f t="shared" ca="1" si="25"/>
        <v/>
      </c>
      <c r="F1662" s="111" t="str">
        <f>IFERROR(VLOOKUP($I$4&amp;"--"&amp;ROW(A1656),'Clie-F'!$A$5:$J$7000,9,0),"")</f>
        <v/>
      </c>
      <c r="G1662" s="111" t="str">
        <f>IFERROR(VLOOKUP($I$4&amp;"--"&amp;ROW(A1656),'Clie-F'!$A$5:$J$7000,10,0),"")</f>
        <v/>
      </c>
    </row>
    <row r="1663" spans="2:7" ht="30" customHeight="1" x14ac:dyDescent="0.3">
      <c r="B1663" s="110">
        <v>1657</v>
      </c>
      <c r="C1663" s="111" t="str">
        <f>IFERROR(VLOOKUP($I$4&amp;"--"&amp;ROW(A1657),'Clie-F'!$A$5:$H$7000,4,0),"")</f>
        <v/>
      </c>
      <c r="D1663" s="112" t="str">
        <f>IFERROR(VLOOKUP($I$4&amp;"--"&amp;ROW(A1657),'Clie-F'!$A$5:$H$7000,7,0),"")</f>
        <v/>
      </c>
      <c r="E1663" s="111" t="str">
        <f t="shared" ca="1" si="25"/>
        <v/>
      </c>
      <c r="F1663" s="111" t="str">
        <f>IFERROR(VLOOKUP($I$4&amp;"--"&amp;ROW(A1657),'Clie-F'!$A$5:$J$7000,9,0),"")</f>
        <v/>
      </c>
      <c r="G1663" s="111" t="str">
        <f>IFERROR(VLOOKUP($I$4&amp;"--"&amp;ROW(A1657),'Clie-F'!$A$5:$J$7000,10,0),"")</f>
        <v/>
      </c>
    </row>
    <row r="1664" spans="2:7" ht="30" customHeight="1" x14ac:dyDescent="0.3">
      <c r="B1664" s="110">
        <v>1658</v>
      </c>
      <c r="C1664" s="111" t="str">
        <f>IFERROR(VLOOKUP($I$4&amp;"--"&amp;ROW(A1658),'Clie-F'!$A$5:$H$7000,4,0),"")</f>
        <v/>
      </c>
      <c r="D1664" s="112" t="str">
        <f>IFERROR(VLOOKUP($I$4&amp;"--"&amp;ROW(A1658),'Clie-F'!$A$5:$H$7000,7,0),"")</f>
        <v/>
      </c>
      <c r="E1664" s="111" t="str">
        <f t="shared" ca="1" si="25"/>
        <v/>
      </c>
      <c r="F1664" s="111" t="str">
        <f>IFERROR(VLOOKUP($I$4&amp;"--"&amp;ROW(A1658),'Clie-F'!$A$5:$J$7000,9,0),"")</f>
        <v/>
      </c>
      <c r="G1664" s="111" t="str">
        <f>IFERROR(VLOOKUP($I$4&amp;"--"&amp;ROW(A1658),'Clie-F'!$A$5:$J$7000,10,0),"")</f>
        <v/>
      </c>
    </row>
    <row r="1665" spans="2:7" ht="30" customHeight="1" x14ac:dyDescent="0.3">
      <c r="B1665" s="110">
        <v>1659</v>
      </c>
      <c r="C1665" s="111" t="str">
        <f>IFERROR(VLOOKUP($I$4&amp;"--"&amp;ROW(A1659),'Clie-F'!$A$5:$H$7000,4,0),"")</f>
        <v/>
      </c>
      <c r="D1665" s="112" t="str">
        <f>IFERROR(VLOOKUP($I$4&amp;"--"&amp;ROW(A1659),'Clie-F'!$A$5:$H$7000,7,0),"")</f>
        <v/>
      </c>
      <c r="E1665" s="111" t="str">
        <f t="shared" ca="1" si="25"/>
        <v/>
      </c>
      <c r="F1665" s="111" t="str">
        <f>IFERROR(VLOOKUP($I$4&amp;"--"&amp;ROW(A1659),'Clie-F'!$A$5:$J$7000,9,0),"")</f>
        <v/>
      </c>
      <c r="G1665" s="111" t="str">
        <f>IFERROR(VLOOKUP($I$4&amp;"--"&amp;ROW(A1659),'Clie-F'!$A$5:$J$7000,10,0),"")</f>
        <v/>
      </c>
    </row>
    <row r="1666" spans="2:7" ht="30" customHeight="1" x14ac:dyDescent="0.3">
      <c r="B1666" s="110">
        <v>1660</v>
      </c>
      <c r="C1666" s="111" t="str">
        <f>IFERROR(VLOOKUP($I$4&amp;"--"&amp;ROW(A1660),'Clie-F'!$A$5:$H$7000,4,0),"")</f>
        <v/>
      </c>
      <c r="D1666" s="112" t="str">
        <f>IFERROR(VLOOKUP($I$4&amp;"--"&amp;ROW(A1660),'Clie-F'!$A$5:$H$7000,7,0),"")</f>
        <v/>
      </c>
      <c r="E1666" s="111" t="str">
        <f t="shared" ca="1" si="25"/>
        <v/>
      </c>
      <c r="F1666" s="111" t="str">
        <f>IFERROR(VLOOKUP($I$4&amp;"--"&amp;ROW(A1660),'Clie-F'!$A$5:$J$7000,9,0),"")</f>
        <v/>
      </c>
      <c r="G1666" s="111" t="str">
        <f>IFERROR(VLOOKUP($I$4&amp;"--"&amp;ROW(A1660),'Clie-F'!$A$5:$J$7000,10,0),"")</f>
        <v/>
      </c>
    </row>
    <row r="1667" spans="2:7" ht="30" customHeight="1" x14ac:dyDescent="0.3">
      <c r="B1667" s="110">
        <v>1661</v>
      </c>
      <c r="C1667" s="111" t="str">
        <f>IFERROR(VLOOKUP($I$4&amp;"--"&amp;ROW(A1661),'Clie-F'!$A$5:$H$7000,4,0),"")</f>
        <v/>
      </c>
      <c r="D1667" s="112" t="str">
        <f>IFERROR(VLOOKUP($I$4&amp;"--"&amp;ROW(A1661),'Clie-F'!$A$5:$H$7000,7,0),"")</f>
        <v/>
      </c>
      <c r="E1667" s="111" t="str">
        <f t="shared" ca="1" si="25"/>
        <v/>
      </c>
      <c r="F1667" s="111" t="str">
        <f>IFERROR(VLOOKUP($I$4&amp;"--"&amp;ROW(A1661),'Clie-F'!$A$5:$J$7000,9,0),"")</f>
        <v/>
      </c>
      <c r="G1667" s="111" t="str">
        <f>IFERROR(VLOOKUP($I$4&amp;"--"&amp;ROW(A1661),'Clie-F'!$A$5:$J$7000,10,0),"")</f>
        <v/>
      </c>
    </row>
    <row r="1668" spans="2:7" ht="30" customHeight="1" x14ac:dyDescent="0.3">
      <c r="B1668" s="110">
        <v>1662</v>
      </c>
      <c r="C1668" s="111" t="str">
        <f>IFERROR(VLOOKUP($I$4&amp;"--"&amp;ROW(A1662),'Clie-F'!$A$5:$H$7000,4,0),"")</f>
        <v/>
      </c>
      <c r="D1668" s="112" t="str">
        <f>IFERROR(VLOOKUP($I$4&amp;"--"&amp;ROW(A1662),'Clie-F'!$A$5:$H$7000,7,0),"")</f>
        <v/>
      </c>
      <c r="E1668" s="111" t="str">
        <f t="shared" ca="1" si="25"/>
        <v/>
      </c>
      <c r="F1668" s="111" t="str">
        <f>IFERROR(VLOOKUP($I$4&amp;"--"&amp;ROW(A1662),'Clie-F'!$A$5:$J$7000,9,0),"")</f>
        <v/>
      </c>
      <c r="G1668" s="111" t="str">
        <f>IFERROR(VLOOKUP($I$4&amp;"--"&amp;ROW(A1662),'Clie-F'!$A$5:$J$7000,10,0),"")</f>
        <v/>
      </c>
    </row>
    <row r="1669" spans="2:7" ht="30" customHeight="1" x14ac:dyDescent="0.3">
      <c r="B1669" s="110">
        <v>1663</v>
      </c>
      <c r="C1669" s="111" t="str">
        <f>IFERROR(VLOOKUP($I$4&amp;"--"&amp;ROW(A1663),'Clie-F'!$A$5:$H$7000,4,0),"")</f>
        <v/>
      </c>
      <c r="D1669" s="112" t="str">
        <f>IFERROR(VLOOKUP($I$4&amp;"--"&amp;ROW(A1663),'Clie-F'!$A$5:$H$7000,7,0),"")</f>
        <v/>
      </c>
      <c r="E1669" s="111" t="str">
        <f t="shared" ca="1" si="25"/>
        <v/>
      </c>
      <c r="F1669" s="111" t="str">
        <f>IFERROR(VLOOKUP($I$4&amp;"--"&amp;ROW(A1663),'Clie-F'!$A$5:$J$7000,9,0),"")</f>
        <v/>
      </c>
      <c r="G1669" s="111" t="str">
        <f>IFERROR(VLOOKUP($I$4&amp;"--"&amp;ROW(A1663),'Clie-F'!$A$5:$J$7000,10,0),"")</f>
        <v/>
      </c>
    </row>
    <row r="1670" spans="2:7" ht="30" customHeight="1" x14ac:dyDescent="0.3">
      <c r="B1670" s="110">
        <v>1664</v>
      </c>
      <c r="C1670" s="111" t="str">
        <f>IFERROR(VLOOKUP($I$4&amp;"--"&amp;ROW(A1664),'Clie-F'!$A$5:$H$7000,4,0),"")</f>
        <v/>
      </c>
      <c r="D1670" s="112" t="str">
        <f>IFERROR(VLOOKUP($I$4&amp;"--"&amp;ROW(A1664),'Clie-F'!$A$5:$H$7000,7,0),"")</f>
        <v/>
      </c>
      <c r="E1670" s="111" t="str">
        <f t="shared" ca="1" si="25"/>
        <v/>
      </c>
      <c r="F1670" s="111" t="str">
        <f>IFERROR(VLOOKUP($I$4&amp;"--"&amp;ROW(A1664),'Clie-F'!$A$5:$J$7000,9,0),"")</f>
        <v/>
      </c>
      <c r="G1670" s="111" t="str">
        <f>IFERROR(VLOOKUP($I$4&amp;"--"&amp;ROW(A1664),'Clie-F'!$A$5:$J$7000,10,0),"")</f>
        <v/>
      </c>
    </row>
    <row r="1671" spans="2:7" ht="30" customHeight="1" x14ac:dyDescent="0.3">
      <c r="B1671" s="110">
        <v>1665</v>
      </c>
      <c r="C1671" s="111" t="str">
        <f>IFERROR(VLOOKUP($I$4&amp;"--"&amp;ROW(A1665),'Clie-F'!$A$5:$H$7000,4,0),"")</f>
        <v/>
      </c>
      <c r="D1671" s="112" t="str">
        <f>IFERROR(VLOOKUP($I$4&amp;"--"&amp;ROW(A1665),'Clie-F'!$A$5:$H$7000,7,0),"")</f>
        <v/>
      </c>
      <c r="E1671" s="111" t="str">
        <f t="shared" ref="E1671:E1734" ca="1" si="26">IFERROR(IF(D1671,DATEDIF(D1671,TODAY(),"Y"),""),"")</f>
        <v/>
      </c>
      <c r="F1671" s="111" t="str">
        <f>IFERROR(VLOOKUP($I$4&amp;"--"&amp;ROW(A1665),'Clie-F'!$A$5:$J$7000,9,0),"")</f>
        <v/>
      </c>
      <c r="G1671" s="111" t="str">
        <f>IFERROR(VLOOKUP($I$4&amp;"--"&amp;ROW(A1665),'Clie-F'!$A$5:$J$7000,10,0),"")</f>
        <v/>
      </c>
    </row>
    <row r="1672" spans="2:7" ht="30" customHeight="1" x14ac:dyDescent="0.3">
      <c r="B1672" s="110">
        <v>1666</v>
      </c>
      <c r="C1672" s="111" t="str">
        <f>IFERROR(VLOOKUP($I$4&amp;"--"&amp;ROW(A1666),'Clie-F'!$A$5:$H$7000,4,0),"")</f>
        <v/>
      </c>
      <c r="D1672" s="112" t="str">
        <f>IFERROR(VLOOKUP($I$4&amp;"--"&amp;ROW(A1666),'Clie-F'!$A$5:$H$7000,7,0),"")</f>
        <v/>
      </c>
      <c r="E1672" s="111" t="str">
        <f t="shared" ca="1" si="26"/>
        <v/>
      </c>
      <c r="F1672" s="111" t="str">
        <f>IFERROR(VLOOKUP($I$4&amp;"--"&amp;ROW(A1666),'Clie-F'!$A$5:$J$7000,9,0),"")</f>
        <v/>
      </c>
      <c r="G1672" s="111" t="str">
        <f>IFERROR(VLOOKUP($I$4&amp;"--"&amp;ROW(A1666),'Clie-F'!$A$5:$J$7000,10,0),"")</f>
        <v/>
      </c>
    </row>
    <row r="1673" spans="2:7" ht="30" customHeight="1" x14ac:dyDescent="0.3">
      <c r="B1673" s="110">
        <v>1667</v>
      </c>
      <c r="C1673" s="111" t="str">
        <f>IFERROR(VLOOKUP($I$4&amp;"--"&amp;ROW(A1667),'Clie-F'!$A$5:$H$7000,4,0),"")</f>
        <v/>
      </c>
      <c r="D1673" s="112" t="str">
        <f>IFERROR(VLOOKUP($I$4&amp;"--"&amp;ROW(A1667),'Clie-F'!$A$5:$H$7000,7,0),"")</f>
        <v/>
      </c>
      <c r="E1673" s="111" t="str">
        <f t="shared" ca="1" si="26"/>
        <v/>
      </c>
      <c r="F1673" s="111" t="str">
        <f>IFERROR(VLOOKUP($I$4&amp;"--"&amp;ROW(A1667),'Clie-F'!$A$5:$J$7000,9,0),"")</f>
        <v/>
      </c>
      <c r="G1673" s="111" t="str">
        <f>IFERROR(VLOOKUP($I$4&amp;"--"&amp;ROW(A1667),'Clie-F'!$A$5:$J$7000,10,0),"")</f>
        <v/>
      </c>
    </row>
    <row r="1674" spans="2:7" ht="30" customHeight="1" x14ac:dyDescent="0.3">
      <c r="B1674" s="110">
        <v>1668</v>
      </c>
      <c r="C1674" s="111" t="str">
        <f>IFERROR(VLOOKUP($I$4&amp;"--"&amp;ROW(A1668),'Clie-F'!$A$5:$H$7000,4,0),"")</f>
        <v/>
      </c>
      <c r="D1674" s="112" t="str">
        <f>IFERROR(VLOOKUP($I$4&amp;"--"&amp;ROW(A1668),'Clie-F'!$A$5:$H$7000,7,0),"")</f>
        <v/>
      </c>
      <c r="E1674" s="111" t="str">
        <f t="shared" ca="1" si="26"/>
        <v/>
      </c>
      <c r="F1674" s="111" t="str">
        <f>IFERROR(VLOOKUP($I$4&amp;"--"&amp;ROW(A1668),'Clie-F'!$A$5:$J$7000,9,0),"")</f>
        <v/>
      </c>
      <c r="G1674" s="111" t="str">
        <f>IFERROR(VLOOKUP($I$4&amp;"--"&amp;ROW(A1668),'Clie-F'!$A$5:$J$7000,10,0),"")</f>
        <v/>
      </c>
    </row>
    <row r="1675" spans="2:7" ht="30" customHeight="1" x14ac:dyDescent="0.3">
      <c r="B1675" s="110">
        <v>1669</v>
      </c>
      <c r="C1675" s="111" t="str">
        <f>IFERROR(VLOOKUP($I$4&amp;"--"&amp;ROW(A1669),'Clie-F'!$A$5:$H$7000,4,0),"")</f>
        <v/>
      </c>
      <c r="D1675" s="112" t="str">
        <f>IFERROR(VLOOKUP($I$4&amp;"--"&amp;ROW(A1669),'Clie-F'!$A$5:$H$7000,7,0),"")</f>
        <v/>
      </c>
      <c r="E1675" s="111" t="str">
        <f t="shared" ca="1" si="26"/>
        <v/>
      </c>
      <c r="F1675" s="111" t="str">
        <f>IFERROR(VLOOKUP($I$4&amp;"--"&amp;ROW(A1669),'Clie-F'!$A$5:$J$7000,9,0),"")</f>
        <v/>
      </c>
      <c r="G1675" s="111" t="str">
        <f>IFERROR(VLOOKUP($I$4&amp;"--"&amp;ROW(A1669),'Clie-F'!$A$5:$J$7000,10,0),"")</f>
        <v/>
      </c>
    </row>
    <row r="1676" spans="2:7" ht="30" customHeight="1" x14ac:dyDescent="0.3">
      <c r="B1676" s="110">
        <v>1670</v>
      </c>
      <c r="C1676" s="111" t="str">
        <f>IFERROR(VLOOKUP($I$4&amp;"--"&amp;ROW(A1670),'Clie-F'!$A$5:$H$7000,4,0),"")</f>
        <v/>
      </c>
      <c r="D1676" s="112" t="str">
        <f>IFERROR(VLOOKUP($I$4&amp;"--"&amp;ROW(A1670),'Clie-F'!$A$5:$H$7000,7,0),"")</f>
        <v/>
      </c>
      <c r="E1676" s="111" t="str">
        <f t="shared" ca="1" si="26"/>
        <v/>
      </c>
      <c r="F1676" s="111" t="str">
        <f>IFERROR(VLOOKUP($I$4&amp;"--"&amp;ROW(A1670),'Clie-F'!$A$5:$J$7000,9,0),"")</f>
        <v/>
      </c>
      <c r="G1676" s="111" t="str">
        <f>IFERROR(VLOOKUP($I$4&amp;"--"&amp;ROW(A1670),'Clie-F'!$A$5:$J$7000,10,0),"")</f>
        <v/>
      </c>
    </row>
    <row r="1677" spans="2:7" ht="30" customHeight="1" x14ac:dyDescent="0.3">
      <c r="B1677" s="110">
        <v>1671</v>
      </c>
      <c r="C1677" s="111" t="str">
        <f>IFERROR(VLOOKUP($I$4&amp;"--"&amp;ROW(A1671),'Clie-F'!$A$5:$H$7000,4,0),"")</f>
        <v/>
      </c>
      <c r="D1677" s="112" t="str">
        <f>IFERROR(VLOOKUP($I$4&amp;"--"&amp;ROW(A1671),'Clie-F'!$A$5:$H$7000,7,0),"")</f>
        <v/>
      </c>
      <c r="E1677" s="111" t="str">
        <f t="shared" ca="1" si="26"/>
        <v/>
      </c>
      <c r="F1677" s="111" t="str">
        <f>IFERROR(VLOOKUP($I$4&amp;"--"&amp;ROW(A1671),'Clie-F'!$A$5:$J$7000,9,0),"")</f>
        <v/>
      </c>
      <c r="G1677" s="111" t="str">
        <f>IFERROR(VLOOKUP($I$4&amp;"--"&amp;ROW(A1671),'Clie-F'!$A$5:$J$7000,10,0),"")</f>
        <v/>
      </c>
    </row>
    <row r="1678" spans="2:7" ht="30" customHeight="1" x14ac:dyDescent="0.3">
      <c r="B1678" s="110">
        <v>1672</v>
      </c>
      <c r="C1678" s="111" t="str">
        <f>IFERROR(VLOOKUP($I$4&amp;"--"&amp;ROW(A1672),'Clie-F'!$A$5:$H$7000,4,0),"")</f>
        <v/>
      </c>
      <c r="D1678" s="112" t="str">
        <f>IFERROR(VLOOKUP($I$4&amp;"--"&amp;ROW(A1672),'Clie-F'!$A$5:$H$7000,7,0),"")</f>
        <v/>
      </c>
      <c r="E1678" s="111" t="str">
        <f t="shared" ca="1" si="26"/>
        <v/>
      </c>
      <c r="F1678" s="111" t="str">
        <f>IFERROR(VLOOKUP($I$4&amp;"--"&amp;ROW(A1672),'Clie-F'!$A$5:$J$7000,9,0),"")</f>
        <v/>
      </c>
      <c r="G1678" s="111" t="str">
        <f>IFERROR(VLOOKUP($I$4&amp;"--"&amp;ROW(A1672),'Clie-F'!$A$5:$J$7000,10,0),"")</f>
        <v/>
      </c>
    </row>
    <row r="1679" spans="2:7" ht="30" customHeight="1" x14ac:dyDescent="0.3">
      <c r="B1679" s="110">
        <v>1673</v>
      </c>
      <c r="C1679" s="111" t="str">
        <f>IFERROR(VLOOKUP($I$4&amp;"--"&amp;ROW(A1673),'Clie-F'!$A$5:$H$7000,4,0),"")</f>
        <v/>
      </c>
      <c r="D1679" s="112" t="str">
        <f>IFERROR(VLOOKUP($I$4&amp;"--"&amp;ROW(A1673),'Clie-F'!$A$5:$H$7000,7,0),"")</f>
        <v/>
      </c>
      <c r="E1679" s="111" t="str">
        <f t="shared" ca="1" si="26"/>
        <v/>
      </c>
      <c r="F1679" s="111" t="str">
        <f>IFERROR(VLOOKUP($I$4&amp;"--"&amp;ROW(A1673),'Clie-F'!$A$5:$J$7000,9,0),"")</f>
        <v/>
      </c>
      <c r="G1679" s="111" t="str">
        <f>IFERROR(VLOOKUP($I$4&amp;"--"&amp;ROW(A1673),'Clie-F'!$A$5:$J$7000,10,0),"")</f>
        <v/>
      </c>
    </row>
    <row r="1680" spans="2:7" ht="30" customHeight="1" x14ac:dyDescent="0.3">
      <c r="B1680" s="110">
        <v>1674</v>
      </c>
      <c r="C1680" s="111" t="str">
        <f>IFERROR(VLOOKUP($I$4&amp;"--"&amp;ROW(A1674),'Clie-F'!$A$5:$H$7000,4,0),"")</f>
        <v/>
      </c>
      <c r="D1680" s="112" t="str">
        <f>IFERROR(VLOOKUP($I$4&amp;"--"&amp;ROW(A1674),'Clie-F'!$A$5:$H$7000,7,0),"")</f>
        <v/>
      </c>
      <c r="E1680" s="111" t="str">
        <f t="shared" ca="1" si="26"/>
        <v/>
      </c>
      <c r="F1680" s="111" t="str">
        <f>IFERROR(VLOOKUP($I$4&amp;"--"&amp;ROW(A1674),'Clie-F'!$A$5:$J$7000,9,0),"")</f>
        <v/>
      </c>
      <c r="G1680" s="111" t="str">
        <f>IFERROR(VLOOKUP($I$4&amp;"--"&amp;ROW(A1674),'Clie-F'!$A$5:$J$7000,10,0),"")</f>
        <v/>
      </c>
    </row>
    <row r="1681" spans="2:7" ht="30" customHeight="1" x14ac:dyDescent="0.3">
      <c r="B1681" s="110">
        <v>1675</v>
      </c>
      <c r="C1681" s="111" t="str">
        <f>IFERROR(VLOOKUP($I$4&amp;"--"&amp;ROW(A1675),'Clie-F'!$A$5:$H$7000,4,0),"")</f>
        <v/>
      </c>
      <c r="D1681" s="112" t="str">
        <f>IFERROR(VLOOKUP($I$4&amp;"--"&amp;ROW(A1675),'Clie-F'!$A$5:$H$7000,7,0),"")</f>
        <v/>
      </c>
      <c r="E1681" s="111" t="str">
        <f t="shared" ca="1" si="26"/>
        <v/>
      </c>
      <c r="F1681" s="111" t="str">
        <f>IFERROR(VLOOKUP($I$4&amp;"--"&amp;ROW(A1675),'Clie-F'!$A$5:$J$7000,9,0),"")</f>
        <v/>
      </c>
      <c r="G1681" s="111" t="str">
        <f>IFERROR(VLOOKUP($I$4&amp;"--"&amp;ROW(A1675),'Clie-F'!$A$5:$J$7000,10,0),"")</f>
        <v/>
      </c>
    </row>
    <row r="1682" spans="2:7" ht="30" customHeight="1" x14ac:dyDescent="0.3">
      <c r="B1682" s="110">
        <v>1676</v>
      </c>
      <c r="C1682" s="111" t="str">
        <f>IFERROR(VLOOKUP($I$4&amp;"--"&amp;ROW(A1676),'Clie-F'!$A$5:$H$7000,4,0),"")</f>
        <v/>
      </c>
      <c r="D1682" s="112" t="str">
        <f>IFERROR(VLOOKUP($I$4&amp;"--"&amp;ROW(A1676),'Clie-F'!$A$5:$H$7000,7,0),"")</f>
        <v/>
      </c>
      <c r="E1682" s="111" t="str">
        <f t="shared" ca="1" si="26"/>
        <v/>
      </c>
      <c r="F1682" s="111" t="str">
        <f>IFERROR(VLOOKUP($I$4&amp;"--"&amp;ROW(A1676),'Clie-F'!$A$5:$J$7000,9,0),"")</f>
        <v/>
      </c>
      <c r="G1682" s="111" t="str">
        <f>IFERROR(VLOOKUP($I$4&amp;"--"&amp;ROW(A1676),'Clie-F'!$A$5:$J$7000,10,0),"")</f>
        <v/>
      </c>
    </row>
    <row r="1683" spans="2:7" ht="30" customHeight="1" x14ac:dyDescent="0.3">
      <c r="B1683" s="110">
        <v>1677</v>
      </c>
      <c r="C1683" s="111" t="str">
        <f>IFERROR(VLOOKUP($I$4&amp;"--"&amp;ROW(A1677),'Clie-F'!$A$5:$H$7000,4,0),"")</f>
        <v/>
      </c>
      <c r="D1683" s="112" t="str">
        <f>IFERROR(VLOOKUP($I$4&amp;"--"&amp;ROW(A1677),'Clie-F'!$A$5:$H$7000,7,0),"")</f>
        <v/>
      </c>
      <c r="E1683" s="111" t="str">
        <f t="shared" ca="1" si="26"/>
        <v/>
      </c>
      <c r="F1683" s="111" t="str">
        <f>IFERROR(VLOOKUP($I$4&amp;"--"&amp;ROW(A1677),'Clie-F'!$A$5:$J$7000,9,0),"")</f>
        <v/>
      </c>
      <c r="G1683" s="111" t="str">
        <f>IFERROR(VLOOKUP($I$4&amp;"--"&amp;ROW(A1677),'Clie-F'!$A$5:$J$7000,10,0),"")</f>
        <v/>
      </c>
    </row>
    <row r="1684" spans="2:7" ht="30" customHeight="1" x14ac:dyDescent="0.3">
      <c r="B1684" s="110">
        <v>1678</v>
      </c>
      <c r="C1684" s="111" t="str">
        <f>IFERROR(VLOOKUP($I$4&amp;"--"&amp;ROW(A1678),'Clie-F'!$A$5:$H$7000,4,0),"")</f>
        <v/>
      </c>
      <c r="D1684" s="112" t="str">
        <f>IFERROR(VLOOKUP($I$4&amp;"--"&amp;ROW(A1678),'Clie-F'!$A$5:$H$7000,7,0),"")</f>
        <v/>
      </c>
      <c r="E1684" s="111" t="str">
        <f t="shared" ca="1" si="26"/>
        <v/>
      </c>
      <c r="F1684" s="111" t="str">
        <f>IFERROR(VLOOKUP($I$4&amp;"--"&amp;ROW(A1678),'Clie-F'!$A$5:$J$7000,9,0),"")</f>
        <v/>
      </c>
      <c r="G1684" s="111" t="str">
        <f>IFERROR(VLOOKUP($I$4&amp;"--"&amp;ROW(A1678),'Clie-F'!$A$5:$J$7000,10,0),"")</f>
        <v/>
      </c>
    </row>
    <row r="1685" spans="2:7" ht="30" customHeight="1" x14ac:dyDescent="0.3">
      <c r="B1685" s="110">
        <v>1679</v>
      </c>
      <c r="C1685" s="111" t="str">
        <f>IFERROR(VLOOKUP($I$4&amp;"--"&amp;ROW(A1679),'Clie-F'!$A$5:$H$7000,4,0),"")</f>
        <v/>
      </c>
      <c r="D1685" s="112" t="str">
        <f>IFERROR(VLOOKUP($I$4&amp;"--"&amp;ROW(A1679),'Clie-F'!$A$5:$H$7000,7,0),"")</f>
        <v/>
      </c>
      <c r="E1685" s="111" t="str">
        <f t="shared" ca="1" si="26"/>
        <v/>
      </c>
      <c r="F1685" s="111" t="str">
        <f>IFERROR(VLOOKUP($I$4&amp;"--"&amp;ROW(A1679),'Clie-F'!$A$5:$J$7000,9,0),"")</f>
        <v/>
      </c>
      <c r="G1685" s="111" t="str">
        <f>IFERROR(VLOOKUP($I$4&amp;"--"&amp;ROW(A1679),'Clie-F'!$A$5:$J$7000,10,0),"")</f>
        <v/>
      </c>
    </row>
    <row r="1686" spans="2:7" ht="30" customHeight="1" x14ac:dyDescent="0.3">
      <c r="B1686" s="110">
        <v>1680</v>
      </c>
      <c r="C1686" s="111" t="str">
        <f>IFERROR(VLOOKUP($I$4&amp;"--"&amp;ROW(A1680),'Clie-F'!$A$5:$H$7000,4,0),"")</f>
        <v/>
      </c>
      <c r="D1686" s="112" t="str">
        <f>IFERROR(VLOOKUP($I$4&amp;"--"&amp;ROW(A1680),'Clie-F'!$A$5:$H$7000,7,0),"")</f>
        <v/>
      </c>
      <c r="E1686" s="111" t="str">
        <f t="shared" ca="1" si="26"/>
        <v/>
      </c>
      <c r="F1686" s="111" t="str">
        <f>IFERROR(VLOOKUP($I$4&amp;"--"&amp;ROW(A1680),'Clie-F'!$A$5:$J$7000,9,0),"")</f>
        <v/>
      </c>
      <c r="G1686" s="111" t="str">
        <f>IFERROR(VLOOKUP($I$4&amp;"--"&amp;ROW(A1680),'Clie-F'!$A$5:$J$7000,10,0),"")</f>
        <v/>
      </c>
    </row>
    <row r="1687" spans="2:7" ht="30" customHeight="1" x14ac:dyDescent="0.3">
      <c r="B1687" s="110">
        <v>1681</v>
      </c>
      <c r="C1687" s="111" t="str">
        <f>IFERROR(VLOOKUP($I$4&amp;"--"&amp;ROW(A1681),'Clie-F'!$A$5:$H$7000,4,0),"")</f>
        <v/>
      </c>
      <c r="D1687" s="112" t="str">
        <f>IFERROR(VLOOKUP($I$4&amp;"--"&amp;ROW(A1681),'Clie-F'!$A$5:$H$7000,7,0),"")</f>
        <v/>
      </c>
      <c r="E1687" s="111" t="str">
        <f t="shared" ca="1" si="26"/>
        <v/>
      </c>
      <c r="F1687" s="111" t="str">
        <f>IFERROR(VLOOKUP($I$4&amp;"--"&amp;ROW(A1681),'Clie-F'!$A$5:$J$7000,9,0),"")</f>
        <v/>
      </c>
      <c r="G1687" s="111" t="str">
        <f>IFERROR(VLOOKUP($I$4&amp;"--"&amp;ROW(A1681),'Clie-F'!$A$5:$J$7000,10,0),"")</f>
        <v/>
      </c>
    </row>
    <row r="1688" spans="2:7" ht="30" customHeight="1" x14ac:dyDescent="0.3">
      <c r="B1688" s="110">
        <v>1682</v>
      </c>
      <c r="C1688" s="111" t="str">
        <f>IFERROR(VLOOKUP($I$4&amp;"--"&amp;ROW(A1682),'Clie-F'!$A$5:$H$7000,4,0),"")</f>
        <v/>
      </c>
      <c r="D1688" s="112" t="str">
        <f>IFERROR(VLOOKUP($I$4&amp;"--"&amp;ROW(A1682),'Clie-F'!$A$5:$H$7000,7,0),"")</f>
        <v/>
      </c>
      <c r="E1688" s="111" t="str">
        <f t="shared" ca="1" si="26"/>
        <v/>
      </c>
      <c r="F1688" s="111" t="str">
        <f>IFERROR(VLOOKUP($I$4&amp;"--"&amp;ROW(A1682),'Clie-F'!$A$5:$J$7000,9,0),"")</f>
        <v/>
      </c>
      <c r="G1688" s="111" t="str">
        <f>IFERROR(VLOOKUP($I$4&amp;"--"&amp;ROW(A1682),'Clie-F'!$A$5:$J$7000,10,0),"")</f>
        <v/>
      </c>
    </row>
    <row r="1689" spans="2:7" ht="30" customHeight="1" x14ac:dyDescent="0.3">
      <c r="B1689" s="110">
        <v>1683</v>
      </c>
      <c r="C1689" s="111" t="str">
        <f>IFERROR(VLOOKUP($I$4&amp;"--"&amp;ROW(A1683),'Clie-F'!$A$5:$H$7000,4,0),"")</f>
        <v/>
      </c>
      <c r="D1689" s="112" t="str">
        <f>IFERROR(VLOOKUP($I$4&amp;"--"&amp;ROW(A1683),'Clie-F'!$A$5:$H$7000,7,0),"")</f>
        <v/>
      </c>
      <c r="E1689" s="111" t="str">
        <f t="shared" ca="1" si="26"/>
        <v/>
      </c>
      <c r="F1689" s="111" t="str">
        <f>IFERROR(VLOOKUP($I$4&amp;"--"&amp;ROW(A1683),'Clie-F'!$A$5:$J$7000,9,0),"")</f>
        <v/>
      </c>
      <c r="G1689" s="111" t="str">
        <f>IFERROR(VLOOKUP($I$4&amp;"--"&amp;ROW(A1683),'Clie-F'!$A$5:$J$7000,10,0),"")</f>
        <v/>
      </c>
    </row>
    <row r="1690" spans="2:7" ht="30" customHeight="1" x14ac:dyDescent="0.3">
      <c r="B1690" s="110">
        <v>1684</v>
      </c>
      <c r="C1690" s="111" t="str">
        <f>IFERROR(VLOOKUP($I$4&amp;"--"&amp;ROW(A1684),'Clie-F'!$A$5:$H$7000,4,0),"")</f>
        <v/>
      </c>
      <c r="D1690" s="112" t="str">
        <f>IFERROR(VLOOKUP($I$4&amp;"--"&amp;ROW(A1684),'Clie-F'!$A$5:$H$7000,7,0),"")</f>
        <v/>
      </c>
      <c r="E1690" s="111" t="str">
        <f t="shared" ca="1" si="26"/>
        <v/>
      </c>
      <c r="F1690" s="111" t="str">
        <f>IFERROR(VLOOKUP($I$4&amp;"--"&amp;ROW(A1684),'Clie-F'!$A$5:$J$7000,9,0),"")</f>
        <v/>
      </c>
      <c r="G1690" s="111" t="str">
        <f>IFERROR(VLOOKUP($I$4&amp;"--"&amp;ROW(A1684),'Clie-F'!$A$5:$J$7000,10,0),"")</f>
        <v/>
      </c>
    </row>
    <row r="1691" spans="2:7" ht="30" customHeight="1" x14ac:dyDescent="0.3">
      <c r="B1691" s="110">
        <v>1685</v>
      </c>
      <c r="C1691" s="111" t="str">
        <f>IFERROR(VLOOKUP($I$4&amp;"--"&amp;ROW(A1685),'Clie-F'!$A$5:$H$7000,4,0),"")</f>
        <v/>
      </c>
      <c r="D1691" s="112" t="str">
        <f>IFERROR(VLOOKUP($I$4&amp;"--"&amp;ROW(A1685),'Clie-F'!$A$5:$H$7000,7,0),"")</f>
        <v/>
      </c>
      <c r="E1691" s="111" t="str">
        <f t="shared" ca="1" si="26"/>
        <v/>
      </c>
      <c r="F1691" s="111" t="str">
        <f>IFERROR(VLOOKUP($I$4&amp;"--"&amp;ROW(A1685),'Clie-F'!$A$5:$J$7000,9,0),"")</f>
        <v/>
      </c>
      <c r="G1691" s="111" t="str">
        <f>IFERROR(VLOOKUP($I$4&amp;"--"&amp;ROW(A1685),'Clie-F'!$A$5:$J$7000,10,0),"")</f>
        <v/>
      </c>
    </row>
    <row r="1692" spans="2:7" ht="30" customHeight="1" x14ac:dyDescent="0.3">
      <c r="B1692" s="110">
        <v>1686</v>
      </c>
      <c r="C1692" s="111" t="str">
        <f>IFERROR(VLOOKUP($I$4&amp;"--"&amp;ROW(A1686),'Clie-F'!$A$5:$H$7000,4,0),"")</f>
        <v/>
      </c>
      <c r="D1692" s="112" t="str">
        <f>IFERROR(VLOOKUP($I$4&amp;"--"&amp;ROW(A1686),'Clie-F'!$A$5:$H$7000,7,0),"")</f>
        <v/>
      </c>
      <c r="E1692" s="111" t="str">
        <f t="shared" ca="1" si="26"/>
        <v/>
      </c>
      <c r="F1692" s="111" t="str">
        <f>IFERROR(VLOOKUP($I$4&amp;"--"&amp;ROW(A1686),'Clie-F'!$A$5:$J$7000,9,0),"")</f>
        <v/>
      </c>
      <c r="G1692" s="111" t="str">
        <f>IFERROR(VLOOKUP($I$4&amp;"--"&amp;ROW(A1686),'Clie-F'!$A$5:$J$7000,10,0),"")</f>
        <v/>
      </c>
    </row>
    <row r="1693" spans="2:7" ht="30" customHeight="1" x14ac:dyDescent="0.3">
      <c r="B1693" s="110">
        <v>1687</v>
      </c>
      <c r="C1693" s="111" t="str">
        <f>IFERROR(VLOOKUP($I$4&amp;"--"&amp;ROW(A1687),'Clie-F'!$A$5:$H$7000,4,0),"")</f>
        <v/>
      </c>
      <c r="D1693" s="112" t="str">
        <f>IFERROR(VLOOKUP($I$4&amp;"--"&amp;ROW(A1687),'Clie-F'!$A$5:$H$7000,7,0),"")</f>
        <v/>
      </c>
      <c r="E1693" s="111" t="str">
        <f t="shared" ca="1" si="26"/>
        <v/>
      </c>
      <c r="F1693" s="111" t="str">
        <f>IFERROR(VLOOKUP($I$4&amp;"--"&amp;ROW(A1687),'Clie-F'!$A$5:$J$7000,9,0),"")</f>
        <v/>
      </c>
      <c r="G1693" s="111" t="str">
        <f>IFERROR(VLOOKUP($I$4&amp;"--"&amp;ROW(A1687),'Clie-F'!$A$5:$J$7000,10,0),"")</f>
        <v/>
      </c>
    </row>
    <row r="1694" spans="2:7" ht="30" customHeight="1" x14ac:dyDescent="0.3">
      <c r="B1694" s="110">
        <v>1688</v>
      </c>
      <c r="C1694" s="111" t="str">
        <f>IFERROR(VLOOKUP($I$4&amp;"--"&amp;ROW(A1688),'Clie-F'!$A$5:$H$7000,4,0),"")</f>
        <v/>
      </c>
      <c r="D1694" s="112" t="str">
        <f>IFERROR(VLOOKUP($I$4&amp;"--"&amp;ROW(A1688),'Clie-F'!$A$5:$H$7000,7,0),"")</f>
        <v/>
      </c>
      <c r="E1694" s="111" t="str">
        <f t="shared" ca="1" si="26"/>
        <v/>
      </c>
      <c r="F1694" s="111" t="str">
        <f>IFERROR(VLOOKUP($I$4&amp;"--"&amp;ROW(A1688),'Clie-F'!$A$5:$J$7000,9,0),"")</f>
        <v/>
      </c>
      <c r="G1694" s="111" t="str">
        <f>IFERROR(VLOOKUP($I$4&amp;"--"&amp;ROW(A1688),'Clie-F'!$A$5:$J$7000,10,0),"")</f>
        <v/>
      </c>
    </row>
    <row r="1695" spans="2:7" ht="30" customHeight="1" x14ac:dyDescent="0.3">
      <c r="B1695" s="110">
        <v>1689</v>
      </c>
      <c r="C1695" s="111" t="str">
        <f>IFERROR(VLOOKUP($I$4&amp;"--"&amp;ROW(A1689),'Clie-F'!$A$5:$H$7000,4,0),"")</f>
        <v/>
      </c>
      <c r="D1695" s="112" t="str">
        <f>IFERROR(VLOOKUP($I$4&amp;"--"&amp;ROW(A1689),'Clie-F'!$A$5:$H$7000,7,0),"")</f>
        <v/>
      </c>
      <c r="E1695" s="111" t="str">
        <f t="shared" ca="1" si="26"/>
        <v/>
      </c>
      <c r="F1695" s="111" t="str">
        <f>IFERROR(VLOOKUP($I$4&amp;"--"&amp;ROW(A1689),'Clie-F'!$A$5:$J$7000,9,0),"")</f>
        <v/>
      </c>
      <c r="G1695" s="111" t="str">
        <f>IFERROR(VLOOKUP($I$4&amp;"--"&amp;ROW(A1689),'Clie-F'!$A$5:$J$7000,10,0),"")</f>
        <v/>
      </c>
    </row>
    <row r="1696" spans="2:7" ht="30" customHeight="1" x14ac:dyDescent="0.3">
      <c r="B1696" s="110">
        <v>1690</v>
      </c>
      <c r="C1696" s="111" t="str">
        <f>IFERROR(VLOOKUP($I$4&amp;"--"&amp;ROW(A1690),'Clie-F'!$A$5:$H$7000,4,0),"")</f>
        <v/>
      </c>
      <c r="D1696" s="112" t="str">
        <f>IFERROR(VLOOKUP($I$4&amp;"--"&amp;ROW(A1690),'Clie-F'!$A$5:$H$7000,7,0),"")</f>
        <v/>
      </c>
      <c r="E1696" s="111" t="str">
        <f t="shared" ca="1" si="26"/>
        <v/>
      </c>
      <c r="F1696" s="111" t="str">
        <f>IFERROR(VLOOKUP($I$4&amp;"--"&amp;ROW(A1690),'Clie-F'!$A$5:$J$7000,9,0),"")</f>
        <v/>
      </c>
      <c r="G1696" s="111" t="str">
        <f>IFERROR(VLOOKUP($I$4&amp;"--"&amp;ROW(A1690),'Clie-F'!$A$5:$J$7000,10,0),"")</f>
        <v/>
      </c>
    </row>
    <row r="1697" spans="2:7" ht="30" customHeight="1" x14ac:dyDescent="0.3">
      <c r="B1697" s="110">
        <v>1691</v>
      </c>
      <c r="C1697" s="111" t="str">
        <f>IFERROR(VLOOKUP($I$4&amp;"--"&amp;ROW(A1691),'Clie-F'!$A$5:$H$7000,4,0),"")</f>
        <v/>
      </c>
      <c r="D1697" s="112" t="str">
        <f>IFERROR(VLOOKUP($I$4&amp;"--"&amp;ROW(A1691),'Clie-F'!$A$5:$H$7000,7,0),"")</f>
        <v/>
      </c>
      <c r="E1697" s="111" t="str">
        <f t="shared" ca="1" si="26"/>
        <v/>
      </c>
      <c r="F1697" s="111" t="str">
        <f>IFERROR(VLOOKUP($I$4&amp;"--"&amp;ROW(A1691),'Clie-F'!$A$5:$J$7000,9,0),"")</f>
        <v/>
      </c>
      <c r="G1697" s="111" t="str">
        <f>IFERROR(VLOOKUP($I$4&amp;"--"&amp;ROW(A1691),'Clie-F'!$A$5:$J$7000,10,0),"")</f>
        <v/>
      </c>
    </row>
    <row r="1698" spans="2:7" ht="30" customHeight="1" x14ac:dyDescent="0.3">
      <c r="B1698" s="110">
        <v>1692</v>
      </c>
      <c r="C1698" s="111" t="str">
        <f>IFERROR(VLOOKUP($I$4&amp;"--"&amp;ROW(A1692),'Clie-F'!$A$5:$H$7000,4,0),"")</f>
        <v/>
      </c>
      <c r="D1698" s="112" t="str">
        <f>IFERROR(VLOOKUP($I$4&amp;"--"&amp;ROW(A1692),'Clie-F'!$A$5:$H$7000,7,0),"")</f>
        <v/>
      </c>
      <c r="E1698" s="111" t="str">
        <f t="shared" ca="1" si="26"/>
        <v/>
      </c>
      <c r="F1698" s="111" t="str">
        <f>IFERROR(VLOOKUP($I$4&amp;"--"&amp;ROW(A1692),'Clie-F'!$A$5:$J$7000,9,0),"")</f>
        <v/>
      </c>
      <c r="G1698" s="111" t="str">
        <f>IFERROR(VLOOKUP($I$4&amp;"--"&amp;ROW(A1692),'Clie-F'!$A$5:$J$7000,10,0),"")</f>
        <v/>
      </c>
    </row>
    <row r="1699" spans="2:7" ht="30" customHeight="1" x14ac:dyDescent="0.3">
      <c r="B1699" s="110">
        <v>1693</v>
      </c>
      <c r="C1699" s="111" t="str">
        <f>IFERROR(VLOOKUP($I$4&amp;"--"&amp;ROW(A1693),'Clie-F'!$A$5:$H$7000,4,0),"")</f>
        <v/>
      </c>
      <c r="D1699" s="112" t="str">
        <f>IFERROR(VLOOKUP($I$4&amp;"--"&amp;ROW(A1693),'Clie-F'!$A$5:$H$7000,7,0),"")</f>
        <v/>
      </c>
      <c r="E1699" s="111" t="str">
        <f t="shared" ca="1" si="26"/>
        <v/>
      </c>
      <c r="F1699" s="111" t="str">
        <f>IFERROR(VLOOKUP($I$4&amp;"--"&amp;ROW(A1693),'Clie-F'!$A$5:$J$7000,9,0),"")</f>
        <v/>
      </c>
      <c r="G1699" s="111" t="str">
        <f>IFERROR(VLOOKUP($I$4&amp;"--"&amp;ROW(A1693),'Clie-F'!$A$5:$J$7000,10,0),"")</f>
        <v/>
      </c>
    </row>
    <row r="1700" spans="2:7" ht="30" customHeight="1" x14ac:dyDescent="0.3">
      <c r="B1700" s="110">
        <v>1694</v>
      </c>
      <c r="C1700" s="111" t="str">
        <f>IFERROR(VLOOKUP($I$4&amp;"--"&amp;ROW(A1694),'Clie-F'!$A$5:$H$7000,4,0),"")</f>
        <v/>
      </c>
      <c r="D1700" s="112" t="str">
        <f>IFERROR(VLOOKUP($I$4&amp;"--"&amp;ROW(A1694),'Clie-F'!$A$5:$H$7000,7,0),"")</f>
        <v/>
      </c>
      <c r="E1700" s="111" t="str">
        <f t="shared" ca="1" si="26"/>
        <v/>
      </c>
      <c r="F1700" s="111" t="str">
        <f>IFERROR(VLOOKUP($I$4&amp;"--"&amp;ROW(A1694),'Clie-F'!$A$5:$J$7000,9,0),"")</f>
        <v/>
      </c>
      <c r="G1700" s="111" t="str">
        <f>IFERROR(VLOOKUP($I$4&amp;"--"&amp;ROW(A1694),'Clie-F'!$A$5:$J$7000,10,0),"")</f>
        <v/>
      </c>
    </row>
    <row r="1701" spans="2:7" ht="30" customHeight="1" x14ac:dyDescent="0.3">
      <c r="B1701" s="110">
        <v>1695</v>
      </c>
      <c r="C1701" s="111" t="str">
        <f>IFERROR(VLOOKUP($I$4&amp;"--"&amp;ROW(A1695),'Clie-F'!$A$5:$H$7000,4,0),"")</f>
        <v/>
      </c>
      <c r="D1701" s="112" t="str">
        <f>IFERROR(VLOOKUP($I$4&amp;"--"&amp;ROW(A1695),'Clie-F'!$A$5:$H$7000,7,0),"")</f>
        <v/>
      </c>
      <c r="E1701" s="111" t="str">
        <f t="shared" ca="1" si="26"/>
        <v/>
      </c>
      <c r="F1701" s="111" t="str">
        <f>IFERROR(VLOOKUP($I$4&amp;"--"&amp;ROW(A1695),'Clie-F'!$A$5:$J$7000,9,0),"")</f>
        <v/>
      </c>
      <c r="G1701" s="111" t="str">
        <f>IFERROR(VLOOKUP($I$4&amp;"--"&amp;ROW(A1695),'Clie-F'!$A$5:$J$7000,10,0),"")</f>
        <v/>
      </c>
    </row>
    <row r="1702" spans="2:7" ht="30" customHeight="1" x14ac:dyDescent="0.3">
      <c r="B1702" s="110">
        <v>1696</v>
      </c>
      <c r="C1702" s="111" t="str">
        <f>IFERROR(VLOOKUP($I$4&amp;"--"&amp;ROW(A1696),'Clie-F'!$A$5:$H$7000,4,0),"")</f>
        <v/>
      </c>
      <c r="D1702" s="112" t="str">
        <f>IFERROR(VLOOKUP($I$4&amp;"--"&amp;ROW(A1696),'Clie-F'!$A$5:$H$7000,7,0),"")</f>
        <v/>
      </c>
      <c r="E1702" s="111" t="str">
        <f t="shared" ca="1" si="26"/>
        <v/>
      </c>
      <c r="F1702" s="111" t="str">
        <f>IFERROR(VLOOKUP($I$4&amp;"--"&amp;ROW(A1696),'Clie-F'!$A$5:$J$7000,9,0),"")</f>
        <v/>
      </c>
      <c r="G1702" s="111" t="str">
        <f>IFERROR(VLOOKUP($I$4&amp;"--"&amp;ROW(A1696),'Clie-F'!$A$5:$J$7000,10,0),"")</f>
        <v/>
      </c>
    </row>
    <row r="1703" spans="2:7" ht="30" customHeight="1" x14ac:dyDescent="0.3">
      <c r="B1703" s="110">
        <v>1697</v>
      </c>
      <c r="C1703" s="111" t="str">
        <f>IFERROR(VLOOKUP($I$4&amp;"--"&amp;ROW(A1697),'Clie-F'!$A$5:$H$7000,4,0),"")</f>
        <v/>
      </c>
      <c r="D1703" s="112" t="str">
        <f>IFERROR(VLOOKUP($I$4&amp;"--"&amp;ROW(A1697),'Clie-F'!$A$5:$H$7000,7,0),"")</f>
        <v/>
      </c>
      <c r="E1703" s="111" t="str">
        <f t="shared" ca="1" si="26"/>
        <v/>
      </c>
      <c r="F1703" s="111" t="str">
        <f>IFERROR(VLOOKUP($I$4&amp;"--"&amp;ROW(A1697),'Clie-F'!$A$5:$J$7000,9,0),"")</f>
        <v/>
      </c>
      <c r="G1703" s="111" t="str">
        <f>IFERROR(VLOOKUP($I$4&amp;"--"&amp;ROW(A1697),'Clie-F'!$A$5:$J$7000,10,0),"")</f>
        <v/>
      </c>
    </row>
    <row r="1704" spans="2:7" ht="30" customHeight="1" x14ac:dyDescent="0.3">
      <c r="B1704" s="110">
        <v>1698</v>
      </c>
      <c r="C1704" s="111" t="str">
        <f>IFERROR(VLOOKUP($I$4&amp;"--"&amp;ROW(A1698),'Clie-F'!$A$5:$H$7000,4,0),"")</f>
        <v/>
      </c>
      <c r="D1704" s="112" t="str">
        <f>IFERROR(VLOOKUP($I$4&amp;"--"&amp;ROW(A1698),'Clie-F'!$A$5:$H$7000,7,0),"")</f>
        <v/>
      </c>
      <c r="E1704" s="111" t="str">
        <f t="shared" ca="1" si="26"/>
        <v/>
      </c>
      <c r="F1704" s="111" t="str">
        <f>IFERROR(VLOOKUP($I$4&amp;"--"&amp;ROW(A1698),'Clie-F'!$A$5:$J$7000,9,0),"")</f>
        <v/>
      </c>
      <c r="G1704" s="111" t="str">
        <f>IFERROR(VLOOKUP($I$4&amp;"--"&amp;ROW(A1698),'Clie-F'!$A$5:$J$7000,10,0),"")</f>
        <v/>
      </c>
    </row>
    <row r="1705" spans="2:7" ht="30" customHeight="1" x14ac:dyDescent="0.3">
      <c r="B1705" s="110">
        <v>1699</v>
      </c>
      <c r="C1705" s="111" t="str">
        <f>IFERROR(VLOOKUP($I$4&amp;"--"&amp;ROW(A1699),'Clie-F'!$A$5:$H$7000,4,0),"")</f>
        <v/>
      </c>
      <c r="D1705" s="112" t="str">
        <f>IFERROR(VLOOKUP($I$4&amp;"--"&amp;ROW(A1699),'Clie-F'!$A$5:$H$7000,7,0),"")</f>
        <v/>
      </c>
      <c r="E1705" s="111" t="str">
        <f t="shared" ca="1" si="26"/>
        <v/>
      </c>
      <c r="F1705" s="111" t="str">
        <f>IFERROR(VLOOKUP($I$4&amp;"--"&amp;ROW(A1699),'Clie-F'!$A$5:$J$7000,9,0),"")</f>
        <v/>
      </c>
      <c r="G1705" s="111" t="str">
        <f>IFERROR(VLOOKUP($I$4&amp;"--"&amp;ROW(A1699),'Clie-F'!$A$5:$J$7000,10,0),"")</f>
        <v/>
      </c>
    </row>
    <row r="1706" spans="2:7" ht="30" customHeight="1" x14ac:dyDescent="0.3">
      <c r="B1706" s="110">
        <v>1700</v>
      </c>
      <c r="C1706" s="111" t="str">
        <f>IFERROR(VLOOKUP($I$4&amp;"--"&amp;ROW(A1700),'Clie-F'!$A$5:$H$7000,4,0),"")</f>
        <v/>
      </c>
      <c r="D1706" s="112" t="str">
        <f>IFERROR(VLOOKUP($I$4&amp;"--"&amp;ROW(A1700),'Clie-F'!$A$5:$H$7000,7,0),"")</f>
        <v/>
      </c>
      <c r="E1706" s="111" t="str">
        <f t="shared" ca="1" si="26"/>
        <v/>
      </c>
      <c r="F1706" s="111" t="str">
        <f>IFERROR(VLOOKUP($I$4&amp;"--"&amp;ROW(A1700),'Clie-F'!$A$5:$J$7000,9,0),"")</f>
        <v/>
      </c>
      <c r="G1706" s="111" t="str">
        <f>IFERROR(VLOOKUP($I$4&amp;"--"&amp;ROW(A1700),'Clie-F'!$A$5:$J$7000,10,0),"")</f>
        <v/>
      </c>
    </row>
    <row r="1707" spans="2:7" ht="30" customHeight="1" x14ac:dyDescent="0.3">
      <c r="B1707" s="110">
        <v>1701</v>
      </c>
      <c r="C1707" s="111" t="str">
        <f>IFERROR(VLOOKUP($I$4&amp;"--"&amp;ROW(A1701),'Clie-F'!$A$5:$H$7000,4,0),"")</f>
        <v/>
      </c>
      <c r="D1707" s="112" t="str">
        <f>IFERROR(VLOOKUP($I$4&amp;"--"&amp;ROW(A1701),'Clie-F'!$A$5:$H$7000,7,0),"")</f>
        <v/>
      </c>
      <c r="E1707" s="111" t="str">
        <f t="shared" ca="1" si="26"/>
        <v/>
      </c>
      <c r="F1707" s="111" t="str">
        <f>IFERROR(VLOOKUP($I$4&amp;"--"&amp;ROW(A1701),'Clie-F'!$A$5:$J$7000,9,0),"")</f>
        <v/>
      </c>
      <c r="G1707" s="111" t="str">
        <f>IFERROR(VLOOKUP($I$4&amp;"--"&amp;ROW(A1701),'Clie-F'!$A$5:$J$7000,10,0),"")</f>
        <v/>
      </c>
    </row>
    <row r="1708" spans="2:7" ht="30" customHeight="1" x14ac:dyDescent="0.3">
      <c r="B1708" s="110">
        <v>1702</v>
      </c>
      <c r="C1708" s="111" t="str">
        <f>IFERROR(VLOOKUP($I$4&amp;"--"&amp;ROW(A1702),'Clie-F'!$A$5:$H$7000,4,0),"")</f>
        <v/>
      </c>
      <c r="D1708" s="112" t="str">
        <f>IFERROR(VLOOKUP($I$4&amp;"--"&amp;ROW(A1702),'Clie-F'!$A$5:$H$7000,7,0),"")</f>
        <v/>
      </c>
      <c r="E1708" s="111" t="str">
        <f t="shared" ca="1" si="26"/>
        <v/>
      </c>
      <c r="F1708" s="111" t="str">
        <f>IFERROR(VLOOKUP($I$4&amp;"--"&amp;ROW(A1702),'Clie-F'!$A$5:$J$7000,9,0),"")</f>
        <v/>
      </c>
      <c r="G1708" s="111" t="str">
        <f>IFERROR(VLOOKUP($I$4&amp;"--"&amp;ROW(A1702),'Clie-F'!$A$5:$J$7000,10,0),"")</f>
        <v/>
      </c>
    </row>
    <row r="1709" spans="2:7" ht="30" customHeight="1" x14ac:dyDescent="0.3">
      <c r="B1709" s="110">
        <v>1703</v>
      </c>
      <c r="C1709" s="111" t="str">
        <f>IFERROR(VLOOKUP($I$4&amp;"--"&amp;ROW(A1703),'Clie-F'!$A$5:$H$7000,4,0),"")</f>
        <v/>
      </c>
      <c r="D1709" s="112" t="str">
        <f>IFERROR(VLOOKUP($I$4&amp;"--"&amp;ROW(A1703),'Clie-F'!$A$5:$H$7000,7,0),"")</f>
        <v/>
      </c>
      <c r="E1709" s="111" t="str">
        <f t="shared" ca="1" si="26"/>
        <v/>
      </c>
      <c r="F1709" s="111" t="str">
        <f>IFERROR(VLOOKUP($I$4&amp;"--"&amp;ROW(A1703),'Clie-F'!$A$5:$J$7000,9,0),"")</f>
        <v/>
      </c>
      <c r="G1709" s="111" t="str">
        <f>IFERROR(VLOOKUP($I$4&amp;"--"&amp;ROW(A1703),'Clie-F'!$A$5:$J$7000,10,0),"")</f>
        <v/>
      </c>
    </row>
    <row r="1710" spans="2:7" ht="30" customHeight="1" x14ac:dyDescent="0.3">
      <c r="B1710" s="110">
        <v>1704</v>
      </c>
      <c r="C1710" s="111" t="str">
        <f>IFERROR(VLOOKUP($I$4&amp;"--"&amp;ROW(A1704),'Clie-F'!$A$5:$H$7000,4,0),"")</f>
        <v/>
      </c>
      <c r="D1710" s="112" t="str">
        <f>IFERROR(VLOOKUP($I$4&amp;"--"&amp;ROW(A1704),'Clie-F'!$A$5:$H$7000,7,0),"")</f>
        <v/>
      </c>
      <c r="E1710" s="111" t="str">
        <f t="shared" ca="1" si="26"/>
        <v/>
      </c>
      <c r="F1710" s="111" t="str">
        <f>IFERROR(VLOOKUP($I$4&amp;"--"&amp;ROW(A1704),'Clie-F'!$A$5:$J$7000,9,0),"")</f>
        <v/>
      </c>
      <c r="G1710" s="111" t="str">
        <f>IFERROR(VLOOKUP($I$4&amp;"--"&amp;ROW(A1704),'Clie-F'!$A$5:$J$7000,10,0),"")</f>
        <v/>
      </c>
    </row>
    <row r="1711" spans="2:7" ht="30" customHeight="1" x14ac:dyDescent="0.3">
      <c r="B1711" s="110">
        <v>1705</v>
      </c>
      <c r="C1711" s="111" t="str">
        <f>IFERROR(VLOOKUP($I$4&amp;"--"&amp;ROW(A1705),'Clie-F'!$A$5:$H$7000,4,0),"")</f>
        <v/>
      </c>
      <c r="D1711" s="112" t="str">
        <f>IFERROR(VLOOKUP($I$4&amp;"--"&amp;ROW(A1705),'Clie-F'!$A$5:$H$7000,7,0),"")</f>
        <v/>
      </c>
      <c r="E1711" s="111" t="str">
        <f t="shared" ca="1" si="26"/>
        <v/>
      </c>
      <c r="F1711" s="111" t="str">
        <f>IFERROR(VLOOKUP($I$4&amp;"--"&amp;ROW(A1705),'Clie-F'!$A$5:$J$7000,9,0),"")</f>
        <v/>
      </c>
      <c r="G1711" s="111" t="str">
        <f>IFERROR(VLOOKUP($I$4&amp;"--"&amp;ROW(A1705),'Clie-F'!$A$5:$J$7000,10,0),"")</f>
        <v/>
      </c>
    </row>
    <row r="1712" spans="2:7" ht="30" customHeight="1" x14ac:dyDescent="0.3">
      <c r="B1712" s="110">
        <v>1706</v>
      </c>
      <c r="C1712" s="111" t="str">
        <f>IFERROR(VLOOKUP($I$4&amp;"--"&amp;ROW(A1706),'Clie-F'!$A$5:$H$7000,4,0),"")</f>
        <v/>
      </c>
      <c r="D1712" s="112" t="str">
        <f>IFERROR(VLOOKUP($I$4&amp;"--"&amp;ROW(A1706),'Clie-F'!$A$5:$H$7000,7,0),"")</f>
        <v/>
      </c>
      <c r="E1712" s="111" t="str">
        <f t="shared" ca="1" si="26"/>
        <v/>
      </c>
      <c r="F1712" s="111" t="str">
        <f>IFERROR(VLOOKUP($I$4&amp;"--"&amp;ROW(A1706),'Clie-F'!$A$5:$J$7000,9,0),"")</f>
        <v/>
      </c>
      <c r="G1712" s="111" t="str">
        <f>IFERROR(VLOOKUP($I$4&amp;"--"&amp;ROW(A1706),'Clie-F'!$A$5:$J$7000,10,0),"")</f>
        <v/>
      </c>
    </row>
    <row r="1713" spans="2:7" ht="30" customHeight="1" x14ac:dyDescent="0.3">
      <c r="B1713" s="110">
        <v>1707</v>
      </c>
      <c r="C1713" s="111" t="str">
        <f>IFERROR(VLOOKUP($I$4&amp;"--"&amp;ROW(A1707),'Clie-F'!$A$5:$H$7000,4,0),"")</f>
        <v/>
      </c>
      <c r="D1713" s="112" t="str">
        <f>IFERROR(VLOOKUP($I$4&amp;"--"&amp;ROW(A1707),'Clie-F'!$A$5:$H$7000,7,0),"")</f>
        <v/>
      </c>
      <c r="E1713" s="111" t="str">
        <f t="shared" ca="1" si="26"/>
        <v/>
      </c>
      <c r="F1713" s="111" t="str">
        <f>IFERROR(VLOOKUP($I$4&amp;"--"&amp;ROW(A1707),'Clie-F'!$A$5:$J$7000,9,0),"")</f>
        <v/>
      </c>
      <c r="G1713" s="111" t="str">
        <f>IFERROR(VLOOKUP($I$4&amp;"--"&amp;ROW(A1707),'Clie-F'!$A$5:$J$7000,10,0),"")</f>
        <v/>
      </c>
    </row>
    <row r="1714" spans="2:7" ht="30" customHeight="1" x14ac:dyDescent="0.3">
      <c r="B1714" s="110">
        <v>1708</v>
      </c>
      <c r="C1714" s="111" t="str">
        <f>IFERROR(VLOOKUP($I$4&amp;"--"&amp;ROW(A1708),'Clie-F'!$A$5:$H$7000,4,0),"")</f>
        <v/>
      </c>
      <c r="D1714" s="112" t="str">
        <f>IFERROR(VLOOKUP($I$4&amp;"--"&amp;ROW(A1708),'Clie-F'!$A$5:$H$7000,7,0),"")</f>
        <v/>
      </c>
      <c r="E1714" s="111" t="str">
        <f t="shared" ca="1" si="26"/>
        <v/>
      </c>
      <c r="F1714" s="111" t="str">
        <f>IFERROR(VLOOKUP($I$4&amp;"--"&amp;ROW(A1708),'Clie-F'!$A$5:$J$7000,9,0),"")</f>
        <v/>
      </c>
      <c r="G1714" s="111" t="str">
        <f>IFERROR(VLOOKUP($I$4&amp;"--"&amp;ROW(A1708),'Clie-F'!$A$5:$J$7000,10,0),"")</f>
        <v/>
      </c>
    </row>
    <row r="1715" spans="2:7" ht="30" customHeight="1" x14ac:dyDescent="0.3">
      <c r="B1715" s="110">
        <v>1709</v>
      </c>
      <c r="C1715" s="111" t="str">
        <f>IFERROR(VLOOKUP($I$4&amp;"--"&amp;ROW(A1709),'Clie-F'!$A$5:$H$7000,4,0),"")</f>
        <v/>
      </c>
      <c r="D1715" s="112" t="str">
        <f>IFERROR(VLOOKUP($I$4&amp;"--"&amp;ROW(A1709),'Clie-F'!$A$5:$H$7000,7,0),"")</f>
        <v/>
      </c>
      <c r="E1715" s="111" t="str">
        <f t="shared" ca="1" si="26"/>
        <v/>
      </c>
      <c r="F1715" s="111" t="str">
        <f>IFERROR(VLOOKUP($I$4&amp;"--"&amp;ROW(A1709),'Clie-F'!$A$5:$J$7000,9,0),"")</f>
        <v/>
      </c>
      <c r="G1715" s="111" t="str">
        <f>IFERROR(VLOOKUP($I$4&amp;"--"&amp;ROW(A1709),'Clie-F'!$A$5:$J$7000,10,0),"")</f>
        <v/>
      </c>
    </row>
    <row r="1716" spans="2:7" ht="30" customHeight="1" x14ac:dyDescent="0.3">
      <c r="B1716" s="110">
        <v>1710</v>
      </c>
      <c r="C1716" s="111" t="str">
        <f>IFERROR(VLOOKUP($I$4&amp;"--"&amp;ROW(A1710),'Clie-F'!$A$5:$H$7000,4,0),"")</f>
        <v/>
      </c>
      <c r="D1716" s="112" t="str">
        <f>IFERROR(VLOOKUP($I$4&amp;"--"&amp;ROW(A1710),'Clie-F'!$A$5:$H$7000,7,0),"")</f>
        <v/>
      </c>
      <c r="E1716" s="111" t="str">
        <f t="shared" ca="1" si="26"/>
        <v/>
      </c>
      <c r="F1716" s="111" t="str">
        <f>IFERROR(VLOOKUP($I$4&amp;"--"&amp;ROW(A1710),'Clie-F'!$A$5:$J$7000,9,0),"")</f>
        <v/>
      </c>
      <c r="G1716" s="111" t="str">
        <f>IFERROR(VLOOKUP($I$4&amp;"--"&amp;ROW(A1710),'Clie-F'!$A$5:$J$7000,10,0),"")</f>
        <v/>
      </c>
    </row>
    <row r="1717" spans="2:7" ht="30" customHeight="1" x14ac:dyDescent="0.3">
      <c r="B1717" s="110">
        <v>1711</v>
      </c>
      <c r="C1717" s="111" t="str">
        <f>IFERROR(VLOOKUP($I$4&amp;"--"&amp;ROW(A1711),'Clie-F'!$A$5:$H$7000,4,0),"")</f>
        <v/>
      </c>
      <c r="D1717" s="112" t="str">
        <f>IFERROR(VLOOKUP($I$4&amp;"--"&amp;ROW(A1711),'Clie-F'!$A$5:$H$7000,7,0),"")</f>
        <v/>
      </c>
      <c r="E1717" s="111" t="str">
        <f t="shared" ca="1" si="26"/>
        <v/>
      </c>
      <c r="F1717" s="111" t="str">
        <f>IFERROR(VLOOKUP($I$4&amp;"--"&amp;ROW(A1711),'Clie-F'!$A$5:$J$7000,9,0),"")</f>
        <v/>
      </c>
      <c r="G1717" s="111" t="str">
        <f>IFERROR(VLOOKUP($I$4&amp;"--"&amp;ROW(A1711),'Clie-F'!$A$5:$J$7000,10,0),"")</f>
        <v/>
      </c>
    </row>
    <row r="1718" spans="2:7" ht="30" customHeight="1" x14ac:dyDescent="0.3">
      <c r="B1718" s="110">
        <v>1712</v>
      </c>
      <c r="C1718" s="111" t="str">
        <f>IFERROR(VLOOKUP($I$4&amp;"--"&amp;ROW(A1712),'Clie-F'!$A$5:$H$7000,4,0),"")</f>
        <v/>
      </c>
      <c r="D1718" s="112" t="str">
        <f>IFERROR(VLOOKUP($I$4&amp;"--"&amp;ROW(A1712),'Clie-F'!$A$5:$H$7000,7,0),"")</f>
        <v/>
      </c>
      <c r="E1718" s="111" t="str">
        <f t="shared" ca="1" si="26"/>
        <v/>
      </c>
      <c r="F1718" s="111" t="str">
        <f>IFERROR(VLOOKUP($I$4&amp;"--"&amp;ROW(A1712),'Clie-F'!$A$5:$J$7000,9,0),"")</f>
        <v/>
      </c>
      <c r="G1718" s="111" t="str">
        <f>IFERROR(VLOOKUP($I$4&amp;"--"&amp;ROW(A1712),'Clie-F'!$A$5:$J$7000,10,0),"")</f>
        <v/>
      </c>
    </row>
    <row r="1719" spans="2:7" ht="30" customHeight="1" x14ac:dyDescent="0.3">
      <c r="B1719" s="110">
        <v>1713</v>
      </c>
      <c r="C1719" s="111" t="str">
        <f>IFERROR(VLOOKUP($I$4&amp;"--"&amp;ROW(A1713),'Clie-F'!$A$5:$H$7000,4,0),"")</f>
        <v/>
      </c>
      <c r="D1719" s="112" t="str">
        <f>IFERROR(VLOOKUP($I$4&amp;"--"&amp;ROW(A1713),'Clie-F'!$A$5:$H$7000,7,0),"")</f>
        <v/>
      </c>
      <c r="E1719" s="111" t="str">
        <f t="shared" ca="1" si="26"/>
        <v/>
      </c>
      <c r="F1719" s="111" t="str">
        <f>IFERROR(VLOOKUP($I$4&amp;"--"&amp;ROW(A1713),'Clie-F'!$A$5:$J$7000,9,0),"")</f>
        <v/>
      </c>
      <c r="G1719" s="111" t="str">
        <f>IFERROR(VLOOKUP($I$4&amp;"--"&amp;ROW(A1713),'Clie-F'!$A$5:$J$7000,10,0),"")</f>
        <v/>
      </c>
    </row>
    <row r="1720" spans="2:7" ht="30" customHeight="1" x14ac:dyDescent="0.3">
      <c r="B1720" s="110">
        <v>1714</v>
      </c>
      <c r="C1720" s="111" t="str">
        <f>IFERROR(VLOOKUP($I$4&amp;"--"&amp;ROW(A1714),'Clie-F'!$A$5:$H$7000,4,0),"")</f>
        <v/>
      </c>
      <c r="D1720" s="112" t="str">
        <f>IFERROR(VLOOKUP($I$4&amp;"--"&amp;ROW(A1714),'Clie-F'!$A$5:$H$7000,7,0),"")</f>
        <v/>
      </c>
      <c r="E1720" s="111" t="str">
        <f t="shared" ca="1" si="26"/>
        <v/>
      </c>
      <c r="F1720" s="111" t="str">
        <f>IFERROR(VLOOKUP($I$4&amp;"--"&amp;ROW(A1714),'Clie-F'!$A$5:$J$7000,9,0),"")</f>
        <v/>
      </c>
      <c r="G1720" s="111" t="str">
        <f>IFERROR(VLOOKUP($I$4&amp;"--"&amp;ROW(A1714),'Clie-F'!$A$5:$J$7000,10,0),"")</f>
        <v/>
      </c>
    </row>
    <row r="1721" spans="2:7" ht="30" customHeight="1" x14ac:dyDescent="0.3">
      <c r="B1721" s="110">
        <v>1715</v>
      </c>
      <c r="C1721" s="111" t="str">
        <f>IFERROR(VLOOKUP($I$4&amp;"--"&amp;ROW(A1715),'Clie-F'!$A$5:$H$7000,4,0),"")</f>
        <v/>
      </c>
      <c r="D1721" s="112" t="str">
        <f>IFERROR(VLOOKUP($I$4&amp;"--"&amp;ROW(A1715),'Clie-F'!$A$5:$H$7000,7,0),"")</f>
        <v/>
      </c>
      <c r="E1721" s="111" t="str">
        <f t="shared" ca="1" si="26"/>
        <v/>
      </c>
      <c r="F1721" s="111" t="str">
        <f>IFERROR(VLOOKUP($I$4&amp;"--"&amp;ROW(A1715),'Clie-F'!$A$5:$J$7000,9,0),"")</f>
        <v/>
      </c>
      <c r="G1721" s="111" t="str">
        <f>IFERROR(VLOOKUP($I$4&amp;"--"&amp;ROW(A1715),'Clie-F'!$A$5:$J$7000,10,0),"")</f>
        <v/>
      </c>
    </row>
    <row r="1722" spans="2:7" ht="30" customHeight="1" x14ac:dyDescent="0.3">
      <c r="B1722" s="110">
        <v>1716</v>
      </c>
      <c r="C1722" s="111" t="str">
        <f>IFERROR(VLOOKUP($I$4&amp;"--"&amp;ROW(A1716),'Clie-F'!$A$5:$H$7000,4,0),"")</f>
        <v/>
      </c>
      <c r="D1722" s="112" t="str">
        <f>IFERROR(VLOOKUP($I$4&amp;"--"&amp;ROW(A1716),'Clie-F'!$A$5:$H$7000,7,0),"")</f>
        <v/>
      </c>
      <c r="E1722" s="111" t="str">
        <f t="shared" ca="1" si="26"/>
        <v/>
      </c>
      <c r="F1722" s="111" t="str">
        <f>IFERROR(VLOOKUP($I$4&amp;"--"&amp;ROW(A1716),'Clie-F'!$A$5:$J$7000,9,0),"")</f>
        <v/>
      </c>
      <c r="G1722" s="111" t="str">
        <f>IFERROR(VLOOKUP($I$4&amp;"--"&amp;ROW(A1716),'Clie-F'!$A$5:$J$7000,10,0),"")</f>
        <v/>
      </c>
    </row>
    <row r="1723" spans="2:7" ht="30" customHeight="1" x14ac:dyDescent="0.3">
      <c r="B1723" s="110">
        <v>1717</v>
      </c>
      <c r="C1723" s="111" t="str">
        <f>IFERROR(VLOOKUP($I$4&amp;"--"&amp;ROW(A1717),'Clie-F'!$A$5:$H$7000,4,0),"")</f>
        <v/>
      </c>
      <c r="D1723" s="112" t="str">
        <f>IFERROR(VLOOKUP($I$4&amp;"--"&amp;ROW(A1717),'Clie-F'!$A$5:$H$7000,7,0),"")</f>
        <v/>
      </c>
      <c r="E1723" s="111" t="str">
        <f t="shared" ca="1" si="26"/>
        <v/>
      </c>
      <c r="F1723" s="111" t="str">
        <f>IFERROR(VLOOKUP($I$4&amp;"--"&amp;ROW(A1717),'Clie-F'!$A$5:$J$7000,9,0),"")</f>
        <v/>
      </c>
      <c r="G1723" s="111" t="str">
        <f>IFERROR(VLOOKUP($I$4&amp;"--"&amp;ROW(A1717),'Clie-F'!$A$5:$J$7000,10,0),"")</f>
        <v/>
      </c>
    </row>
    <row r="1724" spans="2:7" ht="30" customHeight="1" x14ac:dyDescent="0.3">
      <c r="B1724" s="110">
        <v>1718</v>
      </c>
      <c r="C1724" s="111" t="str">
        <f>IFERROR(VLOOKUP($I$4&amp;"--"&amp;ROW(A1718),'Clie-F'!$A$5:$H$7000,4,0),"")</f>
        <v/>
      </c>
      <c r="D1724" s="112" t="str">
        <f>IFERROR(VLOOKUP($I$4&amp;"--"&amp;ROW(A1718),'Clie-F'!$A$5:$H$7000,7,0),"")</f>
        <v/>
      </c>
      <c r="E1724" s="111" t="str">
        <f t="shared" ca="1" si="26"/>
        <v/>
      </c>
      <c r="F1724" s="111" t="str">
        <f>IFERROR(VLOOKUP($I$4&amp;"--"&amp;ROW(A1718),'Clie-F'!$A$5:$J$7000,9,0),"")</f>
        <v/>
      </c>
      <c r="G1724" s="111" t="str">
        <f>IFERROR(VLOOKUP($I$4&amp;"--"&amp;ROW(A1718),'Clie-F'!$A$5:$J$7000,10,0),"")</f>
        <v/>
      </c>
    </row>
    <row r="1725" spans="2:7" ht="30" customHeight="1" x14ac:dyDescent="0.3">
      <c r="B1725" s="110">
        <v>1719</v>
      </c>
      <c r="C1725" s="111" t="str">
        <f>IFERROR(VLOOKUP($I$4&amp;"--"&amp;ROW(A1719),'Clie-F'!$A$5:$H$7000,4,0),"")</f>
        <v/>
      </c>
      <c r="D1725" s="112" t="str">
        <f>IFERROR(VLOOKUP($I$4&amp;"--"&amp;ROW(A1719),'Clie-F'!$A$5:$H$7000,7,0),"")</f>
        <v/>
      </c>
      <c r="E1725" s="111" t="str">
        <f t="shared" ca="1" si="26"/>
        <v/>
      </c>
      <c r="F1725" s="111" t="str">
        <f>IFERROR(VLOOKUP($I$4&amp;"--"&amp;ROW(A1719),'Clie-F'!$A$5:$J$7000,9,0),"")</f>
        <v/>
      </c>
      <c r="G1725" s="111" t="str">
        <f>IFERROR(VLOOKUP($I$4&amp;"--"&amp;ROW(A1719),'Clie-F'!$A$5:$J$7000,10,0),"")</f>
        <v/>
      </c>
    </row>
    <row r="1726" spans="2:7" ht="30" customHeight="1" x14ac:dyDescent="0.3">
      <c r="B1726" s="110">
        <v>1720</v>
      </c>
      <c r="C1726" s="111" t="str">
        <f>IFERROR(VLOOKUP($I$4&amp;"--"&amp;ROW(A1720),'Clie-F'!$A$5:$H$7000,4,0),"")</f>
        <v/>
      </c>
      <c r="D1726" s="112" t="str">
        <f>IFERROR(VLOOKUP($I$4&amp;"--"&amp;ROW(A1720),'Clie-F'!$A$5:$H$7000,7,0),"")</f>
        <v/>
      </c>
      <c r="E1726" s="111" t="str">
        <f t="shared" ca="1" si="26"/>
        <v/>
      </c>
      <c r="F1726" s="111" t="str">
        <f>IFERROR(VLOOKUP($I$4&amp;"--"&amp;ROW(A1720),'Clie-F'!$A$5:$J$7000,9,0),"")</f>
        <v/>
      </c>
      <c r="G1726" s="111" t="str">
        <f>IFERROR(VLOOKUP($I$4&amp;"--"&amp;ROW(A1720),'Clie-F'!$A$5:$J$7000,10,0),"")</f>
        <v/>
      </c>
    </row>
    <row r="1727" spans="2:7" ht="30" customHeight="1" x14ac:dyDescent="0.3">
      <c r="B1727" s="110">
        <v>1721</v>
      </c>
      <c r="C1727" s="111" t="str">
        <f>IFERROR(VLOOKUP($I$4&amp;"--"&amp;ROW(A1721),'Clie-F'!$A$5:$H$7000,4,0),"")</f>
        <v/>
      </c>
      <c r="D1727" s="112" t="str">
        <f>IFERROR(VLOOKUP($I$4&amp;"--"&amp;ROW(A1721),'Clie-F'!$A$5:$H$7000,7,0),"")</f>
        <v/>
      </c>
      <c r="E1727" s="111" t="str">
        <f t="shared" ca="1" si="26"/>
        <v/>
      </c>
      <c r="F1727" s="111" t="str">
        <f>IFERROR(VLOOKUP($I$4&amp;"--"&amp;ROW(A1721),'Clie-F'!$A$5:$J$7000,9,0),"")</f>
        <v/>
      </c>
      <c r="G1727" s="111" t="str">
        <f>IFERROR(VLOOKUP($I$4&amp;"--"&amp;ROW(A1721),'Clie-F'!$A$5:$J$7000,10,0),"")</f>
        <v/>
      </c>
    </row>
    <row r="1728" spans="2:7" ht="30" customHeight="1" x14ac:dyDescent="0.3">
      <c r="B1728" s="110">
        <v>1722</v>
      </c>
      <c r="C1728" s="111" t="str">
        <f>IFERROR(VLOOKUP($I$4&amp;"--"&amp;ROW(A1722),'Clie-F'!$A$5:$H$7000,4,0),"")</f>
        <v/>
      </c>
      <c r="D1728" s="112" t="str">
        <f>IFERROR(VLOOKUP($I$4&amp;"--"&amp;ROW(A1722),'Clie-F'!$A$5:$H$7000,7,0),"")</f>
        <v/>
      </c>
      <c r="E1728" s="111" t="str">
        <f t="shared" ca="1" si="26"/>
        <v/>
      </c>
      <c r="F1728" s="111" t="str">
        <f>IFERROR(VLOOKUP($I$4&amp;"--"&amp;ROW(A1722),'Clie-F'!$A$5:$J$7000,9,0),"")</f>
        <v/>
      </c>
      <c r="G1728" s="111" t="str">
        <f>IFERROR(VLOOKUP($I$4&amp;"--"&amp;ROW(A1722),'Clie-F'!$A$5:$J$7000,10,0),"")</f>
        <v/>
      </c>
    </row>
    <row r="1729" spans="2:7" ht="30" customHeight="1" x14ac:dyDescent="0.3">
      <c r="B1729" s="110">
        <v>1723</v>
      </c>
      <c r="C1729" s="111" t="str">
        <f>IFERROR(VLOOKUP($I$4&amp;"--"&amp;ROW(A1723),'Clie-F'!$A$5:$H$7000,4,0),"")</f>
        <v/>
      </c>
      <c r="D1729" s="112" t="str">
        <f>IFERROR(VLOOKUP($I$4&amp;"--"&amp;ROW(A1723),'Clie-F'!$A$5:$H$7000,7,0),"")</f>
        <v/>
      </c>
      <c r="E1729" s="111" t="str">
        <f t="shared" ca="1" si="26"/>
        <v/>
      </c>
      <c r="F1729" s="111" t="str">
        <f>IFERROR(VLOOKUP($I$4&amp;"--"&amp;ROW(A1723),'Clie-F'!$A$5:$J$7000,9,0),"")</f>
        <v/>
      </c>
      <c r="G1729" s="111" t="str">
        <f>IFERROR(VLOOKUP($I$4&amp;"--"&amp;ROW(A1723),'Clie-F'!$A$5:$J$7000,10,0),"")</f>
        <v/>
      </c>
    </row>
    <row r="1730" spans="2:7" ht="30" customHeight="1" x14ac:dyDescent="0.3">
      <c r="B1730" s="110">
        <v>1724</v>
      </c>
      <c r="C1730" s="111" t="str">
        <f>IFERROR(VLOOKUP($I$4&amp;"--"&amp;ROW(A1724),'Clie-F'!$A$5:$H$7000,4,0),"")</f>
        <v/>
      </c>
      <c r="D1730" s="112" t="str">
        <f>IFERROR(VLOOKUP($I$4&amp;"--"&amp;ROW(A1724),'Clie-F'!$A$5:$H$7000,7,0),"")</f>
        <v/>
      </c>
      <c r="E1730" s="111" t="str">
        <f t="shared" ca="1" si="26"/>
        <v/>
      </c>
      <c r="F1730" s="111" t="str">
        <f>IFERROR(VLOOKUP($I$4&amp;"--"&amp;ROW(A1724),'Clie-F'!$A$5:$J$7000,9,0),"")</f>
        <v/>
      </c>
      <c r="G1730" s="111" t="str">
        <f>IFERROR(VLOOKUP($I$4&amp;"--"&amp;ROW(A1724),'Clie-F'!$A$5:$J$7000,10,0),"")</f>
        <v/>
      </c>
    </row>
    <row r="1731" spans="2:7" ht="30" customHeight="1" x14ac:dyDescent="0.3">
      <c r="B1731" s="110">
        <v>1725</v>
      </c>
      <c r="C1731" s="111" t="str">
        <f>IFERROR(VLOOKUP($I$4&amp;"--"&amp;ROW(A1725),'Clie-F'!$A$5:$H$7000,4,0),"")</f>
        <v/>
      </c>
      <c r="D1731" s="112" t="str">
        <f>IFERROR(VLOOKUP($I$4&amp;"--"&amp;ROW(A1725),'Clie-F'!$A$5:$H$7000,7,0),"")</f>
        <v/>
      </c>
      <c r="E1731" s="111" t="str">
        <f t="shared" ca="1" si="26"/>
        <v/>
      </c>
      <c r="F1731" s="111" t="str">
        <f>IFERROR(VLOOKUP($I$4&amp;"--"&amp;ROW(A1725),'Clie-F'!$A$5:$J$7000,9,0),"")</f>
        <v/>
      </c>
      <c r="G1731" s="111" t="str">
        <f>IFERROR(VLOOKUP($I$4&amp;"--"&amp;ROW(A1725),'Clie-F'!$A$5:$J$7000,10,0),"")</f>
        <v/>
      </c>
    </row>
    <row r="1732" spans="2:7" ht="30" customHeight="1" x14ac:dyDescent="0.3">
      <c r="B1732" s="110">
        <v>1726</v>
      </c>
      <c r="C1732" s="111" t="str">
        <f>IFERROR(VLOOKUP($I$4&amp;"--"&amp;ROW(A1726),'Clie-F'!$A$5:$H$7000,4,0),"")</f>
        <v/>
      </c>
      <c r="D1732" s="112" t="str">
        <f>IFERROR(VLOOKUP($I$4&amp;"--"&amp;ROW(A1726),'Clie-F'!$A$5:$H$7000,7,0),"")</f>
        <v/>
      </c>
      <c r="E1732" s="111" t="str">
        <f t="shared" ca="1" si="26"/>
        <v/>
      </c>
      <c r="F1732" s="111" t="str">
        <f>IFERROR(VLOOKUP($I$4&amp;"--"&amp;ROW(A1726),'Clie-F'!$A$5:$J$7000,9,0),"")</f>
        <v/>
      </c>
      <c r="G1732" s="111" t="str">
        <f>IFERROR(VLOOKUP($I$4&amp;"--"&amp;ROW(A1726),'Clie-F'!$A$5:$J$7000,10,0),"")</f>
        <v/>
      </c>
    </row>
    <row r="1733" spans="2:7" ht="30" customHeight="1" x14ac:dyDescent="0.3">
      <c r="B1733" s="110">
        <v>1727</v>
      </c>
      <c r="C1733" s="111" t="str">
        <f>IFERROR(VLOOKUP($I$4&amp;"--"&amp;ROW(A1727),'Clie-F'!$A$5:$H$7000,4,0),"")</f>
        <v/>
      </c>
      <c r="D1733" s="112" t="str">
        <f>IFERROR(VLOOKUP($I$4&amp;"--"&amp;ROW(A1727),'Clie-F'!$A$5:$H$7000,7,0),"")</f>
        <v/>
      </c>
      <c r="E1733" s="111" t="str">
        <f t="shared" ca="1" si="26"/>
        <v/>
      </c>
      <c r="F1733" s="111" t="str">
        <f>IFERROR(VLOOKUP($I$4&amp;"--"&amp;ROW(A1727),'Clie-F'!$A$5:$J$7000,9,0),"")</f>
        <v/>
      </c>
      <c r="G1733" s="111" t="str">
        <f>IFERROR(VLOOKUP($I$4&amp;"--"&amp;ROW(A1727),'Clie-F'!$A$5:$J$7000,10,0),"")</f>
        <v/>
      </c>
    </row>
    <row r="1734" spans="2:7" ht="30" customHeight="1" x14ac:dyDescent="0.3">
      <c r="B1734" s="110">
        <v>1728</v>
      </c>
      <c r="C1734" s="111" t="str">
        <f>IFERROR(VLOOKUP($I$4&amp;"--"&amp;ROW(A1728),'Clie-F'!$A$5:$H$7000,4,0),"")</f>
        <v/>
      </c>
      <c r="D1734" s="112" t="str">
        <f>IFERROR(VLOOKUP($I$4&amp;"--"&amp;ROW(A1728),'Clie-F'!$A$5:$H$7000,7,0),"")</f>
        <v/>
      </c>
      <c r="E1734" s="111" t="str">
        <f t="shared" ca="1" si="26"/>
        <v/>
      </c>
      <c r="F1734" s="111" t="str">
        <f>IFERROR(VLOOKUP($I$4&amp;"--"&amp;ROW(A1728),'Clie-F'!$A$5:$J$7000,9,0),"")</f>
        <v/>
      </c>
      <c r="G1734" s="111" t="str">
        <f>IFERROR(VLOOKUP($I$4&amp;"--"&amp;ROW(A1728),'Clie-F'!$A$5:$J$7000,10,0),"")</f>
        <v/>
      </c>
    </row>
    <row r="1735" spans="2:7" ht="30" customHeight="1" x14ac:dyDescent="0.3">
      <c r="B1735" s="110">
        <v>1729</v>
      </c>
      <c r="C1735" s="111" t="str">
        <f>IFERROR(VLOOKUP($I$4&amp;"--"&amp;ROW(A1729),'Clie-F'!$A$5:$H$7000,4,0),"")</f>
        <v/>
      </c>
      <c r="D1735" s="112" t="str">
        <f>IFERROR(VLOOKUP($I$4&amp;"--"&amp;ROW(A1729),'Clie-F'!$A$5:$H$7000,7,0),"")</f>
        <v/>
      </c>
      <c r="E1735" s="111" t="str">
        <f t="shared" ref="E1735:E1798" ca="1" si="27">IFERROR(IF(D1735,DATEDIF(D1735,TODAY(),"Y"),""),"")</f>
        <v/>
      </c>
      <c r="F1735" s="111" t="str">
        <f>IFERROR(VLOOKUP($I$4&amp;"--"&amp;ROW(A1729),'Clie-F'!$A$5:$J$7000,9,0),"")</f>
        <v/>
      </c>
      <c r="G1735" s="111" t="str">
        <f>IFERROR(VLOOKUP($I$4&amp;"--"&amp;ROW(A1729),'Clie-F'!$A$5:$J$7000,10,0),"")</f>
        <v/>
      </c>
    </row>
    <row r="1736" spans="2:7" ht="30" customHeight="1" x14ac:dyDescent="0.3">
      <c r="B1736" s="110">
        <v>1730</v>
      </c>
      <c r="C1736" s="111" t="str">
        <f>IFERROR(VLOOKUP($I$4&amp;"--"&amp;ROW(A1730),'Clie-F'!$A$5:$H$7000,4,0),"")</f>
        <v/>
      </c>
      <c r="D1736" s="112" t="str">
        <f>IFERROR(VLOOKUP($I$4&amp;"--"&amp;ROW(A1730),'Clie-F'!$A$5:$H$7000,7,0),"")</f>
        <v/>
      </c>
      <c r="E1736" s="111" t="str">
        <f t="shared" ca="1" si="27"/>
        <v/>
      </c>
      <c r="F1736" s="111" t="str">
        <f>IFERROR(VLOOKUP($I$4&amp;"--"&amp;ROW(A1730),'Clie-F'!$A$5:$J$7000,9,0),"")</f>
        <v/>
      </c>
      <c r="G1736" s="111" t="str">
        <f>IFERROR(VLOOKUP($I$4&amp;"--"&amp;ROW(A1730),'Clie-F'!$A$5:$J$7000,10,0),"")</f>
        <v/>
      </c>
    </row>
    <row r="1737" spans="2:7" ht="30" customHeight="1" x14ac:dyDescent="0.3">
      <c r="B1737" s="110">
        <v>1731</v>
      </c>
      <c r="C1737" s="111" t="str">
        <f>IFERROR(VLOOKUP($I$4&amp;"--"&amp;ROW(A1731),'Clie-F'!$A$5:$H$7000,4,0),"")</f>
        <v/>
      </c>
      <c r="D1737" s="112" t="str">
        <f>IFERROR(VLOOKUP($I$4&amp;"--"&amp;ROW(A1731),'Clie-F'!$A$5:$H$7000,7,0),"")</f>
        <v/>
      </c>
      <c r="E1737" s="111" t="str">
        <f t="shared" ca="1" si="27"/>
        <v/>
      </c>
      <c r="F1737" s="111" t="str">
        <f>IFERROR(VLOOKUP($I$4&amp;"--"&amp;ROW(A1731),'Clie-F'!$A$5:$J$7000,9,0),"")</f>
        <v/>
      </c>
      <c r="G1737" s="111" t="str">
        <f>IFERROR(VLOOKUP($I$4&amp;"--"&amp;ROW(A1731),'Clie-F'!$A$5:$J$7000,10,0),"")</f>
        <v/>
      </c>
    </row>
    <row r="1738" spans="2:7" ht="30" customHeight="1" x14ac:dyDescent="0.3">
      <c r="B1738" s="110">
        <v>1732</v>
      </c>
      <c r="C1738" s="111" t="str">
        <f>IFERROR(VLOOKUP($I$4&amp;"--"&amp;ROW(A1732),'Clie-F'!$A$5:$H$7000,4,0),"")</f>
        <v/>
      </c>
      <c r="D1738" s="112" t="str">
        <f>IFERROR(VLOOKUP($I$4&amp;"--"&amp;ROW(A1732),'Clie-F'!$A$5:$H$7000,7,0),"")</f>
        <v/>
      </c>
      <c r="E1738" s="111" t="str">
        <f t="shared" ca="1" si="27"/>
        <v/>
      </c>
      <c r="F1738" s="111" t="str">
        <f>IFERROR(VLOOKUP($I$4&amp;"--"&amp;ROW(A1732),'Clie-F'!$A$5:$J$7000,9,0),"")</f>
        <v/>
      </c>
      <c r="G1738" s="111" t="str">
        <f>IFERROR(VLOOKUP($I$4&amp;"--"&amp;ROW(A1732),'Clie-F'!$A$5:$J$7000,10,0),"")</f>
        <v/>
      </c>
    </row>
    <row r="1739" spans="2:7" ht="30" customHeight="1" x14ac:dyDescent="0.3">
      <c r="B1739" s="110">
        <v>1733</v>
      </c>
      <c r="C1739" s="111" t="str">
        <f>IFERROR(VLOOKUP($I$4&amp;"--"&amp;ROW(A1733),'Clie-F'!$A$5:$H$7000,4,0),"")</f>
        <v/>
      </c>
      <c r="D1739" s="112" t="str">
        <f>IFERROR(VLOOKUP($I$4&amp;"--"&amp;ROW(A1733),'Clie-F'!$A$5:$H$7000,7,0),"")</f>
        <v/>
      </c>
      <c r="E1739" s="111" t="str">
        <f t="shared" ca="1" si="27"/>
        <v/>
      </c>
      <c r="F1739" s="111" t="str">
        <f>IFERROR(VLOOKUP($I$4&amp;"--"&amp;ROW(A1733),'Clie-F'!$A$5:$J$7000,9,0),"")</f>
        <v/>
      </c>
      <c r="G1739" s="111" t="str">
        <f>IFERROR(VLOOKUP($I$4&amp;"--"&amp;ROW(A1733),'Clie-F'!$A$5:$J$7000,10,0),"")</f>
        <v/>
      </c>
    </row>
    <row r="1740" spans="2:7" ht="30" customHeight="1" x14ac:dyDescent="0.3">
      <c r="B1740" s="110">
        <v>1734</v>
      </c>
      <c r="C1740" s="111" t="str">
        <f>IFERROR(VLOOKUP($I$4&amp;"--"&amp;ROW(A1734),'Clie-F'!$A$5:$H$7000,4,0),"")</f>
        <v/>
      </c>
      <c r="D1740" s="112" t="str">
        <f>IFERROR(VLOOKUP($I$4&amp;"--"&amp;ROW(A1734),'Clie-F'!$A$5:$H$7000,7,0),"")</f>
        <v/>
      </c>
      <c r="E1740" s="111" t="str">
        <f t="shared" ca="1" si="27"/>
        <v/>
      </c>
      <c r="F1740" s="111" t="str">
        <f>IFERROR(VLOOKUP($I$4&amp;"--"&amp;ROW(A1734),'Clie-F'!$A$5:$J$7000,9,0),"")</f>
        <v/>
      </c>
      <c r="G1740" s="111" t="str">
        <f>IFERROR(VLOOKUP($I$4&amp;"--"&amp;ROW(A1734),'Clie-F'!$A$5:$J$7000,10,0),"")</f>
        <v/>
      </c>
    </row>
    <row r="1741" spans="2:7" ht="30" customHeight="1" x14ac:dyDescent="0.3">
      <c r="B1741" s="110">
        <v>1735</v>
      </c>
      <c r="C1741" s="111" t="str">
        <f>IFERROR(VLOOKUP($I$4&amp;"--"&amp;ROW(A1735),'Clie-F'!$A$5:$H$7000,4,0),"")</f>
        <v/>
      </c>
      <c r="D1741" s="112" t="str">
        <f>IFERROR(VLOOKUP($I$4&amp;"--"&amp;ROW(A1735),'Clie-F'!$A$5:$H$7000,7,0),"")</f>
        <v/>
      </c>
      <c r="E1741" s="111" t="str">
        <f t="shared" ca="1" si="27"/>
        <v/>
      </c>
      <c r="F1741" s="111" t="str">
        <f>IFERROR(VLOOKUP($I$4&amp;"--"&amp;ROW(A1735),'Clie-F'!$A$5:$J$7000,9,0),"")</f>
        <v/>
      </c>
      <c r="G1741" s="111" t="str">
        <f>IFERROR(VLOOKUP($I$4&amp;"--"&amp;ROW(A1735),'Clie-F'!$A$5:$J$7000,10,0),"")</f>
        <v/>
      </c>
    </row>
    <row r="1742" spans="2:7" ht="30" customHeight="1" x14ac:dyDescent="0.3">
      <c r="B1742" s="110">
        <v>1736</v>
      </c>
      <c r="C1742" s="111" t="str">
        <f>IFERROR(VLOOKUP($I$4&amp;"--"&amp;ROW(A1736),'Clie-F'!$A$5:$H$7000,4,0),"")</f>
        <v/>
      </c>
      <c r="D1742" s="112" t="str">
        <f>IFERROR(VLOOKUP($I$4&amp;"--"&amp;ROW(A1736),'Clie-F'!$A$5:$H$7000,7,0),"")</f>
        <v/>
      </c>
      <c r="E1742" s="111" t="str">
        <f t="shared" ca="1" si="27"/>
        <v/>
      </c>
      <c r="F1742" s="111" t="str">
        <f>IFERROR(VLOOKUP($I$4&amp;"--"&amp;ROW(A1736),'Clie-F'!$A$5:$J$7000,9,0),"")</f>
        <v/>
      </c>
      <c r="G1742" s="111" t="str">
        <f>IFERROR(VLOOKUP($I$4&amp;"--"&amp;ROW(A1736),'Clie-F'!$A$5:$J$7000,10,0),"")</f>
        <v/>
      </c>
    </row>
    <row r="1743" spans="2:7" ht="30" customHeight="1" x14ac:dyDescent="0.3">
      <c r="B1743" s="110">
        <v>1737</v>
      </c>
      <c r="C1743" s="111" t="str">
        <f>IFERROR(VLOOKUP($I$4&amp;"--"&amp;ROW(A1737),'Clie-F'!$A$5:$H$7000,4,0),"")</f>
        <v/>
      </c>
      <c r="D1743" s="112" t="str">
        <f>IFERROR(VLOOKUP($I$4&amp;"--"&amp;ROW(A1737),'Clie-F'!$A$5:$H$7000,7,0),"")</f>
        <v/>
      </c>
      <c r="E1743" s="111" t="str">
        <f t="shared" ca="1" si="27"/>
        <v/>
      </c>
      <c r="F1743" s="111" t="str">
        <f>IFERROR(VLOOKUP($I$4&amp;"--"&amp;ROW(A1737),'Clie-F'!$A$5:$J$7000,9,0),"")</f>
        <v/>
      </c>
      <c r="G1743" s="111" t="str">
        <f>IFERROR(VLOOKUP($I$4&amp;"--"&amp;ROW(A1737),'Clie-F'!$A$5:$J$7000,10,0),"")</f>
        <v/>
      </c>
    </row>
    <row r="1744" spans="2:7" ht="30" customHeight="1" x14ac:dyDescent="0.3">
      <c r="B1744" s="110">
        <v>1738</v>
      </c>
      <c r="C1744" s="111" t="str">
        <f>IFERROR(VLOOKUP($I$4&amp;"--"&amp;ROW(A1738),'Clie-F'!$A$5:$H$7000,4,0),"")</f>
        <v/>
      </c>
      <c r="D1744" s="112" t="str">
        <f>IFERROR(VLOOKUP($I$4&amp;"--"&amp;ROW(A1738),'Clie-F'!$A$5:$H$7000,7,0),"")</f>
        <v/>
      </c>
      <c r="E1744" s="111" t="str">
        <f t="shared" ca="1" si="27"/>
        <v/>
      </c>
      <c r="F1744" s="111" t="str">
        <f>IFERROR(VLOOKUP($I$4&amp;"--"&amp;ROW(A1738),'Clie-F'!$A$5:$J$7000,9,0),"")</f>
        <v/>
      </c>
      <c r="G1744" s="111" t="str">
        <f>IFERROR(VLOOKUP($I$4&amp;"--"&amp;ROW(A1738),'Clie-F'!$A$5:$J$7000,10,0),"")</f>
        <v/>
      </c>
    </row>
    <row r="1745" spans="2:7" ht="30" customHeight="1" x14ac:dyDescent="0.3">
      <c r="B1745" s="110">
        <v>1739</v>
      </c>
      <c r="C1745" s="111" t="str">
        <f>IFERROR(VLOOKUP($I$4&amp;"--"&amp;ROW(A1739),'Clie-F'!$A$5:$H$7000,4,0),"")</f>
        <v/>
      </c>
      <c r="D1745" s="112" t="str">
        <f>IFERROR(VLOOKUP($I$4&amp;"--"&amp;ROW(A1739),'Clie-F'!$A$5:$H$7000,7,0),"")</f>
        <v/>
      </c>
      <c r="E1745" s="111" t="str">
        <f t="shared" ca="1" si="27"/>
        <v/>
      </c>
      <c r="F1745" s="111" t="str">
        <f>IFERROR(VLOOKUP($I$4&amp;"--"&amp;ROW(A1739),'Clie-F'!$A$5:$J$7000,9,0),"")</f>
        <v/>
      </c>
      <c r="G1745" s="111" t="str">
        <f>IFERROR(VLOOKUP($I$4&amp;"--"&amp;ROW(A1739),'Clie-F'!$A$5:$J$7000,10,0),"")</f>
        <v/>
      </c>
    </row>
    <row r="1746" spans="2:7" ht="30" customHeight="1" x14ac:dyDescent="0.3">
      <c r="B1746" s="110">
        <v>1740</v>
      </c>
      <c r="C1746" s="111" t="str">
        <f>IFERROR(VLOOKUP($I$4&amp;"--"&amp;ROW(A1740),'Clie-F'!$A$5:$H$7000,4,0),"")</f>
        <v/>
      </c>
      <c r="D1746" s="112" t="str">
        <f>IFERROR(VLOOKUP($I$4&amp;"--"&amp;ROW(A1740),'Clie-F'!$A$5:$H$7000,7,0),"")</f>
        <v/>
      </c>
      <c r="E1746" s="111" t="str">
        <f t="shared" ca="1" si="27"/>
        <v/>
      </c>
      <c r="F1746" s="111" t="str">
        <f>IFERROR(VLOOKUP($I$4&amp;"--"&amp;ROW(A1740),'Clie-F'!$A$5:$J$7000,9,0),"")</f>
        <v/>
      </c>
      <c r="G1746" s="111" t="str">
        <f>IFERROR(VLOOKUP($I$4&amp;"--"&amp;ROW(A1740),'Clie-F'!$A$5:$J$7000,10,0),"")</f>
        <v/>
      </c>
    </row>
    <row r="1747" spans="2:7" ht="30" customHeight="1" x14ac:dyDescent="0.3">
      <c r="B1747" s="110">
        <v>1741</v>
      </c>
      <c r="C1747" s="111" t="str">
        <f>IFERROR(VLOOKUP($I$4&amp;"--"&amp;ROW(A1741),'Clie-F'!$A$5:$H$7000,4,0),"")</f>
        <v/>
      </c>
      <c r="D1747" s="112" t="str">
        <f>IFERROR(VLOOKUP($I$4&amp;"--"&amp;ROW(A1741),'Clie-F'!$A$5:$H$7000,7,0),"")</f>
        <v/>
      </c>
      <c r="E1747" s="111" t="str">
        <f t="shared" ca="1" si="27"/>
        <v/>
      </c>
      <c r="F1747" s="111" t="str">
        <f>IFERROR(VLOOKUP($I$4&amp;"--"&amp;ROW(A1741),'Clie-F'!$A$5:$J$7000,9,0),"")</f>
        <v/>
      </c>
      <c r="G1747" s="111" t="str">
        <f>IFERROR(VLOOKUP($I$4&amp;"--"&amp;ROW(A1741),'Clie-F'!$A$5:$J$7000,10,0),"")</f>
        <v/>
      </c>
    </row>
    <row r="1748" spans="2:7" ht="30" customHeight="1" x14ac:dyDescent="0.3">
      <c r="B1748" s="110">
        <v>1742</v>
      </c>
      <c r="C1748" s="111" t="str">
        <f>IFERROR(VLOOKUP($I$4&amp;"--"&amp;ROW(A1742),'Clie-F'!$A$5:$H$7000,4,0),"")</f>
        <v/>
      </c>
      <c r="D1748" s="112" t="str">
        <f>IFERROR(VLOOKUP($I$4&amp;"--"&amp;ROW(A1742),'Clie-F'!$A$5:$H$7000,7,0),"")</f>
        <v/>
      </c>
      <c r="E1748" s="111" t="str">
        <f t="shared" ca="1" si="27"/>
        <v/>
      </c>
      <c r="F1748" s="111" t="str">
        <f>IFERROR(VLOOKUP($I$4&amp;"--"&amp;ROW(A1742),'Clie-F'!$A$5:$J$7000,9,0),"")</f>
        <v/>
      </c>
      <c r="G1748" s="111" t="str">
        <f>IFERROR(VLOOKUP($I$4&amp;"--"&amp;ROW(A1742),'Clie-F'!$A$5:$J$7000,10,0),"")</f>
        <v/>
      </c>
    </row>
    <row r="1749" spans="2:7" ht="30" customHeight="1" x14ac:dyDescent="0.3">
      <c r="B1749" s="110">
        <v>1743</v>
      </c>
      <c r="C1749" s="111" t="str">
        <f>IFERROR(VLOOKUP($I$4&amp;"--"&amp;ROW(A1743),'Clie-F'!$A$5:$H$7000,4,0),"")</f>
        <v/>
      </c>
      <c r="D1749" s="112" t="str">
        <f>IFERROR(VLOOKUP($I$4&amp;"--"&amp;ROW(A1743),'Clie-F'!$A$5:$H$7000,7,0),"")</f>
        <v/>
      </c>
      <c r="E1749" s="111" t="str">
        <f t="shared" ca="1" si="27"/>
        <v/>
      </c>
      <c r="F1749" s="111" t="str">
        <f>IFERROR(VLOOKUP($I$4&amp;"--"&amp;ROW(A1743),'Clie-F'!$A$5:$J$7000,9,0),"")</f>
        <v/>
      </c>
      <c r="G1749" s="111" t="str">
        <f>IFERROR(VLOOKUP($I$4&amp;"--"&amp;ROW(A1743),'Clie-F'!$A$5:$J$7000,10,0),"")</f>
        <v/>
      </c>
    </row>
    <row r="1750" spans="2:7" ht="30" customHeight="1" x14ac:dyDescent="0.3">
      <c r="B1750" s="110">
        <v>1744</v>
      </c>
      <c r="C1750" s="111" t="str">
        <f>IFERROR(VLOOKUP($I$4&amp;"--"&amp;ROW(A1744),'Clie-F'!$A$5:$H$7000,4,0),"")</f>
        <v/>
      </c>
      <c r="D1750" s="112" t="str">
        <f>IFERROR(VLOOKUP($I$4&amp;"--"&amp;ROW(A1744),'Clie-F'!$A$5:$H$7000,7,0),"")</f>
        <v/>
      </c>
      <c r="E1750" s="111" t="str">
        <f t="shared" ca="1" si="27"/>
        <v/>
      </c>
      <c r="F1750" s="111" t="str">
        <f>IFERROR(VLOOKUP($I$4&amp;"--"&amp;ROW(A1744),'Clie-F'!$A$5:$J$7000,9,0),"")</f>
        <v/>
      </c>
      <c r="G1750" s="111" t="str">
        <f>IFERROR(VLOOKUP($I$4&amp;"--"&amp;ROW(A1744),'Clie-F'!$A$5:$J$7000,10,0),"")</f>
        <v/>
      </c>
    </row>
    <row r="1751" spans="2:7" ht="30" customHeight="1" x14ac:dyDescent="0.3">
      <c r="B1751" s="110">
        <v>1745</v>
      </c>
      <c r="C1751" s="111" t="str">
        <f>IFERROR(VLOOKUP($I$4&amp;"--"&amp;ROW(A1745),'Clie-F'!$A$5:$H$7000,4,0),"")</f>
        <v/>
      </c>
      <c r="D1751" s="112" t="str">
        <f>IFERROR(VLOOKUP($I$4&amp;"--"&amp;ROW(A1745),'Clie-F'!$A$5:$H$7000,7,0),"")</f>
        <v/>
      </c>
      <c r="E1751" s="111" t="str">
        <f t="shared" ca="1" si="27"/>
        <v/>
      </c>
      <c r="F1751" s="111" t="str">
        <f>IFERROR(VLOOKUP($I$4&amp;"--"&amp;ROW(A1745),'Clie-F'!$A$5:$J$7000,9,0),"")</f>
        <v/>
      </c>
      <c r="G1751" s="111" t="str">
        <f>IFERROR(VLOOKUP($I$4&amp;"--"&amp;ROW(A1745),'Clie-F'!$A$5:$J$7000,10,0),"")</f>
        <v/>
      </c>
    </row>
    <row r="1752" spans="2:7" ht="30" customHeight="1" x14ac:dyDescent="0.3">
      <c r="B1752" s="110">
        <v>1746</v>
      </c>
      <c r="C1752" s="111" t="str">
        <f>IFERROR(VLOOKUP($I$4&amp;"--"&amp;ROW(A1746),'Clie-F'!$A$5:$H$7000,4,0),"")</f>
        <v/>
      </c>
      <c r="D1752" s="112" t="str">
        <f>IFERROR(VLOOKUP($I$4&amp;"--"&amp;ROW(A1746),'Clie-F'!$A$5:$H$7000,7,0),"")</f>
        <v/>
      </c>
      <c r="E1752" s="111" t="str">
        <f t="shared" ca="1" si="27"/>
        <v/>
      </c>
      <c r="F1752" s="111" t="str">
        <f>IFERROR(VLOOKUP($I$4&amp;"--"&amp;ROW(A1746),'Clie-F'!$A$5:$J$7000,9,0),"")</f>
        <v/>
      </c>
      <c r="G1752" s="111" t="str">
        <f>IFERROR(VLOOKUP($I$4&amp;"--"&amp;ROW(A1746),'Clie-F'!$A$5:$J$7000,10,0),"")</f>
        <v/>
      </c>
    </row>
    <row r="1753" spans="2:7" ht="30" customHeight="1" x14ac:dyDescent="0.3">
      <c r="B1753" s="110">
        <v>1747</v>
      </c>
      <c r="C1753" s="111" t="str">
        <f>IFERROR(VLOOKUP($I$4&amp;"--"&amp;ROW(A1747),'Clie-F'!$A$5:$H$7000,4,0),"")</f>
        <v/>
      </c>
      <c r="D1753" s="112" t="str">
        <f>IFERROR(VLOOKUP($I$4&amp;"--"&amp;ROW(A1747),'Clie-F'!$A$5:$H$7000,7,0),"")</f>
        <v/>
      </c>
      <c r="E1753" s="111" t="str">
        <f t="shared" ca="1" si="27"/>
        <v/>
      </c>
      <c r="F1753" s="111" t="str">
        <f>IFERROR(VLOOKUP($I$4&amp;"--"&amp;ROW(A1747),'Clie-F'!$A$5:$J$7000,9,0),"")</f>
        <v/>
      </c>
      <c r="G1753" s="111" t="str">
        <f>IFERROR(VLOOKUP($I$4&amp;"--"&amp;ROW(A1747),'Clie-F'!$A$5:$J$7000,10,0),"")</f>
        <v/>
      </c>
    </row>
    <row r="1754" spans="2:7" ht="30" customHeight="1" x14ac:dyDescent="0.3">
      <c r="B1754" s="110">
        <v>1748</v>
      </c>
      <c r="C1754" s="111" t="str">
        <f>IFERROR(VLOOKUP($I$4&amp;"--"&amp;ROW(A1748),'Clie-F'!$A$5:$H$7000,4,0),"")</f>
        <v/>
      </c>
      <c r="D1754" s="112" t="str">
        <f>IFERROR(VLOOKUP($I$4&amp;"--"&amp;ROW(A1748),'Clie-F'!$A$5:$H$7000,7,0),"")</f>
        <v/>
      </c>
      <c r="E1754" s="111" t="str">
        <f t="shared" ca="1" si="27"/>
        <v/>
      </c>
      <c r="F1754" s="111" t="str">
        <f>IFERROR(VLOOKUP($I$4&amp;"--"&amp;ROW(A1748),'Clie-F'!$A$5:$J$7000,9,0),"")</f>
        <v/>
      </c>
      <c r="G1754" s="111" t="str">
        <f>IFERROR(VLOOKUP($I$4&amp;"--"&amp;ROW(A1748),'Clie-F'!$A$5:$J$7000,10,0),"")</f>
        <v/>
      </c>
    </row>
    <row r="1755" spans="2:7" ht="30" customHeight="1" x14ac:dyDescent="0.3">
      <c r="B1755" s="110">
        <v>1749</v>
      </c>
      <c r="C1755" s="111" t="str">
        <f>IFERROR(VLOOKUP($I$4&amp;"--"&amp;ROW(A1749),'Clie-F'!$A$5:$H$7000,4,0),"")</f>
        <v/>
      </c>
      <c r="D1755" s="112" t="str">
        <f>IFERROR(VLOOKUP($I$4&amp;"--"&amp;ROW(A1749),'Clie-F'!$A$5:$H$7000,7,0),"")</f>
        <v/>
      </c>
      <c r="E1755" s="111" t="str">
        <f t="shared" ca="1" si="27"/>
        <v/>
      </c>
      <c r="F1755" s="111" t="str">
        <f>IFERROR(VLOOKUP($I$4&amp;"--"&amp;ROW(A1749),'Clie-F'!$A$5:$J$7000,9,0),"")</f>
        <v/>
      </c>
      <c r="G1755" s="111" t="str">
        <f>IFERROR(VLOOKUP($I$4&amp;"--"&amp;ROW(A1749),'Clie-F'!$A$5:$J$7000,10,0),"")</f>
        <v/>
      </c>
    </row>
    <row r="1756" spans="2:7" ht="30" customHeight="1" x14ac:dyDescent="0.3">
      <c r="B1756" s="110">
        <v>1750</v>
      </c>
      <c r="C1756" s="111" t="str">
        <f>IFERROR(VLOOKUP($I$4&amp;"--"&amp;ROW(A1750),'Clie-F'!$A$5:$H$7000,4,0),"")</f>
        <v/>
      </c>
      <c r="D1756" s="112" t="str">
        <f>IFERROR(VLOOKUP($I$4&amp;"--"&amp;ROW(A1750),'Clie-F'!$A$5:$H$7000,7,0),"")</f>
        <v/>
      </c>
      <c r="E1756" s="111" t="str">
        <f t="shared" ca="1" si="27"/>
        <v/>
      </c>
      <c r="F1756" s="111" t="str">
        <f>IFERROR(VLOOKUP($I$4&amp;"--"&amp;ROW(A1750),'Clie-F'!$A$5:$J$7000,9,0),"")</f>
        <v/>
      </c>
      <c r="G1756" s="111" t="str">
        <f>IFERROR(VLOOKUP($I$4&amp;"--"&amp;ROW(A1750),'Clie-F'!$A$5:$J$7000,10,0),"")</f>
        <v/>
      </c>
    </row>
    <row r="1757" spans="2:7" ht="30" customHeight="1" x14ac:dyDescent="0.3">
      <c r="B1757" s="110">
        <v>1751</v>
      </c>
      <c r="C1757" s="111" t="str">
        <f>IFERROR(VLOOKUP($I$4&amp;"--"&amp;ROW(A1751),'Clie-F'!$A$5:$H$7000,4,0),"")</f>
        <v/>
      </c>
      <c r="D1757" s="112" t="str">
        <f>IFERROR(VLOOKUP($I$4&amp;"--"&amp;ROW(A1751),'Clie-F'!$A$5:$H$7000,7,0),"")</f>
        <v/>
      </c>
      <c r="E1757" s="111" t="str">
        <f t="shared" ca="1" si="27"/>
        <v/>
      </c>
      <c r="F1757" s="111" t="str">
        <f>IFERROR(VLOOKUP($I$4&amp;"--"&amp;ROW(A1751),'Clie-F'!$A$5:$J$7000,9,0),"")</f>
        <v/>
      </c>
      <c r="G1757" s="111" t="str">
        <f>IFERROR(VLOOKUP($I$4&amp;"--"&amp;ROW(A1751),'Clie-F'!$A$5:$J$7000,10,0),"")</f>
        <v/>
      </c>
    </row>
    <row r="1758" spans="2:7" ht="30" customHeight="1" x14ac:dyDescent="0.3">
      <c r="B1758" s="110">
        <v>1752</v>
      </c>
      <c r="C1758" s="111" t="str">
        <f>IFERROR(VLOOKUP($I$4&amp;"--"&amp;ROW(A1752),'Clie-F'!$A$5:$H$7000,4,0),"")</f>
        <v/>
      </c>
      <c r="D1758" s="112" t="str">
        <f>IFERROR(VLOOKUP($I$4&amp;"--"&amp;ROW(A1752),'Clie-F'!$A$5:$H$7000,7,0),"")</f>
        <v/>
      </c>
      <c r="E1758" s="111" t="str">
        <f t="shared" ca="1" si="27"/>
        <v/>
      </c>
      <c r="F1758" s="111" t="str">
        <f>IFERROR(VLOOKUP($I$4&amp;"--"&amp;ROW(A1752),'Clie-F'!$A$5:$J$7000,9,0),"")</f>
        <v/>
      </c>
      <c r="G1758" s="111" t="str">
        <f>IFERROR(VLOOKUP($I$4&amp;"--"&amp;ROW(A1752),'Clie-F'!$A$5:$J$7000,10,0),"")</f>
        <v/>
      </c>
    </row>
    <row r="1759" spans="2:7" ht="30" customHeight="1" x14ac:dyDescent="0.3">
      <c r="B1759" s="110">
        <v>1753</v>
      </c>
      <c r="C1759" s="111" t="str">
        <f>IFERROR(VLOOKUP($I$4&amp;"--"&amp;ROW(A1753),'Clie-F'!$A$5:$H$7000,4,0),"")</f>
        <v/>
      </c>
      <c r="D1759" s="112" t="str">
        <f>IFERROR(VLOOKUP($I$4&amp;"--"&amp;ROW(A1753),'Clie-F'!$A$5:$H$7000,7,0),"")</f>
        <v/>
      </c>
      <c r="E1759" s="111" t="str">
        <f t="shared" ca="1" si="27"/>
        <v/>
      </c>
      <c r="F1759" s="111" t="str">
        <f>IFERROR(VLOOKUP($I$4&amp;"--"&amp;ROW(A1753),'Clie-F'!$A$5:$J$7000,9,0),"")</f>
        <v/>
      </c>
      <c r="G1759" s="111" t="str">
        <f>IFERROR(VLOOKUP($I$4&amp;"--"&amp;ROW(A1753),'Clie-F'!$A$5:$J$7000,10,0),"")</f>
        <v/>
      </c>
    </row>
    <row r="1760" spans="2:7" ht="30" customHeight="1" x14ac:dyDescent="0.3">
      <c r="B1760" s="110">
        <v>1754</v>
      </c>
      <c r="C1760" s="111" t="str">
        <f>IFERROR(VLOOKUP($I$4&amp;"--"&amp;ROW(A1754),'Clie-F'!$A$5:$H$7000,4,0),"")</f>
        <v/>
      </c>
      <c r="D1760" s="112" t="str">
        <f>IFERROR(VLOOKUP($I$4&amp;"--"&amp;ROW(A1754),'Clie-F'!$A$5:$H$7000,7,0),"")</f>
        <v/>
      </c>
      <c r="E1760" s="111" t="str">
        <f t="shared" ca="1" si="27"/>
        <v/>
      </c>
      <c r="F1760" s="111" t="str">
        <f>IFERROR(VLOOKUP($I$4&amp;"--"&amp;ROW(A1754),'Clie-F'!$A$5:$J$7000,9,0),"")</f>
        <v/>
      </c>
      <c r="G1760" s="111" t="str">
        <f>IFERROR(VLOOKUP($I$4&amp;"--"&amp;ROW(A1754),'Clie-F'!$A$5:$J$7000,10,0),"")</f>
        <v/>
      </c>
    </row>
    <row r="1761" spans="2:7" ht="30" customHeight="1" x14ac:dyDescent="0.3">
      <c r="B1761" s="110">
        <v>1755</v>
      </c>
      <c r="C1761" s="111" t="str">
        <f>IFERROR(VLOOKUP($I$4&amp;"--"&amp;ROW(A1755),'Clie-F'!$A$5:$H$7000,4,0),"")</f>
        <v/>
      </c>
      <c r="D1761" s="112" t="str">
        <f>IFERROR(VLOOKUP($I$4&amp;"--"&amp;ROW(A1755),'Clie-F'!$A$5:$H$7000,7,0),"")</f>
        <v/>
      </c>
      <c r="E1761" s="111" t="str">
        <f t="shared" ca="1" si="27"/>
        <v/>
      </c>
      <c r="F1761" s="111" t="str">
        <f>IFERROR(VLOOKUP($I$4&amp;"--"&amp;ROW(A1755),'Clie-F'!$A$5:$J$7000,9,0),"")</f>
        <v/>
      </c>
      <c r="G1761" s="111" t="str">
        <f>IFERROR(VLOOKUP($I$4&amp;"--"&amp;ROW(A1755),'Clie-F'!$A$5:$J$7000,10,0),"")</f>
        <v/>
      </c>
    </row>
    <row r="1762" spans="2:7" ht="30" customHeight="1" x14ac:dyDescent="0.3">
      <c r="B1762" s="110">
        <v>1756</v>
      </c>
      <c r="C1762" s="111" t="str">
        <f>IFERROR(VLOOKUP($I$4&amp;"--"&amp;ROW(A1756),'Clie-F'!$A$5:$H$7000,4,0),"")</f>
        <v/>
      </c>
      <c r="D1762" s="112" t="str">
        <f>IFERROR(VLOOKUP($I$4&amp;"--"&amp;ROW(A1756),'Clie-F'!$A$5:$H$7000,7,0),"")</f>
        <v/>
      </c>
      <c r="E1762" s="111" t="str">
        <f t="shared" ca="1" si="27"/>
        <v/>
      </c>
      <c r="F1762" s="111" t="str">
        <f>IFERROR(VLOOKUP($I$4&amp;"--"&amp;ROW(A1756),'Clie-F'!$A$5:$J$7000,9,0),"")</f>
        <v/>
      </c>
      <c r="G1762" s="111" t="str">
        <f>IFERROR(VLOOKUP($I$4&amp;"--"&amp;ROW(A1756),'Clie-F'!$A$5:$J$7000,10,0),"")</f>
        <v/>
      </c>
    </row>
    <row r="1763" spans="2:7" ht="30" customHeight="1" x14ac:dyDescent="0.3">
      <c r="B1763" s="110">
        <v>1757</v>
      </c>
      <c r="C1763" s="111" t="str">
        <f>IFERROR(VLOOKUP($I$4&amp;"--"&amp;ROW(A1757),'Clie-F'!$A$5:$H$7000,4,0),"")</f>
        <v/>
      </c>
      <c r="D1763" s="112" t="str">
        <f>IFERROR(VLOOKUP($I$4&amp;"--"&amp;ROW(A1757),'Clie-F'!$A$5:$H$7000,7,0),"")</f>
        <v/>
      </c>
      <c r="E1763" s="111" t="str">
        <f t="shared" ca="1" si="27"/>
        <v/>
      </c>
      <c r="F1763" s="111" t="str">
        <f>IFERROR(VLOOKUP($I$4&amp;"--"&amp;ROW(A1757),'Clie-F'!$A$5:$J$7000,9,0),"")</f>
        <v/>
      </c>
      <c r="G1763" s="111" t="str">
        <f>IFERROR(VLOOKUP($I$4&amp;"--"&amp;ROW(A1757),'Clie-F'!$A$5:$J$7000,10,0),"")</f>
        <v/>
      </c>
    </row>
    <row r="1764" spans="2:7" ht="30" customHeight="1" x14ac:dyDescent="0.3">
      <c r="B1764" s="110">
        <v>1758</v>
      </c>
      <c r="C1764" s="111" t="str">
        <f>IFERROR(VLOOKUP($I$4&amp;"--"&amp;ROW(A1758),'Clie-F'!$A$5:$H$7000,4,0),"")</f>
        <v/>
      </c>
      <c r="D1764" s="112" t="str">
        <f>IFERROR(VLOOKUP($I$4&amp;"--"&amp;ROW(A1758),'Clie-F'!$A$5:$H$7000,7,0),"")</f>
        <v/>
      </c>
      <c r="E1764" s="111" t="str">
        <f t="shared" ca="1" si="27"/>
        <v/>
      </c>
      <c r="F1764" s="111" t="str">
        <f>IFERROR(VLOOKUP($I$4&amp;"--"&amp;ROW(A1758),'Clie-F'!$A$5:$J$7000,9,0),"")</f>
        <v/>
      </c>
      <c r="G1764" s="111" t="str">
        <f>IFERROR(VLOOKUP($I$4&amp;"--"&amp;ROW(A1758),'Clie-F'!$A$5:$J$7000,10,0),"")</f>
        <v/>
      </c>
    </row>
    <row r="1765" spans="2:7" ht="30" customHeight="1" x14ac:dyDescent="0.3">
      <c r="B1765" s="110">
        <v>1759</v>
      </c>
      <c r="C1765" s="111" t="str">
        <f>IFERROR(VLOOKUP($I$4&amp;"--"&amp;ROW(A1759),'Clie-F'!$A$5:$H$7000,4,0),"")</f>
        <v/>
      </c>
      <c r="D1765" s="112" t="str">
        <f>IFERROR(VLOOKUP($I$4&amp;"--"&amp;ROW(A1759),'Clie-F'!$A$5:$H$7000,7,0),"")</f>
        <v/>
      </c>
      <c r="E1765" s="111" t="str">
        <f t="shared" ca="1" si="27"/>
        <v/>
      </c>
      <c r="F1765" s="111" t="str">
        <f>IFERROR(VLOOKUP($I$4&amp;"--"&amp;ROW(A1759),'Clie-F'!$A$5:$J$7000,9,0),"")</f>
        <v/>
      </c>
      <c r="G1765" s="111" t="str">
        <f>IFERROR(VLOOKUP($I$4&amp;"--"&amp;ROW(A1759),'Clie-F'!$A$5:$J$7000,10,0),"")</f>
        <v/>
      </c>
    </row>
    <row r="1766" spans="2:7" ht="30" customHeight="1" x14ac:dyDescent="0.3">
      <c r="B1766" s="110">
        <v>1760</v>
      </c>
      <c r="C1766" s="111" t="str">
        <f>IFERROR(VLOOKUP($I$4&amp;"--"&amp;ROW(A1760),'Clie-F'!$A$5:$H$7000,4,0),"")</f>
        <v/>
      </c>
      <c r="D1766" s="112" t="str">
        <f>IFERROR(VLOOKUP($I$4&amp;"--"&amp;ROW(A1760),'Clie-F'!$A$5:$H$7000,7,0),"")</f>
        <v/>
      </c>
      <c r="E1766" s="111" t="str">
        <f t="shared" ca="1" si="27"/>
        <v/>
      </c>
      <c r="F1766" s="111" t="str">
        <f>IFERROR(VLOOKUP($I$4&amp;"--"&amp;ROW(A1760),'Clie-F'!$A$5:$J$7000,9,0),"")</f>
        <v/>
      </c>
      <c r="G1766" s="111" t="str">
        <f>IFERROR(VLOOKUP($I$4&amp;"--"&amp;ROW(A1760),'Clie-F'!$A$5:$J$7000,10,0),"")</f>
        <v/>
      </c>
    </row>
    <row r="1767" spans="2:7" ht="30" customHeight="1" x14ac:dyDescent="0.3">
      <c r="B1767" s="110">
        <v>1761</v>
      </c>
      <c r="C1767" s="111" t="str">
        <f>IFERROR(VLOOKUP($I$4&amp;"--"&amp;ROW(A1761),'Clie-F'!$A$5:$H$7000,4,0),"")</f>
        <v/>
      </c>
      <c r="D1767" s="112" t="str">
        <f>IFERROR(VLOOKUP($I$4&amp;"--"&amp;ROW(A1761),'Clie-F'!$A$5:$H$7000,7,0),"")</f>
        <v/>
      </c>
      <c r="E1767" s="111" t="str">
        <f t="shared" ca="1" si="27"/>
        <v/>
      </c>
      <c r="F1767" s="111" t="str">
        <f>IFERROR(VLOOKUP($I$4&amp;"--"&amp;ROW(A1761),'Clie-F'!$A$5:$J$7000,9,0),"")</f>
        <v/>
      </c>
      <c r="G1767" s="111" t="str">
        <f>IFERROR(VLOOKUP($I$4&amp;"--"&amp;ROW(A1761),'Clie-F'!$A$5:$J$7000,10,0),"")</f>
        <v/>
      </c>
    </row>
    <row r="1768" spans="2:7" ht="30" customHeight="1" x14ac:dyDescent="0.3">
      <c r="B1768" s="110">
        <v>1762</v>
      </c>
      <c r="C1768" s="111" t="str">
        <f>IFERROR(VLOOKUP($I$4&amp;"--"&amp;ROW(A1762),'Clie-F'!$A$5:$H$7000,4,0),"")</f>
        <v/>
      </c>
      <c r="D1768" s="112" t="str">
        <f>IFERROR(VLOOKUP($I$4&amp;"--"&amp;ROW(A1762),'Clie-F'!$A$5:$H$7000,7,0),"")</f>
        <v/>
      </c>
      <c r="E1768" s="111" t="str">
        <f t="shared" ca="1" si="27"/>
        <v/>
      </c>
      <c r="F1768" s="111" t="str">
        <f>IFERROR(VLOOKUP($I$4&amp;"--"&amp;ROW(A1762),'Clie-F'!$A$5:$J$7000,9,0),"")</f>
        <v/>
      </c>
      <c r="G1768" s="111" t="str">
        <f>IFERROR(VLOOKUP($I$4&amp;"--"&amp;ROW(A1762),'Clie-F'!$A$5:$J$7000,10,0),"")</f>
        <v/>
      </c>
    </row>
    <row r="1769" spans="2:7" ht="30" customHeight="1" x14ac:dyDescent="0.3">
      <c r="B1769" s="110">
        <v>1763</v>
      </c>
      <c r="C1769" s="111" t="str">
        <f>IFERROR(VLOOKUP($I$4&amp;"--"&amp;ROW(A1763),'Clie-F'!$A$5:$H$7000,4,0),"")</f>
        <v/>
      </c>
      <c r="D1769" s="112" t="str">
        <f>IFERROR(VLOOKUP($I$4&amp;"--"&amp;ROW(A1763),'Clie-F'!$A$5:$H$7000,7,0),"")</f>
        <v/>
      </c>
      <c r="E1769" s="111" t="str">
        <f t="shared" ca="1" si="27"/>
        <v/>
      </c>
      <c r="F1769" s="111" t="str">
        <f>IFERROR(VLOOKUP($I$4&amp;"--"&amp;ROW(A1763),'Clie-F'!$A$5:$J$7000,9,0),"")</f>
        <v/>
      </c>
      <c r="G1769" s="111" t="str">
        <f>IFERROR(VLOOKUP($I$4&amp;"--"&amp;ROW(A1763),'Clie-F'!$A$5:$J$7000,10,0),"")</f>
        <v/>
      </c>
    </row>
    <row r="1770" spans="2:7" ht="30" customHeight="1" x14ac:dyDescent="0.3">
      <c r="B1770" s="110">
        <v>1764</v>
      </c>
      <c r="C1770" s="111" t="str">
        <f>IFERROR(VLOOKUP($I$4&amp;"--"&amp;ROW(A1764),'Clie-F'!$A$5:$H$7000,4,0),"")</f>
        <v/>
      </c>
      <c r="D1770" s="112" t="str">
        <f>IFERROR(VLOOKUP($I$4&amp;"--"&amp;ROW(A1764),'Clie-F'!$A$5:$H$7000,7,0),"")</f>
        <v/>
      </c>
      <c r="E1770" s="111" t="str">
        <f t="shared" ca="1" si="27"/>
        <v/>
      </c>
      <c r="F1770" s="111" t="str">
        <f>IFERROR(VLOOKUP($I$4&amp;"--"&amp;ROW(A1764),'Clie-F'!$A$5:$J$7000,9,0),"")</f>
        <v/>
      </c>
      <c r="G1770" s="111" t="str">
        <f>IFERROR(VLOOKUP($I$4&amp;"--"&amp;ROW(A1764),'Clie-F'!$A$5:$J$7000,10,0),"")</f>
        <v/>
      </c>
    </row>
    <row r="1771" spans="2:7" ht="30" customHeight="1" x14ac:dyDescent="0.3">
      <c r="B1771" s="110">
        <v>1765</v>
      </c>
      <c r="C1771" s="111" t="str">
        <f>IFERROR(VLOOKUP($I$4&amp;"--"&amp;ROW(A1765),'Clie-F'!$A$5:$H$7000,4,0),"")</f>
        <v/>
      </c>
      <c r="D1771" s="112" t="str">
        <f>IFERROR(VLOOKUP($I$4&amp;"--"&amp;ROW(A1765),'Clie-F'!$A$5:$H$7000,7,0),"")</f>
        <v/>
      </c>
      <c r="E1771" s="111" t="str">
        <f t="shared" ca="1" si="27"/>
        <v/>
      </c>
      <c r="F1771" s="111" t="str">
        <f>IFERROR(VLOOKUP($I$4&amp;"--"&amp;ROW(A1765),'Clie-F'!$A$5:$J$7000,9,0),"")</f>
        <v/>
      </c>
      <c r="G1771" s="111" t="str">
        <f>IFERROR(VLOOKUP($I$4&amp;"--"&amp;ROW(A1765),'Clie-F'!$A$5:$J$7000,10,0),"")</f>
        <v/>
      </c>
    </row>
    <row r="1772" spans="2:7" ht="30" customHeight="1" x14ac:dyDescent="0.3">
      <c r="B1772" s="110">
        <v>1766</v>
      </c>
      <c r="C1772" s="111" t="str">
        <f>IFERROR(VLOOKUP($I$4&amp;"--"&amp;ROW(A1766),'Clie-F'!$A$5:$H$7000,4,0),"")</f>
        <v/>
      </c>
      <c r="D1772" s="112" t="str">
        <f>IFERROR(VLOOKUP($I$4&amp;"--"&amp;ROW(A1766),'Clie-F'!$A$5:$H$7000,7,0),"")</f>
        <v/>
      </c>
      <c r="E1772" s="111" t="str">
        <f t="shared" ca="1" si="27"/>
        <v/>
      </c>
      <c r="F1772" s="111" t="str">
        <f>IFERROR(VLOOKUP($I$4&amp;"--"&amp;ROW(A1766),'Clie-F'!$A$5:$J$7000,9,0),"")</f>
        <v/>
      </c>
      <c r="G1772" s="111" t="str">
        <f>IFERROR(VLOOKUP($I$4&amp;"--"&amp;ROW(A1766),'Clie-F'!$A$5:$J$7000,10,0),"")</f>
        <v/>
      </c>
    </row>
    <row r="1773" spans="2:7" ht="30" customHeight="1" x14ac:dyDescent="0.3">
      <c r="B1773" s="110">
        <v>1767</v>
      </c>
      <c r="C1773" s="111" t="str">
        <f>IFERROR(VLOOKUP($I$4&amp;"--"&amp;ROW(A1767),'Clie-F'!$A$5:$H$7000,4,0),"")</f>
        <v/>
      </c>
      <c r="D1773" s="112" t="str">
        <f>IFERROR(VLOOKUP($I$4&amp;"--"&amp;ROW(A1767),'Clie-F'!$A$5:$H$7000,7,0),"")</f>
        <v/>
      </c>
      <c r="E1773" s="111" t="str">
        <f t="shared" ca="1" si="27"/>
        <v/>
      </c>
      <c r="F1773" s="111" t="str">
        <f>IFERROR(VLOOKUP($I$4&amp;"--"&amp;ROW(A1767),'Clie-F'!$A$5:$J$7000,9,0),"")</f>
        <v/>
      </c>
      <c r="G1773" s="111" t="str">
        <f>IFERROR(VLOOKUP($I$4&amp;"--"&amp;ROW(A1767),'Clie-F'!$A$5:$J$7000,10,0),"")</f>
        <v/>
      </c>
    </row>
    <row r="1774" spans="2:7" ht="30" customHeight="1" x14ac:dyDescent="0.3">
      <c r="B1774" s="110">
        <v>1768</v>
      </c>
      <c r="C1774" s="111" t="str">
        <f>IFERROR(VLOOKUP($I$4&amp;"--"&amp;ROW(A1768),'Clie-F'!$A$5:$H$7000,4,0),"")</f>
        <v/>
      </c>
      <c r="D1774" s="112" t="str">
        <f>IFERROR(VLOOKUP($I$4&amp;"--"&amp;ROW(A1768),'Clie-F'!$A$5:$H$7000,7,0),"")</f>
        <v/>
      </c>
      <c r="E1774" s="111" t="str">
        <f t="shared" ca="1" si="27"/>
        <v/>
      </c>
      <c r="F1774" s="111" t="str">
        <f>IFERROR(VLOOKUP($I$4&amp;"--"&amp;ROW(A1768),'Clie-F'!$A$5:$J$7000,9,0),"")</f>
        <v/>
      </c>
      <c r="G1774" s="111" t="str">
        <f>IFERROR(VLOOKUP($I$4&amp;"--"&amp;ROW(A1768),'Clie-F'!$A$5:$J$7000,10,0),"")</f>
        <v/>
      </c>
    </row>
    <row r="1775" spans="2:7" ht="30" customHeight="1" x14ac:dyDescent="0.3">
      <c r="B1775" s="110">
        <v>1769</v>
      </c>
      <c r="C1775" s="111" t="str">
        <f>IFERROR(VLOOKUP($I$4&amp;"--"&amp;ROW(A1769),'Clie-F'!$A$5:$H$7000,4,0),"")</f>
        <v/>
      </c>
      <c r="D1775" s="112" t="str">
        <f>IFERROR(VLOOKUP($I$4&amp;"--"&amp;ROW(A1769),'Clie-F'!$A$5:$H$7000,7,0),"")</f>
        <v/>
      </c>
      <c r="E1775" s="111" t="str">
        <f t="shared" ca="1" si="27"/>
        <v/>
      </c>
      <c r="F1775" s="111" t="str">
        <f>IFERROR(VLOOKUP($I$4&amp;"--"&amp;ROW(A1769),'Clie-F'!$A$5:$J$7000,9,0),"")</f>
        <v/>
      </c>
      <c r="G1775" s="111" t="str">
        <f>IFERROR(VLOOKUP($I$4&amp;"--"&amp;ROW(A1769),'Clie-F'!$A$5:$J$7000,10,0),"")</f>
        <v/>
      </c>
    </row>
    <row r="1776" spans="2:7" ht="30" customHeight="1" x14ac:dyDescent="0.3">
      <c r="B1776" s="110">
        <v>1770</v>
      </c>
      <c r="C1776" s="111" t="str">
        <f>IFERROR(VLOOKUP($I$4&amp;"--"&amp;ROW(A1770),'Clie-F'!$A$5:$H$7000,4,0),"")</f>
        <v/>
      </c>
      <c r="D1776" s="112" t="str">
        <f>IFERROR(VLOOKUP($I$4&amp;"--"&amp;ROW(A1770),'Clie-F'!$A$5:$H$7000,7,0),"")</f>
        <v/>
      </c>
      <c r="E1776" s="111" t="str">
        <f t="shared" ca="1" si="27"/>
        <v/>
      </c>
      <c r="F1776" s="111" t="str">
        <f>IFERROR(VLOOKUP($I$4&amp;"--"&amp;ROW(A1770),'Clie-F'!$A$5:$J$7000,9,0),"")</f>
        <v/>
      </c>
      <c r="G1776" s="111" t="str">
        <f>IFERROR(VLOOKUP($I$4&amp;"--"&amp;ROW(A1770),'Clie-F'!$A$5:$J$7000,10,0),"")</f>
        <v/>
      </c>
    </row>
    <row r="1777" spans="2:7" ht="30" customHeight="1" x14ac:dyDescent="0.3">
      <c r="B1777" s="110">
        <v>1771</v>
      </c>
      <c r="C1777" s="111" t="str">
        <f>IFERROR(VLOOKUP($I$4&amp;"--"&amp;ROW(A1771),'Clie-F'!$A$5:$H$7000,4,0),"")</f>
        <v/>
      </c>
      <c r="D1777" s="112" t="str">
        <f>IFERROR(VLOOKUP($I$4&amp;"--"&amp;ROW(A1771),'Clie-F'!$A$5:$H$7000,7,0),"")</f>
        <v/>
      </c>
      <c r="E1777" s="111" t="str">
        <f t="shared" ca="1" si="27"/>
        <v/>
      </c>
      <c r="F1777" s="111" t="str">
        <f>IFERROR(VLOOKUP($I$4&amp;"--"&amp;ROW(A1771),'Clie-F'!$A$5:$J$7000,9,0),"")</f>
        <v/>
      </c>
      <c r="G1777" s="111" t="str">
        <f>IFERROR(VLOOKUP($I$4&amp;"--"&amp;ROW(A1771),'Clie-F'!$A$5:$J$7000,10,0),"")</f>
        <v/>
      </c>
    </row>
    <row r="1778" spans="2:7" ht="30" customHeight="1" x14ac:dyDescent="0.3">
      <c r="B1778" s="110">
        <v>1772</v>
      </c>
      <c r="C1778" s="111" t="str">
        <f>IFERROR(VLOOKUP($I$4&amp;"--"&amp;ROW(A1772),'Clie-F'!$A$5:$H$7000,4,0),"")</f>
        <v/>
      </c>
      <c r="D1778" s="112" t="str">
        <f>IFERROR(VLOOKUP($I$4&amp;"--"&amp;ROW(A1772),'Clie-F'!$A$5:$H$7000,7,0),"")</f>
        <v/>
      </c>
      <c r="E1778" s="111" t="str">
        <f t="shared" ca="1" si="27"/>
        <v/>
      </c>
      <c r="F1778" s="111" t="str">
        <f>IFERROR(VLOOKUP($I$4&amp;"--"&amp;ROW(A1772),'Clie-F'!$A$5:$J$7000,9,0),"")</f>
        <v/>
      </c>
      <c r="G1778" s="111" t="str">
        <f>IFERROR(VLOOKUP($I$4&amp;"--"&amp;ROW(A1772),'Clie-F'!$A$5:$J$7000,10,0),"")</f>
        <v/>
      </c>
    </row>
    <row r="1779" spans="2:7" ht="30" customHeight="1" x14ac:dyDescent="0.3">
      <c r="B1779" s="110">
        <v>1773</v>
      </c>
      <c r="C1779" s="111" t="str">
        <f>IFERROR(VLOOKUP($I$4&amp;"--"&amp;ROW(A1773),'Clie-F'!$A$5:$H$7000,4,0),"")</f>
        <v/>
      </c>
      <c r="D1779" s="112" t="str">
        <f>IFERROR(VLOOKUP($I$4&amp;"--"&amp;ROW(A1773),'Clie-F'!$A$5:$H$7000,7,0),"")</f>
        <v/>
      </c>
      <c r="E1779" s="111" t="str">
        <f t="shared" ca="1" si="27"/>
        <v/>
      </c>
      <c r="F1779" s="111" t="str">
        <f>IFERROR(VLOOKUP($I$4&amp;"--"&amp;ROW(A1773),'Clie-F'!$A$5:$J$7000,9,0),"")</f>
        <v/>
      </c>
      <c r="G1779" s="111" t="str">
        <f>IFERROR(VLOOKUP($I$4&amp;"--"&amp;ROW(A1773),'Clie-F'!$A$5:$J$7000,10,0),"")</f>
        <v/>
      </c>
    </row>
    <row r="1780" spans="2:7" ht="30" customHeight="1" x14ac:dyDescent="0.3">
      <c r="B1780" s="110">
        <v>1774</v>
      </c>
      <c r="C1780" s="111" t="str">
        <f>IFERROR(VLOOKUP($I$4&amp;"--"&amp;ROW(A1774),'Clie-F'!$A$5:$H$7000,4,0),"")</f>
        <v/>
      </c>
      <c r="D1780" s="112" t="str">
        <f>IFERROR(VLOOKUP($I$4&amp;"--"&amp;ROW(A1774),'Clie-F'!$A$5:$H$7000,7,0),"")</f>
        <v/>
      </c>
      <c r="E1780" s="111" t="str">
        <f t="shared" ca="1" si="27"/>
        <v/>
      </c>
      <c r="F1780" s="111" t="str">
        <f>IFERROR(VLOOKUP($I$4&amp;"--"&amp;ROW(A1774),'Clie-F'!$A$5:$J$7000,9,0),"")</f>
        <v/>
      </c>
      <c r="G1780" s="111" t="str">
        <f>IFERROR(VLOOKUP($I$4&amp;"--"&amp;ROW(A1774),'Clie-F'!$A$5:$J$7000,10,0),"")</f>
        <v/>
      </c>
    </row>
    <row r="1781" spans="2:7" ht="30" customHeight="1" x14ac:dyDescent="0.3">
      <c r="B1781" s="110">
        <v>1775</v>
      </c>
      <c r="C1781" s="111" t="str">
        <f>IFERROR(VLOOKUP($I$4&amp;"--"&amp;ROW(A1775),'Clie-F'!$A$5:$H$7000,4,0),"")</f>
        <v/>
      </c>
      <c r="D1781" s="112" t="str">
        <f>IFERROR(VLOOKUP($I$4&amp;"--"&amp;ROW(A1775),'Clie-F'!$A$5:$H$7000,7,0),"")</f>
        <v/>
      </c>
      <c r="E1781" s="111" t="str">
        <f t="shared" ca="1" si="27"/>
        <v/>
      </c>
      <c r="F1781" s="111" t="str">
        <f>IFERROR(VLOOKUP($I$4&amp;"--"&amp;ROW(A1775),'Clie-F'!$A$5:$J$7000,9,0),"")</f>
        <v/>
      </c>
      <c r="G1781" s="111" t="str">
        <f>IFERROR(VLOOKUP($I$4&amp;"--"&amp;ROW(A1775),'Clie-F'!$A$5:$J$7000,10,0),"")</f>
        <v/>
      </c>
    </row>
    <row r="1782" spans="2:7" ht="30" customHeight="1" x14ac:dyDescent="0.3">
      <c r="B1782" s="110">
        <v>1776</v>
      </c>
      <c r="C1782" s="111" t="str">
        <f>IFERROR(VLOOKUP($I$4&amp;"--"&amp;ROW(A1776),'Clie-F'!$A$5:$H$7000,4,0),"")</f>
        <v/>
      </c>
      <c r="D1782" s="112" t="str">
        <f>IFERROR(VLOOKUP($I$4&amp;"--"&amp;ROW(A1776),'Clie-F'!$A$5:$H$7000,7,0),"")</f>
        <v/>
      </c>
      <c r="E1782" s="111" t="str">
        <f t="shared" ca="1" si="27"/>
        <v/>
      </c>
      <c r="F1782" s="111" t="str">
        <f>IFERROR(VLOOKUP($I$4&amp;"--"&amp;ROW(A1776),'Clie-F'!$A$5:$J$7000,9,0),"")</f>
        <v/>
      </c>
      <c r="G1782" s="111" t="str">
        <f>IFERROR(VLOOKUP($I$4&amp;"--"&amp;ROW(A1776),'Clie-F'!$A$5:$J$7000,10,0),"")</f>
        <v/>
      </c>
    </row>
    <row r="1783" spans="2:7" ht="30" customHeight="1" x14ac:dyDescent="0.3">
      <c r="B1783" s="110">
        <v>1777</v>
      </c>
      <c r="C1783" s="111" t="str">
        <f>IFERROR(VLOOKUP($I$4&amp;"--"&amp;ROW(A1777),'Clie-F'!$A$5:$H$7000,4,0),"")</f>
        <v/>
      </c>
      <c r="D1783" s="112" t="str">
        <f>IFERROR(VLOOKUP($I$4&amp;"--"&amp;ROW(A1777),'Clie-F'!$A$5:$H$7000,7,0),"")</f>
        <v/>
      </c>
      <c r="E1783" s="111" t="str">
        <f t="shared" ca="1" si="27"/>
        <v/>
      </c>
      <c r="F1783" s="111" t="str">
        <f>IFERROR(VLOOKUP($I$4&amp;"--"&amp;ROW(A1777),'Clie-F'!$A$5:$J$7000,9,0),"")</f>
        <v/>
      </c>
      <c r="G1783" s="111" t="str">
        <f>IFERROR(VLOOKUP($I$4&amp;"--"&amp;ROW(A1777),'Clie-F'!$A$5:$J$7000,10,0),"")</f>
        <v/>
      </c>
    </row>
    <row r="1784" spans="2:7" ht="30" customHeight="1" x14ac:dyDescent="0.3">
      <c r="B1784" s="110">
        <v>1778</v>
      </c>
      <c r="C1784" s="111" t="str">
        <f>IFERROR(VLOOKUP($I$4&amp;"--"&amp;ROW(A1778),'Clie-F'!$A$5:$H$7000,4,0),"")</f>
        <v/>
      </c>
      <c r="D1784" s="112" t="str">
        <f>IFERROR(VLOOKUP($I$4&amp;"--"&amp;ROW(A1778),'Clie-F'!$A$5:$H$7000,7,0),"")</f>
        <v/>
      </c>
      <c r="E1784" s="111" t="str">
        <f t="shared" ca="1" si="27"/>
        <v/>
      </c>
      <c r="F1784" s="111" t="str">
        <f>IFERROR(VLOOKUP($I$4&amp;"--"&amp;ROW(A1778),'Clie-F'!$A$5:$J$7000,9,0),"")</f>
        <v/>
      </c>
      <c r="G1784" s="111" t="str">
        <f>IFERROR(VLOOKUP($I$4&amp;"--"&amp;ROW(A1778),'Clie-F'!$A$5:$J$7000,10,0),"")</f>
        <v/>
      </c>
    </row>
    <row r="1785" spans="2:7" ht="30" customHeight="1" x14ac:dyDescent="0.3">
      <c r="B1785" s="110">
        <v>1779</v>
      </c>
      <c r="C1785" s="111" t="str">
        <f>IFERROR(VLOOKUP($I$4&amp;"--"&amp;ROW(A1779),'Clie-F'!$A$5:$H$7000,4,0),"")</f>
        <v/>
      </c>
      <c r="D1785" s="112" t="str">
        <f>IFERROR(VLOOKUP($I$4&amp;"--"&amp;ROW(A1779),'Clie-F'!$A$5:$H$7000,7,0),"")</f>
        <v/>
      </c>
      <c r="E1785" s="111" t="str">
        <f t="shared" ca="1" si="27"/>
        <v/>
      </c>
      <c r="F1785" s="111" t="str">
        <f>IFERROR(VLOOKUP($I$4&amp;"--"&amp;ROW(A1779),'Clie-F'!$A$5:$J$7000,9,0),"")</f>
        <v/>
      </c>
      <c r="G1785" s="111" t="str">
        <f>IFERROR(VLOOKUP($I$4&amp;"--"&amp;ROW(A1779),'Clie-F'!$A$5:$J$7000,10,0),"")</f>
        <v/>
      </c>
    </row>
    <row r="1786" spans="2:7" ht="30" customHeight="1" x14ac:dyDescent="0.3">
      <c r="B1786" s="110">
        <v>1780</v>
      </c>
      <c r="C1786" s="111" t="str">
        <f>IFERROR(VLOOKUP($I$4&amp;"--"&amp;ROW(A1780),'Clie-F'!$A$5:$H$7000,4,0),"")</f>
        <v/>
      </c>
      <c r="D1786" s="112" t="str">
        <f>IFERROR(VLOOKUP($I$4&amp;"--"&amp;ROW(A1780),'Clie-F'!$A$5:$H$7000,7,0),"")</f>
        <v/>
      </c>
      <c r="E1786" s="111" t="str">
        <f t="shared" ca="1" si="27"/>
        <v/>
      </c>
      <c r="F1786" s="111" t="str">
        <f>IFERROR(VLOOKUP($I$4&amp;"--"&amp;ROW(A1780),'Clie-F'!$A$5:$J$7000,9,0),"")</f>
        <v/>
      </c>
      <c r="G1786" s="111" t="str">
        <f>IFERROR(VLOOKUP($I$4&amp;"--"&amp;ROW(A1780),'Clie-F'!$A$5:$J$7000,10,0),"")</f>
        <v/>
      </c>
    </row>
    <row r="1787" spans="2:7" ht="30" customHeight="1" x14ac:dyDescent="0.3">
      <c r="B1787" s="110">
        <v>1781</v>
      </c>
      <c r="C1787" s="111" t="str">
        <f>IFERROR(VLOOKUP($I$4&amp;"--"&amp;ROW(A1781),'Clie-F'!$A$5:$H$7000,4,0),"")</f>
        <v/>
      </c>
      <c r="D1787" s="112" t="str">
        <f>IFERROR(VLOOKUP($I$4&amp;"--"&amp;ROW(A1781),'Clie-F'!$A$5:$H$7000,7,0),"")</f>
        <v/>
      </c>
      <c r="E1787" s="111" t="str">
        <f t="shared" ca="1" si="27"/>
        <v/>
      </c>
      <c r="F1787" s="111" t="str">
        <f>IFERROR(VLOOKUP($I$4&amp;"--"&amp;ROW(A1781),'Clie-F'!$A$5:$J$7000,9,0),"")</f>
        <v/>
      </c>
      <c r="G1787" s="111" t="str">
        <f>IFERROR(VLOOKUP($I$4&amp;"--"&amp;ROW(A1781),'Clie-F'!$A$5:$J$7000,10,0),"")</f>
        <v/>
      </c>
    </row>
    <row r="1788" spans="2:7" ht="30" customHeight="1" x14ac:dyDescent="0.3">
      <c r="B1788" s="110">
        <v>1782</v>
      </c>
      <c r="C1788" s="111" t="str">
        <f>IFERROR(VLOOKUP($I$4&amp;"--"&amp;ROW(A1782),'Clie-F'!$A$5:$H$7000,4,0),"")</f>
        <v/>
      </c>
      <c r="D1788" s="112" t="str">
        <f>IFERROR(VLOOKUP($I$4&amp;"--"&amp;ROW(A1782),'Clie-F'!$A$5:$H$7000,7,0),"")</f>
        <v/>
      </c>
      <c r="E1788" s="111" t="str">
        <f t="shared" ca="1" si="27"/>
        <v/>
      </c>
      <c r="F1788" s="111" t="str">
        <f>IFERROR(VLOOKUP($I$4&amp;"--"&amp;ROW(A1782),'Clie-F'!$A$5:$J$7000,9,0),"")</f>
        <v/>
      </c>
      <c r="G1788" s="111" t="str">
        <f>IFERROR(VLOOKUP($I$4&amp;"--"&amp;ROW(A1782),'Clie-F'!$A$5:$J$7000,10,0),"")</f>
        <v/>
      </c>
    </row>
    <row r="1789" spans="2:7" ht="30" customHeight="1" x14ac:dyDescent="0.3">
      <c r="B1789" s="110">
        <v>1783</v>
      </c>
      <c r="C1789" s="111" t="str">
        <f>IFERROR(VLOOKUP($I$4&amp;"--"&amp;ROW(A1783),'Clie-F'!$A$5:$H$7000,4,0),"")</f>
        <v/>
      </c>
      <c r="D1789" s="112" t="str">
        <f>IFERROR(VLOOKUP($I$4&amp;"--"&amp;ROW(A1783),'Clie-F'!$A$5:$H$7000,7,0),"")</f>
        <v/>
      </c>
      <c r="E1789" s="111" t="str">
        <f t="shared" ca="1" si="27"/>
        <v/>
      </c>
      <c r="F1789" s="111" t="str">
        <f>IFERROR(VLOOKUP($I$4&amp;"--"&amp;ROW(A1783),'Clie-F'!$A$5:$J$7000,9,0),"")</f>
        <v/>
      </c>
      <c r="G1789" s="111" t="str">
        <f>IFERROR(VLOOKUP($I$4&amp;"--"&amp;ROW(A1783),'Clie-F'!$A$5:$J$7000,10,0),"")</f>
        <v/>
      </c>
    </row>
    <row r="1790" spans="2:7" ht="30" customHeight="1" x14ac:dyDescent="0.3">
      <c r="B1790" s="110">
        <v>1784</v>
      </c>
      <c r="C1790" s="111" t="str">
        <f>IFERROR(VLOOKUP($I$4&amp;"--"&amp;ROW(A1784),'Clie-F'!$A$5:$H$7000,4,0),"")</f>
        <v/>
      </c>
      <c r="D1790" s="112" t="str">
        <f>IFERROR(VLOOKUP($I$4&amp;"--"&amp;ROW(A1784),'Clie-F'!$A$5:$H$7000,7,0),"")</f>
        <v/>
      </c>
      <c r="E1790" s="111" t="str">
        <f t="shared" ca="1" si="27"/>
        <v/>
      </c>
      <c r="F1790" s="111" t="str">
        <f>IFERROR(VLOOKUP($I$4&amp;"--"&amp;ROW(A1784),'Clie-F'!$A$5:$J$7000,9,0),"")</f>
        <v/>
      </c>
      <c r="G1790" s="111" t="str">
        <f>IFERROR(VLOOKUP($I$4&amp;"--"&amp;ROW(A1784),'Clie-F'!$A$5:$J$7000,10,0),"")</f>
        <v/>
      </c>
    </row>
    <row r="1791" spans="2:7" ht="30" customHeight="1" x14ac:dyDescent="0.3">
      <c r="B1791" s="110">
        <v>1785</v>
      </c>
      <c r="C1791" s="111" t="str">
        <f>IFERROR(VLOOKUP($I$4&amp;"--"&amp;ROW(A1785),'Clie-F'!$A$5:$H$7000,4,0),"")</f>
        <v/>
      </c>
      <c r="D1791" s="112" t="str">
        <f>IFERROR(VLOOKUP($I$4&amp;"--"&amp;ROW(A1785),'Clie-F'!$A$5:$H$7000,7,0),"")</f>
        <v/>
      </c>
      <c r="E1791" s="111" t="str">
        <f t="shared" ca="1" si="27"/>
        <v/>
      </c>
      <c r="F1791" s="111" t="str">
        <f>IFERROR(VLOOKUP($I$4&amp;"--"&amp;ROW(A1785),'Clie-F'!$A$5:$J$7000,9,0),"")</f>
        <v/>
      </c>
      <c r="G1791" s="111" t="str">
        <f>IFERROR(VLOOKUP($I$4&amp;"--"&amp;ROW(A1785),'Clie-F'!$A$5:$J$7000,10,0),"")</f>
        <v/>
      </c>
    </row>
    <row r="1792" spans="2:7" ht="30" customHeight="1" x14ac:dyDescent="0.3">
      <c r="B1792" s="110">
        <v>1786</v>
      </c>
      <c r="C1792" s="111" t="str">
        <f>IFERROR(VLOOKUP($I$4&amp;"--"&amp;ROW(A1786),'Clie-F'!$A$5:$H$7000,4,0),"")</f>
        <v/>
      </c>
      <c r="D1792" s="112" t="str">
        <f>IFERROR(VLOOKUP($I$4&amp;"--"&amp;ROW(A1786),'Clie-F'!$A$5:$H$7000,7,0),"")</f>
        <v/>
      </c>
      <c r="E1792" s="111" t="str">
        <f t="shared" ca="1" si="27"/>
        <v/>
      </c>
      <c r="F1792" s="111" t="str">
        <f>IFERROR(VLOOKUP($I$4&amp;"--"&amp;ROW(A1786),'Clie-F'!$A$5:$J$7000,9,0),"")</f>
        <v/>
      </c>
      <c r="G1792" s="111" t="str">
        <f>IFERROR(VLOOKUP($I$4&amp;"--"&amp;ROW(A1786),'Clie-F'!$A$5:$J$7000,10,0),"")</f>
        <v/>
      </c>
    </row>
    <row r="1793" spans="2:7" ht="30" customHeight="1" x14ac:dyDescent="0.3">
      <c r="B1793" s="110">
        <v>1787</v>
      </c>
      <c r="C1793" s="111" t="str">
        <f>IFERROR(VLOOKUP($I$4&amp;"--"&amp;ROW(A1787),'Clie-F'!$A$5:$H$7000,4,0),"")</f>
        <v/>
      </c>
      <c r="D1793" s="112" t="str">
        <f>IFERROR(VLOOKUP($I$4&amp;"--"&amp;ROW(A1787),'Clie-F'!$A$5:$H$7000,7,0),"")</f>
        <v/>
      </c>
      <c r="E1793" s="111" t="str">
        <f t="shared" ca="1" si="27"/>
        <v/>
      </c>
      <c r="F1793" s="111" t="str">
        <f>IFERROR(VLOOKUP($I$4&amp;"--"&amp;ROW(A1787),'Clie-F'!$A$5:$J$7000,9,0),"")</f>
        <v/>
      </c>
      <c r="G1793" s="111" t="str">
        <f>IFERROR(VLOOKUP($I$4&amp;"--"&amp;ROW(A1787),'Clie-F'!$A$5:$J$7000,10,0),"")</f>
        <v/>
      </c>
    </row>
    <row r="1794" spans="2:7" ht="30" customHeight="1" x14ac:dyDescent="0.3">
      <c r="B1794" s="110">
        <v>1788</v>
      </c>
      <c r="C1794" s="111" t="str">
        <f>IFERROR(VLOOKUP($I$4&amp;"--"&amp;ROW(A1788),'Clie-F'!$A$5:$H$7000,4,0),"")</f>
        <v/>
      </c>
      <c r="D1794" s="112" t="str">
        <f>IFERROR(VLOOKUP($I$4&amp;"--"&amp;ROW(A1788),'Clie-F'!$A$5:$H$7000,7,0),"")</f>
        <v/>
      </c>
      <c r="E1794" s="111" t="str">
        <f t="shared" ca="1" si="27"/>
        <v/>
      </c>
      <c r="F1794" s="111" t="str">
        <f>IFERROR(VLOOKUP($I$4&amp;"--"&amp;ROW(A1788),'Clie-F'!$A$5:$J$7000,9,0),"")</f>
        <v/>
      </c>
      <c r="G1794" s="111" t="str">
        <f>IFERROR(VLOOKUP($I$4&amp;"--"&amp;ROW(A1788),'Clie-F'!$A$5:$J$7000,10,0),"")</f>
        <v/>
      </c>
    </row>
    <row r="1795" spans="2:7" ht="30" customHeight="1" x14ac:dyDescent="0.3">
      <c r="B1795" s="110">
        <v>1789</v>
      </c>
      <c r="C1795" s="111" t="str">
        <f>IFERROR(VLOOKUP($I$4&amp;"--"&amp;ROW(A1789),'Clie-F'!$A$5:$H$7000,4,0),"")</f>
        <v/>
      </c>
      <c r="D1795" s="112" t="str">
        <f>IFERROR(VLOOKUP($I$4&amp;"--"&amp;ROW(A1789),'Clie-F'!$A$5:$H$7000,7,0),"")</f>
        <v/>
      </c>
      <c r="E1795" s="111" t="str">
        <f t="shared" ca="1" si="27"/>
        <v/>
      </c>
      <c r="F1795" s="111" t="str">
        <f>IFERROR(VLOOKUP($I$4&amp;"--"&amp;ROW(A1789),'Clie-F'!$A$5:$J$7000,9,0),"")</f>
        <v/>
      </c>
      <c r="G1795" s="111" t="str">
        <f>IFERROR(VLOOKUP($I$4&amp;"--"&amp;ROW(A1789),'Clie-F'!$A$5:$J$7000,10,0),"")</f>
        <v/>
      </c>
    </row>
    <row r="1796" spans="2:7" ht="30" customHeight="1" x14ac:dyDescent="0.3">
      <c r="B1796" s="110">
        <v>1790</v>
      </c>
      <c r="C1796" s="111" t="str">
        <f>IFERROR(VLOOKUP($I$4&amp;"--"&amp;ROW(A1790),'Clie-F'!$A$5:$H$7000,4,0),"")</f>
        <v/>
      </c>
      <c r="D1796" s="112" t="str">
        <f>IFERROR(VLOOKUP($I$4&amp;"--"&amp;ROW(A1790),'Clie-F'!$A$5:$H$7000,7,0),"")</f>
        <v/>
      </c>
      <c r="E1796" s="111" t="str">
        <f t="shared" ca="1" si="27"/>
        <v/>
      </c>
      <c r="F1796" s="111" t="str">
        <f>IFERROR(VLOOKUP($I$4&amp;"--"&amp;ROW(A1790),'Clie-F'!$A$5:$J$7000,9,0),"")</f>
        <v/>
      </c>
      <c r="G1796" s="111" t="str">
        <f>IFERROR(VLOOKUP($I$4&amp;"--"&amp;ROW(A1790),'Clie-F'!$A$5:$J$7000,10,0),"")</f>
        <v/>
      </c>
    </row>
    <row r="1797" spans="2:7" ht="30" customHeight="1" x14ac:dyDescent="0.3">
      <c r="B1797" s="110">
        <v>1791</v>
      </c>
      <c r="C1797" s="111" t="str">
        <f>IFERROR(VLOOKUP($I$4&amp;"--"&amp;ROW(A1791),'Clie-F'!$A$5:$H$7000,4,0),"")</f>
        <v/>
      </c>
      <c r="D1797" s="112" t="str">
        <f>IFERROR(VLOOKUP($I$4&amp;"--"&amp;ROW(A1791),'Clie-F'!$A$5:$H$7000,7,0),"")</f>
        <v/>
      </c>
      <c r="E1797" s="111" t="str">
        <f t="shared" ca="1" si="27"/>
        <v/>
      </c>
      <c r="F1797" s="111" t="str">
        <f>IFERROR(VLOOKUP($I$4&amp;"--"&amp;ROW(A1791),'Clie-F'!$A$5:$J$7000,9,0),"")</f>
        <v/>
      </c>
      <c r="G1797" s="111" t="str">
        <f>IFERROR(VLOOKUP($I$4&amp;"--"&amp;ROW(A1791),'Clie-F'!$A$5:$J$7000,10,0),"")</f>
        <v/>
      </c>
    </row>
    <row r="1798" spans="2:7" ht="30" customHeight="1" x14ac:dyDescent="0.3">
      <c r="B1798" s="110">
        <v>1792</v>
      </c>
      <c r="C1798" s="111" t="str">
        <f>IFERROR(VLOOKUP($I$4&amp;"--"&amp;ROW(A1792),'Clie-F'!$A$5:$H$7000,4,0),"")</f>
        <v/>
      </c>
      <c r="D1798" s="112" t="str">
        <f>IFERROR(VLOOKUP($I$4&amp;"--"&amp;ROW(A1792),'Clie-F'!$A$5:$H$7000,7,0),"")</f>
        <v/>
      </c>
      <c r="E1798" s="111" t="str">
        <f t="shared" ca="1" si="27"/>
        <v/>
      </c>
      <c r="F1798" s="111" t="str">
        <f>IFERROR(VLOOKUP($I$4&amp;"--"&amp;ROW(A1792),'Clie-F'!$A$5:$J$7000,9,0),"")</f>
        <v/>
      </c>
      <c r="G1798" s="111" t="str">
        <f>IFERROR(VLOOKUP($I$4&amp;"--"&amp;ROW(A1792),'Clie-F'!$A$5:$J$7000,10,0),"")</f>
        <v/>
      </c>
    </row>
    <row r="1799" spans="2:7" ht="30" customHeight="1" x14ac:dyDescent="0.3">
      <c r="B1799" s="110">
        <v>1793</v>
      </c>
      <c r="C1799" s="111" t="str">
        <f>IFERROR(VLOOKUP($I$4&amp;"--"&amp;ROW(A1793),'Clie-F'!$A$5:$H$7000,4,0),"")</f>
        <v/>
      </c>
      <c r="D1799" s="112" t="str">
        <f>IFERROR(VLOOKUP($I$4&amp;"--"&amp;ROW(A1793),'Clie-F'!$A$5:$H$7000,7,0),"")</f>
        <v/>
      </c>
      <c r="E1799" s="111" t="str">
        <f t="shared" ref="E1799:E1862" ca="1" si="28">IFERROR(IF(D1799,DATEDIF(D1799,TODAY(),"Y"),""),"")</f>
        <v/>
      </c>
      <c r="F1799" s="111" t="str">
        <f>IFERROR(VLOOKUP($I$4&amp;"--"&amp;ROW(A1793),'Clie-F'!$A$5:$J$7000,9,0),"")</f>
        <v/>
      </c>
      <c r="G1799" s="111" t="str">
        <f>IFERROR(VLOOKUP($I$4&amp;"--"&amp;ROW(A1793),'Clie-F'!$A$5:$J$7000,10,0),"")</f>
        <v/>
      </c>
    </row>
    <row r="1800" spans="2:7" ht="30" customHeight="1" x14ac:dyDescent="0.3">
      <c r="B1800" s="110">
        <v>1794</v>
      </c>
      <c r="C1800" s="111" t="str">
        <f>IFERROR(VLOOKUP($I$4&amp;"--"&amp;ROW(A1794),'Clie-F'!$A$5:$H$7000,4,0),"")</f>
        <v/>
      </c>
      <c r="D1800" s="112" t="str">
        <f>IFERROR(VLOOKUP($I$4&amp;"--"&amp;ROW(A1794),'Clie-F'!$A$5:$H$7000,7,0),"")</f>
        <v/>
      </c>
      <c r="E1800" s="111" t="str">
        <f t="shared" ca="1" si="28"/>
        <v/>
      </c>
      <c r="F1800" s="111" t="str">
        <f>IFERROR(VLOOKUP($I$4&amp;"--"&amp;ROW(A1794),'Clie-F'!$A$5:$J$7000,9,0),"")</f>
        <v/>
      </c>
      <c r="G1800" s="111" t="str">
        <f>IFERROR(VLOOKUP($I$4&amp;"--"&amp;ROW(A1794),'Clie-F'!$A$5:$J$7000,10,0),"")</f>
        <v/>
      </c>
    </row>
    <row r="1801" spans="2:7" ht="30" customHeight="1" x14ac:dyDescent="0.3">
      <c r="B1801" s="110">
        <v>1795</v>
      </c>
      <c r="C1801" s="111" t="str">
        <f>IFERROR(VLOOKUP($I$4&amp;"--"&amp;ROW(A1795),'Clie-F'!$A$5:$H$7000,4,0),"")</f>
        <v/>
      </c>
      <c r="D1801" s="112" t="str">
        <f>IFERROR(VLOOKUP($I$4&amp;"--"&amp;ROW(A1795),'Clie-F'!$A$5:$H$7000,7,0),"")</f>
        <v/>
      </c>
      <c r="E1801" s="111" t="str">
        <f t="shared" ca="1" si="28"/>
        <v/>
      </c>
      <c r="F1801" s="111" t="str">
        <f>IFERROR(VLOOKUP($I$4&amp;"--"&amp;ROW(A1795),'Clie-F'!$A$5:$J$7000,9,0),"")</f>
        <v/>
      </c>
      <c r="G1801" s="111" t="str">
        <f>IFERROR(VLOOKUP($I$4&amp;"--"&amp;ROW(A1795),'Clie-F'!$A$5:$J$7000,10,0),"")</f>
        <v/>
      </c>
    </row>
    <row r="1802" spans="2:7" ht="30" customHeight="1" x14ac:dyDescent="0.3">
      <c r="B1802" s="110">
        <v>1796</v>
      </c>
      <c r="C1802" s="111" t="str">
        <f>IFERROR(VLOOKUP($I$4&amp;"--"&amp;ROW(A1796),'Clie-F'!$A$5:$H$7000,4,0),"")</f>
        <v/>
      </c>
      <c r="D1802" s="112" t="str">
        <f>IFERROR(VLOOKUP($I$4&amp;"--"&amp;ROW(A1796),'Clie-F'!$A$5:$H$7000,7,0),"")</f>
        <v/>
      </c>
      <c r="E1802" s="111" t="str">
        <f t="shared" ca="1" si="28"/>
        <v/>
      </c>
      <c r="F1802" s="111" t="str">
        <f>IFERROR(VLOOKUP($I$4&amp;"--"&amp;ROW(A1796),'Clie-F'!$A$5:$J$7000,9,0),"")</f>
        <v/>
      </c>
      <c r="G1802" s="111" t="str">
        <f>IFERROR(VLOOKUP($I$4&amp;"--"&amp;ROW(A1796),'Clie-F'!$A$5:$J$7000,10,0),"")</f>
        <v/>
      </c>
    </row>
    <row r="1803" spans="2:7" ht="30" customHeight="1" x14ac:dyDescent="0.3">
      <c r="B1803" s="110">
        <v>1797</v>
      </c>
      <c r="C1803" s="111" t="str">
        <f>IFERROR(VLOOKUP($I$4&amp;"--"&amp;ROW(A1797),'Clie-F'!$A$5:$H$7000,4,0),"")</f>
        <v/>
      </c>
      <c r="D1803" s="112" t="str">
        <f>IFERROR(VLOOKUP($I$4&amp;"--"&amp;ROW(A1797),'Clie-F'!$A$5:$H$7000,7,0),"")</f>
        <v/>
      </c>
      <c r="E1803" s="111" t="str">
        <f t="shared" ca="1" si="28"/>
        <v/>
      </c>
      <c r="F1803" s="111" t="str">
        <f>IFERROR(VLOOKUP($I$4&amp;"--"&amp;ROW(A1797),'Clie-F'!$A$5:$J$7000,9,0),"")</f>
        <v/>
      </c>
      <c r="G1803" s="111" t="str">
        <f>IFERROR(VLOOKUP($I$4&amp;"--"&amp;ROW(A1797),'Clie-F'!$A$5:$J$7000,10,0),"")</f>
        <v/>
      </c>
    </row>
    <row r="1804" spans="2:7" ht="30" customHeight="1" x14ac:dyDescent="0.3">
      <c r="B1804" s="110">
        <v>1798</v>
      </c>
      <c r="C1804" s="111" t="str">
        <f>IFERROR(VLOOKUP($I$4&amp;"--"&amp;ROW(A1798),'Clie-F'!$A$5:$H$7000,4,0),"")</f>
        <v/>
      </c>
      <c r="D1804" s="112" t="str">
        <f>IFERROR(VLOOKUP($I$4&amp;"--"&amp;ROW(A1798),'Clie-F'!$A$5:$H$7000,7,0),"")</f>
        <v/>
      </c>
      <c r="E1804" s="111" t="str">
        <f t="shared" ca="1" si="28"/>
        <v/>
      </c>
      <c r="F1804" s="111" t="str">
        <f>IFERROR(VLOOKUP($I$4&amp;"--"&amp;ROW(A1798),'Clie-F'!$A$5:$J$7000,9,0),"")</f>
        <v/>
      </c>
      <c r="G1804" s="111" t="str">
        <f>IFERROR(VLOOKUP($I$4&amp;"--"&amp;ROW(A1798),'Clie-F'!$A$5:$J$7000,10,0),"")</f>
        <v/>
      </c>
    </row>
    <row r="1805" spans="2:7" ht="30" customHeight="1" x14ac:dyDescent="0.3">
      <c r="B1805" s="110">
        <v>1799</v>
      </c>
      <c r="C1805" s="111" t="str">
        <f>IFERROR(VLOOKUP($I$4&amp;"--"&amp;ROW(A1799),'Clie-F'!$A$5:$H$7000,4,0),"")</f>
        <v/>
      </c>
      <c r="D1805" s="112" t="str">
        <f>IFERROR(VLOOKUP($I$4&amp;"--"&amp;ROW(A1799),'Clie-F'!$A$5:$H$7000,7,0),"")</f>
        <v/>
      </c>
      <c r="E1805" s="111" t="str">
        <f t="shared" ca="1" si="28"/>
        <v/>
      </c>
      <c r="F1805" s="111" t="str">
        <f>IFERROR(VLOOKUP($I$4&amp;"--"&amp;ROW(A1799),'Clie-F'!$A$5:$J$7000,9,0),"")</f>
        <v/>
      </c>
      <c r="G1805" s="111" t="str">
        <f>IFERROR(VLOOKUP($I$4&amp;"--"&amp;ROW(A1799),'Clie-F'!$A$5:$J$7000,10,0),"")</f>
        <v/>
      </c>
    </row>
    <row r="1806" spans="2:7" ht="30" customHeight="1" x14ac:dyDescent="0.3">
      <c r="B1806" s="110">
        <v>1800</v>
      </c>
      <c r="C1806" s="111" t="str">
        <f>IFERROR(VLOOKUP($I$4&amp;"--"&amp;ROW(A1800),'Clie-F'!$A$5:$H$7000,4,0),"")</f>
        <v/>
      </c>
      <c r="D1806" s="112" t="str">
        <f>IFERROR(VLOOKUP($I$4&amp;"--"&amp;ROW(A1800),'Clie-F'!$A$5:$H$7000,7,0),"")</f>
        <v/>
      </c>
      <c r="E1806" s="111" t="str">
        <f t="shared" ca="1" si="28"/>
        <v/>
      </c>
      <c r="F1806" s="111" t="str">
        <f>IFERROR(VLOOKUP($I$4&amp;"--"&amp;ROW(A1800),'Clie-F'!$A$5:$J$7000,9,0),"")</f>
        <v/>
      </c>
      <c r="G1806" s="111" t="str">
        <f>IFERROR(VLOOKUP($I$4&amp;"--"&amp;ROW(A1800),'Clie-F'!$A$5:$J$7000,10,0),"")</f>
        <v/>
      </c>
    </row>
    <row r="1807" spans="2:7" ht="30" customHeight="1" x14ac:dyDescent="0.3">
      <c r="B1807" s="110">
        <v>1801</v>
      </c>
      <c r="C1807" s="111" t="str">
        <f>IFERROR(VLOOKUP($I$4&amp;"--"&amp;ROW(A1801),'Clie-F'!$A$5:$H$7000,4,0),"")</f>
        <v/>
      </c>
      <c r="D1807" s="112" t="str">
        <f>IFERROR(VLOOKUP($I$4&amp;"--"&amp;ROW(A1801),'Clie-F'!$A$5:$H$7000,7,0),"")</f>
        <v/>
      </c>
      <c r="E1807" s="111" t="str">
        <f t="shared" ca="1" si="28"/>
        <v/>
      </c>
      <c r="F1807" s="111" t="str">
        <f>IFERROR(VLOOKUP($I$4&amp;"--"&amp;ROW(A1801),'Clie-F'!$A$5:$J$7000,9,0),"")</f>
        <v/>
      </c>
      <c r="G1807" s="111" t="str">
        <f>IFERROR(VLOOKUP($I$4&amp;"--"&amp;ROW(A1801),'Clie-F'!$A$5:$J$7000,10,0),"")</f>
        <v/>
      </c>
    </row>
    <row r="1808" spans="2:7" ht="30" customHeight="1" x14ac:dyDescent="0.3">
      <c r="B1808" s="110">
        <v>1802</v>
      </c>
      <c r="C1808" s="111" t="str">
        <f>IFERROR(VLOOKUP($I$4&amp;"--"&amp;ROW(A1802),'Clie-F'!$A$5:$H$7000,4,0),"")</f>
        <v/>
      </c>
      <c r="D1808" s="112" t="str">
        <f>IFERROR(VLOOKUP($I$4&amp;"--"&amp;ROW(A1802),'Clie-F'!$A$5:$H$7000,7,0),"")</f>
        <v/>
      </c>
      <c r="E1808" s="111" t="str">
        <f t="shared" ca="1" si="28"/>
        <v/>
      </c>
      <c r="F1808" s="111" t="str">
        <f>IFERROR(VLOOKUP($I$4&amp;"--"&amp;ROW(A1802),'Clie-F'!$A$5:$J$7000,9,0),"")</f>
        <v/>
      </c>
      <c r="G1808" s="111" t="str">
        <f>IFERROR(VLOOKUP($I$4&amp;"--"&amp;ROW(A1802),'Clie-F'!$A$5:$J$7000,10,0),"")</f>
        <v/>
      </c>
    </row>
    <row r="1809" spans="2:7" ht="30" customHeight="1" x14ac:dyDescent="0.3">
      <c r="B1809" s="110">
        <v>1803</v>
      </c>
      <c r="C1809" s="111" t="str">
        <f>IFERROR(VLOOKUP($I$4&amp;"--"&amp;ROW(A1803),'Clie-F'!$A$5:$H$7000,4,0),"")</f>
        <v/>
      </c>
      <c r="D1809" s="112" t="str">
        <f>IFERROR(VLOOKUP($I$4&amp;"--"&amp;ROW(A1803),'Clie-F'!$A$5:$H$7000,7,0),"")</f>
        <v/>
      </c>
      <c r="E1809" s="111" t="str">
        <f t="shared" ca="1" si="28"/>
        <v/>
      </c>
      <c r="F1809" s="111" t="str">
        <f>IFERROR(VLOOKUP($I$4&amp;"--"&amp;ROW(A1803),'Clie-F'!$A$5:$J$7000,9,0),"")</f>
        <v/>
      </c>
      <c r="G1809" s="111" t="str">
        <f>IFERROR(VLOOKUP($I$4&amp;"--"&amp;ROW(A1803),'Clie-F'!$A$5:$J$7000,10,0),"")</f>
        <v/>
      </c>
    </row>
    <row r="1810" spans="2:7" ht="30" customHeight="1" x14ac:dyDescent="0.3">
      <c r="B1810" s="110">
        <v>1804</v>
      </c>
      <c r="C1810" s="111" t="str">
        <f>IFERROR(VLOOKUP($I$4&amp;"--"&amp;ROW(A1804),'Clie-F'!$A$5:$H$7000,4,0),"")</f>
        <v/>
      </c>
      <c r="D1810" s="112" t="str">
        <f>IFERROR(VLOOKUP($I$4&amp;"--"&amp;ROW(A1804),'Clie-F'!$A$5:$H$7000,7,0),"")</f>
        <v/>
      </c>
      <c r="E1810" s="111" t="str">
        <f t="shared" ca="1" si="28"/>
        <v/>
      </c>
      <c r="F1810" s="111" t="str">
        <f>IFERROR(VLOOKUP($I$4&amp;"--"&amp;ROW(A1804),'Clie-F'!$A$5:$J$7000,9,0),"")</f>
        <v/>
      </c>
      <c r="G1810" s="111" t="str">
        <f>IFERROR(VLOOKUP($I$4&amp;"--"&amp;ROW(A1804),'Clie-F'!$A$5:$J$7000,10,0),"")</f>
        <v/>
      </c>
    </row>
    <row r="1811" spans="2:7" ht="30" customHeight="1" x14ac:dyDescent="0.3">
      <c r="B1811" s="110">
        <v>1805</v>
      </c>
      <c r="C1811" s="111" t="str">
        <f>IFERROR(VLOOKUP($I$4&amp;"--"&amp;ROW(A1805),'Clie-F'!$A$5:$H$7000,4,0),"")</f>
        <v/>
      </c>
      <c r="D1811" s="112" t="str">
        <f>IFERROR(VLOOKUP($I$4&amp;"--"&amp;ROW(A1805),'Clie-F'!$A$5:$H$7000,7,0),"")</f>
        <v/>
      </c>
      <c r="E1811" s="111" t="str">
        <f t="shared" ca="1" si="28"/>
        <v/>
      </c>
      <c r="F1811" s="111" t="str">
        <f>IFERROR(VLOOKUP($I$4&amp;"--"&amp;ROW(A1805),'Clie-F'!$A$5:$J$7000,9,0),"")</f>
        <v/>
      </c>
      <c r="G1811" s="111" t="str">
        <f>IFERROR(VLOOKUP($I$4&amp;"--"&amp;ROW(A1805),'Clie-F'!$A$5:$J$7000,10,0),"")</f>
        <v/>
      </c>
    </row>
    <row r="1812" spans="2:7" ht="30" customHeight="1" x14ac:dyDescent="0.3">
      <c r="B1812" s="110">
        <v>1806</v>
      </c>
      <c r="C1812" s="111" t="str">
        <f>IFERROR(VLOOKUP($I$4&amp;"--"&amp;ROW(A1806),'Clie-F'!$A$5:$H$7000,4,0),"")</f>
        <v/>
      </c>
      <c r="D1812" s="112" t="str">
        <f>IFERROR(VLOOKUP($I$4&amp;"--"&amp;ROW(A1806),'Clie-F'!$A$5:$H$7000,7,0),"")</f>
        <v/>
      </c>
      <c r="E1812" s="111" t="str">
        <f t="shared" ca="1" si="28"/>
        <v/>
      </c>
      <c r="F1812" s="111" t="str">
        <f>IFERROR(VLOOKUP($I$4&amp;"--"&amp;ROW(A1806),'Clie-F'!$A$5:$J$7000,9,0),"")</f>
        <v/>
      </c>
      <c r="G1812" s="111" t="str">
        <f>IFERROR(VLOOKUP($I$4&amp;"--"&amp;ROW(A1806),'Clie-F'!$A$5:$J$7000,10,0),"")</f>
        <v/>
      </c>
    </row>
    <row r="1813" spans="2:7" ht="30" customHeight="1" x14ac:dyDescent="0.3">
      <c r="B1813" s="110">
        <v>1807</v>
      </c>
      <c r="C1813" s="111" t="str">
        <f>IFERROR(VLOOKUP($I$4&amp;"--"&amp;ROW(A1807),'Clie-F'!$A$5:$H$7000,4,0),"")</f>
        <v/>
      </c>
      <c r="D1813" s="112" t="str">
        <f>IFERROR(VLOOKUP($I$4&amp;"--"&amp;ROW(A1807),'Clie-F'!$A$5:$H$7000,7,0),"")</f>
        <v/>
      </c>
      <c r="E1813" s="111" t="str">
        <f t="shared" ca="1" si="28"/>
        <v/>
      </c>
      <c r="F1813" s="111" t="str">
        <f>IFERROR(VLOOKUP($I$4&amp;"--"&amp;ROW(A1807),'Clie-F'!$A$5:$J$7000,9,0),"")</f>
        <v/>
      </c>
      <c r="G1813" s="111" t="str">
        <f>IFERROR(VLOOKUP($I$4&amp;"--"&amp;ROW(A1807),'Clie-F'!$A$5:$J$7000,10,0),"")</f>
        <v/>
      </c>
    </row>
    <row r="1814" spans="2:7" ht="30" customHeight="1" x14ac:dyDescent="0.3">
      <c r="B1814" s="110">
        <v>1808</v>
      </c>
      <c r="C1814" s="111" t="str">
        <f>IFERROR(VLOOKUP($I$4&amp;"--"&amp;ROW(A1808),'Clie-F'!$A$5:$H$7000,4,0),"")</f>
        <v/>
      </c>
      <c r="D1814" s="112" t="str">
        <f>IFERROR(VLOOKUP($I$4&amp;"--"&amp;ROW(A1808),'Clie-F'!$A$5:$H$7000,7,0),"")</f>
        <v/>
      </c>
      <c r="E1814" s="111" t="str">
        <f t="shared" ca="1" si="28"/>
        <v/>
      </c>
      <c r="F1814" s="111" t="str">
        <f>IFERROR(VLOOKUP($I$4&amp;"--"&amp;ROW(A1808),'Clie-F'!$A$5:$J$7000,9,0),"")</f>
        <v/>
      </c>
      <c r="G1814" s="111" t="str">
        <f>IFERROR(VLOOKUP($I$4&amp;"--"&amp;ROW(A1808),'Clie-F'!$A$5:$J$7000,10,0),"")</f>
        <v/>
      </c>
    </row>
    <row r="1815" spans="2:7" ht="30" customHeight="1" x14ac:dyDescent="0.3">
      <c r="B1815" s="110">
        <v>1809</v>
      </c>
      <c r="C1815" s="111" t="str">
        <f>IFERROR(VLOOKUP($I$4&amp;"--"&amp;ROW(A1809),'Clie-F'!$A$5:$H$7000,4,0),"")</f>
        <v/>
      </c>
      <c r="D1815" s="112" t="str">
        <f>IFERROR(VLOOKUP($I$4&amp;"--"&amp;ROW(A1809),'Clie-F'!$A$5:$H$7000,7,0),"")</f>
        <v/>
      </c>
      <c r="E1815" s="111" t="str">
        <f t="shared" ca="1" si="28"/>
        <v/>
      </c>
      <c r="F1815" s="111" t="str">
        <f>IFERROR(VLOOKUP($I$4&amp;"--"&amp;ROW(A1809),'Clie-F'!$A$5:$J$7000,9,0),"")</f>
        <v/>
      </c>
      <c r="G1815" s="111" t="str">
        <f>IFERROR(VLOOKUP($I$4&amp;"--"&amp;ROW(A1809),'Clie-F'!$A$5:$J$7000,10,0),"")</f>
        <v/>
      </c>
    </row>
    <row r="1816" spans="2:7" ht="30" customHeight="1" x14ac:dyDescent="0.3">
      <c r="B1816" s="110">
        <v>1810</v>
      </c>
      <c r="C1816" s="111" t="str">
        <f>IFERROR(VLOOKUP($I$4&amp;"--"&amp;ROW(A1810),'Clie-F'!$A$5:$H$7000,4,0),"")</f>
        <v/>
      </c>
      <c r="D1816" s="112" t="str">
        <f>IFERROR(VLOOKUP($I$4&amp;"--"&amp;ROW(A1810),'Clie-F'!$A$5:$H$7000,7,0),"")</f>
        <v/>
      </c>
      <c r="E1816" s="111" t="str">
        <f t="shared" ca="1" si="28"/>
        <v/>
      </c>
      <c r="F1816" s="111" t="str">
        <f>IFERROR(VLOOKUP($I$4&amp;"--"&amp;ROW(A1810),'Clie-F'!$A$5:$J$7000,9,0),"")</f>
        <v/>
      </c>
      <c r="G1816" s="111" t="str">
        <f>IFERROR(VLOOKUP($I$4&amp;"--"&amp;ROW(A1810),'Clie-F'!$A$5:$J$7000,10,0),"")</f>
        <v/>
      </c>
    </row>
    <row r="1817" spans="2:7" ht="30" customHeight="1" x14ac:dyDescent="0.3">
      <c r="B1817" s="110">
        <v>1811</v>
      </c>
      <c r="C1817" s="111" t="str">
        <f>IFERROR(VLOOKUP($I$4&amp;"--"&amp;ROW(A1811),'Clie-F'!$A$5:$H$7000,4,0),"")</f>
        <v/>
      </c>
      <c r="D1817" s="112" t="str">
        <f>IFERROR(VLOOKUP($I$4&amp;"--"&amp;ROW(A1811),'Clie-F'!$A$5:$H$7000,7,0),"")</f>
        <v/>
      </c>
      <c r="E1817" s="111" t="str">
        <f t="shared" ca="1" si="28"/>
        <v/>
      </c>
      <c r="F1817" s="111" t="str">
        <f>IFERROR(VLOOKUP($I$4&amp;"--"&amp;ROW(A1811),'Clie-F'!$A$5:$J$7000,9,0),"")</f>
        <v/>
      </c>
      <c r="G1817" s="111" t="str">
        <f>IFERROR(VLOOKUP($I$4&amp;"--"&amp;ROW(A1811),'Clie-F'!$A$5:$J$7000,10,0),"")</f>
        <v/>
      </c>
    </row>
    <row r="1818" spans="2:7" ht="30" customHeight="1" x14ac:dyDescent="0.3">
      <c r="B1818" s="110">
        <v>1812</v>
      </c>
      <c r="C1818" s="111" t="str">
        <f>IFERROR(VLOOKUP($I$4&amp;"--"&amp;ROW(A1812),'Clie-F'!$A$5:$H$7000,4,0),"")</f>
        <v/>
      </c>
      <c r="D1818" s="112" t="str">
        <f>IFERROR(VLOOKUP($I$4&amp;"--"&amp;ROW(A1812),'Clie-F'!$A$5:$H$7000,7,0),"")</f>
        <v/>
      </c>
      <c r="E1818" s="111" t="str">
        <f t="shared" ca="1" si="28"/>
        <v/>
      </c>
      <c r="F1818" s="111" t="str">
        <f>IFERROR(VLOOKUP($I$4&amp;"--"&amp;ROW(A1812),'Clie-F'!$A$5:$J$7000,9,0),"")</f>
        <v/>
      </c>
      <c r="G1818" s="111" t="str">
        <f>IFERROR(VLOOKUP($I$4&amp;"--"&amp;ROW(A1812),'Clie-F'!$A$5:$J$7000,10,0),"")</f>
        <v/>
      </c>
    </row>
    <row r="1819" spans="2:7" ht="30" customHeight="1" x14ac:dyDescent="0.3">
      <c r="B1819" s="110">
        <v>1813</v>
      </c>
      <c r="C1819" s="111" t="str">
        <f>IFERROR(VLOOKUP($I$4&amp;"--"&amp;ROW(A1813),'Clie-F'!$A$5:$H$7000,4,0),"")</f>
        <v/>
      </c>
      <c r="D1819" s="112" t="str">
        <f>IFERROR(VLOOKUP($I$4&amp;"--"&amp;ROW(A1813),'Clie-F'!$A$5:$H$7000,7,0),"")</f>
        <v/>
      </c>
      <c r="E1819" s="111" t="str">
        <f t="shared" ca="1" si="28"/>
        <v/>
      </c>
      <c r="F1819" s="111" t="str">
        <f>IFERROR(VLOOKUP($I$4&amp;"--"&amp;ROW(A1813),'Clie-F'!$A$5:$J$7000,9,0),"")</f>
        <v/>
      </c>
      <c r="G1819" s="111" t="str">
        <f>IFERROR(VLOOKUP($I$4&amp;"--"&amp;ROW(A1813),'Clie-F'!$A$5:$J$7000,10,0),"")</f>
        <v/>
      </c>
    </row>
    <row r="1820" spans="2:7" ht="30" customHeight="1" x14ac:dyDescent="0.3">
      <c r="B1820" s="110">
        <v>1814</v>
      </c>
      <c r="C1820" s="111" t="str">
        <f>IFERROR(VLOOKUP($I$4&amp;"--"&amp;ROW(A1814),'Clie-F'!$A$5:$H$7000,4,0),"")</f>
        <v/>
      </c>
      <c r="D1820" s="112" t="str">
        <f>IFERROR(VLOOKUP($I$4&amp;"--"&amp;ROW(A1814),'Clie-F'!$A$5:$H$7000,7,0),"")</f>
        <v/>
      </c>
      <c r="E1820" s="111" t="str">
        <f t="shared" ca="1" si="28"/>
        <v/>
      </c>
      <c r="F1820" s="111" t="str">
        <f>IFERROR(VLOOKUP($I$4&amp;"--"&amp;ROW(A1814),'Clie-F'!$A$5:$J$7000,9,0),"")</f>
        <v/>
      </c>
      <c r="G1820" s="111" t="str">
        <f>IFERROR(VLOOKUP($I$4&amp;"--"&amp;ROW(A1814),'Clie-F'!$A$5:$J$7000,10,0),"")</f>
        <v/>
      </c>
    </row>
    <row r="1821" spans="2:7" ht="30" customHeight="1" x14ac:dyDescent="0.3">
      <c r="B1821" s="110">
        <v>1815</v>
      </c>
      <c r="C1821" s="111" t="str">
        <f>IFERROR(VLOOKUP($I$4&amp;"--"&amp;ROW(A1815),'Clie-F'!$A$5:$H$7000,4,0),"")</f>
        <v/>
      </c>
      <c r="D1821" s="112" t="str">
        <f>IFERROR(VLOOKUP($I$4&amp;"--"&amp;ROW(A1815),'Clie-F'!$A$5:$H$7000,7,0),"")</f>
        <v/>
      </c>
      <c r="E1821" s="111" t="str">
        <f t="shared" ca="1" si="28"/>
        <v/>
      </c>
      <c r="F1821" s="111" t="str">
        <f>IFERROR(VLOOKUP($I$4&amp;"--"&amp;ROW(A1815),'Clie-F'!$A$5:$J$7000,9,0),"")</f>
        <v/>
      </c>
      <c r="G1821" s="111" t="str">
        <f>IFERROR(VLOOKUP($I$4&amp;"--"&amp;ROW(A1815),'Clie-F'!$A$5:$J$7000,10,0),"")</f>
        <v/>
      </c>
    </row>
    <row r="1822" spans="2:7" ht="30" customHeight="1" x14ac:dyDescent="0.3">
      <c r="B1822" s="110">
        <v>1816</v>
      </c>
      <c r="C1822" s="111" t="str">
        <f>IFERROR(VLOOKUP($I$4&amp;"--"&amp;ROW(A1816),'Clie-F'!$A$5:$H$7000,4,0),"")</f>
        <v/>
      </c>
      <c r="D1822" s="112" t="str">
        <f>IFERROR(VLOOKUP($I$4&amp;"--"&amp;ROW(A1816),'Clie-F'!$A$5:$H$7000,7,0),"")</f>
        <v/>
      </c>
      <c r="E1822" s="111" t="str">
        <f t="shared" ca="1" si="28"/>
        <v/>
      </c>
      <c r="F1822" s="111" t="str">
        <f>IFERROR(VLOOKUP($I$4&amp;"--"&amp;ROW(A1816),'Clie-F'!$A$5:$J$7000,9,0),"")</f>
        <v/>
      </c>
      <c r="G1822" s="111" t="str">
        <f>IFERROR(VLOOKUP($I$4&amp;"--"&amp;ROW(A1816),'Clie-F'!$A$5:$J$7000,10,0),"")</f>
        <v/>
      </c>
    </row>
    <row r="1823" spans="2:7" ht="30" customHeight="1" x14ac:dyDescent="0.3">
      <c r="B1823" s="110">
        <v>1817</v>
      </c>
      <c r="C1823" s="111" t="str">
        <f>IFERROR(VLOOKUP($I$4&amp;"--"&amp;ROW(A1817),'Clie-F'!$A$5:$H$7000,4,0),"")</f>
        <v/>
      </c>
      <c r="D1823" s="112" t="str">
        <f>IFERROR(VLOOKUP($I$4&amp;"--"&amp;ROW(A1817),'Clie-F'!$A$5:$H$7000,7,0),"")</f>
        <v/>
      </c>
      <c r="E1823" s="111" t="str">
        <f t="shared" ca="1" si="28"/>
        <v/>
      </c>
      <c r="F1823" s="111" t="str">
        <f>IFERROR(VLOOKUP($I$4&amp;"--"&amp;ROW(A1817),'Clie-F'!$A$5:$J$7000,9,0),"")</f>
        <v/>
      </c>
      <c r="G1823" s="111" t="str">
        <f>IFERROR(VLOOKUP($I$4&amp;"--"&amp;ROW(A1817),'Clie-F'!$A$5:$J$7000,10,0),"")</f>
        <v/>
      </c>
    </row>
    <row r="1824" spans="2:7" ht="30" customHeight="1" x14ac:dyDescent="0.3">
      <c r="B1824" s="110">
        <v>1818</v>
      </c>
      <c r="C1824" s="111" t="str">
        <f>IFERROR(VLOOKUP($I$4&amp;"--"&amp;ROW(A1818),'Clie-F'!$A$5:$H$7000,4,0),"")</f>
        <v/>
      </c>
      <c r="D1824" s="112" t="str">
        <f>IFERROR(VLOOKUP($I$4&amp;"--"&amp;ROW(A1818),'Clie-F'!$A$5:$H$7000,7,0),"")</f>
        <v/>
      </c>
      <c r="E1824" s="111" t="str">
        <f t="shared" ca="1" si="28"/>
        <v/>
      </c>
      <c r="F1824" s="111" t="str">
        <f>IFERROR(VLOOKUP($I$4&amp;"--"&amp;ROW(A1818),'Clie-F'!$A$5:$J$7000,9,0),"")</f>
        <v/>
      </c>
      <c r="G1824" s="111" t="str">
        <f>IFERROR(VLOOKUP($I$4&amp;"--"&amp;ROW(A1818),'Clie-F'!$A$5:$J$7000,10,0),"")</f>
        <v/>
      </c>
    </row>
    <row r="1825" spans="2:7" ht="30" customHeight="1" x14ac:dyDescent="0.3">
      <c r="B1825" s="110">
        <v>1819</v>
      </c>
      <c r="C1825" s="111" t="str">
        <f>IFERROR(VLOOKUP($I$4&amp;"--"&amp;ROW(A1819),'Clie-F'!$A$5:$H$7000,4,0),"")</f>
        <v/>
      </c>
      <c r="D1825" s="112" t="str">
        <f>IFERROR(VLOOKUP($I$4&amp;"--"&amp;ROW(A1819),'Clie-F'!$A$5:$H$7000,7,0),"")</f>
        <v/>
      </c>
      <c r="E1825" s="111" t="str">
        <f t="shared" ca="1" si="28"/>
        <v/>
      </c>
      <c r="F1825" s="111" t="str">
        <f>IFERROR(VLOOKUP($I$4&amp;"--"&amp;ROW(A1819),'Clie-F'!$A$5:$J$7000,9,0),"")</f>
        <v/>
      </c>
      <c r="G1825" s="111" t="str">
        <f>IFERROR(VLOOKUP($I$4&amp;"--"&amp;ROW(A1819),'Clie-F'!$A$5:$J$7000,10,0),"")</f>
        <v/>
      </c>
    </row>
    <row r="1826" spans="2:7" ht="30" customHeight="1" x14ac:dyDescent="0.3">
      <c r="B1826" s="110">
        <v>1820</v>
      </c>
      <c r="C1826" s="111" t="str">
        <f>IFERROR(VLOOKUP($I$4&amp;"--"&amp;ROW(A1820),'Clie-F'!$A$5:$H$7000,4,0),"")</f>
        <v/>
      </c>
      <c r="D1826" s="112" t="str">
        <f>IFERROR(VLOOKUP($I$4&amp;"--"&amp;ROW(A1820),'Clie-F'!$A$5:$H$7000,7,0),"")</f>
        <v/>
      </c>
      <c r="E1826" s="111" t="str">
        <f t="shared" ca="1" si="28"/>
        <v/>
      </c>
      <c r="F1826" s="111" t="str">
        <f>IFERROR(VLOOKUP($I$4&amp;"--"&amp;ROW(A1820),'Clie-F'!$A$5:$J$7000,9,0),"")</f>
        <v/>
      </c>
      <c r="G1826" s="111" t="str">
        <f>IFERROR(VLOOKUP($I$4&amp;"--"&amp;ROW(A1820),'Clie-F'!$A$5:$J$7000,10,0),"")</f>
        <v/>
      </c>
    </row>
    <row r="1827" spans="2:7" ht="30" customHeight="1" x14ac:dyDescent="0.3">
      <c r="B1827" s="110">
        <v>1821</v>
      </c>
      <c r="C1827" s="111" t="str">
        <f>IFERROR(VLOOKUP($I$4&amp;"--"&amp;ROW(A1821),'Clie-F'!$A$5:$H$7000,4,0),"")</f>
        <v/>
      </c>
      <c r="D1827" s="112" t="str">
        <f>IFERROR(VLOOKUP($I$4&amp;"--"&amp;ROW(A1821),'Clie-F'!$A$5:$H$7000,7,0),"")</f>
        <v/>
      </c>
      <c r="E1827" s="111" t="str">
        <f t="shared" ca="1" si="28"/>
        <v/>
      </c>
      <c r="F1827" s="111" t="str">
        <f>IFERROR(VLOOKUP($I$4&amp;"--"&amp;ROW(A1821),'Clie-F'!$A$5:$J$7000,9,0),"")</f>
        <v/>
      </c>
      <c r="G1827" s="111" t="str">
        <f>IFERROR(VLOOKUP($I$4&amp;"--"&amp;ROW(A1821),'Clie-F'!$A$5:$J$7000,10,0),"")</f>
        <v/>
      </c>
    </row>
    <row r="1828" spans="2:7" ht="30" customHeight="1" x14ac:dyDescent="0.3">
      <c r="B1828" s="110">
        <v>1822</v>
      </c>
      <c r="C1828" s="111" t="str">
        <f>IFERROR(VLOOKUP($I$4&amp;"--"&amp;ROW(A1822),'Clie-F'!$A$5:$H$7000,4,0),"")</f>
        <v/>
      </c>
      <c r="D1828" s="112" t="str">
        <f>IFERROR(VLOOKUP($I$4&amp;"--"&amp;ROW(A1822),'Clie-F'!$A$5:$H$7000,7,0),"")</f>
        <v/>
      </c>
      <c r="E1828" s="111" t="str">
        <f t="shared" ca="1" si="28"/>
        <v/>
      </c>
      <c r="F1828" s="111" t="str">
        <f>IFERROR(VLOOKUP($I$4&amp;"--"&amp;ROW(A1822),'Clie-F'!$A$5:$J$7000,9,0),"")</f>
        <v/>
      </c>
      <c r="G1828" s="111" t="str">
        <f>IFERROR(VLOOKUP($I$4&amp;"--"&amp;ROW(A1822),'Clie-F'!$A$5:$J$7000,10,0),"")</f>
        <v/>
      </c>
    </row>
    <row r="1829" spans="2:7" ht="30" customHeight="1" x14ac:dyDescent="0.3">
      <c r="B1829" s="110">
        <v>1823</v>
      </c>
      <c r="C1829" s="111" t="str">
        <f>IFERROR(VLOOKUP($I$4&amp;"--"&amp;ROW(A1823),'Clie-F'!$A$5:$H$7000,4,0),"")</f>
        <v/>
      </c>
      <c r="D1829" s="112" t="str">
        <f>IFERROR(VLOOKUP($I$4&amp;"--"&amp;ROW(A1823),'Clie-F'!$A$5:$H$7000,7,0),"")</f>
        <v/>
      </c>
      <c r="E1829" s="111" t="str">
        <f t="shared" ca="1" si="28"/>
        <v/>
      </c>
      <c r="F1829" s="111" t="str">
        <f>IFERROR(VLOOKUP($I$4&amp;"--"&amp;ROW(A1823),'Clie-F'!$A$5:$J$7000,9,0),"")</f>
        <v/>
      </c>
      <c r="G1829" s="111" t="str">
        <f>IFERROR(VLOOKUP($I$4&amp;"--"&amp;ROW(A1823),'Clie-F'!$A$5:$J$7000,10,0),"")</f>
        <v/>
      </c>
    </row>
    <row r="1830" spans="2:7" ht="30" customHeight="1" x14ac:dyDescent="0.3">
      <c r="B1830" s="110">
        <v>1824</v>
      </c>
      <c r="C1830" s="111" t="str">
        <f>IFERROR(VLOOKUP($I$4&amp;"--"&amp;ROW(A1824),'Clie-F'!$A$5:$H$7000,4,0),"")</f>
        <v/>
      </c>
      <c r="D1830" s="112" t="str">
        <f>IFERROR(VLOOKUP($I$4&amp;"--"&amp;ROW(A1824),'Clie-F'!$A$5:$H$7000,7,0),"")</f>
        <v/>
      </c>
      <c r="E1830" s="111" t="str">
        <f t="shared" ca="1" si="28"/>
        <v/>
      </c>
      <c r="F1830" s="111" t="str">
        <f>IFERROR(VLOOKUP($I$4&amp;"--"&amp;ROW(A1824),'Clie-F'!$A$5:$J$7000,9,0),"")</f>
        <v/>
      </c>
      <c r="G1830" s="111" t="str">
        <f>IFERROR(VLOOKUP($I$4&amp;"--"&amp;ROW(A1824),'Clie-F'!$A$5:$J$7000,10,0),"")</f>
        <v/>
      </c>
    </row>
    <row r="1831" spans="2:7" ht="30" customHeight="1" x14ac:dyDescent="0.3">
      <c r="B1831" s="110">
        <v>1825</v>
      </c>
      <c r="C1831" s="111" t="str">
        <f>IFERROR(VLOOKUP($I$4&amp;"--"&amp;ROW(A1825),'Clie-F'!$A$5:$H$7000,4,0),"")</f>
        <v/>
      </c>
      <c r="D1831" s="112" t="str">
        <f>IFERROR(VLOOKUP($I$4&amp;"--"&amp;ROW(A1825),'Clie-F'!$A$5:$H$7000,7,0),"")</f>
        <v/>
      </c>
      <c r="E1831" s="111" t="str">
        <f t="shared" ca="1" si="28"/>
        <v/>
      </c>
      <c r="F1831" s="111" t="str">
        <f>IFERROR(VLOOKUP($I$4&amp;"--"&amp;ROW(A1825),'Clie-F'!$A$5:$J$7000,9,0),"")</f>
        <v/>
      </c>
      <c r="G1831" s="111" t="str">
        <f>IFERROR(VLOOKUP($I$4&amp;"--"&amp;ROW(A1825),'Clie-F'!$A$5:$J$7000,10,0),"")</f>
        <v/>
      </c>
    </row>
    <row r="1832" spans="2:7" ht="30" customHeight="1" x14ac:dyDescent="0.3">
      <c r="B1832" s="110">
        <v>1826</v>
      </c>
      <c r="C1832" s="111" t="str">
        <f>IFERROR(VLOOKUP($I$4&amp;"--"&amp;ROW(A1826),'Clie-F'!$A$5:$H$7000,4,0),"")</f>
        <v/>
      </c>
      <c r="D1832" s="112" t="str">
        <f>IFERROR(VLOOKUP($I$4&amp;"--"&amp;ROW(A1826),'Clie-F'!$A$5:$H$7000,7,0),"")</f>
        <v/>
      </c>
      <c r="E1832" s="111" t="str">
        <f t="shared" ca="1" si="28"/>
        <v/>
      </c>
      <c r="F1832" s="111" t="str">
        <f>IFERROR(VLOOKUP($I$4&amp;"--"&amp;ROW(A1826),'Clie-F'!$A$5:$J$7000,9,0),"")</f>
        <v/>
      </c>
      <c r="G1832" s="111" t="str">
        <f>IFERROR(VLOOKUP($I$4&amp;"--"&amp;ROW(A1826),'Clie-F'!$A$5:$J$7000,10,0),"")</f>
        <v/>
      </c>
    </row>
    <row r="1833" spans="2:7" ht="30" customHeight="1" x14ac:dyDescent="0.3">
      <c r="B1833" s="110">
        <v>1827</v>
      </c>
      <c r="C1833" s="111" t="str">
        <f>IFERROR(VLOOKUP($I$4&amp;"--"&amp;ROW(A1827),'Clie-F'!$A$5:$H$7000,4,0),"")</f>
        <v/>
      </c>
      <c r="D1833" s="112" t="str">
        <f>IFERROR(VLOOKUP($I$4&amp;"--"&amp;ROW(A1827),'Clie-F'!$A$5:$H$7000,7,0),"")</f>
        <v/>
      </c>
      <c r="E1833" s="111" t="str">
        <f t="shared" ca="1" si="28"/>
        <v/>
      </c>
      <c r="F1833" s="111" t="str">
        <f>IFERROR(VLOOKUP($I$4&amp;"--"&amp;ROW(A1827),'Clie-F'!$A$5:$J$7000,9,0),"")</f>
        <v/>
      </c>
      <c r="G1833" s="111" t="str">
        <f>IFERROR(VLOOKUP($I$4&amp;"--"&amp;ROW(A1827),'Clie-F'!$A$5:$J$7000,10,0),"")</f>
        <v/>
      </c>
    </row>
    <row r="1834" spans="2:7" ht="30" customHeight="1" x14ac:dyDescent="0.3">
      <c r="B1834" s="110">
        <v>1828</v>
      </c>
      <c r="C1834" s="111" t="str">
        <f>IFERROR(VLOOKUP($I$4&amp;"--"&amp;ROW(A1828),'Clie-F'!$A$5:$H$7000,4,0),"")</f>
        <v/>
      </c>
      <c r="D1834" s="112" t="str">
        <f>IFERROR(VLOOKUP($I$4&amp;"--"&amp;ROW(A1828),'Clie-F'!$A$5:$H$7000,7,0),"")</f>
        <v/>
      </c>
      <c r="E1834" s="111" t="str">
        <f t="shared" ca="1" si="28"/>
        <v/>
      </c>
      <c r="F1834" s="111" t="str">
        <f>IFERROR(VLOOKUP($I$4&amp;"--"&amp;ROW(A1828),'Clie-F'!$A$5:$J$7000,9,0),"")</f>
        <v/>
      </c>
      <c r="G1834" s="111" t="str">
        <f>IFERROR(VLOOKUP($I$4&amp;"--"&amp;ROW(A1828),'Clie-F'!$A$5:$J$7000,10,0),"")</f>
        <v/>
      </c>
    </row>
    <row r="1835" spans="2:7" ht="30" customHeight="1" x14ac:dyDescent="0.3">
      <c r="B1835" s="110">
        <v>1829</v>
      </c>
      <c r="C1835" s="111" t="str">
        <f>IFERROR(VLOOKUP($I$4&amp;"--"&amp;ROW(A1829),'Clie-F'!$A$5:$H$7000,4,0),"")</f>
        <v/>
      </c>
      <c r="D1835" s="112" t="str">
        <f>IFERROR(VLOOKUP($I$4&amp;"--"&amp;ROW(A1829),'Clie-F'!$A$5:$H$7000,7,0),"")</f>
        <v/>
      </c>
      <c r="E1835" s="111" t="str">
        <f t="shared" ca="1" si="28"/>
        <v/>
      </c>
      <c r="F1835" s="111" t="str">
        <f>IFERROR(VLOOKUP($I$4&amp;"--"&amp;ROW(A1829),'Clie-F'!$A$5:$J$7000,9,0),"")</f>
        <v/>
      </c>
      <c r="G1835" s="111" t="str">
        <f>IFERROR(VLOOKUP($I$4&amp;"--"&amp;ROW(A1829),'Clie-F'!$A$5:$J$7000,10,0),"")</f>
        <v/>
      </c>
    </row>
    <row r="1836" spans="2:7" ht="30" customHeight="1" x14ac:dyDescent="0.3">
      <c r="B1836" s="110">
        <v>1830</v>
      </c>
      <c r="C1836" s="111" t="str">
        <f>IFERROR(VLOOKUP($I$4&amp;"--"&amp;ROW(A1830),'Clie-F'!$A$5:$H$7000,4,0),"")</f>
        <v/>
      </c>
      <c r="D1836" s="112" t="str">
        <f>IFERROR(VLOOKUP($I$4&amp;"--"&amp;ROW(A1830),'Clie-F'!$A$5:$H$7000,7,0),"")</f>
        <v/>
      </c>
      <c r="E1836" s="111" t="str">
        <f t="shared" ca="1" si="28"/>
        <v/>
      </c>
      <c r="F1836" s="111" t="str">
        <f>IFERROR(VLOOKUP($I$4&amp;"--"&amp;ROW(A1830),'Clie-F'!$A$5:$J$7000,9,0),"")</f>
        <v/>
      </c>
      <c r="G1836" s="111" t="str">
        <f>IFERROR(VLOOKUP($I$4&amp;"--"&amp;ROW(A1830),'Clie-F'!$A$5:$J$7000,10,0),"")</f>
        <v/>
      </c>
    </row>
    <row r="1837" spans="2:7" ht="30" customHeight="1" x14ac:dyDescent="0.3">
      <c r="B1837" s="110">
        <v>1831</v>
      </c>
      <c r="C1837" s="111" t="str">
        <f>IFERROR(VLOOKUP($I$4&amp;"--"&amp;ROW(A1831),'Clie-F'!$A$5:$H$7000,4,0),"")</f>
        <v/>
      </c>
      <c r="D1837" s="112" t="str">
        <f>IFERROR(VLOOKUP($I$4&amp;"--"&amp;ROW(A1831),'Clie-F'!$A$5:$H$7000,7,0),"")</f>
        <v/>
      </c>
      <c r="E1837" s="111" t="str">
        <f t="shared" ca="1" si="28"/>
        <v/>
      </c>
      <c r="F1837" s="111" t="str">
        <f>IFERROR(VLOOKUP($I$4&amp;"--"&amp;ROW(A1831),'Clie-F'!$A$5:$J$7000,9,0),"")</f>
        <v/>
      </c>
      <c r="G1837" s="111" t="str">
        <f>IFERROR(VLOOKUP($I$4&amp;"--"&amp;ROW(A1831),'Clie-F'!$A$5:$J$7000,10,0),"")</f>
        <v/>
      </c>
    </row>
    <row r="1838" spans="2:7" ht="30" customHeight="1" x14ac:dyDescent="0.3">
      <c r="B1838" s="110">
        <v>1832</v>
      </c>
      <c r="C1838" s="111" t="str">
        <f>IFERROR(VLOOKUP($I$4&amp;"--"&amp;ROW(A1832),'Clie-F'!$A$5:$H$7000,4,0),"")</f>
        <v/>
      </c>
      <c r="D1838" s="112" t="str">
        <f>IFERROR(VLOOKUP($I$4&amp;"--"&amp;ROW(A1832),'Clie-F'!$A$5:$H$7000,7,0),"")</f>
        <v/>
      </c>
      <c r="E1838" s="111" t="str">
        <f t="shared" ca="1" si="28"/>
        <v/>
      </c>
      <c r="F1838" s="111" t="str">
        <f>IFERROR(VLOOKUP($I$4&amp;"--"&amp;ROW(A1832),'Clie-F'!$A$5:$J$7000,9,0),"")</f>
        <v/>
      </c>
      <c r="G1838" s="111" t="str">
        <f>IFERROR(VLOOKUP($I$4&amp;"--"&amp;ROW(A1832),'Clie-F'!$A$5:$J$7000,10,0),"")</f>
        <v/>
      </c>
    </row>
    <row r="1839" spans="2:7" ht="30" customHeight="1" x14ac:dyDescent="0.3">
      <c r="B1839" s="110">
        <v>1833</v>
      </c>
      <c r="C1839" s="111" t="str">
        <f>IFERROR(VLOOKUP($I$4&amp;"--"&amp;ROW(A1833),'Clie-F'!$A$5:$H$7000,4,0),"")</f>
        <v/>
      </c>
      <c r="D1839" s="112" t="str">
        <f>IFERROR(VLOOKUP($I$4&amp;"--"&amp;ROW(A1833),'Clie-F'!$A$5:$H$7000,7,0),"")</f>
        <v/>
      </c>
      <c r="E1839" s="111" t="str">
        <f t="shared" ca="1" si="28"/>
        <v/>
      </c>
      <c r="F1839" s="111" t="str">
        <f>IFERROR(VLOOKUP($I$4&amp;"--"&amp;ROW(A1833),'Clie-F'!$A$5:$J$7000,9,0),"")</f>
        <v/>
      </c>
      <c r="G1839" s="111" t="str">
        <f>IFERROR(VLOOKUP($I$4&amp;"--"&amp;ROW(A1833),'Clie-F'!$A$5:$J$7000,10,0),"")</f>
        <v/>
      </c>
    </row>
    <row r="1840" spans="2:7" ht="30" customHeight="1" x14ac:dyDescent="0.3">
      <c r="B1840" s="110">
        <v>1834</v>
      </c>
      <c r="C1840" s="111" t="str">
        <f>IFERROR(VLOOKUP($I$4&amp;"--"&amp;ROW(A1834),'Clie-F'!$A$5:$H$7000,4,0),"")</f>
        <v/>
      </c>
      <c r="D1840" s="112" t="str">
        <f>IFERROR(VLOOKUP($I$4&amp;"--"&amp;ROW(A1834),'Clie-F'!$A$5:$H$7000,7,0),"")</f>
        <v/>
      </c>
      <c r="E1840" s="111" t="str">
        <f t="shared" ca="1" si="28"/>
        <v/>
      </c>
      <c r="F1840" s="111" t="str">
        <f>IFERROR(VLOOKUP($I$4&amp;"--"&amp;ROW(A1834),'Clie-F'!$A$5:$J$7000,9,0),"")</f>
        <v/>
      </c>
      <c r="G1840" s="111" t="str">
        <f>IFERROR(VLOOKUP($I$4&amp;"--"&amp;ROW(A1834),'Clie-F'!$A$5:$J$7000,10,0),"")</f>
        <v/>
      </c>
    </row>
    <row r="1841" spans="2:7" ht="30" customHeight="1" x14ac:dyDescent="0.3">
      <c r="B1841" s="110">
        <v>1835</v>
      </c>
      <c r="C1841" s="111" t="str">
        <f>IFERROR(VLOOKUP($I$4&amp;"--"&amp;ROW(A1835),'Clie-F'!$A$5:$H$7000,4,0),"")</f>
        <v/>
      </c>
      <c r="D1841" s="112" t="str">
        <f>IFERROR(VLOOKUP($I$4&amp;"--"&amp;ROW(A1835),'Clie-F'!$A$5:$H$7000,7,0),"")</f>
        <v/>
      </c>
      <c r="E1841" s="111" t="str">
        <f t="shared" ca="1" si="28"/>
        <v/>
      </c>
      <c r="F1841" s="111" t="str">
        <f>IFERROR(VLOOKUP($I$4&amp;"--"&amp;ROW(A1835),'Clie-F'!$A$5:$J$7000,9,0),"")</f>
        <v/>
      </c>
      <c r="G1841" s="111" t="str">
        <f>IFERROR(VLOOKUP($I$4&amp;"--"&amp;ROW(A1835),'Clie-F'!$A$5:$J$7000,10,0),"")</f>
        <v/>
      </c>
    </row>
    <row r="1842" spans="2:7" ht="30" customHeight="1" x14ac:dyDescent="0.3">
      <c r="B1842" s="110">
        <v>1836</v>
      </c>
      <c r="C1842" s="111" t="str">
        <f>IFERROR(VLOOKUP($I$4&amp;"--"&amp;ROW(A1836),'Clie-F'!$A$5:$H$7000,4,0),"")</f>
        <v/>
      </c>
      <c r="D1842" s="112" t="str">
        <f>IFERROR(VLOOKUP($I$4&amp;"--"&amp;ROW(A1836),'Clie-F'!$A$5:$H$7000,7,0),"")</f>
        <v/>
      </c>
      <c r="E1842" s="111" t="str">
        <f t="shared" ca="1" si="28"/>
        <v/>
      </c>
      <c r="F1842" s="111" t="str">
        <f>IFERROR(VLOOKUP($I$4&amp;"--"&amp;ROW(A1836),'Clie-F'!$A$5:$J$7000,9,0),"")</f>
        <v/>
      </c>
      <c r="G1842" s="111" t="str">
        <f>IFERROR(VLOOKUP($I$4&amp;"--"&amp;ROW(A1836),'Clie-F'!$A$5:$J$7000,10,0),"")</f>
        <v/>
      </c>
    </row>
    <row r="1843" spans="2:7" ht="30" customHeight="1" x14ac:dyDescent="0.3">
      <c r="B1843" s="110">
        <v>1837</v>
      </c>
      <c r="C1843" s="111" t="str">
        <f>IFERROR(VLOOKUP($I$4&amp;"--"&amp;ROW(A1837),'Clie-F'!$A$5:$H$7000,4,0),"")</f>
        <v/>
      </c>
      <c r="D1843" s="112" t="str">
        <f>IFERROR(VLOOKUP($I$4&amp;"--"&amp;ROW(A1837),'Clie-F'!$A$5:$H$7000,7,0),"")</f>
        <v/>
      </c>
      <c r="E1843" s="111" t="str">
        <f t="shared" ca="1" si="28"/>
        <v/>
      </c>
      <c r="F1843" s="111" t="str">
        <f>IFERROR(VLOOKUP($I$4&amp;"--"&amp;ROW(A1837),'Clie-F'!$A$5:$J$7000,9,0),"")</f>
        <v/>
      </c>
      <c r="G1843" s="111" t="str">
        <f>IFERROR(VLOOKUP($I$4&amp;"--"&amp;ROW(A1837),'Clie-F'!$A$5:$J$7000,10,0),"")</f>
        <v/>
      </c>
    </row>
    <row r="1844" spans="2:7" ht="30" customHeight="1" x14ac:dyDescent="0.3">
      <c r="B1844" s="110">
        <v>1838</v>
      </c>
      <c r="C1844" s="111" t="str">
        <f>IFERROR(VLOOKUP($I$4&amp;"--"&amp;ROW(A1838),'Clie-F'!$A$5:$H$7000,4,0),"")</f>
        <v/>
      </c>
      <c r="D1844" s="112" t="str">
        <f>IFERROR(VLOOKUP($I$4&amp;"--"&amp;ROW(A1838),'Clie-F'!$A$5:$H$7000,7,0),"")</f>
        <v/>
      </c>
      <c r="E1844" s="111" t="str">
        <f t="shared" ca="1" si="28"/>
        <v/>
      </c>
      <c r="F1844" s="111" t="str">
        <f>IFERROR(VLOOKUP($I$4&amp;"--"&amp;ROW(A1838),'Clie-F'!$A$5:$J$7000,9,0),"")</f>
        <v/>
      </c>
      <c r="G1844" s="111" t="str">
        <f>IFERROR(VLOOKUP($I$4&amp;"--"&amp;ROW(A1838),'Clie-F'!$A$5:$J$7000,10,0),"")</f>
        <v/>
      </c>
    </row>
    <row r="1845" spans="2:7" ht="30" customHeight="1" x14ac:dyDescent="0.3">
      <c r="B1845" s="110">
        <v>1839</v>
      </c>
      <c r="C1845" s="111" t="str">
        <f>IFERROR(VLOOKUP($I$4&amp;"--"&amp;ROW(A1839),'Clie-F'!$A$5:$H$7000,4,0),"")</f>
        <v/>
      </c>
      <c r="D1845" s="112" t="str">
        <f>IFERROR(VLOOKUP($I$4&amp;"--"&amp;ROW(A1839),'Clie-F'!$A$5:$H$7000,7,0),"")</f>
        <v/>
      </c>
      <c r="E1845" s="111" t="str">
        <f t="shared" ca="1" si="28"/>
        <v/>
      </c>
      <c r="F1845" s="111" t="str">
        <f>IFERROR(VLOOKUP($I$4&amp;"--"&amp;ROW(A1839),'Clie-F'!$A$5:$J$7000,9,0),"")</f>
        <v/>
      </c>
      <c r="G1845" s="111" t="str">
        <f>IFERROR(VLOOKUP($I$4&amp;"--"&amp;ROW(A1839),'Clie-F'!$A$5:$J$7000,10,0),"")</f>
        <v/>
      </c>
    </row>
    <row r="1846" spans="2:7" ht="30" customHeight="1" x14ac:dyDescent="0.3">
      <c r="B1846" s="110">
        <v>1840</v>
      </c>
      <c r="C1846" s="111" t="str">
        <f>IFERROR(VLOOKUP($I$4&amp;"--"&amp;ROW(A1840),'Clie-F'!$A$5:$H$7000,4,0),"")</f>
        <v/>
      </c>
      <c r="D1846" s="112" t="str">
        <f>IFERROR(VLOOKUP($I$4&amp;"--"&amp;ROW(A1840),'Clie-F'!$A$5:$H$7000,7,0),"")</f>
        <v/>
      </c>
      <c r="E1846" s="111" t="str">
        <f t="shared" ca="1" si="28"/>
        <v/>
      </c>
      <c r="F1846" s="111" t="str">
        <f>IFERROR(VLOOKUP($I$4&amp;"--"&amp;ROW(A1840),'Clie-F'!$A$5:$J$7000,9,0),"")</f>
        <v/>
      </c>
      <c r="G1846" s="111" t="str">
        <f>IFERROR(VLOOKUP($I$4&amp;"--"&amp;ROW(A1840),'Clie-F'!$A$5:$J$7000,10,0),"")</f>
        <v/>
      </c>
    </row>
    <row r="1847" spans="2:7" ht="30" customHeight="1" x14ac:dyDescent="0.3">
      <c r="B1847" s="110">
        <v>1841</v>
      </c>
      <c r="C1847" s="111" t="str">
        <f>IFERROR(VLOOKUP($I$4&amp;"--"&amp;ROW(A1841),'Clie-F'!$A$5:$H$7000,4,0),"")</f>
        <v/>
      </c>
      <c r="D1847" s="112" t="str">
        <f>IFERROR(VLOOKUP($I$4&amp;"--"&amp;ROW(A1841),'Clie-F'!$A$5:$H$7000,7,0),"")</f>
        <v/>
      </c>
      <c r="E1847" s="111" t="str">
        <f t="shared" ca="1" si="28"/>
        <v/>
      </c>
      <c r="F1847" s="111" t="str">
        <f>IFERROR(VLOOKUP($I$4&amp;"--"&amp;ROW(A1841),'Clie-F'!$A$5:$J$7000,9,0),"")</f>
        <v/>
      </c>
      <c r="G1847" s="111" t="str">
        <f>IFERROR(VLOOKUP($I$4&amp;"--"&amp;ROW(A1841),'Clie-F'!$A$5:$J$7000,10,0),"")</f>
        <v/>
      </c>
    </row>
    <row r="1848" spans="2:7" ht="30" customHeight="1" x14ac:dyDescent="0.3">
      <c r="B1848" s="110">
        <v>1842</v>
      </c>
      <c r="C1848" s="111" t="str">
        <f>IFERROR(VLOOKUP($I$4&amp;"--"&amp;ROW(A1842),'Clie-F'!$A$5:$H$7000,4,0),"")</f>
        <v/>
      </c>
      <c r="D1848" s="112" t="str">
        <f>IFERROR(VLOOKUP($I$4&amp;"--"&amp;ROW(A1842),'Clie-F'!$A$5:$H$7000,7,0),"")</f>
        <v/>
      </c>
      <c r="E1848" s="111" t="str">
        <f t="shared" ca="1" si="28"/>
        <v/>
      </c>
      <c r="F1848" s="111" t="str">
        <f>IFERROR(VLOOKUP($I$4&amp;"--"&amp;ROW(A1842),'Clie-F'!$A$5:$J$7000,9,0),"")</f>
        <v/>
      </c>
      <c r="G1848" s="111" t="str">
        <f>IFERROR(VLOOKUP($I$4&amp;"--"&amp;ROW(A1842),'Clie-F'!$A$5:$J$7000,10,0),"")</f>
        <v/>
      </c>
    </row>
    <row r="1849" spans="2:7" ht="30" customHeight="1" x14ac:dyDescent="0.3">
      <c r="B1849" s="110">
        <v>1843</v>
      </c>
      <c r="C1849" s="111" t="str">
        <f>IFERROR(VLOOKUP($I$4&amp;"--"&amp;ROW(A1843),'Clie-F'!$A$5:$H$7000,4,0),"")</f>
        <v/>
      </c>
      <c r="D1849" s="112" t="str">
        <f>IFERROR(VLOOKUP($I$4&amp;"--"&amp;ROW(A1843),'Clie-F'!$A$5:$H$7000,7,0),"")</f>
        <v/>
      </c>
      <c r="E1849" s="111" t="str">
        <f t="shared" ca="1" si="28"/>
        <v/>
      </c>
      <c r="F1849" s="111" t="str">
        <f>IFERROR(VLOOKUP($I$4&amp;"--"&amp;ROW(A1843),'Clie-F'!$A$5:$J$7000,9,0),"")</f>
        <v/>
      </c>
      <c r="G1849" s="111" t="str">
        <f>IFERROR(VLOOKUP($I$4&amp;"--"&amp;ROW(A1843),'Clie-F'!$A$5:$J$7000,10,0),"")</f>
        <v/>
      </c>
    </row>
    <row r="1850" spans="2:7" ht="30" customHeight="1" x14ac:dyDescent="0.3">
      <c r="B1850" s="110">
        <v>1844</v>
      </c>
      <c r="C1850" s="111" t="str">
        <f>IFERROR(VLOOKUP($I$4&amp;"--"&amp;ROW(A1844),'Clie-F'!$A$5:$H$7000,4,0),"")</f>
        <v/>
      </c>
      <c r="D1850" s="112" t="str">
        <f>IFERROR(VLOOKUP($I$4&amp;"--"&amp;ROW(A1844),'Clie-F'!$A$5:$H$7000,7,0),"")</f>
        <v/>
      </c>
      <c r="E1850" s="111" t="str">
        <f t="shared" ca="1" si="28"/>
        <v/>
      </c>
      <c r="F1850" s="111" t="str">
        <f>IFERROR(VLOOKUP($I$4&amp;"--"&amp;ROW(A1844),'Clie-F'!$A$5:$J$7000,9,0),"")</f>
        <v/>
      </c>
      <c r="G1850" s="111" t="str">
        <f>IFERROR(VLOOKUP($I$4&amp;"--"&amp;ROW(A1844),'Clie-F'!$A$5:$J$7000,10,0),"")</f>
        <v/>
      </c>
    </row>
    <row r="1851" spans="2:7" ht="30" customHeight="1" x14ac:dyDescent="0.3">
      <c r="B1851" s="110">
        <v>1845</v>
      </c>
      <c r="C1851" s="111" t="str">
        <f>IFERROR(VLOOKUP($I$4&amp;"--"&amp;ROW(A1845),'Clie-F'!$A$5:$H$7000,4,0),"")</f>
        <v/>
      </c>
      <c r="D1851" s="112" t="str">
        <f>IFERROR(VLOOKUP($I$4&amp;"--"&amp;ROW(A1845),'Clie-F'!$A$5:$H$7000,7,0),"")</f>
        <v/>
      </c>
      <c r="E1851" s="111" t="str">
        <f t="shared" ca="1" si="28"/>
        <v/>
      </c>
      <c r="F1851" s="111" t="str">
        <f>IFERROR(VLOOKUP($I$4&amp;"--"&amp;ROW(A1845),'Clie-F'!$A$5:$J$7000,9,0),"")</f>
        <v/>
      </c>
      <c r="G1851" s="111" t="str">
        <f>IFERROR(VLOOKUP($I$4&amp;"--"&amp;ROW(A1845),'Clie-F'!$A$5:$J$7000,10,0),"")</f>
        <v/>
      </c>
    </row>
    <row r="1852" spans="2:7" ht="30" customHeight="1" x14ac:dyDescent="0.3">
      <c r="B1852" s="110">
        <v>1846</v>
      </c>
      <c r="C1852" s="111" t="str">
        <f>IFERROR(VLOOKUP($I$4&amp;"--"&amp;ROW(A1846),'Clie-F'!$A$5:$H$7000,4,0),"")</f>
        <v/>
      </c>
      <c r="D1852" s="112" t="str">
        <f>IFERROR(VLOOKUP($I$4&amp;"--"&amp;ROW(A1846),'Clie-F'!$A$5:$H$7000,7,0),"")</f>
        <v/>
      </c>
      <c r="E1852" s="111" t="str">
        <f t="shared" ca="1" si="28"/>
        <v/>
      </c>
      <c r="F1852" s="111" t="str">
        <f>IFERROR(VLOOKUP($I$4&amp;"--"&amp;ROW(A1846),'Clie-F'!$A$5:$J$7000,9,0),"")</f>
        <v/>
      </c>
      <c r="G1852" s="111" t="str">
        <f>IFERROR(VLOOKUP($I$4&amp;"--"&amp;ROW(A1846),'Clie-F'!$A$5:$J$7000,10,0),"")</f>
        <v/>
      </c>
    </row>
    <row r="1853" spans="2:7" ht="30" customHeight="1" x14ac:dyDescent="0.3">
      <c r="B1853" s="110">
        <v>1847</v>
      </c>
      <c r="C1853" s="111" t="str">
        <f>IFERROR(VLOOKUP($I$4&amp;"--"&amp;ROW(A1847),'Clie-F'!$A$5:$H$7000,4,0),"")</f>
        <v/>
      </c>
      <c r="D1853" s="112" t="str">
        <f>IFERROR(VLOOKUP($I$4&amp;"--"&amp;ROW(A1847),'Clie-F'!$A$5:$H$7000,7,0),"")</f>
        <v/>
      </c>
      <c r="E1853" s="111" t="str">
        <f t="shared" ca="1" si="28"/>
        <v/>
      </c>
      <c r="F1853" s="111" t="str">
        <f>IFERROR(VLOOKUP($I$4&amp;"--"&amp;ROW(A1847),'Clie-F'!$A$5:$J$7000,9,0),"")</f>
        <v/>
      </c>
      <c r="G1853" s="111" t="str">
        <f>IFERROR(VLOOKUP($I$4&amp;"--"&amp;ROW(A1847),'Clie-F'!$A$5:$J$7000,10,0),"")</f>
        <v/>
      </c>
    </row>
    <row r="1854" spans="2:7" ht="30" customHeight="1" x14ac:dyDescent="0.3">
      <c r="B1854" s="110">
        <v>1848</v>
      </c>
      <c r="C1854" s="111" t="str">
        <f>IFERROR(VLOOKUP($I$4&amp;"--"&amp;ROW(A1848),'Clie-F'!$A$5:$H$7000,4,0),"")</f>
        <v/>
      </c>
      <c r="D1854" s="112" t="str">
        <f>IFERROR(VLOOKUP($I$4&amp;"--"&amp;ROW(A1848),'Clie-F'!$A$5:$H$7000,7,0),"")</f>
        <v/>
      </c>
      <c r="E1854" s="111" t="str">
        <f t="shared" ca="1" si="28"/>
        <v/>
      </c>
      <c r="F1854" s="111" t="str">
        <f>IFERROR(VLOOKUP($I$4&amp;"--"&amp;ROW(A1848),'Clie-F'!$A$5:$J$7000,9,0),"")</f>
        <v/>
      </c>
      <c r="G1854" s="111" t="str">
        <f>IFERROR(VLOOKUP($I$4&amp;"--"&amp;ROW(A1848),'Clie-F'!$A$5:$J$7000,10,0),"")</f>
        <v/>
      </c>
    </row>
    <row r="1855" spans="2:7" ht="30" customHeight="1" x14ac:dyDescent="0.3">
      <c r="B1855" s="110">
        <v>1849</v>
      </c>
      <c r="C1855" s="111" t="str">
        <f>IFERROR(VLOOKUP($I$4&amp;"--"&amp;ROW(A1849),'Clie-F'!$A$5:$H$7000,4,0),"")</f>
        <v/>
      </c>
      <c r="D1855" s="112" t="str">
        <f>IFERROR(VLOOKUP($I$4&amp;"--"&amp;ROW(A1849),'Clie-F'!$A$5:$H$7000,7,0),"")</f>
        <v/>
      </c>
      <c r="E1855" s="111" t="str">
        <f t="shared" ca="1" si="28"/>
        <v/>
      </c>
      <c r="F1855" s="111" t="str">
        <f>IFERROR(VLOOKUP($I$4&amp;"--"&amp;ROW(A1849),'Clie-F'!$A$5:$J$7000,9,0),"")</f>
        <v/>
      </c>
      <c r="G1855" s="111" t="str">
        <f>IFERROR(VLOOKUP($I$4&amp;"--"&amp;ROW(A1849),'Clie-F'!$A$5:$J$7000,10,0),"")</f>
        <v/>
      </c>
    </row>
    <row r="1856" spans="2:7" ht="30" customHeight="1" x14ac:dyDescent="0.3">
      <c r="B1856" s="110">
        <v>1850</v>
      </c>
      <c r="C1856" s="111" t="str">
        <f>IFERROR(VLOOKUP($I$4&amp;"--"&amp;ROW(A1850),'Clie-F'!$A$5:$H$7000,4,0),"")</f>
        <v/>
      </c>
      <c r="D1856" s="112" t="str">
        <f>IFERROR(VLOOKUP($I$4&amp;"--"&amp;ROW(A1850),'Clie-F'!$A$5:$H$7000,7,0),"")</f>
        <v/>
      </c>
      <c r="E1856" s="111" t="str">
        <f t="shared" ca="1" si="28"/>
        <v/>
      </c>
      <c r="F1856" s="111" t="str">
        <f>IFERROR(VLOOKUP($I$4&amp;"--"&amp;ROW(A1850),'Clie-F'!$A$5:$J$7000,9,0),"")</f>
        <v/>
      </c>
      <c r="G1856" s="111" t="str">
        <f>IFERROR(VLOOKUP($I$4&amp;"--"&amp;ROW(A1850),'Clie-F'!$A$5:$J$7000,10,0),"")</f>
        <v/>
      </c>
    </row>
    <row r="1857" spans="2:7" ht="30" customHeight="1" x14ac:dyDescent="0.3">
      <c r="B1857" s="110">
        <v>1851</v>
      </c>
      <c r="C1857" s="111" t="str">
        <f>IFERROR(VLOOKUP($I$4&amp;"--"&amp;ROW(A1851),'Clie-F'!$A$5:$H$7000,4,0),"")</f>
        <v/>
      </c>
      <c r="D1857" s="112" t="str">
        <f>IFERROR(VLOOKUP($I$4&amp;"--"&amp;ROW(A1851),'Clie-F'!$A$5:$H$7000,7,0),"")</f>
        <v/>
      </c>
      <c r="E1857" s="111" t="str">
        <f t="shared" ca="1" si="28"/>
        <v/>
      </c>
      <c r="F1857" s="111" t="str">
        <f>IFERROR(VLOOKUP($I$4&amp;"--"&amp;ROW(A1851),'Clie-F'!$A$5:$J$7000,9,0),"")</f>
        <v/>
      </c>
      <c r="G1857" s="111" t="str">
        <f>IFERROR(VLOOKUP($I$4&amp;"--"&amp;ROW(A1851),'Clie-F'!$A$5:$J$7000,10,0),"")</f>
        <v/>
      </c>
    </row>
    <row r="1858" spans="2:7" ht="30" customHeight="1" x14ac:dyDescent="0.3">
      <c r="B1858" s="110">
        <v>1852</v>
      </c>
      <c r="C1858" s="111" t="str">
        <f>IFERROR(VLOOKUP($I$4&amp;"--"&amp;ROW(A1852),'Clie-F'!$A$5:$H$7000,4,0),"")</f>
        <v/>
      </c>
      <c r="D1858" s="112" t="str">
        <f>IFERROR(VLOOKUP($I$4&amp;"--"&amp;ROW(A1852),'Clie-F'!$A$5:$H$7000,7,0),"")</f>
        <v/>
      </c>
      <c r="E1858" s="111" t="str">
        <f t="shared" ca="1" si="28"/>
        <v/>
      </c>
      <c r="F1858" s="111" t="str">
        <f>IFERROR(VLOOKUP($I$4&amp;"--"&amp;ROW(A1852),'Clie-F'!$A$5:$J$7000,9,0),"")</f>
        <v/>
      </c>
      <c r="G1858" s="111" t="str">
        <f>IFERROR(VLOOKUP($I$4&amp;"--"&amp;ROW(A1852),'Clie-F'!$A$5:$J$7000,10,0),"")</f>
        <v/>
      </c>
    </row>
    <row r="1859" spans="2:7" ht="30" customHeight="1" x14ac:dyDescent="0.3">
      <c r="B1859" s="110">
        <v>1853</v>
      </c>
      <c r="C1859" s="111" t="str">
        <f>IFERROR(VLOOKUP($I$4&amp;"--"&amp;ROW(A1853),'Clie-F'!$A$5:$H$7000,4,0),"")</f>
        <v/>
      </c>
      <c r="D1859" s="112" t="str">
        <f>IFERROR(VLOOKUP($I$4&amp;"--"&amp;ROW(A1853),'Clie-F'!$A$5:$H$7000,7,0),"")</f>
        <v/>
      </c>
      <c r="E1859" s="111" t="str">
        <f t="shared" ca="1" si="28"/>
        <v/>
      </c>
      <c r="F1859" s="111" t="str">
        <f>IFERROR(VLOOKUP($I$4&amp;"--"&amp;ROW(A1853),'Clie-F'!$A$5:$J$7000,9,0),"")</f>
        <v/>
      </c>
      <c r="G1859" s="111" t="str">
        <f>IFERROR(VLOOKUP($I$4&amp;"--"&amp;ROW(A1853),'Clie-F'!$A$5:$J$7000,10,0),"")</f>
        <v/>
      </c>
    </row>
    <row r="1860" spans="2:7" ht="30" customHeight="1" x14ac:dyDescent="0.3">
      <c r="B1860" s="110">
        <v>1854</v>
      </c>
      <c r="C1860" s="111" t="str">
        <f>IFERROR(VLOOKUP($I$4&amp;"--"&amp;ROW(A1854),'Clie-F'!$A$5:$H$7000,4,0),"")</f>
        <v/>
      </c>
      <c r="D1860" s="112" t="str">
        <f>IFERROR(VLOOKUP($I$4&amp;"--"&amp;ROW(A1854),'Clie-F'!$A$5:$H$7000,7,0),"")</f>
        <v/>
      </c>
      <c r="E1860" s="111" t="str">
        <f t="shared" ca="1" si="28"/>
        <v/>
      </c>
      <c r="F1860" s="111" t="str">
        <f>IFERROR(VLOOKUP($I$4&amp;"--"&amp;ROW(A1854),'Clie-F'!$A$5:$J$7000,9,0),"")</f>
        <v/>
      </c>
      <c r="G1860" s="111" t="str">
        <f>IFERROR(VLOOKUP($I$4&amp;"--"&amp;ROW(A1854),'Clie-F'!$A$5:$J$7000,10,0),"")</f>
        <v/>
      </c>
    </row>
    <row r="1861" spans="2:7" ht="30" customHeight="1" x14ac:dyDescent="0.3">
      <c r="B1861" s="110">
        <v>1855</v>
      </c>
      <c r="C1861" s="111" t="str">
        <f>IFERROR(VLOOKUP($I$4&amp;"--"&amp;ROW(A1855),'Clie-F'!$A$5:$H$7000,4,0),"")</f>
        <v/>
      </c>
      <c r="D1861" s="112" t="str">
        <f>IFERROR(VLOOKUP($I$4&amp;"--"&amp;ROW(A1855),'Clie-F'!$A$5:$H$7000,7,0),"")</f>
        <v/>
      </c>
      <c r="E1861" s="111" t="str">
        <f t="shared" ca="1" si="28"/>
        <v/>
      </c>
      <c r="F1861" s="111" t="str">
        <f>IFERROR(VLOOKUP($I$4&amp;"--"&amp;ROW(A1855),'Clie-F'!$A$5:$J$7000,9,0),"")</f>
        <v/>
      </c>
      <c r="G1861" s="111" t="str">
        <f>IFERROR(VLOOKUP($I$4&amp;"--"&amp;ROW(A1855),'Clie-F'!$A$5:$J$7000,10,0),"")</f>
        <v/>
      </c>
    </row>
    <row r="1862" spans="2:7" ht="30" customHeight="1" x14ac:dyDescent="0.3">
      <c r="B1862" s="110">
        <v>1856</v>
      </c>
      <c r="C1862" s="111" t="str">
        <f>IFERROR(VLOOKUP($I$4&amp;"--"&amp;ROW(A1856),'Clie-F'!$A$5:$H$7000,4,0),"")</f>
        <v/>
      </c>
      <c r="D1862" s="112" t="str">
        <f>IFERROR(VLOOKUP($I$4&amp;"--"&amp;ROW(A1856),'Clie-F'!$A$5:$H$7000,7,0),"")</f>
        <v/>
      </c>
      <c r="E1862" s="111" t="str">
        <f t="shared" ca="1" si="28"/>
        <v/>
      </c>
      <c r="F1862" s="111" t="str">
        <f>IFERROR(VLOOKUP($I$4&amp;"--"&amp;ROW(A1856),'Clie-F'!$A$5:$J$7000,9,0),"")</f>
        <v/>
      </c>
      <c r="G1862" s="111" t="str">
        <f>IFERROR(VLOOKUP($I$4&amp;"--"&amp;ROW(A1856),'Clie-F'!$A$5:$J$7000,10,0),"")</f>
        <v/>
      </c>
    </row>
    <row r="1863" spans="2:7" ht="30" customHeight="1" x14ac:dyDescent="0.3">
      <c r="B1863" s="110">
        <v>1857</v>
      </c>
      <c r="C1863" s="111" t="str">
        <f>IFERROR(VLOOKUP($I$4&amp;"--"&amp;ROW(A1857),'Clie-F'!$A$5:$H$7000,4,0),"")</f>
        <v/>
      </c>
      <c r="D1863" s="112" t="str">
        <f>IFERROR(VLOOKUP($I$4&amp;"--"&amp;ROW(A1857),'Clie-F'!$A$5:$H$7000,7,0),"")</f>
        <v/>
      </c>
      <c r="E1863" s="111" t="str">
        <f t="shared" ref="E1863:E1926" ca="1" si="29">IFERROR(IF(D1863,DATEDIF(D1863,TODAY(),"Y"),""),"")</f>
        <v/>
      </c>
      <c r="F1863" s="111" t="str">
        <f>IFERROR(VLOOKUP($I$4&amp;"--"&amp;ROW(A1857),'Clie-F'!$A$5:$J$7000,9,0),"")</f>
        <v/>
      </c>
      <c r="G1863" s="111" t="str">
        <f>IFERROR(VLOOKUP($I$4&amp;"--"&amp;ROW(A1857),'Clie-F'!$A$5:$J$7000,10,0),"")</f>
        <v/>
      </c>
    </row>
    <row r="1864" spans="2:7" ht="30" customHeight="1" x14ac:dyDescent="0.3">
      <c r="B1864" s="110">
        <v>1858</v>
      </c>
      <c r="C1864" s="111" t="str">
        <f>IFERROR(VLOOKUP($I$4&amp;"--"&amp;ROW(A1858),'Clie-F'!$A$5:$H$7000,4,0),"")</f>
        <v/>
      </c>
      <c r="D1864" s="112" t="str">
        <f>IFERROR(VLOOKUP($I$4&amp;"--"&amp;ROW(A1858),'Clie-F'!$A$5:$H$7000,7,0),"")</f>
        <v/>
      </c>
      <c r="E1864" s="111" t="str">
        <f t="shared" ca="1" si="29"/>
        <v/>
      </c>
      <c r="F1864" s="111" t="str">
        <f>IFERROR(VLOOKUP($I$4&amp;"--"&amp;ROW(A1858),'Clie-F'!$A$5:$J$7000,9,0),"")</f>
        <v/>
      </c>
      <c r="G1864" s="111" t="str">
        <f>IFERROR(VLOOKUP($I$4&amp;"--"&amp;ROW(A1858),'Clie-F'!$A$5:$J$7000,10,0),"")</f>
        <v/>
      </c>
    </row>
    <row r="1865" spans="2:7" ht="30" customHeight="1" x14ac:dyDescent="0.3">
      <c r="B1865" s="110">
        <v>1859</v>
      </c>
      <c r="C1865" s="111" t="str">
        <f>IFERROR(VLOOKUP($I$4&amp;"--"&amp;ROW(A1859),'Clie-F'!$A$5:$H$7000,4,0),"")</f>
        <v/>
      </c>
      <c r="D1865" s="112" t="str">
        <f>IFERROR(VLOOKUP($I$4&amp;"--"&amp;ROW(A1859),'Clie-F'!$A$5:$H$7000,7,0),"")</f>
        <v/>
      </c>
      <c r="E1865" s="111" t="str">
        <f t="shared" ca="1" si="29"/>
        <v/>
      </c>
      <c r="F1865" s="111" t="str">
        <f>IFERROR(VLOOKUP($I$4&amp;"--"&amp;ROW(A1859),'Clie-F'!$A$5:$J$7000,9,0),"")</f>
        <v/>
      </c>
      <c r="G1865" s="111" t="str">
        <f>IFERROR(VLOOKUP($I$4&amp;"--"&amp;ROW(A1859),'Clie-F'!$A$5:$J$7000,10,0),"")</f>
        <v/>
      </c>
    </row>
    <row r="1866" spans="2:7" ht="30" customHeight="1" x14ac:dyDescent="0.3">
      <c r="B1866" s="110">
        <v>1860</v>
      </c>
      <c r="C1866" s="111" t="str">
        <f>IFERROR(VLOOKUP($I$4&amp;"--"&amp;ROW(A1860),'Clie-F'!$A$5:$H$7000,4,0),"")</f>
        <v/>
      </c>
      <c r="D1866" s="112" t="str">
        <f>IFERROR(VLOOKUP($I$4&amp;"--"&amp;ROW(A1860),'Clie-F'!$A$5:$H$7000,7,0),"")</f>
        <v/>
      </c>
      <c r="E1866" s="111" t="str">
        <f t="shared" ca="1" si="29"/>
        <v/>
      </c>
      <c r="F1866" s="111" t="str">
        <f>IFERROR(VLOOKUP($I$4&amp;"--"&amp;ROW(A1860),'Clie-F'!$A$5:$J$7000,9,0),"")</f>
        <v/>
      </c>
      <c r="G1866" s="111" t="str">
        <f>IFERROR(VLOOKUP($I$4&amp;"--"&amp;ROW(A1860),'Clie-F'!$A$5:$J$7000,10,0),"")</f>
        <v/>
      </c>
    </row>
    <row r="1867" spans="2:7" ht="30" customHeight="1" x14ac:dyDescent="0.3">
      <c r="B1867" s="110">
        <v>1861</v>
      </c>
      <c r="C1867" s="111" t="str">
        <f>IFERROR(VLOOKUP($I$4&amp;"--"&amp;ROW(A1861),'Clie-F'!$A$5:$H$7000,4,0),"")</f>
        <v/>
      </c>
      <c r="D1867" s="112" t="str">
        <f>IFERROR(VLOOKUP($I$4&amp;"--"&amp;ROW(A1861),'Clie-F'!$A$5:$H$7000,7,0),"")</f>
        <v/>
      </c>
      <c r="E1867" s="111" t="str">
        <f t="shared" ca="1" si="29"/>
        <v/>
      </c>
      <c r="F1867" s="111" t="str">
        <f>IFERROR(VLOOKUP($I$4&amp;"--"&amp;ROW(A1861),'Clie-F'!$A$5:$J$7000,9,0),"")</f>
        <v/>
      </c>
      <c r="G1867" s="111" t="str">
        <f>IFERROR(VLOOKUP($I$4&amp;"--"&amp;ROW(A1861),'Clie-F'!$A$5:$J$7000,10,0),"")</f>
        <v/>
      </c>
    </row>
    <row r="1868" spans="2:7" ht="30" customHeight="1" x14ac:dyDescent="0.3">
      <c r="B1868" s="110">
        <v>1862</v>
      </c>
      <c r="C1868" s="111" t="str">
        <f>IFERROR(VLOOKUP($I$4&amp;"--"&amp;ROW(A1862),'Clie-F'!$A$5:$H$7000,4,0),"")</f>
        <v/>
      </c>
      <c r="D1868" s="112" t="str">
        <f>IFERROR(VLOOKUP($I$4&amp;"--"&amp;ROW(A1862),'Clie-F'!$A$5:$H$7000,7,0),"")</f>
        <v/>
      </c>
      <c r="E1868" s="111" t="str">
        <f t="shared" ca="1" si="29"/>
        <v/>
      </c>
      <c r="F1868" s="111" t="str">
        <f>IFERROR(VLOOKUP($I$4&amp;"--"&amp;ROW(A1862),'Clie-F'!$A$5:$J$7000,9,0),"")</f>
        <v/>
      </c>
      <c r="G1868" s="111" t="str">
        <f>IFERROR(VLOOKUP($I$4&amp;"--"&amp;ROW(A1862),'Clie-F'!$A$5:$J$7000,10,0),"")</f>
        <v/>
      </c>
    </row>
    <row r="1869" spans="2:7" ht="30" customHeight="1" x14ac:dyDescent="0.3">
      <c r="B1869" s="110">
        <v>1863</v>
      </c>
      <c r="C1869" s="111" t="str">
        <f>IFERROR(VLOOKUP($I$4&amp;"--"&amp;ROW(A1863),'Clie-F'!$A$5:$H$7000,4,0),"")</f>
        <v/>
      </c>
      <c r="D1869" s="112" t="str">
        <f>IFERROR(VLOOKUP($I$4&amp;"--"&amp;ROW(A1863),'Clie-F'!$A$5:$H$7000,7,0),"")</f>
        <v/>
      </c>
      <c r="E1869" s="111" t="str">
        <f t="shared" ca="1" si="29"/>
        <v/>
      </c>
      <c r="F1869" s="111" t="str">
        <f>IFERROR(VLOOKUP($I$4&amp;"--"&amp;ROW(A1863),'Clie-F'!$A$5:$J$7000,9,0),"")</f>
        <v/>
      </c>
      <c r="G1869" s="111" t="str">
        <f>IFERROR(VLOOKUP($I$4&amp;"--"&amp;ROW(A1863),'Clie-F'!$A$5:$J$7000,10,0),"")</f>
        <v/>
      </c>
    </row>
    <row r="1870" spans="2:7" ht="30" customHeight="1" x14ac:dyDescent="0.3">
      <c r="B1870" s="110">
        <v>1864</v>
      </c>
      <c r="C1870" s="111" t="str">
        <f>IFERROR(VLOOKUP($I$4&amp;"--"&amp;ROW(A1864),'Clie-F'!$A$5:$H$7000,4,0),"")</f>
        <v/>
      </c>
      <c r="D1870" s="112" t="str">
        <f>IFERROR(VLOOKUP($I$4&amp;"--"&amp;ROW(A1864),'Clie-F'!$A$5:$H$7000,7,0),"")</f>
        <v/>
      </c>
      <c r="E1870" s="111" t="str">
        <f t="shared" ca="1" si="29"/>
        <v/>
      </c>
      <c r="F1870" s="111" t="str">
        <f>IFERROR(VLOOKUP($I$4&amp;"--"&amp;ROW(A1864),'Clie-F'!$A$5:$J$7000,9,0),"")</f>
        <v/>
      </c>
      <c r="G1870" s="111" t="str">
        <f>IFERROR(VLOOKUP($I$4&amp;"--"&amp;ROW(A1864),'Clie-F'!$A$5:$J$7000,10,0),"")</f>
        <v/>
      </c>
    </row>
    <row r="1871" spans="2:7" ht="30" customHeight="1" x14ac:dyDescent="0.3">
      <c r="B1871" s="110">
        <v>1865</v>
      </c>
      <c r="C1871" s="111" t="str">
        <f>IFERROR(VLOOKUP($I$4&amp;"--"&amp;ROW(A1865),'Clie-F'!$A$5:$H$7000,4,0),"")</f>
        <v/>
      </c>
      <c r="D1871" s="112" t="str">
        <f>IFERROR(VLOOKUP($I$4&amp;"--"&amp;ROW(A1865),'Clie-F'!$A$5:$H$7000,7,0),"")</f>
        <v/>
      </c>
      <c r="E1871" s="111" t="str">
        <f t="shared" ca="1" si="29"/>
        <v/>
      </c>
      <c r="F1871" s="111" t="str">
        <f>IFERROR(VLOOKUP($I$4&amp;"--"&amp;ROW(A1865),'Clie-F'!$A$5:$J$7000,9,0),"")</f>
        <v/>
      </c>
      <c r="G1871" s="111" t="str">
        <f>IFERROR(VLOOKUP($I$4&amp;"--"&amp;ROW(A1865),'Clie-F'!$A$5:$J$7000,10,0),"")</f>
        <v/>
      </c>
    </row>
    <row r="1872" spans="2:7" ht="30" customHeight="1" x14ac:dyDescent="0.3">
      <c r="B1872" s="110">
        <v>1866</v>
      </c>
      <c r="C1872" s="111" t="str">
        <f>IFERROR(VLOOKUP($I$4&amp;"--"&amp;ROW(A1866),'Clie-F'!$A$5:$H$7000,4,0),"")</f>
        <v/>
      </c>
      <c r="D1872" s="112" t="str">
        <f>IFERROR(VLOOKUP($I$4&amp;"--"&amp;ROW(A1866),'Clie-F'!$A$5:$H$7000,7,0),"")</f>
        <v/>
      </c>
      <c r="E1872" s="111" t="str">
        <f t="shared" ca="1" si="29"/>
        <v/>
      </c>
      <c r="F1872" s="111" t="str">
        <f>IFERROR(VLOOKUP($I$4&amp;"--"&amp;ROW(A1866),'Clie-F'!$A$5:$J$7000,9,0),"")</f>
        <v/>
      </c>
      <c r="G1872" s="111" t="str">
        <f>IFERROR(VLOOKUP($I$4&amp;"--"&amp;ROW(A1866),'Clie-F'!$A$5:$J$7000,10,0),"")</f>
        <v/>
      </c>
    </row>
    <row r="1873" spans="2:7" ht="30" customHeight="1" x14ac:dyDescent="0.3">
      <c r="B1873" s="110">
        <v>1867</v>
      </c>
      <c r="C1873" s="111" t="str">
        <f>IFERROR(VLOOKUP($I$4&amp;"--"&amp;ROW(A1867),'Clie-F'!$A$5:$H$7000,4,0),"")</f>
        <v/>
      </c>
      <c r="D1873" s="112" t="str">
        <f>IFERROR(VLOOKUP($I$4&amp;"--"&amp;ROW(A1867),'Clie-F'!$A$5:$H$7000,7,0),"")</f>
        <v/>
      </c>
      <c r="E1873" s="111" t="str">
        <f t="shared" ca="1" si="29"/>
        <v/>
      </c>
      <c r="F1873" s="111" t="str">
        <f>IFERROR(VLOOKUP($I$4&amp;"--"&amp;ROW(A1867),'Clie-F'!$A$5:$J$7000,9,0),"")</f>
        <v/>
      </c>
      <c r="G1873" s="111" t="str">
        <f>IFERROR(VLOOKUP($I$4&amp;"--"&amp;ROW(A1867),'Clie-F'!$A$5:$J$7000,10,0),"")</f>
        <v/>
      </c>
    </row>
    <row r="1874" spans="2:7" ht="30" customHeight="1" x14ac:dyDescent="0.3">
      <c r="B1874" s="110">
        <v>1868</v>
      </c>
      <c r="C1874" s="111" t="str">
        <f>IFERROR(VLOOKUP($I$4&amp;"--"&amp;ROW(A1868),'Clie-F'!$A$5:$H$7000,4,0),"")</f>
        <v/>
      </c>
      <c r="D1874" s="112" t="str">
        <f>IFERROR(VLOOKUP($I$4&amp;"--"&amp;ROW(A1868),'Clie-F'!$A$5:$H$7000,7,0),"")</f>
        <v/>
      </c>
      <c r="E1874" s="111" t="str">
        <f t="shared" ca="1" si="29"/>
        <v/>
      </c>
      <c r="F1874" s="111" t="str">
        <f>IFERROR(VLOOKUP($I$4&amp;"--"&amp;ROW(A1868),'Clie-F'!$A$5:$J$7000,9,0),"")</f>
        <v/>
      </c>
      <c r="G1874" s="111" t="str">
        <f>IFERROR(VLOOKUP($I$4&amp;"--"&amp;ROW(A1868),'Clie-F'!$A$5:$J$7000,10,0),"")</f>
        <v/>
      </c>
    </row>
    <row r="1875" spans="2:7" ht="30" customHeight="1" x14ac:dyDescent="0.3">
      <c r="B1875" s="110">
        <v>1869</v>
      </c>
      <c r="C1875" s="111" t="str">
        <f>IFERROR(VLOOKUP($I$4&amp;"--"&amp;ROW(A1869),'Clie-F'!$A$5:$H$7000,4,0),"")</f>
        <v/>
      </c>
      <c r="D1875" s="112" t="str">
        <f>IFERROR(VLOOKUP($I$4&amp;"--"&amp;ROW(A1869),'Clie-F'!$A$5:$H$7000,7,0),"")</f>
        <v/>
      </c>
      <c r="E1875" s="111" t="str">
        <f t="shared" ca="1" si="29"/>
        <v/>
      </c>
      <c r="F1875" s="111" t="str">
        <f>IFERROR(VLOOKUP($I$4&amp;"--"&amp;ROW(A1869),'Clie-F'!$A$5:$J$7000,9,0),"")</f>
        <v/>
      </c>
      <c r="G1875" s="111" t="str">
        <f>IFERROR(VLOOKUP($I$4&amp;"--"&amp;ROW(A1869),'Clie-F'!$A$5:$J$7000,10,0),"")</f>
        <v/>
      </c>
    </row>
    <row r="1876" spans="2:7" ht="30" customHeight="1" x14ac:dyDescent="0.3">
      <c r="B1876" s="110">
        <v>1870</v>
      </c>
      <c r="C1876" s="111" t="str">
        <f>IFERROR(VLOOKUP($I$4&amp;"--"&amp;ROW(A1870),'Clie-F'!$A$5:$H$7000,4,0),"")</f>
        <v/>
      </c>
      <c r="D1876" s="112" t="str">
        <f>IFERROR(VLOOKUP($I$4&amp;"--"&amp;ROW(A1870),'Clie-F'!$A$5:$H$7000,7,0),"")</f>
        <v/>
      </c>
      <c r="E1876" s="111" t="str">
        <f t="shared" ca="1" si="29"/>
        <v/>
      </c>
      <c r="F1876" s="111" t="str">
        <f>IFERROR(VLOOKUP($I$4&amp;"--"&amp;ROW(A1870),'Clie-F'!$A$5:$J$7000,9,0),"")</f>
        <v/>
      </c>
      <c r="G1876" s="111" t="str">
        <f>IFERROR(VLOOKUP($I$4&amp;"--"&amp;ROW(A1870),'Clie-F'!$A$5:$J$7000,10,0),"")</f>
        <v/>
      </c>
    </row>
    <row r="1877" spans="2:7" ht="30" customHeight="1" x14ac:dyDescent="0.3">
      <c r="B1877" s="110">
        <v>1871</v>
      </c>
      <c r="C1877" s="111" t="str">
        <f>IFERROR(VLOOKUP($I$4&amp;"--"&amp;ROW(A1871),'Clie-F'!$A$5:$H$7000,4,0),"")</f>
        <v/>
      </c>
      <c r="D1877" s="112" t="str">
        <f>IFERROR(VLOOKUP($I$4&amp;"--"&amp;ROW(A1871),'Clie-F'!$A$5:$H$7000,7,0),"")</f>
        <v/>
      </c>
      <c r="E1877" s="111" t="str">
        <f t="shared" ca="1" si="29"/>
        <v/>
      </c>
      <c r="F1877" s="111" t="str">
        <f>IFERROR(VLOOKUP($I$4&amp;"--"&amp;ROW(A1871),'Clie-F'!$A$5:$J$7000,9,0),"")</f>
        <v/>
      </c>
      <c r="G1877" s="111" t="str">
        <f>IFERROR(VLOOKUP($I$4&amp;"--"&amp;ROW(A1871),'Clie-F'!$A$5:$J$7000,10,0),"")</f>
        <v/>
      </c>
    </row>
    <row r="1878" spans="2:7" ht="30" customHeight="1" x14ac:dyDescent="0.3">
      <c r="B1878" s="110">
        <v>1872</v>
      </c>
      <c r="C1878" s="111" t="str">
        <f>IFERROR(VLOOKUP($I$4&amp;"--"&amp;ROW(A1872),'Clie-F'!$A$5:$H$7000,4,0),"")</f>
        <v/>
      </c>
      <c r="D1878" s="112" t="str">
        <f>IFERROR(VLOOKUP($I$4&amp;"--"&amp;ROW(A1872),'Clie-F'!$A$5:$H$7000,7,0),"")</f>
        <v/>
      </c>
      <c r="E1878" s="111" t="str">
        <f t="shared" ca="1" si="29"/>
        <v/>
      </c>
      <c r="F1878" s="111" t="str">
        <f>IFERROR(VLOOKUP($I$4&amp;"--"&amp;ROW(A1872),'Clie-F'!$A$5:$J$7000,9,0),"")</f>
        <v/>
      </c>
      <c r="G1878" s="111" t="str">
        <f>IFERROR(VLOOKUP($I$4&amp;"--"&amp;ROW(A1872),'Clie-F'!$A$5:$J$7000,10,0),"")</f>
        <v/>
      </c>
    </row>
    <row r="1879" spans="2:7" ht="30" customHeight="1" x14ac:dyDescent="0.3">
      <c r="B1879" s="110">
        <v>1873</v>
      </c>
      <c r="C1879" s="111" t="str">
        <f>IFERROR(VLOOKUP($I$4&amp;"--"&amp;ROW(A1873),'Clie-F'!$A$5:$H$7000,4,0),"")</f>
        <v/>
      </c>
      <c r="D1879" s="112" t="str">
        <f>IFERROR(VLOOKUP($I$4&amp;"--"&amp;ROW(A1873),'Clie-F'!$A$5:$H$7000,7,0),"")</f>
        <v/>
      </c>
      <c r="E1879" s="111" t="str">
        <f t="shared" ca="1" si="29"/>
        <v/>
      </c>
      <c r="F1879" s="111" t="str">
        <f>IFERROR(VLOOKUP($I$4&amp;"--"&amp;ROW(A1873),'Clie-F'!$A$5:$J$7000,9,0),"")</f>
        <v/>
      </c>
      <c r="G1879" s="111" t="str">
        <f>IFERROR(VLOOKUP($I$4&amp;"--"&amp;ROW(A1873),'Clie-F'!$A$5:$J$7000,10,0),"")</f>
        <v/>
      </c>
    </row>
    <row r="1880" spans="2:7" ht="30" customHeight="1" x14ac:dyDescent="0.3">
      <c r="B1880" s="110">
        <v>1874</v>
      </c>
      <c r="C1880" s="111" t="str">
        <f>IFERROR(VLOOKUP($I$4&amp;"--"&amp;ROW(A1874),'Clie-F'!$A$5:$H$7000,4,0),"")</f>
        <v/>
      </c>
      <c r="D1880" s="112" t="str">
        <f>IFERROR(VLOOKUP($I$4&amp;"--"&amp;ROW(A1874),'Clie-F'!$A$5:$H$7000,7,0),"")</f>
        <v/>
      </c>
      <c r="E1880" s="111" t="str">
        <f t="shared" ca="1" si="29"/>
        <v/>
      </c>
      <c r="F1880" s="111" t="str">
        <f>IFERROR(VLOOKUP($I$4&amp;"--"&amp;ROW(A1874),'Clie-F'!$A$5:$J$7000,9,0),"")</f>
        <v/>
      </c>
      <c r="G1880" s="111" t="str">
        <f>IFERROR(VLOOKUP($I$4&amp;"--"&amp;ROW(A1874),'Clie-F'!$A$5:$J$7000,10,0),"")</f>
        <v/>
      </c>
    </row>
    <row r="1881" spans="2:7" ht="30" customHeight="1" x14ac:dyDescent="0.3">
      <c r="B1881" s="110">
        <v>1875</v>
      </c>
      <c r="C1881" s="111" t="str">
        <f>IFERROR(VLOOKUP($I$4&amp;"--"&amp;ROW(A1875),'Clie-F'!$A$5:$H$7000,4,0),"")</f>
        <v/>
      </c>
      <c r="D1881" s="112" t="str">
        <f>IFERROR(VLOOKUP($I$4&amp;"--"&amp;ROW(A1875),'Clie-F'!$A$5:$H$7000,7,0),"")</f>
        <v/>
      </c>
      <c r="E1881" s="111" t="str">
        <f t="shared" ca="1" si="29"/>
        <v/>
      </c>
      <c r="F1881" s="111" t="str">
        <f>IFERROR(VLOOKUP($I$4&amp;"--"&amp;ROW(A1875),'Clie-F'!$A$5:$J$7000,9,0),"")</f>
        <v/>
      </c>
      <c r="G1881" s="111" t="str">
        <f>IFERROR(VLOOKUP($I$4&amp;"--"&amp;ROW(A1875),'Clie-F'!$A$5:$J$7000,10,0),"")</f>
        <v/>
      </c>
    </row>
    <row r="1882" spans="2:7" ht="30" customHeight="1" x14ac:dyDescent="0.3">
      <c r="B1882" s="110">
        <v>1876</v>
      </c>
      <c r="C1882" s="111" t="str">
        <f>IFERROR(VLOOKUP($I$4&amp;"--"&amp;ROW(A1876),'Clie-F'!$A$5:$H$7000,4,0),"")</f>
        <v/>
      </c>
      <c r="D1882" s="112" t="str">
        <f>IFERROR(VLOOKUP($I$4&amp;"--"&amp;ROW(A1876),'Clie-F'!$A$5:$H$7000,7,0),"")</f>
        <v/>
      </c>
      <c r="E1882" s="111" t="str">
        <f t="shared" ca="1" si="29"/>
        <v/>
      </c>
      <c r="F1882" s="111" t="str">
        <f>IFERROR(VLOOKUP($I$4&amp;"--"&amp;ROW(A1876),'Clie-F'!$A$5:$J$7000,9,0),"")</f>
        <v/>
      </c>
      <c r="G1882" s="111" t="str">
        <f>IFERROR(VLOOKUP($I$4&amp;"--"&amp;ROW(A1876),'Clie-F'!$A$5:$J$7000,10,0),"")</f>
        <v/>
      </c>
    </row>
    <row r="1883" spans="2:7" ht="30" customHeight="1" x14ac:dyDescent="0.3">
      <c r="B1883" s="110">
        <v>1877</v>
      </c>
      <c r="C1883" s="111" t="str">
        <f>IFERROR(VLOOKUP($I$4&amp;"--"&amp;ROW(A1877),'Clie-F'!$A$5:$H$7000,4,0),"")</f>
        <v/>
      </c>
      <c r="D1883" s="112" t="str">
        <f>IFERROR(VLOOKUP($I$4&amp;"--"&amp;ROW(A1877),'Clie-F'!$A$5:$H$7000,7,0),"")</f>
        <v/>
      </c>
      <c r="E1883" s="111" t="str">
        <f t="shared" ca="1" si="29"/>
        <v/>
      </c>
      <c r="F1883" s="111" t="str">
        <f>IFERROR(VLOOKUP($I$4&amp;"--"&amp;ROW(A1877),'Clie-F'!$A$5:$J$7000,9,0),"")</f>
        <v/>
      </c>
      <c r="G1883" s="111" t="str">
        <f>IFERROR(VLOOKUP($I$4&amp;"--"&amp;ROW(A1877),'Clie-F'!$A$5:$J$7000,10,0),"")</f>
        <v/>
      </c>
    </row>
    <row r="1884" spans="2:7" ht="30" customHeight="1" x14ac:dyDescent="0.3">
      <c r="B1884" s="110">
        <v>1878</v>
      </c>
      <c r="C1884" s="111" t="str">
        <f>IFERROR(VLOOKUP($I$4&amp;"--"&amp;ROW(A1878),'Clie-F'!$A$5:$H$7000,4,0),"")</f>
        <v/>
      </c>
      <c r="D1884" s="112" t="str">
        <f>IFERROR(VLOOKUP($I$4&amp;"--"&amp;ROW(A1878),'Clie-F'!$A$5:$H$7000,7,0),"")</f>
        <v/>
      </c>
      <c r="E1884" s="111" t="str">
        <f t="shared" ca="1" si="29"/>
        <v/>
      </c>
      <c r="F1884" s="111" t="str">
        <f>IFERROR(VLOOKUP($I$4&amp;"--"&amp;ROW(A1878),'Clie-F'!$A$5:$J$7000,9,0),"")</f>
        <v/>
      </c>
      <c r="G1884" s="111" t="str">
        <f>IFERROR(VLOOKUP($I$4&amp;"--"&amp;ROW(A1878),'Clie-F'!$A$5:$J$7000,10,0),"")</f>
        <v/>
      </c>
    </row>
    <row r="1885" spans="2:7" ht="30" customHeight="1" x14ac:dyDescent="0.3">
      <c r="B1885" s="110">
        <v>1879</v>
      </c>
      <c r="C1885" s="111" t="str">
        <f>IFERROR(VLOOKUP($I$4&amp;"--"&amp;ROW(A1879),'Clie-F'!$A$5:$H$7000,4,0),"")</f>
        <v/>
      </c>
      <c r="D1885" s="112" t="str">
        <f>IFERROR(VLOOKUP($I$4&amp;"--"&amp;ROW(A1879),'Clie-F'!$A$5:$H$7000,7,0),"")</f>
        <v/>
      </c>
      <c r="E1885" s="111" t="str">
        <f t="shared" ca="1" si="29"/>
        <v/>
      </c>
      <c r="F1885" s="111" t="str">
        <f>IFERROR(VLOOKUP($I$4&amp;"--"&amp;ROW(A1879),'Clie-F'!$A$5:$J$7000,9,0),"")</f>
        <v/>
      </c>
      <c r="G1885" s="111" t="str">
        <f>IFERROR(VLOOKUP($I$4&amp;"--"&amp;ROW(A1879),'Clie-F'!$A$5:$J$7000,10,0),"")</f>
        <v/>
      </c>
    </row>
    <row r="1886" spans="2:7" ht="30" customHeight="1" x14ac:dyDescent="0.3">
      <c r="B1886" s="110">
        <v>1880</v>
      </c>
      <c r="C1886" s="111" t="str">
        <f>IFERROR(VLOOKUP($I$4&amp;"--"&amp;ROW(A1880),'Clie-F'!$A$5:$H$7000,4,0),"")</f>
        <v/>
      </c>
      <c r="D1886" s="112" t="str">
        <f>IFERROR(VLOOKUP($I$4&amp;"--"&amp;ROW(A1880),'Clie-F'!$A$5:$H$7000,7,0),"")</f>
        <v/>
      </c>
      <c r="E1886" s="111" t="str">
        <f t="shared" ca="1" si="29"/>
        <v/>
      </c>
      <c r="F1886" s="111" t="str">
        <f>IFERROR(VLOOKUP($I$4&amp;"--"&amp;ROW(A1880),'Clie-F'!$A$5:$J$7000,9,0),"")</f>
        <v/>
      </c>
      <c r="G1886" s="111" t="str">
        <f>IFERROR(VLOOKUP($I$4&amp;"--"&amp;ROW(A1880),'Clie-F'!$A$5:$J$7000,10,0),"")</f>
        <v/>
      </c>
    </row>
    <row r="1887" spans="2:7" ht="30" customHeight="1" x14ac:dyDescent="0.3">
      <c r="B1887" s="110">
        <v>1881</v>
      </c>
      <c r="C1887" s="111" t="str">
        <f>IFERROR(VLOOKUP($I$4&amp;"--"&amp;ROW(A1881),'Clie-F'!$A$5:$H$7000,4,0),"")</f>
        <v/>
      </c>
      <c r="D1887" s="112" t="str">
        <f>IFERROR(VLOOKUP($I$4&amp;"--"&amp;ROW(A1881),'Clie-F'!$A$5:$H$7000,7,0),"")</f>
        <v/>
      </c>
      <c r="E1887" s="111" t="str">
        <f t="shared" ca="1" si="29"/>
        <v/>
      </c>
      <c r="F1887" s="111" t="str">
        <f>IFERROR(VLOOKUP($I$4&amp;"--"&amp;ROW(A1881),'Clie-F'!$A$5:$J$7000,9,0),"")</f>
        <v/>
      </c>
      <c r="G1887" s="111" t="str">
        <f>IFERROR(VLOOKUP($I$4&amp;"--"&amp;ROW(A1881),'Clie-F'!$A$5:$J$7000,10,0),"")</f>
        <v/>
      </c>
    </row>
    <row r="1888" spans="2:7" ht="30" customHeight="1" x14ac:dyDescent="0.3">
      <c r="B1888" s="110">
        <v>1882</v>
      </c>
      <c r="C1888" s="111" t="str">
        <f>IFERROR(VLOOKUP($I$4&amp;"--"&amp;ROW(A1882),'Clie-F'!$A$5:$H$7000,4,0),"")</f>
        <v/>
      </c>
      <c r="D1888" s="112" t="str">
        <f>IFERROR(VLOOKUP($I$4&amp;"--"&amp;ROW(A1882),'Clie-F'!$A$5:$H$7000,7,0),"")</f>
        <v/>
      </c>
      <c r="E1888" s="111" t="str">
        <f t="shared" ca="1" si="29"/>
        <v/>
      </c>
      <c r="F1888" s="111" t="str">
        <f>IFERROR(VLOOKUP($I$4&amp;"--"&amp;ROW(A1882),'Clie-F'!$A$5:$J$7000,9,0),"")</f>
        <v/>
      </c>
      <c r="G1888" s="111" t="str">
        <f>IFERROR(VLOOKUP($I$4&amp;"--"&amp;ROW(A1882),'Clie-F'!$A$5:$J$7000,10,0),"")</f>
        <v/>
      </c>
    </row>
    <row r="1889" spans="2:7" ht="30" customHeight="1" x14ac:dyDescent="0.3">
      <c r="B1889" s="110">
        <v>1883</v>
      </c>
      <c r="C1889" s="111" t="str">
        <f>IFERROR(VLOOKUP($I$4&amp;"--"&amp;ROW(A1883),'Clie-F'!$A$5:$H$7000,4,0),"")</f>
        <v/>
      </c>
      <c r="D1889" s="112" t="str">
        <f>IFERROR(VLOOKUP($I$4&amp;"--"&amp;ROW(A1883),'Clie-F'!$A$5:$H$7000,7,0),"")</f>
        <v/>
      </c>
      <c r="E1889" s="111" t="str">
        <f t="shared" ca="1" si="29"/>
        <v/>
      </c>
      <c r="F1889" s="111" t="str">
        <f>IFERROR(VLOOKUP($I$4&amp;"--"&amp;ROW(A1883),'Clie-F'!$A$5:$J$7000,9,0),"")</f>
        <v/>
      </c>
      <c r="G1889" s="111" t="str">
        <f>IFERROR(VLOOKUP($I$4&amp;"--"&amp;ROW(A1883),'Clie-F'!$A$5:$J$7000,10,0),"")</f>
        <v/>
      </c>
    </row>
    <row r="1890" spans="2:7" ht="30" customHeight="1" x14ac:dyDescent="0.3">
      <c r="B1890" s="110">
        <v>1884</v>
      </c>
      <c r="C1890" s="111" t="str">
        <f>IFERROR(VLOOKUP($I$4&amp;"--"&amp;ROW(A1884),'Clie-F'!$A$5:$H$7000,4,0),"")</f>
        <v/>
      </c>
      <c r="D1890" s="112" t="str">
        <f>IFERROR(VLOOKUP($I$4&amp;"--"&amp;ROW(A1884),'Clie-F'!$A$5:$H$7000,7,0),"")</f>
        <v/>
      </c>
      <c r="E1890" s="111" t="str">
        <f t="shared" ca="1" si="29"/>
        <v/>
      </c>
      <c r="F1890" s="111" t="str">
        <f>IFERROR(VLOOKUP($I$4&amp;"--"&amp;ROW(A1884),'Clie-F'!$A$5:$J$7000,9,0),"")</f>
        <v/>
      </c>
      <c r="G1890" s="111" t="str">
        <f>IFERROR(VLOOKUP($I$4&amp;"--"&amp;ROW(A1884),'Clie-F'!$A$5:$J$7000,10,0),"")</f>
        <v/>
      </c>
    </row>
    <row r="1891" spans="2:7" ht="30" customHeight="1" x14ac:dyDescent="0.3">
      <c r="B1891" s="110">
        <v>1885</v>
      </c>
      <c r="C1891" s="111" t="str">
        <f>IFERROR(VLOOKUP($I$4&amp;"--"&amp;ROW(A1885),'Clie-F'!$A$5:$H$7000,4,0),"")</f>
        <v/>
      </c>
      <c r="D1891" s="112" t="str">
        <f>IFERROR(VLOOKUP($I$4&amp;"--"&amp;ROW(A1885),'Clie-F'!$A$5:$H$7000,7,0),"")</f>
        <v/>
      </c>
      <c r="E1891" s="111" t="str">
        <f t="shared" ca="1" si="29"/>
        <v/>
      </c>
      <c r="F1891" s="111" t="str">
        <f>IFERROR(VLOOKUP($I$4&amp;"--"&amp;ROW(A1885),'Clie-F'!$A$5:$J$7000,9,0),"")</f>
        <v/>
      </c>
      <c r="G1891" s="111" t="str">
        <f>IFERROR(VLOOKUP($I$4&amp;"--"&amp;ROW(A1885),'Clie-F'!$A$5:$J$7000,10,0),"")</f>
        <v/>
      </c>
    </row>
    <row r="1892" spans="2:7" ht="30" customHeight="1" x14ac:dyDescent="0.3">
      <c r="B1892" s="110">
        <v>1886</v>
      </c>
      <c r="C1892" s="111" t="str">
        <f>IFERROR(VLOOKUP($I$4&amp;"--"&amp;ROW(A1886),'Clie-F'!$A$5:$H$7000,4,0),"")</f>
        <v/>
      </c>
      <c r="D1892" s="112" t="str">
        <f>IFERROR(VLOOKUP($I$4&amp;"--"&amp;ROW(A1886),'Clie-F'!$A$5:$H$7000,7,0),"")</f>
        <v/>
      </c>
      <c r="E1892" s="111" t="str">
        <f t="shared" ca="1" si="29"/>
        <v/>
      </c>
      <c r="F1892" s="111" t="str">
        <f>IFERROR(VLOOKUP($I$4&amp;"--"&amp;ROW(A1886),'Clie-F'!$A$5:$J$7000,9,0),"")</f>
        <v/>
      </c>
      <c r="G1892" s="111" t="str">
        <f>IFERROR(VLOOKUP($I$4&amp;"--"&amp;ROW(A1886),'Clie-F'!$A$5:$J$7000,10,0),"")</f>
        <v/>
      </c>
    </row>
    <row r="1893" spans="2:7" ht="30" customHeight="1" x14ac:dyDescent="0.3">
      <c r="B1893" s="110">
        <v>1887</v>
      </c>
      <c r="C1893" s="111" t="str">
        <f>IFERROR(VLOOKUP($I$4&amp;"--"&amp;ROW(A1887),'Clie-F'!$A$5:$H$7000,4,0),"")</f>
        <v/>
      </c>
      <c r="D1893" s="112" t="str">
        <f>IFERROR(VLOOKUP($I$4&amp;"--"&amp;ROW(A1887),'Clie-F'!$A$5:$H$7000,7,0),"")</f>
        <v/>
      </c>
      <c r="E1893" s="111" t="str">
        <f t="shared" ca="1" si="29"/>
        <v/>
      </c>
      <c r="F1893" s="111" t="str">
        <f>IFERROR(VLOOKUP($I$4&amp;"--"&amp;ROW(A1887),'Clie-F'!$A$5:$J$7000,9,0),"")</f>
        <v/>
      </c>
      <c r="G1893" s="111" t="str">
        <f>IFERROR(VLOOKUP($I$4&amp;"--"&amp;ROW(A1887),'Clie-F'!$A$5:$J$7000,10,0),"")</f>
        <v/>
      </c>
    </row>
    <row r="1894" spans="2:7" ht="30" customHeight="1" x14ac:dyDescent="0.3">
      <c r="B1894" s="110">
        <v>1888</v>
      </c>
      <c r="C1894" s="111" t="str">
        <f>IFERROR(VLOOKUP($I$4&amp;"--"&amp;ROW(A1888),'Clie-F'!$A$5:$H$7000,4,0),"")</f>
        <v/>
      </c>
      <c r="D1894" s="112" t="str">
        <f>IFERROR(VLOOKUP($I$4&amp;"--"&amp;ROW(A1888),'Clie-F'!$A$5:$H$7000,7,0),"")</f>
        <v/>
      </c>
      <c r="E1894" s="111" t="str">
        <f t="shared" ca="1" si="29"/>
        <v/>
      </c>
      <c r="F1894" s="111" t="str">
        <f>IFERROR(VLOOKUP($I$4&amp;"--"&amp;ROW(A1888),'Clie-F'!$A$5:$J$7000,9,0),"")</f>
        <v/>
      </c>
      <c r="G1894" s="111" t="str">
        <f>IFERROR(VLOOKUP($I$4&amp;"--"&amp;ROW(A1888),'Clie-F'!$A$5:$J$7000,10,0),"")</f>
        <v/>
      </c>
    </row>
    <row r="1895" spans="2:7" ht="30" customHeight="1" x14ac:dyDescent="0.3">
      <c r="B1895" s="110">
        <v>1889</v>
      </c>
      <c r="C1895" s="111" t="str">
        <f>IFERROR(VLOOKUP($I$4&amp;"--"&amp;ROW(A1889),'Clie-F'!$A$5:$H$7000,4,0),"")</f>
        <v/>
      </c>
      <c r="D1895" s="112" t="str">
        <f>IFERROR(VLOOKUP($I$4&amp;"--"&amp;ROW(A1889),'Clie-F'!$A$5:$H$7000,7,0),"")</f>
        <v/>
      </c>
      <c r="E1895" s="111" t="str">
        <f t="shared" ca="1" si="29"/>
        <v/>
      </c>
      <c r="F1895" s="111" t="str">
        <f>IFERROR(VLOOKUP($I$4&amp;"--"&amp;ROW(A1889),'Clie-F'!$A$5:$J$7000,9,0),"")</f>
        <v/>
      </c>
      <c r="G1895" s="111" t="str">
        <f>IFERROR(VLOOKUP($I$4&amp;"--"&amp;ROW(A1889),'Clie-F'!$A$5:$J$7000,10,0),"")</f>
        <v/>
      </c>
    </row>
    <row r="1896" spans="2:7" ht="30" customHeight="1" x14ac:dyDescent="0.3">
      <c r="B1896" s="110">
        <v>1890</v>
      </c>
      <c r="C1896" s="111" t="str">
        <f>IFERROR(VLOOKUP($I$4&amp;"--"&amp;ROW(A1890),'Clie-F'!$A$5:$H$7000,4,0),"")</f>
        <v/>
      </c>
      <c r="D1896" s="112" t="str">
        <f>IFERROR(VLOOKUP($I$4&amp;"--"&amp;ROW(A1890),'Clie-F'!$A$5:$H$7000,7,0),"")</f>
        <v/>
      </c>
      <c r="E1896" s="111" t="str">
        <f t="shared" ca="1" si="29"/>
        <v/>
      </c>
      <c r="F1896" s="111" t="str">
        <f>IFERROR(VLOOKUP($I$4&amp;"--"&amp;ROW(A1890),'Clie-F'!$A$5:$J$7000,9,0),"")</f>
        <v/>
      </c>
      <c r="G1896" s="111" t="str">
        <f>IFERROR(VLOOKUP($I$4&amp;"--"&amp;ROW(A1890),'Clie-F'!$A$5:$J$7000,10,0),"")</f>
        <v/>
      </c>
    </row>
    <row r="1897" spans="2:7" ht="30" customHeight="1" x14ac:dyDescent="0.3">
      <c r="B1897" s="110">
        <v>1891</v>
      </c>
      <c r="C1897" s="111" t="str">
        <f>IFERROR(VLOOKUP($I$4&amp;"--"&amp;ROW(A1891),'Clie-F'!$A$5:$H$7000,4,0),"")</f>
        <v/>
      </c>
      <c r="D1897" s="112" t="str">
        <f>IFERROR(VLOOKUP($I$4&amp;"--"&amp;ROW(A1891),'Clie-F'!$A$5:$H$7000,7,0),"")</f>
        <v/>
      </c>
      <c r="E1897" s="111" t="str">
        <f t="shared" ca="1" si="29"/>
        <v/>
      </c>
      <c r="F1897" s="111" t="str">
        <f>IFERROR(VLOOKUP($I$4&amp;"--"&amp;ROW(A1891),'Clie-F'!$A$5:$J$7000,9,0),"")</f>
        <v/>
      </c>
      <c r="G1897" s="111" t="str">
        <f>IFERROR(VLOOKUP($I$4&amp;"--"&amp;ROW(A1891),'Clie-F'!$A$5:$J$7000,10,0),"")</f>
        <v/>
      </c>
    </row>
    <row r="1898" spans="2:7" ht="30" customHeight="1" x14ac:dyDescent="0.3">
      <c r="B1898" s="110">
        <v>1892</v>
      </c>
      <c r="C1898" s="111" t="str">
        <f>IFERROR(VLOOKUP($I$4&amp;"--"&amp;ROW(A1892),'Clie-F'!$A$5:$H$7000,4,0),"")</f>
        <v/>
      </c>
      <c r="D1898" s="112" t="str">
        <f>IFERROR(VLOOKUP($I$4&amp;"--"&amp;ROW(A1892),'Clie-F'!$A$5:$H$7000,7,0),"")</f>
        <v/>
      </c>
      <c r="E1898" s="111" t="str">
        <f t="shared" ca="1" si="29"/>
        <v/>
      </c>
      <c r="F1898" s="111" t="str">
        <f>IFERROR(VLOOKUP($I$4&amp;"--"&amp;ROW(A1892),'Clie-F'!$A$5:$J$7000,9,0),"")</f>
        <v/>
      </c>
      <c r="G1898" s="111" t="str">
        <f>IFERROR(VLOOKUP($I$4&amp;"--"&amp;ROW(A1892),'Clie-F'!$A$5:$J$7000,10,0),"")</f>
        <v/>
      </c>
    </row>
    <row r="1899" spans="2:7" ht="30" customHeight="1" x14ac:dyDescent="0.3">
      <c r="B1899" s="110">
        <v>1893</v>
      </c>
      <c r="C1899" s="111" t="str">
        <f>IFERROR(VLOOKUP($I$4&amp;"--"&amp;ROW(A1893),'Clie-F'!$A$5:$H$7000,4,0),"")</f>
        <v/>
      </c>
      <c r="D1899" s="112" t="str">
        <f>IFERROR(VLOOKUP($I$4&amp;"--"&amp;ROW(A1893),'Clie-F'!$A$5:$H$7000,7,0),"")</f>
        <v/>
      </c>
      <c r="E1899" s="111" t="str">
        <f t="shared" ca="1" si="29"/>
        <v/>
      </c>
      <c r="F1899" s="111" t="str">
        <f>IFERROR(VLOOKUP($I$4&amp;"--"&amp;ROW(A1893),'Clie-F'!$A$5:$J$7000,9,0),"")</f>
        <v/>
      </c>
      <c r="G1899" s="111" t="str">
        <f>IFERROR(VLOOKUP($I$4&amp;"--"&amp;ROW(A1893),'Clie-F'!$A$5:$J$7000,10,0),"")</f>
        <v/>
      </c>
    </row>
    <row r="1900" spans="2:7" ht="30" customHeight="1" x14ac:dyDescent="0.3">
      <c r="B1900" s="110">
        <v>1894</v>
      </c>
      <c r="C1900" s="111" t="str">
        <f>IFERROR(VLOOKUP($I$4&amp;"--"&amp;ROW(A1894),'Clie-F'!$A$5:$H$7000,4,0),"")</f>
        <v/>
      </c>
      <c r="D1900" s="112" t="str">
        <f>IFERROR(VLOOKUP($I$4&amp;"--"&amp;ROW(A1894),'Clie-F'!$A$5:$H$7000,7,0),"")</f>
        <v/>
      </c>
      <c r="E1900" s="111" t="str">
        <f t="shared" ca="1" si="29"/>
        <v/>
      </c>
      <c r="F1900" s="111" t="str">
        <f>IFERROR(VLOOKUP($I$4&amp;"--"&amp;ROW(A1894),'Clie-F'!$A$5:$J$7000,9,0),"")</f>
        <v/>
      </c>
      <c r="G1900" s="111" t="str">
        <f>IFERROR(VLOOKUP($I$4&amp;"--"&amp;ROW(A1894),'Clie-F'!$A$5:$J$7000,10,0),"")</f>
        <v/>
      </c>
    </row>
    <row r="1901" spans="2:7" ht="30" customHeight="1" x14ac:dyDescent="0.3">
      <c r="B1901" s="110">
        <v>1895</v>
      </c>
      <c r="C1901" s="111" t="str">
        <f>IFERROR(VLOOKUP($I$4&amp;"--"&amp;ROW(A1895),'Clie-F'!$A$5:$H$7000,4,0),"")</f>
        <v/>
      </c>
      <c r="D1901" s="112" t="str">
        <f>IFERROR(VLOOKUP($I$4&amp;"--"&amp;ROW(A1895),'Clie-F'!$A$5:$H$7000,7,0),"")</f>
        <v/>
      </c>
      <c r="E1901" s="111" t="str">
        <f t="shared" ca="1" si="29"/>
        <v/>
      </c>
      <c r="F1901" s="111" t="str">
        <f>IFERROR(VLOOKUP($I$4&amp;"--"&amp;ROW(A1895),'Clie-F'!$A$5:$J$7000,9,0),"")</f>
        <v/>
      </c>
      <c r="G1901" s="111" t="str">
        <f>IFERROR(VLOOKUP($I$4&amp;"--"&amp;ROW(A1895),'Clie-F'!$A$5:$J$7000,10,0),"")</f>
        <v/>
      </c>
    </row>
    <row r="1902" spans="2:7" ht="30" customHeight="1" x14ac:dyDescent="0.3">
      <c r="B1902" s="110">
        <v>1896</v>
      </c>
      <c r="C1902" s="111" t="str">
        <f>IFERROR(VLOOKUP($I$4&amp;"--"&amp;ROW(A1896),'Clie-F'!$A$5:$H$7000,4,0),"")</f>
        <v/>
      </c>
      <c r="D1902" s="112" t="str">
        <f>IFERROR(VLOOKUP($I$4&amp;"--"&amp;ROW(A1896),'Clie-F'!$A$5:$H$7000,7,0),"")</f>
        <v/>
      </c>
      <c r="E1902" s="111" t="str">
        <f t="shared" ca="1" si="29"/>
        <v/>
      </c>
      <c r="F1902" s="111" t="str">
        <f>IFERROR(VLOOKUP($I$4&amp;"--"&amp;ROW(A1896),'Clie-F'!$A$5:$J$7000,9,0),"")</f>
        <v/>
      </c>
      <c r="G1902" s="111" t="str">
        <f>IFERROR(VLOOKUP($I$4&amp;"--"&amp;ROW(A1896),'Clie-F'!$A$5:$J$7000,10,0),"")</f>
        <v/>
      </c>
    </row>
    <row r="1903" spans="2:7" ht="30" customHeight="1" x14ac:dyDescent="0.3">
      <c r="B1903" s="110">
        <v>1897</v>
      </c>
      <c r="C1903" s="111" t="str">
        <f>IFERROR(VLOOKUP($I$4&amp;"--"&amp;ROW(A1897),'Clie-F'!$A$5:$H$7000,4,0),"")</f>
        <v/>
      </c>
      <c r="D1903" s="112" t="str">
        <f>IFERROR(VLOOKUP($I$4&amp;"--"&amp;ROW(A1897),'Clie-F'!$A$5:$H$7000,7,0),"")</f>
        <v/>
      </c>
      <c r="E1903" s="111" t="str">
        <f t="shared" ca="1" si="29"/>
        <v/>
      </c>
      <c r="F1903" s="111" t="str">
        <f>IFERROR(VLOOKUP($I$4&amp;"--"&amp;ROW(A1897),'Clie-F'!$A$5:$J$7000,9,0),"")</f>
        <v/>
      </c>
      <c r="G1903" s="111" t="str">
        <f>IFERROR(VLOOKUP($I$4&amp;"--"&amp;ROW(A1897),'Clie-F'!$A$5:$J$7000,10,0),"")</f>
        <v/>
      </c>
    </row>
    <row r="1904" spans="2:7" ht="30" customHeight="1" x14ac:dyDescent="0.3">
      <c r="B1904" s="110">
        <v>1898</v>
      </c>
      <c r="C1904" s="111" t="str">
        <f>IFERROR(VLOOKUP($I$4&amp;"--"&amp;ROW(A1898),'Clie-F'!$A$5:$H$7000,4,0),"")</f>
        <v/>
      </c>
      <c r="D1904" s="112" t="str">
        <f>IFERROR(VLOOKUP($I$4&amp;"--"&amp;ROW(A1898),'Clie-F'!$A$5:$H$7000,7,0),"")</f>
        <v/>
      </c>
      <c r="E1904" s="111" t="str">
        <f t="shared" ca="1" si="29"/>
        <v/>
      </c>
      <c r="F1904" s="111" t="str">
        <f>IFERROR(VLOOKUP($I$4&amp;"--"&amp;ROW(A1898),'Clie-F'!$A$5:$J$7000,9,0),"")</f>
        <v/>
      </c>
      <c r="G1904" s="111" t="str">
        <f>IFERROR(VLOOKUP($I$4&amp;"--"&amp;ROW(A1898),'Clie-F'!$A$5:$J$7000,10,0),"")</f>
        <v/>
      </c>
    </row>
    <row r="1905" spans="2:7" ht="30" customHeight="1" x14ac:dyDescent="0.3">
      <c r="B1905" s="110">
        <v>1899</v>
      </c>
      <c r="C1905" s="111" t="str">
        <f>IFERROR(VLOOKUP($I$4&amp;"--"&amp;ROW(A1899),'Clie-F'!$A$5:$H$7000,4,0),"")</f>
        <v/>
      </c>
      <c r="D1905" s="112" t="str">
        <f>IFERROR(VLOOKUP($I$4&amp;"--"&amp;ROW(A1899),'Clie-F'!$A$5:$H$7000,7,0),"")</f>
        <v/>
      </c>
      <c r="E1905" s="111" t="str">
        <f t="shared" ca="1" si="29"/>
        <v/>
      </c>
      <c r="F1905" s="111" t="str">
        <f>IFERROR(VLOOKUP($I$4&amp;"--"&amp;ROW(A1899),'Clie-F'!$A$5:$J$7000,9,0),"")</f>
        <v/>
      </c>
      <c r="G1905" s="111" t="str">
        <f>IFERROR(VLOOKUP($I$4&amp;"--"&amp;ROW(A1899),'Clie-F'!$A$5:$J$7000,10,0),"")</f>
        <v/>
      </c>
    </row>
    <row r="1906" spans="2:7" ht="30" customHeight="1" x14ac:dyDescent="0.3">
      <c r="B1906" s="110">
        <v>1900</v>
      </c>
      <c r="C1906" s="111" t="str">
        <f>IFERROR(VLOOKUP($I$4&amp;"--"&amp;ROW(A1900),'Clie-F'!$A$5:$H$7000,4,0),"")</f>
        <v/>
      </c>
      <c r="D1906" s="112" t="str">
        <f>IFERROR(VLOOKUP($I$4&amp;"--"&amp;ROW(A1900),'Clie-F'!$A$5:$H$7000,7,0),"")</f>
        <v/>
      </c>
      <c r="E1906" s="111" t="str">
        <f t="shared" ca="1" si="29"/>
        <v/>
      </c>
      <c r="F1906" s="111" t="str">
        <f>IFERROR(VLOOKUP($I$4&amp;"--"&amp;ROW(A1900),'Clie-F'!$A$5:$J$7000,9,0),"")</f>
        <v/>
      </c>
      <c r="G1906" s="111" t="str">
        <f>IFERROR(VLOOKUP($I$4&amp;"--"&amp;ROW(A1900),'Clie-F'!$A$5:$J$7000,10,0),"")</f>
        <v/>
      </c>
    </row>
    <row r="1907" spans="2:7" ht="30" customHeight="1" x14ac:dyDescent="0.3">
      <c r="B1907" s="110">
        <v>1901</v>
      </c>
      <c r="C1907" s="111" t="str">
        <f>IFERROR(VLOOKUP($I$4&amp;"--"&amp;ROW(A1901),'Clie-F'!$A$5:$H$7000,4,0),"")</f>
        <v/>
      </c>
      <c r="D1907" s="112" t="str">
        <f>IFERROR(VLOOKUP($I$4&amp;"--"&amp;ROW(A1901),'Clie-F'!$A$5:$H$7000,7,0),"")</f>
        <v/>
      </c>
      <c r="E1907" s="111" t="str">
        <f t="shared" ca="1" si="29"/>
        <v/>
      </c>
      <c r="F1907" s="111" t="str">
        <f>IFERROR(VLOOKUP($I$4&amp;"--"&amp;ROW(A1901),'Clie-F'!$A$5:$J$7000,9,0),"")</f>
        <v/>
      </c>
      <c r="G1907" s="111" t="str">
        <f>IFERROR(VLOOKUP($I$4&amp;"--"&amp;ROW(A1901),'Clie-F'!$A$5:$J$7000,10,0),"")</f>
        <v/>
      </c>
    </row>
    <row r="1908" spans="2:7" ht="30" customHeight="1" x14ac:dyDescent="0.3">
      <c r="B1908" s="110">
        <v>1902</v>
      </c>
      <c r="C1908" s="111" t="str">
        <f>IFERROR(VLOOKUP($I$4&amp;"--"&amp;ROW(A1902),'Clie-F'!$A$5:$H$7000,4,0),"")</f>
        <v/>
      </c>
      <c r="D1908" s="112" t="str">
        <f>IFERROR(VLOOKUP($I$4&amp;"--"&amp;ROW(A1902),'Clie-F'!$A$5:$H$7000,7,0),"")</f>
        <v/>
      </c>
      <c r="E1908" s="111" t="str">
        <f t="shared" ca="1" si="29"/>
        <v/>
      </c>
      <c r="F1908" s="111" t="str">
        <f>IFERROR(VLOOKUP($I$4&amp;"--"&amp;ROW(A1902),'Clie-F'!$A$5:$J$7000,9,0),"")</f>
        <v/>
      </c>
      <c r="G1908" s="111" t="str">
        <f>IFERROR(VLOOKUP($I$4&amp;"--"&amp;ROW(A1902),'Clie-F'!$A$5:$J$7000,10,0),"")</f>
        <v/>
      </c>
    </row>
    <row r="1909" spans="2:7" ht="30" customHeight="1" x14ac:dyDescent="0.3">
      <c r="B1909" s="110">
        <v>1903</v>
      </c>
      <c r="C1909" s="111" t="str">
        <f>IFERROR(VLOOKUP($I$4&amp;"--"&amp;ROW(A1903),'Clie-F'!$A$5:$H$7000,4,0),"")</f>
        <v/>
      </c>
      <c r="D1909" s="112" t="str">
        <f>IFERROR(VLOOKUP($I$4&amp;"--"&amp;ROW(A1903),'Clie-F'!$A$5:$H$7000,7,0),"")</f>
        <v/>
      </c>
      <c r="E1909" s="111" t="str">
        <f t="shared" ca="1" si="29"/>
        <v/>
      </c>
      <c r="F1909" s="111" t="str">
        <f>IFERROR(VLOOKUP($I$4&amp;"--"&amp;ROW(A1903),'Clie-F'!$A$5:$J$7000,9,0),"")</f>
        <v/>
      </c>
      <c r="G1909" s="111" t="str">
        <f>IFERROR(VLOOKUP($I$4&amp;"--"&amp;ROW(A1903),'Clie-F'!$A$5:$J$7000,10,0),"")</f>
        <v/>
      </c>
    </row>
    <row r="1910" spans="2:7" ht="30" customHeight="1" x14ac:dyDescent="0.3">
      <c r="B1910" s="110">
        <v>1904</v>
      </c>
      <c r="C1910" s="111" t="str">
        <f>IFERROR(VLOOKUP($I$4&amp;"--"&amp;ROW(A1904),'Clie-F'!$A$5:$H$7000,4,0),"")</f>
        <v/>
      </c>
      <c r="D1910" s="112" t="str">
        <f>IFERROR(VLOOKUP($I$4&amp;"--"&amp;ROW(A1904),'Clie-F'!$A$5:$H$7000,7,0),"")</f>
        <v/>
      </c>
      <c r="E1910" s="111" t="str">
        <f t="shared" ca="1" si="29"/>
        <v/>
      </c>
      <c r="F1910" s="111" t="str">
        <f>IFERROR(VLOOKUP($I$4&amp;"--"&amp;ROW(A1904),'Clie-F'!$A$5:$J$7000,9,0),"")</f>
        <v/>
      </c>
      <c r="G1910" s="111" t="str">
        <f>IFERROR(VLOOKUP($I$4&amp;"--"&amp;ROW(A1904),'Clie-F'!$A$5:$J$7000,10,0),"")</f>
        <v/>
      </c>
    </row>
    <row r="1911" spans="2:7" ht="30" customHeight="1" x14ac:dyDescent="0.3">
      <c r="B1911" s="110">
        <v>1905</v>
      </c>
      <c r="C1911" s="111" t="str">
        <f>IFERROR(VLOOKUP($I$4&amp;"--"&amp;ROW(A1905),'Clie-F'!$A$5:$H$7000,4,0),"")</f>
        <v/>
      </c>
      <c r="D1911" s="112" t="str">
        <f>IFERROR(VLOOKUP($I$4&amp;"--"&amp;ROW(A1905),'Clie-F'!$A$5:$H$7000,7,0),"")</f>
        <v/>
      </c>
      <c r="E1911" s="111" t="str">
        <f t="shared" ca="1" si="29"/>
        <v/>
      </c>
      <c r="F1911" s="111" t="str">
        <f>IFERROR(VLOOKUP($I$4&amp;"--"&amp;ROW(A1905),'Clie-F'!$A$5:$J$7000,9,0),"")</f>
        <v/>
      </c>
      <c r="G1911" s="111" t="str">
        <f>IFERROR(VLOOKUP($I$4&amp;"--"&amp;ROW(A1905),'Clie-F'!$A$5:$J$7000,10,0),"")</f>
        <v/>
      </c>
    </row>
    <row r="1912" spans="2:7" ht="30" customHeight="1" x14ac:dyDescent="0.3">
      <c r="B1912" s="110">
        <v>1906</v>
      </c>
      <c r="C1912" s="111" t="str">
        <f>IFERROR(VLOOKUP($I$4&amp;"--"&amp;ROW(A1906),'Clie-F'!$A$5:$H$7000,4,0),"")</f>
        <v/>
      </c>
      <c r="D1912" s="112" t="str">
        <f>IFERROR(VLOOKUP($I$4&amp;"--"&amp;ROW(A1906),'Clie-F'!$A$5:$H$7000,7,0),"")</f>
        <v/>
      </c>
      <c r="E1912" s="111" t="str">
        <f t="shared" ca="1" si="29"/>
        <v/>
      </c>
      <c r="F1912" s="111" t="str">
        <f>IFERROR(VLOOKUP($I$4&amp;"--"&amp;ROW(A1906),'Clie-F'!$A$5:$J$7000,9,0),"")</f>
        <v/>
      </c>
      <c r="G1912" s="111" t="str">
        <f>IFERROR(VLOOKUP($I$4&amp;"--"&amp;ROW(A1906),'Clie-F'!$A$5:$J$7000,10,0),"")</f>
        <v/>
      </c>
    </row>
    <row r="1913" spans="2:7" ht="30" customHeight="1" x14ac:dyDescent="0.3">
      <c r="B1913" s="110">
        <v>1907</v>
      </c>
      <c r="C1913" s="111" t="str">
        <f>IFERROR(VLOOKUP($I$4&amp;"--"&amp;ROW(A1907),'Clie-F'!$A$5:$H$7000,4,0),"")</f>
        <v/>
      </c>
      <c r="D1913" s="112" t="str">
        <f>IFERROR(VLOOKUP($I$4&amp;"--"&amp;ROW(A1907),'Clie-F'!$A$5:$H$7000,7,0),"")</f>
        <v/>
      </c>
      <c r="E1913" s="111" t="str">
        <f t="shared" ca="1" si="29"/>
        <v/>
      </c>
      <c r="F1913" s="111" t="str">
        <f>IFERROR(VLOOKUP($I$4&amp;"--"&amp;ROW(A1907),'Clie-F'!$A$5:$J$7000,9,0),"")</f>
        <v/>
      </c>
      <c r="G1913" s="111" t="str">
        <f>IFERROR(VLOOKUP($I$4&amp;"--"&amp;ROW(A1907),'Clie-F'!$A$5:$J$7000,10,0),"")</f>
        <v/>
      </c>
    </row>
    <row r="1914" spans="2:7" ht="30" customHeight="1" x14ac:dyDescent="0.3">
      <c r="B1914" s="110">
        <v>1908</v>
      </c>
      <c r="C1914" s="111" t="str">
        <f>IFERROR(VLOOKUP($I$4&amp;"--"&amp;ROW(A1908),'Clie-F'!$A$5:$H$7000,4,0),"")</f>
        <v/>
      </c>
      <c r="D1914" s="112" t="str">
        <f>IFERROR(VLOOKUP($I$4&amp;"--"&amp;ROW(A1908),'Clie-F'!$A$5:$H$7000,7,0),"")</f>
        <v/>
      </c>
      <c r="E1914" s="111" t="str">
        <f t="shared" ca="1" si="29"/>
        <v/>
      </c>
      <c r="F1914" s="111" t="str">
        <f>IFERROR(VLOOKUP($I$4&amp;"--"&amp;ROW(A1908),'Clie-F'!$A$5:$J$7000,9,0),"")</f>
        <v/>
      </c>
      <c r="G1914" s="111" t="str">
        <f>IFERROR(VLOOKUP($I$4&amp;"--"&amp;ROW(A1908),'Clie-F'!$A$5:$J$7000,10,0),"")</f>
        <v/>
      </c>
    </row>
    <row r="1915" spans="2:7" ht="30" customHeight="1" x14ac:dyDescent="0.3">
      <c r="B1915" s="110">
        <v>1909</v>
      </c>
      <c r="C1915" s="111" t="str">
        <f>IFERROR(VLOOKUP($I$4&amp;"--"&amp;ROW(A1909),'Clie-F'!$A$5:$H$7000,4,0),"")</f>
        <v/>
      </c>
      <c r="D1915" s="112" t="str">
        <f>IFERROR(VLOOKUP($I$4&amp;"--"&amp;ROW(A1909),'Clie-F'!$A$5:$H$7000,7,0),"")</f>
        <v/>
      </c>
      <c r="E1915" s="111" t="str">
        <f t="shared" ca="1" si="29"/>
        <v/>
      </c>
      <c r="F1915" s="111" t="str">
        <f>IFERROR(VLOOKUP($I$4&amp;"--"&amp;ROW(A1909),'Clie-F'!$A$5:$J$7000,9,0),"")</f>
        <v/>
      </c>
      <c r="G1915" s="111" t="str">
        <f>IFERROR(VLOOKUP($I$4&amp;"--"&amp;ROW(A1909),'Clie-F'!$A$5:$J$7000,10,0),"")</f>
        <v/>
      </c>
    </row>
    <row r="1916" spans="2:7" ht="30" customHeight="1" x14ac:dyDescent="0.3">
      <c r="B1916" s="110">
        <v>1910</v>
      </c>
      <c r="C1916" s="111" t="str">
        <f>IFERROR(VLOOKUP($I$4&amp;"--"&amp;ROW(A1910),'Clie-F'!$A$5:$H$7000,4,0),"")</f>
        <v/>
      </c>
      <c r="D1916" s="112" t="str">
        <f>IFERROR(VLOOKUP($I$4&amp;"--"&amp;ROW(A1910),'Clie-F'!$A$5:$H$7000,7,0),"")</f>
        <v/>
      </c>
      <c r="E1916" s="111" t="str">
        <f t="shared" ca="1" si="29"/>
        <v/>
      </c>
      <c r="F1916" s="111" t="str">
        <f>IFERROR(VLOOKUP($I$4&amp;"--"&amp;ROW(A1910),'Clie-F'!$A$5:$J$7000,9,0),"")</f>
        <v/>
      </c>
      <c r="G1916" s="111" t="str">
        <f>IFERROR(VLOOKUP($I$4&amp;"--"&amp;ROW(A1910),'Clie-F'!$A$5:$J$7000,10,0),"")</f>
        <v/>
      </c>
    </row>
    <row r="1917" spans="2:7" ht="30" customHeight="1" x14ac:dyDescent="0.3">
      <c r="B1917" s="110">
        <v>1911</v>
      </c>
      <c r="C1917" s="111" t="str">
        <f>IFERROR(VLOOKUP($I$4&amp;"--"&amp;ROW(A1911),'Clie-F'!$A$5:$H$7000,4,0),"")</f>
        <v/>
      </c>
      <c r="D1917" s="112" t="str">
        <f>IFERROR(VLOOKUP($I$4&amp;"--"&amp;ROW(A1911),'Clie-F'!$A$5:$H$7000,7,0),"")</f>
        <v/>
      </c>
      <c r="E1917" s="111" t="str">
        <f t="shared" ca="1" si="29"/>
        <v/>
      </c>
      <c r="F1917" s="111" t="str">
        <f>IFERROR(VLOOKUP($I$4&amp;"--"&amp;ROW(A1911),'Clie-F'!$A$5:$J$7000,9,0),"")</f>
        <v/>
      </c>
      <c r="G1917" s="111" t="str">
        <f>IFERROR(VLOOKUP($I$4&amp;"--"&amp;ROW(A1911),'Clie-F'!$A$5:$J$7000,10,0),"")</f>
        <v/>
      </c>
    </row>
    <row r="1918" spans="2:7" ht="30" customHeight="1" x14ac:dyDescent="0.3">
      <c r="B1918" s="110">
        <v>1912</v>
      </c>
      <c r="C1918" s="111" t="str">
        <f>IFERROR(VLOOKUP($I$4&amp;"--"&amp;ROW(A1912),'Clie-F'!$A$5:$H$7000,4,0),"")</f>
        <v/>
      </c>
      <c r="D1918" s="112" t="str">
        <f>IFERROR(VLOOKUP($I$4&amp;"--"&amp;ROW(A1912),'Clie-F'!$A$5:$H$7000,7,0),"")</f>
        <v/>
      </c>
      <c r="E1918" s="111" t="str">
        <f t="shared" ca="1" si="29"/>
        <v/>
      </c>
      <c r="F1918" s="111" t="str">
        <f>IFERROR(VLOOKUP($I$4&amp;"--"&amp;ROW(A1912),'Clie-F'!$A$5:$J$7000,9,0),"")</f>
        <v/>
      </c>
      <c r="G1918" s="111" t="str">
        <f>IFERROR(VLOOKUP($I$4&amp;"--"&amp;ROW(A1912),'Clie-F'!$A$5:$J$7000,10,0),"")</f>
        <v/>
      </c>
    </row>
    <row r="1919" spans="2:7" ht="30" customHeight="1" x14ac:dyDescent="0.3">
      <c r="B1919" s="110">
        <v>1913</v>
      </c>
      <c r="C1919" s="111" t="str">
        <f>IFERROR(VLOOKUP($I$4&amp;"--"&amp;ROW(A1913),'Clie-F'!$A$5:$H$7000,4,0),"")</f>
        <v/>
      </c>
      <c r="D1919" s="112" t="str">
        <f>IFERROR(VLOOKUP($I$4&amp;"--"&amp;ROW(A1913),'Clie-F'!$A$5:$H$7000,7,0),"")</f>
        <v/>
      </c>
      <c r="E1919" s="111" t="str">
        <f t="shared" ca="1" si="29"/>
        <v/>
      </c>
      <c r="F1919" s="111" t="str">
        <f>IFERROR(VLOOKUP($I$4&amp;"--"&amp;ROW(A1913),'Clie-F'!$A$5:$J$7000,9,0),"")</f>
        <v/>
      </c>
      <c r="G1919" s="111" t="str">
        <f>IFERROR(VLOOKUP($I$4&amp;"--"&amp;ROW(A1913),'Clie-F'!$A$5:$J$7000,10,0),"")</f>
        <v/>
      </c>
    </row>
    <row r="1920" spans="2:7" ht="30" customHeight="1" x14ac:dyDescent="0.3">
      <c r="B1920" s="110">
        <v>1914</v>
      </c>
      <c r="C1920" s="111" t="str">
        <f>IFERROR(VLOOKUP($I$4&amp;"--"&amp;ROW(A1914),'Clie-F'!$A$5:$H$7000,4,0),"")</f>
        <v/>
      </c>
      <c r="D1920" s="112" t="str">
        <f>IFERROR(VLOOKUP($I$4&amp;"--"&amp;ROW(A1914),'Clie-F'!$A$5:$H$7000,7,0),"")</f>
        <v/>
      </c>
      <c r="E1920" s="111" t="str">
        <f t="shared" ca="1" si="29"/>
        <v/>
      </c>
      <c r="F1920" s="111" t="str">
        <f>IFERROR(VLOOKUP($I$4&amp;"--"&amp;ROW(A1914),'Clie-F'!$A$5:$J$7000,9,0),"")</f>
        <v/>
      </c>
      <c r="G1920" s="111" t="str">
        <f>IFERROR(VLOOKUP($I$4&amp;"--"&amp;ROW(A1914),'Clie-F'!$A$5:$J$7000,10,0),"")</f>
        <v/>
      </c>
    </row>
    <row r="1921" spans="2:7" ht="30" customHeight="1" x14ac:dyDescent="0.3">
      <c r="B1921" s="110">
        <v>1915</v>
      </c>
      <c r="C1921" s="111" t="str">
        <f>IFERROR(VLOOKUP($I$4&amp;"--"&amp;ROW(A1915),'Clie-F'!$A$5:$H$7000,4,0),"")</f>
        <v/>
      </c>
      <c r="D1921" s="112" t="str">
        <f>IFERROR(VLOOKUP($I$4&amp;"--"&amp;ROW(A1915),'Clie-F'!$A$5:$H$7000,7,0),"")</f>
        <v/>
      </c>
      <c r="E1921" s="111" t="str">
        <f t="shared" ca="1" si="29"/>
        <v/>
      </c>
      <c r="F1921" s="111" t="str">
        <f>IFERROR(VLOOKUP($I$4&amp;"--"&amp;ROW(A1915),'Clie-F'!$A$5:$J$7000,9,0),"")</f>
        <v/>
      </c>
      <c r="G1921" s="111" t="str">
        <f>IFERROR(VLOOKUP($I$4&amp;"--"&amp;ROW(A1915),'Clie-F'!$A$5:$J$7000,10,0),"")</f>
        <v/>
      </c>
    </row>
    <row r="1922" spans="2:7" ht="30" customHeight="1" x14ac:dyDescent="0.3">
      <c r="B1922" s="110">
        <v>1916</v>
      </c>
      <c r="C1922" s="111" t="str">
        <f>IFERROR(VLOOKUP($I$4&amp;"--"&amp;ROW(A1916),'Clie-F'!$A$5:$H$7000,4,0),"")</f>
        <v/>
      </c>
      <c r="D1922" s="112" t="str">
        <f>IFERROR(VLOOKUP($I$4&amp;"--"&amp;ROW(A1916),'Clie-F'!$A$5:$H$7000,7,0),"")</f>
        <v/>
      </c>
      <c r="E1922" s="111" t="str">
        <f t="shared" ca="1" si="29"/>
        <v/>
      </c>
      <c r="F1922" s="111" t="str">
        <f>IFERROR(VLOOKUP($I$4&amp;"--"&amp;ROW(A1916),'Clie-F'!$A$5:$J$7000,9,0),"")</f>
        <v/>
      </c>
      <c r="G1922" s="111" t="str">
        <f>IFERROR(VLOOKUP($I$4&amp;"--"&amp;ROW(A1916),'Clie-F'!$A$5:$J$7000,10,0),"")</f>
        <v/>
      </c>
    </row>
    <row r="1923" spans="2:7" ht="30" customHeight="1" x14ac:dyDescent="0.3">
      <c r="B1923" s="110">
        <v>1917</v>
      </c>
      <c r="C1923" s="111" t="str">
        <f>IFERROR(VLOOKUP($I$4&amp;"--"&amp;ROW(A1917),'Clie-F'!$A$5:$H$7000,4,0),"")</f>
        <v/>
      </c>
      <c r="D1923" s="112" t="str">
        <f>IFERROR(VLOOKUP($I$4&amp;"--"&amp;ROW(A1917),'Clie-F'!$A$5:$H$7000,7,0),"")</f>
        <v/>
      </c>
      <c r="E1923" s="111" t="str">
        <f t="shared" ca="1" si="29"/>
        <v/>
      </c>
      <c r="F1923" s="111" t="str">
        <f>IFERROR(VLOOKUP($I$4&amp;"--"&amp;ROW(A1917),'Clie-F'!$A$5:$J$7000,9,0),"")</f>
        <v/>
      </c>
      <c r="G1923" s="111" t="str">
        <f>IFERROR(VLOOKUP($I$4&amp;"--"&amp;ROW(A1917),'Clie-F'!$A$5:$J$7000,10,0),"")</f>
        <v/>
      </c>
    </row>
    <row r="1924" spans="2:7" ht="30" customHeight="1" x14ac:dyDescent="0.3">
      <c r="B1924" s="110">
        <v>1918</v>
      </c>
      <c r="C1924" s="111" t="str">
        <f>IFERROR(VLOOKUP($I$4&amp;"--"&amp;ROW(A1918),'Clie-F'!$A$5:$H$7000,4,0),"")</f>
        <v/>
      </c>
      <c r="D1924" s="112" t="str">
        <f>IFERROR(VLOOKUP($I$4&amp;"--"&amp;ROW(A1918),'Clie-F'!$A$5:$H$7000,7,0),"")</f>
        <v/>
      </c>
      <c r="E1924" s="111" t="str">
        <f t="shared" ca="1" si="29"/>
        <v/>
      </c>
      <c r="F1924" s="111" t="str">
        <f>IFERROR(VLOOKUP($I$4&amp;"--"&amp;ROW(A1918),'Clie-F'!$A$5:$J$7000,9,0),"")</f>
        <v/>
      </c>
      <c r="G1924" s="111" t="str">
        <f>IFERROR(VLOOKUP($I$4&amp;"--"&amp;ROW(A1918),'Clie-F'!$A$5:$J$7000,10,0),"")</f>
        <v/>
      </c>
    </row>
    <row r="1925" spans="2:7" ht="30" customHeight="1" x14ac:dyDescent="0.3">
      <c r="B1925" s="110">
        <v>1919</v>
      </c>
      <c r="C1925" s="111" t="str">
        <f>IFERROR(VLOOKUP($I$4&amp;"--"&amp;ROW(A1919),'Clie-F'!$A$5:$H$7000,4,0),"")</f>
        <v/>
      </c>
      <c r="D1925" s="112" t="str">
        <f>IFERROR(VLOOKUP($I$4&amp;"--"&amp;ROW(A1919),'Clie-F'!$A$5:$H$7000,7,0),"")</f>
        <v/>
      </c>
      <c r="E1925" s="111" t="str">
        <f t="shared" ca="1" si="29"/>
        <v/>
      </c>
      <c r="F1925" s="111" t="str">
        <f>IFERROR(VLOOKUP($I$4&amp;"--"&amp;ROW(A1919),'Clie-F'!$A$5:$J$7000,9,0),"")</f>
        <v/>
      </c>
      <c r="G1925" s="111" t="str">
        <f>IFERROR(VLOOKUP($I$4&amp;"--"&amp;ROW(A1919),'Clie-F'!$A$5:$J$7000,10,0),"")</f>
        <v/>
      </c>
    </row>
    <row r="1926" spans="2:7" ht="30" customHeight="1" x14ac:dyDescent="0.3">
      <c r="B1926" s="110">
        <v>1920</v>
      </c>
      <c r="C1926" s="111" t="str">
        <f>IFERROR(VLOOKUP($I$4&amp;"--"&amp;ROW(A1920),'Clie-F'!$A$5:$H$7000,4,0),"")</f>
        <v/>
      </c>
      <c r="D1926" s="112" t="str">
        <f>IFERROR(VLOOKUP($I$4&amp;"--"&amp;ROW(A1920),'Clie-F'!$A$5:$H$7000,7,0),"")</f>
        <v/>
      </c>
      <c r="E1926" s="111" t="str">
        <f t="shared" ca="1" si="29"/>
        <v/>
      </c>
      <c r="F1926" s="111" t="str">
        <f>IFERROR(VLOOKUP($I$4&amp;"--"&amp;ROW(A1920),'Clie-F'!$A$5:$J$7000,9,0),"")</f>
        <v/>
      </c>
      <c r="G1926" s="111" t="str">
        <f>IFERROR(VLOOKUP($I$4&amp;"--"&amp;ROW(A1920),'Clie-F'!$A$5:$J$7000,10,0),"")</f>
        <v/>
      </c>
    </row>
    <row r="1927" spans="2:7" ht="30" customHeight="1" x14ac:dyDescent="0.3">
      <c r="B1927" s="110">
        <v>1921</v>
      </c>
      <c r="C1927" s="111" t="str">
        <f>IFERROR(VLOOKUP($I$4&amp;"--"&amp;ROW(A1921),'Clie-F'!$A$5:$H$7000,4,0),"")</f>
        <v/>
      </c>
      <c r="D1927" s="112" t="str">
        <f>IFERROR(VLOOKUP($I$4&amp;"--"&amp;ROW(A1921),'Clie-F'!$A$5:$H$7000,7,0),"")</f>
        <v/>
      </c>
      <c r="E1927" s="111" t="str">
        <f t="shared" ref="E1927:E1990" ca="1" si="30">IFERROR(IF(D1927,DATEDIF(D1927,TODAY(),"Y"),""),"")</f>
        <v/>
      </c>
      <c r="F1927" s="111" t="str">
        <f>IFERROR(VLOOKUP($I$4&amp;"--"&amp;ROW(A1921),'Clie-F'!$A$5:$J$7000,9,0),"")</f>
        <v/>
      </c>
      <c r="G1927" s="111" t="str">
        <f>IFERROR(VLOOKUP($I$4&amp;"--"&amp;ROW(A1921),'Clie-F'!$A$5:$J$7000,10,0),"")</f>
        <v/>
      </c>
    </row>
    <row r="1928" spans="2:7" ht="30" customHeight="1" x14ac:dyDescent="0.3">
      <c r="B1928" s="110">
        <v>1922</v>
      </c>
      <c r="C1928" s="111" t="str">
        <f>IFERROR(VLOOKUP($I$4&amp;"--"&amp;ROW(A1922),'Clie-F'!$A$5:$H$7000,4,0),"")</f>
        <v/>
      </c>
      <c r="D1928" s="112" t="str">
        <f>IFERROR(VLOOKUP($I$4&amp;"--"&amp;ROW(A1922),'Clie-F'!$A$5:$H$7000,7,0),"")</f>
        <v/>
      </c>
      <c r="E1928" s="111" t="str">
        <f t="shared" ca="1" si="30"/>
        <v/>
      </c>
      <c r="F1928" s="111" t="str">
        <f>IFERROR(VLOOKUP($I$4&amp;"--"&amp;ROW(A1922),'Clie-F'!$A$5:$J$7000,9,0),"")</f>
        <v/>
      </c>
      <c r="G1928" s="111" t="str">
        <f>IFERROR(VLOOKUP($I$4&amp;"--"&amp;ROW(A1922),'Clie-F'!$A$5:$J$7000,10,0),"")</f>
        <v/>
      </c>
    </row>
    <row r="1929" spans="2:7" ht="30" customHeight="1" x14ac:dyDescent="0.3">
      <c r="B1929" s="110">
        <v>1923</v>
      </c>
      <c r="C1929" s="111" t="str">
        <f>IFERROR(VLOOKUP($I$4&amp;"--"&amp;ROW(A1923),'Clie-F'!$A$5:$H$7000,4,0),"")</f>
        <v/>
      </c>
      <c r="D1929" s="112" t="str">
        <f>IFERROR(VLOOKUP($I$4&amp;"--"&amp;ROW(A1923),'Clie-F'!$A$5:$H$7000,7,0),"")</f>
        <v/>
      </c>
      <c r="E1929" s="111" t="str">
        <f t="shared" ca="1" si="30"/>
        <v/>
      </c>
      <c r="F1929" s="111" t="str">
        <f>IFERROR(VLOOKUP($I$4&amp;"--"&amp;ROW(A1923),'Clie-F'!$A$5:$J$7000,9,0),"")</f>
        <v/>
      </c>
      <c r="G1929" s="111" t="str">
        <f>IFERROR(VLOOKUP($I$4&amp;"--"&amp;ROW(A1923),'Clie-F'!$A$5:$J$7000,10,0),"")</f>
        <v/>
      </c>
    </row>
    <row r="1930" spans="2:7" ht="30" customHeight="1" x14ac:dyDescent="0.3">
      <c r="B1930" s="110">
        <v>1924</v>
      </c>
      <c r="C1930" s="111" t="str">
        <f>IFERROR(VLOOKUP($I$4&amp;"--"&amp;ROW(A1924),'Clie-F'!$A$5:$H$7000,4,0),"")</f>
        <v/>
      </c>
      <c r="D1930" s="112" t="str">
        <f>IFERROR(VLOOKUP($I$4&amp;"--"&amp;ROW(A1924),'Clie-F'!$A$5:$H$7000,7,0),"")</f>
        <v/>
      </c>
      <c r="E1930" s="111" t="str">
        <f t="shared" ca="1" si="30"/>
        <v/>
      </c>
      <c r="F1930" s="111" t="str">
        <f>IFERROR(VLOOKUP($I$4&amp;"--"&amp;ROW(A1924),'Clie-F'!$A$5:$J$7000,9,0),"")</f>
        <v/>
      </c>
      <c r="G1930" s="111" t="str">
        <f>IFERROR(VLOOKUP($I$4&amp;"--"&amp;ROW(A1924),'Clie-F'!$A$5:$J$7000,10,0),"")</f>
        <v/>
      </c>
    </row>
    <row r="1931" spans="2:7" ht="30" customHeight="1" x14ac:dyDescent="0.3">
      <c r="B1931" s="110">
        <v>1925</v>
      </c>
      <c r="C1931" s="111" t="str">
        <f>IFERROR(VLOOKUP($I$4&amp;"--"&amp;ROW(A1925),'Clie-F'!$A$5:$H$7000,4,0),"")</f>
        <v/>
      </c>
      <c r="D1931" s="112" t="str">
        <f>IFERROR(VLOOKUP($I$4&amp;"--"&amp;ROW(A1925),'Clie-F'!$A$5:$H$7000,7,0),"")</f>
        <v/>
      </c>
      <c r="E1931" s="111" t="str">
        <f t="shared" ca="1" si="30"/>
        <v/>
      </c>
      <c r="F1931" s="111" t="str">
        <f>IFERROR(VLOOKUP($I$4&amp;"--"&amp;ROW(A1925),'Clie-F'!$A$5:$J$7000,9,0),"")</f>
        <v/>
      </c>
      <c r="G1931" s="111" t="str">
        <f>IFERROR(VLOOKUP($I$4&amp;"--"&amp;ROW(A1925),'Clie-F'!$A$5:$J$7000,10,0),"")</f>
        <v/>
      </c>
    </row>
    <row r="1932" spans="2:7" ht="30" customHeight="1" x14ac:dyDescent="0.3">
      <c r="B1932" s="110">
        <v>1926</v>
      </c>
      <c r="C1932" s="111" t="str">
        <f>IFERROR(VLOOKUP($I$4&amp;"--"&amp;ROW(A1926),'Clie-F'!$A$5:$H$7000,4,0),"")</f>
        <v/>
      </c>
      <c r="D1932" s="112" t="str">
        <f>IFERROR(VLOOKUP($I$4&amp;"--"&amp;ROW(A1926),'Clie-F'!$A$5:$H$7000,7,0),"")</f>
        <v/>
      </c>
      <c r="E1932" s="111" t="str">
        <f t="shared" ca="1" si="30"/>
        <v/>
      </c>
      <c r="F1932" s="111" t="str">
        <f>IFERROR(VLOOKUP($I$4&amp;"--"&amp;ROW(A1926),'Clie-F'!$A$5:$J$7000,9,0),"")</f>
        <v/>
      </c>
      <c r="G1932" s="111" t="str">
        <f>IFERROR(VLOOKUP($I$4&amp;"--"&amp;ROW(A1926),'Clie-F'!$A$5:$J$7000,10,0),"")</f>
        <v/>
      </c>
    </row>
    <row r="1933" spans="2:7" ht="30" customHeight="1" x14ac:dyDescent="0.3">
      <c r="B1933" s="110">
        <v>1927</v>
      </c>
      <c r="C1933" s="111" t="str">
        <f>IFERROR(VLOOKUP($I$4&amp;"--"&amp;ROW(A1927),'Clie-F'!$A$5:$H$7000,4,0),"")</f>
        <v/>
      </c>
      <c r="D1933" s="112" t="str">
        <f>IFERROR(VLOOKUP($I$4&amp;"--"&amp;ROW(A1927),'Clie-F'!$A$5:$H$7000,7,0),"")</f>
        <v/>
      </c>
      <c r="E1933" s="111" t="str">
        <f t="shared" ca="1" si="30"/>
        <v/>
      </c>
      <c r="F1933" s="111" t="str">
        <f>IFERROR(VLOOKUP($I$4&amp;"--"&amp;ROW(A1927),'Clie-F'!$A$5:$J$7000,9,0),"")</f>
        <v/>
      </c>
      <c r="G1933" s="111" t="str">
        <f>IFERROR(VLOOKUP($I$4&amp;"--"&amp;ROW(A1927),'Clie-F'!$A$5:$J$7000,10,0),"")</f>
        <v/>
      </c>
    </row>
    <row r="1934" spans="2:7" ht="30" customHeight="1" x14ac:dyDescent="0.3">
      <c r="B1934" s="110">
        <v>1928</v>
      </c>
      <c r="C1934" s="111" t="str">
        <f>IFERROR(VLOOKUP($I$4&amp;"--"&amp;ROW(A1928),'Clie-F'!$A$5:$H$7000,4,0),"")</f>
        <v/>
      </c>
      <c r="D1934" s="112" t="str">
        <f>IFERROR(VLOOKUP($I$4&amp;"--"&amp;ROW(A1928),'Clie-F'!$A$5:$H$7000,7,0),"")</f>
        <v/>
      </c>
      <c r="E1934" s="111" t="str">
        <f t="shared" ca="1" si="30"/>
        <v/>
      </c>
      <c r="F1934" s="111" t="str">
        <f>IFERROR(VLOOKUP($I$4&amp;"--"&amp;ROW(A1928),'Clie-F'!$A$5:$J$7000,9,0),"")</f>
        <v/>
      </c>
      <c r="G1934" s="111" t="str">
        <f>IFERROR(VLOOKUP($I$4&amp;"--"&amp;ROW(A1928),'Clie-F'!$A$5:$J$7000,10,0),"")</f>
        <v/>
      </c>
    </row>
    <row r="1935" spans="2:7" ht="30" customHeight="1" x14ac:dyDescent="0.3">
      <c r="B1935" s="110">
        <v>1929</v>
      </c>
      <c r="C1935" s="111" t="str">
        <f>IFERROR(VLOOKUP($I$4&amp;"--"&amp;ROW(A1929),'Clie-F'!$A$5:$H$7000,4,0),"")</f>
        <v/>
      </c>
      <c r="D1935" s="112" t="str">
        <f>IFERROR(VLOOKUP($I$4&amp;"--"&amp;ROW(A1929),'Clie-F'!$A$5:$H$7000,7,0),"")</f>
        <v/>
      </c>
      <c r="E1935" s="111" t="str">
        <f t="shared" ca="1" si="30"/>
        <v/>
      </c>
      <c r="F1935" s="111" t="str">
        <f>IFERROR(VLOOKUP($I$4&amp;"--"&amp;ROW(A1929),'Clie-F'!$A$5:$J$7000,9,0),"")</f>
        <v/>
      </c>
      <c r="G1935" s="111" t="str">
        <f>IFERROR(VLOOKUP($I$4&amp;"--"&amp;ROW(A1929),'Clie-F'!$A$5:$J$7000,10,0),"")</f>
        <v/>
      </c>
    </row>
    <row r="1936" spans="2:7" ht="30" customHeight="1" x14ac:dyDescent="0.3">
      <c r="B1936" s="110">
        <v>1930</v>
      </c>
      <c r="C1936" s="111" t="str">
        <f>IFERROR(VLOOKUP($I$4&amp;"--"&amp;ROW(A1930),'Clie-F'!$A$5:$H$7000,4,0),"")</f>
        <v/>
      </c>
      <c r="D1936" s="112" t="str">
        <f>IFERROR(VLOOKUP($I$4&amp;"--"&amp;ROW(A1930),'Clie-F'!$A$5:$H$7000,7,0),"")</f>
        <v/>
      </c>
      <c r="E1936" s="111" t="str">
        <f t="shared" ca="1" si="30"/>
        <v/>
      </c>
      <c r="F1936" s="111" t="str">
        <f>IFERROR(VLOOKUP($I$4&amp;"--"&amp;ROW(A1930),'Clie-F'!$A$5:$J$7000,9,0),"")</f>
        <v/>
      </c>
      <c r="G1936" s="111" t="str">
        <f>IFERROR(VLOOKUP($I$4&amp;"--"&amp;ROW(A1930),'Clie-F'!$A$5:$J$7000,10,0),"")</f>
        <v/>
      </c>
    </row>
    <row r="1937" spans="2:7" ht="30" customHeight="1" x14ac:dyDescent="0.3">
      <c r="B1937" s="110">
        <v>1931</v>
      </c>
      <c r="C1937" s="111" t="str">
        <f>IFERROR(VLOOKUP($I$4&amp;"--"&amp;ROW(A1931),'Clie-F'!$A$5:$H$7000,4,0),"")</f>
        <v/>
      </c>
      <c r="D1937" s="112" t="str">
        <f>IFERROR(VLOOKUP($I$4&amp;"--"&amp;ROW(A1931),'Clie-F'!$A$5:$H$7000,7,0),"")</f>
        <v/>
      </c>
      <c r="E1937" s="111" t="str">
        <f t="shared" ca="1" si="30"/>
        <v/>
      </c>
      <c r="F1937" s="111" t="str">
        <f>IFERROR(VLOOKUP($I$4&amp;"--"&amp;ROW(A1931),'Clie-F'!$A$5:$J$7000,9,0),"")</f>
        <v/>
      </c>
      <c r="G1937" s="111" t="str">
        <f>IFERROR(VLOOKUP($I$4&amp;"--"&amp;ROW(A1931),'Clie-F'!$A$5:$J$7000,10,0),"")</f>
        <v/>
      </c>
    </row>
    <row r="1938" spans="2:7" ht="30" customHeight="1" x14ac:dyDescent="0.3">
      <c r="B1938" s="110">
        <v>1932</v>
      </c>
      <c r="C1938" s="111" t="str">
        <f>IFERROR(VLOOKUP($I$4&amp;"--"&amp;ROW(A1932),'Clie-F'!$A$5:$H$7000,4,0),"")</f>
        <v/>
      </c>
      <c r="D1938" s="112" t="str">
        <f>IFERROR(VLOOKUP($I$4&amp;"--"&amp;ROW(A1932),'Clie-F'!$A$5:$H$7000,7,0),"")</f>
        <v/>
      </c>
      <c r="E1938" s="111" t="str">
        <f t="shared" ca="1" si="30"/>
        <v/>
      </c>
      <c r="F1938" s="111" t="str">
        <f>IFERROR(VLOOKUP($I$4&amp;"--"&amp;ROW(A1932),'Clie-F'!$A$5:$J$7000,9,0),"")</f>
        <v/>
      </c>
      <c r="G1938" s="111" t="str">
        <f>IFERROR(VLOOKUP($I$4&amp;"--"&amp;ROW(A1932),'Clie-F'!$A$5:$J$7000,10,0),"")</f>
        <v/>
      </c>
    </row>
    <row r="1939" spans="2:7" ht="30" customHeight="1" x14ac:dyDescent="0.3">
      <c r="B1939" s="110">
        <v>1933</v>
      </c>
      <c r="C1939" s="111" t="str">
        <f>IFERROR(VLOOKUP($I$4&amp;"--"&amp;ROW(A1933),'Clie-F'!$A$5:$H$7000,4,0),"")</f>
        <v/>
      </c>
      <c r="D1939" s="112" t="str">
        <f>IFERROR(VLOOKUP($I$4&amp;"--"&amp;ROW(A1933),'Clie-F'!$A$5:$H$7000,7,0),"")</f>
        <v/>
      </c>
      <c r="E1939" s="111" t="str">
        <f t="shared" ca="1" si="30"/>
        <v/>
      </c>
      <c r="F1939" s="111" t="str">
        <f>IFERROR(VLOOKUP($I$4&amp;"--"&amp;ROW(A1933),'Clie-F'!$A$5:$J$7000,9,0),"")</f>
        <v/>
      </c>
      <c r="G1939" s="111" t="str">
        <f>IFERROR(VLOOKUP($I$4&amp;"--"&amp;ROW(A1933),'Clie-F'!$A$5:$J$7000,10,0),"")</f>
        <v/>
      </c>
    </row>
    <row r="1940" spans="2:7" ht="30" customHeight="1" x14ac:dyDescent="0.3">
      <c r="B1940" s="110">
        <v>1934</v>
      </c>
      <c r="C1940" s="111" t="str">
        <f>IFERROR(VLOOKUP($I$4&amp;"--"&amp;ROW(A1934),'Clie-F'!$A$5:$H$7000,4,0),"")</f>
        <v/>
      </c>
      <c r="D1940" s="112" t="str">
        <f>IFERROR(VLOOKUP($I$4&amp;"--"&amp;ROW(A1934),'Clie-F'!$A$5:$H$7000,7,0),"")</f>
        <v/>
      </c>
      <c r="E1940" s="111" t="str">
        <f t="shared" ca="1" si="30"/>
        <v/>
      </c>
      <c r="F1940" s="111" t="str">
        <f>IFERROR(VLOOKUP($I$4&amp;"--"&amp;ROW(A1934),'Clie-F'!$A$5:$J$7000,9,0),"")</f>
        <v/>
      </c>
      <c r="G1940" s="111" t="str">
        <f>IFERROR(VLOOKUP($I$4&amp;"--"&amp;ROW(A1934),'Clie-F'!$A$5:$J$7000,10,0),"")</f>
        <v/>
      </c>
    </row>
    <row r="1941" spans="2:7" ht="30" customHeight="1" x14ac:dyDescent="0.3">
      <c r="B1941" s="110">
        <v>1935</v>
      </c>
      <c r="C1941" s="111" t="str">
        <f>IFERROR(VLOOKUP($I$4&amp;"--"&amp;ROW(A1935),'Clie-F'!$A$5:$H$7000,4,0),"")</f>
        <v/>
      </c>
      <c r="D1941" s="112" t="str">
        <f>IFERROR(VLOOKUP($I$4&amp;"--"&amp;ROW(A1935),'Clie-F'!$A$5:$H$7000,7,0),"")</f>
        <v/>
      </c>
      <c r="E1941" s="111" t="str">
        <f t="shared" ca="1" si="30"/>
        <v/>
      </c>
      <c r="F1941" s="111" t="str">
        <f>IFERROR(VLOOKUP($I$4&amp;"--"&amp;ROW(A1935),'Clie-F'!$A$5:$J$7000,9,0),"")</f>
        <v/>
      </c>
      <c r="G1941" s="111" t="str">
        <f>IFERROR(VLOOKUP($I$4&amp;"--"&amp;ROW(A1935),'Clie-F'!$A$5:$J$7000,10,0),"")</f>
        <v/>
      </c>
    </row>
    <row r="1942" spans="2:7" ht="30" customHeight="1" x14ac:dyDescent="0.3">
      <c r="B1942" s="110">
        <v>1936</v>
      </c>
      <c r="C1942" s="111" t="str">
        <f>IFERROR(VLOOKUP($I$4&amp;"--"&amp;ROW(A1936),'Clie-F'!$A$5:$H$7000,4,0),"")</f>
        <v/>
      </c>
      <c r="D1942" s="112" t="str">
        <f>IFERROR(VLOOKUP($I$4&amp;"--"&amp;ROW(A1936),'Clie-F'!$A$5:$H$7000,7,0),"")</f>
        <v/>
      </c>
      <c r="E1942" s="111" t="str">
        <f t="shared" ca="1" si="30"/>
        <v/>
      </c>
      <c r="F1942" s="111" t="str">
        <f>IFERROR(VLOOKUP($I$4&amp;"--"&amp;ROW(A1936),'Clie-F'!$A$5:$J$7000,9,0),"")</f>
        <v/>
      </c>
      <c r="G1942" s="111" t="str">
        <f>IFERROR(VLOOKUP($I$4&amp;"--"&amp;ROW(A1936),'Clie-F'!$A$5:$J$7000,10,0),"")</f>
        <v/>
      </c>
    </row>
    <row r="1943" spans="2:7" ht="30" customHeight="1" x14ac:dyDescent="0.3">
      <c r="B1943" s="110">
        <v>1937</v>
      </c>
      <c r="C1943" s="111" t="str">
        <f>IFERROR(VLOOKUP($I$4&amp;"--"&amp;ROW(A1937),'Clie-F'!$A$5:$H$7000,4,0),"")</f>
        <v/>
      </c>
      <c r="D1943" s="112" t="str">
        <f>IFERROR(VLOOKUP($I$4&amp;"--"&amp;ROW(A1937),'Clie-F'!$A$5:$H$7000,7,0),"")</f>
        <v/>
      </c>
      <c r="E1943" s="111" t="str">
        <f t="shared" ca="1" si="30"/>
        <v/>
      </c>
      <c r="F1943" s="111" t="str">
        <f>IFERROR(VLOOKUP($I$4&amp;"--"&amp;ROW(A1937),'Clie-F'!$A$5:$J$7000,9,0),"")</f>
        <v/>
      </c>
      <c r="G1943" s="111" t="str">
        <f>IFERROR(VLOOKUP($I$4&amp;"--"&amp;ROW(A1937),'Clie-F'!$A$5:$J$7000,10,0),"")</f>
        <v/>
      </c>
    </row>
    <row r="1944" spans="2:7" ht="30" customHeight="1" x14ac:dyDescent="0.3">
      <c r="B1944" s="110">
        <v>1938</v>
      </c>
      <c r="C1944" s="111" t="str">
        <f>IFERROR(VLOOKUP($I$4&amp;"--"&amp;ROW(A1938),'Clie-F'!$A$5:$H$7000,4,0),"")</f>
        <v/>
      </c>
      <c r="D1944" s="112" t="str">
        <f>IFERROR(VLOOKUP($I$4&amp;"--"&amp;ROW(A1938),'Clie-F'!$A$5:$H$7000,7,0),"")</f>
        <v/>
      </c>
      <c r="E1944" s="111" t="str">
        <f t="shared" ca="1" si="30"/>
        <v/>
      </c>
      <c r="F1944" s="111" t="str">
        <f>IFERROR(VLOOKUP($I$4&amp;"--"&amp;ROW(A1938),'Clie-F'!$A$5:$J$7000,9,0),"")</f>
        <v/>
      </c>
      <c r="G1944" s="111" t="str">
        <f>IFERROR(VLOOKUP($I$4&amp;"--"&amp;ROW(A1938),'Clie-F'!$A$5:$J$7000,10,0),"")</f>
        <v/>
      </c>
    </row>
    <row r="1945" spans="2:7" ht="30" customHeight="1" x14ac:dyDescent="0.3">
      <c r="B1945" s="110">
        <v>1939</v>
      </c>
      <c r="C1945" s="111" t="str">
        <f>IFERROR(VLOOKUP($I$4&amp;"--"&amp;ROW(A1939),'Clie-F'!$A$5:$H$7000,4,0),"")</f>
        <v/>
      </c>
      <c r="D1945" s="112" t="str">
        <f>IFERROR(VLOOKUP($I$4&amp;"--"&amp;ROW(A1939),'Clie-F'!$A$5:$H$7000,7,0),"")</f>
        <v/>
      </c>
      <c r="E1945" s="111" t="str">
        <f t="shared" ca="1" si="30"/>
        <v/>
      </c>
      <c r="F1945" s="111" t="str">
        <f>IFERROR(VLOOKUP($I$4&amp;"--"&amp;ROW(A1939),'Clie-F'!$A$5:$J$7000,9,0),"")</f>
        <v/>
      </c>
      <c r="G1945" s="111" t="str">
        <f>IFERROR(VLOOKUP($I$4&amp;"--"&amp;ROW(A1939),'Clie-F'!$A$5:$J$7000,10,0),"")</f>
        <v/>
      </c>
    </row>
    <row r="1946" spans="2:7" ht="30" customHeight="1" x14ac:dyDescent="0.3">
      <c r="B1946" s="110">
        <v>1940</v>
      </c>
      <c r="C1946" s="111" t="str">
        <f>IFERROR(VLOOKUP($I$4&amp;"--"&amp;ROW(A1940),'Clie-F'!$A$5:$H$7000,4,0),"")</f>
        <v/>
      </c>
      <c r="D1946" s="112" t="str">
        <f>IFERROR(VLOOKUP($I$4&amp;"--"&amp;ROW(A1940),'Clie-F'!$A$5:$H$7000,7,0),"")</f>
        <v/>
      </c>
      <c r="E1946" s="111" t="str">
        <f t="shared" ca="1" si="30"/>
        <v/>
      </c>
      <c r="F1946" s="111" t="str">
        <f>IFERROR(VLOOKUP($I$4&amp;"--"&amp;ROW(A1940),'Clie-F'!$A$5:$J$7000,9,0),"")</f>
        <v/>
      </c>
      <c r="G1946" s="111" t="str">
        <f>IFERROR(VLOOKUP($I$4&amp;"--"&amp;ROW(A1940),'Clie-F'!$A$5:$J$7000,10,0),"")</f>
        <v/>
      </c>
    </row>
    <row r="1947" spans="2:7" ht="30" customHeight="1" x14ac:dyDescent="0.3">
      <c r="B1947" s="110">
        <v>1941</v>
      </c>
      <c r="C1947" s="111" t="str">
        <f>IFERROR(VLOOKUP($I$4&amp;"--"&amp;ROW(A1941),'Clie-F'!$A$5:$H$7000,4,0),"")</f>
        <v/>
      </c>
      <c r="D1947" s="112" t="str">
        <f>IFERROR(VLOOKUP($I$4&amp;"--"&amp;ROW(A1941),'Clie-F'!$A$5:$H$7000,7,0),"")</f>
        <v/>
      </c>
      <c r="E1947" s="111" t="str">
        <f t="shared" ca="1" si="30"/>
        <v/>
      </c>
      <c r="F1947" s="111" t="str">
        <f>IFERROR(VLOOKUP($I$4&amp;"--"&amp;ROW(A1941),'Clie-F'!$A$5:$J$7000,9,0),"")</f>
        <v/>
      </c>
      <c r="G1947" s="111" t="str">
        <f>IFERROR(VLOOKUP($I$4&amp;"--"&amp;ROW(A1941),'Clie-F'!$A$5:$J$7000,10,0),"")</f>
        <v/>
      </c>
    </row>
    <row r="1948" spans="2:7" ht="30" customHeight="1" x14ac:dyDescent="0.3">
      <c r="B1948" s="110">
        <v>1942</v>
      </c>
      <c r="C1948" s="111" t="str">
        <f>IFERROR(VLOOKUP($I$4&amp;"--"&amp;ROW(A1942),'Clie-F'!$A$5:$H$7000,4,0),"")</f>
        <v/>
      </c>
      <c r="D1948" s="112" t="str">
        <f>IFERROR(VLOOKUP($I$4&amp;"--"&amp;ROW(A1942),'Clie-F'!$A$5:$H$7000,7,0),"")</f>
        <v/>
      </c>
      <c r="E1948" s="111" t="str">
        <f t="shared" ca="1" si="30"/>
        <v/>
      </c>
      <c r="F1948" s="111" t="str">
        <f>IFERROR(VLOOKUP($I$4&amp;"--"&amp;ROW(A1942),'Clie-F'!$A$5:$J$7000,9,0),"")</f>
        <v/>
      </c>
      <c r="G1948" s="111" t="str">
        <f>IFERROR(VLOOKUP($I$4&amp;"--"&amp;ROW(A1942),'Clie-F'!$A$5:$J$7000,10,0),"")</f>
        <v/>
      </c>
    </row>
    <row r="1949" spans="2:7" ht="30" customHeight="1" x14ac:dyDescent="0.3">
      <c r="B1949" s="110">
        <v>1943</v>
      </c>
      <c r="C1949" s="111" t="str">
        <f>IFERROR(VLOOKUP($I$4&amp;"--"&amp;ROW(A1943),'Clie-F'!$A$5:$H$7000,4,0),"")</f>
        <v/>
      </c>
      <c r="D1949" s="112" t="str">
        <f>IFERROR(VLOOKUP($I$4&amp;"--"&amp;ROW(A1943),'Clie-F'!$A$5:$H$7000,7,0),"")</f>
        <v/>
      </c>
      <c r="E1949" s="111" t="str">
        <f t="shared" ca="1" si="30"/>
        <v/>
      </c>
      <c r="F1949" s="111" t="str">
        <f>IFERROR(VLOOKUP($I$4&amp;"--"&amp;ROW(A1943),'Clie-F'!$A$5:$J$7000,9,0),"")</f>
        <v/>
      </c>
      <c r="G1949" s="111" t="str">
        <f>IFERROR(VLOOKUP($I$4&amp;"--"&amp;ROW(A1943),'Clie-F'!$A$5:$J$7000,10,0),"")</f>
        <v/>
      </c>
    </row>
    <row r="1950" spans="2:7" ht="30" customHeight="1" x14ac:dyDescent="0.3">
      <c r="B1950" s="110">
        <v>1944</v>
      </c>
      <c r="C1950" s="111" t="str">
        <f>IFERROR(VLOOKUP($I$4&amp;"--"&amp;ROW(A1944),'Clie-F'!$A$5:$H$7000,4,0),"")</f>
        <v/>
      </c>
      <c r="D1950" s="112" t="str">
        <f>IFERROR(VLOOKUP($I$4&amp;"--"&amp;ROW(A1944),'Clie-F'!$A$5:$H$7000,7,0),"")</f>
        <v/>
      </c>
      <c r="E1950" s="111" t="str">
        <f t="shared" ca="1" si="30"/>
        <v/>
      </c>
      <c r="F1950" s="111" t="str">
        <f>IFERROR(VLOOKUP($I$4&amp;"--"&amp;ROW(A1944),'Clie-F'!$A$5:$J$7000,9,0),"")</f>
        <v/>
      </c>
      <c r="G1950" s="111" t="str">
        <f>IFERROR(VLOOKUP($I$4&amp;"--"&amp;ROW(A1944),'Clie-F'!$A$5:$J$7000,10,0),"")</f>
        <v/>
      </c>
    </row>
    <row r="1951" spans="2:7" ht="30" customHeight="1" x14ac:dyDescent="0.3">
      <c r="B1951" s="110">
        <v>1945</v>
      </c>
      <c r="C1951" s="111" t="str">
        <f>IFERROR(VLOOKUP($I$4&amp;"--"&amp;ROW(A1945),'Clie-F'!$A$5:$H$7000,4,0),"")</f>
        <v/>
      </c>
      <c r="D1951" s="112" t="str">
        <f>IFERROR(VLOOKUP($I$4&amp;"--"&amp;ROW(A1945),'Clie-F'!$A$5:$H$7000,7,0),"")</f>
        <v/>
      </c>
      <c r="E1951" s="111" t="str">
        <f t="shared" ca="1" si="30"/>
        <v/>
      </c>
      <c r="F1951" s="111" t="str">
        <f>IFERROR(VLOOKUP($I$4&amp;"--"&amp;ROW(A1945),'Clie-F'!$A$5:$J$7000,9,0),"")</f>
        <v/>
      </c>
      <c r="G1951" s="111" t="str">
        <f>IFERROR(VLOOKUP($I$4&amp;"--"&amp;ROW(A1945),'Clie-F'!$A$5:$J$7000,10,0),"")</f>
        <v/>
      </c>
    </row>
    <row r="1952" spans="2:7" ht="30" customHeight="1" x14ac:dyDescent="0.3">
      <c r="B1952" s="110">
        <v>1946</v>
      </c>
      <c r="C1952" s="111" t="str">
        <f>IFERROR(VLOOKUP($I$4&amp;"--"&amp;ROW(A1946),'Clie-F'!$A$5:$H$7000,4,0),"")</f>
        <v/>
      </c>
      <c r="D1952" s="112" t="str">
        <f>IFERROR(VLOOKUP($I$4&amp;"--"&amp;ROW(A1946),'Clie-F'!$A$5:$H$7000,7,0),"")</f>
        <v/>
      </c>
      <c r="E1952" s="111" t="str">
        <f t="shared" ca="1" si="30"/>
        <v/>
      </c>
      <c r="F1952" s="111" t="str">
        <f>IFERROR(VLOOKUP($I$4&amp;"--"&amp;ROW(A1946),'Clie-F'!$A$5:$J$7000,9,0),"")</f>
        <v/>
      </c>
      <c r="G1952" s="111" t="str">
        <f>IFERROR(VLOOKUP($I$4&amp;"--"&amp;ROW(A1946),'Clie-F'!$A$5:$J$7000,10,0),"")</f>
        <v/>
      </c>
    </row>
    <row r="1953" spans="2:7" ht="30" customHeight="1" x14ac:dyDescent="0.3">
      <c r="B1953" s="110">
        <v>1947</v>
      </c>
      <c r="C1953" s="111" t="str">
        <f>IFERROR(VLOOKUP($I$4&amp;"--"&amp;ROW(A1947),'Clie-F'!$A$5:$H$7000,4,0),"")</f>
        <v/>
      </c>
      <c r="D1953" s="112" t="str">
        <f>IFERROR(VLOOKUP($I$4&amp;"--"&amp;ROW(A1947),'Clie-F'!$A$5:$H$7000,7,0),"")</f>
        <v/>
      </c>
      <c r="E1953" s="111" t="str">
        <f t="shared" ca="1" si="30"/>
        <v/>
      </c>
      <c r="F1953" s="111" t="str">
        <f>IFERROR(VLOOKUP($I$4&amp;"--"&amp;ROW(A1947),'Clie-F'!$A$5:$J$7000,9,0),"")</f>
        <v/>
      </c>
      <c r="G1953" s="111" t="str">
        <f>IFERROR(VLOOKUP($I$4&amp;"--"&amp;ROW(A1947),'Clie-F'!$A$5:$J$7000,10,0),"")</f>
        <v/>
      </c>
    </row>
    <row r="1954" spans="2:7" ht="30" customHeight="1" x14ac:dyDescent="0.3">
      <c r="B1954" s="110">
        <v>1948</v>
      </c>
      <c r="C1954" s="111" t="str">
        <f>IFERROR(VLOOKUP($I$4&amp;"--"&amp;ROW(A1948),'Clie-F'!$A$5:$H$7000,4,0),"")</f>
        <v/>
      </c>
      <c r="D1954" s="112" t="str">
        <f>IFERROR(VLOOKUP($I$4&amp;"--"&amp;ROW(A1948),'Clie-F'!$A$5:$H$7000,7,0),"")</f>
        <v/>
      </c>
      <c r="E1954" s="111" t="str">
        <f t="shared" ca="1" si="30"/>
        <v/>
      </c>
      <c r="F1954" s="111" t="str">
        <f>IFERROR(VLOOKUP($I$4&amp;"--"&amp;ROW(A1948),'Clie-F'!$A$5:$J$7000,9,0),"")</f>
        <v/>
      </c>
      <c r="G1954" s="111" t="str">
        <f>IFERROR(VLOOKUP($I$4&amp;"--"&amp;ROW(A1948),'Clie-F'!$A$5:$J$7000,10,0),"")</f>
        <v/>
      </c>
    </row>
    <row r="1955" spans="2:7" ht="30" customHeight="1" x14ac:dyDescent="0.3">
      <c r="B1955" s="110">
        <v>1949</v>
      </c>
      <c r="C1955" s="111" t="str">
        <f>IFERROR(VLOOKUP($I$4&amp;"--"&amp;ROW(A1949),'Clie-F'!$A$5:$H$7000,4,0),"")</f>
        <v/>
      </c>
      <c r="D1955" s="112" t="str">
        <f>IFERROR(VLOOKUP($I$4&amp;"--"&amp;ROW(A1949),'Clie-F'!$A$5:$H$7000,7,0),"")</f>
        <v/>
      </c>
      <c r="E1955" s="111" t="str">
        <f t="shared" ca="1" si="30"/>
        <v/>
      </c>
      <c r="F1955" s="111" t="str">
        <f>IFERROR(VLOOKUP($I$4&amp;"--"&amp;ROW(A1949),'Clie-F'!$A$5:$J$7000,9,0),"")</f>
        <v/>
      </c>
      <c r="G1955" s="111" t="str">
        <f>IFERROR(VLOOKUP($I$4&amp;"--"&amp;ROW(A1949),'Clie-F'!$A$5:$J$7000,10,0),"")</f>
        <v/>
      </c>
    </row>
    <row r="1956" spans="2:7" ht="30" customHeight="1" x14ac:dyDescent="0.3">
      <c r="B1956" s="110">
        <v>1950</v>
      </c>
      <c r="C1956" s="111" t="str">
        <f>IFERROR(VLOOKUP($I$4&amp;"--"&amp;ROW(A1950),'Clie-F'!$A$5:$H$7000,4,0),"")</f>
        <v/>
      </c>
      <c r="D1956" s="112" t="str">
        <f>IFERROR(VLOOKUP($I$4&amp;"--"&amp;ROW(A1950),'Clie-F'!$A$5:$H$7000,7,0),"")</f>
        <v/>
      </c>
      <c r="E1956" s="111" t="str">
        <f t="shared" ca="1" si="30"/>
        <v/>
      </c>
      <c r="F1956" s="111" t="str">
        <f>IFERROR(VLOOKUP($I$4&amp;"--"&amp;ROW(A1950),'Clie-F'!$A$5:$J$7000,9,0),"")</f>
        <v/>
      </c>
      <c r="G1956" s="111" t="str">
        <f>IFERROR(VLOOKUP($I$4&amp;"--"&amp;ROW(A1950),'Clie-F'!$A$5:$J$7000,10,0),"")</f>
        <v/>
      </c>
    </row>
    <row r="1957" spans="2:7" ht="30" customHeight="1" x14ac:dyDescent="0.3">
      <c r="B1957" s="110">
        <v>1951</v>
      </c>
      <c r="C1957" s="111" t="str">
        <f>IFERROR(VLOOKUP($I$4&amp;"--"&amp;ROW(A1951),'Clie-F'!$A$5:$H$7000,4,0),"")</f>
        <v/>
      </c>
      <c r="D1957" s="112" t="str">
        <f>IFERROR(VLOOKUP($I$4&amp;"--"&amp;ROW(A1951),'Clie-F'!$A$5:$H$7000,7,0),"")</f>
        <v/>
      </c>
      <c r="E1957" s="111" t="str">
        <f t="shared" ca="1" si="30"/>
        <v/>
      </c>
      <c r="F1957" s="111" t="str">
        <f>IFERROR(VLOOKUP($I$4&amp;"--"&amp;ROW(A1951),'Clie-F'!$A$5:$J$7000,9,0),"")</f>
        <v/>
      </c>
      <c r="G1957" s="111" t="str">
        <f>IFERROR(VLOOKUP($I$4&amp;"--"&amp;ROW(A1951),'Clie-F'!$A$5:$J$7000,10,0),"")</f>
        <v/>
      </c>
    </row>
    <row r="1958" spans="2:7" ht="30" customHeight="1" x14ac:dyDescent="0.3">
      <c r="B1958" s="110">
        <v>1952</v>
      </c>
      <c r="C1958" s="111" t="str">
        <f>IFERROR(VLOOKUP($I$4&amp;"--"&amp;ROW(A1952),'Clie-F'!$A$5:$H$7000,4,0),"")</f>
        <v/>
      </c>
      <c r="D1958" s="112" t="str">
        <f>IFERROR(VLOOKUP($I$4&amp;"--"&amp;ROW(A1952),'Clie-F'!$A$5:$H$7000,7,0),"")</f>
        <v/>
      </c>
      <c r="E1958" s="111" t="str">
        <f t="shared" ca="1" si="30"/>
        <v/>
      </c>
      <c r="F1958" s="111" t="str">
        <f>IFERROR(VLOOKUP($I$4&amp;"--"&amp;ROW(A1952),'Clie-F'!$A$5:$J$7000,9,0),"")</f>
        <v/>
      </c>
      <c r="G1958" s="111" t="str">
        <f>IFERROR(VLOOKUP($I$4&amp;"--"&amp;ROW(A1952),'Clie-F'!$A$5:$J$7000,10,0),"")</f>
        <v/>
      </c>
    </row>
    <row r="1959" spans="2:7" ht="30" customHeight="1" x14ac:dyDescent="0.3">
      <c r="B1959" s="110">
        <v>1953</v>
      </c>
      <c r="C1959" s="111" t="str">
        <f>IFERROR(VLOOKUP($I$4&amp;"--"&amp;ROW(A1953),'Clie-F'!$A$5:$H$7000,4,0),"")</f>
        <v/>
      </c>
      <c r="D1959" s="112" t="str">
        <f>IFERROR(VLOOKUP($I$4&amp;"--"&amp;ROW(A1953),'Clie-F'!$A$5:$H$7000,7,0),"")</f>
        <v/>
      </c>
      <c r="E1959" s="111" t="str">
        <f t="shared" ca="1" si="30"/>
        <v/>
      </c>
      <c r="F1959" s="111" t="str">
        <f>IFERROR(VLOOKUP($I$4&amp;"--"&amp;ROW(A1953),'Clie-F'!$A$5:$J$7000,9,0),"")</f>
        <v/>
      </c>
      <c r="G1959" s="111" t="str">
        <f>IFERROR(VLOOKUP($I$4&amp;"--"&amp;ROW(A1953),'Clie-F'!$A$5:$J$7000,10,0),"")</f>
        <v/>
      </c>
    </row>
    <row r="1960" spans="2:7" ht="30" customHeight="1" x14ac:dyDescent="0.3">
      <c r="B1960" s="110">
        <v>1954</v>
      </c>
      <c r="C1960" s="111" t="str">
        <f>IFERROR(VLOOKUP($I$4&amp;"--"&amp;ROW(A1954),'Clie-F'!$A$5:$H$7000,4,0),"")</f>
        <v/>
      </c>
      <c r="D1960" s="112" t="str">
        <f>IFERROR(VLOOKUP($I$4&amp;"--"&amp;ROW(A1954),'Clie-F'!$A$5:$H$7000,7,0),"")</f>
        <v/>
      </c>
      <c r="E1960" s="111" t="str">
        <f t="shared" ca="1" si="30"/>
        <v/>
      </c>
      <c r="F1960" s="111" t="str">
        <f>IFERROR(VLOOKUP($I$4&amp;"--"&amp;ROW(A1954),'Clie-F'!$A$5:$J$7000,9,0),"")</f>
        <v/>
      </c>
      <c r="G1960" s="111" t="str">
        <f>IFERROR(VLOOKUP($I$4&amp;"--"&amp;ROW(A1954),'Clie-F'!$A$5:$J$7000,10,0),"")</f>
        <v/>
      </c>
    </row>
    <row r="1961" spans="2:7" ht="30" customHeight="1" x14ac:dyDescent="0.3">
      <c r="B1961" s="110">
        <v>1955</v>
      </c>
      <c r="C1961" s="111" t="str">
        <f>IFERROR(VLOOKUP($I$4&amp;"--"&amp;ROW(A1955),'Clie-F'!$A$5:$H$7000,4,0),"")</f>
        <v/>
      </c>
      <c r="D1961" s="112" t="str">
        <f>IFERROR(VLOOKUP($I$4&amp;"--"&amp;ROW(A1955),'Clie-F'!$A$5:$H$7000,7,0),"")</f>
        <v/>
      </c>
      <c r="E1961" s="111" t="str">
        <f t="shared" ca="1" si="30"/>
        <v/>
      </c>
      <c r="F1961" s="111" t="str">
        <f>IFERROR(VLOOKUP($I$4&amp;"--"&amp;ROW(A1955),'Clie-F'!$A$5:$J$7000,9,0),"")</f>
        <v/>
      </c>
      <c r="G1961" s="111" t="str">
        <f>IFERROR(VLOOKUP($I$4&amp;"--"&amp;ROW(A1955),'Clie-F'!$A$5:$J$7000,10,0),"")</f>
        <v/>
      </c>
    </row>
    <row r="1962" spans="2:7" ht="30" customHeight="1" x14ac:dyDescent="0.3">
      <c r="B1962" s="110">
        <v>1956</v>
      </c>
      <c r="C1962" s="111" t="str">
        <f>IFERROR(VLOOKUP($I$4&amp;"--"&amp;ROW(A1956),'Clie-F'!$A$5:$H$7000,4,0),"")</f>
        <v/>
      </c>
      <c r="D1962" s="112" t="str">
        <f>IFERROR(VLOOKUP($I$4&amp;"--"&amp;ROW(A1956),'Clie-F'!$A$5:$H$7000,7,0),"")</f>
        <v/>
      </c>
      <c r="E1962" s="111" t="str">
        <f t="shared" ca="1" si="30"/>
        <v/>
      </c>
      <c r="F1962" s="111" t="str">
        <f>IFERROR(VLOOKUP($I$4&amp;"--"&amp;ROW(A1956),'Clie-F'!$A$5:$J$7000,9,0),"")</f>
        <v/>
      </c>
      <c r="G1962" s="111" t="str">
        <f>IFERROR(VLOOKUP($I$4&amp;"--"&amp;ROW(A1956),'Clie-F'!$A$5:$J$7000,10,0),"")</f>
        <v/>
      </c>
    </row>
    <row r="1963" spans="2:7" ht="30" customHeight="1" x14ac:dyDescent="0.3">
      <c r="B1963" s="110">
        <v>1957</v>
      </c>
      <c r="C1963" s="111" t="str">
        <f>IFERROR(VLOOKUP($I$4&amp;"--"&amp;ROW(A1957),'Clie-F'!$A$5:$H$7000,4,0),"")</f>
        <v/>
      </c>
      <c r="D1963" s="112" t="str">
        <f>IFERROR(VLOOKUP($I$4&amp;"--"&amp;ROW(A1957),'Clie-F'!$A$5:$H$7000,7,0),"")</f>
        <v/>
      </c>
      <c r="E1963" s="111" t="str">
        <f t="shared" ca="1" si="30"/>
        <v/>
      </c>
      <c r="F1963" s="111" t="str">
        <f>IFERROR(VLOOKUP($I$4&amp;"--"&amp;ROW(A1957),'Clie-F'!$A$5:$J$7000,9,0),"")</f>
        <v/>
      </c>
      <c r="G1963" s="111" t="str">
        <f>IFERROR(VLOOKUP($I$4&amp;"--"&amp;ROW(A1957),'Clie-F'!$A$5:$J$7000,10,0),"")</f>
        <v/>
      </c>
    </row>
    <row r="1964" spans="2:7" ht="30" customHeight="1" x14ac:dyDescent="0.3">
      <c r="B1964" s="110">
        <v>1958</v>
      </c>
      <c r="C1964" s="111" t="str">
        <f>IFERROR(VLOOKUP($I$4&amp;"--"&amp;ROW(A1958),'Clie-F'!$A$5:$H$7000,4,0),"")</f>
        <v/>
      </c>
      <c r="D1964" s="112" t="str">
        <f>IFERROR(VLOOKUP($I$4&amp;"--"&amp;ROW(A1958),'Clie-F'!$A$5:$H$7000,7,0),"")</f>
        <v/>
      </c>
      <c r="E1964" s="111" t="str">
        <f t="shared" ca="1" si="30"/>
        <v/>
      </c>
      <c r="F1964" s="111" t="str">
        <f>IFERROR(VLOOKUP($I$4&amp;"--"&amp;ROW(A1958),'Clie-F'!$A$5:$J$7000,9,0),"")</f>
        <v/>
      </c>
      <c r="G1964" s="111" t="str">
        <f>IFERROR(VLOOKUP($I$4&amp;"--"&amp;ROW(A1958),'Clie-F'!$A$5:$J$7000,10,0),"")</f>
        <v/>
      </c>
    </row>
    <row r="1965" spans="2:7" ht="30" customHeight="1" x14ac:dyDescent="0.3">
      <c r="B1965" s="110">
        <v>1959</v>
      </c>
      <c r="C1965" s="111" t="str">
        <f>IFERROR(VLOOKUP($I$4&amp;"--"&amp;ROW(A1959),'Clie-F'!$A$5:$H$7000,4,0),"")</f>
        <v/>
      </c>
      <c r="D1965" s="112" t="str">
        <f>IFERROR(VLOOKUP($I$4&amp;"--"&amp;ROW(A1959),'Clie-F'!$A$5:$H$7000,7,0),"")</f>
        <v/>
      </c>
      <c r="E1965" s="111" t="str">
        <f t="shared" ca="1" si="30"/>
        <v/>
      </c>
      <c r="F1965" s="111" t="str">
        <f>IFERROR(VLOOKUP($I$4&amp;"--"&amp;ROW(A1959),'Clie-F'!$A$5:$J$7000,9,0),"")</f>
        <v/>
      </c>
      <c r="G1965" s="111" t="str">
        <f>IFERROR(VLOOKUP($I$4&amp;"--"&amp;ROW(A1959),'Clie-F'!$A$5:$J$7000,10,0),"")</f>
        <v/>
      </c>
    </row>
    <row r="1966" spans="2:7" ht="30" customHeight="1" x14ac:dyDescent="0.3">
      <c r="B1966" s="110">
        <v>1960</v>
      </c>
      <c r="C1966" s="111" t="str">
        <f>IFERROR(VLOOKUP($I$4&amp;"--"&amp;ROW(A1960),'Clie-F'!$A$5:$H$7000,4,0),"")</f>
        <v/>
      </c>
      <c r="D1966" s="112" t="str">
        <f>IFERROR(VLOOKUP($I$4&amp;"--"&amp;ROW(A1960),'Clie-F'!$A$5:$H$7000,7,0),"")</f>
        <v/>
      </c>
      <c r="E1966" s="111" t="str">
        <f t="shared" ca="1" si="30"/>
        <v/>
      </c>
      <c r="F1966" s="111" t="str">
        <f>IFERROR(VLOOKUP($I$4&amp;"--"&amp;ROW(A1960),'Clie-F'!$A$5:$J$7000,9,0),"")</f>
        <v/>
      </c>
      <c r="G1966" s="111" t="str">
        <f>IFERROR(VLOOKUP($I$4&amp;"--"&amp;ROW(A1960),'Clie-F'!$A$5:$J$7000,10,0),"")</f>
        <v/>
      </c>
    </row>
    <row r="1967" spans="2:7" ht="30" customHeight="1" x14ac:dyDescent="0.3">
      <c r="B1967" s="110">
        <v>1961</v>
      </c>
      <c r="C1967" s="111" t="str">
        <f>IFERROR(VLOOKUP($I$4&amp;"--"&amp;ROW(A1961),'Clie-F'!$A$5:$H$7000,4,0),"")</f>
        <v/>
      </c>
      <c r="D1967" s="112" t="str">
        <f>IFERROR(VLOOKUP($I$4&amp;"--"&amp;ROW(A1961),'Clie-F'!$A$5:$H$7000,7,0),"")</f>
        <v/>
      </c>
      <c r="E1967" s="111" t="str">
        <f t="shared" ca="1" si="30"/>
        <v/>
      </c>
      <c r="F1967" s="111" t="str">
        <f>IFERROR(VLOOKUP($I$4&amp;"--"&amp;ROW(A1961),'Clie-F'!$A$5:$J$7000,9,0),"")</f>
        <v/>
      </c>
      <c r="G1967" s="111" t="str">
        <f>IFERROR(VLOOKUP($I$4&amp;"--"&amp;ROW(A1961),'Clie-F'!$A$5:$J$7000,10,0),"")</f>
        <v/>
      </c>
    </row>
    <row r="1968" spans="2:7" ht="30" customHeight="1" x14ac:dyDescent="0.3">
      <c r="B1968" s="110">
        <v>1962</v>
      </c>
      <c r="C1968" s="111" t="str">
        <f>IFERROR(VLOOKUP($I$4&amp;"--"&amp;ROW(A1962),'Clie-F'!$A$5:$H$7000,4,0),"")</f>
        <v/>
      </c>
      <c r="D1968" s="112" t="str">
        <f>IFERROR(VLOOKUP($I$4&amp;"--"&amp;ROW(A1962),'Clie-F'!$A$5:$H$7000,7,0),"")</f>
        <v/>
      </c>
      <c r="E1968" s="111" t="str">
        <f t="shared" ca="1" si="30"/>
        <v/>
      </c>
      <c r="F1968" s="111" t="str">
        <f>IFERROR(VLOOKUP($I$4&amp;"--"&amp;ROW(A1962),'Clie-F'!$A$5:$J$7000,9,0),"")</f>
        <v/>
      </c>
      <c r="G1968" s="111" t="str">
        <f>IFERROR(VLOOKUP($I$4&amp;"--"&amp;ROW(A1962),'Clie-F'!$A$5:$J$7000,10,0),"")</f>
        <v/>
      </c>
    </row>
    <row r="1969" spans="2:7" ht="30" customHeight="1" x14ac:dyDescent="0.3">
      <c r="B1969" s="110">
        <v>1963</v>
      </c>
      <c r="C1969" s="111" t="str">
        <f>IFERROR(VLOOKUP($I$4&amp;"--"&amp;ROW(A1963),'Clie-F'!$A$5:$H$7000,4,0),"")</f>
        <v/>
      </c>
      <c r="D1969" s="112" t="str">
        <f>IFERROR(VLOOKUP($I$4&amp;"--"&amp;ROW(A1963),'Clie-F'!$A$5:$H$7000,7,0),"")</f>
        <v/>
      </c>
      <c r="E1969" s="111" t="str">
        <f t="shared" ca="1" si="30"/>
        <v/>
      </c>
      <c r="F1969" s="111" t="str">
        <f>IFERROR(VLOOKUP($I$4&amp;"--"&amp;ROW(A1963),'Clie-F'!$A$5:$J$7000,9,0),"")</f>
        <v/>
      </c>
      <c r="G1969" s="111" t="str">
        <f>IFERROR(VLOOKUP($I$4&amp;"--"&amp;ROW(A1963),'Clie-F'!$A$5:$J$7000,10,0),"")</f>
        <v/>
      </c>
    </row>
    <row r="1970" spans="2:7" ht="30" customHeight="1" x14ac:dyDescent="0.3">
      <c r="B1970" s="110">
        <v>1964</v>
      </c>
      <c r="C1970" s="111" t="str">
        <f>IFERROR(VLOOKUP($I$4&amp;"--"&amp;ROW(A1964),'Clie-F'!$A$5:$H$7000,4,0),"")</f>
        <v/>
      </c>
      <c r="D1970" s="112" t="str">
        <f>IFERROR(VLOOKUP($I$4&amp;"--"&amp;ROW(A1964),'Clie-F'!$A$5:$H$7000,7,0),"")</f>
        <v/>
      </c>
      <c r="E1970" s="111" t="str">
        <f t="shared" ca="1" si="30"/>
        <v/>
      </c>
      <c r="F1970" s="111" t="str">
        <f>IFERROR(VLOOKUP($I$4&amp;"--"&amp;ROW(A1964),'Clie-F'!$A$5:$J$7000,9,0),"")</f>
        <v/>
      </c>
      <c r="G1970" s="111" t="str">
        <f>IFERROR(VLOOKUP($I$4&amp;"--"&amp;ROW(A1964),'Clie-F'!$A$5:$J$7000,10,0),"")</f>
        <v/>
      </c>
    </row>
    <row r="1971" spans="2:7" ht="30" customHeight="1" x14ac:dyDescent="0.3">
      <c r="B1971" s="110">
        <v>1965</v>
      </c>
      <c r="C1971" s="111" t="str">
        <f>IFERROR(VLOOKUP($I$4&amp;"--"&amp;ROW(A1965),'Clie-F'!$A$5:$H$7000,4,0),"")</f>
        <v/>
      </c>
      <c r="D1971" s="112" t="str">
        <f>IFERROR(VLOOKUP($I$4&amp;"--"&amp;ROW(A1965),'Clie-F'!$A$5:$H$7000,7,0),"")</f>
        <v/>
      </c>
      <c r="E1971" s="111" t="str">
        <f t="shared" ca="1" si="30"/>
        <v/>
      </c>
      <c r="F1971" s="111" t="str">
        <f>IFERROR(VLOOKUP($I$4&amp;"--"&amp;ROW(A1965),'Clie-F'!$A$5:$J$7000,9,0),"")</f>
        <v/>
      </c>
      <c r="G1971" s="111" t="str">
        <f>IFERROR(VLOOKUP($I$4&amp;"--"&amp;ROW(A1965),'Clie-F'!$A$5:$J$7000,10,0),"")</f>
        <v/>
      </c>
    </row>
    <row r="1972" spans="2:7" ht="30" customHeight="1" x14ac:dyDescent="0.3">
      <c r="B1972" s="110">
        <v>1966</v>
      </c>
      <c r="C1972" s="111" t="str">
        <f>IFERROR(VLOOKUP($I$4&amp;"--"&amp;ROW(A1966),'Clie-F'!$A$5:$H$7000,4,0),"")</f>
        <v/>
      </c>
      <c r="D1972" s="112" t="str">
        <f>IFERROR(VLOOKUP($I$4&amp;"--"&amp;ROW(A1966),'Clie-F'!$A$5:$H$7000,7,0),"")</f>
        <v/>
      </c>
      <c r="E1972" s="111" t="str">
        <f t="shared" ca="1" si="30"/>
        <v/>
      </c>
      <c r="F1972" s="111" t="str">
        <f>IFERROR(VLOOKUP($I$4&amp;"--"&amp;ROW(A1966),'Clie-F'!$A$5:$J$7000,9,0),"")</f>
        <v/>
      </c>
      <c r="G1972" s="111" t="str">
        <f>IFERROR(VLOOKUP($I$4&amp;"--"&amp;ROW(A1966),'Clie-F'!$A$5:$J$7000,10,0),"")</f>
        <v/>
      </c>
    </row>
    <row r="1973" spans="2:7" ht="30" customHeight="1" x14ac:dyDescent="0.3">
      <c r="B1973" s="110">
        <v>1967</v>
      </c>
      <c r="C1973" s="111" t="str">
        <f>IFERROR(VLOOKUP($I$4&amp;"--"&amp;ROW(A1967),'Clie-F'!$A$5:$H$7000,4,0),"")</f>
        <v/>
      </c>
      <c r="D1973" s="112" t="str">
        <f>IFERROR(VLOOKUP($I$4&amp;"--"&amp;ROW(A1967),'Clie-F'!$A$5:$H$7000,7,0),"")</f>
        <v/>
      </c>
      <c r="E1973" s="111" t="str">
        <f t="shared" ca="1" si="30"/>
        <v/>
      </c>
      <c r="F1973" s="111" t="str">
        <f>IFERROR(VLOOKUP($I$4&amp;"--"&amp;ROW(A1967),'Clie-F'!$A$5:$J$7000,9,0),"")</f>
        <v/>
      </c>
      <c r="G1973" s="111" t="str">
        <f>IFERROR(VLOOKUP($I$4&amp;"--"&amp;ROW(A1967),'Clie-F'!$A$5:$J$7000,10,0),"")</f>
        <v/>
      </c>
    </row>
    <row r="1974" spans="2:7" ht="30" customHeight="1" x14ac:dyDescent="0.3">
      <c r="B1974" s="110">
        <v>1968</v>
      </c>
      <c r="C1974" s="111" t="str">
        <f>IFERROR(VLOOKUP($I$4&amp;"--"&amp;ROW(A1968),'Clie-F'!$A$5:$H$7000,4,0),"")</f>
        <v/>
      </c>
      <c r="D1974" s="112" t="str">
        <f>IFERROR(VLOOKUP($I$4&amp;"--"&amp;ROW(A1968),'Clie-F'!$A$5:$H$7000,7,0),"")</f>
        <v/>
      </c>
      <c r="E1974" s="111" t="str">
        <f t="shared" ca="1" si="30"/>
        <v/>
      </c>
      <c r="F1974" s="111" t="str">
        <f>IFERROR(VLOOKUP($I$4&amp;"--"&amp;ROW(A1968),'Clie-F'!$A$5:$J$7000,9,0),"")</f>
        <v/>
      </c>
      <c r="G1974" s="111" t="str">
        <f>IFERROR(VLOOKUP($I$4&amp;"--"&amp;ROW(A1968),'Clie-F'!$A$5:$J$7000,10,0),"")</f>
        <v/>
      </c>
    </row>
    <row r="1975" spans="2:7" ht="30" customHeight="1" x14ac:dyDescent="0.3">
      <c r="B1975" s="110">
        <v>1969</v>
      </c>
      <c r="C1975" s="111" t="str">
        <f>IFERROR(VLOOKUP($I$4&amp;"--"&amp;ROW(A1969),'Clie-F'!$A$5:$H$7000,4,0),"")</f>
        <v/>
      </c>
      <c r="D1975" s="112" t="str">
        <f>IFERROR(VLOOKUP($I$4&amp;"--"&amp;ROW(A1969),'Clie-F'!$A$5:$H$7000,7,0),"")</f>
        <v/>
      </c>
      <c r="E1975" s="111" t="str">
        <f t="shared" ca="1" si="30"/>
        <v/>
      </c>
      <c r="F1975" s="111" t="str">
        <f>IFERROR(VLOOKUP($I$4&amp;"--"&amp;ROW(A1969),'Clie-F'!$A$5:$J$7000,9,0),"")</f>
        <v/>
      </c>
      <c r="G1975" s="111" t="str">
        <f>IFERROR(VLOOKUP($I$4&amp;"--"&amp;ROW(A1969),'Clie-F'!$A$5:$J$7000,10,0),"")</f>
        <v/>
      </c>
    </row>
    <row r="1976" spans="2:7" ht="30" customHeight="1" x14ac:dyDescent="0.3">
      <c r="B1976" s="110">
        <v>1970</v>
      </c>
      <c r="C1976" s="111" t="str">
        <f>IFERROR(VLOOKUP($I$4&amp;"--"&amp;ROW(A1970),'Clie-F'!$A$5:$H$7000,4,0),"")</f>
        <v/>
      </c>
      <c r="D1976" s="112" t="str">
        <f>IFERROR(VLOOKUP($I$4&amp;"--"&amp;ROW(A1970),'Clie-F'!$A$5:$H$7000,7,0),"")</f>
        <v/>
      </c>
      <c r="E1976" s="111" t="str">
        <f t="shared" ca="1" si="30"/>
        <v/>
      </c>
      <c r="F1976" s="111" t="str">
        <f>IFERROR(VLOOKUP($I$4&amp;"--"&amp;ROW(A1970),'Clie-F'!$A$5:$J$7000,9,0),"")</f>
        <v/>
      </c>
      <c r="G1976" s="111" t="str">
        <f>IFERROR(VLOOKUP($I$4&amp;"--"&amp;ROW(A1970),'Clie-F'!$A$5:$J$7000,10,0),"")</f>
        <v/>
      </c>
    </row>
    <row r="1977" spans="2:7" ht="30" customHeight="1" x14ac:dyDescent="0.3">
      <c r="B1977" s="110">
        <v>1971</v>
      </c>
      <c r="C1977" s="111" t="str">
        <f>IFERROR(VLOOKUP($I$4&amp;"--"&amp;ROW(A1971),'Clie-F'!$A$5:$H$7000,4,0),"")</f>
        <v/>
      </c>
      <c r="D1977" s="112" t="str">
        <f>IFERROR(VLOOKUP($I$4&amp;"--"&amp;ROW(A1971),'Clie-F'!$A$5:$H$7000,7,0),"")</f>
        <v/>
      </c>
      <c r="E1977" s="111" t="str">
        <f t="shared" ca="1" si="30"/>
        <v/>
      </c>
      <c r="F1977" s="111" t="str">
        <f>IFERROR(VLOOKUP($I$4&amp;"--"&amp;ROW(A1971),'Clie-F'!$A$5:$J$7000,9,0),"")</f>
        <v/>
      </c>
      <c r="G1977" s="111" t="str">
        <f>IFERROR(VLOOKUP($I$4&amp;"--"&amp;ROW(A1971),'Clie-F'!$A$5:$J$7000,10,0),"")</f>
        <v/>
      </c>
    </row>
    <row r="1978" spans="2:7" ht="30" customHeight="1" x14ac:dyDescent="0.3">
      <c r="B1978" s="110">
        <v>1972</v>
      </c>
      <c r="C1978" s="111" t="str">
        <f>IFERROR(VLOOKUP($I$4&amp;"--"&amp;ROW(A1972),'Clie-F'!$A$5:$H$7000,4,0),"")</f>
        <v/>
      </c>
      <c r="D1978" s="112" t="str">
        <f>IFERROR(VLOOKUP($I$4&amp;"--"&amp;ROW(A1972),'Clie-F'!$A$5:$H$7000,7,0),"")</f>
        <v/>
      </c>
      <c r="E1978" s="111" t="str">
        <f t="shared" ca="1" si="30"/>
        <v/>
      </c>
      <c r="F1978" s="111" t="str">
        <f>IFERROR(VLOOKUP($I$4&amp;"--"&amp;ROW(A1972),'Clie-F'!$A$5:$J$7000,9,0),"")</f>
        <v/>
      </c>
      <c r="G1978" s="111" t="str">
        <f>IFERROR(VLOOKUP($I$4&amp;"--"&amp;ROW(A1972),'Clie-F'!$A$5:$J$7000,10,0),"")</f>
        <v/>
      </c>
    </row>
    <row r="1979" spans="2:7" ht="30" customHeight="1" x14ac:dyDescent="0.3">
      <c r="B1979" s="110">
        <v>1973</v>
      </c>
      <c r="C1979" s="111" t="str">
        <f>IFERROR(VLOOKUP($I$4&amp;"--"&amp;ROW(A1973),'Clie-F'!$A$5:$H$7000,4,0),"")</f>
        <v/>
      </c>
      <c r="D1979" s="112" t="str">
        <f>IFERROR(VLOOKUP($I$4&amp;"--"&amp;ROW(A1973),'Clie-F'!$A$5:$H$7000,7,0),"")</f>
        <v/>
      </c>
      <c r="E1979" s="111" t="str">
        <f t="shared" ca="1" si="30"/>
        <v/>
      </c>
      <c r="F1979" s="111" t="str">
        <f>IFERROR(VLOOKUP($I$4&amp;"--"&amp;ROW(A1973),'Clie-F'!$A$5:$J$7000,9,0),"")</f>
        <v/>
      </c>
      <c r="G1979" s="111" t="str">
        <f>IFERROR(VLOOKUP($I$4&amp;"--"&amp;ROW(A1973),'Clie-F'!$A$5:$J$7000,10,0),"")</f>
        <v/>
      </c>
    </row>
    <row r="1980" spans="2:7" ht="30" customHeight="1" x14ac:dyDescent="0.3">
      <c r="B1980" s="110">
        <v>1974</v>
      </c>
      <c r="C1980" s="111" t="str">
        <f>IFERROR(VLOOKUP($I$4&amp;"--"&amp;ROW(A1974),'Clie-F'!$A$5:$H$7000,4,0),"")</f>
        <v/>
      </c>
      <c r="D1980" s="112" t="str">
        <f>IFERROR(VLOOKUP($I$4&amp;"--"&amp;ROW(A1974),'Clie-F'!$A$5:$H$7000,7,0),"")</f>
        <v/>
      </c>
      <c r="E1980" s="111" t="str">
        <f t="shared" ca="1" si="30"/>
        <v/>
      </c>
      <c r="F1980" s="111" t="str">
        <f>IFERROR(VLOOKUP($I$4&amp;"--"&amp;ROW(A1974),'Clie-F'!$A$5:$J$7000,9,0),"")</f>
        <v/>
      </c>
      <c r="G1980" s="111" t="str">
        <f>IFERROR(VLOOKUP($I$4&amp;"--"&amp;ROW(A1974),'Clie-F'!$A$5:$J$7000,10,0),"")</f>
        <v/>
      </c>
    </row>
    <row r="1981" spans="2:7" ht="30" customHeight="1" x14ac:dyDescent="0.3">
      <c r="B1981" s="110">
        <v>1975</v>
      </c>
      <c r="C1981" s="111" t="str">
        <f>IFERROR(VLOOKUP($I$4&amp;"--"&amp;ROW(A1975),'Clie-F'!$A$5:$H$7000,4,0),"")</f>
        <v/>
      </c>
      <c r="D1981" s="112" t="str">
        <f>IFERROR(VLOOKUP($I$4&amp;"--"&amp;ROW(A1975),'Clie-F'!$A$5:$H$7000,7,0),"")</f>
        <v/>
      </c>
      <c r="E1981" s="111" t="str">
        <f t="shared" ca="1" si="30"/>
        <v/>
      </c>
      <c r="F1981" s="111" t="str">
        <f>IFERROR(VLOOKUP($I$4&amp;"--"&amp;ROW(A1975),'Clie-F'!$A$5:$J$7000,9,0),"")</f>
        <v/>
      </c>
      <c r="G1981" s="111" t="str">
        <f>IFERROR(VLOOKUP($I$4&amp;"--"&amp;ROW(A1975),'Clie-F'!$A$5:$J$7000,10,0),"")</f>
        <v/>
      </c>
    </row>
    <row r="1982" spans="2:7" ht="30" customHeight="1" x14ac:dyDescent="0.3">
      <c r="B1982" s="110">
        <v>1976</v>
      </c>
      <c r="C1982" s="111" t="str">
        <f>IFERROR(VLOOKUP($I$4&amp;"--"&amp;ROW(A1976),'Clie-F'!$A$5:$H$7000,4,0),"")</f>
        <v/>
      </c>
      <c r="D1982" s="112" t="str">
        <f>IFERROR(VLOOKUP($I$4&amp;"--"&amp;ROW(A1976),'Clie-F'!$A$5:$H$7000,7,0),"")</f>
        <v/>
      </c>
      <c r="E1982" s="111" t="str">
        <f t="shared" ca="1" si="30"/>
        <v/>
      </c>
      <c r="F1982" s="111" t="str">
        <f>IFERROR(VLOOKUP($I$4&amp;"--"&amp;ROW(A1976),'Clie-F'!$A$5:$J$7000,9,0),"")</f>
        <v/>
      </c>
      <c r="G1982" s="111" t="str">
        <f>IFERROR(VLOOKUP($I$4&amp;"--"&amp;ROW(A1976),'Clie-F'!$A$5:$J$7000,10,0),"")</f>
        <v/>
      </c>
    </row>
    <row r="1983" spans="2:7" ht="30" customHeight="1" x14ac:dyDescent="0.3">
      <c r="B1983" s="110">
        <v>1977</v>
      </c>
      <c r="C1983" s="111" t="str">
        <f>IFERROR(VLOOKUP($I$4&amp;"--"&amp;ROW(A1977),'Clie-F'!$A$5:$H$7000,4,0),"")</f>
        <v/>
      </c>
      <c r="D1983" s="112" t="str">
        <f>IFERROR(VLOOKUP($I$4&amp;"--"&amp;ROW(A1977),'Clie-F'!$A$5:$H$7000,7,0),"")</f>
        <v/>
      </c>
      <c r="E1983" s="111" t="str">
        <f t="shared" ca="1" si="30"/>
        <v/>
      </c>
      <c r="F1983" s="111" t="str">
        <f>IFERROR(VLOOKUP($I$4&amp;"--"&amp;ROW(A1977),'Clie-F'!$A$5:$J$7000,9,0),"")</f>
        <v/>
      </c>
      <c r="G1983" s="111" t="str">
        <f>IFERROR(VLOOKUP($I$4&amp;"--"&amp;ROW(A1977),'Clie-F'!$A$5:$J$7000,10,0),"")</f>
        <v/>
      </c>
    </row>
    <row r="1984" spans="2:7" ht="30" customHeight="1" x14ac:dyDescent="0.3">
      <c r="B1984" s="110">
        <v>1978</v>
      </c>
      <c r="C1984" s="111" t="str">
        <f>IFERROR(VLOOKUP($I$4&amp;"--"&amp;ROW(A1978),'Clie-F'!$A$5:$H$7000,4,0),"")</f>
        <v/>
      </c>
      <c r="D1984" s="112" t="str">
        <f>IFERROR(VLOOKUP($I$4&amp;"--"&amp;ROW(A1978),'Clie-F'!$A$5:$H$7000,7,0),"")</f>
        <v/>
      </c>
      <c r="E1984" s="111" t="str">
        <f t="shared" ca="1" si="30"/>
        <v/>
      </c>
      <c r="F1984" s="111" t="str">
        <f>IFERROR(VLOOKUP($I$4&amp;"--"&amp;ROW(A1978),'Clie-F'!$A$5:$J$7000,9,0),"")</f>
        <v/>
      </c>
      <c r="G1984" s="111" t="str">
        <f>IFERROR(VLOOKUP($I$4&amp;"--"&amp;ROW(A1978),'Clie-F'!$A$5:$J$7000,10,0),"")</f>
        <v/>
      </c>
    </row>
    <row r="1985" spans="2:7" ht="30" customHeight="1" x14ac:dyDescent="0.3">
      <c r="B1985" s="110">
        <v>1979</v>
      </c>
      <c r="C1985" s="111" t="str">
        <f>IFERROR(VLOOKUP($I$4&amp;"--"&amp;ROW(A1979),'Clie-F'!$A$5:$H$7000,4,0),"")</f>
        <v/>
      </c>
      <c r="D1985" s="112" t="str">
        <f>IFERROR(VLOOKUP($I$4&amp;"--"&amp;ROW(A1979),'Clie-F'!$A$5:$H$7000,7,0),"")</f>
        <v/>
      </c>
      <c r="E1985" s="111" t="str">
        <f t="shared" ca="1" si="30"/>
        <v/>
      </c>
      <c r="F1985" s="111" t="str">
        <f>IFERROR(VLOOKUP($I$4&amp;"--"&amp;ROW(A1979),'Clie-F'!$A$5:$J$7000,9,0),"")</f>
        <v/>
      </c>
      <c r="G1985" s="111" t="str">
        <f>IFERROR(VLOOKUP($I$4&amp;"--"&amp;ROW(A1979),'Clie-F'!$A$5:$J$7000,10,0),"")</f>
        <v/>
      </c>
    </row>
    <row r="1986" spans="2:7" ht="30" customHeight="1" x14ac:dyDescent="0.3">
      <c r="B1986" s="110">
        <v>1980</v>
      </c>
      <c r="C1986" s="111" t="str">
        <f>IFERROR(VLOOKUP($I$4&amp;"--"&amp;ROW(A1980),'Clie-F'!$A$5:$H$7000,4,0),"")</f>
        <v/>
      </c>
      <c r="D1986" s="112" t="str">
        <f>IFERROR(VLOOKUP($I$4&amp;"--"&amp;ROW(A1980),'Clie-F'!$A$5:$H$7000,7,0),"")</f>
        <v/>
      </c>
      <c r="E1986" s="111" t="str">
        <f t="shared" ca="1" si="30"/>
        <v/>
      </c>
      <c r="F1986" s="111" t="str">
        <f>IFERROR(VLOOKUP($I$4&amp;"--"&amp;ROW(A1980),'Clie-F'!$A$5:$J$7000,9,0),"")</f>
        <v/>
      </c>
      <c r="G1986" s="111" t="str">
        <f>IFERROR(VLOOKUP($I$4&amp;"--"&amp;ROW(A1980),'Clie-F'!$A$5:$J$7000,10,0),"")</f>
        <v/>
      </c>
    </row>
    <row r="1987" spans="2:7" ht="30" customHeight="1" x14ac:dyDescent="0.3">
      <c r="B1987" s="110">
        <v>1981</v>
      </c>
      <c r="C1987" s="111" t="str">
        <f>IFERROR(VLOOKUP($I$4&amp;"--"&amp;ROW(A1981),'Clie-F'!$A$5:$H$7000,4,0),"")</f>
        <v/>
      </c>
      <c r="D1987" s="112" t="str">
        <f>IFERROR(VLOOKUP($I$4&amp;"--"&amp;ROW(A1981),'Clie-F'!$A$5:$H$7000,7,0),"")</f>
        <v/>
      </c>
      <c r="E1987" s="111" t="str">
        <f t="shared" ca="1" si="30"/>
        <v/>
      </c>
      <c r="F1987" s="111" t="str">
        <f>IFERROR(VLOOKUP($I$4&amp;"--"&amp;ROW(A1981),'Clie-F'!$A$5:$J$7000,9,0),"")</f>
        <v/>
      </c>
      <c r="G1987" s="111" t="str">
        <f>IFERROR(VLOOKUP($I$4&amp;"--"&amp;ROW(A1981),'Clie-F'!$A$5:$J$7000,10,0),"")</f>
        <v/>
      </c>
    </row>
    <row r="1988" spans="2:7" ht="30" customHeight="1" x14ac:dyDescent="0.3">
      <c r="B1988" s="110">
        <v>1982</v>
      </c>
      <c r="C1988" s="111" t="str">
        <f>IFERROR(VLOOKUP($I$4&amp;"--"&amp;ROW(A1982),'Clie-F'!$A$5:$H$7000,4,0),"")</f>
        <v/>
      </c>
      <c r="D1988" s="112" t="str">
        <f>IFERROR(VLOOKUP($I$4&amp;"--"&amp;ROW(A1982),'Clie-F'!$A$5:$H$7000,7,0),"")</f>
        <v/>
      </c>
      <c r="E1988" s="111" t="str">
        <f t="shared" ca="1" si="30"/>
        <v/>
      </c>
      <c r="F1988" s="111" t="str">
        <f>IFERROR(VLOOKUP($I$4&amp;"--"&amp;ROW(A1982),'Clie-F'!$A$5:$J$7000,9,0),"")</f>
        <v/>
      </c>
      <c r="G1988" s="111" t="str">
        <f>IFERROR(VLOOKUP($I$4&amp;"--"&amp;ROW(A1982),'Clie-F'!$A$5:$J$7000,10,0),"")</f>
        <v/>
      </c>
    </row>
    <row r="1989" spans="2:7" ht="30" customHeight="1" x14ac:dyDescent="0.3">
      <c r="B1989" s="110">
        <v>1983</v>
      </c>
      <c r="C1989" s="111" t="str">
        <f>IFERROR(VLOOKUP($I$4&amp;"--"&amp;ROW(A1983),'Clie-F'!$A$5:$H$7000,4,0),"")</f>
        <v/>
      </c>
      <c r="D1989" s="112" t="str">
        <f>IFERROR(VLOOKUP($I$4&amp;"--"&amp;ROW(A1983),'Clie-F'!$A$5:$H$7000,7,0),"")</f>
        <v/>
      </c>
      <c r="E1989" s="111" t="str">
        <f t="shared" ca="1" si="30"/>
        <v/>
      </c>
      <c r="F1989" s="111" t="str">
        <f>IFERROR(VLOOKUP($I$4&amp;"--"&amp;ROW(A1983),'Clie-F'!$A$5:$J$7000,9,0),"")</f>
        <v/>
      </c>
      <c r="G1989" s="111" t="str">
        <f>IFERROR(VLOOKUP($I$4&amp;"--"&amp;ROW(A1983),'Clie-F'!$A$5:$J$7000,10,0),"")</f>
        <v/>
      </c>
    </row>
    <row r="1990" spans="2:7" ht="30" customHeight="1" x14ac:dyDescent="0.3">
      <c r="B1990" s="110">
        <v>1984</v>
      </c>
      <c r="C1990" s="111" t="str">
        <f>IFERROR(VLOOKUP($I$4&amp;"--"&amp;ROW(A1984),'Clie-F'!$A$5:$H$7000,4,0),"")</f>
        <v/>
      </c>
      <c r="D1990" s="112" t="str">
        <f>IFERROR(VLOOKUP($I$4&amp;"--"&amp;ROW(A1984),'Clie-F'!$A$5:$H$7000,7,0),"")</f>
        <v/>
      </c>
      <c r="E1990" s="111" t="str">
        <f t="shared" ca="1" si="30"/>
        <v/>
      </c>
      <c r="F1990" s="111" t="str">
        <f>IFERROR(VLOOKUP($I$4&amp;"--"&amp;ROW(A1984),'Clie-F'!$A$5:$J$7000,9,0),"")</f>
        <v/>
      </c>
      <c r="G1990" s="111" t="str">
        <f>IFERROR(VLOOKUP($I$4&amp;"--"&amp;ROW(A1984),'Clie-F'!$A$5:$J$7000,10,0),"")</f>
        <v/>
      </c>
    </row>
    <row r="1991" spans="2:7" ht="30" customHeight="1" x14ac:dyDescent="0.3">
      <c r="B1991" s="110">
        <v>1985</v>
      </c>
      <c r="C1991" s="111" t="str">
        <f>IFERROR(VLOOKUP($I$4&amp;"--"&amp;ROW(A1985),'Clie-F'!$A$5:$H$7000,4,0),"")</f>
        <v/>
      </c>
      <c r="D1991" s="112" t="str">
        <f>IFERROR(VLOOKUP($I$4&amp;"--"&amp;ROW(A1985),'Clie-F'!$A$5:$H$7000,7,0),"")</f>
        <v/>
      </c>
      <c r="E1991" s="111" t="str">
        <f t="shared" ref="E1991:E2054" ca="1" si="31">IFERROR(IF(D1991,DATEDIF(D1991,TODAY(),"Y"),""),"")</f>
        <v/>
      </c>
      <c r="F1991" s="111" t="str">
        <f>IFERROR(VLOOKUP($I$4&amp;"--"&amp;ROW(A1985),'Clie-F'!$A$5:$J$7000,9,0),"")</f>
        <v/>
      </c>
      <c r="G1991" s="111" t="str">
        <f>IFERROR(VLOOKUP($I$4&amp;"--"&amp;ROW(A1985),'Clie-F'!$A$5:$J$7000,10,0),"")</f>
        <v/>
      </c>
    </row>
    <row r="1992" spans="2:7" ht="30" customHeight="1" x14ac:dyDescent="0.3">
      <c r="B1992" s="110">
        <v>1986</v>
      </c>
      <c r="C1992" s="111" t="str">
        <f>IFERROR(VLOOKUP($I$4&amp;"--"&amp;ROW(A1986),'Clie-F'!$A$5:$H$7000,4,0),"")</f>
        <v/>
      </c>
      <c r="D1992" s="112" t="str">
        <f>IFERROR(VLOOKUP($I$4&amp;"--"&amp;ROW(A1986),'Clie-F'!$A$5:$H$7000,7,0),"")</f>
        <v/>
      </c>
      <c r="E1992" s="111" t="str">
        <f t="shared" ca="1" si="31"/>
        <v/>
      </c>
      <c r="F1992" s="111" t="str">
        <f>IFERROR(VLOOKUP($I$4&amp;"--"&amp;ROW(A1986),'Clie-F'!$A$5:$J$7000,9,0),"")</f>
        <v/>
      </c>
      <c r="G1992" s="111" t="str">
        <f>IFERROR(VLOOKUP($I$4&amp;"--"&amp;ROW(A1986),'Clie-F'!$A$5:$J$7000,10,0),"")</f>
        <v/>
      </c>
    </row>
    <row r="1993" spans="2:7" ht="30" customHeight="1" x14ac:dyDescent="0.3">
      <c r="B1993" s="110">
        <v>1987</v>
      </c>
      <c r="C1993" s="111" t="str">
        <f>IFERROR(VLOOKUP($I$4&amp;"--"&amp;ROW(A1987),'Clie-F'!$A$5:$H$7000,4,0),"")</f>
        <v/>
      </c>
      <c r="D1993" s="112" t="str">
        <f>IFERROR(VLOOKUP($I$4&amp;"--"&amp;ROW(A1987),'Clie-F'!$A$5:$H$7000,7,0),"")</f>
        <v/>
      </c>
      <c r="E1993" s="111" t="str">
        <f t="shared" ca="1" si="31"/>
        <v/>
      </c>
      <c r="F1993" s="111" t="str">
        <f>IFERROR(VLOOKUP($I$4&amp;"--"&amp;ROW(A1987),'Clie-F'!$A$5:$J$7000,9,0),"")</f>
        <v/>
      </c>
      <c r="G1993" s="111" t="str">
        <f>IFERROR(VLOOKUP($I$4&amp;"--"&amp;ROW(A1987),'Clie-F'!$A$5:$J$7000,10,0),"")</f>
        <v/>
      </c>
    </row>
    <row r="1994" spans="2:7" ht="30" customHeight="1" x14ac:dyDescent="0.3">
      <c r="B1994" s="110">
        <v>1988</v>
      </c>
      <c r="C1994" s="111" t="str">
        <f>IFERROR(VLOOKUP($I$4&amp;"--"&amp;ROW(A1988),'Clie-F'!$A$5:$H$7000,4,0),"")</f>
        <v/>
      </c>
      <c r="D1994" s="112" t="str">
        <f>IFERROR(VLOOKUP($I$4&amp;"--"&amp;ROW(A1988),'Clie-F'!$A$5:$H$7000,7,0),"")</f>
        <v/>
      </c>
      <c r="E1994" s="111" t="str">
        <f t="shared" ca="1" si="31"/>
        <v/>
      </c>
      <c r="F1994" s="111" t="str">
        <f>IFERROR(VLOOKUP($I$4&amp;"--"&amp;ROW(A1988),'Clie-F'!$A$5:$J$7000,9,0),"")</f>
        <v/>
      </c>
      <c r="G1994" s="111" t="str">
        <f>IFERROR(VLOOKUP($I$4&amp;"--"&amp;ROW(A1988),'Clie-F'!$A$5:$J$7000,10,0),"")</f>
        <v/>
      </c>
    </row>
    <row r="1995" spans="2:7" ht="30" customHeight="1" x14ac:dyDescent="0.3">
      <c r="B1995" s="110">
        <v>1989</v>
      </c>
      <c r="C1995" s="111" t="str">
        <f>IFERROR(VLOOKUP($I$4&amp;"--"&amp;ROW(A1989),'Clie-F'!$A$5:$H$7000,4,0),"")</f>
        <v/>
      </c>
      <c r="D1995" s="112" t="str">
        <f>IFERROR(VLOOKUP($I$4&amp;"--"&amp;ROW(A1989),'Clie-F'!$A$5:$H$7000,7,0),"")</f>
        <v/>
      </c>
      <c r="E1995" s="111" t="str">
        <f t="shared" ca="1" si="31"/>
        <v/>
      </c>
      <c r="F1995" s="111" t="str">
        <f>IFERROR(VLOOKUP($I$4&amp;"--"&amp;ROW(A1989),'Clie-F'!$A$5:$J$7000,9,0),"")</f>
        <v/>
      </c>
      <c r="G1995" s="111" t="str">
        <f>IFERROR(VLOOKUP($I$4&amp;"--"&amp;ROW(A1989),'Clie-F'!$A$5:$J$7000,10,0),"")</f>
        <v/>
      </c>
    </row>
    <row r="1996" spans="2:7" ht="30" customHeight="1" x14ac:dyDescent="0.3">
      <c r="B1996" s="110">
        <v>1990</v>
      </c>
      <c r="C1996" s="111" t="str">
        <f>IFERROR(VLOOKUP($I$4&amp;"--"&amp;ROW(A1990),'Clie-F'!$A$5:$H$7000,4,0),"")</f>
        <v/>
      </c>
      <c r="D1996" s="112" t="str">
        <f>IFERROR(VLOOKUP($I$4&amp;"--"&amp;ROW(A1990),'Clie-F'!$A$5:$H$7000,7,0),"")</f>
        <v/>
      </c>
      <c r="E1996" s="111" t="str">
        <f t="shared" ca="1" si="31"/>
        <v/>
      </c>
      <c r="F1996" s="111" t="str">
        <f>IFERROR(VLOOKUP($I$4&amp;"--"&amp;ROW(A1990),'Clie-F'!$A$5:$J$7000,9,0),"")</f>
        <v/>
      </c>
      <c r="G1996" s="111" t="str">
        <f>IFERROR(VLOOKUP($I$4&amp;"--"&amp;ROW(A1990),'Clie-F'!$A$5:$J$7000,10,0),"")</f>
        <v/>
      </c>
    </row>
    <row r="1997" spans="2:7" ht="30" customHeight="1" x14ac:dyDescent="0.3">
      <c r="B1997" s="110">
        <v>1991</v>
      </c>
      <c r="C1997" s="111" t="str">
        <f>IFERROR(VLOOKUP($I$4&amp;"--"&amp;ROW(A1991),'Clie-F'!$A$5:$H$7000,4,0),"")</f>
        <v/>
      </c>
      <c r="D1997" s="112" t="str">
        <f>IFERROR(VLOOKUP($I$4&amp;"--"&amp;ROW(A1991),'Clie-F'!$A$5:$H$7000,7,0),"")</f>
        <v/>
      </c>
      <c r="E1997" s="111" t="str">
        <f t="shared" ca="1" si="31"/>
        <v/>
      </c>
      <c r="F1997" s="111" t="str">
        <f>IFERROR(VLOOKUP($I$4&amp;"--"&amp;ROW(A1991),'Clie-F'!$A$5:$J$7000,9,0),"")</f>
        <v/>
      </c>
      <c r="G1997" s="111" t="str">
        <f>IFERROR(VLOOKUP($I$4&amp;"--"&amp;ROW(A1991),'Clie-F'!$A$5:$J$7000,10,0),"")</f>
        <v/>
      </c>
    </row>
    <row r="1998" spans="2:7" ht="30" customHeight="1" x14ac:dyDescent="0.3">
      <c r="B1998" s="110">
        <v>1992</v>
      </c>
      <c r="C1998" s="111" t="str">
        <f>IFERROR(VLOOKUP($I$4&amp;"--"&amp;ROW(A1992),'Clie-F'!$A$5:$H$7000,4,0),"")</f>
        <v/>
      </c>
      <c r="D1998" s="112" t="str">
        <f>IFERROR(VLOOKUP($I$4&amp;"--"&amp;ROW(A1992),'Clie-F'!$A$5:$H$7000,7,0),"")</f>
        <v/>
      </c>
      <c r="E1998" s="111" t="str">
        <f t="shared" ca="1" si="31"/>
        <v/>
      </c>
      <c r="F1998" s="111" t="str">
        <f>IFERROR(VLOOKUP($I$4&amp;"--"&amp;ROW(A1992),'Clie-F'!$A$5:$J$7000,9,0),"")</f>
        <v/>
      </c>
      <c r="G1998" s="111" t="str">
        <f>IFERROR(VLOOKUP($I$4&amp;"--"&amp;ROW(A1992),'Clie-F'!$A$5:$J$7000,10,0),"")</f>
        <v/>
      </c>
    </row>
    <row r="1999" spans="2:7" ht="30" customHeight="1" x14ac:dyDescent="0.3">
      <c r="B1999" s="110">
        <v>1993</v>
      </c>
      <c r="C1999" s="111" t="str">
        <f>IFERROR(VLOOKUP($I$4&amp;"--"&amp;ROW(A1993),'Clie-F'!$A$5:$H$7000,4,0),"")</f>
        <v/>
      </c>
      <c r="D1999" s="112" t="str">
        <f>IFERROR(VLOOKUP($I$4&amp;"--"&amp;ROW(A1993),'Clie-F'!$A$5:$H$7000,7,0),"")</f>
        <v/>
      </c>
      <c r="E1999" s="111" t="str">
        <f t="shared" ca="1" si="31"/>
        <v/>
      </c>
      <c r="F1999" s="111" t="str">
        <f>IFERROR(VLOOKUP($I$4&amp;"--"&amp;ROW(A1993),'Clie-F'!$A$5:$J$7000,9,0),"")</f>
        <v/>
      </c>
      <c r="G1999" s="111" t="str">
        <f>IFERROR(VLOOKUP($I$4&amp;"--"&amp;ROW(A1993),'Clie-F'!$A$5:$J$7000,10,0),"")</f>
        <v/>
      </c>
    </row>
    <row r="2000" spans="2:7" ht="30" customHeight="1" x14ac:dyDescent="0.3">
      <c r="B2000" s="110">
        <v>1994</v>
      </c>
      <c r="C2000" s="111" t="str">
        <f>IFERROR(VLOOKUP($I$4&amp;"--"&amp;ROW(A1994),'Clie-F'!$A$5:$H$7000,4,0),"")</f>
        <v/>
      </c>
      <c r="D2000" s="112" t="str">
        <f>IFERROR(VLOOKUP($I$4&amp;"--"&amp;ROW(A1994),'Clie-F'!$A$5:$H$7000,7,0),"")</f>
        <v/>
      </c>
      <c r="E2000" s="111" t="str">
        <f t="shared" ca="1" si="31"/>
        <v/>
      </c>
      <c r="F2000" s="111" t="str">
        <f>IFERROR(VLOOKUP($I$4&amp;"--"&amp;ROW(A1994),'Clie-F'!$A$5:$J$7000,9,0),"")</f>
        <v/>
      </c>
      <c r="G2000" s="111" t="str">
        <f>IFERROR(VLOOKUP($I$4&amp;"--"&amp;ROW(A1994),'Clie-F'!$A$5:$J$7000,10,0),"")</f>
        <v/>
      </c>
    </row>
    <row r="2001" spans="2:7" ht="30" customHeight="1" x14ac:dyDescent="0.3">
      <c r="B2001" s="110">
        <v>1995</v>
      </c>
      <c r="C2001" s="111" t="str">
        <f>IFERROR(VLOOKUP($I$4&amp;"--"&amp;ROW(A1995),'Clie-F'!$A$5:$H$7000,4,0),"")</f>
        <v/>
      </c>
      <c r="D2001" s="112" t="str">
        <f>IFERROR(VLOOKUP($I$4&amp;"--"&amp;ROW(A1995),'Clie-F'!$A$5:$H$7000,7,0),"")</f>
        <v/>
      </c>
      <c r="E2001" s="111" t="str">
        <f t="shared" ca="1" si="31"/>
        <v/>
      </c>
      <c r="F2001" s="111" t="str">
        <f>IFERROR(VLOOKUP($I$4&amp;"--"&amp;ROW(A1995),'Clie-F'!$A$5:$J$7000,9,0),"")</f>
        <v/>
      </c>
      <c r="G2001" s="111" t="str">
        <f>IFERROR(VLOOKUP($I$4&amp;"--"&amp;ROW(A1995),'Clie-F'!$A$5:$J$7000,10,0),"")</f>
        <v/>
      </c>
    </row>
    <row r="2002" spans="2:7" ht="30" customHeight="1" x14ac:dyDescent="0.3">
      <c r="B2002" s="110">
        <v>1996</v>
      </c>
      <c r="C2002" s="111" t="str">
        <f>IFERROR(VLOOKUP($I$4&amp;"--"&amp;ROW(A1996),'Clie-F'!$A$5:$H$7000,4,0),"")</f>
        <v/>
      </c>
      <c r="D2002" s="112" t="str">
        <f>IFERROR(VLOOKUP($I$4&amp;"--"&amp;ROW(A1996),'Clie-F'!$A$5:$H$7000,7,0),"")</f>
        <v/>
      </c>
      <c r="E2002" s="111" t="str">
        <f t="shared" ca="1" si="31"/>
        <v/>
      </c>
      <c r="F2002" s="111" t="str">
        <f>IFERROR(VLOOKUP($I$4&amp;"--"&amp;ROW(A1996),'Clie-F'!$A$5:$J$7000,9,0),"")</f>
        <v/>
      </c>
      <c r="G2002" s="111" t="str">
        <f>IFERROR(VLOOKUP($I$4&amp;"--"&amp;ROW(A1996),'Clie-F'!$A$5:$J$7000,10,0),"")</f>
        <v/>
      </c>
    </row>
    <row r="2003" spans="2:7" ht="30" customHeight="1" x14ac:dyDescent="0.3">
      <c r="B2003" s="110">
        <v>1997</v>
      </c>
      <c r="C2003" s="111" t="str">
        <f>IFERROR(VLOOKUP($I$4&amp;"--"&amp;ROW(A1997),'Clie-F'!$A$5:$H$7000,4,0),"")</f>
        <v/>
      </c>
      <c r="D2003" s="112" t="str">
        <f>IFERROR(VLOOKUP($I$4&amp;"--"&amp;ROW(A1997),'Clie-F'!$A$5:$H$7000,7,0),"")</f>
        <v/>
      </c>
      <c r="E2003" s="111" t="str">
        <f t="shared" ca="1" si="31"/>
        <v/>
      </c>
      <c r="F2003" s="111" t="str">
        <f>IFERROR(VLOOKUP($I$4&amp;"--"&amp;ROW(A1997),'Clie-F'!$A$5:$J$7000,9,0),"")</f>
        <v/>
      </c>
      <c r="G2003" s="111" t="str">
        <f>IFERROR(VLOOKUP($I$4&amp;"--"&amp;ROW(A1997),'Clie-F'!$A$5:$J$7000,10,0),"")</f>
        <v/>
      </c>
    </row>
    <row r="2004" spans="2:7" ht="30" customHeight="1" x14ac:dyDescent="0.3">
      <c r="B2004" s="110">
        <v>1998</v>
      </c>
      <c r="C2004" s="111" t="str">
        <f>IFERROR(VLOOKUP($I$4&amp;"--"&amp;ROW(A1998),'Clie-F'!$A$5:$H$7000,4,0),"")</f>
        <v/>
      </c>
      <c r="D2004" s="112" t="str">
        <f>IFERROR(VLOOKUP($I$4&amp;"--"&amp;ROW(A1998),'Clie-F'!$A$5:$H$7000,7,0),"")</f>
        <v/>
      </c>
      <c r="E2004" s="111" t="str">
        <f t="shared" ca="1" si="31"/>
        <v/>
      </c>
      <c r="F2004" s="111" t="str">
        <f>IFERROR(VLOOKUP($I$4&amp;"--"&amp;ROW(A1998),'Clie-F'!$A$5:$J$7000,9,0),"")</f>
        <v/>
      </c>
      <c r="G2004" s="111" t="str">
        <f>IFERROR(VLOOKUP($I$4&amp;"--"&amp;ROW(A1998),'Clie-F'!$A$5:$J$7000,10,0),"")</f>
        <v/>
      </c>
    </row>
    <row r="2005" spans="2:7" ht="30" customHeight="1" x14ac:dyDescent="0.3">
      <c r="B2005" s="110">
        <v>1999</v>
      </c>
      <c r="C2005" s="111" t="str">
        <f>IFERROR(VLOOKUP($I$4&amp;"--"&amp;ROW(A1999),'Clie-F'!$A$5:$H$7000,4,0),"")</f>
        <v/>
      </c>
      <c r="D2005" s="112" t="str">
        <f>IFERROR(VLOOKUP($I$4&amp;"--"&amp;ROW(A1999),'Clie-F'!$A$5:$H$7000,7,0),"")</f>
        <v/>
      </c>
      <c r="E2005" s="111" t="str">
        <f t="shared" ca="1" si="31"/>
        <v/>
      </c>
      <c r="F2005" s="111" t="str">
        <f>IFERROR(VLOOKUP($I$4&amp;"--"&amp;ROW(A1999),'Clie-F'!$A$5:$J$7000,9,0),"")</f>
        <v/>
      </c>
      <c r="G2005" s="111" t="str">
        <f>IFERROR(VLOOKUP($I$4&amp;"--"&amp;ROW(A1999),'Clie-F'!$A$5:$J$7000,10,0),"")</f>
        <v/>
      </c>
    </row>
    <row r="2006" spans="2:7" ht="30" customHeight="1" x14ac:dyDescent="0.3">
      <c r="B2006" s="110">
        <v>2000</v>
      </c>
      <c r="C2006" s="111" t="str">
        <f>IFERROR(VLOOKUP($I$4&amp;"--"&amp;ROW(A2000),'Clie-F'!$A$5:$H$7000,4,0),"")</f>
        <v/>
      </c>
      <c r="D2006" s="112" t="str">
        <f>IFERROR(VLOOKUP($I$4&amp;"--"&amp;ROW(A2000),'Clie-F'!$A$5:$H$7000,7,0),"")</f>
        <v/>
      </c>
      <c r="E2006" s="111" t="str">
        <f t="shared" ca="1" si="31"/>
        <v/>
      </c>
      <c r="F2006" s="111" t="str">
        <f>IFERROR(VLOOKUP($I$4&amp;"--"&amp;ROW(A2000),'Clie-F'!$A$5:$J$7000,9,0),"")</f>
        <v/>
      </c>
      <c r="G2006" s="111" t="str">
        <f>IFERROR(VLOOKUP($I$4&amp;"--"&amp;ROW(A2000),'Clie-F'!$A$5:$J$7000,10,0),"")</f>
        <v/>
      </c>
    </row>
    <row r="2007" spans="2:7" ht="30" customHeight="1" x14ac:dyDescent="0.3">
      <c r="B2007" s="110">
        <v>2001</v>
      </c>
      <c r="C2007" s="111" t="str">
        <f>IFERROR(VLOOKUP($I$4&amp;"--"&amp;ROW(A2001),'Clie-F'!$A$5:$H$7000,4,0),"")</f>
        <v/>
      </c>
      <c r="D2007" s="112" t="str">
        <f>IFERROR(VLOOKUP($I$4&amp;"--"&amp;ROW(A2001),'Clie-F'!$A$5:$H$7000,7,0),"")</f>
        <v/>
      </c>
      <c r="E2007" s="111" t="str">
        <f t="shared" ca="1" si="31"/>
        <v/>
      </c>
      <c r="F2007" s="111" t="str">
        <f>IFERROR(VLOOKUP($I$4&amp;"--"&amp;ROW(A2001),'Clie-F'!$A$5:$J$7000,9,0),"")</f>
        <v/>
      </c>
      <c r="G2007" s="111" t="str">
        <f>IFERROR(VLOOKUP($I$4&amp;"--"&amp;ROW(A2001),'Clie-F'!$A$5:$J$7000,10,0),"")</f>
        <v/>
      </c>
    </row>
    <row r="2008" spans="2:7" ht="30" customHeight="1" x14ac:dyDescent="0.3">
      <c r="B2008" s="110">
        <v>2002</v>
      </c>
      <c r="C2008" s="111" t="str">
        <f>IFERROR(VLOOKUP($I$4&amp;"--"&amp;ROW(A2002),'Clie-F'!$A$5:$H$7000,4,0),"")</f>
        <v/>
      </c>
      <c r="D2008" s="112" t="str">
        <f>IFERROR(VLOOKUP($I$4&amp;"--"&amp;ROW(A2002),'Clie-F'!$A$5:$H$7000,7,0),"")</f>
        <v/>
      </c>
      <c r="E2008" s="111" t="str">
        <f t="shared" ca="1" si="31"/>
        <v/>
      </c>
      <c r="F2008" s="111" t="str">
        <f>IFERROR(VLOOKUP($I$4&amp;"--"&amp;ROW(A2002),'Clie-F'!$A$5:$J$7000,9,0),"")</f>
        <v/>
      </c>
      <c r="G2008" s="111" t="str">
        <f>IFERROR(VLOOKUP($I$4&amp;"--"&amp;ROW(A2002),'Clie-F'!$A$5:$J$7000,10,0),"")</f>
        <v/>
      </c>
    </row>
    <row r="2009" spans="2:7" ht="30" customHeight="1" x14ac:dyDescent="0.3">
      <c r="B2009" s="110">
        <v>2003</v>
      </c>
      <c r="C2009" s="111" t="str">
        <f>IFERROR(VLOOKUP($I$4&amp;"--"&amp;ROW(A2003),'Clie-F'!$A$5:$H$7000,4,0),"")</f>
        <v/>
      </c>
      <c r="D2009" s="112" t="str">
        <f>IFERROR(VLOOKUP($I$4&amp;"--"&amp;ROW(A2003),'Clie-F'!$A$5:$H$7000,7,0),"")</f>
        <v/>
      </c>
      <c r="E2009" s="111" t="str">
        <f t="shared" ca="1" si="31"/>
        <v/>
      </c>
      <c r="F2009" s="111" t="str">
        <f>IFERROR(VLOOKUP($I$4&amp;"--"&amp;ROW(A2003),'Clie-F'!$A$5:$J$7000,9,0),"")</f>
        <v/>
      </c>
      <c r="G2009" s="111" t="str">
        <f>IFERROR(VLOOKUP($I$4&amp;"--"&amp;ROW(A2003),'Clie-F'!$A$5:$J$7000,10,0),"")</f>
        <v/>
      </c>
    </row>
    <row r="2010" spans="2:7" ht="30" customHeight="1" x14ac:dyDescent="0.3">
      <c r="B2010" s="110">
        <v>2004</v>
      </c>
      <c r="C2010" s="111" t="str">
        <f>IFERROR(VLOOKUP($I$4&amp;"--"&amp;ROW(A2004),'Clie-F'!$A$5:$H$7000,4,0),"")</f>
        <v/>
      </c>
      <c r="D2010" s="112" t="str">
        <f>IFERROR(VLOOKUP($I$4&amp;"--"&amp;ROW(A2004),'Clie-F'!$A$5:$H$7000,7,0),"")</f>
        <v/>
      </c>
      <c r="E2010" s="111" t="str">
        <f t="shared" ca="1" si="31"/>
        <v/>
      </c>
      <c r="F2010" s="111" t="str">
        <f>IFERROR(VLOOKUP($I$4&amp;"--"&amp;ROW(A2004),'Clie-F'!$A$5:$J$7000,9,0),"")</f>
        <v/>
      </c>
      <c r="G2010" s="111" t="str">
        <f>IFERROR(VLOOKUP($I$4&amp;"--"&amp;ROW(A2004),'Clie-F'!$A$5:$J$7000,10,0),"")</f>
        <v/>
      </c>
    </row>
    <row r="2011" spans="2:7" ht="30" customHeight="1" x14ac:dyDescent="0.3">
      <c r="B2011" s="110">
        <v>2005</v>
      </c>
      <c r="C2011" s="111" t="str">
        <f>IFERROR(VLOOKUP($I$4&amp;"--"&amp;ROW(A2005),'Clie-F'!$A$5:$H$7000,4,0),"")</f>
        <v/>
      </c>
      <c r="D2011" s="112" t="str">
        <f>IFERROR(VLOOKUP($I$4&amp;"--"&amp;ROW(A2005),'Clie-F'!$A$5:$H$7000,7,0),"")</f>
        <v/>
      </c>
      <c r="E2011" s="111" t="str">
        <f t="shared" ca="1" si="31"/>
        <v/>
      </c>
      <c r="F2011" s="111" t="str">
        <f>IFERROR(VLOOKUP($I$4&amp;"--"&amp;ROW(A2005),'Clie-F'!$A$5:$J$7000,9,0),"")</f>
        <v/>
      </c>
      <c r="G2011" s="111" t="str">
        <f>IFERROR(VLOOKUP($I$4&amp;"--"&amp;ROW(A2005),'Clie-F'!$A$5:$J$7000,10,0),"")</f>
        <v/>
      </c>
    </row>
    <row r="2012" spans="2:7" ht="30" customHeight="1" x14ac:dyDescent="0.3">
      <c r="B2012" s="110">
        <v>2006</v>
      </c>
      <c r="C2012" s="111" t="str">
        <f>IFERROR(VLOOKUP($I$4&amp;"--"&amp;ROW(A2006),'Clie-F'!$A$5:$H$7000,4,0),"")</f>
        <v/>
      </c>
      <c r="D2012" s="112" t="str">
        <f>IFERROR(VLOOKUP($I$4&amp;"--"&amp;ROW(A2006),'Clie-F'!$A$5:$H$7000,7,0),"")</f>
        <v/>
      </c>
      <c r="E2012" s="111" t="str">
        <f t="shared" ca="1" si="31"/>
        <v/>
      </c>
      <c r="F2012" s="111" t="str">
        <f>IFERROR(VLOOKUP($I$4&amp;"--"&amp;ROW(A2006),'Clie-F'!$A$5:$J$7000,9,0),"")</f>
        <v/>
      </c>
      <c r="G2012" s="111" t="str">
        <f>IFERROR(VLOOKUP($I$4&amp;"--"&amp;ROW(A2006),'Clie-F'!$A$5:$J$7000,10,0),"")</f>
        <v/>
      </c>
    </row>
    <row r="2013" spans="2:7" ht="30" customHeight="1" x14ac:dyDescent="0.3">
      <c r="B2013" s="110">
        <v>2007</v>
      </c>
      <c r="C2013" s="111" t="str">
        <f>IFERROR(VLOOKUP($I$4&amp;"--"&amp;ROW(A2007),'Clie-F'!$A$5:$H$7000,4,0),"")</f>
        <v/>
      </c>
      <c r="D2013" s="112" t="str">
        <f>IFERROR(VLOOKUP($I$4&amp;"--"&amp;ROW(A2007),'Clie-F'!$A$5:$H$7000,7,0),"")</f>
        <v/>
      </c>
      <c r="E2013" s="111" t="str">
        <f t="shared" ca="1" si="31"/>
        <v/>
      </c>
      <c r="F2013" s="111" t="str">
        <f>IFERROR(VLOOKUP($I$4&amp;"--"&amp;ROW(A2007),'Clie-F'!$A$5:$J$7000,9,0),"")</f>
        <v/>
      </c>
      <c r="G2013" s="111" t="str">
        <f>IFERROR(VLOOKUP($I$4&amp;"--"&amp;ROW(A2007),'Clie-F'!$A$5:$J$7000,10,0),"")</f>
        <v/>
      </c>
    </row>
    <row r="2014" spans="2:7" ht="30" customHeight="1" x14ac:dyDescent="0.3">
      <c r="B2014" s="110">
        <v>2008</v>
      </c>
      <c r="C2014" s="111" t="str">
        <f>IFERROR(VLOOKUP($I$4&amp;"--"&amp;ROW(A2008),'Clie-F'!$A$5:$H$7000,4,0),"")</f>
        <v/>
      </c>
      <c r="D2014" s="112" t="str">
        <f>IFERROR(VLOOKUP($I$4&amp;"--"&amp;ROW(A2008),'Clie-F'!$A$5:$H$7000,7,0),"")</f>
        <v/>
      </c>
      <c r="E2014" s="111" t="str">
        <f t="shared" ca="1" si="31"/>
        <v/>
      </c>
      <c r="F2014" s="111" t="str">
        <f>IFERROR(VLOOKUP($I$4&amp;"--"&amp;ROW(A2008),'Clie-F'!$A$5:$J$7000,9,0),"")</f>
        <v/>
      </c>
      <c r="G2014" s="111" t="str">
        <f>IFERROR(VLOOKUP($I$4&amp;"--"&amp;ROW(A2008),'Clie-F'!$A$5:$J$7000,10,0),"")</f>
        <v/>
      </c>
    </row>
    <row r="2015" spans="2:7" ht="30" customHeight="1" x14ac:dyDescent="0.3">
      <c r="B2015" s="110">
        <v>2009</v>
      </c>
      <c r="C2015" s="111" t="str">
        <f>IFERROR(VLOOKUP($I$4&amp;"--"&amp;ROW(A2009),'Clie-F'!$A$5:$H$7000,4,0),"")</f>
        <v/>
      </c>
      <c r="D2015" s="112" t="str">
        <f>IFERROR(VLOOKUP($I$4&amp;"--"&amp;ROW(A2009),'Clie-F'!$A$5:$H$7000,7,0),"")</f>
        <v/>
      </c>
      <c r="E2015" s="111" t="str">
        <f t="shared" ca="1" si="31"/>
        <v/>
      </c>
      <c r="F2015" s="111" t="str">
        <f>IFERROR(VLOOKUP($I$4&amp;"--"&amp;ROW(A2009),'Clie-F'!$A$5:$J$7000,9,0),"")</f>
        <v/>
      </c>
      <c r="G2015" s="111" t="str">
        <f>IFERROR(VLOOKUP($I$4&amp;"--"&amp;ROW(A2009),'Clie-F'!$A$5:$J$7000,10,0),"")</f>
        <v/>
      </c>
    </row>
    <row r="2016" spans="2:7" ht="30" customHeight="1" x14ac:dyDescent="0.3">
      <c r="B2016" s="110">
        <v>2010</v>
      </c>
      <c r="C2016" s="111" t="str">
        <f>IFERROR(VLOOKUP($I$4&amp;"--"&amp;ROW(A2010),'Clie-F'!$A$5:$H$7000,4,0),"")</f>
        <v/>
      </c>
      <c r="D2016" s="112" t="str">
        <f>IFERROR(VLOOKUP($I$4&amp;"--"&amp;ROW(A2010),'Clie-F'!$A$5:$H$7000,7,0),"")</f>
        <v/>
      </c>
      <c r="E2016" s="111" t="str">
        <f t="shared" ca="1" si="31"/>
        <v/>
      </c>
      <c r="F2016" s="111" t="str">
        <f>IFERROR(VLOOKUP($I$4&amp;"--"&amp;ROW(A2010),'Clie-F'!$A$5:$J$7000,9,0),"")</f>
        <v/>
      </c>
      <c r="G2016" s="111" t="str">
        <f>IFERROR(VLOOKUP($I$4&amp;"--"&amp;ROW(A2010),'Clie-F'!$A$5:$J$7000,10,0),"")</f>
        <v/>
      </c>
    </row>
    <row r="2017" spans="2:7" ht="30" customHeight="1" x14ac:dyDescent="0.3">
      <c r="B2017" s="110">
        <v>2011</v>
      </c>
      <c r="C2017" s="111" t="str">
        <f>IFERROR(VLOOKUP($I$4&amp;"--"&amp;ROW(A2011),'Clie-F'!$A$5:$H$7000,4,0),"")</f>
        <v/>
      </c>
      <c r="D2017" s="112" t="str">
        <f>IFERROR(VLOOKUP($I$4&amp;"--"&amp;ROW(A2011),'Clie-F'!$A$5:$H$7000,7,0),"")</f>
        <v/>
      </c>
      <c r="E2017" s="111" t="str">
        <f t="shared" ca="1" si="31"/>
        <v/>
      </c>
      <c r="F2017" s="111" t="str">
        <f>IFERROR(VLOOKUP($I$4&amp;"--"&amp;ROW(A2011),'Clie-F'!$A$5:$J$7000,9,0),"")</f>
        <v/>
      </c>
      <c r="G2017" s="111" t="str">
        <f>IFERROR(VLOOKUP($I$4&amp;"--"&amp;ROW(A2011),'Clie-F'!$A$5:$J$7000,10,0),"")</f>
        <v/>
      </c>
    </row>
    <row r="2018" spans="2:7" ht="30" customHeight="1" x14ac:dyDescent="0.3">
      <c r="B2018" s="110">
        <v>2012</v>
      </c>
      <c r="C2018" s="111" t="str">
        <f>IFERROR(VLOOKUP($I$4&amp;"--"&amp;ROW(A2012),'Clie-F'!$A$5:$H$7000,4,0),"")</f>
        <v/>
      </c>
      <c r="D2018" s="112" t="str">
        <f>IFERROR(VLOOKUP($I$4&amp;"--"&amp;ROW(A2012),'Clie-F'!$A$5:$H$7000,7,0),"")</f>
        <v/>
      </c>
      <c r="E2018" s="111" t="str">
        <f t="shared" ca="1" si="31"/>
        <v/>
      </c>
      <c r="F2018" s="111" t="str">
        <f>IFERROR(VLOOKUP($I$4&amp;"--"&amp;ROW(A2012),'Clie-F'!$A$5:$J$7000,9,0),"")</f>
        <v/>
      </c>
      <c r="G2018" s="111" t="str">
        <f>IFERROR(VLOOKUP($I$4&amp;"--"&amp;ROW(A2012),'Clie-F'!$A$5:$J$7000,10,0),"")</f>
        <v/>
      </c>
    </row>
    <row r="2019" spans="2:7" ht="30" customHeight="1" x14ac:dyDescent="0.3">
      <c r="B2019" s="110">
        <v>2013</v>
      </c>
      <c r="C2019" s="111" t="str">
        <f>IFERROR(VLOOKUP($I$4&amp;"--"&amp;ROW(A2013),'Clie-F'!$A$5:$H$7000,4,0),"")</f>
        <v/>
      </c>
      <c r="D2019" s="112" t="str">
        <f>IFERROR(VLOOKUP($I$4&amp;"--"&amp;ROW(A2013),'Clie-F'!$A$5:$H$7000,7,0),"")</f>
        <v/>
      </c>
      <c r="E2019" s="111" t="str">
        <f t="shared" ca="1" si="31"/>
        <v/>
      </c>
      <c r="F2019" s="111" t="str">
        <f>IFERROR(VLOOKUP($I$4&amp;"--"&amp;ROW(A2013),'Clie-F'!$A$5:$J$7000,9,0),"")</f>
        <v/>
      </c>
      <c r="G2019" s="111" t="str">
        <f>IFERROR(VLOOKUP($I$4&amp;"--"&amp;ROW(A2013),'Clie-F'!$A$5:$J$7000,10,0),"")</f>
        <v/>
      </c>
    </row>
    <row r="2020" spans="2:7" ht="30" customHeight="1" x14ac:dyDescent="0.3">
      <c r="B2020" s="110">
        <v>2014</v>
      </c>
      <c r="C2020" s="111" t="str">
        <f>IFERROR(VLOOKUP($I$4&amp;"--"&amp;ROW(A2014),'Clie-F'!$A$5:$H$7000,4,0),"")</f>
        <v/>
      </c>
      <c r="D2020" s="112" t="str">
        <f>IFERROR(VLOOKUP($I$4&amp;"--"&amp;ROW(A2014),'Clie-F'!$A$5:$H$7000,7,0),"")</f>
        <v/>
      </c>
      <c r="E2020" s="111" t="str">
        <f t="shared" ca="1" si="31"/>
        <v/>
      </c>
      <c r="F2020" s="111" t="str">
        <f>IFERROR(VLOOKUP($I$4&amp;"--"&amp;ROW(A2014),'Clie-F'!$A$5:$J$7000,9,0),"")</f>
        <v/>
      </c>
      <c r="G2020" s="111" t="str">
        <f>IFERROR(VLOOKUP($I$4&amp;"--"&amp;ROW(A2014),'Clie-F'!$A$5:$J$7000,10,0),"")</f>
        <v/>
      </c>
    </row>
    <row r="2021" spans="2:7" ht="30" customHeight="1" x14ac:dyDescent="0.3">
      <c r="B2021" s="110">
        <v>2015</v>
      </c>
      <c r="C2021" s="111" t="str">
        <f>IFERROR(VLOOKUP($I$4&amp;"--"&amp;ROW(A2015),'Clie-F'!$A$5:$H$7000,4,0),"")</f>
        <v/>
      </c>
      <c r="D2021" s="112" t="str">
        <f>IFERROR(VLOOKUP($I$4&amp;"--"&amp;ROW(A2015),'Clie-F'!$A$5:$H$7000,7,0),"")</f>
        <v/>
      </c>
      <c r="E2021" s="111" t="str">
        <f t="shared" ca="1" si="31"/>
        <v/>
      </c>
      <c r="F2021" s="111" t="str">
        <f>IFERROR(VLOOKUP($I$4&amp;"--"&amp;ROW(A2015),'Clie-F'!$A$5:$J$7000,9,0),"")</f>
        <v/>
      </c>
      <c r="G2021" s="111" t="str">
        <f>IFERROR(VLOOKUP($I$4&amp;"--"&amp;ROW(A2015),'Clie-F'!$A$5:$J$7000,10,0),"")</f>
        <v/>
      </c>
    </row>
    <row r="2022" spans="2:7" ht="30" customHeight="1" x14ac:dyDescent="0.3">
      <c r="B2022" s="110">
        <v>2016</v>
      </c>
      <c r="C2022" s="111" t="str">
        <f>IFERROR(VLOOKUP($I$4&amp;"--"&amp;ROW(A2016),'Clie-F'!$A$5:$H$7000,4,0),"")</f>
        <v/>
      </c>
      <c r="D2022" s="112" t="str">
        <f>IFERROR(VLOOKUP($I$4&amp;"--"&amp;ROW(A2016),'Clie-F'!$A$5:$H$7000,7,0),"")</f>
        <v/>
      </c>
      <c r="E2022" s="111" t="str">
        <f t="shared" ca="1" si="31"/>
        <v/>
      </c>
      <c r="F2022" s="111" t="str">
        <f>IFERROR(VLOOKUP($I$4&amp;"--"&amp;ROW(A2016),'Clie-F'!$A$5:$J$7000,9,0),"")</f>
        <v/>
      </c>
      <c r="G2022" s="111" t="str">
        <f>IFERROR(VLOOKUP($I$4&amp;"--"&amp;ROW(A2016),'Clie-F'!$A$5:$J$7000,10,0),"")</f>
        <v/>
      </c>
    </row>
    <row r="2023" spans="2:7" ht="30" customHeight="1" x14ac:dyDescent="0.3">
      <c r="B2023" s="110">
        <v>2017</v>
      </c>
      <c r="C2023" s="111" t="str">
        <f>IFERROR(VLOOKUP($I$4&amp;"--"&amp;ROW(A2017),'Clie-F'!$A$5:$H$7000,4,0),"")</f>
        <v/>
      </c>
      <c r="D2023" s="112" t="str">
        <f>IFERROR(VLOOKUP($I$4&amp;"--"&amp;ROW(A2017),'Clie-F'!$A$5:$H$7000,7,0),"")</f>
        <v/>
      </c>
      <c r="E2023" s="111" t="str">
        <f t="shared" ca="1" si="31"/>
        <v/>
      </c>
      <c r="F2023" s="111" t="str">
        <f>IFERROR(VLOOKUP($I$4&amp;"--"&amp;ROW(A2017),'Clie-F'!$A$5:$J$7000,9,0),"")</f>
        <v/>
      </c>
      <c r="G2023" s="111" t="str">
        <f>IFERROR(VLOOKUP($I$4&amp;"--"&amp;ROW(A2017),'Clie-F'!$A$5:$J$7000,10,0),"")</f>
        <v/>
      </c>
    </row>
    <row r="2024" spans="2:7" ht="30" customHeight="1" x14ac:dyDescent="0.3">
      <c r="B2024" s="110">
        <v>2018</v>
      </c>
      <c r="C2024" s="111" t="str">
        <f>IFERROR(VLOOKUP($I$4&amp;"--"&amp;ROW(A2018),'Clie-F'!$A$5:$H$7000,4,0),"")</f>
        <v/>
      </c>
      <c r="D2024" s="112" t="str">
        <f>IFERROR(VLOOKUP($I$4&amp;"--"&amp;ROW(A2018),'Clie-F'!$A$5:$H$7000,7,0),"")</f>
        <v/>
      </c>
      <c r="E2024" s="111" t="str">
        <f t="shared" ca="1" si="31"/>
        <v/>
      </c>
      <c r="F2024" s="111" t="str">
        <f>IFERROR(VLOOKUP($I$4&amp;"--"&amp;ROW(A2018),'Clie-F'!$A$5:$J$7000,9,0),"")</f>
        <v/>
      </c>
      <c r="G2024" s="111" t="str">
        <f>IFERROR(VLOOKUP($I$4&amp;"--"&amp;ROW(A2018),'Clie-F'!$A$5:$J$7000,10,0),"")</f>
        <v/>
      </c>
    </row>
    <row r="2025" spans="2:7" ht="30" customHeight="1" x14ac:dyDescent="0.3">
      <c r="B2025" s="110">
        <v>2019</v>
      </c>
      <c r="C2025" s="111" t="str">
        <f>IFERROR(VLOOKUP($I$4&amp;"--"&amp;ROW(A2019),'Clie-F'!$A$5:$H$7000,4,0),"")</f>
        <v/>
      </c>
      <c r="D2025" s="112" t="str">
        <f>IFERROR(VLOOKUP($I$4&amp;"--"&amp;ROW(A2019),'Clie-F'!$A$5:$H$7000,7,0),"")</f>
        <v/>
      </c>
      <c r="E2025" s="111" t="str">
        <f t="shared" ca="1" si="31"/>
        <v/>
      </c>
      <c r="F2025" s="111" t="str">
        <f>IFERROR(VLOOKUP($I$4&amp;"--"&amp;ROW(A2019),'Clie-F'!$A$5:$J$7000,9,0),"")</f>
        <v/>
      </c>
      <c r="G2025" s="111" t="str">
        <f>IFERROR(VLOOKUP($I$4&amp;"--"&amp;ROW(A2019),'Clie-F'!$A$5:$J$7000,10,0),"")</f>
        <v/>
      </c>
    </row>
    <row r="2026" spans="2:7" ht="30" customHeight="1" x14ac:dyDescent="0.3">
      <c r="B2026" s="110">
        <v>2020</v>
      </c>
      <c r="C2026" s="111" t="str">
        <f>IFERROR(VLOOKUP($I$4&amp;"--"&amp;ROW(A2020),'Clie-F'!$A$5:$H$7000,4,0),"")</f>
        <v/>
      </c>
      <c r="D2026" s="112" t="str">
        <f>IFERROR(VLOOKUP($I$4&amp;"--"&amp;ROW(A2020),'Clie-F'!$A$5:$H$7000,7,0),"")</f>
        <v/>
      </c>
      <c r="E2026" s="111" t="str">
        <f t="shared" ca="1" si="31"/>
        <v/>
      </c>
      <c r="F2026" s="111" t="str">
        <f>IFERROR(VLOOKUP($I$4&amp;"--"&amp;ROW(A2020),'Clie-F'!$A$5:$J$7000,9,0),"")</f>
        <v/>
      </c>
      <c r="G2026" s="111" t="str">
        <f>IFERROR(VLOOKUP($I$4&amp;"--"&amp;ROW(A2020),'Clie-F'!$A$5:$J$7000,10,0),"")</f>
        <v/>
      </c>
    </row>
    <row r="2027" spans="2:7" ht="30" customHeight="1" x14ac:dyDescent="0.3">
      <c r="B2027" s="110">
        <v>2021</v>
      </c>
      <c r="C2027" s="111" t="str">
        <f>IFERROR(VLOOKUP($I$4&amp;"--"&amp;ROW(A2021),'Clie-F'!$A$5:$H$7000,4,0),"")</f>
        <v/>
      </c>
      <c r="D2027" s="112" t="str">
        <f>IFERROR(VLOOKUP($I$4&amp;"--"&amp;ROW(A2021),'Clie-F'!$A$5:$H$7000,7,0),"")</f>
        <v/>
      </c>
      <c r="E2027" s="111" t="str">
        <f t="shared" ca="1" si="31"/>
        <v/>
      </c>
      <c r="F2027" s="111" t="str">
        <f>IFERROR(VLOOKUP($I$4&amp;"--"&amp;ROW(A2021),'Clie-F'!$A$5:$J$7000,9,0),"")</f>
        <v/>
      </c>
      <c r="G2027" s="111" t="str">
        <f>IFERROR(VLOOKUP($I$4&amp;"--"&amp;ROW(A2021),'Clie-F'!$A$5:$J$7000,10,0),"")</f>
        <v/>
      </c>
    </row>
    <row r="2028" spans="2:7" ht="30" customHeight="1" x14ac:dyDescent="0.3">
      <c r="B2028" s="110">
        <v>2022</v>
      </c>
      <c r="C2028" s="111" t="str">
        <f>IFERROR(VLOOKUP($I$4&amp;"--"&amp;ROW(A2022),'Clie-F'!$A$5:$H$7000,4,0),"")</f>
        <v/>
      </c>
      <c r="D2028" s="112" t="str">
        <f>IFERROR(VLOOKUP($I$4&amp;"--"&amp;ROW(A2022),'Clie-F'!$A$5:$H$7000,7,0),"")</f>
        <v/>
      </c>
      <c r="E2028" s="111" t="str">
        <f t="shared" ca="1" si="31"/>
        <v/>
      </c>
      <c r="F2028" s="111" t="str">
        <f>IFERROR(VLOOKUP($I$4&amp;"--"&amp;ROW(A2022),'Clie-F'!$A$5:$J$7000,9,0),"")</f>
        <v/>
      </c>
      <c r="G2028" s="111" t="str">
        <f>IFERROR(VLOOKUP($I$4&amp;"--"&amp;ROW(A2022),'Clie-F'!$A$5:$J$7000,10,0),"")</f>
        <v/>
      </c>
    </row>
    <row r="2029" spans="2:7" ht="30" customHeight="1" x14ac:dyDescent="0.3">
      <c r="B2029" s="110">
        <v>2023</v>
      </c>
      <c r="C2029" s="111" t="str">
        <f>IFERROR(VLOOKUP($I$4&amp;"--"&amp;ROW(A2023),'Clie-F'!$A$5:$H$7000,4,0),"")</f>
        <v/>
      </c>
      <c r="D2029" s="112" t="str">
        <f>IFERROR(VLOOKUP($I$4&amp;"--"&amp;ROW(A2023),'Clie-F'!$A$5:$H$7000,7,0),"")</f>
        <v/>
      </c>
      <c r="E2029" s="111" t="str">
        <f t="shared" ca="1" si="31"/>
        <v/>
      </c>
      <c r="F2029" s="111" t="str">
        <f>IFERROR(VLOOKUP($I$4&amp;"--"&amp;ROW(A2023),'Clie-F'!$A$5:$J$7000,9,0),"")</f>
        <v/>
      </c>
      <c r="G2029" s="111" t="str">
        <f>IFERROR(VLOOKUP($I$4&amp;"--"&amp;ROW(A2023),'Clie-F'!$A$5:$J$7000,10,0),"")</f>
        <v/>
      </c>
    </row>
    <row r="2030" spans="2:7" ht="30" customHeight="1" x14ac:dyDescent="0.3">
      <c r="B2030" s="110">
        <v>2024</v>
      </c>
      <c r="C2030" s="111" t="str">
        <f>IFERROR(VLOOKUP($I$4&amp;"--"&amp;ROW(A2024),'Clie-F'!$A$5:$H$7000,4,0),"")</f>
        <v/>
      </c>
      <c r="D2030" s="112" t="str">
        <f>IFERROR(VLOOKUP($I$4&amp;"--"&amp;ROW(A2024),'Clie-F'!$A$5:$H$7000,7,0),"")</f>
        <v/>
      </c>
      <c r="E2030" s="111" t="str">
        <f t="shared" ca="1" si="31"/>
        <v/>
      </c>
      <c r="F2030" s="111" t="str">
        <f>IFERROR(VLOOKUP($I$4&amp;"--"&amp;ROW(A2024),'Clie-F'!$A$5:$J$7000,9,0),"")</f>
        <v/>
      </c>
      <c r="G2030" s="111" t="str">
        <f>IFERROR(VLOOKUP($I$4&amp;"--"&amp;ROW(A2024),'Clie-F'!$A$5:$J$7000,10,0),"")</f>
        <v/>
      </c>
    </row>
    <row r="2031" spans="2:7" ht="30" customHeight="1" x14ac:dyDescent="0.3">
      <c r="B2031" s="110">
        <v>2025</v>
      </c>
      <c r="C2031" s="111" t="str">
        <f>IFERROR(VLOOKUP($I$4&amp;"--"&amp;ROW(A2025),'Clie-F'!$A$5:$H$7000,4,0),"")</f>
        <v/>
      </c>
      <c r="D2031" s="112" t="str">
        <f>IFERROR(VLOOKUP($I$4&amp;"--"&amp;ROW(A2025),'Clie-F'!$A$5:$H$7000,7,0),"")</f>
        <v/>
      </c>
      <c r="E2031" s="111" t="str">
        <f t="shared" ca="1" si="31"/>
        <v/>
      </c>
      <c r="F2031" s="111" t="str">
        <f>IFERROR(VLOOKUP($I$4&amp;"--"&amp;ROW(A2025),'Clie-F'!$A$5:$J$7000,9,0),"")</f>
        <v/>
      </c>
      <c r="G2031" s="111" t="str">
        <f>IFERROR(VLOOKUP($I$4&amp;"--"&amp;ROW(A2025),'Clie-F'!$A$5:$J$7000,10,0),"")</f>
        <v/>
      </c>
    </row>
    <row r="2032" spans="2:7" ht="30" customHeight="1" x14ac:dyDescent="0.3">
      <c r="B2032" s="110">
        <v>2026</v>
      </c>
      <c r="C2032" s="111" t="str">
        <f>IFERROR(VLOOKUP($I$4&amp;"--"&amp;ROW(A2026),'Clie-F'!$A$5:$H$7000,4,0),"")</f>
        <v/>
      </c>
      <c r="D2032" s="112" t="str">
        <f>IFERROR(VLOOKUP($I$4&amp;"--"&amp;ROW(A2026),'Clie-F'!$A$5:$H$7000,7,0),"")</f>
        <v/>
      </c>
      <c r="E2032" s="111" t="str">
        <f t="shared" ca="1" si="31"/>
        <v/>
      </c>
      <c r="F2032" s="111" t="str">
        <f>IFERROR(VLOOKUP($I$4&amp;"--"&amp;ROW(A2026),'Clie-F'!$A$5:$J$7000,9,0),"")</f>
        <v/>
      </c>
      <c r="G2032" s="111" t="str">
        <f>IFERROR(VLOOKUP($I$4&amp;"--"&amp;ROW(A2026),'Clie-F'!$A$5:$J$7000,10,0),"")</f>
        <v/>
      </c>
    </row>
    <row r="2033" spans="2:7" ht="30" customHeight="1" x14ac:dyDescent="0.3">
      <c r="B2033" s="110">
        <v>2027</v>
      </c>
      <c r="C2033" s="111" t="str">
        <f>IFERROR(VLOOKUP($I$4&amp;"--"&amp;ROW(A2027),'Clie-F'!$A$5:$H$7000,4,0),"")</f>
        <v/>
      </c>
      <c r="D2033" s="112" t="str">
        <f>IFERROR(VLOOKUP($I$4&amp;"--"&amp;ROW(A2027),'Clie-F'!$A$5:$H$7000,7,0),"")</f>
        <v/>
      </c>
      <c r="E2033" s="111" t="str">
        <f t="shared" ca="1" si="31"/>
        <v/>
      </c>
      <c r="F2033" s="111" t="str">
        <f>IFERROR(VLOOKUP($I$4&amp;"--"&amp;ROW(A2027),'Clie-F'!$A$5:$J$7000,9,0),"")</f>
        <v/>
      </c>
      <c r="G2033" s="111" t="str">
        <f>IFERROR(VLOOKUP($I$4&amp;"--"&amp;ROW(A2027),'Clie-F'!$A$5:$J$7000,10,0),"")</f>
        <v/>
      </c>
    </row>
    <row r="2034" spans="2:7" ht="30" customHeight="1" x14ac:dyDescent="0.3">
      <c r="B2034" s="110">
        <v>2028</v>
      </c>
      <c r="C2034" s="111" t="str">
        <f>IFERROR(VLOOKUP($I$4&amp;"--"&amp;ROW(A2028),'Clie-F'!$A$5:$H$7000,4,0),"")</f>
        <v/>
      </c>
      <c r="D2034" s="112" t="str">
        <f>IFERROR(VLOOKUP($I$4&amp;"--"&amp;ROW(A2028),'Clie-F'!$A$5:$H$7000,7,0),"")</f>
        <v/>
      </c>
      <c r="E2034" s="111" t="str">
        <f t="shared" ca="1" si="31"/>
        <v/>
      </c>
      <c r="F2034" s="111" t="str">
        <f>IFERROR(VLOOKUP($I$4&amp;"--"&amp;ROW(A2028),'Clie-F'!$A$5:$J$7000,9,0),"")</f>
        <v/>
      </c>
      <c r="G2034" s="111" t="str">
        <f>IFERROR(VLOOKUP($I$4&amp;"--"&amp;ROW(A2028),'Clie-F'!$A$5:$J$7000,10,0),"")</f>
        <v/>
      </c>
    </row>
    <row r="2035" spans="2:7" ht="30" customHeight="1" x14ac:dyDescent="0.3">
      <c r="B2035" s="110">
        <v>2029</v>
      </c>
      <c r="C2035" s="111" t="str">
        <f>IFERROR(VLOOKUP($I$4&amp;"--"&amp;ROW(A2029),'Clie-F'!$A$5:$H$7000,4,0),"")</f>
        <v/>
      </c>
      <c r="D2035" s="112" t="str">
        <f>IFERROR(VLOOKUP($I$4&amp;"--"&amp;ROW(A2029),'Clie-F'!$A$5:$H$7000,7,0),"")</f>
        <v/>
      </c>
      <c r="E2035" s="111" t="str">
        <f t="shared" ca="1" si="31"/>
        <v/>
      </c>
      <c r="F2035" s="111" t="str">
        <f>IFERROR(VLOOKUP($I$4&amp;"--"&amp;ROW(A2029),'Clie-F'!$A$5:$J$7000,9,0),"")</f>
        <v/>
      </c>
      <c r="G2035" s="111" t="str">
        <f>IFERROR(VLOOKUP($I$4&amp;"--"&amp;ROW(A2029),'Clie-F'!$A$5:$J$7000,10,0),"")</f>
        <v/>
      </c>
    </row>
    <row r="2036" spans="2:7" ht="30" customHeight="1" x14ac:dyDescent="0.3">
      <c r="B2036" s="110">
        <v>2030</v>
      </c>
      <c r="C2036" s="111" t="str">
        <f>IFERROR(VLOOKUP($I$4&amp;"--"&amp;ROW(A2030),'Clie-F'!$A$5:$H$7000,4,0),"")</f>
        <v/>
      </c>
      <c r="D2036" s="112" t="str">
        <f>IFERROR(VLOOKUP($I$4&amp;"--"&amp;ROW(A2030),'Clie-F'!$A$5:$H$7000,7,0),"")</f>
        <v/>
      </c>
      <c r="E2036" s="111" t="str">
        <f t="shared" ca="1" si="31"/>
        <v/>
      </c>
      <c r="F2036" s="111" t="str">
        <f>IFERROR(VLOOKUP($I$4&amp;"--"&amp;ROW(A2030),'Clie-F'!$A$5:$J$7000,9,0),"")</f>
        <v/>
      </c>
      <c r="G2036" s="111" t="str">
        <f>IFERROR(VLOOKUP($I$4&amp;"--"&amp;ROW(A2030),'Clie-F'!$A$5:$J$7000,10,0),"")</f>
        <v/>
      </c>
    </row>
    <row r="2037" spans="2:7" ht="30" customHeight="1" x14ac:dyDescent="0.3">
      <c r="B2037" s="110">
        <v>2031</v>
      </c>
      <c r="C2037" s="111" t="str">
        <f>IFERROR(VLOOKUP($I$4&amp;"--"&amp;ROW(A2031),'Clie-F'!$A$5:$H$7000,4,0),"")</f>
        <v/>
      </c>
      <c r="D2037" s="112" t="str">
        <f>IFERROR(VLOOKUP($I$4&amp;"--"&amp;ROW(A2031),'Clie-F'!$A$5:$H$7000,7,0),"")</f>
        <v/>
      </c>
      <c r="E2037" s="111" t="str">
        <f t="shared" ca="1" si="31"/>
        <v/>
      </c>
      <c r="F2037" s="111" t="str">
        <f>IFERROR(VLOOKUP($I$4&amp;"--"&amp;ROW(A2031),'Clie-F'!$A$5:$J$7000,9,0),"")</f>
        <v/>
      </c>
      <c r="G2037" s="111" t="str">
        <f>IFERROR(VLOOKUP($I$4&amp;"--"&amp;ROW(A2031),'Clie-F'!$A$5:$J$7000,10,0),"")</f>
        <v/>
      </c>
    </row>
    <row r="2038" spans="2:7" ht="30" customHeight="1" x14ac:dyDescent="0.3">
      <c r="B2038" s="110">
        <v>2032</v>
      </c>
      <c r="C2038" s="111" t="str">
        <f>IFERROR(VLOOKUP($I$4&amp;"--"&amp;ROW(A2032),'Clie-F'!$A$5:$H$7000,4,0),"")</f>
        <v/>
      </c>
      <c r="D2038" s="112" t="str">
        <f>IFERROR(VLOOKUP($I$4&amp;"--"&amp;ROW(A2032),'Clie-F'!$A$5:$H$7000,7,0),"")</f>
        <v/>
      </c>
      <c r="E2038" s="111" t="str">
        <f t="shared" ca="1" si="31"/>
        <v/>
      </c>
      <c r="F2038" s="111" t="str">
        <f>IFERROR(VLOOKUP($I$4&amp;"--"&amp;ROW(A2032),'Clie-F'!$A$5:$J$7000,9,0),"")</f>
        <v/>
      </c>
      <c r="G2038" s="111" t="str">
        <f>IFERROR(VLOOKUP($I$4&amp;"--"&amp;ROW(A2032),'Clie-F'!$A$5:$J$7000,10,0),"")</f>
        <v/>
      </c>
    </row>
    <row r="2039" spans="2:7" ht="30" customHeight="1" x14ac:dyDescent="0.3">
      <c r="B2039" s="110">
        <v>2033</v>
      </c>
      <c r="C2039" s="111" t="str">
        <f>IFERROR(VLOOKUP($I$4&amp;"--"&amp;ROW(A2033),'Clie-F'!$A$5:$H$7000,4,0),"")</f>
        <v/>
      </c>
      <c r="D2039" s="112" t="str">
        <f>IFERROR(VLOOKUP($I$4&amp;"--"&amp;ROW(A2033),'Clie-F'!$A$5:$H$7000,7,0),"")</f>
        <v/>
      </c>
      <c r="E2039" s="111" t="str">
        <f t="shared" ca="1" si="31"/>
        <v/>
      </c>
      <c r="F2039" s="111" t="str">
        <f>IFERROR(VLOOKUP($I$4&amp;"--"&amp;ROW(A2033),'Clie-F'!$A$5:$J$7000,9,0),"")</f>
        <v/>
      </c>
      <c r="G2039" s="111" t="str">
        <f>IFERROR(VLOOKUP($I$4&amp;"--"&amp;ROW(A2033),'Clie-F'!$A$5:$J$7000,10,0),"")</f>
        <v/>
      </c>
    </row>
    <row r="2040" spans="2:7" ht="30" customHeight="1" x14ac:dyDescent="0.3">
      <c r="B2040" s="110">
        <v>2034</v>
      </c>
      <c r="C2040" s="111" t="str">
        <f>IFERROR(VLOOKUP($I$4&amp;"--"&amp;ROW(A2034),'Clie-F'!$A$5:$H$7000,4,0),"")</f>
        <v/>
      </c>
      <c r="D2040" s="112" t="str">
        <f>IFERROR(VLOOKUP($I$4&amp;"--"&amp;ROW(A2034),'Clie-F'!$A$5:$H$7000,7,0),"")</f>
        <v/>
      </c>
      <c r="E2040" s="111" t="str">
        <f t="shared" ca="1" si="31"/>
        <v/>
      </c>
      <c r="F2040" s="111" t="str">
        <f>IFERROR(VLOOKUP($I$4&amp;"--"&amp;ROW(A2034),'Clie-F'!$A$5:$J$7000,9,0),"")</f>
        <v/>
      </c>
      <c r="G2040" s="111" t="str">
        <f>IFERROR(VLOOKUP($I$4&amp;"--"&amp;ROW(A2034),'Clie-F'!$A$5:$J$7000,10,0),"")</f>
        <v/>
      </c>
    </row>
    <row r="2041" spans="2:7" ht="30" customHeight="1" x14ac:dyDescent="0.3">
      <c r="B2041" s="110">
        <v>2035</v>
      </c>
      <c r="C2041" s="111" t="str">
        <f>IFERROR(VLOOKUP($I$4&amp;"--"&amp;ROW(A2035),'Clie-F'!$A$5:$H$7000,4,0),"")</f>
        <v/>
      </c>
      <c r="D2041" s="112" t="str">
        <f>IFERROR(VLOOKUP($I$4&amp;"--"&amp;ROW(A2035),'Clie-F'!$A$5:$H$7000,7,0),"")</f>
        <v/>
      </c>
      <c r="E2041" s="111" t="str">
        <f t="shared" ca="1" si="31"/>
        <v/>
      </c>
      <c r="F2041" s="111" t="str">
        <f>IFERROR(VLOOKUP($I$4&amp;"--"&amp;ROW(A2035),'Clie-F'!$A$5:$J$7000,9,0),"")</f>
        <v/>
      </c>
      <c r="G2041" s="111" t="str">
        <f>IFERROR(VLOOKUP($I$4&amp;"--"&amp;ROW(A2035),'Clie-F'!$A$5:$J$7000,10,0),"")</f>
        <v/>
      </c>
    </row>
    <row r="2042" spans="2:7" ht="30" customHeight="1" x14ac:dyDescent="0.3">
      <c r="B2042" s="110">
        <v>2036</v>
      </c>
      <c r="C2042" s="111" t="str">
        <f>IFERROR(VLOOKUP($I$4&amp;"--"&amp;ROW(A2036),'Clie-F'!$A$5:$H$7000,4,0),"")</f>
        <v/>
      </c>
      <c r="D2042" s="112" t="str">
        <f>IFERROR(VLOOKUP($I$4&amp;"--"&amp;ROW(A2036),'Clie-F'!$A$5:$H$7000,7,0),"")</f>
        <v/>
      </c>
      <c r="E2042" s="111" t="str">
        <f t="shared" ca="1" si="31"/>
        <v/>
      </c>
      <c r="F2042" s="111" t="str">
        <f>IFERROR(VLOOKUP($I$4&amp;"--"&amp;ROW(A2036),'Clie-F'!$A$5:$J$7000,9,0),"")</f>
        <v/>
      </c>
      <c r="G2042" s="111" t="str">
        <f>IFERROR(VLOOKUP($I$4&amp;"--"&amp;ROW(A2036),'Clie-F'!$A$5:$J$7000,10,0),"")</f>
        <v/>
      </c>
    </row>
    <row r="2043" spans="2:7" ht="30" customHeight="1" x14ac:dyDescent="0.3">
      <c r="B2043" s="110">
        <v>2037</v>
      </c>
      <c r="C2043" s="111" t="str">
        <f>IFERROR(VLOOKUP($I$4&amp;"--"&amp;ROW(A2037),'Clie-F'!$A$5:$H$7000,4,0),"")</f>
        <v/>
      </c>
      <c r="D2043" s="112" t="str">
        <f>IFERROR(VLOOKUP($I$4&amp;"--"&amp;ROW(A2037),'Clie-F'!$A$5:$H$7000,7,0),"")</f>
        <v/>
      </c>
      <c r="E2043" s="111" t="str">
        <f t="shared" ca="1" si="31"/>
        <v/>
      </c>
      <c r="F2043" s="111" t="str">
        <f>IFERROR(VLOOKUP($I$4&amp;"--"&amp;ROW(A2037),'Clie-F'!$A$5:$J$7000,9,0),"")</f>
        <v/>
      </c>
      <c r="G2043" s="111" t="str">
        <f>IFERROR(VLOOKUP($I$4&amp;"--"&amp;ROW(A2037),'Clie-F'!$A$5:$J$7000,10,0),"")</f>
        <v/>
      </c>
    </row>
    <row r="2044" spans="2:7" ht="30" customHeight="1" x14ac:dyDescent="0.3">
      <c r="B2044" s="110">
        <v>2038</v>
      </c>
      <c r="C2044" s="111" t="str">
        <f>IFERROR(VLOOKUP($I$4&amp;"--"&amp;ROW(A2038),'Clie-F'!$A$5:$H$7000,4,0),"")</f>
        <v/>
      </c>
      <c r="D2044" s="112" t="str">
        <f>IFERROR(VLOOKUP($I$4&amp;"--"&amp;ROW(A2038),'Clie-F'!$A$5:$H$7000,7,0),"")</f>
        <v/>
      </c>
      <c r="E2044" s="111" t="str">
        <f t="shared" ca="1" si="31"/>
        <v/>
      </c>
      <c r="F2044" s="111" t="str">
        <f>IFERROR(VLOOKUP($I$4&amp;"--"&amp;ROW(A2038),'Clie-F'!$A$5:$J$7000,9,0),"")</f>
        <v/>
      </c>
      <c r="G2044" s="111" t="str">
        <f>IFERROR(VLOOKUP($I$4&amp;"--"&amp;ROW(A2038),'Clie-F'!$A$5:$J$7000,10,0),"")</f>
        <v/>
      </c>
    </row>
    <row r="2045" spans="2:7" ht="30" customHeight="1" x14ac:dyDescent="0.3">
      <c r="B2045" s="110">
        <v>2039</v>
      </c>
      <c r="C2045" s="111" t="str">
        <f>IFERROR(VLOOKUP($I$4&amp;"--"&amp;ROW(A2039),'Clie-F'!$A$5:$H$7000,4,0),"")</f>
        <v/>
      </c>
      <c r="D2045" s="112" t="str">
        <f>IFERROR(VLOOKUP($I$4&amp;"--"&amp;ROW(A2039),'Clie-F'!$A$5:$H$7000,7,0),"")</f>
        <v/>
      </c>
      <c r="E2045" s="111" t="str">
        <f t="shared" ca="1" si="31"/>
        <v/>
      </c>
      <c r="F2045" s="111" t="str">
        <f>IFERROR(VLOOKUP($I$4&amp;"--"&amp;ROW(A2039),'Clie-F'!$A$5:$J$7000,9,0),"")</f>
        <v/>
      </c>
      <c r="G2045" s="111" t="str">
        <f>IFERROR(VLOOKUP($I$4&amp;"--"&amp;ROW(A2039),'Clie-F'!$A$5:$J$7000,10,0),"")</f>
        <v/>
      </c>
    </row>
    <row r="2046" spans="2:7" ht="30" customHeight="1" x14ac:dyDescent="0.3">
      <c r="B2046" s="110">
        <v>2040</v>
      </c>
      <c r="C2046" s="111" t="str">
        <f>IFERROR(VLOOKUP($I$4&amp;"--"&amp;ROW(A2040),'Clie-F'!$A$5:$H$7000,4,0),"")</f>
        <v/>
      </c>
      <c r="D2046" s="112" t="str">
        <f>IFERROR(VLOOKUP($I$4&amp;"--"&amp;ROW(A2040),'Clie-F'!$A$5:$H$7000,7,0),"")</f>
        <v/>
      </c>
      <c r="E2046" s="111" t="str">
        <f t="shared" ca="1" si="31"/>
        <v/>
      </c>
      <c r="F2046" s="111" t="str">
        <f>IFERROR(VLOOKUP($I$4&amp;"--"&amp;ROW(A2040),'Clie-F'!$A$5:$J$7000,9,0),"")</f>
        <v/>
      </c>
      <c r="G2046" s="111" t="str">
        <f>IFERROR(VLOOKUP($I$4&amp;"--"&amp;ROW(A2040),'Clie-F'!$A$5:$J$7000,10,0),"")</f>
        <v/>
      </c>
    </row>
    <row r="2047" spans="2:7" ht="30" customHeight="1" x14ac:dyDescent="0.3">
      <c r="B2047" s="110">
        <v>2041</v>
      </c>
      <c r="C2047" s="111" t="str">
        <f>IFERROR(VLOOKUP($I$4&amp;"--"&amp;ROW(A2041),'Clie-F'!$A$5:$H$7000,4,0),"")</f>
        <v/>
      </c>
      <c r="D2047" s="112" t="str">
        <f>IFERROR(VLOOKUP($I$4&amp;"--"&amp;ROW(A2041),'Clie-F'!$A$5:$H$7000,7,0),"")</f>
        <v/>
      </c>
      <c r="E2047" s="111" t="str">
        <f t="shared" ca="1" si="31"/>
        <v/>
      </c>
      <c r="F2047" s="111" t="str">
        <f>IFERROR(VLOOKUP($I$4&amp;"--"&amp;ROW(A2041),'Clie-F'!$A$5:$J$7000,9,0),"")</f>
        <v/>
      </c>
      <c r="G2047" s="111" t="str">
        <f>IFERROR(VLOOKUP($I$4&amp;"--"&amp;ROW(A2041),'Clie-F'!$A$5:$J$7000,10,0),"")</f>
        <v/>
      </c>
    </row>
    <row r="2048" spans="2:7" ht="30" customHeight="1" x14ac:dyDescent="0.3">
      <c r="B2048" s="110">
        <v>2042</v>
      </c>
      <c r="C2048" s="111" t="str">
        <f>IFERROR(VLOOKUP($I$4&amp;"--"&amp;ROW(A2042),'Clie-F'!$A$5:$H$7000,4,0),"")</f>
        <v/>
      </c>
      <c r="D2048" s="112" t="str">
        <f>IFERROR(VLOOKUP($I$4&amp;"--"&amp;ROW(A2042),'Clie-F'!$A$5:$H$7000,7,0),"")</f>
        <v/>
      </c>
      <c r="E2048" s="111" t="str">
        <f t="shared" ca="1" si="31"/>
        <v/>
      </c>
      <c r="F2048" s="111" t="str">
        <f>IFERROR(VLOOKUP($I$4&amp;"--"&amp;ROW(A2042),'Clie-F'!$A$5:$J$7000,9,0),"")</f>
        <v/>
      </c>
      <c r="G2048" s="111" t="str">
        <f>IFERROR(VLOOKUP($I$4&amp;"--"&amp;ROW(A2042),'Clie-F'!$A$5:$J$7000,10,0),"")</f>
        <v/>
      </c>
    </row>
    <row r="2049" spans="2:7" ht="30" customHeight="1" x14ac:dyDescent="0.3">
      <c r="B2049" s="110">
        <v>2043</v>
      </c>
      <c r="C2049" s="111" t="str">
        <f>IFERROR(VLOOKUP($I$4&amp;"--"&amp;ROW(A2043),'Clie-F'!$A$5:$H$7000,4,0),"")</f>
        <v/>
      </c>
      <c r="D2049" s="112" t="str">
        <f>IFERROR(VLOOKUP($I$4&amp;"--"&amp;ROW(A2043),'Clie-F'!$A$5:$H$7000,7,0),"")</f>
        <v/>
      </c>
      <c r="E2049" s="111" t="str">
        <f t="shared" ca="1" si="31"/>
        <v/>
      </c>
      <c r="F2049" s="111" t="str">
        <f>IFERROR(VLOOKUP($I$4&amp;"--"&amp;ROW(A2043),'Clie-F'!$A$5:$J$7000,9,0),"")</f>
        <v/>
      </c>
      <c r="G2049" s="111" t="str">
        <f>IFERROR(VLOOKUP($I$4&amp;"--"&amp;ROW(A2043),'Clie-F'!$A$5:$J$7000,10,0),"")</f>
        <v/>
      </c>
    </row>
    <row r="2050" spans="2:7" ht="30" customHeight="1" x14ac:dyDescent="0.3">
      <c r="B2050" s="110">
        <v>2044</v>
      </c>
      <c r="C2050" s="111" t="str">
        <f>IFERROR(VLOOKUP($I$4&amp;"--"&amp;ROW(A2044),'Clie-F'!$A$5:$H$7000,4,0),"")</f>
        <v/>
      </c>
      <c r="D2050" s="112" t="str">
        <f>IFERROR(VLOOKUP($I$4&amp;"--"&amp;ROW(A2044),'Clie-F'!$A$5:$H$7000,7,0),"")</f>
        <v/>
      </c>
      <c r="E2050" s="111" t="str">
        <f t="shared" ca="1" si="31"/>
        <v/>
      </c>
      <c r="F2050" s="111" t="str">
        <f>IFERROR(VLOOKUP($I$4&amp;"--"&amp;ROW(A2044),'Clie-F'!$A$5:$J$7000,9,0),"")</f>
        <v/>
      </c>
      <c r="G2050" s="111" t="str">
        <f>IFERROR(VLOOKUP($I$4&amp;"--"&amp;ROW(A2044),'Clie-F'!$A$5:$J$7000,10,0),"")</f>
        <v/>
      </c>
    </row>
    <row r="2051" spans="2:7" ht="30" customHeight="1" x14ac:dyDescent="0.3">
      <c r="B2051" s="110">
        <v>2045</v>
      </c>
      <c r="C2051" s="111" t="str">
        <f>IFERROR(VLOOKUP($I$4&amp;"--"&amp;ROW(A2045),'Clie-F'!$A$5:$H$7000,4,0),"")</f>
        <v/>
      </c>
      <c r="D2051" s="112" t="str">
        <f>IFERROR(VLOOKUP($I$4&amp;"--"&amp;ROW(A2045),'Clie-F'!$A$5:$H$7000,7,0),"")</f>
        <v/>
      </c>
      <c r="E2051" s="111" t="str">
        <f t="shared" ca="1" si="31"/>
        <v/>
      </c>
      <c r="F2051" s="111" t="str">
        <f>IFERROR(VLOOKUP($I$4&amp;"--"&amp;ROW(A2045),'Clie-F'!$A$5:$J$7000,9,0),"")</f>
        <v/>
      </c>
      <c r="G2051" s="111" t="str">
        <f>IFERROR(VLOOKUP($I$4&amp;"--"&amp;ROW(A2045),'Clie-F'!$A$5:$J$7000,10,0),"")</f>
        <v/>
      </c>
    </row>
    <row r="2052" spans="2:7" ht="30" customHeight="1" x14ac:dyDescent="0.3">
      <c r="B2052" s="110">
        <v>2046</v>
      </c>
      <c r="C2052" s="111" t="str">
        <f>IFERROR(VLOOKUP($I$4&amp;"--"&amp;ROW(A2046),'Clie-F'!$A$5:$H$7000,4,0),"")</f>
        <v/>
      </c>
      <c r="D2052" s="112" t="str">
        <f>IFERROR(VLOOKUP($I$4&amp;"--"&amp;ROW(A2046),'Clie-F'!$A$5:$H$7000,7,0),"")</f>
        <v/>
      </c>
      <c r="E2052" s="111" t="str">
        <f t="shared" ca="1" si="31"/>
        <v/>
      </c>
      <c r="F2052" s="111" t="str">
        <f>IFERROR(VLOOKUP($I$4&amp;"--"&amp;ROW(A2046),'Clie-F'!$A$5:$J$7000,9,0),"")</f>
        <v/>
      </c>
      <c r="G2052" s="111" t="str">
        <f>IFERROR(VLOOKUP($I$4&amp;"--"&amp;ROW(A2046),'Clie-F'!$A$5:$J$7000,10,0),"")</f>
        <v/>
      </c>
    </row>
    <row r="2053" spans="2:7" ht="30" customHeight="1" x14ac:dyDescent="0.3">
      <c r="B2053" s="110">
        <v>2047</v>
      </c>
      <c r="C2053" s="111" t="str">
        <f>IFERROR(VLOOKUP($I$4&amp;"--"&amp;ROW(A2047),'Clie-F'!$A$5:$H$7000,4,0),"")</f>
        <v/>
      </c>
      <c r="D2053" s="112" t="str">
        <f>IFERROR(VLOOKUP($I$4&amp;"--"&amp;ROW(A2047),'Clie-F'!$A$5:$H$7000,7,0),"")</f>
        <v/>
      </c>
      <c r="E2053" s="111" t="str">
        <f t="shared" ca="1" si="31"/>
        <v/>
      </c>
      <c r="F2053" s="111" t="str">
        <f>IFERROR(VLOOKUP($I$4&amp;"--"&amp;ROW(A2047),'Clie-F'!$A$5:$J$7000,9,0),"")</f>
        <v/>
      </c>
      <c r="G2053" s="111" t="str">
        <f>IFERROR(VLOOKUP($I$4&amp;"--"&amp;ROW(A2047),'Clie-F'!$A$5:$J$7000,10,0),"")</f>
        <v/>
      </c>
    </row>
    <row r="2054" spans="2:7" ht="30" customHeight="1" x14ac:dyDescent="0.3">
      <c r="B2054" s="110">
        <v>2048</v>
      </c>
      <c r="C2054" s="111" t="str">
        <f>IFERROR(VLOOKUP($I$4&amp;"--"&amp;ROW(A2048),'Clie-F'!$A$5:$H$7000,4,0),"")</f>
        <v/>
      </c>
      <c r="D2054" s="112" t="str">
        <f>IFERROR(VLOOKUP($I$4&amp;"--"&amp;ROW(A2048),'Clie-F'!$A$5:$H$7000,7,0),"")</f>
        <v/>
      </c>
      <c r="E2054" s="111" t="str">
        <f t="shared" ca="1" si="31"/>
        <v/>
      </c>
      <c r="F2054" s="111" t="str">
        <f>IFERROR(VLOOKUP($I$4&amp;"--"&amp;ROW(A2048),'Clie-F'!$A$5:$J$7000,9,0),"")</f>
        <v/>
      </c>
      <c r="G2054" s="111" t="str">
        <f>IFERROR(VLOOKUP($I$4&amp;"--"&amp;ROW(A2048),'Clie-F'!$A$5:$J$7000,10,0),"")</f>
        <v/>
      </c>
    </row>
    <row r="2055" spans="2:7" ht="30" customHeight="1" x14ac:dyDescent="0.3">
      <c r="B2055" s="110">
        <v>2049</v>
      </c>
      <c r="C2055" s="111" t="str">
        <f>IFERROR(VLOOKUP($I$4&amp;"--"&amp;ROW(A2049),'Clie-F'!$A$5:$H$7000,4,0),"")</f>
        <v/>
      </c>
      <c r="D2055" s="112" t="str">
        <f>IFERROR(VLOOKUP($I$4&amp;"--"&amp;ROW(A2049),'Clie-F'!$A$5:$H$7000,7,0),"")</f>
        <v/>
      </c>
      <c r="E2055" s="111" t="str">
        <f t="shared" ref="E2055:E2118" ca="1" si="32">IFERROR(IF(D2055,DATEDIF(D2055,TODAY(),"Y"),""),"")</f>
        <v/>
      </c>
      <c r="F2055" s="111" t="str">
        <f>IFERROR(VLOOKUP($I$4&amp;"--"&amp;ROW(A2049),'Clie-F'!$A$5:$J$7000,9,0),"")</f>
        <v/>
      </c>
      <c r="G2055" s="111" t="str">
        <f>IFERROR(VLOOKUP($I$4&amp;"--"&amp;ROW(A2049),'Clie-F'!$A$5:$J$7000,10,0),"")</f>
        <v/>
      </c>
    </row>
    <row r="2056" spans="2:7" ht="30" customHeight="1" x14ac:dyDescent="0.3">
      <c r="B2056" s="110">
        <v>2050</v>
      </c>
      <c r="C2056" s="111" t="str">
        <f>IFERROR(VLOOKUP($I$4&amp;"--"&amp;ROW(A2050),'Clie-F'!$A$5:$H$7000,4,0),"")</f>
        <v/>
      </c>
      <c r="D2056" s="112" t="str">
        <f>IFERROR(VLOOKUP($I$4&amp;"--"&amp;ROW(A2050),'Clie-F'!$A$5:$H$7000,7,0),"")</f>
        <v/>
      </c>
      <c r="E2056" s="111" t="str">
        <f t="shared" ca="1" si="32"/>
        <v/>
      </c>
      <c r="F2056" s="111" t="str">
        <f>IFERROR(VLOOKUP($I$4&amp;"--"&amp;ROW(A2050),'Clie-F'!$A$5:$J$7000,9,0),"")</f>
        <v/>
      </c>
      <c r="G2056" s="111" t="str">
        <f>IFERROR(VLOOKUP($I$4&amp;"--"&amp;ROW(A2050),'Clie-F'!$A$5:$J$7000,10,0),"")</f>
        <v/>
      </c>
    </row>
    <row r="2057" spans="2:7" ht="30" customHeight="1" x14ac:dyDescent="0.3">
      <c r="B2057" s="110">
        <v>2051</v>
      </c>
      <c r="C2057" s="111" t="str">
        <f>IFERROR(VLOOKUP($I$4&amp;"--"&amp;ROW(A2051),'Clie-F'!$A$5:$H$7000,4,0),"")</f>
        <v/>
      </c>
      <c r="D2057" s="112" t="str">
        <f>IFERROR(VLOOKUP($I$4&amp;"--"&amp;ROW(A2051),'Clie-F'!$A$5:$H$7000,7,0),"")</f>
        <v/>
      </c>
      <c r="E2057" s="111" t="str">
        <f t="shared" ca="1" si="32"/>
        <v/>
      </c>
      <c r="F2057" s="111" t="str">
        <f>IFERROR(VLOOKUP($I$4&amp;"--"&amp;ROW(A2051),'Clie-F'!$A$5:$J$7000,9,0),"")</f>
        <v/>
      </c>
      <c r="G2057" s="111" t="str">
        <f>IFERROR(VLOOKUP($I$4&amp;"--"&amp;ROW(A2051),'Clie-F'!$A$5:$J$7000,10,0),"")</f>
        <v/>
      </c>
    </row>
    <row r="2058" spans="2:7" ht="30" customHeight="1" x14ac:dyDescent="0.3">
      <c r="B2058" s="110">
        <v>2052</v>
      </c>
      <c r="C2058" s="111" t="str">
        <f>IFERROR(VLOOKUP($I$4&amp;"--"&amp;ROW(A2052),'Clie-F'!$A$5:$H$7000,4,0),"")</f>
        <v/>
      </c>
      <c r="D2058" s="112" t="str">
        <f>IFERROR(VLOOKUP($I$4&amp;"--"&amp;ROW(A2052),'Clie-F'!$A$5:$H$7000,7,0),"")</f>
        <v/>
      </c>
      <c r="E2058" s="111" t="str">
        <f t="shared" ca="1" si="32"/>
        <v/>
      </c>
      <c r="F2058" s="111" t="str">
        <f>IFERROR(VLOOKUP($I$4&amp;"--"&amp;ROW(A2052),'Clie-F'!$A$5:$J$7000,9,0),"")</f>
        <v/>
      </c>
      <c r="G2058" s="111" t="str">
        <f>IFERROR(VLOOKUP($I$4&amp;"--"&amp;ROW(A2052),'Clie-F'!$A$5:$J$7000,10,0),"")</f>
        <v/>
      </c>
    </row>
    <row r="2059" spans="2:7" ht="30" customHeight="1" x14ac:dyDescent="0.3">
      <c r="B2059" s="110">
        <v>2053</v>
      </c>
      <c r="C2059" s="111" t="str">
        <f>IFERROR(VLOOKUP($I$4&amp;"--"&amp;ROW(A2053),'Clie-F'!$A$5:$H$7000,4,0),"")</f>
        <v/>
      </c>
      <c r="D2059" s="112" t="str">
        <f>IFERROR(VLOOKUP($I$4&amp;"--"&amp;ROW(A2053),'Clie-F'!$A$5:$H$7000,7,0),"")</f>
        <v/>
      </c>
      <c r="E2059" s="111" t="str">
        <f t="shared" ca="1" si="32"/>
        <v/>
      </c>
      <c r="F2059" s="111" t="str">
        <f>IFERROR(VLOOKUP($I$4&amp;"--"&amp;ROW(A2053),'Clie-F'!$A$5:$J$7000,9,0),"")</f>
        <v/>
      </c>
      <c r="G2059" s="111" t="str">
        <f>IFERROR(VLOOKUP($I$4&amp;"--"&amp;ROW(A2053),'Clie-F'!$A$5:$J$7000,10,0),"")</f>
        <v/>
      </c>
    </row>
    <row r="2060" spans="2:7" ht="30" customHeight="1" x14ac:dyDescent="0.3">
      <c r="B2060" s="110">
        <v>2054</v>
      </c>
      <c r="C2060" s="111" t="str">
        <f>IFERROR(VLOOKUP($I$4&amp;"--"&amp;ROW(A2054),'Clie-F'!$A$5:$H$7000,4,0),"")</f>
        <v/>
      </c>
      <c r="D2060" s="112" t="str">
        <f>IFERROR(VLOOKUP($I$4&amp;"--"&amp;ROW(A2054),'Clie-F'!$A$5:$H$7000,7,0),"")</f>
        <v/>
      </c>
      <c r="E2060" s="111" t="str">
        <f t="shared" ca="1" si="32"/>
        <v/>
      </c>
      <c r="F2060" s="111" t="str">
        <f>IFERROR(VLOOKUP($I$4&amp;"--"&amp;ROW(A2054),'Clie-F'!$A$5:$J$7000,9,0),"")</f>
        <v/>
      </c>
      <c r="G2060" s="111" t="str">
        <f>IFERROR(VLOOKUP($I$4&amp;"--"&amp;ROW(A2054),'Clie-F'!$A$5:$J$7000,10,0),"")</f>
        <v/>
      </c>
    </row>
    <row r="2061" spans="2:7" ht="30" customHeight="1" x14ac:dyDescent="0.3">
      <c r="B2061" s="110">
        <v>2055</v>
      </c>
      <c r="C2061" s="111" t="str">
        <f>IFERROR(VLOOKUP($I$4&amp;"--"&amp;ROW(A2055),'Clie-F'!$A$5:$H$7000,4,0),"")</f>
        <v/>
      </c>
      <c r="D2061" s="112" t="str">
        <f>IFERROR(VLOOKUP($I$4&amp;"--"&amp;ROW(A2055),'Clie-F'!$A$5:$H$7000,7,0),"")</f>
        <v/>
      </c>
      <c r="E2061" s="111" t="str">
        <f t="shared" ca="1" si="32"/>
        <v/>
      </c>
      <c r="F2061" s="111" t="str">
        <f>IFERROR(VLOOKUP($I$4&amp;"--"&amp;ROW(A2055),'Clie-F'!$A$5:$J$7000,9,0),"")</f>
        <v/>
      </c>
      <c r="G2061" s="111" t="str">
        <f>IFERROR(VLOOKUP($I$4&amp;"--"&amp;ROW(A2055),'Clie-F'!$A$5:$J$7000,10,0),"")</f>
        <v/>
      </c>
    </row>
    <row r="2062" spans="2:7" ht="30" customHeight="1" x14ac:dyDescent="0.3">
      <c r="B2062" s="110">
        <v>2056</v>
      </c>
      <c r="C2062" s="111" t="str">
        <f>IFERROR(VLOOKUP($I$4&amp;"--"&amp;ROW(A2056),'Clie-F'!$A$5:$H$7000,4,0),"")</f>
        <v/>
      </c>
      <c r="D2062" s="112" t="str">
        <f>IFERROR(VLOOKUP($I$4&amp;"--"&amp;ROW(A2056),'Clie-F'!$A$5:$H$7000,7,0),"")</f>
        <v/>
      </c>
      <c r="E2062" s="111" t="str">
        <f t="shared" ca="1" si="32"/>
        <v/>
      </c>
      <c r="F2062" s="111" t="str">
        <f>IFERROR(VLOOKUP($I$4&amp;"--"&amp;ROW(A2056),'Clie-F'!$A$5:$J$7000,9,0),"")</f>
        <v/>
      </c>
      <c r="G2062" s="111" t="str">
        <f>IFERROR(VLOOKUP($I$4&amp;"--"&amp;ROW(A2056),'Clie-F'!$A$5:$J$7000,10,0),"")</f>
        <v/>
      </c>
    </row>
    <row r="2063" spans="2:7" ht="30" customHeight="1" x14ac:dyDescent="0.3">
      <c r="B2063" s="110">
        <v>2057</v>
      </c>
      <c r="C2063" s="111" t="str">
        <f>IFERROR(VLOOKUP($I$4&amp;"--"&amp;ROW(A2057),'Clie-F'!$A$5:$H$7000,4,0),"")</f>
        <v/>
      </c>
      <c r="D2063" s="112" t="str">
        <f>IFERROR(VLOOKUP($I$4&amp;"--"&amp;ROW(A2057),'Clie-F'!$A$5:$H$7000,7,0),"")</f>
        <v/>
      </c>
      <c r="E2063" s="111" t="str">
        <f t="shared" ca="1" si="32"/>
        <v/>
      </c>
      <c r="F2063" s="111" t="str">
        <f>IFERROR(VLOOKUP($I$4&amp;"--"&amp;ROW(A2057),'Clie-F'!$A$5:$J$7000,9,0),"")</f>
        <v/>
      </c>
      <c r="G2063" s="111" t="str">
        <f>IFERROR(VLOOKUP($I$4&amp;"--"&amp;ROW(A2057),'Clie-F'!$A$5:$J$7000,10,0),"")</f>
        <v/>
      </c>
    </row>
    <row r="2064" spans="2:7" ht="30" customHeight="1" x14ac:dyDescent="0.3">
      <c r="B2064" s="110">
        <v>2058</v>
      </c>
      <c r="C2064" s="111" t="str">
        <f>IFERROR(VLOOKUP($I$4&amp;"--"&amp;ROW(A2058),'Clie-F'!$A$5:$H$7000,4,0),"")</f>
        <v/>
      </c>
      <c r="D2064" s="112" t="str">
        <f>IFERROR(VLOOKUP($I$4&amp;"--"&amp;ROW(A2058),'Clie-F'!$A$5:$H$7000,7,0),"")</f>
        <v/>
      </c>
      <c r="E2064" s="111" t="str">
        <f t="shared" ca="1" si="32"/>
        <v/>
      </c>
      <c r="F2064" s="111" t="str">
        <f>IFERROR(VLOOKUP($I$4&amp;"--"&amp;ROW(A2058),'Clie-F'!$A$5:$J$7000,9,0),"")</f>
        <v/>
      </c>
      <c r="G2064" s="111" t="str">
        <f>IFERROR(VLOOKUP($I$4&amp;"--"&amp;ROW(A2058),'Clie-F'!$A$5:$J$7000,10,0),"")</f>
        <v/>
      </c>
    </row>
    <row r="2065" spans="2:7" ht="30" customHeight="1" x14ac:dyDescent="0.3">
      <c r="B2065" s="110">
        <v>2059</v>
      </c>
      <c r="C2065" s="111" t="str">
        <f>IFERROR(VLOOKUP($I$4&amp;"--"&amp;ROW(A2059),'Clie-F'!$A$5:$H$7000,4,0),"")</f>
        <v/>
      </c>
      <c r="D2065" s="112" t="str">
        <f>IFERROR(VLOOKUP($I$4&amp;"--"&amp;ROW(A2059),'Clie-F'!$A$5:$H$7000,7,0),"")</f>
        <v/>
      </c>
      <c r="E2065" s="111" t="str">
        <f t="shared" ca="1" si="32"/>
        <v/>
      </c>
      <c r="F2065" s="111" t="str">
        <f>IFERROR(VLOOKUP($I$4&amp;"--"&amp;ROW(A2059),'Clie-F'!$A$5:$J$7000,9,0),"")</f>
        <v/>
      </c>
      <c r="G2065" s="111" t="str">
        <f>IFERROR(VLOOKUP($I$4&amp;"--"&amp;ROW(A2059),'Clie-F'!$A$5:$J$7000,10,0),"")</f>
        <v/>
      </c>
    </row>
    <row r="2066" spans="2:7" ht="30" customHeight="1" x14ac:dyDescent="0.3">
      <c r="B2066" s="110">
        <v>2060</v>
      </c>
      <c r="C2066" s="111" t="str">
        <f>IFERROR(VLOOKUP($I$4&amp;"--"&amp;ROW(A2060),'Clie-F'!$A$5:$H$7000,4,0),"")</f>
        <v/>
      </c>
      <c r="D2066" s="112" t="str">
        <f>IFERROR(VLOOKUP($I$4&amp;"--"&amp;ROW(A2060),'Clie-F'!$A$5:$H$7000,7,0),"")</f>
        <v/>
      </c>
      <c r="E2066" s="111" t="str">
        <f t="shared" ca="1" si="32"/>
        <v/>
      </c>
      <c r="F2066" s="111" t="str">
        <f>IFERROR(VLOOKUP($I$4&amp;"--"&amp;ROW(A2060),'Clie-F'!$A$5:$J$7000,9,0),"")</f>
        <v/>
      </c>
      <c r="G2066" s="111" t="str">
        <f>IFERROR(VLOOKUP($I$4&amp;"--"&amp;ROW(A2060),'Clie-F'!$A$5:$J$7000,10,0),"")</f>
        <v/>
      </c>
    </row>
    <row r="2067" spans="2:7" ht="30" customHeight="1" x14ac:dyDescent="0.3">
      <c r="B2067" s="110">
        <v>2061</v>
      </c>
      <c r="C2067" s="111" t="str">
        <f>IFERROR(VLOOKUP($I$4&amp;"--"&amp;ROW(A2061),'Clie-F'!$A$5:$H$7000,4,0),"")</f>
        <v/>
      </c>
      <c r="D2067" s="112" t="str">
        <f>IFERROR(VLOOKUP($I$4&amp;"--"&amp;ROW(A2061),'Clie-F'!$A$5:$H$7000,7,0),"")</f>
        <v/>
      </c>
      <c r="E2067" s="111" t="str">
        <f t="shared" ca="1" si="32"/>
        <v/>
      </c>
      <c r="F2067" s="111" t="str">
        <f>IFERROR(VLOOKUP($I$4&amp;"--"&amp;ROW(A2061),'Clie-F'!$A$5:$J$7000,9,0),"")</f>
        <v/>
      </c>
      <c r="G2067" s="111" t="str">
        <f>IFERROR(VLOOKUP($I$4&amp;"--"&amp;ROW(A2061),'Clie-F'!$A$5:$J$7000,10,0),"")</f>
        <v/>
      </c>
    </row>
    <row r="2068" spans="2:7" ht="30" customHeight="1" x14ac:dyDescent="0.3">
      <c r="B2068" s="110">
        <v>2062</v>
      </c>
      <c r="C2068" s="111" t="str">
        <f>IFERROR(VLOOKUP($I$4&amp;"--"&amp;ROW(A2062),'Clie-F'!$A$5:$H$7000,4,0),"")</f>
        <v/>
      </c>
      <c r="D2068" s="112" t="str">
        <f>IFERROR(VLOOKUP($I$4&amp;"--"&amp;ROW(A2062),'Clie-F'!$A$5:$H$7000,7,0),"")</f>
        <v/>
      </c>
      <c r="E2068" s="111" t="str">
        <f t="shared" ca="1" si="32"/>
        <v/>
      </c>
      <c r="F2068" s="111" t="str">
        <f>IFERROR(VLOOKUP($I$4&amp;"--"&amp;ROW(A2062),'Clie-F'!$A$5:$J$7000,9,0),"")</f>
        <v/>
      </c>
      <c r="G2068" s="111" t="str">
        <f>IFERROR(VLOOKUP($I$4&amp;"--"&amp;ROW(A2062),'Clie-F'!$A$5:$J$7000,10,0),"")</f>
        <v/>
      </c>
    </row>
    <row r="2069" spans="2:7" ht="30" customHeight="1" x14ac:dyDescent="0.3">
      <c r="B2069" s="110">
        <v>2063</v>
      </c>
      <c r="C2069" s="111" t="str">
        <f>IFERROR(VLOOKUP($I$4&amp;"--"&amp;ROW(A2063),'Clie-F'!$A$5:$H$7000,4,0),"")</f>
        <v/>
      </c>
      <c r="D2069" s="112" t="str">
        <f>IFERROR(VLOOKUP($I$4&amp;"--"&amp;ROW(A2063),'Clie-F'!$A$5:$H$7000,7,0),"")</f>
        <v/>
      </c>
      <c r="E2069" s="111" t="str">
        <f t="shared" ca="1" si="32"/>
        <v/>
      </c>
      <c r="F2069" s="111" t="str">
        <f>IFERROR(VLOOKUP($I$4&amp;"--"&amp;ROW(A2063),'Clie-F'!$A$5:$J$7000,9,0),"")</f>
        <v/>
      </c>
      <c r="G2069" s="111" t="str">
        <f>IFERROR(VLOOKUP($I$4&amp;"--"&amp;ROW(A2063),'Clie-F'!$A$5:$J$7000,10,0),"")</f>
        <v/>
      </c>
    </row>
    <row r="2070" spans="2:7" ht="30" customHeight="1" x14ac:dyDescent="0.3">
      <c r="B2070" s="110">
        <v>2064</v>
      </c>
      <c r="C2070" s="111" t="str">
        <f>IFERROR(VLOOKUP($I$4&amp;"--"&amp;ROW(A2064),'Clie-F'!$A$5:$H$7000,4,0),"")</f>
        <v/>
      </c>
      <c r="D2070" s="112" t="str">
        <f>IFERROR(VLOOKUP($I$4&amp;"--"&amp;ROW(A2064),'Clie-F'!$A$5:$H$7000,7,0),"")</f>
        <v/>
      </c>
      <c r="E2070" s="111" t="str">
        <f t="shared" ca="1" si="32"/>
        <v/>
      </c>
      <c r="F2070" s="111" t="str">
        <f>IFERROR(VLOOKUP($I$4&amp;"--"&amp;ROW(A2064),'Clie-F'!$A$5:$J$7000,9,0),"")</f>
        <v/>
      </c>
      <c r="G2070" s="111" t="str">
        <f>IFERROR(VLOOKUP($I$4&amp;"--"&amp;ROW(A2064),'Clie-F'!$A$5:$J$7000,10,0),"")</f>
        <v/>
      </c>
    </row>
    <row r="2071" spans="2:7" ht="30" customHeight="1" x14ac:dyDescent="0.3">
      <c r="B2071" s="110">
        <v>2065</v>
      </c>
      <c r="C2071" s="111" t="str">
        <f>IFERROR(VLOOKUP($I$4&amp;"--"&amp;ROW(A2065),'Clie-F'!$A$5:$H$7000,4,0),"")</f>
        <v/>
      </c>
      <c r="D2071" s="112" t="str">
        <f>IFERROR(VLOOKUP($I$4&amp;"--"&amp;ROW(A2065),'Clie-F'!$A$5:$H$7000,7,0),"")</f>
        <v/>
      </c>
      <c r="E2071" s="111" t="str">
        <f t="shared" ca="1" si="32"/>
        <v/>
      </c>
      <c r="F2071" s="111" t="str">
        <f>IFERROR(VLOOKUP($I$4&amp;"--"&amp;ROW(A2065),'Clie-F'!$A$5:$J$7000,9,0),"")</f>
        <v/>
      </c>
      <c r="G2071" s="111" t="str">
        <f>IFERROR(VLOOKUP($I$4&amp;"--"&amp;ROW(A2065),'Clie-F'!$A$5:$J$7000,10,0),"")</f>
        <v/>
      </c>
    </row>
    <row r="2072" spans="2:7" ht="30" customHeight="1" x14ac:dyDescent="0.3">
      <c r="B2072" s="110">
        <v>2066</v>
      </c>
      <c r="C2072" s="111" t="str">
        <f>IFERROR(VLOOKUP($I$4&amp;"--"&amp;ROW(A2066),'Clie-F'!$A$5:$H$7000,4,0),"")</f>
        <v/>
      </c>
      <c r="D2072" s="112" t="str">
        <f>IFERROR(VLOOKUP($I$4&amp;"--"&amp;ROW(A2066),'Clie-F'!$A$5:$H$7000,7,0),"")</f>
        <v/>
      </c>
      <c r="E2072" s="111" t="str">
        <f t="shared" ca="1" si="32"/>
        <v/>
      </c>
      <c r="F2072" s="111" t="str">
        <f>IFERROR(VLOOKUP($I$4&amp;"--"&amp;ROW(A2066),'Clie-F'!$A$5:$J$7000,9,0),"")</f>
        <v/>
      </c>
      <c r="G2072" s="111" t="str">
        <f>IFERROR(VLOOKUP($I$4&amp;"--"&amp;ROW(A2066),'Clie-F'!$A$5:$J$7000,10,0),"")</f>
        <v/>
      </c>
    </row>
    <row r="2073" spans="2:7" ht="30" customHeight="1" x14ac:dyDescent="0.3">
      <c r="B2073" s="110">
        <v>2067</v>
      </c>
      <c r="C2073" s="111" t="str">
        <f>IFERROR(VLOOKUP($I$4&amp;"--"&amp;ROW(A2067),'Clie-F'!$A$5:$H$7000,4,0),"")</f>
        <v/>
      </c>
      <c r="D2073" s="112" t="str">
        <f>IFERROR(VLOOKUP($I$4&amp;"--"&amp;ROW(A2067),'Clie-F'!$A$5:$H$7000,7,0),"")</f>
        <v/>
      </c>
      <c r="E2073" s="111" t="str">
        <f t="shared" ca="1" si="32"/>
        <v/>
      </c>
      <c r="F2073" s="111" t="str">
        <f>IFERROR(VLOOKUP($I$4&amp;"--"&amp;ROW(A2067),'Clie-F'!$A$5:$J$7000,9,0),"")</f>
        <v/>
      </c>
      <c r="G2073" s="111" t="str">
        <f>IFERROR(VLOOKUP($I$4&amp;"--"&amp;ROW(A2067),'Clie-F'!$A$5:$J$7000,10,0),"")</f>
        <v/>
      </c>
    </row>
    <row r="2074" spans="2:7" ht="30" customHeight="1" x14ac:dyDescent="0.3">
      <c r="B2074" s="110">
        <v>2068</v>
      </c>
      <c r="C2074" s="111" t="str">
        <f>IFERROR(VLOOKUP($I$4&amp;"--"&amp;ROW(A2068),'Clie-F'!$A$5:$H$7000,4,0),"")</f>
        <v/>
      </c>
      <c r="D2074" s="112" t="str">
        <f>IFERROR(VLOOKUP($I$4&amp;"--"&amp;ROW(A2068),'Clie-F'!$A$5:$H$7000,7,0),"")</f>
        <v/>
      </c>
      <c r="E2074" s="111" t="str">
        <f t="shared" ca="1" si="32"/>
        <v/>
      </c>
      <c r="F2074" s="111" t="str">
        <f>IFERROR(VLOOKUP($I$4&amp;"--"&amp;ROW(A2068),'Clie-F'!$A$5:$J$7000,9,0),"")</f>
        <v/>
      </c>
      <c r="G2074" s="111" t="str">
        <f>IFERROR(VLOOKUP($I$4&amp;"--"&amp;ROW(A2068),'Clie-F'!$A$5:$J$7000,10,0),"")</f>
        <v/>
      </c>
    </row>
    <row r="2075" spans="2:7" ht="30" customHeight="1" x14ac:dyDescent="0.3">
      <c r="B2075" s="110">
        <v>2069</v>
      </c>
      <c r="C2075" s="111" t="str">
        <f>IFERROR(VLOOKUP($I$4&amp;"--"&amp;ROW(A2069),'Clie-F'!$A$5:$H$7000,4,0),"")</f>
        <v/>
      </c>
      <c r="D2075" s="112" t="str">
        <f>IFERROR(VLOOKUP($I$4&amp;"--"&amp;ROW(A2069),'Clie-F'!$A$5:$H$7000,7,0),"")</f>
        <v/>
      </c>
      <c r="E2075" s="111" t="str">
        <f t="shared" ca="1" si="32"/>
        <v/>
      </c>
      <c r="F2075" s="111" t="str">
        <f>IFERROR(VLOOKUP($I$4&amp;"--"&amp;ROW(A2069),'Clie-F'!$A$5:$J$7000,9,0),"")</f>
        <v/>
      </c>
      <c r="G2075" s="111" t="str">
        <f>IFERROR(VLOOKUP($I$4&amp;"--"&amp;ROW(A2069),'Clie-F'!$A$5:$J$7000,10,0),"")</f>
        <v/>
      </c>
    </row>
    <row r="2076" spans="2:7" ht="30" customHeight="1" x14ac:dyDescent="0.3">
      <c r="B2076" s="110">
        <v>2070</v>
      </c>
      <c r="C2076" s="111" t="str">
        <f>IFERROR(VLOOKUP($I$4&amp;"--"&amp;ROW(A2070),'Clie-F'!$A$5:$H$7000,4,0),"")</f>
        <v/>
      </c>
      <c r="D2076" s="112" t="str">
        <f>IFERROR(VLOOKUP($I$4&amp;"--"&amp;ROW(A2070),'Clie-F'!$A$5:$H$7000,7,0),"")</f>
        <v/>
      </c>
      <c r="E2076" s="111" t="str">
        <f t="shared" ca="1" si="32"/>
        <v/>
      </c>
      <c r="F2076" s="111" t="str">
        <f>IFERROR(VLOOKUP($I$4&amp;"--"&amp;ROW(A2070),'Clie-F'!$A$5:$J$7000,9,0),"")</f>
        <v/>
      </c>
      <c r="G2076" s="111" t="str">
        <f>IFERROR(VLOOKUP($I$4&amp;"--"&amp;ROW(A2070),'Clie-F'!$A$5:$J$7000,10,0),"")</f>
        <v/>
      </c>
    </row>
    <row r="2077" spans="2:7" ht="30" customHeight="1" x14ac:dyDescent="0.3">
      <c r="B2077" s="110">
        <v>2071</v>
      </c>
      <c r="C2077" s="111" t="str">
        <f>IFERROR(VLOOKUP($I$4&amp;"--"&amp;ROW(A2071),'Clie-F'!$A$5:$H$7000,4,0),"")</f>
        <v/>
      </c>
      <c r="D2077" s="112" t="str">
        <f>IFERROR(VLOOKUP($I$4&amp;"--"&amp;ROW(A2071),'Clie-F'!$A$5:$H$7000,7,0),"")</f>
        <v/>
      </c>
      <c r="E2077" s="111" t="str">
        <f t="shared" ca="1" si="32"/>
        <v/>
      </c>
      <c r="F2077" s="111" t="str">
        <f>IFERROR(VLOOKUP($I$4&amp;"--"&amp;ROW(A2071),'Clie-F'!$A$5:$J$7000,9,0),"")</f>
        <v/>
      </c>
      <c r="G2077" s="111" t="str">
        <f>IFERROR(VLOOKUP($I$4&amp;"--"&amp;ROW(A2071),'Clie-F'!$A$5:$J$7000,10,0),"")</f>
        <v/>
      </c>
    </row>
    <row r="2078" spans="2:7" ht="30" customHeight="1" x14ac:dyDescent="0.3">
      <c r="B2078" s="110">
        <v>2072</v>
      </c>
      <c r="C2078" s="111" t="str">
        <f>IFERROR(VLOOKUP($I$4&amp;"--"&amp;ROW(A2072),'Clie-F'!$A$5:$H$7000,4,0),"")</f>
        <v/>
      </c>
      <c r="D2078" s="112" t="str">
        <f>IFERROR(VLOOKUP($I$4&amp;"--"&amp;ROW(A2072),'Clie-F'!$A$5:$H$7000,7,0),"")</f>
        <v/>
      </c>
      <c r="E2078" s="111" t="str">
        <f t="shared" ca="1" si="32"/>
        <v/>
      </c>
      <c r="F2078" s="111" t="str">
        <f>IFERROR(VLOOKUP($I$4&amp;"--"&amp;ROW(A2072),'Clie-F'!$A$5:$J$7000,9,0),"")</f>
        <v/>
      </c>
      <c r="G2078" s="111" t="str">
        <f>IFERROR(VLOOKUP($I$4&amp;"--"&amp;ROW(A2072),'Clie-F'!$A$5:$J$7000,10,0),"")</f>
        <v/>
      </c>
    </row>
    <row r="2079" spans="2:7" ht="30" customHeight="1" x14ac:dyDescent="0.3">
      <c r="B2079" s="110">
        <v>2073</v>
      </c>
      <c r="C2079" s="111" t="str">
        <f>IFERROR(VLOOKUP($I$4&amp;"--"&amp;ROW(A2073),'Clie-F'!$A$5:$H$7000,4,0),"")</f>
        <v/>
      </c>
      <c r="D2079" s="112" t="str">
        <f>IFERROR(VLOOKUP($I$4&amp;"--"&amp;ROW(A2073),'Clie-F'!$A$5:$H$7000,7,0),"")</f>
        <v/>
      </c>
      <c r="E2079" s="111" t="str">
        <f t="shared" ca="1" si="32"/>
        <v/>
      </c>
      <c r="F2079" s="111" t="str">
        <f>IFERROR(VLOOKUP($I$4&amp;"--"&amp;ROW(A2073),'Clie-F'!$A$5:$J$7000,9,0),"")</f>
        <v/>
      </c>
      <c r="G2079" s="111" t="str">
        <f>IFERROR(VLOOKUP($I$4&amp;"--"&amp;ROW(A2073),'Clie-F'!$A$5:$J$7000,10,0),"")</f>
        <v/>
      </c>
    </row>
    <row r="2080" spans="2:7" ht="30" customHeight="1" x14ac:dyDescent="0.3">
      <c r="B2080" s="110">
        <v>2074</v>
      </c>
      <c r="C2080" s="111" t="str">
        <f>IFERROR(VLOOKUP($I$4&amp;"--"&amp;ROW(A2074),'Clie-F'!$A$5:$H$7000,4,0),"")</f>
        <v/>
      </c>
      <c r="D2080" s="112" t="str">
        <f>IFERROR(VLOOKUP($I$4&amp;"--"&amp;ROW(A2074),'Clie-F'!$A$5:$H$7000,7,0),"")</f>
        <v/>
      </c>
      <c r="E2080" s="111" t="str">
        <f t="shared" ca="1" si="32"/>
        <v/>
      </c>
      <c r="F2080" s="111" t="str">
        <f>IFERROR(VLOOKUP($I$4&amp;"--"&amp;ROW(A2074),'Clie-F'!$A$5:$J$7000,9,0),"")</f>
        <v/>
      </c>
      <c r="G2080" s="111" t="str">
        <f>IFERROR(VLOOKUP($I$4&amp;"--"&amp;ROW(A2074),'Clie-F'!$A$5:$J$7000,10,0),"")</f>
        <v/>
      </c>
    </row>
    <row r="2081" spans="2:7" ht="30" customHeight="1" x14ac:dyDescent="0.3">
      <c r="B2081" s="110">
        <v>2075</v>
      </c>
      <c r="C2081" s="111" t="str">
        <f>IFERROR(VLOOKUP($I$4&amp;"--"&amp;ROW(A2075),'Clie-F'!$A$5:$H$7000,4,0),"")</f>
        <v/>
      </c>
      <c r="D2081" s="112" t="str">
        <f>IFERROR(VLOOKUP($I$4&amp;"--"&amp;ROW(A2075),'Clie-F'!$A$5:$H$7000,7,0),"")</f>
        <v/>
      </c>
      <c r="E2081" s="111" t="str">
        <f t="shared" ca="1" si="32"/>
        <v/>
      </c>
      <c r="F2081" s="111" t="str">
        <f>IFERROR(VLOOKUP($I$4&amp;"--"&amp;ROW(A2075),'Clie-F'!$A$5:$J$7000,9,0),"")</f>
        <v/>
      </c>
      <c r="G2081" s="111" t="str">
        <f>IFERROR(VLOOKUP($I$4&amp;"--"&amp;ROW(A2075),'Clie-F'!$A$5:$J$7000,10,0),"")</f>
        <v/>
      </c>
    </row>
    <row r="2082" spans="2:7" ht="30" customHeight="1" x14ac:dyDescent="0.3">
      <c r="B2082" s="110">
        <v>2076</v>
      </c>
      <c r="C2082" s="111" t="str">
        <f>IFERROR(VLOOKUP($I$4&amp;"--"&amp;ROW(A2076),'Clie-F'!$A$5:$H$7000,4,0),"")</f>
        <v/>
      </c>
      <c r="D2082" s="112" t="str">
        <f>IFERROR(VLOOKUP($I$4&amp;"--"&amp;ROW(A2076),'Clie-F'!$A$5:$H$7000,7,0),"")</f>
        <v/>
      </c>
      <c r="E2082" s="111" t="str">
        <f t="shared" ca="1" si="32"/>
        <v/>
      </c>
      <c r="F2082" s="111" t="str">
        <f>IFERROR(VLOOKUP($I$4&amp;"--"&amp;ROW(A2076),'Clie-F'!$A$5:$J$7000,9,0),"")</f>
        <v/>
      </c>
      <c r="G2082" s="111" t="str">
        <f>IFERROR(VLOOKUP($I$4&amp;"--"&amp;ROW(A2076),'Clie-F'!$A$5:$J$7000,10,0),"")</f>
        <v/>
      </c>
    </row>
    <row r="2083" spans="2:7" ht="30" customHeight="1" x14ac:dyDescent="0.3">
      <c r="B2083" s="110">
        <v>2077</v>
      </c>
      <c r="C2083" s="111" t="str">
        <f>IFERROR(VLOOKUP($I$4&amp;"--"&amp;ROW(A2077),'Clie-F'!$A$5:$H$7000,4,0),"")</f>
        <v/>
      </c>
      <c r="D2083" s="112" t="str">
        <f>IFERROR(VLOOKUP($I$4&amp;"--"&amp;ROW(A2077),'Clie-F'!$A$5:$H$7000,7,0),"")</f>
        <v/>
      </c>
      <c r="E2083" s="111" t="str">
        <f t="shared" ca="1" si="32"/>
        <v/>
      </c>
      <c r="F2083" s="111" t="str">
        <f>IFERROR(VLOOKUP($I$4&amp;"--"&amp;ROW(A2077),'Clie-F'!$A$5:$J$7000,9,0),"")</f>
        <v/>
      </c>
      <c r="G2083" s="111" t="str">
        <f>IFERROR(VLOOKUP($I$4&amp;"--"&amp;ROW(A2077),'Clie-F'!$A$5:$J$7000,10,0),"")</f>
        <v/>
      </c>
    </row>
    <row r="2084" spans="2:7" ht="30" customHeight="1" x14ac:dyDescent="0.3">
      <c r="B2084" s="110">
        <v>2078</v>
      </c>
      <c r="C2084" s="111" t="str">
        <f>IFERROR(VLOOKUP($I$4&amp;"--"&amp;ROW(A2078),'Clie-F'!$A$5:$H$7000,4,0),"")</f>
        <v/>
      </c>
      <c r="D2084" s="112" t="str">
        <f>IFERROR(VLOOKUP($I$4&amp;"--"&amp;ROW(A2078),'Clie-F'!$A$5:$H$7000,7,0),"")</f>
        <v/>
      </c>
      <c r="E2084" s="111" t="str">
        <f t="shared" ca="1" si="32"/>
        <v/>
      </c>
      <c r="F2084" s="111" t="str">
        <f>IFERROR(VLOOKUP($I$4&amp;"--"&amp;ROW(A2078),'Clie-F'!$A$5:$J$7000,9,0),"")</f>
        <v/>
      </c>
      <c r="G2084" s="111" t="str">
        <f>IFERROR(VLOOKUP($I$4&amp;"--"&amp;ROW(A2078),'Clie-F'!$A$5:$J$7000,10,0),"")</f>
        <v/>
      </c>
    </row>
    <row r="2085" spans="2:7" ht="30" customHeight="1" x14ac:dyDescent="0.3">
      <c r="B2085" s="110">
        <v>2079</v>
      </c>
      <c r="C2085" s="111" t="str">
        <f>IFERROR(VLOOKUP($I$4&amp;"--"&amp;ROW(A2079),'Clie-F'!$A$5:$H$7000,4,0),"")</f>
        <v/>
      </c>
      <c r="D2085" s="112" t="str">
        <f>IFERROR(VLOOKUP($I$4&amp;"--"&amp;ROW(A2079),'Clie-F'!$A$5:$H$7000,7,0),"")</f>
        <v/>
      </c>
      <c r="E2085" s="111" t="str">
        <f t="shared" ca="1" si="32"/>
        <v/>
      </c>
      <c r="F2085" s="111" t="str">
        <f>IFERROR(VLOOKUP($I$4&amp;"--"&amp;ROW(A2079),'Clie-F'!$A$5:$J$7000,9,0),"")</f>
        <v/>
      </c>
      <c r="G2085" s="111" t="str">
        <f>IFERROR(VLOOKUP($I$4&amp;"--"&amp;ROW(A2079),'Clie-F'!$A$5:$J$7000,10,0),"")</f>
        <v/>
      </c>
    </row>
    <row r="2086" spans="2:7" ht="30" customHeight="1" x14ac:dyDescent="0.3">
      <c r="B2086" s="110">
        <v>2080</v>
      </c>
      <c r="C2086" s="111" t="str">
        <f>IFERROR(VLOOKUP($I$4&amp;"--"&amp;ROW(A2080),'Clie-F'!$A$5:$H$7000,4,0),"")</f>
        <v/>
      </c>
      <c r="D2086" s="112" t="str">
        <f>IFERROR(VLOOKUP($I$4&amp;"--"&amp;ROW(A2080),'Clie-F'!$A$5:$H$7000,7,0),"")</f>
        <v/>
      </c>
      <c r="E2086" s="111" t="str">
        <f t="shared" ca="1" si="32"/>
        <v/>
      </c>
      <c r="F2086" s="111" t="str">
        <f>IFERROR(VLOOKUP($I$4&amp;"--"&amp;ROW(A2080),'Clie-F'!$A$5:$J$7000,9,0),"")</f>
        <v/>
      </c>
      <c r="G2086" s="111" t="str">
        <f>IFERROR(VLOOKUP($I$4&amp;"--"&amp;ROW(A2080),'Clie-F'!$A$5:$J$7000,10,0),"")</f>
        <v/>
      </c>
    </row>
    <row r="2087" spans="2:7" ht="30" customHeight="1" x14ac:dyDescent="0.3">
      <c r="B2087" s="110">
        <v>2081</v>
      </c>
      <c r="C2087" s="111" t="str">
        <f>IFERROR(VLOOKUP($I$4&amp;"--"&amp;ROW(A2081),'Clie-F'!$A$5:$H$7000,4,0),"")</f>
        <v/>
      </c>
      <c r="D2087" s="112" t="str">
        <f>IFERROR(VLOOKUP($I$4&amp;"--"&amp;ROW(A2081),'Clie-F'!$A$5:$H$7000,7,0),"")</f>
        <v/>
      </c>
      <c r="E2087" s="111" t="str">
        <f t="shared" ca="1" si="32"/>
        <v/>
      </c>
      <c r="F2087" s="111" t="str">
        <f>IFERROR(VLOOKUP($I$4&amp;"--"&amp;ROW(A2081),'Clie-F'!$A$5:$J$7000,9,0),"")</f>
        <v/>
      </c>
      <c r="G2087" s="111" t="str">
        <f>IFERROR(VLOOKUP($I$4&amp;"--"&amp;ROW(A2081),'Clie-F'!$A$5:$J$7000,10,0),"")</f>
        <v/>
      </c>
    </row>
    <row r="2088" spans="2:7" ht="30" customHeight="1" x14ac:dyDescent="0.3">
      <c r="B2088" s="110">
        <v>2082</v>
      </c>
      <c r="C2088" s="111" t="str">
        <f>IFERROR(VLOOKUP($I$4&amp;"--"&amp;ROW(A2082),'Clie-F'!$A$5:$H$7000,4,0),"")</f>
        <v/>
      </c>
      <c r="D2088" s="112" t="str">
        <f>IFERROR(VLOOKUP($I$4&amp;"--"&amp;ROW(A2082),'Clie-F'!$A$5:$H$7000,7,0),"")</f>
        <v/>
      </c>
      <c r="E2088" s="111" t="str">
        <f t="shared" ca="1" si="32"/>
        <v/>
      </c>
      <c r="F2088" s="111" t="str">
        <f>IFERROR(VLOOKUP($I$4&amp;"--"&amp;ROW(A2082),'Clie-F'!$A$5:$J$7000,9,0),"")</f>
        <v/>
      </c>
      <c r="G2088" s="111" t="str">
        <f>IFERROR(VLOOKUP($I$4&amp;"--"&amp;ROW(A2082),'Clie-F'!$A$5:$J$7000,10,0),"")</f>
        <v/>
      </c>
    </row>
    <row r="2089" spans="2:7" ht="30" customHeight="1" x14ac:dyDescent="0.3">
      <c r="B2089" s="110">
        <v>2083</v>
      </c>
      <c r="C2089" s="111" t="str">
        <f>IFERROR(VLOOKUP($I$4&amp;"--"&amp;ROW(A2083),'Clie-F'!$A$5:$H$7000,4,0),"")</f>
        <v/>
      </c>
      <c r="D2089" s="112" t="str">
        <f>IFERROR(VLOOKUP($I$4&amp;"--"&amp;ROW(A2083),'Clie-F'!$A$5:$H$7000,7,0),"")</f>
        <v/>
      </c>
      <c r="E2089" s="111" t="str">
        <f t="shared" ca="1" si="32"/>
        <v/>
      </c>
      <c r="F2089" s="111" t="str">
        <f>IFERROR(VLOOKUP($I$4&amp;"--"&amp;ROW(A2083),'Clie-F'!$A$5:$J$7000,9,0),"")</f>
        <v/>
      </c>
      <c r="G2089" s="111" t="str">
        <f>IFERROR(VLOOKUP($I$4&amp;"--"&amp;ROW(A2083),'Clie-F'!$A$5:$J$7000,10,0),"")</f>
        <v/>
      </c>
    </row>
    <row r="2090" spans="2:7" ht="30" customHeight="1" x14ac:dyDescent="0.3">
      <c r="B2090" s="110">
        <v>2084</v>
      </c>
      <c r="C2090" s="111" t="str">
        <f>IFERROR(VLOOKUP($I$4&amp;"--"&amp;ROW(A2084),'Clie-F'!$A$5:$H$7000,4,0),"")</f>
        <v/>
      </c>
      <c r="D2090" s="112" t="str">
        <f>IFERROR(VLOOKUP($I$4&amp;"--"&amp;ROW(A2084),'Clie-F'!$A$5:$H$7000,7,0),"")</f>
        <v/>
      </c>
      <c r="E2090" s="111" t="str">
        <f t="shared" ca="1" si="32"/>
        <v/>
      </c>
      <c r="F2090" s="111" t="str">
        <f>IFERROR(VLOOKUP($I$4&amp;"--"&amp;ROW(A2084),'Clie-F'!$A$5:$J$7000,9,0),"")</f>
        <v/>
      </c>
      <c r="G2090" s="111" t="str">
        <f>IFERROR(VLOOKUP($I$4&amp;"--"&amp;ROW(A2084),'Clie-F'!$A$5:$J$7000,10,0),"")</f>
        <v/>
      </c>
    </row>
    <row r="2091" spans="2:7" ht="30" customHeight="1" x14ac:dyDescent="0.3">
      <c r="B2091" s="110">
        <v>2085</v>
      </c>
      <c r="C2091" s="111" t="str">
        <f>IFERROR(VLOOKUP($I$4&amp;"--"&amp;ROW(A2085),'Clie-F'!$A$5:$H$7000,4,0),"")</f>
        <v/>
      </c>
      <c r="D2091" s="112" t="str">
        <f>IFERROR(VLOOKUP($I$4&amp;"--"&amp;ROW(A2085),'Clie-F'!$A$5:$H$7000,7,0),"")</f>
        <v/>
      </c>
      <c r="E2091" s="111" t="str">
        <f t="shared" ca="1" si="32"/>
        <v/>
      </c>
      <c r="F2091" s="111" t="str">
        <f>IFERROR(VLOOKUP($I$4&amp;"--"&amp;ROW(A2085),'Clie-F'!$A$5:$J$7000,9,0),"")</f>
        <v/>
      </c>
      <c r="G2091" s="111" t="str">
        <f>IFERROR(VLOOKUP($I$4&amp;"--"&amp;ROW(A2085),'Clie-F'!$A$5:$J$7000,10,0),"")</f>
        <v/>
      </c>
    </row>
    <row r="2092" spans="2:7" ht="30" customHeight="1" x14ac:dyDescent="0.3">
      <c r="B2092" s="110">
        <v>2086</v>
      </c>
      <c r="C2092" s="111" t="str">
        <f>IFERROR(VLOOKUP($I$4&amp;"--"&amp;ROW(A2086),'Clie-F'!$A$5:$H$7000,4,0),"")</f>
        <v/>
      </c>
      <c r="D2092" s="112" t="str">
        <f>IFERROR(VLOOKUP($I$4&amp;"--"&amp;ROW(A2086),'Clie-F'!$A$5:$H$7000,7,0),"")</f>
        <v/>
      </c>
      <c r="E2092" s="111" t="str">
        <f t="shared" ca="1" si="32"/>
        <v/>
      </c>
      <c r="F2092" s="111" t="str">
        <f>IFERROR(VLOOKUP($I$4&amp;"--"&amp;ROW(A2086),'Clie-F'!$A$5:$J$7000,9,0),"")</f>
        <v/>
      </c>
      <c r="G2092" s="111" t="str">
        <f>IFERROR(VLOOKUP($I$4&amp;"--"&amp;ROW(A2086),'Clie-F'!$A$5:$J$7000,10,0),"")</f>
        <v/>
      </c>
    </row>
    <row r="2093" spans="2:7" ht="30" customHeight="1" x14ac:dyDescent="0.3">
      <c r="B2093" s="110">
        <v>2087</v>
      </c>
      <c r="C2093" s="111" t="str">
        <f>IFERROR(VLOOKUP($I$4&amp;"--"&amp;ROW(A2087),'Clie-F'!$A$5:$H$7000,4,0),"")</f>
        <v/>
      </c>
      <c r="D2093" s="112" t="str">
        <f>IFERROR(VLOOKUP($I$4&amp;"--"&amp;ROW(A2087),'Clie-F'!$A$5:$H$7000,7,0),"")</f>
        <v/>
      </c>
      <c r="E2093" s="111" t="str">
        <f t="shared" ca="1" si="32"/>
        <v/>
      </c>
      <c r="F2093" s="111" t="str">
        <f>IFERROR(VLOOKUP($I$4&amp;"--"&amp;ROW(A2087),'Clie-F'!$A$5:$J$7000,9,0),"")</f>
        <v/>
      </c>
      <c r="G2093" s="111" t="str">
        <f>IFERROR(VLOOKUP($I$4&amp;"--"&amp;ROW(A2087),'Clie-F'!$A$5:$J$7000,10,0),"")</f>
        <v/>
      </c>
    </row>
    <row r="2094" spans="2:7" ht="30" customHeight="1" x14ac:dyDescent="0.3">
      <c r="B2094" s="110">
        <v>2088</v>
      </c>
      <c r="C2094" s="111" t="str">
        <f>IFERROR(VLOOKUP($I$4&amp;"--"&amp;ROW(A2088),'Clie-F'!$A$5:$H$7000,4,0),"")</f>
        <v/>
      </c>
      <c r="D2094" s="112" t="str">
        <f>IFERROR(VLOOKUP($I$4&amp;"--"&amp;ROW(A2088),'Clie-F'!$A$5:$H$7000,7,0),"")</f>
        <v/>
      </c>
      <c r="E2094" s="111" t="str">
        <f t="shared" ca="1" si="32"/>
        <v/>
      </c>
      <c r="F2094" s="111" t="str">
        <f>IFERROR(VLOOKUP($I$4&amp;"--"&amp;ROW(A2088),'Clie-F'!$A$5:$J$7000,9,0),"")</f>
        <v/>
      </c>
      <c r="G2094" s="111" t="str">
        <f>IFERROR(VLOOKUP($I$4&amp;"--"&amp;ROW(A2088),'Clie-F'!$A$5:$J$7000,10,0),"")</f>
        <v/>
      </c>
    </row>
    <row r="2095" spans="2:7" ht="30" customHeight="1" x14ac:dyDescent="0.3">
      <c r="B2095" s="110">
        <v>2089</v>
      </c>
      <c r="C2095" s="111" t="str">
        <f>IFERROR(VLOOKUP($I$4&amp;"--"&amp;ROW(A2089),'Clie-F'!$A$5:$H$7000,4,0),"")</f>
        <v/>
      </c>
      <c r="D2095" s="112" t="str">
        <f>IFERROR(VLOOKUP($I$4&amp;"--"&amp;ROW(A2089),'Clie-F'!$A$5:$H$7000,7,0),"")</f>
        <v/>
      </c>
      <c r="E2095" s="111" t="str">
        <f t="shared" ca="1" si="32"/>
        <v/>
      </c>
      <c r="F2095" s="111" t="str">
        <f>IFERROR(VLOOKUP($I$4&amp;"--"&amp;ROW(A2089),'Clie-F'!$A$5:$J$7000,9,0),"")</f>
        <v/>
      </c>
      <c r="G2095" s="111" t="str">
        <f>IFERROR(VLOOKUP($I$4&amp;"--"&amp;ROW(A2089),'Clie-F'!$A$5:$J$7000,10,0),"")</f>
        <v/>
      </c>
    </row>
    <row r="2096" spans="2:7" ht="30" customHeight="1" x14ac:dyDescent="0.3">
      <c r="B2096" s="110">
        <v>2090</v>
      </c>
      <c r="C2096" s="111" t="str">
        <f>IFERROR(VLOOKUP($I$4&amp;"--"&amp;ROW(A2090),'Clie-F'!$A$5:$H$7000,4,0),"")</f>
        <v/>
      </c>
      <c r="D2096" s="112" t="str">
        <f>IFERROR(VLOOKUP($I$4&amp;"--"&amp;ROW(A2090),'Clie-F'!$A$5:$H$7000,7,0),"")</f>
        <v/>
      </c>
      <c r="E2096" s="111" t="str">
        <f t="shared" ca="1" si="32"/>
        <v/>
      </c>
      <c r="F2096" s="111" t="str">
        <f>IFERROR(VLOOKUP($I$4&amp;"--"&amp;ROW(A2090),'Clie-F'!$A$5:$J$7000,9,0),"")</f>
        <v/>
      </c>
      <c r="G2096" s="111" t="str">
        <f>IFERROR(VLOOKUP($I$4&amp;"--"&amp;ROW(A2090),'Clie-F'!$A$5:$J$7000,10,0),"")</f>
        <v/>
      </c>
    </row>
    <row r="2097" spans="2:7" ht="30" customHeight="1" x14ac:dyDescent="0.3">
      <c r="B2097" s="110">
        <v>2091</v>
      </c>
      <c r="C2097" s="111" t="str">
        <f>IFERROR(VLOOKUP($I$4&amp;"--"&amp;ROW(A2091),'Clie-F'!$A$5:$H$7000,4,0),"")</f>
        <v/>
      </c>
      <c r="D2097" s="112" t="str">
        <f>IFERROR(VLOOKUP($I$4&amp;"--"&amp;ROW(A2091),'Clie-F'!$A$5:$H$7000,7,0),"")</f>
        <v/>
      </c>
      <c r="E2097" s="111" t="str">
        <f t="shared" ca="1" si="32"/>
        <v/>
      </c>
      <c r="F2097" s="111" t="str">
        <f>IFERROR(VLOOKUP($I$4&amp;"--"&amp;ROW(A2091),'Clie-F'!$A$5:$J$7000,9,0),"")</f>
        <v/>
      </c>
      <c r="G2097" s="111" t="str">
        <f>IFERROR(VLOOKUP($I$4&amp;"--"&amp;ROW(A2091),'Clie-F'!$A$5:$J$7000,10,0),"")</f>
        <v/>
      </c>
    </row>
    <row r="2098" spans="2:7" ht="30" customHeight="1" x14ac:dyDescent="0.3">
      <c r="B2098" s="110">
        <v>2092</v>
      </c>
      <c r="C2098" s="111" t="str">
        <f>IFERROR(VLOOKUP($I$4&amp;"--"&amp;ROW(A2092),'Clie-F'!$A$5:$H$7000,4,0),"")</f>
        <v/>
      </c>
      <c r="D2098" s="112" t="str">
        <f>IFERROR(VLOOKUP($I$4&amp;"--"&amp;ROW(A2092),'Clie-F'!$A$5:$H$7000,7,0),"")</f>
        <v/>
      </c>
      <c r="E2098" s="111" t="str">
        <f t="shared" ca="1" si="32"/>
        <v/>
      </c>
      <c r="F2098" s="111" t="str">
        <f>IFERROR(VLOOKUP($I$4&amp;"--"&amp;ROW(A2092),'Clie-F'!$A$5:$J$7000,9,0),"")</f>
        <v/>
      </c>
      <c r="G2098" s="111" t="str">
        <f>IFERROR(VLOOKUP($I$4&amp;"--"&amp;ROW(A2092),'Clie-F'!$A$5:$J$7000,10,0),"")</f>
        <v/>
      </c>
    </row>
    <row r="2099" spans="2:7" ht="30" customHeight="1" x14ac:dyDescent="0.3">
      <c r="B2099" s="110">
        <v>2093</v>
      </c>
      <c r="C2099" s="111" t="str">
        <f>IFERROR(VLOOKUP($I$4&amp;"--"&amp;ROW(A2093),'Clie-F'!$A$5:$H$7000,4,0),"")</f>
        <v/>
      </c>
      <c r="D2099" s="112" t="str">
        <f>IFERROR(VLOOKUP($I$4&amp;"--"&amp;ROW(A2093),'Clie-F'!$A$5:$H$7000,7,0),"")</f>
        <v/>
      </c>
      <c r="E2099" s="111" t="str">
        <f t="shared" ca="1" si="32"/>
        <v/>
      </c>
      <c r="F2099" s="111" t="str">
        <f>IFERROR(VLOOKUP($I$4&amp;"--"&amp;ROW(A2093),'Clie-F'!$A$5:$J$7000,9,0),"")</f>
        <v/>
      </c>
      <c r="G2099" s="111" t="str">
        <f>IFERROR(VLOOKUP($I$4&amp;"--"&amp;ROW(A2093),'Clie-F'!$A$5:$J$7000,10,0),"")</f>
        <v/>
      </c>
    </row>
    <row r="2100" spans="2:7" ht="30" customHeight="1" x14ac:dyDescent="0.3">
      <c r="B2100" s="110">
        <v>2094</v>
      </c>
      <c r="C2100" s="111" t="str">
        <f>IFERROR(VLOOKUP($I$4&amp;"--"&amp;ROW(A2094),'Clie-F'!$A$5:$H$7000,4,0),"")</f>
        <v/>
      </c>
      <c r="D2100" s="112" t="str">
        <f>IFERROR(VLOOKUP($I$4&amp;"--"&amp;ROW(A2094),'Clie-F'!$A$5:$H$7000,7,0),"")</f>
        <v/>
      </c>
      <c r="E2100" s="111" t="str">
        <f t="shared" ca="1" si="32"/>
        <v/>
      </c>
      <c r="F2100" s="111" t="str">
        <f>IFERROR(VLOOKUP($I$4&amp;"--"&amp;ROW(A2094),'Clie-F'!$A$5:$J$7000,9,0),"")</f>
        <v/>
      </c>
      <c r="G2100" s="111" t="str">
        <f>IFERROR(VLOOKUP($I$4&amp;"--"&amp;ROW(A2094),'Clie-F'!$A$5:$J$7000,10,0),"")</f>
        <v/>
      </c>
    </row>
    <row r="2101" spans="2:7" ht="30" customHeight="1" x14ac:dyDescent="0.3">
      <c r="B2101" s="110">
        <v>2095</v>
      </c>
      <c r="C2101" s="111" t="str">
        <f>IFERROR(VLOOKUP($I$4&amp;"--"&amp;ROW(A2095),'Clie-F'!$A$5:$H$7000,4,0),"")</f>
        <v/>
      </c>
      <c r="D2101" s="112" t="str">
        <f>IFERROR(VLOOKUP($I$4&amp;"--"&amp;ROW(A2095),'Clie-F'!$A$5:$H$7000,7,0),"")</f>
        <v/>
      </c>
      <c r="E2101" s="111" t="str">
        <f t="shared" ca="1" si="32"/>
        <v/>
      </c>
      <c r="F2101" s="111" t="str">
        <f>IFERROR(VLOOKUP($I$4&amp;"--"&amp;ROW(A2095),'Clie-F'!$A$5:$J$7000,9,0),"")</f>
        <v/>
      </c>
      <c r="G2101" s="111" t="str">
        <f>IFERROR(VLOOKUP($I$4&amp;"--"&amp;ROW(A2095),'Clie-F'!$A$5:$J$7000,10,0),"")</f>
        <v/>
      </c>
    </row>
    <row r="2102" spans="2:7" ht="30" customHeight="1" x14ac:dyDescent="0.3">
      <c r="B2102" s="110">
        <v>2096</v>
      </c>
      <c r="C2102" s="111" t="str">
        <f>IFERROR(VLOOKUP($I$4&amp;"--"&amp;ROW(A2096),'Clie-F'!$A$5:$H$7000,4,0),"")</f>
        <v/>
      </c>
      <c r="D2102" s="112" t="str">
        <f>IFERROR(VLOOKUP($I$4&amp;"--"&amp;ROW(A2096),'Clie-F'!$A$5:$H$7000,7,0),"")</f>
        <v/>
      </c>
      <c r="E2102" s="111" t="str">
        <f t="shared" ca="1" si="32"/>
        <v/>
      </c>
      <c r="F2102" s="111" t="str">
        <f>IFERROR(VLOOKUP($I$4&amp;"--"&amp;ROW(A2096),'Clie-F'!$A$5:$J$7000,9,0),"")</f>
        <v/>
      </c>
      <c r="G2102" s="111" t="str">
        <f>IFERROR(VLOOKUP($I$4&amp;"--"&amp;ROW(A2096),'Clie-F'!$A$5:$J$7000,10,0),"")</f>
        <v/>
      </c>
    </row>
    <row r="2103" spans="2:7" ht="30" customHeight="1" x14ac:dyDescent="0.3">
      <c r="B2103" s="110">
        <v>2097</v>
      </c>
      <c r="C2103" s="111" t="str">
        <f>IFERROR(VLOOKUP($I$4&amp;"--"&amp;ROW(A2097),'Clie-F'!$A$5:$H$7000,4,0),"")</f>
        <v/>
      </c>
      <c r="D2103" s="112" t="str">
        <f>IFERROR(VLOOKUP($I$4&amp;"--"&amp;ROW(A2097),'Clie-F'!$A$5:$H$7000,7,0),"")</f>
        <v/>
      </c>
      <c r="E2103" s="111" t="str">
        <f t="shared" ca="1" si="32"/>
        <v/>
      </c>
      <c r="F2103" s="111" t="str">
        <f>IFERROR(VLOOKUP($I$4&amp;"--"&amp;ROW(A2097),'Clie-F'!$A$5:$J$7000,9,0),"")</f>
        <v/>
      </c>
      <c r="G2103" s="111" t="str">
        <f>IFERROR(VLOOKUP($I$4&amp;"--"&amp;ROW(A2097),'Clie-F'!$A$5:$J$7000,10,0),"")</f>
        <v/>
      </c>
    </row>
    <row r="2104" spans="2:7" ht="30" customHeight="1" x14ac:dyDescent="0.3">
      <c r="B2104" s="110">
        <v>2098</v>
      </c>
      <c r="C2104" s="111" t="str">
        <f>IFERROR(VLOOKUP($I$4&amp;"--"&amp;ROW(A2098),'Clie-F'!$A$5:$H$7000,4,0),"")</f>
        <v/>
      </c>
      <c r="D2104" s="112" t="str">
        <f>IFERROR(VLOOKUP($I$4&amp;"--"&amp;ROW(A2098),'Clie-F'!$A$5:$H$7000,7,0),"")</f>
        <v/>
      </c>
      <c r="E2104" s="111" t="str">
        <f t="shared" ca="1" si="32"/>
        <v/>
      </c>
      <c r="F2104" s="111" t="str">
        <f>IFERROR(VLOOKUP($I$4&amp;"--"&amp;ROW(A2098),'Clie-F'!$A$5:$J$7000,9,0),"")</f>
        <v/>
      </c>
      <c r="G2104" s="111" t="str">
        <f>IFERROR(VLOOKUP($I$4&amp;"--"&amp;ROW(A2098),'Clie-F'!$A$5:$J$7000,10,0),"")</f>
        <v/>
      </c>
    </row>
    <row r="2105" spans="2:7" ht="30" customHeight="1" x14ac:dyDescent="0.3">
      <c r="B2105" s="110">
        <v>2099</v>
      </c>
      <c r="C2105" s="111" t="str">
        <f>IFERROR(VLOOKUP($I$4&amp;"--"&amp;ROW(A2099),'Clie-F'!$A$5:$H$7000,4,0),"")</f>
        <v/>
      </c>
      <c r="D2105" s="112" t="str">
        <f>IFERROR(VLOOKUP($I$4&amp;"--"&amp;ROW(A2099),'Clie-F'!$A$5:$H$7000,7,0),"")</f>
        <v/>
      </c>
      <c r="E2105" s="111" t="str">
        <f t="shared" ca="1" si="32"/>
        <v/>
      </c>
      <c r="F2105" s="111" t="str">
        <f>IFERROR(VLOOKUP($I$4&amp;"--"&amp;ROW(A2099),'Clie-F'!$A$5:$J$7000,9,0),"")</f>
        <v/>
      </c>
      <c r="G2105" s="111" t="str">
        <f>IFERROR(VLOOKUP($I$4&amp;"--"&amp;ROW(A2099),'Clie-F'!$A$5:$J$7000,10,0),"")</f>
        <v/>
      </c>
    </row>
    <row r="2106" spans="2:7" ht="30" customHeight="1" x14ac:dyDescent="0.3">
      <c r="B2106" s="110">
        <v>2100</v>
      </c>
      <c r="C2106" s="111" t="str">
        <f>IFERROR(VLOOKUP($I$4&amp;"--"&amp;ROW(A2100),'Clie-F'!$A$5:$H$7000,4,0),"")</f>
        <v/>
      </c>
      <c r="D2106" s="112" t="str">
        <f>IFERROR(VLOOKUP($I$4&amp;"--"&amp;ROW(A2100),'Clie-F'!$A$5:$H$7000,7,0),"")</f>
        <v/>
      </c>
      <c r="E2106" s="111" t="str">
        <f t="shared" ca="1" si="32"/>
        <v/>
      </c>
      <c r="F2106" s="111" t="str">
        <f>IFERROR(VLOOKUP($I$4&amp;"--"&amp;ROW(A2100),'Clie-F'!$A$5:$J$7000,9,0),"")</f>
        <v/>
      </c>
      <c r="G2106" s="111" t="str">
        <f>IFERROR(VLOOKUP($I$4&amp;"--"&amp;ROW(A2100),'Clie-F'!$A$5:$J$7000,10,0),"")</f>
        <v/>
      </c>
    </row>
    <row r="2107" spans="2:7" ht="30" customHeight="1" x14ac:dyDescent="0.3">
      <c r="B2107" s="110">
        <v>2101</v>
      </c>
      <c r="C2107" s="111" t="str">
        <f>IFERROR(VLOOKUP($I$4&amp;"--"&amp;ROW(A2101),'Clie-F'!$A$5:$H$7000,4,0),"")</f>
        <v/>
      </c>
      <c r="D2107" s="112" t="str">
        <f>IFERROR(VLOOKUP($I$4&amp;"--"&amp;ROW(A2101),'Clie-F'!$A$5:$H$7000,7,0),"")</f>
        <v/>
      </c>
      <c r="E2107" s="111" t="str">
        <f t="shared" ca="1" si="32"/>
        <v/>
      </c>
      <c r="F2107" s="111" t="str">
        <f>IFERROR(VLOOKUP($I$4&amp;"--"&amp;ROW(A2101),'Clie-F'!$A$5:$J$7000,9,0),"")</f>
        <v/>
      </c>
      <c r="G2107" s="111" t="str">
        <f>IFERROR(VLOOKUP($I$4&amp;"--"&amp;ROW(A2101),'Clie-F'!$A$5:$J$7000,10,0),"")</f>
        <v/>
      </c>
    </row>
    <row r="2108" spans="2:7" ht="30" customHeight="1" x14ac:dyDescent="0.3">
      <c r="B2108" s="110">
        <v>2102</v>
      </c>
      <c r="C2108" s="111" t="str">
        <f>IFERROR(VLOOKUP($I$4&amp;"--"&amp;ROW(A2102),'Clie-F'!$A$5:$H$7000,4,0),"")</f>
        <v/>
      </c>
      <c r="D2108" s="112" t="str">
        <f>IFERROR(VLOOKUP($I$4&amp;"--"&amp;ROW(A2102),'Clie-F'!$A$5:$H$7000,7,0),"")</f>
        <v/>
      </c>
      <c r="E2108" s="111" t="str">
        <f t="shared" ca="1" si="32"/>
        <v/>
      </c>
      <c r="F2108" s="111" t="str">
        <f>IFERROR(VLOOKUP($I$4&amp;"--"&amp;ROW(A2102),'Clie-F'!$A$5:$J$7000,9,0),"")</f>
        <v/>
      </c>
      <c r="G2108" s="111" t="str">
        <f>IFERROR(VLOOKUP($I$4&amp;"--"&amp;ROW(A2102),'Clie-F'!$A$5:$J$7000,10,0),"")</f>
        <v/>
      </c>
    </row>
    <row r="2109" spans="2:7" ht="30" customHeight="1" x14ac:dyDescent="0.3">
      <c r="B2109" s="110">
        <v>2103</v>
      </c>
      <c r="C2109" s="111" t="str">
        <f>IFERROR(VLOOKUP($I$4&amp;"--"&amp;ROW(A2103),'Clie-F'!$A$5:$H$7000,4,0),"")</f>
        <v/>
      </c>
      <c r="D2109" s="112" t="str">
        <f>IFERROR(VLOOKUP($I$4&amp;"--"&amp;ROW(A2103),'Clie-F'!$A$5:$H$7000,7,0),"")</f>
        <v/>
      </c>
      <c r="E2109" s="111" t="str">
        <f t="shared" ca="1" si="32"/>
        <v/>
      </c>
      <c r="F2109" s="111" t="str">
        <f>IFERROR(VLOOKUP($I$4&amp;"--"&amp;ROW(A2103),'Clie-F'!$A$5:$J$7000,9,0),"")</f>
        <v/>
      </c>
      <c r="G2109" s="111" t="str">
        <f>IFERROR(VLOOKUP($I$4&amp;"--"&amp;ROW(A2103),'Clie-F'!$A$5:$J$7000,10,0),"")</f>
        <v/>
      </c>
    </row>
    <row r="2110" spans="2:7" ht="30" customHeight="1" x14ac:dyDescent="0.3">
      <c r="B2110" s="110">
        <v>2104</v>
      </c>
      <c r="C2110" s="111" t="str">
        <f>IFERROR(VLOOKUP($I$4&amp;"--"&amp;ROW(A2104),'Clie-F'!$A$5:$H$7000,4,0),"")</f>
        <v/>
      </c>
      <c r="D2110" s="112" t="str">
        <f>IFERROR(VLOOKUP($I$4&amp;"--"&amp;ROW(A2104),'Clie-F'!$A$5:$H$7000,7,0),"")</f>
        <v/>
      </c>
      <c r="E2110" s="111" t="str">
        <f t="shared" ca="1" si="32"/>
        <v/>
      </c>
      <c r="F2110" s="111" t="str">
        <f>IFERROR(VLOOKUP($I$4&amp;"--"&amp;ROW(A2104),'Clie-F'!$A$5:$J$7000,9,0),"")</f>
        <v/>
      </c>
      <c r="G2110" s="111" t="str">
        <f>IFERROR(VLOOKUP($I$4&amp;"--"&amp;ROW(A2104),'Clie-F'!$A$5:$J$7000,10,0),"")</f>
        <v/>
      </c>
    </row>
    <row r="2111" spans="2:7" ht="30" customHeight="1" x14ac:dyDescent="0.3">
      <c r="B2111" s="110">
        <v>2105</v>
      </c>
      <c r="C2111" s="111" t="str">
        <f>IFERROR(VLOOKUP($I$4&amp;"--"&amp;ROW(A2105),'Clie-F'!$A$5:$H$7000,4,0),"")</f>
        <v/>
      </c>
      <c r="D2111" s="112" t="str">
        <f>IFERROR(VLOOKUP($I$4&amp;"--"&amp;ROW(A2105),'Clie-F'!$A$5:$H$7000,7,0),"")</f>
        <v/>
      </c>
      <c r="E2111" s="111" t="str">
        <f t="shared" ca="1" si="32"/>
        <v/>
      </c>
      <c r="F2111" s="111" t="str">
        <f>IFERROR(VLOOKUP($I$4&amp;"--"&amp;ROW(A2105),'Clie-F'!$A$5:$J$7000,9,0),"")</f>
        <v/>
      </c>
      <c r="G2111" s="111" t="str">
        <f>IFERROR(VLOOKUP($I$4&amp;"--"&amp;ROW(A2105),'Clie-F'!$A$5:$J$7000,10,0),"")</f>
        <v/>
      </c>
    </row>
    <row r="2112" spans="2:7" ht="30" customHeight="1" x14ac:dyDescent="0.3">
      <c r="B2112" s="110">
        <v>2106</v>
      </c>
      <c r="C2112" s="111" t="str">
        <f>IFERROR(VLOOKUP($I$4&amp;"--"&amp;ROW(A2106),'Clie-F'!$A$5:$H$7000,4,0),"")</f>
        <v/>
      </c>
      <c r="D2112" s="112" t="str">
        <f>IFERROR(VLOOKUP($I$4&amp;"--"&amp;ROW(A2106),'Clie-F'!$A$5:$H$7000,7,0),"")</f>
        <v/>
      </c>
      <c r="E2112" s="111" t="str">
        <f t="shared" ca="1" si="32"/>
        <v/>
      </c>
      <c r="F2112" s="111" t="str">
        <f>IFERROR(VLOOKUP($I$4&amp;"--"&amp;ROW(A2106),'Clie-F'!$A$5:$J$7000,9,0),"")</f>
        <v/>
      </c>
      <c r="G2112" s="111" t="str">
        <f>IFERROR(VLOOKUP($I$4&amp;"--"&amp;ROW(A2106),'Clie-F'!$A$5:$J$7000,10,0),"")</f>
        <v/>
      </c>
    </row>
    <row r="2113" spans="2:7" ht="30" customHeight="1" x14ac:dyDescent="0.3">
      <c r="B2113" s="110">
        <v>2107</v>
      </c>
      <c r="C2113" s="111" t="str">
        <f>IFERROR(VLOOKUP($I$4&amp;"--"&amp;ROW(A2107),'Clie-F'!$A$5:$H$7000,4,0),"")</f>
        <v/>
      </c>
      <c r="D2113" s="112" t="str">
        <f>IFERROR(VLOOKUP($I$4&amp;"--"&amp;ROW(A2107),'Clie-F'!$A$5:$H$7000,7,0),"")</f>
        <v/>
      </c>
      <c r="E2113" s="111" t="str">
        <f t="shared" ca="1" si="32"/>
        <v/>
      </c>
      <c r="F2113" s="111" t="str">
        <f>IFERROR(VLOOKUP($I$4&amp;"--"&amp;ROW(A2107),'Clie-F'!$A$5:$J$7000,9,0),"")</f>
        <v/>
      </c>
      <c r="G2113" s="111" t="str">
        <f>IFERROR(VLOOKUP($I$4&amp;"--"&amp;ROW(A2107),'Clie-F'!$A$5:$J$7000,10,0),"")</f>
        <v/>
      </c>
    </row>
    <row r="2114" spans="2:7" ht="30" customHeight="1" x14ac:dyDescent="0.3">
      <c r="B2114" s="110">
        <v>2108</v>
      </c>
      <c r="C2114" s="111" t="str">
        <f>IFERROR(VLOOKUP($I$4&amp;"--"&amp;ROW(A2108),'Clie-F'!$A$5:$H$7000,4,0),"")</f>
        <v/>
      </c>
      <c r="D2114" s="112" t="str">
        <f>IFERROR(VLOOKUP($I$4&amp;"--"&amp;ROW(A2108),'Clie-F'!$A$5:$H$7000,7,0),"")</f>
        <v/>
      </c>
      <c r="E2114" s="111" t="str">
        <f t="shared" ca="1" si="32"/>
        <v/>
      </c>
      <c r="F2114" s="111" t="str">
        <f>IFERROR(VLOOKUP($I$4&amp;"--"&amp;ROW(A2108),'Clie-F'!$A$5:$J$7000,9,0),"")</f>
        <v/>
      </c>
      <c r="G2114" s="111" t="str">
        <f>IFERROR(VLOOKUP($I$4&amp;"--"&amp;ROW(A2108),'Clie-F'!$A$5:$J$7000,10,0),"")</f>
        <v/>
      </c>
    </row>
    <row r="2115" spans="2:7" ht="30" customHeight="1" x14ac:dyDescent="0.3">
      <c r="B2115" s="110">
        <v>2109</v>
      </c>
      <c r="C2115" s="111" t="str">
        <f>IFERROR(VLOOKUP($I$4&amp;"--"&amp;ROW(A2109),'Clie-F'!$A$5:$H$7000,4,0),"")</f>
        <v/>
      </c>
      <c r="D2115" s="112" t="str">
        <f>IFERROR(VLOOKUP($I$4&amp;"--"&amp;ROW(A2109),'Clie-F'!$A$5:$H$7000,7,0),"")</f>
        <v/>
      </c>
      <c r="E2115" s="111" t="str">
        <f t="shared" ca="1" si="32"/>
        <v/>
      </c>
      <c r="F2115" s="111" t="str">
        <f>IFERROR(VLOOKUP($I$4&amp;"--"&amp;ROW(A2109),'Clie-F'!$A$5:$J$7000,9,0),"")</f>
        <v/>
      </c>
      <c r="G2115" s="111" t="str">
        <f>IFERROR(VLOOKUP($I$4&amp;"--"&amp;ROW(A2109),'Clie-F'!$A$5:$J$7000,10,0),"")</f>
        <v/>
      </c>
    </row>
    <row r="2116" spans="2:7" ht="30" customHeight="1" x14ac:dyDescent="0.3">
      <c r="B2116" s="110">
        <v>2110</v>
      </c>
      <c r="C2116" s="111" t="str">
        <f>IFERROR(VLOOKUP($I$4&amp;"--"&amp;ROW(A2110),'Clie-F'!$A$5:$H$7000,4,0),"")</f>
        <v/>
      </c>
      <c r="D2116" s="112" t="str">
        <f>IFERROR(VLOOKUP($I$4&amp;"--"&amp;ROW(A2110),'Clie-F'!$A$5:$H$7000,7,0),"")</f>
        <v/>
      </c>
      <c r="E2116" s="111" t="str">
        <f t="shared" ca="1" si="32"/>
        <v/>
      </c>
      <c r="F2116" s="111" t="str">
        <f>IFERROR(VLOOKUP($I$4&amp;"--"&amp;ROW(A2110),'Clie-F'!$A$5:$J$7000,9,0),"")</f>
        <v/>
      </c>
      <c r="G2116" s="111" t="str">
        <f>IFERROR(VLOOKUP($I$4&amp;"--"&amp;ROW(A2110),'Clie-F'!$A$5:$J$7000,10,0),"")</f>
        <v/>
      </c>
    </row>
    <row r="2117" spans="2:7" ht="30" customHeight="1" x14ac:dyDescent="0.3">
      <c r="B2117" s="110">
        <v>2111</v>
      </c>
      <c r="C2117" s="111" t="str">
        <f>IFERROR(VLOOKUP($I$4&amp;"--"&amp;ROW(A2111),'Clie-F'!$A$5:$H$7000,4,0),"")</f>
        <v/>
      </c>
      <c r="D2117" s="112" t="str">
        <f>IFERROR(VLOOKUP($I$4&amp;"--"&amp;ROW(A2111),'Clie-F'!$A$5:$H$7000,7,0),"")</f>
        <v/>
      </c>
      <c r="E2117" s="111" t="str">
        <f t="shared" ca="1" si="32"/>
        <v/>
      </c>
      <c r="F2117" s="111" t="str">
        <f>IFERROR(VLOOKUP($I$4&amp;"--"&amp;ROW(A2111),'Clie-F'!$A$5:$J$7000,9,0),"")</f>
        <v/>
      </c>
      <c r="G2117" s="111" t="str">
        <f>IFERROR(VLOOKUP($I$4&amp;"--"&amp;ROW(A2111),'Clie-F'!$A$5:$J$7000,10,0),"")</f>
        <v/>
      </c>
    </row>
    <row r="2118" spans="2:7" ht="30" customHeight="1" x14ac:dyDescent="0.3">
      <c r="B2118" s="110">
        <v>2112</v>
      </c>
      <c r="C2118" s="111" t="str">
        <f>IFERROR(VLOOKUP($I$4&amp;"--"&amp;ROW(A2112),'Clie-F'!$A$5:$H$7000,4,0),"")</f>
        <v/>
      </c>
      <c r="D2118" s="112" t="str">
        <f>IFERROR(VLOOKUP($I$4&amp;"--"&amp;ROW(A2112),'Clie-F'!$A$5:$H$7000,7,0),"")</f>
        <v/>
      </c>
      <c r="E2118" s="111" t="str">
        <f t="shared" ca="1" si="32"/>
        <v/>
      </c>
      <c r="F2118" s="111" t="str">
        <f>IFERROR(VLOOKUP($I$4&amp;"--"&amp;ROW(A2112),'Clie-F'!$A$5:$J$7000,9,0),"")</f>
        <v/>
      </c>
      <c r="G2118" s="111" t="str">
        <f>IFERROR(VLOOKUP($I$4&amp;"--"&amp;ROW(A2112),'Clie-F'!$A$5:$J$7000,10,0),"")</f>
        <v/>
      </c>
    </row>
    <row r="2119" spans="2:7" ht="30" customHeight="1" x14ac:dyDescent="0.3">
      <c r="B2119" s="110">
        <v>2113</v>
      </c>
      <c r="C2119" s="111" t="str">
        <f>IFERROR(VLOOKUP($I$4&amp;"--"&amp;ROW(A2113),'Clie-F'!$A$5:$H$7000,4,0),"")</f>
        <v/>
      </c>
      <c r="D2119" s="112" t="str">
        <f>IFERROR(VLOOKUP($I$4&amp;"--"&amp;ROW(A2113),'Clie-F'!$A$5:$H$7000,7,0),"")</f>
        <v/>
      </c>
      <c r="E2119" s="111" t="str">
        <f t="shared" ref="E2119:E2182" ca="1" si="33">IFERROR(IF(D2119,DATEDIF(D2119,TODAY(),"Y"),""),"")</f>
        <v/>
      </c>
      <c r="F2119" s="111" t="str">
        <f>IFERROR(VLOOKUP($I$4&amp;"--"&amp;ROW(A2113),'Clie-F'!$A$5:$J$7000,9,0),"")</f>
        <v/>
      </c>
      <c r="G2119" s="111" t="str">
        <f>IFERROR(VLOOKUP($I$4&amp;"--"&amp;ROW(A2113),'Clie-F'!$A$5:$J$7000,10,0),"")</f>
        <v/>
      </c>
    </row>
    <row r="2120" spans="2:7" ht="30" customHeight="1" x14ac:dyDescent="0.3">
      <c r="B2120" s="110">
        <v>2114</v>
      </c>
      <c r="C2120" s="111" t="str">
        <f>IFERROR(VLOOKUP($I$4&amp;"--"&amp;ROW(A2114),'Clie-F'!$A$5:$H$7000,4,0),"")</f>
        <v/>
      </c>
      <c r="D2120" s="112" t="str">
        <f>IFERROR(VLOOKUP($I$4&amp;"--"&amp;ROW(A2114),'Clie-F'!$A$5:$H$7000,7,0),"")</f>
        <v/>
      </c>
      <c r="E2120" s="111" t="str">
        <f t="shared" ca="1" si="33"/>
        <v/>
      </c>
      <c r="F2120" s="111" t="str">
        <f>IFERROR(VLOOKUP($I$4&amp;"--"&amp;ROW(A2114),'Clie-F'!$A$5:$J$7000,9,0),"")</f>
        <v/>
      </c>
      <c r="G2120" s="111" t="str">
        <f>IFERROR(VLOOKUP($I$4&amp;"--"&amp;ROW(A2114),'Clie-F'!$A$5:$J$7000,10,0),"")</f>
        <v/>
      </c>
    </row>
    <row r="2121" spans="2:7" ht="30" customHeight="1" x14ac:dyDescent="0.3">
      <c r="B2121" s="110">
        <v>2115</v>
      </c>
      <c r="C2121" s="111" t="str">
        <f>IFERROR(VLOOKUP($I$4&amp;"--"&amp;ROW(A2115),'Clie-F'!$A$5:$H$7000,4,0),"")</f>
        <v/>
      </c>
      <c r="D2121" s="112" t="str">
        <f>IFERROR(VLOOKUP($I$4&amp;"--"&amp;ROW(A2115),'Clie-F'!$A$5:$H$7000,7,0),"")</f>
        <v/>
      </c>
      <c r="E2121" s="111" t="str">
        <f t="shared" ca="1" si="33"/>
        <v/>
      </c>
      <c r="F2121" s="111" t="str">
        <f>IFERROR(VLOOKUP($I$4&amp;"--"&amp;ROW(A2115),'Clie-F'!$A$5:$J$7000,9,0),"")</f>
        <v/>
      </c>
      <c r="G2121" s="111" t="str">
        <f>IFERROR(VLOOKUP($I$4&amp;"--"&amp;ROW(A2115),'Clie-F'!$A$5:$J$7000,10,0),"")</f>
        <v/>
      </c>
    </row>
    <row r="2122" spans="2:7" ht="30" customHeight="1" x14ac:dyDescent="0.3">
      <c r="B2122" s="110">
        <v>2116</v>
      </c>
      <c r="C2122" s="111" t="str">
        <f>IFERROR(VLOOKUP($I$4&amp;"--"&amp;ROW(A2116),'Clie-F'!$A$5:$H$7000,4,0),"")</f>
        <v/>
      </c>
      <c r="D2122" s="112" t="str">
        <f>IFERROR(VLOOKUP($I$4&amp;"--"&amp;ROW(A2116),'Clie-F'!$A$5:$H$7000,7,0),"")</f>
        <v/>
      </c>
      <c r="E2122" s="111" t="str">
        <f t="shared" ca="1" si="33"/>
        <v/>
      </c>
      <c r="F2122" s="111" t="str">
        <f>IFERROR(VLOOKUP($I$4&amp;"--"&amp;ROW(A2116),'Clie-F'!$A$5:$J$7000,9,0),"")</f>
        <v/>
      </c>
      <c r="G2122" s="111" t="str">
        <f>IFERROR(VLOOKUP($I$4&amp;"--"&amp;ROW(A2116),'Clie-F'!$A$5:$J$7000,10,0),"")</f>
        <v/>
      </c>
    </row>
    <row r="2123" spans="2:7" ht="30" customHeight="1" x14ac:dyDescent="0.3">
      <c r="B2123" s="110">
        <v>2117</v>
      </c>
      <c r="C2123" s="111" t="str">
        <f>IFERROR(VLOOKUP($I$4&amp;"--"&amp;ROW(A2117),'Clie-F'!$A$5:$H$7000,4,0),"")</f>
        <v/>
      </c>
      <c r="D2123" s="112" t="str">
        <f>IFERROR(VLOOKUP($I$4&amp;"--"&amp;ROW(A2117),'Clie-F'!$A$5:$H$7000,7,0),"")</f>
        <v/>
      </c>
      <c r="E2123" s="111" t="str">
        <f t="shared" ca="1" si="33"/>
        <v/>
      </c>
      <c r="F2123" s="111" t="str">
        <f>IFERROR(VLOOKUP($I$4&amp;"--"&amp;ROW(A2117),'Clie-F'!$A$5:$J$7000,9,0),"")</f>
        <v/>
      </c>
      <c r="G2123" s="111" t="str">
        <f>IFERROR(VLOOKUP($I$4&amp;"--"&amp;ROW(A2117),'Clie-F'!$A$5:$J$7000,10,0),"")</f>
        <v/>
      </c>
    </row>
    <row r="2124" spans="2:7" ht="30" customHeight="1" x14ac:dyDescent="0.3">
      <c r="B2124" s="110">
        <v>2118</v>
      </c>
      <c r="C2124" s="111" t="str">
        <f>IFERROR(VLOOKUP($I$4&amp;"--"&amp;ROW(A2118),'Clie-F'!$A$5:$H$7000,4,0),"")</f>
        <v/>
      </c>
      <c r="D2124" s="112" t="str">
        <f>IFERROR(VLOOKUP($I$4&amp;"--"&amp;ROW(A2118),'Clie-F'!$A$5:$H$7000,7,0),"")</f>
        <v/>
      </c>
      <c r="E2124" s="111" t="str">
        <f t="shared" ca="1" si="33"/>
        <v/>
      </c>
      <c r="F2124" s="111" t="str">
        <f>IFERROR(VLOOKUP($I$4&amp;"--"&amp;ROW(A2118),'Clie-F'!$A$5:$J$7000,9,0),"")</f>
        <v/>
      </c>
      <c r="G2124" s="111" t="str">
        <f>IFERROR(VLOOKUP($I$4&amp;"--"&amp;ROW(A2118),'Clie-F'!$A$5:$J$7000,10,0),"")</f>
        <v/>
      </c>
    </row>
    <row r="2125" spans="2:7" ht="30" customHeight="1" x14ac:dyDescent="0.3">
      <c r="B2125" s="110">
        <v>2119</v>
      </c>
      <c r="C2125" s="111" t="str">
        <f>IFERROR(VLOOKUP($I$4&amp;"--"&amp;ROW(A2119),'Clie-F'!$A$5:$H$7000,4,0),"")</f>
        <v/>
      </c>
      <c r="D2125" s="112" t="str">
        <f>IFERROR(VLOOKUP($I$4&amp;"--"&amp;ROW(A2119),'Clie-F'!$A$5:$H$7000,7,0),"")</f>
        <v/>
      </c>
      <c r="E2125" s="111" t="str">
        <f t="shared" ca="1" si="33"/>
        <v/>
      </c>
      <c r="F2125" s="111" t="str">
        <f>IFERROR(VLOOKUP($I$4&amp;"--"&amp;ROW(A2119),'Clie-F'!$A$5:$J$7000,9,0),"")</f>
        <v/>
      </c>
      <c r="G2125" s="111" t="str">
        <f>IFERROR(VLOOKUP($I$4&amp;"--"&amp;ROW(A2119),'Clie-F'!$A$5:$J$7000,10,0),"")</f>
        <v/>
      </c>
    </row>
    <row r="2126" spans="2:7" ht="30" customHeight="1" x14ac:dyDescent="0.3">
      <c r="B2126" s="110">
        <v>2120</v>
      </c>
      <c r="C2126" s="111" t="str">
        <f>IFERROR(VLOOKUP($I$4&amp;"--"&amp;ROW(A2120),'Clie-F'!$A$5:$H$7000,4,0),"")</f>
        <v/>
      </c>
      <c r="D2126" s="112" t="str">
        <f>IFERROR(VLOOKUP($I$4&amp;"--"&amp;ROW(A2120),'Clie-F'!$A$5:$H$7000,7,0),"")</f>
        <v/>
      </c>
      <c r="E2126" s="111" t="str">
        <f t="shared" ca="1" si="33"/>
        <v/>
      </c>
      <c r="F2126" s="111" t="str">
        <f>IFERROR(VLOOKUP($I$4&amp;"--"&amp;ROW(A2120),'Clie-F'!$A$5:$J$7000,9,0),"")</f>
        <v/>
      </c>
      <c r="G2126" s="111" t="str">
        <f>IFERROR(VLOOKUP($I$4&amp;"--"&amp;ROW(A2120),'Clie-F'!$A$5:$J$7000,10,0),"")</f>
        <v/>
      </c>
    </row>
    <row r="2127" spans="2:7" ht="30" customHeight="1" x14ac:dyDescent="0.3">
      <c r="B2127" s="110">
        <v>2121</v>
      </c>
      <c r="C2127" s="111" t="str">
        <f>IFERROR(VLOOKUP($I$4&amp;"--"&amp;ROW(A2121),'Clie-F'!$A$5:$H$7000,4,0),"")</f>
        <v/>
      </c>
      <c r="D2127" s="112" t="str">
        <f>IFERROR(VLOOKUP($I$4&amp;"--"&amp;ROW(A2121),'Clie-F'!$A$5:$H$7000,7,0),"")</f>
        <v/>
      </c>
      <c r="E2127" s="111" t="str">
        <f t="shared" ca="1" si="33"/>
        <v/>
      </c>
      <c r="F2127" s="111" t="str">
        <f>IFERROR(VLOOKUP($I$4&amp;"--"&amp;ROW(A2121),'Clie-F'!$A$5:$J$7000,9,0),"")</f>
        <v/>
      </c>
      <c r="G2127" s="111" t="str">
        <f>IFERROR(VLOOKUP($I$4&amp;"--"&amp;ROW(A2121),'Clie-F'!$A$5:$J$7000,10,0),"")</f>
        <v/>
      </c>
    </row>
    <row r="2128" spans="2:7" ht="30" customHeight="1" x14ac:dyDescent="0.3">
      <c r="B2128" s="110">
        <v>2122</v>
      </c>
      <c r="C2128" s="111" t="str">
        <f>IFERROR(VLOOKUP($I$4&amp;"--"&amp;ROW(A2122),'Clie-F'!$A$5:$H$7000,4,0),"")</f>
        <v/>
      </c>
      <c r="D2128" s="112" t="str">
        <f>IFERROR(VLOOKUP($I$4&amp;"--"&amp;ROW(A2122),'Clie-F'!$A$5:$H$7000,7,0),"")</f>
        <v/>
      </c>
      <c r="E2128" s="111" t="str">
        <f t="shared" ca="1" si="33"/>
        <v/>
      </c>
      <c r="F2128" s="111" t="str">
        <f>IFERROR(VLOOKUP($I$4&amp;"--"&amp;ROW(A2122),'Clie-F'!$A$5:$J$7000,9,0),"")</f>
        <v/>
      </c>
      <c r="G2128" s="111" t="str">
        <f>IFERROR(VLOOKUP($I$4&amp;"--"&amp;ROW(A2122),'Clie-F'!$A$5:$J$7000,10,0),"")</f>
        <v/>
      </c>
    </row>
    <row r="2129" spans="2:7" ht="30" customHeight="1" x14ac:dyDescent="0.3">
      <c r="B2129" s="110">
        <v>2123</v>
      </c>
      <c r="C2129" s="111" t="str">
        <f>IFERROR(VLOOKUP($I$4&amp;"--"&amp;ROW(A2123),'Clie-F'!$A$5:$H$7000,4,0),"")</f>
        <v/>
      </c>
      <c r="D2129" s="112" t="str">
        <f>IFERROR(VLOOKUP($I$4&amp;"--"&amp;ROW(A2123),'Clie-F'!$A$5:$H$7000,7,0),"")</f>
        <v/>
      </c>
      <c r="E2129" s="111" t="str">
        <f t="shared" ca="1" si="33"/>
        <v/>
      </c>
      <c r="F2129" s="111" t="str">
        <f>IFERROR(VLOOKUP($I$4&amp;"--"&amp;ROW(A2123),'Clie-F'!$A$5:$J$7000,9,0),"")</f>
        <v/>
      </c>
      <c r="G2129" s="111" t="str">
        <f>IFERROR(VLOOKUP($I$4&amp;"--"&amp;ROW(A2123),'Clie-F'!$A$5:$J$7000,10,0),"")</f>
        <v/>
      </c>
    </row>
    <row r="2130" spans="2:7" ht="30" customHeight="1" x14ac:dyDescent="0.3">
      <c r="B2130" s="110">
        <v>2124</v>
      </c>
      <c r="C2130" s="111" t="str">
        <f>IFERROR(VLOOKUP($I$4&amp;"--"&amp;ROW(A2124),'Clie-F'!$A$5:$H$7000,4,0),"")</f>
        <v/>
      </c>
      <c r="D2130" s="112" t="str">
        <f>IFERROR(VLOOKUP($I$4&amp;"--"&amp;ROW(A2124),'Clie-F'!$A$5:$H$7000,7,0),"")</f>
        <v/>
      </c>
      <c r="E2130" s="111" t="str">
        <f t="shared" ca="1" si="33"/>
        <v/>
      </c>
      <c r="F2130" s="111" t="str">
        <f>IFERROR(VLOOKUP($I$4&amp;"--"&amp;ROW(A2124),'Clie-F'!$A$5:$J$7000,9,0),"")</f>
        <v/>
      </c>
      <c r="G2130" s="111" t="str">
        <f>IFERROR(VLOOKUP($I$4&amp;"--"&amp;ROW(A2124),'Clie-F'!$A$5:$J$7000,10,0),"")</f>
        <v/>
      </c>
    </row>
    <row r="2131" spans="2:7" ht="30" customHeight="1" x14ac:dyDescent="0.3">
      <c r="B2131" s="110">
        <v>2125</v>
      </c>
      <c r="C2131" s="111" t="str">
        <f>IFERROR(VLOOKUP($I$4&amp;"--"&amp;ROW(A2125),'Clie-F'!$A$5:$H$7000,4,0),"")</f>
        <v/>
      </c>
      <c r="D2131" s="112" t="str">
        <f>IFERROR(VLOOKUP($I$4&amp;"--"&amp;ROW(A2125),'Clie-F'!$A$5:$H$7000,7,0),"")</f>
        <v/>
      </c>
      <c r="E2131" s="111" t="str">
        <f t="shared" ca="1" si="33"/>
        <v/>
      </c>
      <c r="F2131" s="111" t="str">
        <f>IFERROR(VLOOKUP($I$4&amp;"--"&amp;ROW(A2125),'Clie-F'!$A$5:$J$7000,9,0),"")</f>
        <v/>
      </c>
      <c r="G2131" s="111" t="str">
        <f>IFERROR(VLOOKUP($I$4&amp;"--"&amp;ROW(A2125),'Clie-F'!$A$5:$J$7000,10,0),"")</f>
        <v/>
      </c>
    </row>
    <row r="2132" spans="2:7" ht="30" customHeight="1" x14ac:dyDescent="0.3">
      <c r="B2132" s="110">
        <v>2126</v>
      </c>
      <c r="C2132" s="111" t="str">
        <f>IFERROR(VLOOKUP($I$4&amp;"--"&amp;ROW(A2126),'Clie-F'!$A$5:$H$7000,4,0),"")</f>
        <v/>
      </c>
      <c r="D2132" s="112" t="str">
        <f>IFERROR(VLOOKUP($I$4&amp;"--"&amp;ROW(A2126),'Clie-F'!$A$5:$H$7000,7,0),"")</f>
        <v/>
      </c>
      <c r="E2132" s="111" t="str">
        <f t="shared" ca="1" si="33"/>
        <v/>
      </c>
      <c r="F2132" s="111" t="str">
        <f>IFERROR(VLOOKUP($I$4&amp;"--"&amp;ROW(A2126),'Clie-F'!$A$5:$J$7000,9,0),"")</f>
        <v/>
      </c>
      <c r="G2132" s="111" t="str">
        <f>IFERROR(VLOOKUP($I$4&amp;"--"&amp;ROW(A2126),'Clie-F'!$A$5:$J$7000,10,0),"")</f>
        <v/>
      </c>
    </row>
    <row r="2133" spans="2:7" ht="30" customHeight="1" x14ac:dyDescent="0.3">
      <c r="B2133" s="110">
        <v>2127</v>
      </c>
      <c r="C2133" s="111" t="str">
        <f>IFERROR(VLOOKUP($I$4&amp;"--"&amp;ROW(A2127),'Clie-F'!$A$5:$H$7000,4,0),"")</f>
        <v/>
      </c>
      <c r="D2133" s="112" t="str">
        <f>IFERROR(VLOOKUP($I$4&amp;"--"&amp;ROW(A2127),'Clie-F'!$A$5:$H$7000,7,0),"")</f>
        <v/>
      </c>
      <c r="E2133" s="111" t="str">
        <f t="shared" ca="1" si="33"/>
        <v/>
      </c>
      <c r="F2133" s="111" t="str">
        <f>IFERROR(VLOOKUP($I$4&amp;"--"&amp;ROW(A2127),'Clie-F'!$A$5:$J$7000,9,0),"")</f>
        <v/>
      </c>
      <c r="G2133" s="111" t="str">
        <f>IFERROR(VLOOKUP($I$4&amp;"--"&amp;ROW(A2127),'Clie-F'!$A$5:$J$7000,10,0),"")</f>
        <v/>
      </c>
    </row>
    <row r="2134" spans="2:7" ht="30" customHeight="1" x14ac:dyDescent="0.3">
      <c r="B2134" s="110">
        <v>2128</v>
      </c>
      <c r="C2134" s="111" t="str">
        <f>IFERROR(VLOOKUP($I$4&amp;"--"&amp;ROW(A2128),'Clie-F'!$A$5:$H$7000,4,0),"")</f>
        <v/>
      </c>
      <c r="D2134" s="112" t="str">
        <f>IFERROR(VLOOKUP($I$4&amp;"--"&amp;ROW(A2128),'Clie-F'!$A$5:$H$7000,7,0),"")</f>
        <v/>
      </c>
      <c r="E2134" s="111" t="str">
        <f t="shared" ca="1" si="33"/>
        <v/>
      </c>
      <c r="F2134" s="111" t="str">
        <f>IFERROR(VLOOKUP($I$4&amp;"--"&amp;ROW(A2128),'Clie-F'!$A$5:$J$7000,9,0),"")</f>
        <v/>
      </c>
      <c r="G2134" s="111" t="str">
        <f>IFERROR(VLOOKUP($I$4&amp;"--"&amp;ROW(A2128),'Clie-F'!$A$5:$J$7000,10,0),"")</f>
        <v/>
      </c>
    </row>
    <row r="2135" spans="2:7" ht="30" customHeight="1" x14ac:dyDescent="0.3">
      <c r="B2135" s="110">
        <v>2129</v>
      </c>
      <c r="C2135" s="111" t="str">
        <f>IFERROR(VLOOKUP($I$4&amp;"--"&amp;ROW(A2129),'Clie-F'!$A$5:$H$7000,4,0),"")</f>
        <v/>
      </c>
      <c r="D2135" s="112" t="str">
        <f>IFERROR(VLOOKUP($I$4&amp;"--"&amp;ROW(A2129),'Clie-F'!$A$5:$H$7000,7,0),"")</f>
        <v/>
      </c>
      <c r="E2135" s="111" t="str">
        <f t="shared" ca="1" si="33"/>
        <v/>
      </c>
      <c r="F2135" s="111" t="str">
        <f>IFERROR(VLOOKUP($I$4&amp;"--"&amp;ROW(A2129),'Clie-F'!$A$5:$J$7000,9,0),"")</f>
        <v/>
      </c>
      <c r="G2135" s="111" t="str">
        <f>IFERROR(VLOOKUP($I$4&amp;"--"&amp;ROW(A2129),'Clie-F'!$A$5:$J$7000,10,0),"")</f>
        <v/>
      </c>
    </row>
    <row r="2136" spans="2:7" ht="30" customHeight="1" x14ac:dyDescent="0.3">
      <c r="B2136" s="110">
        <v>2130</v>
      </c>
      <c r="C2136" s="111" t="str">
        <f>IFERROR(VLOOKUP($I$4&amp;"--"&amp;ROW(A2130),'Clie-F'!$A$5:$H$7000,4,0),"")</f>
        <v/>
      </c>
      <c r="D2136" s="112" t="str">
        <f>IFERROR(VLOOKUP($I$4&amp;"--"&amp;ROW(A2130),'Clie-F'!$A$5:$H$7000,7,0),"")</f>
        <v/>
      </c>
      <c r="E2136" s="111" t="str">
        <f t="shared" ca="1" si="33"/>
        <v/>
      </c>
      <c r="F2136" s="111" t="str">
        <f>IFERROR(VLOOKUP($I$4&amp;"--"&amp;ROW(A2130),'Clie-F'!$A$5:$J$7000,9,0),"")</f>
        <v/>
      </c>
      <c r="G2136" s="111" t="str">
        <f>IFERROR(VLOOKUP($I$4&amp;"--"&amp;ROW(A2130),'Clie-F'!$A$5:$J$7000,10,0),"")</f>
        <v/>
      </c>
    </row>
    <row r="2137" spans="2:7" ht="30" customHeight="1" x14ac:dyDescent="0.3">
      <c r="B2137" s="110">
        <v>2131</v>
      </c>
      <c r="C2137" s="111" t="str">
        <f>IFERROR(VLOOKUP($I$4&amp;"--"&amp;ROW(A2131),'Clie-F'!$A$5:$H$7000,4,0),"")</f>
        <v/>
      </c>
      <c r="D2137" s="112" t="str">
        <f>IFERROR(VLOOKUP($I$4&amp;"--"&amp;ROW(A2131),'Clie-F'!$A$5:$H$7000,7,0),"")</f>
        <v/>
      </c>
      <c r="E2137" s="111" t="str">
        <f t="shared" ca="1" si="33"/>
        <v/>
      </c>
      <c r="F2137" s="111" t="str">
        <f>IFERROR(VLOOKUP($I$4&amp;"--"&amp;ROW(A2131),'Clie-F'!$A$5:$J$7000,9,0),"")</f>
        <v/>
      </c>
      <c r="G2137" s="111" t="str">
        <f>IFERROR(VLOOKUP($I$4&amp;"--"&amp;ROW(A2131),'Clie-F'!$A$5:$J$7000,10,0),"")</f>
        <v/>
      </c>
    </row>
    <row r="2138" spans="2:7" ht="30" customHeight="1" x14ac:dyDescent="0.3">
      <c r="B2138" s="110">
        <v>2132</v>
      </c>
      <c r="C2138" s="111" t="str">
        <f>IFERROR(VLOOKUP($I$4&amp;"--"&amp;ROW(A2132),'Clie-F'!$A$5:$H$7000,4,0),"")</f>
        <v/>
      </c>
      <c r="D2138" s="112" t="str">
        <f>IFERROR(VLOOKUP($I$4&amp;"--"&amp;ROW(A2132),'Clie-F'!$A$5:$H$7000,7,0),"")</f>
        <v/>
      </c>
      <c r="E2138" s="111" t="str">
        <f t="shared" ca="1" si="33"/>
        <v/>
      </c>
      <c r="F2138" s="111" t="str">
        <f>IFERROR(VLOOKUP($I$4&amp;"--"&amp;ROW(A2132),'Clie-F'!$A$5:$J$7000,9,0),"")</f>
        <v/>
      </c>
      <c r="G2138" s="111" t="str">
        <f>IFERROR(VLOOKUP($I$4&amp;"--"&amp;ROW(A2132),'Clie-F'!$A$5:$J$7000,10,0),"")</f>
        <v/>
      </c>
    </row>
    <row r="2139" spans="2:7" ht="30" customHeight="1" x14ac:dyDescent="0.3">
      <c r="B2139" s="110">
        <v>2133</v>
      </c>
      <c r="C2139" s="111" t="str">
        <f>IFERROR(VLOOKUP($I$4&amp;"--"&amp;ROW(A2133),'Clie-F'!$A$5:$H$7000,4,0),"")</f>
        <v/>
      </c>
      <c r="D2139" s="112" t="str">
        <f>IFERROR(VLOOKUP($I$4&amp;"--"&amp;ROW(A2133),'Clie-F'!$A$5:$H$7000,7,0),"")</f>
        <v/>
      </c>
      <c r="E2139" s="111" t="str">
        <f t="shared" ca="1" si="33"/>
        <v/>
      </c>
      <c r="F2139" s="111" t="str">
        <f>IFERROR(VLOOKUP($I$4&amp;"--"&amp;ROW(A2133),'Clie-F'!$A$5:$J$7000,9,0),"")</f>
        <v/>
      </c>
      <c r="G2139" s="111" t="str">
        <f>IFERROR(VLOOKUP($I$4&amp;"--"&amp;ROW(A2133),'Clie-F'!$A$5:$J$7000,10,0),"")</f>
        <v/>
      </c>
    </row>
    <row r="2140" spans="2:7" ht="30" customHeight="1" x14ac:dyDescent="0.3">
      <c r="B2140" s="110">
        <v>2134</v>
      </c>
      <c r="C2140" s="111" t="str">
        <f>IFERROR(VLOOKUP($I$4&amp;"--"&amp;ROW(A2134),'Clie-F'!$A$5:$H$7000,4,0),"")</f>
        <v/>
      </c>
      <c r="D2140" s="112" t="str">
        <f>IFERROR(VLOOKUP($I$4&amp;"--"&amp;ROW(A2134),'Clie-F'!$A$5:$H$7000,7,0),"")</f>
        <v/>
      </c>
      <c r="E2140" s="111" t="str">
        <f t="shared" ca="1" si="33"/>
        <v/>
      </c>
      <c r="F2140" s="111" t="str">
        <f>IFERROR(VLOOKUP($I$4&amp;"--"&amp;ROW(A2134),'Clie-F'!$A$5:$J$7000,9,0),"")</f>
        <v/>
      </c>
      <c r="G2140" s="111" t="str">
        <f>IFERROR(VLOOKUP($I$4&amp;"--"&amp;ROW(A2134),'Clie-F'!$A$5:$J$7000,10,0),"")</f>
        <v/>
      </c>
    </row>
    <row r="2141" spans="2:7" ht="30" customHeight="1" x14ac:dyDescent="0.3">
      <c r="B2141" s="110">
        <v>2135</v>
      </c>
      <c r="C2141" s="111" t="str">
        <f>IFERROR(VLOOKUP($I$4&amp;"--"&amp;ROW(A2135),'Clie-F'!$A$5:$H$7000,4,0),"")</f>
        <v/>
      </c>
      <c r="D2141" s="112" t="str">
        <f>IFERROR(VLOOKUP($I$4&amp;"--"&amp;ROW(A2135),'Clie-F'!$A$5:$H$7000,7,0),"")</f>
        <v/>
      </c>
      <c r="E2141" s="111" t="str">
        <f t="shared" ca="1" si="33"/>
        <v/>
      </c>
      <c r="F2141" s="111" t="str">
        <f>IFERROR(VLOOKUP($I$4&amp;"--"&amp;ROW(A2135),'Clie-F'!$A$5:$J$7000,9,0),"")</f>
        <v/>
      </c>
      <c r="G2141" s="111" t="str">
        <f>IFERROR(VLOOKUP($I$4&amp;"--"&amp;ROW(A2135),'Clie-F'!$A$5:$J$7000,10,0),"")</f>
        <v/>
      </c>
    </row>
    <row r="2142" spans="2:7" ht="30" customHeight="1" x14ac:dyDescent="0.3">
      <c r="B2142" s="110">
        <v>2136</v>
      </c>
      <c r="C2142" s="111" t="str">
        <f>IFERROR(VLOOKUP($I$4&amp;"--"&amp;ROW(A2136),'Clie-F'!$A$5:$H$7000,4,0),"")</f>
        <v/>
      </c>
      <c r="D2142" s="112" t="str">
        <f>IFERROR(VLOOKUP($I$4&amp;"--"&amp;ROW(A2136),'Clie-F'!$A$5:$H$7000,7,0),"")</f>
        <v/>
      </c>
      <c r="E2142" s="111" t="str">
        <f t="shared" ca="1" si="33"/>
        <v/>
      </c>
      <c r="F2142" s="111" t="str">
        <f>IFERROR(VLOOKUP($I$4&amp;"--"&amp;ROW(A2136),'Clie-F'!$A$5:$J$7000,9,0),"")</f>
        <v/>
      </c>
      <c r="G2142" s="111" t="str">
        <f>IFERROR(VLOOKUP($I$4&amp;"--"&amp;ROW(A2136),'Clie-F'!$A$5:$J$7000,10,0),"")</f>
        <v/>
      </c>
    </row>
    <row r="2143" spans="2:7" ht="30" customHeight="1" x14ac:dyDescent="0.3">
      <c r="B2143" s="110">
        <v>2137</v>
      </c>
      <c r="C2143" s="111" t="str">
        <f>IFERROR(VLOOKUP($I$4&amp;"--"&amp;ROW(A2137),'Clie-F'!$A$5:$H$7000,4,0),"")</f>
        <v/>
      </c>
      <c r="D2143" s="112" t="str">
        <f>IFERROR(VLOOKUP($I$4&amp;"--"&amp;ROW(A2137),'Clie-F'!$A$5:$H$7000,7,0),"")</f>
        <v/>
      </c>
      <c r="E2143" s="111" t="str">
        <f t="shared" ca="1" si="33"/>
        <v/>
      </c>
      <c r="F2143" s="111" t="str">
        <f>IFERROR(VLOOKUP($I$4&amp;"--"&amp;ROW(A2137),'Clie-F'!$A$5:$J$7000,9,0),"")</f>
        <v/>
      </c>
      <c r="G2143" s="111" t="str">
        <f>IFERROR(VLOOKUP($I$4&amp;"--"&amp;ROW(A2137),'Clie-F'!$A$5:$J$7000,10,0),"")</f>
        <v/>
      </c>
    </row>
    <row r="2144" spans="2:7" ht="30" customHeight="1" x14ac:dyDescent="0.3">
      <c r="B2144" s="110">
        <v>2138</v>
      </c>
      <c r="C2144" s="111" t="str">
        <f>IFERROR(VLOOKUP($I$4&amp;"--"&amp;ROW(A2138),'Clie-F'!$A$5:$H$7000,4,0),"")</f>
        <v/>
      </c>
      <c r="D2144" s="112" t="str">
        <f>IFERROR(VLOOKUP($I$4&amp;"--"&amp;ROW(A2138),'Clie-F'!$A$5:$H$7000,7,0),"")</f>
        <v/>
      </c>
      <c r="E2144" s="111" t="str">
        <f t="shared" ca="1" si="33"/>
        <v/>
      </c>
      <c r="F2144" s="111" t="str">
        <f>IFERROR(VLOOKUP($I$4&amp;"--"&amp;ROW(A2138),'Clie-F'!$A$5:$J$7000,9,0),"")</f>
        <v/>
      </c>
      <c r="G2144" s="111" t="str">
        <f>IFERROR(VLOOKUP($I$4&amp;"--"&amp;ROW(A2138),'Clie-F'!$A$5:$J$7000,10,0),"")</f>
        <v/>
      </c>
    </row>
    <row r="2145" spans="2:7" ht="30" customHeight="1" x14ac:dyDescent="0.3">
      <c r="B2145" s="110">
        <v>2139</v>
      </c>
      <c r="C2145" s="111" t="str">
        <f>IFERROR(VLOOKUP($I$4&amp;"--"&amp;ROW(A2139),'Clie-F'!$A$5:$H$7000,4,0),"")</f>
        <v/>
      </c>
      <c r="D2145" s="112" t="str">
        <f>IFERROR(VLOOKUP($I$4&amp;"--"&amp;ROW(A2139),'Clie-F'!$A$5:$H$7000,7,0),"")</f>
        <v/>
      </c>
      <c r="E2145" s="111" t="str">
        <f t="shared" ca="1" si="33"/>
        <v/>
      </c>
      <c r="F2145" s="111" t="str">
        <f>IFERROR(VLOOKUP($I$4&amp;"--"&amp;ROW(A2139),'Clie-F'!$A$5:$J$7000,9,0),"")</f>
        <v/>
      </c>
      <c r="G2145" s="111" t="str">
        <f>IFERROR(VLOOKUP($I$4&amp;"--"&amp;ROW(A2139),'Clie-F'!$A$5:$J$7000,10,0),"")</f>
        <v/>
      </c>
    </row>
    <row r="2146" spans="2:7" ht="30" customHeight="1" x14ac:dyDescent="0.3">
      <c r="B2146" s="110">
        <v>2140</v>
      </c>
      <c r="C2146" s="111" t="str">
        <f>IFERROR(VLOOKUP($I$4&amp;"--"&amp;ROW(A2140),'Clie-F'!$A$5:$H$7000,4,0),"")</f>
        <v/>
      </c>
      <c r="D2146" s="112" t="str">
        <f>IFERROR(VLOOKUP($I$4&amp;"--"&amp;ROW(A2140),'Clie-F'!$A$5:$H$7000,7,0),"")</f>
        <v/>
      </c>
      <c r="E2146" s="111" t="str">
        <f t="shared" ca="1" si="33"/>
        <v/>
      </c>
      <c r="F2146" s="111" t="str">
        <f>IFERROR(VLOOKUP($I$4&amp;"--"&amp;ROW(A2140),'Clie-F'!$A$5:$J$7000,9,0),"")</f>
        <v/>
      </c>
      <c r="G2146" s="111" t="str">
        <f>IFERROR(VLOOKUP($I$4&amp;"--"&amp;ROW(A2140),'Clie-F'!$A$5:$J$7000,10,0),"")</f>
        <v/>
      </c>
    </row>
    <row r="2147" spans="2:7" ht="30" customHeight="1" x14ac:dyDescent="0.3">
      <c r="B2147" s="110">
        <v>2141</v>
      </c>
      <c r="C2147" s="111" t="str">
        <f>IFERROR(VLOOKUP($I$4&amp;"--"&amp;ROW(A2141),'Clie-F'!$A$5:$H$7000,4,0),"")</f>
        <v/>
      </c>
      <c r="D2147" s="112" t="str">
        <f>IFERROR(VLOOKUP($I$4&amp;"--"&amp;ROW(A2141),'Clie-F'!$A$5:$H$7000,7,0),"")</f>
        <v/>
      </c>
      <c r="E2147" s="111" t="str">
        <f t="shared" ca="1" si="33"/>
        <v/>
      </c>
      <c r="F2147" s="111" t="str">
        <f>IFERROR(VLOOKUP($I$4&amp;"--"&amp;ROW(A2141),'Clie-F'!$A$5:$J$7000,9,0),"")</f>
        <v/>
      </c>
      <c r="G2147" s="111" t="str">
        <f>IFERROR(VLOOKUP($I$4&amp;"--"&amp;ROW(A2141),'Clie-F'!$A$5:$J$7000,10,0),"")</f>
        <v/>
      </c>
    </row>
    <row r="2148" spans="2:7" ht="30" customHeight="1" x14ac:dyDescent="0.3">
      <c r="B2148" s="110">
        <v>2142</v>
      </c>
      <c r="C2148" s="111" t="str">
        <f>IFERROR(VLOOKUP($I$4&amp;"--"&amp;ROW(A2142),'Clie-F'!$A$5:$H$7000,4,0),"")</f>
        <v/>
      </c>
      <c r="D2148" s="112" t="str">
        <f>IFERROR(VLOOKUP($I$4&amp;"--"&amp;ROW(A2142),'Clie-F'!$A$5:$H$7000,7,0),"")</f>
        <v/>
      </c>
      <c r="E2148" s="111" t="str">
        <f t="shared" ca="1" si="33"/>
        <v/>
      </c>
      <c r="F2148" s="111" t="str">
        <f>IFERROR(VLOOKUP($I$4&amp;"--"&amp;ROW(A2142),'Clie-F'!$A$5:$J$7000,9,0),"")</f>
        <v/>
      </c>
      <c r="G2148" s="111" t="str">
        <f>IFERROR(VLOOKUP($I$4&amp;"--"&amp;ROW(A2142),'Clie-F'!$A$5:$J$7000,10,0),"")</f>
        <v/>
      </c>
    </row>
    <row r="2149" spans="2:7" ht="30" customHeight="1" x14ac:dyDescent="0.3">
      <c r="B2149" s="110">
        <v>2143</v>
      </c>
      <c r="C2149" s="111" t="str">
        <f>IFERROR(VLOOKUP($I$4&amp;"--"&amp;ROW(A2143),'Clie-F'!$A$5:$H$7000,4,0),"")</f>
        <v/>
      </c>
      <c r="D2149" s="112" t="str">
        <f>IFERROR(VLOOKUP($I$4&amp;"--"&amp;ROW(A2143),'Clie-F'!$A$5:$H$7000,7,0),"")</f>
        <v/>
      </c>
      <c r="E2149" s="111" t="str">
        <f t="shared" ca="1" si="33"/>
        <v/>
      </c>
      <c r="F2149" s="111" t="str">
        <f>IFERROR(VLOOKUP($I$4&amp;"--"&amp;ROW(A2143),'Clie-F'!$A$5:$J$7000,9,0),"")</f>
        <v/>
      </c>
      <c r="G2149" s="111" t="str">
        <f>IFERROR(VLOOKUP($I$4&amp;"--"&amp;ROW(A2143),'Clie-F'!$A$5:$J$7000,10,0),"")</f>
        <v/>
      </c>
    </row>
    <row r="2150" spans="2:7" ht="30" customHeight="1" x14ac:dyDescent="0.3">
      <c r="B2150" s="110">
        <v>2144</v>
      </c>
      <c r="C2150" s="111" t="str">
        <f>IFERROR(VLOOKUP($I$4&amp;"--"&amp;ROW(A2144),'Clie-F'!$A$5:$H$7000,4,0),"")</f>
        <v/>
      </c>
      <c r="D2150" s="112" t="str">
        <f>IFERROR(VLOOKUP($I$4&amp;"--"&amp;ROW(A2144),'Clie-F'!$A$5:$H$7000,7,0),"")</f>
        <v/>
      </c>
      <c r="E2150" s="111" t="str">
        <f t="shared" ca="1" si="33"/>
        <v/>
      </c>
      <c r="F2150" s="111" t="str">
        <f>IFERROR(VLOOKUP($I$4&amp;"--"&amp;ROW(A2144),'Clie-F'!$A$5:$J$7000,9,0),"")</f>
        <v/>
      </c>
      <c r="G2150" s="111" t="str">
        <f>IFERROR(VLOOKUP($I$4&amp;"--"&amp;ROW(A2144),'Clie-F'!$A$5:$J$7000,10,0),"")</f>
        <v/>
      </c>
    </row>
    <row r="2151" spans="2:7" ht="30" customHeight="1" x14ac:dyDescent="0.3">
      <c r="B2151" s="110">
        <v>2145</v>
      </c>
      <c r="C2151" s="111" t="str">
        <f>IFERROR(VLOOKUP($I$4&amp;"--"&amp;ROW(A2145),'Clie-F'!$A$5:$H$7000,4,0),"")</f>
        <v/>
      </c>
      <c r="D2151" s="112" t="str">
        <f>IFERROR(VLOOKUP($I$4&amp;"--"&amp;ROW(A2145),'Clie-F'!$A$5:$H$7000,7,0),"")</f>
        <v/>
      </c>
      <c r="E2151" s="111" t="str">
        <f t="shared" ca="1" si="33"/>
        <v/>
      </c>
      <c r="F2151" s="111" t="str">
        <f>IFERROR(VLOOKUP($I$4&amp;"--"&amp;ROW(A2145),'Clie-F'!$A$5:$J$7000,9,0),"")</f>
        <v/>
      </c>
      <c r="G2151" s="111" t="str">
        <f>IFERROR(VLOOKUP($I$4&amp;"--"&amp;ROW(A2145),'Clie-F'!$A$5:$J$7000,10,0),"")</f>
        <v/>
      </c>
    </row>
    <row r="2152" spans="2:7" ht="30" customHeight="1" x14ac:dyDescent="0.3">
      <c r="B2152" s="110">
        <v>2146</v>
      </c>
      <c r="C2152" s="111" t="str">
        <f>IFERROR(VLOOKUP($I$4&amp;"--"&amp;ROW(A2146),'Clie-F'!$A$5:$H$7000,4,0),"")</f>
        <v/>
      </c>
      <c r="D2152" s="112" t="str">
        <f>IFERROR(VLOOKUP($I$4&amp;"--"&amp;ROW(A2146),'Clie-F'!$A$5:$H$7000,7,0),"")</f>
        <v/>
      </c>
      <c r="E2152" s="111" t="str">
        <f t="shared" ca="1" si="33"/>
        <v/>
      </c>
      <c r="F2152" s="111" t="str">
        <f>IFERROR(VLOOKUP($I$4&amp;"--"&amp;ROW(A2146),'Clie-F'!$A$5:$J$7000,9,0),"")</f>
        <v/>
      </c>
      <c r="G2152" s="111" t="str">
        <f>IFERROR(VLOOKUP($I$4&amp;"--"&amp;ROW(A2146),'Clie-F'!$A$5:$J$7000,10,0),"")</f>
        <v/>
      </c>
    </row>
    <row r="2153" spans="2:7" ht="30" customHeight="1" x14ac:dyDescent="0.3">
      <c r="B2153" s="110">
        <v>2147</v>
      </c>
      <c r="C2153" s="111" t="str">
        <f>IFERROR(VLOOKUP($I$4&amp;"--"&amp;ROW(A2147),'Clie-F'!$A$5:$H$7000,4,0),"")</f>
        <v/>
      </c>
      <c r="D2153" s="112" t="str">
        <f>IFERROR(VLOOKUP($I$4&amp;"--"&amp;ROW(A2147),'Clie-F'!$A$5:$H$7000,7,0),"")</f>
        <v/>
      </c>
      <c r="E2153" s="111" t="str">
        <f t="shared" ca="1" si="33"/>
        <v/>
      </c>
      <c r="F2153" s="111" t="str">
        <f>IFERROR(VLOOKUP($I$4&amp;"--"&amp;ROW(A2147),'Clie-F'!$A$5:$J$7000,9,0),"")</f>
        <v/>
      </c>
      <c r="G2153" s="111" t="str">
        <f>IFERROR(VLOOKUP($I$4&amp;"--"&amp;ROW(A2147),'Clie-F'!$A$5:$J$7000,10,0),"")</f>
        <v/>
      </c>
    </row>
    <row r="2154" spans="2:7" ht="30" customHeight="1" x14ac:dyDescent="0.3">
      <c r="B2154" s="110">
        <v>2148</v>
      </c>
      <c r="C2154" s="111" t="str">
        <f>IFERROR(VLOOKUP($I$4&amp;"--"&amp;ROW(A2148),'Clie-F'!$A$5:$H$7000,4,0),"")</f>
        <v/>
      </c>
      <c r="D2154" s="112" t="str">
        <f>IFERROR(VLOOKUP($I$4&amp;"--"&amp;ROW(A2148),'Clie-F'!$A$5:$H$7000,7,0),"")</f>
        <v/>
      </c>
      <c r="E2154" s="111" t="str">
        <f t="shared" ca="1" si="33"/>
        <v/>
      </c>
      <c r="F2154" s="111" t="str">
        <f>IFERROR(VLOOKUP($I$4&amp;"--"&amp;ROW(A2148),'Clie-F'!$A$5:$J$7000,9,0),"")</f>
        <v/>
      </c>
      <c r="G2154" s="111" t="str">
        <f>IFERROR(VLOOKUP($I$4&amp;"--"&amp;ROW(A2148),'Clie-F'!$A$5:$J$7000,10,0),"")</f>
        <v/>
      </c>
    </row>
    <row r="2155" spans="2:7" ht="30" customHeight="1" x14ac:dyDescent="0.3">
      <c r="B2155" s="110">
        <v>2149</v>
      </c>
      <c r="C2155" s="111" t="str">
        <f>IFERROR(VLOOKUP($I$4&amp;"--"&amp;ROW(A2149),'Clie-F'!$A$5:$H$7000,4,0),"")</f>
        <v/>
      </c>
      <c r="D2155" s="112" t="str">
        <f>IFERROR(VLOOKUP($I$4&amp;"--"&amp;ROW(A2149),'Clie-F'!$A$5:$H$7000,7,0),"")</f>
        <v/>
      </c>
      <c r="E2155" s="111" t="str">
        <f t="shared" ca="1" si="33"/>
        <v/>
      </c>
      <c r="F2155" s="111" t="str">
        <f>IFERROR(VLOOKUP($I$4&amp;"--"&amp;ROW(A2149),'Clie-F'!$A$5:$J$7000,9,0),"")</f>
        <v/>
      </c>
      <c r="G2155" s="111" t="str">
        <f>IFERROR(VLOOKUP($I$4&amp;"--"&amp;ROW(A2149),'Clie-F'!$A$5:$J$7000,10,0),"")</f>
        <v/>
      </c>
    </row>
    <row r="2156" spans="2:7" ht="30" customHeight="1" x14ac:dyDescent="0.3">
      <c r="B2156" s="110">
        <v>2150</v>
      </c>
      <c r="C2156" s="111" t="str">
        <f>IFERROR(VLOOKUP($I$4&amp;"--"&amp;ROW(A2150),'Clie-F'!$A$5:$H$7000,4,0),"")</f>
        <v/>
      </c>
      <c r="D2156" s="112" t="str">
        <f>IFERROR(VLOOKUP($I$4&amp;"--"&amp;ROW(A2150),'Clie-F'!$A$5:$H$7000,7,0),"")</f>
        <v/>
      </c>
      <c r="E2156" s="111" t="str">
        <f t="shared" ca="1" si="33"/>
        <v/>
      </c>
      <c r="F2156" s="111" t="str">
        <f>IFERROR(VLOOKUP($I$4&amp;"--"&amp;ROW(A2150),'Clie-F'!$A$5:$J$7000,9,0),"")</f>
        <v/>
      </c>
      <c r="G2156" s="111" t="str">
        <f>IFERROR(VLOOKUP($I$4&amp;"--"&amp;ROW(A2150),'Clie-F'!$A$5:$J$7000,10,0),"")</f>
        <v/>
      </c>
    </row>
    <row r="2157" spans="2:7" ht="30" customHeight="1" x14ac:dyDescent="0.3">
      <c r="B2157" s="110">
        <v>2151</v>
      </c>
      <c r="C2157" s="111" t="str">
        <f>IFERROR(VLOOKUP($I$4&amp;"--"&amp;ROW(A2151),'Clie-F'!$A$5:$H$7000,4,0),"")</f>
        <v/>
      </c>
      <c r="D2157" s="112" t="str">
        <f>IFERROR(VLOOKUP($I$4&amp;"--"&amp;ROW(A2151),'Clie-F'!$A$5:$H$7000,7,0),"")</f>
        <v/>
      </c>
      <c r="E2157" s="111" t="str">
        <f t="shared" ca="1" si="33"/>
        <v/>
      </c>
      <c r="F2157" s="111" t="str">
        <f>IFERROR(VLOOKUP($I$4&amp;"--"&amp;ROW(A2151),'Clie-F'!$A$5:$J$7000,9,0),"")</f>
        <v/>
      </c>
      <c r="G2157" s="111" t="str">
        <f>IFERROR(VLOOKUP($I$4&amp;"--"&amp;ROW(A2151),'Clie-F'!$A$5:$J$7000,10,0),"")</f>
        <v/>
      </c>
    </row>
    <row r="2158" spans="2:7" ht="30" customHeight="1" x14ac:dyDescent="0.3">
      <c r="B2158" s="110">
        <v>2152</v>
      </c>
      <c r="C2158" s="111" t="str">
        <f>IFERROR(VLOOKUP($I$4&amp;"--"&amp;ROW(A2152),'Clie-F'!$A$5:$H$7000,4,0),"")</f>
        <v/>
      </c>
      <c r="D2158" s="112" t="str">
        <f>IFERROR(VLOOKUP($I$4&amp;"--"&amp;ROW(A2152),'Clie-F'!$A$5:$H$7000,7,0),"")</f>
        <v/>
      </c>
      <c r="E2158" s="111" t="str">
        <f t="shared" ca="1" si="33"/>
        <v/>
      </c>
      <c r="F2158" s="111" t="str">
        <f>IFERROR(VLOOKUP($I$4&amp;"--"&amp;ROW(A2152),'Clie-F'!$A$5:$J$7000,9,0),"")</f>
        <v/>
      </c>
      <c r="G2158" s="111" t="str">
        <f>IFERROR(VLOOKUP($I$4&amp;"--"&amp;ROW(A2152),'Clie-F'!$A$5:$J$7000,10,0),"")</f>
        <v/>
      </c>
    </row>
    <row r="2159" spans="2:7" ht="30" customHeight="1" x14ac:dyDescent="0.3">
      <c r="B2159" s="110">
        <v>2153</v>
      </c>
      <c r="C2159" s="111" t="str">
        <f>IFERROR(VLOOKUP($I$4&amp;"--"&amp;ROW(A2153),'Clie-F'!$A$5:$H$7000,4,0),"")</f>
        <v/>
      </c>
      <c r="D2159" s="112" t="str">
        <f>IFERROR(VLOOKUP($I$4&amp;"--"&amp;ROW(A2153),'Clie-F'!$A$5:$H$7000,7,0),"")</f>
        <v/>
      </c>
      <c r="E2159" s="111" t="str">
        <f t="shared" ca="1" si="33"/>
        <v/>
      </c>
      <c r="F2159" s="111" t="str">
        <f>IFERROR(VLOOKUP($I$4&amp;"--"&amp;ROW(A2153),'Clie-F'!$A$5:$J$7000,9,0),"")</f>
        <v/>
      </c>
      <c r="G2159" s="111" t="str">
        <f>IFERROR(VLOOKUP($I$4&amp;"--"&amp;ROW(A2153),'Clie-F'!$A$5:$J$7000,10,0),"")</f>
        <v/>
      </c>
    </row>
    <row r="2160" spans="2:7" ht="30" customHeight="1" x14ac:dyDescent="0.3">
      <c r="B2160" s="110">
        <v>2154</v>
      </c>
      <c r="C2160" s="111" t="str">
        <f>IFERROR(VLOOKUP($I$4&amp;"--"&amp;ROW(A2154),'Clie-F'!$A$5:$H$7000,4,0),"")</f>
        <v/>
      </c>
      <c r="D2160" s="112" t="str">
        <f>IFERROR(VLOOKUP($I$4&amp;"--"&amp;ROW(A2154),'Clie-F'!$A$5:$H$7000,7,0),"")</f>
        <v/>
      </c>
      <c r="E2160" s="111" t="str">
        <f t="shared" ca="1" si="33"/>
        <v/>
      </c>
      <c r="F2160" s="111" t="str">
        <f>IFERROR(VLOOKUP($I$4&amp;"--"&amp;ROW(A2154),'Clie-F'!$A$5:$J$7000,9,0),"")</f>
        <v/>
      </c>
      <c r="G2160" s="111" t="str">
        <f>IFERROR(VLOOKUP($I$4&amp;"--"&amp;ROW(A2154),'Clie-F'!$A$5:$J$7000,10,0),"")</f>
        <v/>
      </c>
    </row>
    <row r="2161" spans="2:7" ht="30" customHeight="1" x14ac:dyDescent="0.3">
      <c r="B2161" s="110">
        <v>2155</v>
      </c>
      <c r="C2161" s="111" t="str">
        <f>IFERROR(VLOOKUP($I$4&amp;"--"&amp;ROW(A2155),'Clie-F'!$A$5:$H$7000,4,0),"")</f>
        <v/>
      </c>
      <c r="D2161" s="112" t="str">
        <f>IFERROR(VLOOKUP($I$4&amp;"--"&amp;ROW(A2155),'Clie-F'!$A$5:$H$7000,7,0),"")</f>
        <v/>
      </c>
      <c r="E2161" s="111" t="str">
        <f t="shared" ca="1" si="33"/>
        <v/>
      </c>
      <c r="F2161" s="111" t="str">
        <f>IFERROR(VLOOKUP($I$4&amp;"--"&amp;ROW(A2155),'Clie-F'!$A$5:$J$7000,9,0),"")</f>
        <v/>
      </c>
      <c r="G2161" s="111" t="str">
        <f>IFERROR(VLOOKUP($I$4&amp;"--"&amp;ROW(A2155),'Clie-F'!$A$5:$J$7000,10,0),"")</f>
        <v/>
      </c>
    </row>
    <row r="2162" spans="2:7" ht="30" customHeight="1" x14ac:dyDescent="0.3">
      <c r="B2162" s="110">
        <v>2156</v>
      </c>
      <c r="C2162" s="111" t="str">
        <f>IFERROR(VLOOKUP($I$4&amp;"--"&amp;ROW(A2156),'Clie-F'!$A$5:$H$7000,4,0),"")</f>
        <v/>
      </c>
      <c r="D2162" s="112" t="str">
        <f>IFERROR(VLOOKUP($I$4&amp;"--"&amp;ROW(A2156),'Clie-F'!$A$5:$H$7000,7,0),"")</f>
        <v/>
      </c>
      <c r="E2162" s="111" t="str">
        <f t="shared" ca="1" si="33"/>
        <v/>
      </c>
      <c r="F2162" s="111" t="str">
        <f>IFERROR(VLOOKUP($I$4&amp;"--"&amp;ROW(A2156),'Clie-F'!$A$5:$J$7000,9,0),"")</f>
        <v/>
      </c>
      <c r="G2162" s="111" t="str">
        <f>IFERROR(VLOOKUP($I$4&amp;"--"&amp;ROW(A2156),'Clie-F'!$A$5:$J$7000,10,0),"")</f>
        <v/>
      </c>
    </row>
    <row r="2163" spans="2:7" ht="30" customHeight="1" x14ac:dyDescent="0.3">
      <c r="B2163" s="110">
        <v>2157</v>
      </c>
      <c r="C2163" s="111" t="str">
        <f>IFERROR(VLOOKUP($I$4&amp;"--"&amp;ROW(A2157),'Clie-F'!$A$5:$H$7000,4,0),"")</f>
        <v/>
      </c>
      <c r="D2163" s="112" t="str">
        <f>IFERROR(VLOOKUP($I$4&amp;"--"&amp;ROW(A2157),'Clie-F'!$A$5:$H$7000,7,0),"")</f>
        <v/>
      </c>
      <c r="E2163" s="111" t="str">
        <f t="shared" ca="1" si="33"/>
        <v/>
      </c>
      <c r="F2163" s="111" t="str">
        <f>IFERROR(VLOOKUP($I$4&amp;"--"&amp;ROW(A2157),'Clie-F'!$A$5:$J$7000,9,0),"")</f>
        <v/>
      </c>
      <c r="G2163" s="111" t="str">
        <f>IFERROR(VLOOKUP($I$4&amp;"--"&amp;ROW(A2157),'Clie-F'!$A$5:$J$7000,10,0),"")</f>
        <v/>
      </c>
    </row>
    <row r="2164" spans="2:7" ht="30" customHeight="1" x14ac:dyDescent="0.3">
      <c r="B2164" s="110">
        <v>2158</v>
      </c>
      <c r="C2164" s="111" t="str">
        <f>IFERROR(VLOOKUP($I$4&amp;"--"&amp;ROW(A2158),'Clie-F'!$A$5:$H$7000,4,0),"")</f>
        <v/>
      </c>
      <c r="D2164" s="112" t="str">
        <f>IFERROR(VLOOKUP($I$4&amp;"--"&amp;ROW(A2158),'Clie-F'!$A$5:$H$7000,7,0),"")</f>
        <v/>
      </c>
      <c r="E2164" s="111" t="str">
        <f t="shared" ca="1" si="33"/>
        <v/>
      </c>
      <c r="F2164" s="111" t="str">
        <f>IFERROR(VLOOKUP($I$4&amp;"--"&amp;ROW(A2158),'Clie-F'!$A$5:$J$7000,9,0),"")</f>
        <v/>
      </c>
      <c r="G2164" s="111" t="str">
        <f>IFERROR(VLOOKUP($I$4&amp;"--"&amp;ROW(A2158),'Clie-F'!$A$5:$J$7000,10,0),"")</f>
        <v/>
      </c>
    </row>
    <row r="2165" spans="2:7" ht="30" customHeight="1" x14ac:dyDescent="0.3">
      <c r="B2165" s="110">
        <v>2159</v>
      </c>
      <c r="C2165" s="111" t="str">
        <f>IFERROR(VLOOKUP($I$4&amp;"--"&amp;ROW(A2159),'Clie-F'!$A$5:$H$7000,4,0),"")</f>
        <v/>
      </c>
      <c r="D2165" s="112" t="str">
        <f>IFERROR(VLOOKUP($I$4&amp;"--"&amp;ROW(A2159),'Clie-F'!$A$5:$H$7000,7,0),"")</f>
        <v/>
      </c>
      <c r="E2165" s="111" t="str">
        <f t="shared" ca="1" si="33"/>
        <v/>
      </c>
      <c r="F2165" s="111" t="str">
        <f>IFERROR(VLOOKUP($I$4&amp;"--"&amp;ROW(A2159),'Clie-F'!$A$5:$J$7000,9,0),"")</f>
        <v/>
      </c>
      <c r="G2165" s="111" t="str">
        <f>IFERROR(VLOOKUP($I$4&amp;"--"&amp;ROW(A2159),'Clie-F'!$A$5:$J$7000,10,0),"")</f>
        <v/>
      </c>
    </row>
    <row r="2166" spans="2:7" ht="30" customHeight="1" x14ac:dyDescent="0.3">
      <c r="B2166" s="110">
        <v>2160</v>
      </c>
      <c r="C2166" s="111" t="str">
        <f>IFERROR(VLOOKUP($I$4&amp;"--"&amp;ROW(A2160),'Clie-F'!$A$5:$H$7000,4,0),"")</f>
        <v/>
      </c>
      <c r="D2166" s="112" t="str">
        <f>IFERROR(VLOOKUP($I$4&amp;"--"&amp;ROW(A2160),'Clie-F'!$A$5:$H$7000,7,0),"")</f>
        <v/>
      </c>
      <c r="E2166" s="111" t="str">
        <f t="shared" ca="1" si="33"/>
        <v/>
      </c>
      <c r="F2166" s="111" t="str">
        <f>IFERROR(VLOOKUP($I$4&amp;"--"&amp;ROW(A2160),'Clie-F'!$A$5:$J$7000,9,0),"")</f>
        <v/>
      </c>
      <c r="G2166" s="111" t="str">
        <f>IFERROR(VLOOKUP($I$4&amp;"--"&amp;ROW(A2160),'Clie-F'!$A$5:$J$7000,10,0),"")</f>
        <v/>
      </c>
    </row>
    <row r="2167" spans="2:7" ht="30" customHeight="1" x14ac:dyDescent="0.3">
      <c r="B2167" s="110">
        <v>2161</v>
      </c>
      <c r="C2167" s="111" t="str">
        <f>IFERROR(VLOOKUP($I$4&amp;"--"&amp;ROW(A2161),'Clie-F'!$A$5:$H$7000,4,0),"")</f>
        <v/>
      </c>
      <c r="D2167" s="112" t="str">
        <f>IFERROR(VLOOKUP($I$4&amp;"--"&amp;ROW(A2161),'Clie-F'!$A$5:$H$7000,7,0),"")</f>
        <v/>
      </c>
      <c r="E2167" s="111" t="str">
        <f t="shared" ca="1" si="33"/>
        <v/>
      </c>
      <c r="F2167" s="111" t="str">
        <f>IFERROR(VLOOKUP($I$4&amp;"--"&amp;ROW(A2161),'Clie-F'!$A$5:$J$7000,9,0),"")</f>
        <v/>
      </c>
      <c r="G2167" s="111" t="str">
        <f>IFERROR(VLOOKUP($I$4&amp;"--"&amp;ROW(A2161),'Clie-F'!$A$5:$J$7000,10,0),"")</f>
        <v/>
      </c>
    </row>
    <row r="2168" spans="2:7" ht="30" customHeight="1" x14ac:dyDescent="0.3">
      <c r="B2168" s="110">
        <v>2162</v>
      </c>
      <c r="C2168" s="111" t="str">
        <f>IFERROR(VLOOKUP($I$4&amp;"--"&amp;ROW(A2162),'Clie-F'!$A$5:$H$7000,4,0),"")</f>
        <v/>
      </c>
      <c r="D2168" s="112" t="str">
        <f>IFERROR(VLOOKUP($I$4&amp;"--"&amp;ROW(A2162),'Clie-F'!$A$5:$H$7000,7,0),"")</f>
        <v/>
      </c>
      <c r="E2168" s="111" t="str">
        <f t="shared" ca="1" si="33"/>
        <v/>
      </c>
      <c r="F2168" s="111" t="str">
        <f>IFERROR(VLOOKUP($I$4&amp;"--"&amp;ROW(A2162),'Clie-F'!$A$5:$J$7000,9,0),"")</f>
        <v/>
      </c>
      <c r="G2168" s="111" t="str">
        <f>IFERROR(VLOOKUP($I$4&amp;"--"&amp;ROW(A2162),'Clie-F'!$A$5:$J$7000,10,0),"")</f>
        <v/>
      </c>
    </row>
    <row r="2169" spans="2:7" ht="30" customHeight="1" x14ac:dyDescent="0.3">
      <c r="B2169" s="110">
        <v>2163</v>
      </c>
      <c r="C2169" s="111" t="str">
        <f>IFERROR(VLOOKUP($I$4&amp;"--"&amp;ROW(A2163),'Clie-F'!$A$5:$H$7000,4,0),"")</f>
        <v/>
      </c>
      <c r="D2169" s="112" t="str">
        <f>IFERROR(VLOOKUP($I$4&amp;"--"&amp;ROW(A2163),'Clie-F'!$A$5:$H$7000,7,0),"")</f>
        <v/>
      </c>
      <c r="E2169" s="111" t="str">
        <f t="shared" ca="1" si="33"/>
        <v/>
      </c>
      <c r="F2169" s="111" t="str">
        <f>IFERROR(VLOOKUP($I$4&amp;"--"&amp;ROW(A2163),'Clie-F'!$A$5:$J$7000,9,0),"")</f>
        <v/>
      </c>
      <c r="G2169" s="111" t="str">
        <f>IFERROR(VLOOKUP($I$4&amp;"--"&amp;ROW(A2163),'Clie-F'!$A$5:$J$7000,10,0),"")</f>
        <v/>
      </c>
    </row>
    <row r="2170" spans="2:7" ht="30" customHeight="1" x14ac:dyDescent="0.3">
      <c r="B2170" s="110">
        <v>2164</v>
      </c>
      <c r="C2170" s="111" t="str">
        <f>IFERROR(VLOOKUP($I$4&amp;"--"&amp;ROW(A2164),'Clie-F'!$A$5:$H$7000,4,0),"")</f>
        <v/>
      </c>
      <c r="D2170" s="112" t="str">
        <f>IFERROR(VLOOKUP($I$4&amp;"--"&amp;ROW(A2164),'Clie-F'!$A$5:$H$7000,7,0),"")</f>
        <v/>
      </c>
      <c r="E2170" s="111" t="str">
        <f t="shared" ca="1" si="33"/>
        <v/>
      </c>
      <c r="F2170" s="111" t="str">
        <f>IFERROR(VLOOKUP($I$4&amp;"--"&amp;ROW(A2164),'Clie-F'!$A$5:$J$7000,9,0),"")</f>
        <v/>
      </c>
      <c r="G2170" s="111" t="str">
        <f>IFERROR(VLOOKUP($I$4&amp;"--"&amp;ROW(A2164),'Clie-F'!$A$5:$J$7000,10,0),"")</f>
        <v/>
      </c>
    </row>
    <row r="2171" spans="2:7" ht="30" customHeight="1" x14ac:dyDescent="0.3">
      <c r="B2171" s="110">
        <v>2165</v>
      </c>
      <c r="C2171" s="111" t="str">
        <f>IFERROR(VLOOKUP($I$4&amp;"--"&amp;ROW(A2165),'Clie-F'!$A$5:$H$7000,4,0),"")</f>
        <v/>
      </c>
      <c r="D2171" s="112" t="str">
        <f>IFERROR(VLOOKUP($I$4&amp;"--"&amp;ROW(A2165),'Clie-F'!$A$5:$H$7000,7,0),"")</f>
        <v/>
      </c>
      <c r="E2171" s="111" t="str">
        <f t="shared" ca="1" si="33"/>
        <v/>
      </c>
      <c r="F2171" s="111" t="str">
        <f>IFERROR(VLOOKUP($I$4&amp;"--"&amp;ROW(A2165),'Clie-F'!$A$5:$J$7000,9,0),"")</f>
        <v/>
      </c>
      <c r="G2171" s="111" t="str">
        <f>IFERROR(VLOOKUP($I$4&amp;"--"&amp;ROW(A2165),'Clie-F'!$A$5:$J$7000,10,0),"")</f>
        <v/>
      </c>
    </row>
    <row r="2172" spans="2:7" ht="30" customHeight="1" x14ac:dyDescent="0.3">
      <c r="B2172" s="110">
        <v>2166</v>
      </c>
      <c r="C2172" s="111" t="str">
        <f>IFERROR(VLOOKUP($I$4&amp;"--"&amp;ROW(A2166),'Clie-F'!$A$5:$H$7000,4,0),"")</f>
        <v/>
      </c>
      <c r="D2172" s="112" t="str">
        <f>IFERROR(VLOOKUP($I$4&amp;"--"&amp;ROW(A2166),'Clie-F'!$A$5:$H$7000,7,0),"")</f>
        <v/>
      </c>
      <c r="E2172" s="111" t="str">
        <f t="shared" ca="1" si="33"/>
        <v/>
      </c>
      <c r="F2172" s="111" t="str">
        <f>IFERROR(VLOOKUP($I$4&amp;"--"&amp;ROW(A2166),'Clie-F'!$A$5:$J$7000,9,0),"")</f>
        <v/>
      </c>
      <c r="G2172" s="111" t="str">
        <f>IFERROR(VLOOKUP($I$4&amp;"--"&amp;ROW(A2166),'Clie-F'!$A$5:$J$7000,10,0),"")</f>
        <v/>
      </c>
    </row>
    <row r="2173" spans="2:7" ht="30" customHeight="1" x14ac:dyDescent="0.3">
      <c r="B2173" s="110">
        <v>2167</v>
      </c>
      <c r="C2173" s="111" t="str">
        <f>IFERROR(VLOOKUP($I$4&amp;"--"&amp;ROW(A2167),'Clie-F'!$A$5:$H$7000,4,0),"")</f>
        <v/>
      </c>
      <c r="D2173" s="112" t="str">
        <f>IFERROR(VLOOKUP($I$4&amp;"--"&amp;ROW(A2167),'Clie-F'!$A$5:$H$7000,7,0),"")</f>
        <v/>
      </c>
      <c r="E2173" s="111" t="str">
        <f t="shared" ca="1" si="33"/>
        <v/>
      </c>
      <c r="F2173" s="111" t="str">
        <f>IFERROR(VLOOKUP($I$4&amp;"--"&amp;ROW(A2167),'Clie-F'!$A$5:$J$7000,9,0),"")</f>
        <v/>
      </c>
      <c r="G2173" s="111" t="str">
        <f>IFERROR(VLOOKUP($I$4&amp;"--"&amp;ROW(A2167),'Clie-F'!$A$5:$J$7000,10,0),"")</f>
        <v/>
      </c>
    </row>
    <row r="2174" spans="2:7" ht="30" customHeight="1" x14ac:dyDescent="0.3">
      <c r="B2174" s="110">
        <v>2168</v>
      </c>
      <c r="C2174" s="111" t="str">
        <f>IFERROR(VLOOKUP($I$4&amp;"--"&amp;ROW(A2168),'Clie-F'!$A$5:$H$7000,4,0),"")</f>
        <v/>
      </c>
      <c r="D2174" s="112" t="str">
        <f>IFERROR(VLOOKUP($I$4&amp;"--"&amp;ROW(A2168),'Clie-F'!$A$5:$H$7000,7,0),"")</f>
        <v/>
      </c>
      <c r="E2174" s="111" t="str">
        <f t="shared" ca="1" si="33"/>
        <v/>
      </c>
      <c r="F2174" s="111" t="str">
        <f>IFERROR(VLOOKUP($I$4&amp;"--"&amp;ROW(A2168),'Clie-F'!$A$5:$J$7000,9,0),"")</f>
        <v/>
      </c>
      <c r="G2174" s="111" t="str">
        <f>IFERROR(VLOOKUP($I$4&amp;"--"&amp;ROW(A2168),'Clie-F'!$A$5:$J$7000,10,0),"")</f>
        <v/>
      </c>
    </row>
    <row r="2175" spans="2:7" ht="30" customHeight="1" x14ac:dyDescent="0.3">
      <c r="B2175" s="110">
        <v>2169</v>
      </c>
      <c r="C2175" s="111" t="str">
        <f>IFERROR(VLOOKUP($I$4&amp;"--"&amp;ROW(A2169),'Clie-F'!$A$5:$H$7000,4,0),"")</f>
        <v/>
      </c>
      <c r="D2175" s="112" t="str">
        <f>IFERROR(VLOOKUP($I$4&amp;"--"&amp;ROW(A2169),'Clie-F'!$A$5:$H$7000,7,0),"")</f>
        <v/>
      </c>
      <c r="E2175" s="111" t="str">
        <f t="shared" ca="1" si="33"/>
        <v/>
      </c>
      <c r="F2175" s="111" t="str">
        <f>IFERROR(VLOOKUP($I$4&amp;"--"&amp;ROW(A2169),'Clie-F'!$A$5:$J$7000,9,0),"")</f>
        <v/>
      </c>
      <c r="G2175" s="111" t="str">
        <f>IFERROR(VLOOKUP($I$4&amp;"--"&amp;ROW(A2169),'Clie-F'!$A$5:$J$7000,10,0),"")</f>
        <v/>
      </c>
    </row>
    <row r="2176" spans="2:7" ht="30" customHeight="1" x14ac:dyDescent="0.3">
      <c r="B2176" s="110">
        <v>2170</v>
      </c>
      <c r="C2176" s="111" t="str">
        <f>IFERROR(VLOOKUP($I$4&amp;"--"&amp;ROW(A2170),'Clie-F'!$A$5:$H$7000,4,0),"")</f>
        <v/>
      </c>
      <c r="D2176" s="112" t="str">
        <f>IFERROR(VLOOKUP($I$4&amp;"--"&amp;ROW(A2170),'Clie-F'!$A$5:$H$7000,7,0),"")</f>
        <v/>
      </c>
      <c r="E2176" s="111" t="str">
        <f t="shared" ca="1" si="33"/>
        <v/>
      </c>
      <c r="F2176" s="111" t="str">
        <f>IFERROR(VLOOKUP($I$4&amp;"--"&amp;ROW(A2170),'Clie-F'!$A$5:$J$7000,9,0),"")</f>
        <v/>
      </c>
      <c r="G2176" s="111" t="str">
        <f>IFERROR(VLOOKUP($I$4&amp;"--"&amp;ROW(A2170),'Clie-F'!$A$5:$J$7000,10,0),"")</f>
        <v/>
      </c>
    </row>
    <row r="2177" spans="2:7" ht="30" customHeight="1" x14ac:dyDescent="0.3">
      <c r="B2177" s="110">
        <v>2171</v>
      </c>
      <c r="C2177" s="111" t="str">
        <f>IFERROR(VLOOKUP($I$4&amp;"--"&amp;ROW(A2171),'Clie-F'!$A$5:$H$7000,4,0),"")</f>
        <v/>
      </c>
      <c r="D2177" s="112" t="str">
        <f>IFERROR(VLOOKUP($I$4&amp;"--"&amp;ROW(A2171),'Clie-F'!$A$5:$H$7000,7,0),"")</f>
        <v/>
      </c>
      <c r="E2177" s="111" t="str">
        <f t="shared" ca="1" si="33"/>
        <v/>
      </c>
      <c r="F2177" s="111" t="str">
        <f>IFERROR(VLOOKUP($I$4&amp;"--"&amp;ROW(A2171),'Clie-F'!$A$5:$J$7000,9,0),"")</f>
        <v/>
      </c>
      <c r="G2177" s="111" t="str">
        <f>IFERROR(VLOOKUP($I$4&amp;"--"&amp;ROW(A2171),'Clie-F'!$A$5:$J$7000,10,0),"")</f>
        <v/>
      </c>
    </row>
    <row r="2178" spans="2:7" ht="30" customHeight="1" x14ac:dyDescent="0.3">
      <c r="B2178" s="110">
        <v>2172</v>
      </c>
      <c r="C2178" s="111" t="str">
        <f>IFERROR(VLOOKUP($I$4&amp;"--"&amp;ROW(A2172),'Clie-F'!$A$5:$H$7000,4,0),"")</f>
        <v/>
      </c>
      <c r="D2178" s="112" t="str">
        <f>IFERROR(VLOOKUP($I$4&amp;"--"&amp;ROW(A2172),'Clie-F'!$A$5:$H$7000,7,0),"")</f>
        <v/>
      </c>
      <c r="E2178" s="111" t="str">
        <f t="shared" ca="1" si="33"/>
        <v/>
      </c>
      <c r="F2178" s="111" t="str">
        <f>IFERROR(VLOOKUP($I$4&amp;"--"&amp;ROW(A2172),'Clie-F'!$A$5:$J$7000,9,0),"")</f>
        <v/>
      </c>
      <c r="G2178" s="111" t="str">
        <f>IFERROR(VLOOKUP($I$4&amp;"--"&amp;ROW(A2172),'Clie-F'!$A$5:$J$7000,10,0),"")</f>
        <v/>
      </c>
    </row>
    <row r="2179" spans="2:7" ht="30" customHeight="1" x14ac:dyDescent="0.3">
      <c r="B2179" s="110">
        <v>2173</v>
      </c>
      <c r="C2179" s="111" t="str">
        <f>IFERROR(VLOOKUP($I$4&amp;"--"&amp;ROW(A2173),'Clie-F'!$A$5:$H$7000,4,0),"")</f>
        <v/>
      </c>
      <c r="D2179" s="112" t="str">
        <f>IFERROR(VLOOKUP($I$4&amp;"--"&amp;ROW(A2173),'Clie-F'!$A$5:$H$7000,7,0),"")</f>
        <v/>
      </c>
      <c r="E2179" s="111" t="str">
        <f t="shared" ca="1" si="33"/>
        <v/>
      </c>
      <c r="F2179" s="111" t="str">
        <f>IFERROR(VLOOKUP($I$4&amp;"--"&amp;ROW(A2173),'Clie-F'!$A$5:$J$7000,9,0),"")</f>
        <v/>
      </c>
      <c r="G2179" s="111" t="str">
        <f>IFERROR(VLOOKUP($I$4&amp;"--"&amp;ROW(A2173),'Clie-F'!$A$5:$J$7000,10,0),"")</f>
        <v/>
      </c>
    </row>
    <row r="2180" spans="2:7" ht="30" customHeight="1" x14ac:dyDescent="0.3">
      <c r="B2180" s="110">
        <v>2174</v>
      </c>
      <c r="C2180" s="111" t="str">
        <f>IFERROR(VLOOKUP($I$4&amp;"--"&amp;ROW(A2174),'Clie-F'!$A$5:$H$7000,4,0),"")</f>
        <v/>
      </c>
      <c r="D2180" s="112" t="str">
        <f>IFERROR(VLOOKUP($I$4&amp;"--"&amp;ROW(A2174),'Clie-F'!$A$5:$H$7000,7,0),"")</f>
        <v/>
      </c>
      <c r="E2180" s="111" t="str">
        <f t="shared" ca="1" si="33"/>
        <v/>
      </c>
      <c r="F2180" s="111" t="str">
        <f>IFERROR(VLOOKUP($I$4&amp;"--"&amp;ROW(A2174),'Clie-F'!$A$5:$J$7000,9,0),"")</f>
        <v/>
      </c>
      <c r="G2180" s="111" t="str">
        <f>IFERROR(VLOOKUP($I$4&amp;"--"&amp;ROW(A2174),'Clie-F'!$A$5:$J$7000,10,0),"")</f>
        <v/>
      </c>
    </row>
    <row r="2181" spans="2:7" ht="30" customHeight="1" x14ac:dyDescent="0.3">
      <c r="B2181" s="110">
        <v>2175</v>
      </c>
      <c r="C2181" s="111" t="str">
        <f>IFERROR(VLOOKUP($I$4&amp;"--"&amp;ROW(A2175),'Clie-F'!$A$5:$H$7000,4,0),"")</f>
        <v/>
      </c>
      <c r="D2181" s="112" t="str">
        <f>IFERROR(VLOOKUP($I$4&amp;"--"&amp;ROW(A2175),'Clie-F'!$A$5:$H$7000,7,0),"")</f>
        <v/>
      </c>
      <c r="E2181" s="111" t="str">
        <f t="shared" ca="1" si="33"/>
        <v/>
      </c>
      <c r="F2181" s="111" t="str">
        <f>IFERROR(VLOOKUP($I$4&amp;"--"&amp;ROW(A2175),'Clie-F'!$A$5:$J$7000,9,0),"")</f>
        <v/>
      </c>
      <c r="G2181" s="111" t="str">
        <f>IFERROR(VLOOKUP($I$4&amp;"--"&amp;ROW(A2175),'Clie-F'!$A$5:$J$7000,10,0),"")</f>
        <v/>
      </c>
    </row>
    <row r="2182" spans="2:7" ht="30" customHeight="1" x14ac:dyDescent="0.3">
      <c r="B2182" s="110">
        <v>2176</v>
      </c>
      <c r="C2182" s="111" t="str">
        <f>IFERROR(VLOOKUP($I$4&amp;"--"&amp;ROW(A2176),'Clie-F'!$A$5:$H$7000,4,0),"")</f>
        <v/>
      </c>
      <c r="D2182" s="112" t="str">
        <f>IFERROR(VLOOKUP($I$4&amp;"--"&amp;ROW(A2176),'Clie-F'!$A$5:$H$7000,7,0),"")</f>
        <v/>
      </c>
      <c r="E2182" s="111" t="str">
        <f t="shared" ca="1" si="33"/>
        <v/>
      </c>
      <c r="F2182" s="111" t="str">
        <f>IFERROR(VLOOKUP($I$4&amp;"--"&amp;ROW(A2176),'Clie-F'!$A$5:$J$7000,9,0),"")</f>
        <v/>
      </c>
      <c r="G2182" s="111" t="str">
        <f>IFERROR(VLOOKUP($I$4&amp;"--"&amp;ROW(A2176),'Clie-F'!$A$5:$J$7000,10,0),"")</f>
        <v/>
      </c>
    </row>
    <row r="2183" spans="2:7" ht="30" customHeight="1" x14ac:dyDescent="0.3">
      <c r="B2183" s="110">
        <v>2177</v>
      </c>
      <c r="C2183" s="111" t="str">
        <f>IFERROR(VLOOKUP($I$4&amp;"--"&amp;ROW(A2177),'Clie-F'!$A$5:$H$7000,4,0),"")</f>
        <v/>
      </c>
      <c r="D2183" s="112" t="str">
        <f>IFERROR(VLOOKUP($I$4&amp;"--"&amp;ROW(A2177),'Clie-F'!$A$5:$H$7000,7,0),"")</f>
        <v/>
      </c>
      <c r="E2183" s="111" t="str">
        <f t="shared" ref="E2183:E2246" ca="1" si="34">IFERROR(IF(D2183,DATEDIF(D2183,TODAY(),"Y"),""),"")</f>
        <v/>
      </c>
      <c r="F2183" s="111" t="str">
        <f>IFERROR(VLOOKUP($I$4&amp;"--"&amp;ROW(A2177),'Clie-F'!$A$5:$J$7000,9,0),"")</f>
        <v/>
      </c>
      <c r="G2183" s="111" t="str">
        <f>IFERROR(VLOOKUP($I$4&amp;"--"&amp;ROW(A2177),'Clie-F'!$A$5:$J$7000,10,0),"")</f>
        <v/>
      </c>
    </row>
    <row r="2184" spans="2:7" ht="30" customHeight="1" x14ac:dyDescent="0.3">
      <c r="B2184" s="110">
        <v>2178</v>
      </c>
      <c r="C2184" s="111" t="str">
        <f>IFERROR(VLOOKUP($I$4&amp;"--"&amp;ROW(A2178),'Clie-F'!$A$5:$H$7000,4,0),"")</f>
        <v/>
      </c>
      <c r="D2184" s="112" t="str">
        <f>IFERROR(VLOOKUP($I$4&amp;"--"&amp;ROW(A2178),'Clie-F'!$A$5:$H$7000,7,0),"")</f>
        <v/>
      </c>
      <c r="E2184" s="111" t="str">
        <f t="shared" ca="1" si="34"/>
        <v/>
      </c>
      <c r="F2184" s="111" t="str">
        <f>IFERROR(VLOOKUP($I$4&amp;"--"&amp;ROW(A2178),'Clie-F'!$A$5:$J$7000,9,0),"")</f>
        <v/>
      </c>
      <c r="G2184" s="111" t="str">
        <f>IFERROR(VLOOKUP($I$4&amp;"--"&amp;ROW(A2178),'Clie-F'!$A$5:$J$7000,10,0),"")</f>
        <v/>
      </c>
    </row>
    <row r="2185" spans="2:7" ht="30" customHeight="1" x14ac:dyDescent="0.3">
      <c r="B2185" s="110">
        <v>2179</v>
      </c>
      <c r="C2185" s="111" t="str">
        <f>IFERROR(VLOOKUP($I$4&amp;"--"&amp;ROW(A2179),'Clie-F'!$A$5:$H$7000,4,0),"")</f>
        <v/>
      </c>
      <c r="D2185" s="112" t="str">
        <f>IFERROR(VLOOKUP($I$4&amp;"--"&amp;ROW(A2179),'Clie-F'!$A$5:$H$7000,7,0),"")</f>
        <v/>
      </c>
      <c r="E2185" s="111" t="str">
        <f t="shared" ca="1" si="34"/>
        <v/>
      </c>
      <c r="F2185" s="111" t="str">
        <f>IFERROR(VLOOKUP($I$4&amp;"--"&amp;ROW(A2179),'Clie-F'!$A$5:$J$7000,9,0),"")</f>
        <v/>
      </c>
      <c r="G2185" s="111" t="str">
        <f>IFERROR(VLOOKUP($I$4&amp;"--"&amp;ROW(A2179),'Clie-F'!$A$5:$J$7000,10,0),"")</f>
        <v/>
      </c>
    </row>
    <row r="2186" spans="2:7" ht="30" customHeight="1" x14ac:dyDescent="0.3">
      <c r="B2186" s="110">
        <v>2180</v>
      </c>
      <c r="C2186" s="111" t="str">
        <f>IFERROR(VLOOKUP($I$4&amp;"--"&amp;ROW(A2180),'Clie-F'!$A$5:$H$7000,4,0),"")</f>
        <v/>
      </c>
      <c r="D2186" s="112" t="str">
        <f>IFERROR(VLOOKUP($I$4&amp;"--"&amp;ROW(A2180),'Clie-F'!$A$5:$H$7000,7,0),"")</f>
        <v/>
      </c>
      <c r="E2186" s="111" t="str">
        <f t="shared" ca="1" si="34"/>
        <v/>
      </c>
      <c r="F2186" s="111" t="str">
        <f>IFERROR(VLOOKUP($I$4&amp;"--"&amp;ROW(A2180),'Clie-F'!$A$5:$J$7000,9,0),"")</f>
        <v/>
      </c>
      <c r="G2186" s="111" t="str">
        <f>IFERROR(VLOOKUP($I$4&amp;"--"&amp;ROW(A2180),'Clie-F'!$A$5:$J$7000,10,0),"")</f>
        <v/>
      </c>
    </row>
    <row r="2187" spans="2:7" ht="30" customHeight="1" x14ac:dyDescent="0.3">
      <c r="B2187" s="110">
        <v>2181</v>
      </c>
      <c r="C2187" s="111" t="str">
        <f>IFERROR(VLOOKUP($I$4&amp;"--"&amp;ROW(A2181),'Clie-F'!$A$5:$H$7000,4,0),"")</f>
        <v/>
      </c>
      <c r="D2187" s="112" t="str">
        <f>IFERROR(VLOOKUP($I$4&amp;"--"&amp;ROW(A2181),'Clie-F'!$A$5:$H$7000,7,0),"")</f>
        <v/>
      </c>
      <c r="E2187" s="111" t="str">
        <f t="shared" ca="1" si="34"/>
        <v/>
      </c>
      <c r="F2187" s="111" t="str">
        <f>IFERROR(VLOOKUP($I$4&amp;"--"&amp;ROW(A2181),'Clie-F'!$A$5:$J$7000,9,0),"")</f>
        <v/>
      </c>
      <c r="G2187" s="111" t="str">
        <f>IFERROR(VLOOKUP($I$4&amp;"--"&amp;ROW(A2181),'Clie-F'!$A$5:$J$7000,10,0),"")</f>
        <v/>
      </c>
    </row>
    <row r="2188" spans="2:7" ht="30" customHeight="1" x14ac:dyDescent="0.3">
      <c r="B2188" s="110">
        <v>2182</v>
      </c>
      <c r="C2188" s="111" t="str">
        <f>IFERROR(VLOOKUP($I$4&amp;"--"&amp;ROW(A2182),'Clie-F'!$A$5:$H$7000,4,0),"")</f>
        <v/>
      </c>
      <c r="D2188" s="112" t="str">
        <f>IFERROR(VLOOKUP($I$4&amp;"--"&amp;ROW(A2182),'Clie-F'!$A$5:$H$7000,7,0),"")</f>
        <v/>
      </c>
      <c r="E2188" s="111" t="str">
        <f t="shared" ca="1" si="34"/>
        <v/>
      </c>
      <c r="F2188" s="111" t="str">
        <f>IFERROR(VLOOKUP($I$4&amp;"--"&amp;ROW(A2182),'Clie-F'!$A$5:$J$7000,9,0),"")</f>
        <v/>
      </c>
      <c r="G2188" s="111" t="str">
        <f>IFERROR(VLOOKUP($I$4&amp;"--"&amp;ROW(A2182),'Clie-F'!$A$5:$J$7000,10,0),"")</f>
        <v/>
      </c>
    </row>
    <row r="2189" spans="2:7" ht="30" customHeight="1" x14ac:dyDescent="0.3">
      <c r="B2189" s="110">
        <v>2183</v>
      </c>
      <c r="C2189" s="111" t="str">
        <f>IFERROR(VLOOKUP($I$4&amp;"--"&amp;ROW(A2183),'Clie-F'!$A$5:$H$7000,4,0),"")</f>
        <v/>
      </c>
      <c r="D2189" s="112" t="str">
        <f>IFERROR(VLOOKUP($I$4&amp;"--"&amp;ROW(A2183),'Clie-F'!$A$5:$H$7000,7,0),"")</f>
        <v/>
      </c>
      <c r="E2189" s="111" t="str">
        <f t="shared" ca="1" si="34"/>
        <v/>
      </c>
      <c r="F2189" s="111" t="str">
        <f>IFERROR(VLOOKUP($I$4&amp;"--"&amp;ROW(A2183),'Clie-F'!$A$5:$J$7000,9,0),"")</f>
        <v/>
      </c>
      <c r="G2189" s="111" t="str">
        <f>IFERROR(VLOOKUP($I$4&amp;"--"&amp;ROW(A2183),'Clie-F'!$A$5:$J$7000,10,0),"")</f>
        <v/>
      </c>
    </row>
    <row r="2190" spans="2:7" ht="30" customHeight="1" x14ac:dyDescent="0.3">
      <c r="B2190" s="110">
        <v>2184</v>
      </c>
      <c r="C2190" s="111" t="str">
        <f>IFERROR(VLOOKUP($I$4&amp;"--"&amp;ROW(A2184),'Clie-F'!$A$5:$H$7000,4,0),"")</f>
        <v/>
      </c>
      <c r="D2190" s="112" t="str">
        <f>IFERROR(VLOOKUP($I$4&amp;"--"&amp;ROW(A2184),'Clie-F'!$A$5:$H$7000,7,0),"")</f>
        <v/>
      </c>
      <c r="E2190" s="111" t="str">
        <f t="shared" ca="1" si="34"/>
        <v/>
      </c>
      <c r="F2190" s="111" t="str">
        <f>IFERROR(VLOOKUP($I$4&amp;"--"&amp;ROW(A2184),'Clie-F'!$A$5:$J$7000,9,0),"")</f>
        <v/>
      </c>
      <c r="G2190" s="111" t="str">
        <f>IFERROR(VLOOKUP($I$4&amp;"--"&amp;ROW(A2184),'Clie-F'!$A$5:$J$7000,10,0),"")</f>
        <v/>
      </c>
    </row>
    <row r="2191" spans="2:7" ht="30" customHeight="1" x14ac:dyDescent="0.3">
      <c r="B2191" s="110">
        <v>2185</v>
      </c>
      <c r="C2191" s="111" t="str">
        <f>IFERROR(VLOOKUP($I$4&amp;"--"&amp;ROW(A2185),'Clie-F'!$A$5:$H$7000,4,0),"")</f>
        <v/>
      </c>
      <c r="D2191" s="112" t="str">
        <f>IFERROR(VLOOKUP($I$4&amp;"--"&amp;ROW(A2185),'Clie-F'!$A$5:$H$7000,7,0),"")</f>
        <v/>
      </c>
      <c r="E2191" s="111" t="str">
        <f t="shared" ca="1" si="34"/>
        <v/>
      </c>
      <c r="F2191" s="111" t="str">
        <f>IFERROR(VLOOKUP($I$4&amp;"--"&amp;ROW(A2185),'Clie-F'!$A$5:$J$7000,9,0),"")</f>
        <v/>
      </c>
      <c r="G2191" s="111" t="str">
        <f>IFERROR(VLOOKUP($I$4&amp;"--"&amp;ROW(A2185),'Clie-F'!$A$5:$J$7000,10,0),"")</f>
        <v/>
      </c>
    </row>
    <row r="2192" spans="2:7" ht="30" customHeight="1" x14ac:dyDescent="0.3">
      <c r="B2192" s="110">
        <v>2186</v>
      </c>
      <c r="C2192" s="111" t="str">
        <f>IFERROR(VLOOKUP($I$4&amp;"--"&amp;ROW(A2186),'Clie-F'!$A$5:$H$7000,4,0),"")</f>
        <v/>
      </c>
      <c r="D2192" s="112" t="str">
        <f>IFERROR(VLOOKUP($I$4&amp;"--"&amp;ROW(A2186),'Clie-F'!$A$5:$H$7000,7,0),"")</f>
        <v/>
      </c>
      <c r="E2192" s="111" t="str">
        <f t="shared" ca="1" si="34"/>
        <v/>
      </c>
      <c r="F2192" s="111" t="str">
        <f>IFERROR(VLOOKUP($I$4&amp;"--"&amp;ROW(A2186),'Clie-F'!$A$5:$J$7000,9,0),"")</f>
        <v/>
      </c>
      <c r="G2192" s="111" t="str">
        <f>IFERROR(VLOOKUP($I$4&amp;"--"&amp;ROW(A2186),'Clie-F'!$A$5:$J$7000,10,0),"")</f>
        <v/>
      </c>
    </row>
    <row r="2193" spans="2:7" ht="30" customHeight="1" x14ac:dyDescent="0.3">
      <c r="B2193" s="110">
        <v>2187</v>
      </c>
      <c r="C2193" s="111" t="str">
        <f>IFERROR(VLOOKUP($I$4&amp;"--"&amp;ROW(A2187),'Clie-F'!$A$5:$H$7000,4,0),"")</f>
        <v/>
      </c>
      <c r="D2193" s="112" t="str">
        <f>IFERROR(VLOOKUP($I$4&amp;"--"&amp;ROW(A2187),'Clie-F'!$A$5:$H$7000,7,0),"")</f>
        <v/>
      </c>
      <c r="E2193" s="111" t="str">
        <f t="shared" ca="1" si="34"/>
        <v/>
      </c>
      <c r="F2193" s="111" t="str">
        <f>IFERROR(VLOOKUP($I$4&amp;"--"&amp;ROW(A2187),'Clie-F'!$A$5:$J$7000,9,0),"")</f>
        <v/>
      </c>
      <c r="G2193" s="111" t="str">
        <f>IFERROR(VLOOKUP($I$4&amp;"--"&amp;ROW(A2187),'Clie-F'!$A$5:$J$7000,10,0),"")</f>
        <v/>
      </c>
    </row>
    <row r="2194" spans="2:7" ht="30" customHeight="1" x14ac:dyDescent="0.3">
      <c r="B2194" s="110">
        <v>2188</v>
      </c>
      <c r="C2194" s="111" t="str">
        <f>IFERROR(VLOOKUP($I$4&amp;"--"&amp;ROW(A2188),'Clie-F'!$A$5:$H$7000,4,0),"")</f>
        <v/>
      </c>
      <c r="D2194" s="112" t="str">
        <f>IFERROR(VLOOKUP($I$4&amp;"--"&amp;ROW(A2188),'Clie-F'!$A$5:$H$7000,7,0),"")</f>
        <v/>
      </c>
      <c r="E2194" s="111" t="str">
        <f t="shared" ca="1" si="34"/>
        <v/>
      </c>
      <c r="F2194" s="111" t="str">
        <f>IFERROR(VLOOKUP($I$4&amp;"--"&amp;ROW(A2188),'Clie-F'!$A$5:$J$7000,9,0),"")</f>
        <v/>
      </c>
      <c r="G2194" s="111" t="str">
        <f>IFERROR(VLOOKUP($I$4&amp;"--"&amp;ROW(A2188),'Clie-F'!$A$5:$J$7000,10,0),"")</f>
        <v/>
      </c>
    </row>
    <row r="2195" spans="2:7" ht="30" customHeight="1" x14ac:dyDescent="0.3">
      <c r="B2195" s="110">
        <v>2189</v>
      </c>
      <c r="C2195" s="111" t="str">
        <f>IFERROR(VLOOKUP($I$4&amp;"--"&amp;ROW(A2189),'Clie-F'!$A$5:$H$7000,4,0),"")</f>
        <v/>
      </c>
      <c r="D2195" s="112" t="str">
        <f>IFERROR(VLOOKUP($I$4&amp;"--"&amp;ROW(A2189),'Clie-F'!$A$5:$H$7000,7,0),"")</f>
        <v/>
      </c>
      <c r="E2195" s="111" t="str">
        <f t="shared" ca="1" si="34"/>
        <v/>
      </c>
      <c r="F2195" s="111" t="str">
        <f>IFERROR(VLOOKUP($I$4&amp;"--"&amp;ROW(A2189),'Clie-F'!$A$5:$J$7000,9,0),"")</f>
        <v/>
      </c>
      <c r="G2195" s="111" t="str">
        <f>IFERROR(VLOOKUP($I$4&amp;"--"&amp;ROW(A2189),'Clie-F'!$A$5:$J$7000,10,0),"")</f>
        <v/>
      </c>
    </row>
    <row r="2196" spans="2:7" ht="30" customHeight="1" x14ac:dyDescent="0.3">
      <c r="B2196" s="110">
        <v>2190</v>
      </c>
      <c r="C2196" s="111" t="str">
        <f>IFERROR(VLOOKUP($I$4&amp;"--"&amp;ROW(A2190),'Clie-F'!$A$5:$H$7000,4,0),"")</f>
        <v/>
      </c>
      <c r="D2196" s="112" t="str">
        <f>IFERROR(VLOOKUP($I$4&amp;"--"&amp;ROW(A2190),'Clie-F'!$A$5:$H$7000,7,0),"")</f>
        <v/>
      </c>
      <c r="E2196" s="111" t="str">
        <f t="shared" ca="1" si="34"/>
        <v/>
      </c>
      <c r="F2196" s="111" t="str">
        <f>IFERROR(VLOOKUP($I$4&amp;"--"&amp;ROW(A2190),'Clie-F'!$A$5:$J$7000,9,0),"")</f>
        <v/>
      </c>
      <c r="G2196" s="111" t="str">
        <f>IFERROR(VLOOKUP($I$4&amp;"--"&amp;ROW(A2190),'Clie-F'!$A$5:$J$7000,10,0),"")</f>
        <v/>
      </c>
    </row>
    <row r="2197" spans="2:7" ht="30" customHeight="1" x14ac:dyDescent="0.3">
      <c r="B2197" s="110">
        <v>2191</v>
      </c>
      <c r="C2197" s="111" t="str">
        <f>IFERROR(VLOOKUP($I$4&amp;"--"&amp;ROW(A2191),'Clie-F'!$A$5:$H$7000,4,0),"")</f>
        <v/>
      </c>
      <c r="D2197" s="112" t="str">
        <f>IFERROR(VLOOKUP($I$4&amp;"--"&amp;ROW(A2191),'Clie-F'!$A$5:$H$7000,7,0),"")</f>
        <v/>
      </c>
      <c r="E2197" s="111" t="str">
        <f t="shared" ca="1" si="34"/>
        <v/>
      </c>
      <c r="F2197" s="111" t="str">
        <f>IFERROR(VLOOKUP($I$4&amp;"--"&amp;ROW(A2191),'Clie-F'!$A$5:$J$7000,9,0),"")</f>
        <v/>
      </c>
      <c r="G2197" s="111" t="str">
        <f>IFERROR(VLOOKUP($I$4&amp;"--"&amp;ROW(A2191),'Clie-F'!$A$5:$J$7000,10,0),"")</f>
        <v/>
      </c>
    </row>
    <row r="2198" spans="2:7" ht="30" customHeight="1" x14ac:dyDescent="0.3">
      <c r="B2198" s="110">
        <v>2192</v>
      </c>
      <c r="C2198" s="111" t="str">
        <f>IFERROR(VLOOKUP($I$4&amp;"--"&amp;ROW(A2192),'Clie-F'!$A$5:$H$7000,4,0),"")</f>
        <v/>
      </c>
      <c r="D2198" s="112" t="str">
        <f>IFERROR(VLOOKUP($I$4&amp;"--"&amp;ROW(A2192),'Clie-F'!$A$5:$H$7000,7,0),"")</f>
        <v/>
      </c>
      <c r="E2198" s="111" t="str">
        <f t="shared" ca="1" si="34"/>
        <v/>
      </c>
      <c r="F2198" s="111" t="str">
        <f>IFERROR(VLOOKUP($I$4&amp;"--"&amp;ROW(A2192),'Clie-F'!$A$5:$J$7000,9,0),"")</f>
        <v/>
      </c>
      <c r="G2198" s="111" t="str">
        <f>IFERROR(VLOOKUP($I$4&amp;"--"&amp;ROW(A2192),'Clie-F'!$A$5:$J$7000,10,0),"")</f>
        <v/>
      </c>
    </row>
    <row r="2199" spans="2:7" ht="30" customHeight="1" x14ac:dyDescent="0.3">
      <c r="B2199" s="110">
        <v>2193</v>
      </c>
      <c r="C2199" s="111" t="str">
        <f>IFERROR(VLOOKUP($I$4&amp;"--"&amp;ROW(A2193),'Clie-F'!$A$5:$H$7000,4,0),"")</f>
        <v/>
      </c>
      <c r="D2199" s="112" t="str">
        <f>IFERROR(VLOOKUP($I$4&amp;"--"&amp;ROW(A2193),'Clie-F'!$A$5:$H$7000,7,0),"")</f>
        <v/>
      </c>
      <c r="E2199" s="111" t="str">
        <f t="shared" ca="1" si="34"/>
        <v/>
      </c>
      <c r="F2199" s="111" t="str">
        <f>IFERROR(VLOOKUP($I$4&amp;"--"&amp;ROW(A2193),'Clie-F'!$A$5:$J$7000,9,0),"")</f>
        <v/>
      </c>
      <c r="G2199" s="111" t="str">
        <f>IFERROR(VLOOKUP($I$4&amp;"--"&amp;ROW(A2193),'Clie-F'!$A$5:$J$7000,10,0),"")</f>
        <v/>
      </c>
    </row>
    <row r="2200" spans="2:7" ht="30" customHeight="1" x14ac:dyDescent="0.3">
      <c r="B2200" s="110">
        <v>2194</v>
      </c>
      <c r="C2200" s="111" t="str">
        <f>IFERROR(VLOOKUP($I$4&amp;"--"&amp;ROW(A2194),'Clie-F'!$A$5:$H$7000,4,0),"")</f>
        <v/>
      </c>
      <c r="D2200" s="112" t="str">
        <f>IFERROR(VLOOKUP($I$4&amp;"--"&amp;ROW(A2194),'Clie-F'!$A$5:$H$7000,7,0),"")</f>
        <v/>
      </c>
      <c r="E2200" s="111" t="str">
        <f t="shared" ca="1" si="34"/>
        <v/>
      </c>
      <c r="F2200" s="111" t="str">
        <f>IFERROR(VLOOKUP($I$4&amp;"--"&amp;ROW(A2194),'Clie-F'!$A$5:$J$7000,9,0),"")</f>
        <v/>
      </c>
      <c r="G2200" s="111" t="str">
        <f>IFERROR(VLOOKUP($I$4&amp;"--"&amp;ROW(A2194),'Clie-F'!$A$5:$J$7000,10,0),"")</f>
        <v/>
      </c>
    </row>
    <row r="2201" spans="2:7" ht="30" customHeight="1" x14ac:dyDescent="0.3">
      <c r="B2201" s="110">
        <v>2195</v>
      </c>
      <c r="C2201" s="111" t="str">
        <f>IFERROR(VLOOKUP($I$4&amp;"--"&amp;ROW(A2195),'Clie-F'!$A$5:$H$7000,4,0),"")</f>
        <v/>
      </c>
      <c r="D2201" s="112" t="str">
        <f>IFERROR(VLOOKUP($I$4&amp;"--"&amp;ROW(A2195),'Clie-F'!$A$5:$H$7000,7,0),"")</f>
        <v/>
      </c>
      <c r="E2201" s="111" t="str">
        <f t="shared" ca="1" si="34"/>
        <v/>
      </c>
      <c r="F2201" s="111" t="str">
        <f>IFERROR(VLOOKUP($I$4&amp;"--"&amp;ROW(A2195),'Clie-F'!$A$5:$J$7000,9,0),"")</f>
        <v/>
      </c>
      <c r="G2201" s="111" t="str">
        <f>IFERROR(VLOOKUP($I$4&amp;"--"&amp;ROW(A2195),'Clie-F'!$A$5:$J$7000,10,0),"")</f>
        <v/>
      </c>
    </row>
    <row r="2202" spans="2:7" ht="30" customHeight="1" x14ac:dyDescent="0.3">
      <c r="B2202" s="110">
        <v>2196</v>
      </c>
      <c r="C2202" s="111" t="str">
        <f>IFERROR(VLOOKUP($I$4&amp;"--"&amp;ROW(A2196),'Clie-F'!$A$5:$H$7000,4,0),"")</f>
        <v/>
      </c>
      <c r="D2202" s="112" t="str">
        <f>IFERROR(VLOOKUP($I$4&amp;"--"&amp;ROW(A2196),'Clie-F'!$A$5:$H$7000,7,0),"")</f>
        <v/>
      </c>
      <c r="E2202" s="111" t="str">
        <f t="shared" ca="1" si="34"/>
        <v/>
      </c>
      <c r="F2202" s="111" t="str">
        <f>IFERROR(VLOOKUP($I$4&amp;"--"&amp;ROW(A2196),'Clie-F'!$A$5:$J$7000,9,0),"")</f>
        <v/>
      </c>
      <c r="G2202" s="111" t="str">
        <f>IFERROR(VLOOKUP($I$4&amp;"--"&amp;ROW(A2196),'Clie-F'!$A$5:$J$7000,10,0),"")</f>
        <v/>
      </c>
    </row>
    <row r="2203" spans="2:7" ht="30" customHeight="1" x14ac:dyDescent="0.3">
      <c r="B2203" s="110">
        <v>2197</v>
      </c>
      <c r="C2203" s="111" t="str">
        <f>IFERROR(VLOOKUP($I$4&amp;"--"&amp;ROW(A2197),'Clie-F'!$A$5:$H$7000,4,0),"")</f>
        <v/>
      </c>
      <c r="D2203" s="112" t="str">
        <f>IFERROR(VLOOKUP($I$4&amp;"--"&amp;ROW(A2197),'Clie-F'!$A$5:$H$7000,7,0),"")</f>
        <v/>
      </c>
      <c r="E2203" s="111" t="str">
        <f t="shared" ca="1" si="34"/>
        <v/>
      </c>
      <c r="F2203" s="111" t="str">
        <f>IFERROR(VLOOKUP($I$4&amp;"--"&amp;ROW(A2197),'Clie-F'!$A$5:$J$7000,9,0),"")</f>
        <v/>
      </c>
      <c r="G2203" s="111" t="str">
        <f>IFERROR(VLOOKUP($I$4&amp;"--"&amp;ROW(A2197),'Clie-F'!$A$5:$J$7000,10,0),"")</f>
        <v/>
      </c>
    </row>
    <row r="2204" spans="2:7" ht="30" customHeight="1" x14ac:dyDescent="0.3">
      <c r="B2204" s="110">
        <v>2198</v>
      </c>
      <c r="C2204" s="111" t="str">
        <f>IFERROR(VLOOKUP($I$4&amp;"--"&amp;ROW(A2198),'Clie-F'!$A$5:$H$7000,4,0),"")</f>
        <v/>
      </c>
      <c r="D2204" s="112" t="str">
        <f>IFERROR(VLOOKUP($I$4&amp;"--"&amp;ROW(A2198),'Clie-F'!$A$5:$H$7000,7,0),"")</f>
        <v/>
      </c>
      <c r="E2204" s="111" t="str">
        <f t="shared" ca="1" si="34"/>
        <v/>
      </c>
      <c r="F2204" s="111" t="str">
        <f>IFERROR(VLOOKUP($I$4&amp;"--"&amp;ROW(A2198),'Clie-F'!$A$5:$J$7000,9,0),"")</f>
        <v/>
      </c>
      <c r="G2204" s="111" t="str">
        <f>IFERROR(VLOOKUP($I$4&amp;"--"&amp;ROW(A2198),'Clie-F'!$A$5:$J$7000,10,0),"")</f>
        <v/>
      </c>
    </row>
    <row r="2205" spans="2:7" ht="30" customHeight="1" x14ac:dyDescent="0.3">
      <c r="B2205" s="110">
        <v>2199</v>
      </c>
      <c r="C2205" s="111" t="str">
        <f>IFERROR(VLOOKUP($I$4&amp;"--"&amp;ROW(A2199),'Clie-F'!$A$5:$H$7000,4,0),"")</f>
        <v/>
      </c>
      <c r="D2205" s="112" t="str">
        <f>IFERROR(VLOOKUP($I$4&amp;"--"&amp;ROW(A2199),'Clie-F'!$A$5:$H$7000,7,0),"")</f>
        <v/>
      </c>
      <c r="E2205" s="111" t="str">
        <f t="shared" ca="1" si="34"/>
        <v/>
      </c>
      <c r="F2205" s="111" t="str">
        <f>IFERROR(VLOOKUP($I$4&amp;"--"&amp;ROW(A2199),'Clie-F'!$A$5:$J$7000,9,0),"")</f>
        <v/>
      </c>
      <c r="G2205" s="111" t="str">
        <f>IFERROR(VLOOKUP($I$4&amp;"--"&amp;ROW(A2199),'Clie-F'!$A$5:$J$7000,10,0),"")</f>
        <v/>
      </c>
    </row>
    <row r="2206" spans="2:7" ht="30" customHeight="1" x14ac:dyDescent="0.3">
      <c r="B2206" s="110">
        <v>2200</v>
      </c>
      <c r="C2206" s="111" t="str">
        <f>IFERROR(VLOOKUP($I$4&amp;"--"&amp;ROW(A2200),'Clie-F'!$A$5:$H$7000,4,0),"")</f>
        <v/>
      </c>
      <c r="D2206" s="112" t="str">
        <f>IFERROR(VLOOKUP($I$4&amp;"--"&amp;ROW(A2200),'Clie-F'!$A$5:$H$7000,7,0),"")</f>
        <v/>
      </c>
      <c r="E2206" s="111" t="str">
        <f t="shared" ca="1" si="34"/>
        <v/>
      </c>
      <c r="F2206" s="111" t="str">
        <f>IFERROR(VLOOKUP($I$4&amp;"--"&amp;ROW(A2200),'Clie-F'!$A$5:$J$7000,9,0),"")</f>
        <v/>
      </c>
      <c r="G2206" s="111" t="str">
        <f>IFERROR(VLOOKUP($I$4&amp;"--"&amp;ROW(A2200),'Clie-F'!$A$5:$J$7000,10,0),"")</f>
        <v/>
      </c>
    </row>
    <row r="2207" spans="2:7" ht="30" customHeight="1" x14ac:dyDescent="0.3">
      <c r="B2207" s="110">
        <v>2201</v>
      </c>
      <c r="C2207" s="111" t="str">
        <f>IFERROR(VLOOKUP($I$4&amp;"--"&amp;ROW(A2201),'Clie-F'!$A$5:$H$7000,4,0),"")</f>
        <v/>
      </c>
      <c r="D2207" s="112" t="str">
        <f>IFERROR(VLOOKUP($I$4&amp;"--"&amp;ROW(A2201),'Clie-F'!$A$5:$H$7000,7,0),"")</f>
        <v/>
      </c>
      <c r="E2207" s="111" t="str">
        <f t="shared" ca="1" si="34"/>
        <v/>
      </c>
      <c r="F2207" s="111" t="str">
        <f>IFERROR(VLOOKUP($I$4&amp;"--"&amp;ROW(A2201),'Clie-F'!$A$5:$J$7000,9,0),"")</f>
        <v/>
      </c>
      <c r="G2207" s="111" t="str">
        <f>IFERROR(VLOOKUP($I$4&amp;"--"&amp;ROW(A2201),'Clie-F'!$A$5:$J$7000,10,0),"")</f>
        <v/>
      </c>
    </row>
    <row r="2208" spans="2:7" ht="30" customHeight="1" x14ac:dyDescent="0.3">
      <c r="B2208" s="110">
        <v>2202</v>
      </c>
      <c r="C2208" s="111" t="str">
        <f>IFERROR(VLOOKUP($I$4&amp;"--"&amp;ROW(A2202),'Clie-F'!$A$5:$H$7000,4,0),"")</f>
        <v/>
      </c>
      <c r="D2208" s="112" t="str">
        <f>IFERROR(VLOOKUP($I$4&amp;"--"&amp;ROW(A2202),'Clie-F'!$A$5:$H$7000,7,0),"")</f>
        <v/>
      </c>
      <c r="E2208" s="111" t="str">
        <f t="shared" ca="1" si="34"/>
        <v/>
      </c>
      <c r="F2208" s="111" t="str">
        <f>IFERROR(VLOOKUP($I$4&amp;"--"&amp;ROW(A2202),'Clie-F'!$A$5:$J$7000,9,0),"")</f>
        <v/>
      </c>
      <c r="G2208" s="111" t="str">
        <f>IFERROR(VLOOKUP($I$4&amp;"--"&amp;ROW(A2202),'Clie-F'!$A$5:$J$7000,10,0),"")</f>
        <v/>
      </c>
    </row>
    <row r="2209" spans="2:7" ht="30" customHeight="1" x14ac:dyDescent="0.3">
      <c r="B2209" s="110">
        <v>2203</v>
      </c>
      <c r="C2209" s="111" t="str">
        <f>IFERROR(VLOOKUP($I$4&amp;"--"&amp;ROW(A2203),'Clie-F'!$A$5:$H$7000,4,0),"")</f>
        <v/>
      </c>
      <c r="D2209" s="112" t="str">
        <f>IFERROR(VLOOKUP($I$4&amp;"--"&amp;ROW(A2203),'Clie-F'!$A$5:$H$7000,7,0),"")</f>
        <v/>
      </c>
      <c r="E2209" s="111" t="str">
        <f t="shared" ca="1" si="34"/>
        <v/>
      </c>
      <c r="F2209" s="111" t="str">
        <f>IFERROR(VLOOKUP($I$4&amp;"--"&amp;ROW(A2203),'Clie-F'!$A$5:$J$7000,9,0),"")</f>
        <v/>
      </c>
      <c r="G2209" s="111" t="str">
        <f>IFERROR(VLOOKUP($I$4&amp;"--"&amp;ROW(A2203),'Clie-F'!$A$5:$J$7000,10,0),"")</f>
        <v/>
      </c>
    </row>
    <row r="2210" spans="2:7" ht="30" customHeight="1" x14ac:dyDescent="0.3">
      <c r="B2210" s="110">
        <v>2204</v>
      </c>
      <c r="C2210" s="111" t="str">
        <f>IFERROR(VLOOKUP($I$4&amp;"--"&amp;ROW(A2204),'Clie-F'!$A$5:$H$7000,4,0),"")</f>
        <v/>
      </c>
      <c r="D2210" s="112" t="str">
        <f>IFERROR(VLOOKUP($I$4&amp;"--"&amp;ROW(A2204),'Clie-F'!$A$5:$H$7000,7,0),"")</f>
        <v/>
      </c>
      <c r="E2210" s="111" t="str">
        <f t="shared" ca="1" si="34"/>
        <v/>
      </c>
      <c r="F2210" s="111" t="str">
        <f>IFERROR(VLOOKUP($I$4&amp;"--"&amp;ROW(A2204),'Clie-F'!$A$5:$J$7000,9,0),"")</f>
        <v/>
      </c>
      <c r="G2210" s="111" t="str">
        <f>IFERROR(VLOOKUP($I$4&amp;"--"&amp;ROW(A2204),'Clie-F'!$A$5:$J$7000,10,0),"")</f>
        <v/>
      </c>
    </row>
    <row r="2211" spans="2:7" ht="30" customHeight="1" x14ac:dyDescent="0.3">
      <c r="B2211" s="110">
        <v>2205</v>
      </c>
      <c r="C2211" s="111" t="str">
        <f>IFERROR(VLOOKUP($I$4&amp;"--"&amp;ROW(A2205),'Clie-F'!$A$5:$H$7000,4,0),"")</f>
        <v/>
      </c>
      <c r="D2211" s="112" t="str">
        <f>IFERROR(VLOOKUP($I$4&amp;"--"&amp;ROW(A2205),'Clie-F'!$A$5:$H$7000,7,0),"")</f>
        <v/>
      </c>
      <c r="E2211" s="111" t="str">
        <f t="shared" ca="1" si="34"/>
        <v/>
      </c>
      <c r="F2211" s="111" t="str">
        <f>IFERROR(VLOOKUP($I$4&amp;"--"&amp;ROW(A2205),'Clie-F'!$A$5:$J$7000,9,0),"")</f>
        <v/>
      </c>
      <c r="G2211" s="111" t="str">
        <f>IFERROR(VLOOKUP($I$4&amp;"--"&amp;ROW(A2205),'Clie-F'!$A$5:$J$7000,10,0),"")</f>
        <v/>
      </c>
    </row>
    <row r="2212" spans="2:7" ht="30" customHeight="1" x14ac:dyDescent="0.3">
      <c r="B2212" s="110">
        <v>2206</v>
      </c>
      <c r="C2212" s="111" t="str">
        <f>IFERROR(VLOOKUP($I$4&amp;"--"&amp;ROW(A2206),'Clie-F'!$A$5:$H$7000,4,0),"")</f>
        <v/>
      </c>
      <c r="D2212" s="112" t="str">
        <f>IFERROR(VLOOKUP($I$4&amp;"--"&amp;ROW(A2206),'Clie-F'!$A$5:$H$7000,7,0),"")</f>
        <v/>
      </c>
      <c r="E2212" s="111" t="str">
        <f t="shared" ca="1" si="34"/>
        <v/>
      </c>
      <c r="F2212" s="111" t="str">
        <f>IFERROR(VLOOKUP($I$4&amp;"--"&amp;ROW(A2206),'Clie-F'!$A$5:$J$7000,9,0),"")</f>
        <v/>
      </c>
      <c r="G2212" s="111" t="str">
        <f>IFERROR(VLOOKUP($I$4&amp;"--"&amp;ROW(A2206),'Clie-F'!$A$5:$J$7000,10,0),"")</f>
        <v/>
      </c>
    </row>
    <row r="2213" spans="2:7" ht="30" customHeight="1" x14ac:dyDescent="0.3">
      <c r="B2213" s="110">
        <v>2207</v>
      </c>
      <c r="C2213" s="111" t="str">
        <f>IFERROR(VLOOKUP($I$4&amp;"--"&amp;ROW(A2207),'Clie-F'!$A$5:$H$7000,4,0),"")</f>
        <v/>
      </c>
      <c r="D2213" s="112" t="str">
        <f>IFERROR(VLOOKUP($I$4&amp;"--"&amp;ROW(A2207),'Clie-F'!$A$5:$H$7000,7,0),"")</f>
        <v/>
      </c>
      <c r="E2213" s="111" t="str">
        <f t="shared" ca="1" si="34"/>
        <v/>
      </c>
      <c r="F2213" s="111" t="str">
        <f>IFERROR(VLOOKUP($I$4&amp;"--"&amp;ROW(A2207),'Clie-F'!$A$5:$J$7000,9,0),"")</f>
        <v/>
      </c>
      <c r="G2213" s="111" t="str">
        <f>IFERROR(VLOOKUP($I$4&amp;"--"&amp;ROW(A2207),'Clie-F'!$A$5:$J$7000,10,0),"")</f>
        <v/>
      </c>
    </row>
    <row r="2214" spans="2:7" ht="30" customHeight="1" x14ac:dyDescent="0.3">
      <c r="B2214" s="110">
        <v>2208</v>
      </c>
      <c r="C2214" s="111" t="str">
        <f>IFERROR(VLOOKUP($I$4&amp;"--"&amp;ROW(A2208),'Clie-F'!$A$5:$H$7000,4,0),"")</f>
        <v/>
      </c>
      <c r="D2214" s="112" t="str">
        <f>IFERROR(VLOOKUP($I$4&amp;"--"&amp;ROW(A2208),'Clie-F'!$A$5:$H$7000,7,0),"")</f>
        <v/>
      </c>
      <c r="E2214" s="111" t="str">
        <f t="shared" ca="1" si="34"/>
        <v/>
      </c>
      <c r="F2214" s="111" t="str">
        <f>IFERROR(VLOOKUP($I$4&amp;"--"&amp;ROW(A2208),'Clie-F'!$A$5:$J$7000,9,0),"")</f>
        <v/>
      </c>
      <c r="G2214" s="111" t="str">
        <f>IFERROR(VLOOKUP($I$4&amp;"--"&amp;ROW(A2208),'Clie-F'!$A$5:$J$7000,10,0),"")</f>
        <v/>
      </c>
    </row>
    <row r="2215" spans="2:7" ht="30" customHeight="1" x14ac:dyDescent="0.3">
      <c r="B2215" s="110">
        <v>2209</v>
      </c>
      <c r="C2215" s="111" t="str">
        <f>IFERROR(VLOOKUP($I$4&amp;"--"&amp;ROW(A2209),'Clie-F'!$A$5:$H$7000,4,0),"")</f>
        <v/>
      </c>
      <c r="D2215" s="112" t="str">
        <f>IFERROR(VLOOKUP($I$4&amp;"--"&amp;ROW(A2209),'Clie-F'!$A$5:$H$7000,7,0),"")</f>
        <v/>
      </c>
      <c r="E2215" s="111" t="str">
        <f t="shared" ca="1" si="34"/>
        <v/>
      </c>
      <c r="F2215" s="111" t="str">
        <f>IFERROR(VLOOKUP($I$4&amp;"--"&amp;ROW(A2209),'Clie-F'!$A$5:$J$7000,9,0),"")</f>
        <v/>
      </c>
      <c r="G2215" s="111" t="str">
        <f>IFERROR(VLOOKUP($I$4&amp;"--"&amp;ROW(A2209),'Clie-F'!$A$5:$J$7000,10,0),"")</f>
        <v/>
      </c>
    </row>
    <row r="2216" spans="2:7" ht="30" customHeight="1" x14ac:dyDescent="0.3">
      <c r="B2216" s="110">
        <v>2210</v>
      </c>
      <c r="C2216" s="111" t="str">
        <f>IFERROR(VLOOKUP($I$4&amp;"--"&amp;ROW(A2210),'Clie-F'!$A$5:$H$7000,4,0),"")</f>
        <v/>
      </c>
      <c r="D2216" s="112" t="str">
        <f>IFERROR(VLOOKUP($I$4&amp;"--"&amp;ROW(A2210),'Clie-F'!$A$5:$H$7000,7,0),"")</f>
        <v/>
      </c>
      <c r="E2216" s="111" t="str">
        <f t="shared" ca="1" si="34"/>
        <v/>
      </c>
      <c r="F2216" s="111" t="str">
        <f>IFERROR(VLOOKUP($I$4&amp;"--"&amp;ROW(A2210),'Clie-F'!$A$5:$J$7000,9,0),"")</f>
        <v/>
      </c>
      <c r="G2216" s="111" t="str">
        <f>IFERROR(VLOOKUP($I$4&amp;"--"&amp;ROW(A2210),'Clie-F'!$A$5:$J$7000,10,0),"")</f>
        <v/>
      </c>
    </row>
    <row r="2217" spans="2:7" ht="30" customHeight="1" x14ac:dyDescent="0.3">
      <c r="B2217" s="110">
        <v>2211</v>
      </c>
      <c r="C2217" s="111" t="str">
        <f>IFERROR(VLOOKUP($I$4&amp;"--"&amp;ROW(A2211),'Clie-F'!$A$5:$H$7000,4,0),"")</f>
        <v/>
      </c>
      <c r="D2217" s="112" t="str">
        <f>IFERROR(VLOOKUP($I$4&amp;"--"&amp;ROW(A2211),'Clie-F'!$A$5:$H$7000,7,0),"")</f>
        <v/>
      </c>
      <c r="E2217" s="111" t="str">
        <f t="shared" ca="1" si="34"/>
        <v/>
      </c>
      <c r="F2217" s="111" t="str">
        <f>IFERROR(VLOOKUP($I$4&amp;"--"&amp;ROW(A2211),'Clie-F'!$A$5:$J$7000,9,0),"")</f>
        <v/>
      </c>
      <c r="G2217" s="111" t="str">
        <f>IFERROR(VLOOKUP($I$4&amp;"--"&amp;ROW(A2211),'Clie-F'!$A$5:$J$7000,10,0),"")</f>
        <v/>
      </c>
    </row>
    <row r="2218" spans="2:7" ht="30" customHeight="1" x14ac:dyDescent="0.3">
      <c r="B2218" s="110">
        <v>2212</v>
      </c>
      <c r="C2218" s="111" t="str">
        <f>IFERROR(VLOOKUP($I$4&amp;"--"&amp;ROW(A2212),'Clie-F'!$A$5:$H$7000,4,0),"")</f>
        <v/>
      </c>
      <c r="D2218" s="112" t="str">
        <f>IFERROR(VLOOKUP($I$4&amp;"--"&amp;ROW(A2212),'Clie-F'!$A$5:$H$7000,7,0),"")</f>
        <v/>
      </c>
      <c r="E2218" s="111" t="str">
        <f t="shared" ca="1" si="34"/>
        <v/>
      </c>
      <c r="F2218" s="111" t="str">
        <f>IFERROR(VLOOKUP($I$4&amp;"--"&amp;ROW(A2212),'Clie-F'!$A$5:$J$7000,9,0),"")</f>
        <v/>
      </c>
      <c r="G2218" s="111" t="str">
        <f>IFERROR(VLOOKUP($I$4&amp;"--"&amp;ROW(A2212),'Clie-F'!$A$5:$J$7000,10,0),"")</f>
        <v/>
      </c>
    </row>
    <row r="2219" spans="2:7" ht="30" customHeight="1" x14ac:dyDescent="0.3">
      <c r="B2219" s="110">
        <v>2213</v>
      </c>
      <c r="C2219" s="111" t="str">
        <f>IFERROR(VLOOKUP($I$4&amp;"--"&amp;ROW(A2213),'Clie-F'!$A$5:$H$7000,4,0),"")</f>
        <v/>
      </c>
      <c r="D2219" s="112" t="str">
        <f>IFERROR(VLOOKUP($I$4&amp;"--"&amp;ROW(A2213),'Clie-F'!$A$5:$H$7000,7,0),"")</f>
        <v/>
      </c>
      <c r="E2219" s="111" t="str">
        <f t="shared" ca="1" si="34"/>
        <v/>
      </c>
      <c r="F2219" s="111" t="str">
        <f>IFERROR(VLOOKUP($I$4&amp;"--"&amp;ROW(A2213),'Clie-F'!$A$5:$J$7000,9,0),"")</f>
        <v/>
      </c>
      <c r="G2219" s="111" t="str">
        <f>IFERROR(VLOOKUP($I$4&amp;"--"&amp;ROW(A2213),'Clie-F'!$A$5:$J$7000,10,0),"")</f>
        <v/>
      </c>
    </row>
    <row r="2220" spans="2:7" ht="30" customHeight="1" x14ac:dyDescent="0.3">
      <c r="B2220" s="110">
        <v>2214</v>
      </c>
      <c r="C2220" s="111" t="str">
        <f>IFERROR(VLOOKUP($I$4&amp;"--"&amp;ROW(A2214),'Clie-F'!$A$5:$H$7000,4,0),"")</f>
        <v/>
      </c>
      <c r="D2220" s="112" t="str">
        <f>IFERROR(VLOOKUP($I$4&amp;"--"&amp;ROW(A2214),'Clie-F'!$A$5:$H$7000,7,0),"")</f>
        <v/>
      </c>
      <c r="E2220" s="111" t="str">
        <f t="shared" ca="1" si="34"/>
        <v/>
      </c>
      <c r="F2220" s="111" t="str">
        <f>IFERROR(VLOOKUP($I$4&amp;"--"&amp;ROW(A2214),'Clie-F'!$A$5:$J$7000,9,0),"")</f>
        <v/>
      </c>
      <c r="G2220" s="111" t="str">
        <f>IFERROR(VLOOKUP($I$4&amp;"--"&amp;ROW(A2214),'Clie-F'!$A$5:$J$7000,10,0),"")</f>
        <v/>
      </c>
    </row>
    <row r="2221" spans="2:7" ht="30" customHeight="1" x14ac:dyDescent="0.3">
      <c r="B2221" s="110">
        <v>2215</v>
      </c>
      <c r="C2221" s="111" t="str">
        <f>IFERROR(VLOOKUP($I$4&amp;"--"&amp;ROW(A2215),'Clie-F'!$A$5:$H$7000,4,0),"")</f>
        <v/>
      </c>
      <c r="D2221" s="112" t="str">
        <f>IFERROR(VLOOKUP($I$4&amp;"--"&amp;ROW(A2215),'Clie-F'!$A$5:$H$7000,7,0),"")</f>
        <v/>
      </c>
      <c r="E2221" s="111" t="str">
        <f t="shared" ca="1" si="34"/>
        <v/>
      </c>
      <c r="F2221" s="111" t="str">
        <f>IFERROR(VLOOKUP($I$4&amp;"--"&amp;ROW(A2215),'Clie-F'!$A$5:$J$7000,9,0),"")</f>
        <v/>
      </c>
      <c r="G2221" s="111" t="str">
        <f>IFERROR(VLOOKUP($I$4&amp;"--"&amp;ROW(A2215),'Clie-F'!$A$5:$J$7000,10,0),"")</f>
        <v/>
      </c>
    </row>
    <row r="2222" spans="2:7" ht="30" customHeight="1" x14ac:dyDescent="0.3">
      <c r="B2222" s="110">
        <v>2216</v>
      </c>
      <c r="C2222" s="111" t="str">
        <f>IFERROR(VLOOKUP($I$4&amp;"--"&amp;ROW(A2216),'Clie-F'!$A$5:$H$7000,4,0),"")</f>
        <v/>
      </c>
      <c r="D2222" s="112" t="str">
        <f>IFERROR(VLOOKUP($I$4&amp;"--"&amp;ROW(A2216),'Clie-F'!$A$5:$H$7000,7,0),"")</f>
        <v/>
      </c>
      <c r="E2222" s="111" t="str">
        <f t="shared" ca="1" si="34"/>
        <v/>
      </c>
      <c r="F2222" s="111" t="str">
        <f>IFERROR(VLOOKUP($I$4&amp;"--"&amp;ROW(A2216),'Clie-F'!$A$5:$J$7000,9,0),"")</f>
        <v/>
      </c>
      <c r="G2222" s="111" t="str">
        <f>IFERROR(VLOOKUP($I$4&amp;"--"&amp;ROW(A2216),'Clie-F'!$A$5:$J$7000,10,0),"")</f>
        <v/>
      </c>
    </row>
    <row r="2223" spans="2:7" ht="30" customHeight="1" x14ac:dyDescent="0.3">
      <c r="B2223" s="110">
        <v>2217</v>
      </c>
      <c r="C2223" s="111" t="str">
        <f>IFERROR(VLOOKUP($I$4&amp;"--"&amp;ROW(A2217),'Clie-F'!$A$5:$H$7000,4,0),"")</f>
        <v/>
      </c>
      <c r="D2223" s="112" t="str">
        <f>IFERROR(VLOOKUP($I$4&amp;"--"&amp;ROW(A2217),'Clie-F'!$A$5:$H$7000,7,0),"")</f>
        <v/>
      </c>
      <c r="E2223" s="111" t="str">
        <f t="shared" ca="1" si="34"/>
        <v/>
      </c>
      <c r="F2223" s="111" t="str">
        <f>IFERROR(VLOOKUP($I$4&amp;"--"&amp;ROW(A2217),'Clie-F'!$A$5:$J$7000,9,0),"")</f>
        <v/>
      </c>
      <c r="G2223" s="111" t="str">
        <f>IFERROR(VLOOKUP($I$4&amp;"--"&amp;ROW(A2217),'Clie-F'!$A$5:$J$7000,10,0),"")</f>
        <v/>
      </c>
    </row>
    <row r="2224" spans="2:7" ht="30" customHeight="1" x14ac:dyDescent="0.3">
      <c r="B2224" s="110">
        <v>2218</v>
      </c>
      <c r="C2224" s="111" t="str">
        <f>IFERROR(VLOOKUP($I$4&amp;"--"&amp;ROW(A2218),'Clie-F'!$A$5:$H$7000,4,0),"")</f>
        <v/>
      </c>
      <c r="D2224" s="112" t="str">
        <f>IFERROR(VLOOKUP($I$4&amp;"--"&amp;ROW(A2218),'Clie-F'!$A$5:$H$7000,7,0),"")</f>
        <v/>
      </c>
      <c r="E2224" s="111" t="str">
        <f t="shared" ca="1" si="34"/>
        <v/>
      </c>
      <c r="F2224" s="111" t="str">
        <f>IFERROR(VLOOKUP($I$4&amp;"--"&amp;ROW(A2218),'Clie-F'!$A$5:$J$7000,9,0),"")</f>
        <v/>
      </c>
      <c r="G2224" s="111" t="str">
        <f>IFERROR(VLOOKUP($I$4&amp;"--"&amp;ROW(A2218),'Clie-F'!$A$5:$J$7000,10,0),"")</f>
        <v/>
      </c>
    </row>
    <row r="2225" spans="2:7" ht="30" customHeight="1" x14ac:dyDescent="0.3">
      <c r="B2225" s="110">
        <v>2219</v>
      </c>
      <c r="C2225" s="111" t="str">
        <f>IFERROR(VLOOKUP($I$4&amp;"--"&amp;ROW(A2219),'Clie-F'!$A$5:$H$7000,4,0),"")</f>
        <v/>
      </c>
      <c r="D2225" s="112" t="str">
        <f>IFERROR(VLOOKUP($I$4&amp;"--"&amp;ROW(A2219),'Clie-F'!$A$5:$H$7000,7,0),"")</f>
        <v/>
      </c>
      <c r="E2225" s="111" t="str">
        <f t="shared" ca="1" si="34"/>
        <v/>
      </c>
      <c r="F2225" s="111" t="str">
        <f>IFERROR(VLOOKUP($I$4&amp;"--"&amp;ROW(A2219),'Clie-F'!$A$5:$J$7000,9,0),"")</f>
        <v/>
      </c>
      <c r="G2225" s="111" t="str">
        <f>IFERROR(VLOOKUP($I$4&amp;"--"&amp;ROW(A2219),'Clie-F'!$A$5:$J$7000,10,0),"")</f>
        <v/>
      </c>
    </row>
    <row r="2226" spans="2:7" ht="30" customHeight="1" x14ac:dyDescent="0.3">
      <c r="B2226" s="110">
        <v>2220</v>
      </c>
      <c r="C2226" s="111" t="str">
        <f>IFERROR(VLOOKUP($I$4&amp;"--"&amp;ROW(A2220),'Clie-F'!$A$5:$H$7000,4,0),"")</f>
        <v/>
      </c>
      <c r="D2226" s="112" t="str">
        <f>IFERROR(VLOOKUP($I$4&amp;"--"&amp;ROW(A2220),'Clie-F'!$A$5:$H$7000,7,0),"")</f>
        <v/>
      </c>
      <c r="E2226" s="111" t="str">
        <f t="shared" ca="1" si="34"/>
        <v/>
      </c>
      <c r="F2226" s="111" t="str">
        <f>IFERROR(VLOOKUP($I$4&amp;"--"&amp;ROW(A2220),'Clie-F'!$A$5:$J$7000,9,0),"")</f>
        <v/>
      </c>
      <c r="G2226" s="111" t="str">
        <f>IFERROR(VLOOKUP($I$4&amp;"--"&amp;ROW(A2220),'Clie-F'!$A$5:$J$7000,10,0),"")</f>
        <v/>
      </c>
    </row>
    <row r="2227" spans="2:7" ht="30" customHeight="1" x14ac:dyDescent="0.3">
      <c r="B2227" s="110">
        <v>2221</v>
      </c>
      <c r="C2227" s="111" t="str">
        <f>IFERROR(VLOOKUP($I$4&amp;"--"&amp;ROW(A2221),'Clie-F'!$A$5:$H$7000,4,0),"")</f>
        <v/>
      </c>
      <c r="D2227" s="112" t="str">
        <f>IFERROR(VLOOKUP($I$4&amp;"--"&amp;ROW(A2221),'Clie-F'!$A$5:$H$7000,7,0),"")</f>
        <v/>
      </c>
      <c r="E2227" s="111" t="str">
        <f t="shared" ca="1" si="34"/>
        <v/>
      </c>
      <c r="F2227" s="111" t="str">
        <f>IFERROR(VLOOKUP($I$4&amp;"--"&amp;ROW(A2221),'Clie-F'!$A$5:$J$7000,9,0),"")</f>
        <v/>
      </c>
      <c r="G2227" s="111" t="str">
        <f>IFERROR(VLOOKUP($I$4&amp;"--"&amp;ROW(A2221),'Clie-F'!$A$5:$J$7000,10,0),"")</f>
        <v/>
      </c>
    </row>
    <row r="2228" spans="2:7" ht="30" customHeight="1" x14ac:dyDescent="0.3">
      <c r="B2228" s="110">
        <v>2222</v>
      </c>
      <c r="C2228" s="111" t="str">
        <f>IFERROR(VLOOKUP($I$4&amp;"--"&amp;ROW(A2222),'Clie-F'!$A$5:$H$7000,4,0),"")</f>
        <v/>
      </c>
      <c r="D2228" s="112" t="str">
        <f>IFERROR(VLOOKUP($I$4&amp;"--"&amp;ROW(A2222),'Clie-F'!$A$5:$H$7000,7,0),"")</f>
        <v/>
      </c>
      <c r="E2228" s="111" t="str">
        <f t="shared" ca="1" si="34"/>
        <v/>
      </c>
      <c r="F2228" s="111" t="str">
        <f>IFERROR(VLOOKUP($I$4&amp;"--"&amp;ROW(A2222),'Clie-F'!$A$5:$J$7000,9,0),"")</f>
        <v/>
      </c>
      <c r="G2228" s="111" t="str">
        <f>IFERROR(VLOOKUP($I$4&amp;"--"&amp;ROW(A2222),'Clie-F'!$A$5:$J$7000,10,0),"")</f>
        <v/>
      </c>
    </row>
    <row r="2229" spans="2:7" ht="30" customHeight="1" x14ac:dyDescent="0.3">
      <c r="B2229" s="110">
        <v>2223</v>
      </c>
      <c r="C2229" s="111" t="str">
        <f>IFERROR(VLOOKUP($I$4&amp;"--"&amp;ROW(A2223),'Clie-F'!$A$5:$H$7000,4,0),"")</f>
        <v/>
      </c>
      <c r="D2229" s="112" t="str">
        <f>IFERROR(VLOOKUP($I$4&amp;"--"&amp;ROW(A2223),'Clie-F'!$A$5:$H$7000,7,0),"")</f>
        <v/>
      </c>
      <c r="E2229" s="111" t="str">
        <f t="shared" ca="1" si="34"/>
        <v/>
      </c>
      <c r="F2229" s="111" t="str">
        <f>IFERROR(VLOOKUP($I$4&amp;"--"&amp;ROW(A2223),'Clie-F'!$A$5:$J$7000,9,0),"")</f>
        <v/>
      </c>
      <c r="G2229" s="111" t="str">
        <f>IFERROR(VLOOKUP($I$4&amp;"--"&amp;ROW(A2223),'Clie-F'!$A$5:$J$7000,10,0),"")</f>
        <v/>
      </c>
    </row>
    <row r="2230" spans="2:7" ht="30" customHeight="1" x14ac:dyDescent="0.3">
      <c r="B2230" s="110">
        <v>2224</v>
      </c>
      <c r="C2230" s="111" t="str">
        <f>IFERROR(VLOOKUP($I$4&amp;"--"&amp;ROW(A2224),'Clie-F'!$A$5:$H$7000,4,0),"")</f>
        <v/>
      </c>
      <c r="D2230" s="112" t="str">
        <f>IFERROR(VLOOKUP($I$4&amp;"--"&amp;ROW(A2224),'Clie-F'!$A$5:$H$7000,7,0),"")</f>
        <v/>
      </c>
      <c r="E2230" s="111" t="str">
        <f t="shared" ca="1" si="34"/>
        <v/>
      </c>
      <c r="F2230" s="111" t="str">
        <f>IFERROR(VLOOKUP($I$4&amp;"--"&amp;ROW(A2224),'Clie-F'!$A$5:$J$7000,9,0),"")</f>
        <v/>
      </c>
      <c r="G2230" s="111" t="str">
        <f>IFERROR(VLOOKUP($I$4&amp;"--"&amp;ROW(A2224),'Clie-F'!$A$5:$J$7000,10,0),"")</f>
        <v/>
      </c>
    </row>
    <row r="2231" spans="2:7" ht="30" customHeight="1" x14ac:dyDescent="0.3">
      <c r="B2231" s="110">
        <v>2225</v>
      </c>
      <c r="C2231" s="111" t="str">
        <f>IFERROR(VLOOKUP($I$4&amp;"--"&amp;ROW(A2225),'Clie-F'!$A$5:$H$7000,4,0),"")</f>
        <v/>
      </c>
      <c r="D2231" s="112" t="str">
        <f>IFERROR(VLOOKUP($I$4&amp;"--"&amp;ROW(A2225),'Clie-F'!$A$5:$H$7000,7,0),"")</f>
        <v/>
      </c>
      <c r="E2231" s="111" t="str">
        <f t="shared" ca="1" si="34"/>
        <v/>
      </c>
      <c r="F2231" s="111" t="str">
        <f>IFERROR(VLOOKUP($I$4&amp;"--"&amp;ROW(A2225),'Clie-F'!$A$5:$J$7000,9,0),"")</f>
        <v/>
      </c>
      <c r="G2231" s="111" t="str">
        <f>IFERROR(VLOOKUP($I$4&amp;"--"&amp;ROW(A2225),'Clie-F'!$A$5:$J$7000,10,0),"")</f>
        <v/>
      </c>
    </row>
    <row r="2232" spans="2:7" ht="30" customHeight="1" x14ac:dyDescent="0.3">
      <c r="B2232" s="110">
        <v>2226</v>
      </c>
      <c r="C2232" s="111" t="str">
        <f>IFERROR(VLOOKUP($I$4&amp;"--"&amp;ROW(A2226),'Clie-F'!$A$5:$H$7000,4,0),"")</f>
        <v/>
      </c>
      <c r="D2232" s="112" t="str">
        <f>IFERROR(VLOOKUP($I$4&amp;"--"&amp;ROW(A2226),'Clie-F'!$A$5:$H$7000,7,0),"")</f>
        <v/>
      </c>
      <c r="E2232" s="111" t="str">
        <f t="shared" ca="1" si="34"/>
        <v/>
      </c>
      <c r="F2232" s="111" t="str">
        <f>IFERROR(VLOOKUP($I$4&amp;"--"&amp;ROW(A2226),'Clie-F'!$A$5:$J$7000,9,0),"")</f>
        <v/>
      </c>
      <c r="G2232" s="111" t="str">
        <f>IFERROR(VLOOKUP($I$4&amp;"--"&amp;ROW(A2226),'Clie-F'!$A$5:$J$7000,10,0),"")</f>
        <v/>
      </c>
    </row>
    <row r="2233" spans="2:7" ht="30" customHeight="1" x14ac:dyDescent="0.3">
      <c r="B2233" s="110">
        <v>2227</v>
      </c>
      <c r="C2233" s="111" t="str">
        <f>IFERROR(VLOOKUP($I$4&amp;"--"&amp;ROW(A2227),'Clie-F'!$A$5:$H$7000,4,0),"")</f>
        <v/>
      </c>
      <c r="D2233" s="112" t="str">
        <f>IFERROR(VLOOKUP($I$4&amp;"--"&amp;ROW(A2227),'Clie-F'!$A$5:$H$7000,7,0),"")</f>
        <v/>
      </c>
      <c r="E2233" s="111" t="str">
        <f t="shared" ca="1" si="34"/>
        <v/>
      </c>
      <c r="F2233" s="111" t="str">
        <f>IFERROR(VLOOKUP($I$4&amp;"--"&amp;ROW(A2227),'Clie-F'!$A$5:$J$7000,9,0),"")</f>
        <v/>
      </c>
      <c r="G2233" s="111" t="str">
        <f>IFERROR(VLOOKUP($I$4&amp;"--"&amp;ROW(A2227),'Clie-F'!$A$5:$J$7000,10,0),"")</f>
        <v/>
      </c>
    </row>
    <row r="2234" spans="2:7" ht="30" customHeight="1" x14ac:dyDescent="0.3">
      <c r="B2234" s="110">
        <v>2228</v>
      </c>
      <c r="C2234" s="111" t="str">
        <f>IFERROR(VLOOKUP($I$4&amp;"--"&amp;ROW(A2228),'Clie-F'!$A$5:$H$7000,4,0),"")</f>
        <v/>
      </c>
      <c r="D2234" s="112" t="str">
        <f>IFERROR(VLOOKUP($I$4&amp;"--"&amp;ROW(A2228),'Clie-F'!$A$5:$H$7000,7,0),"")</f>
        <v/>
      </c>
      <c r="E2234" s="111" t="str">
        <f t="shared" ca="1" si="34"/>
        <v/>
      </c>
      <c r="F2234" s="111" t="str">
        <f>IFERROR(VLOOKUP($I$4&amp;"--"&amp;ROW(A2228),'Clie-F'!$A$5:$J$7000,9,0),"")</f>
        <v/>
      </c>
      <c r="G2234" s="111" t="str">
        <f>IFERROR(VLOOKUP($I$4&amp;"--"&amp;ROW(A2228),'Clie-F'!$A$5:$J$7000,10,0),"")</f>
        <v/>
      </c>
    </row>
    <row r="2235" spans="2:7" ht="30" customHeight="1" x14ac:dyDescent="0.3">
      <c r="B2235" s="110">
        <v>2229</v>
      </c>
      <c r="C2235" s="111" t="str">
        <f>IFERROR(VLOOKUP($I$4&amp;"--"&amp;ROW(A2229),'Clie-F'!$A$5:$H$7000,4,0),"")</f>
        <v/>
      </c>
      <c r="D2235" s="112" t="str">
        <f>IFERROR(VLOOKUP($I$4&amp;"--"&amp;ROW(A2229),'Clie-F'!$A$5:$H$7000,7,0),"")</f>
        <v/>
      </c>
      <c r="E2235" s="111" t="str">
        <f t="shared" ca="1" si="34"/>
        <v/>
      </c>
      <c r="F2235" s="111" t="str">
        <f>IFERROR(VLOOKUP($I$4&amp;"--"&amp;ROW(A2229),'Clie-F'!$A$5:$J$7000,9,0),"")</f>
        <v/>
      </c>
      <c r="G2235" s="111" t="str">
        <f>IFERROR(VLOOKUP($I$4&amp;"--"&amp;ROW(A2229),'Clie-F'!$A$5:$J$7000,10,0),"")</f>
        <v/>
      </c>
    </row>
    <row r="2236" spans="2:7" ht="30" customHeight="1" x14ac:dyDescent="0.3">
      <c r="B2236" s="110">
        <v>2230</v>
      </c>
      <c r="C2236" s="111" t="str">
        <f>IFERROR(VLOOKUP($I$4&amp;"--"&amp;ROW(A2230),'Clie-F'!$A$5:$H$7000,4,0),"")</f>
        <v/>
      </c>
      <c r="D2236" s="112" t="str">
        <f>IFERROR(VLOOKUP($I$4&amp;"--"&amp;ROW(A2230),'Clie-F'!$A$5:$H$7000,7,0),"")</f>
        <v/>
      </c>
      <c r="E2236" s="111" t="str">
        <f t="shared" ca="1" si="34"/>
        <v/>
      </c>
      <c r="F2236" s="111" t="str">
        <f>IFERROR(VLOOKUP($I$4&amp;"--"&amp;ROW(A2230),'Clie-F'!$A$5:$J$7000,9,0),"")</f>
        <v/>
      </c>
      <c r="G2236" s="111" t="str">
        <f>IFERROR(VLOOKUP($I$4&amp;"--"&amp;ROW(A2230),'Clie-F'!$A$5:$J$7000,10,0),"")</f>
        <v/>
      </c>
    </row>
    <row r="2237" spans="2:7" ht="30" customHeight="1" x14ac:dyDescent="0.3">
      <c r="B2237" s="110">
        <v>2231</v>
      </c>
      <c r="C2237" s="111" t="str">
        <f>IFERROR(VLOOKUP($I$4&amp;"--"&amp;ROW(A2231),'Clie-F'!$A$5:$H$7000,4,0),"")</f>
        <v/>
      </c>
      <c r="D2237" s="112" t="str">
        <f>IFERROR(VLOOKUP($I$4&amp;"--"&amp;ROW(A2231),'Clie-F'!$A$5:$H$7000,7,0),"")</f>
        <v/>
      </c>
      <c r="E2237" s="111" t="str">
        <f t="shared" ca="1" si="34"/>
        <v/>
      </c>
      <c r="F2237" s="111" t="str">
        <f>IFERROR(VLOOKUP($I$4&amp;"--"&amp;ROW(A2231),'Clie-F'!$A$5:$J$7000,9,0),"")</f>
        <v/>
      </c>
      <c r="G2237" s="111" t="str">
        <f>IFERROR(VLOOKUP($I$4&amp;"--"&amp;ROW(A2231),'Clie-F'!$A$5:$J$7000,10,0),"")</f>
        <v/>
      </c>
    </row>
    <row r="2238" spans="2:7" ht="30" customHeight="1" x14ac:dyDescent="0.3">
      <c r="B2238" s="110">
        <v>2232</v>
      </c>
      <c r="C2238" s="111" t="str">
        <f>IFERROR(VLOOKUP($I$4&amp;"--"&amp;ROW(A2232),'Clie-F'!$A$5:$H$7000,4,0),"")</f>
        <v/>
      </c>
      <c r="D2238" s="112" t="str">
        <f>IFERROR(VLOOKUP($I$4&amp;"--"&amp;ROW(A2232),'Clie-F'!$A$5:$H$7000,7,0),"")</f>
        <v/>
      </c>
      <c r="E2238" s="111" t="str">
        <f t="shared" ca="1" si="34"/>
        <v/>
      </c>
      <c r="F2238" s="111" t="str">
        <f>IFERROR(VLOOKUP($I$4&amp;"--"&amp;ROW(A2232),'Clie-F'!$A$5:$J$7000,9,0),"")</f>
        <v/>
      </c>
      <c r="G2238" s="111" t="str">
        <f>IFERROR(VLOOKUP($I$4&amp;"--"&amp;ROW(A2232),'Clie-F'!$A$5:$J$7000,10,0),"")</f>
        <v/>
      </c>
    </row>
    <row r="2239" spans="2:7" ht="30" customHeight="1" x14ac:dyDescent="0.3">
      <c r="B2239" s="110">
        <v>2233</v>
      </c>
      <c r="C2239" s="111" t="str">
        <f>IFERROR(VLOOKUP($I$4&amp;"--"&amp;ROW(A2233),'Clie-F'!$A$5:$H$7000,4,0),"")</f>
        <v/>
      </c>
      <c r="D2239" s="112" t="str">
        <f>IFERROR(VLOOKUP($I$4&amp;"--"&amp;ROW(A2233),'Clie-F'!$A$5:$H$7000,7,0),"")</f>
        <v/>
      </c>
      <c r="E2239" s="111" t="str">
        <f t="shared" ca="1" si="34"/>
        <v/>
      </c>
      <c r="F2239" s="111" t="str">
        <f>IFERROR(VLOOKUP($I$4&amp;"--"&amp;ROW(A2233),'Clie-F'!$A$5:$J$7000,9,0),"")</f>
        <v/>
      </c>
      <c r="G2239" s="111" t="str">
        <f>IFERROR(VLOOKUP($I$4&amp;"--"&amp;ROW(A2233),'Clie-F'!$A$5:$J$7000,10,0),"")</f>
        <v/>
      </c>
    </row>
    <row r="2240" spans="2:7" ht="30" customHeight="1" x14ac:dyDescent="0.3">
      <c r="B2240" s="110">
        <v>2234</v>
      </c>
      <c r="C2240" s="111" t="str">
        <f>IFERROR(VLOOKUP($I$4&amp;"--"&amp;ROW(A2234),'Clie-F'!$A$5:$H$7000,4,0),"")</f>
        <v/>
      </c>
      <c r="D2240" s="112" t="str">
        <f>IFERROR(VLOOKUP($I$4&amp;"--"&amp;ROW(A2234),'Clie-F'!$A$5:$H$7000,7,0),"")</f>
        <v/>
      </c>
      <c r="E2240" s="111" t="str">
        <f t="shared" ca="1" si="34"/>
        <v/>
      </c>
      <c r="F2240" s="111" t="str">
        <f>IFERROR(VLOOKUP($I$4&amp;"--"&amp;ROW(A2234),'Clie-F'!$A$5:$J$7000,9,0),"")</f>
        <v/>
      </c>
      <c r="G2240" s="111" t="str">
        <f>IFERROR(VLOOKUP($I$4&amp;"--"&amp;ROW(A2234),'Clie-F'!$A$5:$J$7000,10,0),"")</f>
        <v/>
      </c>
    </row>
    <row r="2241" spans="2:7" ht="30" customHeight="1" x14ac:dyDescent="0.3">
      <c r="B2241" s="110">
        <v>2235</v>
      </c>
      <c r="C2241" s="111" t="str">
        <f>IFERROR(VLOOKUP($I$4&amp;"--"&amp;ROW(A2235),'Clie-F'!$A$5:$H$7000,4,0),"")</f>
        <v/>
      </c>
      <c r="D2241" s="112" t="str">
        <f>IFERROR(VLOOKUP($I$4&amp;"--"&amp;ROW(A2235),'Clie-F'!$A$5:$H$7000,7,0),"")</f>
        <v/>
      </c>
      <c r="E2241" s="111" t="str">
        <f t="shared" ca="1" si="34"/>
        <v/>
      </c>
      <c r="F2241" s="111" t="str">
        <f>IFERROR(VLOOKUP($I$4&amp;"--"&amp;ROW(A2235),'Clie-F'!$A$5:$J$7000,9,0),"")</f>
        <v/>
      </c>
      <c r="G2241" s="111" t="str">
        <f>IFERROR(VLOOKUP($I$4&amp;"--"&amp;ROW(A2235),'Clie-F'!$A$5:$J$7000,10,0),"")</f>
        <v/>
      </c>
    </row>
    <row r="2242" spans="2:7" ht="30" customHeight="1" x14ac:dyDescent="0.3">
      <c r="B2242" s="110">
        <v>2236</v>
      </c>
      <c r="C2242" s="111" t="str">
        <f>IFERROR(VLOOKUP($I$4&amp;"--"&amp;ROW(A2236),'Clie-F'!$A$5:$H$7000,4,0),"")</f>
        <v/>
      </c>
      <c r="D2242" s="112" t="str">
        <f>IFERROR(VLOOKUP($I$4&amp;"--"&amp;ROW(A2236),'Clie-F'!$A$5:$H$7000,7,0),"")</f>
        <v/>
      </c>
      <c r="E2242" s="111" t="str">
        <f t="shared" ca="1" si="34"/>
        <v/>
      </c>
      <c r="F2242" s="111" t="str">
        <f>IFERROR(VLOOKUP($I$4&amp;"--"&amp;ROW(A2236),'Clie-F'!$A$5:$J$7000,9,0),"")</f>
        <v/>
      </c>
      <c r="G2242" s="111" t="str">
        <f>IFERROR(VLOOKUP($I$4&amp;"--"&amp;ROW(A2236),'Clie-F'!$A$5:$J$7000,10,0),"")</f>
        <v/>
      </c>
    </row>
    <row r="2243" spans="2:7" ht="30" customHeight="1" x14ac:dyDescent="0.3">
      <c r="B2243" s="110">
        <v>2237</v>
      </c>
      <c r="C2243" s="111" t="str">
        <f>IFERROR(VLOOKUP($I$4&amp;"--"&amp;ROW(A2237),'Clie-F'!$A$5:$H$7000,4,0),"")</f>
        <v/>
      </c>
      <c r="D2243" s="112" t="str">
        <f>IFERROR(VLOOKUP($I$4&amp;"--"&amp;ROW(A2237),'Clie-F'!$A$5:$H$7000,7,0),"")</f>
        <v/>
      </c>
      <c r="E2243" s="111" t="str">
        <f t="shared" ca="1" si="34"/>
        <v/>
      </c>
      <c r="F2243" s="111" t="str">
        <f>IFERROR(VLOOKUP($I$4&amp;"--"&amp;ROW(A2237),'Clie-F'!$A$5:$J$7000,9,0),"")</f>
        <v/>
      </c>
      <c r="G2243" s="111" t="str">
        <f>IFERROR(VLOOKUP($I$4&amp;"--"&amp;ROW(A2237),'Clie-F'!$A$5:$J$7000,10,0),"")</f>
        <v/>
      </c>
    </row>
    <row r="2244" spans="2:7" ht="30" customHeight="1" x14ac:dyDescent="0.3">
      <c r="B2244" s="110">
        <v>2238</v>
      </c>
      <c r="C2244" s="111" t="str">
        <f>IFERROR(VLOOKUP($I$4&amp;"--"&amp;ROW(A2238),'Clie-F'!$A$5:$H$7000,4,0),"")</f>
        <v/>
      </c>
      <c r="D2244" s="112" t="str">
        <f>IFERROR(VLOOKUP($I$4&amp;"--"&amp;ROW(A2238),'Clie-F'!$A$5:$H$7000,7,0),"")</f>
        <v/>
      </c>
      <c r="E2244" s="111" t="str">
        <f t="shared" ca="1" si="34"/>
        <v/>
      </c>
      <c r="F2244" s="111" t="str">
        <f>IFERROR(VLOOKUP($I$4&amp;"--"&amp;ROW(A2238),'Clie-F'!$A$5:$J$7000,9,0),"")</f>
        <v/>
      </c>
      <c r="G2244" s="111" t="str">
        <f>IFERROR(VLOOKUP($I$4&amp;"--"&amp;ROW(A2238),'Clie-F'!$A$5:$J$7000,10,0),"")</f>
        <v/>
      </c>
    </row>
    <row r="2245" spans="2:7" ht="30" customHeight="1" x14ac:dyDescent="0.3">
      <c r="B2245" s="110">
        <v>2239</v>
      </c>
      <c r="C2245" s="111" t="str">
        <f>IFERROR(VLOOKUP($I$4&amp;"--"&amp;ROW(A2239),'Clie-F'!$A$5:$H$7000,4,0),"")</f>
        <v/>
      </c>
      <c r="D2245" s="112" t="str">
        <f>IFERROR(VLOOKUP($I$4&amp;"--"&amp;ROW(A2239),'Clie-F'!$A$5:$H$7000,7,0),"")</f>
        <v/>
      </c>
      <c r="E2245" s="111" t="str">
        <f t="shared" ca="1" si="34"/>
        <v/>
      </c>
      <c r="F2245" s="111" t="str">
        <f>IFERROR(VLOOKUP($I$4&amp;"--"&amp;ROW(A2239),'Clie-F'!$A$5:$J$7000,9,0),"")</f>
        <v/>
      </c>
      <c r="G2245" s="111" t="str">
        <f>IFERROR(VLOOKUP($I$4&amp;"--"&amp;ROW(A2239),'Clie-F'!$A$5:$J$7000,10,0),"")</f>
        <v/>
      </c>
    </row>
    <row r="2246" spans="2:7" ht="30" customHeight="1" x14ac:dyDescent="0.3">
      <c r="B2246" s="110">
        <v>2240</v>
      </c>
      <c r="C2246" s="111" t="str">
        <f>IFERROR(VLOOKUP($I$4&amp;"--"&amp;ROW(A2240),'Clie-F'!$A$5:$H$7000,4,0),"")</f>
        <v/>
      </c>
      <c r="D2246" s="112" t="str">
        <f>IFERROR(VLOOKUP($I$4&amp;"--"&amp;ROW(A2240),'Clie-F'!$A$5:$H$7000,7,0),"")</f>
        <v/>
      </c>
      <c r="E2246" s="111" t="str">
        <f t="shared" ca="1" si="34"/>
        <v/>
      </c>
      <c r="F2246" s="111" t="str">
        <f>IFERROR(VLOOKUP($I$4&amp;"--"&amp;ROW(A2240),'Clie-F'!$A$5:$J$7000,9,0),"")</f>
        <v/>
      </c>
      <c r="G2246" s="111" t="str">
        <f>IFERROR(VLOOKUP($I$4&amp;"--"&amp;ROW(A2240),'Clie-F'!$A$5:$J$7000,10,0),"")</f>
        <v/>
      </c>
    </row>
    <row r="2247" spans="2:7" ht="30" customHeight="1" x14ac:dyDescent="0.3">
      <c r="B2247" s="110">
        <v>2241</v>
      </c>
      <c r="C2247" s="111" t="str">
        <f>IFERROR(VLOOKUP($I$4&amp;"--"&amp;ROW(A2241),'Clie-F'!$A$5:$H$7000,4,0),"")</f>
        <v/>
      </c>
      <c r="D2247" s="112" t="str">
        <f>IFERROR(VLOOKUP($I$4&amp;"--"&amp;ROW(A2241),'Clie-F'!$A$5:$H$7000,7,0),"")</f>
        <v/>
      </c>
      <c r="E2247" s="111" t="str">
        <f t="shared" ref="E2247:E2310" ca="1" si="35">IFERROR(IF(D2247,DATEDIF(D2247,TODAY(),"Y"),""),"")</f>
        <v/>
      </c>
      <c r="F2247" s="111" t="str">
        <f>IFERROR(VLOOKUP($I$4&amp;"--"&amp;ROW(A2241),'Clie-F'!$A$5:$J$7000,9,0),"")</f>
        <v/>
      </c>
      <c r="G2247" s="111" t="str">
        <f>IFERROR(VLOOKUP($I$4&amp;"--"&amp;ROW(A2241),'Clie-F'!$A$5:$J$7000,10,0),"")</f>
        <v/>
      </c>
    </row>
    <row r="2248" spans="2:7" ht="30" customHeight="1" x14ac:dyDescent="0.3">
      <c r="B2248" s="110">
        <v>2242</v>
      </c>
      <c r="C2248" s="111" t="str">
        <f>IFERROR(VLOOKUP($I$4&amp;"--"&amp;ROW(A2242),'Clie-F'!$A$5:$H$7000,4,0),"")</f>
        <v/>
      </c>
      <c r="D2248" s="112" t="str">
        <f>IFERROR(VLOOKUP($I$4&amp;"--"&amp;ROW(A2242),'Clie-F'!$A$5:$H$7000,7,0),"")</f>
        <v/>
      </c>
      <c r="E2248" s="111" t="str">
        <f t="shared" ca="1" si="35"/>
        <v/>
      </c>
      <c r="F2248" s="111" t="str">
        <f>IFERROR(VLOOKUP($I$4&amp;"--"&amp;ROW(A2242),'Clie-F'!$A$5:$J$7000,9,0),"")</f>
        <v/>
      </c>
      <c r="G2248" s="111" t="str">
        <f>IFERROR(VLOOKUP($I$4&amp;"--"&amp;ROW(A2242),'Clie-F'!$A$5:$J$7000,10,0),"")</f>
        <v/>
      </c>
    </row>
    <row r="2249" spans="2:7" ht="30" customHeight="1" x14ac:dyDescent="0.3">
      <c r="B2249" s="110">
        <v>2243</v>
      </c>
      <c r="C2249" s="111" t="str">
        <f>IFERROR(VLOOKUP($I$4&amp;"--"&amp;ROW(A2243),'Clie-F'!$A$5:$H$7000,4,0),"")</f>
        <v/>
      </c>
      <c r="D2249" s="112" t="str">
        <f>IFERROR(VLOOKUP($I$4&amp;"--"&amp;ROW(A2243),'Clie-F'!$A$5:$H$7000,7,0),"")</f>
        <v/>
      </c>
      <c r="E2249" s="111" t="str">
        <f t="shared" ca="1" si="35"/>
        <v/>
      </c>
      <c r="F2249" s="111" t="str">
        <f>IFERROR(VLOOKUP($I$4&amp;"--"&amp;ROW(A2243),'Clie-F'!$A$5:$J$7000,9,0),"")</f>
        <v/>
      </c>
      <c r="G2249" s="111" t="str">
        <f>IFERROR(VLOOKUP($I$4&amp;"--"&amp;ROW(A2243),'Clie-F'!$A$5:$J$7000,10,0),"")</f>
        <v/>
      </c>
    </row>
    <row r="2250" spans="2:7" ht="30" customHeight="1" x14ac:dyDescent="0.3">
      <c r="B2250" s="110">
        <v>2244</v>
      </c>
      <c r="C2250" s="111" t="str">
        <f>IFERROR(VLOOKUP($I$4&amp;"--"&amp;ROW(A2244),'Clie-F'!$A$5:$H$7000,4,0),"")</f>
        <v/>
      </c>
      <c r="D2250" s="112" t="str">
        <f>IFERROR(VLOOKUP($I$4&amp;"--"&amp;ROW(A2244),'Clie-F'!$A$5:$H$7000,7,0),"")</f>
        <v/>
      </c>
      <c r="E2250" s="111" t="str">
        <f t="shared" ca="1" si="35"/>
        <v/>
      </c>
      <c r="F2250" s="111" t="str">
        <f>IFERROR(VLOOKUP($I$4&amp;"--"&amp;ROW(A2244),'Clie-F'!$A$5:$J$7000,9,0),"")</f>
        <v/>
      </c>
      <c r="G2250" s="111" t="str">
        <f>IFERROR(VLOOKUP($I$4&amp;"--"&amp;ROW(A2244),'Clie-F'!$A$5:$J$7000,10,0),"")</f>
        <v/>
      </c>
    </row>
    <row r="2251" spans="2:7" ht="30" customHeight="1" x14ac:dyDescent="0.3">
      <c r="B2251" s="110">
        <v>2245</v>
      </c>
      <c r="C2251" s="111" t="str">
        <f>IFERROR(VLOOKUP($I$4&amp;"--"&amp;ROW(A2245),'Clie-F'!$A$5:$H$7000,4,0),"")</f>
        <v/>
      </c>
      <c r="D2251" s="112" t="str">
        <f>IFERROR(VLOOKUP($I$4&amp;"--"&amp;ROW(A2245),'Clie-F'!$A$5:$H$7000,7,0),"")</f>
        <v/>
      </c>
      <c r="E2251" s="111" t="str">
        <f t="shared" ca="1" si="35"/>
        <v/>
      </c>
      <c r="F2251" s="111" t="str">
        <f>IFERROR(VLOOKUP($I$4&amp;"--"&amp;ROW(A2245),'Clie-F'!$A$5:$J$7000,9,0),"")</f>
        <v/>
      </c>
      <c r="G2251" s="111" t="str">
        <f>IFERROR(VLOOKUP($I$4&amp;"--"&amp;ROW(A2245),'Clie-F'!$A$5:$J$7000,10,0),"")</f>
        <v/>
      </c>
    </row>
    <row r="2252" spans="2:7" ht="30" customHeight="1" x14ac:dyDescent="0.3">
      <c r="B2252" s="110">
        <v>2246</v>
      </c>
      <c r="C2252" s="111" t="str">
        <f>IFERROR(VLOOKUP($I$4&amp;"--"&amp;ROW(A2246),'Clie-F'!$A$5:$H$7000,4,0),"")</f>
        <v/>
      </c>
      <c r="D2252" s="112" t="str">
        <f>IFERROR(VLOOKUP($I$4&amp;"--"&amp;ROW(A2246),'Clie-F'!$A$5:$H$7000,7,0),"")</f>
        <v/>
      </c>
      <c r="E2252" s="111" t="str">
        <f t="shared" ca="1" si="35"/>
        <v/>
      </c>
      <c r="F2252" s="111" t="str">
        <f>IFERROR(VLOOKUP($I$4&amp;"--"&amp;ROW(A2246),'Clie-F'!$A$5:$J$7000,9,0),"")</f>
        <v/>
      </c>
      <c r="G2252" s="111" t="str">
        <f>IFERROR(VLOOKUP($I$4&amp;"--"&amp;ROW(A2246),'Clie-F'!$A$5:$J$7000,10,0),"")</f>
        <v/>
      </c>
    </row>
    <row r="2253" spans="2:7" ht="30" customHeight="1" x14ac:dyDescent="0.3">
      <c r="B2253" s="110">
        <v>2247</v>
      </c>
      <c r="C2253" s="111" t="str">
        <f>IFERROR(VLOOKUP($I$4&amp;"--"&amp;ROW(A2247),'Clie-F'!$A$5:$H$7000,4,0),"")</f>
        <v/>
      </c>
      <c r="D2253" s="112" t="str">
        <f>IFERROR(VLOOKUP($I$4&amp;"--"&amp;ROW(A2247),'Clie-F'!$A$5:$H$7000,7,0),"")</f>
        <v/>
      </c>
      <c r="E2253" s="111" t="str">
        <f t="shared" ca="1" si="35"/>
        <v/>
      </c>
      <c r="F2253" s="111" t="str">
        <f>IFERROR(VLOOKUP($I$4&amp;"--"&amp;ROW(A2247),'Clie-F'!$A$5:$J$7000,9,0),"")</f>
        <v/>
      </c>
      <c r="G2253" s="111" t="str">
        <f>IFERROR(VLOOKUP($I$4&amp;"--"&amp;ROW(A2247),'Clie-F'!$A$5:$J$7000,10,0),"")</f>
        <v/>
      </c>
    </row>
    <row r="2254" spans="2:7" ht="30" customHeight="1" x14ac:dyDescent="0.3">
      <c r="B2254" s="110">
        <v>2248</v>
      </c>
      <c r="C2254" s="111" t="str">
        <f>IFERROR(VLOOKUP($I$4&amp;"--"&amp;ROW(A2248),'Clie-F'!$A$5:$H$7000,4,0),"")</f>
        <v/>
      </c>
      <c r="D2254" s="112" t="str">
        <f>IFERROR(VLOOKUP($I$4&amp;"--"&amp;ROW(A2248),'Clie-F'!$A$5:$H$7000,7,0),"")</f>
        <v/>
      </c>
      <c r="E2254" s="111" t="str">
        <f t="shared" ca="1" si="35"/>
        <v/>
      </c>
      <c r="F2254" s="111" t="str">
        <f>IFERROR(VLOOKUP($I$4&amp;"--"&amp;ROW(A2248),'Clie-F'!$A$5:$J$7000,9,0),"")</f>
        <v/>
      </c>
      <c r="G2254" s="111" t="str">
        <f>IFERROR(VLOOKUP($I$4&amp;"--"&amp;ROW(A2248),'Clie-F'!$A$5:$J$7000,10,0),"")</f>
        <v/>
      </c>
    </row>
    <row r="2255" spans="2:7" ht="30" customHeight="1" x14ac:dyDescent="0.3">
      <c r="B2255" s="110">
        <v>2249</v>
      </c>
      <c r="C2255" s="111" t="str">
        <f>IFERROR(VLOOKUP($I$4&amp;"--"&amp;ROW(A2249),'Clie-F'!$A$5:$H$7000,4,0),"")</f>
        <v/>
      </c>
      <c r="D2255" s="112" t="str">
        <f>IFERROR(VLOOKUP($I$4&amp;"--"&amp;ROW(A2249),'Clie-F'!$A$5:$H$7000,7,0),"")</f>
        <v/>
      </c>
      <c r="E2255" s="111" t="str">
        <f t="shared" ca="1" si="35"/>
        <v/>
      </c>
      <c r="F2255" s="111" t="str">
        <f>IFERROR(VLOOKUP($I$4&amp;"--"&amp;ROW(A2249),'Clie-F'!$A$5:$J$7000,9,0),"")</f>
        <v/>
      </c>
      <c r="G2255" s="111" t="str">
        <f>IFERROR(VLOOKUP($I$4&amp;"--"&amp;ROW(A2249),'Clie-F'!$A$5:$J$7000,10,0),"")</f>
        <v/>
      </c>
    </row>
    <row r="2256" spans="2:7" ht="30" customHeight="1" x14ac:dyDescent="0.3">
      <c r="B2256" s="110">
        <v>2250</v>
      </c>
      <c r="C2256" s="111" t="str">
        <f>IFERROR(VLOOKUP($I$4&amp;"--"&amp;ROW(A2250),'Clie-F'!$A$5:$H$7000,4,0),"")</f>
        <v/>
      </c>
      <c r="D2256" s="112" t="str">
        <f>IFERROR(VLOOKUP($I$4&amp;"--"&amp;ROW(A2250),'Clie-F'!$A$5:$H$7000,7,0),"")</f>
        <v/>
      </c>
      <c r="E2256" s="111" t="str">
        <f t="shared" ca="1" si="35"/>
        <v/>
      </c>
      <c r="F2256" s="111" t="str">
        <f>IFERROR(VLOOKUP($I$4&amp;"--"&amp;ROW(A2250),'Clie-F'!$A$5:$J$7000,9,0),"")</f>
        <v/>
      </c>
      <c r="G2256" s="111" t="str">
        <f>IFERROR(VLOOKUP($I$4&amp;"--"&amp;ROW(A2250),'Clie-F'!$A$5:$J$7000,10,0),"")</f>
        <v/>
      </c>
    </row>
    <row r="2257" spans="2:7" ht="30" customHeight="1" x14ac:dyDescent="0.3">
      <c r="B2257" s="110">
        <v>2251</v>
      </c>
      <c r="C2257" s="111" t="str">
        <f>IFERROR(VLOOKUP($I$4&amp;"--"&amp;ROW(A2251),'Clie-F'!$A$5:$H$7000,4,0),"")</f>
        <v/>
      </c>
      <c r="D2257" s="112" t="str">
        <f>IFERROR(VLOOKUP($I$4&amp;"--"&amp;ROW(A2251),'Clie-F'!$A$5:$H$7000,7,0),"")</f>
        <v/>
      </c>
      <c r="E2257" s="111" t="str">
        <f t="shared" ca="1" si="35"/>
        <v/>
      </c>
      <c r="F2257" s="111" t="str">
        <f>IFERROR(VLOOKUP($I$4&amp;"--"&amp;ROW(A2251),'Clie-F'!$A$5:$J$7000,9,0),"")</f>
        <v/>
      </c>
      <c r="G2257" s="111" t="str">
        <f>IFERROR(VLOOKUP($I$4&amp;"--"&amp;ROW(A2251),'Clie-F'!$A$5:$J$7000,10,0),"")</f>
        <v/>
      </c>
    </row>
    <row r="2258" spans="2:7" ht="30" customHeight="1" x14ac:dyDescent="0.3">
      <c r="B2258" s="110">
        <v>2252</v>
      </c>
      <c r="C2258" s="111" t="str">
        <f>IFERROR(VLOOKUP($I$4&amp;"--"&amp;ROW(A2252),'Clie-F'!$A$5:$H$7000,4,0),"")</f>
        <v/>
      </c>
      <c r="D2258" s="112" t="str">
        <f>IFERROR(VLOOKUP($I$4&amp;"--"&amp;ROW(A2252),'Clie-F'!$A$5:$H$7000,7,0),"")</f>
        <v/>
      </c>
      <c r="E2258" s="111" t="str">
        <f t="shared" ca="1" si="35"/>
        <v/>
      </c>
      <c r="F2258" s="111" t="str">
        <f>IFERROR(VLOOKUP($I$4&amp;"--"&amp;ROW(A2252),'Clie-F'!$A$5:$J$7000,9,0),"")</f>
        <v/>
      </c>
      <c r="G2258" s="111" t="str">
        <f>IFERROR(VLOOKUP($I$4&amp;"--"&amp;ROW(A2252),'Clie-F'!$A$5:$J$7000,10,0),"")</f>
        <v/>
      </c>
    </row>
    <row r="2259" spans="2:7" ht="30" customHeight="1" x14ac:dyDescent="0.3">
      <c r="B2259" s="110">
        <v>2253</v>
      </c>
      <c r="C2259" s="111" t="str">
        <f>IFERROR(VLOOKUP($I$4&amp;"--"&amp;ROW(A2253),'Clie-F'!$A$5:$H$7000,4,0),"")</f>
        <v/>
      </c>
      <c r="D2259" s="112" t="str">
        <f>IFERROR(VLOOKUP($I$4&amp;"--"&amp;ROW(A2253),'Clie-F'!$A$5:$H$7000,7,0),"")</f>
        <v/>
      </c>
      <c r="E2259" s="111" t="str">
        <f t="shared" ca="1" si="35"/>
        <v/>
      </c>
      <c r="F2259" s="111" t="str">
        <f>IFERROR(VLOOKUP($I$4&amp;"--"&amp;ROW(A2253),'Clie-F'!$A$5:$J$7000,9,0),"")</f>
        <v/>
      </c>
      <c r="G2259" s="111" t="str">
        <f>IFERROR(VLOOKUP($I$4&amp;"--"&amp;ROW(A2253),'Clie-F'!$A$5:$J$7000,10,0),"")</f>
        <v/>
      </c>
    </row>
    <row r="2260" spans="2:7" ht="30" customHeight="1" x14ac:dyDescent="0.3">
      <c r="B2260" s="110">
        <v>2254</v>
      </c>
      <c r="C2260" s="111" t="str">
        <f>IFERROR(VLOOKUP($I$4&amp;"--"&amp;ROW(A2254),'Clie-F'!$A$5:$H$7000,4,0),"")</f>
        <v/>
      </c>
      <c r="D2260" s="112" t="str">
        <f>IFERROR(VLOOKUP($I$4&amp;"--"&amp;ROW(A2254),'Clie-F'!$A$5:$H$7000,7,0),"")</f>
        <v/>
      </c>
      <c r="E2260" s="111" t="str">
        <f t="shared" ca="1" si="35"/>
        <v/>
      </c>
      <c r="F2260" s="111" t="str">
        <f>IFERROR(VLOOKUP($I$4&amp;"--"&amp;ROW(A2254),'Clie-F'!$A$5:$J$7000,9,0),"")</f>
        <v/>
      </c>
      <c r="G2260" s="111" t="str">
        <f>IFERROR(VLOOKUP($I$4&amp;"--"&amp;ROW(A2254),'Clie-F'!$A$5:$J$7000,10,0),"")</f>
        <v/>
      </c>
    </row>
    <row r="2261" spans="2:7" ht="30" customHeight="1" x14ac:dyDescent="0.3">
      <c r="B2261" s="110">
        <v>2255</v>
      </c>
      <c r="C2261" s="111" t="str">
        <f>IFERROR(VLOOKUP($I$4&amp;"--"&amp;ROW(A2255),'Clie-F'!$A$5:$H$7000,4,0),"")</f>
        <v/>
      </c>
      <c r="D2261" s="112" t="str">
        <f>IFERROR(VLOOKUP($I$4&amp;"--"&amp;ROW(A2255),'Clie-F'!$A$5:$H$7000,7,0),"")</f>
        <v/>
      </c>
      <c r="E2261" s="111" t="str">
        <f t="shared" ca="1" si="35"/>
        <v/>
      </c>
      <c r="F2261" s="111" t="str">
        <f>IFERROR(VLOOKUP($I$4&amp;"--"&amp;ROW(A2255),'Clie-F'!$A$5:$J$7000,9,0),"")</f>
        <v/>
      </c>
      <c r="G2261" s="111" t="str">
        <f>IFERROR(VLOOKUP($I$4&amp;"--"&amp;ROW(A2255),'Clie-F'!$A$5:$J$7000,10,0),"")</f>
        <v/>
      </c>
    </row>
    <row r="2262" spans="2:7" ht="30" customHeight="1" x14ac:dyDescent="0.3">
      <c r="B2262" s="110">
        <v>2256</v>
      </c>
      <c r="C2262" s="111" t="str">
        <f>IFERROR(VLOOKUP($I$4&amp;"--"&amp;ROW(A2256),'Clie-F'!$A$5:$H$7000,4,0),"")</f>
        <v/>
      </c>
      <c r="D2262" s="112" t="str">
        <f>IFERROR(VLOOKUP($I$4&amp;"--"&amp;ROW(A2256),'Clie-F'!$A$5:$H$7000,7,0),"")</f>
        <v/>
      </c>
      <c r="E2262" s="111" t="str">
        <f t="shared" ca="1" si="35"/>
        <v/>
      </c>
      <c r="F2262" s="111" t="str">
        <f>IFERROR(VLOOKUP($I$4&amp;"--"&amp;ROW(A2256),'Clie-F'!$A$5:$J$7000,9,0),"")</f>
        <v/>
      </c>
      <c r="G2262" s="111" t="str">
        <f>IFERROR(VLOOKUP($I$4&amp;"--"&amp;ROW(A2256),'Clie-F'!$A$5:$J$7000,10,0),"")</f>
        <v/>
      </c>
    </row>
    <row r="2263" spans="2:7" ht="30" customHeight="1" x14ac:dyDescent="0.3">
      <c r="B2263" s="110">
        <v>2257</v>
      </c>
      <c r="C2263" s="111" t="str">
        <f>IFERROR(VLOOKUP($I$4&amp;"--"&amp;ROW(A2257),'Clie-F'!$A$5:$H$7000,4,0),"")</f>
        <v/>
      </c>
      <c r="D2263" s="112" t="str">
        <f>IFERROR(VLOOKUP($I$4&amp;"--"&amp;ROW(A2257),'Clie-F'!$A$5:$H$7000,7,0),"")</f>
        <v/>
      </c>
      <c r="E2263" s="111" t="str">
        <f t="shared" ca="1" si="35"/>
        <v/>
      </c>
      <c r="F2263" s="111" t="str">
        <f>IFERROR(VLOOKUP($I$4&amp;"--"&amp;ROW(A2257),'Clie-F'!$A$5:$J$7000,9,0),"")</f>
        <v/>
      </c>
      <c r="G2263" s="111" t="str">
        <f>IFERROR(VLOOKUP($I$4&amp;"--"&amp;ROW(A2257),'Clie-F'!$A$5:$J$7000,10,0),"")</f>
        <v/>
      </c>
    </row>
    <row r="2264" spans="2:7" ht="30" customHeight="1" x14ac:dyDescent="0.3">
      <c r="B2264" s="110">
        <v>2258</v>
      </c>
      <c r="C2264" s="111" t="str">
        <f>IFERROR(VLOOKUP($I$4&amp;"--"&amp;ROW(A2258),'Clie-F'!$A$5:$H$7000,4,0),"")</f>
        <v/>
      </c>
      <c r="D2264" s="112" t="str">
        <f>IFERROR(VLOOKUP($I$4&amp;"--"&amp;ROW(A2258),'Clie-F'!$A$5:$H$7000,7,0),"")</f>
        <v/>
      </c>
      <c r="E2264" s="111" t="str">
        <f t="shared" ca="1" si="35"/>
        <v/>
      </c>
      <c r="F2264" s="111" t="str">
        <f>IFERROR(VLOOKUP($I$4&amp;"--"&amp;ROW(A2258),'Clie-F'!$A$5:$J$7000,9,0),"")</f>
        <v/>
      </c>
      <c r="G2264" s="111" t="str">
        <f>IFERROR(VLOOKUP($I$4&amp;"--"&amp;ROW(A2258),'Clie-F'!$A$5:$J$7000,10,0),"")</f>
        <v/>
      </c>
    </row>
    <row r="2265" spans="2:7" ht="30" customHeight="1" x14ac:dyDescent="0.3">
      <c r="B2265" s="110">
        <v>2259</v>
      </c>
      <c r="C2265" s="111" t="str">
        <f>IFERROR(VLOOKUP($I$4&amp;"--"&amp;ROW(A2259),'Clie-F'!$A$5:$H$7000,4,0),"")</f>
        <v/>
      </c>
      <c r="D2265" s="112" t="str">
        <f>IFERROR(VLOOKUP($I$4&amp;"--"&amp;ROW(A2259),'Clie-F'!$A$5:$H$7000,7,0),"")</f>
        <v/>
      </c>
      <c r="E2265" s="111" t="str">
        <f t="shared" ca="1" si="35"/>
        <v/>
      </c>
      <c r="F2265" s="111" t="str">
        <f>IFERROR(VLOOKUP($I$4&amp;"--"&amp;ROW(A2259),'Clie-F'!$A$5:$J$7000,9,0),"")</f>
        <v/>
      </c>
      <c r="G2265" s="111" t="str">
        <f>IFERROR(VLOOKUP($I$4&amp;"--"&amp;ROW(A2259),'Clie-F'!$A$5:$J$7000,10,0),"")</f>
        <v/>
      </c>
    </row>
    <row r="2266" spans="2:7" ht="30" customHeight="1" x14ac:dyDescent="0.3">
      <c r="B2266" s="110">
        <v>2260</v>
      </c>
      <c r="C2266" s="111" t="str">
        <f>IFERROR(VLOOKUP($I$4&amp;"--"&amp;ROW(A2260),'Clie-F'!$A$5:$H$7000,4,0),"")</f>
        <v/>
      </c>
      <c r="D2266" s="112" t="str">
        <f>IFERROR(VLOOKUP($I$4&amp;"--"&amp;ROW(A2260),'Clie-F'!$A$5:$H$7000,7,0),"")</f>
        <v/>
      </c>
      <c r="E2266" s="111" t="str">
        <f t="shared" ca="1" si="35"/>
        <v/>
      </c>
      <c r="F2266" s="111" t="str">
        <f>IFERROR(VLOOKUP($I$4&amp;"--"&amp;ROW(A2260),'Clie-F'!$A$5:$J$7000,9,0),"")</f>
        <v/>
      </c>
      <c r="G2266" s="111" t="str">
        <f>IFERROR(VLOOKUP($I$4&amp;"--"&amp;ROW(A2260),'Clie-F'!$A$5:$J$7000,10,0),"")</f>
        <v/>
      </c>
    </row>
    <row r="2267" spans="2:7" ht="30" customHeight="1" x14ac:dyDescent="0.3">
      <c r="B2267" s="110">
        <v>2261</v>
      </c>
      <c r="C2267" s="111" t="str">
        <f>IFERROR(VLOOKUP($I$4&amp;"--"&amp;ROW(A2261),'Clie-F'!$A$5:$H$7000,4,0),"")</f>
        <v/>
      </c>
      <c r="D2267" s="112" t="str">
        <f>IFERROR(VLOOKUP($I$4&amp;"--"&amp;ROW(A2261),'Clie-F'!$A$5:$H$7000,7,0),"")</f>
        <v/>
      </c>
      <c r="E2267" s="111" t="str">
        <f t="shared" ca="1" si="35"/>
        <v/>
      </c>
      <c r="F2267" s="111" t="str">
        <f>IFERROR(VLOOKUP($I$4&amp;"--"&amp;ROW(A2261),'Clie-F'!$A$5:$J$7000,9,0),"")</f>
        <v/>
      </c>
      <c r="G2267" s="111" t="str">
        <f>IFERROR(VLOOKUP($I$4&amp;"--"&amp;ROW(A2261),'Clie-F'!$A$5:$J$7000,10,0),"")</f>
        <v/>
      </c>
    </row>
    <row r="2268" spans="2:7" ht="30" customHeight="1" x14ac:dyDescent="0.3">
      <c r="B2268" s="110">
        <v>2262</v>
      </c>
      <c r="C2268" s="111" t="str">
        <f>IFERROR(VLOOKUP($I$4&amp;"--"&amp;ROW(A2262),'Clie-F'!$A$5:$H$7000,4,0),"")</f>
        <v/>
      </c>
      <c r="D2268" s="112" t="str">
        <f>IFERROR(VLOOKUP($I$4&amp;"--"&amp;ROW(A2262),'Clie-F'!$A$5:$H$7000,7,0),"")</f>
        <v/>
      </c>
      <c r="E2268" s="111" t="str">
        <f t="shared" ca="1" si="35"/>
        <v/>
      </c>
      <c r="F2268" s="111" t="str">
        <f>IFERROR(VLOOKUP($I$4&amp;"--"&amp;ROW(A2262),'Clie-F'!$A$5:$J$7000,9,0),"")</f>
        <v/>
      </c>
      <c r="G2268" s="111" t="str">
        <f>IFERROR(VLOOKUP($I$4&amp;"--"&amp;ROW(A2262),'Clie-F'!$A$5:$J$7000,10,0),"")</f>
        <v/>
      </c>
    </row>
    <row r="2269" spans="2:7" ht="30" customHeight="1" x14ac:dyDescent="0.3">
      <c r="B2269" s="110">
        <v>2263</v>
      </c>
      <c r="C2269" s="111" t="str">
        <f>IFERROR(VLOOKUP($I$4&amp;"--"&amp;ROW(A2263),'Clie-F'!$A$5:$H$7000,4,0),"")</f>
        <v/>
      </c>
      <c r="D2269" s="112" t="str">
        <f>IFERROR(VLOOKUP($I$4&amp;"--"&amp;ROW(A2263),'Clie-F'!$A$5:$H$7000,7,0),"")</f>
        <v/>
      </c>
      <c r="E2269" s="111" t="str">
        <f t="shared" ca="1" si="35"/>
        <v/>
      </c>
      <c r="F2269" s="111" t="str">
        <f>IFERROR(VLOOKUP($I$4&amp;"--"&amp;ROW(A2263),'Clie-F'!$A$5:$J$7000,9,0),"")</f>
        <v/>
      </c>
      <c r="G2269" s="111" t="str">
        <f>IFERROR(VLOOKUP($I$4&amp;"--"&amp;ROW(A2263),'Clie-F'!$A$5:$J$7000,10,0),"")</f>
        <v/>
      </c>
    </row>
    <row r="2270" spans="2:7" ht="30" customHeight="1" x14ac:dyDescent="0.3">
      <c r="B2270" s="110">
        <v>2264</v>
      </c>
      <c r="C2270" s="111" t="str">
        <f>IFERROR(VLOOKUP($I$4&amp;"--"&amp;ROW(A2264),'Clie-F'!$A$5:$H$7000,4,0),"")</f>
        <v/>
      </c>
      <c r="D2270" s="112" t="str">
        <f>IFERROR(VLOOKUP($I$4&amp;"--"&amp;ROW(A2264),'Clie-F'!$A$5:$H$7000,7,0),"")</f>
        <v/>
      </c>
      <c r="E2270" s="111" t="str">
        <f t="shared" ca="1" si="35"/>
        <v/>
      </c>
      <c r="F2270" s="111" t="str">
        <f>IFERROR(VLOOKUP($I$4&amp;"--"&amp;ROW(A2264),'Clie-F'!$A$5:$J$7000,9,0),"")</f>
        <v/>
      </c>
      <c r="G2270" s="111" t="str">
        <f>IFERROR(VLOOKUP($I$4&amp;"--"&amp;ROW(A2264),'Clie-F'!$A$5:$J$7000,10,0),"")</f>
        <v/>
      </c>
    </row>
    <row r="2271" spans="2:7" ht="30" customHeight="1" x14ac:dyDescent="0.3">
      <c r="B2271" s="110">
        <v>2265</v>
      </c>
      <c r="C2271" s="111" t="str">
        <f>IFERROR(VLOOKUP($I$4&amp;"--"&amp;ROW(A2265),'Clie-F'!$A$5:$H$7000,4,0),"")</f>
        <v/>
      </c>
      <c r="D2271" s="112" t="str">
        <f>IFERROR(VLOOKUP($I$4&amp;"--"&amp;ROW(A2265),'Clie-F'!$A$5:$H$7000,7,0),"")</f>
        <v/>
      </c>
      <c r="E2271" s="111" t="str">
        <f t="shared" ca="1" si="35"/>
        <v/>
      </c>
      <c r="F2271" s="111" t="str">
        <f>IFERROR(VLOOKUP($I$4&amp;"--"&amp;ROW(A2265),'Clie-F'!$A$5:$J$7000,9,0),"")</f>
        <v/>
      </c>
      <c r="G2271" s="111" t="str">
        <f>IFERROR(VLOOKUP($I$4&amp;"--"&amp;ROW(A2265),'Clie-F'!$A$5:$J$7000,10,0),"")</f>
        <v/>
      </c>
    </row>
    <row r="2272" spans="2:7" ht="30" customHeight="1" x14ac:dyDescent="0.3">
      <c r="B2272" s="110">
        <v>2266</v>
      </c>
      <c r="C2272" s="111" t="str">
        <f>IFERROR(VLOOKUP($I$4&amp;"--"&amp;ROW(A2266),'Clie-F'!$A$5:$H$7000,4,0),"")</f>
        <v/>
      </c>
      <c r="D2272" s="112" t="str">
        <f>IFERROR(VLOOKUP($I$4&amp;"--"&amp;ROW(A2266),'Clie-F'!$A$5:$H$7000,7,0),"")</f>
        <v/>
      </c>
      <c r="E2272" s="111" t="str">
        <f t="shared" ca="1" si="35"/>
        <v/>
      </c>
      <c r="F2272" s="111" t="str">
        <f>IFERROR(VLOOKUP($I$4&amp;"--"&amp;ROW(A2266),'Clie-F'!$A$5:$J$7000,9,0),"")</f>
        <v/>
      </c>
      <c r="G2272" s="111" t="str">
        <f>IFERROR(VLOOKUP($I$4&amp;"--"&amp;ROW(A2266),'Clie-F'!$A$5:$J$7000,10,0),"")</f>
        <v/>
      </c>
    </row>
    <row r="2273" spans="2:7" ht="30" customHeight="1" x14ac:dyDescent="0.3">
      <c r="B2273" s="110">
        <v>2267</v>
      </c>
      <c r="C2273" s="111" t="str">
        <f>IFERROR(VLOOKUP($I$4&amp;"--"&amp;ROW(A2267),'Clie-F'!$A$5:$H$7000,4,0),"")</f>
        <v/>
      </c>
      <c r="D2273" s="112" t="str">
        <f>IFERROR(VLOOKUP($I$4&amp;"--"&amp;ROW(A2267),'Clie-F'!$A$5:$H$7000,7,0),"")</f>
        <v/>
      </c>
      <c r="E2273" s="111" t="str">
        <f t="shared" ca="1" si="35"/>
        <v/>
      </c>
      <c r="F2273" s="111" t="str">
        <f>IFERROR(VLOOKUP($I$4&amp;"--"&amp;ROW(A2267),'Clie-F'!$A$5:$J$7000,9,0),"")</f>
        <v/>
      </c>
      <c r="G2273" s="111" t="str">
        <f>IFERROR(VLOOKUP($I$4&amp;"--"&amp;ROW(A2267),'Clie-F'!$A$5:$J$7000,10,0),"")</f>
        <v/>
      </c>
    </row>
    <row r="2274" spans="2:7" ht="30" customHeight="1" x14ac:dyDescent="0.3">
      <c r="B2274" s="110">
        <v>2268</v>
      </c>
      <c r="C2274" s="111" t="str">
        <f>IFERROR(VLOOKUP($I$4&amp;"--"&amp;ROW(A2268),'Clie-F'!$A$5:$H$7000,4,0),"")</f>
        <v/>
      </c>
      <c r="D2274" s="112" t="str">
        <f>IFERROR(VLOOKUP($I$4&amp;"--"&amp;ROW(A2268),'Clie-F'!$A$5:$H$7000,7,0),"")</f>
        <v/>
      </c>
      <c r="E2274" s="111" t="str">
        <f t="shared" ca="1" si="35"/>
        <v/>
      </c>
      <c r="F2274" s="111" t="str">
        <f>IFERROR(VLOOKUP($I$4&amp;"--"&amp;ROW(A2268),'Clie-F'!$A$5:$J$7000,9,0),"")</f>
        <v/>
      </c>
      <c r="G2274" s="111" t="str">
        <f>IFERROR(VLOOKUP($I$4&amp;"--"&amp;ROW(A2268),'Clie-F'!$A$5:$J$7000,10,0),"")</f>
        <v/>
      </c>
    </row>
    <row r="2275" spans="2:7" ht="30" customHeight="1" x14ac:dyDescent="0.3">
      <c r="B2275" s="110">
        <v>2269</v>
      </c>
      <c r="C2275" s="111" t="str">
        <f>IFERROR(VLOOKUP($I$4&amp;"--"&amp;ROW(A2269),'Clie-F'!$A$5:$H$7000,4,0),"")</f>
        <v/>
      </c>
      <c r="D2275" s="112" t="str">
        <f>IFERROR(VLOOKUP($I$4&amp;"--"&amp;ROW(A2269),'Clie-F'!$A$5:$H$7000,7,0),"")</f>
        <v/>
      </c>
      <c r="E2275" s="111" t="str">
        <f t="shared" ca="1" si="35"/>
        <v/>
      </c>
      <c r="F2275" s="111" t="str">
        <f>IFERROR(VLOOKUP($I$4&amp;"--"&amp;ROW(A2269),'Clie-F'!$A$5:$J$7000,9,0),"")</f>
        <v/>
      </c>
      <c r="G2275" s="111" t="str">
        <f>IFERROR(VLOOKUP($I$4&amp;"--"&amp;ROW(A2269),'Clie-F'!$A$5:$J$7000,10,0),"")</f>
        <v/>
      </c>
    </row>
    <row r="2276" spans="2:7" ht="30" customHeight="1" x14ac:dyDescent="0.3">
      <c r="B2276" s="110">
        <v>2270</v>
      </c>
      <c r="C2276" s="111" t="str">
        <f>IFERROR(VLOOKUP($I$4&amp;"--"&amp;ROW(A2270),'Clie-F'!$A$5:$H$7000,4,0),"")</f>
        <v/>
      </c>
      <c r="D2276" s="112" t="str">
        <f>IFERROR(VLOOKUP($I$4&amp;"--"&amp;ROW(A2270),'Clie-F'!$A$5:$H$7000,7,0),"")</f>
        <v/>
      </c>
      <c r="E2276" s="111" t="str">
        <f t="shared" ca="1" si="35"/>
        <v/>
      </c>
      <c r="F2276" s="111" t="str">
        <f>IFERROR(VLOOKUP($I$4&amp;"--"&amp;ROW(A2270),'Clie-F'!$A$5:$J$7000,9,0),"")</f>
        <v/>
      </c>
      <c r="G2276" s="111" t="str">
        <f>IFERROR(VLOOKUP($I$4&amp;"--"&amp;ROW(A2270),'Clie-F'!$A$5:$J$7000,10,0),"")</f>
        <v/>
      </c>
    </row>
    <row r="2277" spans="2:7" ht="30" customHeight="1" x14ac:dyDescent="0.3">
      <c r="B2277" s="110">
        <v>2271</v>
      </c>
      <c r="C2277" s="111" t="str">
        <f>IFERROR(VLOOKUP($I$4&amp;"--"&amp;ROW(A2271),'Clie-F'!$A$5:$H$7000,4,0),"")</f>
        <v/>
      </c>
      <c r="D2277" s="112" t="str">
        <f>IFERROR(VLOOKUP($I$4&amp;"--"&amp;ROW(A2271),'Clie-F'!$A$5:$H$7000,7,0),"")</f>
        <v/>
      </c>
      <c r="E2277" s="111" t="str">
        <f t="shared" ca="1" si="35"/>
        <v/>
      </c>
      <c r="F2277" s="111" t="str">
        <f>IFERROR(VLOOKUP($I$4&amp;"--"&amp;ROW(A2271),'Clie-F'!$A$5:$J$7000,9,0),"")</f>
        <v/>
      </c>
      <c r="G2277" s="111" t="str">
        <f>IFERROR(VLOOKUP($I$4&amp;"--"&amp;ROW(A2271),'Clie-F'!$A$5:$J$7000,10,0),"")</f>
        <v/>
      </c>
    </row>
    <row r="2278" spans="2:7" ht="30" customHeight="1" x14ac:dyDescent="0.3">
      <c r="B2278" s="110">
        <v>2272</v>
      </c>
      <c r="C2278" s="111" t="str">
        <f>IFERROR(VLOOKUP($I$4&amp;"--"&amp;ROW(A2272),'Clie-F'!$A$5:$H$7000,4,0),"")</f>
        <v/>
      </c>
      <c r="D2278" s="112" t="str">
        <f>IFERROR(VLOOKUP($I$4&amp;"--"&amp;ROW(A2272),'Clie-F'!$A$5:$H$7000,7,0),"")</f>
        <v/>
      </c>
      <c r="E2278" s="111" t="str">
        <f t="shared" ca="1" si="35"/>
        <v/>
      </c>
      <c r="F2278" s="111" t="str">
        <f>IFERROR(VLOOKUP($I$4&amp;"--"&amp;ROW(A2272),'Clie-F'!$A$5:$J$7000,9,0),"")</f>
        <v/>
      </c>
      <c r="G2278" s="111" t="str">
        <f>IFERROR(VLOOKUP($I$4&amp;"--"&amp;ROW(A2272),'Clie-F'!$A$5:$J$7000,10,0),"")</f>
        <v/>
      </c>
    </row>
    <row r="2279" spans="2:7" ht="30" customHeight="1" x14ac:dyDescent="0.3">
      <c r="B2279" s="110">
        <v>2273</v>
      </c>
      <c r="C2279" s="111" t="str">
        <f>IFERROR(VLOOKUP($I$4&amp;"--"&amp;ROW(A2273),'Clie-F'!$A$5:$H$7000,4,0),"")</f>
        <v/>
      </c>
      <c r="D2279" s="112" t="str">
        <f>IFERROR(VLOOKUP($I$4&amp;"--"&amp;ROW(A2273),'Clie-F'!$A$5:$H$7000,7,0),"")</f>
        <v/>
      </c>
      <c r="E2279" s="111" t="str">
        <f t="shared" ca="1" si="35"/>
        <v/>
      </c>
      <c r="F2279" s="111" t="str">
        <f>IFERROR(VLOOKUP($I$4&amp;"--"&amp;ROW(A2273),'Clie-F'!$A$5:$J$7000,9,0),"")</f>
        <v/>
      </c>
      <c r="G2279" s="111" t="str">
        <f>IFERROR(VLOOKUP($I$4&amp;"--"&amp;ROW(A2273),'Clie-F'!$A$5:$J$7000,10,0),"")</f>
        <v/>
      </c>
    </row>
    <row r="2280" spans="2:7" ht="30" customHeight="1" x14ac:dyDescent="0.3">
      <c r="B2280" s="110">
        <v>2274</v>
      </c>
      <c r="C2280" s="111" t="str">
        <f>IFERROR(VLOOKUP($I$4&amp;"--"&amp;ROW(A2274),'Clie-F'!$A$5:$H$7000,4,0),"")</f>
        <v/>
      </c>
      <c r="D2280" s="112" t="str">
        <f>IFERROR(VLOOKUP($I$4&amp;"--"&amp;ROW(A2274),'Clie-F'!$A$5:$H$7000,7,0),"")</f>
        <v/>
      </c>
      <c r="E2280" s="111" t="str">
        <f t="shared" ca="1" si="35"/>
        <v/>
      </c>
      <c r="F2280" s="111" t="str">
        <f>IFERROR(VLOOKUP($I$4&amp;"--"&amp;ROW(A2274),'Clie-F'!$A$5:$J$7000,9,0),"")</f>
        <v/>
      </c>
      <c r="G2280" s="111" t="str">
        <f>IFERROR(VLOOKUP($I$4&amp;"--"&amp;ROW(A2274),'Clie-F'!$A$5:$J$7000,10,0),"")</f>
        <v/>
      </c>
    </row>
    <row r="2281" spans="2:7" ht="30" customHeight="1" x14ac:dyDescent="0.3">
      <c r="B2281" s="110">
        <v>2275</v>
      </c>
      <c r="C2281" s="111" t="str">
        <f>IFERROR(VLOOKUP($I$4&amp;"--"&amp;ROW(A2275),'Clie-F'!$A$5:$H$7000,4,0),"")</f>
        <v/>
      </c>
      <c r="D2281" s="112" t="str">
        <f>IFERROR(VLOOKUP($I$4&amp;"--"&amp;ROW(A2275),'Clie-F'!$A$5:$H$7000,7,0),"")</f>
        <v/>
      </c>
      <c r="E2281" s="111" t="str">
        <f t="shared" ca="1" si="35"/>
        <v/>
      </c>
      <c r="F2281" s="111" t="str">
        <f>IFERROR(VLOOKUP($I$4&amp;"--"&amp;ROW(A2275),'Clie-F'!$A$5:$J$7000,9,0),"")</f>
        <v/>
      </c>
      <c r="G2281" s="111" t="str">
        <f>IFERROR(VLOOKUP($I$4&amp;"--"&amp;ROW(A2275),'Clie-F'!$A$5:$J$7000,10,0),"")</f>
        <v/>
      </c>
    </row>
    <row r="2282" spans="2:7" ht="30" customHeight="1" x14ac:dyDescent="0.3">
      <c r="B2282" s="110">
        <v>2276</v>
      </c>
      <c r="C2282" s="111" t="str">
        <f>IFERROR(VLOOKUP($I$4&amp;"--"&amp;ROW(A2276),'Clie-F'!$A$5:$H$7000,4,0),"")</f>
        <v/>
      </c>
      <c r="D2282" s="112" t="str">
        <f>IFERROR(VLOOKUP($I$4&amp;"--"&amp;ROW(A2276),'Clie-F'!$A$5:$H$7000,7,0),"")</f>
        <v/>
      </c>
      <c r="E2282" s="111" t="str">
        <f t="shared" ca="1" si="35"/>
        <v/>
      </c>
      <c r="F2282" s="111" t="str">
        <f>IFERROR(VLOOKUP($I$4&amp;"--"&amp;ROW(A2276),'Clie-F'!$A$5:$J$7000,9,0),"")</f>
        <v/>
      </c>
      <c r="G2282" s="111" t="str">
        <f>IFERROR(VLOOKUP($I$4&amp;"--"&amp;ROW(A2276),'Clie-F'!$A$5:$J$7000,10,0),"")</f>
        <v/>
      </c>
    </row>
    <row r="2283" spans="2:7" ht="30" customHeight="1" x14ac:dyDescent="0.3">
      <c r="B2283" s="110">
        <v>2277</v>
      </c>
      <c r="C2283" s="111" t="str">
        <f>IFERROR(VLOOKUP($I$4&amp;"--"&amp;ROW(A2277),'Clie-F'!$A$5:$H$7000,4,0),"")</f>
        <v/>
      </c>
      <c r="D2283" s="112" t="str">
        <f>IFERROR(VLOOKUP($I$4&amp;"--"&amp;ROW(A2277),'Clie-F'!$A$5:$H$7000,7,0),"")</f>
        <v/>
      </c>
      <c r="E2283" s="111" t="str">
        <f t="shared" ca="1" si="35"/>
        <v/>
      </c>
      <c r="F2283" s="111" t="str">
        <f>IFERROR(VLOOKUP($I$4&amp;"--"&amp;ROW(A2277),'Clie-F'!$A$5:$J$7000,9,0),"")</f>
        <v/>
      </c>
      <c r="G2283" s="111" t="str">
        <f>IFERROR(VLOOKUP($I$4&amp;"--"&amp;ROW(A2277),'Clie-F'!$A$5:$J$7000,10,0),"")</f>
        <v/>
      </c>
    </row>
    <row r="2284" spans="2:7" ht="30" customHeight="1" x14ac:dyDescent="0.3">
      <c r="B2284" s="110">
        <v>2278</v>
      </c>
      <c r="C2284" s="111" t="str">
        <f>IFERROR(VLOOKUP($I$4&amp;"--"&amp;ROW(A2278),'Clie-F'!$A$5:$H$7000,4,0),"")</f>
        <v/>
      </c>
      <c r="D2284" s="112" t="str">
        <f>IFERROR(VLOOKUP($I$4&amp;"--"&amp;ROW(A2278),'Clie-F'!$A$5:$H$7000,7,0),"")</f>
        <v/>
      </c>
      <c r="E2284" s="111" t="str">
        <f t="shared" ca="1" si="35"/>
        <v/>
      </c>
      <c r="F2284" s="111" t="str">
        <f>IFERROR(VLOOKUP($I$4&amp;"--"&amp;ROW(A2278),'Clie-F'!$A$5:$J$7000,9,0),"")</f>
        <v/>
      </c>
      <c r="G2284" s="111" t="str">
        <f>IFERROR(VLOOKUP($I$4&amp;"--"&amp;ROW(A2278),'Clie-F'!$A$5:$J$7000,10,0),"")</f>
        <v/>
      </c>
    </row>
    <row r="2285" spans="2:7" ht="30" customHeight="1" x14ac:dyDescent="0.3">
      <c r="B2285" s="110">
        <v>2279</v>
      </c>
      <c r="C2285" s="111" t="str">
        <f>IFERROR(VLOOKUP($I$4&amp;"--"&amp;ROW(A2279),'Clie-F'!$A$5:$H$7000,4,0),"")</f>
        <v/>
      </c>
      <c r="D2285" s="112" t="str">
        <f>IFERROR(VLOOKUP($I$4&amp;"--"&amp;ROW(A2279),'Clie-F'!$A$5:$H$7000,7,0),"")</f>
        <v/>
      </c>
      <c r="E2285" s="111" t="str">
        <f t="shared" ca="1" si="35"/>
        <v/>
      </c>
      <c r="F2285" s="111" t="str">
        <f>IFERROR(VLOOKUP($I$4&amp;"--"&amp;ROW(A2279),'Clie-F'!$A$5:$J$7000,9,0),"")</f>
        <v/>
      </c>
      <c r="G2285" s="111" t="str">
        <f>IFERROR(VLOOKUP($I$4&amp;"--"&amp;ROW(A2279),'Clie-F'!$A$5:$J$7000,10,0),"")</f>
        <v/>
      </c>
    </row>
    <row r="2286" spans="2:7" ht="30" customHeight="1" x14ac:dyDescent="0.3">
      <c r="B2286" s="110">
        <v>2280</v>
      </c>
      <c r="C2286" s="111" t="str">
        <f>IFERROR(VLOOKUP($I$4&amp;"--"&amp;ROW(A2280),'Clie-F'!$A$5:$H$7000,4,0),"")</f>
        <v/>
      </c>
      <c r="D2286" s="112" t="str">
        <f>IFERROR(VLOOKUP($I$4&amp;"--"&amp;ROW(A2280),'Clie-F'!$A$5:$H$7000,7,0),"")</f>
        <v/>
      </c>
      <c r="E2286" s="111" t="str">
        <f t="shared" ca="1" si="35"/>
        <v/>
      </c>
      <c r="F2286" s="111" t="str">
        <f>IFERROR(VLOOKUP($I$4&amp;"--"&amp;ROW(A2280),'Clie-F'!$A$5:$J$7000,9,0),"")</f>
        <v/>
      </c>
      <c r="G2286" s="111" t="str">
        <f>IFERROR(VLOOKUP($I$4&amp;"--"&amp;ROW(A2280),'Clie-F'!$A$5:$J$7000,10,0),"")</f>
        <v/>
      </c>
    </row>
    <row r="2287" spans="2:7" ht="30" customHeight="1" x14ac:dyDescent="0.3">
      <c r="B2287" s="110">
        <v>2281</v>
      </c>
      <c r="C2287" s="111" t="str">
        <f>IFERROR(VLOOKUP($I$4&amp;"--"&amp;ROW(A2281),'Clie-F'!$A$5:$H$7000,4,0),"")</f>
        <v/>
      </c>
      <c r="D2287" s="112" t="str">
        <f>IFERROR(VLOOKUP($I$4&amp;"--"&amp;ROW(A2281),'Clie-F'!$A$5:$H$7000,7,0),"")</f>
        <v/>
      </c>
      <c r="E2287" s="111" t="str">
        <f t="shared" ca="1" si="35"/>
        <v/>
      </c>
      <c r="F2287" s="111" t="str">
        <f>IFERROR(VLOOKUP($I$4&amp;"--"&amp;ROW(A2281),'Clie-F'!$A$5:$J$7000,9,0),"")</f>
        <v/>
      </c>
      <c r="G2287" s="111" t="str">
        <f>IFERROR(VLOOKUP($I$4&amp;"--"&amp;ROW(A2281),'Clie-F'!$A$5:$J$7000,10,0),"")</f>
        <v/>
      </c>
    </row>
    <row r="2288" spans="2:7" ht="30" customHeight="1" x14ac:dyDescent="0.3">
      <c r="B2288" s="110">
        <v>2282</v>
      </c>
      <c r="C2288" s="111" t="str">
        <f>IFERROR(VLOOKUP($I$4&amp;"--"&amp;ROW(A2282),'Clie-F'!$A$5:$H$7000,4,0),"")</f>
        <v/>
      </c>
      <c r="D2288" s="112" t="str">
        <f>IFERROR(VLOOKUP($I$4&amp;"--"&amp;ROW(A2282),'Clie-F'!$A$5:$H$7000,7,0),"")</f>
        <v/>
      </c>
      <c r="E2288" s="111" t="str">
        <f t="shared" ca="1" si="35"/>
        <v/>
      </c>
      <c r="F2288" s="111" t="str">
        <f>IFERROR(VLOOKUP($I$4&amp;"--"&amp;ROW(A2282),'Clie-F'!$A$5:$J$7000,9,0),"")</f>
        <v/>
      </c>
      <c r="G2288" s="111" t="str">
        <f>IFERROR(VLOOKUP($I$4&amp;"--"&amp;ROW(A2282),'Clie-F'!$A$5:$J$7000,10,0),"")</f>
        <v/>
      </c>
    </row>
    <row r="2289" spans="2:7" ht="30" customHeight="1" x14ac:dyDescent="0.3">
      <c r="B2289" s="110">
        <v>2283</v>
      </c>
      <c r="C2289" s="111" t="str">
        <f>IFERROR(VLOOKUP($I$4&amp;"--"&amp;ROW(A2283),'Clie-F'!$A$5:$H$7000,4,0),"")</f>
        <v/>
      </c>
      <c r="D2289" s="112" t="str">
        <f>IFERROR(VLOOKUP($I$4&amp;"--"&amp;ROW(A2283),'Clie-F'!$A$5:$H$7000,7,0),"")</f>
        <v/>
      </c>
      <c r="E2289" s="111" t="str">
        <f t="shared" ca="1" si="35"/>
        <v/>
      </c>
      <c r="F2289" s="111" t="str">
        <f>IFERROR(VLOOKUP($I$4&amp;"--"&amp;ROW(A2283),'Clie-F'!$A$5:$J$7000,9,0),"")</f>
        <v/>
      </c>
      <c r="G2289" s="111" t="str">
        <f>IFERROR(VLOOKUP($I$4&amp;"--"&amp;ROW(A2283),'Clie-F'!$A$5:$J$7000,10,0),"")</f>
        <v/>
      </c>
    </row>
    <row r="2290" spans="2:7" ht="30" customHeight="1" x14ac:dyDescent="0.3">
      <c r="B2290" s="110">
        <v>2284</v>
      </c>
      <c r="C2290" s="111" t="str">
        <f>IFERROR(VLOOKUP($I$4&amp;"--"&amp;ROW(A2284),'Clie-F'!$A$5:$H$7000,4,0),"")</f>
        <v/>
      </c>
      <c r="D2290" s="112" t="str">
        <f>IFERROR(VLOOKUP($I$4&amp;"--"&amp;ROW(A2284),'Clie-F'!$A$5:$H$7000,7,0),"")</f>
        <v/>
      </c>
      <c r="E2290" s="111" t="str">
        <f t="shared" ca="1" si="35"/>
        <v/>
      </c>
      <c r="F2290" s="111" t="str">
        <f>IFERROR(VLOOKUP($I$4&amp;"--"&amp;ROW(A2284),'Clie-F'!$A$5:$J$7000,9,0),"")</f>
        <v/>
      </c>
      <c r="G2290" s="111" t="str">
        <f>IFERROR(VLOOKUP($I$4&amp;"--"&amp;ROW(A2284),'Clie-F'!$A$5:$J$7000,10,0),"")</f>
        <v/>
      </c>
    </row>
    <row r="2291" spans="2:7" ht="30" customHeight="1" x14ac:dyDescent="0.3">
      <c r="B2291" s="110">
        <v>2285</v>
      </c>
      <c r="C2291" s="111" t="str">
        <f>IFERROR(VLOOKUP($I$4&amp;"--"&amp;ROW(A2285),'Clie-F'!$A$5:$H$7000,4,0),"")</f>
        <v/>
      </c>
      <c r="D2291" s="112" t="str">
        <f>IFERROR(VLOOKUP($I$4&amp;"--"&amp;ROW(A2285),'Clie-F'!$A$5:$H$7000,7,0),"")</f>
        <v/>
      </c>
      <c r="E2291" s="111" t="str">
        <f t="shared" ca="1" si="35"/>
        <v/>
      </c>
      <c r="F2291" s="111" t="str">
        <f>IFERROR(VLOOKUP($I$4&amp;"--"&amp;ROW(A2285),'Clie-F'!$A$5:$J$7000,9,0),"")</f>
        <v/>
      </c>
      <c r="G2291" s="111" t="str">
        <f>IFERROR(VLOOKUP($I$4&amp;"--"&amp;ROW(A2285),'Clie-F'!$A$5:$J$7000,10,0),"")</f>
        <v/>
      </c>
    </row>
    <row r="2292" spans="2:7" ht="30" customHeight="1" x14ac:dyDescent="0.3">
      <c r="B2292" s="110">
        <v>2286</v>
      </c>
      <c r="C2292" s="111" t="str">
        <f>IFERROR(VLOOKUP($I$4&amp;"--"&amp;ROW(A2286),'Clie-F'!$A$5:$H$7000,4,0),"")</f>
        <v/>
      </c>
      <c r="D2292" s="112" t="str">
        <f>IFERROR(VLOOKUP($I$4&amp;"--"&amp;ROW(A2286),'Clie-F'!$A$5:$H$7000,7,0),"")</f>
        <v/>
      </c>
      <c r="E2292" s="111" t="str">
        <f t="shared" ca="1" si="35"/>
        <v/>
      </c>
      <c r="F2292" s="111" t="str">
        <f>IFERROR(VLOOKUP($I$4&amp;"--"&amp;ROW(A2286),'Clie-F'!$A$5:$J$7000,9,0),"")</f>
        <v/>
      </c>
      <c r="G2292" s="111" t="str">
        <f>IFERROR(VLOOKUP($I$4&amp;"--"&amp;ROW(A2286),'Clie-F'!$A$5:$J$7000,10,0),"")</f>
        <v/>
      </c>
    </row>
    <row r="2293" spans="2:7" ht="30" customHeight="1" x14ac:dyDescent="0.3">
      <c r="B2293" s="110">
        <v>2287</v>
      </c>
      <c r="C2293" s="111" t="str">
        <f>IFERROR(VLOOKUP($I$4&amp;"--"&amp;ROW(A2287),'Clie-F'!$A$5:$H$7000,4,0),"")</f>
        <v/>
      </c>
      <c r="D2293" s="112" t="str">
        <f>IFERROR(VLOOKUP($I$4&amp;"--"&amp;ROW(A2287),'Clie-F'!$A$5:$H$7000,7,0),"")</f>
        <v/>
      </c>
      <c r="E2293" s="111" t="str">
        <f t="shared" ca="1" si="35"/>
        <v/>
      </c>
      <c r="F2293" s="111" t="str">
        <f>IFERROR(VLOOKUP($I$4&amp;"--"&amp;ROW(A2287),'Clie-F'!$A$5:$J$7000,9,0),"")</f>
        <v/>
      </c>
      <c r="G2293" s="111" t="str">
        <f>IFERROR(VLOOKUP($I$4&amp;"--"&amp;ROW(A2287),'Clie-F'!$A$5:$J$7000,10,0),"")</f>
        <v/>
      </c>
    </row>
    <row r="2294" spans="2:7" ht="30" customHeight="1" x14ac:dyDescent="0.3">
      <c r="B2294" s="110">
        <v>2288</v>
      </c>
      <c r="C2294" s="111" t="str">
        <f>IFERROR(VLOOKUP($I$4&amp;"--"&amp;ROW(A2288),'Clie-F'!$A$5:$H$7000,4,0),"")</f>
        <v/>
      </c>
      <c r="D2294" s="112" t="str">
        <f>IFERROR(VLOOKUP($I$4&amp;"--"&amp;ROW(A2288),'Clie-F'!$A$5:$H$7000,7,0),"")</f>
        <v/>
      </c>
      <c r="E2294" s="111" t="str">
        <f t="shared" ca="1" si="35"/>
        <v/>
      </c>
      <c r="F2294" s="111" t="str">
        <f>IFERROR(VLOOKUP($I$4&amp;"--"&amp;ROW(A2288),'Clie-F'!$A$5:$J$7000,9,0),"")</f>
        <v/>
      </c>
      <c r="G2294" s="111" t="str">
        <f>IFERROR(VLOOKUP($I$4&amp;"--"&amp;ROW(A2288),'Clie-F'!$A$5:$J$7000,10,0),"")</f>
        <v/>
      </c>
    </row>
    <row r="2295" spans="2:7" ht="30" customHeight="1" x14ac:dyDescent="0.3">
      <c r="B2295" s="110">
        <v>2289</v>
      </c>
      <c r="C2295" s="111" t="str">
        <f>IFERROR(VLOOKUP($I$4&amp;"--"&amp;ROW(A2289),'Clie-F'!$A$5:$H$7000,4,0),"")</f>
        <v/>
      </c>
      <c r="D2295" s="112" t="str">
        <f>IFERROR(VLOOKUP($I$4&amp;"--"&amp;ROW(A2289),'Clie-F'!$A$5:$H$7000,7,0),"")</f>
        <v/>
      </c>
      <c r="E2295" s="111" t="str">
        <f t="shared" ca="1" si="35"/>
        <v/>
      </c>
      <c r="F2295" s="111" t="str">
        <f>IFERROR(VLOOKUP($I$4&amp;"--"&amp;ROW(A2289),'Clie-F'!$A$5:$J$7000,9,0),"")</f>
        <v/>
      </c>
      <c r="G2295" s="111" t="str">
        <f>IFERROR(VLOOKUP($I$4&amp;"--"&amp;ROW(A2289),'Clie-F'!$A$5:$J$7000,10,0),"")</f>
        <v/>
      </c>
    </row>
    <row r="2296" spans="2:7" ht="30" customHeight="1" x14ac:dyDescent="0.3">
      <c r="B2296" s="110">
        <v>2290</v>
      </c>
      <c r="C2296" s="111" t="str">
        <f>IFERROR(VLOOKUP($I$4&amp;"--"&amp;ROW(A2290),'Clie-F'!$A$5:$H$7000,4,0),"")</f>
        <v/>
      </c>
      <c r="D2296" s="112" t="str">
        <f>IFERROR(VLOOKUP($I$4&amp;"--"&amp;ROW(A2290),'Clie-F'!$A$5:$H$7000,7,0),"")</f>
        <v/>
      </c>
      <c r="E2296" s="111" t="str">
        <f t="shared" ca="1" si="35"/>
        <v/>
      </c>
      <c r="F2296" s="111" t="str">
        <f>IFERROR(VLOOKUP($I$4&amp;"--"&amp;ROW(A2290),'Clie-F'!$A$5:$J$7000,9,0),"")</f>
        <v/>
      </c>
      <c r="G2296" s="111" t="str">
        <f>IFERROR(VLOOKUP($I$4&amp;"--"&amp;ROW(A2290),'Clie-F'!$A$5:$J$7000,10,0),"")</f>
        <v/>
      </c>
    </row>
    <row r="2297" spans="2:7" ht="30" customHeight="1" x14ac:dyDescent="0.3">
      <c r="B2297" s="110">
        <v>2291</v>
      </c>
      <c r="C2297" s="111" t="str">
        <f>IFERROR(VLOOKUP($I$4&amp;"--"&amp;ROW(A2291),'Clie-F'!$A$5:$H$7000,4,0),"")</f>
        <v/>
      </c>
      <c r="D2297" s="112" t="str">
        <f>IFERROR(VLOOKUP($I$4&amp;"--"&amp;ROW(A2291),'Clie-F'!$A$5:$H$7000,7,0),"")</f>
        <v/>
      </c>
      <c r="E2297" s="111" t="str">
        <f t="shared" ca="1" si="35"/>
        <v/>
      </c>
      <c r="F2297" s="111" t="str">
        <f>IFERROR(VLOOKUP($I$4&amp;"--"&amp;ROW(A2291),'Clie-F'!$A$5:$J$7000,9,0),"")</f>
        <v/>
      </c>
      <c r="G2297" s="111" t="str">
        <f>IFERROR(VLOOKUP($I$4&amp;"--"&amp;ROW(A2291),'Clie-F'!$A$5:$J$7000,10,0),"")</f>
        <v/>
      </c>
    </row>
    <row r="2298" spans="2:7" ht="30" customHeight="1" x14ac:dyDescent="0.3">
      <c r="B2298" s="110">
        <v>2292</v>
      </c>
      <c r="C2298" s="111" t="str">
        <f>IFERROR(VLOOKUP($I$4&amp;"--"&amp;ROW(A2292),'Clie-F'!$A$5:$H$7000,4,0),"")</f>
        <v/>
      </c>
      <c r="D2298" s="112" t="str">
        <f>IFERROR(VLOOKUP($I$4&amp;"--"&amp;ROW(A2292),'Clie-F'!$A$5:$H$7000,7,0),"")</f>
        <v/>
      </c>
      <c r="E2298" s="111" t="str">
        <f t="shared" ca="1" si="35"/>
        <v/>
      </c>
      <c r="F2298" s="111" t="str">
        <f>IFERROR(VLOOKUP($I$4&amp;"--"&amp;ROW(A2292),'Clie-F'!$A$5:$J$7000,9,0),"")</f>
        <v/>
      </c>
      <c r="G2298" s="111" t="str">
        <f>IFERROR(VLOOKUP($I$4&amp;"--"&amp;ROW(A2292),'Clie-F'!$A$5:$J$7000,10,0),"")</f>
        <v/>
      </c>
    </row>
    <row r="2299" spans="2:7" ht="30" customHeight="1" x14ac:dyDescent="0.3">
      <c r="B2299" s="110">
        <v>2293</v>
      </c>
      <c r="C2299" s="111" t="str">
        <f>IFERROR(VLOOKUP($I$4&amp;"--"&amp;ROW(A2293),'Clie-F'!$A$5:$H$7000,4,0),"")</f>
        <v/>
      </c>
      <c r="D2299" s="112" t="str">
        <f>IFERROR(VLOOKUP($I$4&amp;"--"&amp;ROW(A2293),'Clie-F'!$A$5:$H$7000,7,0),"")</f>
        <v/>
      </c>
      <c r="E2299" s="111" t="str">
        <f t="shared" ca="1" si="35"/>
        <v/>
      </c>
      <c r="F2299" s="111" t="str">
        <f>IFERROR(VLOOKUP($I$4&amp;"--"&amp;ROW(A2293),'Clie-F'!$A$5:$J$7000,9,0),"")</f>
        <v/>
      </c>
      <c r="G2299" s="111" t="str">
        <f>IFERROR(VLOOKUP($I$4&amp;"--"&amp;ROW(A2293),'Clie-F'!$A$5:$J$7000,10,0),"")</f>
        <v/>
      </c>
    </row>
    <row r="2300" spans="2:7" ht="30" customHeight="1" x14ac:dyDescent="0.3">
      <c r="B2300" s="110">
        <v>2294</v>
      </c>
      <c r="C2300" s="111" t="str">
        <f>IFERROR(VLOOKUP($I$4&amp;"--"&amp;ROW(A2294),'Clie-F'!$A$5:$H$7000,4,0),"")</f>
        <v/>
      </c>
      <c r="D2300" s="112" t="str">
        <f>IFERROR(VLOOKUP($I$4&amp;"--"&amp;ROW(A2294),'Clie-F'!$A$5:$H$7000,7,0),"")</f>
        <v/>
      </c>
      <c r="E2300" s="111" t="str">
        <f t="shared" ca="1" si="35"/>
        <v/>
      </c>
      <c r="F2300" s="111" t="str">
        <f>IFERROR(VLOOKUP($I$4&amp;"--"&amp;ROW(A2294),'Clie-F'!$A$5:$J$7000,9,0),"")</f>
        <v/>
      </c>
      <c r="G2300" s="111" t="str">
        <f>IFERROR(VLOOKUP($I$4&amp;"--"&amp;ROW(A2294),'Clie-F'!$A$5:$J$7000,10,0),"")</f>
        <v/>
      </c>
    </row>
    <row r="2301" spans="2:7" ht="30" customHeight="1" x14ac:dyDescent="0.3">
      <c r="B2301" s="110">
        <v>2295</v>
      </c>
      <c r="C2301" s="111" t="str">
        <f>IFERROR(VLOOKUP($I$4&amp;"--"&amp;ROW(A2295),'Clie-F'!$A$5:$H$7000,4,0),"")</f>
        <v/>
      </c>
      <c r="D2301" s="112" t="str">
        <f>IFERROR(VLOOKUP($I$4&amp;"--"&amp;ROW(A2295),'Clie-F'!$A$5:$H$7000,7,0),"")</f>
        <v/>
      </c>
      <c r="E2301" s="111" t="str">
        <f t="shared" ca="1" si="35"/>
        <v/>
      </c>
      <c r="F2301" s="111" t="str">
        <f>IFERROR(VLOOKUP($I$4&amp;"--"&amp;ROW(A2295),'Clie-F'!$A$5:$J$7000,9,0),"")</f>
        <v/>
      </c>
      <c r="G2301" s="111" t="str">
        <f>IFERROR(VLOOKUP($I$4&amp;"--"&amp;ROW(A2295),'Clie-F'!$A$5:$J$7000,10,0),"")</f>
        <v/>
      </c>
    </row>
    <row r="2302" spans="2:7" ht="30" customHeight="1" x14ac:dyDescent="0.3">
      <c r="B2302" s="110">
        <v>2296</v>
      </c>
      <c r="C2302" s="111" t="str">
        <f>IFERROR(VLOOKUP($I$4&amp;"--"&amp;ROW(A2296),'Clie-F'!$A$5:$H$7000,4,0),"")</f>
        <v/>
      </c>
      <c r="D2302" s="112" t="str">
        <f>IFERROR(VLOOKUP($I$4&amp;"--"&amp;ROW(A2296),'Clie-F'!$A$5:$H$7000,7,0),"")</f>
        <v/>
      </c>
      <c r="E2302" s="111" t="str">
        <f t="shared" ca="1" si="35"/>
        <v/>
      </c>
      <c r="F2302" s="111" t="str">
        <f>IFERROR(VLOOKUP($I$4&amp;"--"&amp;ROW(A2296),'Clie-F'!$A$5:$J$7000,9,0),"")</f>
        <v/>
      </c>
      <c r="G2302" s="111" t="str">
        <f>IFERROR(VLOOKUP($I$4&amp;"--"&amp;ROW(A2296),'Clie-F'!$A$5:$J$7000,10,0),"")</f>
        <v/>
      </c>
    </row>
    <row r="2303" spans="2:7" ht="30" customHeight="1" x14ac:dyDescent="0.3">
      <c r="B2303" s="110">
        <v>2297</v>
      </c>
      <c r="C2303" s="111" t="str">
        <f>IFERROR(VLOOKUP($I$4&amp;"--"&amp;ROW(A2297),'Clie-F'!$A$5:$H$7000,4,0),"")</f>
        <v/>
      </c>
      <c r="D2303" s="112" t="str">
        <f>IFERROR(VLOOKUP($I$4&amp;"--"&amp;ROW(A2297),'Clie-F'!$A$5:$H$7000,7,0),"")</f>
        <v/>
      </c>
      <c r="E2303" s="111" t="str">
        <f t="shared" ca="1" si="35"/>
        <v/>
      </c>
      <c r="F2303" s="111" t="str">
        <f>IFERROR(VLOOKUP($I$4&amp;"--"&amp;ROW(A2297),'Clie-F'!$A$5:$J$7000,9,0),"")</f>
        <v/>
      </c>
      <c r="G2303" s="111" t="str">
        <f>IFERROR(VLOOKUP($I$4&amp;"--"&amp;ROW(A2297),'Clie-F'!$A$5:$J$7000,10,0),"")</f>
        <v/>
      </c>
    </row>
    <row r="2304" spans="2:7" ht="30" customHeight="1" x14ac:dyDescent="0.3">
      <c r="B2304" s="110">
        <v>2298</v>
      </c>
      <c r="C2304" s="111" t="str">
        <f>IFERROR(VLOOKUP($I$4&amp;"--"&amp;ROW(A2298),'Clie-F'!$A$5:$H$7000,4,0),"")</f>
        <v/>
      </c>
      <c r="D2304" s="112" t="str">
        <f>IFERROR(VLOOKUP($I$4&amp;"--"&amp;ROW(A2298),'Clie-F'!$A$5:$H$7000,7,0),"")</f>
        <v/>
      </c>
      <c r="E2304" s="111" t="str">
        <f t="shared" ca="1" si="35"/>
        <v/>
      </c>
      <c r="F2304" s="111" t="str">
        <f>IFERROR(VLOOKUP($I$4&amp;"--"&amp;ROW(A2298),'Clie-F'!$A$5:$J$7000,9,0),"")</f>
        <v/>
      </c>
      <c r="G2304" s="111" t="str">
        <f>IFERROR(VLOOKUP($I$4&amp;"--"&amp;ROW(A2298),'Clie-F'!$A$5:$J$7000,10,0),"")</f>
        <v/>
      </c>
    </row>
    <row r="2305" spans="2:7" ht="30" customHeight="1" x14ac:dyDescent="0.3">
      <c r="B2305" s="110">
        <v>2299</v>
      </c>
      <c r="C2305" s="111" t="str">
        <f>IFERROR(VLOOKUP($I$4&amp;"--"&amp;ROW(A2299),'Clie-F'!$A$5:$H$7000,4,0),"")</f>
        <v/>
      </c>
      <c r="D2305" s="112" t="str">
        <f>IFERROR(VLOOKUP($I$4&amp;"--"&amp;ROW(A2299),'Clie-F'!$A$5:$H$7000,7,0),"")</f>
        <v/>
      </c>
      <c r="E2305" s="111" t="str">
        <f t="shared" ca="1" si="35"/>
        <v/>
      </c>
      <c r="F2305" s="111" t="str">
        <f>IFERROR(VLOOKUP($I$4&amp;"--"&amp;ROW(A2299),'Clie-F'!$A$5:$J$7000,9,0),"")</f>
        <v/>
      </c>
      <c r="G2305" s="111" t="str">
        <f>IFERROR(VLOOKUP($I$4&amp;"--"&amp;ROW(A2299),'Clie-F'!$A$5:$J$7000,10,0),"")</f>
        <v/>
      </c>
    </row>
    <row r="2306" spans="2:7" ht="30" customHeight="1" x14ac:dyDescent="0.3">
      <c r="B2306" s="110">
        <v>2300</v>
      </c>
      <c r="C2306" s="111" t="str">
        <f>IFERROR(VLOOKUP($I$4&amp;"--"&amp;ROW(A2300),'Clie-F'!$A$5:$H$7000,4,0),"")</f>
        <v/>
      </c>
      <c r="D2306" s="112" t="str">
        <f>IFERROR(VLOOKUP($I$4&amp;"--"&amp;ROW(A2300),'Clie-F'!$A$5:$H$7000,7,0),"")</f>
        <v/>
      </c>
      <c r="E2306" s="111" t="str">
        <f t="shared" ca="1" si="35"/>
        <v/>
      </c>
      <c r="F2306" s="111" t="str">
        <f>IFERROR(VLOOKUP($I$4&amp;"--"&amp;ROW(A2300),'Clie-F'!$A$5:$J$7000,9,0),"")</f>
        <v/>
      </c>
      <c r="G2306" s="111" t="str">
        <f>IFERROR(VLOOKUP($I$4&amp;"--"&amp;ROW(A2300),'Clie-F'!$A$5:$J$7000,10,0),"")</f>
        <v/>
      </c>
    </row>
    <row r="2307" spans="2:7" ht="30" customHeight="1" x14ac:dyDescent="0.3">
      <c r="B2307" s="110">
        <v>2301</v>
      </c>
      <c r="C2307" s="111" t="str">
        <f>IFERROR(VLOOKUP($I$4&amp;"--"&amp;ROW(A2301),'Clie-F'!$A$5:$H$7000,4,0),"")</f>
        <v/>
      </c>
      <c r="D2307" s="112" t="str">
        <f>IFERROR(VLOOKUP($I$4&amp;"--"&amp;ROW(A2301),'Clie-F'!$A$5:$H$7000,7,0),"")</f>
        <v/>
      </c>
      <c r="E2307" s="111" t="str">
        <f t="shared" ca="1" si="35"/>
        <v/>
      </c>
      <c r="F2307" s="111" t="str">
        <f>IFERROR(VLOOKUP($I$4&amp;"--"&amp;ROW(A2301),'Clie-F'!$A$5:$J$7000,9,0),"")</f>
        <v/>
      </c>
      <c r="G2307" s="111" t="str">
        <f>IFERROR(VLOOKUP($I$4&amp;"--"&amp;ROW(A2301),'Clie-F'!$A$5:$J$7000,10,0),"")</f>
        <v/>
      </c>
    </row>
    <row r="2308" spans="2:7" ht="30" customHeight="1" x14ac:dyDescent="0.3">
      <c r="B2308" s="110">
        <v>2302</v>
      </c>
      <c r="C2308" s="111" t="str">
        <f>IFERROR(VLOOKUP($I$4&amp;"--"&amp;ROW(A2302),'Clie-F'!$A$5:$H$7000,4,0),"")</f>
        <v/>
      </c>
      <c r="D2308" s="112" t="str">
        <f>IFERROR(VLOOKUP($I$4&amp;"--"&amp;ROW(A2302),'Clie-F'!$A$5:$H$7000,7,0),"")</f>
        <v/>
      </c>
      <c r="E2308" s="111" t="str">
        <f t="shared" ca="1" si="35"/>
        <v/>
      </c>
      <c r="F2308" s="111" t="str">
        <f>IFERROR(VLOOKUP($I$4&amp;"--"&amp;ROW(A2302),'Clie-F'!$A$5:$J$7000,9,0),"")</f>
        <v/>
      </c>
      <c r="G2308" s="111" t="str">
        <f>IFERROR(VLOOKUP($I$4&amp;"--"&amp;ROW(A2302),'Clie-F'!$A$5:$J$7000,10,0),"")</f>
        <v/>
      </c>
    </row>
    <row r="2309" spans="2:7" ht="30" customHeight="1" x14ac:dyDescent="0.3">
      <c r="B2309" s="110">
        <v>2303</v>
      </c>
      <c r="C2309" s="111" t="str">
        <f>IFERROR(VLOOKUP($I$4&amp;"--"&amp;ROW(A2303),'Clie-F'!$A$5:$H$7000,4,0),"")</f>
        <v/>
      </c>
      <c r="D2309" s="112" t="str">
        <f>IFERROR(VLOOKUP($I$4&amp;"--"&amp;ROW(A2303),'Clie-F'!$A$5:$H$7000,7,0),"")</f>
        <v/>
      </c>
      <c r="E2309" s="111" t="str">
        <f t="shared" ca="1" si="35"/>
        <v/>
      </c>
      <c r="F2309" s="111" t="str">
        <f>IFERROR(VLOOKUP($I$4&amp;"--"&amp;ROW(A2303),'Clie-F'!$A$5:$J$7000,9,0),"")</f>
        <v/>
      </c>
      <c r="G2309" s="111" t="str">
        <f>IFERROR(VLOOKUP($I$4&amp;"--"&amp;ROW(A2303),'Clie-F'!$A$5:$J$7000,10,0),"")</f>
        <v/>
      </c>
    </row>
    <row r="2310" spans="2:7" ht="30" customHeight="1" x14ac:dyDescent="0.3">
      <c r="B2310" s="110">
        <v>2304</v>
      </c>
      <c r="C2310" s="111" t="str">
        <f>IFERROR(VLOOKUP($I$4&amp;"--"&amp;ROW(A2304),'Clie-F'!$A$5:$H$7000,4,0),"")</f>
        <v/>
      </c>
      <c r="D2310" s="112" t="str">
        <f>IFERROR(VLOOKUP($I$4&amp;"--"&amp;ROW(A2304),'Clie-F'!$A$5:$H$7000,7,0),"")</f>
        <v/>
      </c>
      <c r="E2310" s="111" t="str">
        <f t="shared" ca="1" si="35"/>
        <v/>
      </c>
      <c r="F2310" s="111" t="str">
        <f>IFERROR(VLOOKUP($I$4&amp;"--"&amp;ROW(A2304),'Clie-F'!$A$5:$J$7000,9,0),"")</f>
        <v/>
      </c>
      <c r="G2310" s="111" t="str">
        <f>IFERROR(VLOOKUP($I$4&amp;"--"&amp;ROW(A2304),'Clie-F'!$A$5:$J$7000,10,0),"")</f>
        <v/>
      </c>
    </row>
    <row r="2311" spans="2:7" ht="30" customHeight="1" x14ac:dyDescent="0.3">
      <c r="B2311" s="110">
        <v>2305</v>
      </c>
      <c r="C2311" s="111" t="str">
        <f>IFERROR(VLOOKUP($I$4&amp;"--"&amp;ROW(A2305),'Clie-F'!$A$5:$H$7000,4,0),"")</f>
        <v/>
      </c>
      <c r="D2311" s="112" t="str">
        <f>IFERROR(VLOOKUP($I$4&amp;"--"&amp;ROW(A2305),'Clie-F'!$A$5:$H$7000,7,0),"")</f>
        <v/>
      </c>
      <c r="E2311" s="111" t="str">
        <f t="shared" ref="E2311:E2374" ca="1" si="36">IFERROR(IF(D2311,DATEDIF(D2311,TODAY(),"Y"),""),"")</f>
        <v/>
      </c>
      <c r="F2311" s="111" t="str">
        <f>IFERROR(VLOOKUP($I$4&amp;"--"&amp;ROW(A2305),'Clie-F'!$A$5:$J$7000,9,0),"")</f>
        <v/>
      </c>
      <c r="G2311" s="111" t="str">
        <f>IFERROR(VLOOKUP($I$4&amp;"--"&amp;ROW(A2305),'Clie-F'!$A$5:$J$7000,10,0),"")</f>
        <v/>
      </c>
    </row>
    <row r="2312" spans="2:7" ht="30" customHeight="1" x14ac:dyDescent="0.3">
      <c r="B2312" s="110">
        <v>2306</v>
      </c>
      <c r="C2312" s="111" t="str">
        <f>IFERROR(VLOOKUP($I$4&amp;"--"&amp;ROW(A2306),'Clie-F'!$A$5:$H$7000,4,0),"")</f>
        <v/>
      </c>
      <c r="D2312" s="112" t="str">
        <f>IFERROR(VLOOKUP($I$4&amp;"--"&amp;ROW(A2306),'Clie-F'!$A$5:$H$7000,7,0),"")</f>
        <v/>
      </c>
      <c r="E2312" s="111" t="str">
        <f t="shared" ca="1" si="36"/>
        <v/>
      </c>
      <c r="F2312" s="111" t="str">
        <f>IFERROR(VLOOKUP($I$4&amp;"--"&amp;ROW(A2306),'Clie-F'!$A$5:$J$7000,9,0),"")</f>
        <v/>
      </c>
      <c r="G2312" s="111" t="str">
        <f>IFERROR(VLOOKUP($I$4&amp;"--"&amp;ROW(A2306),'Clie-F'!$A$5:$J$7000,10,0),"")</f>
        <v/>
      </c>
    </row>
    <row r="2313" spans="2:7" ht="30" customHeight="1" x14ac:dyDescent="0.3">
      <c r="B2313" s="110">
        <v>2307</v>
      </c>
      <c r="C2313" s="111" t="str">
        <f>IFERROR(VLOOKUP($I$4&amp;"--"&amp;ROW(A2307),'Clie-F'!$A$5:$H$7000,4,0),"")</f>
        <v/>
      </c>
      <c r="D2313" s="112" t="str">
        <f>IFERROR(VLOOKUP($I$4&amp;"--"&amp;ROW(A2307),'Clie-F'!$A$5:$H$7000,7,0),"")</f>
        <v/>
      </c>
      <c r="E2313" s="111" t="str">
        <f t="shared" ca="1" si="36"/>
        <v/>
      </c>
      <c r="F2313" s="111" t="str">
        <f>IFERROR(VLOOKUP($I$4&amp;"--"&amp;ROW(A2307),'Clie-F'!$A$5:$J$7000,9,0),"")</f>
        <v/>
      </c>
      <c r="G2313" s="111" t="str">
        <f>IFERROR(VLOOKUP($I$4&amp;"--"&amp;ROW(A2307),'Clie-F'!$A$5:$J$7000,10,0),"")</f>
        <v/>
      </c>
    </row>
    <row r="2314" spans="2:7" ht="30" customHeight="1" x14ac:dyDescent="0.3">
      <c r="B2314" s="110">
        <v>2308</v>
      </c>
      <c r="C2314" s="111" t="str">
        <f>IFERROR(VLOOKUP($I$4&amp;"--"&amp;ROW(A2308),'Clie-F'!$A$5:$H$7000,4,0),"")</f>
        <v/>
      </c>
      <c r="D2314" s="112" t="str">
        <f>IFERROR(VLOOKUP($I$4&amp;"--"&amp;ROW(A2308),'Clie-F'!$A$5:$H$7000,7,0),"")</f>
        <v/>
      </c>
      <c r="E2314" s="111" t="str">
        <f t="shared" ca="1" si="36"/>
        <v/>
      </c>
      <c r="F2314" s="111" t="str">
        <f>IFERROR(VLOOKUP($I$4&amp;"--"&amp;ROW(A2308),'Clie-F'!$A$5:$J$7000,9,0),"")</f>
        <v/>
      </c>
      <c r="G2314" s="111" t="str">
        <f>IFERROR(VLOOKUP($I$4&amp;"--"&amp;ROW(A2308),'Clie-F'!$A$5:$J$7000,10,0),"")</f>
        <v/>
      </c>
    </row>
    <row r="2315" spans="2:7" ht="30" customHeight="1" x14ac:dyDescent="0.3">
      <c r="B2315" s="110">
        <v>2309</v>
      </c>
      <c r="C2315" s="111" t="str">
        <f>IFERROR(VLOOKUP($I$4&amp;"--"&amp;ROW(A2309),'Clie-F'!$A$5:$H$7000,4,0),"")</f>
        <v/>
      </c>
      <c r="D2315" s="112" t="str">
        <f>IFERROR(VLOOKUP($I$4&amp;"--"&amp;ROW(A2309),'Clie-F'!$A$5:$H$7000,7,0),"")</f>
        <v/>
      </c>
      <c r="E2315" s="111" t="str">
        <f t="shared" ca="1" si="36"/>
        <v/>
      </c>
      <c r="F2315" s="111" t="str">
        <f>IFERROR(VLOOKUP($I$4&amp;"--"&amp;ROW(A2309),'Clie-F'!$A$5:$J$7000,9,0),"")</f>
        <v/>
      </c>
      <c r="G2315" s="111" t="str">
        <f>IFERROR(VLOOKUP($I$4&amp;"--"&amp;ROW(A2309),'Clie-F'!$A$5:$J$7000,10,0),"")</f>
        <v/>
      </c>
    </row>
    <row r="2316" spans="2:7" ht="30" customHeight="1" x14ac:dyDescent="0.3">
      <c r="B2316" s="110">
        <v>2310</v>
      </c>
      <c r="C2316" s="111" t="str">
        <f>IFERROR(VLOOKUP($I$4&amp;"--"&amp;ROW(A2310),'Clie-F'!$A$5:$H$7000,4,0),"")</f>
        <v/>
      </c>
      <c r="D2316" s="112" t="str">
        <f>IFERROR(VLOOKUP($I$4&amp;"--"&amp;ROW(A2310),'Clie-F'!$A$5:$H$7000,7,0),"")</f>
        <v/>
      </c>
      <c r="E2316" s="111" t="str">
        <f t="shared" ca="1" si="36"/>
        <v/>
      </c>
      <c r="F2316" s="111" t="str">
        <f>IFERROR(VLOOKUP($I$4&amp;"--"&amp;ROW(A2310),'Clie-F'!$A$5:$J$7000,9,0),"")</f>
        <v/>
      </c>
      <c r="G2316" s="111" t="str">
        <f>IFERROR(VLOOKUP($I$4&amp;"--"&amp;ROW(A2310),'Clie-F'!$A$5:$J$7000,10,0),"")</f>
        <v/>
      </c>
    </row>
    <row r="2317" spans="2:7" ht="30" customHeight="1" x14ac:dyDescent="0.3">
      <c r="B2317" s="110">
        <v>2311</v>
      </c>
      <c r="C2317" s="111" t="str">
        <f>IFERROR(VLOOKUP($I$4&amp;"--"&amp;ROW(A2311),'Clie-F'!$A$5:$H$7000,4,0),"")</f>
        <v/>
      </c>
      <c r="D2317" s="112" t="str">
        <f>IFERROR(VLOOKUP($I$4&amp;"--"&amp;ROW(A2311),'Clie-F'!$A$5:$H$7000,7,0),"")</f>
        <v/>
      </c>
      <c r="E2317" s="111" t="str">
        <f t="shared" ca="1" si="36"/>
        <v/>
      </c>
      <c r="F2317" s="111" t="str">
        <f>IFERROR(VLOOKUP($I$4&amp;"--"&amp;ROW(A2311),'Clie-F'!$A$5:$J$7000,9,0),"")</f>
        <v/>
      </c>
      <c r="G2317" s="111" t="str">
        <f>IFERROR(VLOOKUP($I$4&amp;"--"&amp;ROW(A2311),'Clie-F'!$A$5:$J$7000,10,0),"")</f>
        <v/>
      </c>
    </row>
    <row r="2318" spans="2:7" ht="30" customHeight="1" x14ac:dyDescent="0.3">
      <c r="B2318" s="110">
        <v>2312</v>
      </c>
      <c r="C2318" s="111" t="str">
        <f>IFERROR(VLOOKUP($I$4&amp;"--"&amp;ROW(A2312),'Clie-F'!$A$5:$H$7000,4,0),"")</f>
        <v/>
      </c>
      <c r="D2318" s="112" t="str">
        <f>IFERROR(VLOOKUP($I$4&amp;"--"&amp;ROW(A2312),'Clie-F'!$A$5:$H$7000,7,0),"")</f>
        <v/>
      </c>
      <c r="E2318" s="111" t="str">
        <f t="shared" ca="1" si="36"/>
        <v/>
      </c>
      <c r="F2318" s="111" t="str">
        <f>IFERROR(VLOOKUP($I$4&amp;"--"&amp;ROW(A2312),'Clie-F'!$A$5:$J$7000,9,0),"")</f>
        <v/>
      </c>
      <c r="G2318" s="111" t="str">
        <f>IFERROR(VLOOKUP($I$4&amp;"--"&amp;ROW(A2312),'Clie-F'!$A$5:$J$7000,10,0),"")</f>
        <v/>
      </c>
    </row>
    <row r="2319" spans="2:7" ht="30" customHeight="1" x14ac:dyDescent="0.3">
      <c r="B2319" s="110">
        <v>2313</v>
      </c>
      <c r="C2319" s="111" t="str">
        <f>IFERROR(VLOOKUP($I$4&amp;"--"&amp;ROW(A2313),'Clie-F'!$A$5:$H$7000,4,0),"")</f>
        <v/>
      </c>
      <c r="D2319" s="112" t="str">
        <f>IFERROR(VLOOKUP($I$4&amp;"--"&amp;ROW(A2313),'Clie-F'!$A$5:$H$7000,7,0),"")</f>
        <v/>
      </c>
      <c r="E2319" s="111" t="str">
        <f t="shared" ca="1" si="36"/>
        <v/>
      </c>
      <c r="F2319" s="111" t="str">
        <f>IFERROR(VLOOKUP($I$4&amp;"--"&amp;ROW(A2313),'Clie-F'!$A$5:$J$7000,9,0),"")</f>
        <v/>
      </c>
      <c r="G2319" s="111" t="str">
        <f>IFERROR(VLOOKUP($I$4&amp;"--"&amp;ROW(A2313),'Clie-F'!$A$5:$J$7000,10,0),"")</f>
        <v/>
      </c>
    </row>
    <row r="2320" spans="2:7" ht="30" customHeight="1" x14ac:dyDescent="0.3">
      <c r="B2320" s="110">
        <v>2314</v>
      </c>
      <c r="C2320" s="111" t="str">
        <f>IFERROR(VLOOKUP($I$4&amp;"--"&amp;ROW(A2314),'Clie-F'!$A$5:$H$7000,4,0),"")</f>
        <v/>
      </c>
      <c r="D2320" s="112" t="str">
        <f>IFERROR(VLOOKUP($I$4&amp;"--"&amp;ROW(A2314),'Clie-F'!$A$5:$H$7000,7,0),"")</f>
        <v/>
      </c>
      <c r="E2320" s="111" t="str">
        <f t="shared" ca="1" si="36"/>
        <v/>
      </c>
      <c r="F2320" s="111" t="str">
        <f>IFERROR(VLOOKUP($I$4&amp;"--"&amp;ROW(A2314),'Clie-F'!$A$5:$J$7000,9,0),"")</f>
        <v/>
      </c>
      <c r="G2320" s="111" t="str">
        <f>IFERROR(VLOOKUP($I$4&amp;"--"&amp;ROW(A2314),'Clie-F'!$A$5:$J$7000,10,0),"")</f>
        <v/>
      </c>
    </row>
    <row r="2321" spans="2:7" ht="30" customHeight="1" x14ac:dyDescent="0.3">
      <c r="B2321" s="110">
        <v>2315</v>
      </c>
      <c r="C2321" s="111" t="str">
        <f>IFERROR(VLOOKUP($I$4&amp;"--"&amp;ROW(A2315),'Clie-F'!$A$5:$H$7000,4,0),"")</f>
        <v/>
      </c>
      <c r="D2321" s="112" t="str">
        <f>IFERROR(VLOOKUP($I$4&amp;"--"&amp;ROW(A2315),'Clie-F'!$A$5:$H$7000,7,0),"")</f>
        <v/>
      </c>
      <c r="E2321" s="111" t="str">
        <f t="shared" ca="1" si="36"/>
        <v/>
      </c>
      <c r="F2321" s="111" t="str">
        <f>IFERROR(VLOOKUP($I$4&amp;"--"&amp;ROW(A2315),'Clie-F'!$A$5:$J$7000,9,0),"")</f>
        <v/>
      </c>
      <c r="G2321" s="111" t="str">
        <f>IFERROR(VLOOKUP($I$4&amp;"--"&amp;ROW(A2315),'Clie-F'!$A$5:$J$7000,10,0),"")</f>
        <v/>
      </c>
    </row>
    <row r="2322" spans="2:7" ht="30" customHeight="1" x14ac:dyDescent="0.3">
      <c r="B2322" s="110">
        <v>2316</v>
      </c>
      <c r="C2322" s="111" t="str">
        <f>IFERROR(VLOOKUP($I$4&amp;"--"&amp;ROW(A2316),'Clie-F'!$A$5:$H$7000,4,0),"")</f>
        <v/>
      </c>
      <c r="D2322" s="112" t="str">
        <f>IFERROR(VLOOKUP($I$4&amp;"--"&amp;ROW(A2316),'Clie-F'!$A$5:$H$7000,7,0),"")</f>
        <v/>
      </c>
      <c r="E2322" s="111" t="str">
        <f t="shared" ca="1" si="36"/>
        <v/>
      </c>
      <c r="F2322" s="111" t="str">
        <f>IFERROR(VLOOKUP($I$4&amp;"--"&amp;ROW(A2316),'Clie-F'!$A$5:$J$7000,9,0),"")</f>
        <v/>
      </c>
      <c r="G2322" s="111" t="str">
        <f>IFERROR(VLOOKUP($I$4&amp;"--"&amp;ROW(A2316),'Clie-F'!$A$5:$J$7000,10,0),"")</f>
        <v/>
      </c>
    </row>
    <row r="2323" spans="2:7" ht="30" customHeight="1" x14ac:dyDescent="0.3">
      <c r="B2323" s="110">
        <v>2317</v>
      </c>
      <c r="C2323" s="111" t="str">
        <f>IFERROR(VLOOKUP($I$4&amp;"--"&amp;ROW(A2317),'Clie-F'!$A$5:$H$7000,4,0),"")</f>
        <v/>
      </c>
      <c r="D2323" s="112" t="str">
        <f>IFERROR(VLOOKUP($I$4&amp;"--"&amp;ROW(A2317),'Clie-F'!$A$5:$H$7000,7,0),"")</f>
        <v/>
      </c>
      <c r="E2323" s="111" t="str">
        <f t="shared" ca="1" si="36"/>
        <v/>
      </c>
      <c r="F2323" s="111" t="str">
        <f>IFERROR(VLOOKUP($I$4&amp;"--"&amp;ROW(A2317),'Clie-F'!$A$5:$J$7000,9,0),"")</f>
        <v/>
      </c>
      <c r="G2323" s="111" t="str">
        <f>IFERROR(VLOOKUP($I$4&amp;"--"&amp;ROW(A2317),'Clie-F'!$A$5:$J$7000,10,0),"")</f>
        <v/>
      </c>
    </row>
    <row r="2324" spans="2:7" ht="30" customHeight="1" x14ac:dyDescent="0.3">
      <c r="B2324" s="110">
        <v>2318</v>
      </c>
      <c r="C2324" s="111" t="str">
        <f>IFERROR(VLOOKUP($I$4&amp;"--"&amp;ROW(A2318),'Clie-F'!$A$5:$H$7000,4,0),"")</f>
        <v/>
      </c>
      <c r="D2324" s="112" t="str">
        <f>IFERROR(VLOOKUP($I$4&amp;"--"&amp;ROW(A2318),'Clie-F'!$A$5:$H$7000,7,0),"")</f>
        <v/>
      </c>
      <c r="E2324" s="111" t="str">
        <f t="shared" ca="1" si="36"/>
        <v/>
      </c>
      <c r="F2324" s="111" t="str">
        <f>IFERROR(VLOOKUP($I$4&amp;"--"&amp;ROW(A2318),'Clie-F'!$A$5:$J$7000,9,0),"")</f>
        <v/>
      </c>
      <c r="G2324" s="111" t="str">
        <f>IFERROR(VLOOKUP($I$4&amp;"--"&amp;ROW(A2318),'Clie-F'!$A$5:$J$7000,10,0),"")</f>
        <v/>
      </c>
    </row>
    <row r="2325" spans="2:7" ht="30" customHeight="1" x14ac:dyDescent="0.3">
      <c r="B2325" s="110">
        <v>2319</v>
      </c>
      <c r="C2325" s="111" t="str">
        <f>IFERROR(VLOOKUP($I$4&amp;"--"&amp;ROW(A2319),'Clie-F'!$A$5:$H$7000,4,0),"")</f>
        <v/>
      </c>
      <c r="D2325" s="112" t="str">
        <f>IFERROR(VLOOKUP($I$4&amp;"--"&amp;ROW(A2319),'Clie-F'!$A$5:$H$7000,7,0),"")</f>
        <v/>
      </c>
      <c r="E2325" s="111" t="str">
        <f t="shared" ca="1" si="36"/>
        <v/>
      </c>
      <c r="F2325" s="111" t="str">
        <f>IFERROR(VLOOKUP($I$4&amp;"--"&amp;ROW(A2319),'Clie-F'!$A$5:$J$7000,9,0),"")</f>
        <v/>
      </c>
      <c r="G2325" s="111" t="str">
        <f>IFERROR(VLOOKUP($I$4&amp;"--"&amp;ROW(A2319),'Clie-F'!$A$5:$J$7000,10,0),"")</f>
        <v/>
      </c>
    </row>
    <row r="2326" spans="2:7" ht="30" customHeight="1" x14ac:dyDescent="0.3">
      <c r="B2326" s="110">
        <v>2320</v>
      </c>
      <c r="C2326" s="111" t="str">
        <f>IFERROR(VLOOKUP($I$4&amp;"--"&amp;ROW(A2320),'Clie-F'!$A$5:$H$7000,4,0),"")</f>
        <v/>
      </c>
      <c r="D2326" s="112" t="str">
        <f>IFERROR(VLOOKUP($I$4&amp;"--"&amp;ROW(A2320),'Clie-F'!$A$5:$H$7000,7,0),"")</f>
        <v/>
      </c>
      <c r="E2326" s="111" t="str">
        <f t="shared" ca="1" si="36"/>
        <v/>
      </c>
      <c r="F2326" s="111" t="str">
        <f>IFERROR(VLOOKUP($I$4&amp;"--"&amp;ROW(A2320),'Clie-F'!$A$5:$J$7000,9,0),"")</f>
        <v/>
      </c>
      <c r="G2326" s="111" t="str">
        <f>IFERROR(VLOOKUP($I$4&amp;"--"&amp;ROW(A2320),'Clie-F'!$A$5:$J$7000,10,0),"")</f>
        <v/>
      </c>
    </row>
    <row r="2327" spans="2:7" ht="30" customHeight="1" x14ac:dyDescent="0.3">
      <c r="B2327" s="110">
        <v>2321</v>
      </c>
      <c r="C2327" s="111" t="str">
        <f>IFERROR(VLOOKUP($I$4&amp;"--"&amp;ROW(A2321),'Clie-F'!$A$5:$H$7000,4,0),"")</f>
        <v/>
      </c>
      <c r="D2327" s="112" t="str">
        <f>IFERROR(VLOOKUP($I$4&amp;"--"&amp;ROW(A2321),'Clie-F'!$A$5:$H$7000,7,0),"")</f>
        <v/>
      </c>
      <c r="E2327" s="111" t="str">
        <f t="shared" ca="1" si="36"/>
        <v/>
      </c>
      <c r="F2327" s="111" t="str">
        <f>IFERROR(VLOOKUP($I$4&amp;"--"&amp;ROW(A2321),'Clie-F'!$A$5:$J$7000,9,0),"")</f>
        <v/>
      </c>
      <c r="G2327" s="111" t="str">
        <f>IFERROR(VLOOKUP($I$4&amp;"--"&amp;ROW(A2321),'Clie-F'!$A$5:$J$7000,10,0),"")</f>
        <v/>
      </c>
    </row>
    <row r="2328" spans="2:7" ht="30" customHeight="1" x14ac:dyDescent="0.3">
      <c r="B2328" s="110">
        <v>2322</v>
      </c>
      <c r="C2328" s="111" t="str">
        <f>IFERROR(VLOOKUP($I$4&amp;"--"&amp;ROW(A2322),'Clie-F'!$A$5:$H$7000,4,0),"")</f>
        <v/>
      </c>
      <c r="D2328" s="112" t="str">
        <f>IFERROR(VLOOKUP($I$4&amp;"--"&amp;ROW(A2322),'Clie-F'!$A$5:$H$7000,7,0),"")</f>
        <v/>
      </c>
      <c r="E2328" s="111" t="str">
        <f t="shared" ca="1" si="36"/>
        <v/>
      </c>
      <c r="F2328" s="111" t="str">
        <f>IFERROR(VLOOKUP($I$4&amp;"--"&amp;ROW(A2322),'Clie-F'!$A$5:$J$7000,9,0),"")</f>
        <v/>
      </c>
      <c r="G2328" s="111" t="str">
        <f>IFERROR(VLOOKUP($I$4&amp;"--"&amp;ROW(A2322),'Clie-F'!$A$5:$J$7000,10,0),"")</f>
        <v/>
      </c>
    </row>
    <row r="2329" spans="2:7" ht="30" customHeight="1" x14ac:dyDescent="0.3">
      <c r="B2329" s="110">
        <v>2323</v>
      </c>
      <c r="C2329" s="111" t="str">
        <f>IFERROR(VLOOKUP($I$4&amp;"--"&amp;ROW(A2323),'Clie-F'!$A$5:$H$7000,4,0),"")</f>
        <v/>
      </c>
      <c r="D2329" s="112" t="str">
        <f>IFERROR(VLOOKUP($I$4&amp;"--"&amp;ROW(A2323),'Clie-F'!$A$5:$H$7000,7,0),"")</f>
        <v/>
      </c>
      <c r="E2329" s="111" t="str">
        <f t="shared" ca="1" si="36"/>
        <v/>
      </c>
      <c r="F2329" s="111" t="str">
        <f>IFERROR(VLOOKUP($I$4&amp;"--"&amp;ROW(A2323),'Clie-F'!$A$5:$J$7000,9,0),"")</f>
        <v/>
      </c>
      <c r="G2329" s="111" t="str">
        <f>IFERROR(VLOOKUP($I$4&amp;"--"&amp;ROW(A2323),'Clie-F'!$A$5:$J$7000,10,0),"")</f>
        <v/>
      </c>
    </row>
    <row r="2330" spans="2:7" ht="30" customHeight="1" x14ac:dyDescent="0.3">
      <c r="B2330" s="110">
        <v>2324</v>
      </c>
      <c r="C2330" s="111" t="str">
        <f>IFERROR(VLOOKUP($I$4&amp;"--"&amp;ROW(A2324),'Clie-F'!$A$5:$H$7000,4,0),"")</f>
        <v/>
      </c>
      <c r="D2330" s="112" t="str">
        <f>IFERROR(VLOOKUP($I$4&amp;"--"&amp;ROW(A2324),'Clie-F'!$A$5:$H$7000,7,0),"")</f>
        <v/>
      </c>
      <c r="E2330" s="111" t="str">
        <f t="shared" ca="1" si="36"/>
        <v/>
      </c>
      <c r="F2330" s="111" t="str">
        <f>IFERROR(VLOOKUP($I$4&amp;"--"&amp;ROW(A2324),'Clie-F'!$A$5:$J$7000,9,0),"")</f>
        <v/>
      </c>
      <c r="G2330" s="111" t="str">
        <f>IFERROR(VLOOKUP($I$4&amp;"--"&amp;ROW(A2324),'Clie-F'!$A$5:$J$7000,10,0),"")</f>
        <v/>
      </c>
    </row>
    <row r="2331" spans="2:7" ht="30" customHeight="1" x14ac:dyDescent="0.3">
      <c r="B2331" s="110">
        <v>2325</v>
      </c>
      <c r="C2331" s="111" t="str">
        <f>IFERROR(VLOOKUP($I$4&amp;"--"&amp;ROW(A2325),'Clie-F'!$A$5:$H$7000,4,0),"")</f>
        <v/>
      </c>
      <c r="D2331" s="112" t="str">
        <f>IFERROR(VLOOKUP($I$4&amp;"--"&amp;ROW(A2325),'Clie-F'!$A$5:$H$7000,7,0),"")</f>
        <v/>
      </c>
      <c r="E2331" s="111" t="str">
        <f t="shared" ca="1" si="36"/>
        <v/>
      </c>
      <c r="F2331" s="111" t="str">
        <f>IFERROR(VLOOKUP($I$4&amp;"--"&amp;ROW(A2325),'Clie-F'!$A$5:$J$7000,9,0),"")</f>
        <v/>
      </c>
      <c r="G2331" s="111" t="str">
        <f>IFERROR(VLOOKUP($I$4&amp;"--"&amp;ROW(A2325),'Clie-F'!$A$5:$J$7000,10,0),"")</f>
        <v/>
      </c>
    </row>
    <row r="2332" spans="2:7" ht="30" customHeight="1" x14ac:dyDescent="0.3">
      <c r="B2332" s="110">
        <v>2326</v>
      </c>
      <c r="C2332" s="111" t="str">
        <f>IFERROR(VLOOKUP($I$4&amp;"--"&amp;ROW(A2326),'Clie-F'!$A$5:$H$7000,4,0),"")</f>
        <v/>
      </c>
      <c r="D2332" s="112" t="str">
        <f>IFERROR(VLOOKUP($I$4&amp;"--"&amp;ROW(A2326),'Clie-F'!$A$5:$H$7000,7,0),"")</f>
        <v/>
      </c>
      <c r="E2332" s="111" t="str">
        <f t="shared" ca="1" si="36"/>
        <v/>
      </c>
      <c r="F2332" s="111" t="str">
        <f>IFERROR(VLOOKUP($I$4&amp;"--"&amp;ROW(A2326),'Clie-F'!$A$5:$J$7000,9,0),"")</f>
        <v/>
      </c>
      <c r="G2332" s="111" t="str">
        <f>IFERROR(VLOOKUP($I$4&amp;"--"&amp;ROW(A2326),'Clie-F'!$A$5:$J$7000,10,0),"")</f>
        <v/>
      </c>
    </row>
    <row r="2333" spans="2:7" ht="30" customHeight="1" x14ac:dyDescent="0.3">
      <c r="B2333" s="110">
        <v>2327</v>
      </c>
      <c r="C2333" s="111" t="str">
        <f>IFERROR(VLOOKUP($I$4&amp;"--"&amp;ROW(A2327),'Clie-F'!$A$5:$H$7000,4,0),"")</f>
        <v/>
      </c>
      <c r="D2333" s="112" t="str">
        <f>IFERROR(VLOOKUP($I$4&amp;"--"&amp;ROW(A2327),'Clie-F'!$A$5:$H$7000,7,0),"")</f>
        <v/>
      </c>
      <c r="E2333" s="111" t="str">
        <f t="shared" ca="1" si="36"/>
        <v/>
      </c>
      <c r="F2333" s="111" t="str">
        <f>IFERROR(VLOOKUP($I$4&amp;"--"&amp;ROW(A2327),'Clie-F'!$A$5:$J$7000,9,0),"")</f>
        <v/>
      </c>
      <c r="G2333" s="111" t="str">
        <f>IFERROR(VLOOKUP($I$4&amp;"--"&amp;ROW(A2327),'Clie-F'!$A$5:$J$7000,10,0),"")</f>
        <v/>
      </c>
    </row>
    <row r="2334" spans="2:7" ht="30" customHeight="1" x14ac:dyDescent="0.3">
      <c r="B2334" s="110">
        <v>2328</v>
      </c>
      <c r="C2334" s="111" t="str">
        <f>IFERROR(VLOOKUP($I$4&amp;"--"&amp;ROW(A2328),'Clie-F'!$A$5:$H$7000,4,0),"")</f>
        <v/>
      </c>
      <c r="D2334" s="112" t="str">
        <f>IFERROR(VLOOKUP($I$4&amp;"--"&amp;ROW(A2328),'Clie-F'!$A$5:$H$7000,7,0),"")</f>
        <v/>
      </c>
      <c r="E2334" s="111" t="str">
        <f t="shared" ca="1" si="36"/>
        <v/>
      </c>
      <c r="F2334" s="111" t="str">
        <f>IFERROR(VLOOKUP($I$4&amp;"--"&amp;ROW(A2328),'Clie-F'!$A$5:$J$7000,9,0),"")</f>
        <v/>
      </c>
      <c r="G2334" s="111" t="str">
        <f>IFERROR(VLOOKUP($I$4&amp;"--"&amp;ROW(A2328),'Clie-F'!$A$5:$J$7000,10,0),"")</f>
        <v/>
      </c>
    </row>
    <row r="2335" spans="2:7" ht="30" customHeight="1" x14ac:dyDescent="0.3">
      <c r="B2335" s="110">
        <v>2329</v>
      </c>
      <c r="C2335" s="111" t="str">
        <f>IFERROR(VLOOKUP($I$4&amp;"--"&amp;ROW(A2329),'Clie-F'!$A$5:$H$7000,4,0),"")</f>
        <v/>
      </c>
      <c r="D2335" s="112" t="str">
        <f>IFERROR(VLOOKUP($I$4&amp;"--"&amp;ROW(A2329),'Clie-F'!$A$5:$H$7000,7,0),"")</f>
        <v/>
      </c>
      <c r="E2335" s="111" t="str">
        <f t="shared" ca="1" si="36"/>
        <v/>
      </c>
      <c r="F2335" s="111" t="str">
        <f>IFERROR(VLOOKUP($I$4&amp;"--"&amp;ROW(A2329),'Clie-F'!$A$5:$J$7000,9,0),"")</f>
        <v/>
      </c>
      <c r="G2335" s="111" t="str">
        <f>IFERROR(VLOOKUP($I$4&amp;"--"&amp;ROW(A2329),'Clie-F'!$A$5:$J$7000,10,0),"")</f>
        <v/>
      </c>
    </row>
    <row r="2336" spans="2:7" ht="30" customHeight="1" x14ac:dyDescent="0.3">
      <c r="B2336" s="110">
        <v>2330</v>
      </c>
      <c r="C2336" s="111" t="str">
        <f>IFERROR(VLOOKUP($I$4&amp;"--"&amp;ROW(A2330),'Clie-F'!$A$5:$H$7000,4,0),"")</f>
        <v/>
      </c>
      <c r="D2336" s="112" t="str">
        <f>IFERROR(VLOOKUP($I$4&amp;"--"&amp;ROW(A2330),'Clie-F'!$A$5:$H$7000,7,0),"")</f>
        <v/>
      </c>
      <c r="E2336" s="111" t="str">
        <f t="shared" ca="1" si="36"/>
        <v/>
      </c>
      <c r="F2336" s="111" t="str">
        <f>IFERROR(VLOOKUP($I$4&amp;"--"&amp;ROW(A2330),'Clie-F'!$A$5:$J$7000,9,0),"")</f>
        <v/>
      </c>
      <c r="G2336" s="111" t="str">
        <f>IFERROR(VLOOKUP($I$4&amp;"--"&amp;ROW(A2330),'Clie-F'!$A$5:$J$7000,10,0),"")</f>
        <v/>
      </c>
    </row>
    <row r="2337" spans="2:7" ht="30" customHeight="1" x14ac:dyDescent="0.3">
      <c r="B2337" s="110">
        <v>2331</v>
      </c>
      <c r="C2337" s="111" t="str">
        <f>IFERROR(VLOOKUP($I$4&amp;"--"&amp;ROW(A2331),'Clie-F'!$A$5:$H$7000,4,0),"")</f>
        <v/>
      </c>
      <c r="D2337" s="112" t="str">
        <f>IFERROR(VLOOKUP($I$4&amp;"--"&amp;ROW(A2331),'Clie-F'!$A$5:$H$7000,7,0),"")</f>
        <v/>
      </c>
      <c r="E2337" s="111" t="str">
        <f t="shared" ca="1" si="36"/>
        <v/>
      </c>
      <c r="F2337" s="111" t="str">
        <f>IFERROR(VLOOKUP($I$4&amp;"--"&amp;ROW(A2331),'Clie-F'!$A$5:$J$7000,9,0),"")</f>
        <v/>
      </c>
      <c r="G2337" s="111" t="str">
        <f>IFERROR(VLOOKUP($I$4&amp;"--"&amp;ROW(A2331),'Clie-F'!$A$5:$J$7000,10,0),"")</f>
        <v/>
      </c>
    </row>
    <row r="2338" spans="2:7" ht="30" customHeight="1" x14ac:dyDescent="0.3">
      <c r="B2338" s="110">
        <v>2332</v>
      </c>
      <c r="C2338" s="111" t="str">
        <f>IFERROR(VLOOKUP($I$4&amp;"--"&amp;ROW(A2332),'Clie-F'!$A$5:$H$7000,4,0),"")</f>
        <v/>
      </c>
      <c r="D2338" s="112" t="str">
        <f>IFERROR(VLOOKUP($I$4&amp;"--"&amp;ROW(A2332),'Clie-F'!$A$5:$H$7000,7,0),"")</f>
        <v/>
      </c>
      <c r="E2338" s="111" t="str">
        <f t="shared" ca="1" si="36"/>
        <v/>
      </c>
      <c r="F2338" s="111" t="str">
        <f>IFERROR(VLOOKUP($I$4&amp;"--"&amp;ROW(A2332),'Clie-F'!$A$5:$J$7000,9,0),"")</f>
        <v/>
      </c>
      <c r="G2338" s="111" t="str">
        <f>IFERROR(VLOOKUP($I$4&amp;"--"&amp;ROW(A2332),'Clie-F'!$A$5:$J$7000,10,0),"")</f>
        <v/>
      </c>
    </row>
    <row r="2339" spans="2:7" ht="30" customHeight="1" x14ac:dyDescent="0.3">
      <c r="B2339" s="110">
        <v>2333</v>
      </c>
      <c r="C2339" s="111" t="str">
        <f>IFERROR(VLOOKUP($I$4&amp;"--"&amp;ROW(A2333),'Clie-F'!$A$5:$H$7000,4,0),"")</f>
        <v/>
      </c>
      <c r="D2339" s="112" t="str">
        <f>IFERROR(VLOOKUP($I$4&amp;"--"&amp;ROW(A2333),'Clie-F'!$A$5:$H$7000,7,0),"")</f>
        <v/>
      </c>
      <c r="E2339" s="111" t="str">
        <f t="shared" ca="1" si="36"/>
        <v/>
      </c>
      <c r="F2339" s="111" t="str">
        <f>IFERROR(VLOOKUP($I$4&amp;"--"&amp;ROW(A2333),'Clie-F'!$A$5:$J$7000,9,0),"")</f>
        <v/>
      </c>
      <c r="G2339" s="111" t="str">
        <f>IFERROR(VLOOKUP($I$4&amp;"--"&amp;ROW(A2333),'Clie-F'!$A$5:$J$7000,10,0),"")</f>
        <v/>
      </c>
    </row>
    <row r="2340" spans="2:7" ht="30" customHeight="1" x14ac:dyDescent="0.3">
      <c r="B2340" s="110">
        <v>2334</v>
      </c>
      <c r="C2340" s="111" t="str">
        <f>IFERROR(VLOOKUP($I$4&amp;"--"&amp;ROW(A2334),'Clie-F'!$A$5:$H$7000,4,0),"")</f>
        <v/>
      </c>
      <c r="D2340" s="112" t="str">
        <f>IFERROR(VLOOKUP($I$4&amp;"--"&amp;ROW(A2334),'Clie-F'!$A$5:$H$7000,7,0),"")</f>
        <v/>
      </c>
      <c r="E2340" s="111" t="str">
        <f t="shared" ca="1" si="36"/>
        <v/>
      </c>
      <c r="F2340" s="111" t="str">
        <f>IFERROR(VLOOKUP($I$4&amp;"--"&amp;ROW(A2334),'Clie-F'!$A$5:$J$7000,9,0),"")</f>
        <v/>
      </c>
      <c r="G2340" s="111" t="str">
        <f>IFERROR(VLOOKUP($I$4&amp;"--"&amp;ROW(A2334),'Clie-F'!$A$5:$J$7000,10,0),"")</f>
        <v/>
      </c>
    </row>
    <row r="2341" spans="2:7" ht="30" customHeight="1" x14ac:dyDescent="0.3">
      <c r="B2341" s="110">
        <v>2335</v>
      </c>
      <c r="C2341" s="111" t="str">
        <f>IFERROR(VLOOKUP($I$4&amp;"--"&amp;ROW(A2335),'Clie-F'!$A$5:$H$7000,4,0),"")</f>
        <v/>
      </c>
      <c r="D2341" s="112" t="str">
        <f>IFERROR(VLOOKUP($I$4&amp;"--"&amp;ROW(A2335),'Clie-F'!$A$5:$H$7000,7,0),"")</f>
        <v/>
      </c>
      <c r="E2341" s="111" t="str">
        <f t="shared" ca="1" si="36"/>
        <v/>
      </c>
      <c r="F2341" s="111" t="str">
        <f>IFERROR(VLOOKUP($I$4&amp;"--"&amp;ROW(A2335),'Clie-F'!$A$5:$J$7000,9,0),"")</f>
        <v/>
      </c>
      <c r="G2341" s="111" t="str">
        <f>IFERROR(VLOOKUP($I$4&amp;"--"&amp;ROW(A2335),'Clie-F'!$A$5:$J$7000,10,0),"")</f>
        <v/>
      </c>
    </row>
    <row r="2342" spans="2:7" ht="30" customHeight="1" x14ac:dyDescent="0.3">
      <c r="B2342" s="110">
        <v>2336</v>
      </c>
      <c r="C2342" s="111" t="str">
        <f>IFERROR(VLOOKUP($I$4&amp;"--"&amp;ROW(A2336),'Clie-F'!$A$5:$H$7000,4,0),"")</f>
        <v/>
      </c>
      <c r="D2342" s="112" t="str">
        <f>IFERROR(VLOOKUP($I$4&amp;"--"&amp;ROW(A2336),'Clie-F'!$A$5:$H$7000,7,0),"")</f>
        <v/>
      </c>
      <c r="E2342" s="111" t="str">
        <f t="shared" ca="1" si="36"/>
        <v/>
      </c>
      <c r="F2342" s="111" t="str">
        <f>IFERROR(VLOOKUP($I$4&amp;"--"&amp;ROW(A2336),'Clie-F'!$A$5:$J$7000,9,0),"")</f>
        <v/>
      </c>
      <c r="G2342" s="111" t="str">
        <f>IFERROR(VLOOKUP($I$4&amp;"--"&amp;ROW(A2336),'Clie-F'!$A$5:$J$7000,10,0),"")</f>
        <v/>
      </c>
    </row>
    <row r="2343" spans="2:7" ht="30" customHeight="1" x14ac:dyDescent="0.3">
      <c r="B2343" s="110">
        <v>2337</v>
      </c>
      <c r="C2343" s="111" t="str">
        <f>IFERROR(VLOOKUP($I$4&amp;"--"&amp;ROW(A2337),'Clie-F'!$A$5:$H$7000,4,0),"")</f>
        <v/>
      </c>
      <c r="D2343" s="112" t="str">
        <f>IFERROR(VLOOKUP($I$4&amp;"--"&amp;ROW(A2337),'Clie-F'!$A$5:$H$7000,7,0),"")</f>
        <v/>
      </c>
      <c r="E2343" s="111" t="str">
        <f t="shared" ca="1" si="36"/>
        <v/>
      </c>
      <c r="F2343" s="111" t="str">
        <f>IFERROR(VLOOKUP($I$4&amp;"--"&amp;ROW(A2337),'Clie-F'!$A$5:$J$7000,9,0),"")</f>
        <v/>
      </c>
      <c r="G2343" s="111" t="str">
        <f>IFERROR(VLOOKUP($I$4&amp;"--"&amp;ROW(A2337),'Clie-F'!$A$5:$J$7000,10,0),"")</f>
        <v/>
      </c>
    </row>
    <row r="2344" spans="2:7" ht="30" customHeight="1" x14ac:dyDescent="0.3">
      <c r="B2344" s="110">
        <v>2338</v>
      </c>
      <c r="C2344" s="111" t="str">
        <f>IFERROR(VLOOKUP($I$4&amp;"--"&amp;ROW(A2338),'Clie-F'!$A$5:$H$7000,4,0),"")</f>
        <v/>
      </c>
      <c r="D2344" s="112" t="str">
        <f>IFERROR(VLOOKUP($I$4&amp;"--"&amp;ROW(A2338),'Clie-F'!$A$5:$H$7000,7,0),"")</f>
        <v/>
      </c>
      <c r="E2344" s="111" t="str">
        <f t="shared" ca="1" si="36"/>
        <v/>
      </c>
      <c r="F2344" s="111" t="str">
        <f>IFERROR(VLOOKUP($I$4&amp;"--"&amp;ROW(A2338),'Clie-F'!$A$5:$J$7000,9,0),"")</f>
        <v/>
      </c>
      <c r="G2344" s="111" t="str">
        <f>IFERROR(VLOOKUP($I$4&amp;"--"&amp;ROW(A2338),'Clie-F'!$A$5:$J$7000,10,0),"")</f>
        <v/>
      </c>
    </row>
    <row r="2345" spans="2:7" ht="30" customHeight="1" x14ac:dyDescent="0.3">
      <c r="B2345" s="110">
        <v>2339</v>
      </c>
      <c r="C2345" s="111" t="str">
        <f>IFERROR(VLOOKUP($I$4&amp;"--"&amp;ROW(A2339),'Clie-F'!$A$5:$H$7000,4,0),"")</f>
        <v/>
      </c>
      <c r="D2345" s="112" t="str">
        <f>IFERROR(VLOOKUP($I$4&amp;"--"&amp;ROW(A2339),'Clie-F'!$A$5:$H$7000,7,0),"")</f>
        <v/>
      </c>
      <c r="E2345" s="111" t="str">
        <f t="shared" ca="1" si="36"/>
        <v/>
      </c>
      <c r="F2345" s="111" t="str">
        <f>IFERROR(VLOOKUP($I$4&amp;"--"&amp;ROW(A2339),'Clie-F'!$A$5:$J$7000,9,0),"")</f>
        <v/>
      </c>
      <c r="G2345" s="111" t="str">
        <f>IFERROR(VLOOKUP($I$4&amp;"--"&amp;ROW(A2339),'Clie-F'!$A$5:$J$7000,10,0),"")</f>
        <v/>
      </c>
    </row>
    <row r="2346" spans="2:7" ht="30" customHeight="1" x14ac:dyDescent="0.3">
      <c r="B2346" s="110">
        <v>2340</v>
      </c>
      <c r="C2346" s="111" t="str">
        <f>IFERROR(VLOOKUP($I$4&amp;"--"&amp;ROW(A2340),'Clie-F'!$A$5:$H$7000,4,0),"")</f>
        <v/>
      </c>
      <c r="D2346" s="112" t="str">
        <f>IFERROR(VLOOKUP($I$4&amp;"--"&amp;ROW(A2340),'Clie-F'!$A$5:$H$7000,7,0),"")</f>
        <v/>
      </c>
      <c r="E2346" s="111" t="str">
        <f t="shared" ca="1" si="36"/>
        <v/>
      </c>
      <c r="F2346" s="111" t="str">
        <f>IFERROR(VLOOKUP($I$4&amp;"--"&amp;ROW(A2340),'Clie-F'!$A$5:$J$7000,9,0),"")</f>
        <v/>
      </c>
      <c r="G2346" s="111" t="str">
        <f>IFERROR(VLOOKUP($I$4&amp;"--"&amp;ROW(A2340),'Clie-F'!$A$5:$J$7000,10,0),"")</f>
        <v/>
      </c>
    </row>
    <row r="2347" spans="2:7" ht="30" customHeight="1" x14ac:dyDescent="0.3">
      <c r="B2347" s="110">
        <v>2341</v>
      </c>
      <c r="C2347" s="111" t="str">
        <f>IFERROR(VLOOKUP($I$4&amp;"--"&amp;ROW(A2341),'Clie-F'!$A$5:$H$7000,4,0),"")</f>
        <v/>
      </c>
      <c r="D2347" s="112" t="str">
        <f>IFERROR(VLOOKUP($I$4&amp;"--"&amp;ROW(A2341),'Clie-F'!$A$5:$H$7000,7,0),"")</f>
        <v/>
      </c>
      <c r="E2347" s="111" t="str">
        <f t="shared" ca="1" si="36"/>
        <v/>
      </c>
      <c r="F2347" s="111" t="str">
        <f>IFERROR(VLOOKUP($I$4&amp;"--"&amp;ROW(A2341),'Clie-F'!$A$5:$J$7000,9,0),"")</f>
        <v/>
      </c>
      <c r="G2347" s="111" t="str">
        <f>IFERROR(VLOOKUP($I$4&amp;"--"&amp;ROW(A2341),'Clie-F'!$A$5:$J$7000,10,0),"")</f>
        <v/>
      </c>
    </row>
    <row r="2348" spans="2:7" ht="30" customHeight="1" x14ac:dyDescent="0.3">
      <c r="B2348" s="110">
        <v>2342</v>
      </c>
      <c r="C2348" s="111" t="str">
        <f>IFERROR(VLOOKUP($I$4&amp;"--"&amp;ROW(A2342),'Clie-F'!$A$5:$H$7000,4,0),"")</f>
        <v/>
      </c>
      <c r="D2348" s="112" t="str">
        <f>IFERROR(VLOOKUP($I$4&amp;"--"&amp;ROW(A2342),'Clie-F'!$A$5:$H$7000,7,0),"")</f>
        <v/>
      </c>
      <c r="E2348" s="111" t="str">
        <f t="shared" ca="1" si="36"/>
        <v/>
      </c>
      <c r="F2348" s="111" t="str">
        <f>IFERROR(VLOOKUP($I$4&amp;"--"&amp;ROW(A2342),'Clie-F'!$A$5:$J$7000,9,0),"")</f>
        <v/>
      </c>
      <c r="G2348" s="111" t="str">
        <f>IFERROR(VLOOKUP($I$4&amp;"--"&amp;ROW(A2342),'Clie-F'!$A$5:$J$7000,10,0),"")</f>
        <v/>
      </c>
    </row>
    <row r="2349" spans="2:7" ht="30" customHeight="1" x14ac:dyDescent="0.3">
      <c r="B2349" s="110">
        <v>2343</v>
      </c>
      <c r="C2349" s="111" t="str">
        <f>IFERROR(VLOOKUP($I$4&amp;"--"&amp;ROW(A2343),'Clie-F'!$A$5:$H$7000,4,0),"")</f>
        <v/>
      </c>
      <c r="D2349" s="112" t="str">
        <f>IFERROR(VLOOKUP($I$4&amp;"--"&amp;ROW(A2343),'Clie-F'!$A$5:$H$7000,7,0),"")</f>
        <v/>
      </c>
      <c r="E2349" s="111" t="str">
        <f t="shared" ca="1" si="36"/>
        <v/>
      </c>
      <c r="F2349" s="111" t="str">
        <f>IFERROR(VLOOKUP($I$4&amp;"--"&amp;ROW(A2343),'Clie-F'!$A$5:$J$7000,9,0),"")</f>
        <v/>
      </c>
      <c r="G2349" s="111" t="str">
        <f>IFERROR(VLOOKUP($I$4&amp;"--"&amp;ROW(A2343),'Clie-F'!$A$5:$J$7000,10,0),"")</f>
        <v/>
      </c>
    </row>
    <row r="2350" spans="2:7" ht="30" customHeight="1" x14ac:dyDescent="0.3">
      <c r="B2350" s="110">
        <v>2344</v>
      </c>
      <c r="C2350" s="111" t="str">
        <f>IFERROR(VLOOKUP($I$4&amp;"--"&amp;ROW(A2344),'Clie-F'!$A$5:$H$7000,4,0),"")</f>
        <v/>
      </c>
      <c r="D2350" s="112" t="str">
        <f>IFERROR(VLOOKUP($I$4&amp;"--"&amp;ROW(A2344),'Clie-F'!$A$5:$H$7000,7,0),"")</f>
        <v/>
      </c>
      <c r="E2350" s="111" t="str">
        <f t="shared" ca="1" si="36"/>
        <v/>
      </c>
      <c r="F2350" s="111" t="str">
        <f>IFERROR(VLOOKUP($I$4&amp;"--"&amp;ROW(A2344),'Clie-F'!$A$5:$J$7000,9,0),"")</f>
        <v/>
      </c>
      <c r="G2350" s="111" t="str">
        <f>IFERROR(VLOOKUP($I$4&amp;"--"&amp;ROW(A2344),'Clie-F'!$A$5:$J$7000,10,0),"")</f>
        <v/>
      </c>
    </row>
    <row r="2351" spans="2:7" ht="30" customHeight="1" x14ac:dyDescent="0.3">
      <c r="B2351" s="110">
        <v>2345</v>
      </c>
      <c r="C2351" s="111" t="str">
        <f>IFERROR(VLOOKUP($I$4&amp;"--"&amp;ROW(A2345),'Clie-F'!$A$5:$H$7000,4,0),"")</f>
        <v/>
      </c>
      <c r="D2351" s="112" t="str">
        <f>IFERROR(VLOOKUP($I$4&amp;"--"&amp;ROW(A2345),'Clie-F'!$A$5:$H$7000,7,0),"")</f>
        <v/>
      </c>
      <c r="E2351" s="111" t="str">
        <f t="shared" ca="1" si="36"/>
        <v/>
      </c>
      <c r="F2351" s="111" t="str">
        <f>IFERROR(VLOOKUP($I$4&amp;"--"&amp;ROW(A2345),'Clie-F'!$A$5:$J$7000,9,0),"")</f>
        <v/>
      </c>
      <c r="G2351" s="111" t="str">
        <f>IFERROR(VLOOKUP($I$4&amp;"--"&amp;ROW(A2345),'Clie-F'!$A$5:$J$7000,10,0),"")</f>
        <v/>
      </c>
    </row>
    <row r="2352" spans="2:7" ht="30" customHeight="1" x14ac:dyDescent="0.3">
      <c r="B2352" s="110">
        <v>2346</v>
      </c>
      <c r="C2352" s="111" t="str">
        <f>IFERROR(VLOOKUP($I$4&amp;"--"&amp;ROW(A2346),'Clie-F'!$A$5:$H$7000,4,0),"")</f>
        <v/>
      </c>
      <c r="D2352" s="112" t="str">
        <f>IFERROR(VLOOKUP($I$4&amp;"--"&amp;ROW(A2346),'Clie-F'!$A$5:$H$7000,7,0),"")</f>
        <v/>
      </c>
      <c r="E2352" s="111" t="str">
        <f t="shared" ca="1" si="36"/>
        <v/>
      </c>
      <c r="F2352" s="111" t="str">
        <f>IFERROR(VLOOKUP($I$4&amp;"--"&amp;ROW(A2346),'Clie-F'!$A$5:$J$7000,9,0),"")</f>
        <v/>
      </c>
      <c r="G2352" s="111" t="str">
        <f>IFERROR(VLOOKUP($I$4&amp;"--"&amp;ROW(A2346),'Clie-F'!$A$5:$J$7000,10,0),"")</f>
        <v/>
      </c>
    </row>
    <row r="2353" spans="2:7" ht="30" customHeight="1" x14ac:dyDescent="0.3">
      <c r="B2353" s="110">
        <v>2347</v>
      </c>
      <c r="C2353" s="111" t="str">
        <f>IFERROR(VLOOKUP($I$4&amp;"--"&amp;ROW(A2347),'Clie-F'!$A$5:$H$7000,4,0),"")</f>
        <v/>
      </c>
      <c r="D2353" s="112" t="str">
        <f>IFERROR(VLOOKUP($I$4&amp;"--"&amp;ROW(A2347),'Clie-F'!$A$5:$H$7000,7,0),"")</f>
        <v/>
      </c>
      <c r="E2353" s="111" t="str">
        <f t="shared" ca="1" si="36"/>
        <v/>
      </c>
      <c r="F2353" s="111" t="str">
        <f>IFERROR(VLOOKUP($I$4&amp;"--"&amp;ROW(A2347),'Clie-F'!$A$5:$J$7000,9,0),"")</f>
        <v/>
      </c>
      <c r="G2353" s="111" t="str">
        <f>IFERROR(VLOOKUP($I$4&amp;"--"&amp;ROW(A2347),'Clie-F'!$A$5:$J$7000,10,0),"")</f>
        <v/>
      </c>
    </row>
    <row r="2354" spans="2:7" ht="30" customHeight="1" x14ac:dyDescent="0.3">
      <c r="B2354" s="110">
        <v>2348</v>
      </c>
      <c r="C2354" s="111" t="str">
        <f>IFERROR(VLOOKUP($I$4&amp;"--"&amp;ROW(A2348),'Clie-F'!$A$5:$H$7000,4,0),"")</f>
        <v/>
      </c>
      <c r="D2354" s="112" t="str">
        <f>IFERROR(VLOOKUP($I$4&amp;"--"&amp;ROW(A2348),'Clie-F'!$A$5:$H$7000,7,0),"")</f>
        <v/>
      </c>
      <c r="E2354" s="111" t="str">
        <f t="shared" ca="1" si="36"/>
        <v/>
      </c>
      <c r="F2354" s="111" t="str">
        <f>IFERROR(VLOOKUP($I$4&amp;"--"&amp;ROW(A2348),'Clie-F'!$A$5:$J$7000,9,0),"")</f>
        <v/>
      </c>
      <c r="G2354" s="111" t="str">
        <f>IFERROR(VLOOKUP($I$4&amp;"--"&amp;ROW(A2348),'Clie-F'!$A$5:$J$7000,10,0),"")</f>
        <v/>
      </c>
    </row>
    <row r="2355" spans="2:7" ht="30" customHeight="1" x14ac:dyDescent="0.3">
      <c r="B2355" s="110">
        <v>2349</v>
      </c>
      <c r="C2355" s="111" t="str">
        <f>IFERROR(VLOOKUP($I$4&amp;"--"&amp;ROW(A2349),'Clie-F'!$A$5:$H$7000,4,0),"")</f>
        <v/>
      </c>
      <c r="D2355" s="112" t="str">
        <f>IFERROR(VLOOKUP($I$4&amp;"--"&amp;ROW(A2349),'Clie-F'!$A$5:$H$7000,7,0),"")</f>
        <v/>
      </c>
      <c r="E2355" s="111" t="str">
        <f t="shared" ca="1" si="36"/>
        <v/>
      </c>
      <c r="F2355" s="111" t="str">
        <f>IFERROR(VLOOKUP($I$4&amp;"--"&amp;ROW(A2349),'Clie-F'!$A$5:$J$7000,9,0),"")</f>
        <v/>
      </c>
      <c r="G2355" s="111" t="str">
        <f>IFERROR(VLOOKUP($I$4&amp;"--"&amp;ROW(A2349),'Clie-F'!$A$5:$J$7000,10,0),"")</f>
        <v/>
      </c>
    </row>
    <row r="2356" spans="2:7" ht="30" customHeight="1" x14ac:dyDescent="0.3">
      <c r="B2356" s="110">
        <v>2350</v>
      </c>
      <c r="C2356" s="111" t="str">
        <f>IFERROR(VLOOKUP($I$4&amp;"--"&amp;ROW(A2350),'Clie-F'!$A$5:$H$7000,4,0),"")</f>
        <v/>
      </c>
      <c r="D2356" s="112" t="str">
        <f>IFERROR(VLOOKUP($I$4&amp;"--"&amp;ROW(A2350),'Clie-F'!$A$5:$H$7000,7,0),"")</f>
        <v/>
      </c>
      <c r="E2356" s="111" t="str">
        <f t="shared" ca="1" si="36"/>
        <v/>
      </c>
      <c r="F2356" s="111" t="str">
        <f>IFERROR(VLOOKUP($I$4&amp;"--"&amp;ROW(A2350),'Clie-F'!$A$5:$J$7000,9,0),"")</f>
        <v/>
      </c>
      <c r="G2356" s="111" t="str">
        <f>IFERROR(VLOOKUP($I$4&amp;"--"&amp;ROW(A2350),'Clie-F'!$A$5:$J$7000,10,0),"")</f>
        <v/>
      </c>
    </row>
    <row r="2357" spans="2:7" ht="30" customHeight="1" x14ac:dyDescent="0.3">
      <c r="B2357" s="110">
        <v>2351</v>
      </c>
      <c r="C2357" s="111" t="str">
        <f>IFERROR(VLOOKUP($I$4&amp;"--"&amp;ROW(A2351),'Clie-F'!$A$5:$H$7000,4,0),"")</f>
        <v/>
      </c>
      <c r="D2357" s="112" t="str">
        <f>IFERROR(VLOOKUP($I$4&amp;"--"&amp;ROW(A2351),'Clie-F'!$A$5:$H$7000,7,0),"")</f>
        <v/>
      </c>
      <c r="E2357" s="111" t="str">
        <f t="shared" ca="1" si="36"/>
        <v/>
      </c>
      <c r="F2357" s="111" t="str">
        <f>IFERROR(VLOOKUP($I$4&amp;"--"&amp;ROW(A2351),'Clie-F'!$A$5:$J$7000,9,0),"")</f>
        <v/>
      </c>
      <c r="G2357" s="111" t="str">
        <f>IFERROR(VLOOKUP($I$4&amp;"--"&amp;ROW(A2351),'Clie-F'!$A$5:$J$7000,10,0),"")</f>
        <v/>
      </c>
    </row>
    <row r="2358" spans="2:7" ht="30" customHeight="1" x14ac:dyDescent="0.3">
      <c r="B2358" s="110">
        <v>2352</v>
      </c>
      <c r="C2358" s="111" t="str">
        <f>IFERROR(VLOOKUP($I$4&amp;"--"&amp;ROW(A2352),'Clie-F'!$A$5:$H$7000,4,0),"")</f>
        <v/>
      </c>
      <c r="D2358" s="112" t="str">
        <f>IFERROR(VLOOKUP($I$4&amp;"--"&amp;ROW(A2352),'Clie-F'!$A$5:$H$7000,7,0),"")</f>
        <v/>
      </c>
      <c r="E2358" s="111" t="str">
        <f t="shared" ca="1" si="36"/>
        <v/>
      </c>
      <c r="F2358" s="111" t="str">
        <f>IFERROR(VLOOKUP($I$4&amp;"--"&amp;ROW(A2352),'Clie-F'!$A$5:$J$7000,9,0),"")</f>
        <v/>
      </c>
      <c r="G2358" s="111" t="str">
        <f>IFERROR(VLOOKUP($I$4&amp;"--"&amp;ROW(A2352),'Clie-F'!$A$5:$J$7000,10,0),"")</f>
        <v/>
      </c>
    </row>
    <row r="2359" spans="2:7" ht="30" customHeight="1" x14ac:dyDescent="0.3">
      <c r="B2359" s="110">
        <v>2353</v>
      </c>
      <c r="C2359" s="111" t="str">
        <f>IFERROR(VLOOKUP($I$4&amp;"--"&amp;ROW(A2353),'Clie-F'!$A$5:$H$7000,4,0),"")</f>
        <v/>
      </c>
      <c r="D2359" s="112" t="str">
        <f>IFERROR(VLOOKUP($I$4&amp;"--"&amp;ROW(A2353),'Clie-F'!$A$5:$H$7000,7,0),"")</f>
        <v/>
      </c>
      <c r="E2359" s="111" t="str">
        <f t="shared" ca="1" si="36"/>
        <v/>
      </c>
      <c r="F2359" s="111" t="str">
        <f>IFERROR(VLOOKUP($I$4&amp;"--"&amp;ROW(A2353),'Clie-F'!$A$5:$J$7000,9,0),"")</f>
        <v/>
      </c>
      <c r="G2359" s="111" t="str">
        <f>IFERROR(VLOOKUP($I$4&amp;"--"&amp;ROW(A2353),'Clie-F'!$A$5:$J$7000,10,0),"")</f>
        <v/>
      </c>
    </row>
    <row r="2360" spans="2:7" ht="30" customHeight="1" x14ac:dyDescent="0.3">
      <c r="B2360" s="110">
        <v>2354</v>
      </c>
      <c r="C2360" s="111" t="str">
        <f>IFERROR(VLOOKUP($I$4&amp;"--"&amp;ROW(A2354),'Clie-F'!$A$5:$H$7000,4,0),"")</f>
        <v/>
      </c>
      <c r="D2360" s="112" t="str">
        <f>IFERROR(VLOOKUP($I$4&amp;"--"&amp;ROW(A2354),'Clie-F'!$A$5:$H$7000,7,0),"")</f>
        <v/>
      </c>
      <c r="E2360" s="111" t="str">
        <f t="shared" ca="1" si="36"/>
        <v/>
      </c>
      <c r="F2360" s="111" t="str">
        <f>IFERROR(VLOOKUP($I$4&amp;"--"&amp;ROW(A2354),'Clie-F'!$A$5:$J$7000,9,0),"")</f>
        <v/>
      </c>
      <c r="G2360" s="111" t="str">
        <f>IFERROR(VLOOKUP($I$4&amp;"--"&amp;ROW(A2354),'Clie-F'!$A$5:$J$7000,10,0),"")</f>
        <v/>
      </c>
    </row>
    <row r="2361" spans="2:7" ht="30" customHeight="1" x14ac:dyDescent="0.3">
      <c r="B2361" s="110">
        <v>2355</v>
      </c>
      <c r="C2361" s="111" t="str">
        <f>IFERROR(VLOOKUP($I$4&amp;"--"&amp;ROW(A2355),'Clie-F'!$A$5:$H$7000,4,0),"")</f>
        <v/>
      </c>
      <c r="D2361" s="112" t="str">
        <f>IFERROR(VLOOKUP($I$4&amp;"--"&amp;ROW(A2355),'Clie-F'!$A$5:$H$7000,7,0),"")</f>
        <v/>
      </c>
      <c r="E2361" s="111" t="str">
        <f t="shared" ca="1" si="36"/>
        <v/>
      </c>
      <c r="F2361" s="111" t="str">
        <f>IFERROR(VLOOKUP($I$4&amp;"--"&amp;ROW(A2355),'Clie-F'!$A$5:$J$7000,9,0),"")</f>
        <v/>
      </c>
      <c r="G2361" s="111" t="str">
        <f>IFERROR(VLOOKUP($I$4&amp;"--"&amp;ROW(A2355),'Clie-F'!$A$5:$J$7000,10,0),"")</f>
        <v/>
      </c>
    </row>
    <row r="2362" spans="2:7" ht="30" customHeight="1" x14ac:dyDescent="0.3">
      <c r="B2362" s="110">
        <v>2356</v>
      </c>
      <c r="C2362" s="111" t="str">
        <f>IFERROR(VLOOKUP($I$4&amp;"--"&amp;ROW(A2356),'Clie-F'!$A$5:$H$7000,4,0),"")</f>
        <v/>
      </c>
      <c r="D2362" s="112" t="str">
        <f>IFERROR(VLOOKUP($I$4&amp;"--"&amp;ROW(A2356),'Clie-F'!$A$5:$H$7000,7,0),"")</f>
        <v/>
      </c>
      <c r="E2362" s="111" t="str">
        <f t="shared" ca="1" si="36"/>
        <v/>
      </c>
      <c r="F2362" s="111" t="str">
        <f>IFERROR(VLOOKUP($I$4&amp;"--"&amp;ROW(A2356),'Clie-F'!$A$5:$J$7000,9,0),"")</f>
        <v/>
      </c>
      <c r="G2362" s="111" t="str">
        <f>IFERROR(VLOOKUP($I$4&amp;"--"&amp;ROW(A2356),'Clie-F'!$A$5:$J$7000,10,0),"")</f>
        <v/>
      </c>
    </row>
    <row r="2363" spans="2:7" ht="30" customHeight="1" x14ac:dyDescent="0.3">
      <c r="B2363" s="110">
        <v>2357</v>
      </c>
      <c r="C2363" s="111" t="str">
        <f>IFERROR(VLOOKUP($I$4&amp;"--"&amp;ROW(A2357),'Clie-F'!$A$5:$H$7000,4,0),"")</f>
        <v/>
      </c>
      <c r="D2363" s="112" t="str">
        <f>IFERROR(VLOOKUP($I$4&amp;"--"&amp;ROW(A2357),'Clie-F'!$A$5:$H$7000,7,0),"")</f>
        <v/>
      </c>
      <c r="E2363" s="111" t="str">
        <f t="shared" ca="1" si="36"/>
        <v/>
      </c>
      <c r="F2363" s="111" t="str">
        <f>IFERROR(VLOOKUP($I$4&amp;"--"&amp;ROW(A2357),'Clie-F'!$A$5:$J$7000,9,0),"")</f>
        <v/>
      </c>
      <c r="G2363" s="111" t="str">
        <f>IFERROR(VLOOKUP($I$4&amp;"--"&amp;ROW(A2357),'Clie-F'!$A$5:$J$7000,10,0),"")</f>
        <v/>
      </c>
    </row>
    <row r="2364" spans="2:7" ht="30" customHeight="1" x14ac:dyDescent="0.3">
      <c r="B2364" s="110">
        <v>2358</v>
      </c>
      <c r="C2364" s="111" t="str">
        <f>IFERROR(VLOOKUP($I$4&amp;"--"&amp;ROW(A2358),'Clie-F'!$A$5:$H$7000,4,0),"")</f>
        <v/>
      </c>
      <c r="D2364" s="112" t="str">
        <f>IFERROR(VLOOKUP($I$4&amp;"--"&amp;ROW(A2358),'Clie-F'!$A$5:$H$7000,7,0),"")</f>
        <v/>
      </c>
      <c r="E2364" s="111" t="str">
        <f t="shared" ca="1" si="36"/>
        <v/>
      </c>
      <c r="F2364" s="111" t="str">
        <f>IFERROR(VLOOKUP($I$4&amp;"--"&amp;ROW(A2358),'Clie-F'!$A$5:$J$7000,9,0),"")</f>
        <v/>
      </c>
      <c r="G2364" s="111" t="str">
        <f>IFERROR(VLOOKUP($I$4&amp;"--"&amp;ROW(A2358),'Clie-F'!$A$5:$J$7000,10,0),"")</f>
        <v/>
      </c>
    </row>
    <row r="2365" spans="2:7" ht="30" customHeight="1" x14ac:dyDescent="0.3">
      <c r="B2365" s="110">
        <v>2359</v>
      </c>
      <c r="C2365" s="111" t="str">
        <f>IFERROR(VLOOKUP($I$4&amp;"--"&amp;ROW(A2359),'Clie-F'!$A$5:$H$7000,4,0),"")</f>
        <v/>
      </c>
      <c r="D2365" s="112" t="str">
        <f>IFERROR(VLOOKUP($I$4&amp;"--"&amp;ROW(A2359),'Clie-F'!$A$5:$H$7000,7,0),"")</f>
        <v/>
      </c>
      <c r="E2365" s="111" t="str">
        <f t="shared" ca="1" si="36"/>
        <v/>
      </c>
      <c r="F2365" s="111" t="str">
        <f>IFERROR(VLOOKUP($I$4&amp;"--"&amp;ROW(A2359),'Clie-F'!$A$5:$J$7000,9,0),"")</f>
        <v/>
      </c>
      <c r="G2365" s="111" t="str">
        <f>IFERROR(VLOOKUP($I$4&amp;"--"&amp;ROW(A2359),'Clie-F'!$A$5:$J$7000,10,0),"")</f>
        <v/>
      </c>
    </row>
    <row r="2366" spans="2:7" ht="30" customHeight="1" x14ac:dyDescent="0.3">
      <c r="B2366" s="110">
        <v>2360</v>
      </c>
      <c r="C2366" s="111" t="str">
        <f>IFERROR(VLOOKUP($I$4&amp;"--"&amp;ROW(A2360),'Clie-F'!$A$5:$H$7000,4,0),"")</f>
        <v/>
      </c>
      <c r="D2366" s="112" t="str">
        <f>IFERROR(VLOOKUP($I$4&amp;"--"&amp;ROW(A2360),'Clie-F'!$A$5:$H$7000,7,0),"")</f>
        <v/>
      </c>
      <c r="E2366" s="111" t="str">
        <f t="shared" ca="1" si="36"/>
        <v/>
      </c>
      <c r="F2366" s="111" t="str">
        <f>IFERROR(VLOOKUP($I$4&amp;"--"&amp;ROW(A2360),'Clie-F'!$A$5:$J$7000,9,0),"")</f>
        <v/>
      </c>
      <c r="G2366" s="111" t="str">
        <f>IFERROR(VLOOKUP($I$4&amp;"--"&amp;ROW(A2360),'Clie-F'!$A$5:$J$7000,10,0),"")</f>
        <v/>
      </c>
    </row>
    <row r="2367" spans="2:7" ht="30" customHeight="1" x14ac:dyDescent="0.3">
      <c r="B2367" s="110">
        <v>2361</v>
      </c>
      <c r="C2367" s="111" t="str">
        <f>IFERROR(VLOOKUP($I$4&amp;"--"&amp;ROW(A2361),'Clie-F'!$A$5:$H$7000,4,0),"")</f>
        <v/>
      </c>
      <c r="D2367" s="112" t="str">
        <f>IFERROR(VLOOKUP($I$4&amp;"--"&amp;ROW(A2361),'Clie-F'!$A$5:$H$7000,7,0),"")</f>
        <v/>
      </c>
      <c r="E2367" s="111" t="str">
        <f t="shared" ca="1" si="36"/>
        <v/>
      </c>
      <c r="F2367" s="111" t="str">
        <f>IFERROR(VLOOKUP($I$4&amp;"--"&amp;ROW(A2361),'Clie-F'!$A$5:$J$7000,9,0),"")</f>
        <v/>
      </c>
      <c r="G2367" s="111" t="str">
        <f>IFERROR(VLOOKUP($I$4&amp;"--"&amp;ROW(A2361),'Clie-F'!$A$5:$J$7000,10,0),"")</f>
        <v/>
      </c>
    </row>
    <row r="2368" spans="2:7" ht="30" customHeight="1" x14ac:dyDescent="0.3">
      <c r="B2368" s="110">
        <v>2362</v>
      </c>
      <c r="C2368" s="111" t="str">
        <f>IFERROR(VLOOKUP($I$4&amp;"--"&amp;ROW(A2362),'Clie-F'!$A$5:$H$7000,4,0),"")</f>
        <v/>
      </c>
      <c r="D2368" s="112" t="str">
        <f>IFERROR(VLOOKUP($I$4&amp;"--"&amp;ROW(A2362),'Clie-F'!$A$5:$H$7000,7,0),"")</f>
        <v/>
      </c>
      <c r="E2368" s="111" t="str">
        <f t="shared" ca="1" si="36"/>
        <v/>
      </c>
      <c r="F2368" s="111" t="str">
        <f>IFERROR(VLOOKUP($I$4&amp;"--"&amp;ROW(A2362),'Clie-F'!$A$5:$J$7000,9,0),"")</f>
        <v/>
      </c>
      <c r="G2368" s="111" t="str">
        <f>IFERROR(VLOOKUP($I$4&amp;"--"&amp;ROW(A2362),'Clie-F'!$A$5:$J$7000,10,0),"")</f>
        <v/>
      </c>
    </row>
    <row r="2369" spans="2:7" ht="30" customHeight="1" x14ac:dyDescent="0.3">
      <c r="B2369" s="110">
        <v>2363</v>
      </c>
      <c r="C2369" s="111" t="str">
        <f>IFERROR(VLOOKUP($I$4&amp;"--"&amp;ROW(A2363),'Clie-F'!$A$5:$H$7000,4,0),"")</f>
        <v/>
      </c>
      <c r="D2369" s="112" t="str">
        <f>IFERROR(VLOOKUP($I$4&amp;"--"&amp;ROW(A2363),'Clie-F'!$A$5:$H$7000,7,0),"")</f>
        <v/>
      </c>
      <c r="E2369" s="111" t="str">
        <f t="shared" ca="1" si="36"/>
        <v/>
      </c>
      <c r="F2369" s="111" t="str">
        <f>IFERROR(VLOOKUP($I$4&amp;"--"&amp;ROW(A2363),'Clie-F'!$A$5:$J$7000,9,0),"")</f>
        <v/>
      </c>
      <c r="G2369" s="111" t="str">
        <f>IFERROR(VLOOKUP($I$4&amp;"--"&amp;ROW(A2363),'Clie-F'!$A$5:$J$7000,10,0),"")</f>
        <v/>
      </c>
    </row>
    <row r="2370" spans="2:7" ht="30" customHeight="1" x14ac:dyDescent="0.3">
      <c r="B2370" s="110">
        <v>2364</v>
      </c>
      <c r="C2370" s="111" t="str">
        <f>IFERROR(VLOOKUP($I$4&amp;"--"&amp;ROW(A2364),'Clie-F'!$A$5:$H$7000,4,0),"")</f>
        <v/>
      </c>
      <c r="D2370" s="112" t="str">
        <f>IFERROR(VLOOKUP($I$4&amp;"--"&amp;ROW(A2364),'Clie-F'!$A$5:$H$7000,7,0),"")</f>
        <v/>
      </c>
      <c r="E2370" s="111" t="str">
        <f t="shared" ca="1" si="36"/>
        <v/>
      </c>
      <c r="F2370" s="111" t="str">
        <f>IFERROR(VLOOKUP($I$4&amp;"--"&amp;ROW(A2364),'Clie-F'!$A$5:$J$7000,9,0),"")</f>
        <v/>
      </c>
      <c r="G2370" s="111" t="str">
        <f>IFERROR(VLOOKUP($I$4&amp;"--"&amp;ROW(A2364),'Clie-F'!$A$5:$J$7000,10,0),"")</f>
        <v/>
      </c>
    </row>
    <row r="2371" spans="2:7" ht="30" customHeight="1" x14ac:dyDescent="0.3">
      <c r="B2371" s="110">
        <v>2365</v>
      </c>
      <c r="C2371" s="111" t="str">
        <f>IFERROR(VLOOKUP($I$4&amp;"--"&amp;ROW(A2365),'Clie-F'!$A$5:$H$7000,4,0),"")</f>
        <v/>
      </c>
      <c r="D2371" s="112" t="str">
        <f>IFERROR(VLOOKUP($I$4&amp;"--"&amp;ROW(A2365),'Clie-F'!$A$5:$H$7000,7,0),"")</f>
        <v/>
      </c>
      <c r="E2371" s="111" t="str">
        <f t="shared" ca="1" si="36"/>
        <v/>
      </c>
      <c r="F2371" s="111" t="str">
        <f>IFERROR(VLOOKUP($I$4&amp;"--"&amp;ROW(A2365),'Clie-F'!$A$5:$J$7000,9,0),"")</f>
        <v/>
      </c>
      <c r="G2371" s="111" t="str">
        <f>IFERROR(VLOOKUP($I$4&amp;"--"&amp;ROW(A2365),'Clie-F'!$A$5:$J$7000,10,0),"")</f>
        <v/>
      </c>
    </row>
    <row r="2372" spans="2:7" ht="30" customHeight="1" x14ac:dyDescent="0.3">
      <c r="B2372" s="110">
        <v>2366</v>
      </c>
      <c r="C2372" s="111" t="str">
        <f>IFERROR(VLOOKUP($I$4&amp;"--"&amp;ROW(A2366),'Clie-F'!$A$5:$H$7000,4,0),"")</f>
        <v/>
      </c>
      <c r="D2372" s="112" t="str">
        <f>IFERROR(VLOOKUP($I$4&amp;"--"&amp;ROW(A2366),'Clie-F'!$A$5:$H$7000,7,0),"")</f>
        <v/>
      </c>
      <c r="E2372" s="111" t="str">
        <f t="shared" ca="1" si="36"/>
        <v/>
      </c>
      <c r="F2372" s="111" t="str">
        <f>IFERROR(VLOOKUP($I$4&amp;"--"&amp;ROW(A2366),'Clie-F'!$A$5:$J$7000,9,0),"")</f>
        <v/>
      </c>
      <c r="G2372" s="111" t="str">
        <f>IFERROR(VLOOKUP($I$4&amp;"--"&amp;ROW(A2366),'Clie-F'!$A$5:$J$7000,10,0),"")</f>
        <v/>
      </c>
    </row>
    <row r="2373" spans="2:7" ht="30" customHeight="1" x14ac:dyDescent="0.3">
      <c r="B2373" s="110">
        <v>2367</v>
      </c>
      <c r="C2373" s="111" t="str">
        <f>IFERROR(VLOOKUP($I$4&amp;"--"&amp;ROW(A2367),'Clie-F'!$A$5:$H$7000,4,0),"")</f>
        <v/>
      </c>
      <c r="D2373" s="112" t="str">
        <f>IFERROR(VLOOKUP($I$4&amp;"--"&amp;ROW(A2367),'Clie-F'!$A$5:$H$7000,7,0),"")</f>
        <v/>
      </c>
      <c r="E2373" s="111" t="str">
        <f t="shared" ca="1" si="36"/>
        <v/>
      </c>
      <c r="F2373" s="111" t="str">
        <f>IFERROR(VLOOKUP($I$4&amp;"--"&amp;ROW(A2367),'Clie-F'!$A$5:$J$7000,9,0),"")</f>
        <v/>
      </c>
      <c r="G2373" s="111" t="str">
        <f>IFERROR(VLOOKUP($I$4&amp;"--"&amp;ROW(A2367),'Clie-F'!$A$5:$J$7000,10,0),"")</f>
        <v/>
      </c>
    </row>
    <row r="2374" spans="2:7" ht="30" customHeight="1" x14ac:dyDescent="0.3">
      <c r="B2374" s="110">
        <v>2368</v>
      </c>
      <c r="C2374" s="111" t="str">
        <f>IFERROR(VLOOKUP($I$4&amp;"--"&amp;ROW(A2368),'Clie-F'!$A$5:$H$7000,4,0),"")</f>
        <v/>
      </c>
      <c r="D2374" s="112" t="str">
        <f>IFERROR(VLOOKUP($I$4&amp;"--"&amp;ROW(A2368),'Clie-F'!$A$5:$H$7000,7,0),"")</f>
        <v/>
      </c>
      <c r="E2374" s="111" t="str">
        <f t="shared" ca="1" si="36"/>
        <v/>
      </c>
      <c r="F2374" s="111" t="str">
        <f>IFERROR(VLOOKUP($I$4&amp;"--"&amp;ROW(A2368),'Clie-F'!$A$5:$J$7000,9,0),"")</f>
        <v/>
      </c>
      <c r="G2374" s="111" t="str">
        <f>IFERROR(VLOOKUP($I$4&amp;"--"&amp;ROW(A2368),'Clie-F'!$A$5:$J$7000,10,0),"")</f>
        <v/>
      </c>
    </row>
    <row r="2375" spans="2:7" ht="30" customHeight="1" x14ac:dyDescent="0.3">
      <c r="B2375" s="110">
        <v>2369</v>
      </c>
      <c r="C2375" s="111" t="str">
        <f>IFERROR(VLOOKUP($I$4&amp;"--"&amp;ROW(A2369),'Clie-F'!$A$5:$H$7000,4,0),"")</f>
        <v/>
      </c>
      <c r="D2375" s="112" t="str">
        <f>IFERROR(VLOOKUP($I$4&amp;"--"&amp;ROW(A2369),'Clie-F'!$A$5:$H$7000,7,0),"")</f>
        <v/>
      </c>
      <c r="E2375" s="111" t="str">
        <f t="shared" ref="E2375:E2438" ca="1" si="37">IFERROR(IF(D2375,DATEDIF(D2375,TODAY(),"Y"),""),"")</f>
        <v/>
      </c>
      <c r="F2375" s="111" t="str">
        <f>IFERROR(VLOOKUP($I$4&amp;"--"&amp;ROW(A2369),'Clie-F'!$A$5:$J$7000,9,0),"")</f>
        <v/>
      </c>
      <c r="G2375" s="111" t="str">
        <f>IFERROR(VLOOKUP($I$4&amp;"--"&amp;ROW(A2369),'Clie-F'!$A$5:$J$7000,10,0),"")</f>
        <v/>
      </c>
    </row>
    <row r="2376" spans="2:7" ht="30" customHeight="1" x14ac:dyDescent="0.3">
      <c r="B2376" s="110">
        <v>2370</v>
      </c>
      <c r="C2376" s="111" t="str">
        <f>IFERROR(VLOOKUP($I$4&amp;"--"&amp;ROW(A2370),'Clie-F'!$A$5:$H$7000,4,0),"")</f>
        <v/>
      </c>
      <c r="D2376" s="112" t="str">
        <f>IFERROR(VLOOKUP($I$4&amp;"--"&amp;ROW(A2370),'Clie-F'!$A$5:$H$7000,7,0),"")</f>
        <v/>
      </c>
      <c r="E2376" s="111" t="str">
        <f t="shared" ca="1" si="37"/>
        <v/>
      </c>
      <c r="F2376" s="111" t="str">
        <f>IFERROR(VLOOKUP($I$4&amp;"--"&amp;ROW(A2370),'Clie-F'!$A$5:$J$7000,9,0),"")</f>
        <v/>
      </c>
      <c r="G2376" s="111" t="str">
        <f>IFERROR(VLOOKUP($I$4&amp;"--"&amp;ROW(A2370),'Clie-F'!$A$5:$J$7000,10,0),"")</f>
        <v/>
      </c>
    </row>
    <row r="2377" spans="2:7" ht="30" customHeight="1" x14ac:dyDescent="0.3">
      <c r="B2377" s="110">
        <v>2371</v>
      </c>
      <c r="C2377" s="111" t="str">
        <f>IFERROR(VLOOKUP($I$4&amp;"--"&amp;ROW(A2371),'Clie-F'!$A$5:$H$7000,4,0),"")</f>
        <v/>
      </c>
      <c r="D2377" s="112" t="str">
        <f>IFERROR(VLOOKUP($I$4&amp;"--"&amp;ROW(A2371),'Clie-F'!$A$5:$H$7000,7,0),"")</f>
        <v/>
      </c>
      <c r="E2377" s="111" t="str">
        <f t="shared" ca="1" si="37"/>
        <v/>
      </c>
      <c r="F2377" s="111" t="str">
        <f>IFERROR(VLOOKUP($I$4&amp;"--"&amp;ROW(A2371),'Clie-F'!$A$5:$J$7000,9,0),"")</f>
        <v/>
      </c>
      <c r="G2377" s="111" t="str">
        <f>IFERROR(VLOOKUP($I$4&amp;"--"&amp;ROW(A2371),'Clie-F'!$A$5:$J$7000,10,0),"")</f>
        <v/>
      </c>
    </row>
    <row r="2378" spans="2:7" ht="30" customHeight="1" x14ac:dyDescent="0.3">
      <c r="B2378" s="110">
        <v>2372</v>
      </c>
      <c r="C2378" s="111" t="str">
        <f>IFERROR(VLOOKUP($I$4&amp;"--"&amp;ROW(A2372),'Clie-F'!$A$5:$H$7000,4,0),"")</f>
        <v/>
      </c>
      <c r="D2378" s="112" t="str">
        <f>IFERROR(VLOOKUP($I$4&amp;"--"&amp;ROW(A2372),'Clie-F'!$A$5:$H$7000,7,0),"")</f>
        <v/>
      </c>
      <c r="E2378" s="111" t="str">
        <f t="shared" ca="1" si="37"/>
        <v/>
      </c>
      <c r="F2378" s="111" t="str">
        <f>IFERROR(VLOOKUP($I$4&amp;"--"&amp;ROW(A2372),'Clie-F'!$A$5:$J$7000,9,0),"")</f>
        <v/>
      </c>
      <c r="G2378" s="111" t="str">
        <f>IFERROR(VLOOKUP($I$4&amp;"--"&amp;ROW(A2372),'Clie-F'!$A$5:$J$7000,10,0),"")</f>
        <v/>
      </c>
    </row>
    <row r="2379" spans="2:7" ht="30" customHeight="1" x14ac:dyDescent="0.3">
      <c r="B2379" s="110">
        <v>2373</v>
      </c>
      <c r="C2379" s="111" t="str">
        <f>IFERROR(VLOOKUP($I$4&amp;"--"&amp;ROW(A2373),'Clie-F'!$A$5:$H$7000,4,0),"")</f>
        <v/>
      </c>
      <c r="D2379" s="112" t="str">
        <f>IFERROR(VLOOKUP($I$4&amp;"--"&amp;ROW(A2373),'Clie-F'!$A$5:$H$7000,7,0),"")</f>
        <v/>
      </c>
      <c r="E2379" s="111" t="str">
        <f t="shared" ca="1" si="37"/>
        <v/>
      </c>
      <c r="F2379" s="111" t="str">
        <f>IFERROR(VLOOKUP($I$4&amp;"--"&amp;ROW(A2373),'Clie-F'!$A$5:$J$7000,9,0),"")</f>
        <v/>
      </c>
      <c r="G2379" s="111" t="str">
        <f>IFERROR(VLOOKUP($I$4&amp;"--"&amp;ROW(A2373),'Clie-F'!$A$5:$J$7000,10,0),"")</f>
        <v/>
      </c>
    </row>
    <row r="2380" spans="2:7" ht="30" customHeight="1" x14ac:dyDescent="0.3">
      <c r="B2380" s="110">
        <v>2374</v>
      </c>
      <c r="C2380" s="111" t="str">
        <f>IFERROR(VLOOKUP($I$4&amp;"--"&amp;ROW(A2374),'Clie-F'!$A$5:$H$7000,4,0),"")</f>
        <v/>
      </c>
      <c r="D2380" s="112" t="str">
        <f>IFERROR(VLOOKUP($I$4&amp;"--"&amp;ROW(A2374),'Clie-F'!$A$5:$H$7000,7,0),"")</f>
        <v/>
      </c>
      <c r="E2380" s="111" t="str">
        <f t="shared" ca="1" si="37"/>
        <v/>
      </c>
      <c r="F2380" s="111" t="str">
        <f>IFERROR(VLOOKUP($I$4&amp;"--"&amp;ROW(A2374),'Clie-F'!$A$5:$J$7000,9,0),"")</f>
        <v/>
      </c>
      <c r="G2380" s="111" t="str">
        <f>IFERROR(VLOOKUP($I$4&amp;"--"&amp;ROW(A2374),'Clie-F'!$A$5:$J$7000,10,0),"")</f>
        <v/>
      </c>
    </row>
    <row r="2381" spans="2:7" ht="30" customHeight="1" x14ac:dyDescent="0.3">
      <c r="B2381" s="110">
        <v>2375</v>
      </c>
      <c r="C2381" s="111" t="str">
        <f>IFERROR(VLOOKUP($I$4&amp;"--"&amp;ROW(A2375),'Clie-F'!$A$5:$H$7000,4,0),"")</f>
        <v/>
      </c>
      <c r="D2381" s="112" t="str">
        <f>IFERROR(VLOOKUP($I$4&amp;"--"&amp;ROW(A2375),'Clie-F'!$A$5:$H$7000,7,0),"")</f>
        <v/>
      </c>
      <c r="E2381" s="111" t="str">
        <f t="shared" ca="1" si="37"/>
        <v/>
      </c>
      <c r="F2381" s="111" t="str">
        <f>IFERROR(VLOOKUP($I$4&amp;"--"&amp;ROW(A2375),'Clie-F'!$A$5:$J$7000,9,0),"")</f>
        <v/>
      </c>
      <c r="G2381" s="111" t="str">
        <f>IFERROR(VLOOKUP($I$4&amp;"--"&amp;ROW(A2375),'Clie-F'!$A$5:$J$7000,10,0),"")</f>
        <v/>
      </c>
    </row>
    <row r="2382" spans="2:7" ht="30" customHeight="1" x14ac:dyDescent="0.3">
      <c r="B2382" s="110">
        <v>2376</v>
      </c>
      <c r="C2382" s="111" t="str">
        <f>IFERROR(VLOOKUP($I$4&amp;"--"&amp;ROW(A2376),'Clie-F'!$A$5:$H$7000,4,0),"")</f>
        <v/>
      </c>
      <c r="D2382" s="112" t="str">
        <f>IFERROR(VLOOKUP($I$4&amp;"--"&amp;ROW(A2376),'Clie-F'!$A$5:$H$7000,7,0),"")</f>
        <v/>
      </c>
      <c r="E2382" s="111" t="str">
        <f t="shared" ca="1" si="37"/>
        <v/>
      </c>
      <c r="F2382" s="111" t="str">
        <f>IFERROR(VLOOKUP($I$4&amp;"--"&amp;ROW(A2376),'Clie-F'!$A$5:$J$7000,9,0),"")</f>
        <v/>
      </c>
      <c r="G2382" s="111" t="str">
        <f>IFERROR(VLOOKUP($I$4&amp;"--"&amp;ROW(A2376),'Clie-F'!$A$5:$J$7000,10,0),"")</f>
        <v/>
      </c>
    </row>
    <row r="2383" spans="2:7" ht="30" customHeight="1" x14ac:dyDescent="0.3">
      <c r="B2383" s="110">
        <v>2377</v>
      </c>
      <c r="C2383" s="111" t="str">
        <f>IFERROR(VLOOKUP($I$4&amp;"--"&amp;ROW(A2377),'Clie-F'!$A$5:$H$7000,4,0),"")</f>
        <v/>
      </c>
      <c r="D2383" s="112" t="str">
        <f>IFERROR(VLOOKUP($I$4&amp;"--"&amp;ROW(A2377),'Clie-F'!$A$5:$H$7000,7,0),"")</f>
        <v/>
      </c>
      <c r="E2383" s="111" t="str">
        <f t="shared" ca="1" si="37"/>
        <v/>
      </c>
      <c r="F2383" s="111" t="str">
        <f>IFERROR(VLOOKUP($I$4&amp;"--"&amp;ROW(A2377),'Clie-F'!$A$5:$J$7000,9,0),"")</f>
        <v/>
      </c>
      <c r="G2383" s="111" t="str">
        <f>IFERROR(VLOOKUP($I$4&amp;"--"&amp;ROW(A2377),'Clie-F'!$A$5:$J$7000,10,0),"")</f>
        <v/>
      </c>
    </row>
    <row r="2384" spans="2:7" ht="30" customHeight="1" x14ac:dyDescent="0.3">
      <c r="B2384" s="110">
        <v>2378</v>
      </c>
      <c r="C2384" s="111" t="str">
        <f>IFERROR(VLOOKUP($I$4&amp;"--"&amp;ROW(A2378),'Clie-F'!$A$5:$H$7000,4,0),"")</f>
        <v/>
      </c>
      <c r="D2384" s="112" t="str">
        <f>IFERROR(VLOOKUP($I$4&amp;"--"&amp;ROW(A2378),'Clie-F'!$A$5:$H$7000,7,0),"")</f>
        <v/>
      </c>
      <c r="E2384" s="111" t="str">
        <f t="shared" ca="1" si="37"/>
        <v/>
      </c>
      <c r="F2384" s="111" t="str">
        <f>IFERROR(VLOOKUP($I$4&amp;"--"&amp;ROW(A2378),'Clie-F'!$A$5:$J$7000,9,0),"")</f>
        <v/>
      </c>
      <c r="G2384" s="111" t="str">
        <f>IFERROR(VLOOKUP($I$4&amp;"--"&amp;ROW(A2378),'Clie-F'!$A$5:$J$7000,10,0),"")</f>
        <v/>
      </c>
    </row>
    <row r="2385" spans="2:7" ht="30" customHeight="1" x14ac:dyDescent="0.3">
      <c r="B2385" s="110">
        <v>2379</v>
      </c>
      <c r="C2385" s="111" t="str">
        <f>IFERROR(VLOOKUP($I$4&amp;"--"&amp;ROW(A2379),'Clie-F'!$A$5:$H$7000,4,0),"")</f>
        <v/>
      </c>
      <c r="D2385" s="112" t="str">
        <f>IFERROR(VLOOKUP($I$4&amp;"--"&amp;ROW(A2379),'Clie-F'!$A$5:$H$7000,7,0),"")</f>
        <v/>
      </c>
      <c r="E2385" s="111" t="str">
        <f t="shared" ca="1" si="37"/>
        <v/>
      </c>
      <c r="F2385" s="111" t="str">
        <f>IFERROR(VLOOKUP($I$4&amp;"--"&amp;ROW(A2379),'Clie-F'!$A$5:$J$7000,9,0),"")</f>
        <v/>
      </c>
      <c r="G2385" s="111" t="str">
        <f>IFERROR(VLOOKUP($I$4&amp;"--"&amp;ROW(A2379),'Clie-F'!$A$5:$J$7000,10,0),"")</f>
        <v/>
      </c>
    </row>
    <row r="2386" spans="2:7" ht="30" customHeight="1" x14ac:dyDescent="0.3">
      <c r="B2386" s="110">
        <v>2380</v>
      </c>
      <c r="C2386" s="111" t="str">
        <f>IFERROR(VLOOKUP($I$4&amp;"--"&amp;ROW(A2380),'Clie-F'!$A$5:$H$7000,4,0),"")</f>
        <v/>
      </c>
      <c r="D2386" s="112" t="str">
        <f>IFERROR(VLOOKUP($I$4&amp;"--"&amp;ROW(A2380),'Clie-F'!$A$5:$H$7000,7,0),"")</f>
        <v/>
      </c>
      <c r="E2386" s="111" t="str">
        <f t="shared" ca="1" si="37"/>
        <v/>
      </c>
      <c r="F2386" s="111" t="str">
        <f>IFERROR(VLOOKUP($I$4&amp;"--"&amp;ROW(A2380),'Clie-F'!$A$5:$J$7000,9,0),"")</f>
        <v/>
      </c>
      <c r="G2386" s="111" t="str">
        <f>IFERROR(VLOOKUP($I$4&amp;"--"&amp;ROW(A2380),'Clie-F'!$A$5:$J$7000,10,0),"")</f>
        <v/>
      </c>
    </row>
    <row r="2387" spans="2:7" ht="30" customHeight="1" x14ac:dyDescent="0.3">
      <c r="B2387" s="110">
        <v>2381</v>
      </c>
      <c r="C2387" s="111" t="str">
        <f>IFERROR(VLOOKUP($I$4&amp;"--"&amp;ROW(A2381),'Clie-F'!$A$5:$H$7000,4,0),"")</f>
        <v/>
      </c>
      <c r="D2387" s="112" t="str">
        <f>IFERROR(VLOOKUP($I$4&amp;"--"&amp;ROW(A2381),'Clie-F'!$A$5:$H$7000,7,0),"")</f>
        <v/>
      </c>
      <c r="E2387" s="111" t="str">
        <f t="shared" ca="1" si="37"/>
        <v/>
      </c>
      <c r="F2387" s="111" t="str">
        <f>IFERROR(VLOOKUP($I$4&amp;"--"&amp;ROW(A2381),'Clie-F'!$A$5:$J$7000,9,0),"")</f>
        <v/>
      </c>
      <c r="G2387" s="111" t="str">
        <f>IFERROR(VLOOKUP($I$4&amp;"--"&amp;ROW(A2381),'Clie-F'!$A$5:$J$7000,10,0),"")</f>
        <v/>
      </c>
    </row>
    <row r="2388" spans="2:7" ht="30" customHeight="1" x14ac:dyDescent="0.3">
      <c r="B2388" s="110">
        <v>2382</v>
      </c>
      <c r="C2388" s="111" t="str">
        <f>IFERROR(VLOOKUP($I$4&amp;"--"&amp;ROW(A2382),'Clie-F'!$A$5:$H$7000,4,0),"")</f>
        <v/>
      </c>
      <c r="D2388" s="112" t="str">
        <f>IFERROR(VLOOKUP($I$4&amp;"--"&amp;ROW(A2382),'Clie-F'!$A$5:$H$7000,7,0),"")</f>
        <v/>
      </c>
      <c r="E2388" s="111" t="str">
        <f t="shared" ca="1" si="37"/>
        <v/>
      </c>
      <c r="F2388" s="111" t="str">
        <f>IFERROR(VLOOKUP($I$4&amp;"--"&amp;ROW(A2382),'Clie-F'!$A$5:$J$7000,9,0),"")</f>
        <v/>
      </c>
      <c r="G2388" s="111" t="str">
        <f>IFERROR(VLOOKUP($I$4&amp;"--"&amp;ROW(A2382),'Clie-F'!$A$5:$J$7000,10,0),"")</f>
        <v/>
      </c>
    </row>
    <row r="2389" spans="2:7" ht="30" customHeight="1" x14ac:dyDescent="0.3">
      <c r="B2389" s="110">
        <v>2383</v>
      </c>
      <c r="C2389" s="111" t="str">
        <f>IFERROR(VLOOKUP($I$4&amp;"--"&amp;ROW(A2383),'Clie-F'!$A$5:$H$7000,4,0),"")</f>
        <v/>
      </c>
      <c r="D2389" s="112" t="str">
        <f>IFERROR(VLOOKUP($I$4&amp;"--"&amp;ROW(A2383),'Clie-F'!$A$5:$H$7000,7,0),"")</f>
        <v/>
      </c>
      <c r="E2389" s="111" t="str">
        <f t="shared" ca="1" si="37"/>
        <v/>
      </c>
      <c r="F2389" s="111" t="str">
        <f>IFERROR(VLOOKUP($I$4&amp;"--"&amp;ROW(A2383),'Clie-F'!$A$5:$J$7000,9,0),"")</f>
        <v/>
      </c>
      <c r="G2389" s="111" t="str">
        <f>IFERROR(VLOOKUP($I$4&amp;"--"&amp;ROW(A2383),'Clie-F'!$A$5:$J$7000,10,0),"")</f>
        <v/>
      </c>
    </row>
    <row r="2390" spans="2:7" ht="30" customHeight="1" x14ac:dyDescent="0.3">
      <c r="B2390" s="110">
        <v>2384</v>
      </c>
      <c r="C2390" s="111" t="str">
        <f>IFERROR(VLOOKUP($I$4&amp;"--"&amp;ROW(A2384),'Clie-F'!$A$5:$H$7000,4,0),"")</f>
        <v/>
      </c>
      <c r="D2390" s="112" t="str">
        <f>IFERROR(VLOOKUP($I$4&amp;"--"&amp;ROW(A2384),'Clie-F'!$A$5:$H$7000,7,0),"")</f>
        <v/>
      </c>
      <c r="E2390" s="111" t="str">
        <f t="shared" ca="1" si="37"/>
        <v/>
      </c>
      <c r="F2390" s="111" t="str">
        <f>IFERROR(VLOOKUP($I$4&amp;"--"&amp;ROW(A2384),'Clie-F'!$A$5:$J$7000,9,0),"")</f>
        <v/>
      </c>
      <c r="G2390" s="111" t="str">
        <f>IFERROR(VLOOKUP($I$4&amp;"--"&amp;ROW(A2384),'Clie-F'!$A$5:$J$7000,10,0),"")</f>
        <v/>
      </c>
    </row>
    <row r="2391" spans="2:7" ht="30" customHeight="1" x14ac:dyDescent="0.3">
      <c r="B2391" s="110">
        <v>2385</v>
      </c>
      <c r="C2391" s="111" t="str">
        <f>IFERROR(VLOOKUP($I$4&amp;"--"&amp;ROW(A2385),'Clie-F'!$A$5:$H$7000,4,0),"")</f>
        <v/>
      </c>
      <c r="D2391" s="112" t="str">
        <f>IFERROR(VLOOKUP($I$4&amp;"--"&amp;ROW(A2385),'Clie-F'!$A$5:$H$7000,7,0),"")</f>
        <v/>
      </c>
      <c r="E2391" s="111" t="str">
        <f t="shared" ca="1" si="37"/>
        <v/>
      </c>
      <c r="F2391" s="111" t="str">
        <f>IFERROR(VLOOKUP($I$4&amp;"--"&amp;ROW(A2385),'Clie-F'!$A$5:$J$7000,9,0),"")</f>
        <v/>
      </c>
      <c r="G2391" s="111" t="str">
        <f>IFERROR(VLOOKUP($I$4&amp;"--"&amp;ROW(A2385),'Clie-F'!$A$5:$J$7000,10,0),"")</f>
        <v/>
      </c>
    </row>
    <row r="2392" spans="2:7" ht="30" customHeight="1" x14ac:dyDescent="0.3">
      <c r="B2392" s="110">
        <v>2386</v>
      </c>
      <c r="C2392" s="111" t="str">
        <f>IFERROR(VLOOKUP($I$4&amp;"--"&amp;ROW(A2386),'Clie-F'!$A$5:$H$7000,4,0),"")</f>
        <v/>
      </c>
      <c r="D2392" s="112" t="str">
        <f>IFERROR(VLOOKUP($I$4&amp;"--"&amp;ROW(A2386),'Clie-F'!$A$5:$H$7000,7,0),"")</f>
        <v/>
      </c>
      <c r="E2392" s="111" t="str">
        <f t="shared" ca="1" si="37"/>
        <v/>
      </c>
      <c r="F2392" s="111" t="str">
        <f>IFERROR(VLOOKUP($I$4&amp;"--"&amp;ROW(A2386),'Clie-F'!$A$5:$J$7000,9,0),"")</f>
        <v/>
      </c>
      <c r="G2392" s="111" t="str">
        <f>IFERROR(VLOOKUP($I$4&amp;"--"&amp;ROW(A2386),'Clie-F'!$A$5:$J$7000,10,0),"")</f>
        <v/>
      </c>
    </row>
    <row r="2393" spans="2:7" ht="30" customHeight="1" x14ac:dyDescent="0.3">
      <c r="B2393" s="110">
        <v>2387</v>
      </c>
      <c r="C2393" s="111" t="str">
        <f>IFERROR(VLOOKUP($I$4&amp;"--"&amp;ROW(A2387),'Clie-F'!$A$5:$H$7000,4,0),"")</f>
        <v/>
      </c>
      <c r="D2393" s="112" t="str">
        <f>IFERROR(VLOOKUP($I$4&amp;"--"&amp;ROW(A2387),'Clie-F'!$A$5:$H$7000,7,0),"")</f>
        <v/>
      </c>
      <c r="E2393" s="111" t="str">
        <f t="shared" ca="1" si="37"/>
        <v/>
      </c>
      <c r="F2393" s="111" t="str">
        <f>IFERROR(VLOOKUP($I$4&amp;"--"&amp;ROW(A2387),'Clie-F'!$A$5:$J$7000,9,0),"")</f>
        <v/>
      </c>
      <c r="G2393" s="111" t="str">
        <f>IFERROR(VLOOKUP($I$4&amp;"--"&amp;ROW(A2387),'Clie-F'!$A$5:$J$7000,10,0),"")</f>
        <v/>
      </c>
    </row>
    <row r="2394" spans="2:7" ht="30" customHeight="1" x14ac:dyDescent="0.3">
      <c r="B2394" s="110">
        <v>2388</v>
      </c>
      <c r="C2394" s="111" t="str">
        <f>IFERROR(VLOOKUP($I$4&amp;"--"&amp;ROW(A2388),'Clie-F'!$A$5:$H$7000,4,0),"")</f>
        <v/>
      </c>
      <c r="D2394" s="112" t="str">
        <f>IFERROR(VLOOKUP($I$4&amp;"--"&amp;ROW(A2388),'Clie-F'!$A$5:$H$7000,7,0),"")</f>
        <v/>
      </c>
      <c r="E2394" s="111" t="str">
        <f t="shared" ca="1" si="37"/>
        <v/>
      </c>
      <c r="F2394" s="111" t="str">
        <f>IFERROR(VLOOKUP($I$4&amp;"--"&amp;ROW(A2388),'Clie-F'!$A$5:$J$7000,9,0),"")</f>
        <v/>
      </c>
      <c r="G2394" s="111" t="str">
        <f>IFERROR(VLOOKUP($I$4&amp;"--"&amp;ROW(A2388),'Clie-F'!$A$5:$J$7000,10,0),"")</f>
        <v/>
      </c>
    </row>
    <row r="2395" spans="2:7" ht="30" customHeight="1" x14ac:dyDescent="0.3">
      <c r="B2395" s="110">
        <v>2389</v>
      </c>
      <c r="C2395" s="111" t="str">
        <f>IFERROR(VLOOKUP($I$4&amp;"--"&amp;ROW(A2389),'Clie-F'!$A$5:$H$7000,4,0),"")</f>
        <v/>
      </c>
      <c r="D2395" s="112" t="str">
        <f>IFERROR(VLOOKUP($I$4&amp;"--"&amp;ROW(A2389),'Clie-F'!$A$5:$H$7000,7,0),"")</f>
        <v/>
      </c>
      <c r="E2395" s="111" t="str">
        <f t="shared" ca="1" si="37"/>
        <v/>
      </c>
      <c r="F2395" s="111" t="str">
        <f>IFERROR(VLOOKUP($I$4&amp;"--"&amp;ROW(A2389),'Clie-F'!$A$5:$J$7000,9,0),"")</f>
        <v/>
      </c>
      <c r="G2395" s="111" t="str">
        <f>IFERROR(VLOOKUP($I$4&amp;"--"&amp;ROW(A2389),'Clie-F'!$A$5:$J$7000,10,0),"")</f>
        <v/>
      </c>
    </row>
    <row r="2396" spans="2:7" ht="30" customHeight="1" x14ac:dyDescent="0.3">
      <c r="B2396" s="110">
        <v>2390</v>
      </c>
      <c r="C2396" s="111" t="str">
        <f>IFERROR(VLOOKUP($I$4&amp;"--"&amp;ROW(A2390),'Clie-F'!$A$5:$H$7000,4,0),"")</f>
        <v/>
      </c>
      <c r="D2396" s="112" t="str">
        <f>IFERROR(VLOOKUP($I$4&amp;"--"&amp;ROW(A2390),'Clie-F'!$A$5:$H$7000,7,0),"")</f>
        <v/>
      </c>
      <c r="E2396" s="111" t="str">
        <f t="shared" ca="1" si="37"/>
        <v/>
      </c>
      <c r="F2396" s="111" t="str">
        <f>IFERROR(VLOOKUP($I$4&amp;"--"&amp;ROW(A2390),'Clie-F'!$A$5:$J$7000,9,0),"")</f>
        <v/>
      </c>
      <c r="G2396" s="111" t="str">
        <f>IFERROR(VLOOKUP($I$4&amp;"--"&amp;ROW(A2390),'Clie-F'!$A$5:$J$7000,10,0),"")</f>
        <v/>
      </c>
    </row>
    <row r="2397" spans="2:7" ht="30" customHeight="1" x14ac:dyDescent="0.3">
      <c r="B2397" s="110">
        <v>2391</v>
      </c>
      <c r="C2397" s="111" t="str">
        <f>IFERROR(VLOOKUP($I$4&amp;"--"&amp;ROW(A2391),'Clie-F'!$A$5:$H$7000,4,0),"")</f>
        <v/>
      </c>
      <c r="D2397" s="112" t="str">
        <f>IFERROR(VLOOKUP($I$4&amp;"--"&amp;ROW(A2391),'Clie-F'!$A$5:$H$7000,7,0),"")</f>
        <v/>
      </c>
      <c r="E2397" s="111" t="str">
        <f t="shared" ca="1" si="37"/>
        <v/>
      </c>
      <c r="F2397" s="111" t="str">
        <f>IFERROR(VLOOKUP($I$4&amp;"--"&amp;ROW(A2391),'Clie-F'!$A$5:$J$7000,9,0),"")</f>
        <v/>
      </c>
      <c r="G2397" s="111" t="str">
        <f>IFERROR(VLOOKUP($I$4&amp;"--"&amp;ROW(A2391),'Clie-F'!$A$5:$J$7000,10,0),"")</f>
        <v/>
      </c>
    </row>
    <row r="2398" spans="2:7" ht="30" customHeight="1" x14ac:dyDescent="0.3">
      <c r="B2398" s="110">
        <v>2392</v>
      </c>
      <c r="C2398" s="111" t="str">
        <f>IFERROR(VLOOKUP($I$4&amp;"--"&amp;ROW(A2392),'Clie-F'!$A$5:$H$7000,4,0),"")</f>
        <v/>
      </c>
      <c r="D2398" s="112" t="str">
        <f>IFERROR(VLOOKUP($I$4&amp;"--"&amp;ROW(A2392),'Clie-F'!$A$5:$H$7000,7,0),"")</f>
        <v/>
      </c>
      <c r="E2398" s="111" t="str">
        <f t="shared" ca="1" si="37"/>
        <v/>
      </c>
      <c r="F2398" s="111" t="str">
        <f>IFERROR(VLOOKUP($I$4&amp;"--"&amp;ROW(A2392),'Clie-F'!$A$5:$J$7000,9,0),"")</f>
        <v/>
      </c>
      <c r="G2398" s="111" t="str">
        <f>IFERROR(VLOOKUP($I$4&amp;"--"&amp;ROW(A2392),'Clie-F'!$A$5:$J$7000,10,0),"")</f>
        <v/>
      </c>
    </row>
    <row r="2399" spans="2:7" ht="30" customHeight="1" x14ac:dyDescent="0.3">
      <c r="B2399" s="110">
        <v>2393</v>
      </c>
      <c r="C2399" s="111" t="str">
        <f>IFERROR(VLOOKUP($I$4&amp;"--"&amp;ROW(A2393),'Clie-F'!$A$5:$H$7000,4,0),"")</f>
        <v/>
      </c>
      <c r="D2399" s="112" t="str">
        <f>IFERROR(VLOOKUP($I$4&amp;"--"&amp;ROW(A2393),'Clie-F'!$A$5:$H$7000,7,0),"")</f>
        <v/>
      </c>
      <c r="E2399" s="111" t="str">
        <f t="shared" ca="1" si="37"/>
        <v/>
      </c>
      <c r="F2399" s="111" t="str">
        <f>IFERROR(VLOOKUP($I$4&amp;"--"&amp;ROW(A2393),'Clie-F'!$A$5:$J$7000,9,0),"")</f>
        <v/>
      </c>
      <c r="G2399" s="111" t="str">
        <f>IFERROR(VLOOKUP($I$4&amp;"--"&amp;ROW(A2393),'Clie-F'!$A$5:$J$7000,10,0),"")</f>
        <v/>
      </c>
    </row>
    <row r="2400" spans="2:7" ht="30" customHeight="1" x14ac:dyDescent="0.3">
      <c r="B2400" s="110">
        <v>2394</v>
      </c>
      <c r="C2400" s="111" t="str">
        <f>IFERROR(VLOOKUP($I$4&amp;"--"&amp;ROW(A2394),'Clie-F'!$A$5:$H$7000,4,0),"")</f>
        <v/>
      </c>
      <c r="D2400" s="112" t="str">
        <f>IFERROR(VLOOKUP($I$4&amp;"--"&amp;ROW(A2394),'Clie-F'!$A$5:$H$7000,7,0),"")</f>
        <v/>
      </c>
      <c r="E2400" s="111" t="str">
        <f t="shared" ca="1" si="37"/>
        <v/>
      </c>
      <c r="F2400" s="111" t="str">
        <f>IFERROR(VLOOKUP($I$4&amp;"--"&amp;ROW(A2394),'Clie-F'!$A$5:$J$7000,9,0),"")</f>
        <v/>
      </c>
      <c r="G2400" s="111" t="str">
        <f>IFERROR(VLOOKUP($I$4&amp;"--"&amp;ROW(A2394),'Clie-F'!$A$5:$J$7000,10,0),"")</f>
        <v/>
      </c>
    </row>
    <row r="2401" spans="2:7" ht="30" customHeight="1" x14ac:dyDescent="0.3">
      <c r="B2401" s="110">
        <v>2395</v>
      </c>
      <c r="C2401" s="111" t="str">
        <f>IFERROR(VLOOKUP($I$4&amp;"--"&amp;ROW(A2395),'Clie-F'!$A$5:$H$7000,4,0),"")</f>
        <v/>
      </c>
      <c r="D2401" s="112" t="str">
        <f>IFERROR(VLOOKUP($I$4&amp;"--"&amp;ROW(A2395),'Clie-F'!$A$5:$H$7000,7,0),"")</f>
        <v/>
      </c>
      <c r="E2401" s="111" t="str">
        <f t="shared" ca="1" si="37"/>
        <v/>
      </c>
      <c r="F2401" s="111" t="str">
        <f>IFERROR(VLOOKUP($I$4&amp;"--"&amp;ROW(A2395),'Clie-F'!$A$5:$J$7000,9,0),"")</f>
        <v/>
      </c>
      <c r="G2401" s="111" t="str">
        <f>IFERROR(VLOOKUP($I$4&amp;"--"&amp;ROW(A2395),'Clie-F'!$A$5:$J$7000,10,0),"")</f>
        <v/>
      </c>
    </row>
    <row r="2402" spans="2:7" ht="30" customHeight="1" x14ac:dyDescent="0.3">
      <c r="B2402" s="110">
        <v>2396</v>
      </c>
      <c r="C2402" s="111" t="str">
        <f>IFERROR(VLOOKUP($I$4&amp;"--"&amp;ROW(A2396),'Clie-F'!$A$5:$H$7000,4,0),"")</f>
        <v/>
      </c>
      <c r="D2402" s="112" t="str">
        <f>IFERROR(VLOOKUP($I$4&amp;"--"&amp;ROW(A2396),'Clie-F'!$A$5:$H$7000,7,0),"")</f>
        <v/>
      </c>
      <c r="E2402" s="111" t="str">
        <f t="shared" ca="1" si="37"/>
        <v/>
      </c>
      <c r="F2402" s="111" t="str">
        <f>IFERROR(VLOOKUP($I$4&amp;"--"&amp;ROW(A2396),'Clie-F'!$A$5:$J$7000,9,0),"")</f>
        <v/>
      </c>
      <c r="G2402" s="111" t="str">
        <f>IFERROR(VLOOKUP($I$4&amp;"--"&amp;ROW(A2396),'Clie-F'!$A$5:$J$7000,10,0),"")</f>
        <v/>
      </c>
    </row>
    <row r="2403" spans="2:7" ht="30" customHeight="1" x14ac:dyDescent="0.3">
      <c r="B2403" s="110">
        <v>2397</v>
      </c>
      <c r="C2403" s="111" t="str">
        <f>IFERROR(VLOOKUP($I$4&amp;"--"&amp;ROW(A2397),'Clie-F'!$A$5:$H$7000,4,0),"")</f>
        <v/>
      </c>
      <c r="D2403" s="112" t="str">
        <f>IFERROR(VLOOKUP($I$4&amp;"--"&amp;ROW(A2397),'Clie-F'!$A$5:$H$7000,7,0),"")</f>
        <v/>
      </c>
      <c r="E2403" s="111" t="str">
        <f t="shared" ca="1" si="37"/>
        <v/>
      </c>
      <c r="F2403" s="111" t="str">
        <f>IFERROR(VLOOKUP($I$4&amp;"--"&amp;ROW(A2397),'Clie-F'!$A$5:$J$7000,9,0),"")</f>
        <v/>
      </c>
      <c r="G2403" s="111" t="str">
        <f>IFERROR(VLOOKUP($I$4&amp;"--"&amp;ROW(A2397),'Clie-F'!$A$5:$J$7000,10,0),"")</f>
        <v/>
      </c>
    </row>
    <row r="2404" spans="2:7" ht="30" customHeight="1" x14ac:dyDescent="0.3">
      <c r="B2404" s="110">
        <v>2398</v>
      </c>
      <c r="C2404" s="111" t="str">
        <f>IFERROR(VLOOKUP($I$4&amp;"--"&amp;ROW(A2398),'Clie-F'!$A$5:$H$7000,4,0),"")</f>
        <v/>
      </c>
      <c r="D2404" s="112" t="str">
        <f>IFERROR(VLOOKUP($I$4&amp;"--"&amp;ROW(A2398),'Clie-F'!$A$5:$H$7000,7,0),"")</f>
        <v/>
      </c>
      <c r="E2404" s="111" t="str">
        <f t="shared" ca="1" si="37"/>
        <v/>
      </c>
      <c r="F2404" s="111" t="str">
        <f>IFERROR(VLOOKUP($I$4&amp;"--"&amp;ROW(A2398),'Clie-F'!$A$5:$J$7000,9,0),"")</f>
        <v/>
      </c>
      <c r="G2404" s="111" t="str">
        <f>IFERROR(VLOOKUP($I$4&amp;"--"&amp;ROW(A2398),'Clie-F'!$A$5:$J$7000,10,0),"")</f>
        <v/>
      </c>
    </row>
    <row r="2405" spans="2:7" ht="30" customHeight="1" x14ac:dyDescent="0.3">
      <c r="B2405" s="110">
        <v>2399</v>
      </c>
      <c r="C2405" s="111" t="str">
        <f>IFERROR(VLOOKUP($I$4&amp;"--"&amp;ROW(A2399),'Clie-F'!$A$5:$H$7000,4,0),"")</f>
        <v/>
      </c>
      <c r="D2405" s="112" t="str">
        <f>IFERROR(VLOOKUP($I$4&amp;"--"&amp;ROW(A2399),'Clie-F'!$A$5:$H$7000,7,0),"")</f>
        <v/>
      </c>
      <c r="E2405" s="111" t="str">
        <f t="shared" ca="1" si="37"/>
        <v/>
      </c>
      <c r="F2405" s="111" t="str">
        <f>IFERROR(VLOOKUP($I$4&amp;"--"&amp;ROW(A2399),'Clie-F'!$A$5:$J$7000,9,0),"")</f>
        <v/>
      </c>
      <c r="G2405" s="111" t="str">
        <f>IFERROR(VLOOKUP($I$4&amp;"--"&amp;ROW(A2399),'Clie-F'!$A$5:$J$7000,10,0),"")</f>
        <v/>
      </c>
    </row>
    <row r="2406" spans="2:7" ht="30" customHeight="1" x14ac:dyDescent="0.3">
      <c r="B2406" s="110">
        <v>2400</v>
      </c>
      <c r="C2406" s="111" t="str">
        <f>IFERROR(VLOOKUP($I$4&amp;"--"&amp;ROW(A2400),'Clie-F'!$A$5:$H$7000,4,0),"")</f>
        <v/>
      </c>
      <c r="D2406" s="112" t="str">
        <f>IFERROR(VLOOKUP($I$4&amp;"--"&amp;ROW(A2400),'Clie-F'!$A$5:$H$7000,7,0),"")</f>
        <v/>
      </c>
      <c r="E2406" s="111" t="str">
        <f t="shared" ca="1" si="37"/>
        <v/>
      </c>
      <c r="F2406" s="111" t="str">
        <f>IFERROR(VLOOKUP($I$4&amp;"--"&amp;ROW(A2400),'Clie-F'!$A$5:$J$7000,9,0),"")</f>
        <v/>
      </c>
      <c r="G2406" s="111" t="str">
        <f>IFERROR(VLOOKUP($I$4&amp;"--"&amp;ROW(A2400),'Clie-F'!$A$5:$J$7000,10,0),"")</f>
        <v/>
      </c>
    </row>
    <row r="2407" spans="2:7" ht="30" customHeight="1" x14ac:dyDescent="0.3">
      <c r="B2407" s="110">
        <v>2401</v>
      </c>
      <c r="C2407" s="111" t="str">
        <f>IFERROR(VLOOKUP($I$4&amp;"--"&amp;ROW(A2401),'Clie-F'!$A$5:$H$7000,4,0),"")</f>
        <v/>
      </c>
      <c r="D2407" s="112" t="str">
        <f>IFERROR(VLOOKUP($I$4&amp;"--"&amp;ROW(A2401),'Clie-F'!$A$5:$H$7000,7,0),"")</f>
        <v/>
      </c>
      <c r="E2407" s="111" t="str">
        <f t="shared" ca="1" si="37"/>
        <v/>
      </c>
      <c r="F2407" s="111" t="str">
        <f>IFERROR(VLOOKUP($I$4&amp;"--"&amp;ROW(A2401),'Clie-F'!$A$5:$J$7000,9,0),"")</f>
        <v/>
      </c>
      <c r="G2407" s="111" t="str">
        <f>IFERROR(VLOOKUP($I$4&amp;"--"&amp;ROW(A2401),'Clie-F'!$A$5:$J$7000,10,0),"")</f>
        <v/>
      </c>
    </row>
    <row r="2408" spans="2:7" ht="30" customHeight="1" x14ac:dyDescent="0.3">
      <c r="B2408" s="110">
        <v>2402</v>
      </c>
      <c r="C2408" s="111" t="str">
        <f>IFERROR(VLOOKUP($I$4&amp;"--"&amp;ROW(A2402),'Clie-F'!$A$5:$H$7000,4,0),"")</f>
        <v/>
      </c>
      <c r="D2408" s="112" t="str">
        <f>IFERROR(VLOOKUP($I$4&amp;"--"&amp;ROW(A2402),'Clie-F'!$A$5:$H$7000,7,0),"")</f>
        <v/>
      </c>
      <c r="E2408" s="111" t="str">
        <f t="shared" ca="1" si="37"/>
        <v/>
      </c>
      <c r="F2408" s="111" t="str">
        <f>IFERROR(VLOOKUP($I$4&amp;"--"&amp;ROW(A2402),'Clie-F'!$A$5:$J$7000,9,0),"")</f>
        <v/>
      </c>
      <c r="G2408" s="111" t="str">
        <f>IFERROR(VLOOKUP($I$4&amp;"--"&amp;ROW(A2402),'Clie-F'!$A$5:$J$7000,10,0),"")</f>
        <v/>
      </c>
    </row>
    <row r="2409" spans="2:7" ht="30" customHeight="1" x14ac:dyDescent="0.3">
      <c r="B2409" s="110">
        <v>2403</v>
      </c>
      <c r="C2409" s="111" t="str">
        <f>IFERROR(VLOOKUP($I$4&amp;"--"&amp;ROW(A2403),'Clie-F'!$A$5:$H$7000,4,0),"")</f>
        <v/>
      </c>
      <c r="D2409" s="112" t="str">
        <f>IFERROR(VLOOKUP($I$4&amp;"--"&amp;ROW(A2403),'Clie-F'!$A$5:$H$7000,7,0),"")</f>
        <v/>
      </c>
      <c r="E2409" s="111" t="str">
        <f t="shared" ca="1" si="37"/>
        <v/>
      </c>
      <c r="F2409" s="111" t="str">
        <f>IFERROR(VLOOKUP($I$4&amp;"--"&amp;ROW(A2403),'Clie-F'!$A$5:$J$7000,9,0),"")</f>
        <v/>
      </c>
      <c r="G2409" s="111" t="str">
        <f>IFERROR(VLOOKUP($I$4&amp;"--"&amp;ROW(A2403),'Clie-F'!$A$5:$J$7000,10,0),"")</f>
        <v/>
      </c>
    </row>
    <row r="2410" spans="2:7" ht="30" customHeight="1" x14ac:dyDescent="0.3">
      <c r="B2410" s="110">
        <v>2404</v>
      </c>
      <c r="C2410" s="111" t="str">
        <f>IFERROR(VLOOKUP($I$4&amp;"--"&amp;ROW(A2404),'Clie-F'!$A$5:$H$7000,4,0),"")</f>
        <v/>
      </c>
      <c r="D2410" s="112" t="str">
        <f>IFERROR(VLOOKUP($I$4&amp;"--"&amp;ROW(A2404),'Clie-F'!$A$5:$H$7000,7,0),"")</f>
        <v/>
      </c>
      <c r="E2410" s="111" t="str">
        <f t="shared" ca="1" si="37"/>
        <v/>
      </c>
      <c r="F2410" s="111" t="str">
        <f>IFERROR(VLOOKUP($I$4&amp;"--"&amp;ROW(A2404),'Clie-F'!$A$5:$J$7000,9,0),"")</f>
        <v/>
      </c>
      <c r="G2410" s="111" t="str">
        <f>IFERROR(VLOOKUP($I$4&amp;"--"&amp;ROW(A2404),'Clie-F'!$A$5:$J$7000,10,0),"")</f>
        <v/>
      </c>
    </row>
    <row r="2411" spans="2:7" ht="30" customHeight="1" x14ac:dyDescent="0.3">
      <c r="B2411" s="110">
        <v>2405</v>
      </c>
      <c r="C2411" s="111" t="str">
        <f>IFERROR(VLOOKUP($I$4&amp;"--"&amp;ROW(A2405),'Clie-F'!$A$5:$H$7000,4,0),"")</f>
        <v/>
      </c>
      <c r="D2411" s="112" t="str">
        <f>IFERROR(VLOOKUP($I$4&amp;"--"&amp;ROW(A2405),'Clie-F'!$A$5:$H$7000,7,0),"")</f>
        <v/>
      </c>
      <c r="E2411" s="111" t="str">
        <f t="shared" ca="1" si="37"/>
        <v/>
      </c>
      <c r="F2411" s="111" t="str">
        <f>IFERROR(VLOOKUP($I$4&amp;"--"&amp;ROW(A2405),'Clie-F'!$A$5:$J$7000,9,0),"")</f>
        <v/>
      </c>
      <c r="G2411" s="111" t="str">
        <f>IFERROR(VLOOKUP($I$4&amp;"--"&amp;ROW(A2405),'Clie-F'!$A$5:$J$7000,10,0),"")</f>
        <v/>
      </c>
    </row>
    <row r="2412" spans="2:7" ht="30" customHeight="1" x14ac:dyDescent="0.3">
      <c r="B2412" s="110">
        <v>2406</v>
      </c>
      <c r="C2412" s="111" t="str">
        <f>IFERROR(VLOOKUP($I$4&amp;"--"&amp;ROW(A2406),'Clie-F'!$A$5:$H$7000,4,0),"")</f>
        <v/>
      </c>
      <c r="D2412" s="112" t="str">
        <f>IFERROR(VLOOKUP($I$4&amp;"--"&amp;ROW(A2406),'Clie-F'!$A$5:$H$7000,7,0),"")</f>
        <v/>
      </c>
      <c r="E2412" s="111" t="str">
        <f t="shared" ca="1" si="37"/>
        <v/>
      </c>
      <c r="F2412" s="111" t="str">
        <f>IFERROR(VLOOKUP($I$4&amp;"--"&amp;ROW(A2406),'Clie-F'!$A$5:$J$7000,9,0),"")</f>
        <v/>
      </c>
      <c r="G2412" s="111" t="str">
        <f>IFERROR(VLOOKUP($I$4&amp;"--"&amp;ROW(A2406),'Clie-F'!$A$5:$J$7000,10,0),"")</f>
        <v/>
      </c>
    </row>
    <row r="2413" spans="2:7" ht="30" customHeight="1" x14ac:dyDescent="0.3">
      <c r="B2413" s="110">
        <v>2407</v>
      </c>
      <c r="C2413" s="111" t="str">
        <f>IFERROR(VLOOKUP($I$4&amp;"--"&amp;ROW(A2407),'Clie-F'!$A$5:$H$7000,4,0),"")</f>
        <v/>
      </c>
      <c r="D2413" s="112" t="str">
        <f>IFERROR(VLOOKUP($I$4&amp;"--"&amp;ROW(A2407),'Clie-F'!$A$5:$H$7000,7,0),"")</f>
        <v/>
      </c>
      <c r="E2413" s="111" t="str">
        <f t="shared" ca="1" si="37"/>
        <v/>
      </c>
      <c r="F2413" s="111" t="str">
        <f>IFERROR(VLOOKUP($I$4&amp;"--"&amp;ROW(A2407),'Clie-F'!$A$5:$J$7000,9,0),"")</f>
        <v/>
      </c>
      <c r="G2413" s="111" t="str">
        <f>IFERROR(VLOOKUP($I$4&amp;"--"&amp;ROW(A2407),'Clie-F'!$A$5:$J$7000,10,0),"")</f>
        <v/>
      </c>
    </row>
    <row r="2414" spans="2:7" ht="30" customHeight="1" x14ac:dyDescent="0.3">
      <c r="B2414" s="110">
        <v>2408</v>
      </c>
      <c r="C2414" s="111" t="str">
        <f>IFERROR(VLOOKUP($I$4&amp;"--"&amp;ROW(A2408),'Clie-F'!$A$5:$H$7000,4,0),"")</f>
        <v/>
      </c>
      <c r="D2414" s="112" t="str">
        <f>IFERROR(VLOOKUP($I$4&amp;"--"&amp;ROW(A2408),'Clie-F'!$A$5:$H$7000,7,0),"")</f>
        <v/>
      </c>
      <c r="E2414" s="111" t="str">
        <f t="shared" ca="1" si="37"/>
        <v/>
      </c>
      <c r="F2414" s="111" t="str">
        <f>IFERROR(VLOOKUP($I$4&amp;"--"&amp;ROW(A2408),'Clie-F'!$A$5:$J$7000,9,0),"")</f>
        <v/>
      </c>
      <c r="G2414" s="111" t="str">
        <f>IFERROR(VLOOKUP($I$4&amp;"--"&amp;ROW(A2408),'Clie-F'!$A$5:$J$7000,10,0),"")</f>
        <v/>
      </c>
    </row>
    <row r="2415" spans="2:7" ht="30" customHeight="1" x14ac:dyDescent="0.3">
      <c r="B2415" s="110">
        <v>2409</v>
      </c>
      <c r="C2415" s="111" t="str">
        <f>IFERROR(VLOOKUP($I$4&amp;"--"&amp;ROW(A2409),'Clie-F'!$A$5:$H$7000,4,0),"")</f>
        <v/>
      </c>
      <c r="D2415" s="112" t="str">
        <f>IFERROR(VLOOKUP($I$4&amp;"--"&amp;ROW(A2409),'Clie-F'!$A$5:$H$7000,7,0),"")</f>
        <v/>
      </c>
      <c r="E2415" s="111" t="str">
        <f t="shared" ca="1" si="37"/>
        <v/>
      </c>
      <c r="F2415" s="111" t="str">
        <f>IFERROR(VLOOKUP($I$4&amp;"--"&amp;ROW(A2409),'Clie-F'!$A$5:$J$7000,9,0),"")</f>
        <v/>
      </c>
      <c r="G2415" s="111" t="str">
        <f>IFERROR(VLOOKUP($I$4&amp;"--"&amp;ROW(A2409),'Clie-F'!$A$5:$J$7000,10,0),"")</f>
        <v/>
      </c>
    </row>
    <row r="2416" spans="2:7" ht="30" customHeight="1" x14ac:dyDescent="0.3">
      <c r="B2416" s="110">
        <v>2410</v>
      </c>
      <c r="C2416" s="111" t="str">
        <f>IFERROR(VLOOKUP($I$4&amp;"--"&amp;ROW(A2410),'Clie-F'!$A$5:$H$7000,4,0),"")</f>
        <v/>
      </c>
      <c r="D2416" s="112" t="str">
        <f>IFERROR(VLOOKUP($I$4&amp;"--"&amp;ROW(A2410),'Clie-F'!$A$5:$H$7000,7,0),"")</f>
        <v/>
      </c>
      <c r="E2416" s="111" t="str">
        <f t="shared" ca="1" si="37"/>
        <v/>
      </c>
      <c r="F2416" s="111" t="str">
        <f>IFERROR(VLOOKUP($I$4&amp;"--"&amp;ROW(A2410),'Clie-F'!$A$5:$J$7000,9,0),"")</f>
        <v/>
      </c>
      <c r="G2416" s="111" t="str">
        <f>IFERROR(VLOOKUP($I$4&amp;"--"&amp;ROW(A2410),'Clie-F'!$A$5:$J$7000,10,0),"")</f>
        <v/>
      </c>
    </row>
    <row r="2417" spans="2:7" ht="30" customHeight="1" x14ac:dyDescent="0.3">
      <c r="B2417" s="110">
        <v>2411</v>
      </c>
      <c r="C2417" s="111" t="str">
        <f>IFERROR(VLOOKUP($I$4&amp;"--"&amp;ROW(A2411),'Clie-F'!$A$5:$H$7000,4,0),"")</f>
        <v/>
      </c>
      <c r="D2417" s="112" t="str">
        <f>IFERROR(VLOOKUP($I$4&amp;"--"&amp;ROW(A2411),'Clie-F'!$A$5:$H$7000,7,0),"")</f>
        <v/>
      </c>
      <c r="E2417" s="111" t="str">
        <f t="shared" ca="1" si="37"/>
        <v/>
      </c>
      <c r="F2417" s="111" t="str">
        <f>IFERROR(VLOOKUP($I$4&amp;"--"&amp;ROW(A2411),'Clie-F'!$A$5:$J$7000,9,0),"")</f>
        <v/>
      </c>
      <c r="G2417" s="111" t="str">
        <f>IFERROR(VLOOKUP($I$4&amp;"--"&amp;ROW(A2411),'Clie-F'!$A$5:$J$7000,10,0),"")</f>
        <v/>
      </c>
    </row>
    <row r="2418" spans="2:7" ht="30" customHeight="1" x14ac:dyDescent="0.3">
      <c r="B2418" s="110">
        <v>2412</v>
      </c>
      <c r="C2418" s="111" t="str">
        <f>IFERROR(VLOOKUP($I$4&amp;"--"&amp;ROW(A2412),'Clie-F'!$A$5:$H$7000,4,0),"")</f>
        <v/>
      </c>
      <c r="D2418" s="112" t="str">
        <f>IFERROR(VLOOKUP($I$4&amp;"--"&amp;ROW(A2412),'Clie-F'!$A$5:$H$7000,7,0),"")</f>
        <v/>
      </c>
      <c r="E2418" s="111" t="str">
        <f t="shared" ca="1" si="37"/>
        <v/>
      </c>
      <c r="F2418" s="111" t="str">
        <f>IFERROR(VLOOKUP($I$4&amp;"--"&amp;ROW(A2412),'Clie-F'!$A$5:$J$7000,9,0),"")</f>
        <v/>
      </c>
      <c r="G2418" s="111" t="str">
        <f>IFERROR(VLOOKUP($I$4&amp;"--"&amp;ROW(A2412),'Clie-F'!$A$5:$J$7000,10,0),"")</f>
        <v/>
      </c>
    </row>
    <row r="2419" spans="2:7" ht="30" customHeight="1" x14ac:dyDescent="0.3">
      <c r="B2419" s="110">
        <v>2413</v>
      </c>
      <c r="C2419" s="111" t="str">
        <f>IFERROR(VLOOKUP($I$4&amp;"--"&amp;ROW(A2413),'Clie-F'!$A$5:$H$7000,4,0),"")</f>
        <v/>
      </c>
      <c r="D2419" s="112" t="str">
        <f>IFERROR(VLOOKUP($I$4&amp;"--"&amp;ROW(A2413),'Clie-F'!$A$5:$H$7000,7,0),"")</f>
        <v/>
      </c>
      <c r="E2419" s="111" t="str">
        <f t="shared" ca="1" si="37"/>
        <v/>
      </c>
      <c r="F2419" s="111" t="str">
        <f>IFERROR(VLOOKUP($I$4&amp;"--"&amp;ROW(A2413),'Clie-F'!$A$5:$J$7000,9,0),"")</f>
        <v/>
      </c>
      <c r="G2419" s="111" t="str">
        <f>IFERROR(VLOOKUP($I$4&amp;"--"&amp;ROW(A2413),'Clie-F'!$A$5:$J$7000,10,0),"")</f>
        <v/>
      </c>
    </row>
    <row r="2420" spans="2:7" ht="30" customHeight="1" x14ac:dyDescent="0.3">
      <c r="B2420" s="110">
        <v>2414</v>
      </c>
      <c r="C2420" s="111" t="str">
        <f>IFERROR(VLOOKUP($I$4&amp;"--"&amp;ROW(A2414),'Clie-F'!$A$5:$H$7000,4,0),"")</f>
        <v/>
      </c>
      <c r="D2420" s="112" t="str">
        <f>IFERROR(VLOOKUP($I$4&amp;"--"&amp;ROW(A2414),'Clie-F'!$A$5:$H$7000,7,0),"")</f>
        <v/>
      </c>
      <c r="E2420" s="111" t="str">
        <f t="shared" ca="1" si="37"/>
        <v/>
      </c>
      <c r="F2420" s="111" t="str">
        <f>IFERROR(VLOOKUP($I$4&amp;"--"&amp;ROW(A2414),'Clie-F'!$A$5:$J$7000,9,0),"")</f>
        <v/>
      </c>
      <c r="G2420" s="111" t="str">
        <f>IFERROR(VLOOKUP($I$4&amp;"--"&amp;ROW(A2414),'Clie-F'!$A$5:$J$7000,10,0),"")</f>
        <v/>
      </c>
    </row>
    <row r="2421" spans="2:7" ht="30" customHeight="1" x14ac:dyDescent="0.3">
      <c r="B2421" s="110">
        <v>2415</v>
      </c>
      <c r="C2421" s="111" t="str">
        <f>IFERROR(VLOOKUP($I$4&amp;"--"&amp;ROW(A2415),'Clie-F'!$A$5:$H$7000,4,0),"")</f>
        <v/>
      </c>
      <c r="D2421" s="112" t="str">
        <f>IFERROR(VLOOKUP($I$4&amp;"--"&amp;ROW(A2415),'Clie-F'!$A$5:$H$7000,7,0),"")</f>
        <v/>
      </c>
      <c r="E2421" s="111" t="str">
        <f t="shared" ca="1" si="37"/>
        <v/>
      </c>
      <c r="F2421" s="111" t="str">
        <f>IFERROR(VLOOKUP($I$4&amp;"--"&amp;ROW(A2415),'Clie-F'!$A$5:$J$7000,9,0),"")</f>
        <v/>
      </c>
      <c r="G2421" s="111" t="str">
        <f>IFERROR(VLOOKUP($I$4&amp;"--"&amp;ROW(A2415),'Clie-F'!$A$5:$J$7000,10,0),"")</f>
        <v/>
      </c>
    </row>
    <row r="2422" spans="2:7" ht="30" customHeight="1" x14ac:dyDescent="0.3">
      <c r="B2422" s="110">
        <v>2416</v>
      </c>
      <c r="C2422" s="111" t="str">
        <f>IFERROR(VLOOKUP($I$4&amp;"--"&amp;ROW(A2416),'Clie-F'!$A$5:$H$7000,4,0),"")</f>
        <v/>
      </c>
      <c r="D2422" s="112" t="str">
        <f>IFERROR(VLOOKUP($I$4&amp;"--"&amp;ROW(A2416),'Clie-F'!$A$5:$H$7000,7,0),"")</f>
        <v/>
      </c>
      <c r="E2422" s="111" t="str">
        <f t="shared" ca="1" si="37"/>
        <v/>
      </c>
      <c r="F2422" s="111" t="str">
        <f>IFERROR(VLOOKUP($I$4&amp;"--"&amp;ROW(A2416),'Clie-F'!$A$5:$J$7000,9,0),"")</f>
        <v/>
      </c>
      <c r="G2422" s="111" t="str">
        <f>IFERROR(VLOOKUP($I$4&amp;"--"&amp;ROW(A2416),'Clie-F'!$A$5:$J$7000,10,0),"")</f>
        <v/>
      </c>
    </row>
    <row r="2423" spans="2:7" ht="30" customHeight="1" x14ac:dyDescent="0.3">
      <c r="B2423" s="110">
        <v>2417</v>
      </c>
      <c r="C2423" s="111" t="str">
        <f>IFERROR(VLOOKUP($I$4&amp;"--"&amp;ROW(A2417),'Clie-F'!$A$5:$H$7000,4,0),"")</f>
        <v/>
      </c>
      <c r="D2423" s="112" t="str">
        <f>IFERROR(VLOOKUP($I$4&amp;"--"&amp;ROW(A2417),'Clie-F'!$A$5:$H$7000,7,0),"")</f>
        <v/>
      </c>
      <c r="E2423" s="111" t="str">
        <f t="shared" ca="1" si="37"/>
        <v/>
      </c>
      <c r="F2423" s="111" t="str">
        <f>IFERROR(VLOOKUP($I$4&amp;"--"&amp;ROW(A2417),'Clie-F'!$A$5:$J$7000,9,0),"")</f>
        <v/>
      </c>
      <c r="G2423" s="111" t="str">
        <f>IFERROR(VLOOKUP($I$4&amp;"--"&amp;ROW(A2417),'Clie-F'!$A$5:$J$7000,10,0),"")</f>
        <v/>
      </c>
    </row>
    <row r="2424" spans="2:7" ht="30" customHeight="1" x14ac:dyDescent="0.3">
      <c r="B2424" s="110">
        <v>2418</v>
      </c>
      <c r="C2424" s="111" t="str">
        <f>IFERROR(VLOOKUP($I$4&amp;"--"&amp;ROW(A2418),'Clie-F'!$A$5:$H$7000,4,0),"")</f>
        <v/>
      </c>
      <c r="D2424" s="112" t="str">
        <f>IFERROR(VLOOKUP($I$4&amp;"--"&amp;ROW(A2418),'Clie-F'!$A$5:$H$7000,7,0),"")</f>
        <v/>
      </c>
      <c r="E2424" s="111" t="str">
        <f t="shared" ca="1" si="37"/>
        <v/>
      </c>
      <c r="F2424" s="111" t="str">
        <f>IFERROR(VLOOKUP($I$4&amp;"--"&amp;ROW(A2418),'Clie-F'!$A$5:$J$7000,9,0),"")</f>
        <v/>
      </c>
      <c r="G2424" s="111" t="str">
        <f>IFERROR(VLOOKUP($I$4&amp;"--"&amp;ROW(A2418),'Clie-F'!$A$5:$J$7000,10,0),"")</f>
        <v/>
      </c>
    </row>
    <row r="2425" spans="2:7" ht="30" customHeight="1" x14ac:dyDescent="0.3">
      <c r="B2425" s="110">
        <v>2419</v>
      </c>
      <c r="C2425" s="111" t="str">
        <f>IFERROR(VLOOKUP($I$4&amp;"--"&amp;ROW(A2419),'Clie-F'!$A$5:$H$7000,4,0),"")</f>
        <v/>
      </c>
      <c r="D2425" s="112" t="str">
        <f>IFERROR(VLOOKUP($I$4&amp;"--"&amp;ROW(A2419),'Clie-F'!$A$5:$H$7000,7,0),"")</f>
        <v/>
      </c>
      <c r="E2425" s="111" t="str">
        <f t="shared" ca="1" si="37"/>
        <v/>
      </c>
      <c r="F2425" s="111" t="str">
        <f>IFERROR(VLOOKUP($I$4&amp;"--"&amp;ROW(A2419),'Clie-F'!$A$5:$J$7000,9,0),"")</f>
        <v/>
      </c>
      <c r="G2425" s="111" t="str">
        <f>IFERROR(VLOOKUP($I$4&amp;"--"&amp;ROW(A2419),'Clie-F'!$A$5:$J$7000,10,0),"")</f>
        <v/>
      </c>
    </row>
    <row r="2426" spans="2:7" ht="30" customHeight="1" x14ac:dyDescent="0.3">
      <c r="B2426" s="110">
        <v>2420</v>
      </c>
      <c r="C2426" s="111" t="str">
        <f>IFERROR(VLOOKUP($I$4&amp;"--"&amp;ROW(A2420),'Clie-F'!$A$5:$H$7000,4,0),"")</f>
        <v/>
      </c>
      <c r="D2426" s="112" t="str">
        <f>IFERROR(VLOOKUP($I$4&amp;"--"&amp;ROW(A2420),'Clie-F'!$A$5:$H$7000,7,0),"")</f>
        <v/>
      </c>
      <c r="E2426" s="111" t="str">
        <f t="shared" ca="1" si="37"/>
        <v/>
      </c>
      <c r="F2426" s="111" t="str">
        <f>IFERROR(VLOOKUP($I$4&amp;"--"&amp;ROW(A2420),'Clie-F'!$A$5:$J$7000,9,0),"")</f>
        <v/>
      </c>
      <c r="G2426" s="111" t="str">
        <f>IFERROR(VLOOKUP($I$4&amp;"--"&amp;ROW(A2420),'Clie-F'!$A$5:$J$7000,10,0),"")</f>
        <v/>
      </c>
    </row>
    <row r="2427" spans="2:7" ht="30" customHeight="1" x14ac:dyDescent="0.3">
      <c r="B2427" s="110">
        <v>2421</v>
      </c>
      <c r="C2427" s="111" t="str">
        <f>IFERROR(VLOOKUP($I$4&amp;"--"&amp;ROW(A2421),'Clie-F'!$A$5:$H$7000,4,0),"")</f>
        <v/>
      </c>
      <c r="D2427" s="112" t="str">
        <f>IFERROR(VLOOKUP($I$4&amp;"--"&amp;ROW(A2421),'Clie-F'!$A$5:$H$7000,7,0),"")</f>
        <v/>
      </c>
      <c r="E2427" s="111" t="str">
        <f t="shared" ca="1" si="37"/>
        <v/>
      </c>
      <c r="F2427" s="111" t="str">
        <f>IFERROR(VLOOKUP($I$4&amp;"--"&amp;ROW(A2421),'Clie-F'!$A$5:$J$7000,9,0),"")</f>
        <v/>
      </c>
      <c r="G2427" s="111" t="str">
        <f>IFERROR(VLOOKUP($I$4&amp;"--"&amp;ROW(A2421),'Clie-F'!$A$5:$J$7000,10,0),"")</f>
        <v/>
      </c>
    </row>
    <row r="2428" spans="2:7" ht="30" customHeight="1" x14ac:dyDescent="0.3">
      <c r="B2428" s="110">
        <v>2422</v>
      </c>
      <c r="C2428" s="111" t="str">
        <f>IFERROR(VLOOKUP($I$4&amp;"--"&amp;ROW(A2422),'Clie-F'!$A$5:$H$7000,4,0),"")</f>
        <v/>
      </c>
      <c r="D2428" s="112" t="str">
        <f>IFERROR(VLOOKUP($I$4&amp;"--"&amp;ROW(A2422),'Clie-F'!$A$5:$H$7000,7,0),"")</f>
        <v/>
      </c>
      <c r="E2428" s="111" t="str">
        <f t="shared" ca="1" si="37"/>
        <v/>
      </c>
      <c r="F2428" s="111" t="str">
        <f>IFERROR(VLOOKUP($I$4&amp;"--"&amp;ROW(A2422),'Clie-F'!$A$5:$J$7000,9,0),"")</f>
        <v/>
      </c>
      <c r="G2428" s="111" t="str">
        <f>IFERROR(VLOOKUP($I$4&amp;"--"&amp;ROW(A2422),'Clie-F'!$A$5:$J$7000,10,0),"")</f>
        <v/>
      </c>
    </row>
    <row r="2429" spans="2:7" ht="30" customHeight="1" x14ac:dyDescent="0.3">
      <c r="B2429" s="110">
        <v>2423</v>
      </c>
      <c r="C2429" s="111" t="str">
        <f>IFERROR(VLOOKUP($I$4&amp;"--"&amp;ROW(A2423),'Clie-F'!$A$5:$H$7000,4,0),"")</f>
        <v/>
      </c>
      <c r="D2429" s="112" t="str">
        <f>IFERROR(VLOOKUP($I$4&amp;"--"&amp;ROW(A2423),'Clie-F'!$A$5:$H$7000,7,0),"")</f>
        <v/>
      </c>
      <c r="E2429" s="111" t="str">
        <f t="shared" ca="1" si="37"/>
        <v/>
      </c>
      <c r="F2429" s="111" t="str">
        <f>IFERROR(VLOOKUP($I$4&amp;"--"&amp;ROW(A2423),'Clie-F'!$A$5:$J$7000,9,0),"")</f>
        <v/>
      </c>
      <c r="G2429" s="111" t="str">
        <f>IFERROR(VLOOKUP($I$4&amp;"--"&amp;ROW(A2423),'Clie-F'!$A$5:$J$7000,10,0),"")</f>
        <v/>
      </c>
    </row>
    <row r="2430" spans="2:7" ht="30" customHeight="1" x14ac:dyDescent="0.3">
      <c r="B2430" s="110">
        <v>2424</v>
      </c>
      <c r="C2430" s="111" t="str">
        <f>IFERROR(VLOOKUP($I$4&amp;"--"&amp;ROW(A2424),'Clie-F'!$A$5:$H$7000,4,0),"")</f>
        <v/>
      </c>
      <c r="D2430" s="112" t="str">
        <f>IFERROR(VLOOKUP($I$4&amp;"--"&amp;ROW(A2424),'Clie-F'!$A$5:$H$7000,7,0),"")</f>
        <v/>
      </c>
      <c r="E2430" s="111" t="str">
        <f t="shared" ca="1" si="37"/>
        <v/>
      </c>
      <c r="F2430" s="111" t="str">
        <f>IFERROR(VLOOKUP($I$4&amp;"--"&amp;ROW(A2424),'Clie-F'!$A$5:$J$7000,9,0),"")</f>
        <v/>
      </c>
      <c r="G2430" s="111" t="str">
        <f>IFERROR(VLOOKUP($I$4&amp;"--"&amp;ROW(A2424),'Clie-F'!$A$5:$J$7000,10,0),"")</f>
        <v/>
      </c>
    </row>
    <row r="2431" spans="2:7" ht="30" customHeight="1" x14ac:dyDescent="0.3">
      <c r="B2431" s="110">
        <v>2425</v>
      </c>
      <c r="C2431" s="111" t="str">
        <f>IFERROR(VLOOKUP($I$4&amp;"--"&amp;ROW(A2425),'Clie-F'!$A$5:$H$7000,4,0),"")</f>
        <v/>
      </c>
      <c r="D2431" s="112" t="str">
        <f>IFERROR(VLOOKUP($I$4&amp;"--"&amp;ROW(A2425),'Clie-F'!$A$5:$H$7000,7,0),"")</f>
        <v/>
      </c>
      <c r="E2431" s="111" t="str">
        <f t="shared" ca="1" si="37"/>
        <v/>
      </c>
      <c r="F2431" s="111" t="str">
        <f>IFERROR(VLOOKUP($I$4&amp;"--"&amp;ROW(A2425),'Clie-F'!$A$5:$J$7000,9,0),"")</f>
        <v/>
      </c>
      <c r="G2431" s="111" t="str">
        <f>IFERROR(VLOOKUP($I$4&amp;"--"&amp;ROW(A2425),'Clie-F'!$A$5:$J$7000,10,0),"")</f>
        <v/>
      </c>
    </row>
    <row r="2432" spans="2:7" ht="30" customHeight="1" x14ac:dyDescent="0.3">
      <c r="B2432" s="110">
        <v>2426</v>
      </c>
      <c r="C2432" s="111" t="str">
        <f>IFERROR(VLOOKUP($I$4&amp;"--"&amp;ROW(A2426),'Clie-F'!$A$5:$H$7000,4,0),"")</f>
        <v/>
      </c>
      <c r="D2432" s="112" t="str">
        <f>IFERROR(VLOOKUP($I$4&amp;"--"&amp;ROW(A2426),'Clie-F'!$A$5:$H$7000,7,0),"")</f>
        <v/>
      </c>
      <c r="E2432" s="111" t="str">
        <f t="shared" ca="1" si="37"/>
        <v/>
      </c>
      <c r="F2432" s="111" t="str">
        <f>IFERROR(VLOOKUP($I$4&amp;"--"&amp;ROW(A2426),'Clie-F'!$A$5:$J$7000,9,0),"")</f>
        <v/>
      </c>
      <c r="G2432" s="111" t="str">
        <f>IFERROR(VLOOKUP($I$4&amp;"--"&amp;ROW(A2426),'Clie-F'!$A$5:$J$7000,10,0),"")</f>
        <v/>
      </c>
    </row>
    <row r="2433" spans="2:7" ht="30" customHeight="1" x14ac:dyDescent="0.3">
      <c r="B2433" s="110">
        <v>2427</v>
      </c>
      <c r="C2433" s="111" t="str">
        <f>IFERROR(VLOOKUP($I$4&amp;"--"&amp;ROW(A2427),'Clie-F'!$A$5:$H$7000,4,0),"")</f>
        <v/>
      </c>
      <c r="D2433" s="112" t="str">
        <f>IFERROR(VLOOKUP($I$4&amp;"--"&amp;ROW(A2427),'Clie-F'!$A$5:$H$7000,7,0),"")</f>
        <v/>
      </c>
      <c r="E2433" s="111" t="str">
        <f t="shared" ca="1" si="37"/>
        <v/>
      </c>
      <c r="F2433" s="111" t="str">
        <f>IFERROR(VLOOKUP($I$4&amp;"--"&amp;ROW(A2427),'Clie-F'!$A$5:$J$7000,9,0),"")</f>
        <v/>
      </c>
      <c r="G2433" s="111" t="str">
        <f>IFERROR(VLOOKUP($I$4&amp;"--"&amp;ROW(A2427),'Clie-F'!$A$5:$J$7000,10,0),"")</f>
        <v/>
      </c>
    </row>
    <row r="2434" spans="2:7" ht="30" customHeight="1" x14ac:dyDescent="0.3">
      <c r="B2434" s="110">
        <v>2428</v>
      </c>
      <c r="C2434" s="111" t="str">
        <f>IFERROR(VLOOKUP($I$4&amp;"--"&amp;ROW(A2428),'Clie-F'!$A$5:$H$7000,4,0),"")</f>
        <v/>
      </c>
      <c r="D2434" s="112" t="str">
        <f>IFERROR(VLOOKUP($I$4&amp;"--"&amp;ROW(A2428),'Clie-F'!$A$5:$H$7000,7,0),"")</f>
        <v/>
      </c>
      <c r="E2434" s="111" t="str">
        <f t="shared" ca="1" si="37"/>
        <v/>
      </c>
      <c r="F2434" s="111" t="str">
        <f>IFERROR(VLOOKUP($I$4&amp;"--"&amp;ROW(A2428),'Clie-F'!$A$5:$J$7000,9,0),"")</f>
        <v/>
      </c>
      <c r="G2434" s="111" t="str">
        <f>IFERROR(VLOOKUP($I$4&amp;"--"&amp;ROW(A2428),'Clie-F'!$A$5:$J$7000,10,0),"")</f>
        <v/>
      </c>
    </row>
    <row r="2435" spans="2:7" ht="30" customHeight="1" x14ac:dyDescent="0.3">
      <c r="B2435" s="110">
        <v>2429</v>
      </c>
      <c r="C2435" s="111" t="str">
        <f>IFERROR(VLOOKUP($I$4&amp;"--"&amp;ROW(A2429),'Clie-F'!$A$5:$H$7000,4,0),"")</f>
        <v/>
      </c>
      <c r="D2435" s="112" t="str">
        <f>IFERROR(VLOOKUP($I$4&amp;"--"&amp;ROW(A2429),'Clie-F'!$A$5:$H$7000,7,0),"")</f>
        <v/>
      </c>
      <c r="E2435" s="111" t="str">
        <f t="shared" ca="1" si="37"/>
        <v/>
      </c>
      <c r="F2435" s="111" t="str">
        <f>IFERROR(VLOOKUP($I$4&amp;"--"&amp;ROW(A2429),'Clie-F'!$A$5:$J$7000,9,0),"")</f>
        <v/>
      </c>
      <c r="G2435" s="111" t="str">
        <f>IFERROR(VLOOKUP($I$4&amp;"--"&amp;ROW(A2429),'Clie-F'!$A$5:$J$7000,10,0),"")</f>
        <v/>
      </c>
    </row>
    <row r="2436" spans="2:7" ht="30" customHeight="1" x14ac:dyDescent="0.3">
      <c r="B2436" s="110">
        <v>2430</v>
      </c>
      <c r="C2436" s="111" t="str">
        <f>IFERROR(VLOOKUP($I$4&amp;"--"&amp;ROW(A2430),'Clie-F'!$A$5:$H$7000,4,0),"")</f>
        <v/>
      </c>
      <c r="D2436" s="112" t="str">
        <f>IFERROR(VLOOKUP($I$4&amp;"--"&amp;ROW(A2430),'Clie-F'!$A$5:$H$7000,7,0),"")</f>
        <v/>
      </c>
      <c r="E2436" s="111" t="str">
        <f t="shared" ca="1" si="37"/>
        <v/>
      </c>
      <c r="F2436" s="111" t="str">
        <f>IFERROR(VLOOKUP($I$4&amp;"--"&amp;ROW(A2430),'Clie-F'!$A$5:$J$7000,9,0),"")</f>
        <v/>
      </c>
      <c r="G2436" s="111" t="str">
        <f>IFERROR(VLOOKUP($I$4&amp;"--"&amp;ROW(A2430),'Clie-F'!$A$5:$J$7000,10,0),"")</f>
        <v/>
      </c>
    </row>
    <row r="2437" spans="2:7" ht="30" customHeight="1" x14ac:dyDescent="0.3">
      <c r="B2437" s="110">
        <v>2431</v>
      </c>
      <c r="C2437" s="111" t="str">
        <f>IFERROR(VLOOKUP($I$4&amp;"--"&amp;ROW(A2431),'Clie-F'!$A$5:$H$7000,4,0),"")</f>
        <v/>
      </c>
      <c r="D2437" s="112" t="str">
        <f>IFERROR(VLOOKUP($I$4&amp;"--"&amp;ROW(A2431),'Clie-F'!$A$5:$H$7000,7,0),"")</f>
        <v/>
      </c>
      <c r="E2437" s="111" t="str">
        <f t="shared" ca="1" si="37"/>
        <v/>
      </c>
      <c r="F2437" s="111" t="str">
        <f>IFERROR(VLOOKUP($I$4&amp;"--"&amp;ROW(A2431),'Clie-F'!$A$5:$J$7000,9,0),"")</f>
        <v/>
      </c>
      <c r="G2437" s="111" t="str">
        <f>IFERROR(VLOOKUP($I$4&amp;"--"&amp;ROW(A2431),'Clie-F'!$A$5:$J$7000,10,0),"")</f>
        <v/>
      </c>
    </row>
    <row r="2438" spans="2:7" ht="30" customHeight="1" x14ac:dyDescent="0.3">
      <c r="B2438" s="110">
        <v>2432</v>
      </c>
      <c r="C2438" s="111" t="str">
        <f>IFERROR(VLOOKUP($I$4&amp;"--"&amp;ROW(A2432),'Clie-F'!$A$5:$H$7000,4,0),"")</f>
        <v/>
      </c>
      <c r="D2438" s="112" t="str">
        <f>IFERROR(VLOOKUP($I$4&amp;"--"&amp;ROW(A2432),'Clie-F'!$A$5:$H$7000,7,0),"")</f>
        <v/>
      </c>
      <c r="E2438" s="111" t="str">
        <f t="shared" ca="1" si="37"/>
        <v/>
      </c>
      <c r="F2438" s="111" t="str">
        <f>IFERROR(VLOOKUP($I$4&amp;"--"&amp;ROW(A2432),'Clie-F'!$A$5:$J$7000,9,0),"")</f>
        <v/>
      </c>
      <c r="G2438" s="111" t="str">
        <f>IFERROR(VLOOKUP($I$4&amp;"--"&amp;ROW(A2432),'Clie-F'!$A$5:$J$7000,10,0),"")</f>
        <v/>
      </c>
    </row>
    <row r="2439" spans="2:7" ht="30" customHeight="1" x14ac:dyDescent="0.3">
      <c r="B2439" s="110">
        <v>2433</v>
      </c>
      <c r="C2439" s="111" t="str">
        <f>IFERROR(VLOOKUP($I$4&amp;"--"&amp;ROW(A2433),'Clie-F'!$A$5:$H$7000,4,0),"")</f>
        <v/>
      </c>
      <c r="D2439" s="112" t="str">
        <f>IFERROR(VLOOKUP($I$4&amp;"--"&amp;ROW(A2433),'Clie-F'!$A$5:$H$7000,7,0),"")</f>
        <v/>
      </c>
      <c r="E2439" s="111" t="str">
        <f t="shared" ref="E2439:E2502" ca="1" si="38">IFERROR(IF(D2439,DATEDIF(D2439,TODAY(),"Y"),""),"")</f>
        <v/>
      </c>
      <c r="F2439" s="111" t="str">
        <f>IFERROR(VLOOKUP($I$4&amp;"--"&amp;ROW(A2433),'Clie-F'!$A$5:$J$7000,9,0),"")</f>
        <v/>
      </c>
      <c r="G2439" s="111" t="str">
        <f>IFERROR(VLOOKUP($I$4&amp;"--"&amp;ROW(A2433),'Clie-F'!$A$5:$J$7000,10,0),"")</f>
        <v/>
      </c>
    </row>
    <row r="2440" spans="2:7" ht="30" customHeight="1" x14ac:dyDescent="0.3">
      <c r="B2440" s="110">
        <v>2434</v>
      </c>
      <c r="C2440" s="111" t="str">
        <f>IFERROR(VLOOKUP($I$4&amp;"--"&amp;ROW(A2434),'Clie-F'!$A$5:$H$7000,4,0),"")</f>
        <v/>
      </c>
      <c r="D2440" s="112" t="str">
        <f>IFERROR(VLOOKUP($I$4&amp;"--"&amp;ROW(A2434),'Clie-F'!$A$5:$H$7000,7,0),"")</f>
        <v/>
      </c>
      <c r="E2440" s="111" t="str">
        <f t="shared" ca="1" si="38"/>
        <v/>
      </c>
      <c r="F2440" s="111" t="str">
        <f>IFERROR(VLOOKUP($I$4&amp;"--"&amp;ROW(A2434),'Clie-F'!$A$5:$J$7000,9,0),"")</f>
        <v/>
      </c>
      <c r="G2440" s="111" t="str">
        <f>IFERROR(VLOOKUP($I$4&amp;"--"&amp;ROW(A2434),'Clie-F'!$A$5:$J$7000,10,0),"")</f>
        <v/>
      </c>
    </row>
    <row r="2441" spans="2:7" ht="30" customHeight="1" x14ac:dyDescent="0.3">
      <c r="B2441" s="110">
        <v>2435</v>
      </c>
      <c r="C2441" s="111" t="str">
        <f>IFERROR(VLOOKUP($I$4&amp;"--"&amp;ROW(A2435),'Clie-F'!$A$5:$H$7000,4,0),"")</f>
        <v/>
      </c>
      <c r="D2441" s="112" t="str">
        <f>IFERROR(VLOOKUP($I$4&amp;"--"&amp;ROW(A2435),'Clie-F'!$A$5:$H$7000,7,0),"")</f>
        <v/>
      </c>
      <c r="E2441" s="111" t="str">
        <f t="shared" ca="1" si="38"/>
        <v/>
      </c>
      <c r="F2441" s="111" t="str">
        <f>IFERROR(VLOOKUP($I$4&amp;"--"&amp;ROW(A2435),'Clie-F'!$A$5:$J$7000,9,0),"")</f>
        <v/>
      </c>
      <c r="G2441" s="111" t="str">
        <f>IFERROR(VLOOKUP($I$4&amp;"--"&amp;ROW(A2435),'Clie-F'!$A$5:$J$7000,10,0),"")</f>
        <v/>
      </c>
    </row>
    <row r="2442" spans="2:7" ht="30" customHeight="1" x14ac:dyDescent="0.3">
      <c r="B2442" s="110">
        <v>2436</v>
      </c>
      <c r="C2442" s="111" t="str">
        <f>IFERROR(VLOOKUP($I$4&amp;"--"&amp;ROW(A2436),'Clie-F'!$A$5:$H$7000,4,0),"")</f>
        <v/>
      </c>
      <c r="D2442" s="112" t="str">
        <f>IFERROR(VLOOKUP($I$4&amp;"--"&amp;ROW(A2436),'Clie-F'!$A$5:$H$7000,7,0),"")</f>
        <v/>
      </c>
      <c r="E2442" s="111" t="str">
        <f t="shared" ca="1" si="38"/>
        <v/>
      </c>
      <c r="F2442" s="111" t="str">
        <f>IFERROR(VLOOKUP($I$4&amp;"--"&amp;ROW(A2436),'Clie-F'!$A$5:$J$7000,9,0),"")</f>
        <v/>
      </c>
      <c r="G2442" s="111" t="str">
        <f>IFERROR(VLOOKUP($I$4&amp;"--"&amp;ROW(A2436),'Clie-F'!$A$5:$J$7000,10,0),"")</f>
        <v/>
      </c>
    </row>
    <row r="2443" spans="2:7" ht="30" customHeight="1" x14ac:dyDescent="0.3">
      <c r="B2443" s="110">
        <v>2437</v>
      </c>
      <c r="C2443" s="111" t="str">
        <f>IFERROR(VLOOKUP($I$4&amp;"--"&amp;ROW(A2437),'Clie-F'!$A$5:$H$7000,4,0),"")</f>
        <v/>
      </c>
      <c r="D2443" s="112" t="str">
        <f>IFERROR(VLOOKUP($I$4&amp;"--"&amp;ROW(A2437),'Clie-F'!$A$5:$H$7000,7,0),"")</f>
        <v/>
      </c>
      <c r="E2443" s="111" t="str">
        <f t="shared" ca="1" si="38"/>
        <v/>
      </c>
      <c r="F2443" s="111" t="str">
        <f>IFERROR(VLOOKUP($I$4&amp;"--"&amp;ROW(A2437),'Clie-F'!$A$5:$J$7000,9,0),"")</f>
        <v/>
      </c>
      <c r="G2443" s="111" t="str">
        <f>IFERROR(VLOOKUP($I$4&amp;"--"&amp;ROW(A2437),'Clie-F'!$A$5:$J$7000,10,0),"")</f>
        <v/>
      </c>
    </row>
    <row r="2444" spans="2:7" ht="30" customHeight="1" x14ac:dyDescent="0.3">
      <c r="B2444" s="110">
        <v>2438</v>
      </c>
      <c r="C2444" s="111" t="str">
        <f>IFERROR(VLOOKUP($I$4&amp;"--"&amp;ROW(A2438),'Clie-F'!$A$5:$H$7000,4,0),"")</f>
        <v/>
      </c>
      <c r="D2444" s="112" t="str">
        <f>IFERROR(VLOOKUP($I$4&amp;"--"&amp;ROW(A2438),'Clie-F'!$A$5:$H$7000,7,0),"")</f>
        <v/>
      </c>
      <c r="E2444" s="111" t="str">
        <f t="shared" ca="1" si="38"/>
        <v/>
      </c>
      <c r="F2444" s="111" t="str">
        <f>IFERROR(VLOOKUP($I$4&amp;"--"&amp;ROW(A2438),'Clie-F'!$A$5:$J$7000,9,0),"")</f>
        <v/>
      </c>
      <c r="G2444" s="111" t="str">
        <f>IFERROR(VLOOKUP($I$4&amp;"--"&amp;ROW(A2438),'Clie-F'!$A$5:$J$7000,10,0),"")</f>
        <v/>
      </c>
    </row>
    <row r="2445" spans="2:7" ht="30" customHeight="1" x14ac:dyDescent="0.3">
      <c r="B2445" s="110">
        <v>2439</v>
      </c>
      <c r="C2445" s="111" t="str">
        <f>IFERROR(VLOOKUP($I$4&amp;"--"&amp;ROW(A2439),'Clie-F'!$A$5:$H$7000,4,0),"")</f>
        <v/>
      </c>
      <c r="D2445" s="112" t="str">
        <f>IFERROR(VLOOKUP($I$4&amp;"--"&amp;ROW(A2439),'Clie-F'!$A$5:$H$7000,7,0),"")</f>
        <v/>
      </c>
      <c r="E2445" s="111" t="str">
        <f t="shared" ca="1" si="38"/>
        <v/>
      </c>
      <c r="F2445" s="111" t="str">
        <f>IFERROR(VLOOKUP($I$4&amp;"--"&amp;ROW(A2439),'Clie-F'!$A$5:$J$7000,9,0),"")</f>
        <v/>
      </c>
      <c r="G2445" s="111" t="str">
        <f>IFERROR(VLOOKUP($I$4&amp;"--"&amp;ROW(A2439),'Clie-F'!$A$5:$J$7000,10,0),"")</f>
        <v/>
      </c>
    </row>
    <row r="2446" spans="2:7" ht="30" customHeight="1" x14ac:dyDescent="0.3">
      <c r="B2446" s="110">
        <v>2440</v>
      </c>
      <c r="C2446" s="111" t="str">
        <f>IFERROR(VLOOKUP($I$4&amp;"--"&amp;ROW(A2440),'Clie-F'!$A$5:$H$7000,4,0),"")</f>
        <v/>
      </c>
      <c r="D2446" s="112" t="str">
        <f>IFERROR(VLOOKUP($I$4&amp;"--"&amp;ROW(A2440),'Clie-F'!$A$5:$H$7000,7,0),"")</f>
        <v/>
      </c>
      <c r="E2446" s="111" t="str">
        <f t="shared" ca="1" si="38"/>
        <v/>
      </c>
      <c r="F2446" s="111" t="str">
        <f>IFERROR(VLOOKUP($I$4&amp;"--"&amp;ROW(A2440),'Clie-F'!$A$5:$J$7000,9,0),"")</f>
        <v/>
      </c>
      <c r="G2446" s="111" t="str">
        <f>IFERROR(VLOOKUP($I$4&amp;"--"&amp;ROW(A2440),'Clie-F'!$A$5:$J$7000,10,0),"")</f>
        <v/>
      </c>
    </row>
    <row r="2447" spans="2:7" ht="30" customHeight="1" x14ac:dyDescent="0.3">
      <c r="B2447" s="110">
        <v>2441</v>
      </c>
      <c r="C2447" s="111" t="str">
        <f>IFERROR(VLOOKUP($I$4&amp;"--"&amp;ROW(A2441),'Clie-F'!$A$5:$H$7000,4,0),"")</f>
        <v/>
      </c>
      <c r="D2447" s="112" t="str">
        <f>IFERROR(VLOOKUP($I$4&amp;"--"&amp;ROW(A2441),'Clie-F'!$A$5:$H$7000,7,0),"")</f>
        <v/>
      </c>
      <c r="E2447" s="111" t="str">
        <f t="shared" ca="1" si="38"/>
        <v/>
      </c>
      <c r="F2447" s="111" t="str">
        <f>IFERROR(VLOOKUP($I$4&amp;"--"&amp;ROW(A2441),'Clie-F'!$A$5:$J$7000,9,0),"")</f>
        <v/>
      </c>
      <c r="G2447" s="111" t="str">
        <f>IFERROR(VLOOKUP($I$4&amp;"--"&amp;ROW(A2441),'Clie-F'!$A$5:$J$7000,10,0),"")</f>
        <v/>
      </c>
    </row>
    <row r="2448" spans="2:7" ht="30" customHeight="1" x14ac:dyDescent="0.3">
      <c r="B2448" s="110">
        <v>2442</v>
      </c>
      <c r="C2448" s="111" t="str">
        <f>IFERROR(VLOOKUP($I$4&amp;"--"&amp;ROW(A2442),'Clie-F'!$A$5:$H$7000,4,0),"")</f>
        <v/>
      </c>
      <c r="D2448" s="112" t="str">
        <f>IFERROR(VLOOKUP($I$4&amp;"--"&amp;ROW(A2442),'Clie-F'!$A$5:$H$7000,7,0),"")</f>
        <v/>
      </c>
      <c r="E2448" s="111" t="str">
        <f t="shared" ca="1" si="38"/>
        <v/>
      </c>
      <c r="F2448" s="111" t="str">
        <f>IFERROR(VLOOKUP($I$4&amp;"--"&amp;ROW(A2442),'Clie-F'!$A$5:$J$7000,9,0),"")</f>
        <v/>
      </c>
      <c r="G2448" s="111" t="str">
        <f>IFERROR(VLOOKUP($I$4&amp;"--"&amp;ROW(A2442),'Clie-F'!$A$5:$J$7000,10,0),"")</f>
        <v/>
      </c>
    </row>
    <row r="2449" spans="2:7" ht="30" customHeight="1" x14ac:dyDescent="0.3">
      <c r="B2449" s="110">
        <v>2443</v>
      </c>
      <c r="C2449" s="111" t="str">
        <f>IFERROR(VLOOKUP($I$4&amp;"--"&amp;ROW(A2443),'Clie-F'!$A$5:$H$7000,4,0),"")</f>
        <v/>
      </c>
      <c r="D2449" s="112" t="str">
        <f>IFERROR(VLOOKUP($I$4&amp;"--"&amp;ROW(A2443),'Clie-F'!$A$5:$H$7000,7,0),"")</f>
        <v/>
      </c>
      <c r="E2449" s="111" t="str">
        <f t="shared" ca="1" si="38"/>
        <v/>
      </c>
      <c r="F2449" s="111" t="str">
        <f>IFERROR(VLOOKUP($I$4&amp;"--"&amp;ROW(A2443),'Clie-F'!$A$5:$J$7000,9,0),"")</f>
        <v/>
      </c>
      <c r="G2449" s="111" t="str">
        <f>IFERROR(VLOOKUP($I$4&amp;"--"&amp;ROW(A2443),'Clie-F'!$A$5:$J$7000,10,0),"")</f>
        <v/>
      </c>
    </row>
    <row r="2450" spans="2:7" ht="30" customHeight="1" x14ac:dyDescent="0.3">
      <c r="B2450" s="110">
        <v>2444</v>
      </c>
      <c r="C2450" s="111" t="str">
        <f>IFERROR(VLOOKUP($I$4&amp;"--"&amp;ROW(A2444),'Clie-F'!$A$5:$H$7000,4,0),"")</f>
        <v/>
      </c>
      <c r="D2450" s="112" t="str">
        <f>IFERROR(VLOOKUP($I$4&amp;"--"&amp;ROW(A2444),'Clie-F'!$A$5:$H$7000,7,0),"")</f>
        <v/>
      </c>
      <c r="E2450" s="111" t="str">
        <f t="shared" ca="1" si="38"/>
        <v/>
      </c>
      <c r="F2450" s="111" t="str">
        <f>IFERROR(VLOOKUP($I$4&amp;"--"&amp;ROW(A2444),'Clie-F'!$A$5:$J$7000,9,0),"")</f>
        <v/>
      </c>
      <c r="G2450" s="111" t="str">
        <f>IFERROR(VLOOKUP($I$4&amp;"--"&amp;ROW(A2444),'Clie-F'!$A$5:$J$7000,10,0),"")</f>
        <v/>
      </c>
    </row>
    <row r="2451" spans="2:7" ht="30" customHeight="1" x14ac:dyDescent="0.3">
      <c r="B2451" s="110">
        <v>2445</v>
      </c>
      <c r="C2451" s="111" t="str">
        <f>IFERROR(VLOOKUP($I$4&amp;"--"&amp;ROW(A2445),'Clie-F'!$A$5:$H$7000,4,0),"")</f>
        <v/>
      </c>
      <c r="D2451" s="112" t="str">
        <f>IFERROR(VLOOKUP($I$4&amp;"--"&amp;ROW(A2445),'Clie-F'!$A$5:$H$7000,7,0),"")</f>
        <v/>
      </c>
      <c r="E2451" s="111" t="str">
        <f t="shared" ca="1" si="38"/>
        <v/>
      </c>
      <c r="F2451" s="111" t="str">
        <f>IFERROR(VLOOKUP($I$4&amp;"--"&amp;ROW(A2445),'Clie-F'!$A$5:$J$7000,9,0),"")</f>
        <v/>
      </c>
      <c r="G2451" s="111" t="str">
        <f>IFERROR(VLOOKUP($I$4&amp;"--"&amp;ROW(A2445),'Clie-F'!$A$5:$J$7000,10,0),"")</f>
        <v/>
      </c>
    </row>
    <row r="2452" spans="2:7" ht="30" customHeight="1" x14ac:dyDescent="0.3">
      <c r="B2452" s="110">
        <v>2446</v>
      </c>
      <c r="C2452" s="111" t="str">
        <f>IFERROR(VLOOKUP($I$4&amp;"--"&amp;ROW(A2446),'Clie-F'!$A$5:$H$7000,4,0),"")</f>
        <v/>
      </c>
      <c r="D2452" s="112" t="str">
        <f>IFERROR(VLOOKUP($I$4&amp;"--"&amp;ROW(A2446),'Clie-F'!$A$5:$H$7000,7,0),"")</f>
        <v/>
      </c>
      <c r="E2452" s="111" t="str">
        <f t="shared" ca="1" si="38"/>
        <v/>
      </c>
      <c r="F2452" s="111" t="str">
        <f>IFERROR(VLOOKUP($I$4&amp;"--"&amp;ROW(A2446),'Clie-F'!$A$5:$J$7000,9,0),"")</f>
        <v/>
      </c>
      <c r="G2452" s="111" t="str">
        <f>IFERROR(VLOOKUP($I$4&amp;"--"&amp;ROW(A2446),'Clie-F'!$A$5:$J$7000,10,0),"")</f>
        <v/>
      </c>
    </row>
    <row r="2453" spans="2:7" ht="30" customHeight="1" x14ac:dyDescent="0.3">
      <c r="B2453" s="110">
        <v>2447</v>
      </c>
      <c r="C2453" s="111" t="str">
        <f>IFERROR(VLOOKUP($I$4&amp;"--"&amp;ROW(A2447),'Clie-F'!$A$5:$H$7000,4,0),"")</f>
        <v/>
      </c>
      <c r="D2453" s="112" t="str">
        <f>IFERROR(VLOOKUP($I$4&amp;"--"&amp;ROW(A2447),'Clie-F'!$A$5:$H$7000,7,0),"")</f>
        <v/>
      </c>
      <c r="E2453" s="111" t="str">
        <f t="shared" ca="1" si="38"/>
        <v/>
      </c>
      <c r="F2453" s="111" t="str">
        <f>IFERROR(VLOOKUP($I$4&amp;"--"&amp;ROW(A2447),'Clie-F'!$A$5:$J$7000,9,0),"")</f>
        <v/>
      </c>
      <c r="G2453" s="111" t="str">
        <f>IFERROR(VLOOKUP($I$4&amp;"--"&amp;ROW(A2447),'Clie-F'!$A$5:$J$7000,10,0),"")</f>
        <v/>
      </c>
    </row>
    <row r="2454" spans="2:7" ht="30" customHeight="1" x14ac:dyDescent="0.3">
      <c r="B2454" s="110">
        <v>2448</v>
      </c>
      <c r="C2454" s="111" t="str">
        <f>IFERROR(VLOOKUP($I$4&amp;"--"&amp;ROW(A2448),'Clie-F'!$A$5:$H$7000,4,0),"")</f>
        <v/>
      </c>
      <c r="D2454" s="112" t="str">
        <f>IFERROR(VLOOKUP($I$4&amp;"--"&amp;ROW(A2448),'Clie-F'!$A$5:$H$7000,7,0),"")</f>
        <v/>
      </c>
      <c r="E2454" s="111" t="str">
        <f t="shared" ca="1" si="38"/>
        <v/>
      </c>
      <c r="F2454" s="111" t="str">
        <f>IFERROR(VLOOKUP($I$4&amp;"--"&amp;ROW(A2448),'Clie-F'!$A$5:$J$7000,9,0),"")</f>
        <v/>
      </c>
      <c r="G2454" s="111" t="str">
        <f>IFERROR(VLOOKUP($I$4&amp;"--"&amp;ROW(A2448),'Clie-F'!$A$5:$J$7000,10,0),"")</f>
        <v/>
      </c>
    </row>
    <row r="2455" spans="2:7" ht="30" customHeight="1" x14ac:dyDescent="0.3">
      <c r="B2455" s="110">
        <v>2449</v>
      </c>
      <c r="C2455" s="111" t="str">
        <f>IFERROR(VLOOKUP($I$4&amp;"--"&amp;ROW(A2449),'Clie-F'!$A$5:$H$7000,4,0),"")</f>
        <v/>
      </c>
      <c r="D2455" s="112" t="str">
        <f>IFERROR(VLOOKUP($I$4&amp;"--"&amp;ROW(A2449),'Clie-F'!$A$5:$H$7000,7,0),"")</f>
        <v/>
      </c>
      <c r="E2455" s="111" t="str">
        <f t="shared" ca="1" si="38"/>
        <v/>
      </c>
      <c r="F2455" s="111" t="str">
        <f>IFERROR(VLOOKUP($I$4&amp;"--"&amp;ROW(A2449),'Clie-F'!$A$5:$J$7000,9,0),"")</f>
        <v/>
      </c>
      <c r="G2455" s="111" t="str">
        <f>IFERROR(VLOOKUP($I$4&amp;"--"&amp;ROW(A2449),'Clie-F'!$A$5:$J$7000,10,0),"")</f>
        <v/>
      </c>
    </row>
    <row r="2456" spans="2:7" ht="30" customHeight="1" x14ac:dyDescent="0.3">
      <c r="B2456" s="110">
        <v>2450</v>
      </c>
      <c r="C2456" s="111" t="str">
        <f>IFERROR(VLOOKUP($I$4&amp;"--"&amp;ROW(A2450),'Clie-F'!$A$5:$H$7000,4,0),"")</f>
        <v/>
      </c>
      <c r="D2456" s="112" t="str">
        <f>IFERROR(VLOOKUP($I$4&amp;"--"&amp;ROW(A2450),'Clie-F'!$A$5:$H$7000,7,0),"")</f>
        <v/>
      </c>
      <c r="E2456" s="111" t="str">
        <f t="shared" ca="1" si="38"/>
        <v/>
      </c>
      <c r="F2456" s="111" t="str">
        <f>IFERROR(VLOOKUP($I$4&amp;"--"&amp;ROW(A2450),'Clie-F'!$A$5:$J$7000,9,0),"")</f>
        <v/>
      </c>
      <c r="G2456" s="111" t="str">
        <f>IFERROR(VLOOKUP($I$4&amp;"--"&amp;ROW(A2450),'Clie-F'!$A$5:$J$7000,10,0),"")</f>
        <v/>
      </c>
    </row>
    <row r="2457" spans="2:7" ht="30" customHeight="1" x14ac:dyDescent="0.3">
      <c r="B2457" s="110">
        <v>2451</v>
      </c>
      <c r="C2457" s="111" t="str">
        <f>IFERROR(VLOOKUP($I$4&amp;"--"&amp;ROW(A2451),'Clie-F'!$A$5:$H$7000,4,0),"")</f>
        <v/>
      </c>
      <c r="D2457" s="112" t="str">
        <f>IFERROR(VLOOKUP($I$4&amp;"--"&amp;ROW(A2451),'Clie-F'!$A$5:$H$7000,7,0),"")</f>
        <v/>
      </c>
      <c r="E2457" s="111" t="str">
        <f t="shared" ca="1" si="38"/>
        <v/>
      </c>
      <c r="F2457" s="111" t="str">
        <f>IFERROR(VLOOKUP($I$4&amp;"--"&amp;ROW(A2451),'Clie-F'!$A$5:$J$7000,9,0),"")</f>
        <v/>
      </c>
      <c r="G2457" s="111" t="str">
        <f>IFERROR(VLOOKUP($I$4&amp;"--"&amp;ROW(A2451),'Clie-F'!$A$5:$J$7000,10,0),"")</f>
        <v/>
      </c>
    </row>
    <row r="2458" spans="2:7" ht="30" customHeight="1" x14ac:dyDescent="0.3">
      <c r="B2458" s="110">
        <v>2452</v>
      </c>
      <c r="C2458" s="111" t="str">
        <f>IFERROR(VLOOKUP($I$4&amp;"--"&amp;ROW(A2452),'Clie-F'!$A$5:$H$7000,4,0),"")</f>
        <v/>
      </c>
      <c r="D2458" s="112" t="str">
        <f>IFERROR(VLOOKUP($I$4&amp;"--"&amp;ROW(A2452),'Clie-F'!$A$5:$H$7000,7,0),"")</f>
        <v/>
      </c>
      <c r="E2458" s="111" t="str">
        <f t="shared" ca="1" si="38"/>
        <v/>
      </c>
      <c r="F2458" s="111" t="str">
        <f>IFERROR(VLOOKUP($I$4&amp;"--"&amp;ROW(A2452),'Clie-F'!$A$5:$J$7000,9,0),"")</f>
        <v/>
      </c>
      <c r="G2458" s="111" t="str">
        <f>IFERROR(VLOOKUP($I$4&amp;"--"&amp;ROW(A2452),'Clie-F'!$A$5:$J$7000,10,0),"")</f>
        <v/>
      </c>
    </row>
    <row r="2459" spans="2:7" ht="30" customHeight="1" x14ac:dyDescent="0.3">
      <c r="B2459" s="110">
        <v>2453</v>
      </c>
      <c r="C2459" s="111" t="str">
        <f>IFERROR(VLOOKUP($I$4&amp;"--"&amp;ROW(A2453),'Clie-F'!$A$5:$H$7000,4,0),"")</f>
        <v/>
      </c>
      <c r="D2459" s="112" t="str">
        <f>IFERROR(VLOOKUP($I$4&amp;"--"&amp;ROW(A2453),'Clie-F'!$A$5:$H$7000,7,0),"")</f>
        <v/>
      </c>
      <c r="E2459" s="111" t="str">
        <f t="shared" ca="1" si="38"/>
        <v/>
      </c>
      <c r="F2459" s="111" t="str">
        <f>IFERROR(VLOOKUP($I$4&amp;"--"&amp;ROW(A2453),'Clie-F'!$A$5:$J$7000,9,0),"")</f>
        <v/>
      </c>
      <c r="G2459" s="111" t="str">
        <f>IFERROR(VLOOKUP($I$4&amp;"--"&amp;ROW(A2453),'Clie-F'!$A$5:$J$7000,10,0),"")</f>
        <v/>
      </c>
    </row>
    <row r="2460" spans="2:7" ht="30" customHeight="1" x14ac:dyDescent="0.3">
      <c r="B2460" s="110">
        <v>2454</v>
      </c>
      <c r="C2460" s="111" t="str">
        <f>IFERROR(VLOOKUP($I$4&amp;"--"&amp;ROW(A2454),'Clie-F'!$A$5:$H$7000,4,0),"")</f>
        <v/>
      </c>
      <c r="D2460" s="112" t="str">
        <f>IFERROR(VLOOKUP($I$4&amp;"--"&amp;ROW(A2454),'Clie-F'!$A$5:$H$7000,7,0),"")</f>
        <v/>
      </c>
      <c r="E2460" s="111" t="str">
        <f t="shared" ca="1" si="38"/>
        <v/>
      </c>
      <c r="F2460" s="111" t="str">
        <f>IFERROR(VLOOKUP($I$4&amp;"--"&amp;ROW(A2454),'Clie-F'!$A$5:$J$7000,9,0),"")</f>
        <v/>
      </c>
      <c r="G2460" s="111" t="str">
        <f>IFERROR(VLOOKUP($I$4&amp;"--"&amp;ROW(A2454),'Clie-F'!$A$5:$J$7000,10,0),"")</f>
        <v/>
      </c>
    </row>
    <row r="2461" spans="2:7" ht="30" customHeight="1" x14ac:dyDescent="0.3">
      <c r="B2461" s="110">
        <v>2455</v>
      </c>
      <c r="C2461" s="111" t="str">
        <f>IFERROR(VLOOKUP($I$4&amp;"--"&amp;ROW(A2455),'Clie-F'!$A$5:$H$7000,4,0),"")</f>
        <v/>
      </c>
      <c r="D2461" s="112" t="str">
        <f>IFERROR(VLOOKUP($I$4&amp;"--"&amp;ROW(A2455),'Clie-F'!$A$5:$H$7000,7,0),"")</f>
        <v/>
      </c>
      <c r="E2461" s="111" t="str">
        <f t="shared" ca="1" si="38"/>
        <v/>
      </c>
      <c r="F2461" s="111" t="str">
        <f>IFERROR(VLOOKUP($I$4&amp;"--"&amp;ROW(A2455),'Clie-F'!$A$5:$J$7000,9,0),"")</f>
        <v/>
      </c>
      <c r="G2461" s="111" t="str">
        <f>IFERROR(VLOOKUP($I$4&amp;"--"&amp;ROW(A2455),'Clie-F'!$A$5:$J$7000,10,0),"")</f>
        <v/>
      </c>
    </row>
    <row r="2462" spans="2:7" ht="30" customHeight="1" x14ac:dyDescent="0.3">
      <c r="B2462" s="110">
        <v>2456</v>
      </c>
      <c r="C2462" s="111" t="str">
        <f>IFERROR(VLOOKUP($I$4&amp;"--"&amp;ROW(A2456),'Clie-F'!$A$5:$H$7000,4,0),"")</f>
        <v/>
      </c>
      <c r="D2462" s="112" t="str">
        <f>IFERROR(VLOOKUP($I$4&amp;"--"&amp;ROW(A2456),'Clie-F'!$A$5:$H$7000,7,0),"")</f>
        <v/>
      </c>
      <c r="E2462" s="111" t="str">
        <f t="shared" ca="1" si="38"/>
        <v/>
      </c>
      <c r="F2462" s="111" t="str">
        <f>IFERROR(VLOOKUP($I$4&amp;"--"&amp;ROW(A2456),'Clie-F'!$A$5:$J$7000,9,0),"")</f>
        <v/>
      </c>
      <c r="G2462" s="111" t="str">
        <f>IFERROR(VLOOKUP($I$4&amp;"--"&amp;ROW(A2456),'Clie-F'!$A$5:$J$7000,10,0),"")</f>
        <v/>
      </c>
    </row>
    <row r="2463" spans="2:7" ht="30" customHeight="1" x14ac:dyDescent="0.3">
      <c r="B2463" s="110">
        <v>2457</v>
      </c>
      <c r="C2463" s="111" t="str">
        <f>IFERROR(VLOOKUP($I$4&amp;"--"&amp;ROW(A2457),'Clie-F'!$A$5:$H$7000,4,0),"")</f>
        <v/>
      </c>
      <c r="D2463" s="112" t="str">
        <f>IFERROR(VLOOKUP($I$4&amp;"--"&amp;ROW(A2457),'Clie-F'!$A$5:$H$7000,7,0),"")</f>
        <v/>
      </c>
      <c r="E2463" s="111" t="str">
        <f t="shared" ca="1" si="38"/>
        <v/>
      </c>
      <c r="F2463" s="111" t="str">
        <f>IFERROR(VLOOKUP($I$4&amp;"--"&amp;ROW(A2457),'Clie-F'!$A$5:$J$7000,9,0),"")</f>
        <v/>
      </c>
      <c r="G2463" s="111" t="str">
        <f>IFERROR(VLOOKUP($I$4&amp;"--"&amp;ROW(A2457),'Clie-F'!$A$5:$J$7000,10,0),"")</f>
        <v/>
      </c>
    </row>
    <row r="2464" spans="2:7" ht="30" customHeight="1" x14ac:dyDescent="0.3">
      <c r="B2464" s="110">
        <v>2458</v>
      </c>
      <c r="C2464" s="111" t="str">
        <f>IFERROR(VLOOKUP($I$4&amp;"--"&amp;ROW(A2458),'Clie-F'!$A$5:$H$7000,4,0),"")</f>
        <v/>
      </c>
      <c r="D2464" s="112" t="str">
        <f>IFERROR(VLOOKUP($I$4&amp;"--"&amp;ROW(A2458),'Clie-F'!$A$5:$H$7000,7,0),"")</f>
        <v/>
      </c>
      <c r="E2464" s="111" t="str">
        <f t="shared" ca="1" si="38"/>
        <v/>
      </c>
      <c r="F2464" s="111" t="str">
        <f>IFERROR(VLOOKUP($I$4&amp;"--"&amp;ROW(A2458),'Clie-F'!$A$5:$J$7000,9,0),"")</f>
        <v/>
      </c>
      <c r="G2464" s="111" t="str">
        <f>IFERROR(VLOOKUP($I$4&amp;"--"&amp;ROW(A2458),'Clie-F'!$A$5:$J$7000,10,0),"")</f>
        <v/>
      </c>
    </row>
    <row r="2465" spans="2:7" ht="30" customHeight="1" x14ac:dyDescent="0.3">
      <c r="B2465" s="110">
        <v>2459</v>
      </c>
      <c r="C2465" s="111" t="str">
        <f>IFERROR(VLOOKUP($I$4&amp;"--"&amp;ROW(A2459),'Clie-F'!$A$5:$H$7000,4,0),"")</f>
        <v/>
      </c>
      <c r="D2465" s="112" t="str">
        <f>IFERROR(VLOOKUP($I$4&amp;"--"&amp;ROW(A2459),'Clie-F'!$A$5:$H$7000,7,0),"")</f>
        <v/>
      </c>
      <c r="E2465" s="111" t="str">
        <f t="shared" ca="1" si="38"/>
        <v/>
      </c>
      <c r="F2465" s="111" t="str">
        <f>IFERROR(VLOOKUP($I$4&amp;"--"&amp;ROW(A2459),'Clie-F'!$A$5:$J$7000,9,0),"")</f>
        <v/>
      </c>
      <c r="G2465" s="111" t="str">
        <f>IFERROR(VLOOKUP($I$4&amp;"--"&amp;ROW(A2459),'Clie-F'!$A$5:$J$7000,10,0),"")</f>
        <v/>
      </c>
    </row>
    <row r="2466" spans="2:7" ht="30" customHeight="1" x14ac:dyDescent="0.3">
      <c r="B2466" s="110">
        <v>2460</v>
      </c>
      <c r="C2466" s="111" t="str">
        <f>IFERROR(VLOOKUP($I$4&amp;"--"&amp;ROW(A2460),'Clie-F'!$A$5:$H$7000,4,0),"")</f>
        <v/>
      </c>
      <c r="D2466" s="112" t="str">
        <f>IFERROR(VLOOKUP($I$4&amp;"--"&amp;ROW(A2460),'Clie-F'!$A$5:$H$7000,7,0),"")</f>
        <v/>
      </c>
      <c r="E2466" s="111" t="str">
        <f t="shared" ca="1" si="38"/>
        <v/>
      </c>
      <c r="F2466" s="111" t="str">
        <f>IFERROR(VLOOKUP($I$4&amp;"--"&amp;ROW(A2460),'Clie-F'!$A$5:$J$7000,9,0),"")</f>
        <v/>
      </c>
      <c r="G2466" s="111" t="str">
        <f>IFERROR(VLOOKUP($I$4&amp;"--"&amp;ROW(A2460),'Clie-F'!$A$5:$J$7000,10,0),"")</f>
        <v/>
      </c>
    </row>
    <row r="2467" spans="2:7" ht="30" customHeight="1" x14ac:dyDescent="0.3">
      <c r="B2467" s="110">
        <v>2461</v>
      </c>
      <c r="C2467" s="111" t="str">
        <f>IFERROR(VLOOKUP($I$4&amp;"--"&amp;ROW(A2461),'Clie-F'!$A$5:$H$7000,4,0),"")</f>
        <v/>
      </c>
      <c r="D2467" s="112" t="str">
        <f>IFERROR(VLOOKUP($I$4&amp;"--"&amp;ROW(A2461),'Clie-F'!$A$5:$H$7000,7,0),"")</f>
        <v/>
      </c>
      <c r="E2467" s="111" t="str">
        <f t="shared" ca="1" si="38"/>
        <v/>
      </c>
      <c r="F2467" s="111" t="str">
        <f>IFERROR(VLOOKUP($I$4&amp;"--"&amp;ROW(A2461),'Clie-F'!$A$5:$J$7000,9,0),"")</f>
        <v/>
      </c>
      <c r="G2467" s="111" t="str">
        <f>IFERROR(VLOOKUP($I$4&amp;"--"&amp;ROW(A2461),'Clie-F'!$A$5:$J$7000,10,0),"")</f>
        <v/>
      </c>
    </row>
    <row r="2468" spans="2:7" ht="30" customHeight="1" x14ac:dyDescent="0.3">
      <c r="B2468" s="110">
        <v>2462</v>
      </c>
      <c r="C2468" s="111" t="str">
        <f>IFERROR(VLOOKUP($I$4&amp;"--"&amp;ROW(A2462),'Clie-F'!$A$5:$H$7000,4,0),"")</f>
        <v/>
      </c>
      <c r="D2468" s="112" t="str">
        <f>IFERROR(VLOOKUP($I$4&amp;"--"&amp;ROW(A2462),'Clie-F'!$A$5:$H$7000,7,0),"")</f>
        <v/>
      </c>
      <c r="E2468" s="111" t="str">
        <f t="shared" ca="1" si="38"/>
        <v/>
      </c>
      <c r="F2468" s="111" t="str">
        <f>IFERROR(VLOOKUP($I$4&amp;"--"&amp;ROW(A2462),'Clie-F'!$A$5:$J$7000,9,0),"")</f>
        <v/>
      </c>
      <c r="G2468" s="111" t="str">
        <f>IFERROR(VLOOKUP($I$4&amp;"--"&amp;ROW(A2462),'Clie-F'!$A$5:$J$7000,10,0),"")</f>
        <v/>
      </c>
    </row>
    <row r="2469" spans="2:7" ht="30" customHeight="1" x14ac:dyDescent="0.3">
      <c r="B2469" s="110">
        <v>2463</v>
      </c>
      <c r="C2469" s="111" t="str">
        <f>IFERROR(VLOOKUP($I$4&amp;"--"&amp;ROW(A2463),'Clie-F'!$A$5:$H$7000,4,0),"")</f>
        <v/>
      </c>
      <c r="D2469" s="112" t="str">
        <f>IFERROR(VLOOKUP($I$4&amp;"--"&amp;ROW(A2463),'Clie-F'!$A$5:$H$7000,7,0),"")</f>
        <v/>
      </c>
      <c r="E2469" s="111" t="str">
        <f t="shared" ca="1" si="38"/>
        <v/>
      </c>
      <c r="F2469" s="111" t="str">
        <f>IFERROR(VLOOKUP($I$4&amp;"--"&amp;ROW(A2463),'Clie-F'!$A$5:$J$7000,9,0),"")</f>
        <v/>
      </c>
      <c r="G2469" s="111" t="str">
        <f>IFERROR(VLOOKUP($I$4&amp;"--"&amp;ROW(A2463),'Clie-F'!$A$5:$J$7000,10,0),"")</f>
        <v/>
      </c>
    </row>
    <row r="2470" spans="2:7" ht="30" customHeight="1" x14ac:dyDescent="0.3">
      <c r="B2470" s="110">
        <v>2464</v>
      </c>
      <c r="C2470" s="111" t="str">
        <f>IFERROR(VLOOKUP($I$4&amp;"--"&amp;ROW(A2464),'Clie-F'!$A$5:$H$7000,4,0),"")</f>
        <v/>
      </c>
      <c r="D2470" s="112" t="str">
        <f>IFERROR(VLOOKUP($I$4&amp;"--"&amp;ROW(A2464),'Clie-F'!$A$5:$H$7000,7,0),"")</f>
        <v/>
      </c>
      <c r="E2470" s="111" t="str">
        <f t="shared" ca="1" si="38"/>
        <v/>
      </c>
      <c r="F2470" s="111" t="str">
        <f>IFERROR(VLOOKUP($I$4&amp;"--"&amp;ROW(A2464),'Clie-F'!$A$5:$J$7000,9,0),"")</f>
        <v/>
      </c>
      <c r="G2470" s="111" t="str">
        <f>IFERROR(VLOOKUP($I$4&amp;"--"&amp;ROW(A2464),'Clie-F'!$A$5:$J$7000,10,0),"")</f>
        <v/>
      </c>
    </row>
    <row r="2471" spans="2:7" ht="30" customHeight="1" x14ac:dyDescent="0.3">
      <c r="B2471" s="110">
        <v>2465</v>
      </c>
      <c r="C2471" s="111" t="str">
        <f>IFERROR(VLOOKUP($I$4&amp;"--"&amp;ROW(A2465),'Clie-F'!$A$5:$H$7000,4,0),"")</f>
        <v/>
      </c>
      <c r="D2471" s="112" t="str">
        <f>IFERROR(VLOOKUP($I$4&amp;"--"&amp;ROW(A2465),'Clie-F'!$A$5:$H$7000,7,0),"")</f>
        <v/>
      </c>
      <c r="E2471" s="111" t="str">
        <f t="shared" ca="1" si="38"/>
        <v/>
      </c>
      <c r="F2471" s="111" t="str">
        <f>IFERROR(VLOOKUP($I$4&amp;"--"&amp;ROW(A2465),'Clie-F'!$A$5:$J$7000,9,0),"")</f>
        <v/>
      </c>
      <c r="G2471" s="111" t="str">
        <f>IFERROR(VLOOKUP($I$4&amp;"--"&amp;ROW(A2465),'Clie-F'!$A$5:$J$7000,10,0),"")</f>
        <v/>
      </c>
    </row>
    <row r="2472" spans="2:7" ht="30" customHeight="1" x14ac:dyDescent="0.3">
      <c r="B2472" s="110">
        <v>2466</v>
      </c>
      <c r="C2472" s="111" t="str">
        <f>IFERROR(VLOOKUP($I$4&amp;"--"&amp;ROW(A2466),'Clie-F'!$A$5:$H$7000,4,0),"")</f>
        <v/>
      </c>
      <c r="D2472" s="112" t="str">
        <f>IFERROR(VLOOKUP($I$4&amp;"--"&amp;ROW(A2466),'Clie-F'!$A$5:$H$7000,7,0),"")</f>
        <v/>
      </c>
      <c r="E2472" s="111" t="str">
        <f t="shared" ca="1" si="38"/>
        <v/>
      </c>
      <c r="F2472" s="111" t="str">
        <f>IFERROR(VLOOKUP($I$4&amp;"--"&amp;ROW(A2466),'Clie-F'!$A$5:$J$7000,9,0),"")</f>
        <v/>
      </c>
      <c r="G2472" s="111" t="str">
        <f>IFERROR(VLOOKUP($I$4&amp;"--"&amp;ROW(A2466),'Clie-F'!$A$5:$J$7000,10,0),"")</f>
        <v/>
      </c>
    </row>
    <row r="2473" spans="2:7" ht="30" customHeight="1" x14ac:dyDescent="0.3">
      <c r="B2473" s="110">
        <v>2467</v>
      </c>
      <c r="C2473" s="111" t="str">
        <f>IFERROR(VLOOKUP($I$4&amp;"--"&amp;ROW(A2467),'Clie-F'!$A$5:$H$7000,4,0),"")</f>
        <v/>
      </c>
      <c r="D2473" s="112" t="str">
        <f>IFERROR(VLOOKUP($I$4&amp;"--"&amp;ROW(A2467),'Clie-F'!$A$5:$H$7000,7,0),"")</f>
        <v/>
      </c>
      <c r="E2473" s="111" t="str">
        <f t="shared" ca="1" si="38"/>
        <v/>
      </c>
      <c r="F2473" s="111" t="str">
        <f>IFERROR(VLOOKUP($I$4&amp;"--"&amp;ROW(A2467),'Clie-F'!$A$5:$J$7000,9,0),"")</f>
        <v/>
      </c>
      <c r="G2473" s="111" t="str">
        <f>IFERROR(VLOOKUP($I$4&amp;"--"&amp;ROW(A2467),'Clie-F'!$A$5:$J$7000,10,0),"")</f>
        <v/>
      </c>
    </row>
    <row r="2474" spans="2:7" ht="30" customHeight="1" x14ac:dyDescent="0.3">
      <c r="B2474" s="110">
        <v>2468</v>
      </c>
      <c r="C2474" s="111" t="str">
        <f>IFERROR(VLOOKUP($I$4&amp;"--"&amp;ROW(A2468),'Clie-F'!$A$5:$H$7000,4,0),"")</f>
        <v/>
      </c>
      <c r="D2474" s="112" t="str">
        <f>IFERROR(VLOOKUP($I$4&amp;"--"&amp;ROW(A2468),'Clie-F'!$A$5:$H$7000,7,0),"")</f>
        <v/>
      </c>
      <c r="E2474" s="111" t="str">
        <f t="shared" ca="1" si="38"/>
        <v/>
      </c>
      <c r="F2474" s="111" t="str">
        <f>IFERROR(VLOOKUP($I$4&amp;"--"&amp;ROW(A2468),'Clie-F'!$A$5:$J$7000,9,0),"")</f>
        <v/>
      </c>
      <c r="G2474" s="111" t="str">
        <f>IFERROR(VLOOKUP($I$4&amp;"--"&amp;ROW(A2468),'Clie-F'!$A$5:$J$7000,10,0),"")</f>
        <v/>
      </c>
    </row>
    <row r="2475" spans="2:7" ht="30" customHeight="1" x14ac:dyDescent="0.3">
      <c r="B2475" s="110">
        <v>2469</v>
      </c>
      <c r="C2475" s="111" t="str">
        <f>IFERROR(VLOOKUP($I$4&amp;"--"&amp;ROW(A2469),'Clie-F'!$A$5:$H$7000,4,0),"")</f>
        <v/>
      </c>
      <c r="D2475" s="112" t="str">
        <f>IFERROR(VLOOKUP($I$4&amp;"--"&amp;ROW(A2469),'Clie-F'!$A$5:$H$7000,7,0),"")</f>
        <v/>
      </c>
      <c r="E2475" s="111" t="str">
        <f t="shared" ca="1" si="38"/>
        <v/>
      </c>
      <c r="F2475" s="111" t="str">
        <f>IFERROR(VLOOKUP($I$4&amp;"--"&amp;ROW(A2469),'Clie-F'!$A$5:$J$7000,9,0),"")</f>
        <v/>
      </c>
      <c r="G2475" s="111" t="str">
        <f>IFERROR(VLOOKUP($I$4&amp;"--"&amp;ROW(A2469),'Clie-F'!$A$5:$J$7000,10,0),"")</f>
        <v/>
      </c>
    </row>
    <row r="2476" spans="2:7" ht="30" customHeight="1" x14ac:dyDescent="0.3">
      <c r="B2476" s="110">
        <v>2470</v>
      </c>
      <c r="C2476" s="111" t="str">
        <f>IFERROR(VLOOKUP($I$4&amp;"--"&amp;ROW(A2470),'Clie-F'!$A$5:$H$7000,4,0),"")</f>
        <v/>
      </c>
      <c r="D2476" s="112" t="str">
        <f>IFERROR(VLOOKUP($I$4&amp;"--"&amp;ROW(A2470),'Clie-F'!$A$5:$H$7000,7,0),"")</f>
        <v/>
      </c>
      <c r="E2476" s="111" t="str">
        <f t="shared" ca="1" si="38"/>
        <v/>
      </c>
      <c r="F2476" s="111" t="str">
        <f>IFERROR(VLOOKUP($I$4&amp;"--"&amp;ROW(A2470),'Clie-F'!$A$5:$J$7000,9,0),"")</f>
        <v/>
      </c>
      <c r="G2476" s="111" t="str">
        <f>IFERROR(VLOOKUP($I$4&amp;"--"&amp;ROW(A2470),'Clie-F'!$A$5:$J$7000,10,0),"")</f>
        <v/>
      </c>
    </row>
    <row r="2477" spans="2:7" ht="30" customHeight="1" x14ac:dyDescent="0.3">
      <c r="B2477" s="110">
        <v>2471</v>
      </c>
      <c r="C2477" s="111" t="str">
        <f>IFERROR(VLOOKUP($I$4&amp;"--"&amp;ROW(A2471),'Clie-F'!$A$5:$H$7000,4,0),"")</f>
        <v/>
      </c>
      <c r="D2477" s="112" t="str">
        <f>IFERROR(VLOOKUP($I$4&amp;"--"&amp;ROW(A2471),'Clie-F'!$A$5:$H$7000,7,0),"")</f>
        <v/>
      </c>
      <c r="E2477" s="111" t="str">
        <f t="shared" ca="1" si="38"/>
        <v/>
      </c>
      <c r="F2477" s="111" t="str">
        <f>IFERROR(VLOOKUP($I$4&amp;"--"&amp;ROW(A2471),'Clie-F'!$A$5:$J$7000,9,0),"")</f>
        <v/>
      </c>
      <c r="G2477" s="111" t="str">
        <f>IFERROR(VLOOKUP($I$4&amp;"--"&amp;ROW(A2471),'Clie-F'!$A$5:$J$7000,10,0),"")</f>
        <v/>
      </c>
    </row>
    <row r="2478" spans="2:7" ht="30" customHeight="1" x14ac:dyDescent="0.3">
      <c r="B2478" s="110">
        <v>2472</v>
      </c>
      <c r="C2478" s="111" t="str">
        <f>IFERROR(VLOOKUP($I$4&amp;"--"&amp;ROW(A2472),'Clie-F'!$A$5:$H$7000,4,0),"")</f>
        <v/>
      </c>
      <c r="D2478" s="112" t="str">
        <f>IFERROR(VLOOKUP($I$4&amp;"--"&amp;ROW(A2472),'Clie-F'!$A$5:$H$7000,7,0),"")</f>
        <v/>
      </c>
      <c r="E2478" s="111" t="str">
        <f t="shared" ca="1" si="38"/>
        <v/>
      </c>
      <c r="F2478" s="111" t="str">
        <f>IFERROR(VLOOKUP($I$4&amp;"--"&amp;ROW(A2472),'Clie-F'!$A$5:$J$7000,9,0),"")</f>
        <v/>
      </c>
      <c r="G2478" s="111" t="str">
        <f>IFERROR(VLOOKUP($I$4&amp;"--"&amp;ROW(A2472),'Clie-F'!$A$5:$J$7000,10,0),"")</f>
        <v/>
      </c>
    </row>
    <row r="2479" spans="2:7" ht="30" customHeight="1" x14ac:dyDescent="0.3">
      <c r="B2479" s="110">
        <v>2473</v>
      </c>
      <c r="C2479" s="111" t="str">
        <f>IFERROR(VLOOKUP($I$4&amp;"--"&amp;ROW(A2473),'Clie-F'!$A$5:$H$7000,4,0),"")</f>
        <v/>
      </c>
      <c r="D2479" s="112" t="str">
        <f>IFERROR(VLOOKUP($I$4&amp;"--"&amp;ROW(A2473),'Clie-F'!$A$5:$H$7000,7,0),"")</f>
        <v/>
      </c>
      <c r="E2479" s="111" t="str">
        <f t="shared" ca="1" si="38"/>
        <v/>
      </c>
      <c r="F2479" s="111" t="str">
        <f>IFERROR(VLOOKUP($I$4&amp;"--"&amp;ROW(A2473),'Clie-F'!$A$5:$J$7000,9,0),"")</f>
        <v/>
      </c>
      <c r="G2479" s="111" t="str">
        <f>IFERROR(VLOOKUP($I$4&amp;"--"&amp;ROW(A2473),'Clie-F'!$A$5:$J$7000,10,0),"")</f>
        <v/>
      </c>
    </row>
    <row r="2480" spans="2:7" ht="30" customHeight="1" x14ac:dyDescent="0.3">
      <c r="B2480" s="110">
        <v>2474</v>
      </c>
      <c r="C2480" s="111" t="str">
        <f>IFERROR(VLOOKUP($I$4&amp;"--"&amp;ROW(A2474),'Clie-F'!$A$5:$H$7000,4,0),"")</f>
        <v/>
      </c>
      <c r="D2480" s="112" t="str">
        <f>IFERROR(VLOOKUP($I$4&amp;"--"&amp;ROW(A2474),'Clie-F'!$A$5:$H$7000,7,0),"")</f>
        <v/>
      </c>
      <c r="E2480" s="111" t="str">
        <f t="shared" ca="1" si="38"/>
        <v/>
      </c>
      <c r="F2480" s="111" t="str">
        <f>IFERROR(VLOOKUP($I$4&amp;"--"&amp;ROW(A2474),'Clie-F'!$A$5:$J$7000,9,0),"")</f>
        <v/>
      </c>
      <c r="G2480" s="111" t="str">
        <f>IFERROR(VLOOKUP($I$4&amp;"--"&amp;ROW(A2474),'Clie-F'!$A$5:$J$7000,10,0),"")</f>
        <v/>
      </c>
    </row>
    <row r="2481" spans="2:7" ht="30" customHeight="1" x14ac:dyDescent="0.3">
      <c r="B2481" s="110">
        <v>2475</v>
      </c>
      <c r="C2481" s="111" t="str">
        <f>IFERROR(VLOOKUP($I$4&amp;"--"&amp;ROW(A2475),'Clie-F'!$A$5:$H$7000,4,0),"")</f>
        <v/>
      </c>
      <c r="D2481" s="112" t="str">
        <f>IFERROR(VLOOKUP($I$4&amp;"--"&amp;ROW(A2475),'Clie-F'!$A$5:$H$7000,7,0),"")</f>
        <v/>
      </c>
      <c r="E2481" s="111" t="str">
        <f t="shared" ca="1" si="38"/>
        <v/>
      </c>
      <c r="F2481" s="111" t="str">
        <f>IFERROR(VLOOKUP($I$4&amp;"--"&amp;ROW(A2475),'Clie-F'!$A$5:$J$7000,9,0),"")</f>
        <v/>
      </c>
      <c r="G2481" s="111" t="str">
        <f>IFERROR(VLOOKUP($I$4&amp;"--"&amp;ROW(A2475),'Clie-F'!$A$5:$J$7000,10,0),"")</f>
        <v/>
      </c>
    </row>
    <row r="2482" spans="2:7" ht="30" customHeight="1" x14ac:dyDescent="0.3">
      <c r="B2482" s="110">
        <v>2476</v>
      </c>
      <c r="C2482" s="111" t="str">
        <f>IFERROR(VLOOKUP($I$4&amp;"--"&amp;ROW(A2476),'Clie-F'!$A$5:$H$7000,4,0),"")</f>
        <v/>
      </c>
      <c r="D2482" s="112" t="str">
        <f>IFERROR(VLOOKUP($I$4&amp;"--"&amp;ROW(A2476),'Clie-F'!$A$5:$H$7000,7,0),"")</f>
        <v/>
      </c>
      <c r="E2482" s="111" t="str">
        <f t="shared" ca="1" si="38"/>
        <v/>
      </c>
      <c r="F2482" s="111" t="str">
        <f>IFERROR(VLOOKUP($I$4&amp;"--"&amp;ROW(A2476),'Clie-F'!$A$5:$J$7000,9,0),"")</f>
        <v/>
      </c>
      <c r="G2482" s="111" t="str">
        <f>IFERROR(VLOOKUP($I$4&amp;"--"&amp;ROW(A2476),'Clie-F'!$A$5:$J$7000,10,0),"")</f>
        <v/>
      </c>
    </row>
    <row r="2483" spans="2:7" ht="30" customHeight="1" x14ac:dyDescent="0.3">
      <c r="B2483" s="110">
        <v>2477</v>
      </c>
      <c r="C2483" s="111" t="str">
        <f>IFERROR(VLOOKUP($I$4&amp;"--"&amp;ROW(A2477),'Clie-F'!$A$5:$H$7000,4,0),"")</f>
        <v/>
      </c>
      <c r="D2483" s="112" t="str">
        <f>IFERROR(VLOOKUP($I$4&amp;"--"&amp;ROW(A2477),'Clie-F'!$A$5:$H$7000,7,0),"")</f>
        <v/>
      </c>
      <c r="E2483" s="111" t="str">
        <f t="shared" ca="1" si="38"/>
        <v/>
      </c>
      <c r="F2483" s="111" t="str">
        <f>IFERROR(VLOOKUP($I$4&amp;"--"&amp;ROW(A2477),'Clie-F'!$A$5:$J$7000,9,0),"")</f>
        <v/>
      </c>
      <c r="G2483" s="111" t="str">
        <f>IFERROR(VLOOKUP($I$4&amp;"--"&amp;ROW(A2477),'Clie-F'!$A$5:$J$7000,10,0),"")</f>
        <v/>
      </c>
    </row>
    <row r="2484" spans="2:7" ht="30" customHeight="1" x14ac:dyDescent="0.3">
      <c r="B2484" s="110">
        <v>2478</v>
      </c>
      <c r="C2484" s="111" t="str">
        <f>IFERROR(VLOOKUP($I$4&amp;"--"&amp;ROW(A2478),'Clie-F'!$A$5:$H$7000,4,0),"")</f>
        <v/>
      </c>
      <c r="D2484" s="112" t="str">
        <f>IFERROR(VLOOKUP($I$4&amp;"--"&amp;ROW(A2478),'Clie-F'!$A$5:$H$7000,7,0),"")</f>
        <v/>
      </c>
      <c r="E2484" s="111" t="str">
        <f t="shared" ca="1" si="38"/>
        <v/>
      </c>
      <c r="F2484" s="111" t="str">
        <f>IFERROR(VLOOKUP($I$4&amp;"--"&amp;ROW(A2478),'Clie-F'!$A$5:$J$7000,9,0),"")</f>
        <v/>
      </c>
      <c r="G2484" s="111" t="str">
        <f>IFERROR(VLOOKUP($I$4&amp;"--"&amp;ROW(A2478),'Clie-F'!$A$5:$J$7000,10,0),"")</f>
        <v/>
      </c>
    </row>
    <row r="2485" spans="2:7" ht="30" customHeight="1" x14ac:dyDescent="0.3">
      <c r="B2485" s="110">
        <v>2479</v>
      </c>
      <c r="C2485" s="111" t="str">
        <f>IFERROR(VLOOKUP($I$4&amp;"--"&amp;ROW(A2479),'Clie-F'!$A$5:$H$7000,4,0),"")</f>
        <v/>
      </c>
      <c r="D2485" s="112" t="str">
        <f>IFERROR(VLOOKUP($I$4&amp;"--"&amp;ROW(A2479),'Clie-F'!$A$5:$H$7000,7,0),"")</f>
        <v/>
      </c>
      <c r="E2485" s="111" t="str">
        <f t="shared" ca="1" si="38"/>
        <v/>
      </c>
      <c r="F2485" s="111" t="str">
        <f>IFERROR(VLOOKUP($I$4&amp;"--"&amp;ROW(A2479),'Clie-F'!$A$5:$J$7000,9,0),"")</f>
        <v/>
      </c>
      <c r="G2485" s="111" t="str">
        <f>IFERROR(VLOOKUP($I$4&amp;"--"&amp;ROW(A2479),'Clie-F'!$A$5:$J$7000,10,0),"")</f>
        <v/>
      </c>
    </row>
    <row r="2486" spans="2:7" ht="30" customHeight="1" x14ac:dyDescent="0.3">
      <c r="B2486" s="110">
        <v>2480</v>
      </c>
      <c r="C2486" s="111" t="str">
        <f>IFERROR(VLOOKUP($I$4&amp;"--"&amp;ROW(A2480),'Clie-F'!$A$5:$H$7000,4,0),"")</f>
        <v/>
      </c>
      <c r="D2486" s="112" t="str">
        <f>IFERROR(VLOOKUP($I$4&amp;"--"&amp;ROW(A2480),'Clie-F'!$A$5:$H$7000,7,0),"")</f>
        <v/>
      </c>
      <c r="E2486" s="111" t="str">
        <f t="shared" ca="1" si="38"/>
        <v/>
      </c>
      <c r="F2486" s="111" t="str">
        <f>IFERROR(VLOOKUP($I$4&amp;"--"&amp;ROW(A2480),'Clie-F'!$A$5:$J$7000,9,0),"")</f>
        <v/>
      </c>
      <c r="G2486" s="111" t="str">
        <f>IFERROR(VLOOKUP($I$4&amp;"--"&amp;ROW(A2480),'Clie-F'!$A$5:$J$7000,10,0),"")</f>
        <v/>
      </c>
    </row>
    <row r="2487" spans="2:7" ht="30" customHeight="1" x14ac:dyDescent="0.3">
      <c r="B2487" s="110">
        <v>2481</v>
      </c>
      <c r="C2487" s="111" t="str">
        <f>IFERROR(VLOOKUP($I$4&amp;"--"&amp;ROW(A2481),'Clie-F'!$A$5:$H$7000,4,0),"")</f>
        <v/>
      </c>
      <c r="D2487" s="112" t="str">
        <f>IFERROR(VLOOKUP($I$4&amp;"--"&amp;ROW(A2481),'Clie-F'!$A$5:$H$7000,7,0),"")</f>
        <v/>
      </c>
      <c r="E2487" s="111" t="str">
        <f t="shared" ca="1" si="38"/>
        <v/>
      </c>
      <c r="F2487" s="111" t="str">
        <f>IFERROR(VLOOKUP($I$4&amp;"--"&amp;ROW(A2481),'Clie-F'!$A$5:$J$7000,9,0),"")</f>
        <v/>
      </c>
      <c r="G2487" s="111" t="str">
        <f>IFERROR(VLOOKUP($I$4&amp;"--"&amp;ROW(A2481),'Clie-F'!$A$5:$J$7000,10,0),"")</f>
        <v/>
      </c>
    </row>
    <row r="2488" spans="2:7" ht="30" customHeight="1" x14ac:dyDescent="0.3">
      <c r="B2488" s="110">
        <v>2482</v>
      </c>
      <c r="C2488" s="111" t="str">
        <f>IFERROR(VLOOKUP($I$4&amp;"--"&amp;ROW(A2482),'Clie-F'!$A$5:$H$7000,4,0),"")</f>
        <v/>
      </c>
      <c r="D2488" s="112" t="str">
        <f>IFERROR(VLOOKUP($I$4&amp;"--"&amp;ROW(A2482),'Clie-F'!$A$5:$H$7000,7,0),"")</f>
        <v/>
      </c>
      <c r="E2488" s="111" t="str">
        <f t="shared" ca="1" si="38"/>
        <v/>
      </c>
      <c r="F2488" s="111" t="str">
        <f>IFERROR(VLOOKUP($I$4&amp;"--"&amp;ROW(A2482),'Clie-F'!$A$5:$J$7000,9,0),"")</f>
        <v/>
      </c>
      <c r="G2488" s="111" t="str">
        <f>IFERROR(VLOOKUP($I$4&amp;"--"&amp;ROW(A2482),'Clie-F'!$A$5:$J$7000,10,0),"")</f>
        <v/>
      </c>
    </row>
    <row r="2489" spans="2:7" ht="30" customHeight="1" x14ac:dyDescent="0.3">
      <c r="B2489" s="110">
        <v>2483</v>
      </c>
      <c r="C2489" s="111" t="str">
        <f>IFERROR(VLOOKUP($I$4&amp;"--"&amp;ROW(A2483),'Clie-F'!$A$5:$H$7000,4,0),"")</f>
        <v/>
      </c>
      <c r="D2489" s="112" t="str">
        <f>IFERROR(VLOOKUP($I$4&amp;"--"&amp;ROW(A2483),'Clie-F'!$A$5:$H$7000,7,0),"")</f>
        <v/>
      </c>
      <c r="E2489" s="111" t="str">
        <f t="shared" ca="1" si="38"/>
        <v/>
      </c>
      <c r="F2489" s="111" t="str">
        <f>IFERROR(VLOOKUP($I$4&amp;"--"&amp;ROW(A2483),'Clie-F'!$A$5:$J$7000,9,0),"")</f>
        <v/>
      </c>
      <c r="G2489" s="111" t="str">
        <f>IFERROR(VLOOKUP($I$4&amp;"--"&amp;ROW(A2483),'Clie-F'!$A$5:$J$7000,10,0),"")</f>
        <v/>
      </c>
    </row>
    <row r="2490" spans="2:7" ht="30" customHeight="1" x14ac:dyDescent="0.3">
      <c r="B2490" s="110">
        <v>2484</v>
      </c>
      <c r="C2490" s="111" t="str">
        <f>IFERROR(VLOOKUP($I$4&amp;"--"&amp;ROW(A2484),'Clie-F'!$A$5:$H$7000,4,0),"")</f>
        <v/>
      </c>
      <c r="D2490" s="112" t="str">
        <f>IFERROR(VLOOKUP($I$4&amp;"--"&amp;ROW(A2484),'Clie-F'!$A$5:$H$7000,7,0),"")</f>
        <v/>
      </c>
      <c r="E2490" s="111" t="str">
        <f t="shared" ca="1" si="38"/>
        <v/>
      </c>
      <c r="F2490" s="111" t="str">
        <f>IFERROR(VLOOKUP($I$4&amp;"--"&amp;ROW(A2484),'Clie-F'!$A$5:$J$7000,9,0),"")</f>
        <v/>
      </c>
      <c r="G2490" s="111" t="str">
        <f>IFERROR(VLOOKUP($I$4&amp;"--"&amp;ROW(A2484),'Clie-F'!$A$5:$J$7000,10,0),"")</f>
        <v/>
      </c>
    </row>
    <row r="2491" spans="2:7" ht="30" customHeight="1" x14ac:dyDescent="0.3">
      <c r="B2491" s="110">
        <v>2485</v>
      </c>
      <c r="C2491" s="111" t="str">
        <f>IFERROR(VLOOKUP($I$4&amp;"--"&amp;ROW(A2485),'Clie-F'!$A$5:$H$7000,4,0),"")</f>
        <v/>
      </c>
      <c r="D2491" s="112" t="str">
        <f>IFERROR(VLOOKUP($I$4&amp;"--"&amp;ROW(A2485),'Clie-F'!$A$5:$H$7000,7,0),"")</f>
        <v/>
      </c>
      <c r="E2491" s="111" t="str">
        <f t="shared" ca="1" si="38"/>
        <v/>
      </c>
      <c r="F2491" s="111" t="str">
        <f>IFERROR(VLOOKUP($I$4&amp;"--"&amp;ROW(A2485),'Clie-F'!$A$5:$J$7000,9,0),"")</f>
        <v/>
      </c>
      <c r="G2491" s="111" t="str">
        <f>IFERROR(VLOOKUP($I$4&amp;"--"&amp;ROW(A2485),'Clie-F'!$A$5:$J$7000,10,0),"")</f>
        <v/>
      </c>
    </row>
    <row r="2492" spans="2:7" ht="30" customHeight="1" x14ac:dyDescent="0.3">
      <c r="B2492" s="110">
        <v>2486</v>
      </c>
      <c r="C2492" s="111" t="str">
        <f>IFERROR(VLOOKUP($I$4&amp;"--"&amp;ROW(A2486),'Clie-F'!$A$5:$H$7000,4,0),"")</f>
        <v/>
      </c>
      <c r="D2492" s="112" t="str">
        <f>IFERROR(VLOOKUP($I$4&amp;"--"&amp;ROW(A2486),'Clie-F'!$A$5:$H$7000,7,0),"")</f>
        <v/>
      </c>
      <c r="E2492" s="111" t="str">
        <f t="shared" ca="1" si="38"/>
        <v/>
      </c>
      <c r="F2492" s="111" t="str">
        <f>IFERROR(VLOOKUP($I$4&amp;"--"&amp;ROW(A2486),'Clie-F'!$A$5:$J$7000,9,0),"")</f>
        <v/>
      </c>
      <c r="G2492" s="111" t="str">
        <f>IFERROR(VLOOKUP($I$4&amp;"--"&amp;ROW(A2486),'Clie-F'!$A$5:$J$7000,10,0),"")</f>
        <v/>
      </c>
    </row>
    <row r="2493" spans="2:7" ht="30" customHeight="1" x14ac:dyDescent="0.3">
      <c r="B2493" s="110">
        <v>2487</v>
      </c>
      <c r="C2493" s="111" t="str">
        <f>IFERROR(VLOOKUP($I$4&amp;"--"&amp;ROW(A2487),'Clie-F'!$A$5:$H$7000,4,0),"")</f>
        <v/>
      </c>
      <c r="D2493" s="112" t="str">
        <f>IFERROR(VLOOKUP($I$4&amp;"--"&amp;ROW(A2487),'Clie-F'!$A$5:$H$7000,7,0),"")</f>
        <v/>
      </c>
      <c r="E2493" s="111" t="str">
        <f t="shared" ca="1" si="38"/>
        <v/>
      </c>
      <c r="F2493" s="111" t="str">
        <f>IFERROR(VLOOKUP($I$4&amp;"--"&amp;ROW(A2487),'Clie-F'!$A$5:$J$7000,9,0),"")</f>
        <v/>
      </c>
      <c r="G2493" s="111" t="str">
        <f>IFERROR(VLOOKUP($I$4&amp;"--"&amp;ROW(A2487),'Clie-F'!$A$5:$J$7000,10,0),"")</f>
        <v/>
      </c>
    </row>
    <row r="2494" spans="2:7" ht="30" customHeight="1" x14ac:dyDescent="0.3">
      <c r="B2494" s="110">
        <v>2488</v>
      </c>
      <c r="C2494" s="111" t="str">
        <f>IFERROR(VLOOKUP($I$4&amp;"--"&amp;ROW(A2488),'Clie-F'!$A$5:$H$7000,4,0),"")</f>
        <v/>
      </c>
      <c r="D2494" s="112" t="str">
        <f>IFERROR(VLOOKUP($I$4&amp;"--"&amp;ROW(A2488),'Clie-F'!$A$5:$H$7000,7,0),"")</f>
        <v/>
      </c>
      <c r="E2494" s="111" t="str">
        <f t="shared" ca="1" si="38"/>
        <v/>
      </c>
      <c r="F2494" s="111" t="str">
        <f>IFERROR(VLOOKUP($I$4&amp;"--"&amp;ROW(A2488),'Clie-F'!$A$5:$J$7000,9,0),"")</f>
        <v/>
      </c>
      <c r="G2494" s="111" t="str">
        <f>IFERROR(VLOOKUP($I$4&amp;"--"&amp;ROW(A2488),'Clie-F'!$A$5:$J$7000,10,0),"")</f>
        <v/>
      </c>
    </row>
    <row r="2495" spans="2:7" ht="30" customHeight="1" x14ac:dyDescent="0.3">
      <c r="B2495" s="110">
        <v>2489</v>
      </c>
      <c r="C2495" s="111" t="str">
        <f>IFERROR(VLOOKUP($I$4&amp;"--"&amp;ROW(A2489),'Clie-F'!$A$5:$H$7000,4,0),"")</f>
        <v/>
      </c>
      <c r="D2495" s="112" t="str">
        <f>IFERROR(VLOOKUP($I$4&amp;"--"&amp;ROW(A2489),'Clie-F'!$A$5:$H$7000,7,0),"")</f>
        <v/>
      </c>
      <c r="E2495" s="111" t="str">
        <f t="shared" ca="1" si="38"/>
        <v/>
      </c>
      <c r="F2495" s="111" t="str">
        <f>IFERROR(VLOOKUP($I$4&amp;"--"&amp;ROW(A2489),'Clie-F'!$A$5:$J$7000,9,0),"")</f>
        <v/>
      </c>
      <c r="G2495" s="111" t="str">
        <f>IFERROR(VLOOKUP($I$4&amp;"--"&amp;ROW(A2489),'Clie-F'!$A$5:$J$7000,10,0),"")</f>
        <v/>
      </c>
    </row>
    <row r="2496" spans="2:7" ht="30" customHeight="1" x14ac:dyDescent="0.3">
      <c r="B2496" s="110">
        <v>2490</v>
      </c>
      <c r="C2496" s="111" t="str">
        <f>IFERROR(VLOOKUP($I$4&amp;"--"&amp;ROW(A2490),'Clie-F'!$A$5:$H$7000,4,0),"")</f>
        <v/>
      </c>
      <c r="D2496" s="112" t="str">
        <f>IFERROR(VLOOKUP($I$4&amp;"--"&amp;ROW(A2490),'Clie-F'!$A$5:$H$7000,7,0),"")</f>
        <v/>
      </c>
      <c r="E2496" s="111" t="str">
        <f t="shared" ca="1" si="38"/>
        <v/>
      </c>
      <c r="F2496" s="111" t="str">
        <f>IFERROR(VLOOKUP($I$4&amp;"--"&amp;ROW(A2490),'Clie-F'!$A$5:$J$7000,9,0),"")</f>
        <v/>
      </c>
      <c r="G2496" s="111" t="str">
        <f>IFERROR(VLOOKUP($I$4&amp;"--"&amp;ROW(A2490),'Clie-F'!$A$5:$J$7000,10,0),"")</f>
        <v/>
      </c>
    </row>
    <row r="2497" spans="2:7" ht="30" customHeight="1" x14ac:dyDescent="0.3">
      <c r="B2497" s="110">
        <v>2491</v>
      </c>
      <c r="C2497" s="111" t="str">
        <f>IFERROR(VLOOKUP($I$4&amp;"--"&amp;ROW(A2491),'Clie-F'!$A$5:$H$7000,4,0),"")</f>
        <v/>
      </c>
      <c r="D2497" s="112" t="str">
        <f>IFERROR(VLOOKUP($I$4&amp;"--"&amp;ROW(A2491),'Clie-F'!$A$5:$H$7000,7,0),"")</f>
        <v/>
      </c>
      <c r="E2497" s="111" t="str">
        <f t="shared" ca="1" si="38"/>
        <v/>
      </c>
      <c r="F2497" s="111" t="str">
        <f>IFERROR(VLOOKUP($I$4&amp;"--"&amp;ROW(A2491),'Clie-F'!$A$5:$J$7000,9,0),"")</f>
        <v/>
      </c>
      <c r="G2497" s="111" t="str">
        <f>IFERROR(VLOOKUP($I$4&amp;"--"&amp;ROW(A2491),'Clie-F'!$A$5:$J$7000,10,0),"")</f>
        <v/>
      </c>
    </row>
    <row r="2498" spans="2:7" ht="30" customHeight="1" x14ac:dyDescent="0.3">
      <c r="B2498" s="110">
        <v>2492</v>
      </c>
      <c r="C2498" s="111" t="str">
        <f>IFERROR(VLOOKUP($I$4&amp;"--"&amp;ROW(A2492),'Clie-F'!$A$5:$H$7000,4,0),"")</f>
        <v/>
      </c>
      <c r="D2498" s="112" t="str">
        <f>IFERROR(VLOOKUP($I$4&amp;"--"&amp;ROW(A2492),'Clie-F'!$A$5:$H$7000,7,0),"")</f>
        <v/>
      </c>
      <c r="E2498" s="111" t="str">
        <f t="shared" ca="1" si="38"/>
        <v/>
      </c>
      <c r="F2498" s="111" t="str">
        <f>IFERROR(VLOOKUP($I$4&amp;"--"&amp;ROW(A2492),'Clie-F'!$A$5:$J$7000,9,0),"")</f>
        <v/>
      </c>
      <c r="G2498" s="111" t="str">
        <f>IFERROR(VLOOKUP($I$4&amp;"--"&amp;ROW(A2492),'Clie-F'!$A$5:$J$7000,10,0),"")</f>
        <v/>
      </c>
    </row>
    <row r="2499" spans="2:7" ht="30" customHeight="1" x14ac:dyDescent="0.3">
      <c r="B2499" s="110">
        <v>2493</v>
      </c>
      <c r="C2499" s="111" t="str">
        <f>IFERROR(VLOOKUP($I$4&amp;"--"&amp;ROW(A2493),'Clie-F'!$A$5:$H$7000,4,0),"")</f>
        <v/>
      </c>
      <c r="D2499" s="112" t="str">
        <f>IFERROR(VLOOKUP($I$4&amp;"--"&amp;ROW(A2493),'Clie-F'!$A$5:$H$7000,7,0),"")</f>
        <v/>
      </c>
      <c r="E2499" s="111" t="str">
        <f t="shared" ca="1" si="38"/>
        <v/>
      </c>
      <c r="F2499" s="111" t="str">
        <f>IFERROR(VLOOKUP($I$4&amp;"--"&amp;ROW(A2493),'Clie-F'!$A$5:$J$7000,9,0),"")</f>
        <v/>
      </c>
      <c r="G2499" s="111" t="str">
        <f>IFERROR(VLOOKUP($I$4&amp;"--"&amp;ROW(A2493),'Clie-F'!$A$5:$J$7000,10,0),"")</f>
        <v/>
      </c>
    </row>
    <row r="2500" spans="2:7" ht="30" customHeight="1" x14ac:dyDescent="0.3">
      <c r="B2500" s="110">
        <v>2494</v>
      </c>
      <c r="C2500" s="111" t="str">
        <f>IFERROR(VLOOKUP($I$4&amp;"--"&amp;ROW(A2494),'Clie-F'!$A$5:$H$7000,4,0),"")</f>
        <v/>
      </c>
      <c r="D2500" s="112" t="str">
        <f>IFERROR(VLOOKUP($I$4&amp;"--"&amp;ROW(A2494),'Clie-F'!$A$5:$H$7000,7,0),"")</f>
        <v/>
      </c>
      <c r="E2500" s="111" t="str">
        <f t="shared" ca="1" si="38"/>
        <v/>
      </c>
      <c r="F2500" s="111" t="str">
        <f>IFERROR(VLOOKUP($I$4&amp;"--"&amp;ROW(A2494),'Clie-F'!$A$5:$J$7000,9,0),"")</f>
        <v/>
      </c>
      <c r="G2500" s="111" t="str">
        <f>IFERROR(VLOOKUP($I$4&amp;"--"&amp;ROW(A2494),'Clie-F'!$A$5:$J$7000,10,0),"")</f>
        <v/>
      </c>
    </row>
    <row r="2501" spans="2:7" ht="30" customHeight="1" x14ac:dyDescent="0.3">
      <c r="B2501" s="110">
        <v>2495</v>
      </c>
      <c r="C2501" s="111" t="str">
        <f>IFERROR(VLOOKUP($I$4&amp;"--"&amp;ROW(A2495),'Clie-F'!$A$5:$H$7000,4,0),"")</f>
        <v/>
      </c>
      <c r="D2501" s="112" t="str">
        <f>IFERROR(VLOOKUP($I$4&amp;"--"&amp;ROW(A2495),'Clie-F'!$A$5:$H$7000,7,0),"")</f>
        <v/>
      </c>
      <c r="E2501" s="111" t="str">
        <f t="shared" ca="1" si="38"/>
        <v/>
      </c>
      <c r="F2501" s="111" t="str">
        <f>IFERROR(VLOOKUP($I$4&amp;"--"&amp;ROW(A2495),'Clie-F'!$A$5:$J$7000,9,0),"")</f>
        <v/>
      </c>
      <c r="G2501" s="111" t="str">
        <f>IFERROR(VLOOKUP($I$4&amp;"--"&amp;ROW(A2495),'Clie-F'!$A$5:$J$7000,10,0),"")</f>
        <v/>
      </c>
    </row>
    <row r="2502" spans="2:7" ht="30" customHeight="1" x14ac:dyDescent="0.3">
      <c r="B2502" s="110">
        <v>2496</v>
      </c>
      <c r="C2502" s="111" t="str">
        <f>IFERROR(VLOOKUP($I$4&amp;"--"&amp;ROW(A2496),'Clie-F'!$A$5:$H$7000,4,0),"")</f>
        <v/>
      </c>
      <c r="D2502" s="112" t="str">
        <f>IFERROR(VLOOKUP($I$4&amp;"--"&amp;ROW(A2496),'Clie-F'!$A$5:$H$7000,7,0),"")</f>
        <v/>
      </c>
      <c r="E2502" s="111" t="str">
        <f t="shared" ca="1" si="38"/>
        <v/>
      </c>
      <c r="F2502" s="111" t="str">
        <f>IFERROR(VLOOKUP($I$4&amp;"--"&amp;ROW(A2496),'Clie-F'!$A$5:$J$7000,9,0),"")</f>
        <v/>
      </c>
      <c r="G2502" s="111" t="str">
        <f>IFERROR(VLOOKUP($I$4&amp;"--"&amp;ROW(A2496),'Clie-F'!$A$5:$J$7000,10,0),"")</f>
        <v/>
      </c>
    </row>
    <row r="2503" spans="2:7" ht="30" customHeight="1" x14ac:dyDescent="0.3">
      <c r="B2503" s="110">
        <v>2497</v>
      </c>
      <c r="C2503" s="111" t="str">
        <f>IFERROR(VLOOKUP($I$4&amp;"--"&amp;ROW(A2497),'Clie-F'!$A$5:$H$7000,4,0),"")</f>
        <v/>
      </c>
      <c r="D2503" s="112" t="str">
        <f>IFERROR(VLOOKUP($I$4&amp;"--"&amp;ROW(A2497),'Clie-F'!$A$5:$H$7000,7,0),"")</f>
        <v/>
      </c>
      <c r="E2503" s="111" t="str">
        <f t="shared" ref="E2503:E2566" ca="1" si="39">IFERROR(IF(D2503,DATEDIF(D2503,TODAY(),"Y"),""),"")</f>
        <v/>
      </c>
      <c r="F2503" s="111" t="str">
        <f>IFERROR(VLOOKUP($I$4&amp;"--"&amp;ROW(A2497),'Clie-F'!$A$5:$J$7000,9,0),"")</f>
        <v/>
      </c>
      <c r="G2503" s="111" t="str">
        <f>IFERROR(VLOOKUP($I$4&amp;"--"&amp;ROW(A2497),'Clie-F'!$A$5:$J$7000,10,0),"")</f>
        <v/>
      </c>
    </row>
    <row r="2504" spans="2:7" ht="30" customHeight="1" x14ac:dyDescent="0.3">
      <c r="B2504" s="110">
        <v>2498</v>
      </c>
      <c r="C2504" s="111" t="str">
        <f>IFERROR(VLOOKUP($I$4&amp;"--"&amp;ROW(A2498),'Clie-F'!$A$5:$H$7000,4,0),"")</f>
        <v/>
      </c>
      <c r="D2504" s="112" t="str">
        <f>IFERROR(VLOOKUP($I$4&amp;"--"&amp;ROW(A2498),'Clie-F'!$A$5:$H$7000,7,0),"")</f>
        <v/>
      </c>
      <c r="E2504" s="111" t="str">
        <f t="shared" ca="1" si="39"/>
        <v/>
      </c>
      <c r="F2504" s="111" t="str">
        <f>IFERROR(VLOOKUP($I$4&amp;"--"&amp;ROW(A2498),'Clie-F'!$A$5:$J$7000,9,0),"")</f>
        <v/>
      </c>
      <c r="G2504" s="111" t="str">
        <f>IFERROR(VLOOKUP($I$4&amp;"--"&amp;ROW(A2498),'Clie-F'!$A$5:$J$7000,10,0),"")</f>
        <v/>
      </c>
    </row>
    <row r="2505" spans="2:7" ht="30" customHeight="1" x14ac:dyDescent="0.3">
      <c r="B2505" s="110">
        <v>2499</v>
      </c>
      <c r="C2505" s="111" t="str">
        <f>IFERROR(VLOOKUP($I$4&amp;"--"&amp;ROW(A2499),'Clie-F'!$A$5:$H$7000,4,0),"")</f>
        <v/>
      </c>
      <c r="D2505" s="112" t="str">
        <f>IFERROR(VLOOKUP($I$4&amp;"--"&amp;ROW(A2499),'Clie-F'!$A$5:$H$7000,7,0),"")</f>
        <v/>
      </c>
      <c r="E2505" s="111" t="str">
        <f t="shared" ca="1" si="39"/>
        <v/>
      </c>
      <c r="F2505" s="111" t="str">
        <f>IFERROR(VLOOKUP($I$4&amp;"--"&amp;ROW(A2499),'Clie-F'!$A$5:$J$7000,9,0),"")</f>
        <v/>
      </c>
      <c r="G2505" s="111" t="str">
        <f>IFERROR(VLOOKUP($I$4&amp;"--"&amp;ROW(A2499),'Clie-F'!$A$5:$J$7000,10,0),"")</f>
        <v/>
      </c>
    </row>
    <row r="2506" spans="2:7" ht="30" customHeight="1" x14ac:dyDescent="0.3">
      <c r="B2506" s="110">
        <v>2500</v>
      </c>
      <c r="C2506" s="111" t="str">
        <f>IFERROR(VLOOKUP($I$4&amp;"--"&amp;ROW(A2500),'Clie-F'!$A$5:$H$7000,4,0),"")</f>
        <v/>
      </c>
      <c r="D2506" s="112" t="str">
        <f>IFERROR(VLOOKUP($I$4&amp;"--"&amp;ROW(A2500),'Clie-F'!$A$5:$H$7000,7,0),"")</f>
        <v/>
      </c>
      <c r="E2506" s="111" t="str">
        <f t="shared" ca="1" si="39"/>
        <v/>
      </c>
      <c r="F2506" s="111" t="str">
        <f>IFERROR(VLOOKUP($I$4&amp;"--"&amp;ROW(A2500),'Clie-F'!$A$5:$J$7000,9,0),"")</f>
        <v/>
      </c>
      <c r="G2506" s="111" t="str">
        <f>IFERROR(VLOOKUP($I$4&amp;"--"&amp;ROW(A2500),'Clie-F'!$A$5:$J$7000,10,0),"")</f>
        <v/>
      </c>
    </row>
    <row r="2507" spans="2:7" ht="30" customHeight="1" x14ac:dyDescent="0.3">
      <c r="B2507" s="110">
        <v>2501</v>
      </c>
      <c r="C2507" s="111" t="str">
        <f>IFERROR(VLOOKUP($I$4&amp;"--"&amp;ROW(A2501),'Clie-F'!$A$5:$H$7000,4,0),"")</f>
        <v/>
      </c>
      <c r="D2507" s="112" t="str">
        <f>IFERROR(VLOOKUP($I$4&amp;"--"&amp;ROW(A2501),'Clie-F'!$A$5:$H$7000,7,0),"")</f>
        <v/>
      </c>
      <c r="E2507" s="111" t="str">
        <f t="shared" ca="1" si="39"/>
        <v/>
      </c>
      <c r="F2507" s="111" t="str">
        <f>IFERROR(VLOOKUP($I$4&amp;"--"&amp;ROW(A2501),'Clie-F'!$A$5:$J$7000,9,0),"")</f>
        <v/>
      </c>
      <c r="G2507" s="111" t="str">
        <f>IFERROR(VLOOKUP($I$4&amp;"--"&amp;ROW(A2501),'Clie-F'!$A$5:$J$7000,10,0),"")</f>
        <v/>
      </c>
    </row>
    <row r="2508" spans="2:7" ht="30" customHeight="1" x14ac:dyDescent="0.3">
      <c r="B2508" s="110">
        <v>2502</v>
      </c>
      <c r="C2508" s="111" t="str">
        <f>IFERROR(VLOOKUP($I$4&amp;"--"&amp;ROW(A2502),'Clie-F'!$A$5:$H$7000,4,0),"")</f>
        <v/>
      </c>
      <c r="D2508" s="112" t="str">
        <f>IFERROR(VLOOKUP($I$4&amp;"--"&amp;ROW(A2502),'Clie-F'!$A$5:$H$7000,7,0),"")</f>
        <v/>
      </c>
      <c r="E2508" s="111" t="str">
        <f t="shared" ca="1" si="39"/>
        <v/>
      </c>
      <c r="F2508" s="111" t="str">
        <f>IFERROR(VLOOKUP($I$4&amp;"--"&amp;ROW(A2502),'Clie-F'!$A$5:$J$7000,9,0),"")</f>
        <v/>
      </c>
      <c r="G2508" s="111" t="str">
        <f>IFERROR(VLOOKUP($I$4&amp;"--"&amp;ROW(A2502),'Clie-F'!$A$5:$J$7000,10,0),"")</f>
        <v/>
      </c>
    </row>
    <row r="2509" spans="2:7" ht="30" customHeight="1" x14ac:dyDescent="0.3">
      <c r="B2509" s="110">
        <v>2503</v>
      </c>
      <c r="C2509" s="111" t="str">
        <f>IFERROR(VLOOKUP($I$4&amp;"--"&amp;ROW(A2503),'Clie-F'!$A$5:$H$7000,4,0),"")</f>
        <v/>
      </c>
      <c r="D2509" s="112" t="str">
        <f>IFERROR(VLOOKUP($I$4&amp;"--"&amp;ROW(A2503),'Clie-F'!$A$5:$H$7000,7,0),"")</f>
        <v/>
      </c>
      <c r="E2509" s="111" t="str">
        <f t="shared" ca="1" si="39"/>
        <v/>
      </c>
      <c r="F2509" s="111" t="str">
        <f>IFERROR(VLOOKUP($I$4&amp;"--"&amp;ROW(A2503),'Clie-F'!$A$5:$J$7000,9,0),"")</f>
        <v/>
      </c>
      <c r="G2509" s="111" t="str">
        <f>IFERROR(VLOOKUP($I$4&amp;"--"&amp;ROW(A2503),'Clie-F'!$A$5:$J$7000,10,0),"")</f>
        <v/>
      </c>
    </row>
    <row r="2510" spans="2:7" ht="30" customHeight="1" x14ac:dyDescent="0.3">
      <c r="B2510" s="110">
        <v>2504</v>
      </c>
      <c r="C2510" s="111" t="str">
        <f>IFERROR(VLOOKUP($I$4&amp;"--"&amp;ROW(A2504),'Clie-F'!$A$5:$H$7000,4,0),"")</f>
        <v/>
      </c>
      <c r="D2510" s="112" t="str">
        <f>IFERROR(VLOOKUP($I$4&amp;"--"&amp;ROW(A2504),'Clie-F'!$A$5:$H$7000,7,0),"")</f>
        <v/>
      </c>
      <c r="E2510" s="111" t="str">
        <f t="shared" ca="1" si="39"/>
        <v/>
      </c>
      <c r="F2510" s="111" t="str">
        <f>IFERROR(VLOOKUP($I$4&amp;"--"&amp;ROW(A2504),'Clie-F'!$A$5:$J$7000,9,0),"")</f>
        <v/>
      </c>
      <c r="G2510" s="111" t="str">
        <f>IFERROR(VLOOKUP($I$4&amp;"--"&amp;ROW(A2504),'Clie-F'!$A$5:$J$7000,10,0),"")</f>
        <v/>
      </c>
    </row>
    <row r="2511" spans="2:7" ht="30" customHeight="1" x14ac:dyDescent="0.3">
      <c r="B2511" s="110">
        <v>2505</v>
      </c>
      <c r="C2511" s="111" t="str">
        <f>IFERROR(VLOOKUP($I$4&amp;"--"&amp;ROW(A2505),'Clie-F'!$A$5:$H$7000,4,0),"")</f>
        <v/>
      </c>
      <c r="D2511" s="112" t="str">
        <f>IFERROR(VLOOKUP($I$4&amp;"--"&amp;ROW(A2505),'Clie-F'!$A$5:$H$7000,7,0),"")</f>
        <v/>
      </c>
      <c r="E2511" s="111" t="str">
        <f t="shared" ca="1" si="39"/>
        <v/>
      </c>
      <c r="F2511" s="111" t="str">
        <f>IFERROR(VLOOKUP($I$4&amp;"--"&amp;ROW(A2505),'Clie-F'!$A$5:$J$7000,9,0),"")</f>
        <v/>
      </c>
      <c r="G2511" s="111" t="str">
        <f>IFERROR(VLOOKUP($I$4&amp;"--"&amp;ROW(A2505),'Clie-F'!$A$5:$J$7000,10,0),"")</f>
        <v/>
      </c>
    </row>
    <row r="2512" spans="2:7" ht="30" customHeight="1" x14ac:dyDescent="0.3">
      <c r="B2512" s="110">
        <v>2506</v>
      </c>
      <c r="C2512" s="111" t="str">
        <f>IFERROR(VLOOKUP($I$4&amp;"--"&amp;ROW(A2506),'Clie-F'!$A$5:$H$7000,4,0),"")</f>
        <v/>
      </c>
      <c r="D2512" s="112" t="str">
        <f>IFERROR(VLOOKUP($I$4&amp;"--"&amp;ROW(A2506),'Clie-F'!$A$5:$H$7000,7,0),"")</f>
        <v/>
      </c>
      <c r="E2512" s="111" t="str">
        <f t="shared" ca="1" si="39"/>
        <v/>
      </c>
      <c r="F2512" s="111" t="str">
        <f>IFERROR(VLOOKUP($I$4&amp;"--"&amp;ROW(A2506),'Clie-F'!$A$5:$J$7000,9,0),"")</f>
        <v/>
      </c>
      <c r="G2512" s="111" t="str">
        <f>IFERROR(VLOOKUP($I$4&amp;"--"&amp;ROW(A2506),'Clie-F'!$A$5:$J$7000,10,0),"")</f>
        <v/>
      </c>
    </row>
    <row r="2513" spans="2:7" ht="30" customHeight="1" x14ac:dyDescent="0.3">
      <c r="B2513" s="110">
        <v>2507</v>
      </c>
      <c r="C2513" s="111" t="str">
        <f>IFERROR(VLOOKUP($I$4&amp;"--"&amp;ROW(A2507),'Clie-F'!$A$5:$H$7000,4,0),"")</f>
        <v/>
      </c>
      <c r="D2513" s="112" t="str">
        <f>IFERROR(VLOOKUP($I$4&amp;"--"&amp;ROW(A2507),'Clie-F'!$A$5:$H$7000,7,0),"")</f>
        <v/>
      </c>
      <c r="E2513" s="111" t="str">
        <f t="shared" ca="1" si="39"/>
        <v/>
      </c>
      <c r="F2513" s="111" t="str">
        <f>IFERROR(VLOOKUP($I$4&amp;"--"&amp;ROW(A2507),'Clie-F'!$A$5:$J$7000,9,0),"")</f>
        <v/>
      </c>
      <c r="G2513" s="111" t="str">
        <f>IFERROR(VLOOKUP($I$4&amp;"--"&amp;ROW(A2507),'Clie-F'!$A$5:$J$7000,10,0),"")</f>
        <v/>
      </c>
    </row>
    <row r="2514" spans="2:7" ht="30" customHeight="1" x14ac:dyDescent="0.3">
      <c r="B2514" s="110">
        <v>2508</v>
      </c>
      <c r="C2514" s="111" t="str">
        <f>IFERROR(VLOOKUP($I$4&amp;"--"&amp;ROW(A2508),'Clie-F'!$A$5:$H$7000,4,0),"")</f>
        <v/>
      </c>
      <c r="D2514" s="112" t="str">
        <f>IFERROR(VLOOKUP($I$4&amp;"--"&amp;ROW(A2508),'Clie-F'!$A$5:$H$7000,7,0),"")</f>
        <v/>
      </c>
      <c r="E2514" s="111" t="str">
        <f t="shared" ca="1" si="39"/>
        <v/>
      </c>
      <c r="F2514" s="111" t="str">
        <f>IFERROR(VLOOKUP($I$4&amp;"--"&amp;ROW(A2508),'Clie-F'!$A$5:$J$7000,9,0),"")</f>
        <v/>
      </c>
      <c r="G2514" s="111" t="str">
        <f>IFERROR(VLOOKUP($I$4&amp;"--"&amp;ROW(A2508),'Clie-F'!$A$5:$J$7000,10,0),"")</f>
        <v/>
      </c>
    </row>
    <row r="2515" spans="2:7" ht="30" customHeight="1" x14ac:dyDescent="0.3">
      <c r="B2515" s="110">
        <v>2509</v>
      </c>
      <c r="C2515" s="111" t="str">
        <f>IFERROR(VLOOKUP($I$4&amp;"--"&amp;ROW(A2509),'Clie-F'!$A$5:$H$7000,4,0),"")</f>
        <v/>
      </c>
      <c r="D2515" s="112" t="str">
        <f>IFERROR(VLOOKUP($I$4&amp;"--"&amp;ROW(A2509),'Clie-F'!$A$5:$H$7000,7,0),"")</f>
        <v/>
      </c>
      <c r="E2515" s="111" t="str">
        <f t="shared" ca="1" si="39"/>
        <v/>
      </c>
      <c r="F2515" s="111" t="str">
        <f>IFERROR(VLOOKUP($I$4&amp;"--"&amp;ROW(A2509),'Clie-F'!$A$5:$J$7000,9,0),"")</f>
        <v/>
      </c>
      <c r="G2515" s="111" t="str">
        <f>IFERROR(VLOOKUP($I$4&amp;"--"&amp;ROW(A2509),'Clie-F'!$A$5:$J$7000,10,0),"")</f>
        <v/>
      </c>
    </row>
    <row r="2516" spans="2:7" ht="30" customHeight="1" x14ac:dyDescent="0.3">
      <c r="B2516" s="110">
        <v>2510</v>
      </c>
      <c r="C2516" s="111" t="str">
        <f>IFERROR(VLOOKUP($I$4&amp;"--"&amp;ROW(A2510),'Clie-F'!$A$5:$H$7000,4,0),"")</f>
        <v/>
      </c>
      <c r="D2516" s="112" t="str">
        <f>IFERROR(VLOOKUP($I$4&amp;"--"&amp;ROW(A2510),'Clie-F'!$A$5:$H$7000,7,0),"")</f>
        <v/>
      </c>
      <c r="E2516" s="111" t="str">
        <f t="shared" ca="1" si="39"/>
        <v/>
      </c>
      <c r="F2516" s="111" t="str">
        <f>IFERROR(VLOOKUP($I$4&amp;"--"&amp;ROW(A2510),'Clie-F'!$A$5:$J$7000,9,0),"")</f>
        <v/>
      </c>
      <c r="G2516" s="111" t="str">
        <f>IFERROR(VLOOKUP($I$4&amp;"--"&amp;ROW(A2510),'Clie-F'!$A$5:$J$7000,10,0),"")</f>
        <v/>
      </c>
    </row>
    <row r="2517" spans="2:7" ht="30" customHeight="1" x14ac:dyDescent="0.3">
      <c r="B2517" s="110">
        <v>2511</v>
      </c>
      <c r="C2517" s="111" t="str">
        <f>IFERROR(VLOOKUP($I$4&amp;"--"&amp;ROW(A2511),'Clie-F'!$A$5:$H$7000,4,0),"")</f>
        <v/>
      </c>
      <c r="D2517" s="112" t="str">
        <f>IFERROR(VLOOKUP($I$4&amp;"--"&amp;ROW(A2511),'Clie-F'!$A$5:$H$7000,7,0),"")</f>
        <v/>
      </c>
      <c r="E2517" s="111" t="str">
        <f t="shared" ca="1" si="39"/>
        <v/>
      </c>
      <c r="F2517" s="111" t="str">
        <f>IFERROR(VLOOKUP($I$4&amp;"--"&amp;ROW(A2511),'Clie-F'!$A$5:$J$7000,9,0),"")</f>
        <v/>
      </c>
      <c r="G2517" s="111" t="str">
        <f>IFERROR(VLOOKUP($I$4&amp;"--"&amp;ROW(A2511),'Clie-F'!$A$5:$J$7000,10,0),"")</f>
        <v/>
      </c>
    </row>
    <row r="2518" spans="2:7" ht="30" customHeight="1" x14ac:dyDescent="0.3">
      <c r="B2518" s="110">
        <v>2512</v>
      </c>
      <c r="C2518" s="111" t="str">
        <f>IFERROR(VLOOKUP($I$4&amp;"--"&amp;ROW(A2512),'Clie-F'!$A$5:$H$7000,4,0),"")</f>
        <v/>
      </c>
      <c r="D2518" s="112" t="str">
        <f>IFERROR(VLOOKUP($I$4&amp;"--"&amp;ROW(A2512),'Clie-F'!$A$5:$H$7000,7,0),"")</f>
        <v/>
      </c>
      <c r="E2518" s="111" t="str">
        <f t="shared" ca="1" si="39"/>
        <v/>
      </c>
      <c r="F2518" s="111" t="str">
        <f>IFERROR(VLOOKUP($I$4&amp;"--"&amp;ROW(A2512),'Clie-F'!$A$5:$J$7000,9,0),"")</f>
        <v/>
      </c>
      <c r="G2518" s="111" t="str">
        <f>IFERROR(VLOOKUP($I$4&amp;"--"&amp;ROW(A2512),'Clie-F'!$A$5:$J$7000,10,0),"")</f>
        <v/>
      </c>
    </row>
    <row r="2519" spans="2:7" ht="30" customHeight="1" x14ac:dyDescent="0.3">
      <c r="B2519" s="110">
        <v>2513</v>
      </c>
      <c r="C2519" s="111" t="str">
        <f>IFERROR(VLOOKUP($I$4&amp;"--"&amp;ROW(A2513),'Clie-F'!$A$5:$H$7000,4,0),"")</f>
        <v/>
      </c>
      <c r="D2519" s="112" t="str">
        <f>IFERROR(VLOOKUP($I$4&amp;"--"&amp;ROW(A2513),'Clie-F'!$A$5:$H$7000,7,0),"")</f>
        <v/>
      </c>
      <c r="E2519" s="111" t="str">
        <f t="shared" ca="1" si="39"/>
        <v/>
      </c>
      <c r="F2519" s="111" t="str">
        <f>IFERROR(VLOOKUP($I$4&amp;"--"&amp;ROW(A2513),'Clie-F'!$A$5:$J$7000,9,0),"")</f>
        <v/>
      </c>
      <c r="G2519" s="111" t="str">
        <f>IFERROR(VLOOKUP($I$4&amp;"--"&amp;ROW(A2513),'Clie-F'!$A$5:$J$7000,10,0),"")</f>
        <v/>
      </c>
    </row>
    <row r="2520" spans="2:7" ht="30" customHeight="1" x14ac:dyDescent="0.3">
      <c r="B2520" s="110">
        <v>2514</v>
      </c>
      <c r="C2520" s="111" t="str">
        <f>IFERROR(VLOOKUP($I$4&amp;"--"&amp;ROW(A2514),'Clie-F'!$A$5:$H$7000,4,0),"")</f>
        <v/>
      </c>
      <c r="D2520" s="112" t="str">
        <f>IFERROR(VLOOKUP($I$4&amp;"--"&amp;ROW(A2514),'Clie-F'!$A$5:$H$7000,7,0),"")</f>
        <v/>
      </c>
      <c r="E2520" s="111" t="str">
        <f t="shared" ca="1" si="39"/>
        <v/>
      </c>
      <c r="F2520" s="111" t="str">
        <f>IFERROR(VLOOKUP($I$4&amp;"--"&amp;ROW(A2514),'Clie-F'!$A$5:$J$7000,9,0),"")</f>
        <v/>
      </c>
      <c r="G2520" s="111" t="str">
        <f>IFERROR(VLOOKUP($I$4&amp;"--"&amp;ROW(A2514),'Clie-F'!$A$5:$J$7000,10,0),"")</f>
        <v/>
      </c>
    </row>
    <row r="2521" spans="2:7" ht="30" customHeight="1" x14ac:dyDescent="0.3">
      <c r="B2521" s="110">
        <v>2515</v>
      </c>
      <c r="C2521" s="111" t="str">
        <f>IFERROR(VLOOKUP($I$4&amp;"--"&amp;ROW(A2515),'Clie-F'!$A$5:$H$7000,4,0),"")</f>
        <v/>
      </c>
      <c r="D2521" s="112" t="str">
        <f>IFERROR(VLOOKUP($I$4&amp;"--"&amp;ROW(A2515),'Clie-F'!$A$5:$H$7000,7,0),"")</f>
        <v/>
      </c>
      <c r="E2521" s="111" t="str">
        <f t="shared" ca="1" si="39"/>
        <v/>
      </c>
      <c r="F2521" s="111" t="str">
        <f>IFERROR(VLOOKUP($I$4&amp;"--"&amp;ROW(A2515),'Clie-F'!$A$5:$J$7000,9,0),"")</f>
        <v/>
      </c>
      <c r="G2521" s="111" t="str">
        <f>IFERROR(VLOOKUP($I$4&amp;"--"&amp;ROW(A2515),'Clie-F'!$A$5:$J$7000,10,0),"")</f>
        <v/>
      </c>
    </row>
    <row r="2522" spans="2:7" ht="30" customHeight="1" x14ac:dyDescent="0.3">
      <c r="B2522" s="110">
        <v>2516</v>
      </c>
      <c r="C2522" s="111" t="str">
        <f>IFERROR(VLOOKUP($I$4&amp;"--"&amp;ROW(A2516),'Clie-F'!$A$5:$H$7000,4,0),"")</f>
        <v/>
      </c>
      <c r="D2522" s="112" t="str">
        <f>IFERROR(VLOOKUP($I$4&amp;"--"&amp;ROW(A2516),'Clie-F'!$A$5:$H$7000,7,0),"")</f>
        <v/>
      </c>
      <c r="E2522" s="111" t="str">
        <f t="shared" ca="1" si="39"/>
        <v/>
      </c>
      <c r="F2522" s="111" t="str">
        <f>IFERROR(VLOOKUP($I$4&amp;"--"&amp;ROW(A2516),'Clie-F'!$A$5:$J$7000,9,0),"")</f>
        <v/>
      </c>
      <c r="G2522" s="111" t="str">
        <f>IFERROR(VLOOKUP($I$4&amp;"--"&amp;ROW(A2516),'Clie-F'!$A$5:$J$7000,10,0),"")</f>
        <v/>
      </c>
    </row>
    <row r="2523" spans="2:7" ht="30" customHeight="1" x14ac:dyDescent="0.3">
      <c r="B2523" s="110">
        <v>2517</v>
      </c>
      <c r="C2523" s="111" t="str">
        <f>IFERROR(VLOOKUP($I$4&amp;"--"&amp;ROW(A2517),'Clie-F'!$A$5:$H$7000,4,0),"")</f>
        <v/>
      </c>
      <c r="D2523" s="112" t="str">
        <f>IFERROR(VLOOKUP($I$4&amp;"--"&amp;ROW(A2517),'Clie-F'!$A$5:$H$7000,7,0),"")</f>
        <v/>
      </c>
      <c r="E2523" s="111" t="str">
        <f t="shared" ca="1" si="39"/>
        <v/>
      </c>
      <c r="F2523" s="111" t="str">
        <f>IFERROR(VLOOKUP($I$4&amp;"--"&amp;ROW(A2517),'Clie-F'!$A$5:$J$7000,9,0),"")</f>
        <v/>
      </c>
      <c r="G2523" s="111" t="str">
        <f>IFERROR(VLOOKUP($I$4&amp;"--"&amp;ROW(A2517),'Clie-F'!$A$5:$J$7000,10,0),"")</f>
        <v/>
      </c>
    </row>
    <row r="2524" spans="2:7" ht="30" customHeight="1" x14ac:dyDescent="0.3">
      <c r="B2524" s="110">
        <v>2518</v>
      </c>
      <c r="C2524" s="111" t="str">
        <f>IFERROR(VLOOKUP($I$4&amp;"--"&amp;ROW(A2518),'Clie-F'!$A$5:$H$7000,4,0),"")</f>
        <v/>
      </c>
      <c r="D2524" s="112" t="str">
        <f>IFERROR(VLOOKUP($I$4&amp;"--"&amp;ROW(A2518),'Clie-F'!$A$5:$H$7000,7,0),"")</f>
        <v/>
      </c>
      <c r="E2524" s="111" t="str">
        <f t="shared" ca="1" si="39"/>
        <v/>
      </c>
      <c r="F2524" s="111" t="str">
        <f>IFERROR(VLOOKUP($I$4&amp;"--"&amp;ROW(A2518),'Clie-F'!$A$5:$J$7000,9,0),"")</f>
        <v/>
      </c>
      <c r="G2524" s="111" t="str">
        <f>IFERROR(VLOOKUP($I$4&amp;"--"&amp;ROW(A2518),'Clie-F'!$A$5:$J$7000,10,0),"")</f>
        <v/>
      </c>
    </row>
    <row r="2525" spans="2:7" ht="30" customHeight="1" x14ac:dyDescent="0.3">
      <c r="B2525" s="110">
        <v>2519</v>
      </c>
      <c r="C2525" s="111" t="str">
        <f>IFERROR(VLOOKUP($I$4&amp;"--"&amp;ROW(A2519),'Clie-F'!$A$5:$H$7000,4,0),"")</f>
        <v/>
      </c>
      <c r="D2525" s="112" t="str">
        <f>IFERROR(VLOOKUP($I$4&amp;"--"&amp;ROW(A2519),'Clie-F'!$A$5:$H$7000,7,0),"")</f>
        <v/>
      </c>
      <c r="E2525" s="111" t="str">
        <f t="shared" ca="1" si="39"/>
        <v/>
      </c>
      <c r="F2525" s="111" t="str">
        <f>IFERROR(VLOOKUP($I$4&amp;"--"&amp;ROW(A2519),'Clie-F'!$A$5:$J$7000,9,0),"")</f>
        <v/>
      </c>
      <c r="G2525" s="111" t="str">
        <f>IFERROR(VLOOKUP($I$4&amp;"--"&amp;ROW(A2519),'Clie-F'!$A$5:$J$7000,10,0),"")</f>
        <v/>
      </c>
    </row>
    <row r="2526" spans="2:7" ht="30" customHeight="1" x14ac:dyDescent="0.3">
      <c r="B2526" s="110">
        <v>2520</v>
      </c>
      <c r="C2526" s="111" t="str">
        <f>IFERROR(VLOOKUP($I$4&amp;"--"&amp;ROW(A2520),'Clie-F'!$A$5:$H$7000,4,0),"")</f>
        <v/>
      </c>
      <c r="D2526" s="112" t="str">
        <f>IFERROR(VLOOKUP($I$4&amp;"--"&amp;ROW(A2520),'Clie-F'!$A$5:$H$7000,7,0),"")</f>
        <v/>
      </c>
      <c r="E2526" s="111" t="str">
        <f t="shared" ca="1" si="39"/>
        <v/>
      </c>
      <c r="F2526" s="111" t="str">
        <f>IFERROR(VLOOKUP($I$4&amp;"--"&amp;ROW(A2520),'Clie-F'!$A$5:$J$7000,9,0),"")</f>
        <v/>
      </c>
      <c r="G2526" s="111" t="str">
        <f>IFERROR(VLOOKUP($I$4&amp;"--"&amp;ROW(A2520),'Clie-F'!$A$5:$J$7000,10,0),"")</f>
        <v/>
      </c>
    </row>
    <row r="2527" spans="2:7" ht="30" customHeight="1" x14ac:dyDescent="0.3">
      <c r="B2527" s="110">
        <v>2521</v>
      </c>
      <c r="C2527" s="111" t="str">
        <f>IFERROR(VLOOKUP($I$4&amp;"--"&amp;ROW(A2521),'Clie-F'!$A$5:$H$7000,4,0),"")</f>
        <v/>
      </c>
      <c r="D2527" s="112" t="str">
        <f>IFERROR(VLOOKUP($I$4&amp;"--"&amp;ROW(A2521),'Clie-F'!$A$5:$H$7000,7,0),"")</f>
        <v/>
      </c>
      <c r="E2527" s="111" t="str">
        <f t="shared" ca="1" si="39"/>
        <v/>
      </c>
      <c r="F2527" s="111" t="str">
        <f>IFERROR(VLOOKUP($I$4&amp;"--"&amp;ROW(A2521),'Clie-F'!$A$5:$J$7000,9,0),"")</f>
        <v/>
      </c>
      <c r="G2527" s="111" t="str">
        <f>IFERROR(VLOOKUP($I$4&amp;"--"&amp;ROW(A2521),'Clie-F'!$A$5:$J$7000,10,0),"")</f>
        <v/>
      </c>
    </row>
    <row r="2528" spans="2:7" ht="30" customHeight="1" x14ac:dyDescent="0.3">
      <c r="B2528" s="110">
        <v>2522</v>
      </c>
      <c r="C2528" s="111" t="str">
        <f>IFERROR(VLOOKUP($I$4&amp;"--"&amp;ROW(A2522),'Clie-F'!$A$5:$H$7000,4,0),"")</f>
        <v/>
      </c>
      <c r="D2528" s="112" t="str">
        <f>IFERROR(VLOOKUP($I$4&amp;"--"&amp;ROW(A2522),'Clie-F'!$A$5:$H$7000,7,0),"")</f>
        <v/>
      </c>
      <c r="E2528" s="111" t="str">
        <f t="shared" ca="1" si="39"/>
        <v/>
      </c>
      <c r="F2528" s="111" t="str">
        <f>IFERROR(VLOOKUP($I$4&amp;"--"&amp;ROW(A2522),'Clie-F'!$A$5:$J$7000,9,0),"")</f>
        <v/>
      </c>
      <c r="G2528" s="111" t="str">
        <f>IFERROR(VLOOKUP($I$4&amp;"--"&amp;ROW(A2522),'Clie-F'!$A$5:$J$7000,10,0),"")</f>
        <v/>
      </c>
    </row>
    <row r="2529" spans="2:7" ht="30" customHeight="1" x14ac:dyDescent="0.3">
      <c r="B2529" s="110">
        <v>2523</v>
      </c>
      <c r="C2529" s="111" t="str">
        <f>IFERROR(VLOOKUP($I$4&amp;"--"&amp;ROW(A2523),'Clie-F'!$A$5:$H$7000,4,0),"")</f>
        <v/>
      </c>
      <c r="D2529" s="112" t="str">
        <f>IFERROR(VLOOKUP($I$4&amp;"--"&amp;ROW(A2523),'Clie-F'!$A$5:$H$7000,7,0),"")</f>
        <v/>
      </c>
      <c r="E2529" s="111" t="str">
        <f t="shared" ca="1" si="39"/>
        <v/>
      </c>
      <c r="F2529" s="111" t="str">
        <f>IFERROR(VLOOKUP($I$4&amp;"--"&amp;ROW(A2523),'Clie-F'!$A$5:$J$7000,9,0),"")</f>
        <v/>
      </c>
      <c r="G2529" s="111" t="str">
        <f>IFERROR(VLOOKUP($I$4&amp;"--"&amp;ROW(A2523),'Clie-F'!$A$5:$J$7000,10,0),"")</f>
        <v/>
      </c>
    </row>
    <row r="2530" spans="2:7" ht="30" customHeight="1" x14ac:dyDescent="0.3">
      <c r="B2530" s="110">
        <v>2524</v>
      </c>
      <c r="C2530" s="111" t="str">
        <f>IFERROR(VLOOKUP($I$4&amp;"--"&amp;ROW(A2524),'Clie-F'!$A$5:$H$7000,4,0),"")</f>
        <v/>
      </c>
      <c r="D2530" s="112" t="str">
        <f>IFERROR(VLOOKUP($I$4&amp;"--"&amp;ROW(A2524),'Clie-F'!$A$5:$H$7000,7,0),"")</f>
        <v/>
      </c>
      <c r="E2530" s="111" t="str">
        <f t="shared" ca="1" si="39"/>
        <v/>
      </c>
      <c r="F2530" s="111" t="str">
        <f>IFERROR(VLOOKUP($I$4&amp;"--"&amp;ROW(A2524),'Clie-F'!$A$5:$J$7000,9,0),"")</f>
        <v/>
      </c>
      <c r="G2530" s="111" t="str">
        <f>IFERROR(VLOOKUP($I$4&amp;"--"&amp;ROW(A2524),'Clie-F'!$A$5:$J$7000,10,0),"")</f>
        <v/>
      </c>
    </row>
    <row r="2531" spans="2:7" ht="30" customHeight="1" x14ac:dyDescent="0.3">
      <c r="B2531" s="110">
        <v>2525</v>
      </c>
      <c r="C2531" s="111" t="str">
        <f>IFERROR(VLOOKUP($I$4&amp;"--"&amp;ROW(A2525),'Clie-F'!$A$5:$H$7000,4,0),"")</f>
        <v/>
      </c>
      <c r="D2531" s="112" t="str">
        <f>IFERROR(VLOOKUP($I$4&amp;"--"&amp;ROW(A2525),'Clie-F'!$A$5:$H$7000,7,0),"")</f>
        <v/>
      </c>
      <c r="E2531" s="111" t="str">
        <f t="shared" ca="1" si="39"/>
        <v/>
      </c>
      <c r="F2531" s="111" t="str">
        <f>IFERROR(VLOOKUP($I$4&amp;"--"&amp;ROW(A2525),'Clie-F'!$A$5:$J$7000,9,0),"")</f>
        <v/>
      </c>
      <c r="G2531" s="111" t="str">
        <f>IFERROR(VLOOKUP($I$4&amp;"--"&amp;ROW(A2525),'Clie-F'!$A$5:$J$7000,10,0),"")</f>
        <v/>
      </c>
    </row>
    <row r="2532" spans="2:7" ht="30" customHeight="1" x14ac:dyDescent="0.3">
      <c r="B2532" s="110">
        <v>2526</v>
      </c>
      <c r="C2532" s="111" t="str">
        <f>IFERROR(VLOOKUP($I$4&amp;"--"&amp;ROW(A2526),'Clie-F'!$A$5:$H$7000,4,0),"")</f>
        <v/>
      </c>
      <c r="D2532" s="112" t="str">
        <f>IFERROR(VLOOKUP($I$4&amp;"--"&amp;ROW(A2526),'Clie-F'!$A$5:$H$7000,7,0),"")</f>
        <v/>
      </c>
      <c r="E2532" s="111" t="str">
        <f t="shared" ca="1" si="39"/>
        <v/>
      </c>
      <c r="F2532" s="111" t="str">
        <f>IFERROR(VLOOKUP($I$4&amp;"--"&amp;ROW(A2526),'Clie-F'!$A$5:$J$7000,9,0),"")</f>
        <v/>
      </c>
      <c r="G2532" s="111" t="str">
        <f>IFERROR(VLOOKUP($I$4&amp;"--"&amp;ROW(A2526),'Clie-F'!$A$5:$J$7000,10,0),"")</f>
        <v/>
      </c>
    </row>
    <row r="2533" spans="2:7" ht="30" customHeight="1" x14ac:dyDescent="0.3">
      <c r="B2533" s="110">
        <v>2527</v>
      </c>
      <c r="C2533" s="111" t="str">
        <f>IFERROR(VLOOKUP($I$4&amp;"--"&amp;ROW(A2527),'Clie-F'!$A$5:$H$7000,4,0),"")</f>
        <v/>
      </c>
      <c r="D2533" s="112" t="str">
        <f>IFERROR(VLOOKUP($I$4&amp;"--"&amp;ROW(A2527),'Clie-F'!$A$5:$H$7000,7,0),"")</f>
        <v/>
      </c>
      <c r="E2533" s="111" t="str">
        <f t="shared" ca="1" si="39"/>
        <v/>
      </c>
      <c r="F2533" s="111" t="str">
        <f>IFERROR(VLOOKUP($I$4&amp;"--"&amp;ROW(A2527),'Clie-F'!$A$5:$J$7000,9,0),"")</f>
        <v/>
      </c>
      <c r="G2533" s="111" t="str">
        <f>IFERROR(VLOOKUP($I$4&amp;"--"&amp;ROW(A2527),'Clie-F'!$A$5:$J$7000,10,0),"")</f>
        <v/>
      </c>
    </row>
    <row r="2534" spans="2:7" ht="30" customHeight="1" x14ac:dyDescent="0.3">
      <c r="B2534" s="110">
        <v>2528</v>
      </c>
      <c r="C2534" s="111" t="str">
        <f>IFERROR(VLOOKUP($I$4&amp;"--"&amp;ROW(A2528),'Clie-F'!$A$5:$H$7000,4,0),"")</f>
        <v/>
      </c>
      <c r="D2534" s="112" t="str">
        <f>IFERROR(VLOOKUP($I$4&amp;"--"&amp;ROW(A2528),'Clie-F'!$A$5:$H$7000,7,0),"")</f>
        <v/>
      </c>
      <c r="E2534" s="111" t="str">
        <f t="shared" ca="1" si="39"/>
        <v/>
      </c>
      <c r="F2534" s="111" t="str">
        <f>IFERROR(VLOOKUP($I$4&amp;"--"&amp;ROW(A2528),'Clie-F'!$A$5:$J$7000,9,0),"")</f>
        <v/>
      </c>
      <c r="G2534" s="111" t="str">
        <f>IFERROR(VLOOKUP($I$4&amp;"--"&amp;ROW(A2528),'Clie-F'!$A$5:$J$7000,10,0),"")</f>
        <v/>
      </c>
    </row>
    <row r="2535" spans="2:7" ht="30" customHeight="1" x14ac:dyDescent="0.3">
      <c r="B2535" s="110">
        <v>2529</v>
      </c>
      <c r="C2535" s="111" t="str">
        <f>IFERROR(VLOOKUP($I$4&amp;"--"&amp;ROW(A2529),'Clie-F'!$A$5:$H$7000,4,0),"")</f>
        <v/>
      </c>
      <c r="D2535" s="112" t="str">
        <f>IFERROR(VLOOKUP($I$4&amp;"--"&amp;ROW(A2529),'Clie-F'!$A$5:$H$7000,7,0),"")</f>
        <v/>
      </c>
      <c r="E2535" s="111" t="str">
        <f t="shared" ca="1" si="39"/>
        <v/>
      </c>
      <c r="F2535" s="111" t="str">
        <f>IFERROR(VLOOKUP($I$4&amp;"--"&amp;ROW(A2529),'Clie-F'!$A$5:$J$7000,9,0),"")</f>
        <v/>
      </c>
      <c r="G2535" s="111" t="str">
        <f>IFERROR(VLOOKUP($I$4&amp;"--"&amp;ROW(A2529),'Clie-F'!$A$5:$J$7000,10,0),"")</f>
        <v/>
      </c>
    </row>
    <row r="2536" spans="2:7" ht="30" customHeight="1" x14ac:dyDescent="0.3">
      <c r="B2536" s="110">
        <v>2530</v>
      </c>
      <c r="C2536" s="111" t="str">
        <f>IFERROR(VLOOKUP($I$4&amp;"--"&amp;ROW(A2530),'Clie-F'!$A$5:$H$7000,4,0),"")</f>
        <v/>
      </c>
      <c r="D2536" s="112" t="str">
        <f>IFERROR(VLOOKUP($I$4&amp;"--"&amp;ROW(A2530),'Clie-F'!$A$5:$H$7000,7,0),"")</f>
        <v/>
      </c>
      <c r="E2536" s="111" t="str">
        <f t="shared" ca="1" si="39"/>
        <v/>
      </c>
      <c r="F2536" s="111" t="str">
        <f>IFERROR(VLOOKUP($I$4&amp;"--"&amp;ROW(A2530),'Clie-F'!$A$5:$J$7000,9,0),"")</f>
        <v/>
      </c>
      <c r="G2536" s="111" t="str">
        <f>IFERROR(VLOOKUP($I$4&amp;"--"&amp;ROW(A2530),'Clie-F'!$A$5:$J$7000,10,0),"")</f>
        <v/>
      </c>
    </row>
    <row r="2537" spans="2:7" ht="30" customHeight="1" x14ac:dyDescent="0.3">
      <c r="B2537" s="110">
        <v>2531</v>
      </c>
      <c r="C2537" s="111" t="str">
        <f>IFERROR(VLOOKUP($I$4&amp;"--"&amp;ROW(A2531),'Clie-F'!$A$5:$H$7000,4,0),"")</f>
        <v/>
      </c>
      <c r="D2537" s="112" t="str">
        <f>IFERROR(VLOOKUP($I$4&amp;"--"&amp;ROW(A2531),'Clie-F'!$A$5:$H$7000,7,0),"")</f>
        <v/>
      </c>
      <c r="E2537" s="111" t="str">
        <f t="shared" ca="1" si="39"/>
        <v/>
      </c>
      <c r="F2537" s="111" t="str">
        <f>IFERROR(VLOOKUP($I$4&amp;"--"&amp;ROW(A2531),'Clie-F'!$A$5:$J$7000,9,0),"")</f>
        <v/>
      </c>
      <c r="G2537" s="111" t="str">
        <f>IFERROR(VLOOKUP($I$4&amp;"--"&amp;ROW(A2531),'Clie-F'!$A$5:$J$7000,10,0),"")</f>
        <v/>
      </c>
    </row>
    <row r="2538" spans="2:7" ht="30" customHeight="1" x14ac:dyDescent="0.3">
      <c r="B2538" s="110">
        <v>2532</v>
      </c>
      <c r="C2538" s="111" t="str">
        <f>IFERROR(VLOOKUP($I$4&amp;"--"&amp;ROW(A2532),'Clie-F'!$A$5:$H$7000,4,0),"")</f>
        <v/>
      </c>
      <c r="D2538" s="112" t="str">
        <f>IFERROR(VLOOKUP($I$4&amp;"--"&amp;ROW(A2532),'Clie-F'!$A$5:$H$7000,7,0),"")</f>
        <v/>
      </c>
      <c r="E2538" s="111" t="str">
        <f t="shared" ca="1" si="39"/>
        <v/>
      </c>
      <c r="F2538" s="111" t="str">
        <f>IFERROR(VLOOKUP($I$4&amp;"--"&amp;ROW(A2532),'Clie-F'!$A$5:$J$7000,9,0),"")</f>
        <v/>
      </c>
      <c r="G2538" s="111" t="str">
        <f>IFERROR(VLOOKUP($I$4&amp;"--"&amp;ROW(A2532),'Clie-F'!$A$5:$J$7000,10,0),"")</f>
        <v/>
      </c>
    </row>
    <row r="2539" spans="2:7" ht="30" customHeight="1" x14ac:dyDescent="0.3">
      <c r="B2539" s="110">
        <v>2533</v>
      </c>
      <c r="C2539" s="111" t="str">
        <f>IFERROR(VLOOKUP($I$4&amp;"--"&amp;ROW(A2533),'Clie-F'!$A$5:$H$7000,4,0),"")</f>
        <v/>
      </c>
      <c r="D2539" s="112" t="str">
        <f>IFERROR(VLOOKUP($I$4&amp;"--"&amp;ROW(A2533),'Clie-F'!$A$5:$H$7000,7,0),"")</f>
        <v/>
      </c>
      <c r="E2539" s="111" t="str">
        <f t="shared" ca="1" si="39"/>
        <v/>
      </c>
      <c r="F2539" s="111" t="str">
        <f>IFERROR(VLOOKUP($I$4&amp;"--"&amp;ROW(A2533),'Clie-F'!$A$5:$J$7000,9,0),"")</f>
        <v/>
      </c>
      <c r="G2539" s="111" t="str">
        <f>IFERROR(VLOOKUP($I$4&amp;"--"&amp;ROW(A2533),'Clie-F'!$A$5:$J$7000,10,0),"")</f>
        <v/>
      </c>
    </row>
    <row r="2540" spans="2:7" ht="30" customHeight="1" x14ac:dyDescent="0.3">
      <c r="B2540" s="110">
        <v>2534</v>
      </c>
      <c r="C2540" s="111" t="str">
        <f>IFERROR(VLOOKUP($I$4&amp;"--"&amp;ROW(A2534),'Clie-F'!$A$5:$H$7000,4,0),"")</f>
        <v/>
      </c>
      <c r="D2540" s="112" t="str">
        <f>IFERROR(VLOOKUP($I$4&amp;"--"&amp;ROW(A2534),'Clie-F'!$A$5:$H$7000,7,0),"")</f>
        <v/>
      </c>
      <c r="E2540" s="111" t="str">
        <f t="shared" ca="1" si="39"/>
        <v/>
      </c>
      <c r="F2540" s="111" t="str">
        <f>IFERROR(VLOOKUP($I$4&amp;"--"&amp;ROW(A2534),'Clie-F'!$A$5:$J$7000,9,0),"")</f>
        <v/>
      </c>
      <c r="G2540" s="111" t="str">
        <f>IFERROR(VLOOKUP($I$4&amp;"--"&amp;ROW(A2534),'Clie-F'!$A$5:$J$7000,10,0),"")</f>
        <v/>
      </c>
    </row>
    <row r="2541" spans="2:7" ht="30" customHeight="1" x14ac:dyDescent="0.3">
      <c r="B2541" s="110">
        <v>2535</v>
      </c>
      <c r="C2541" s="111" t="str">
        <f>IFERROR(VLOOKUP($I$4&amp;"--"&amp;ROW(A2535),'Clie-F'!$A$5:$H$7000,4,0),"")</f>
        <v/>
      </c>
      <c r="D2541" s="112" t="str">
        <f>IFERROR(VLOOKUP($I$4&amp;"--"&amp;ROW(A2535),'Clie-F'!$A$5:$H$7000,7,0),"")</f>
        <v/>
      </c>
      <c r="E2541" s="111" t="str">
        <f t="shared" ca="1" si="39"/>
        <v/>
      </c>
      <c r="F2541" s="111" t="str">
        <f>IFERROR(VLOOKUP($I$4&amp;"--"&amp;ROW(A2535),'Clie-F'!$A$5:$J$7000,9,0),"")</f>
        <v/>
      </c>
      <c r="G2541" s="111" t="str">
        <f>IFERROR(VLOOKUP($I$4&amp;"--"&amp;ROW(A2535),'Clie-F'!$A$5:$J$7000,10,0),"")</f>
        <v/>
      </c>
    </row>
    <row r="2542" spans="2:7" ht="30" customHeight="1" x14ac:dyDescent="0.3">
      <c r="B2542" s="110">
        <v>2536</v>
      </c>
      <c r="C2542" s="111" t="str">
        <f>IFERROR(VLOOKUP($I$4&amp;"--"&amp;ROW(A2536),'Clie-F'!$A$5:$H$7000,4,0),"")</f>
        <v/>
      </c>
      <c r="D2542" s="112" t="str">
        <f>IFERROR(VLOOKUP($I$4&amp;"--"&amp;ROW(A2536),'Clie-F'!$A$5:$H$7000,7,0),"")</f>
        <v/>
      </c>
      <c r="E2542" s="111" t="str">
        <f t="shared" ca="1" si="39"/>
        <v/>
      </c>
      <c r="F2542" s="111" t="str">
        <f>IFERROR(VLOOKUP($I$4&amp;"--"&amp;ROW(A2536),'Clie-F'!$A$5:$J$7000,9,0),"")</f>
        <v/>
      </c>
      <c r="G2542" s="111" t="str">
        <f>IFERROR(VLOOKUP($I$4&amp;"--"&amp;ROW(A2536),'Clie-F'!$A$5:$J$7000,10,0),"")</f>
        <v/>
      </c>
    </row>
    <row r="2543" spans="2:7" ht="30" customHeight="1" x14ac:dyDescent="0.3">
      <c r="B2543" s="110">
        <v>2537</v>
      </c>
      <c r="C2543" s="111" t="str">
        <f>IFERROR(VLOOKUP($I$4&amp;"--"&amp;ROW(A2537),'Clie-F'!$A$5:$H$7000,4,0),"")</f>
        <v/>
      </c>
      <c r="D2543" s="112" t="str">
        <f>IFERROR(VLOOKUP($I$4&amp;"--"&amp;ROW(A2537),'Clie-F'!$A$5:$H$7000,7,0),"")</f>
        <v/>
      </c>
      <c r="E2543" s="111" t="str">
        <f t="shared" ca="1" si="39"/>
        <v/>
      </c>
      <c r="F2543" s="111" t="str">
        <f>IFERROR(VLOOKUP($I$4&amp;"--"&amp;ROW(A2537),'Clie-F'!$A$5:$J$7000,9,0),"")</f>
        <v/>
      </c>
      <c r="G2543" s="111" t="str">
        <f>IFERROR(VLOOKUP($I$4&amp;"--"&amp;ROW(A2537),'Clie-F'!$A$5:$J$7000,10,0),"")</f>
        <v/>
      </c>
    </row>
    <row r="2544" spans="2:7" ht="30" customHeight="1" x14ac:dyDescent="0.3">
      <c r="B2544" s="110">
        <v>2538</v>
      </c>
      <c r="C2544" s="111" t="str">
        <f>IFERROR(VLOOKUP($I$4&amp;"--"&amp;ROW(A2538),'Clie-F'!$A$5:$H$7000,4,0),"")</f>
        <v/>
      </c>
      <c r="D2544" s="112" t="str">
        <f>IFERROR(VLOOKUP($I$4&amp;"--"&amp;ROW(A2538),'Clie-F'!$A$5:$H$7000,7,0),"")</f>
        <v/>
      </c>
      <c r="E2544" s="111" t="str">
        <f t="shared" ca="1" si="39"/>
        <v/>
      </c>
      <c r="F2544" s="111" t="str">
        <f>IFERROR(VLOOKUP($I$4&amp;"--"&amp;ROW(A2538),'Clie-F'!$A$5:$J$7000,9,0),"")</f>
        <v/>
      </c>
      <c r="G2544" s="111" t="str">
        <f>IFERROR(VLOOKUP($I$4&amp;"--"&amp;ROW(A2538),'Clie-F'!$A$5:$J$7000,10,0),"")</f>
        <v/>
      </c>
    </row>
    <row r="2545" spans="2:7" ht="30" customHeight="1" x14ac:dyDescent="0.3">
      <c r="B2545" s="110">
        <v>2539</v>
      </c>
      <c r="C2545" s="111" t="str">
        <f>IFERROR(VLOOKUP($I$4&amp;"--"&amp;ROW(A2539),'Clie-F'!$A$5:$H$7000,4,0),"")</f>
        <v/>
      </c>
      <c r="D2545" s="112" t="str">
        <f>IFERROR(VLOOKUP($I$4&amp;"--"&amp;ROW(A2539),'Clie-F'!$A$5:$H$7000,7,0),"")</f>
        <v/>
      </c>
      <c r="E2545" s="111" t="str">
        <f t="shared" ca="1" si="39"/>
        <v/>
      </c>
      <c r="F2545" s="111" t="str">
        <f>IFERROR(VLOOKUP($I$4&amp;"--"&amp;ROW(A2539),'Clie-F'!$A$5:$J$7000,9,0),"")</f>
        <v/>
      </c>
      <c r="G2545" s="111" t="str">
        <f>IFERROR(VLOOKUP($I$4&amp;"--"&amp;ROW(A2539),'Clie-F'!$A$5:$J$7000,10,0),"")</f>
        <v/>
      </c>
    </row>
    <row r="2546" spans="2:7" ht="30" customHeight="1" x14ac:dyDescent="0.3">
      <c r="B2546" s="110">
        <v>2540</v>
      </c>
      <c r="C2546" s="111" t="str">
        <f>IFERROR(VLOOKUP($I$4&amp;"--"&amp;ROW(A2540),'Clie-F'!$A$5:$H$7000,4,0),"")</f>
        <v/>
      </c>
      <c r="D2546" s="112" t="str">
        <f>IFERROR(VLOOKUP($I$4&amp;"--"&amp;ROW(A2540),'Clie-F'!$A$5:$H$7000,7,0),"")</f>
        <v/>
      </c>
      <c r="E2546" s="111" t="str">
        <f t="shared" ca="1" si="39"/>
        <v/>
      </c>
      <c r="F2546" s="111" t="str">
        <f>IFERROR(VLOOKUP($I$4&amp;"--"&amp;ROW(A2540),'Clie-F'!$A$5:$J$7000,9,0),"")</f>
        <v/>
      </c>
      <c r="G2546" s="111" t="str">
        <f>IFERROR(VLOOKUP($I$4&amp;"--"&amp;ROW(A2540),'Clie-F'!$A$5:$J$7000,10,0),"")</f>
        <v/>
      </c>
    </row>
    <row r="2547" spans="2:7" ht="30" customHeight="1" x14ac:dyDescent="0.3">
      <c r="B2547" s="110">
        <v>2541</v>
      </c>
      <c r="C2547" s="111" t="str">
        <f>IFERROR(VLOOKUP($I$4&amp;"--"&amp;ROW(A2541),'Clie-F'!$A$5:$H$7000,4,0),"")</f>
        <v/>
      </c>
      <c r="D2547" s="112" t="str">
        <f>IFERROR(VLOOKUP($I$4&amp;"--"&amp;ROW(A2541),'Clie-F'!$A$5:$H$7000,7,0),"")</f>
        <v/>
      </c>
      <c r="E2547" s="111" t="str">
        <f t="shared" ca="1" si="39"/>
        <v/>
      </c>
      <c r="F2547" s="111" t="str">
        <f>IFERROR(VLOOKUP($I$4&amp;"--"&amp;ROW(A2541),'Clie-F'!$A$5:$J$7000,9,0),"")</f>
        <v/>
      </c>
      <c r="G2547" s="111" t="str">
        <f>IFERROR(VLOOKUP($I$4&amp;"--"&amp;ROW(A2541),'Clie-F'!$A$5:$J$7000,10,0),"")</f>
        <v/>
      </c>
    </row>
    <row r="2548" spans="2:7" ht="30" customHeight="1" x14ac:dyDescent="0.3">
      <c r="B2548" s="110">
        <v>2542</v>
      </c>
      <c r="C2548" s="111" t="str">
        <f>IFERROR(VLOOKUP($I$4&amp;"--"&amp;ROW(A2542),'Clie-F'!$A$5:$H$7000,4,0),"")</f>
        <v/>
      </c>
      <c r="D2548" s="112" t="str">
        <f>IFERROR(VLOOKUP($I$4&amp;"--"&amp;ROW(A2542),'Clie-F'!$A$5:$H$7000,7,0),"")</f>
        <v/>
      </c>
      <c r="E2548" s="111" t="str">
        <f t="shared" ca="1" si="39"/>
        <v/>
      </c>
      <c r="F2548" s="111" t="str">
        <f>IFERROR(VLOOKUP($I$4&amp;"--"&amp;ROW(A2542),'Clie-F'!$A$5:$J$7000,9,0),"")</f>
        <v/>
      </c>
      <c r="G2548" s="111" t="str">
        <f>IFERROR(VLOOKUP($I$4&amp;"--"&amp;ROW(A2542),'Clie-F'!$A$5:$J$7000,10,0),"")</f>
        <v/>
      </c>
    </row>
    <row r="2549" spans="2:7" ht="30" customHeight="1" x14ac:dyDescent="0.3">
      <c r="B2549" s="110">
        <v>2543</v>
      </c>
      <c r="C2549" s="111" t="str">
        <f>IFERROR(VLOOKUP($I$4&amp;"--"&amp;ROW(A2543),'Clie-F'!$A$5:$H$7000,4,0),"")</f>
        <v/>
      </c>
      <c r="D2549" s="112" t="str">
        <f>IFERROR(VLOOKUP($I$4&amp;"--"&amp;ROW(A2543),'Clie-F'!$A$5:$H$7000,7,0),"")</f>
        <v/>
      </c>
      <c r="E2549" s="111" t="str">
        <f t="shared" ca="1" si="39"/>
        <v/>
      </c>
      <c r="F2549" s="111" t="str">
        <f>IFERROR(VLOOKUP($I$4&amp;"--"&amp;ROW(A2543),'Clie-F'!$A$5:$J$7000,9,0),"")</f>
        <v/>
      </c>
      <c r="G2549" s="111" t="str">
        <f>IFERROR(VLOOKUP($I$4&amp;"--"&amp;ROW(A2543),'Clie-F'!$A$5:$J$7000,10,0),"")</f>
        <v/>
      </c>
    </row>
    <row r="2550" spans="2:7" ht="30" customHeight="1" x14ac:dyDescent="0.3">
      <c r="B2550" s="110">
        <v>2544</v>
      </c>
      <c r="C2550" s="111" t="str">
        <f>IFERROR(VLOOKUP($I$4&amp;"--"&amp;ROW(A2544),'Clie-F'!$A$5:$H$7000,4,0),"")</f>
        <v/>
      </c>
      <c r="D2550" s="112" t="str">
        <f>IFERROR(VLOOKUP($I$4&amp;"--"&amp;ROW(A2544),'Clie-F'!$A$5:$H$7000,7,0),"")</f>
        <v/>
      </c>
      <c r="E2550" s="111" t="str">
        <f t="shared" ca="1" si="39"/>
        <v/>
      </c>
      <c r="F2550" s="111" t="str">
        <f>IFERROR(VLOOKUP($I$4&amp;"--"&amp;ROW(A2544),'Clie-F'!$A$5:$J$7000,9,0),"")</f>
        <v/>
      </c>
      <c r="G2550" s="111" t="str">
        <f>IFERROR(VLOOKUP($I$4&amp;"--"&amp;ROW(A2544),'Clie-F'!$A$5:$J$7000,10,0),"")</f>
        <v/>
      </c>
    </row>
    <row r="2551" spans="2:7" ht="30" customHeight="1" x14ac:dyDescent="0.3">
      <c r="B2551" s="110">
        <v>2545</v>
      </c>
      <c r="C2551" s="111" t="str">
        <f>IFERROR(VLOOKUP($I$4&amp;"--"&amp;ROW(A2545),'Clie-F'!$A$5:$H$7000,4,0),"")</f>
        <v/>
      </c>
      <c r="D2551" s="112" t="str">
        <f>IFERROR(VLOOKUP($I$4&amp;"--"&amp;ROW(A2545),'Clie-F'!$A$5:$H$7000,7,0),"")</f>
        <v/>
      </c>
      <c r="E2551" s="111" t="str">
        <f t="shared" ca="1" si="39"/>
        <v/>
      </c>
      <c r="F2551" s="111" t="str">
        <f>IFERROR(VLOOKUP($I$4&amp;"--"&amp;ROW(A2545),'Clie-F'!$A$5:$J$7000,9,0),"")</f>
        <v/>
      </c>
      <c r="G2551" s="111" t="str">
        <f>IFERROR(VLOOKUP($I$4&amp;"--"&amp;ROW(A2545),'Clie-F'!$A$5:$J$7000,10,0),"")</f>
        <v/>
      </c>
    </row>
    <row r="2552" spans="2:7" ht="30" customHeight="1" x14ac:dyDescent="0.3">
      <c r="B2552" s="110">
        <v>2546</v>
      </c>
      <c r="C2552" s="111" t="str">
        <f>IFERROR(VLOOKUP($I$4&amp;"--"&amp;ROW(A2546),'Clie-F'!$A$5:$H$7000,4,0),"")</f>
        <v/>
      </c>
      <c r="D2552" s="112" t="str">
        <f>IFERROR(VLOOKUP($I$4&amp;"--"&amp;ROW(A2546),'Clie-F'!$A$5:$H$7000,7,0),"")</f>
        <v/>
      </c>
      <c r="E2552" s="111" t="str">
        <f t="shared" ca="1" si="39"/>
        <v/>
      </c>
      <c r="F2552" s="111" t="str">
        <f>IFERROR(VLOOKUP($I$4&amp;"--"&amp;ROW(A2546),'Clie-F'!$A$5:$J$7000,9,0),"")</f>
        <v/>
      </c>
      <c r="G2552" s="111" t="str">
        <f>IFERROR(VLOOKUP($I$4&amp;"--"&amp;ROW(A2546),'Clie-F'!$A$5:$J$7000,10,0),"")</f>
        <v/>
      </c>
    </row>
    <row r="2553" spans="2:7" ht="30" customHeight="1" x14ac:dyDescent="0.3">
      <c r="B2553" s="110">
        <v>2547</v>
      </c>
      <c r="C2553" s="111" t="str">
        <f>IFERROR(VLOOKUP($I$4&amp;"--"&amp;ROW(A2547),'Clie-F'!$A$5:$H$7000,4,0),"")</f>
        <v/>
      </c>
      <c r="D2553" s="112" t="str">
        <f>IFERROR(VLOOKUP($I$4&amp;"--"&amp;ROW(A2547),'Clie-F'!$A$5:$H$7000,7,0),"")</f>
        <v/>
      </c>
      <c r="E2553" s="111" t="str">
        <f t="shared" ca="1" si="39"/>
        <v/>
      </c>
      <c r="F2553" s="111" t="str">
        <f>IFERROR(VLOOKUP($I$4&amp;"--"&amp;ROW(A2547),'Clie-F'!$A$5:$J$7000,9,0),"")</f>
        <v/>
      </c>
      <c r="G2553" s="111" t="str">
        <f>IFERROR(VLOOKUP($I$4&amp;"--"&amp;ROW(A2547),'Clie-F'!$A$5:$J$7000,10,0),"")</f>
        <v/>
      </c>
    </row>
    <row r="2554" spans="2:7" ht="30" customHeight="1" x14ac:dyDescent="0.3">
      <c r="B2554" s="110">
        <v>2548</v>
      </c>
      <c r="C2554" s="111" t="str">
        <f>IFERROR(VLOOKUP($I$4&amp;"--"&amp;ROW(A2548),'Clie-F'!$A$5:$H$7000,4,0),"")</f>
        <v/>
      </c>
      <c r="D2554" s="112" t="str">
        <f>IFERROR(VLOOKUP($I$4&amp;"--"&amp;ROW(A2548),'Clie-F'!$A$5:$H$7000,7,0),"")</f>
        <v/>
      </c>
      <c r="E2554" s="111" t="str">
        <f t="shared" ca="1" si="39"/>
        <v/>
      </c>
      <c r="F2554" s="111" t="str">
        <f>IFERROR(VLOOKUP($I$4&amp;"--"&amp;ROW(A2548),'Clie-F'!$A$5:$J$7000,9,0),"")</f>
        <v/>
      </c>
      <c r="G2554" s="111" t="str">
        <f>IFERROR(VLOOKUP($I$4&amp;"--"&amp;ROW(A2548),'Clie-F'!$A$5:$J$7000,10,0),"")</f>
        <v/>
      </c>
    </row>
    <row r="2555" spans="2:7" ht="30" customHeight="1" x14ac:dyDescent="0.3">
      <c r="B2555" s="110">
        <v>2549</v>
      </c>
      <c r="C2555" s="111" t="str">
        <f>IFERROR(VLOOKUP($I$4&amp;"--"&amp;ROW(A2549),'Clie-F'!$A$5:$H$7000,4,0),"")</f>
        <v/>
      </c>
      <c r="D2555" s="112" t="str">
        <f>IFERROR(VLOOKUP($I$4&amp;"--"&amp;ROW(A2549),'Clie-F'!$A$5:$H$7000,7,0),"")</f>
        <v/>
      </c>
      <c r="E2555" s="111" t="str">
        <f t="shared" ca="1" si="39"/>
        <v/>
      </c>
      <c r="F2555" s="111" t="str">
        <f>IFERROR(VLOOKUP($I$4&amp;"--"&amp;ROW(A2549),'Clie-F'!$A$5:$J$7000,9,0),"")</f>
        <v/>
      </c>
      <c r="G2555" s="111" t="str">
        <f>IFERROR(VLOOKUP($I$4&amp;"--"&amp;ROW(A2549),'Clie-F'!$A$5:$J$7000,10,0),"")</f>
        <v/>
      </c>
    </row>
    <row r="2556" spans="2:7" ht="30" customHeight="1" x14ac:dyDescent="0.3">
      <c r="B2556" s="110">
        <v>2550</v>
      </c>
      <c r="C2556" s="111" t="str">
        <f>IFERROR(VLOOKUP($I$4&amp;"--"&amp;ROW(A2550),'Clie-F'!$A$5:$H$7000,4,0),"")</f>
        <v/>
      </c>
      <c r="D2556" s="112" t="str">
        <f>IFERROR(VLOOKUP($I$4&amp;"--"&amp;ROW(A2550),'Clie-F'!$A$5:$H$7000,7,0),"")</f>
        <v/>
      </c>
      <c r="E2556" s="111" t="str">
        <f t="shared" ca="1" si="39"/>
        <v/>
      </c>
      <c r="F2556" s="111" t="str">
        <f>IFERROR(VLOOKUP($I$4&amp;"--"&amp;ROW(A2550),'Clie-F'!$A$5:$J$7000,9,0),"")</f>
        <v/>
      </c>
      <c r="G2556" s="111" t="str">
        <f>IFERROR(VLOOKUP($I$4&amp;"--"&amp;ROW(A2550),'Clie-F'!$A$5:$J$7000,10,0),"")</f>
        <v/>
      </c>
    </row>
    <row r="2557" spans="2:7" ht="30" customHeight="1" x14ac:dyDescent="0.3">
      <c r="B2557" s="110">
        <v>2551</v>
      </c>
      <c r="C2557" s="111" t="str">
        <f>IFERROR(VLOOKUP($I$4&amp;"--"&amp;ROW(A2551),'Clie-F'!$A$5:$H$7000,4,0),"")</f>
        <v/>
      </c>
      <c r="D2557" s="112" t="str">
        <f>IFERROR(VLOOKUP($I$4&amp;"--"&amp;ROW(A2551),'Clie-F'!$A$5:$H$7000,7,0),"")</f>
        <v/>
      </c>
      <c r="E2557" s="111" t="str">
        <f t="shared" ca="1" si="39"/>
        <v/>
      </c>
      <c r="F2557" s="111" t="str">
        <f>IFERROR(VLOOKUP($I$4&amp;"--"&amp;ROW(A2551),'Clie-F'!$A$5:$J$7000,9,0),"")</f>
        <v/>
      </c>
      <c r="G2557" s="111" t="str">
        <f>IFERROR(VLOOKUP($I$4&amp;"--"&amp;ROW(A2551),'Clie-F'!$A$5:$J$7000,10,0),"")</f>
        <v/>
      </c>
    </row>
    <row r="2558" spans="2:7" ht="30" customHeight="1" x14ac:dyDescent="0.3">
      <c r="B2558" s="110">
        <v>2552</v>
      </c>
      <c r="C2558" s="111" t="str">
        <f>IFERROR(VLOOKUP($I$4&amp;"--"&amp;ROW(A2552),'Clie-F'!$A$5:$H$7000,4,0),"")</f>
        <v/>
      </c>
      <c r="D2558" s="112" t="str">
        <f>IFERROR(VLOOKUP($I$4&amp;"--"&amp;ROW(A2552),'Clie-F'!$A$5:$H$7000,7,0),"")</f>
        <v/>
      </c>
      <c r="E2558" s="111" t="str">
        <f t="shared" ca="1" si="39"/>
        <v/>
      </c>
      <c r="F2558" s="111" t="str">
        <f>IFERROR(VLOOKUP($I$4&amp;"--"&amp;ROW(A2552),'Clie-F'!$A$5:$J$7000,9,0),"")</f>
        <v/>
      </c>
      <c r="G2558" s="111" t="str">
        <f>IFERROR(VLOOKUP($I$4&amp;"--"&amp;ROW(A2552),'Clie-F'!$A$5:$J$7000,10,0),"")</f>
        <v/>
      </c>
    </row>
    <row r="2559" spans="2:7" ht="30" customHeight="1" x14ac:dyDescent="0.3">
      <c r="B2559" s="110">
        <v>2553</v>
      </c>
      <c r="C2559" s="111" t="str">
        <f>IFERROR(VLOOKUP($I$4&amp;"--"&amp;ROW(A2553),'Clie-F'!$A$5:$H$7000,4,0),"")</f>
        <v/>
      </c>
      <c r="D2559" s="112" t="str">
        <f>IFERROR(VLOOKUP($I$4&amp;"--"&amp;ROW(A2553),'Clie-F'!$A$5:$H$7000,7,0),"")</f>
        <v/>
      </c>
      <c r="E2559" s="111" t="str">
        <f t="shared" ca="1" si="39"/>
        <v/>
      </c>
      <c r="F2559" s="111" t="str">
        <f>IFERROR(VLOOKUP($I$4&amp;"--"&amp;ROW(A2553),'Clie-F'!$A$5:$J$7000,9,0),"")</f>
        <v/>
      </c>
      <c r="G2559" s="111" t="str">
        <f>IFERROR(VLOOKUP($I$4&amp;"--"&amp;ROW(A2553),'Clie-F'!$A$5:$J$7000,10,0),"")</f>
        <v/>
      </c>
    </row>
    <row r="2560" spans="2:7" ht="30" customHeight="1" x14ac:dyDescent="0.3">
      <c r="B2560" s="110">
        <v>2554</v>
      </c>
      <c r="C2560" s="111" t="str">
        <f>IFERROR(VLOOKUP($I$4&amp;"--"&amp;ROW(A2554),'Clie-F'!$A$5:$H$7000,4,0),"")</f>
        <v/>
      </c>
      <c r="D2560" s="112" t="str">
        <f>IFERROR(VLOOKUP($I$4&amp;"--"&amp;ROW(A2554),'Clie-F'!$A$5:$H$7000,7,0),"")</f>
        <v/>
      </c>
      <c r="E2560" s="111" t="str">
        <f t="shared" ca="1" si="39"/>
        <v/>
      </c>
      <c r="F2560" s="111" t="str">
        <f>IFERROR(VLOOKUP($I$4&amp;"--"&amp;ROW(A2554),'Clie-F'!$A$5:$J$7000,9,0),"")</f>
        <v/>
      </c>
      <c r="G2560" s="111" t="str">
        <f>IFERROR(VLOOKUP($I$4&amp;"--"&amp;ROW(A2554),'Clie-F'!$A$5:$J$7000,10,0),"")</f>
        <v/>
      </c>
    </row>
    <row r="2561" spans="2:7" ht="30" customHeight="1" x14ac:dyDescent="0.3">
      <c r="B2561" s="110">
        <v>2555</v>
      </c>
      <c r="C2561" s="111" t="str">
        <f>IFERROR(VLOOKUP($I$4&amp;"--"&amp;ROW(A2555),'Clie-F'!$A$5:$H$7000,4,0),"")</f>
        <v/>
      </c>
      <c r="D2561" s="112" t="str">
        <f>IFERROR(VLOOKUP($I$4&amp;"--"&amp;ROW(A2555),'Clie-F'!$A$5:$H$7000,7,0),"")</f>
        <v/>
      </c>
      <c r="E2561" s="111" t="str">
        <f t="shared" ca="1" si="39"/>
        <v/>
      </c>
      <c r="F2561" s="111" t="str">
        <f>IFERROR(VLOOKUP($I$4&amp;"--"&amp;ROW(A2555),'Clie-F'!$A$5:$J$7000,9,0),"")</f>
        <v/>
      </c>
      <c r="G2561" s="111" t="str">
        <f>IFERROR(VLOOKUP($I$4&amp;"--"&amp;ROW(A2555),'Clie-F'!$A$5:$J$7000,10,0),"")</f>
        <v/>
      </c>
    </row>
    <row r="2562" spans="2:7" ht="30" customHeight="1" x14ac:dyDescent="0.3">
      <c r="B2562" s="110">
        <v>2556</v>
      </c>
      <c r="C2562" s="111" t="str">
        <f>IFERROR(VLOOKUP($I$4&amp;"--"&amp;ROW(A2556),'Clie-F'!$A$5:$H$7000,4,0),"")</f>
        <v/>
      </c>
      <c r="D2562" s="112" t="str">
        <f>IFERROR(VLOOKUP($I$4&amp;"--"&amp;ROW(A2556),'Clie-F'!$A$5:$H$7000,7,0),"")</f>
        <v/>
      </c>
      <c r="E2562" s="111" t="str">
        <f t="shared" ca="1" si="39"/>
        <v/>
      </c>
      <c r="F2562" s="111" t="str">
        <f>IFERROR(VLOOKUP($I$4&amp;"--"&amp;ROW(A2556),'Clie-F'!$A$5:$J$7000,9,0),"")</f>
        <v/>
      </c>
      <c r="G2562" s="111" t="str">
        <f>IFERROR(VLOOKUP($I$4&amp;"--"&amp;ROW(A2556),'Clie-F'!$A$5:$J$7000,10,0),"")</f>
        <v/>
      </c>
    </row>
    <row r="2563" spans="2:7" ht="30" customHeight="1" x14ac:dyDescent="0.3">
      <c r="B2563" s="110">
        <v>2557</v>
      </c>
      <c r="C2563" s="111" t="str">
        <f>IFERROR(VLOOKUP($I$4&amp;"--"&amp;ROW(A2557),'Clie-F'!$A$5:$H$7000,4,0),"")</f>
        <v/>
      </c>
      <c r="D2563" s="112" t="str">
        <f>IFERROR(VLOOKUP($I$4&amp;"--"&amp;ROW(A2557),'Clie-F'!$A$5:$H$7000,7,0),"")</f>
        <v/>
      </c>
      <c r="E2563" s="111" t="str">
        <f t="shared" ca="1" si="39"/>
        <v/>
      </c>
      <c r="F2563" s="111" t="str">
        <f>IFERROR(VLOOKUP($I$4&amp;"--"&amp;ROW(A2557),'Clie-F'!$A$5:$J$7000,9,0),"")</f>
        <v/>
      </c>
      <c r="G2563" s="111" t="str">
        <f>IFERROR(VLOOKUP($I$4&amp;"--"&amp;ROW(A2557),'Clie-F'!$A$5:$J$7000,10,0),"")</f>
        <v/>
      </c>
    </row>
    <row r="2564" spans="2:7" ht="30" customHeight="1" x14ac:dyDescent="0.3">
      <c r="B2564" s="110">
        <v>2558</v>
      </c>
      <c r="C2564" s="111" t="str">
        <f>IFERROR(VLOOKUP($I$4&amp;"--"&amp;ROW(A2558),'Clie-F'!$A$5:$H$7000,4,0),"")</f>
        <v/>
      </c>
      <c r="D2564" s="112" t="str">
        <f>IFERROR(VLOOKUP($I$4&amp;"--"&amp;ROW(A2558),'Clie-F'!$A$5:$H$7000,7,0),"")</f>
        <v/>
      </c>
      <c r="E2564" s="111" t="str">
        <f t="shared" ca="1" si="39"/>
        <v/>
      </c>
      <c r="F2564" s="111" t="str">
        <f>IFERROR(VLOOKUP($I$4&amp;"--"&amp;ROW(A2558),'Clie-F'!$A$5:$J$7000,9,0),"")</f>
        <v/>
      </c>
      <c r="G2564" s="111" t="str">
        <f>IFERROR(VLOOKUP($I$4&amp;"--"&amp;ROW(A2558),'Clie-F'!$A$5:$J$7000,10,0),"")</f>
        <v/>
      </c>
    </row>
    <row r="2565" spans="2:7" ht="30" customHeight="1" x14ac:dyDescent="0.3">
      <c r="B2565" s="110">
        <v>2559</v>
      </c>
      <c r="C2565" s="111" t="str">
        <f>IFERROR(VLOOKUP($I$4&amp;"--"&amp;ROW(A2559),'Clie-F'!$A$5:$H$7000,4,0),"")</f>
        <v/>
      </c>
      <c r="D2565" s="112" t="str">
        <f>IFERROR(VLOOKUP($I$4&amp;"--"&amp;ROW(A2559),'Clie-F'!$A$5:$H$7000,7,0),"")</f>
        <v/>
      </c>
      <c r="E2565" s="111" t="str">
        <f t="shared" ca="1" si="39"/>
        <v/>
      </c>
      <c r="F2565" s="111" t="str">
        <f>IFERROR(VLOOKUP($I$4&amp;"--"&amp;ROW(A2559),'Clie-F'!$A$5:$J$7000,9,0),"")</f>
        <v/>
      </c>
      <c r="G2565" s="111" t="str">
        <f>IFERROR(VLOOKUP($I$4&amp;"--"&amp;ROW(A2559),'Clie-F'!$A$5:$J$7000,10,0),"")</f>
        <v/>
      </c>
    </row>
    <row r="2566" spans="2:7" ht="30" customHeight="1" x14ac:dyDescent="0.3">
      <c r="B2566" s="110">
        <v>2560</v>
      </c>
      <c r="C2566" s="111" t="str">
        <f>IFERROR(VLOOKUP($I$4&amp;"--"&amp;ROW(A2560),'Clie-F'!$A$5:$H$7000,4,0),"")</f>
        <v/>
      </c>
      <c r="D2566" s="112" t="str">
        <f>IFERROR(VLOOKUP($I$4&amp;"--"&amp;ROW(A2560),'Clie-F'!$A$5:$H$7000,7,0),"")</f>
        <v/>
      </c>
      <c r="E2566" s="111" t="str">
        <f t="shared" ca="1" si="39"/>
        <v/>
      </c>
      <c r="F2566" s="111" t="str">
        <f>IFERROR(VLOOKUP($I$4&amp;"--"&amp;ROW(A2560),'Clie-F'!$A$5:$J$7000,9,0),"")</f>
        <v/>
      </c>
      <c r="G2566" s="111" t="str">
        <f>IFERROR(VLOOKUP($I$4&amp;"--"&amp;ROW(A2560),'Clie-F'!$A$5:$J$7000,10,0),"")</f>
        <v/>
      </c>
    </row>
    <row r="2567" spans="2:7" ht="30" customHeight="1" x14ac:dyDescent="0.3">
      <c r="B2567" s="110">
        <v>2561</v>
      </c>
      <c r="C2567" s="111" t="str">
        <f>IFERROR(VLOOKUP($I$4&amp;"--"&amp;ROW(A2561),'Clie-F'!$A$5:$H$7000,4,0),"")</f>
        <v/>
      </c>
      <c r="D2567" s="112" t="str">
        <f>IFERROR(VLOOKUP($I$4&amp;"--"&amp;ROW(A2561),'Clie-F'!$A$5:$H$7000,7,0),"")</f>
        <v/>
      </c>
      <c r="E2567" s="111" t="str">
        <f t="shared" ref="E2567:E2630" ca="1" si="40">IFERROR(IF(D2567,DATEDIF(D2567,TODAY(),"Y"),""),"")</f>
        <v/>
      </c>
      <c r="F2567" s="111" t="str">
        <f>IFERROR(VLOOKUP($I$4&amp;"--"&amp;ROW(A2561),'Clie-F'!$A$5:$J$7000,9,0),"")</f>
        <v/>
      </c>
      <c r="G2567" s="111" t="str">
        <f>IFERROR(VLOOKUP($I$4&amp;"--"&amp;ROW(A2561),'Clie-F'!$A$5:$J$7000,10,0),"")</f>
        <v/>
      </c>
    </row>
    <row r="2568" spans="2:7" ht="30" customHeight="1" x14ac:dyDescent="0.3">
      <c r="B2568" s="110">
        <v>2562</v>
      </c>
      <c r="C2568" s="111" t="str">
        <f>IFERROR(VLOOKUP($I$4&amp;"--"&amp;ROW(A2562),'Clie-F'!$A$5:$H$7000,4,0),"")</f>
        <v/>
      </c>
      <c r="D2568" s="112" t="str">
        <f>IFERROR(VLOOKUP($I$4&amp;"--"&amp;ROW(A2562),'Clie-F'!$A$5:$H$7000,7,0),"")</f>
        <v/>
      </c>
      <c r="E2568" s="111" t="str">
        <f t="shared" ca="1" si="40"/>
        <v/>
      </c>
      <c r="F2568" s="111" t="str">
        <f>IFERROR(VLOOKUP($I$4&amp;"--"&amp;ROW(A2562),'Clie-F'!$A$5:$J$7000,9,0),"")</f>
        <v/>
      </c>
      <c r="G2568" s="111" t="str">
        <f>IFERROR(VLOOKUP($I$4&amp;"--"&amp;ROW(A2562),'Clie-F'!$A$5:$J$7000,10,0),"")</f>
        <v/>
      </c>
    </row>
    <row r="2569" spans="2:7" ht="30" customHeight="1" x14ac:dyDescent="0.3">
      <c r="B2569" s="110">
        <v>2563</v>
      </c>
      <c r="C2569" s="111" t="str">
        <f>IFERROR(VLOOKUP($I$4&amp;"--"&amp;ROW(A2563),'Clie-F'!$A$5:$H$7000,4,0),"")</f>
        <v/>
      </c>
      <c r="D2569" s="112" t="str">
        <f>IFERROR(VLOOKUP($I$4&amp;"--"&amp;ROW(A2563),'Clie-F'!$A$5:$H$7000,7,0),"")</f>
        <v/>
      </c>
      <c r="E2569" s="111" t="str">
        <f t="shared" ca="1" si="40"/>
        <v/>
      </c>
      <c r="F2569" s="111" t="str">
        <f>IFERROR(VLOOKUP($I$4&amp;"--"&amp;ROW(A2563),'Clie-F'!$A$5:$J$7000,9,0),"")</f>
        <v/>
      </c>
      <c r="G2569" s="111" t="str">
        <f>IFERROR(VLOOKUP($I$4&amp;"--"&amp;ROW(A2563),'Clie-F'!$A$5:$J$7000,10,0),"")</f>
        <v/>
      </c>
    </row>
    <row r="2570" spans="2:7" ht="30" customHeight="1" x14ac:dyDescent="0.3">
      <c r="B2570" s="110">
        <v>2564</v>
      </c>
      <c r="C2570" s="111" t="str">
        <f>IFERROR(VLOOKUP($I$4&amp;"--"&amp;ROW(A2564),'Clie-F'!$A$5:$H$7000,4,0),"")</f>
        <v/>
      </c>
      <c r="D2570" s="112" t="str">
        <f>IFERROR(VLOOKUP($I$4&amp;"--"&amp;ROW(A2564),'Clie-F'!$A$5:$H$7000,7,0),"")</f>
        <v/>
      </c>
      <c r="E2570" s="111" t="str">
        <f t="shared" ca="1" si="40"/>
        <v/>
      </c>
      <c r="F2570" s="111" t="str">
        <f>IFERROR(VLOOKUP($I$4&amp;"--"&amp;ROW(A2564),'Clie-F'!$A$5:$J$7000,9,0),"")</f>
        <v/>
      </c>
      <c r="G2570" s="111" t="str">
        <f>IFERROR(VLOOKUP($I$4&amp;"--"&amp;ROW(A2564),'Clie-F'!$A$5:$J$7000,10,0),"")</f>
        <v/>
      </c>
    </row>
    <row r="2571" spans="2:7" ht="30" customHeight="1" x14ac:dyDescent="0.3">
      <c r="B2571" s="110">
        <v>2565</v>
      </c>
      <c r="C2571" s="111" t="str">
        <f>IFERROR(VLOOKUP($I$4&amp;"--"&amp;ROW(A2565),'Clie-F'!$A$5:$H$7000,4,0),"")</f>
        <v/>
      </c>
      <c r="D2571" s="112" t="str">
        <f>IFERROR(VLOOKUP($I$4&amp;"--"&amp;ROW(A2565),'Clie-F'!$A$5:$H$7000,7,0),"")</f>
        <v/>
      </c>
      <c r="E2571" s="111" t="str">
        <f t="shared" ca="1" si="40"/>
        <v/>
      </c>
      <c r="F2571" s="111" t="str">
        <f>IFERROR(VLOOKUP($I$4&amp;"--"&amp;ROW(A2565),'Clie-F'!$A$5:$J$7000,9,0),"")</f>
        <v/>
      </c>
      <c r="G2571" s="111" t="str">
        <f>IFERROR(VLOOKUP($I$4&amp;"--"&amp;ROW(A2565),'Clie-F'!$A$5:$J$7000,10,0),"")</f>
        <v/>
      </c>
    </row>
    <row r="2572" spans="2:7" ht="30" customHeight="1" x14ac:dyDescent="0.3">
      <c r="B2572" s="110">
        <v>2566</v>
      </c>
      <c r="C2572" s="111" t="str">
        <f>IFERROR(VLOOKUP($I$4&amp;"--"&amp;ROW(A2566),'Clie-F'!$A$5:$H$7000,4,0),"")</f>
        <v/>
      </c>
      <c r="D2572" s="112" t="str">
        <f>IFERROR(VLOOKUP($I$4&amp;"--"&amp;ROW(A2566),'Clie-F'!$A$5:$H$7000,7,0),"")</f>
        <v/>
      </c>
      <c r="E2572" s="111" t="str">
        <f t="shared" ca="1" si="40"/>
        <v/>
      </c>
      <c r="F2572" s="111" t="str">
        <f>IFERROR(VLOOKUP($I$4&amp;"--"&amp;ROW(A2566),'Clie-F'!$A$5:$J$7000,9,0),"")</f>
        <v/>
      </c>
      <c r="G2572" s="111" t="str">
        <f>IFERROR(VLOOKUP($I$4&amp;"--"&amp;ROW(A2566),'Clie-F'!$A$5:$J$7000,10,0),"")</f>
        <v/>
      </c>
    </row>
    <row r="2573" spans="2:7" ht="30" customHeight="1" x14ac:dyDescent="0.3">
      <c r="B2573" s="110">
        <v>2567</v>
      </c>
      <c r="C2573" s="111" t="str">
        <f>IFERROR(VLOOKUP($I$4&amp;"--"&amp;ROW(A2567),'Clie-F'!$A$5:$H$7000,4,0),"")</f>
        <v/>
      </c>
      <c r="D2573" s="112" t="str">
        <f>IFERROR(VLOOKUP($I$4&amp;"--"&amp;ROW(A2567),'Clie-F'!$A$5:$H$7000,7,0),"")</f>
        <v/>
      </c>
      <c r="E2573" s="111" t="str">
        <f t="shared" ca="1" si="40"/>
        <v/>
      </c>
      <c r="F2573" s="111" t="str">
        <f>IFERROR(VLOOKUP($I$4&amp;"--"&amp;ROW(A2567),'Clie-F'!$A$5:$J$7000,9,0),"")</f>
        <v/>
      </c>
      <c r="G2573" s="111" t="str">
        <f>IFERROR(VLOOKUP($I$4&amp;"--"&amp;ROW(A2567),'Clie-F'!$A$5:$J$7000,10,0),"")</f>
        <v/>
      </c>
    </row>
    <row r="2574" spans="2:7" ht="30" customHeight="1" x14ac:dyDescent="0.3">
      <c r="B2574" s="110">
        <v>2568</v>
      </c>
      <c r="C2574" s="111" t="str">
        <f>IFERROR(VLOOKUP($I$4&amp;"--"&amp;ROW(A2568),'Clie-F'!$A$5:$H$7000,4,0),"")</f>
        <v/>
      </c>
      <c r="D2574" s="112" t="str">
        <f>IFERROR(VLOOKUP($I$4&amp;"--"&amp;ROW(A2568),'Clie-F'!$A$5:$H$7000,7,0),"")</f>
        <v/>
      </c>
      <c r="E2574" s="111" t="str">
        <f t="shared" ca="1" si="40"/>
        <v/>
      </c>
      <c r="F2574" s="111" t="str">
        <f>IFERROR(VLOOKUP($I$4&amp;"--"&amp;ROW(A2568),'Clie-F'!$A$5:$J$7000,9,0),"")</f>
        <v/>
      </c>
      <c r="G2574" s="111" t="str">
        <f>IFERROR(VLOOKUP($I$4&amp;"--"&amp;ROW(A2568),'Clie-F'!$A$5:$J$7000,10,0),"")</f>
        <v/>
      </c>
    </row>
    <row r="2575" spans="2:7" ht="30" customHeight="1" x14ac:dyDescent="0.3">
      <c r="B2575" s="110">
        <v>2569</v>
      </c>
      <c r="C2575" s="111" t="str">
        <f>IFERROR(VLOOKUP($I$4&amp;"--"&amp;ROW(A2569),'Clie-F'!$A$5:$H$7000,4,0),"")</f>
        <v/>
      </c>
      <c r="D2575" s="112" t="str">
        <f>IFERROR(VLOOKUP($I$4&amp;"--"&amp;ROW(A2569),'Clie-F'!$A$5:$H$7000,7,0),"")</f>
        <v/>
      </c>
      <c r="E2575" s="111" t="str">
        <f t="shared" ca="1" si="40"/>
        <v/>
      </c>
      <c r="F2575" s="111" t="str">
        <f>IFERROR(VLOOKUP($I$4&amp;"--"&amp;ROW(A2569),'Clie-F'!$A$5:$J$7000,9,0),"")</f>
        <v/>
      </c>
      <c r="G2575" s="111" t="str">
        <f>IFERROR(VLOOKUP($I$4&amp;"--"&amp;ROW(A2569),'Clie-F'!$A$5:$J$7000,10,0),"")</f>
        <v/>
      </c>
    </row>
    <row r="2576" spans="2:7" ht="30" customHeight="1" x14ac:dyDescent="0.3">
      <c r="B2576" s="110">
        <v>2570</v>
      </c>
      <c r="C2576" s="111" t="str">
        <f>IFERROR(VLOOKUP($I$4&amp;"--"&amp;ROW(A2570),'Clie-F'!$A$5:$H$7000,4,0),"")</f>
        <v/>
      </c>
      <c r="D2576" s="112" t="str">
        <f>IFERROR(VLOOKUP($I$4&amp;"--"&amp;ROW(A2570),'Clie-F'!$A$5:$H$7000,7,0),"")</f>
        <v/>
      </c>
      <c r="E2576" s="111" t="str">
        <f t="shared" ca="1" si="40"/>
        <v/>
      </c>
      <c r="F2576" s="111" t="str">
        <f>IFERROR(VLOOKUP($I$4&amp;"--"&amp;ROW(A2570),'Clie-F'!$A$5:$J$7000,9,0),"")</f>
        <v/>
      </c>
      <c r="G2576" s="111" t="str">
        <f>IFERROR(VLOOKUP($I$4&amp;"--"&amp;ROW(A2570),'Clie-F'!$A$5:$J$7000,10,0),"")</f>
        <v/>
      </c>
    </row>
    <row r="2577" spans="2:7" ht="30" customHeight="1" x14ac:dyDescent="0.3">
      <c r="B2577" s="110">
        <v>2571</v>
      </c>
      <c r="C2577" s="111" t="str">
        <f>IFERROR(VLOOKUP($I$4&amp;"--"&amp;ROW(A2571),'Clie-F'!$A$5:$H$7000,4,0),"")</f>
        <v/>
      </c>
      <c r="D2577" s="112" t="str">
        <f>IFERROR(VLOOKUP($I$4&amp;"--"&amp;ROW(A2571),'Clie-F'!$A$5:$H$7000,7,0),"")</f>
        <v/>
      </c>
      <c r="E2577" s="111" t="str">
        <f t="shared" ca="1" si="40"/>
        <v/>
      </c>
      <c r="F2577" s="111" t="str">
        <f>IFERROR(VLOOKUP($I$4&amp;"--"&amp;ROW(A2571),'Clie-F'!$A$5:$J$7000,9,0),"")</f>
        <v/>
      </c>
      <c r="G2577" s="111" t="str">
        <f>IFERROR(VLOOKUP($I$4&amp;"--"&amp;ROW(A2571),'Clie-F'!$A$5:$J$7000,10,0),"")</f>
        <v/>
      </c>
    </row>
    <row r="2578" spans="2:7" ht="30" customHeight="1" x14ac:dyDescent="0.3">
      <c r="B2578" s="110">
        <v>2572</v>
      </c>
      <c r="C2578" s="111" t="str">
        <f>IFERROR(VLOOKUP($I$4&amp;"--"&amp;ROW(A2572),'Clie-F'!$A$5:$H$7000,4,0),"")</f>
        <v/>
      </c>
      <c r="D2578" s="112" t="str">
        <f>IFERROR(VLOOKUP($I$4&amp;"--"&amp;ROW(A2572),'Clie-F'!$A$5:$H$7000,7,0),"")</f>
        <v/>
      </c>
      <c r="E2578" s="111" t="str">
        <f t="shared" ca="1" si="40"/>
        <v/>
      </c>
      <c r="F2578" s="111" t="str">
        <f>IFERROR(VLOOKUP($I$4&amp;"--"&amp;ROW(A2572),'Clie-F'!$A$5:$J$7000,9,0),"")</f>
        <v/>
      </c>
      <c r="G2578" s="111" t="str">
        <f>IFERROR(VLOOKUP($I$4&amp;"--"&amp;ROW(A2572),'Clie-F'!$A$5:$J$7000,10,0),"")</f>
        <v/>
      </c>
    </row>
    <row r="2579" spans="2:7" ht="30" customHeight="1" x14ac:dyDescent="0.3">
      <c r="B2579" s="110">
        <v>2573</v>
      </c>
      <c r="C2579" s="111" t="str">
        <f>IFERROR(VLOOKUP($I$4&amp;"--"&amp;ROW(A2573),'Clie-F'!$A$5:$H$7000,4,0),"")</f>
        <v/>
      </c>
      <c r="D2579" s="112" t="str">
        <f>IFERROR(VLOOKUP($I$4&amp;"--"&amp;ROW(A2573),'Clie-F'!$A$5:$H$7000,7,0),"")</f>
        <v/>
      </c>
      <c r="E2579" s="111" t="str">
        <f t="shared" ca="1" si="40"/>
        <v/>
      </c>
      <c r="F2579" s="111" t="str">
        <f>IFERROR(VLOOKUP($I$4&amp;"--"&amp;ROW(A2573),'Clie-F'!$A$5:$J$7000,9,0),"")</f>
        <v/>
      </c>
      <c r="G2579" s="111" t="str">
        <f>IFERROR(VLOOKUP($I$4&amp;"--"&amp;ROW(A2573),'Clie-F'!$A$5:$J$7000,10,0),"")</f>
        <v/>
      </c>
    </row>
    <row r="2580" spans="2:7" ht="30" customHeight="1" x14ac:dyDescent="0.3">
      <c r="B2580" s="110">
        <v>2574</v>
      </c>
      <c r="C2580" s="111" t="str">
        <f>IFERROR(VLOOKUP($I$4&amp;"--"&amp;ROW(A2574),'Clie-F'!$A$5:$H$7000,4,0),"")</f>
        <v/>
      </c>
      <c r="D2580" s="112" t="str">
        <f>IFERROR(VLOOKUP($I$4&amp;"--"&amp;ROW(A2574),'Clie-F'!$A$5:$H$7000,7,0),"")</f>
        <v/>
      </c>
      <c r="E2580" s="111" t="str">
        <f t="shared" ca="1" si="40"/>
        <v/>
      </c>
      <c r="F2580" s="111" t="str">
        <f>IFERROR(VLOOKUP($I$4&amp;"--"&amp;ROW(A2574),'Clie-F'!$A$5:$J$7000,9,0),"")</f>
        <v/>
      </c>
      <c r="G2580" s="111" t="str">
        <f>IFERROR(VLOOKUP($I$4&amp;"--"&amp;ROW(A2574),'Clie-F'!$A$5:$J$7000,10,0),"")</f>
        <v/>
      </c>
    </row>
    <row r="2581" spans="2:7" ht="30" customHeight="1" x14ac:dyDescent="0.3">
      <c r="B2581" s="110">
        <v>2575</v>
      </c>
      <c r="C2581" s="111" t="str">
        <f>IFERROR(VLOOKUP($I$4&amp;"--"&amp;ROW(A2575),'Clie-F'!$A$5:$H$7000,4,0),"")</f>
        <v/>
      </c>
      <c r="D2581" s="112" t="str">
        <f>IFERROR(VLOOKUP($I$4&amp;"--"&amp;ROW(A2575),'Clie-F'!$A$5:$H$7000,7,0),"")</f>
        <v/>
      </c>
      <c r="E2581" s="111" t="str">
        <f t="shared" ca="1" si="40"/>
        <v/>
      </c>
      <c r="F2581" s="111" t="str">
        <f>IFERROR(VLOOKUP($I$4&amp;"--"&amp;ROW(A2575),'Clie-F'!$A$5:$J$7000,9,0),"")</f>
        <v/>
      </c>
      <c r="G2581" s="111" t="str">
        <f>IFERROR(VLOOKUP($I$4&amp;"--"&amp;ROW(A2575),'Clie-F'!$A$5:$J$7000,10,0),"")</f>
        <v/>
      </c>
    </row>
    <row r="2582" spans="2:7" ht="30" customHeight="1" x14ac:dyDescent="0.3">
      <c r="B2582" s="110">
        <v>2576</v>
      </c>
      <c r="C2582" s="111" t="str">
        <f>IFERROR(VLOOKUP($I$4&amp;"--"&amp;ROW(A2576),'Clie-F'!$A$5:$H$7000,4,0),"")</f>
        <v/>
      </c>
      <c r="D2582" s="112" t="str">
        <f>IFERROR(VLOOKUP($I$4&amp;"--"&amp;ROW(A2576),'Clie-F'!$A$5:$H$7000,7,0),"")</f>
        <v/>
      </c>
      <c r="E2582" s="111" t="str">
        <f t="shared" ca="1" si="40"/>
        <v/>
      </c>
      <c r="F2582" s="111" t="str">
        <f>IFERROR(VLOOKUP($I$4&amp;"--"&amp;ROW(A2576),'Clie-F'!$A$5:$J$7000,9,0),"")</f>
        <v/>
      </c>
      <c r="G2582" s="111" t="str">
        <f>IFERROR(VLOOKUP($I$4&amp;"--"&amp;ROW(A2576),'Clie-F'!$A$5:$J$7000,10,0),"")</f>
        <v/>
      </c>
    </row>
    <row r="2583" spans="2:7" ht="30" customHeight="1" x14ac:dyDescent="0.3">
      <c r="B2583" s="110">
        <v>2577</v>
      </c>
      <c r="C2583" s="111" t="str">
        <f>IFERROR(VLOOKUP($I$4&amp;"--"&amp;ROW(A2577),'Clie-F'!$A$5:$H$7000,4,0),"")</f>
        <v/>
      </c>
      <c r="D2583" s="112" t="str">
        <f>IFERROR(VLOOKUP($I$4&amp;"--"&amp;ROW(A2577),'Clie-F'!$A$5:$H$7000,7,0),"")</f>
        <v/>
      </c>
      <c r="E2583" s="111" t="str">
        <f t="shared" ca="1" si="40"/>
        <v/>
      </c>
      <c r="F2583" s="111" t="str">
        <f>IFERROR(VLOOKUP($I$4&amp;"--"&amp;ROW(A2577),'Clie-F'!$A$5:$J$7000,9,0),"")</f>
        <v/>
      </c>
      <c r="G2583" s="111" t="str">
        <f>IFERROR(VLOOKUP($I$4&amp;"--"&amp;ROW(A2577),'Clie-F'!$A$5:$J$7000,10,0),"")</f>
        <v/>
      </c>
    </row>
    <row r="2584" spans="2:7" ht="30" customHeight="1" x14ac:dyDescent="0.3">
      <c r="B2584" s="110">
        <v>2578</v>
      </c>
      <c r="C2584" s="111" t="str">
        <f>IFERROR(VLOOKUP($I$4&amp;"--"&amp;ROW(A2578),'Clie-F'!$A$5:$H$7000,4,0),"")</f>
        <v/>
      </c>
      <c r="D2584" s="112" t="str">
        <f>IFERROR(VLOOKUP($I$4&amp;"--"&amp;ROW(A2578),'Clie-F'!$A$5:$H$7000,7,0),"")</f>
        <v/>
      </c>
      <c r="E2584" s="111" t="str">
        <f t="shared" ca="1" si="40"/>
        <v/>
      </c>
      <c r="F2584" s="111" t="str">
        <f>IFERROR(VLOOKUP($I$4&amp;"--"&amp;ROW(A2578),'Clie-F'!$A$5:$J$7000,9,0),"")</f>
        <v/>
      </c>
      <c r="G2584" s="111" t="str">
        <f>IFERROR(VLOOKUP($I$4&amp;"--"&amp;ROW(A2578),'Clie-F'!$A$5:$J$7000,10,0),"")</f>
        <v/>
      </c>
    </row>
    <row r="2585" spans="2:7" ht="30" customHeight="1" x14ac:dyDescent="0.3">
      <c r="B2585" s="110">
        <v>2579</v>
      </c>
      <c r="C2585" s="111" t="str">
        <f>IFERROR(VLOOKUP($I$4&amp;"--"&amp;ROW(A2579),'Clie-F'!$A$5:$H$7000,4,0),"")</f>
        <v/>
      </c>
      <c r="D2585" s="112" t="str">
        <f>IFERROR(VLOOKUP($I$4&amp;"--"&amp;ROW(A2579),'Clie-F'!$A$5:$H$7000,7,0),"")</f>
        <v/>
      </c>
      <c r="E2585" s="111" t="str">
        <f t="shared" ca="1" si="40"/>
        <v/>
      </c>
      <c r="F2585" s="111" t="str">
        <f>IFERROR(VLOOKUP($I$4&amp;"--"&amp;ROW(A2579),'Clie-F'!$A$5:$J$7000,9,0),"")</f>
        <v/>
      </c>
      <c r="G2585" s="111" t="str">
        <f>IFERROR(VLOOKUP($I$4&amp;"--"&amp;ROW(A2579),'Clie-F'!$A$5:$J$7000,10,0),"")</f>
        <v/>
      </c>
    </row>
    <row r="2586" spans="2:7" ht="30" customHeight="1" x14ac:dyDescent="0.3">
      <c r="B2586" s="110">
        <v>2580</v>
      </c>
      <c r="C2586" s="111" t="str">
        <f>IFERROR(VLOOKUP($I$4&amp;"--"&amp;ROW(A2580),'Clie-F'!$A$5:$H$7000,4,0),"")</f>
        <v/>
      </c>
      <c r="D2586" s="112" t="str">
        <f>IFERROR(VLOOKUP($I$4&amp;"--"&amp;ROW(A2580),'Clie-F'!$A$5:$H$7000,7,0),"")</f>
        <v/>
      </c>
      <c r="E2586" s="111" t="str">
        <f t="shared" ca="1" si="40"/>
        <v/>
      </c>
      <c r="F2586" s="111" t="str">
        <f>IFERROR(VLOOKUP($I$4&amp;"--"&amp;ROW(A2580),'Clie-F'!$A$5:$J$7000,9,0),"")</f>
        <v/>
      </c>
      <c r="G2586" s="111" t="str">
        <f>IFERROR(VLOOKUP($I$4&amp;"--"&amp;ROW(A2580),'Clie-F'!$A$5:$J$7000,10,0),"")</f>
        <v/>
      </c>
    </row>
    <row r="2587" spans="2:7" ht="30" customHeight="1" x14ac:dyDescent="0.3">
      <c r="B2587" s="110">
        <v>2581</v>
      </c>
      <c r="C2587" s="111" t="str">
        <f>IFERROR(VLOOKUP($I$4&amp;"--"&amp;ROW(A2581),'Clie-F'!$A$5:$H$7000,4,0),"")</f>
        <v/>
      </c>
      <c r="D2587" s="112" t="str">
        <f>IFERROR(VLOOKUP($I$4&amp;"--"&amp;ROW(A2581),'Clie-F'!$A$5:$H$7000,7,0),"")</f>
        <v/>
      </c>
      <c r="E2587" s="111" t="str">
        <f t="shared" ca="1" si="40"/>
        <v/>
      </c>
      <c r="F2587" s="111" t="str">
        <f>IFERROR(VLOOKUP($I$4&amp;"--"&amp;ROW(A2581),'Clie-F'!$A$5:$J$7000,9,0),"")</f>
        <v/>
      </c>
      <c r="G2587" s="111" t="str">
        <f>IFERROR(VLOOKUP($I$4&amp;"--"&amp;ROW(A2581),'Clie-F'!$A$5:$J$7000,10,0),"")</f>
        <v/>
      </c>
    </row>
    <row r="2588" spans="2:7" ht="30" customHeight="1" x14ac:dyDescent="0.3">
      <c r="B2588" s="110">
        <v>2582</v>
      </c>
      <c r="C2588" s="111" t="str">
        <f>IFERROR(VLOOKUP($I$4&amp;"--"&amp;ROW(A2582),'Clie-F'!$A$5:$H$7000,4,0),"")</f>
        <v/>
      </c>
      <c r="D2588" s="112" t="str">
        <f>IFERROR(VLOOKUP($I$4&amp;"--"&amp;ROW(A2582),'Clie-F'!$A$5:$H$7000,7,0),"")</f>
        <v/>
      </c>
      <c r="E2588" s="111" t="str">
        <f t="shared" ca="1" si="40"/>
        <v/>
      </c>
      <c r="F2588" s="111" t="str">
        <f>IFERROR(VLOOKUP($I$4&amp;"--"&amp;ROW(A2582),'Clie-F'!$A$5:$J$7000,9,0),"")</f>
        <v/>
      </c>
      <c r="G2588" s="111" t="str">
        <f>IFERROR(VLOOKUP($I$4&amp;"--"&amp;ROW(A2582),'Clie-F'!$A$5:$J$7000,10,0),"")</f>
        <v/>
      </c>
    </row>
    <row r="2589" spans="2:7" ht="30" customHeight="1" x14ac:dyDescent="0.3">
      <c r="B2589" s="110">
        <v>2583</v>
      </c>
      <c r="C2589" s="111" t="str">
        <f>IFERROR(VLOOKUP($I$4&amp;"--"&amp;ROW(A2583),'Clie-F'!$A$5:$H$7000,4,0),"")</f>
        <v/>
      </c>
      <c r="D2589" s="112" t="str">
        <f>IFERROR(VLOOKUP($I$4&amp;"--"&amp;ROW(A2583),'Clie-F'!$A$5:$H$7000,7,0),"")</f>
        <v/>
      </c>
      <c r="E2589" s="111" t="str">
        <f t="shared" ca="1" si="40"/>
        <v/>
      </c>
      <c r="F2589" s="111" t="str">
        <f>IFERROR(VLOOKUP($I$4&amp;"--"&amp;ROW(A2583),'Clie-F'!$A$5:$J$7000,9,0),"")</f>
        <v/>
      </c>
      <c r="G2589" s="111" t="str">
        <f>IFERROR(VLOOKUP($I$4&amp;"--"&amp;ROW(A2583),'Clie-F'!$A$5:$J$7000,10,0),"")</f>
        <v/>
      </c>
    </row>
    <row r="2590" spans="2:7" ht="30" customHeight="1" x14ac:dyDescent="0.3">
      <c r="B2590" s="110">
        <v>2584</v>
      </c>
      <c r="C2590" s="111" t="str">
        <f>IFERROR(VLOOKUP($I$4&amp;"--"&amp;ROW(A2584),'Clie-F'!$A$5:$H$7000,4,0),"")</f>
        <v/>
      </c>
      <c r="D2590" s="112" t="str">
        <f>IFERROR(VLOOKUP($I$4&amp;"--"&amp;ROW(A2584),'Clie-F'!$A$5:$H$7000,7,0),"")</f>
        <v/>
      </c>
      <c r="E2590" s="111" t="str">
        <f t="shared" ca="1" si="40"/>
        <v/>
      </c>
      <c r="F2590" s="111" t="str">
        <f>IFERROR(VLOOKUP($I$4&amp;"--"&amp;ROW(A2584),'Clie-F'!$A$5:$J$7000,9,0),"")</f>
        <v/>
      </c>
      <c r="G2590" s="111" t="str">
        <f>IFERROR(VLOOKUP($I$4&amp;"--"&amp;ROW(A2584),'Clie-F'!$A$5:$J$7000,10,0),"")</f>
        <v/>
      </c>
    </row>
    <row r="2591" spans="2:7" ht="30" customHeight="1" x14ac:dyDescent="0.3">
      <c r="B2591" s="110">
        <v>2585</v>
      </c>
      <c r="C2591" s="111" t="str">
        <f>IFERROR(VLOOKUP($I$4&amp;"--"&amp;ROW(A2585),'Clie-F'!$A$5:$H$7000,4,0),"")</f>
        <v/>
      </c>
      <c r="D2591" s="112" t="str">
        <f>IFERROR(VLOOKUP($I$4&amp;"--"&amp;ROW(A2585),'Clie-F'!$A$5:$H$7000,7,0),"")</f>
        <v/>
      </c>
      <c r="E2591" s="111" t="str">
        <f t="shared" ca="1" si="40"/>
        <v/>
      </c>
      <c r="F2591" s="111" t="str">
        <f>IFERROR(VLOOKUP($I$4&amp;"--"&amp;ROW(A2585),'Clie-F'!$A$5:$J$7000,9,0),"")</f>
        <v/>
      </c>
      <c r="G2591" s="111" t="str">
        <f>IFERROR(VLOOKUP($I$4&amp;"--"&amp;ROW(A2585),'Clie-F'!$A$5:$J$7000,10,0),"")</f>
        <v/>
      </c>
    </row>
    <row r="2592" spans="2:7" ht="30" customHeight="1" x14ac:dyDescent="0.3">
      <c r="B2592" s="110">
        <v>2586</v>
      </c>
      <c r="C2592" s="111" t="str">
        <f>IFERROR(VLOOKUP($I$4&amp;"--"&amp;ROW(A2586),'Clie-F'!$A$5:$H$7000,4,0),"")</f>
        <v/>
      </c>
      <c r="D2592" s="112" t="str">
        <f>IFERROR(VLOOKUP($I$4&amp;"--"&amp;ROW(A2586),'Clie-F'!$A$5:$H$7000,7,0),"")</f>
        <v/>
      </c>
      <c r="E2592" s="111" t="str">
        <f t="shared" ca="1" si="40"/>
        <v/>
      </c>
      <c r="F2592" s="111" t="str">
        <f>IFERROR(VLOOKUP($I$4&amp;"--"&amp;ROW(A2586),'Clie-F'!$A$5:$J$7000,9,0),"")</f>
        <v/>
      </c>
      <c r="G2592" s="111" t="str">
        <f>IFERROR(VLOOKUP($I$4&amp;"--"&amp;ROW(A2586),'Clie-F'!$A$5:$J$7000,10,0),"")</f>
        <v/>
      </c>
    </row>
    <row r="2593" spans="2:7" ht="30" customHeight="1" x14ac:dyDescent="0.3">
      <c r="B2593" s="110">
        <v>2587</v>
      </c>
      <c r="C2593" s="111" t="str">
        <f>IFERROR(VLOOKUP($I$4&amp;"--"&amp;ROW(A2587),'Clie-F'!$A$5:$H$7000,4,0),"")</f>
        <v/>
      </c>
      <c r="D2593" s="112" t="str">
        <f>IFERROR(VLOOKUP($I$4&amp;"--"&amp;ROW(A2587),'Clie-F'!$A$5:$H$7000,7,0),"")</f>
        <v/>
      </c>
      <c r="E2593" s="111" t="str">
        <f t="shared" ca="1" si="40"/>
        <v/>
      </c>
      <c r="F2593" s="111" t="str">
        <f>IFERROR(VLOOKUP($I$4&amp;"--"&amp;ROW(A2587),'Clie-F'!$A$5:$J$7000,9,0),"")</f>
        <v/>
      </c>
      <c r="G2593" s="111" t="str">
        <f>IFERROR(VLOOKUP($I$4&amp;"--"&amp;ROW(A2587),'Clie-F'!$A$5:$J$7000,10,0),"")</f>
        <v/>
      </c>
    </row>
    <row r="2594" spans="2:7" ht="30" customHeight="1" x14ac:dyDescent="0.3">
      <c r="B2594" s="110">
        <v>2588</v>
      </c>
      <c r="C2594" s="111" t="str">
        <f>IFERROR(VLOOKUP($I$4&amp;"--"&amp;ROW(A2588),'Clie-F'!$A$5:$H$7000,4,0),"")</f>
        <v/>
      </c>
      <c r="D2594" s="112" t="str">
        <f>IFERROR(VLOOKUP($I$4&amp;"--"&amp;ROW(A2588),'Clie-F'!$A$5:$H$7000,7,0),"")</f>
        <v/>
      </c>
      <c r="E2594" s="111" t="str">
        <f t="shared" ca="1" si="40"/>
        <v/>
      </c>
      <c r="F2594" s="111" t="str">
        <f>IFERROR(VLOOKUP($I$4&amp;"--"&amp;ROW(A2588),'Clie-F'!$A$5:$J$7000,9,0),"")</f>
        <v/>
      </c>
      <c r="G2594" s="111" t="str">
        <f>IFERROR(VLOOKUP($I$4&amp;"--"&amp;ROW(A2588),'Clie-F'!$A$5:$J$7000,10,0),"")</f>
        <v/>
      </c>
    </row>
    <row r="2595" spans="2:7" ht="30" customHeight="1" x14ac:dyDescent="0.3">
      <c r="B2595" s="110">
        <v>2589</v>
      </c>
      <c r="C2595" s="111" t="str">
        <f>IFERROR(VLOOKUP($I$4&amp;"--"&amp;ROW(A2589),'Clie-F'!$A$5:$H$7000,4,0),"")</f>
        <v/>
      </c>
      <c r="D2595" s="112" t="str">
        <f>IFERROR(VLOOKUP($I$4&amp;"--"&amp;ROW(A2589),'Clie-F'!$A$5:$H$7000,7,0),"")</f>
        <v/>
      </c>
      <c r="E2595" s="111" t="str">
        <f t="shared" ca="1" si="40"/>
        <v/>
      </c>
      <c r="F2595" s="111" t="str">
        <f>IFERROR(VLOOKUP($I$4&amp;"--"&amp;ROW(A2589),'Clie-F'!$A$5:$J$7000,9,0),"")</f>
        <v/>
      </c>
      <c r="G2595" s="111" t="str">
        <f>IFERROR(VLOOKUP($I$4&amp;"--"&amp;ROW(A2589),'Clie-F'!$A$5:$J$7000,10,0),"")</f>
        <v/>
      </c>
    </row>
    <row r="2596" spans="2:7" ht="30" customHeight="1" x14ac:dyDescent="0.3">
      <c r="B2596" s="110">
        <v>2590</v>
      </c>
      <c r="C2596" s="111" t="str">
        <f>IFERROR(VLOOKUP($I$4&amp;"--"&amp;ROW(A2590),'Clie-F'!$A$5:$H$7000,4,0),"")</f>
        <v/>
      </c>
      <c r="D2596" s="112" t="str">
        <f>IFERROR(VLOOKUP($I$4&amp;"--"&amp;ROW(A2590),'Clie-F'!$A$5:$H$7000,7,0),"")</f>
        <v/>
      </c>
      <c r="E2596" s="111" t="str">
        <f t="shared" ca="1" si="40"/>
        <v/>
      </c>
      <c r="F2596" s="111" t="str">
        <f>IFERROR(VLOOKUP($I$4&amp;"--"&amp;ROW(A2590),'Clie-F'!$A$5:$J$7000,9,0),"")</f>
        <v/>
      </c>
      <c r="G2596" s="111" t="str">
        <f>IFERROR(VLOOKUP($I$4&amp;"--"&amp;ROW(A2590),'Clie-F'!$A$5:$J$7000,10,0),"")</f>
        <v/>
      </c>
    </row>
    <row r="2597" spans="2:7" ht="30" customHeight="1" x14ac:dyDescent="0.3">
      <c r="B2597" s="110">
        <v>2591</v>
      </c>
      <c r="C2597" s="111" t="str">
        <f>IFERROR(VLOOKUP($I$4&amp;"--"&amp;ROW(A2591),'Clie-F'!$A$5:$H$7000,4,0),"")</f>
        <v/>
      </c>
      <c r="D2597" s="112" t="str">
        <f>IFERROR(VLOOKUP($I$4&amp;"--"&amp;ROW(A2591),'Clie-F'!$A$5:$H$7000,7,0),"")</f>
        <v/>
      </c>
      <c r="E2597" s="111" t="str">
        <f t="shared" ca="1" si="40"/>
        <v/>
      </c>
      <c r="F2597" s="111" t="str">
        <f>IFERROR(VLOOKUP($I$4&amp;"--"&amp;ROW(A2591),'Clie-F'!$A$5:$J$7000,9,0),"")</f>
        <v/>
      </c>
      <c r="G2597" s="111" t="str">
        <f>IFERROR(VLOOKUP($I$4&amp;"--"&amp;ROW(A2591),'Clie-F'!$A$5:$J$7000,10,0),"")</f>
        <v/>
      </c>
    </row>
    <row r="2598" spans="2:7" ht="30" customHeight="1" x14ac:dyDescent="0.3">
      <c r="B2598" s="110">
        <v>2592</v>
      </c>
      <c r="C2598" s="111" t="str">
        <f>IFERROR(VLOOKUP($I$4&amp;"--"&amp;ROW(A2592),'Clie-F'!$A$5:$H$7000,4,0),"")</f>
        <v/>
      </c>
      <c r="D2598" s="112" t="str">
        <f>IFERROR(VLOOKUP($I$4&amp;"--"&amp;ROW(A2592),'Clie-F'!$A$5:$H$7000,7,0),"")</f>
        <v/>
      </c>
      <c r="E2598" s="111" t="str">
        <f t="shared" ca="1" si="40"/>
        <v/>
      </c>
      <c r="F2598" s="111" t="str">
        <f>IFERROR(VLOOKUP($I$4&amp;"--"&amp;ROW(A2592),'Clie-F'!$A$5:$J$7000,9,0),"")</f>
        <v/>
      </c>
      <c r="G2598" s="111" t="str">
        <f>IFERROR(VLOOKUP($I$4&amp;"--"&amp;ROW(A2592),'Clie-F'!$A$5:$J$7000,10,0),"")</f>
        <v/>
      </c>
    </row>
    <row r="2599" spans="2:7" ht="30" customHeight="1" x14ac:dyDescent="0.3">
      <c r="B2599" s="110">
        <v>2593</v>
      </c>
      <c r="C2599" s="111" t="str">
        <f>IFERROR(VLOOKUP($I$4&amp;"--"&amp;ROW(A2593),'Clie-F'!$A$5:$H$7000,4,0),"")</f>
        <v/>
      </c>
      <c r="D2599" s="112" t="str">
        <f>IFERROR(VLOOKUP($I$4&amp;"--"&amp;ROW(A2593),'Clie-F'!$A$5:$H$7000,7,0),"")</f>
        <v/>
      </c>
      <c r="E2599" s="111" t="str">
        <f t="shared" ca="1" si="40"/>
        <v/>
      </c>
      <c r="F2599" s="111" t="str">
        <f>IFERROR(VLOOKUP($I$4&amp;"--"&amp;ROW(A2593),'Clie-F'!$A$5:$J$7000,9,0),"")</f>
        <v/>
      </c>
      <c r="G2599" s="111" t="str">
        <f>IFERROR(VLOOKUP($I$4&amp;"--"&amp;ROW(A2593),'Clie-F'!$A$5:$J$7000,10,0),"")</f>
        <v/>
      </c>
    </row>
    <row r="2600" spans="2:7" ht="30" customHeight="1" x14ac:dyDescent="0.3">
      <c r="B2600" s="110">
        <v>2594</v>
      </c>
      <c r="C2600" s="111" t="str">
        <f>IFERROR(VLOOKUP($I$4&amp;"--"&amp;ROW(A2594),'Clie-F'!$A$5:$H$7000,4,0),"")</f>
        <v/>
      </c>
      <c r="D2600" s="112" t="str">
        <f>IFERROR(VLOOKUP($I$4&amp;"--"&amp;ROW(A2594),'Clie-F'!$A$5:$H$7000,7,0),"")</f>
        <v/>
      </c>
      <c r="E2600" s="111" t="str">
        <f t="shared" ca="1" si="40"/>
        <v/>
      </c>
      <c r="F2600" s="111" t="str">
        <f>IFERROR(VLOOKUP($I$4&amp;"--"&amp;ROW(A2594),'Clie-F'!$A$5:$J$7000,9,0),"")</f>
        <v/>
      </c>
      <c r="G2600" s="111" t="str">
        <f>IFERROR(VLOOKUP($I$4&amp;"--"&amp;ROW(A2594),'Clie-F'!$A$5:$J$7000,10,0),"")</f>
        <v/>
      </c>
    </row>
    <row r="2601" spans="2:7" ht="30" customHeight="1" x14ac:dyDescent="0.3">
      <c r="B2601" s="110">
        <v>2595</v>
      </c>
      <c r="C2601" s="111" t="str">
        <f>IFERROR(VLOOKUP($I$4&amp;"--"&amp;ROW(A2595),'Clie-F'!$A$5:$H$7000,4,0),"")</f>
        <v/>
      </c>
      <c r="D2601" s="112" t="str">
        <f>IFERROR(VLOOKUP($I$4&amp;"--"&amp;ROW(A2595),'Clie-F'!$A$5:$H$7000,7,0),"")</f>
        <v/>
      </c>
      <c r="E2601" s="111" t="str">
        <f t="shared" ca="1" si="40"/>
        <v/>
      </c>
      <c r="F2601" s="111" t="str">
        <f>IFERROR(VLOOKUP($I$4&amp;"--"&amp;ROW(A2595),'Clie-F'!$A$5:$J$7000,9,0),"")</f>
        <v/>
      </c>
      <c r="G2601" s="111" t="str">
        <f>IFERROR(VLOOKUP($I$4&amp;"--"&amp;ROW(A2595),'Clie-F'!$A$5:$J$7000,10,0),"")</f>
        <v/>
      </c>
    </row>
    <row r="2602" spans="2:7" ht="30" customHeight="1" x14ac:dyDescent="0.3">
      <c r="B2602" s="110">
        <v>2596</v>
      </c>
      <c r="C2602" s="111" t="str">
        <f>IFERROR(VLOOKUP($I$4&amp;"--"&amp;ROW(A2596),'Clie-F'!$A$5:$H$7000,4,0),"")</f>
        <v/>
      </c>
      <c r="D2602" s="112" t="str">
        <f>IFERROR(VLOOKUP($I$4&amp;"--"&amp;ROW(A2596),'Clie-F'!$A$5:$H$7000,7,0),"")</f>
        <v/>
      </c>
      <c r="E2602" s="111" t="str">
        <f t="shared" ca="1" si="40"/>
        <v/>
      </c>
      <c r="F2602" s="111" t="str">
        <f>IFERROR(VLOOKUP($I$4&amp;"--"&amp;ROW(A2596),'Clie-F'!$A$5:$J$7000,9,0),"")</f>
        <v/>
      </c>
      <c r="G2602" s="111" t="str">
        <f>IFERROR(VLOOKUP($I$4&amp;"--"&amp;ROW(A2596),'Clie-F'!$A$5:$J$7000,10,0),"")</f>
        <v/>
      </c>
    </row>
    <row r="2603" spans="2:7" ht="30" customHeight="1" x14ac:dyDescent="0.3">
      <c r="B2603" s="110">
        <v>2597</v>
      </c>
      <c r="C2603" s="111" t="str">
        <f>IFERROR(VLOOKUP($I$4&amp;"--"&amp;ROW(A2597),'Clie-F'!$A$5:$H$7000,4,0),"")</f>
        <v/>
      </c>
      <c r="D2603" s="112" t="str">
        <f>IFERROR(VLOOKUP($I$4&amp;"--"&amp;ROW(A2597),'Clie-F'!$A$5:$H$7000,7,0),"")</f>
        <v/>
      </c>
      <c r="E2603" s="111" t="str">
        <f t="shared" ca="1" si="40"/>
        <v/>
      </c>
      <c r="F2603" s="111" t="str">
        <f>IFERROR(VLOOKUP($I$4&amp;"--"&amp;ROW(A2597),'Clie-F'!$A$5:$J$7000,9,0),"")</f>
        <v/>
      </c>
      <c r="G2603" s="111" t="str">
        <f>IFERROR(VLOOKUP($I$4&amp;"--"&amp;ROW(A2597),'Clie-F'!$A$5:$J$7000,10,0),"")</f>
        <v/>
      </c>
    </row>
    <row r="2604" spans="2:7" ht="30" customHeight="1" x14ac:dyDescent="0.3">
      <c r="B2604" s="110">
        <v>2598</v>
      </c>
      <c r="C2604" s="111" t="str">
        <f>IFERROR(VLOOKUP($I$4&amp;"--"&amp;ROW(A2598),'Clie-F'!$A$5:$H$7000,4,0),"")</f>
        <v/>
      </c>
      <c r="D2604" s="112" t="str">
        <f>IFERROR(VLOOKUP($I$4&amp;"--"&amp;ROW(A2598),'Clie-F'!$A$5:$H$7000,7,0),"")</f>
        <v/>
      </c>
      <c r="E2604" s="111" t="str">
        <f t="shared" ca="1" si="40"/>
        <v/>
      </c>
      <c r="F2604" s="111" t="str">
        <f>IFERROR(VLOOKUP($I$4&amp;"--"&amp;ROW(A2598),'Clie-F'!$A$5:$J$7000,9,0),"")</f>
        <v/>
      </c>
      <c r="G2604" s="111" t="str">
        <f>IFERROR(VLOOKUP($I$4&amp;"--"&amp;ROW(A2598),'Clie-F'!$A$5:$J$7000,10,0),"")</f>
        <v/>
      </c>
    </row>
    <row r="2605" spans="2:7" ht="30" customHeight="1" x14ac:dyDescent="0.3">
      <c r="B2605" s="110">
        <v>2599</v>
      </c>
      <c r="C2605" s="111" t="str">
        <f>IFERROR(VLOOKUP($I$4&amp;"--"&amp;ROW(A2599),'Clie-F'!$A$5:$H$7000,4,0),"")</f>
        <v/>
      </c>
      <c r="D2605" s="112" t="str">
        <f>IFERROR(VLOOKUP($I$4&amp;"--"&amp;ROW(A2599),'Clie-F'!$A$5:$H$7000,7,0),"")</f>
        <v/>
      </c>
      <c r="E2605" s="111" t="str">
        <f t="shared" ca="1" si="40"/>
        <v/>
      </c>
      <c r="F2605" s="111" t="str">
        <f>IFERROR(VLOOKUP($I$4&amp;"--"&amp;ROW(A2599),'Clie-F'!$A$5:$J$7000,9,0),"")</f>
        <v/>
      </c>
      <c r="G2605" s="111" t="str">
        <f>IFERROR(VLOOKUP($I$4&amp;"--"&amp;ROW(A2599),'Clie-F'!$A$5:$J$7000,10,0),"")</f>
        <v/>
      </c>
    </row>
    <row r="2606" spans="2:7" ht="30" customHeight="1" x14ac:dyDescent="0.3">
      <c r="B2606" s="110">
        <v>2600</v>
      </c>
      <c r="C2606" s="111" t="str">
        <f>IFERROR(VLOOKUP($I$4&amp;"--"&amp;ROW(A2600),'Clie-F'!$A$5:$H$7000,4,0),"")</f>
        <v/>
      </c>
      <c r="D2606" s="112" t="str">
        <f>IFERROR(VLOOKUP($I$4&amp;"--"&amp;ROW(A2600),'Clie-F'!$A$5:$H$7000,7,0),"")</f>
        <v/>
      </c>
      <c r="E2606" s="111" t="str">
        <f t="shared" ca="1" si="40"/>
        <v/>
      </c>
      <c r="F2606" s="111" t="str">
        <f>IFERROR(VLOOKUP($I$4&amp;"--"&amp;ROW(A2600),'Clie-F'!$A$5:$J$7000,9,0),"")</f>
        <v/>
      </c>
      <c r="G2606" s="111" t="str">
        <f>IFERROR(VLOOKUP($I$4&amp;"--"&amp;ROW(A2600),'Clie-F'!$A$5:$J$7000,10,0),"")</f>
        <v/>
      </c>
    </row>
    <row r="2607" spans="2:7" ht="30" customHeight="1" x14ac:dyDescent="0.3">
      <c r="B2607" s="110">
        <v>2601</v>
      </c>
      <c r="C2607" s="111" t="str">
        <f>IFERROR(VLOOKUP($I$4&amp;"--"&amp;ROW(A2601),'Clie-F'!$A$5:$H$7000,4,0),"")</f>
        <v/>
      </c>
      <c r="D2607" s="112" t="str">
        <f>IFERROR(VLOOKUP($I$4&amp;"--"&amp;ROW(A2601),'Clie-F'!$A$5:$H$7000,7,0),"")</f>
        <v/>
      </c>
      <c r="E2607" s="111" t="str">
        <f t="shared" ca="1" si="40"/>
        <v/>
      </c>
      <c r="F2607" s="111" t="str">
        <f>IFERROR(VLOOKUP($I$4&amp;"--"&amp;ROW(A2601),'Clie-F'!$A$5:$J$7000,9,0),"")</f>
        <v/>
      </c>
      <c r="G2607" s="111" t="str">
        <f>IFERROR(VLOOKUP($I$4&amp;"--"&amp;ROW(A2601),'Clie-F'!$A$5:$J$7000,10,0),"")</f>
        <v/>
      </c>
    </row>
    <row r="2608" spans="2:7" ht="30" customHeight="1" x14ac:dyDescent="0.3">
      <c r="B2608" s="110">
        <v>2602</v>
      </c>
      <c r="C2608" s="111" t="str">
        <f>IFERROR(VLOOKUP($I$4&amp;"--"&amp;ROW(A2602),'Clie-F'!$A$5:$H$7000,4,0),"")</f>
        <v/>
      </c>
      <c r="D2608" s="112" t="str">
        <f>IFERROR(VLOOKUP($I$4&amp;"--"&amp;ROW(A2602),'Clie-F'!$A$5:$H$7000,7,0),"")</f>
        <v/>
      </c>
      <c r="E2608" s="111" t="str">
        <f t="shared" ca="1" si="40"/>
        <v/>
      </c>
      <c r="F2608" s="111" t="str">
        <f>IFERROR(VLOOKUP($I$4&amp;"--"&amp;ROW(A2602),'Clie-F'!$A$5:$J$7000,9,0),"")</f>
        <v/>
      </c>
      <c r="G2608" s="111" t="str">
        <f>IFERROR(VLOOKUP($I$4&amp;"--"&amp;ROW(A2602),'Clie-F'!$A$5:$J$7000,10,0),"")</f>
        <v/>
      </c>
    </row>
    <row r="2609" spans="2:7" ht="30" customHeight="1" x14ac:dyDescent="0.3">
      <c r="B2609" s="110">
        <v>2603</v>
      </c>
      <c r="C2609" s="111" t="str">
        <f>IFERROR(VLOOKUP($I$4&amp;"--"&amp;ROW(A2603),'Clie-F'!$A$5:$H$7000,4,0),"")</f>
        <v/>
      </c>
      <c r="D2609" s="112" t="str">
        <f>IFERROR(VLOOKUP($I$4&amp;"--"&amp;ROW(A2603),'Clie-F'!$A$5:$H$7000,7,0),"")</f>
        <v/>
      </c>
      <c r="E2609" s="111" t="str">
        <f t="shared" ca="1" si="40"/>
        <v/>
      </c>
      <c r="F2609" s="111" t="str">
        <f>IFERROR(VLOOKUP($I$4&amp;"--"&amp;ROW(A2603),'Clie-F'!$A$5:$J$7000,9,0),"")</f>
        <v/>
      </c>
      <c r="G2609" s="111" t="str">
        <f>IFERROR(VLOOKUP($I$4&amp;"--"&amp;ROW(A2603),'Clie-F'!$A$5:$J$7000,10,0),"")</f>
        <v/>
      </c>
    </row>
    <row r="2610" spans="2:7" ht="30" customHeight="1" x14ac:dyDescent="0.3">
      <c r="B2610" s="110">
        <v>2604</v>
      </c>
      <c r="C2610" s="111" t="str">
        <f>IFERROR(VLOOKUP($I$4&amp;"--"&amp;ROW(A2604),'Clie-F'!$A$5:$H$7000,4,0),"")</f>
        <v/>
      </c>
      <c r="D2610" s="112" t="str">
        <f>IFERROR(VLOOKUP($I$4&amp;"--"&amp;ROW(A2604),'Clie-F'!$A$5:$H$7000,7,0),"")</f>
        <v/>
      </c>
      <c r="E2610" s="111" t="str">
        <f t="shared" ca="1" si="40"/>
        <v/>
      </c>
      <c r="F2610" s="111" t="str">
        <f>IFERROR(VLOOKUP($I$4&amp;"--"&amp;ROW(A2604),'Clie-F'!$A$5:$J$7000,9,0),"")</f>
        <v/>
      </c>
      <c r="G2610" s="111" t="str">
        <f>IFERROR(VLOOKUP($I$4&amp;"--"&amp;ROW(A2604),'Clie-F'!$A$5:$J$7000,10,0),"")</f>
        <v/>
      </c>
    </row>
    <row r="2611" spans="2:7" ht="30" customHeight="1" x14ac:dyDescent="0.3">
      <c r="B2611" s="110">
        <v>2605</v>
      </c>
      <c r="C2611" s="111" t="str">
        <f>IFERROR(VLOOKUP($I$4&amp;"--"&amp;ROW(A2605),'Clie-F'!$A$5:$H$7000,4,0),"")</f>
        <v/>
      </c>
      <c r="D2611" s="112" t="str">
        <f>IFERROR(VLOOKUP($I$4&amp;"--"&amp;ROW(A2605),'Clie-F'!$A$5:$H$7000,7,0),"")</f>
        <v/>
      </c>
      <c r="E2611" s="111" t="str">
        <f t="shared" ca="1" si="40"/>
        <v/>
      </c>
      <c r="F2611" s="111" t="str">
        <f>IFERROR(VLOOKUP($I$4&amp;"--"&amp;ROW(A2605),'Clie-F'!$A$5:$J$7000,9,0),"")</f>
        <v/>
      </c>
      <c r="G2611" s="111" t="str">
        <f>IFERROR(VLOOKUP($I$4&amp;"--"&amp;ROW(A2605),'Clie-F'!$A$5:$J$7000,10,0),"")</f>
        <v/>
      </c>
    </row>
    <row r="2612" spans="2:7" ht="30" customHeight="1" x14ac:dyDescent="0.3">
      <c r="B2612" s="110">
        <v>2606</v>
      </c>
      <c r="C2612" s="111" t="str">
        <f>IFERROR(VLOOKUP($I$4&amp;"--"&amp;ROW(A2606),'Clie-F'!$A$5:$H$7000,4,0),"")</f>
        <v/>
      </c>
      <c r="D2612" s="112" t="str">
        <f>IFERROR(VLOOKUP($I$4&amp;"--"&amp;ROW(A2606),'Clie-F'!$A$5:$H$7000,7,0),"")</f>
        <v/>
      </c>
      <c r="E2612" s="111" t="str">
        <f t="shared" ca="1" si="40"/>
        <v/>
      </c>
      <c r="F2612" s="111" t="str">
        <f>IFERROR(VLOOKUP($I$4&amp;"--"&amp;ROW(A2606),'Clie-F'!$A$5:$J$7000,9,0),"")</f>
        <v/>
      </c>
      <c r="G2612" s="111" t="str">
        <f>IFERROR(VLOOKUP($I$4&amp;"--"&amp;ROW(A2606),'Clie-F'!$A$5:$J$7000,10,0),"")</f>
        <v/>
      </c>
    </row>
    <row r="2613" spans="2:7" ht="30" customHeight="1" x14ac:dyDescent="0.3">
      <c r="B2613" s="110">
        <v>2607</v>
      </c>
      <c r="C2613" s="111" t="str">
        <f>IFERROR(VLOOKUP($I$4&amp;"--"&amp;ROW(A2607),'Clie-F'!$A$5:$H$7000,4,0),"")</f>
        <v/>
      </c>
      <c r="D2613" s="112" t="str">
        <f>IFERROR(VLOOKUP($I$4&amp;"--"&amp;ROW(A2607),'Clie-F'!$A$5:$H$7000,7,0),"")</f>
        <v/>
      </c>
      <c r="E2613" s="111" t="str">
        <f t="shared" ca="1" si="40"/>
        <v/>
      </c>
      <c r="F2613" s="111" t="str">
        <f>IFERROR(VLOOKUP($I$4&amp;"--"&amp;ROW(A2607),'Clie-F'!$A$5:$J$7000,9,0),"")</f>
        <v/>
      </c>
      <c r="G2613" s="111" t="str">
        <f>IFERROR(VLOOKUP($I$4&amp;"--"&amp;ROW(A2607),'Clie-F'!$A$5:$J$7000,10,0),"")</f>
        <v/>
      </c>
    </row>
    <row r="2614" spans="2:7" ht="30" customHeight="1" x14ac:dyDescent="0.3">
      <c r="B2614" s="110">
        <v>2608</v>
      </c>
      <c r="C2614" s="111" t="str">
        <f>IFERROR(VLOOKUP($I$4&amp;"--"&amp;ROW(A2608),'Clie-F'!$A$5:$H$7000,4,0),"")</f>
        <v/>
      </c>
      <c r="D2614" s="112" t="str">
        <f>IFERROR(VLOOKUP($I$4&amp;"--"&amp;ROW(A2608),'Clie-F'!$A$5:$H$7000,7,0),"")</f>
        <v/>
      </c>
      <c r="E2614" s="111" t="str">
        <f t="shared" ca="1" si="40"/>
        <v/>
      </c>
      <c r="F2614" s="111" t="str">
        <f>IFERROR(VLOOKUP($I$4&amp;"--"&amp;ROW(A2608),'Clie-F'!$A$5:$J$7000,9,0),"")</f>
        <v/>
      </c>
      <c r="G2614" s="111" t="str">
        <f>IFERROR(VLOOKUP($I$4&amp;"--"&amp;ROW(A2608),'Clie-F'!$A$5:$J$7000,10,0),"")</f>
        <v/>
      </c>
    </row>
    <row r="2615" spans="2:7" ht="30" customHeight="1" x14ac:dyDescent="0.3">
      <c r="B2615" s="110">
        <v>2609</v>
      </c>
      <c r="C2615" s="111" t="str">
        <f>IFERROR(VLOOKUP($I$4&amp;"--"&amp;ROW(A2609),'Clie-F'!$A$5:$H$7000,4,0),"")</f>
        <v/>
      </c>
      <c r="D2615" s="112" t="str">
        <f>IFERROR(VLOOKUP($I$4&amp;"--"&amp;ROW(A2609),'Clie-F'!$A$5:$H$7000,7,0),"")</f>
        <v/>
      </c>
      <c r="E2615" s="111" t="str">
        <f t="shared" ca="1" si="40"/>
        <v/>
      </c>
      <c r="F2615" s="111" t="str">
        <f>IFERROR(VLOOKUP($I$4&amp;"--"&amp;ROW(A2609),'Clie-F'!$A$5:$J$7000,9,0),"")</f>
        <v/>
      </c>
      <c r="G2615" s="111" t="str">
        <f>IFERROR(VLOOKUP($I$4&amp;"--"&amp;ROW(A2609),'Clie-F'!$A$5:$J$7000,10,0),"")</f>
        <v/>
      </c>
    </row>
    <row r="2616" spans="2:7" ht="30" customHeight="1" x14ac:dyDescent="0.3">
      <c r="B2616" s="110">
        <v>2610</v>
      </c>
      <c r="C2616" s="111" t="str">
        <f>IFERROR(VLOOKUP($I$4&amp;"--"&amp;ROW(A2610),'Clie-F'!$A$5:$H$7000,4,0),"")</f>
        <v/>
      </c>
      <c r="D2616" s="112" t="str">
        <f>IFERROR(VLOOKUP($I$4&amp;"--"&amp;ROW(A2610),'Clie-F'!$A$5:$H$7000,7,0),"")</f>
        <v/>
      </c>
      <c r="E2616" s="111" t="str">
        <f t="shared" ca="1" si="40"/>
        <v/>
      </c>
      <c r="F2616" s="111" t="str">
        <f>IFERROR(VLOOKUP($I$4&amp;"--"&amp;ROW(A2610),'Clie-F'!$A$5:$J$7000,9,0),"")</f>
        <v/>
      </c>
      <c r="G2616" s="111" t="str">
        <f>IFERROR(VLOOKUP($I$4&amp;"--"&amp;ROW(A2610),'Clie-F'!$A$5:$J$7000,10,0),"")</f>
        <v/>
      </c>
    </row>
    <row r="2617" spans="2:7" ht="30" customHeight="1" x14ac:dyDescent="0.3">
      <c r="B2617" s="110">
        <v>2611</v>
      </c>
      <c r="C2617" s="111" t="str">
        <f>IFERROR(VLOOKUP($I$4&amp;"--"&amp;ROW(A2611),'Clie-F'!$A$5:$H$7000,4,0),"")</f>
        <v/>
      </c>
      <c r="D2617" s="112" t="str">
        <f>IFERROR(VLOOKUP($I$4&amp;"--"&amp;ROW(A2611),'Clie-F'!$A$5:$H$7000,7,0),"")</f>
        <v/>
      </c>
      <c r="E2617" s="111" t="str">
        <f t="shared" ca="1" si="40"/>
        <v/>
      </c>
      <c r="F2617" s="111" t="str">
        <f>IFERROR(VLOOKUP($I$4&amp;"--"&amp;ROW(A2611),'Clie-F'!$A$5:$J$7000,9,0),"")</f>
        <v/>
      </c>
      <c r="G2617" s="111" t="str">
        <f>IFERROR(VLOOKUP($I$4&amp;"--"&amp;ROW(A2611),'Clie-F'!$A$5:$J$7000,10,0),"")</f>
        <v/>
      </c>
    </row>
    <row r="2618" spans="2:7" ht="30" customHeight="1" x14ac:dyDescent="0.3">
      <c r="B2618" s="110">
        <v>2612</v>
      </c>
      <c r="C2618" s="111" t="str">
        <f>IFERROR(VLOOKUP($I$4&amp;"--"&amp;ROW(A2612),'Clie-F'!$A$5:$H$7000,4,0),"")</f>
        <v/>
      </c>
      <c r="D2618" s="112" t="str">
        <f>IFERROR(VLOOKUP($I$4&amp;"--"&amp;ROW(A2612),'Clie-F'!$A$5:$H$7000,7,0),"")</f>
        <v/>
      </c>
      <c r="E2618" s="111" t="str">
        <f t="shared" ca="1" si="40"/>
        <v/>
      </c>
      <c r="F2618" s="111" t="str">
        <f>IFERROR(VLOOKUP($I$4&amp;"--"&amp;ROW(A2612),'Clie-F'!$A$5:$J$7000,9,0),"")</f>
        <v/>
      </c>
      <c r="G2618" s="111" t="str">
        <f>IFERROR(VLOOKUP($I$4&amp;"--"&amp;ROW(A2612),'Clie-F'!$A$5:$J$7000,10,0),"")</f>
        <v/>
      </c>
    </row>
    <row r="2619" spans="2:7" ht="30" customHeight="1" x14ac:dyDescent="0.3">
      <c r="B2619" s="110">
        <v>2613</v>
      </c>
      <c r="C2619" s="111" t="str">
        <f>IFERROR(VLOOKUP($I$4&amp;"--"&amp;ROW(A2613),'Clie-F'!$A$5:$H$7000,4,0),"")</f>
        <v/>
      </c>
      <c r="D2619" s="112" t="str">
        <f>IFERROR(VLOOKUP($I$4&amp;"--"&amp;ROW(A2613),'Clie-F'!$A$5:$H$7000,7,0),"")</f>
        <v/>
      </c>
      <c r="E2619" s="111" t="str">
        <f t="shared" ca="1" si="40"/>
        <v/>
      </c>
      <c r="F2619" s="111" t="str">
        <f>IFERROR(VLOOKUP($I$4&amp;"--"&amp;ROW(A2613),'Clie-F'!$A$5:$J$7000,9,0),"")</f>
        <v/>
      </c>
      <c r="G2619" s="111" t="str">
        <f>IFERROR(VLOOKUP($I$4&amp;"--"&amp;ROW(A2613),'Clie-F'!$A$5:$J$7000,10,0),"")</f>
        <v/>
      </c>
    </row>
    <row r="2620" spans="2:7" ht="30" customHeight="1" x14ac:dyDescent="0.3">
      <c r="B2620" s="110">
        <v>2614</v>
      </c>
      <c r="C2620" s="111" t="str">
        <f>IFERROR(VLOOKUP($I$4&amp;"--"&amp;ROW(A2614),'Clie-F'!$A$5:$H$7000,4,0),"")</f>
        <v/>
      </c>
      <c r="D2620" s="112" t="str">
        <f>IFERROR(VLOOKUP($I$4&amp;"--"&amp;ROW(A2614),'Clie-F'!$A$5:$H$7000,7,0),"")</f>
        <v/>
      </c>
      <c r="E2620" s="111" t="str">
        <f t="shared" ca="1" si="40"/>
        <v/>
      </c>
      <c r="F2620" s="111" t="str">
        <f>IFERROR(VLOOKUP($I$4&amp;"--"&amp;ROW(A2614),'Clie-F'!$A$5:$J$7000,9,0),"")</f>
        <v/>
      </c>
      <c r="G2620" s="111" t="str">
        <f>IFERROR(VLOOKUP($I$4&amp;"--"&amp;ROW(A2614),'Clie-F'!$A$5:$J$7000,10,0),"")</f>
        <v/>
      </c>
    </row>
    <row r="2621" spans="2:7" ht="30" customHeight="1" x14ac:dyDescent="0.3">
      <c r="B2621" s="110">
        <v>2615</v>
      </c>
      <c r="C2621" s="111" t="str">
        <f>IFERROR(VLOOKUP($I$4&amp;"--"&amp;ROW(A2615),'Clie-F'!$A$5:$H$7000,4,0),"")</f>
        <v/>
      </c>
      <c r="D2621" s="112" t="str">
        <f>IFERROR(VLOOKUP($I$4&amp;"--"&amp;ROW(A2615),'Clie-F'!$A$5:$H$7000,7,0),"")</f>
        <v/>
      </c>
      <c r="E2621" s="111" t="str">
        <f t="shared" ca="1" si="40"/>
        <v/>
      </c>
      <c r="F2621" s="111" t="str">
        <f>IFERROR(VLOOKUP($I$4&amp;"--"&amp;ROW(A2615),'Clie-F'!$A$5:$J$7000,9,0),"")</f>
        <v/>
      </c>
      <c r="G2621" s="111" t="str">
        <f>IFERROR(VLOOKUP($I$4&amp;"--"&amp;ROW(A2615),'Clie-F'!$A$5:$J$7000,10,0),"")</f>
        <v/>
      </c>
    </row>
    <row r="2622" spans="2:7" ht="30" customHeight="1" x14ac:dyDescent="0.3">
      <c r="B2622" s="110">
        <v>2616</v>
      </c>
      <c r="C2622" s="111" t="str">
        <f>IFERROR(VLOOKUP($I$4&amp;"--"&amp;ROW(A2616),'Clie-F'!$A$5:$H$7000,4,0),"")</f>
        <v/>
      </c>
      <c r="D2622" s="112" t="str">
        <f>IFERROR(VLOOKUP($I$4&amp;"--"&amp;ROW(A2616),'Clie-F'!$A$5:$H$7000,7,0),"")</f>
        <v/>
      </c>
      <c r="E2622" s="111" t="str">
        <f t="shared" ca="1" si="40"/>
        <v/>
      </c>
      <c r="F2622" s="111" t="str">
        <f>IFERROR(VLOOKUP($I$4&amp;"--"&amp;ROW(A2616),'Clie-F'!$A$5:$J$7000,9,0),"")</f>
        <v/>
      </c>
      <c r="G2622" s="111" t="str">
        <f>IFERROR(VLOOKUP($I$4&amp;"--"&amp;ROW(A2616),'Clie-F'!$A$5:$J$7000,10,0),"")</f>
        <v/>
      </c>
    </row>
    <row r="2623" spans="2:7" ht="30" customHeight="1" x14ac:dyDescent="0.3">
      <c r="B2623" s="110">
        <v>2617</v>
      </c>
      <c r="C2623" s="111" t="str">
        <f>IFERROR(VLOOKUP($I$4&amp;"--"&amp;ROW(A2617),'Clie-F'!$A$5:$H$7000,4,0),"")</f>
        <v/>
      </c>
      <c r="D2623" s="112" t="str">
        <f>IFERROR(VLOOKUP($I$4&amp;"--"&amp;ROW(A2617),'Clie-F'!$A$5:$H$7000,7,0),"")</f>
        <v/>
      </c>
      <c r="E2623" s="111" t="str">
        <f t="shared" ca="1" si="40"/>
        <v/>
      </c>
      <c r="F2623" s="111" t="str">
        <f>IFERROR(VLOOKUP($I$4&amp;"--"&amp;ROW(A2617),'Clie-F'!$A$5:$J$7000,9,0),"")</f>
        <v/>
      </c>
      <c r="G2623" s="111" t="str">
        <f>IFERROR(VLOOKUP($I$4&amp;"--"&amp;ROW(A2617),'Clie-F'!$A$5:$J$7000,10,0),"")</f>
        <v/>
      </c>
    </row>
    <row r="2624" spans="2:7" ht="30" customHeight="1" x14ac:dyDescent="0.3">
      <c r="B2624" s="110">
        <v>2618</v>
      </c>
      <c r="C2624" s="111" t="str">
        <f>IFERROR(VLOOKUP($I$4&amp;"--"&amp;ROW(A2618),'Clie-F'!$A$5:$H$7000,4,0),"")</f>
        <v/>
      </c>
      <c r="D2624" s="112" t="str">
        <f>IFERROR(VLOOKUP($I$4&amp;"--"&amp;ROW(A2618),'Clie-F'!$A$5:$H$7000,7,0),"")</f>
        <v/>
      </c>
      <c r="E2624" s="111" t="str">
        <f t="shared" ca="1" si="40"/>
        <v/>
      </c>
      <c r="F2624" s="111" t="str">
        <f>IFERROR(VLOOKUP($I$4&amp;"--"&amp;ROW(A2618),'Clie-F'!$A$5:$J$7000,9,0),"")</f>
        <v/>
      </c>
      <c r="G2624" s="111" t="str">
        <f>IFERROR(VLOOKUP($I$4&amp;"--"&amp;ROW(A2618),'Clie-F'!$A$5:$J$7000,10,0),"")</f>
        <v/>
      </c>
    </row>
    <row r="2625" spans="2:7" ht="30" customHeight="1" x14ac:dyDescent="0.3">
      <c r="B2625" s="110">
        <v>2619</v>
      </c>
      <c r="C2625" s="111" t="str">
        <f>IFERROR(VLOOKUP($I$4&amp;"--"&amp;ROW(A2619),'Clie-F'!$A$5:$H$7000,4,0),"")</f>
        <v/>
      </c>
      <c r="D2625" s="112" t="str">
        <f>IFERROR(VLOOKUP($I$4&amp;"--"&amp;ROW(A2619),'Clie-F'!$A$5:$H$7000,7,0),"")</f>
        <v/>
      </c>
      <c r="E2625" s="111" t="str">
        <f t="shared" ca="1" si="40"/>
        <v/>
      </c>
      <c r="F2625" s="111" t="str">
        <f>IFERROR(VLOOKUP($I$4&amp;"--"&amp;ROW(A2619),'Clie-F'!$A$5:$J$7000,9,0),"")</f>
        <v/>
      </c>
      <c r="G2625" s="111" t="str">
        <f>IFERROR(VLOOKUP($I$4&amp;"--"&amp;ROW(A2619),'Clie-F'!$A$5:$J$7000,10,0),"")</f>
        <v/>
      </c>
    </row>
    <row r="2626" spans="2:7" ht="30" customHeight="1" x14ac:dyDescent="0.3">
      <c r="B2626" s="110">
        <v>2620</v>
      </c>
      <c r="C2626" s="111" t="str">
        <f>IFERROR(VLOOKUP($I$4&amp;"--"&amp;ROW(A2620),'Clie-F'!$A$5:$H$7000,4,0),"")</f>
        <v/>
      </c>
      <c r="D2626" s="112" t="str">
        <f>IFERROR(VLOOKUP($I$4&amp;"--"&amp;ROW(A2620),'Clie-F'!$A$5:$H$7000,7,0),"")</f>
        <v/>
      </c>
      <c r="E2626" s="111" t="str">
        <f t="shared" ca="1" si="40"/>
        <v/>
      </c>
      <c r="F2626" s="111" t="str">
        <f>IFERROR(VLOOKUP($I$4&amp;"--"&amp;ROW(A2620),'Clie-F'!$A$5:$J$7000,9,0),"")</f>
        <v/>
      </c>
      <c r="G2626" s="111" t="str">
        <f>IFERROR(VLOOKUP($I$4&amp;"--"&amp;ROW(A2620),'Clie-F'!$A$5:$J$7000,10,0),"")</f>
        <v/>
      </c>
    </row>
    <row r="2627" spans="2:7" ht="30" customHeight="1" x14ac:dyDescent="0.3">
      <c r="B2627" s="110">
        <v>2621</v>
      </c>
      <c r="C2627" s="111" t="str">
        <f>IFERROR(VLOOKUP($I$4&amp;"--"&amp;ROW(A2621),'Clie-F'!$A$5:$H$7000,4,0),"")</f>
        <v/>
      </c>
      <c r="D2627" s="112" t="str">
        <f>IFERROR(VLOOKUP($I$4&amp;"--"&amp;ROW(A2621),'Clie-F'!$A$5:$H$7000,7,0),"")</f>
        <v/>
      </c>
      <c r="E2627" s="111" t="str">
        <f t="shared" ca="1" si="40"/>
        <v/>
      </c>
      <c r="F2627" s="111" t="str">
        <f>IFERROR(VLOOKUP($I$4&amp;"--"&amp;ROW(A2621),'Clie-F'!$A$5:$J$7000,9,0),"")</f>
        <v/>
      </c>
      <c r="G2627" s="111" t="str">
        <f>IFERROR(VLOOKUP($I$4&amp;"--"&amp;ROW(A2621),'Clie-F'!$A$5:$J$7000,10,0),"")</f>
        <v/>
      </c>
    </row>
    <row r="2628" spans="2:7" ht="30" customHeight="1" x14ac:dyDescent="0.3">
      <c r="B2628" s="110">
        <v>2622</v>
      </c>
      <c r="C2628" s="111" t="str">
        <f>IFERROR(VLOOKUP($I$4&amp;"--"&amp;ROW(A2622),'Clie-F'!$A$5:$H$7000,4,0),"")</f>
        <v/>
      </c>
      <c r="D2628" s="112" t="str">
        <f>IFERROR(VLOOKUP($I$4&amp;"--"&amp;ROW(A2622),'Clie-F'!$A$5:$H$7000,7,0),"")</f>
        <v/>
      </c>
      <c r="E2628" s="111" t="str">
        <f t="shared" ca="1" si="40"/>
        <v/>
      </c>
      <c r="F2628" s="111" t="str">
        <f>IFERROR(VLOOKUP($I$4&amp;"--"&amp;ROW(A2622),'Clie-F'!$A$5:$J$7000,9,0),"")</f>
        <v/>
      </c>
      <c r="G2628" s="111" t="str">
        <f>IFERROR(VLOOKUP($I$4&amp;"--"&amp;ROW(A2622),'Clie-F'!$A$5:$J$7000,10,0),"")</f>
        <v/>
      </c>
    </row>
    <row r="2629" spans="2:7" ht="30" customHeight="1" x14ac:dyDescent="0.3">
      <c r="B2629" s="110">
        <v>2623</v>
      </c>
      <c r="C2629" s="111" t="str">
        <f>IFERROR(VLOOKUP($I$4&amp;"--"&amp;ROW(A2623),'Clie-F'!$A$5:$H$7000,4,0),"")</f>
        <v/>
      </c>
      <c r="D2629" s="112" t="str">
        <f>IFERROR(VLOOKUP($I$4&amp;"--"&amp;ROW(A2623),'Clie-F'!$A$5:$H$7000,7,0),"")</f>
        <v/>
      </c>
      <c r="E2629" s="111" t="str">
        <f t="shared" ca="1" si="40"/>
        <v/>
      </c>
      <c r="F2629" s="111" t="str">
        <f>IFERROR(VLOOKUP($I$4&amp;"--"&amp;ROW(A2623),'Clie-F'!$A$5:$J$7000,9,0),"")</f>
        <v/>
      </c>
      <c r="G2629" s="111" t="str">
        <f>IFERROR(VLOOKUP($I$4&amp;"--"&amp;ROW(A2623),'Clie-F'!$A$5:$J$7000,10,0),"")</f>
        <v/>
      </c>
    </row>
    <row r="2630" spans="2:7" ht="30" customHeight="1" x14ac:dyDescent="0.3">
      <c r="B2630" s="110">
        <v>2624</v>
      </c>
      <c r="C2630" s="111" t="str">
        <f>IFERROR(VLOOKUP($I$4&amp;"--"&amp;ROW(A2624),'Clie-F'!$A$5:$H$7000,4,0),"")</f>
        <v/>
      </c>
      <c r="D2630" s="112" t="str">
        <f>IFERROR(VLOOKUP($I$4&amp;"--"&amp;ROW(A2624),'Clie-F'!$A$5:$H$7000,7,0),"")</f>
        <v/>
      </c>
      <c r="E2630" s="111" t="str">
        <f t="shared" ca="1" si="40"/>
        <v/>
      </c>
      <c r="F2630" s="111" t="str">
        <f>IFERROR(VLOOKUP($I$4&amp;"--"&amp;ROW(A2624),'Clie-F'!$A$5:$J$7000,9,0),"")</f>
        <v/>
      </c>
      <c r="G2630" s="111" t="str">
        <f>IFERROR(VLOOKUP($I$4&amp;"--"&amp;ROW(A2624),'Clie-F'!$A$5:$J$7000,10,0),"")</f>
        <v/>
      </c>
    </row>
    <row r="2631" spans="2:7" ht="30" customHeight="1" x14ac:dyDescent="0.3">
      <c r="B2631" s="110">
        <v>2625</v>
      </c>
      <c r="C2631" s="111" t="str">
        <f>IFERROR(VLOOKUP($I$4&amp;"--"&amp;ROW(A2625),'Clie-F'!$A$5:$H$7000,4,0),"")</f>
        <v/>
      </c>
      <c r="D2631" s="112" t="str">
        <f>IFERROR(VLOOKUP($I$4&amp;"--"&amp;ROW(A2625),'Clie-F'!$A$5:$H$7000,7,0),"")</f>
        <v/>
      </c>
      <c r="E2631" s="111" t="str">
        <f t="shared" ref="E2631:E2694" ca="1" si="41">IFERROR(IF(D2631,DATEDIF(D2631,TODAY(),"Y"),""),"")</f>
        <v/>
      </c>
      <c r="F2631" s="111" t="str">
        <f>IFERROR(VLOOKUP($I$4&amp;"--"&amp;ROW(A2625),'Clie-F'!$A$5:$J$7000,9,0),"")</f>
        <v/>
      </c>
      <c r="G2631" s="111" t="str">
        <f>IFERROR(VLOOKUP($I$4&amp;"--"&amp;ROW(A2625),'Clie-F'!$A$5:$J$7000,10,0),"")</f>
        <v/>
      </c>
    </row>
    <row r="2632" spans="2:7" ht="30" customHeight="1" x14ac:dyDescent="0.3">
      <c r="B2632" s="110">
        <v>2626</v>
      </c>
      <c r="C2632" s="111" t="str">
        <f>IFERROR(VLOOKUP($I$4&amp;"--"&amp;ROW(A2626),'Clie-F'!$A$5:$H$7000,4,0),"")</f>
        <v/>
      </c>
      <c r="D2632" s="112" t="str">
        <f>IFERROR(VLOOKUP($I$4&amp;"--"&amp;ROW(A2626),'Clie-F'!$A$5:$H$7000,7,0),"")</f>
        <v/>
      </c>
      <c r="E2632" s="111" t="str">
        <f t="shared" ca="1" si="41"/>
        <v/>
      </c>
      <c r="F2632" s="111" t="str">
        <f>IFERROR(VLOOKUP($I$4&amp;"--"&amp;ROW(A2626),'Clie-F'!$A$5:$J$7000,9,0),"")</f>
        <v/>
      </c>
      <c r="G2632" s="111" t="str">
        <f>IFERROR(VLOOKUP($I$4&amp;"--"&amp;ROW(A2626),'Clie-F'!$A$5:$J$7000,10,0),"")</f>
        <v/>
      </c>
    </row>
    <row r="2633" spans="2:7" ht="30" customHeight="1" x14ac:dyDescent="0.3">
      <c r="B2633" s="110">
        <v>2627</v>
      </c>
      <c r="C2633" s="111" t="str">
        <f>IFERROR(VLOOKUP($I$4&amp;"--"&amp;ROW(A2627),'Clie-F'!$A$5:$H$7000,4,0),"")</f>
        <v/>
      </c>
      <c r="D2633" s="112" t="str">
        <f>IFERROR(VLOOKUP($I$4&amp;"--"&amp;ROW(A2627),'Clie-F'!$A$5:$H$7000,7,0),"")</f>
        <v/>
      </c>
      <c r="E2633" s="111" t="str">
        <f t="shared" ca="1" si="41"/>
        <v/>
      </c>
      <c r="F2633" s="111" t="str">
        <f>IFERROR(VLOOKUP($I$4&amp;"--"&amp;ROW(A2627),'Clie-F'!$A$5:$J$7000,9,0),"")</f>
        <v/>
      </c>
      <c r="G2633" s="111" t="str">
        <f>IFERROR(VLOOKUP($I$4&amp;"--"&amp;ROW(A2627),'Clie-F'!$A$5:$J$7000,10,0),"")</f>
        <v/>
      </c>
    </row>
    <row r="2634" spans="2:7" ht="30" customHeight="1" x14ac:dyDescent="0.3">
      <c r="B2634" s="110">
        <v>2628</v>
      </c>
      <c r="C2634" s="111" t="str">
        <f>IFERROR(VLOOKUP($I$4&amp;"--"&amp;ROW(A2628),'Clie-F'!$A$5:$H$7000,4,0),"")</f>
        <v/>
      </c>
      <c r="D2634" s="112" t="str">
        <f>IFERROR(VLOOKUP($I$4&amp;"--"&amp;ROW(A2628),'Clie-F'!$A$5:$H$7000,7,0),"")</f>
        <v/>
      </c>
      <c r="E2634" s="111" t="str">
        <f t="shared" ca="1" si="41"/>
        <v/>
      </c>
      <c r="F2634" s="111" t="str">
        <f>IFERROR(VLOOKUP($I$4&amp;"--"&amp;ROW(A2628),'Clie-F'!$A$5:$J$7000,9,0),"")</f>
        <v/>
      </c>
      <c r="G2634" s="111" t="str">
        <f>IFERROR(VLOOKUP($I$4&amp;"--"&amp;ROW(A2628),'Clie-F'!$A$5:$J$7000,10,0),"")</f>
        <v/>
      </c>
    </row>
    <row r="2635" spans="2:7" ht="30" customHeight="1" x14ac:dyDescent="0.3">
      <c r="B2635" s="110">
        <v>2629</v>
      </c>
      <c r="C2635" s="111" t="str">
        <f>IFERROR(VLOOKUP($I$4&amp;"--"&amp;ROW(A2629),'Clie-F'!$A$5:$H$7000,4,0),"")</f>
        <v/>
      </c>
      <c r="D2635" s="112" t="str">
        <f>IFERROR(VLOOKUP($I$4&amp;"--"&amp;ROW(A2629),'Clie-F'!$A$5:$H$7000,7,0),"")</f>
        <v/>
      </c>
      <c r="E2635" s="111" t="str">
        <f t="shared" ca="1" si="41"/>
        <v/>
      </c>
      <c r="F2635" s="111" t="str">
        <f>IFERROR(VLOOKUP($I$4&amp;"--"&amp;ROW(A2629),'Clie-F'!$A$5:$J$7000,9,0),"")</f>
        <v/>
      </c>
      <c r="G2635" s="111" t="str">
        <f>IFERROR(VLOOKUP($I$4&amp;"--"&amp;ROW(A2629),'Clie-F'!$A$5:$J$7000,10,0),"")</f>
        <v/>
      </c>
    </row>
    <row r="2636" spans="2:7" ht="30" customHeight="1" x14ac:dyDescent="0.3">
      <c r="B2636" s="110">
        <v>2630</v>
      </c>
      <c r="C2636" s="111" t="str">
        <f>IFERROR(VLOOKUP($I$4&amp;"--"&amp;ROW(A2630),'Clie-F'!$A$5:$H$7000,4,0),"")</f>
        <v/>
      </c>
      <c r="D2636" s="112" t="str">
        <f>IFERROR(VLOOKUP($I$4&amp;"--"&amp;ROW(A2630),'Clie-F'!$A$5:$H$7000,7,0),"")</f>
        <v/>
      </c>
      <c r="E2636" s="111" t="str">
        <f t="shared" ca="1" si="41"/>
        <v/>
      </c>
      <c r="F2636" s="111" t="str">
        <f>IFERROR(VLOOKUP($I$4&amp;"--"&amp;ROW(A2630),'Clie-F'!$A$5:$J$7000,9,0),"")</f>
        <v/>
      </c>
      <c r="G2636" s="111" t="str">
        <f>IFERROR(VLOOKUP($I$4&amp;"--"&amp;ROW(A2630),'Clie-F'!$A$5:$J$7000,10,0),"")</f>
        <v/>
      </c>
    </row>
    <row r="2637" spans="2:7" ht="30" customHeight="1" x14ac:dyDescent="0.3">
      <c r="B2637" s="110">
        <v>2631</v>
      </c>
      <c r="C2637" s="111" t="str">
        <f>IFERROR(VLOOKUP($I$4&amp;"--"&amp;ROW(A2631),'Clie-F'!$A$5:$H$7000,4,0),"")</f>
        <v/>
      </c>
      <c r="D2637" s="112" t="str">
        <f>IFERROR(VLOOKUP($I$4&amp;"--"&amp;ROW(A2631),'Clie-F'!$A$5:$H$7000,7,0),"")</f>
        <v/>
      </c>
      <c r="E2637" s="111" t="str">
        <f t="shared" ca="1" si="41"/>
        <v/>
      </c>
      <c r="F2637" s="111" t="str">
        <f>IFERROR(VLOOKUP($I$4&amp;"--"&amp;ROW(A2631),'Clie-F'!$A$5:$J$7000,9,0),"")</f>
        <v/>
      </c>
      <c r="G2637" s="111" t="str">
        <f>IFERROR(VLOOKUP($I$4&amp;"--"&amp;ROW(A2631),'Clie-F'!$A$5:$J$7000,10,0),"")</f>
        <v/>
      </c>
    </row>
    <row r="2638" spans="2:7" ht="30" customHeight="1" x14ac:dyDescent="0.3">
      <c r="B2638" s="110">
        <v>2632</v>
      </c>
      <c r="C2638" s="111" t="str">
        <f>IFERROR(VLOOKUP($I$4&amp;"--"&amp;ROW(A2632),'Clie-F'!$A$5:$H$7000,4,0),"")</f>
        <v/>
      </c>
      <c r="D2638" s="112" t="str">
        <f>IFERROR(VLOOKUP($I$4&amp;"--"&amp;ROW(A2632),'Clie-F'!$A$5:$H$7000,7,0),"")</f>
        <v/>
      </c>
      <c r="E2638" s="111" t="str">
        <f t="shared" ca="1" si="41"/>
        <v/>
      </c>
      <c r="F2638" s="111" t="str">
        <f>IFERROR(VLOOKUP($I$4&amp;"--"&amp;ROW(A2632),'Clie-F'!$A$5:$J$7000,9,0),"")</f>
        <v/>
      </c>
      <c r="G2638" s="111" t="str">
        <f>IFERROR(VLOOKUP($I$4&amp;"--"&amp;ROW(A2632),'Clie-F'!$A$5:$J$7000,10,0),"")</f>
        <v/>
      </c>
    </row>
    <row r="2639" spans="2:7" ht="30" customHeight="1" x14ac:dyDescent="0.3">
      <c r="B2639" s="110">
        <v>2633</v>
      </c>
      <c r="C2639" s="111" t="str">
        <f>IFERROR(VLOOKUP($I$4&amp;"--"&amp;ROW(A2633),'Clie-F'!$A$5:$H$7000,4,0),"")</f>
        <v/>
      </c>
      <c r="D2639" s="112" t="str">
        <f>IFERROR(VLOOKUP($I$4&amp;"--"&amp;ROW(A2633),'Clie-F'!$A$5:$H$7000,7,0),"")</f>
        <v/>
      </c>
      <c r="E2639" s="111" t="str">
        <f t="shared" ca="1" si="41"/>
        <v/>
      </c>
      <c r="F2639" s="111" t="str">
        <f>IFERROR(VLOOKUP($I$4&amp;"--"&amp;ROW(A2633),'Clie-F'!$A$5:$J$7000,9,0),"")</f>
        <v/>
      </c>
      <c r="G2639" s="111" t="str">
        <f>IFERROR(VLOOKUP($I$4&amp;"--"&amp;ROW(A2633),'Clie-F'!$A$5:$J$7000,10,0),"")</f>
        <v/>
      </c>
    </row>
    <row r="2640" spans="2:7" ht="30" customHeight="1" x14ac:dyDescent="0.3">
      <c r="B2640" s="110">
        <v>2634</v>
      </c>
      <c r="C2640" s="111" t="str">
        <f>IFERROR(VLOOKUP($I$4&amp;"--"&amp;ROW(A2634),'Clie-F'!$A$5:$H$7000,4,0),"")</f>
        <v/>
      </c>
      <c r="D2640" s="112" t="str">
        <f>IFERROR(VLOOKUP($I$4&amp;"--"&amp;ROW(A2634),'Clie-F'!$A$5:$H$7000,7,0),"")</f>
        <v/>
      </c>
      <c r="E2640" s="111" t="str">
        <f t="shared" ca="1" si="41"/>
        <v/>
      </c>
      <c r="F2640" s="111" t="str">
        <f>IFERROR(VLOOKUP($I$4&amp;"--"&amp;ROW(A2634),'Clie-F'!$A$5:$J$7000,9,0),"")</f>
        <v/>
      </c>
      <c r="G2640" s="111" t="str">
        <f>IFERROR(VLOOKUP($I$4&amp;"--"&amp;ROW(A2634),'Clie-F'!$A$5:$J$7000,10,0),"")</f>
        <v/>
      </c>
    </row>
    <row r="2641" spans="2:7" ht="30" customHeight="1" x14ac:dyDescent="0.3">
      <c r="B2641" s="110">
        <v>2635</v>
      </c>
      <c r="C2641" s="111" t="str">
        <f>IFERROR(VLOOKUP($I$4&amp;"--"&amp;ROW(A2635),'Clie-F'!$A$5:$H$7000,4,0),"")</f>
        <v/>
      </c>
      <c r="D2641" s="112" t="str">
        <f>IFERROR(VLOOKUP($I$4&amp;"--"&amp;ROW(A2635),'Clie-F'!$A$5:$H$7000,7,0),"")</f>
        <v/>
      </c>
      <c r="E2641" s="111" t="str">
        <f t="shared" ca="1" si="41"/>
        <v/>
      </c>
      <c r="F2641" s="111" t="str">
        <f>IFERROR(VLOOKUP($I$4&amp;"--"&amp;ROW(A2635),'Clie-F'!$A$5:$J$7000,9,0),"")</f>
        <v/>
      </c>
      <c r="G2641" s="111" t="str">
        <f>IFERROR(VLOOKUP($I$4&amp;"--"&amp;ROW(A2635),'Clie-F'!$A$5:$J$7000,10,0),"")</f>
        <v/>
      </c>
    </row>
    <row r="2642" spans="2:7" ht="30" customHeight="1" x14ac:dyDescent="0.3">
      <c r="B2642" s="110">
        <v>2636</v>
      </c>
      <c r="C2642" s="111" t="str">
        <f>IFERROR(VLOOKUP($I$4&amp;"--"&amp;ROW(A2636),'Clie-F'!$A$5:$H$7000,4,0),"")</f>
        <v/>
      </c>
      <c r="D2642" s="112" t="str">
        <f>IFERROR(VLOOKUP($I$4&amp;"--"&amp;ROW(A2636),'Clie-F'!$A$5:$H$7000,7,0),"")</f>
        <v/>
      </c>
      <c r="E2642" s="111" t="str">
        <f t="shared" ca="1" si="41"/>
        <v/>
      </c>
      <c r="F2642" s="111" t="str">
        <f>IFERROR(VLOOKUP($I$4&amp;"--"&amp;ROW(A2636),'Clie-F'!$A$5:$J$7000,9,0),"")</f>
        <v/>
      </c>
      <c r="G2642" s="111" t="str">
        <f>IFERROR(VLOOKUP($I$4&amp;"--"&amp;ROW(A2636),'Clie-F'!$A$5:$J$7000,10,0),"")</f>
        <v/>
      </c>
    </row>
    <row r="2643" spans="2:7" ht="30" customHeight="1" x14ac:dyDescent="0.3">
      <c r="B2643" s="110">
        <v>2637</v>
      </c>
      <c r="C2643" s="111" t="str">
        <f>IFERROR(VLOOKUP($I$4&amp;"--"&amp;ROW(A2637),'Clie-F'!$A$5:$H$7000,4,0),"")</f>
        <v/>
      </c>
      <c r="D2643" s="112" t="str">
        <f>IFERROR(VLOOKUP($I$4&amp;"--"&amp;ROW(A2637),'Clie-F'!$A$5:$H$7000,7,0),"")</f>
        <v/>
      </c>
      <c r="E2643" s="111" t="str">
        <f t="shared" ca="1" si="41"/>
        <v/>
      </c>
      <c r="F2643" s="111" t="str">
        <f>IFERROR(VLOOKUP($I$4&amp;"--"&amp;ROW(A2637),'Clie-F'!$A$5:$J$7000,9,0),"")</f>
        <v/>
      </c>
      <c r="G2643" s="111" t="str">
        <f>IFERROR(VLOOKUP($I$4&amp;"--"&amp;ROW(A2637),'Clie-F'!$A$5:$J$7000,10,0),"")</f>
        <v/>
      </c>
    </row>
    <row r="2644" spans="2:7" ht="30" customHeight="1" x14ac:dyDescent="0.3">
      <c r="B2644" s="110">
        <v>2638</v>
      </c>
      <c r="C2644" s="111" t="str">
        <f>IFERROR(VLOOKUP($I$4&amp;"--"&amp;ROW(A2638),'Clie-F'!$A$5:$H$7000,4,0),"")</f>
        <v/>
      </c>
      <c r="D2644" s="112" t="str">
        <f>IFERROR(VLOOKUP($I$4&amp;"--"&amp;ROW(A2638),'Clie-F'!$A$5:$H$7000,7,0),"")</f>
        <v/>
      </c>
      <c r="E2644" s="111" t="str">
        <f t="shared" ca="1" si="41"/>
        <v/>
      </c>
      <c r="F2644" s="111" t="str">
        <f>IFERROR(VLOOKUP($I$4&amp;"--"&amp;ROW(A2638),'Clie-F'!$A$5:$J$7000,9,0),"")</f>
        <v/>
      </c>
      <c r="G2644" s="111" t="str">
        <f>IFERROR(VLOOKUP($I$4&amp;"--"&amp;ROW(A2638),'Clie-F'!$A$5:$J$7000,10,0),"")</f>
        <v/>
      </c>
    </row>
    <row r="2645" spans="2:7" ht="30" customHeight="1" x14ac:dyDescent="0.3">
      <c r="B2645" s="110">
        <v>2639</v>
      </c>
      <c r="C2645" s="111" t="str">
        <f>IFERROR(VLOOKUP($I$4&amp;"--"&amp;ROW(A2639),'Clie-F'!$A$5:$H$7000,4,0),"")</f>
        <v/>
      </c>
      <c r="D2645" s="112" t="str">
        <f>IFERROR(VLOOKUP($I$4&amp;"--"&amp;ROW(A2639),'Clie-F'!$A$5:$H$7000,7,0),"")</f>
        <v/>
      </c>
      <c r="E2645" s="111" t="str">
        <f t="shared" ca="1" si="41"/>
        <v/>
      </c>
      <c r="F2645" s="111" t="str">
        <f>IFERROR(VLOOKUP($I$4&amp;"--"&amp;ROW(A2639),'Clie-F'!$A$5:$J$7000,9,0),"")</f>
        <v/>
      </c>
      <c r="G2645" s="111" t="str">
        <f>IFERROR(VLOOKUP($I$4&amp;"--"&amp;ROW(A2639),'Clie-F'!$A$5:$J$7000,10,0),"")</f>
        <v/>
      </c>
    </row>
    <row r="2646" spans="2:7" ht="30" customHeight="1" x14ac:dyDescent="0.3">
      <c r="B2646" s="110">
        <v>2640</v>
      </c>
      <c r="C2646" s="111" t="str">
        <f>IFERROR(VLOOKUP($I$4&amp;"--"&amp;ROW(A2640),'Clie-F'!$A$5:$H$7000,4,0),"")</f>
        <v/>
      </c>
      <c r="D2646" s="112" t="str">
        <f>IFERROR(VLOOKUP($I$4&amp;"--"&amp;ROW(A2640),'Clie-F'!$A$5:$H$7000,7,0),"")</f>
        <v/>
      </c>
      <c r="E2646" s="111" t="str">
        <f t="shared" ca="1" si="41"/>
        <v/>
      </c>
      <c r="F2646" s="111" t="str">
        <f>IFERROR(VLOOKUP($I$4&amp;"--"&amp;ROW(A2640),'Clie-F'!$A$5:$J$7000,9,0),"")</f>
        <v/>
      </c>
      <c r="G2646" s="111" t="str">
        <f>IFERROR(VLOOKUP($I$4&amp;"--"&amp;ROW(A2640),'Clie-F'!$A$5:$J$7000,10,0),"")</f>
        <v/>
      </c>
    </row>
    <row r="2647" spans="2:7" ht="30" customHeight="1" x14ac:dyDescent="0.3">
      <c r="B2647" s="110">
        <v>2641</v>
      </c>
      <c r="C2647" s="111" t="str">
        <f>IFERROR(VLOOKUP($I$4&amp;"--"&amp;ROW(A2641),'Clie-F'!$A$5:$H$7000,4,0),"")</f>
        <v/>
      </c>
      <c r="D2647" s="112" t="str">
        <f>IFERROR(VLOOKUP($I$4&amp;"--"&amp;ROW(A2641),'Clie-F'!$A$5:$H$7000,7,0),"")</f>
        <v/>
      </c>
      <c r="E2647" s="111" t="str">
        <f t="shared" ca="1" si="41"/>
        <v/>
      </c>
      <c r="F2647" s="111" t="str">
        <f>IFERROR(VLOOKUP($I$4&amp;"--"&amp;ROW(A2641),'Clie-F'!$A$5:$J$7000,9,0),"")</f>
        <v/>
      </c>
      <c r="G2647" s="111" t="str">
        <f>IFERROR(VLOOKUP($I$4&amp;"--"&amp;ROW(A2641),'Clie-F'!$A$5:$J$7000,10,0),"")</f>
        <v/>
      </c>
    </row>
    <row r="2648" spans="2:7" ht="30" customHeight="1" x14ac:dyDescent="0.3">
      <c r="B2648" s="110">
        <v>2642</v>
      </c>
      <c r="C2648" s="111" t="str">
        <f>IFERROR(VLOOKUP($I$4&amp;"--"&amp;ROW(A2642),'Clie-F'!$A$5:$H$7000,4,0),"")</f>
        <v/>
      </c>
      <c r="D2648" s="112" t="str">
        <f>IFERROR(VLOOKUP($I$4&amp;"--"&amp;ROW(A2642),'Clie-F'!$A$5:$H$7000,7,0),"")</f>
        <v/>
      </c>
      <c r="E2648" s="111" t="str">
        <f t="shared" ca="1" si="41"/>
        <v/>
      </c>
      <c r="F2648" s="111" t="str">
        <f>IFERROR(VLOOKUP($I$4&amp;"--"&amp;ROW(A2642),'Clie-F'!$A$5:$J$7000,9,0),"")</f>
        <v/>
      </c>
      <c r="G2648" s="111" t="str">
        <f>IFERROR(VLOOKUP($I$4&amp;"--"&amp;ROW(A2642),'Clie-F'!$A$5:$J$7000,10,0),"")</f>
        <v/>
      </c>
    </row>
    <row r="2649" spans="2:7" ht="30" customHeight="1" x14ac:dyDescent="0.3">
      <c r="B2649" s="110">
        <v>2643</v>
      </c>
      <c r="C2649" s="111" t="str">
        <f>IFERROR(VLOOKUP($I$4&amp;"--"&amp;ROW(A2643),'Clie-F'!$A$5:$H$7000,4,0),"")</f>
        <v/>
      </c>
      <c r="D2649" s="112" t="str">
        <f>IFERROR(VLOOKUP($I$4&amp;"--"&amp;ROW(A2643),'Clie-F'!$A$5:$H$7000,7,0),"")</f>
        <v/>
      </c>
      <c r="E2649" s="111" t="str">
        <f t="shared" ca="1" si="41"/>
        <v/>
      </c>
      <c r="F2649" s="111" t="str">
        <f>IFERROR(VLOOKUP($I$4&amp;"--"&amp;ROW(A2643),'Clie-F'!$A$5:$J$7000,9,0),"")</f>
        <v/>
      </c>
      <c r="G2649" s="111" t="str">
        <f>IFERROR(VLOOKUP($I$4&amp;"--"&amp;ROW(A2643),'Clie-F'!$A$5:$J$7000,10,0),"")</f>
        <v/>
      </c>
    </row>
    <row r="2650" spans="2:7" ht="30" customHeight="1" x14ac:dyDescent="0.3">
      <c r="B2650" s="110">
        <v>2644</v>
      </c>
      <c r="C2650" s="111" t="str">
        <f>IFERROR(VLOOKUP($I$4&amp;"--"&amp;ROW(A2644),'Clie-F'!$A$5:$H$7000,4,0),"")</f>
        <v/>
      </c>
      <c r="D2650" s="112" t="str">
        <f>IFERROR(VLOOKUP($I$4&amp;"--"&amp;ROW(A2644),'Clie-F'!$A$5:$H$7000,7,0),"")</f>
        <v/>
      </c>
      <c r="E2650" s="111" t="str">
        <f t="shared" ca="1" si="41"/>
        <v/>
      </c>
      <c r="F2650" s="111" t="str">
        <f>IFERROR(VLOOKUP($I$4&amp;"--"&amp;ROW(A2644),'Clie-F'!$A$5:$J$7000,9,0),"")</f>
        <v/>
      </c>
      <c r="G2650" s="111" t="str">
        <f>IFERROR(VLOOKUP($I$4&amp;"--"&amp;ROW(A2644),'Clie-F'!$A$5:$J$7000,10,0),"")</f>
        <v/>
      </c>
    </row>
    <row r="2651" spans="2:7" ht="30" customHeight="1" x14ac:dyDescent="0.3">
      <c r="B2651" s="110">
        <v>2645</v>
      </c>
      <c r="C2651" s="111" t="str">
        <f>IFERROR(VLOOKUP($I$4&amp;"--"&amp;ROW(A2645),'Clie-F'!$A$5:$H$7000,4,0),"")</f>
        <v/>
      </c>
      <c r="D2651" s="112" t="str">
        <f>IFERROR(VLOOKUP($I$4&amp;"--"&amp;ROW(A2645),'Clie-F'!$A$5:$H$7000,7,0),"")</f>
        <v/>
      </c>
      <c r="E2651" s="111" t="str">
        <f t="shared" ca="1" si="41"/>
        <v/>
      </c>
      <c r="F2651" s="111" t="str">
        <f>IFERROR(VLOOKUP($I$4&amp;"--"&amp;ROW(A2645),'Clie-F'!$A$5:$J$7000,9,0),"")</f>
        <v/>
      </c>
      <c r="G2651" s="111" t="str">
        <f>IFERROR(VLOOKUP($I$4&amp;"--"&amp;ROW(A2645),'Clie-F'!$A$5:$J$7000,10,0),"")</f>
        <v/>
      </c>
    </row>
    <row r="2652" spans="2:7" ht="30" customHeight="1" x14ac:dyDescent="0.3">
      <c r="B2652" s="110">
        <v>2646</v>
      </c>
      <c r="C2652" s="111" t="str">
        <f>IFERROR(VLOOKUP($I$4&amp;"--"&amp;ROW(A2646),'Clie-F'!$A$5:$H$7000,4,0),"")</f>
        <v/>
      </c>
      <c r="D2652" s="112" t="str">
        <f>IFERROR(VLOOKUP($I$4&amp;"--"&amp;ROW(A2646),'Clie-F'!$A$5:$H$7000,7,0),"")</f>
        <v/>
      </c>
      <c r="E2652" s="111" t="str">
        <f t="shared" ca="1" si="41"/>
        <v/>
      </c>
      <c r="F2652" s="111" t="str">
        <f>IFERROR(VLOOKUP($I$4&amp;"--"&amp;ROW(A2646),'Clie-F'!$A$5:$J$7000,9,0),"")</f>
        <v/>
      </c>
      <c r="G2652" s="111" t="str">
        <f>IFERROR(VLOOKUP($I$4&amp;"--"&amp;ROW(A2646),'Clie-F'!$A$5:$J$7000,10,0),"")</f>
        <v/>
      </c>
    </row>
    <row r="2653" spans="2:7" ht="30" customHeight="1" x14ac:dyDescent="0.3">
      <c r="B2653" s="110">
        <v>2647</v>
      </c>
      <c r="C2653" s="111" t="str">
        <f>IFERROR(VLOOKUP($I$4&amp;"--"&amp;ROW(A2647),'Clie-F'!$A$5:$H$7000,4,0),"")</f>
        <v/>
      </c>
      <c r="D2653" s="112" t="str">
        <f>IFERROR(VLOOKUP($I$4&amp;"--"&amp;ROW(A2647),'Clie-F'!$A$5:$H$7000,7,0),"")</f>
        <v/>
      </c>
      <c r="E2653" s="111" t="str">
        <f t="shared" ca="1" si="41"/>
        <v/>
      </c>
      <c r="F2653" s="111" t="str">
        <f>IFERROR(VLOOKUP($I$4&amp;"--"&amp;ROW(A2647),'Clie-F'!$A$5:$J$7000,9,0),"")</f>
        <v/>
      </c>
      <c r="G2653" s="111" t="str">
        <f>IFERROR(VLOOKUP($I$4&amp;"--"&amp;ROW(A2647),'Clie-F'!$A$5:$J$7000,10,0),"")</f>
        <v/>
      </c>
    </row>
    <row r="2654" spans="2:7" ht="30" customHeight="1" x14ac:dyDescent="0.3">
      <c r="B2654" s="110">
        <v>2648</v>
      </c>
      <c r="C2654" s="111" t="str">
        <f>IFERROR(VLOOKUP($I$4&amp;"--"&amp;ROW(A2648),'Clie-F'!$A$5:$H$7000,4,0),"")</f>
        <v/>
      </c>
      <c r="D2654" s="112" t="str">
        <f>IFERROR(VLOOKUP($I$4&amp;"--"&amp;ROW(A2648),'Clie-F'!$A$5:$H$7000,7,0),"")</f>
        <v/>
      </c>
      <c r="E2654" s="111" t="str">
        <f t="shared" ca="1" si="41"/>
        <v/>
      </c>
      <c r="F2654" s="111" t="str">
        <f>IFERROR(VLOOKUP($I$4&amp;"--"&amp;ROW(A2648),'Clie-F'!$A$5:$J$7000,9,0),"")</f>
        <v/>
      </c>
      <c r="G2654" s="111" t="str">
        <f>IFERROR(VLOOKUP($I$4&amp;"--"&amp;ROW(A2648),'Clie-F'!$A$5:$J$7000,10,0),"")</f>
        <v/>
      </c>
    </row>
    <row r="2655" spans="2:7" ht="30" customHeight="1" x14ac:dyDescent="0.3">
      <c r="B2655" s="110">
        <v>2649</v>
      </c>
      <c r="C2655" s="111" t="str">
        <f>IFERROR(VLOOKUP($I$4&amp;"--"&amp;ROW(A2649),'Clie-F'!$A$5:$H$7000,4,0),"")</f>
        <v/>
      </c>
      <c r="D2655" s="112" t="str">
        <f>IFERROR(VLOOKUP($I$4&amp;"--"&amp;ROW(A2649),'Clie-F'!$A$5:$H$7000,7,0),"")</f>
        <v/>
      </c>
      <c r="E2655" s="111" t="str">
        <f t="shared" ca="1" si="41"/>
        <v/>
      </c>
      <c r="F2655" s="111" t="str">
        <f>IFERROR(VLOOKUP($I$4&amp;"--"&amp;ROW(A2649),'Clie-F'!$A$5:$J$7000,9,0),"")</f>
        <v/>
      </c>
      <c r="G2655" s="111" t="str">
        <f>IFERROR(VLOOKUP($I$4&amp;"--"&amp;ROW(A2649),'Clie-F'!$A$5:$J$7000,10,0),"")</f>
        <v/>
      </c>
    </row>
    <row r="2656" spans="2:7" ht="30" customHeight="1" x14ac:dyDescent="0.3">
      <c r="B2656" s="110">
        <v>2650</v>
      </c>
      <c r="C2656" s="111" t="str">
        <f>IFERROR(VLOOKUP($I$4&amp;"--"&amp;ROW(A2650),'Clie-F'!$A$5:$H$7000,4,0),"")</f>
        <v/>
      </c>
      <c r="D2656" s="112" t="str">
        <f>IFERROR(VLOOKUP($I$4&amp;"--"&amp;ROW(A2650),'Clie-F'!$A$5:$H$7000,7,0),"")</f>
        <v/>
      </c>
      <c r="E2656" s="111" t="str">
        <f t="shared" ca="1" si="41"/>
        <v/>
      </c>
      <c r="F2656" s="111" t="str">
        <f>IFERROR(VLOOKUP($I$4&amp;"--"&amp;ROW(A2650),'Clie-F'!$A$5:$J$7000,9,0),"")</f>
        <v/>
      </c>
      <c r="G2656" s="111" t="str">
        <f>IFERROR(VLOOKUP($I$4&amp;"--"&amp;ROW(A2650),'Clie-F'!$A$5:$J$7000,10,0),"")</f>
        <v/>
      </c>
    </row>
    <row r="2657" spans="2:7" ht="30" customHeight="1" x14ac:dyDescent="0.3">
      <c r="B2657" s="110">
        <v>2651</v>
      </c>
      <c r="C2657" s="111" t="str">
        <f>IFERROR(VLOOKUP($I$4&amp;"--"&amp;ROW(A2651),'Clie-F'!$A$5:$H$7000,4,0),"")</f>
        <v/>
      </c>
      <c r="D2657" s="112" t="str">
        <f>IFERROR(VLOOKUP($I$4&amp;"--"&amp;ROW(A2651),'Clie-F'!$A$5:$H$7000,7,0),"")</f>
        <v/>
      </c>
      <c r="E2657" s="111" t="str">
        <f t="shared" ca="1" si="41"/>
        <v/>
      </c>
      <c r="F2657" s="111" t="str">
        <f>IFERROR(VLOOKUP($I$4&amp;"--"&amp;ROW(A2651),'Clie-F'!$A$5:$J$7000,9,0),"")</f>
        <v/>
      </c>
      <c r="G2657" s="111" t="str">
        <f>IFERROR(VLOOKUP($I$4&amp;"--"&amp;ROW(A2651),'Clie-F'!$A$5:$J$7000,10,0),"")</f>
        <v/>
      </c>
    </row>
    <row r="2658" spans="2:7" ht="30" customHeight="1" x14ac:dyDescent="0.3">
      <c r="B2658" s="110">
        <v>2652</v>
      </c>
      <c r="C2658" s="111" t="str">
        <f>IFERROR(VLOOKUP($I$4&amp;"--"&amp;ROW(A2652),'Clie-F'!$A$5:$H$7000,4,0),"")</f>
        <v/>
      </c>
      <c r="D2658" s="112" t="str">
        <f>IFERROR(VLOOKUP($I$4&amp;"--"&amp;ROW(A2652),'Clie-F'!$A$5:$H$7000,7,0),"")</f>
        <v/>
      </c>
      <c r="E2658" s="111" t="str">
        <f t="shared" ca="1" si="41"/>
        <v/>
      </c>
      <c r="F2658" s="111" t="str">
        <f>IFERROR(VLOOKUP($I$4&amp;"--"&amp;ROW(A2652),'Clie-F'!$A$5:$J$7000,9,0),"")</f>
        <v/>
      </c>
      <c r="G2658" s="111" t="str">
        <f>IFERROR(VLOOKUP($I$4&amp;"--"&amp;ROW(A2652),'Clie-F'!$A$5:$J$7000,10,0),"")</f>
        <v/>
      </c>
    </row>
    <row r="2659" spans="2:7" ht="30" customHeight="1" x14ac:dyDescent="0.3">
      <c r="B2659" s="110">
        <v>2653</v>
      </c>
      <c r="C2659" s="111" t="str">
        <f>IFERROR(VLOOKUP($I$4&amp;"--"&amp;ROW(A2653),'Clie-F'!$A$5:$H$7000,4,0),"")</f>
        <v/>
      </c>
      <c r="D2659" s="112" t="str">
        <f>IFERROR(VLOOKUP($I$4&amp;"--"&amp;ROW(A2653),'Clie-F'!$A$5:$H$7000,7,0),"")</f>
        <v/>
      </c>
      <c r="E2659" s="111" t="str">
        <f t="shared" ca="1" si="41"/>
        <v/>
      </c>
      <c r="F2659" s="111" t="str">
        <f>IFERROR(VLOOKUP($I$4&amp;"--"&amp;ROW(A2653),'Clie-F'!$A$5:$J$7000,9,0),"")</f>
        <v/>
      </c>
      <c r="G2659" s="111" t="str">
        <f>IFERROR(VLOOKUP($I$4&amp;"--"&amp;ROW(A2653),'Clie-F'!$A$5:$J$7000,10,0),"")</f>
        <v/>
      </c>
    </row>
    <row r="2660" spans="2:7" ht="30" customHeight="1" x14ac:dyDescent="0.3">
      <c r="B2660" s="110">
        <v>2654</v>
      </c>
      <c r="C2660" s="111" t="str">
        <f>IFERROR(VLOOKUP($I$4&amp;"--"&amp;ROW(A2654),'Clie-F'!$A$5:$H$7000,4,0),"")</f>
        <v/>
      </c>
      <c r="D2660" s="112" t="str">
        <f>IFERROR(VLOOKUP($I$4&amp;"--"&amp;ROW(A2654),'Clie-F'!$A$5:$H$7000,7,0),"")</f>
        <v/>
      </c>
      <c r="E2660" s="111" t="str">
        <f t="shared" ca="1" si="41"/>
        <v/>
      </c>
      <c r="F2660" s="111" t="str">
        <f>IFERROR(VLOOKUP($I$4&amp;"--"&amp;ROW(A2654),'Clie-F'!$A$5:$J$7000,9,0),"")</f>
        <v/>
      </c>
      <c r="G2660" s="111" t="str">
        <f>IFERROR(VLOOKUP($I$4&amp;"--"&amp;ROW(A2654),'Clie-F'!$A$5:$J$7000,10,0),"")</f>
        <v/>
      </c>
    </row>
    <row r="2661" spans="2:7" ht="30" customHeight="1" x14ac:dyDescent="0.3">
      <c r="B2661" s="110">
        <v>2655</v>
      </c>
      <c r="C2661" s="111" t="str">
        <f>IFERROR(VLOOKUP($I$4&amp;"--"&amp;ROW(A2655),'Clie-F'!$A$5:$H$7000,4,0),"")</f>
        <v/>
      </c>
      <c r="D2661" s="112" t="str">
        <f>IFERROR(VLOOKUP($I$4&amp;"--"&amp;ROW(A2655),'Clie-F'!$A$5:$H$7000,7,0),"")</f>
        <v/>
      </c>
      <c r="E2661" s="111" t="str">
        <f t="shared" ca="1" si="41"/>
        <v/>
      </c>
      <c r="F2661" s="111" t="str">
        <f>IFERROR(VLOOKUP($I$4&amp;"--"&amp;ROW(A2655),'Clie-F'!$A$5:$J$7000,9,0),"")</f>
        <v/>
      </c>
      <c r="G2661" s="111" t="str">
        <f>IFERROR(VLOOKUP($I$4&amp;"--"&amp;ROW(A2655),'Clie-F'!$A$5:$J$7000,10,0),"")</f>
        <v/>
      </c>
    </row>
    <row r="2662" spans="2:7" ht="30" customHeight="1" x14ac:dyDescent="0.3">
      <c r="B2662" s="110">
        <v>2656</v>
      </c>
      <c r="C2662" s="111" t="str">
        <f>IFERROR(VLOOKUP($I$4&amp;"--"&amp;ROW(A2656),'Clie-F'!$A$5:$H$7000,4,0),"")</f>
        <v/>
      </c>
      <c r="D2662" s="112" t="str">
        <f>IFERROR(VLOOKUP($I$4&amp;"--"&amp;ROW(A2656),'Clie-F'!$A$5:$H$7000,7,0),"")</f>
        <v/>
      </c>
      <c r="E2662" s="111" t="str">
        <f t="shared" ca="1" si="41"/>
        <v/>
      </c>
      <c r="F2662" s="111" t="str">
        <f>IFERROR(VLOOKUP($I$4&amp;"--"&amp;ROW(A2656),'Clie-F'!$A$5:$J$7000,9,0),"")</f>
        <v/>
      </c>
      <c r="G2662" s="111" t="str">
        <f>IFERROR(VLOOKUP($I$4&amp;"--"&amp;ROW(A2656),'Clie-F'!$A$5:$J$7000,10,0),"")</f>
        <v/>
      </c>
    </row>
    <row r="2663" spans="2:7" ht="30" customHeight="1" x14ac:dyDescent="0.3">
      <c r="B2663" s="110">
        <v>2657</v>
      </c>
      <c r="C2663" s="111" t="str">
        <f>IFERROR(VLOOKUP($I$4&amp;"--"&amp;ROW(A2657),'Clie-F'!$A$5:$H$7000,4,0),"")</f>
        <v/>
      </c>
      <c r="D2663" s="112" t="str">
        <f>IFERROR(VLOOKUP($I$4&amp;"--"&amp;ROW(A2657),'Clie-F'!$A$5:$H$7000,7,0),"")</f>
        <v/>
      </c>
      <c r="E2663" s="111" t="str">
        <f t="shared" ca="1" si="41"/>
        <v/>
      </c>
      <c r="F2663" s="111" t="str">
        <f>IFERROR(VLOOKUP($I$4&amp;"--"&amp;ROW(A2657),'Clie-F'!$A$5:$J$7000,9,0),"")</f>
        <v/>
      </c>
      <c r="G2663" s="111" t="str">
        <f>IFERROR(VLOOKUP($I$4&amp;"--"&amp;ROW(A2657),'Clie-F'!$A$5:$J$7000,10,0),"")</f>
        <v/>
      </c>
    </row>
    <row r="2664" spans="2:7" ht="30" customHeight="1" x14ac:dyDescent="0.3">
      <c r="B2664" s="110">
        <v>2658</v>
      </c>
      <c r="C2664" s="111" t="str">
        <f>IFERROR(VLOOKUP($I$4&amp;"--"&amp;ROW(A2658),'Clie-F'!$A$5:$H$7000,4,0),"")</f>
        <v/>
      </c>
      <c r="D2664" s="112" t="str">
        <f>IFERROR(VLOOKUP($I$4&amp;"--"&amp;ROW(A2658),'Clie-F'!$A$5:$H$7000,7,0),"")</f>
        <v/>
      </c>
      <c r="E2664" s="111" t="str">
        <f t="shared" ca="1" si="41"/>
        <v/>
      </c>
      <c r="F2664" s="111" t="str">
        <f>IFERROR(VLOOKUP($I$4&amp;"--"&amp;ROW(A2658),'Clie-F'!$A$5:$J$7000,9,0),"")</f>
        <v/>
      </c>
      <c r="G2664" s="111" t="str">
        <f>IFERROR(VLOOKUP($I$4&amp;"--"&amp;ROW(A2658),'Clie-F'!$A$5:$J$7000,10,0),"")</f>
        <v/>
      </c>
    </row>
    <row r="2665" spans="2:7" ht="30" customHeight="1" x14ac:dyDescent="0.3">
      <c r="B2665" s="110">
        <v>2659</v>
      </c>
      <c r="C2665" s="111" t="str">
        <f>IFERROR(VLOOKUP($I$4&amp;"--"&amp;ROW(A2659),'Clie-F'!$A$5:$H$7000,4,0),"")</f>
        <v/>
      </c>
      <c r="D2665" s="112" t="str">
        <f>IFERROR(VLOOKUP($I$4&amp;"--"&amp;ROW(A2659),'Clie-F'!$A$5:$H$7000,7,0),"")</f>
        <v/>
      </c>
      <c r="E2665" s="111" t="str">
        <f t="shared" ca="1" si="41"/>
        <v/>
      </c>
      <c r="F2665" s="111" t="str">
        <f>IFERROR(VLOOKUP($I$4&amp;"--"&amp;ROW(A2659),'Clie-F'!$A$5:$J$7000,9,0),"")</f>
        <v/>
      </c>
      <c r="G2665" s="111" t="str">
        <f>IFERROR(VLOOKUP($I$4&amp;"--"&amp;ROW(A2659),'Clie-F'!$A$5:$J$7000,10,0),"")</f>
        <v/>
      </c>
    </row>
    <row r="2666" spans="2:7" ht="30" customHeight="1" x14ac:dyDescent="0.3">
      <c r="B2666" s="110">
        <v>2660</v>
      </c>
      <c r="C2666" s="111" t="str">
        <f>IFERROR(VLOOKUP($I$4&amp;"--"&amp;ROW(A2660),'Clie-F'!$A$5:$H$7000,4,0),"")</f>
        <v/>
      </c>
      <c r="D2666" s="112" t="str">
        <f>IFERROR(VLOOKUP($I$4&amp;"--"&amp;ROW(A2660),'Clie-F'!$A$5:$H$7000,7,0),"")</f>
        <v/>
      </c>
      <c r="E2666" s="111" t="str">
        <f t="shared" ca="1" si="41"/>
        <v/>
      </c>
      <c r="F2666" s="111" t="str">
        <f>IFERROR(VLOOKUP($I$4&amp;"--"&amp;ROW(A2660),'Clie-F'!$A$5:$J$7000,9,0),"")</f>
        <v/>
      </c>
      <c r="G2666" s="111" t="str">
        <f>IFERROR(VLOOKUP($I$4&amp;"--"&amp;ROW(A2660),'Clie-F'!$A$5:$J$7000,10,0),"")</f>
        <v/>
      </c>
    </row>
    <row r="2667" spans="2:7" ht="30" customHeight="1" x14ac:dyDescent="0.3">
      <c r="B2667" s="110">
        <v>2661</v>
      </c>
      <c r="C2667" s="111" t="str">
        <f>IFERROR(VLOOKUP($I$4&amp;"--"&amp;ROW(A2661),'Clie-F'!$A$5:$H$7000,4,0),"")</f>
        <v/>
      </c>
      <c r="D2667" s="112" t="str">
        <f>IFERROR(VLOOKUP($I$4&amp;"--"&amp;ROW(A2661),'Clie-F'!$A$5:$H$7000,7,0),"")</f>
        <v/>
      </c>
      <c r="E2667" s="111" t="str">
        <f t="shared" ca="1" si="41"/>
        <v/>
      </c>
      <c r="F2667" s="111" t="str">
        <f>IFERROR(VLOOKUP($I$4&amp;"--"&amp;ROW(A2661),'Clie-F'!$A$5:$J$7000,9,0),"")</f>
        <v/>
      </c>
      <c r="G2667" s="111" t="str">
        <f>IFERROR(VLOOKUP($I$4&amp;"--"&amp;ROW(A2661),'Clie-F'!$A$5:$J$7000,10,0),"")</f>
        <v/>
      </c>
    </row>
    <row r="2668" spans="2:7" ht="30" customHeight="1" x14ac:dyDescent="0.3">
      <c r="B2668" s="110">
        <v>2662</v>
      </c>
      <c r="C2668" s="111" t="str">
        <f>IFERROR(VLOOKUP($I$4&amp;"--"&amp;ROW(A2662),'Clie-F'!$A$5:$H$7000,4,0),"")</f>
        <v/>
      </c>
      <c r="D2668" s="112" t="str">
        <f>IFERROR(VLOOKUP($I$4&amp;"--"&amp;ROW(A2662),'Clie-F'!$A$5:$H$7000,7,0),"")</f>
        <v/>
      </c>
      <c r="E2668" s="111" t="str">
        <f t="shared" ca="1" si="41"/>
        <v/>
      </c>
      <c r="F2668" s="111" t="str">
        <f>IFERROR(VLOOKUP($I$4&amp;"--"&amp;ROW(A2662),'Clie-F'!$A$5:$J$7000,9,0),"")</f>
        <v/>
      </c>
      <c r="G2668" s="111" t="str">
        <f>IFERROR(VLOOKUP($I$4&amp;"--"&amp;ROW(A2662),'Clie-F'!$A$5:$J$7000,10,0),"")</f>
        <v/>
      </c>
    </row>
    <row r="2669" spans="2:7" ht="30" customHeight="1" x14ac:dyDescent="0.3">
      <c r="B2669" s="110">
        <v>2663</v>
      </c>
      <c r="C2669" s="111" t="str">
        <f>IFERROR(VLOOKUP($I$4&amp;"--"&amp;ROW(A2663),'Clie-F'!$A$5:$H$7000,4,0),"")</f>
        <v/>
      </c>
      <c r="D2669" s="112" t="str">
        <f>IFERROR(VLOOKUP($I$4&amp;"--"&amp;ROW(A2663),'Clie-F'!$A$5:$H$7000,7,0),"")</f>
        <v/>
      </c>
      <c r="E2669" s="111" t="str">
        <f t="shared" ca="1" si="41"/>
        <v/>
      </c>
      <c r="F2669" s="111" t="str">
        <f>IFERROR(VLOOKUP($I$4&amp;"--"&amp;ROW(A2663),'Clie-F'!$A$5:$J$7000,9,0),"")</f>
        <v/>
      </c>
      <c r="G2669" s="111" t="str">
        <f>IFERROR(VLOOKUP($I$4&amp;"--"&amp;ROW(A2663),'Clie-F'!$A$5:$J$7000,10,0),"")</f>
        <v/>
      </c>
    </row>
    <row r="2670" spans="2:7" ht="30" customHeight="1" x14ac:dyDescent="0.3">
      <c r="B2670" s="110">
        <v>2664</v>
      </c>
      <c r="C2670" s="111" t="str">
        <f>IFERROR(VLOOKUP($I$4&amp;"--"&amp;ROW(A2664),'Clie-F'!$A$5:$H$7000,4,0),"")</f>
        <v/>
      </c>
      <c r="D2670" s="112" t="str">
        <f>IFERROR(VLOOKUP($I$4&amp;"--"&amp;ROW(A2664),'Clie-F'!$A$5:$H$7000,7,0),"")</f>
        <v/>
      </c>
      <c r="E2670" s="111" t="str">
        <f t="shared" ca="1" si="41"/>
        <v/>
      </c>
      <c r="F2670" s="111" t="str">
        <f>IFERROR(VLOOKUP($I$4&amp;"--"&amp;ROW(A2664),'Clie-F'!$A$5:$J$7000,9,0),"")</f>
        <v/>
      </c>
      <c r="G2670" s="111" t="str">
        <f>IFERROR(VLOOKUP($I$4&amp;"--"&amp;ROW(A2664),'Clie-F'!$A$5:$J$7000,10,0),"")</f>
        <v/>
      </c>
    </row>
    <row r="2671" spans="2:7" ht="30" customHeight="1" x14ac:dyDescent="0.3">
      <c r="B2671" s="110">
        <v>2665</v>
      </c>
      <c r="C2671" s="111" t="str">
        <f>IFERROR(VLOOKUP($I$4&amp;"--"&amp;ROW(A2665),'Clie-F'!$A$5:$H$7000,4,0),"")</f>
        <v/>
      </c>
      <c r="D2671" s="112" t="str">
        <f>IFERROR(VLOOKUP($I$4&amp;"--"&amp;ROW(A2665),'Clie-F'!$A$5:$H$7000,7,0),"")</f>
        <v/>
      </c>
      <c r="E2671" s="111" t="str">
        <f t="shared" ca="1" si="41"/>
        <v/>
      </c>
      <c r="F2671" s="111" t="str">
        <f>IFERROR(VLOOKUP($I$4&amp;"--"&amp;ROW(A2665),'Clie-F'!$A$5:$J$7000,9,0),"")</f>
        <v/>
      </c>
      <c r="G2671" s="111" t="str">
        <f>IFERROR(VLOOKUP($I$4&amp;"--"&amp;ROW(A2665),'Clie-F'!$A$5:$J$7000,10,0),"")</f>
        <v/>
      </c>
    </row>
    <row r="2672" spans="2:7" ht="30" customHeight="1" x14ac:dyDescent="0.3">
      <c r="B2672" s="110">
        <v>2666</v>
      </c>
      <c r="C2672" s="111" t="str">
        <f>IFERROR(VLOOKUP($I$4&amp;"--"&amp;ROW(A2666),'Clie-F'!$A$5:$H$7000,4,0),"")</f>
        <v/>
      </c>
      <c r="D2672" s="112" t="str">
        <f>IFERROR(VLOOKUP($I$4&amp;"--"&amp;ROW(A2666),'Clie-F'!$A$5:$H$7000,7,0),"")</f>
        <v/>
      </c>
      <c r="E2672" s="111" t="str">
        <f t="shared" ca="1" si="41"/>
        <v/>
      </c>
      <c r="F2672" s="111" t="str">
        <f>IFERROR(VLOOKUP($I$4&amp;"--"&amp;ROW(A2666),'Clie-F'!$A$5:$J$7000,9,0),"")</f>
        <v/>
      </c>
      <c r="G2672" s="111" t="str">
        <f>IFERROR(VLOOKUP($I$4&amp;"--"&amp;ROW(A2666),'Clie-F'!$A$5:$J$7000,10,0),"")</f>
        <v/>
      </c>
    </row>
    <row r="2673" spans="2:7" ht="30" customHeight="1" x14ac:dyDescent="0.3">
      <c r="B2673" s="110">
        <v>2667</v>
      </c>
      <c r="C2673" s="111" t="str">
        <f>IFERROR(VLOOKUP($I$4&amp;"--"&amp;ROW(A2667),'Clie-F'!$A$5:$H$7000,4,0),"")</f>
        <v/>
      </c>
      <c r="D2673" s="112" t="str">
        <f>IFERROR(VLOOKUP($I$4&amp;"--"&amp;ROW(A2667),'Clie-F'!$A$5:$H$7000,7,0),"")</f>
        <v/>
      </c>
      <c r="E2673" s="111" t="str">
        <f t="shared" ca="1" si="41"/>
        <v/>
      </c>
      <c r="F2673" s="111" t="str">
        <f>IFERROR(VLOOKUP($I$4&amp;"--"&amp;ROW(A2667),'Clie-F'!$A$5:$J$7000,9,0),"")</f>
        <v/>
      </c>
      <c r="G2673" s="111" t="str">
        <f>IFERROR(VLOOKUP($I$4&amp;"--"&amp;ROW(A2667),'Clie-F'!$A$5:$J$7000,10,0),"")</f>
        <v/>
      </c>
    </row>
    <row r="2674" spans="2:7" ht="30" customHeight="1" x14ac:dyDescent="0.3">
      <c r="B2674" s="110">
        <v>2668</v>
      </c>
      <c r="C2674" s="111" t="str">
        <f>IFERROR(VLOOKUP($I$4&amp;"--"&amp;ROW(A2668),'Clie-F'!$A$5:$H$7000,4,0),"")</f>
        <v/>
      </c>
      <c r="D2674" s="112" t="str">
        <f>IFERROR(VLOOKUP($I$4&amp;"--"&amp;ROW(A2668),'Clie-F'!$A$5:$H$7000,7,0),"")</f>
        <v/>
      </c>
      <c r="E2674" s="111" t="str">
        <f t="shared" ca="1" si="41"/>
        <v/>
      </c>
      <c r="F2674" s="111" t="str">
        <f>IFERROR(VLOOKUP($I$4&amp;"--"&amp;ROW(A2668),'Clie-F'!$A$5:$J$7000,9,0),"")</f>
        <v/>
      </c>
      <c r="G2674" s="111" t="str">
        <f>IFERROR(VLOOKUP($I$4&amp;"--"&amp;ROW(A2668),'Clie-F'!$A$5:$J$7000,10,0),"")</f>
        <v/>
      </c>
    </row>
    <row r="2675" spans="2:7" ht="30" customHeight="1" x14ac:dyDescent="0.3">
      <c r="B2675" s="110">
        <v>2669</v>
      </c>
      <c r="C2675" s="111" t="str">
        <f>IFERROR(VLOOKUP($I$4&amp;"--"&amp;ROW(A2669),'Clie-F'!$A$5:$H$7000,4,0),"")</f>
        <v/>
      </c>
      <c r="D2675" s="112" t="str">
        <f>IFERROR(VLOOKUP($I$4&amp;"--"&amp;ROW(A2669),'Clie-F'!$A$5:$H$7000,7,0),"")</f>
        <v/>
      </c>
      <c r="E2675" s="111" t="str">
        <f t="shared" ca="1" si="41"/>
        <v/>
      </c>
      <c r="F2675" s="111" t="str">
        <f>IFERROR(VLOOKUP($I$4&amp;"--"&amp;ROW(A2669),'Clie-F'!$A$5:$J$7000,9,0),"")</f>
        <v/>
      </c>
      <c r="G2675" s="111" t="str">
        <f>IFERROR(VLOOKUP($I$4&amp;"--"&amp;ROW(A2669),'Clie-F'!$A$5:$J$7000,10,0),"")</f>
        <v/>
      </c>
    </row>
    <row r="2676" spans="2:7" ht="30" customHeight="1" x14ac:dyDescent="0.3">
      <c r="B2676" s="110">
        <v>2670</v>
      </c>
      <c r="C2676" s="111" t="str">
        <f>IFERROR(VLOOKUP($I$4&amp;"--"&amp;ROW(A2670),'Clie-F'!$A$5:$H$7000,4,0),"")</f>
        <v/>
      </c>
      <c r="D2676" s="112" t="str">
        <f>IFERROR(VLOOKUP($I$4&amp;"--"&amp;ROW(A2670),'Clie-F'!$A$5:$H$7000,7,0),"")</f>
        <v/>
      </c>
      <c r="E2676" s="111" t="str">
        <f t="shared" ca="1" si="41"/>
        <v/>
      </c>
      <c r="F2676" s="111" t="str">
        <f>IFERROR(VLOOKUP($I$4&amp;"--"&amp;ROW(A2670),'Clie-F'!$A$5:$J$7000,9,0),"")</f>
        <v/>
      </c>
      <c r="G2676" s="111" t="str">
        <f>IFERROR(VLOOKUP($I$4&amp;"--"&amp;ROW(A2670),'Clie-F'!$A$5:$J$7000,10,0),"")</f>
        <v/>
      </c>
    </row>
    <row r="2677" spans="2:7" ht="30" customHeight="1" x14ac:dyDescent="0.3">
      <c r="B2677" s="110">
        <v>2671</v>
      </c>
      <c r="C2677" s="111" t="str">
        <f>IFERROR(VLOOKUP($I$4&amp;"--"&amp;ROW(A2671),'Clie-F'!$A$5:$H$7000,4,0),"")</f>
        <v/>
      </c>
      <c r="D2677" s="112" t="str">
        <f>IFERROR(VLOOKUP($I$4&amp;"--"&amp;ROW(A2671),'Clie-F'!$A$5:$H$7000,7,0),"")</f>
        <v/>
      </c>
      <c r="E2677" s="111" t="str">
        <f t="shared" ca="1" si="41"/>
        <v/>
      </c>
      <c r="F2677" s="111" t="str">
        <f>IFERROR(VLOOKUP($I$4&amp;"--"&amp;ROW(A2671),'Clie-F'!$A$5:$J$7000,9,0),"")</f>
        <v/>
      </c>
      <c r="G2677" s="111" t="str">
        <f>IFERROR(VLOOKUP($I$4&amp;"--"&amp;ROW(A2671),'Clie-F'!$A$5:$J$7000,10,0),"")</f>
        <v/>
      </c>
    </row>
    <row r="2678" spans="2:7" ht="30" customHeight="1" x14ac:dyDescent="0.3">
      <c r="B2678" s="110">
        <v>2672</v>
      </c>
      <c r="C2678" s="111" t="str">
        <f>IFERROR(VLOOKUP($I$4&amp;"--"&amp;ROW(A2672),'Clie-F'!$A$5:$H$7000,4,0),"")</f>
        <v/>
      </c>
      <c r="D2678" s="112" t="str">
        <f>IFERROR(VLOOKUP($I$4&amp;"--"&amp;ROW(A2672),'Clie-F'!$A$5:$H$7000,7,0),"")</f>
        <v/>
      </c>
      <c r="E2678" s="111" t="str">
        <f t="shared" ca="1" si="41"/>
        <v/>
      </c>
      <c r="F2678" s="111" t="str">
        <f>IFERROR(VLOOKUP($I$4&amp;"--"&amp;ROW(A2672),'Clie-F'!$A$5:$J$7000,9,0),"")</f>
        <v/>
      </c>
      <c r="G2678" s="111" t="str">
        <f>IFERROR(VLOOKUP($I$4&amp;"--"&amp;ROW(A2672),'Clie-F'!$A$5:$J$7000,10,0),"")</f>
        <v/>
      </c>
    </row>
    <row r="2679" spans="2:7" ht="30" customHeight="1" x14ac:dyDescent="0.3">
      <c r="B2679" s="110">
        <v>2673</v>
      </c>
      <c r="C2679" s="111" t="str">
        <f>IFERROR(VLOOKUP($I$4&amp;"--"&amp;ROW(A2673),'Clie-F'!$A$5:$H$7000,4,0),"")</f>
        <v/>
      </c>
      <c r="D2679" s="112" t="str">
        <f>IFERROR(VLOOKUP($I$4&amp;"--"&amp;ROW(A2673),'Clie-F'!$A$5:$H$7000,7,0),"")</f>
        <v/>
      </c>
      <c r="E2679" s="111" t="str">
        <f t="shared" ca="1" si="41"/>
        <v/>
      </c>
      <c r="F2679" s="111" t="str">
        <f>IFERROR(VLOOKUP($I$4&amp;"--"&amp;ROW(A2673),'Clie-F'!$A$5:$J$7000,9,0),"")</f>
        <v/>
      </c>
      <c r="G2679" s="111" t="str">
        <f>IFERROR(VLOOKUP($I$4&amp;"--"&amp;ROW(A2673),'Clie-F'!$A$5:$J$7000,10,0),"")</f>
        <v/>
      </c>
    </row>
    <row r="2680" spans="2:7" ht="30" customHeight="1" x14ac:dyDescent="0.3">
      <c r="B2680" s="110">
        <v>2674</v>
      </c>
      <c r="C2680" s="111" t="str">
        <f>IFERROR(VLOOKUP($I$4&amp;"--"&amp;ROW(A2674),'Clie-F'!$A$5:$H$7000,4,0),"")</f>
        <v/>
      </c>
      <c r="D2680" s="112" t="str">
        <f>IFERROR(VLOOKUP($I$4&amp;"--"&amp;ROW(A2674),'Clie-F'!$A$5:$H$7000,7,0),"")</f>
        <v/>
      </c>
      <c r="E2680" s="111" t="str">
        <f t="shared" ca="1" si="41"/>
        <v/>
      </c>
      <c r="F2680" s="111" t="str">
        <f>IFERROR(VLOOKUP($I$4&amp;"--"&amp;ROW(A2674),'Clie-F'!$A$5:$J$7000,9,0),"")</f>
        <v/>
      </c>
      <c r="G2680" s="111" t="str">
        <f>IFERROR(VLOOKUP($I$4&amp;"--"&amp;ROW(A2674),'Clie-F'!$A$5:$J$7000,10,0),"")</f>
        <v/>
      </c>
    </row>
    <row r="2681" spans="2:7" ht="30" customHeight="1" x14ac:dyDescent="0.3">
      <c r="B2681" s="110">
        <v>2675</v>
      </c>
      <c r="C2681" s="111" t="str">
        <f>IFERROR(VLOOKUP($I$4&amp;"--"&amp;ROW(A2675),'Clie-F'!$A$5:$H$7000,4,0),"")</f>
        <v/>
      </c>
      <c r="D2681" s="112" t="str">
        <f>IFERROR(VLOOKUP($I$4&amp;"--"&amp;ROW(A2675),'Clie-F'!$A$5:$H$7000,7,0),"")</f>
        <v/>
      </c>
      <c r="E2681" s="111" t="str">
        <f t="shared" ca="1" si="41"/>
        <v/>
      </c>
      <c r="F2681" s="111" t="str">
        <f>IFERROR(VLOOKUP($I$4&amp;"--"&amp;ROW(A2675),'Clie-F'!$A$5:$J$7000,9,0),"")</f>
        <v/>
      </c>
      <c r="G2681" s="111" t="str">
        <f>IFERROR(VLOOKUP($I$4&amp;"--"&amp;ROW(A2675),'Clie-F'!$A$5:$J$7000,10,0),"")</f>
        <v/>
      </c>
    </row>
    <row r="2682" spans="2:7" ht="30" customHeight="1" x14ac:dyDescent="0.3">
      <c r="B2682" s="110">
        <v>2676</v>
      </c>
      <c r="C2682" s="111" t="str">
        <f>IFERROR(VLOOKUP($I$4&amp;"--"&amp;ROW(A2676),'Clie-F'!$A$5:$H$7000,4,0),"")</f>
        <v/>
      </c>
      <c r="D2682" s="112" t="str">
        <f>IFERROR(VLOOKUP($I$4&amp;"--"&amp;ROW(A2676),'Clie-F'!$A$5:$H$7000,7,0),"")</f>
        <v/>
      </c>
      <c r="E2682" s="111" t="str">
        <f t="shared" ca="1" si="41"/>
        <v/>
      </c>
      <c r="F2682" s="111" t="str">
        <f>IFERROR(VLOOKUP($I$4&amp;"--"&amp;ROW(A2676),'Clie-F'!$A$5:$J$7000,9,0),"")</f>
        <v/>
      </c>
      <c r="G2682" s="111" t="str">
        <f>IFERROR(VLOOKUP($I$4&amp;"--"&amp;ROW(A2676),'Clie-F'!$A$5:$J$7000,10,0),"")</f>
        <v/>
      </c>
    </row>
    <row r="2683" spans="2:7" ht="30" customHeight="1" x14ac:dyDescent="0.3">
      <c r="B2683" s="110">
        <v>2677</v>
      </c>
      <c r="C2683" s="111" t="str">
        <f>IFERROR(VLOOKUP($I$4&amp;"--"&amp;ROW(A2677),'Clie-F'!$A$5:$H$7000,4,0),"")</f>
        <v/>
      </c>
      <c r="D2683" s="112" t="str">
        <f>IFERROR(VLOOKUP($I$4&amp;"--"&amp;ROW(A2677),'Clie-F'!$A$5:$H$7000,7,0),"")</f>
        <v/>
      </c>
      <c r="E2683" s="111" t="str">
        <f t="shared" ca="1" si="41"/>
        <v/>
      </c>
      <c r="F2683" s="111" t="str">
        <f>IFERROR(VLOOKUP($I$4&amp;"--"&amp;ROW(A2677),'Clie-F'!$A$5:$J$7000,9,0),"")</f>
        <v/>
      </c>
      <c r="G2683" s="111" t="str">
        <f>IFERROR(VLOOKUP($I$4&amp;"--"&amp;ROW(A2677),'Clie-F'!$A$5:$J$7000,10,0),"")</f>
        <v/>
      </c>
    </row>
    <row r="2684" spans="2:7" ht="30" customHeight="1" x14ac:dyDescent="0.3">
      <c r="B2684" s="110">
        <v>2678</v>
      </c>
      <c r="C2684" s="111" t="str">
        <f>IFERROR(VLOOKUP($I$4&amp;"--"&amp;ROW(A2678),'Clie-F'!$A$5:$H$7000,4,0),"")</f>
        <v/>
      </c>
      <c r="D2684" s="112" t="str">
        <f>IFERROR(VLOOKUP($I$4&amp;"--"&amp;ROW(A2678),'Clie-F'!$A$5:$H$7000,7,0),"")</f>
        <v/>
      </c>
      <c r="E2684" s="111" t="str">
        <f t="shared" ca="1" si="41"/>
        <v/>
      </c>
      <c r="F2684" s="111" t="str">
        <f>IFERROR(VLOOKUP($I$4&amp;"--"&amp;ROW(A2678),'Clie-F'!$A$5:$J$7000,9,0),"")</f>
        <v/>
      </c>
      <c r="G2684" s="111" t="str">
        <f>IFERROR(VLOOKUP($I$4&amp;"--"&amp;ROW(A2678),'Clie-F'!$A$5:$J$7000,10,0),"")</f>
        <v/>
      </c>
    </row>
    <row r="2685" spans="2:7" ht="30" customHeight="1" x14ac:dyDescent="0.3">
      <c r="B2685" s="110">
        <v>2679</v>
      </c>
      <c r="C2685" s="111" t="str">
        <f>IFERROR(VLOOKUP($I$4&amp;"--"&amp;ROW(A2679),'Clie-F'!$A$5:$H$7000,4,0),"")</f>
        <v/>
      </c>
      <c r="D2685" s="112" t="str">
        <f>IFERROR(VLOOKUP($I$4&amp;"--"&amp;ROW(A2679),'Clie-F'!$A$5:$H$7000,7,0),"")</f>
        <v/>
      </c>
      <c r="E2685" s="111" t="str">
        <f t="shared" ca="1" si="41"/>
        <v/>
      </c>
      <c r="F2685" s="111" t="str">
        <f>IFERROR(VLOOKUP($I$4&amp;"--"&amp;ROW(A2679),'Clie-F'!$A$5:$J$7000,9,0),"")</f>
        <v/>
      </c>
      <c r="G2685" s="111" t="str">
        <f>IFERROR(VLOOKUP($I$4&amp;"--"&amp;ROW(A2679),'Clie-F'!$A$5:$J$7000,10,0),"")</f>
        <v/>
      </c>
    </row>
    <row r="2686" spans="2:7" ht="30" customHeight="1" x14ac:dyDescent="0.3">
      <c r="B2686" s="110">
        <v>2680</v>
      </c>
      <c r="C2686" s="111" t="str">
        <f>IFERROR(VLOOKUP($I$4&amp;"--"&amp;ROW(A2680),'Clie-F'!$A$5:$H$7000,4,0),"")</f>
        <v/>
      </c>
      <c r="D2686" s="112" t="str">
        <f>IFERROR(VLOOKUP($I$4&amp;"--"&amp;ROW(A2680),'Clie-F'!$A$5:$H$7000,7,0),"")</f>
        <v/>
      </c>
      <c r="E2686" s="111" t="str">
        <f t="shared" ca="1" si="41"/>
        <v/>
      </c>
      <c r="F2686" s="111" t="str">
        <f>IFERROR(VLOOKUP($I$4&amp;"--"&amp;ROW(A2680),'Clie-F'!$A$5:$J$7000,9,0),"")</f>
        <v/>
      </c>
      <c r="G2686" s="111" t="str">
        <f>IFERROR(VLOOKUP($I$4&amp;"--"&amp;ROW(A2680),'Clie-F'!$A$5:$J$7000,10,0),"")</f>
        <v/>
      </c>
    </row>
    <row r="2687" spans="2:7" ht="30" customHeight="1" x14ac:dyDescent="0.3">
      <c r="B2687" s="110">
        <v>2681</v>
      </c>
      <c r="C2687" s="111" t="str">
        <f>IFERROR(VLOOKUP($I$4&amp;"--"&amp;ROW(A2681),'Clie-F'!$A$5:$H$7000,4,0),"")</f>
        <v/>
      </c>
      <c r="D2687" s="112" t="str">
        <f>IFERROR(VLOOKUP($I$4&amp;"--"&amp;ROW(A2681),'Clie-F'!$A$5:$H$7000,7,0),"")</f>
        <v/>
      </c>
      <c r="E2687" s="111" t="str">
        <f t="shared" ca="1" si="41"/>
        <v/>
      </c>
      <c r="F2687" s="111" t="str">
        <f>IFERROR(VLOOKUP($I$4&amp;"--"&amp;ROW(A2681),'Clie-F'!$A$5:$J$7000,9,0),"")</f>
        <v/>
      </c>
      <c r="G2687" s="111" t="str">
        <f>IFERROR(VLOOKUP($I$4&amp;"--"&amp;ROW(A2681),'Clie-F'!$A$5:$J$7000,10,0),"")</f>
        <v/>
      </c>
    </row>
    <row r="2688" spans="2:7" ht="30" customHeight="1" x14ac:dyDescent="0.3">
      <c r="B2688" s="110">
        <v>2682</v>
      </c>
      <c r="C2688" s="111" t="str">
        <f>IFERROR(VLOOKUP($I$4&amp;"--"&amp;ROW(A2682),'Clie-F'!$A$5:$H$7000,4,0),"")</f>
        <v/>
      </c>
      <c r="D2688" s="112" t="str">
        <f>IFERROR(VLOOKUP($I$4&amp;"--"&amp;ROW(A2682),'Clie-F'!$A$5:$H$7000,7,0),"")</f>
        <v/>
      </c>
      <c r="E2688" s="111" t="str">
        <f t="shared" ca="1" si="41"/>
        <v/>
      </c>
      <c r="F2688" s="111" t="str">
        <f>IFERROR(VLOOKUP($I$4&amp;"--"&amp;ROW(A2682),'Clie-F'!$A$5:$J$7000,9,0),"")</f>
        <v/>
      </c>
      <c r="G2688" s="111" t="str">
        <f>IFERROR(VLOOKUP($I$4&amp;"--"&amp;ROW(A2682),'Clie-F'!$A$5:$J$7000,10,0),"")</f>
        <v/>
      </c>
    </row>
    <row r="2689" spans="2:7" ht="30" customHeight="1" x14ac:dyDescent="0.3">
      <c r="B2689" s="110">
        <v>2683</v>
      </c>
      <c r="C2689" s="111" t="str">
        <f>IFERROR(VLOOKUP($I$4&amp;"--"&amp;ROW(A2683),'Clie-F'!$A$5:$H$7000,4,0),"")</f>
        <v/>
      </c>
      <c r="D2689" s="112" t="str">
        <f>IFERROR(VLOOKUP($I$4&amp;"--"&amp;ROW(A2683),'Clie-F'!$A$5:$H$7000,7,0),"")</f>
        <v/>
      </c>
      <c r="E2689" s="111" t="str">
        <f t="shared" ca="1" si="41"/>
        <v/>
      </c>
      <c r="F2689" s="111" t="str">
        <f>IFERROR(VLOOKUP($I$4&amp;"--"&amp;ROW(A2683),'Clie-F'!$A$5:$J$7000,9,0),"")</f>
        <v/>
      </c>
      <c r="G2689" s="111" t="str">
        <f>IFERROR(VLOOKUP($I$4&amp;"--"&amp;ROW(A2683),'Clie-F'!$A$5:$J$7000,10,0),"")</f>
        <v/>
      </c>
    </row>
    <row r="2690" spans="2:7" ht="30" customHeight="1" x14ac:dyDescent="0.3">
      <c r="B2690" s="110">
        <v>2684</v>
      </c>
      <c r="C2690" s="111" t="str">
        <f>IFERROR(VLOOKUP($I$4&amp;"--"&amp;ROW(A2684),'Clie-F'!$A$5:$H$7000,4,0),"")</f>
        <v/>
      </c>
      <c r="D2690" s="112" t="str">
        <f>IFERROR(VLOOKUP($I$4&amp;"--"&amp;ROW(A2684),'Clie-F'!$A$5:$H$7000,7,0),"")</f>
        <v/>
      </c>
      <c r="E2690" s="111" t="str">
        <f t="shared" ca="1" si="41"/>
        <v/>
      </c>
      <c r="F2690" s="111" t="str">
        <f>IFERROR(VLOOKUP($I$4&amp;"--"&amp;ROW(A2684),'Clie-F'!$A$5:$J$7000,9,0),"")</f>
        <v/>
      </c>
      <c r="G2690" s="111" t="str">
        <f>IFERROR(VLOOKUP($I$4&amp;"--"&amp;ROW(A2684),'Clie-F'!$A$5:$J$7000,10,0),"")</f>
        <v/>
      </c>
    </row>
    <row r="2691" spans="2:7" ht="30" customHeight="1" x14ac:dyDescent="0.3">
      <c r="B2691" s="110">
        <v>2685</v>
      </c>
      <c r="C2691" s="111" t="str">
        <f>IFERROR(VLOOKUP($I$4&amp;"--"&amp;ROW(A2685),'Clie-F'!$A$5:$H$7000,4,0),"")</f>
        <v/>
      </c>
      <c r="D2691" s="112" t="str">
        <f>IFERROR(VLOOKUP($I$4&amp;"--"&amp;ROW(A2685),'Clie-F'!$A$5:$H$7000,7,0),"")</f>
        <v/>
      </c>
      <c r="E2691" s="111" t="str">
        <f t="shared" ca="1" si="41"/>
        <v/>
      </c>
      <c r="F2691" s="111" t="str">
        <f>IFERROR(VLOOKUP($I$4&amp;"--"&amp;ROW(A2685),'Clie-F'!$A$5:$J$7000,9,0),"")</f>
        <v/>
      </c>
      <c r="G2691" s="111" t="str">
        <f>IFERROR(VLOOKUP($I$4&amp;"--"&amp;ROW(A2685),'Clie-F'!$A$5:$J$7000,10,0),"")</f>
        <v/>
      </c>
    </row>
    <row r="2692" spans="2:7" ht="30" customHeight="1" x14ac:dyDescent="0.3">
      <c r="B2692" s="110">
        <v>2686</v>
      </c>
      <c r="C2692" s="111" t="str">
        <f>IFERROR(VLOOKUP($I$4&amp;"--"&amp;ROW(A2686),'Clie-F'!$A$5:$H$7000,4,0),"")</f>
        <v/>
      </c>
      <c r="D2692" s="112" t="str">
        <f>IFERROR(VLOOKUP($I$4&amp;"--"&amp;ROW(A2686),'Clie-F'!$A$5:$H$7000,7,0),"")</f>
        <v/>
      </c>
      <c r="E2692" s="111" t="str">
        <f t="shared" ca="1" si="41"/>
        <v/>
      </c>
      <c r="F2692" s="111" t="str">
        <f>IFERROR(VLOOKUP($I$4&amp;"--"&amp;ROW(A2686),'Clie-F'!$A$5:$J$7000,9,0),"")</f>
        <v/>
      </c>
      <c r="G2692" s="111" t="str">
        <f>IFERROR(VLOOKUP($I$4&amp;"--"&amp;ROW(A2686),'Clie-F'!$A$5:$J$7000,10,0),"")</f>
        <v/>
      </c>
    </row>
    <row r="2693" spans="2:7" ht="30" customHeight="1" x14ac:dyDescent="0.3">
      <c r="B2693" s="110">
        <v>2687</v>
      </c>
      <c r="C2693" s="111" t="str">
        <f>IFERROR(VLOOKUP($I$4&amp;"--"&amp;ROW(A2687),'Clie-F'!$A$5:$H$7000,4,0),"")</f>
        <v/>
      </c>
      <c r="D2693" s="112" t="str">
        <f>IFERROR(VLOOKUP($I$4&amp;"--"&amp;ROW(A2687),'Clie-F'!$A$5:$H$7000,7,0),"")</f>
        <v/>
      </c>
      <c r="E2693" s="111" t="str">
        <f t="shared" ca="1" si="41"/>
        <v/>
      </c>
      <c r="F2693" s="111" t="str">
        <f>IFERROR(VLOOKUP($I$4&amp;"--"&amp;ROW(A2687),'Clie-F'!$A$5:$J$7000,9,0),"")</f>
        <v/>
      </c>
      <c r="G2693" s="111" t="str">
        <f>IFERROR(VLOOKUP($I$4&amp;"--"&amp;ROW(A2687),'Clie-F'!$A$5:$J$7000,10,0),"")</f>
        <v/>
      </c>
    </row>
    <row r="2694" spans="2:7" ht="30" customHeight="1" x14ac:dyDescent="0.3">
      <c r="B2694" s="110">
        <v>2688</v>
      </c>
      <c r="C2694" s="111" t="str">
        <f>IFERROR(VLOOKUP($I$4&amp;"--"&amp;ROW(A2688),'Clie-F'!$A$5:$H$7000,4,0),"")</f>
        <v/>
      </c>
      <c r="D2694" s="112" t="str">
        <f>IFERROR(VLOOKUP($I$4&amp;"--"&amp;ROW(A2688),'Clie-F'!$A$5:$H$7000,7,0),"")</f>
        <v/>
      </c>
      <c r="E2694" s="111" t="str">
        <f t="shared" ca="1" si="41"/>
        <v/>
      </c>
      <c r="F2694" s="111" t="str">
        <f>IFERROR(VLOOKUP($I$4&amp;"--"&amp;ROW(A2688),'Clie-F'!$A$5:$J$7000,9,0),"")</f>
        <v/>
      </c>
      <c r="G2694" s="111" t="str">
        <f>IFERROR(VLOOKUP($I$4&amp;"--"&amp;ROW(A2688),'Clie-F'!$A$5:$J$7000,10,0),"")</f>
        <v/>
      </c>
    </row>
    <row r="2695" spans="2:7" ht="30" customHeight="1" x14ac:dyDescent="0.3">
      <c r="B2695" s="110">
        <v>2689</v>
      </c>
      <c r="C2695" s="111" t="str">
        <f>IFERROR(VLOOKUP($I$4&amp;"--"&amp;ROW(A2689),'Clie-F'!$A$5:$H$7000,4,0),"")</f>
        <v/>
      </c>
      <c r="D2695" s="112" t="str">
        <f>IFERROR(VLOOKUP($I$4&amp;"--"&amp;ROW(A2689),'Clie-F'!$A$5:$H$7000,7,0),"")</f>
        <v/>
      </c>
      <c r="E2695" s="111" t="str">
        <f t="shared" ref="E2695:E2758" ca="1" si="42">IFERROR(IF(D2695,DATEDIF(D2695,TODAY(),"Y"),""),"")</f>
        <v/>
      </c>
      <c r="F2695" s="111" t="str">
        <f>IFERROR(VLOOKUP($I$4&amp;"--"&amp;ROW(A2689),'Clie-F'!$A$5:$J$7000,9,0),"")</f>
        <v/>
      </c>
      <c r="G2695" s="111" t="str">
        <f>IFERROR(VLOOKUP($I$4&amp;"--"&amp;ROW(A2689),'Clie-F'!$A$5:$J$7000,10,0),"")</f>
        <v/>
      </c>
    </row>
    <row r="2696" spans="2:7" ht="30" customHeight="1" x14ac:dyDescent="0.3">
      <c r="B2696" s="110">
        <v>2690</v>
      </c>
      <c r="C2696" s="111" t="str">
        <f>IFERROR(VLOOKUP($I$4&amp;"--"&amp;ROW(A2690),'Clie-F'!$A$5:$H$7000,4,0),"")</f>
        <v/>
      </c>
      <c r="D2696" s="112" t="str">
        <f>IFERROR(VLOOKUP($I$4&amp;"--"&amp;ROW(A2690),'Clie-F'!$A$5:$H$7000,7,0),"")</f>
        <v/>
      </c>
      <c r="E2696" s="111" t="str">
        <f t="shared" ca="1" si="42"/>
        <v/>
      </c>
      <c r="F2696" s="111" t="str">
        <f>IFERROR(VLOOKUP($I$4&amp;"--"&amp;ROW(A2690),'Clie-F'!$A$5:$J$7000,9,0),"")</f>
        <v/>
      </c>
      <c r="G2696" s="111" t="str">
        <f>IFERROR(VLOOKUP($I$4&amp;"--"&amp;ROW(A2690),'Clie-F'!$A$5:$J$7000,10,0),"")</f>
        <v/>
      </c>
    </row>
    <row r="2697" spans="2:7" ht="30" customHeight="1" x14ac:dyDescent="0.3">
      <c r="B2697" s="110">
        <v>2691</v>
      </c>
      <c r="C2697" s="111" t="str">
        <f>IFERROR(VLOOKUP($I$4&amp;"--"&amp;ROW(A2691),'Clie-F'!$A$5:$H$7000,4,0),"")</f>
        <v/>
      </c>
      <c r="D2697" s="112" t="str">
        <f>IFERROR(VLOOKUP($I$4&amp;"--"&amp;ROW(A2691),'Clie-F'!$A$5:$H$7000,7,0),"")</f>
        <v/>
      </c>
      <c r="E2697" s="111" t="str">
        <f t="shared" ca="1" si="42"/>
        <v/>
      </c>
      <c r="F2697" s="111" t="str">
        <f>IFERROR(VLOOKUP($I$4&amp;"--"&amp;ROW(A2691),'Clie-F'!$A$5:$J$7000,9,0),"")</f>
        <v/>
      </c>
      <c r="G2697" s="111" t="str">
        <f>IFERROR(VLOOKUP($I$4&amp;"--"&amp;ROW(A2691),'Clie-F'!$A$5:$J$7000,10,0),"")</f>
        <v/>
      </c>
    </row>
    <row r="2698" spans="2:7" ht="30" customHeight="1" x14ac:dyDescent="0.3">
      <c r="B2698" s="110">
        <v>2692</v>
      </c>
      <c r="C2698" s="111" t="str">
        <f>IFERROR(VLOOKUP($I$4&amp;"--"&amp;ROW(A2692),'Clie-F'!$A$5:$H$7000,4,0),"")</f>
        <v/>
      </c>
      <c r="D2698" s="112" t="str">
        <f>IFERROR(VLOOKUP($I$4&amp;"--"&amp;ROW(A2692),'Clie-F'!$A$5:$H$7000,7,0),"")</f>
        <v/>
      </c>
      <c r="E2698" s="111" t="str">
        <f t="shared" ca="1" si="42"/>
        <v/>
      </c>
      <c r="F2698" s="111" t="str">
        <f>IFERROR(VLOOKUP($I$4&amp;"--"&amp;ROW(A2692),'Clie-F'!$A$5:$J$7000,9,0),"")</f>
        <v/>
      </c>
      <c r="G2698" s="111" t="str">
        <f>IFERROR(VLOOKUP($I$4&amp;"--"&amp;ROW(A2692),'Clie-F'!$A$5:$J$7000,10,0),"")</f>
        <v/>
      </c>
    </row>
    <row r="2699" spans="2:7" ht="30" customHeight="1" x14ac:dyDescent="0.3">
      <c r="B2699" s="110">
        <v>2693</v>
      </c>
      <c r="C2699" s="111" t="str">
        <f>IFERROR(VLOOKUP($I$4&amp;"--"&amp;ROW(A2693),'Clie-F'!$A$5:$H$7000,4,0),"")</f>
        <v/>
      </c>
      <c r="D2699" s="112" t="str">
        <f>IFERROR(VLOOKUP($I$4&amp;"--"&amp;ROW(A2693),'Clie-F'!$A$5:$H$7000,7,0),"")</f>
        <v/>
      </c>
      <c r="E2699" s="111" t="str">
        <f t="shared" ca="1" si="42"/>
        <v/>
      </c>
      <c r="F2699" s="111" t="str">
        <f>IFERROR(VLOOKUP($I$4&amp;"--"&amp;ROW(A2693),'Clie-F'!$A$5:$J$7000,9,0),"")</f>
        <v/>
      </c>
      <c r="G2699" s="111" t="str">
        <f>IFERROR(VLOOKUP($I$4&amp;"--"&amp;ROW(A2693),'Clie-F'!$A$5:$J$7000,10,0),"")</f>
        <v/>
      </c>
    </row>
    <row r="2700" spans="2:7" ht="30" customHeight="1" x14ac:dyDescent="0.3">
      <c r="B2700" s="110">
        <v>2694</v>
      </c>
      <c r="C2700" s="111" t="str">
        <f>IFERROR(VLOOKUP($I$4&amp;"--"&amp;ROW(A2694),'Clie-F'!$A$5:$H$7000,4,0),"")</f>
        <v/>
      </c>
      <c r="D2700" s="112" t="str">
        <f>IFERROR(VLOOKUP($I$4&amp;"--"&amp;ROW(A2694),'Clie-F'!$A$5:$H$7000,7,0),"")</f>
        <v/>
      </c>
      <c r="E2700" s="111" t="str">
        <f t="shared" ca="1" si="42"/>
        <v/>
      </c>
      <c r="F2700" s="111" t="str">
        <f>IFERROR(VLOOKUP($I$4&amp;"--"&amp;ROW(A2694),'Clie-F'!$A$5:$J$7000,9,0),"")</f>
        <v/>
      </c>
      <c r="G2700" s="111" t="str">
        <f>IFERROR(VLOOKUP($I$4&amp;"--"&amp;ROW(A2694),'Clie-F'!$A$5:$J$7000,10,0),"")</f>
        <v/>
      </c>
    </row>
    <row r="2701" spans="2:7" ht="30" customHeight="1" x14ac:dyDescent="0.3">
      <c r="B2701" s="110">
        <v>2695</v>
      </c>
      <c r="C2701" s="111" t="str">
        <f>IFERROR(VLOOKUP($I$4&amp;"--"&amp;ROW(A2695),'Clie-F'!$A$5:$H$7000,4,0),"")</f>
        <v/>
      </c>
      <c r="D2701" s="112" t="str">
        <f>IFERROR(VLOOKUP($I$4&amp;"--"&amp;ROW(A2695),'Clie-F'!$A$5:$H$7000,7,0),"")</f>
        <v/>
      </c>
      <c r="E2701" s="111" t="str">
        <f t="shared" ca="1" si="42"/>
        <v/>
      </c>
      <c r="F2701" s="111" t="str">
        <f>IFERROR(VLOOKUP($I$4&amp;"--"&amp;ROW(A2695),'Clie-F'!$A$5:$J$7000,9,0),"")</f>
        <v/>
      </c>
      <c r="G2701" s="111" t="str">
        <f>IFERROR(VLOOKUP($I$4&amp;"--"&amp;ROW(A2695),'Clie-F'!$A$5:$J$7000,10,0),"")</f>
        <v/>
      </c>
    </row>
    <row r="2702" spans="2:7" ht="30" customHeight="1" x14ac:dyDescent="0.3">
      <c r="B2702" s="110">
        <v>2696</v>
      </c>
      <c r="C2702" s="111" t="str">
        <f>IFERROR(VLOOKUP($I$4&amp;"--"&amp;ROW(A2696),'Clie-F'!$A$5:$H$7000,4,0),"")</f>
        <v/>
      </c>
      <c r="D2702" s="112" t="str">
        <f>IFERROR(VLOOKUP($I$4&amp;"--"&amp;ROW(A2696),'Clie-F'!$A$5:$H$7000,7,0),"")</f>
        <v/>
      </c>
      <c r="E2702" s="111" t="str">
        <f t="shared" ca="1" si="42"/>
        <v/>
      </c>
      <c r="F2702" s="111" t="str">
        <f>IFERROR(VLOOKUP($I$4&amp;"--"&amp;ROW(A2696),'Clie-F'!$A$5:$J$7000,9,0),"")</f>
        <v/>
      </c>
      <c r="G2702" s="111" t="str">
        <f>IFERROR(VLOOKUP($I$4&amp;"--"&amp;ROW(A2696),'Clie-F'!$A$5:$J$7000,10,0),"")</f>
        <v/>
      </c>
    </row>
    <row r="2703" spans="2:7" ht="30" customHeight="1" x14ac:dyDescent="0.3">
      <c r="B2703" s="110">
        <v>2697</v>
      </c>
      <c r="C2703" s="111" t="str">
        <f>IFERROR(VLOOKUP($I$4&amp;"--"&amp;ROW(A2697),'Clie-F'!$A$5:$H$7000,4,0),"")</f>
        <v/>
      </c>
      <c r="D2703" s="112" t="str">
        <f>IFERROR(VLOOKUP($I$4&amp;"--"&amp;ROW(A2697),'Clie-F'!$A$5:$H$7000,7,0),"")</f>
        <v/>
      </c>
      <c r="E2703" s="111" t="str">
        <f t="shared" ca="1" si="42"/>
        <v/>
      </c>
      <c r="F2703" s="111" t="str">
        <f>IFERROR(VLOOKUP($I$4&amp;"--"&amp;ROW(A2697),'Clie-F'!$A$5:$J$7000,9,0),"")</f>
        <v/>
      </c>
      <c r="G2703" s="111" t="str">
        <f>IFERROR(VLOOKUP($I$4&amp;"--"&amp;ROW(A2697),'Clie-F'!$A$5:$J$7000,10,0),"")</f>
        <v/>
      </c>
    </row>
    <row r="2704" spans="2:7" ht="30" customHeight="1" x14ac:dyDescent="0.3">
      <c r="B2704" s="110">
        <v>2698</v>
      </c>
      <c r="C2704" s="111" t="str">
        <f>IFERROR(VLOOKUP($I$4&amp;"--"&amp;ROW(A2698),'Clie-F'!$A$5:$H$7000,4,0),"")</f>
        <v/>
      </c>
      <c r="D2704" s="112" t="str">
        <f>IFERROR(VLOOKUP($I$4&amp;"--"&amp;ROW(A2698),'Clie-F'!$A$5:$H$7000,7,0),"")</f>
        <v/>
      </c>
      <c r="E2704" s="111" t="str">
        <f t="shared" ca="1" si="42"/>
        <v/>
      </c>
      <c r="F2704" s="111" t="str">
        <f>IFERROR(VLOOKUP($I$4&amp;"--"&amp;ROW(A2698),'Clie-F'!$A$5:$J$7000,9,0),"")</f>
        <v/>
      </c>
      <c r="G2704" s="111" t="str">
        <f>IFERROR(VLOOKUP($I$4&amp;"--"&amp;ROW(A2698),'Clie-F'!$A$5:$J$7000,10,0),"")</f>
        <v/>
      </c>
    </row>
    <row r="2705" spans="2:7" ht="30" customHeight="1" x14ac:dyDescent="0.3">
      <c r="B2705" s="110">
        <v>2699</v>
      </c>
      <c r="C2705" s="111" t="str">
        <f>IFERROR(VLOOKUP($I$4&amp;"--"&amp;ROW(A2699),'Clie-F'!$A$5:$H$7000,4,0),"")</f>
        <v/>
      </c>
      <c r="D2705" s="112" t="str">
        <f>IFERROR(VLOOKUP($I$4&amp;"--"&amp;ROW(A2699),'Clie-F'!$A$5:$H$7000,7,0),"")</f>
        <v/>
      </c>
      <c r="E2705" s="111" t="str">
        <f t="shared" ca="1" si="42"/>
        <v/>
      </c>
      <c r="F2705" s="111" t="str">
        <f>IFERROR(VLOOKUP($I$4&amp;"--"&amp;ROW(A2699),'Clie-F'!$A$5:$J$7000,9,0),"")</f>
        <v/>
      </c>
      <c r="G2705" s="111" t="str">
        <f>IFERROR(VLOOKUP($I$4&amp;"--"&amp;ROW(A2699),'Clie-F'!$A$5:$J$7000,10,0),"")</f>
        <v/>
      </c>
    </row>
    <row r="2706" spans="2:7" ht="30" customHeight="1" x14ac:dyDescent="0.3">
      <c r="B2706" s="110">
        <v>2700</v>
      </c>
      <c r="C2706" s="111" t="str">
        <f>IFERROR(VLOOKUP($I$4&amp;"--"&amp;ROW(A2700),'Clie-F'!$A$5:$H$7000,4,0),"")</f>
        <v/>
      </c>
      <c r="D2706" s="112" t="str">
        <f>IFERROR(VLOOKUP($I$4&amp;"--"&amp;ROW(A2700),'Clie-F'!$A$5:$H$7000,7,0),"")</f>
        <v/>
      </c>
      <c r="E2706" s="111" t="str">
        <f t="shared" ca="1" si="42"/>
        <v/>
      </c>
      <c r="F2706" s="111" t="str">
        <f>IFERROR(VLOOKUP($I$4&amp;"--"&amp;ROW(A2700),'Clie-F'!$A$5:$J$7000,9,0),"")</f>
        <v/>
      </c>
      <c r="G2706" s="111" t="str">
        <f>IFERROR(VLOOKUP($I$4&amp;"--"&amp;ROW(A2700),'Clie-F'!$A$5:$J$7000,10,0),"")</f>
        <v/>
      </c>
    </row>
    <row r="2707" spans="2:7" ht="30" customHeight="1" x14ac:dyDescent="0.3">
      <c r="B2707" s="110">
        <v>2701</v>
      </c>
      <c r="C2707" s="111" t="str">
        <f>IFERROR(VLOOKUP($I$4&amp;"--"&amp;ROW(A2701),'Clie-F'!$A$5:$H$7000,4,0),"")</f>
        <v/>
      </c>
      <c r="D2707" s="112" t="str">
        <f>IFERROR(VLOOKUP($I$4&amp;"--"&amp;ROW(A2701),'Clie-F'!$A$5:$H$7000,7,0),"")</f>
        <v/>
      </c>
      <c r="E2707" s="111" t="str">
        <f t="shared" ca="1" si="42"/>
        <v/>
      </c>
      <c r="F2707" s="111" t="str">
        <f>IFERROR(VLOOKUP($I$4&amp;"--"&amp;ROW(A2701),'Clie-F'!$A$5:$J$7000,9,0),"")</f>
        <v/>
      </c>
      <c r="G2707" s="111" t="str">
        <f>IFERROR(VLOOKUP($I$4&amp;"--"&amp;ROW(A2701),'Clie-F'!$A$5:$J$7000,10,0),"")</f>
        <v/>
      </c>
    </row>
    <row r="2708" spans="2:7" ht="30" customHeight="1" x14ac:dyDescent="0.3">
      <c r="B2708" s="110">
        <v>2702</v>
      </c>
      <c r="C2708" s="111" t="str">
        <f>IFERROR(VLOOKUP($I$4&amp;"--"&amp;ROW(A2702),'Clie-F'!$A$5:$H$7000,4,0),"")</f>
        <v/>
      </c>
      <c r="D2708" s="112" t="str">
        <f>IFERROR(VLOOKUP($I$4&amp;"--"&amp;ROW(A2702),'Clie-F'!$A$5:$H$7000,7,0),"")</f>
        <v/>
      </c>
      <c r="E2708" s="111" t="str">
        <f t="shared" ca="1" si="42"/>
        <v/>
      </c>
      <c r="F2708" s="111" t="str">
        <f>IFERROR(VLOOKUP($I$4&amp;"--"&amp;ROW(A2702),'Clie-F'!$A$5:$J$7000,9,0),"")</f>
        <v/>
      </c>
      <c r="G2708" s="111" t="str">
        <f>IFERROR(VLOOKUP($I$4&amp;"--"&amp;ROW(A2702),'Clie-F'!$A$5:$J$7000,10,0),"")</f>
        <v/>
      </c>
    </row>
    <row r="2709" spans="2:7" ht="30" customHeight="1" x14ac:dyDescent="0.3">
      <c r="B2709" s="110">
        <v>2703</v>
      </c>
      <c r="C2709" s="111" t="str">
        <f>IFERROR(VLOOKUP($I$4&amp;"--"&amp;ROW(A2703),'Clie-F'!$A$5:$H$7000,4,0),"")</f>
        <v/>
      </c>
      <c r="D2709" s="112" t="str">
        <f>IFERROR(VLOOKUP($I$4&amp;"--"&amp;ROW(A2703),'Clie-F'!$A$5:$H$7000,7,0),"")</f>
        <v/>
      </c>
      <c r="E2709" s="111" t="str">
        <f t="shared" ca="1" si="42"/>
        <v/>
      </c>
      <c r="F2709" s="111" t="str">
        <f>IFERROR(VLOOKUP($I$4&amp;"--"&amp;ROW(A2703),'Clie-F'!$A$5:$J$7000,9,0),"")</f>
        <v/>
      </c>
      <c r="G2709" s="111" t="str">
        <f>IFERROR(VLOOKUP($I$4&amp;"--"&amp;ROW(A2703),'Clie-F'!$A$5:$J$7000,10,0),"")</f>
        <v/>
      </c>
    </row>
    <row r="2710" spans="2:7" ht="30" customHeight="1" x14ac:dyDescent="0.3">
      <c r="B2710" s="110">
        <v>2704</v>
      </c>
      <c r="C2710" s="111" t="str">
        <f>IFERROR(VLOOKUP($I$4&amp;"--"&amp;ROW(A2704),'Clie-F'!$A$5:$H$7000,4,0),"")</f>
        <v/>
      </c>
      <c r="D2710" s="112" t="str">
        <f>IFERROR(VLOOKUP($I$4&amp;"--"&amp;ROW(A2704),'Clie-F'!$A$5:$H$7000,7,0),"")</f>
        <v/>
      </c>
      <c r="E2710" s="111" t="str">
        <f t="shared" ca="1" si="42"/>
        <v/>
      </c>
      <c r="F2710" s="111" t="str">
        <f>IFERROR(VLOOKUP($I$4&amp;"--"&amp;ROW(A2704),'Clie-F'!$A$5:$J$7000,9,0),"")</f>
        <v/>
      </c>
      <c r="G2710" s="111" t="str">
        <f>IFERROR(VLOOKUP($I$4&amp;"--"&amp;ROW(A2704),'Clie-F'!$A$5:$J$7000,10,0),"")</f>
        <v/>
      </c>
    </row>
    <row r="2711" spans="2:7" ht="30" customHeight="1" x14ac:dyDescent="0.3">
      <c r="B2711" s="110">
        <v>2705</v>
      </c>
      <c r="C2711" s="111" t="str">
        <f>IFERROR(VLOOKUP($I$4&amp;"--"&amp;ROW(A2705),'Clie-F'!$A$5:$H$7000,4,0),"")</f>
        <v/>
      </c>
      <c r="D2711" s="112" t="str">
        <f>IFERROR(VLOOKUP($I$4&amp;"--"&amp;ROW(A2705),'Clie-F'!$A$5:$H$7000,7,0),"")</f>
        <v/>
      </c>
      <c r="E2711" s="111" t="str">
        <f t="shared" ca="1" si="42"/>
        <v/>
      </c>
      <c r="F2711" s="111" t="str">
        <f>IFERROR(VLOOKUP($I$4&amp;"--"&amp;ROW(A2705),'Clie-F'!$A$5:$J$7000,9,0),"")</f>
        <v/>
      </c>
      <c r="G2711" s="111" t="str">
        <f>IFERROR(VLOOKUP($I$4&amp;"--"&amp;ROW(A2705),'Clie-F'!$A$5:$J$7000,10,0),"")</f>
        <v/>
      </c>
    </row>
    <row r="2712" spans="2:7" ht="30" customHeight="1" x14ac:dyDescent="0.3">
      <c r="B2712" s="110">
        <v>2706</v>
      </c>
      <c r="C2712" s="111" t="str">
        <f>IFERROR(VLOOKUP($I$4&amp;"--"&amp;ROW(A2706),'Clie-F'!$A$5:$H$7000,4,0),"")</f>
        <v/>
      </c>
      <c r="D2712" s="112" t="str">
        <f>IFERROR(VLOOKUP($I$4&amp;"--"&amp;ROW(A2706),'Clie-F'!$A$5:$H$7000,7,0),"")</f>
        <v/>
      </c>
      <c r="E2712" s="111" t="str">
        <f t="shared" ca="1" si="42"/>
        <v/>
      </c>
      <c r="F2712" s="111" t="str">
        <f>IFERROR(VLOOKUP($I$4&amp;"--"&amp;ROW(A2706),'Clie-F'!$A$5:$J$7000,9,0),"")</f>
        <v/>
      </c>
      <c r="G2712" s="111" t="str">
        <f>IFERROR(VLOOKUP($I$4&amp;"--"&amp;ROW(A2706),'Clie-F'!$A$5:$J$7000,10,0),"")</f>
        <v/>
      </c>
    </row>
    <row r="2713" spans="2:7" ht="30" customHeight="1" x14ac:dyDescent="0.3">
      <c r="B2713" s="110">
        <v>2707</v>
      </c>
      <c r="C2713" s="111" t="str">
        <f>IFERROR(VLOOKUP($I$4&amp;"--"&amp;ROW(A2707),'Clie-F'!$A$5:$H$7000,4,0),"")</f>
        <v/>
      </c>
      <c r="D2713" s="112" t="str">
        <f>IFERROR(VLOOKUP($I$4&amp;"--"&amp;ROW(A2707),'Clie-F'!$A$5:$H$7000,7,0),"")</f>
        <v/>
      </c>
      <c r="E2713" s="111" t="str">
        <f t="shared" ca="1" si="42"/>
        <v/>
      </c>
      <c r="F2713" s="111" t="str">
        <f>IFERROR(VLOOKUP($I$4&amp;"--"&amp;ROW(A2707),'Clie-F'!$A$5:$J$7000,9,0),"")</f>
        <v/>
      </c>
      <c r="G2713" s="111" t="str">
        <f>IFERROR(VLOOKUP($I$4&amp;"--"&amp;ROW(A2707),'Clie-F'!$A$5:$J$7000,10,0),"")</f>
        <v/>
      </c>
    </row>
    <row r="2714" spans="2:7" ht="30" customHeight="1" x14ac:dyDescent="0.3">
      <c r="B2714" s="110">
        <v>2708</v>
      </c>
      <c r="C2714" s="111" t="str">
        <f>IFERROR(VLOOKUP($I$4&amp;"--"&amp;ROW(A2708),'Clie-F'!$A$5:$H$7000,4,0),"")</f>
        <v/>
      </c>
      <c r="D2714" s="112" t="str">
        <f>IFERROR(VLOOKUP($I$4&amp;"--"&amp;ROW(A2708),'Clie-F'!$A$5:$H$7000,7,0),"")</f>
        <v/>
      </c>
      <c r="E2714" s="111" t="str">
        <f t="shared" ca="1" si="42"/>
        <v/>
      </c>
      <c r="F2714" s="111" t="str">
        <f>IFERROR(VLOOKUP($I$4&amp;"--"&amp;ROW(A2708),'Clie-F'!$A$5:$J$7000,9,0),"")</f>
        <v/>
      </c>
      <c r="G2714" s="111" t="str">
        <f>IFERROR(VLOOKUP($I$4&amp;"--"&amp;ROW(A2708),'Clie-F'!$A$5:$J$7000,10,0),"")</f>
        <v/>
      </c>
    </row>
    <row r="2715" spans="2:7" ht="30" customHeight="1" x14ac:dyDescent="0.3">
      <c r="B2715" s="110">
        <v>2709</v>
      </c>
      <c r="C2715" s="111" t="str">
        <f>IFERROR(VLOOKUP($I$4&amp;"--"&amp;ROW(A2709),'Clie-F'!$A$5:$H$7000,4,0),"")</f>
        <v/>
      </c>
      <c r="D2715" s="112" t="str">
        <f>IFERROR(VLOOKUP($I$4&amp;"--"&amp;ROW(A2709),'Clie-F'!$A$5:$H$7000,7,0),"")</f>
        <v/>
      </c>
      <c r="E2715" s="111" t="str">
        <f t="shared" ca="1" si="42"/>
        <v/>
      </c>
      <c r="F2715" s="111" t="str">
        <f>IFERROR(VLOOKUP($I$4&amp;"--"&amp;ROW(A2709),'Clie-F'!$A$5:$J$7000,9,0),"")</f>
        <v/>
      </c>
      <c r="G2715" s="111" t="str">
        <f>IFERROR(VLOOKUP($I$4&amp;"--"&amp;ROW(A2709),'Clie-F'!$A$5:$J$7000,10,0),"")</f>
        <v/>
      </c>
    </row>
    <row r="2716" spans="2:7" ht="30" customHeight="1" x14ac:dyDescent="0.3">
      <c r="B2716" s="110">
        <v>2710</v>
      </c>
      <c r="C2716" s="111" t="str">
        <f>IFERROR(VLOOKUP($I$4&amp;"--"&amp;ROW(A2710),'Clie-F'!$A$5:$H$7000,4,0),"")</f>
        <v/>
      </c>
      <c r="D2716" s="112" t="str">
        <f>IFERROR(VLOOKUP($I$4&amp;"--"&amp;ROW(A2710),'Clie-F'!$A$5:$H$7000,7,0),"")</f>
        <v/>
      </c>
      <c r="E2716" s="111" t="str">
        <f t="shared" ca="1" si="42"/>
        <v/>
      </c>
      <c r="F2716" s="111" t="str">
        <f>IFERROR(VLOOKUP($I$4&amp;"--"&amp;ROW(A2710),'Clie-F'!$A$5:$J$7000,9,0),"")</f>
        <v/>
      </c>
      <c r="G2716" s="111" t="str">
        <f>IFERROR(VLOOKUP($I$4&amp;"--"&amp;ROW(A2710),'Clie-F'!$A$5:$J$7000,10,0),"")</f>
        <v/>
      </c>
    </row>
    <row r="2717" spans="2:7" ht="30" customHeight="1" x14ac:dyDescent="0.3">
      <c r="B2717" s="110">
        <v>2711</v>
      </c>
      <c r="C2717" s="111" t="str">
        <f>IFERROR(VLOOKUP($I$4&amp;"--"&amp;ROW(A2711),'Clie-F'!$A$5:$H$7000,4,0),"")</f>
        <v/>
      </c>
      <c r="D2717" s="112" t="str">
        <f>IFERROR(VLOOKUP($I$4&amp;"--"&amp;ROW(A2711),'Clie-F'!$A$5:$H$7000,7,0),"")</f>
        <v/>
      </c>
      <c r="E2717" s="111" t="str">
        <f t="shared" ca="1" si="42"/>
        <v/>
      </c>
      <c r="F2717" s="111" t="str">
        <f>IFERROR(VLOOKUP($I$4&amp;"--"&amp;ROW(A2711),'Clie-F'!$A$5:$J$7000,9,0),"")</f>
        <v/>
      </c>
      <c r="G2717" s="111" t="str">
        <f>IFERROR(VLOOKUP($I$4&amp;"--"&amp;ROW(A2711),'Clie-F'!$A$5:$J$7000,10,0),"")</f>
        <v/>
      </c>
    </row>
    <row r="2718" spans="2:7" ht="30" customHeight="1" x14ac:dyDescent="0.3">
      <c r="B2718" s="110">
        <v>2712</v>
      </c>
      <c r="C2718" s="111" t="str">
        <f>IFERROR(VLOOKUP($I$4&amp;"--"&amp;ROW(A2712),'Clie-F'!$A$5:$H$7000,4,0),"")</f>
        <v/>
      </c>
      <c r="D2718" s="112" t="str">
        <f>IFERROR(VLOOKUP($I$4&amp;"--"&amp;ROW(A2712),'Clie-F'!$A$5:$H$7000,7,0),"")</f>
        <v/>
      </c>
      <c r="E2718" s="111" t="str">
        <f t="shared" ca="1" si="42"/>
        <v/>
      </c>
      <c r="F2718" s="111" t="str">
        <f>IFERROR(VLOOKUP($I$4&amp;"--"&amp;ROW(A2712),'Clie-F'!$A$5:$J$7000,9,0),"")</f>
        <v/>
      </c>
      <c r="G2718" s="111" t="str">
        <f>IFERROR(VLOOKUP($I$4&amp;"--"&amp;ROW(A2712),'Clie-F'!$A$5:$J$7000,10,0),"")</f>
        <v/>
      </c>
    </row>
    <row r="2719" spans="2:7" ht="30" customHeight="1" x14ac:dyDescent="0.3">
      <c r="B2719" s="110">
        <v>2713</v>
      </c>
      <c r="C2719" s="111" t="str">
        <f>IFERROR(VLOOKUP($I$4&amp;"--"&amp;ROW(A2713),'Clie-F'!$A$5:$H$7000,4,0),"")</f>
        <v/>
      </c>
      <c r="D2719" s="112" t="str">
        <f>IFERROR(VLOOKUP($I$4&amp;"--"&amp;ROW(A2713),'Clie-F'!$A$5:$H$7000,7,0),"")</f>
        <v/>
      </c>
      <c r="E2719" s="111" t="str">
        <f t="shared" ca="1" si="42"/>
        <v/>
      </c>
      <c r="F2719" s="111" t="str">
        <f>IFERROR(VLOOKUP($I$4&amp;"--"&amp;ROW(A2713),'Clie-F'!$A$5:$J$7000,9,0),"")</f>
        <v/>
      </c>
      <c r="G2719" s="111" t="str">
        <f>IFERROR(VLOOKUP($I$4&amp;"--"&amp;ROW(A2713),'Clie-F'!$A$5:$J$7000,10,0),"")</f>
        <v/>
      </c>
    </row>
    <row r="2720" spans="2:7" ht="30" customHeight="1" x14ac:dyDescent="0.3">
      <c r="B2720" s="110">
        <v>2714</v>
      </c>
      <c r="C2720" s="111" t="str">
        <f>IFERROR(VLOOKUP($I$4&amp;"--"&amp;ROW(A2714),'Clie-F'!$A$5:$H$7000,4,0),"")</f>
        <v/>
      </c>
      <c r="D2720" s="112" t="str">
        <f>IFERROR(VLOOKUP($I$4&amp;"--"&amp;ROW(A2714),'Clie-F'!$A$5:$H$7000,7,0),"")</f>
        <v/>
      </c>
      <c r="E2720" s="111" t="str">
        <f t="shared" ca="1" si="42"/>
        <v/>
      </c>
      <c r="F2720" s="111" t="str">
        <f>IFERROR(VLOOKUP($I$4&amp;"--"&amp;ROW(A2714),'Clie-F'!$A$5:$J$7000,9,0),"")</f>
        <v/>
      </c>
      <c r="G2720" s="111" t="str">
        <f>IFERROR(VLOOKUP($I$4&amp;"--"&amp;ROW(A2714),'Clie-F'!$A$5:$J$7000,10,0),"")</f>
        <v/>
      </c>
    </row>
    <row r="2721" spans="2:7" ht="30" customHeight="1" x14ac:dyDescent="0.3">
      <c r="B2721" s="110">
        <v>2715</v>
      </c>
      <c r="C2721" s="111" t="str">
        <f>IFERROR(VLOOKUP($I$4&amp;"--"&amp;ROW(A2715),'Clie-F'!$A$5:$H$7000,4,0),"")</f>
        <v/>
      </c>
      <c r="D2721" s="112" t="str">
        <f>IFERROR(VLOOKUP($I$4&amp;"--"&amp;ROW(A2715),'Clie-F'!$A$5:$H$7000,7,0),"")</f>
        <v/>
      </c>
      <c r="E2721" s="111" t="str">
        <f t="shared" ca="1" si="42"/>
        <v/>
      </c>
      <c r="F2721" s="111" t="str">
        <f>IFERROR(VLOOKUP($I$4&amp;"--"&amp;ROW(A2715),'Clie-F'!$A$5:$J$7000,9,0),"")</f>
        <v/>
      </c>
      <c r="G2721" s="111" t="str">
        <f>IFERROR(VLOOKUP($I$4&amp;"--"&amp;ROW(A2715),'Clie-F'!$A$5:$J$7000,10,0),"")</f>
        <v/>
      </c>
    </row>
    <row r="2722" spans="2:7" ht="30" customHeight="1" x14ac:dyDescent="0.3">
      <c r="B2722" s="110">
        <v>2716</v>
      </c>
      <c r="C2722" s="111" t="str">
        <f>IFERROR(VLOOKUP($I$4&amp;"--"&amp;ROW(A2716),'Clie-F'!$A$5:$H$7000,4,0),"")</f>
        <v/>
      </c>
      <c r="D2722" s="112" t="str">
        <f>IFERROR(VLOOKUP($I$4&amp;"--"&amp;ROW(A2716),'Clie-F'!$A$5:$H$7000,7,0),"")</f>
        <v/>
      </c>
      <c r="E2722" s="111" t="str">
        <f t="shared" ca="1" si="42"/>
        <v/>
      </c>
      <c r="F2722" s="111" t="str">
        <f>IFERROR(VLOOKUP($I$4&amp;"--"&amp;ROW(A2716),'Clie-F'!$A$5:$J$7000,9,0),"")</f>
        <v/>
      </c>
      <c r="G2722" s="111" t="str">
        <f>IFERROR(VLOOKUP($I$4&amp;"--"&amp;ROW(A2716),'Clie-F'!$A$5:$J$7000,10,0),"")</f>
        <v/>
      </c>
    </row>
    <row r="2723" spans="2:7" ht="30" customHeight="1" x14ac:dyDescent="0.3">
      <c r="B2723" s="110">
        <v>2717</v>
      </c>
      <c r="C2723" s="111" t="str">
        <f>IFERROR(VLOOKUP($I$4&amp;"--"&amp;ROW(A2717),'Clie-F'!$A$5:$H$7000,4,0),"")</f>
        <v/>
      </c>
      <c r="D2723" s="112" t="str">
        <f>IFERROR(VLOOKUP($I$4&amp;"--"&amp;ROW(A2717),'Clie-F'!$A$5:$H$7000,7,0),"")</f>
        <v/>
      </c>
      <c r="E2723" s="111" t="str">
        <f t="shared" ca="1" si="42"/>
        <v/>
      </c>
      <c r="F2723" s="111" t="str">
        <f>IFERROR(VLOOKUP($I$4&amp;"--"&amp;ROW(A2717),'Clie-F'!$A$5:$J$7000,9,0),"")</f>
        <v/>
      </c>
      <c r="G2723" s="111" t="str">
        <f>IFERROR(VLOOKUP($I$4&amp;"--"&amp;ROW(A2717),'Clie-F'!$A$5:$J$7000,10,0),"")</f>
        <v/>
      </c>
    </row>
    <row r="2724" spans="2:7" ht="30" customHeight="1" x14ac:dyDescent="0.3">
      <c r="B2724" s="110">
        <v>2718</v>
      </c>
      <c r="C2724" s="111" t="str">
        <f>IFERROR(VLOOKUP($I$4&amp;"--"&amp;ROW(A2718),'Clie-F'!$A$5:$H$7000,4,0),"")</f>
        <v/>
      </c>
      <c r="D2724" s="112" t="str">
        <f>IFERROR(VLOOKUP($I$4&amp;"--"&amp;ROW(A2718),'Clie-F'!$A$5:$H$7000,7,0),"")</f>
        <v/>
      </c>
      <c r="E2724" s="111" t="str">
        <f t="shared" ca="1" si="42"/>
        <v/>
      </c>
      <c r="F2724" s="111" t="str">
        <f>IFERROR(VLOOKUP($I$4&amp;"--"&amp;ROW(A2718),'Clie-F'!$A$5:$J$7000,9,0),"")</f>
        <v/>
      </c>
      <c r="G2724" s="111" t="str">
        <f>IFERROR(VLOOKUP($I$4&amp;"--"&amp;ROW(A2718),'Clie-F'!$A$5:$J$7000,10,0),"")</f>
        <v/>
      </c>
    </row>
    <row r="2725" spans="2:7" ht="30" customHeight="1" x14ac:dyDescent="0.3">
      <c r="B2725" s="110">
        <v>2719</v>
      </c>
      <c r="C2725" s="111" t="str">
        <f>IFERROR(VLOOKUP($I$4&amp;"--"&amp;ROW(A2719),'Clie-F'!$A$5:$H$7000,4,0),"")</f>
        <v/>
      </c>
      <c r="D2725" s="112" t="str">
        <f>IFERROR(VLOOKUP($I$4&amp;"--"&amp;ROW(A2719),'Clie-F'!$A$5:$H$7000,7,0),"")</f>
        <v/>
      </c>
      <c r="E2725" s="111" t="str">
        <f t="shared" ca="1" si="42"/>
        <v/>
      </c>
      <c r="F2725" s="111" t="str">
        <f>IFERROR(VLOOKUP($I$4&amp;"--"&amp;ROW(A2719),'Clie-F'!$A$5:$J$7000,9,0),"")</f>
        <v/>
      </c>
      <c r="G2725" s="111" t="str">
        <f>IFERROR(VLOOKUP($I$4&amp;"--"&amp;ROW(A2719),'Clie-F'!$A$5:$J$7000,10,0),"")</f>
        <v/>
      </c>
    </row>
    <row r="2726" spans="2:7" ht="30" customHeight="1" x14ac:dyDescent="0.3">
      <c r="B2726" s="110">
        <v>2720</v>
      </c>
      <c r="C2726" s="111" t="str">
        <f>IFERROR(VLOOKUP($I$4&amp;"--"&amp;ROW(A2720),'Clie-F'!$A$5:$H$7000,4,0),"")</f>
        <v/>
      </c>
      <c r="D2726" s="112" t="str">
        <f>IFERROR(VLOOKUP($I$4&amp;"--"&amp;ROW(A2720),'Clie-F'!$A$5:$H$7000,7,0),"")</f>
        <v/>
      </c>
      <c r="E2726" s="111" t="str">
        <f t="shared" ca="1" si="42"/>
        <v/>
      </c>
      <c r="F2726" s="111" t="str">
        <f>IFERROR(VLOOKUP($I$4&amp;"--"&amp;ROW(A2720),'Clie-F'!$A$5:$J$7000,9,0),"")</f>
        <v/>
      </c>
      <c r="G2726" s="111" t="str">
        <f>IFERROR(VLOOKUP($I$4&amp;"--"&amp;ROW(A2720),'Clie-F'!$A$5:$J$7000,10,0),"")</f>
        <v/>
      </c>
    </row>
    <row r="2727" spans="2:7" ht="30" customHeight="1" x14ac:dyDescent="0.3">
      <c r="B2727" s="110">
        <v>2721</v>
      </c>
      <c r="C2727" s="111" t="str">
        <f>IFERROR(VLOOKUP($I$4&amp;"--"&amp;ROW(A2721),'Clie-F'!$A$5:$H$7000,4,0),"")</f>
        <v/>
      </c>
      <c r="D2727" s="112" t="str">
        <f>IFERROR(VLOOKUP($I$4&amp;"--"&amp;ROW(A2721),'Clie-F'!$A$5:$H$7000,7,0),"")</f>
        <v/>
      </c>
      <c r="E2727" s="111" t="str">
        <f t="shared" ca="1" si="42"/>
        <v/>
      </c>
      <c r="F2727" s="111" t="str">
        <f>IFERROR(VLOOKUP($I$4&amp;"--"&amp;ROW(A2721),'Clie-F'!$A$5:$J$7000,9,0),"")</f>
        <v/>
      </c>
      <c r="G2727" s="111" t="str">
        <f>IFERROR(VLOOKUP($I$4&amp;"--"&amp;ROW(A2721),'Clie-F'!$A$5:$J$7000,10,0),"")</f>
        <v/>
      </c>
    </row>
    <row r="2728" spans="2:7" ht="30" customHeight="1" x14ac:dyDescent="0.3">
      <c r="B2728" s="110">
        <v>2722</v>
      </c>
      <c r="C2728" s="111" t="str">
        <f>IFERROR(VLOOKUP($I$4&amp;"--"&amp;ROW(A2722),'Clie-F'!$A$5:$H$7000,4,0),"")</f>
        <v/>
      </c>
      <c r="D2728" s="112" t="str">
        <f>IFERROR(VLOOKUP($I$4&amp;"--"&amp;ROW(A2722),'Clie-F'!$A$5:$H$7000,7,0),"")</f>
        <v/>
      </c>
      <c r="E2728" s="111" t="str">
        <f t="shared" ca="1" si="42"/>
        <v/>
      </c>
      <c r="F2728" s="111" t="str">
        <f>IFERROR(VLOOKUP($I$4&amp;"--"&amp;ROW(A2722),'Clie-F'!$A$5:$J$7000,9,0),"")</f>
        <v/>
      </c>
      <c r="G2728" s="111" t="str">
        <f>IFERROR(VLOOKUP($I$4&amp;"--"&amp;ROW(A2722),'Clie-F'!$A$5:$J$7000,10,0),"")</f>
        <v/>
      </c>
    </row>
    <row r="2729" spans="2:7" ht="30" customHeight="1" x14ac:dyDescent="0.3">
      <c r="B2729" s="110">
        <v>2723</v>
      </c>
      <c r="C2729" s="111" t="str">
        <f>IFERROR(VLOOKUP($I$4&amp;"--"&amp;ROW(A2723),'Clie-F'!$A$5:$H$7000,4,0),"")</f>
        <v/>
      </c>
      <c r="D2729" s="112" t="str">
        <f>IFERROR(VLOOKUP($I$4&amp;"--"&amp;ROW(A2723),'Clie-F'!$A$5:$H$7000,7,0),"")</f>
        <v/>
      </c>
      <c r="E2729" s="111" t="str">
        <f t="shared" ca="1" si="42"/>
        <v/>
      </c>
      <c r="F2729" s="111" t="str">
        <f>IFERROR(VLOOKUP($I$4&amp;"--"&amp;ROW(A2723),'Clie-F'!$A$5:$J$7000,9,0),"")</f>
        <v/>
      </c>
      <c r="G2729" s="111" t="str">
        <f>IFERROR(VLOOKUP($I$4&amp;"--"&amp;ROW(A2723),'Clie-F'!$A$5:$J$7000,10,0),"")</f>
        <v/>
      </c>
    </row>
    <row r="2730" spans="2:7" ht="30" customHeight="1" x14ac:dyDescent="0.3">
      <c r="B2730" s="110">
        <v>2724</v>
      </c>
      <c r="C2730" s="111" t="str">
        <f>IFERROR(VLOOKUP($I$4&amp;"--"&amp;ROW(A2724),'Clie-F'!$A$5:$H$7000,4,0),"")</f>
        <v/>
      </c>
      <c r="D2730" s="112" t="str">
        <f>IFERROR(VLOOKUP($I$4&amp;"--"&amp;ROW(A2724),'Clie-F'!$A$5:$H$7000,7,0),"")</f>
        <v/>
      </c>
      <c r="E2730" s="111" t="str">
        <f t="shared" ca="1" si="42"/>
        <v/>
      </c>
      <c r="F2730" s="111" t="str">
        <f>IFERROR(VLOOKUP($I$4&amp;"--"&amp;ROW(A2724),'Clie-F'!$A$5:$J$7000,9,0),"")</f>
        <v/>
      </c>
      <c r="G2730" s="111" t="str">
        <f>IFERROR(VLOOKUP($I$4&amp;"--"&amp;ROW(A2724),'Clie-F'!$A$5:$J$7000,10,0),"")</f>
        <v/>
      </c>
    </row>
    <row r="2731" spans="2:7" ht="30" customHeight="1" x14ac:dyDescent="0.3">
      <c r="B2731" s="110">
        <v>2725</v>
      </c>
      <c r="C2731" s="111" t="str">
        <f>IFERROR(VLOOKUP($I$4&amp;"--"&amp;ROW(A2725),'Clie-F'!$A$5:$H$7000,4,0),"")</f>
        <v/>
      </c>
      <c r="D2731" s="112" t="str">
        <f>IFERROR(VLOOKUP($I$4&amp;"--"&amp;ROW(A2725),'Clie-F'!$A$5:$H$7000,7,0),"")</f>
        <v/>
      </c>
      <c r="E2731" s="111" t="str">
        <f t="shared" ca="1" si="42"/>
        <v/>
      </c>
      <c r="F2731" s="111" t="str">
        <f>IFERROR(VLOOKUP($I$4&amp;"--"&amp;ROW(A2725),'Clie-F'!$A$5:$J$7000,9,0),"")</f>
        <v/>
      </c>
      <c r="G2731" s="111" t="str">
        <f>IFERROR(VLOOKUP($I$4&amp;"--"&amp;ROW(A2725),'Clie-F'!$A$5:$J$7000,10,0),"")</f>
        <v/>
      </c>
    </row>
    <row r="2732" spans="2:7" ht="30" customHeight="1" x14ac:dyDescent="0.3">
      <c r="B2732" s="110">
        <v>2726</v>
      </c>
      <c r="C2732" s="111" t="str">
        <f>IFERROR(VLOOKUP($I$4&amp;"--"&amp;ROW(A2726),'Clie-F'!$A$5:$H$7000,4,0),"")</f>
        <v/>
      </c>
      <c r="D2732" s="112" t="str">
        <f>IFERROR(VLOOKUP($I$4&amp;"--"&amp;ROW(A2726),'Clie-F'!$A$5:$H$7000,7,0),"")</f>
        <v/>
      </c>
      <c r="E2732" s="111" t="str">
        <f t="shared" ca="1" si="42"/>
        <v/>
      </c>
      <c r="F2732" s="111" t="str">
        <f>IFERROR(VLOOKUP($I$4&amp;"--"&amp;ROW(A2726),'Clie-F'!$A$5:$J$7000,9,0),"")</f>
        <v/>
      </c>
      <c r="G2732" s="111" t="str">
        <f>IFERROR(VLOOKUP($I$4&amp;"--"&amp;ROW(A2726),'Clie-F'!$A$5:$J$7000,10,0),"")</f>
        <v/>
      </c>
    </row>
    <row r="2733" spans="2:7" ht="30" customHeight="1" x14ac:dyDescent="0.3">
      <c r="B2733" s="110">
        <v>2727</v>
      </c>
      <c r="C2733" s="111" t="str">
        <f>IFERROR(VLOOKUP($I$4&amp;"--"&amp;ROW(A2727),'Clie-F'!$A$5:$H$7000,4,0),"")</f>
        <v/>
      </c>
      <c r="D2733" s="112" t="str">
        <f>IFERROR(VLOOKUP($I$4&amp;"--"&amp;ROW(A2727),'Clie-F'!$A$5:$H$7000,7,0),"")</f>
        <v/>
      </c>
      <c r="E2733" s="111" t="str">
        <f t="shared" ca="1" si="42"/>
        <v/>
      </c>
      <c r="F2733" s="111" t="str">
        <f>IFERROR(VLOOKUP($I$4&amp;"--"&amp;ROW(A2727),'Clie-F'!$A$5:$J$7000,9,0),"")</f>
        <v/>
      </c>
      <c r="G2733" s="111" t="str">
        <f>IFERROR(VLOOKUP($I$4&amp;"--"&amp;ROW(A2727),'Clie-F'!$A$5:$J$7000,10,0),"")</f>
        <v/>
      </c>
    </row>
    <row r="2734" spans="2:7" ht="30" customHeight="1" x14ac:dyDescent="0.3">
      <c r="B2734" s="110">
        <v>2728</v>
      </c>
      <c r="C2734" s="111" t="str">
        <f>IFERROR(VLOOKUP($I$4&amp;"--"&amp;ROW(A2728),'Clie-F'!$A$5:$H$7000,4,0),"")</f>
        <v/>
      </c>
      <c r="D2734" s="112" t="str">
        <f>IFERROR(VLOOKUP($I$4&amp;"--"&amp;ROW(A2728),'Clie-F'!$A$5:$H$7000,7,0),"")</f>
        <v/>
      </c>
      <c r="E2734" s="111" t="str">
        <f t="shared" ca="1" si="42"/>
        <v/>
      </c>
      <c r="F2734" s="111" t="str">
        <f>IFERROR(VLOOKUP($I$4&amp;"--"&amp;ROW(A2728),'Clie-F'!$A$5:$J$7000,9,0),"")</f>
        <v/>
      </c>
      <c r="G2734" s="111" t="str">
        <f>IFERROR(VLOOKUP($I$4&amp;"--"&amp;ROW(A2728),'Clie-F'!$A$5:$J$7000,10,0),"")</f>
        <v/>
      </c>
    </row>
    <row r="2735" spans="2:7" ht="30" customHeight="1" x14ac:dyDescent="0.3">
      <c r="B2735" s="110">
        <v>2729</v>
      </c>
      <c r="C2735" s="111" t="str">
        <f>IFERROR(VLOOKUP($I$4&amp;"--"&amp;ROW(A2729),'Clie-F'!$A$5:$H$7000,4,0),"")</f>
        <v/>
      </c>
      <c r="D2735" s="112" t="str">
        <f>IFERROR(VLOOKUP($I$4&amp;"--"&amp;ROW(A2729),'Clie-F'!$A$5:$H$7000,7,0),"")</f>
        <v/>
      </c>
      <c r="E2735" s="111" t="str">
        <f t="shared" ca="1" si="42"/>
        <v/>
      </c>
      <c r="F2735" s="111" t="str">
        <f>IFERROR(VLOOKUP($I$4&amp;"--"&amp;ROW(A2729),'Clie-F'!$A$5:$J$7000,9,0),"")</f>
        <v/>
      </c>
      <c r="G2735" s="111" t="str">
        <f>IFERROR(VLOOKUP($I$4&amp;"--"&amp;ROW(A2729),'Clie-F'!$A$5:$J$7000,10,0),"")</f>
        <v/>
      </c>
    </row>
    <row r="2736" spans="2:7" ht="30" customHeight="1" x14ac:dyDescent="0.3">
      <c r="B2736" s="110">
        <v>2730</v>
      </c>
      <c r="C2736" s="111" t="str">
        <f>IFERROR(VLOOKUP($I$4&amp;"--"&amp;ROW(A2730),'Clie-F'!$A$5:$H$7000,4,0),"")</f>
        <v/>
      </c>
      <c r="D2736" s="112" t="str">
        <f>IFERROR(VLOOKUP($I$4&amp;"--"&amp;ROW(A2730),'Clie-F'!$A$5:$H$7000,7,0),"")</f>
        <v/>
      </c>
      <c r="E2736" s="111" t="str">
        <f t="shared" ca="1" si="42"/>
        <v/>
      </c>
      <c r="F2736" s="111" t="str">
        <f>IFERROR(VLOOKUP($I$4&amp;"--"&amp;ROW(A2730),'Clie-F'!$A$5:$J$7000,9,0),"")</f>
        <v/>
      </c>
      <c r="G2736" s="111" t="str">
        <f>IFERROR(VLOOKUP($I$4&amp;"--"&amp;ROW(A2730),'Clie-F'!$A$5:$J$7000,10,0),"")</f>
        <v/>
      </c>
    </row>
    <row r="2737" spans="2:7" ht="30" customHeight="1" x14ac:dyDescent="0.3">
      <c r="B2737" s="110">
        <v>2731</v>
      </c>
      <c r="C2737" s="111" t="str">
        <f>IFERROR(VLOOKUP($I$4&amp;"--"&amp;ROW(A2731),'Clie-F'!$A$5:$H$7000,4,0),"")</f>
        <v/>
      </c>
      <c r="D2737" s="112" t="str">
        <f>IFERROR(VLOOKUP($I$4&amp;"--"&amp;ROW(A2731),'Clie-F'!$A$5:$H$7000,7,0),"")</f>
        <v/>
      </c>
      <c r="E2737" s="111" t="str">
        <f t="shared" ca="1" si="42"/>
        <v/>
      </c>
      <c r="F2737" s="111" t="str">
        <f>IFERROR(VLOOKUP($I$4&amp;"--"&amp;ROW(A2731),'Clie-F'!$A$5:$J$7000,9,0),"")</f>
        <v/>
      </c>
      <c r="G2737" s="111" t="str">
        <f>IFERROR(VLOOKUP($I$4&amp;"--"&amp;ROW(A2731),'Clie-F'!$A$5:$J$7000,10,0),"")</f>
        <v/>
      </c>
    </row>
    <row r="2738" spans="2:7" ht="30" customHeight="1" x14ac:dyDescent="0.3">
      <c r="B2738" s="110">
        <v>2732</v>
      </c>
      <c r="C2738" s="111" t="str">
        <f>IFERROR(VLOOKUP($I$4&amp;"--"&amp;ROW(A2732),'Clie-F'!$A$5:$H$7000,4,0),"")</f>
        <v/>
      </c>
      <c r="D2738" s="112" t="str">
        <f>IFERROR(VLOOKUP($I$4&amp;"--"&amp;ROW(A2732),'Clie-F'!$A$5:$H$7000,7,0),"")</f>
        <v/>
      </c>
      <c r="E2738" s="111" t="str">
        <f t="shared" ca="1" si="42"/>
        <v/>
      </c>
      <c r="F2738" s="111" t="str">
        <f>IFERROR(VLOOKUP($I$4&amp;"--"&amp;ROW(A2732),'Clie-F'!$A$5:$J$7000,9,0),"")</f>
        <v/>
      </c>
      <c r="G2738" s="111" t="str">
        <f>IFERROR(VLOOKUP($I$4&amp;"--"&amp;ROW(A2732),'Clie-F'!$A$5:$J$7000,10,0),"")</f>
        <v/>
      </c>
    </row>
    <row r="2739" spans="2:7" ht="30" customHeight="1" x14ac:dyDescent="0.3">
      <c r="B2739" s="110">
        <v>2733</v>
      </c>
      <c r="C2739" s="111" t="str">
        <f>IFERROR(VLOOKUP($I$4&amp;"--"&amp;ROW(A2733),'Clie-F'!$A$5:$H$7000,4,0),"")</f>
        <v/>
      </c>
      <c r="D2739" s="112" t="str">
        <f>IFERROR(VLOOKUP($I$4&amp;"--"&amp;ROW(A2733),'Clie-F'!$A$5:$H$7000,7,0),"")</f>
        <v/>
      </c>
      <c r="E2739" s="111" t="str">
        <f t="shared" ca="1" si="42"/>
        <v/>
      </c>
      <c r="F2739" s="111" t="str">
        <f>IFERROR(VLOOKUP($I$4&amp;"--"&amp;ROW(A2733),'Clie-F'!$A$5:$J$7000,9,0),"")</f>
        <v/>
      </c>
      <c r="G2739" s="111" t="str">
        <f>IFERROR(VLOOKUP($I$4&amp;"--"&amp;ROW(A2733),'Clie-F'!$A$5:$J$7000,10,0),"")</f>
        <v/>
      </c>
    </row>
    <row r="2740" spans="2:7" ht="30" customHeight="1" x14ac:dyDescent="0.3">
      <c r="B2740" s="110">
        <v>2734</v>
      </c>
      <c r="C2740" s="111" t="str">
        <f>IFERROR(VLOOKUP($I$4&amp;"--"&amp;ROW(A2734),'Clie-F'!$A$5:$H$7000,4,0),"")</f>
        <v/>
      </c>
      <c r="D2740" s="112" t="str">
        <f>IFERROR(VLOOKUP($I$4&amp;"--"&amp;ROW(A2734),'Clie-F'!$A$5:$H$7000,7,0),"")</f>
        <v/>
      </c>
      <c r="E2740" s="111" t="str">
        <f t="shared" ca="1" si="42"/>
        <v/>
      </c>
      <c r="F2740" s="111" t="str">
        <f>IFERROR(VLOOKUP($I$4&amp;"--"&amp;ROW(A2734),'Clie-F'!$A$5:$J$7000,9,0),"")</f>
        <v/>
      </c>
      <c r="G2740" s="111" t="str">
        <f>IFERROR(VLOOKUP($I$4&amp;"--"&amp;ROW(A2734),'Clie-F'!$A$5:$J$7000,10,0),"")</f>
        <v/>
      </c>
    </row>
    <row r="2741" spans="2:7" ht="30" customHeight="1" x14ac:dyDescent="0.3">
      <c r="B2741" s="110">
        <v>2735</v>
      </c>
      <c r="C2741" s="111" t="str">
        <f>IFERROR(VLOOKUP($I$4&amp;"--"&amp;ROW(A2735),'Clie-F'!$A$5:$H$7000,4,0),"")</f>
        <v/>
      </c>
      <c r="D2741" s="112" t="str">
        <f>IFERROR(VLOOKUP($I$4&amp;"--"&amp;ROW(A2735),'Clie-F'!$A$5:$H$7000,7,0),"")</f>
        <v/>
      </c>
      <c r="E2741" s="111" t="str">
        <f t="shared" ca="1" si="42"/>
        <v/>
      </c>
      <c r="F2741" s="111" t="str">
        <f>IFERROR(VLOOKUP($I$4&amp;"--"&amp;ROW(A2735),'Clie-F'!$A$5:$J$7000,9,0),"")</f>
        <v/>
      </c>
      <c r="G2741" s="111" t="str">
        <f>IFERROR(VLOOKUP($I$4&amp;"--"&amp;ROW(A2735),'Clie-F'!$A$5:$J$7000,10,0),"")</f>
        <v/>
      </c>
    </row>
    <row r="2742" spans="2:7" ht="30" customHeight="1" x14ac:dyDescent="0.3">
      <c r="B2742" s="110">
        <v>2736</v>
      </c>
      <c r="C2742" s="111" t="str">
        <f>IFERROR(VLOOKUP($I$4&amp;"--"&amp;ROW(A2736),'Clie-F'!$A$5:$H$7000,4,0),"")</f>
        <v/>
      </c>
      <c r="D2742" s="112" t="str">
        <f>IFERROR(VLOOKUP($I$4&amp;"--"&amp;ROW(A2736),'Clie-F'!$A$5:$H$7000,7,0),"")</f>
        <v/>
      </c>
      <c r="E2742" s="111" t="str">
        <f t="shared" ca="1" si="42"/>
        <v/>
      </c>
      <c r="F2742" s="111" t="str">
        <f>IFERROR(VLOOKUP($I$4&amp;"--"&amp;ROW(A2736),'Clie-F'!$A$5:$J$7000,9,0),"")</f>
        <v/>
      </c>
      <c r="G2742" s="111" t="str">
        <f>IFERROR(VLOOKUP($I$4&amp;"--"&amp;ROW(A2736),'Clie-F'!$A$5:$J$7000,10,0),"")</f>
        <v/>
      </c>
    </row>
    <row r="2743" spans="2:7" ht="30" customHeight="1" x14ac:dyDescent="0.3">
      <c r="B2743" s="110">
        <v>2737</v>
      </c>
      <c r="C2743" s="111" t="str">
        <f>IFERROR(VLOOKUP($I$4&amp;"--"&amp;ROW(A2737),'Clie-F'!$A$5:$H$7000,4,0),"")</f>
        <v/>
      </c>
      <c r="D2743" s="112" t="str">
        <f>IFERROR(VLOOKUP($I$4&amp;"--"&amp;ROW(A2737),'Clie-F'!$A$5:$H$7000,7,0),"")</f>
        <v/>
      </c>
      <c r="E2743" s="111" t="str">
        <f t="shared" ca="1" si="42"/>
        <v/>
      </c>
      <c r="F2743" s="111" t="str">
        <f>IFERROR(VLOOKUP($I$4&amp;"--"&amp;ROW(A2737),'Clie-F'!$A$5:$J$7000,9,0),"")</f>
        <v/>
      </c>
      <c r="G2743" s="111" t="str">
        <f>IFERROR(VLOOKUP($I$4&amp;"--"&amp;ROW(A2737),'Clie-F'!$A$5:$J$7000,10,0),"")</f>
        <v/>
      </c>
    </row>
    <row r="2744" spans="2:7" ht="30" customHeight="1" x14ac:dyDescent="0.3">
      <c r="B2744" s="110">
        <v>2738</v>
      </c>
      <c r="C2744" s="111" t="str">
        <f>IFERROR(VLOOKUP($I$4&amp;"--"&amp;ROW(A2738),'Clie-F'!$A$5:$H$7000,4,0),"")</f>
        <v/>
      </c>
      <c r="D2744" s="112" t="str">
        <f>IFERROR(VLOOKUP($I$4&amp;"--"&amp;ROW(A2738),'Clie-F'!$A$5:$H$7000,7,0),"")</f>
        <v/>
      </c>
      <c r="E2744" s="111" t="str">
        <f t="shared" ca="1" si="42"/>
        <v/>
      </c>
      <c r="F2744" s="111" t="str">
        <f>IFERROR(VLOOKUP($I$4&amp;"--"&amp;ROW(A2738),'Clie-F'!$A$5:$J$7000,9,0),"")</f>
        <v/>
      </c>
      <c r="G2744" s="111" t="str">
        <f>IFERROR(VLOOKUP($I$4&amp;"--"&amp;ROW(A2738),'Clie-F'!$A$5:$J$7000,10,0),"")</f>
        <v/>
      </c>
    </row>
    <row r="2745" spans="2:7" ht="30" customHeight="1" x14ac:dyDescent="0.3">
      <c r="B2745" s="110">
        <v>2739</v>
      </c>
      <c r="C2745" s="111" t="str">
        <f>IFERROR(VLOOKUP($I$4&amp;"--"&amp;ROW(A2739),'Clie-F'!$A$5:$H$7000,4,0),"")</f>
        <v/>
      </c>
      <c r="D2745" s="112" t="str">
        <f>IFERROR(VLOOKUP($I$4&amp;"--"&amp;ROW(A2739),'Clie-F'!$A$5:$H$7000,7,0),"")</f>
        <v/>
      </c>
      <c r="E2745" s="111" t="str">
        <f t="shared" ca="1" si="42"/>
        <v/>
      </c>
      <c r="F2745" s="111" t="str">
        <f>IFERROR(VLOOKUP($I$4&amp;"--"&amp;ROW(A2739),'Clie-F'!$A$5:$J$7000,9,0),"")</f>
        <v/>
      </c>
      <c r="G2745" s="111" t="str">
        <f>IFERROR(VLOOKUP($I$4&amp;"--"&amp;ROW(A2739),'Clie-F'!$A$5:$J$7000,10,0),"")</f>
        <v/>
      </c>
    </row>
    <row r="2746" spans="2:7" ht="30" customHeight="1" x14ac:dyDescent="0.3">
      <c r="B2746" s="110">
        <v>2740</v>
      </c>
      <c r="C2746" s="111" t="str">
        <f>IFERROR(VLOOKUP($I$4&amp;"--"&amp;ROW(A2740),'Clie-F'!$A$5:$H$7000,4,0),"")</f>
        <v/>
      </c>
      <c r="D2746" s="112" t="str">
        <f>IFERROR(VLOOKUP($I$4&amp;"--"&amp;ROW(A2740),'Clie-F'!$A$5:$H$7000,7,0),"")</f>
        <v/>
      </c>
      <c r="E2746" s="111" t="str">
        <f t="shared" ca="1" si="42"/>
        <v/>
      </c>
      <c r="F2746" s="111" t="str">
        <f>IFERROR(VLOOKUP($I$4&amp;"--"&amp;ROW(A2740),'Clie-F'!$A$5:$J$7000,9,0),"")</f>
        <v/>
      </c>
      <c r="G2746" s="111" t="str">
        <f>IFERROR(VLOOKUP($I$4&amp;"--"&amp;ROW(A2740),'Clie-F'!$A$5:$J$7000,10,0),"")</f>
        <v/>
      </c>
    </row>
    <row r="2747" spans="2:7" ht="30" customHeight="1" x14ac:dyDescent="0.3">
      <c r="B2747" s="110">
        <v>2741</v>
      </c>
      <c r="C2747" s="111" t="str">
        <f>IFERROR(VLOOKUP($I$4&amp;"--"&amp;ROW(A2741),'Clie-F'!$A$5:$H$7000,4,0),"")</f>
        <v/>
      </c>
      <c r="D2747" s="112" t="str">
        <f>IFERROR(VLOOKUP($I$4&amp;"--"&amp;ROW(A2741),'Clie-F'!$A$5:$H$7000,7,0),"")</f>
        <v/>
      </c>
      <c r="E2747" s="111" t="str">
        <f t="shared" ca="1" si="42"/>
        <v/>
      </c>
      <c r="F2747" s="111" t="str">
        <f>IFERROR(VLOOKUP($I$4&amp;"--"&amp;ROW(A2741),'Clie-F'!$A$5:$J$7000,9,0),"")</f>
        <v/>
      </c>
      <c r="G2747" s="111" t="str">
        <f>IFERROR(VLOOKUP($I$4&amp;"--"&amp;ROW(A2741),'Clie-F'!$A$5:$J$7000,10,0),"")</f>
        <v/>
      </c>
    </row>
    <row r="2748" spans="2:7" ht="30" customHeight="1" x14ac:dyDescent="0.3">
      <c r="B2748" s="110">
        <v>2742</v>
      </c>
      <c r="C2748" s="111" t="str">
        <f>IFERROR(VLOOKUP($I$4&amp;"--"&amp;ROW(A2742),'Clie-F'!$A$5:$H$7000,4,0),"")</f>
        <v/>
      </c>
      <c r="D2748" s="112" t="str">
        <f>IFERROR(VLOOKUP($I$4&amp;"--"&amp;ROW(A2742),'Clie-F'!$A$5:$H$7000,7,0),"")</f>
        <v/>
      </c>
      <c r="E2748" s="111" t="str">
        <f t="shared" ca="1" si="42"/>
        <v/>
      </c>
      <c r="F2748" s="111" t="str">
        <f>IFERROR(VLOOKUP($I$4&amp;"--"&amp;ROW(A2742),'Clie-F'!$A$5:$J$7000,9,0),"")</f>
        <v/>
      </c>
      <c r="G2748" s="111" t="str">
        <f>IFERROR(VLOOKUP($I$4&amp;"--"&amp;ROW(A2742),'Clie-F'!$A$5:$J$7000,10,0),"")</f>
        <v/>
      </c>
    </row>
    <row r="2749" spans="2:7" ht="30" customHeight="1" x14ac:dyDescent="0.3">
      <c r="B2749" s="110">
        <v>2743</v>
      </c>
      <c r="C2749" s="111" t="str">
        <f>IFERROR(VLOOKUP($I$4&amp;"--"&amp;ROW(A2743),'Clie-F'!$A$5:$H$7000,4,0),"")</f>
        <v/>
      </c>
      <c r="D2749" s="112" t="str">
        <f>IFERROR(VLOOKUP($I$4&amp;"--"&amp;ROW(A2743),'Clie-F'!$A$5:$H$7000,7,0),"")</f>
        <v/>
      </c>
      <c r="E2749" s="111" t="str">
        <f t="shared" ca="1" si="42"/>
        <v/>
      </c>
      <c r="F2749" s="111" t="str">
        <f>IFERROR(VLOOKUP($I$4&amp;"--"&amp;ROW(A2743),'Clie-F'!$A$5:$J$7000,9,0),"")</f>
        <v/>
      </c>
      <c r="G2749" s="111" t="str">
        <f>IFERROR(VLOOKUP($I$4&amp;"--"&amp;ROW(A2743),'Clie-F'!$A$5:$J$7000,10,0),"")</f>
        <v/>
      </c>
    </row>
    <row r="2750" spans="2:7" ht="30" customHeight="1" x14ac:dyDescent="0.3">
      <c r="B2750" s="110">
        <v>2744</v>
      </c>
      <c r="C2750" s="111" t="str">
        <f>IFERROR(VLOOKUP($I$4&amp;"--"&amp;ROW(A2744),'Clie-F'!$A$5:$H$7000,4,0),"")</f>
        <v/>
      </c>
      <c r="D2750" s="112" t="str">
        <f>IFERROR(VLOOKUP($I$4&amp;"--"&amp;ROW(A2744),'Clie-F'!$A$5:$H$7000,7,0),"")</f>
        <v/>
      </c>
      <c r="E2750" s="111" t="str">
        <f t="shared" ca="1" si="42"/>
        <v/>
      </c>
      <c r="F2750" s="111" t="str">
        <f>IFERROR(VLOOKUP($I$4&amp;"--"&amp;ROW(A2744),'Clie-F'!$A$5:$J$7000,9,0),"")</f>
        <v/>
      </c>
      <c r="G2750" s="111" t="str">
        <f>IFERROR(VLOOKUP($I$4&amp;"--"&amp;ROW(A2744),'Clie-F'!$A$5:$J$7000,10,0),"")</f>
        <v/>
      </c>
    </row>
    <row r="2751" spans="2:7" ht="30" customHeight="1" x14ac:dyDescent="0.3">
      <c r="B2751" s="110">
        <v>2745</v>
      </c>
      <c r="C2751" s="111" t="str">
        <f>IFERROR(VLOOKUP($I$4&amp;"--"&amp;ROW(A2745),'Clie-F'!$A$5:$H$7000,4,0),"")</f>
        <v/>
      </c>
      <c r="D2751" s="112" t="str">
        <f>IFERROR(VLOOKUP($I$4&amp;"--"&amp;ROW(A2745),'Clie-F'!$A$5:$H$7000,7,0),"")</f>
        <v/>
      </c>
      <c r="E2751" s="111" t="str">
        <f t="shared" ca="1" si="42"/>
        <v/>
      </c>
      <c r="F2751" s="111" t="str">
        <f>IFERROR(VLOOKUP($I$4&amp;"--"&amp;ROW(A2745),'Clie-F'!$A$5:$J$7000,9,0),"")</f>
        <v/>
      </c>
      <c r="G2751" s="111" t="str">
        <f>IFERROR(VLOOKUP($I$4&amp;"--"&amp;ROW(A2745),'Clie-F'!$A$5:$J$7000,10,0),"")</f>
        <v/>
      </c>
    </row>
    <row r="2752" spans="2:7" ht="30" customHeight="1" x14ac:dyDescent="0.3">
      <c r="B2752" s="110">
        <v>2746</v>
      </c>
      <c r="C2752" s="111" t="str">
        <f>IFERROR(VLOOKUP($I$4&amp;"--"&amp;ROW(A2746),'Clie-F'!$A$5:$H$7000,4,0),"")</f>
        <v/>
      </c>
      <c r="D2752" s="112" t="str">
        <f>IFERROR(VLOOKUP($I$4&amp;"--"&amp;ROW(A2746),'Clie-F'!$A$5:$H$7000,7,0),"")</f>
        <v/>
      </c>
      <c r="E2752" s="111" t="str">
        <f t="shared" ca="1" si="42"/>
        <v/>
      </c>
      <c r="F2752" s="111" t="str">
        <f>IFERROR(VLOOKUP($I$4&amp;"--"&amp;ROW(A2746),'Clie-F'!$A$5:$J$7000,9,0),"")</f>
        <v/>
      </c>
      <c r="G2752" s="111" t="str">
        <f>IFERROR(VLOOKUP($I$4&amp;"--"&amp;ROW(A2746),'Clie-F'!$A$5:$J$7000,10,0),"")</f>
        <v/>
      </c>
    </row>
    <row r="2753" spans="2:7" ht="30" customHeight="1" x14ac:dyDescent="0.3">
      <c r="B2753" s="110">
        <v>2747</v>
      </c>
      <c r="C2753" s="111" t="str">
        <f>IFERROR(VLOOKUP($I$4&amp;"--"&amp;ROW(A2747),'Clie-F'!$A$5:$H$7000,4,0),"")</f>
        <v/>
      </c>
      <c r="D2753" s="112" t="str">
        <f>IFERROR(VLOOKUP($I$4&amp;"--"&amp;ROW(A2747),'Clie-F'!$A$5:$H$7000,7,0),"")</f>
        <v/>
      </c>
      <c r="E2753" s="111" t="str">
        <f t="shared" ca="1" si="42"/>
        <v/>
      </c>
      <c r="F2753" s="111" t="str">
        <f>IFERROR(VLOOKUP($I$4&amp;"--"&amp;ROW(A2747),'Clie-F'!$A$5:$J$7000,9,0),"")</f>
        <v/>
      </c>
      <c r="G2753" s="111" t="str">
        <f>IFERROR(VLOOKUP($I$4&amp;"--"&amp;ROW(A2747),'Clie-F'!$A$5:$J$7000,10,0),"")</f>
        <v/>
      </c>
    </row>
    <row r="2754" spans="2:7" ht="30" customHeight="1" x14ac:dyDescent="0.3">
      <c r="B2754" s="110">
        <v>2748</v>
      </c>
      <c r="C2754" s="111" t="str">
        <f>IFERROR(VLOOKUP($I$4&amp;"--"&amp;ROW(A2748),'Clie-F'!$A$5:$H$7000,4,0),"")</f>
        <v/>
      </c>
      <c r="D2754" s="112" t="str">
        <f>IFERROR(VLOOKUP($I$4&amp;"--"&amp;ROW(A2748),'Clie-F'!$A$5:$H$7000,7,0),"")</f>
        <v/>
      </c>
      <c r="E2754" s="111" t="str">
        <f t="shared" ca="1" si="42"/>
        <v/>
      </c>
      <c r="F2754" s="111" t="str">
        <f>IFERROR(VLOOKUP($I$4&amp;"--"&amp;ROW(A2748),'Clie-F'!$A$5:$J$7000,9,0),"")</f>
        <v/>
      </c>
      <c r="G2754" s="111" t="str">
        <f>IFERROR(VLOOKUP($I$4&amp;"--"&amp;ROW(A2748),'Clie-F'!$A$5:$J$7000,10,0),"")</f>
        <v/>
      </c>
    </row>
    <row r="2755" spans="2:7" ht="30" customHeight="1" x14ac:dyDescent="0.3">
      <c r="B2755" s="110">
        <v>2749</v>
      </c>
      <c r="C2755" s="111" t="str">
        <f>IFERROR(VLOOKUP($I$4&amp;"--"&amp;ROW(A2749),'Clie-F'!$A$5:$H$7000,4,0),"")</f>
        <v/>
      </c>
      <c r="D2755" s="112" t="str">
        <f>IFERROR(VLOOKUP($I$4&amp;"--"&amp;ROW(A2749),'Clie-F'!$A$5:$H$7000,7,0),"")</f>
        <v/>
      </c>
      <c r="E2755" s="111" t="str">
        <f t="shared" ca="1" si="42"/>
        <v/>
      </c>
      <c r="F2755" s="111" t="str">
        <f>IFERROR(VLOOKUP($I$4&amp;"--"&amp;ROW(A2749),'Clie-F'!$A$5:$J$7000,9,0),"")</f>
        <v/>
      </c>
      <c r="G2755" s="111" t="str">
        <f>IFERROR(VLOOKUP($I$4&amp;"--"&amp;ROW(A2749),'Clie-F'!$A$5:$J$7000,10,0),"")</f>
        <v/>
      </c>
    </row>
    <row r="2756" spans="2:7" ht="30" customHeight="1" x14ac:dyDescent="0.3">
      <c r="B2756" s="110">
        <v>2750</v>
      </c>
      <c r="C2756" s="111" t="str">
        <f>IFERROR(VLOOKUP($I$4&amp;"--"&amp;ROW(A2750),'Clie-F'!$A$5:$H$7000,4,0),"")</f>
        <v/>
      </c>
      <c r="D2756" s="112" t="str">
        <f>IFERROR(VLOOKUP($I$4&amp;"--"&amp;ROW(A2750),'Clie-F'!$A$5:$H$7000,7,0),"")</f>
        <v/>
      </c>
      <c r="E2756" s="111" t="str">
        <f t="shared" ca="1" si="42"/>
        <v/>
      </c>
      <c r="F2756" s="111" t="str">
        <f>IFERROR(VLOOKUP($I$4&amp;"--"&amp;ROW(A2750),'Clie-F'!$A$5:$J$7000,9,0),"")</f>
        <v/>
      </c>
      <c r="G2756" s="111" t="str">
        <f>IFERROR(VLOOKUP($I$4&amp;"--"&amp;ROW(A2750),'Clie-F'!$A$5:$J$7000,10,0),"")</f>
        <v/>
      </c>
    </row>
    <row r="2757" spans="2:7" ht="30" customHeight="1" x14ac:dyDescent="0.3">
      <c r="B2757" s="110">
        <v>2751</v>
      </c>
      <c r="C2757" s="111" t="str">
        <f>IFERROR(VLOOKUP($I$4&amp;"--"&amp;ROW(A2751),'Clie-F'!$A$5:$H$7000,4,0),"")</f>
        <v/>
      </c>
      <c r="D2757" s="112" t="str">
        <f>IFERROR(VLOOKUP($I$4&amp;"--"&amp;ROW(A2751),'Clie-F'!$A$5:$H$7000,7,0),"")</f>
        <v/>
      </c>
      <c r="E2757" s="111" t="str">
        <f t="shared" ca="1" si="42"/>
        <v/>
      </c>
      <c r="F2757" s="111" t="str">
        <f>IFERROR(VLOOKUP($I$4&amp;"--"&amp;ROW(A2751),'Clie-F'!$A$5:$J$7000,9,0),"")</f>
        <v/>
      </c>
      <c r="G2757" s="111" t="str">
        <f>IFERROR(VLOOKUP($I$4&amp;"--"&amp;ROW(A2751),'Clie-F'!$A$5:$J$7000,10,0),"")</f>
        <v/>
      </c>
    </row>
    <row r="2758" spans="2:7" ht="30" customHeight="1" x14ac:dyDescent="0.3">
      <c r="B2758" s="110">
        <v>2752</v>
      </c>
      <c r="C2758" s="111" t="str">
        <f>IFERROR(VLOOKUP($I$4&amp;"--"&amp;ROW(A2752),'Clie-F'!$A$5:$H$7000,4,0),"")</f>
        <v/>
      </c>
      <c r="D2758" s="112" t="str">
        <f>IFERROR(VLOOKUP($I$4&amp;"--"&amp;ROW(A2752),'Clie-F'!$A$5:$H$7000,7,0),"")</f>
        <v/>
      </c>
      <c r="E2758" s="111" t="str">
        <f t="shared" ca="1" si="42"/>
        <v/>
      </c>
      <c r="F2758" s="111" t="str">
        <f>IFERROR(VLOOKUP($I$4&amp;"--"&amp;ROW(A2752),'Clie-F'!$A$5:$J$7000,9,0),"")</f>
        <v/>
      </c>
      <c r="G2758" s="111" t="str">
        <f>IFERROR(VLOOKUP($I$4&amp;"--"&amp;ROW(A2752),'Clie-F'!$A$5:$J$7000,10,0),"")</f>
        <v/>
      </c>
    </row>
    <row r="2759" spans="2:7" ht="30" customHeight="1" x14ac:dyDescent="0.3">
      <c r="B2759" s="110">
        <v>2753</v>
      </c>
      <c r="C2759" s="111" t="str">
        <f>IFERROR(VLOOKUP($I$4&amp;"--"&amp;ROW(A2753),'Clie-F'!$A$5:$H$7000,4,0),"")</f>
        <v/>
      </c>
      <c r="D2759" s="112" t="str">
        <f>IFERROR(VLOOKUP($I$4&amp;"--"&amp;ROW(A2753),'Clie-F'!$A$5:$H$7000,7,0),"")</f>
        <v/>
      </c>
      <c r="E2759" s="111" t="str">
        <f t="shared" ref="E2759:E2822" ca="1" si="43">IFERROR(IF(D2759,DATEDIF(D2759,TODAY(),"Y"),""),"")</f>
        <v/>
      </c>
      <c r="F2759" s="111" t="str">
        <f>IFERROR(VLOOKUP($I$4&amp;"--"&amp;ROW(A2753),'Clie-F'!$A$5:$J$7000,9,0),"")</f>
        <v/>
      </c>
      <c r="G2759" s="111" t="str">
        <f>IFERROR(VLOOKUP($I$4&amp;"--"&amp;ROW(A2753),'Clie-F'!$A$5:$J$7000,10,0),"")</f>
        <v/>
      </c>
    </row>
    <row r="2760" spans="2:7" ht="30" customHeight="1" x14ac:dyDescent="0.3">
      <c r="B2760" s="110">
        <v>2754</v>
      </c>
      <c r="C2760" s="111" t="str">
        <f>IFERROR(VLOOKUP($I$4&amp;"--"&amp;ROW(A2754),'Clie-F'!$A$5:$H$7000,4,0),"")</f>
        <v/>
      </c>
      <c r="D2760" s="112" t="str">
        <f>IFERROR(VLOOKUP($I$4&amp;"--"&amp;ROW(A2754),'Clie-F'!$A$5:$H$7000,7,0),"")</f>
        <v/>
      </c>
      <c r="E2760" s="111" t="str">
        <f t="shared" ca="1" si="43"/>
        <v/>
      </c>
      <c r="F2760" s="111" t="str">
        <f>IFERROR(VLOOKUP($I$4&amp;"--"&amp;ROW(A2754),'Clie-F'!$A$5:$J$7000,9,0),"")</f>
        <v/>
      </c>
      <c r="G2760" s="111" t="str">
        <f>IFERROR(VLOOKUP($I$4&amp;"--"&amp;ROW(A2754),'Clie-F'!$A$5:$J$7000,10,0),"")</f>
        <v/>
      </c>
    </row>
    <row r="2761" spans="2:7" ht="30" customHeight="1" x14ac:dyDescent="0.3">
      <c r="B2761" s="110">
        <v>2755</v>
      </c>
      <c r="C2761" s="111" t="str">
        <f>IFERROR(VLOOKUP($I$4&amp;"--"&amp;ROW(A2755),'Clie-F'!$A$5:$H$7000,4,0),"")</f>
        <v/>
      </c>
      <c r="D2761" s="112" t="str">
        <f>IFERROR(VLOOKUP($I$4&amp;"--"&amp;ROW(A2755),'Clie-F'!$A$5:$H$7000,7,0),"")</f>
        <v/>
      </c>
      <c r="E2761" s="111" t="str">
        <f t="shared" ca="1" si="43"/>
        <v/>
      </c>
      <c r="F2761" s="111" t="str">
        <f>IFERROR(VLOOKUP($I$4&amp;"--"&amp;ROW(A2755),'Clie-F'!$A$5:$J$7000,9,0),"")</f>
        <v/>
      </c>
      <c r="G2761" s="111" t="str">
        <f>IFERROR(VLOOKUP($I$4&amp;"--"&amp;ROW(A2755),'Clie-F'!$A$5:$J$7000,10,0),"")</f>
        <v/>
      </c>
    </row>
    <row r="2762" spans="2:7" ht="30" customHeight="1" x14ac:dyDescent="0.3">
      <c r="B2762" s="110">
        <v>2756</v>
      </c>
      <c r="C2762" s="111" t="str">
        <f>IFERROR(VLOOKUP($I$4&amp;"--"&amp;ROW(A2756),'Clie-F'!$A$5:$H$7000,4,0),"")</f>
        <v/>
      </c>
      <c r="D2762" s="112" t="str">
        <f>IFERROR(VLOOKUP($I$4&amp;"--"&amp;ROW(A2756),'Clie-F'!$A$5:$H$7000,7,0),"")</f>
        <v/>
      </c>
      <c r="E2762" s="111" t="str">
        <f t="shared" ca="1" si="43"/>
        <v/>
      </c>
      <c r="F2762" s="111" t="str">
        <f>IFERROR(VLOOKUP($I$4&amp;"--"&amp;ROW(A2756),'Clie-F'!$A$5:$J$7000,9,0),"")</f>
        <v/>
      </c>
      <c r="G2762" s="111" t="str">
        <f>IFERROR(VLOOKUP($I$4&amp;"--"&amp;ROW(A2756),'Clie-F'!$A$5:$J$7000,10,0),"")</f>
        <v/>
      </c>
    </row>
    <row r="2763" spans="2:7" ht="30" customHeight="1" x14ac:dyDescent="0.3">
      <c r="B2763" s="110">
        <v>2757</v>
      </c>
      <c r="C2763" s="111" t="str">
        <f>IFERROR(VLOOKUP($I$4&amp;"--"&amp;ROW(A2757),'Clie-F'!$A$5:$H$7000,4,0),"")</f>
        <v/>
      </c>
      <c r="D2763" s="112" t="str">
        <f>IFERROR(VLOOKUP($I$4&amp;"--"&amp;ROW(A2757),'Clie-F'!$A$5:$H$7000,7,0),"")</f>
        <v/>
      </c>
      <c r="E2763" s="111" t="str">
        <f t="shared" ca="1" si="43"/>
        <v/>
      </c>
      <c r="F2763" s="111" t="str">
        <f>IFERROR(VLOOKUP($I$4&amp;"--"&amp;ROW(A2757),'Clie-F'!$A$5:$J$7000,9,0),"")</f>
        <v/>
      </c>
      <c r="G2763" s="111" t="str">
        <f>IFERROR(VLOOKUP($I$4&amp;"--"&amp;ROW(A2757),'Clie-F'!$A$5:$J$7000,10,0),"")</f>
        <v/>
      </c>
    </row>
    <row r="2764" spans="2:7" ht="30" customHeight="1" x14ac:dyDescent="0.3">
      <c r="B2764" s="110">
        <v>2758</v>
      </c>
      <c r="C2764" s="111" t="str">
        <f>IFERROR(VLOOKUP($I$4&amp;"--"&amp;ROW(A2758),'Clie-F'!$A$5:$H$7000,4,0),"")</f>
        <v/>
      </c>
      <c r="D2764" s="112" t="str">
        <f>IFERROR(VLOOKUP($I$4&amp;"--"&amp;ROW(A2758),'Clie-F'!$A$5:$H$7000,7,0),"")</f>
        <v/>
      </c>
      <c r="E2764" s="111" t="str">
        <f t="shared" ca="1" si="43"/>
        <v/>
      </c>
      <c r="F2764" s="111" t="str">
        <f>IFERROR(VLOOKUP($I$4&amp;"--"&amp;ROW(A2758),'Clie-F'!$A$5:$J$7000,9,0),"")</f>
        <v/>
      </c>
      <c r="G2764" s="111" t="str">
        <f>IFERROR(VLOOKUP($I$4&amp;"--"&amp;ROW(A2758),'Clie-F'!$A$5:$J$7000,10,0),"")</f>
        <v/>
      </c>
    </row>
    <row r="2765" spans="2:7" ht="30" customHeight="1" x14ac:dyDescent="0.3">
      <c r="B2765" s="110">
        <v>2759</v>
      </c>
      <c r="C2765" s="111" t="str">
        <f>IFERROR(VLOOKUP($I$4&amp;"--"&amp;ROW(A2759),'Clie-F'!$A$5:$H$7000,4,0),"")</f>
        <v/>
      </c>
      <c r="D2765" s="112" t="str">
        <f>IFERROR(VLOOKUP($I$4&amp;"--"&amp;ROW(A2759),'Clie-F'!$A$5:$H$7000,7,0),"")</f>
        <v/>
      </c>
      <c r="E2765" s="111" t="str">
        <f t="shared" ca="1" si="43"/>
        <v/>
      </c>
      <c r="F2765" s="111" t="str">
        <f>IFERROR(VLOOKUP($I$4&amp;"--"&amp;ROW(A2759),'Clie-F'!$A$5:$J$7000,9,0),"")</f>
        <v/>
      </c>
      <c r="G2765" s="111" t="str">
        <f>IFERROR(VLOOKUP($I$4&amp;"--"&amp;ROW(A2759),'Clie-F'!$A$5:$J$7000,10,0),"")</f>
        <v/>
      </c>
    </row>
    <row r="2766" spans="2:7" ht="30" customHeight="1" x14ac:dyDescent="0.3">
      <c r="B2766" s="110">
        <v>2760</v>
      </c>
      <c r="C2766" s="111" t="str">
        <f>IFERROR(VLOOKUP($I$4&amp;"--"&amp;ROW(A2760),'Clie-F'!$A$5:$H$7000,4,0),"")</f>
        <v/>
      </c>
      <c r="D2766" s="112" t="str">
        <f>IFERROR(VLOOKUP($I$4&amp;"--"&amp;ROW(A2760),'Clie-F'!$A$5:$H$7000,7,0),"")</f>
        <v/>
      </c>
      <c r="E2766" s="111" t="str">
        <f t="shared" ca="1" si="43"/>
        <v/>
      </c>
      <c r="F2766" s="111" t="str">
        <f>IFERROR(VLOOKUP($I$4&amp;"--"&amp;ROW(A2760),'Clie-F'!$A$5:$J$7000,9,0),"")</f>
        <v/>
      </c>
      <c r="G2766" s="111" t="str">
        <f>IFERROR(VLOOKUP($I$4&amp;"--"&amp;ROW(A2760),'Clie-F'!$A$5:$J$7000,10,0),"")</f>
        <v/>
      </c>
    </row>
    <row r="2767" spans="2:7" ht="30" customHeight="1" x14ac:dyDescent="0.3">
      <c r="B2767" s="110">
        <v>2761</v>
      </c>
      <c r="C2767" s="111" t="str">
        <f>IFERROR(VLOOKUP($I$4&amp;"--"&amp;ROW(A2761),'Clie-F'!$A$5:$H$7000,4,0),"")</f>
        <v/>
      </c>
      <c r="D2767" s="112" t="str">
        <f>IFERROR(VLOOKUP($I$4&amp;"--"&amp;ROW(A2761),'Clie-F'!$A$5:$H$7000,7,0),"")</f>
        <v/>
      </c>
      <c r="E2767" s="111" t="str">
        <f t="shared" ca="1" si="43"/>
        <v/>
      </c>
      <c r="F2767" s="111" t="str">
        <f>IFERROR(VLOOKUP($I$4&amp;"--"&amp;ROW(A2761),'Clie-F'!$A$5:$J$7000,9,0),"")</f>
        <v/>
      </c>
      <c r="G2767" s="111" t="str">
        <f>IFERROR(VLOOKUP($I$4&amp;"--"&amp;ROW(A2761),'Clie-F'!$A$5:$J$7000,10,0),"")</f>
        <v/>
      </c>
    </row>
    <row r="2768" spans="2:7" ht="30" customHeight="1" x14ac:dyDescent="0.3">
      <c r="B2768" s="110">
        <v>2762</v>
      </c>
      <c r="C2768" s="111" t="str">
        <f>IFERROR(VLOOKUP($I$4&amp;"--"&amp;ROW(A2762),'Clie-F'!$A$5:$H$7000,4,0),"")</f>
        <v/>
      </c>
      <c r="D2768" s="112" t="str">
        <f>IFERROR(VLOOKUP($I$4&amp;"--"&amp;ROW(A2762),'Clie-F'!$A$5:$H$7000,7,0),"")</f>
        <v/>
      </c>
      <c r="E2768" s="111" t="str">
        <f t="shared" ca="1" si="43"/>
        <v/>
      </c>
      <c r="F2768" s="111" t="str">
        <f>IFERROR(VLOOKUP($I$4&amp;"--"&amp;ROW(A2762),'Clie-F'!$A$5:$J$7000,9,0),"")</f>
        <v/>
      </c>
      <c r="G2768" s="111" t="str">
        <f>IFERROR(VLOOKUP($I$4&amp;"--"&amp;ROW(A2762),'Clie-F'!$A$5:$J$7000,10,0),"")</f>
        <v/>
      </c>
    </row>
    <row r="2769" spans="2:7" ht="30" customHeight="1" x14ac:dyDescent="0.3">
      <c r="B2769" s="110">
        <v>2763</v>
      </c>
      <c r="C2769" s="111" t="str">
        <f>IFERROR(VLOOKUP($I$4&amp;"--"&amp;ROW(A2763),'Clie-F'!$A$5:$H$7000,4,0),"")</f>
        <v/>
      </c>
      <c r="D2769" s="112" t="str">
        <f>IFERROR(VLOOKUP($I$4&amp;"--"&amp;ROW(A2763),'Clie-F'!$A$5:$H$7000,7,0),"")</f>
        <v/>
      </c>
      <c r="E2769" s="111" t="str">
        <f t="shared" ca="1" si="43"/>
        <v/>
      </c>
      <c r="F2769" s="111" t="str">
        <f>IFERROR(VLOOKUP($I$4&amp;"--"&amp;ROW(A2763),'Clie-F'!$A$5:$J$7000,9,0),"")</f>
        <v/>
      </c>
      <c r="G2769" s="111" t="str">
        <f>IFERROR(VLOOKUP($I$4&amp;"--"&amp;ROW(A2763),'Clie-F'!$A$5:$J$7000,10,0),"")</f>
        <v/>
      </c>
    </row>
    <row r="2770" spans="2:7" ht="30" customHeight="1" x14ac:dyDescent="0.3">
      <c r="B2770" s="110">
        <v>2764</v>
      </c>
      <c r="C2770" s="111" t="str">
        <f>IFERROR(VLOOKUP($I$4&amp;"--"&amp;ROW(A2764),'Clie-F'!$A$5:$H$7000,4,0),"")</f>
        <v/>
      </c>
      <c r="D2770" s="112" t="str">
        <f>IFERROR(VLOOKUP($I$4&amp;"--"&amp;ROW(A2764),'Clie-F'!$A$5:$H$7000,7,0),"")</f>
        <v/>
      </c>
      <c r="E2770" s="111" t="str">
        <f t="shared" ca="1" si="43"/>
        <v/>
      </c>
      <c r="F2770" s="111" t="str">
        <f>IFERROR(VLOOKUP($I$4&amp;"--"&amp;ROW(A2764),'Clie-F'!$A$5:$J$7000,9,0),"")</f>
        <v/>
      </c>
      <c r="G2770" s="111" t="str">
        <f>IFERROR(VLOOKUP($I$4&amp;"--"&amp;ROW(A2764),'Clie-F'!$A$5:$J$7000,10,0),"")</f>
        <v/>
      </c>
    </row>
    <row r="2771" spans="2:7" ht="30" customHeight="1" x14ac:dyDescent="0.3">
      <c r="B2771" s="110">
        <v>2765</v>
      </c>
      <c r="C2771" s="111" t="str">
        <f>IFERROR(VLOOKUP($I$4&amp;"--"&amp;ROW(A2765),'Clie-F'!$A$5:$H$7000,4,0),"")</f>
        <v/>
      </c>
      <c r="D2771" s="112" t="str">
        <f>IFERROR(VLOOKUP($I$4&amp;"--"&amp;ROW(A2765),'Clie-F'!$A$5:$H$7000,7,0),"")</f>
        <v/>
      </c>
      <c r="E2771" s="111" t="str">
        <f t="shared" ca="1" si="43"/>
        <v/>
      </c>
      <c r="F2771" s="111" t="str">
        <f>IFERROR(VLOOKUP($I$4&amp;"--"&amp;ROW(A2765),'Clie-F'!$A$5:$J$7000,9,0),"")</f>
        <v/>
      </c>
      <c r="G2771" s="111" t="str">
        <f>IFERROR(VLOOKUP($I$4&amp;"--"&amp;ROW(A2765),'Clie-F'!$A$5:$J$7000,10,0),"")</f>
        <v/>
      </c>
    </row>
    <row r="2772" spans="2:7" ht="30" customHeight="1" x14ac:dyDescent="0.3">
      <c r="B2772" s="110">
        <v>2766</v>
      </c>
      <c r="C2772" s="111" t="str">
        <f>IFERROR(VLOOKUP($I$4&amp;"--"&amp;ROW(A2766),'Clie-F'!$A$5:$H$7000,4,0),"")</f>
        <v/>
      </c>
      <c r="D2772" s="112" t="str">
        <f>IFERROR(VLOOKUP($I$4&amp;"--"&amp;ROW(A2766),'Clie-F'!$A$5:$H$7000,7,0),"")</f>
        <v/>
      </c>
      <c r="E2772" s="111" t="str">
        <f t="shared" ca="1" si="43"/>
        <v/>
      </c>
      <c r="F2772" s="111" t="str">
        <f>IFERROR(VLOOKUP($I$4&amp;"--"&amp;ROW(A2766),'Clie-F'!$A$5:$J$7000,9,0),"")</f>
        <v/>
      </c>
      <c r="G2772" s="111" t="str">
        <f>IFERROR(VLOOKUP($I$4&amp;"--"&amp;ROW(A2766),'Clie-F'!$A$5:$J$7000,10,0),"")</f>
        <v/>
      </c>
    </row>
    <row r="2773" spans="2:7" ht="30" customHeight="1" x14ac:dyDescent="0.3">
      <c r="B2773" s="110">
        <v>2767</v>
      </c>
      <c r="C2773" s="111" t="str">
        <f>IFERROR(VLOOKUP($I$4&amp;"--"&amp;ROW(A2767),'Clie-F'!$A$5:$H$7000,4,0),"")</f>
        <v/>
      </c>
      <c r="D2773" s="112" t="str">
        <f>IFERROR(VLOOKUP($I$4&amp;"--"&amp;ROW(A2767),'Clie-F'!$A$5:$H$7000,7,0),"")</f>
        <v/>
      </c>
      <c r="E2773" s="111" t="str">
        <f t="shared" ca="1" si="43"/>
        <v/>
      </c>
      <c r="F2773" s="111" t="str">
        <f>IFERROR(VLOOKUP($I$4&amp;"--"&amp;ROW(A2767),'Clie-F'!$A$5:$J$7000,9,0),"")</f>
        <v/>
      </c>
      <c r="G2773" s="111" t="str">
        <f>IFERROR(VLOOKUP($I$4&amp;"--"&amp;ROW(A2767),'Clie-F'!$A$5:$J$7000,10,0),"")</f>
        <v/>
      </c>
    </row>
    <row r="2774" spans="2:7" ht="30" customHeight="1" x14ac:dyDescent="0.3">
      <c r="B2774" s="110">
        <v>2768</v>
      </c>
      <c r="C2774" s="111" t="str">
        <f>IFERROR(VLOOKUP($I$4&amp;"--"&amp;ROW(A2768),'Clie-F'!$A$5:$H$7000,4,0),"")</f>
        <v/>
      </c>
      <c r="D2774" s="112" t="str">
        <f>IFERROR(VLOOKUP($I$4&amp;"--"&amp;ROW(A2768),'Clie-F'!$A$5:$H$7000,7,0),"")</f>
        <v/>
      </c>
      <c r="E2774" s="111" t="str">
        <f t="shared" ca="1" si="43"/>
        <v/>
      </c>
      <c r="F2774" s="111" t="str">
        <f>IFERROR(VLOOKUP($I$4&amp;"--"&amp;ROW(A2768),'Clie-F'!$A$5:$J$7000,9,0),"")</f>
        <v/>
      </c>
      <c r="G2774" s="111" t="str">
        <f>IFERROR(VLOOKUP($I$4&amp;"--"&amp;ROW(A2768),'Clie-F'!$A$5:$J$7000,10,0),"")</f>
        <v/>
      </c>
    </row>
    <row r="2775" spans="2:7" ht="30" customHeight="1" x14ac:dyDescent="0.3">
      <c r="B2775" s="110">
        <v>2769</v>
      </c>
      <c r="C2775" s="111" t="str">
        <f>IFERROR(VLOOKUP($I$4&amp;"--"&amp;ROW(A2769),'Clie-F'!$A$5:$H$7000,4,0),"")</f>
        <v/>
      </c>
      <c r="D2775" s="112" t="str">
        <f>IFERROR(VLOOKUP($I$4&amp;"--"&amp;ROW(A2769),'Clie-F'!$A$5:$H$7000,7,0),"")</f>
        <v/>
      </c>
      <c r="E2775" s="111" t="str">
        <f t="shared" ca="1" si="43"/>
        <v/>
      </c>
      <c r="F2775" s="111" t="str">
        <f>IFERROR(VLOOKUP($I$4&amp;"--"&amp;ROW(A2769),'Clie-F'!$A$5:$J$7000,9,0),"")</f>
        <v/>
      </c>
      <c r="G2775" s="111" t="str">
        <f>IFERROR(VLOOKUP($I$4&amp;"--"&amp;ROW(A2769),'Clie-F'!$A$5:$J$7000,10,0),"")</f>
        <v/>
      </c>
    </row>
    <row r="2776" spans="2:7" ht="30" customHeight="1" x14ac:dyDescent="0.3">
      <c r="B2776" s="110">
        <v>2770</v>
      </c>
      <c r="C2776" s="111" t="str">
        <f>IFERROR(VLOOKUP($I$4&amp;"--"&amp;ROW(A2770),'Clie-F'!$A$5:$H$7000,4,0),"")</f>
        <v/>
      </c>
      <c r="D2776" s="112" t="str">
        <f>IFERROR(VLOOKUP($I$4&amp;"--"&amp;ROW(A2770),'Clie-F'!$A$5:$H$7000,7,0),"")</f>
        <v/>
      </c>
      <c r="E2776" s="111" t="str">
        <f t="shared" ca="1" si="43"/>
        <v/>
      </c>
      <c r="F2776" s="111" t="str">
        <f>IFERROR(VLOOKUP($I$4&amp;"--"&amp;ROW(A2770),'Clie-F'!$A$5:$J$7000,9,0),"")</f>
        <v/>
      </c>
      <c r="G2776" s="111" t="str">
        <f>IFERROR(VLOOKUP($I$4&amp;"--"&amp;ROW(A2770),'Clie-F'!$A$5:$J$7000,10,0),"")</f>
        <v/>
      </c>
    </row>
    <row r="2777" spans="2:7" ht="30" customHeight="1" x14ac:dyDescent="0.3">
      <c r="B2777" s="110">
        <v>2771</v>
      </c>
      <c r="C2777" s="111" t="str">
        <f>IFERROR(VLOOKUP($I$4&amp;"--"&amp;ROW(A2771),'Clie-F'!$A$5:$H$7000,4,0),"")</f>
        <v/>
      </c>
      <c r="D2777" s="112" t="str">
        <f>IFERROR(VLOOKUP($I$4&amp;"--"&amp;ROW(A2771),'Clie-F'!$A$5:$H$7000,7,0),"")</f>
        <v/>
      </c>
      <c r="E2777" s="111" t="str">
        <f t="shared" ca="1" si="43"/>
        <v/>
      </c>
      <c r="F2777" s="111" t="str">
        <f>IFERROR(VLOOKUP($I$4&amp;"--"&amp;ROW(A2771),'Clie-F'!$A$5:$J$7000,9,0),"")</f>
        <v/>
      </c>
      <c r="G2777" s="111" t="str">
        <f>IFERROR(VLOOKUP($I$4&amp;"--"&amp;ROW(A2771),'Clie-F'!$A$5:$J$7000,10,0),"")</f>
        <v/>
      </c>
    </row>
    <row r="2778" spans="2:7" ht="30" customHeight="1" x14ac:dyDescent="0.3">
      <c r="B2778" s="110">
        <v>2772</v>
      </c>
      <c r="C2778" s="111" t="str">
        <f>IFERROR(VLOOKUP($I$4&amp;"--"&amp;ROW(A2772),'Clie-F'!$A$5:$H$7000,4,0),"")</f>
        <v/>
      </c>
      <c r="D2778" s="112" t="str">
        <f>IFERROR(VLOOKUP($I$4&amp;"--"&amp;ROW(A2772),'Clie-F'!$A$5:$H$7000,7,0),"")</f>
        <v/>
      </c>
      <c r="E2778" s="111" t="str">
        <f t="shared" ca="1" si="43"/>
        <v/>
      </c>
      <c r="F2778" s="111" t="str">
        <f>IFERROR(VLOOKUP($I$4&amp;"--"&amp;ROW(A2772),'Clie-F'!$A$5:$J$7000,9,0),"")</f>
        <v/>
      </c>
      <c r="G2778" s="111" t="str">
        <f>IFERROR(VLOOKUP($I$4&amp;"--"&amp;ROW(A2772),'Clie-F'!$A$5:$J$7000,10,0),"")</f>
        <v/>
      </c>
    </row>
    <row r="2779" spans="2:7" ht="30" customHeight="1" x14ac:dyDescent="0.3">
      <c r="B2779" s="110">
        <v>2773</v>
      </c>
      <c r="C2779" s="111" t="str">
        <f>IFERROR(VLOOKUP($I$4&amp;"--"&amp;ROW(A2773),'Clie-F'!$A$5:$H$7000,4,0),"")</f>
        <v/>
      </c>
      <c r="D2779" s="112" t="str">
        <f>IFERROR(VLOOKUP($I$4&amp;"--"&amp;ROW(A2773),'Clie-F'!$A$5:$H$7000,7,0),"")</f>
        <v/>
      </c>
      <c r="E2779" s="111" t="str">
        <f t="shared" ca="1" si="43"/>
        <v/>
      </c>
      <c r="F2779" s="111" t="str">
        <f>IFERROR(VLOOKUP($I$4&amp;"--"&amp;ROW(A2773),'Clie-F'!$A$5:$J$7000,9,0),"")</f>
        <v/>
      </c>
      <c r="G2779" s="111" t="str">
        <f>IFERROR(VLOOKUP($I$4&amp;"--"&amp;ROW(A2773),'Clie-F'!$A$5:$J$7000,10,0),"")</f>
        <v/>
      </c>
    </row>
    <row r="2780" spans="2:7" ht="30" customHeight="1" x14ac:dyDescent="0.3">
      <c r="B2780" s="110">
        <v>2774</v>
      </c>
      <c r="C2780" s="111" t="str">
        <f>IFERROR(VLOOKUP($I$4&amp;"--"&amp;ROW(A2774),'Clie-F'!$A$5:$H$7000,4,0),"")</f>
        <v/>
      </c>
      <c r="D2780" s="112" t="str">
        <f>IFERROR(VLOOKUP($I$4&amp;"--"&amp;ROW(A2774),'Clie-F'!$A$5:$H$7000,7,0),"")</f>
        <v/>
      </c>
      <c r="E2780" s="111" t="str">
        <f t="shared" ca="1" si="43"/>
        <v/>
      </c>
      <c r="F2780" s="111" t="str">
        <f>IFERROR(VLOOKUP($I$4&amp;"--"&amp;ROW(A2774),'Clie-F'!$A$5:$J$7000,9,0),"")</f>
        <v/>
      </c>
      <c r="G2780" s="111" t="str">
        <f>IFERROR(VLOOKUP($I$4&amp;"--"&amp;ROW(A2774),'Clie-F'!$A$5:$J$7000,10,0),"")</f>
        <v/>
      </c>
    </row>
    <row r="2781" spans="2:7" ht="30" customHeight="1" x14ac:dyDescent="0.3">
      <c r="B2781" s="110">
        <v>2775</v>
      </c>
      <c r="C2781" s="111" t="str">
        <f>IFERROR(VLOOKUP($I$4&amp;"--"&amp;ROW(A2775),'Clie-F'!$A$5:$H$7000,4,0),"")</f>
        <v/>
      </c>
      <c r="D2781" s="112" t="str">
        <f>IFERROR(VLOOKUP($I$4&amp;"--"&amp;ROW(A2775),'Clie-F'!$A$5:$H$7000,7,0),"")</f>
        <v/>
      </c>
      <c r="E2781" s="111" t="str">
        <f t="shared" ca="1" si="43"/>
        <v/>
      </c>
      <c r="F2781" s="111" t="str">
        <f>IFERROR(VLOOKUP($I$4&amp;"--"&amp;ROW(A2775),'Clie-F'!$A$5:$J$7000,9,0),"")</f>
        <v/>
      </c>
      <c r="G2781" s="111" t="str">
        <f>IFERROR(VLOOKUP($I$4&amp;"--"&amp;ROW(A2775),'Clie-F'!$A$5:$J$7000,10,0),"")</f>
        <v/>
      </c>
    </row>
    <row r="2782" spans="2:7" ht="30" customHeight="1" x14ac:dyDescent="0.3">
      <c r="B2782" s="110">
        <v>2776</v>
      </c>
      <c r="C2782" s="111" t="str">
        <f>IFERROR(VLOOKUP($I$4&amp;"--"&amp;ROW(A2776),'Clie-F'!$A$5:$H$7000,4,0),"")</f>
        <v/>
      </c>
      <c r="D2782" s="112" t="str">
        <f>IFERROR(VLOOKUP($I$4&amp;"--"&amp;ROW(A2776),'Clie-F'!$A$5:$H$7000,7,0),"")</f>
        <v/>
      </c>
      <c r="E2782" s="111" t="str">
        <f t="shared" ca="1" si="43"/>
        <v/>
      </c>
      <c r="F2782" s="111" t="str">
        <f>IFERROR(VLOOKUP($I$4&amp;"--"&amp;ROW(A2776),'Clie-F'!$A$5:$J$7000,9,0),"")</f>
        <v/>
      </c>
      <c r="G2782" s="111" t="str">
        <f>IFERROR(VLOOKUP($I$4&amp;"--"&amp;ROW(A2776),'Clie-F'!$A$5:$J$7000,10,0),"")</f>
        <v/>
      </c>
    </row>
    <row r="2783" spans="2:7" ht="30" customHeight="1" x14ac:dyDescent="0.3">
      <c r="B2783" s="110">
        <v>2777</v>
      </c>
      <c r="C2783" s="111" t="str">
        <f>IFERROR(VLOOKUP($I$4&amp;"--"&amp;ROW(A2777),'Clie-F'!$A$5:$H$7000,4,0),"")</f>
        <v/>
      </c>
      <c r="D2783" s="112" t="str">
        <f>IFERROR(VLOOKUP($I$4&amp;"--"&amp;ROW(A2777),'Clie-F'!$A$5:$H$7000,7,0),"")</f>
        <v/>
      </c>
      <c r="E2783" s="111" t="str">
        <f t="shared" ca="1" si="43"/>
        <v/>
      </c>
      <c r="F2783" s="111" t="str">
        <f>IFERROR(VLOOKUP($I$4&amp;"--"&amp;ROW(A2777),'Clie-F'!$A$5:$J$7000,9,0),"")</f>
        <v/>
      </c>
      <c r="G2783" s="111" t="str">
        <f>IFERROR(VLOOKUP($I$4&amp;"--"&amp;ROW(A2777),'Clie-F'!$A$5:$J$7000,10,0),"")</f>
        <v/>
      </c>
    </row>
    <row r="2784" spans="2:7" ht="30" customHeight="1" x14ac:dyDescent="0.3">
      <c r="B2784" s="110">
        <v>2778</v>
      </c>
      <c r="C2784" s="111" t="str">
        <f>IFERROR(VLOOKUP($I$4&amp;"--"&amp;ROW(A2778),'Clie-F'!$A$5:$H$7000,4,0),"")</f>
        <v/>
      </c>
      <c r="D2784" s="112" t="str">
        <f>IFERROR(VLOOKUP($I$4&amp;"--"&amp;ROW(A2778),'Clie-F'!$A$5:$H$7000,7,0),"")</f>
        <v/>
      </c>
      <c r="E2784" s="111" t="str">
        <f t="shared" ca="1" si="43"/>
        <v/>
      </c>
      <c r="F2784" s="111" t="str">
        <f>IFERROR(VLOOKUP($I$4&amp;"--"&amp;ROW(A2778),'Clie-F'!$A$5:$J$7000,9,0),"")</f>
        <v/>
      </c>
      <c r="G2784" s="111" t="str">
        <f>IFERROR(VLOOKUP($I$4&amp;"--"&amp;ROW(A2778),'Clie-F'!$A$5:$J$7000,10,0),"")</f>
        <v/>
      </c>
    </row>
    <row r="2785" spans="2:7" ht="30" customHeight="1" x14ac:dyDescent="0.3">
      <c r="B2785" s="110">
        <v>2779</v>
      </c>
      <c r="C2785" s="111" t="str">
        <f>IFERROR(VLOOKUP($I$4&amp;"--"&amp;ROW(A2779),'Clie-F'!$A$5:$H$7000,4,0),"")</f>
        <v/>
      </c>
      <c r="D2785" s="112" t="str">
        <f>IFERROR(VLOOKUP($I$4&amp;"--"&amp;ROW(A2779),'Clie-F'!$A$5:$H$7000,7,0),"")</f>
        <v/>
      </c>
      <c r="E2785" s="111" t="str">
        <f t="shared" ca="1" si="43"/>
        <v/>
      </c>
      <c r="F2785" s="111" t="str">
        <f>IFERROR(VLOOKUP($I$4&amp;"--"&amp;ROW(A2779),'Clie-F'!$A$5:$J$7000,9,0),"")</f>
        <v/>
      </c>
      <c r="G2785" s="111" t="str">
        <f>IFERROR(VLOOKUP($I$4&amp;"--"&amp;ROW(A2779),'Clie-F'!$A$5:$J$7000,10,0),"")</f>
        <v/>
      </c>
    </row>
    <row r="2786" spans="2:7" ht="30" customHeight="1" x14ac:dyDescent="0.3">
      <c r="B2786" s="110">
        <v>2780</v>
      </c>
      <c r="C2786" s="111" t="str">
        <f>IFERROR(VLOOKUP($I$4&amp;"--"&amp;ROW(A2780),'Clie-F'!$A$5:$H$7000,4,0),"")</f>
        <v/>
      </c>
      <c r="D2786" s="112" t="str">
        <f>IFERROR(VLOOKUP($I$4&amp;"--"&amp;ROW(A2780),'Clie-F'!$A$5:$H$7000,7,0),"")</f>
        <v/>
      </c>
      <c r="E2786" s="111" t="str">
        <f t="shared" ca="1" si="43"/>
        <v/>
      </c>
      <c r="F2786" s="111" t="str">
        <f>IFERROR(VLOOKUP($I$4&amp;"--"&amp;ROW(A2780),'Clie-F'!$A$5:$J$7000,9,0),"")</f>
        <v/>
      </c>
      <c r="G2786" s="111" t="str">
        <f>IFERROR(VLOOKUP($I$4&amp;"--"&amp;ROW(A2780),'Clie-F'!$A$5:$J$7000,10,0),"")</f>
        <v/>
      </c>
    </row>
    <row r="2787" spans="2:7" ht="30" customHeight="1" x14ac:dyDescent="0.3">
      <c r="B2787" s="110">
        <v>2781</v>
      </c>
      <c r="C2787" s="111" t="str">
        <f>IFERROR(VLOOKUP($I$4&amp;"--"&amp;ROW(A2781),'Clie-F'!$A$5:$H$7000,4,0),"")</f>
        <v/>
      </c>
      <c r="D2787" s="112" t="str">
        <f>IFERROR(VLOOKUP($I$4&amp;"--"&amp;ROW(A2781),'Clie-F'!$A$5:$H$7000,7,0),"")</f>
        <v/>
      </c>
      <c r="E2787" s="111" t="str">
        <f t="shared" ca="1" si="43"/>
        <v/>
      </c>
      <c r="F2787" s="111" t="str">
        <f>IFERROR(VLOOKUP($I$4&amp;"--"&amp;ROW(A2781),'Clie-F'!$A$5:$J$7000,9,0),"")</f>
        <v/>
      </c>
      <c r="G2787" s="111" t="str">
        <f>IFERROR(VLOOKUP($I$4&amp;"--"&amp;ROW(A2781),'Clie-F'!$A$5:$J$7000,10,0),"")</f>
        <v/>
      </c>
    </row>
    <row r="2788" spans="2:7" ht="30" customHeight="1" x14ac:dyDescent="0.3">
      <c r="B2788" s="110">
        <v>2782</v>
      </c>
      <c r="C2788" s="111" t="str">
        <f>IFERROR(VLOOKUP($I$4&amp;"--"&amp;ROW(A2782),'Clie-F'!$A$5:$H$7000,4,0),"")</f>
        <v/>
      </c>
      <c r="D2788" s="112" t="str">
        <f>IFERROR(VLOOKUP($I$4&amp;"--"&amp;ROW(A2782),'Clie-F'!$A$5:$H$7000,7,0),"")</f>
        <v/>
      </c>
      <c r="E2788" s="111" t="str">
        <f t="shared" ca="1" si="43"/>
        <v/>
      </c>
      <c r="F2788" s="111" t="str">
        <f>IFERROR(VLOOKUP($I$4&amp;"--"&amp;ROW(A2782),'Clie-F'!$A$5:$J$7000,9,0),"")</f>
        <v/>
      </c>
      <c r="G2788" s="111" t="str">
        <f>IFERROR(VLOOKUP($I$4&amp;"--"&amp;ROW(A2782),'Clie-F'!$A$5:$J$7000,10,0),"")</f>
        <v/>
      </c>
    </row>
    <row r="2789" spans="2:7" ht="30" customHeight="1" x14ac:dyDescent="0.3">
      <c r="B2789" s="110">
        <v>2783</v>
      </c>
      <c r="C2789" s="111" t="str">
        <f>IFERROR(VLOOKUP($I$4&amp;"--"&amp;ROW(A2783),'Clie-F'!$A$5:$H$7000,4,0),"")</f>
        <v/>
      </c>
      <c r="D2789" s="112" t="str">
        <f>IFERROR(VLOOKUP($I$4&amp;"--"&amp;ROW(A2783),'Clie-F'!$A$5:$H$7000,7,0),"")</f>
        <v/>
      </c>
      <c r="E2789" s="111" t="str">
        <f t="shared" ca="1" si="43"/>
        <v/>
      </c>
      <c r="F2789" s="111" t="str">
        <f>IFERROR(VLOOKUP($I$4&amp;"--"&amp;ROW(A2783),'Clie-F'!$A$5:$J$7000,9,0),"")</f>
        <v/>
      </c>
      <c r="G2789" s="111" t="str">
        <f>IFERROR(VLOOKUP($I$4&amp;"--"&amp;ROW(A2783),'Clie-F'!$A$5:$J$7000,10,0),"")</f>
        <v/>
      </c>
    </row>
    <row r="2790" spans="2:7" ht="30" customHeight="1" x14ac:dyDescent="0.3">
      <c r="B2790" s="110">
        <v>2784</v>
      </c>
      <c r="C2790" s="111" t="str">
        <f>IFERROR(VLOOKUP($I$4&amp;"--"&amp;ROW(A2784),'Clie-F'!$A$5:$H$7000,4,0),"")</f>
        <v/>
      </c>
      <c r="D2790" s="112" t="str">
        <f>IFERROR(VLOOKUP($I$4&amp;"--"&amp;ROW(A2784),'Clie-F'!$A$5:$H$7000,7,0),"")</f>
        <v/>
      </c>
      <c r="E2790" s="111" t="str">
        <f t="shared" ca="1" si="43"/>
        <v/>
      </c>
      <c r="F2790" s="111" t="str">
        <f>IFERROR(VLOOKUP($I$4&amp;"--"&amp;ROW(A2784),'Clie-F'!$A$5:$J$7000,9,0),"")</f>
        <v/>
      </c>
      <c r="G2790" s="111" t="str">
        <f>IFERROR(VLOOKUP($I$4&amp;"--"&amp;ROW(A2784),'Clie-F'!$A$5:$J$7000,10,0),"")</f>
        <v/>
      </c>
    </row>
    <row r="2791" spans="2:7" ht="30" customHeight="1" x14ac:dyDescent="0.3">
      <c r="B2791" s="110">
        <v>2785</v>
      </c>
      <c r="C2791" s="111" t="str">
        <f>IFERROR(VLOOKUP($I$4&amp;"--"&amp;ROW(A2785),'Clie-F'!$A$5:$H$7000,4,0),"")</f>
        <v/>
      </c>
      <c r="D2791" s="112" t="str">
        <f>IFERROR(VLOOKUP($I$4&amp;"--"&amp;ROW(A2785),'Clie-F'!$A$5:$H$7000,7,0),"")</f>
        <v/>
      </c>
      <c r="E2791" s="111" t="str">
        <f t="shared" ca="1" si="43"/>
        <v/>
      </c>
      <c r="F2791" s="111" t="str">
        <f>IFERROR(VLOOKUP($I$4&amp;"--"&amp;ROW(A2785),'Clie-F'!$A$5:$J$7000,9,0),"")</f>
        <v/>
      </c>
      <c r="G2791" s="111" t="str">
        <f>IFERROR(VLOOKUP($I$4&amp;"--"&amp;ROW(A2785),'Clie-F'!$A$5:$J$7000,10,0),"")</f>
        <v/>
      </c>
    </row>
    <row r="2792" spans="2:7" ht="30" customHeight="1" x14ac:dyDescent="0.3">
      <c r="B2792" s="110">
        <v>2786</v>
      </c>
      <c r="C2792" s="111" t="str">
        <f>IFERROR(VLOOKUP($I$4&amp;"--"&amp;ROW(A2786),'Clie-F'!$A$5:$H$7000,4,0),"")</f>
        <v/>
      </c>
      <c r="D2792" s="112" t="str">
        <f>IFERROR(VLOOKUP($I$4&amp;"--"&amp;ROW(A2786),'Clie-F'!$A$5:$H$7000,7,0),"")</f>
        <v/>
      </c>
      <c r="E2792" s="111" t="str">
        <f t="shared" ca="1" si="43"/>
        <v/>
      </c>
      <c r="F2792" s="111" t="str">
        <f>IFERROR(VLOOKUP($I$4&amp;"--"&amp;ROW(A2786),'Clie-F'!$A$5:$J$7000,9,0),"")</f>
        <v/>
      </c>
      <c r="G2792" s="111" t="str">
        <f>IFERROR(VLOOKUP($I$4&amp;"--"&amp;ROW(A2786),'Clie-F'!$A$5:$J$7000,10,0),"")</f>
        <v/>
      </c>
    </row>
    <row r="2793" spans="2:7" ht="30" customHeight="1" x14ac:dyDescent="0.3">
      <c r="B2793" s="110">
        <v>2787</v>
      </c>
      <c r="C2793" s="111" t="str">
        <f>IFERROR(VLOOKUP($I$4&amp;"--"&amp;ROW(A2787),'Clie-F'!$A$5:$H$7000,4,0),"")</f>
        <v/>
      </c>
      <c r="D2793" s="112" t="str">
        <f>IFERROR(VLOOKUP($I$4&amp;"--"&amp;ROW(A2787),'Clie-F'!$A$5:$H$7000,7,0),"")</f>
        <v/>
      </c>
      <c r="E2793" s="111" t="str">
        <f t="shared" ca="1" si="43"/>
        <v/>
      </c>
      <c r="F2793" s="111" t="str">
        <f>IFERROR(VLOOKUP($I$4&amp;"--"&amp;ROW(A2787),'Clie-F'!$A$5:$J$7000,9,0),"")</f>
        <v/>
      </c>
      <c r="G2793" s="111" t="str">
        <f>IFERROR(VLOOKUP($I$4&amp;"--"&amp;ROW(A2787),'Clie-F'!$A$5:$J$7000,10,0),"")</f>
        <v/>
      </c>
    </row>
    <row r="2794" spans="2:7" ht="30" customHeight="1" x14ac:dyDescent="0.3">
      <c r="B2794" s="110">
        <v>2788</v>
      </c>
      <c r="C2794" s="111" t="str">
        <f>IFERROR(VLOOKUP($I$4&amp;"--"&amp;ROW(A2788),'Clie-F'!$A$5:$H$7000,4,0),"")</f>
        <v/>
      </c>
      <c r="D2794" s="112" t="str">
        <f>IFERROR(VLOOKUP($I$4&amp;"--"&amp;ROW(A2788),'Clie-F'!$A$5:$H$7000,7,0),"")</f>
        <v/>
      </c>
      <c r="E2794" s="111" t="str">
        <f t="shared" ca="1" si="43"/>
        <v/>
      </c>
      <c r="F2794" s="111" t="str">
        <f>IFERROR(VLOOKUP($I$4&amp;"--"&amp;ROW(A2788),'Clie-F'!$A$5:$J$7000,9,0),"")</f>
        <v/>
      </c>
      <c r="G2794" s="111" t="str">
        <f>IFERROR(VLOOKUP($I$4&amp;"--"&amp;ROW(A2788),'Clie-F'!$A$5:$J$7000,10,0),"")</f>
        <v/>
      </c>
    </row>
    <row r="2795" spans="2:7" ht="30" customHeight="1" x14ac:dyDescent="0.3">
      <c r="B2795" s="110">
        <v>2789</v>
      </c>
      <c r="C2795" s="111" t="str">
        <f>IFERROR(VLOOKUP($I$4&amp;"--"&amp;ROW(A2789),'Clie-F'!$A$5:$H$7000,4,0),"")</f>
        <v/>
      </c>
      <c r="D2795" s="112" t="str">
        <f>IFERROR(VLOOKUP($I$4&amp;"--"&amp;ROW(A2789),'Clie-F'!$A$5:$H$7000,7,0),"")</f>
        <v/>
      </c>
      <c r="E2795" s="111" t="str">
        <f t="shared" ca="1" si="43"/>
        <v/>
      </c>
      <c r="F2795" s="111" t="str">
        <f>IFERROR(VLOOKUP($I$4&amp;"--"&amp;ROW(A2789),'Clie-F'!$A$5:$J$7000,9,0),"")</f>
        <v/>
      </c>
      <c r="G2795" s="111" t="str">
        <f>IFERROR(VLOOKUP($I$4&amp;"--"&amp;ROW(A2789),'Clie-F'!$A$5:$J$7000,10,0),"")</f>
        <v/>
      </c>
    </row>
    <row r="2796" spans="2:7" ht="30" customHeight="1" x14ac:dyDescent="0.3">
      <c r="B2796" s="110">
        <v>2790</v>
      </c>
      <c r="C2796" s="111" t="str">
        <f>IFERROR(VLOOKUP($I$4&amp;"--"&amp;ROW(A2790),'Clie-F'!$A$5:$H$7000,4,0),"")</f>
        <v/>
      </c>
      <c r="D2796" s="112" t="str">
        <f>IFERROR(VLOOKUP($I$4&amp;"--"&amp;ROW(A2790),'Clie-F'!$A$5:$H$7000,7,0),"")</f>
        <v/>
      </c>
      <c r="E2796" s="111" t="str">
        <f t="shared" ca="1" si="43"/>
        <v/>
      </c>
      <c r="F2796" s="111" t="str">
        <f>IFERROR(VLOOKUP($I$4&amp;"--"&amp;ROW(A2790),'Clie-F'!$A$5:$J$7000,9,0),"")</f>
        <v/>
      </c>
      <c r="G2796" s="111" t="str">
        <f>IFERROR(VLOOKUP($I$4&amp;"--"&amp;ROW(A2790),'Clie-F'!$A$5:$J$7000,10,0),"")</f>
        <v/>
      </c>
    </row>
    <row r="2797" spans="2:7" ht="30" customHeight="1" x14ac:dyDescent="0.3">
      <c r="B2797" s="110">
        <v>2791</v>
      </c>
      <c r="C2797" s="111" t="str">
        <f>IFERROR(VLOOKUP($I$4&amp;"--"&amp;ROW(A2791),'Clie-F'!$A$5:$H$7000,4,0),"")</f>
        <v/>
      </c>
      <c r="D2797" s="112" t="str">
        <f>IFERROR(VLOOKUP($I$4&amp;"--"&amp;ROW(A2791),'Clie-F'!$A$5:$H$7000,7,0),"")</f>
        <v/>
      </c>
      <c r="E2797" s="111" t="str">
        <f t="shared" ca="1" si="43"/>
        <v/>
      </c>
      <c r="F2797" s="111" t="str">
        <f>IFERROR(VLOOKUP($I$4&amp;"--"&amp;ROW(A2791),'Clie-F'!$A$5:$J$7000,9,0),"")</f>
        <v/>
      </c>
      <c r="G2797" s="111" t="str">
        <f>IFERROR(VLOOKUP($I$4&amp;"--"&amp;ROW(A2791),'Clie-F'!$A$5:$J$7000,10,0),"")</f>
        <v/>
      </c>
    </row>
    <row r="2798" spans="2:7" ht="30" customHeight="1" x14ac:dyDescent="0.3">
      <c r="B2798" s="110">
        <v>2792</v>
      </c>
      <c r="C2798" s="111" t="str">
        <f>IFERROR(VLOOKUP($I$4&amp;"--"&amp;ROW(A2792),'Clie-F'!$A$5:$H$7000,4,0),"")</f>
        <v/>
      </c>
      <c r="D2798" s="112" t="str">
        <f>IFERROR(VLOOKUP($I$4&amp;"--"&amp;ROW(A2792),'Clie-F'!$A$5:$H$7000,7,0),"")</f>
        <v/>
      </c>
      <c r="E2798" s="111" t="str">
        <f t="shared" ca="1" si="43"/>
        <v/>
      </c>
      <c r="F2798" s="111" t="str">
        <f>IFERROR(VLOOKUP($I$4&amp;"--"&amp;ROW(A2792),'Clie-F'!$A$5:$J$7000,9,0),"")</f>
        <v/>
      </c>
      <c r="G2798" s="111" t="str">
        <f>IFERROR(VLOOKUP($I$4&amp;"--"&amp;ROW(A2792),'Clie-F'!$A$5:$J$7000,10,0),"")</f>
        <v/>
      </c>
    </row>
    <row r="2799" spans="2:7" ht="30" customHeight="1" x14ac:dyDescent="0.3">
      <c r="B2799" s="110">
        <v>2793</v>
      </c>
      <c r="C2799" s="111" t="str">
        <f>IFERROR(VLOOKUP($I$4&amp;"--"&amp;ROW(A2793),'Clie-F'!$A$5:$H$7000,4,0),"")</f>
        <v/>
      </c>
      <c r="D2799" s="112" t="str">
        <f>IFERROR(VLOOKUP($I$4&amp;"--"&amp;ROW(A2793),'Clie-F'!$A$5:$H$7000,7,0),"")</f>
        <v/>
      </c>
      <c r="E2799" s="111" t="str">
        <f t="shared" ca="1" si="43"/>
        <v/>
      </c>
      <c r="F2799" s="111" t="str">
        <f>IFERROR(VLOOKUP($I$4&amp;"--"&amp;ROW(A2793),'Clie-F'!$A$5:$J$7000,9,0),"")</f>
        <v/>
      </c>
      <c r="G2799" s="111" t="str">
        <f>IFERROR(VLOOKUP($I$4&amp;"--"&amp;ROW(A2793),'Clie-F'!$A$5:$J$7000,10,0),"")</f>
        <v/>
      </c>
    </row>
    <row r="2800" spans="2:7" ht="30" customHeight="1" x14ac:dyDescent="0.3">
      <c r="B2800" s="110">
        <v>2794</v>
      </c>
      <c r="C2800" s="111" t="str">
        <f>IFERROR(VLOOKUP($I$4&amp;"--"&amp;ROW(A2794),'Clie-F'!$A$5:$H$7000,4,0),"")</f>
        <v/>
      </c>
      <c r="D2800" s="112" t="str">
        <f>IFERROR(VLOOKUP($I$4&amp;"--"&amp;ROW(A2794),'Clie-F'!$A$5:$H$7000,7,0),"")</f>
        <v/>
      </c>
      <c r="E2800" s="111" t="str">
        <f t="shared" ca="1" si="43"/>
        <v/>
      </c>
      <c r="F2800" s="111" t="str">
        <f>IFERROR(VLOOKUP($I$4&amp;"--"&amp;ROW(A2794),'Clie-F'!$A$5:$J$7000,9,0),"")</f>
        <v/>
      </c>
      <c r="G2800" s="111" t="str">
        <f>IFERROR(VLOOKUP($I$4&amp;"--"&amp;ROW(A2794),'Clie-F'!$A$5:$J$7000,10,0),"")</f>
        <v/>
      </c>
    </row>
    <row r="2801" spans="2:7" ht="30" customHeight="1" x14ac:dyDescent="0.3">
      <c r="B2801" s="110">
        <v>2795</v>
      </c>
      <c r="C2801" s="111" t="str">
        <f>IFERROR(VLOOKUP($I$4&amp;"--"&amp;ROW(A2795),'Clie-F'!$A$5:$H$7000,4,0),"")</f>
        <v/>
      </c>
      <c r="D2801" s="112" t="str">
        <f>IFERROR(VLOOKUP($I$4&amp;"--"&amp;ROW(A2795),'Clie-F'!$A$5:$H$7000,7,0),"")</f>
        <v/>
      </c>
      <c r="E2801" s="111" t="str">
        <f t="shared" ca="1" si="43"/>
        <v/>
      </c>
      <c r="F2801" s="111" t="str">
        <f>IFERROR(VLOOKUP($I$4&amp;"--"&amp;ROW(A2795),'Clie-F'!$A$5:$J$7000,9,0),"")</f>
        <v/>
      </c>
      <c r="G2801" s="111" t="str">
        <f>IFERROR(VLOOKUP($I$4&amp;"--"&amp;ROW(A2795),'Clie-F'!$A$5:$J$7000,10,0),"")</f>
        <v/>
      </c>
    </row>
    <row r="2802" spans="2:7" ht="30" customHeight="1" x14ac:dyDescent="0.3">
      <c r="B2802" s="110">
        <v>2796</v>
      </c>
      <c r="C2802" s="111" t="str">
        <f>IFERROR(VLOOKUP($I$4&amp;"--"&amp;ROW(A2796),'Clie-F'!$A$5:$H$7000,4,0),"")</f>
        <v/>
      </c>
      <c r="D2802" s="112" t="str">
        <f>IFERROR(VLOOKUP($I$4&amp;"--"&amp;ROW(A2796),'Clie-F'!$A$5:$H$7000,7,0),"")</f>
        <v/>
      </c>
      <c r="E2802" s="111" t="str">
        <f t="shared" ca="1" si="43"/>
        <v/>
      </c>
      <c r="F2802" s="111" t="str">
        <f>IFERROR(VLOOKUP($I$4&amp;"--"&amp;ROW(A2796),'Clie-F'!$A$5:$J$7000,9,0),"")</f>
        <v/>
      </c>
      <c r="G2802" s="111" t="str">
        <f>IFERROR(VLOOKUP($I$4&amp;"--"&amp;ROW(A2796),'Clie-F'!$A$5:$J$7000,10,0),"")</f>
        <v/>
      </c>
    </row>
    <row r="2803" spans="2:7" ht="30" customHeight="1" x14ac:dyDescent="0.3">
      <c r="B2803" s="110">
        <v>2797</v>
      </c>
      <c r="C2803" s="111" t="str">
        <f>IFERROR(VLOOKUP($I$4&amp;"--"&amp;ROW(A2797),'Clie-F'!$A$5:$H$7000,4,0),"")</f>
        <v/>
      </c>
      <c r="D2803" s="112" t="str">
        <f>IFERROR(VLOOKUP($I$4&amp;"--"&amp;ROW(A2797),'Clie-F'!$A$5:$H$7000,7,0),"")</f>
        <v/>
      </c>
      <c r="E2803" s="111" t="str">
        <f t="shared" ca="1" si="43"/>
        <v/>
      </c>
      <c r="F2803" s="111" t="str">
        <f>IFERROR(VLOOKUP($I$4&amp;"--"&amp;ROW(A2797),'Clie-F'!$A$5:$J$7000,9,0),"")</f>
        <v/>
      </c>
      <c r="G2803" s="111" t="str">
        <f>IFERROR(VLOOKUP($I$4&amp;"--"&amp;ROW(A2797),'Clie-F'!$A$5:$J$7000,10,0),"")</f>
        <v/>
      </c>
    </row>
    <row r="2804" spans="2:7" ht="30" customHeight="1" x14ac:dyDescent="0.3">
      <c r="B2804" s="110">
        <v>2798</v>
      </c>
      <c r="C2804" s="111" t="str">
        <f>IFERROR(VLOOKUP($I$4&amp;"--"&amp;ROW(A2798),'Clie-F'!$A$5:$H$7000,4,0),"")</f>
        <v/>
      </c>
      <c r="D2804" s="112" t="str">
        <f>IFERROR(VLOOKUP($I$4&amp;"--"&amp;ROW(A2798),'Clie-F'!$A$5:$H$7000,7,0),"")</f>
        <v/>
      </c>
      <c r="E2804" s="111" t="str">
        <f t="shared" ca="1" si="43"/>
        <v/>
      </c>
      <c r="F2804" s="111" t="str">
        <f>IFERROR(VLOOKUP($I$4&amp;"--"&amp;ROW(A2798),'Clie-F'!$A$5:$J$7000,9,0),"")</f>
        <v/>
      </c>
      <c r="G2804" s="111" t="str">
        <f>IFERROR(VLOOKUP($I$4&amp;"--"&amp;ROW(A2798),'Clie-F'!$A$5:$J$7000,10,0),"")</f>
        <v/>
      </c>
    </row>
    <row r="2805" spans="2:7" ht="30" customHeight="1" x14ac:dyDescent="0.3">
      <c r="B2805" s="110">
        <v>2799</v>
      </c>
      <c r="C2805" s="111" t="str">
        <f>IFERROR(VLOOKUP($I$4&amp;"--"&amp;ROW(A2799),'Clie-F'!$A$5:$H$7000,4,0),"")</f>
        <v/>
      </c>
      <c r="D2805" s="112" t="str">
        <f>IFERROR(VLOOKUP($I$4&amp;"--"&amp;ROW(A2799),'Clie-F'!$A$5:$H$7000,7,0),"")</f>
        <v/>
      </c>
      <c r="E2805" s="111" t="str">
        <f t="shared" ca="1" si="43"/>
        <v/>
      </c>
      <c r="F2805" s="111" t="str">
        <f>IFERROR(VLOOKUP($I$4&amp;"--"&amp;ROW(A2799),'Clie-F'!$A$5:$J$7000,9,0),"")</f>
        <v/>
      </c>
      <c r="G2805" s="111" t="str">
        <f>IFERROR(VLOOKUP($I$4&amp;"--"&amp;ROW(A2799),'Clie-F'!$A$5:$J$7000,10,0),"")</f>
        <v/>
      </c>
    </row>
    <row r="2806" spans="2:7" ht="30" customHeight="1" x14ac:dyDescent="0.3">
      <c r="B2806" s="110">
        <v>2800</v>
      </c>
      <c r="C2806" s="111" t="str">
        <f>IFERROR(VLOOKUP($I$4&amp;"--"&amp;ROW(A2800),'Clie-F'!$A$5:$H$7000,4,0),"")</f>
        <v/>
      </c>
      <c r="D2806" s="112" t="str">
        <f>IFERROR(VLOOKUP($I$4&amp;"--"&amp;ROW(A2800),'Clie-F'!$A$5:$H$7000,7,0),"")</f>
        <v/>
      </c>
      <c r="E2806" s="111" t="str">
        <f t="shared" ca="1" si="43"/>
        <v/>
      </c>
      <c r="F2806" s="111" t="str">
        <f>IFERROR(VLOOKUP($I$4&amp;"--"&amp;ROW(A2800),'Clie-F'!$A$5:$J$7000,9,0),"")</f>
        <v/>
      </c>
      <c r="G2806" s="111" t="str">
        <f>IFERROR(VLOOKUP($I$4&amp;"--"&amp;ROW(A2800),'Clie-F'!$A$5:$J$7000,10,0),"")</f>
        <v/>
      </c>
    </row>
    <row r="2807" spans="2:7" ht="30" customHeight="1" x14ac:dyDescent="0.3">
      <c r="B2807" s="110">
        <v>2801</v>
      </c>
      <c r="C2807" s="111" t="str">
        <f>IFERROR(VLOOKUP($I$4&amp;"--"&amp;ROW(A2801),'Clie-F'!$A$5:$H$7000,4,0),"")</f>
        <v/>
      </c>
      <c r="D2807" s="112" t="str">
        <f>IFERROR(VLOOKUP($I$4&amp;"--"&amp;ROW(A2801),'Clie-F'!$A$5:$H$7000,7,0),"")</f>
        <v/>
      </c>
      <c r="E2807" s="111" t="str">
        <f t="shared" ca="1" si="43"/>
        <v/>
      </c>
      <c r="F2807" s="111" t="str">
        <f>IFERROR(VLOOKUP($I$4&amp;"--"&amp;ROW(A2801),'Clie-F'!$A$5:$J$7000,9,0),"")</f>
        <v/>
      </c>
      <c r="G2807" s="111" t="str">
        <f>IFERROR(VLOOKUP($I$4&amp;"--"&amp;ROW(A2801),'Clie-F'!$A$5:$J$7000,10,0),"")</f>
        <v/>
      </c>
    </row>
    <row r="2808" spans="2:7" ht="30" customHeight="1" x14ac:dyDescent="0.3">
      <c r="B2808" s="110">
        <v>2802</v>
      </c>
      <c r="C2808" s="111" t="str">
        <f>IFERROR(VLOOKUP($I$4&amp;"--"&amp;ROW(A2802),'Clie-F'!$A$5:$H$7000,4,0),"")</f>
        <v/>
      </c>
      <c r="D2808" s="112" t="str">
        <f>IFERROR(VLOOKUP($I$4&amp;"--"&amp;ROW(A2802),'Clie-F'!$A$5:$H$7000,7,0),"")</f>
        <v/>
      </c>
      <c r="E2808" s="111" t="str">
        <f t="shared" ca="1" si="43"/>
        <v/>
      </c>
      <c r="F2808" s="111" t="str">
        <f>IFERROR(VLOOKUP($I$4&amp;"--"&amp;ROW(A2802),'Clie-F'!$A$5:$J$7000,9,0),"")</f>
        <v/>
      </c>
      <c r="G2808" s="111" t="str">
        <f>IFERROR(VLOOKUP($I$4&amp;"--"&amp;ROW(A2802),'Clie-F'!$A$5:$J$7000,10,0),"")</f>
        <v/>
      </c>
    </row>
    <row r="2809" spans="2:7" ht="30" customHeight="1" x14ac:dyDescent="0.3">
      <c r="B2809" s="110">
        <v>2803</v>
      </c>
      <c r="C2809" s="111" t="str">
        <f>IFERROR(VLOOKUP($I$4&amp;"--"&amp;ROW(A2803),'Clie-F'!$A$5:$H$7000,4,0),"")</f>
        <v/>
      </c>
      <c r="D2809" s="112" t="str">
        <f>IFERROR(VLOOKUP($I$4&amp;"--"&amp;ROW(A2803),'Clie-F'!$A$5:$H$7000,7,0),"")</f>
        <v/>
      </c>
      <c r="E2809" s="111" t="str">
        <f t="shared" ca="1" si="43"/>
        <v/>
      </c>
      <c r="F2809" s="111" t="str">
        <f>IFERROR(VLOOKUP($I$4&amp;"--"&amp;ROW(A2803),'Clie-F'!$A$5:$J$7000,9,0),"")</f>
        <v/>
      </c>
      <c r="G2809" s="111" t="str">
        <f>IFERROR(VLOOKUP($I$4&amp;"--"&amp;ROW(A2803),'Clie-F'!$A$5:$J$7000,10,0),"")</f>
        <v/>
      </c>
    </row>
    <row r="2810" spans="2:7" ht="30" customHeight="1" x14ac:dyDescent="0.3">
      <c r="B2810" s="110">
        <v>2804</v>
      </c>
      <c r="C2810" s="111" t="str">
        <f>IFERROR(VLOOKUP($I$4&amp;"--"&amp;ROW(A2804),'Clie-F'!$A$5:$H$7000,4,0),"")</f>
        <v/>
      </c>
      <c r="D2810" s="112" t="str">
        <f>IFERROR(VLOOKUP($I$4&amp;"--"&amp;ROW(A2804),'Clie-F'!$A$5:$H$7000,7,0),"")</f>
        <v/>
      </c>
      <c r="E2810" s="111" t="str">
        <f t="shared" ca="1" si="43"/>
        <v/>
      </c>
      <c r="F2810" s="111" t="str">
        <f>IFERROR(VLOOKUP($I$4&amp;"--"&amp;ROW(A2804),'Clie-F'!$A$5:$J$7000,9,0),"")</f>
        <v/>
      </c>
      <c r="G2810" s="111" t="str">
        <f>IFERROR(VLOOKUP($I$4&amp;"--"&amp;ROW(A2804),'Clie-F'!$A$5:$J$7000,10,0),"")</f>
        <v/>
      </c>
    </row>
    <row r="2811" spans="2:7" ht="30" customHeight="1" x14ac:dyDescent="0.3">
      <c r="B2811" s="110">
        <v>2805</v>
      </c>
      <c r="C2811" s="111" t="str">
        <f>IFERROR(VLOOKUP($I$4&amp;"--"&amp;ROW(A2805),'Clie-F'!$A$5:$H$7000,4,0),"")</f>
        <v/>
      </c>
      <c r="D2811" s="112" t="str">
        <f>IFERROR(VLOOKUP($I$4&amp;"--"&amp;ROW(A2805),'Clie-F'!$A$5:$H$7000,7,0),"")</f>
        <v/>
      </c>
      <c r="E2811" s="111" t="str">
        <f t="shared" ca="1" si="43"/>
        <v/>
      </c>
      <c r="F2811" s="111" t="str">
        <f>IFERROR(VLOOKUP($I$4&amp;"--"&amp;ROW(A2805),'Clie-F'!$A$5:$J$7000,9,0),"")</f>
        <v/>
      </c>
      <c r="G2811" s="111" t="str">
        <f>IFERROR(VLOOKUP($I$4&amp;"--"&amp;ROW(A2805),'Clie-F'!$A$5:$J$7000,10,0),"")</f>
        <v/>
      </c>
    </row>
    <row r="2812" spans="2:7" ht="30" customHeight="1" x14ac:dyDescent="0.3">
      <c r="B2812" s="110">
        <v>2806</v>
      </c>
      <c r="C2812" s="111" t="str">
        <f>IFERROR(VLOOKUP($I$4&amp;"--"&amp;ROW(A2806),'Clie-F'!$A$5:$H$7000,4,0),"")</f>
        <v/>
      </c>
      <c r="D2812" s="112" t="str">
        <f>IFERROR(VLOOKUP($I$4&amp;"--"&amp;ROW(A2806),'Clie-F'!$A$5:$H$7000,7,0),"")</f>
        <v/>
      </c>
      <c r="E2812" s="111" t="str">
        <f t="shared" ca="1" si="43"/>
        <v/>
      </c>
      <c r="F2812" s="111" t="str">
        <f>IFERROR(VLOOKUP($I$4&amp;"--"&amp;ROW(A2806),'Clie-F'!$A$5:$J$7000,9,0),"")</f>
        <v/>
      </c>
      <c r="G2812" s="111" t="str">
        <f>IFERROR(VLOOKUP($I$4&amp;"--"&amp;ROW(A2806),'Clie-F'!$A$5:$J$7000,10,0),"")</f>
        <v/>
      </c>
    </row>
    <row r="2813" spans="2:7" ht="30" customHeight="1" x14ac:dyDescent="0.3">
      <c r="B2813" s="110">
        <v>2807</v>
      </c>
      <c r="C2813" s="111" t="str">
        <f>IFERROR(VLOOKUP($I$4&amp;"--"&amp;ROW(A2807),'Clie-F'!$A$5:$H$7000,4,0),"")</f>
        <v/>
      </c>
      <c r="D2813" s="112" t="str">
        <f>IFERROR(VLOOKUP($I$4&amp;"--"&amp;ROW(A2807),'Clie-F'!$A$5:$H$7000,7,0),"")</f>
        <v/>
      </c>
      <c r="E2813" s="111" t="str">
        <f t="shared" ca="1" si="43"/>
        <v/>
      </c>
      <c r="F2813" s="111" t="str">
        <f>IFERROR(VLOOKUP($I$4&amp;"--"&amp;ROW(A2807),'Clie-F'!$A$5:$J$7000,9,0),"")</f>
        <v/>
      </c>
      <c r="G2813" s="111" t="str">
        <f>IFERROR(VLOOKUP($I$4&amp;"--"&amp;ROW(A2807),'Clie-F'!$A$5:$J$7000,10,0),"")</f>
        <v/>
      </c>
    </row>
    <row r="2814" spans="2:7" ht="30" customHeight="1" x14ac:dyDescent="0.3">
      <c r="B2814" s="110">
        <v>2808</v>
      </c>
      <c r="C2814" s="111" t="str">
        <f>IFERROR(VLOOKUP($I$4&amp;"--"&amp;ROW(A2808),'Clie-F'!$A$5:$H$7000,4,0),"")</f>
        <v/>
      </c>
      <c r="D2814" s="112" t="str">
        <f>IFERROR(VLOOKUP($I$4&amp;"--"&amp;ROW(A2808),'Clie-F'!$A$5:$H$7000,7,0),"")</f>
        <v/>
      </c>
      <c r="E2814" s="111" t="str">
        <f t="shared" ca="1" si="43"/>
        <v/>
      </c>
      <c r="F2814" s="111" t="str">
        <f>IFERROR(VLOOKUP($I$4&amp;"--"&amp;ROW(A2808),'Clie-F'!$A$5:$J$7000,9,0),"")</f>
        <v/>
      </c>
      <c r="G2814" s="111" t="str">
        <f>IFERROR(VLOOKUP($I$4&amp;"--"&amp;ROW(A2808),'Clie-F'!$A$5:$J$7000,10,0),"")</f>
        <v/>
      </c>
    </row>
    <row r="2815" spans="2:7" ht="30" customHeight="1" x14ac:dyDescent="0.3">
      <c r="B2815" s="110">
        <v>2809</v>
      </c>
      <c r="C2815" s="111" t="str">
        <f>IFERROR(VLOOKUP($I$4&amp;"--"&amp;ROW(A2809),'Clie-F'!$A$5:$H$7000,4,0),"")</f>
        <v/>
      </c>
      <c r="D2815" s="112" t="str">
        <f>IFERROR(VLOOKUP($I$4&amp;"--"&amp;ROW(A2809),'Clie-F'!$A$5:$H$7000,7,0),"")</f>
        <v/>
      </c>
      <c r="E2815" s="111" t="str">
        <f t="shared" ca="1" si="43"/>
        <v/>
      </c>
      <c r="F2815" s="111" t="str">
        <f>IFERROR(VLOOKUP($I$4&amp;"--"&amp;ROW(A2809),'Clie-F'!$A$5:$J$7000,9,0),"")</f>
        <v/>
      </c>
      <c r="G2815" s="111" t="str">
        <f>IFERROR(VLOOKUP($I$4&amp;"--"&amp;ROW(A2809),'Clie-F'!$A$5:$J$7000,10,0),"")</f>
        <v/>
      </c>
    </row>
    <row r="2816" spans="2:7" ht="30" customHeight="1" x14ac:dyDescent="0.3">
      <c r="B2816" s="110">
        <v>2810</v>
      </c>
      <c r="C2816" s="111" t="str">
        <f>IFERROR(VLOOKUP($I$4&amp;"--"&amp;ROW(A2810),'Clie-F'!$A$5:$H$7000,4,0),"")</f>
        <v/>
      </c>
      <c r="D2816" s="112" t="str">
        <f>IFERROR(VLOOKUP($I$4&amp;"--"&amp;ROW(A2810),'Clie-F'!$A$5:$H$7000,7,0),"")</f>
        <v/>
      </c>
      <c r="E2816" s="111" t="str">
        <f t="shared" ca="1" si="43"/>
        <v/>
      </c>
      <c r="F2816" s="111" t="str">
        <f>IFERROR(VLOOKUP($I$4&amp;"--"&amp;ROW(A2810),'Clie-F'!$A$5:$J$7000,9,0),"")</f>
        <v/>
      </c>
      <c r="G2816" s="111" t="str">
        <f>IFERROR(VLOOKUP($I$4&amp;"--"&amp;ROW(A2810),'Clie-F'!$A$5:$J$7000,10,0),"")</f>
        <v/>
      </c>
    </row>
    <row r="2817" spans="2:7" ht="30" customHeight="1" x14ac:dyDescent="0.3">
      <c r="B2817" s="110">
        <v>2811</v>
      </c>
      <c r="C2817" s="111" t="str">
        <f>IFERROR(VLOOKUP($I$4&amp;"--"&amp;ROW(A2811),'Clie-F'!$A$5:$H$7000,4,0),"")</f>
        <v/>
      </c>
      <c r="D2817" s="112" t="str">
        <f>IFERROR(VLOOKUP($I$4&amp;"--"&amp;ROW(A2811),'Clie-F'!$A$5:$H$7000,7,0),"")</f>
        <v/>
      </c>
      <c r="E2817" s="111" t="str">
        <f t="shared" ca="1" si="43"/>
        <v/>
      </c>
      <c r="F2817" s="111" t="str">
        <f>IFERROR(VLOOKUP($I$4&amp;"--"&amp;ROW(A2811),'Clie-F'!$A$5:$J$7000,9,0),"")</f>
        <v/>
      </c>
      <c r="G2817" s="111" t="str">
        <f>IFERROR(VLOOKUP($I$4&amp;"--"&amp;ROW(A2811),'Clie-F'!$A$5:$J$7000,10,0),"")</f>
        <v/>
      </c>
    </row>
    <row r="2818" spans="2:7" ht="30" customHeight="1" x14ac:dyDescent="0.3">
      <c r="B2818" s="110">
        <v>2812</v>
      </c>
      <c r="C2818" s="111" t="str">
        <f>IFERROR(VLOOKUP($I$4&amp;"--"&amp;ROW(A2812),'Clie-F'!$A$5:$H$7000,4,0),"")</f>
        <v/>
      </c>
      <c r="D2818" s="112" t="str">
        <f>IFERROR(VLOOKUP($I$4&amp;"--"&amp;ROW(A2812),'Clie-F'!$A$5:$H$7000,7,0),"")</f>
        <v/>
      </c>
      <c r="E2818" s="111" t="str">
        <f t="shared" ca="1" si="43"/>
        <v/>
      </c>
      <c r="F2818" s="111" t="str">
        <f>IFERROR(VLOOKUP($I$4&amp;"--"&amp;ROW(A2812),'Clie-F'!$A$5:$J$7000,9,0),"")</f>
        <v/>
      </c>
      <c r="G2818" s="111" t="str">
        <f>IFERROR(VLOOKUP($I$4&amp;"--"&amp;ROW(A2812),'Clie-F'!$A$5:$J$7000,10,0),"")</f>
        <v/>
      </c>
    </row>
    <row r="2819" spans="2:7" ht="30" customHeight="1" x14ac:dyDescent="0.3">
      <c r="B2819" s="110">
        <v>2813</v>
      </c>
      <c r="C2819" s="111" t="str">
        <f>IFERROR(VLOOKUP($I$4&amp;"--"&amp;ROW(A2813),'Clie-F'!$A$5:$H$7000,4,0),"")</f>
        <v/>
      </c>
      <c r="D2819" s="112" t="str">
        <f>IFERROR(VLOOKUP($I$4&amp;"--"&amp;ROW(A2813),'Clie-F'!$A$5:$H$7000,7,0),"")</f>
        <v/>
      </c>
      <c r="E2819" s="111" t="str">
        <f t="shared" ca="1" si="43"/>
        <v/>
      </c>
      <c r="F2819" s="111" t="str">
        <f>IFERROR(VLOOKUP($I$4&amp;"--"&amp;ROW(A2813),'Clie-F'!$A$5:$J$7000,9,0),"")</f>
        <v/>
      </c>
      <c r="G2819" s="111" t="str">
        <f>IFERROR(VLOOKUP($I$4&amp;"--"&amp;ROW(A2813),'Clie-F'!$A$5:$J$7000,10,0),"")</f>
        <v/>
      </c>
    </row>
    <row r="2820" spans="2:7" ht="30" customHeight="1" x14ac:dyDescent="0.3">
      <c r="B2820" s="110">
        <v>2814</v>
      </c>
      <c r="C2820" s="111" t="str">
        <f>IFERROR(VLOOKUP($I$4&amp;"--"&amp;ROW(A2814),'Clie-F'!$A$5:$H$7000,4,0),"")</f>
        <v/>
      </c>
      <c r="D2820" s="112" t="str">
        <f>IFERROR(VLOOKUP($I$4&amp;"--"&amp;ROW(A2814),'Clie-F'!$A$5:$H$7000,7,0),"")</f>
        <v/>
      </c>
      <c r="E2820" s="111" t="str">
        <f t="shared" ca="1" si="43"/>
        <v/>
      </c>
      <c r="F2820" s="111" t="str">
        <f>IFERROR(VLOOKUP($I$4&amp;"--"&amp;ROW(A2814),'Clie-F'!$A$5:$J$7000,9,0),"")</f>
        <v/>
      </c>
      <c r="G2820" s="111" t="str">
        <f>IFERROR(VLOOKUP($I$4&amp;"--"&amp;ROW(A2814),'Clie-F'!$A$5:$J$7000,10,0),"")</f>
        <v/>
      </c>
    </row>
    <row r="2821" spans="2:7" ht="30" customHeight="1" x14ac:dyDescent="0.3">
      <c r="B2821" s="110">
        <v>2815</v>
      </c>
      <c r="C2821" s="111" t="str">
        <f>IFERROR(VLOOKUP($I$4&amp;"--"&amp;ROW(A2815),'Clie-F'!$A$5:$H$7000,4,0),"")</f>
        <v/>
      </c>
      <c r="D2821" s="112" t="str">
        <f>IFERROR(VLOOKUP($I$4&amp;"--"&amp;ROW(A2815),'Clie-F'!$A$5:$H$7000,7,0),"")</f>
        <v/>
      </c>
      <c r="E2821" s="111" t="str">
        <f t="shared" ca="1" si="43"/>
        <v/>
      </c>
      <c r="F2821" s="111" t="str">
        <f>IFERROR(VLOOKUP($I$4&amp;"--"&amp;ROW(A2815),'Clie-F'!$A$5:$J$7000,9,0),"")</f>
        <v/>
      </c>
      <c r="G2821" s="111" t="str">
        <f>IFERROR(VLOOKUP($I$4&amp;"--"&amp;ROW(A2815),'Clie-F'!$A$5:$J$7000,10,0),"")</f>
        <v/>
      </c>
    </row>
    <row r="2822" spans="2:7" ht="30" customHeight="1" x14ac:dyDescent="0.3">
      <c r="B2822" s="110">
        <v>2816</v>
      </c>
      <c r="C2822" s="111" t="str">
        <f>IFERROR(VLOOKUP($I$4&amp;"--"&amp;ROW(A2816),'Clie-F'!$A$5:$H$7000,4,0),"")</f>
        <v/>
      </c>
      <c r="D2822" s="112" t="str">
        <f>IFERROR(VLOOKUP($I$4&amp;"--"&amp;ROW(A2816),'Clie-F'!$A$5:$H$7000,7,0),"")</f>
        <v/>
      </c>
      <c r="E2822" s="111" t="str">
        <f t="shared" ca="1" si="43"/>
        <v/>
      </c>
      <c r="F2822" s="111" t="str">
        <f>IFERROR(VLOOKUP($I$4&amp;"--"&amp;ROW(A2816),'Clie-F'!$A$5:$J$7000,9,0),"")</f>
        <v/>
      </c>
      <c r="G2822" s="111" t="str">
        <f>IFERROR(VLOOKUP($I$4&amp;"--"&amp;ROW(A2816),'Clie-F'!$A$5:$J$7000,10,0),"")</f>
        <v/>
      </c>
    </row>
    <row r="2823" spans="2:7" ht="30" customHeight="1" x14ac:dyDescent="0.3">
      <c r="B2823" s="110">
        <v>2817</v>
      </c>
      <c r="C2823" s="111" t="str">
        <f>IFERROR(VLOOKUP($I$4&amp;"--"&amp;ROW(A2817),'Clie-F'!$A$5:$H$7000,4,0),"")</f>
        <v/>
      </c>
      <c r="D2823" s="112" t="str">
        <f>IFERROR(VLOOKUP($I$4&amp;"--"&amp;ROW(A2817),'Clie-F'!$A$5:$H$7000,7,0),"")</f>
        <v/>
      </c>
      <c r="E2823" s="111" t="str">
        <f t="shared" ref="E2823:E2886" ca="1" si="44">IFERROR(IF(D2823,DATEDIF(D2823,TODAY(),"Y"),""),"")</f>
        <v/>
      </c>
      <c r="F2823" s="111" t="str">
        <f>IFERROR(VLOOKUP($I$4&amp;"--"&amp;ROW(A2817),'Clie-F'!$A$5:$J$7000,9,0),"")</f>
        <v/>
      </c>
      <c r="G2823" s="111" t="str">
        <f>IFERROR(VLOOKUP($I$4&amp;"--"&amp;ROW(A2817),'Clie-F'!$A$5:$J$7000,10,0),"")</f>
        <v/>
      </c>
    </row>
    <row r="2824" spans="2:7" ht="30" customHeight="1" x14ac:dyDescent="0.3">
      <c r="B2824" s="110">
        <v>2818</v>
      </c>
      <c r="C2824" s="111" t="str">
        <f>IFERROR(VLOOKUP($I$4&amp;"--"&amp;ROW(A2818),'Clie-F'!$A$5:$H$7000,4,0),"")</f>
        <v/>
      </c>
      <c r="D2824" s="112" t="str">
        <f>IFERROR(VLOOKUP($I$4&amp;"--"&amp;ROW(A2818),'Clie-F'!$A$5:$H$7000,7,0),"")</f>
        <v/>
      </c>
      <c r="E2824" s="111" t="str">
        <f t="shared" ca="1" si="44"/>
        <v/>
      </c>
      <c r="F2824" s="111" t="str">
        <f>IFERROR(VLOOKUP($I$4&amp;"--"&amp;ROW(A2818),'Clie-F'!$A$5:$J$7000,9,0),"")</f>
        <v/>
      </c>
      <c r="G2824" s="111" t="str">
        <f>IFERROR(VLOOKUP($I$4&amp;"--"&amp;ROW(A2818),'Clie-F'!$A$5:$J$7000,10,0),"")</f>
        <v/>
      </c>
    </row>
    <row r="2825" spans="2:7" ht="30" customHeight="1" x14ac:dyDescent="0.3">
      <c r="B2825" s="110">
        <v>2819</v>
      </c>
      <c r="C2825" s="111" t="str">
        <f>IFERROR(VLOOKUP($I$4&amp;"--"&amp;ROW(A2819),'Clie-F'!$A$5:$H$7000,4,0),"")</f>
        <v/>
      </c>
      <c r="D2825" s="112" t="str">
        <f>IFERROR(VLOOKUP($I$4&amp;"--"&amp;ROW(A2819),'Clie-F'!$A$5:$H$7000,7,0),"")</f>
        <v/>
      </c>
      <c r="E2825" s="111" t="str">
        <f t="shared" ca="1" si="44"/>
        <v/>
      </c>
      <c r="F2825" s="111" t="str">
        <f>IFERROR(VLOOKUP($I$4&amp;"--"&amp;ROW(A2819),'Clie-F'!$A$5:$J$7000,9,0),"")</f>
        <v/>
      </c>
      <c r="G2825" s="111" t="str">
        <f>IFERROR(VLOOKUP($I$4&amp;"--"&amp;ROW(A2819),'Clie-F'!$A$5:$J$7000,10,0),"")</f>
        <v/>
      </c>
    </row>
    <row r="2826" spans="2:7" ht="30" customHeight="1" x14ac:dyDescent="0.3">
      <c r="B2826" s="110">
        <v>2820</v>
      </c>
      <c r="C2826" s="111" t="str">
        <f>IFERROR(VLOOKUP($I$4&amp;"--"&amp;ROW(A2820),'Clie-F'!$A$5:$H$7000,4,0),"")</f>
        <v/>
      </c>
      <c r="D2826" s="112" t="str">
        <f>IFERROR(VLOOKUP($I$4&amp;"--"&amp;ROW(A2820),'Clie-F'!$A$5:$H$7000,7,0),"")</f>
        <v/>
      </c>
      <c r="E2826" s="111" t="str">
        <f t="shared" ca="1" si="44"/>
        <v/>
      </c>
      <c r="F2826" s="111" t="str">
        <f>IFERROR(VLOOKUP($I$4&amp;"--"&amp;ROW(A2820),'Clie-F'!$A$5:$J$7000,9,0),"")</f>
        <v/>
      </c>
      <c r="G2826" s="111" t="str">
        <f>IFERROR(VLOOKUP($I$4&amp;"--"&amp;ROW(A2820),'Clie-F'!$A$5:$J$7000,10,0),"")</f>
        <v/>
      </c>
    </row>
    <row r="2827" spans="2:7" ht="30" customHeight="1" x14ac:dyDescent="0.3">
      <c r="B2827" s="110">
        <v>2821</v>
      </c>
      <c r="C2827" s="111" t="str">
        <f>IFERROR(VLOOKUP($I$4&amp;"--"&amp;ROW(A2821),'Clie-F'!$A$5:$H$7000,4,0),"")</f>
        <v/>
      </c>
      <c r="D2827" s="112" t="str">
        <f>IFERROR(VLOOKUP($I$4&amp;"--"&amp;ROW(A2821),'Clie-F'!$A$5:$H$7000,7,0),"")</f>
        <v/>
      </c>
      <c r="E2827" s="111" t="str">
        <f t="shared" ca="1" si="44"/>
        <v/>
      </c>
      <c r="F2827" s="111" t="str">
        <f>IFERROR(VLOOKUP($I$4&amp;"--"&amp;ROW(A2821),'Clie-F'!$A$5:$J$7000,9,0),"")</f>
        <v/>
      </c>
      <c r="G2827" s="111" t="str">
        <f>IFERROR(VLOOKUP($I$4&amp;"--"&amp;ROW(A2821),'Clie-F'!$A$5:$J$7000,10,0),"")</f>
        <v/>
      </c>
    </row>
    <row r="2828" spans="2:7" ht="30" customHeight="1" x14ac:dyDescent="0.3">
      <c r="B2828" s="110">
        <v>2822</v>
      </c>
      <c r="C2828" s="111" t="str">
        <f>IFERROR(VLOOKUP($I$4&amp;"--"&amp;ROW(A2822),'Clie-F'!$A$5:$H$7000,4,0),"")</f>
        <v/>
      </c>
      <c r="D2828" s="112" t="str">
        <f>IFERROR(VLOOKUP($I$4&amp;"--"&amp;ROW(A2822),'Clie-F'!$A$5:$H$7000,7,0),"")</f>
        <v/>
      </c>
      <c r="E2828" s="111" t="str">
        <f t="shared" ca="1" si="44"/>
        <v/>
      </c>
      <c r="F2828" s="111" t="str">
        <f>IFERROR(VLOOKUP($I$4&amp;"--"&amp;ROW(A2822),'Clie-F'!$A$5:$J$7000,9,0),"")</f>
        <v/>
      </c>
      <c r="G2828" s="111" t="str">
        <f>IFERROR(VLOOKUP($I$4&amp;"--"&amp;ROW(A2822),'Clie-F'!$A$5:$J$7000,10,0),"")</f>
        <v/>
      </c>
    </row>
    <row r="2829" spans="2:7" ht="30" customHeight="1" x14ac:dyDescent="0.3">
      <c r="B2829" s="110">
        <v>2823</v>
      </c>
      <c r="C2829" s="111" t="str">
        <f>IFERROR(VLOOKUP($I$4&amp;"--"&amp;ROW(A2823),'Clie-F'!$A$5:$H$7000,4,0),"")</f>
        <v/>
      </c>
      <c r="D2829" s="112" t="str">
        <f>IFERROR(VLOOKUP($I$4&amp;"--"&amp;ROW(A2823),'Clie-F'!$A$5:$H$7000,7,0),"")</f>
        <v/>
      </c>
      <c r="E2829" s="111" t="str">
        <f t="shared" ca="1" si="44"/>
        <v/>
      </c>
      <c r="F2829" s="111" t="str">
        <f>IFERROR(VLOOKUP($I$4&amp;"--"&amp;ROW(A2823),'Clie-F'!$A$5:$J$7000,9,0),"")</f>
        <v/>
      </c>
      <c r="G2829" s="111" t="str">
        <f>IFERROR(VLOOKUP($I$4&amp;"--"&amp;ROW(A2823),'Clie-F'!$A$5:$J$7000,10,0),"")</f>
        <v/>
      </c>
    </row>
    <row r="2830" spans="2:7" ht="30" customHeight="1" x14ac:dyDescent="0.3">
      <c r="B2830" s="110">
        <v>2824</v>
      </c>
      <c r="C2830" s="111" t="str">
        <f>IFERROR(VLOOKUP($I$4&amp;"--"&amp;ROW(A2824),'Clie-F'!$A$5:$H$7000,4,0),"")</f>
        <v/>
      </c>
      <c r="D2830" s="112" t="str">
        <f>IFERROR(VLOOKUP($I$4&amp;"--"&amp;ROW(A2824),'Clie-F'!$A$5:$H$7000,7,0),"")</f>
        <v/>
      </c>
      <c r="E2830" s="111" t="str">
        <f t="shared" ca="1" si="44"/>
        <v/>
      </c>
      <c r="F2830" s="111" t="str">
        <f>IFERROR(VLOOKUP($I$4&amp;"--"&amp;ROW(A2824),'Clie-F'!$A$5:$J$7000,9,0),"")</f>
        <v/>
      </c>
      <c r="G2830" s="111" t="str">
        <f>IFERROR(VLOOKUP($I$4&amp;"--"&amp;ROW(A2824),'Clie-F'!$A$5:$J$7000,10,0),"")</f>
        <v/>
      </c>
    </row>
    <row r="2831" spans="2:7" ht="30" customHeight="1" x14ac:dyDescent="0.3">
      <c r="B2831" s="110">
        <v>2825</v>
      </c>
      <c r="C2831" s="111" t="str">
        <f>IFERROR(VLOOKUP($I$4&amp;"--"&amp;ROW(A2825),'Clie-F'!$A$5:$H$7000,4,0),"")</f>
        <v/>
      </c>
      <c r="D2831" s="112" t="str">
        <f>IFERROR(VLOOKUP($I$4&amp;"--"&amp;ROW(A2825),'Clie-F'!$A$5:$H$7000,7,0),"")</f>
        <v/>
      </c>
      <c r="E2831" s="111" t="str">
        <f t="shared" ca="1" si="44"/>
        <v/>
      </c>
      <c r="F2831" s="111" t="str">
        <f>IFERROR(VLOOKUP($I$4&amp;"--"&amp;ROW(A2825),'Clie-F'!$A$5:$J$7000,9,0),"")</f>
        <v/>
      </c>
      <c r="G2831" s="111" t="str">
        <f>IFERROR(VLOOKUP($I$4&amp;"--"&amp;ROW(A2825),'Clie-F'!$A$5:$J$7000,10,0),"")</f>
        <v/>
      </c>
    </row>
    <row r="2832" spans="2:7" ht="30" customHeight="1" x14ac:dyDescent="0.3">
      <c r="B2832" s="110">
        <v>2826</v>
      </c>
      <c r="C2832" s="111" t="str">
        <f>IFERROR(VLOOKUP($I$4&amp;"--"&amp;ROW(A2826),'Clie-F'!$A$5:$H$7000,4,0),"")</f>
        <v/>
      </c>
      <c r="D2832" s="112" t="str">
        <f>IFERROR(VLOOKUP($I$4&amp;"--"&amp;ROW(A2826),'Clie-F'!$A$5:$H$7000,7,0),"")</f>
        <v/>
      </c>
      <c r="E2832" s="111" t="str">
        <f t="shared" ca="1" si="44"/>
        <v/>
      </c>
      <c r="F2832" s="111" t="str">
        <f>IFERROR(VLOOKUP($I$4&amp;"--"&amp;ROW(A2826),'Clie-F'!$A$5:$J$7000,9,0),"")</f>
        <v/>
      </c>
      <c r="G2832" s="111" t="str">
        <f>IFERROR(VLOOKUP($I$4&amp;"--"&amp;ROW(A2826),'Clie-F'!$A$5:$J$7000,10,0),"")</f>
        <v/>
      </c>
    </row>
    <row r="2833" spans="2:7" ht="30" customHeight="1" x14ac:dyDescent="0.3">
      <c r="B2833" s="110">
        <v>2827</v>
      </c>
      <c r="C2833" s="111" t="str">
        <f>IFERROR(VLOOKUP($I$4&amp;"--"&amp;ROW(A2827),'Clie-F'!$A$5:$H$7000,4,0),"")</f>
        <v/>
      </c>
      <c r="D2833" s="112" t="str">
        <f>IFERROR(VLOOKUP($I$4&amp;"--"&amp;ROW(A2827),'Clie-F'!$A$5:$H$7000,7,0),"")</f>
        <v/>
      </c>
      <c r="E2833" s="111" t="str">
        <f t="shared" ca="1" si="44"/>
        <v/>
      </c>
      <c r="F2833" s="111" t="str">
        <f>IFERROR(VLOOKUP($I$4&amp;"--"&amp;ROW(A2827),'Clie-F'!$A$5:$J$7000,9,0),"")</f>
        <v/>
      </c>
      <c r="G2833" s="111" t="str">
        <f>IFERROR(VLOOKUP($I$4&amp;"--"&amp;ROW(A2827),'Clie-F'!$A$5:$J$7000,10,0),"")</f>
        <v/>
      </c>
    </row>
    <row r="2834" spans="2:7" ht="30" customHeight="1" x14ac:dyDescent="0.3">
      <c r="B2834" s="110">
        <v>2828</v>
      </c>
      <c r="C2834" s="111" t="str">
        <f>IFERROR(VLOOKUP($I$4&amp;"--"&amp;ROW(A2828),'Clie-F'!$A$5:$H$7000,4,0),"")</f>
        <v/>
      </c>
      <c r="D2834" s="112" t="str">
        <f>IFERROR(VLOOKUP($I$4&amp;"--"&amp;ROW(A2828),'Clie-F'!$A$5:$H$7000,7,0),"")</f>
        <v/>
      </c>
      <c r="E2834" s="111" t="str">
        <f t="shared" ca="1" si="44"/>
        <v/>
      </c>
      <c r="F2834" s="111" t="str">
        <f>IFERROR(VLOOKUP($I$4&amp;"--"&amp;ROW(A2828),'Clie-F'!$A$5:$J$7000,9,0),"")</f>
        <v/>
      </c>
      <c r="G2834" s="111" t="str">
        <f>IFERROR(VLOOKUP($I$4&amp;"--"&amp;ROW(A2828),'Clie-F'!$A$5:$J$7000,10,0),"")</f>
        <v/>
      </c>
    </row>
    <row r="2835" spans="2:7" ht="30" customHeight="1" x14ac:dyDescent="0.3">
      <c r="B2835" s="110">
        <v>2829</v>
      </c>
      <c r="C2835" s="111" t="str">
        <f>IFERROR(VLOOKUP($I$4&amp;"--"&amp;ROW(A2829),'Clie-F'!$A$5:$H$7000,4,0),"")</f>
        <v/>
      </c>
      <c r="D2835" s="112" t="str">
        <f>IFERROR(VLOOKUP($I$4&amp;"--"&amp;ROW(A2829),'Clie-F'!$A$5:$H$7000,7,0),"")</f>
        <v/>
      </c>
      <c r="E2835" s="111" t="str">
        <f t="shared" ca="1" si="44"/>
        <v/>
      </c>
      <c r="F2835" s="111" t="str">
        <f>IFERROR(VLOOKUP($I$4&amp;"--"&amp;ROW(A2829),'Clie-F'!$A$5:$J$7000,9,0),"")</f>
        <v/>
      </c>
      <c r="G2835" s="111" t="str">
        <f>IFERROR(VLOOKUP($I$4&amp;"--"&amp;ROW(A2829),'Clie-F'!$A$5:$J$7000,10,0),"")</f>
        <v/>
      </c>
    </row>
    <row r="2836" spans="2:7" ht="30" customHeight="1" x14ac:dyDescent="0.3">
      <c r="B2836" s="110">
        <v>2830</v>
      </c>
      <c r="C2836" s="111" t="str">
        <f>IFERROR(VLOOKUP($I$4&amp;"--"&amp;ROW(A2830),'Clie-F'!$A$5:$H$7000,4,0),"")</f>
        <v/>
      </c>
      <c r="D2836" s="112" t="str">
        <f>IFERROR(VLOOKUP($I$4&amp;"--"&amp;ROW(A2830),'Clie-F'!$A$5:$H$7000,7,0),"")</f>
        <v/>
      </c>
      <c r="E2836" s="111" t="str">
        <f t="shared" ca="1" si="44"/>
        <v/>
      </c>
      <c r="F2836" s="111" t="str">
        <f>IFERROR(VLOOKUP($I$4&amp;"--"&amp;ROW(A2830),'Clie-F'!$A$5:$J$7000,9,0),"")</f>
        <v/>
      </c>
      <c r="G2836" s="111" t="str">
        <f>IFERROR(VLOOKUP($I$4&amp;"--"&amp;ROW(A2830),'Clie-F'!$A$5:$J$7000,10,0),"")</f>
        <v/>
      </c>
    </row>
    <row r="2837" spans="2:7" ht="30" customHeight="1" x14ac:dyDescent="0.3">
      <c r="B2837" s="110">
        <v>2831</v>
      </c>
      <c r="C2837" s="111" t="str">
        <f>IFERROR(VLOOKUP($I$4&amp;"--"&amp;ROW(A2831),'Clie-F'!$A$5:$H$7000,4,0),"")</f>
        <v/>
      </c>
      <c r="D2837" s="112" t="str">
        <f>IFERROR(VLOOKUP($I$4&amp;"--"&amp;ROW(A2831),'Clie-F'!$A$5:$H$7000,7,0),"")</f>
        <v/>
      </c>
      <c r="E2837" s="111" t="str">
        <f t="shared" ca="1" si="44"/>
        <v/>
      </c>
      <c r="F2837" s="111" t="str">
        <f>IFERROR(VLOOKUP($I$4&amp;"--"&amp;ROW(A2831),'Clie-F'!$A$5:$J$7000,9,0),"")</f>
        <v/>
      </c>
      <c r="G2837" s="111" t="str">
        <f>IFERROR(VLOOKUP($I$4&amp;"--"&amp;ROW(A2831),'Clie-F'!$A$5:$J$7000,10,0),"")</f>
        <v/>
      </c>
    </row>
    <row r="2838" spans="2:7" ht="30" customHeight="1" x14ac:dyDescent="0.3">
      <c r="B2838" s="110">
        <v>2832</v>
      </c>
      <c r="C2838" s="111" t="str">
        <f>IFERROR(VLOOKUP($I$4&amp;"--"&amp;ROW(A2832),'Clie-F'!$A$5:$H$7000,4,0),"")</f>
        <v/>
      </c>
      <c r="D2838" s="112" t="str">
        <f>IFERROR(VLOOKUP($I$4&amp;"--"&amp;ROW(A2832),'Clie-F'!$A$5:$H$7000,7,0),"")</f>
        <v/>
      </c>
      <c r="E2838" s="111" t="str">
        <f t="shared" ca="1" si="44"/>
        <v/>
      </c>
      <c r="F2838" s="111" t="str">
        <f>IFERROR(VLOOKUP($I$4&amp;"--"&amp;ROW(A2832),'Clie-F'!$A$5:$J$7000,9,0),"")</f>
        <v/>
      </c>
      <c r="G2838" s="111" t="str">
        <f>IFERROR(VLOOKUP($I$4&amp;"--"&amp;ROW(A2832),'Clie-F'!$A$5:$J$7000,10,0),"")</f>
        <v/>
      </c>
    </row>
    <row r="2839" spans="2:7" ht="30" customHeight="1" x14ac:dyDescent="0.3">
      <c r="B2839" s="110">
        <v>2833</v>
      </c>
      <c r="C2839" s="111" t="str">
        <f>IFERROR(VLOOKUP($I$4&amp;"--"&amp;ROW(A2833),'Clie-F'!$A$5:$H$7000,4,0),"")</f>
        <v/>
      </c>
      <c r="D2839" s="112" t="str">
        <f>IFERROR(VLOOKUP($I$4&amp;"--"&amp;ROW(A2833),'Clie-F'!$A$5:$H$7000,7,0),"")</f>
        <v/>
      </c>
      <c r="E2839" s="111" t="str">
        <f t="shared" ca="1" si="44"/>
        <v/>
      </c>
      <c r="F2839" s="111" t="str">
        <f>IFERROR(VLOOKUP($I$4&amp;"--"&amp;ROW(A2833),'Clie-F'!$A$5:$J$7000,9,0),"")</f>
        <v/>
      </c>
      <c r="G2839" s="111" t="str">
        <f>IFERROR(VLOOKUP($I$4&amp;"--"&amp;ROW(A2833),'Clie-F'!$A$5:$J$7000,10,0),"")</f>
        <v/>
      </c>
    </row>
    <row r="2840" spans="2:7" ht="30" customHeight="1" x14ac:dyDescent="0.3">
      <c r="B2840" s="110">
        <v>2834</v>
      </c>
      <c r="C2840" s="111" t="str">
        <f>IFERROR(VLOOKUP($I$4&amp;"--"&amp;ROW(A2834),'Clie-F'!$A$5:$H$7000,4,0),"")</f>
        <v/>
      </c>
      <c r="D2840" s="112" t="str">
        <f>IFERROR(VLOOKUP($I$4&amp;"--"&amp;ROW(A2834),'Clie-F'!$A$5:$H$7000,7,0),"")</f>
        <v/>
      </c>
      <c r="E2840" s="111" t="str">
        <f t="shared" ca="1" si="44"/>
        <v/>
      </c>
      <c r="F2840" s="111" t="str">
        <f>IFERROR(VLOOKUP($I$4&amp;"--"&amp;ROW(A2834),'Clie-F'!$A$5:$J$7000,9,0),"")</f>
        <v/>
      </c>
      <c r="G2840" s="111" t="str">
        <f>IFERROR(VLOOKUP($I$4&amp;"--"&amp;ROW(A2834),'Clie-F'!$A$5:$J$7000,10,0),"")</f>
        <v/>
      </c>
    </row>
    <row r="2841" spans="2:7" ht="30" customHeight="1" x14ac:dyDescent="0.3">
      <c r="B2841" s="110">
        <v>2835</v>
      </c>
      <c r="C2841" s="111" t="str">
        <f>IFERROR(VLOOKUP($I$4&amp;"--"&amp;ROW(A2835),'Clie-F'!$A$5:$H$7000,4,0),"")</f>
        <v/>
      </c>
      <c r="D2841" s="112" t="str">
        <f>IFERROR(VLOOKUP($I$4&amp;"--"&amp;ROW(A2835),'Clie-F'!$A$5:$H$7000,7,0),"")</f>
        <v/>
      </c>
      <c r="E2841" s="111" t="str">
        <f t="shared" ca="1" si="44"/>
        <v/>
      </c>
      <c r="F2841" s="111" t="str">
        <f>IFERROR(VLOOKUP($I$4&amp;"--"&amp;ROW(A2835),'Clie-F'!$A$5:$J$7000,9,0),"")</f>
        <v/>
      </c>
      <c r="G2841" s="111" t="str">
        <f>IFERROR(VLOOKUP($I$4&amp;"--"&amp;ROW(A2835),'Clie-F'!$A$5:$J$7000,10,0),"")</f>
        <v/>
      </c>
    </row>
    <row r="2842" spans="2:7" ht="30" customHeight="1" x14ac:dyDescent="0.3">
      <c r="B2842" s="110">
        <v>2836</v>
      </c>
      <c r="C2842" s="111" t="str">
        <f>IFERROR(VLOOKUP($I$4&amp;"--"&amp;ROW(A2836),'Clie-F'!$A$5:$H$7000,4,0),"")</f>
        <v/>
      </c>
      <c r="D2842" s="112" t="str">
        <f>IFERROR(VLOOKUP($I$4&amp;"--"&amp;ROW(A2836),'Clie-F'!$A$5:$H$7000,7,0),"")</f>
        <v/>
      </c>
      <c r="E2842" s="111" t="str">
        <f t="shared" ca="1" si="44"/>
        <v/>
      </c>
      <c r="F2842" s="111" t="str">
        <f>IFERROR(VLOOKUP($I$4&amp;"--"&amp;ROW(A2836),'Clie-F'!$A$5:$J$7000,9,0),"")</f>
        <v/>
      </c>
      <c r="G2842" s="111" t="str">
        <f>IFERROR(VLOOKUP($I$4&amp;"--"&amp;ROW(A2836),'Clie-F'!$A$5:$J$7000,10,0),"")</f>
        <v/>
      </c>
    </row>
    <row r="2843" spans="2:7" ht="30" customHeight="1" x14ac:dyDescent="0.3">
      <c r="B2843" s="110">
        <v>2837</v>
      </c>
      <c r="C2843" s="111" t="str">
        <f>IFERROR(VLOOKUP($I$4&amp;"--"&amp;ROW(A2837),'Clie-F'!$A$5:$H$7000,4,0),"")</f>
        <v/>
      </c>
      <c r="D2843" s="112" t="str">
        <f>IFERROR(VLOOKUP($I$4&amp;"--"&amp;ROW(A2837),'Clie-F'!$A$5:$H$7000,7,0),"")</f>
        <v/>
      </c>
      <c r="E2843" s="111" t="str">
        <f t="shared" ca="1" si="44"/>
        <v/>
      </c>
      <c r="F2843" s="111" t="str">
        <f>IFERROR(VLOOKUP($I$4&amp;"--"&amp;ROW(A2837),'Clie-F'!$A$5:$J$7000,9,0),"")</f>
        <v/>
      </c>
      <c r="G2843" s="111" t="str">
        <f>IFERROR(VLOOKUP($I$4&amp;"--"&amp;ROW(A2837),'Clie-F'!$A$5:$J$7000,10,0),"")</f>
        <v/>
      </c>
    </row>
    <row r="2844" spans="2:7" ht="30" customHeight="1" x14ac:dyDescent="0.3">
      <c r="B2844" s="110">
        <v>2838</v>
      </c>
      <c r="C2844" s="111" t="str">
        <f>IFERROR(VLOOKUP($I$4&amp;"--"&amp;ROW(A2838),'Clie-F'!$A$5:$H$7000,4,0),"")</f>
        <v/>
      </c>
      <c r="D2844" s="112" t="str">
        <f>IFERROR(VLOOKUP($I$4&amp;"--"&amp;ROW(A2838),'Clie-F'!$A$5:$H$7000,7,0),"")</f>
        <v/>
      </c>
      <c r="E2844" s="111" t="str">
        <f t="shared" ca="1" si="44"/>
        <v/>
      </c>
      <c r="F2844" s="111" t="str">
        <f>IFERROR(VLOOKUP($I$4&amp;"--"&amp;ROW(A2838),'Clie-F'!$A$5:$J$7000,9,0),"")</f>
        <v/>
      </c>
      <c r="G2844" s="111" t="str">
        <f>IFERROR(VLOOKUP($I$4&amp;"--"&amp;ROW(A2838),'Clie-F'!$A$5:$J$7000,10,0),"")</f>
        <v/>
      </c>
    </row>
    <row r="2845" spans="2:7" ht="30" customHeight="1" x14ac:dyDescent="0.3">
      <c r="B2845" s="110">
        <v>2839</v>
      </c>
      <c r="C2845" s="111" t="str">
        <f>IFERROR(VLOOKUP($I$4&amp;"--"&amp;ROW(A2839),'Clie-F'!$A$5:$H$7000,4,0),"")</f>
        <v/>
      </c>
      <c r="D2845" s="112" t="str">
        <f>IFERROR(VLOOKUP($I$4&amp;"--"&amp;ROW(A2839),'Clie-F'!$A$5:$H$7000,7,0),"")</f>
        <v/>
      </c>
      <c r="E2845" s="111" t="str">
        <f t="shared" ca="1" si="44"/>
        <v/>
      </c>
      <c r="F2845" s="111" t="str">
        <f>IFERROR(VLOOKUP($I$4&amp;"--"&amp;ROW(A2839),'Clie-F'!$A$5:$J$7000,9,0),"")</f>
        <v/>
      </c>
      <c r="G2845" s="111" t="str">
        <f>IFERROR(VLOOKUP($I$4&amp;"--"&amp;ROW(A2839),'Clie-F'!$A$5:$J$7000,10,0),"")</f>
        <v/>
      </c>
    </row>
    <row r="2846" spans="2:7" ht="30" customHeight="1" x14ac:dyDescent="0.3">
      <c r="B2846" s="110">
        <v>2840</v>
      </c>
      <c r="C2846" s="111" t="str">
        <f>IFERROR(VLOOKUP($I$4&amp;"--"&amp;ROW(A2840),'Clie-F'!$A$5:$H$7000,4,0),"")</f>
        <v/>
      </c>
      <c r="D2846" s="112" t="str">
        <f>IFERROR(VLOOKUP($I$4&amp;"--"&amp;ROW(A2840),'Clie-F'!$A$5:$H$7000,7,0),"")</f>
        <v/>
      </c>
      <c r="E2846" s="111" t="str">
        <f t="shared" ca="1" si="44"/>
        <v/>
      </c>
      <c r="F2846" s="111" t="str">
        <f>IFERROR(VLOOKUP($I$4&amp;"--"&amp;ROW(A2840),'Clie-F'!$A$5:$J$7000,9,0),"")</f>
        <v/>
      </c>
      <c r="G2846" s="111" t="str">
        <f>IFERROR(VLOOKUP($I$4&amp;"--"&amp;ROW(A2840),'Clie-F'!$A$5:$J$7000,10,0),"")</f>
        <v/>
      </c>
    </row>
    <row r="2847" spans="2:7" ht="30" customHeight="1" x14ac:dyDescent="0.3">
      <c r="B2847" s="110">
        <v>2841</v>
      </c>
      <c r="C2847" s="111" t="str">
        <f>IFERROR(VLOOKUP($I$4&amp;"--"&amp;ROW(A2841),'Clie-F'!$A$5:$H$7000,4,0),"")</f>
        <v/>
      </c>
      <c r="D2847" s="112" t="str">
        <f>IFERROR(VLOOKUP($I$4&amp;"--"&amp;ROW(A2841),'Clie-F'!$A$5:$H$7000,7,0),"")</f>
        <v/>
      </c>
      <c r="E2847" s="111" t="str">
        <f t="shared" ca="1" si="44"/>
        <v/>
      </c>
      <c r="F2847" s="111" t="str">
        <f>IFERROR(VLOOKUP($I$4&amp;"--"&amp;ROW(A2841),'Clie-F'!$A$5:$J$7000,9,0),"")</f>
        <v/>
      </c>
      <c r="G2847" s="111" t="str">
        <f>IFERROR(VLOOKUP($I$4&amp;"--"&amp;ROW(A2841),'Clie-F'!$A$5:$J$7000,10,0),"")</f>
        <v/>
      </c>
    </row>
    <row r="2848" spans="2:7" ht="30" customHeight="1" x14ac:dyDescent="0.3">
      <c r="B2848" s="110">
        <v>2842</v>
      </c>
      <c r="C2848" s="111" t="str">
        <f>IFERROR(VLOOKUP($I$4&amp;"--"&amp;ROW(A2842),'Clie-F'!$A$5:$H$7000,4,0),"")</f>
        <v/>
      </c>
      <c r="D2848" s="112" t="str">
        <f>IFERROR(VLOOKUP($I$4&amp;"--"&amp;ROW(A2842),'Clie-F'!$A$5:$H$7000,7,0),"")</f>
        <v/>
      </c>
      <c r="E2848" s="111" t="str">
        <f t="shared" ca="1" si="44"/>
        <v/>
      </c>
      <c r="F2848" s="111" t="str">
        <f>IFERROR(VLOOKUP($I$4&amp;"--"&amp;ROW(A2842),'Clie-F'!$A$5:$J$7000,9,0),"")</f>
        <v/>
      </c>
      <c r="G2848" s="111" t="str">
        <f>IFERROR(VLOOKUP($I$4&amp;"--"&amp;ROW(A2842),'Clie-F'!$A$5:$J$7000,10,0),"")</f>
        <v/>
      </c>
    </row>
    <row r="2849" spans="2:7" ht="30" customHeight="1" x14ac:dyDescent="0.3">
      <c r="B2849" s="110">
        <v>2843</v>
      </c>
      <c r="C2849" s="111" t="str">
        <f>IFERROR(VLOOKUP($I$4&amp;"--"&amp;ROW(A2843),'Clie-F'!$A$5:$H$7000,4,0),"")</f>
        <v/>
      </c>
      <c r="D2849" s="112" t="str">
        <f>IFERROR(VLOOKUP($I$4&amp;"--"&amp;ROW(A2843),'Clie-F'!$A$5:$H$7000,7,0),"")</f>
        <v/>
      </c>
      <c r="E2849" s="111" t="str">
        <f t="shared" ca="1" si="44"/>
        <v/>
      </c>
      <c r="F2849" s="111" t="str">
        <f>IFERROR(VLOOKUP($I$4&amp;"--"&amp;ROW(A2843),'Clie-F'!$A$5:$J$7000,9,0),"")</f>
        <v/>
      </c>
      <c r="G2849" s="111" t="str">
        <f>IFERROR(VLOOKUP($I$4&amp;"--"&amp;ROW(A2843),'Clie-F'!$A$5:$J$7000,10,0),"")</f>
        <v/>
      </c>
    </row>
    <row r="2850" spans="2:7" ht="30" customHeight="1" x14ac:dyDescent="0.3">
      <c r="B2850" s="110">
        <v>2844</v>
      </c>
      <c r="C2850" s="111" t="str">
        <f>IFERROR(VLOOKUP($I$4&amp;"--"&amp;ROW(A2844),'Clie-F'!$A$5:$H$7000,4,0),"")</f>
        <v/>
      </c>
      <c r="D2850" s="112" t="str">
        <f>IFERROR(VLOOKUP($I$4&amp;"--"&amp;ROW(A2844),'Clie-F'!$A$5:$H$7000,7,0),"")</f>
        <v/>
      </c>
      <c r="E2850" s="111" t="str">
        <f t="shared" ca="1" si="44"/>
        <v/>
      </c>
      <c r="F2850" s="111" t="str">
        <f>IFERROR(VLOOKUP($I$4&amp;"--"&amp;ROW(A2844),'Clie-F'!$A$5:$J$7000,9,0),"")</f>
        <v/>
      </c>
      <c r="G2850" s="111" t="str">
        <f>IFERROR(VLOOKUP($I$4&amp;"--"&amp;ROW(A2844),'Clie-F'!$A$5:$J$7000,10,0),"")</f>
        <v/>
      </c>
    </row>
    <row r="2851" spans="2:7" ht="30" customHeight="1" x14ac:dyDescent="0.3">
      <c r="B2851" s="110">
        <v>2845</v>
      </c>
      <c r="C2851" s="111" t="str">
        <f>IFERROR(VLOOKUP($I$4&amp;"--"&amp;ROW(A2845),'Clie-F'!$A$5:$H$7000,4,0),"")</f>
        <v/>
      </c>
      <c r="D2851" s="112" t="str">
        <f>IFERROR(VLOOKUP($I$4&amp;"--"&amp;ROW(A2845),'Clie-F'!$A$5:$H$7000,7,0),"")</f>
        <v/>
      </c>
      <c r="E2851" s="111" t="str">
        <f t="shared" ca="1" si="44"/>
        <v/>
      </c>
      <c r="F2851" s="111" t="str">
        <f>IFERROR(VLOOKUP($I$4&amp;"--"&amp;ROW(A2845),'Clie-F'!$A$5:$J$7000,9,0),"")</f>
        <v/>
      </c>
      <c r="G2851" s="111" t="str">
        <f>IFERROR(VLOOKUP($I$4&amp;"--"&amp;ROW(A2845),'Clie-F'!$A$5:$J$7000,10,0),"")</f>
        <v/>
      </c>
    </row>
    <row r="2852" spans="2:7" ht="30" customHeight="1" x14ac:dyDescent="0.3">
      <c r="B2852" s="110">
        <v>2846</v>
      </c>
      <c r="C2852" s="111" t="str">
        <f>IFERROR(VLOOKUP($I$4&amp;"--"&amp;ROW(A2846),'Clie-F'!$A$5:$H$7000,4,0),"")</f>
        <v/>
      </c>
      <c r="D2852" s="112" t="str">
        <f>IFERROR(VLOOKUP($I$4&amp;"--"&amp;ROW(A2846),'Clie-F'!$A$5:$H$7000,7,0),"")</f>
        <v/>
      </c>
      <c r="E2852" s="111" t="str">
        <f t="shared" ca="1" si="44"/>
        <v/>
      </c>
      <c r="F2852" s="111" t="str">
        <f>IFERROR(VLOOKUP($I$4&amp;"--"&amp;ROW(A2846),'Clie-F'!$A$5:$J$7000,9,0),"")</f>
        <v/>
      </c>
      <c r="G2852" s="111" t="str">
        <f>IFERROR(VLOOKUP($I$4&amp;"--"&amp;ROW(A2846),'Clie-F'!$A$5:$J$7000,10,0),"")</f>
        <v/>
      </c>
    </row>
    <row r="2853" spans="2:7" ht="30" customHeight="1" x14ac:dyDescent="0.3">
      <c r="B2853" s="110">
        <v>2847</v>
      </c>
      <c r="C2853" s="111" t="str">
        <f>IFERROR(VLOOKUP($I$4&amp;"--"&amp;ROW(A2847),'Clie-F'!$A$5:$H$7000,4,0),"")</f>
        <v/>
      </c>
      <c r="D2853" s="112" t="str">
        <f>IFERROR(VLOOKUP($I$4&amp;"--"&amp;ROW(A2847),'Clie-F'!$A$5:$H$7000,7,0),"")</f>
        <v/>
      </c>
      <c r="E2853" s="111" t="str">
        <f t="shared" ca="1" si="44"/>
        <v/>
      </c>
      <c r="F2853" s="111" t="str">
        <f>IFERROR(VLOOKUP($I$4&amp;"--"&amp;ROW(A2847),'Clie-F'!$A$5:$J$7000,9,0),"")</f>
        <v/>
      </c>
      <c r="G2853" s="111" t="str">
        <f>IFERROR(VLOOKUP($I$4&amp;"--"&amp;ROW(A2847),'Clie-F'!$A$5:$J$7000,10,0),"")</f>
        <v/>
      </c>
    </row>
    <row r="2854" spans="2:7" ht="30" customHeight="1" x14ac:dyDescent="0.3">
      <c r="B2854" s="110">
        <v>2848</v>
      </c>
      <c r="C2854" s="111" t="str">
        <f>IFERROR(VLOOKUP($I$4&amp;"--"&amp;ROW(A2848),'Clie-F'!$A$5:$H$7000,4,0),"")</f>
        <v/>
      </c>
      <c r="D2854" s="112" t="str">
        <f>IFERROR(VLOOKUP($I$4&amp;"--"&amp;ROW(A2848),'Clie-F'!$A$5:$H$7000,7,0),"")</f>
        <v/>
      </c>
      <c r="E2854" s="111" t="str">
        <f t="shared" ca="1" si="44"/>
        <v/>
      </c>
      <c r="F2854" s="111" t="str">
        <f>IFERROR(VLOOKUP($I$4&amp;"--"&amp;ROW(A2848),'Clie-F'!$A$5:$J$7000,9,0),"")</f>
        <v/>
      </c>
      <c r="G2854" s="111" t="str">
        <f>IFERROR(VLOOKUP($I$4&amp;"--"&amp;ROW(A2848),'Clie-F'!$A$5:$J$7000,10,0),"")</f>
        <v/>
      </c>
    </row>
    <row r="2855" spans="2:7" ht="30" customHeight="1" x14ac:dyDescent="0.3">
      <c r="B2855" s="110">
        <v>2849</v>
      </c>
      <c r="C2855" s="111" t="str">
        <f>IFERROR(VLOOKUP($I$4&amp;"--"&amp;ROW(A2849),'Clie-F'!$A$5:$H$7000,4,0),"")</f>
        <v/>
      </c>
      <c r="D2855" s="112" t="str">
        <f>IFERROR(VLOOKUP($I$4&amp;"--"&amp;ROW(A2849),'Clie-F'!$A$5:$H$7000,7,0),"")</f>
        <v/>
      </c>
      <c r="E2855" s="111" t="str">
        <f t="shared" ca="1" si="44"/>
        <v/>
      </c>
      <c r="F2855" s="111" t="str">
        <f>IFERROR(VLOOKUP($I$4&amp;"--"&amp;ROW(A2849),'Clie-F'!$A$5:$J$7000,9,0),"")</f>
        <v/>
      </c>
      <c r="G2855" s="111" t="str">
        <f>IFERROR(VLOOKUP($I$4&amp;"--"&amp;ROW(A2849),'Clie-F'!$A$5:$J$7000,10,0),"")</f>
        <v/>
      </c>
    </row>
    <row r="2856" spans="2:7" ht="30" customHeight="1" x14ac:dyDescent="0.3">
      <c r="B2856" s="110">
        <v>2850</v>
      </c>
      <c r="C2856" s="111" t="str">
        <f>IFERROR(VLOOKUP($I$4&amp;"--"&amp;ROW(A2850),'Clie-F'!$A$5:$H$7000,4,0),"")</f>
        <v/>
      </c>
      <c r="D2856" s="112" t="str">
        <f>IFERROR(VLOOKUP($I$4&amp;"--"&amp;ROW(A2850),'Clie-F'!$A$5:$H$7000,7,0),"")</f>
        <v/>
      </c>
      <c r="E2856" s="111" t="str">
        <f t="shared" ca="1" si="44"/>
        <v/>
      </c>
      <c r="F2856" s="111" t="str">
        <f>IFERROR(VLOOKUP($I$4&amp;"--"&amp;ROW(A2850),'Clie-F'!$A$5:$J$7000,9,0),"")</f>
        <v/>
      </c>
      <c r="G2856" s="111" t="str">
        <f>IFERROR(VLOOKUP($I$4&amp;"--"&amp;ROW(A2850),'Clie-F'!$A$5:$J$7000,10,0),"")</f>
        <v/>
      </c>
    </row>
    <row r="2857" spans="2:7" ht="30" customHeight="1" x14ac:dyDescent="0.3">
      <c r="B2857" s="110">
        <v>2851</v>
      </c>
      <c r="C2857" s="111" t="str">
        <f>IFERROR(VLOOKUP($I$4&amp;"--"&amp;ROW(A2851),'Clie-F'!$A$5:$H$7000,4,0),"")</f>
        <v/>
      </c>
      <c r="D2857" s="112" t="str">
        <f>IFERROR(VLOOKUP($I$4&amp;"--"&amp;ROW(A2851),'Clie-F'!$A$5:$H$7000,7,0),"")</f>
        <v/>
      </c>
      <c r="E2857" s="111" t="str">
        <f t="shared" ca="1" si="44"/>
        <v/>
      </c>
      <c r="F2857" s="111" t="str">
        <f>IFERROR(VLOOKUP($I$4&amp;"--"&amp;ROW(A2851),'Clie-F'!$A$5:$J$7000,9,0),"")</f>
        <v/>
      </c>
      <c r="G2857" s="111" t="str">
        <f>IFERROR(VLOOKUP($I$4&amp;"--"&amp;ROW(A2851),'Clie-F'!$A$5:$J$7000,10,0),"")</f>
        <v/>
      </c>
    </row>
    <row r="2858" spans="2:7" ht="30" customHeight="1" x14ac:dyDescent="0.3">
      <c r="B2858" s="110">
        <v>2852</v>
      </c>
      <c r="C2858" s="111" t="str">
        <f>IFERROR(VLOOKUP($I$4&amp;"--"&amp;ROW(A2852),'Clie-F'!$A$5:$H$7000,4,0),"")</f>
        <v/>
      </c>
      <c r="D2858" s="112" t="str">
        <f>IFERROR(VLOOKUP($I$4&amp;"--"&amp;ROW(A2852),'Clie-F'!$A$5:$H$7000,7,0),"")</f>
        <v/>
      </c>
      <c r="E2858" s="111" t="str">
        <f t="shared" ca="1" si="44"/>
        <v/>
      </c>
      <c r="F2858" s="111" t="str">
        <f>IFERROR(VLOOKUP($I$4&amp;"--"&amp;ROW(A2852),'Clie-F'!$A$5:$J$7000,9,0),"")</f>
        <v/>
      </c>
      <c r="G2858" s="111" t="str">
        <f>IFERROR(VLOOKUP($I$4&amp;"--"&amp;ROW(A2852),'Clie-F'!$A$5:$J$7000,10,0),"")</f>
        <v/>
      </c>
    </row>
    <row r="2859" spans="2:7" ht="30" customHeight="1" x14ac:dyDescent="0.3">
      <c r="B2859" s="110">
        <v>2853</v>
      </c>
      <c r="C2859" s="111" t="str">
        <f>IFERROR(VLOOKUP($I$4&amp;"--"&amp;ROW(A2853),'Clie-F'!$A$5:$H$7000,4,0),"")</f>
        <v/>
      </c>
      <c r="D2859" s="112" t="str">
        <f>IFERROR(VLOOKUP($I$4&amp;"--"&amp;ROW(A2853),'Clie-F'!$A$5:$H$7000,7,0),"")</f>
        <v/>
      </c>
      <c r="E2859" s="111" t="str">
        <f t="shared" ca="1" si="44"/>
        <v/>
      </c>
      <c r="F2859" s="111" t="str">
        <f>IFERROR(VLOOKUP($I$4&amp;"--"&amp;ROW(A2853),'Clie-F'!$A$5:$J$7000,9,0),"")</f>
        <v/>
      </c>
      <c r="G2859" s="111" t="str">
        <f>IFERROR(VLOOKUP($I$4&amp;"--"&amp;ROW(A2853),'Clie-F'!$A$5:$J$7000,10,0),"")</f>
        <v/>
      </c>
    </row>
    <row r="2860" spans="2:7" ht="30" customHeight="1" x14ac:dyDescent="0.3">
      <c r="B2860" s="110">
        <v>2854</v>
      </c>
      <c r="C2860" s="111" t="str">
        <f>IFERROR(VLOOKUP($I$4&amp;"--"&amp;ROW(A2854),'Clie-F'!$A$5:$H$7000,4,0),"")</f>
        <v/>
      </c>
      <c r="D2860" s="112" t="str">
        <f>IFERROR(VLOOKUP($I$4&amp;"--"&amp;ROW(A2854),'Clie-F'!$A$5:$H$7000,7,0),"")</f>
        <v/>
      </c>
      <c r="E2860" s="111" t="str">
        <f t="shared" ca="1" si="44"/>
        <v/>
      </c>
      <c r="F2860" s="111" t="str">
        <f>IFERROR(VLOOKUP($I$4&amp;"--"&amp;ROW(A2854),'Clie-F'!$A$5:$J$7000,9,0),"")</f>
        <v/>
      </c>
      <c r="G2860" s="111" t="str">
        <f>IFERROR(VLOOKUP($I$4&amp;"--"&amp;ROW(A2854),'Clie-F'!$A$5:$J$7000,10,0),"")</f>
        <v/>
      </c>
    </row>
    <row r="2861" spans="2:7" ht="30" customHeight="1" x14ac:dyDescent="0.3">
      <c r="B2861" s="110">
        <v>2855</v>
      </c>
      <c r="C2861" s="111" t="str">
        <f>IFERROR(VLOOKUP($I$4&amp;"--"&amp;ROW(A2855),'Clie-F'!$A$5:$H$7000,4,0),"")</f>
        <v/>
      </c>
      <c r="D2861" s="112" t="str">
        <f>IFERROR(VLOOKUP($I$4&amp;"--"&amp;ROW(A2855),'Clie-F'!$A$5:$H$7000,7,0),"")</f>
        <v/>
      </c>
      <c r="E2861" s="111" t="str">
        <f t="shared" ca="1" si="44"/>
        <v/>
      </c>
      <c r="F2861" s="111" t="str">
        <f>IFERROR(VLOOKUP($I$4&amp;"--"&amp;ROW(A2855),'Clie-F'!$A$5:$J$7000,9,0),"")</f>
        <v/>
      </c>
      <c r="G2861" s="111" t="str">
        <f>IFERROR(VLOOKUP($I$4&amp;"--"&amp;ROW(A2855),'Clie-F'!$A$5:$J$7000,10,0),"")</f>
        <v/>
      </c>
    </row>
    <row r="2862" spans="2:7" ht="30" customHeight="1" x14ac:dyDescent="0.3">
      <c r="B2862" s="110">
        <v>2856</v>
      </c>
      <c r="C2862" s="111" t="str">
        <f>IFERROR(VLOOKUP($I$4&amp;"--"&amp;ROW(A2856),'Clie-F'!$A$5:$H$7000,4,0),"")</f>
        <v/>
      </c>
      <c r="D2862" s="112" t="str">
        <f>IFERROR(VLOOKUP($I$4&amp;"--"&amp;ROW(A2856),'Clie-F'!$A$5:$H$7000,7,0),"")</f>
        <v/>
      </c>
      <c r="E2862" s="111" t="str">
        <f t="shared" ca="1" si="44"/>
        <v/>
      </c>
      <c r="F2862" s="111" t="str">
        <f>IFERROR(VLOOKUP($I$4&amp;"--"&amp;ROW(A2856),'Clie-F'!$A$5:$J$7000,9,0),"")</f>
        <v/>
      </c>
      <c r="G2862" s="111" t="str">
        <f>IFERROR(VLOOKUP($I$4&amp;"--"&amp;ROW(A2856),'Clie-F'!$A$5:$J$7000,10,0),"")</f>
        <v/>
      </c>
    </row>
    <row r="2863" spans="2:7" ht="30" customHeight="1" x14ac:dyDescent="0.3">
      <c r="B2863" s="110">
        <v>2857</v>
      </c>
      <c r="C2863" s="111" t="str">
        <f>IFERROR(VLOOKUP($I$4&amp;"--"&amp;ROW(A2857),'Clie-F'!$A$5:$H$7000,4,0),"")</f>
        <v/>
      </c>
      <c r="D2863" s="112" t="str">
        <f>IFERROR(VLOOKUP($I$4&amp;"--"&amp;ROW(A2857),'Clie-F'!$A$5:$H$7000,7,0),"")</f>
        <v/>
      </c>
      <c r="E2863" s="111" t="str">
        <f t="shared" ca="1" si="44"/>
        <v/>
      </c>
      <c r="F2863" s="111" t="str">
        <f>IFERROR(VLOOKUP($I$4&amp;"--"&amp;ROW(A2857),'Clie-F'!$A$5:$J$7000,9,0),"")</f>
        <v/>
      </c>
      <c r="G2863" s="111" t="str">
        <f>IFERROR(VLOOKUP($I$4&amp;"--"&amp;ROW(A2857),'Clie-F'!$A$5:$J$7000,10,0),"")</f>
        <v/>
      </c>
    </row>
    <row r="2864" spans="2:7" ht="30" customHeight="1" x14ac:dyDescent="0.3">
      <c r="B2864" s="110">
        <v>2858</v>
      </c>
      <c r="C2864" s="111" t="str">
        <f>IFERROR(VLOOKUP($I$4&amp;"--"&amp;ROW(A2858),'Clie-F'!$A$5:$H$7000,4,0),"")</f>
        <v/>
      </c>
      <c r="D2864" s="112" t="str">
        <f>IFERROR(VLOOKUP($I$4&amp;"--"&amp;ROW(A2858),'Clie-F'!$A$5:$H$7000,7,0),"")</f>
        <v/>
      </c>
      <c r="E2864" s="111" t="str">
        <f t="shared" ca="1" si="44"/>
        <v/>
      </c>
      <c r="F2864" s="111" t="str">
        <f>IFERROR(VLOOKUP($I$4&amp;"--"&amp;ROW(A2858),'Clie-F'!$A$5:$J$7000,9,0),"")</f>
        <v/>
      </c>
      <c r="G2864" s="111" t="str">
        <f>IFERROR(VLOOKUP($I$4&amp;"--"&amp;ROW(A2858),'Clie-F'!$A$5:$J$7000,10,0),"")</f>
        <v/>
      </c>
    </row>
    <row r="2865" spans="2:7" ht="30" customHeight="1" x14ac:dyDescent="0.3">
      <c r="B2865" s="110">
        <v>2859</v>
      </c>
      <c r="C2865" s="111" t="str">
        <f>IFERROR(VLOOKUP($I$4&amp;"--"&amp;ROW(A2859),'Clie-F'!$A$5:$H$7000,4,0),"")</f>
        <v/>
      </c>
      <c r="D2865" s="112" t="str">
        <f>IFERROR(VLOOKUP($I$4&amp;"--"&amp;ROW(A2859),'Clie-F'!$A$5:$H$7000,7,0),"")</f>
        <v/>
      </c>
      <c r="E2865" s="111" t="str">
        <f t="shared" ca="1" si="44"/>
        <v/>
      </c>
      <c r="F2865" s="111" t="str">
        <f>IFERROR(VLOOKUP($I$4&amp;"--"&amp;ROW(A2859),'Clie-F'!$A$5:$J$7000,9,0),"")</f>
        <v/>
      </c>
      <c r="G2865" s="111" t="str">
        <f>IFERROR(VLOOKUP($I$4&amp;"--"&amp;ROW(A2859),'Clie-F'!$A$5:$J$7000,10,0),"")</f>
        <v/>
      </c>
    </row>
    <row r="2866" spans="2:7" ht="30" customHeight="1" x14ac:dyDescent="0.3">
      <c r="B2866" s="110">
        <v>2860</v>
      </c>
      <c r="C2866" s="111" t="str">
        <f>IFERROR(VLOOKUP($I$4&amp;"--"&amp;ROW(A2860),'Clie-F'!$A$5:$H$7000,4,0),"")</f>
        <v/>
      </c>
      <c r="D2866" s="112" t="str">
        <f>IFERROR(VLOOKUP($I$4&amp;"--"&amp;ROW(A2860),'Clie-F'!$A$5:$H$7000,7,0),"")</f>
        <v/>
      </c>
      <c r="E2866" s="111" t="str">
        <f t="shared" ca="1" si="44"/>
        <v/>
      </c>
      <c r="F2866" s="111" t="str">
        <f>IFERROR(VLOOKUP($I$4&amp;"--"&amp;ROW(A2860),'Clie-F'!$A$5:$J$7000,9,0),"")</f>
        <v/>
      </c>
      <c r="G2866" s="111" t="str">
        <f>IFERROR(VLOOKUP($I$4&amp;"--"&amp;ROW(A2860),'Clie-F'!$A$5:$J$7000,10,0),"")</f>
        <v/>
      </c>
    </row>
    <row r="2867" spans="2:7" ht="30" customHeight="1" x14ac:dyDescent="0.3">
      <c r="B2867" s="110">
        <v>2861</v>
      </c>
      <c r="C2867" s="111" t="str">
        <f>IFERROR(VLOOKUP($I$4&amp;"--"&amp;ROW(A2861),'Clie-F'!$A$5:$H$7000,4,0),"")</f>
        <v/>
      </c>
      <c r="D2867" s="112" t="str">
        <f>IFERROR(VLOOKUP($I$4&amp;"--"&amp;ROW(A2861),'Clie-F'!$A$5:$H$7000,7,0),"")</f>
        <v/>
      </c>
      <c r="E2867" s="111" t="str">
        <f t="shared" ca="1" si="44"/>
        <v/>
      </c>
      <c r="F2867" s="111" t="str">
        <f>IFERROR(VLOOKUP($I$4&amp;"--"&amp;ROW(A2861),'Clie-F'!$A$5:$J$7000,9,0),"")</f>
        <v/>
      </c>
      <c r="G2867" s="111" t="str">
        <f>IFERROR(VLOOKUP($I$4&amp;"--"&amp;ROW(A2861),'Clie-F'!$A$5:$J$7000,10,0),"")</f>
        <v/>
      </c>
    </row>
    <row r="2868" spans="2:7" ht="30" customHeight="1" x14ac:dyDescent="0.3">
      <c r="B2868" s="110">
        <v>2862</v>
      </c>
      <c r="C2868" s="111" t="str">
        <f>IFERROR(VLOOKUP($I$4&amp;"--"&amp;ROW(A2862),'Clie-F'!$A$5:$H$7000,4,0),"")</f>
        <v/>
      </c>
      <c r="D2868" s="112" t="str">
        <f>IFERROR(VLOOKUP($I$4&amp;"--"&amp;ROW(A2862),'Clie-F'!$A$5:$H$7000,7,0),"")</f>
        <v/>
      </c>
      <c r="E2868" s="111" t="str">
        <f t="shared" ca="1" si="44"/>
        <v/>
      </c>
      <c r="F2868" s="111" t="str">
        <f>IFERROR(VLOOKUP($I$4&amp;"--"&amp;ROW(A2862),'Clie-F'!$A$5:$J$7000,9,0),"")</f>
        <v/>
      </c>
      <c r="G2868" s="111" t="str">
        <f>IFERROR(VLOOKUP($I$4&amp;"--"&amp;ROW(A2862),'Clie-F'!$A$5:$J$7000,10,0),"")</f>
        <v/>
      </c>
    </row>
    <row r="2869" spans="2:7" ht="30" customHeight="1" x14ac:dyDescent="0.3">
      <c r="B2869" s="110">
        <v>2863</v>
      </c>
      <c r="C2869" s="111" t="str">
        <f>IFERROR(VLOOKUP($I$4&amp;"--"&amp;ROW(A2863),'Clie-F'!$A$5:$H$7000,4,0),"")</f>
        <v/>
      </c>
      <c r="D2869" s="112" t="str">
        <f>IFERROR(VLOOKUP($I$4&amp;"--"&amp;ROW(A2863),'Clie-F'!$A$5:$H$7000,7,0),"")</f>
        <v/>
      </c>
      <c r="E2869" s="111" t="str">
        <f t="shared" ca="1" si="44"/>
        <v/>
      </c>
      <c r="F2869" s="111" t="str">
        <f>IFERROR(VLOOKUP($I$4&amp;"--"&amp;ROW(A2863),'Clie-F'!$A$5:$J$7000,9,0),"")</f>
        <v/>
      </c>
      <c r="G2869" s="111" t="str">
        <f>IFERROR(VLOOKUP($I$4&amp;"--"&amp;ROW(A2863),'Clie-F'!$A$5:$J$7000,10,0),"")</f>
        <v/>
      </c>
    </row>
    <row r="2870" spans="2:7" ht="30" customHeight="1" x14ac:dyDescent="0.3">
      <c r="B2870" s="110">
        <v>2864</v>
      </c>
      <c r="C2870" s="111" t="str">
        <f>IFERROR(VLOOKUP($I$4&amp;"--"&amp;ROW(A2864),'Clie-F'!$A$5:$H$7000,4,0),"")</f>
        <v/>
      </c>
      <c r="D2870" s="112" t="str">
        <f>IFERROR(VLOOKUP($I$4&amp;"--"&amp;ROW(A2864),'Clie-F'!$A$5:$H$7000,7,0),"")</f>
        <v/>
      </c>
      <c r="E2870" s="111" t="str">
        <f t="shared" ca="1" si="44"/>
        <v/>
      </c>
      <c r="F2870" s="111" t="str">
        <f>IFERROR(VLOOKUP($I$4&amp;"--"&amp;ROW(A2864),'Clie-F'!$A$5:$J$7000,9,0),"")</f>
        <v/>
      </c>
      <c r="G2870" s="111" t="str">
        <f>IFERROR(VLOOKUP($I$4&amp;"--"&amp;ROW(A2864),'Clie-F'!$A$5:$J$7000,10,0),"")</f>
        <v/>
      </c>
    </row>
    <row r="2871" spans="2:7" ht="30" customHeight="1" x14ac:dyDescent="0.3">
      <c r="B2871" s="110">
        <v>2865</v>
      </c>
      <c r="C2871" s="111" t="str">
        <f>IFERROR(VLOOKUP($I$4&amp;"--"&amp;ROW(A2865),'Clie-F'!$A$5:$H$7000,4,0),"")</f>
        <v/>
      </c>
      <c r="D2871" s="112" t="str">
        <f>IFERROR(VLOOKUP($I$4&amp;"--"&amp;ROW(A2865),'Clie-F'!$A$5:$H$7000,7,0),"")</f>
        <v/>
      </c>
      <c r="E2871" s="111" t="str">
        <f t="shared" ca="1" si="44"/>
        <v/>
      </c>
      <c r="F2871" s="111" t="str">
        <f>IFERROR(VLOOKUP($I$4&amp;"--"&amp;ROW(A2865),'Clie-F'!$A$5:$J$7000,9,0),"")</f>
        <v/>
      </c>
      <c r="G2871" s="111" t="str">
        <f>IFERROR(VLOOKUP($I$4&amp;"--"&amp;ROW(A2865),'Clie-F'!$A$5:$J$7000,10,0),"")</f>
        <v/>
      </c>
    </row>
    <row r="2872" spans="2:7" ht="30" customHeight="1" x14ac:dyDescent="0.3">
      <c r="B2872" s="110">
        <v>2866</v>
      </c>
      <c r="C2872" s="111" t="str">
        <f>IFERROR(VLOOKUP($I$4&amp;"--"&amp;ROW(A2866),'Clie-F'!$A$5:$H$7000,4,0),"")</f>
        <v/>
      </c>
      <c r="D2872" s="112" t="str">
        <f>IFERROR(VLOOKUP($I$4&amp;"--"&amp;ROW(A2866),'Clie-F'!$A$5:$H$7000,7,0),"")</f>
        <v/>
      </c>
      <c r="E2872" s="111" t="str">
        <f t="shared" ca="1" si="44"/>
        <v/>
      </c>
      <c r="F2872" s="111" t="str">
        <f>IFERROR(VLOOKUP($I$4&amp;"--"&amp;ROW(A2866),'Clie-F'!$A$5:$J$7000,9,0),"")</f>
        <v/>
      </c>
      <c r="G2872" s="111" t="str">
        <f>IFERROR(VLOOKUP($I$4&amp;"--"&amp;ROW(A2866),'Clie-F'!$A$5:$J$7000,10,0),"")</f>
        <v/>
      </c>
    </row>
    <row r="2873" spans="2:7" ht="30" customHeight="1" x14ac:dyDescent="0.3">
      <c r="B2873" s="110">
        <v>2867</v>
      </c>
      <c r="C2873" s="111" t="str">
        <f>IFERROR(VLOOKUP($I$4&amp;"--"&amp;ROW(A2867),'Clie-F'!$A$5:$H$7000,4,0),"")</f>
        <v/>
      </c>
      <c r="D2873" s="112" t="str">
        <f>IFERROR(VLOOKUP($I$4&amp;"--"&amp;ROW(A2867),'Clie-F'!$A$5:$H$7000,7,0),"")</f>
        <v/>
      </c>
      <c r="E2873" s="111" t="str">
        <f t="shared" ca="1" si="44"/>
        <v/>
      </c>
      <c r="F2873" s="111" t="str">
        <f>IFERROR(VLOOKUP($I$4&amp;"--"&amp;ROW(A2867),'Clie-F'!$A$5:$J$7000,9,0),"")</f>
        <v/>
      </c>
      <c r="G2873" s="111" t="str">
        <f>IFERROR(VLOOKUP($I$4&amp;"--"&amp;ROW(A2867),'Clie-F'!$A$5:$J$7000,10,0),"")</f>
        <v/>
      </c>
    </row>
    <row r="2874" spans="2:7" ht="30" customHeight="1" x14ac:dyDescent="0.3">
      <c r="B2874" s="110">
        <v>2868</v>
      </c>
      <c r="C2874" s="111" t="str">
        <f>IFERROR(VLOOKUP($I$4&amp;"--"&amp;ROW(A2868),'Clie-F'!$A$5:$H$7000,4,0),"")</f>
        <v/>
      </c>
      <c r="D2874" s="112" t="str">
        <f>IFERROR(VLOOKUP($I$4&amp;"--"&amp;ROW(A2868),'Clie-F'!$A$5:$H$7000,7,0),"")</f>
        <v/>
      </c>
      <c r="E2874" s="111" t="str">
        <f t="shared" ca="1" si="44"/>
        <v/>
      </c>
      <c r="F2874" s="111" t="str">
        <f>IFERROR(VLOOKUP($I$4&amp;"--"&amp;ROW(A2868),'Clie-F'!$A$5:$J$7000,9,0),"")</f>
        <v/>
      </c>
      <c r="G2874" s="111" t="str">
        <f>IFERROR(VLOOKUP($I$4&amp;"--"&amp;ROW(A2868),'Clie-F'!$A$5:$J$7000,10,0),"")</f>
        <v/>
      </c>
    </row>
    <row r="2875" spans="2:7" ht="30" customHeight="1" x14ac:dyDescent="0.3">
      <c r="B2875" s="110">
        <v>2869</v>
      </c>
      <c r="C2875" s="111" t="str">
        <f>IFERROR(VLOOKUP($I$4&amp;"--"&amp;ROW(A2869),'Clie-F'!$A$5:$H$7000,4,0),"")</f>
        <v/>
      </c>
      <c r="D2875" s="112" t="str">
        <f>IFERROR(VLOOKUP($I$4&amp;"--"&amp;ROW(A2869),'Clie-F'!$A$5:$H$7000,7,0),"")</f>
        <v/>
      </c>
      <c r="E2875" s="111" t="str">
        <f t="shared" ca="1" si="44"/>
        <v/>
      </c>
      <c r="F2875" s="111" t="str">
        <f>IFERROR(VLOOKUP($I$4&amp;"--"&amp;ROW(A2869),'Clie-F'!$A$5:$J$7000,9,0),"")</f>
        <v/>
      </c>
      <c r="G2875" s="111" t="str">
        <f>IFERROR(VLOOKUP($I$4&amp;"--"&amp;ROW(A2869),'Clie-F'!$A$5:$J$7000,10,0),"")</f>
        <v/>
      </c>
    </row>
    <row r="2876" spans="2:7" ht="30" customHeight="1" x14ac:dyDescent="0.3">
      <c r="B2876" s="110">
        <v>2870</v>
      </c>
      <c r="C2876" s="111" t="str">
        <f>IFERROR(VLOOKUP($I$4&amp;"--"&amp;ROW(A2870),'Clie-F'!$A$5:$H$7000,4,0),"")</f>
        <v/>
      </c>
      <c r="D2876" s="112" t="str">
        <f>IFERROR(VLOOKUP($I$4&amp;"--"&amp;ROW(A2870),'Clie-F'!$A$5:$H$7000,7,0),"")</f>
        <v/>
      </c>
      <c r="E2876" s="111" t="str">
        <f t="shared" ca="1" si="44"/>
        <v/>
      </c>
      <c r="F2876" s="111" t="str">
        <f>IFERROR(VLOOKUP($I$4&amp;"--"&amp;ROW(A2870),'Clie-F'!$A$5:$J$7000,9,0),"")</f>
        <v/>
      </c>
      <c r="G2876" s="111" t="str">
        <f>IFERROR(VLOOKUP($I$4&amp;"--"&amp;ROW(A2870),'Clie-F'!$A$5:$J$7000,10,0),"")</f>
        <v/>
      </c>
    </row>
    <row r="2877" spans="2:7" ht="30" customHeight="1" x14ac:dyDescent="0.3">
      <c r="B2877" s="110">
        <v>2871</v>
      </c>
      <c r="C2877" s="111" t="str">
        <f>IFERROR(VLOOKUP($I$4&amp;"--"&amp;ROW(A2871),'Clie-F'!$A$5:$H$7000,4,0),"")</f>
        <v/>
      </c>
      <c r="D2877" s="112" t="str">
        <f>IFERROR(VLOOKUP($I$4&amp;"--"&amp;ROW(A2871),'Clie-F'!$A$5:$H$7000,7,0),"")</f>
        <v/>
      </c>
      <c r="E2877" s="111" t="str">
        <f t="shared" ca="1" si="44"/>
        <v/>
      </c>
      <c r="F2877" s="111" t="str">
        <f>IFERROR(VLOOKUP($I$4&amp;"--"&amp;ROW(A2871),'Clie-F'!$A$5:$J$7000,9,0),"")</f>
        <v/>
      </c>
      <c r="G2877" s="111" t="str">
        <f>IFERROR(VLOOKUP($I$4&amp;"--"&amp;ROW(A2871),'Clie-F'!$A$5:$J$7000,10,0),"")</f>
        <v/>
      </c>
    </row>
    <row r="2878" spans="2:7" ht="30" customHeight="1" x14ac:dyDescent="0.3">
      <c r="B2878" s="110">
        <v>2872</v>
      </c>
      <c r="C2878" s="111" t="str">
        <f>IFERROR(VLOOKUP($I$4&amp;"--"&amp;ROW(A2872),'Clie-F'!$A$5:$H$7000,4,0),"")</f>
        <v/>
      </c>
      <c r="D2878" s="112" t="str">
        <f>IFERROR(VLOOKUP($I$4&amp;"--"&amp;ROW(A2872),'Clie-F'!$A$5:$H$7000,7,0),"")</f>
        <v/>
      </c>
      <c r="E2878" s="111" t="str">
        <f t="shared" ca="1" si="44"/>
        <v/>
      </c>
      <c r="F2878" s="111" t="str">
        <f>IFERROR(VLOOKUP($I$4&amp;"--"&amp;ROW(A2872),'Clie-F'!$A$5:$J$7000,9,0),"")</f>
        <v/>
      </c>
      <c r="G2878" s="111" t="str">
        <f>IFERROR(VLOOKUP($I$4&amp;"--"&amp;ROW(A2872),'Clie-F'!$A$5:$J$7000,10,0),"")</f>
        <v/>
      </c>
    </row>
    <row r="2879" spans="2:7" ht="30" customHeight="1" x14ac:dyDescent="0.3">
      <c r="B2879" s="110">
        <v>2873</v>
      </c>
      <c r="C2879" s="111" t="str">
        <f>IFERROR(VLOOKUP($I$4&amp;"--"&amp;ROW(A2873),'Clie-F'!$A$5:$H$7000,4,0),"")</f>
        <v/>
      </c>
      <c r="D2879" s="112" t="str">
        <f>IFERROR(VLOOKUP($I$4&amp;"--"&amp;ROW(A2873),'Clie-F'!$A$5:$H$7000,7,0),"")</f>
        <v/>
      </c>
      <c r="E2879" s="111" t="str">
        <f t="shared" ca="1" si="44"/>
        <v/>
      </c>
      <c r="F2879" s="111" t="str">
        <f>IFERROR(VLOOKUP($I$4&amp;"--"&amp;ROW(A2873),'Clie-F'!$A$5:$J$7000,9,0),"")</f>
        <v/>
      </c>
      <c r="G2879" s="111" t="str">
        <f>IFERROR(VLOOKUP($I$4&amp;"--"&amp;ROW(A2873),'Clie-F'!$A$5:$J$7000,10,0),"")</f>
        <v/>
      </c>
    </row>
    <row r="2880" spans="2:7" ht="30" customHeight="1" x14ac:dyDescent="0.3">
      <c r="B2880" s="110">
        <v>2874</v>
      </c>
      <c r="C2880" s="111" t="str">
        <f>IFERROR(VLOOKUP($I$4&amp;"--"&amp;ROW(A2874),'Clie-F'!$A$5:$H$7000,4,0),"")</f>
        <v/>
      </c>
      <c r="D2880" s="112" t="str">
        <f>IFERROR(VLOOKUP($I$4&amp;"--"&amp;ROW(A2874),'Clie-F'!$A$5:$H$7000,7,0),"")</f>
        <v/>
      </c>
      <c r="E2880" s="111" t="str">
        <f t="shared" ca="1" si="44"/>
        <v/>
      </c>
      <c r="F2880" s="111" t="str">
        <f>IFERROR(VLOOKUP($I$4&amp;"--"&amp;ROW(A2874),'Clie-F'!$A$5:$J$7000,9,0),"")</f>
        <v/>
      </c>
      <c r="G2880" s="111" t="str">
        <f>IFERROR(VLOOKUP($I$4&amp;"--"&amp;ROW(A2874),'Clie-F'!$A$5:$J$7000,10,0),"")</f>
        <v/>
      </c>
    </row>
    <row r="2881" spans="2:7" ht="30" customHeight="1" x14ac:dyDescent="0.3">
      <c r="B2881" s="110">
        <v>2875</v>
      </c>
      <c r="C2881" s="111" t="str">
        <f>IFERROR(VLOOKUP($I$4&amp;"--"&amp;ROW(A2875),'Clie-F'!$A$5:$H$7000,4,0),"")</f>
        <v/>
      </c>
      <c r="D2881" s="112" t="str">
        <f>IFERROR(VLOOKUP($I$4&amp;"--"&amp;ROW(A2875),'Clie-F'!$A$5:$H$7000,7,0),"")</f>
        <v/>
      </c>
      <c r="E2881" s="111" t="str">
        <f t="shared" ca="1" si="44"/>
        <v/>
      </c>
      <c r="F2881" s="111" t="str">
        <f>IFERROR(VLOOKUP($I$4&amp;"--"&amp;ROW(A2875),'Clie-F'!$A$5:$J$7000,9,0),"")</f>
        <v/>
      </c>
      <c r="G2881" s="111" t="str">
        <f>IFERROR(VLOOKUP($I$4&amp;"--"&amp;ROW(A2875),'Clie-F'!$A$5:$J$7000,10,0),"")</f>
        <v/>
      </c>
    </row>
    <row r="2882" spans="2:7" ht="30" customHeight="1" x14ac:dyDescent="0.3">
      <c r="B2882" s="110">
        <v>2876</v>
      </c>
      <c r="C2882" s="111" t="str">
        <f>IFERROR(VLOOKUP($I$4&amp;"--"&amp;ROW(A2876),'Clie-F'!$A$5:$H$7000,4,0),"")</f>
        <v/>
      </c>
      <c r="D2882" s="112" t="str">
        <f>IFERROR(VLOOKUP($I$4&amp;"--"&amp;ROW(A2876),'Clie-F'!$A$5:$H$7000,7,0),"")</f>
        <v/>
      </c>
      <c r="E2882" s="111" t="str">
        <f t="shared" ca="1" si="44"/>
        <v/>
      </c>
      <c r="F2882" s="111" t="str">
        <f>IFERROR(VLOOKUP($I$4&amp;"--"&amp;ROW(A2876),'Clie-F'!$A$5:$J$7000,9,0),"")</f>
        <v/>
      </c>
      <c r="G2882" s="111" t="str">
        <f>IFERROR(VLOOKUP($I$4&amp;"--"&amp;ROW(A2876),'Clie-F'!$A$5:$J$7000,10,0),"")</f>
        <v/>
      </c>
    </row>
    <row r="2883" spans="2:7" ht="30" customHeight="1" x14ac:dyDescent="0.3">
      <c r="B2883" s="110">
        <v>2877</v>
      </c>
      <c r="C2883" s="111" t="str">
        <f>IFERROR(VLOOKUP($I$4&amp;"--"&amp;ROW(A2877),'Clie-F'!$A$5:$H$7000,4,0),"")</f>
        <v/>
      </c>
      <c r="D2883" s="112" t="str">
        <f>IFERROR(VLOOKUP($I$4&amp;"--"&amp;ROW(A2877),'Clie-F'!$A$5:$H$7000,7,0),"")</f>
        <v/>
      </c>
      <c r="E2883" s="111" t="str">
        <f t="shared" ca="1" si="44"/>
        <v/>
      </c>
      <c r="F2883" s="111" t="str">
        <f>IFERROR(VLOOKUP($I$4&amp;"--"&amp;ROW(A2877),'Clie-F'!$A$5:$J$7000,9,0),"")</f>
        <v/>
      </c>
      <c r="G2883" s="111" t="str">
        <f>IFERROR(VLOOKUP($I$4&amp;"--"&amp;ROW(A2877),'Clie-F'!$A$5:$J$7000,10,0),"")</f>
        <v/>
      </c>
    </row>
    <row r="2884" spans="2:7" ht="30" customHeight="1" x14ac:dyDescent="0.3">
      <c r="B2884" s="110">
        <v>2878</v>
      </c>
      <c r="C2884" s="111" t="str">
        <f>IFERROR(VLOOKUP($I$4&amp;"--"&amp;ROW(A2878),'Clie-F'!$A$5:$H$7000,4,0),"")</f>
        <v/>
      </c>
      <c r="D2884" s="112" t="str">
        <f>IFERROR(VLOOKUP($I$4&amp;"--"&amp;ROW(A2878),'Clie-F'!$A$5:$H$7000,7,0),"")</f>
        <v/>
      </c>
      <c r="E2884" s="111" t="str">
        <f t="shared" ca="1" si="44"/>
        <v/>
      </c>
      <c r="F2884" s="111" t="str">
        <f>IFERROR(VLOOKUP($I$4&amp;"--"&amp;ROW(A2878),'Clie-F'!$A$5:$J$7000,9,0),"")</f>
        <v/>
      </c>
      <c r="G2884" s="111" t="str">
        <f>IFERROR(VLOOKUP($I$4&amp;"--"&amp;ROW(A2878),'Clie-F'!$A$5:$J$7000,10,0),"")</f>
        <v/>
      </c>
    </row>
    <row r="2885" spans="2:7" ht="30" customHeight="1" x14ac:dyDescent="0.3">
      <c r="B2885" s="110">
        <v>2879</v>
      </c>
      <c r="C2885" s="111" t="str">
        <f>IFERROR(VLOOKUP($I$4&amp;"--"&amp;ROW(A2879),'Clie-F'!$A$5:$H$7000,4,0),"")</f>
        <v/>
      </c>
      <c r="D2885" s="112" t="str">
        <f>IFERROR(VLOOKUP($I$4&amp;"--"&amp;ROW(A2879),'Clie-F'!$A$5:$H$7000,7,0),"")</f>
        <v/>
      </c>
      <c r="E2885" s="111" t="str">
        <f t="shared" ca="1" si="44"/>
        <v/>
      </c>
      <c r="F2885" s="111" t="str">
        <f>IFERROR(VLOOKUP($I$4&amp;"--"&amp;ROW(A2879),'Clie-F'!$A$5:$J$7000,9,0),"")</f>
        <v/>
      </c>
      <c r="G2885" s="111" t="str">
        <f>IFERROR(VLOOKUP($I$4&amp;"--"&amp;ROW(A2879),'Clie-F'!$A$5:$J$7000,10,0),"")</f>
        <v/>
      </c>
    </row>
    <row r="2886" spans="2:7" ht="30" customHeight="1" x14ac:dyDescent="0.3">
      <c r="B2886" s="110">
        <v>2880</v>
      </c>
      <c r="C2886" s="111" t="str">
        <f>IFERROR(VLOOKUP($I$4&amp;"--"&amp;ROW(A2880),'Clie-F'!$A$5:$H$7000,4,0),"")</f>
        <v/>
      </c>
      <c r="D2886" s="112" t="str">
        <f>IFERROR(VLOOKUP($I$4&amp;"--"&amp;ROW(A2880),'Clie-F'!$A$5:$H$7000,7,0),"")</f>
        <v/>
      </c>
      <c r="E2886" s="111" t="str">
        <f t="shared" ca="1" si="44"/>
        <v/>
      </c>
      <c r="F2886" s="111" t="str">
        <f>IFERROR(VLOOKUP($I$4&amp;"--"&amp;ROW(A2880),'Clie-F'!$A$5:$J$7000,9,0),"")</f>
        <v/>
      </c>
      <c r="G2886" s="111" t="str">
        <f>IFERROR(VLOOKUP($I$4&amp;"--"&amp;ROW(A2880),'Clie-F'!$A$5:$J$7000,10,0),"")</f>
        <v/>
      </c>
    </row>
    <row r="2887" spans="2:7" ht="30" customHeight="1" x14ac:dyDescent="0.3">
      <c r="B2887" s="110">
        <v>2881</v>
      </c>
      <c r="C2887" s="111" t="str">
        <f>IFERROR(VLOOKUP($I$4&amp;"--"&amp;ROW(A2881),'Clie-F'!$A$5:$H$7000,4,0),"")</f>
        <v/>
      </c>
      <c r="D2887" s="112" t="str">
        <f>IFERROR(VLOOKUP($I$4&amp;"--"&amp;ROW(A2881),'Clie-F'!$A$5:$H$7000,7,0),"")</f>
        <v/>
      </c>
      <c r="E2887" s="111" t="str">
        <f t="shared" ref="E2887:E2950" ca="1" si="45">IFERROR(IF(D2887,DATEDIF(D2887,TODAY(),"Y"),""),"")</f>
        <v/>
      </c>
      <c r="F2887" s="111" t="str">
        <f>IFERROR(VLOOKUP($I$4&amp;"--"&amp;ROW(A2881),'Clie-F'!$A$5:$J$7000,9,0),"")</f>
        <v/>
      </c>
      <c r="G2887" s="111" t="str">
        <f>IFERROR(VLOOKUP($I$4&amp;"--"&amp;ROW(A2881),'Clie-F'!$A$5:$J$7000,10,0),"")</f>
        <v/>
      </c>
    </row>
    <row r="2888" spans="2:7" ht="30" customHeight="1" x14ac:dyDescent="0.3">
      <c r="B2888" s="110">
        <v>2882</v>
      </c>
      <c r="C2888" s="111" t="str">
        <f>IFERROR(VLOOKUP($I$4&amp;"--"&amp;ROW(A2882),'Clie-F'!$A$5:$H$7000,4,0),"")</f>
        <v/>
      </c>
      <c r="D2888" s="112" t="str">
        <f>IFERROR(VLOOKUP($I$4&amp;"--"&amp;ROW(A2882),'Clie-F'!$A$5:$H$7000,7,0),"")</f>
        <v/>
      </c>
      <c r="E2888" s="111" t="str">
        <f t="shared" ca="1" si="45"/>
        <v/>
      </c>
      <c r="F2888" s="111" t="str">
        <f>IFERROR(VLOOKUP($I$4&amp;"--"&amp;ROW(A2882),'Clie-F'!$A$5:$J$7000,9,0),"")</f>
        <v/>
      </c>
      <c r="G2888" s="111" t="str">
        <f>IFERROR(VLOOKUP($I$4&amp;"--"&amp;ROW(A2882),'Clie-F'!$A$5:$J$7000,10,0),"")</f>
        <v/>
      </c>
    </row>
    <row r="2889" spans="2:7" ht="30" customHeight="1" x14ac:dyDescent="0.3">
      <c r="B2889" s="110">
        <v>2883</v>
      </c>
      <c r="C2889" s="111" t="str">
        <f>IFERROR(VLOOKUP($I$4&amp;"--"&amp;ROW(A2883),'Clie-F'!$A$5:$H$7000,4,0),"")</f>
        <v/>
      </c>
      <c r="D2889" s="112" t="str">
        <f>IFERROR(VLOOKUP($I$4&amp;"--"&amp;ROW(A2883),'Clie-F'!$A$5:$H$7000,7,0),"")</f>
        <v/>
      </c>
      <c r="E2889" s="111" t="str">
        <f t="shared" ca="1" si="45"/>
        <v/>
      </c>
      <c r="F2889" s="111" t="str">
        <f>IFERROR(VLOOKUP($I$4&amp;"--"&amp;ROW(A2883),'Clie-F'!$A$5:$J$7000,9,0),"")</f>
        <v/>
      </c>
      <c r="G2889" s="111" t="str">
        <f>IFERROR(VLOOKUP($I$4&amp;"--"&amp;ROW(A2883),'Clie-F'!$A$5:$J$7000,10,0),"")</f>
        <v/>
      </c>
    </row>
    <row r="2890" spans="2:7" ht="30" customHeight="1" x14ac:dyDescent="0.3">
      <c r="B2890" s="110">
        <v>2884</v>
      </c>
      <c r="C2890" s="111" t="str">
        <f>IFERROR(VLOOKUP($I$4&amp;"--"&amp;ROW(A2884),'Clie-F'!$A$5:$H$7000,4,0),"")</f>
        <v/>
      </c>
      <c r="D2890" s="112" t="str">
        <f>IFERROR(VLOOKUP($I$4&amp;"--"&amp;ROW(A2884),'Clie-F'!$A$5:$H$7000,7,0),"")</f>
        <v/>
      </c>
      <c r="E2890" s="111" t="str">
        <f t="shared" ca="1" si="45"/>
        <v/>
      </c>
      <c r="F2890" s="111" t="str">
        <f>IFERROR(VLOOKUP($I$4&amp;"--"&amp;ROW(A2884),'Clie-F'!$A$5:$J$7000,9,0),"")</f>
        <v/>
      </c>
      <c r="G2890" s="111" t="str">
        <f>IFERROR(VLOOKUP($I$4&amp;"--"&amp;ROW(A2884),'Clie-F'!$A$5:$J$7000,10,0),"")</f>
        <v/>
      </c>
    </row>
    <row r="2891" spans="2:7" ht="30" customHeight="1" x14ac:dyDescent="0.3">
      <c r="B2891" s="110">
        <v>2885</v>
      </c>
      <c r="C2891" s="111" t="str">
        <f>IFERROR(VLOOKUP($I$4&amp;"--"&amp;ROW(A2885),'Clie-F'!$A$5:$H$7000,4,0),"")</f>
        <v/>
      </c>
      <c r="D2891" s="112" t="str">
        <f>IFERROR(VLOOKUP($I$4&amp;"--"&amp;ROW(A2885),'Clie-F'!$A$5:$H$7000,7,0),"")</f>
        <v/>
      </c>
      <c r="E2891" s="111" t="str">
        <f t="shared" ca="1" si="45"/>
        <v/>
      </c>
      <c r="F2891" s="111" t="str">
        <f>IFERROR(VLOOKUP($I$4&amp;"--"&amp;ROW(A2885),'Clie-F'!$A$5:$J$7000,9,0),"")</f>
        <v/>
      </c>
      <c r="G2891" s="111" t="str">
        <f>IFERROR(VLOOKUP($I$4&amp;"--"&amp;ROW(A2885),'Clie-F'!$A$5:$J$7000,10,0),"")</f>
        <v/>
      </c>
    </row>
    <row r="2892" spans="2:7" ht="30" customHeight="1" x14ac:dyDescent="0.3">
      <c r="B2892" s="110">
        <v>2886</v>
      </c>
      <c r="C2892" s="111" t="str">
        <f>IFERROR(VLOOKUP($I$4&amp;"--"&amp;ROW(A2886),'Clie-F'!$A$5:$H$7000,4,0),"")</f>
        <v/>
      </c>
      <c r="D2892" s="112" t="str">
        <f>IFERROR(VLOOKUP($I$4&amp;"--"&amp;ROW(A2886),'Clie-F'!$A$5:$H$7000,7,0),"")</f>
        <v/>
      </c>
      <c r="E2892" s="111" t="str">
        <f t="shared" ca="1" si="45"/>
        <v/>
      </c>
      <c r="F2892" s="111" t="str">
        <f>IFERROR(VLOOKUP($I$4&amp;"--"&amp;ROW(A2886),'Clie-F'!$A$5:$J$7000,9,0),"")</f>
        <v/>
      </c>
      <c r="G2892" s="111" t="str">
        <f>IFERROR(VLOOKUP($I$4&amp;"--"&amp;ROW(A2886),'Clie-F'!$A$5:$J$7000,10,0),"")</f>
        <v/>
      </c>
    </row>
    <row r="2893" spans="2:7" ht="30" customHeight="1" x14ac:dyDescent="0.3">
      <c r="B2893" s="110">
        <v>2887</v>
      </c>
      <c r="C2893" s="111" t="str">
        <f>IFERROR(VLOOKUP($I$4&amp;"--"&amp;ROW(A2887),'Clie-F'!$A$5:$H$7000,4,0),"")</f>
        <v/>
      </c>
      <c r="D2893" s="112" t="str">
        <f>IFERROR(VLOOKUP($I$4&amp;"--"&amp;ROW(A2887),'Clie-F'!$A$5:$H$7000,7,0),"")</f>
        <v/>
      </c>
      <c r="E2893" s="111" t="str">
        <f t="shared" ca="1" si="45"/>
        <v/>
      </c>
      <c r="F2893" s="111" t="str">
        <f>IFERROR(VLOOKUP($I$4&amp;"--"&amp;ROW(A2887),'Clie-F'!$A$5:$J$7000,9,0),"")</f>
        <v/>
      </c>
      <c r="G2893" s="111" t="str">
        <f>IFERROR(VLOOKUP($I$4&amp;"--"&amp;ROW(A2887),'Clie-F'!$A$5:$J$7000,10,0),"")</f>
        <v/>
      </c>
    </row>
    <row r="2894" spans="2:7" ht="30" customHeight="1" x14ac:dyDescent="0.3">
      <c r="B2894" s="110">
        <v>2888</v>
      </c>
      <c r="C2894" s="111" t="str">
        <f>IFERROR(VLOOKUP($I$4&amp;"--"&amp;ROW(A2888),'Clie-F'!$A$5:$H$7000,4,0),"")</f>
        <v/>
      </c>
      <c r="D2894" s="112" t="str">
        <f>IFERROR(VLOOKUP($I$4&amp;"--"&amp;ROW(A2888),'Clie-F'!$A$5:$H$7000,7,0),"")</f>
        <v/>
      </c>
      <c r="E2894" s="111" t="str">
        <f t="shared" ca="1" si="45"/>
        <v/>
      </c>
      <c r="F2894" s="111" t="str">
        <f>IFERROR(VLOOKUP($I$4&amp;"--"&amp;ROW(A2888),'Clie-F'!$A$5:$J$7000,9,0),"")</f>
        <v/>
      </c>
      <c r="G2894" s="111" t="str">
        <f>IFERROR(VLOOKUP($I$4&amp;"--"&amp;ROW(A2888),'Clie-F'!$A$5:$J$7000,10,0),"")</f>
        <v/>
      </c>
    </row>
    <row r="2895" spans="2:7" ht="30" customHeight="1" x14ac:dyDescent="0.3">
      <c r="B2895" s="110">
        <v>2889</v>
      </c>
      <c r="C2895" s="111" t="str">
        <f>IFERROR(VLOOKUP($I$4&amp;"--"&amp;ROW(A2889),'Clie-F'!$A$5:$H$7000,4,0),"")</f>
        <v/>
      </c>
      <c r="D2895" s="112" t="str">
        <f>IFERROR(VLOOKUP($I$4&amp;"--"&amp;ROW(A2889),'Clie-F'!$A$5:$H$7000,7,0),"")</f>
        <v/>
      </c>
      <c r="E2895" s="111" t="str">
        <f t="shared" ca="1" si="45"/>
        <v/>
      </c>
      <c r="F2895" s="111" t="str">
        <f>IFERROR(VLOOKUP($I$4&amp;"--"&amp;ROW(A2889),'Clie-F'!$A$5:$J$7000,9,0),"")</f>
        <v/>
      </c>
      <c r="G2895" s="111" t="str">
        <f>IFERROR(VLOOKUP($I$4&amp;"--"&amp;ROW(A2889),'Clie-F'!$A$5:$J$7000,10,0),"")</f>
        <v/>
      </c>
    </row>
    <row r="2896" spans="2:7" ht="30" customHeight="1" x14ac:dyDescent="0.3">
      <c r="B2896" s="110">
        <v>2890</v>
      </c>
      <c r="C2896" s="111" t="str">
        <f>IFERROR(VLOOKUP($I$4&amp;"--"&amp;ROW(A2890),'Clie-F'!$A$5:$H$7000,4,0),"")</f>
        <v/>
      </c>
      <c r="D2896" s="112" t="str">
        <f>IFERROR(VLOOKUP($I$4&amp;"--"&amp;ROW(A2890),'Clie-F'!$A$5:$H$7000,7,0),"")</f>
        <v/>
      </c>
      <c r="E2896" s="111" t="str">
        <f t="shared" ca="1" si="45"/>
        <v/>
      </c>
      <c r="F2896" s="111" t="str">
        <f>IFERROR(VLOOKUP($I$4&amp;"--"&amp;ROW(A2890),'Clie-F'!$A$5:$J$7000,9,0),"")</f>
        <v/>
      </c>
      <c r="G2896" s="111" t="str">
        <f>IFERROR(VLOOKUP($I$4&amp;"--"&amp;ROW(A2890),'Clie-F'!$A$5:$J$7000,10,0),"")</f>
        <v/>
      </c>
    </row>
    <row r="2897" spans="2:7" ht="30" customHeight="1" x14ac:dyDescent="0.3">
      <c r="B2897" s="110">
        <v>2891</v>
      </c>
      <c r="C2897" s="111" t="str">
        <f>IFERROR(VLOOKUP($I$4&amp;"--"&amp;ROW(A2891),'Clie-F'!$A$5:$H$7000,4,0),"")</f>
        <v/>
      </c>
      <c r="D2897" s="112" t="str">
        <f>IFERROR(VLOOKUP($I$4&amp;"--"&amp;ROW(A2891),'Clie-F'!$A$5:$H$7000,7,0),"")</f>
        <v/>
      </c>
      <c r="E2897" s="111" t="str">
        <f t="shared" ca="1" si="45"/>
        <v/>
      </c>
      <c r="F2897" s="111" t="str">
        <f>IFERROR(VLOOKUP($I$4&amp;"--"&amp;ROW(A2891),'Clie-F'!$A$5:$J$7000,9,0),"")</f>
        <v/>
      </c>
      <c r="G2897" s="111" t="str">
        <f>IFERROR(VLOOKUP($I$4&amp;"--"&amp;ROW(A2891),'Clie-F'!$A$5:$J$7000,10,0),"")</f>
        <v/>
      </c>
    </row>
    <row r="2898" spans="2:7" ht="30" customHeight="1" x14ac:dyDescent="0.3">
      <c r="B2898" s="110">
        <v>2892</v>
      </c>
      <c r="C2898" s="111" t="str">
        <f>IFERROR(VLOOKUP($I$4&amp;"--"&amp;ROW(A2892),'Clie-F'!$A$5:$H$7000,4,0),"")</f>
        <v/>
      </c>
      <c r="D2898" s="112" t="str">
        <f>IFERROR(VLOOKUP($I$4&amp;"--"&amp;ROW(A2892),'Clie-F'!$A$5:$H$7000,7,0),"")</f>
        <v/>
      </c>
      <c r="E2898" s="111" t="str">
        <f t="shared" ca="1" si="45"/>
        <v/>
      </c>
      <c r="F2898" s="111" t="str">
        <f>IFERROR(VLOOKUP($I$4&amp;"--"&amp;ROW(A2892),'Clie-F'!$A$5:$J$7000,9,0),"")</f>
        <v/>
      </c>
      <c r="G2898" s="111" t="str">
        <f>IFERROR(VLOOKUP($I$4&amp;"--"&amp;ROW(A2892),'Clie-F'!$A$5:$J$7000,10,0),"")</f>
        <v/>
      </c>
    </row>
    <row r="2899" spans="2:7" ht="30" customHeight="1" x14ac:dyDescent="0.3">
      <c r="B2899" s="110">
        <v>2893</v>
      </c>
      <c r="C2899" s="111" t="str">
        <f>IFERROR(VLOOKUP($I$4&amp;"--"&amp;ROW(A2893),'Clie-F'!$A$5:$H$7000,4,0),"")</f>
        <v/>
      </c>
      <c r="D2899" s="112" t="str">
        <f>IFERROR(VLOOKUP($I$4&amp;"--"&amp;ROW(A2893),'Clie-F'!$A$5:$H$7000,7,0),"")</f>
        <v/>
      </c>
      <c r="E2899" s="111" t="str">
        <f t="shared" ca="1" si="45"/>
        <v/>
      </c>
      <c r="F2899" s="111" t="str">
        <f>IFERROR(VLOOKUP($I$4&amp;"--"&amp;ROW(A2893),'Clie-F'!$A$5:$J$7000,9,0),"")</f>
        <v/>
      </c>
      <c r="G2899" s="111" t="str">
        <f>IFERROR(VLOOKUP($I$4&amp;"--"&amp;ROW(A2893),'Clie-F'!$A$5:$J$7000,10,0),"")</f>
        <v/>
      </c>
    </row>
    <row r="2900" spans="2:7" ht="30" customHeight="1" x14ac:dyDescent="0.3">
      <c r="B2900" s="110">
        <v>2894</v>
      </c>
      <c r="C2900" s="111" t="str">
        <f>IFERROR(VLOOKUP($I$4&amp;"--"&amp;ROW(A2894),'Clie-F'!$A$5:$H$7000,4,0),"")</f>
        <v/>
      </c>
      <c r="D2900" s="112" t="str">
        <f>IFERROR(VLOOKUP($I$4&amp;"--"&amp;ROW(A2894),'Clie-F'!$A$5:$H$7000,7,0),"")</f>
        <v/>
      </c>
      <c r="E2900" s="111" t="str">
        <f t="shared" ca="1" si="45"/>
        <v/>
      </c>
      <c r="F2900" s="111" t="str">
        <f>IFERROR(VLOOKUP($I$4&amp;"--"&amp;ROW(A2894),'Clie-F'!$A$5:$J$7000,9,0),"")</f>
        <v/>
      </c>
      <c r="G2900" s="111" t="str">
        <f>IFERROR(VLOOKUP($I$4&amp;"--"&amp;ROW(A2894),'Clie-F'!$A$5:$J$7000,10,0),"")</f>
        <v/>
      </c>
    </row>
    <row r="2901" spans="2:7" ht="30" customHeight="1" x14ac:dyDescent="0.3">
      <c r="B2901" s="110">
        <v>2895</v>
      </c>
      <c r="C2901" s="111" t="str">
        <f>IFERROR(VLOOKUP($I$4&amp;"--"&amp;ROW(A2895),'Clie-F'!$A$5:$H$7000,4,0),"")</f>
        <v/>
      </c>
      <c r="D2901" s="112" t="str">
        <f>IFERROR(VLOOKUP($I$4&amp;"--"&amp;ROW(A2895),'Clie-F'!$A$5:$H$7000,7,0),"")</f>
        <v/>
      </c>
      <c r="E2901" s="111" t="str">
        <f t="shared" ca="1" si="45"/>
        <v/>
      </c>
      <c r="F2901" s="111" t="str">
        <f>IFERROR(VLOOKUP($I$4&amp;"--"&amp;ROW(A2895),'Clie-F'!$A$5:$J$7000,9,0),"")</f>
        <v/>
      </c>
      <c r="G2901" s="111" t="str">
        <f>IFERROR(VLOOKUP($I$4&amp;"--"&amp;ROW(A2895),'Clie-F'!$A$5:$J$7000,10,0),"")</f>
        <v/>
      </c>
    </row>
    <row r="2902" spans="2:7" ht="30" customHeight="1" x14ac:dyDescent="0.3">
      <c r="B2902" s="110">
        <v>2896</v>
      </c>
      <c r="C2902" s="111" t="str">
        <f>IFERROR(VLOOKUP($I$4&amp;"--"&amp;ROW(A2896),'Clie-F'!$A$5:$H$7000,4,0),"")</f>
        <v/>
      </c>
      <c r="D2902" s="112" t="str">
        <f>IFERROR(VLOOKUP($I$4&amp;"--"&amp;ROW(A2896),'Clie-F'!$A$5:$H$7000,7,0),"")</f>
        <v/>
      </c>
      <c r="E2902" s="111" t="str">
        <f t="shared" ca="1" si="45"/>
        <v/>
      </c>
      <c r="F2902" s="111" t="str">
        <f>IFERROR(VLOOKUP($I$4&amp;"--"&amp;ROW(A2896),'Clie-F'!$A$5:$J$7000,9,0),"")</f>
        <v/>
      </c>
      <c r="G2902" s="111" t="str">
        <f>IFERROR(VLOOKUP($I$4&amp;"--"&amp;ROW(A2896),'Clie-F'!$A$5:$J$7000,10,0),"")</f>
        <v/>
      </c>
    </row>
    <row r="2903" spans="2:7" ht="30" customHeight="1" x14ac:dyDescent="0.3">
      <c r="B2903" s="110">
        <v>2897</v>
      </c>
      <c r="C2903" s="111" t="str">
        <f>IFERROR(VLOOKUP($I$4&amp;"--"&amp;ROW(A2897),'Clie-F'!$A$5:$H$7000,4,0),"")</f>
        <v/>
      </c>
      <c r="D2903" s="112" t="str">
        <f>IFERROR(VLOOKUP($I$4&amp;"--"&amp;ROW(A2897),'Clie-F'!$A$5:$H$7000,7,0),"")</f>
        <v/>
      </c>
      <c r="E2903" s="111" t="str">
        <f t="shared" ca="1" si="45"/>
        <v/>
      </c>
      <c r="F2903" s="111" t="str">
        <f>IFERROR(VLOOKUP($I$4&amp;"--"&amp;ROW(A2897),'Clie-F'!$A$5:$J$7000,9,0),"")</f>
        <v/>
      </c>
      <c r="G2903" s="111" t="str">
        <f>IFERROR(VLOOKUP($I$4&amp;"--"&amp;ROW(A2897),'Clie-F'!$A$5:$J$7000,10,0),"")</f>
        <v/>
      </c>
    </row>
    <row r="2904" spans="2:7" ht="30" customHeight="1" x14ac:dyDescent="0.3">
      <c r="B2904" s="110">
        <v>2898</v>
      </c>
      <c r="C2904" s="111" t="str">
        <f>IFERROR(VLOOKUP($I$4&amp;"--"&amp;ROW(A2898),'Clie-F'!$A$5:$H$7000,4,0),"")</f>
        <v/>
      </c>
      <c r="D2904" s="112" t="str">
        <f>IFERROR(VLOOKUP($I$4&amp;"--"&amp;ROW(A2898),'Clie-F'!$A$5:$H$7000,7,0),"")</f>
        <v/>
      </c>
      <c r="E2904" s="111" t="str">
        <f t="shared" ca="1" si="45"/>
        <v/>
      </c>
      <c r="F2904" s="111" t="str">
        <f>IFERROR(VLOOKUP($I$4&amp;"--"&amp;ROW(A2898),'Clie-F'!$A$5:$J$7000,9,0),"")</f>
        <v/>
      </c>
      <c r="G2904" s="111" t="str">
        <f>IFERROR(VLOOKUP($I$4&amp;"--"&amp;ROW(A2898),'Clie-F'!$A$5:$J$7000,10,0),"")</f>
        <v/>
      </c>
    </row>
    <row r="2905" spans="2:7" ht="30" customHeight="1" x14ac:dyDescent="0.3">
      <c r="B2905" s="110">
        <v>2899</v>
      </c>
      <c r="C2905" s="111" t="str">
        <f>IFERROR(VLOOKUP($I$4&amp;"--"&amp;ROW(A2899),'Clie-F'!$A$5:$H$7000,4,0),"")</f>
        <v/>
      </c>
      <c r="D2905" s="112" t="str">
        <f>IFERROR(VLOOKUP($I$4&amp;"--"&amp;ROW(A2899),'Clie-F'!$A$5:$H$7000,7,0),"")</f>
        <v/>
      </c>
      <c r="E2905" s="111" t="str">
        <f t="shared" ca="1" si="45"/>
        <v/>
      </c>
      <c r="F2905" s="111" t="str">
        <f>IFERROR(VLOOKUP($I$4&amp;"--"&amp;ROW(A2899),'Clie-F'!$A$5:$J$7000,9,0),"")</f>
        <v/>
      </c>
      <c r="G2905" s="111" t="str">
        <f>IFERROR(VLOOKUP($I$4&amp;"--"&amp;ROW(A2899),'Clie-F'!$A$5:$J$7000,10,0),"")</f>
        <v/>
      </c>
    </row>
    <row r="2906" spans="2:7" ht="30" customHeight="1" x14ac:dyDescent="0.3">
      <c r="B2906" s="110">
        <v>2900</v>
      </c>
      <c r="C2906" s="111" t="str">
        <f>IFERROR(VLOOKUP($I$4&amp;"--"&amp;ROW(A2900),'Clie-F'!$A$5:$H$7000,4,0),"")</f>
        <v/>
      </c>
      <c r="D2906" s="112" t="str">
        <f>IFERROR(VLOOKUP($I$4&amp;"--"&amp;ROW(A2900),'Clie-F'!$A$5:$H$7000,7,0),"")</f>
        <v/>
      </c>
      <c r="E2906" s="111" t="str">
        <f t="shared" ca="1" si="45"/>
        <v/>
      </c>
      <c r="F2906" s="111" t="str">
        <f>IFERROR(VLOOKUP($I$4&amp;"--"&amp;ROW(A2900),'Clie-F'!$A$5:$J$7000,9,0),"")</f>
        <v/>
      </c>
      <c r="G2906" s="111" t="str">
        <f>IFERROR(VLOOKUP($I$4&amp;"--"&amp;ROW(A2900),'Clie-F'!$A$5:$J$7000,10,0),"")</f>
        <v/>
      </c>
    </row>
    <row r="2907" spans="2:7" ht="30" customHeight="1" x14ac:dyDescent="0.3">
      <c r="B2907" s="110">
        <v>2901</v>
      </c>
      <c r="C2907" s="111" t="str">
        <f>IFERROR(VLOOKUP($I$4&amp;"--"&amp;ROW(A2901),'Clie-F'!$A$5:$H$7000,4,0),"")</f>
        <v/>
      </c>
      <c r="D2907" s="112" t="str">
        <f>IFERROR(VLOOKUP($I$4&amp;"--"&amp;ROW(A2901),'Clie-F'!$A$5:$H$7000,7,0),"")</f>
        <v/>
      </c>
      <c r="E2907" s="111" t="str">
        <f t="shared" ca="1" si="45"/>
        <v/>
      </c>
      <c r="F2907" s="111" t="str">
        <f>IFERROR(VLOOKUP($I$4&amp;"--"&amp;ROW(A2901),'Clie-F'!$A$5:$J$7000,9,0),"")</f>
        <v/>
      </c>
      <c r="G2907" s="111" t="str">
        <f>IFERROR(VLOOKUP($I$4&amp;"--"&amp;ROW(A2901),'Clie-F'!$A$5:$J$7000,10,0),"")</f>
        <v/>
      </c>
    </row>
    <row r="2908" spans="2:7" ht="30" customHeight="1" x14ac:dyDescent="0.3">
      <c r="B2908" s="110">
        <v>2902</v>
      </c>
      <c r="C2908" s="111" t="str">
        <f>IFERROR(VLOOKUP($I$4&amp;"--"&amp;ROW(A2902),'Clie-F'!$A$5:$H$7000,4,0),"")</f>
        <v/>
      </c>
      <c r="D2908" s="112" t="str">
        <f>IFERROR(VLOOKUP($I$4&amp;"--"&amp;ROW(A2902),'Clie-F'!$A$5:$H$7000,7,0),"")</f>
        <v/>
      </c>
      <c r="E2908" s="111" t="str">
        <f t="shared" ca="1" si="45"/>
        <v/>
      </c>
      <c r="F2908" s="111" t="str">
        <f>IFERROR(VLOOKUP($I$4&amp;"--"&amp;ROW(A2902),'Clie-F'!$A$5:$J$7000,9,0),"")</f>
        <v/>
      </c>
      <c r="G2908" s="111" t="str">
        <f>IFERROR(VLOOKUP($I$4&amp;"--"&amp;ROW(A2902),'Clie-F'!$A$5:$J$7000,10,0),"")</f>
        <v/>
      </c>
    </row>
    <row r="2909" spans="2:7" ht="30" customHeight="1" x14ac:dyDescent="0.3">
      <c r="B2909" s="110">
        <v>2903</v>
      </c>
      <c r="C2909" s="111" t="str">
        <f>IFERROR(VLOOKUP($I$4&amp;"--"&amp;ROW(A2903),'Clie-F'!$A$5:$H$7000,4,0),"")</f>
        <v/>
      </c>
      <c r="D2909" s="112" t="str">
        <f>IFERROR(VLOOKUP($I$4&amp;"--"&amp;ROW(A2903),'Clie-F'!$A$5:$H$7000,7,0),"")</f>
        <v/>
      </c>
      <c r="E2909" s="111" t="str">
        <f t="shared" ca="1" si="45"/>
        <v/>
      </c>
      <c r="F2909" s="111" t="str">
        <f>IFERROR(VLOOKUP($I$4&amp;"--"&amp;ROW(A2903),'Clie-F'!$A$5:$J$7000,9,0),"")</f>
        <v/>
      </c>
      <c r="G2909" s="111" t="str">
        <f>IFERROR(VLOOKUP($I$4&amp;"--"&amp;ROW(A2903),'Clie-F'!$A$5:$J$7000,10,0),"")</f>
        <v/>
      </c>
    </row>
    <row r="2910" spans="2:7" ht="30" customHeight="1" x14ac:dyDescent="0.3">
      <c r="B2910" s="110">
        <v>2904</v>
      </c>
      <c r="C2910" s="111" t="str">
        <f>IFERROR(VLOOKUP($I$4&amp;"--"&amp;ROW(A2904),'Clie-F'!$A$5:$H$7000,4,0),"")</f>
        <v/>
      </c>
      <c r="D2910" s="112" t="str">
        <f>IFERROR(VLOOKUP($I$4&amp;"--"&amp;ROW(A2904),'Clie-F'!$A$5:$H$7000,7,0),"")</f>
        <v/>
      </c>
      <c r="E2910" s="111" t="str">
        <f t="shared" ca="1" si="45"/>
        <v/>
      </c>
      <c r="F2910" s="111" t="str">
        <f>IFERROR(VLOOKUP($I$4&amp;"--"&amp;ROW(A2904),'Clie-F'!$A$5:$J$7000,9,0),"")</f>
        <v/>
      </c>
      <c r="G2910" s="111" t="str">
        <f>IFERROR(VLOOKUP($I$4&amp;"--"&amp;ROW(A2904),'Clie-F'!$A$5:$J$7000,10,0),"")</f>
        <v/>
      </c>
    </row>
    <row r="2911" spans="2:7" ht="30" customHeight="1" x14ac:dyDescent="0.3">
      <c r="B2911" s="110">
        <v>2905</v>
      </c>
      <c r="C2911" s="111" t="str">
        <f>IFERROR(VLOOKUP($I$4&amp;"--"&amp;ROW(A2905),'Clie-F'!$A$5:$H$7000,4,0),"")</f>
        <v/>
      </c>
      <c r="D2911" s="112" t="str">
        <f>IFERROR(VLOOKUP($I$4&amp;"--"&amp;ROW(A2905),'Clie-F'!$A$5:$H$7000,7,0),"")</f>
        <v/>
      </c>
      <c r="E2911" s="111" t="str">
        <f t="shared" ca="1" si="45"/>
        <v/>
      </c>
      <c r="F2911" s="111" t="str">
        <f>IFERROR(VLOOKUP($I$4&amp;"--"&amp;ROW(A2905),'Clie-F'!$A$5:$J$7000,9,0),"")</f>
        <v/>
      </c>
      <c r="G2911" s="111" t="str">
        <f>IFERROR(VLOOKUP($I$4&amp;"--"&amp;ROW(A2905),'Clie-F'!$A$5:$J$7000,10,0),"")</f>
        <v/>
      </c>
    </row>
    <row r="2912" spans="2:7" ht="30" customHeight="1" x14ac:dyDescent="0.3">
      <c r="B2912" s="110">
        <v>2906</v>
      </c>
      <c r="C2912" s="111" t="str">
        <f>IFERROR(VLOOKUP($I$4&amp;"--"&amp;ROW(A2906),'Clie-F'!$A$5:$H$7000,4,0),"")</f>
        <v/>
      </c>
      <c r="D2912" s="112" t="str">
        <f>IFERROR(VLOOKUP($I$4&amp;"--"&amp;ROW(A2906),'Clie-F'!$A$5:$H$7000,7,0),"")</f>
        <v/>
      </c>
      <c r="E2912" s="111" t="str">
        <f t="shared" ca="1" si="45"/>
        <v/>
      </c>
      <c r="F2912" s="111" t="str">
        <f>IFERROR(VLOOKUP($I$4&amp;"--"&amp;ROW(A2906),'Clie-F'!$A$5:$J$7000,9,0),"")</f>
        <v/>
      </c>
      <c r="G2912" s="111" t="str">
        <f>IFERROR(VLOOKUP($I$4&amp;"--"&amp;ROW(A2906),'Clie-F'!$A$5:$J$7000,10,0),"")</f>
        <v/>
      </c>
    </row>
    <row r="2913" spans="2:7" ht="30" customHeight="1" x14ac:dyDescent="0.3">
      <c r="B2913" s="110">
        <v>2907</v>
      </c>
      <c r="C2913" s="111" t="str">
        <f>IFERROR(VLOOKUP($I$4&amp;"--"&amp;ROW(A2907),'Clie-F'!$A$5:$H$7000,4,0),"")</f>
        <v/>
      </c>
      <c r="D2913" s="112" t="str">
        <f>IFERROR(VLOOKUP($I$4&amp;"--"&amp;ROW(A2907),'Clie-F'!$A$5:$H$7000,7,0),"")</f>
        <v/>
      </c>
      <c r="E2913" s="111" t="str">
        <f t="shared" ca="1" si="45"/>
        <v/>
      </c>
      <c r="F2913" s="111" t="str">
        <f>IFERROR(VLOOKUP($I$4&amp;"--"&amp;ROW(A2907),'Clie-F'!$A$5:$J$7000,9,0),"")</f>
        <v/>
      </c>
      <c r="G2913" s="111" t="str">
        <f>IFERROR(VLOOKUP($I$4&amp;"--"&amp;ROW(A2907),'Clie-F'!$A$5:$J$7000,10,0),"")</f>
        <v/>
      </c>
    </row>
    <row r="2914" spans="2:7" ht="30" customHeight="1" x14ac:dyDescent="0.3">
      <c r="B2914" s="110">
        <v>2908</v>
      </c>
      <c r="C2914" s="111" t="str">
        <f>IFERROR(VLOOKUP($I$4&amp;"--"&amp;ROW(A2908),'Clie-F'!$A$5:$H$7000,4,0),"")</f>
        <v/>
      </c>
      <c r="D2914" s="112" t="str">
        <f>IFERROR(VLOOKUP($I$4&amp;"--"&amp;ROW(A2908),'Clie-F'!$A$5:$H$7000,7,0),"")</f>
        <v/>
      </c>
      <c r="E2914" s="111" t="str">
        <f t="shared" ca="1" si="45"/>
        <v/>
      </c>
      <c r="F2914" s="111" t="str">
        <f>IFERROR(VLOOKUP($I$4&amp;"--"&amp;ROW(A2908),'Clie-F'!$A$5:$J$7000,9,0),"")</f>
        <v/>
      </c>
      <c r="G2914" s="111" t="str">
        <f>IFERROR(VLOOKUP($I$4&amp;"--"&amp;ROW(A2908),'Clie-F'!$A$5:$J$7000,10,0),"")</f>
        <v/>
      </c>
    </row>
    <row r="2915" spans="2:7" ht="30" customHeight="1" x14ac:dyDescent="0.3">
      <c r="B2915" s="110">
        <v>2909</v>
      </c>
      <c r="C2915" s="111" t="str">
        <f>IFERROR(VLOOKUP($I$4&amp;"--"&amp;ROW(A2909),'Clie-F'!$A$5:$H$7000,4,0),"")</f>
        <v/>
      </c>
      <c r="D2915" s="112" t="str">
        <f>IFERROR(VLOOKUP($I$4&amp;"--"&amp;ROW(A2909),'Clie-F'!$A$5:$H$7000,7,0),"")</f>
        <v/>
      </c>
      <c r="E2915" s="111" t="str">
        <f t="shared" ca="1" si="45"/>
        <v/>
      </c>
      <c r="F2915" s="111" t="str">
        <f>IFERROR(VLOOKUP($I$4&amp;"--"&amp;ROW(A2909),'Clie-F'!$A$5:$J$7000,9,0),"")</f>
        <v/>
      </c>
      <c r="G2915" s="111" t="str">
        <f>IFERROR(VLOOKUP($I$4&amp;"--"&amp;ROW(A2909),'Clie-F'!$A$5:$J$7000,10,0),"")</f>
        <v/>
      </c>
    </row>
    <row r="2916" spans="2:7" ht="30" customHeight="1" x14ac:dyDescent="0.3">
      <c r="B2916" s="110">
        <v>2910</v>
      </c>
      <c r="C2916" s="111" t="str">
        <f>IFERROR(VLOOKUP($I$4&amp;"--"&amp;ROW(A2910),'Clie-F'!$A$5:$H$7000,4,0),"")</f>
        <v/>
      </c>
      <c r="D2916" s="112" t="str">
        <f>IFERROR(VLOOKUP($I$4&amp;"--"&amp;ROW(A2910),'Clie-F'!$A$5:$H$7000,7,0),"")</f>
        <v/>
      </c>
      <c r="E2916" s="111" t="str">
        <f t="shared" ca="1" si="45"/>
        <v/>
      </c>
      <c r="F2916" s="111" t="str">
        <f>IFERROR(VLOOKUP($I$4&amp;"--"&amp;ROW(A2910),'Clie-F'!$A$5:$J$7000,9,0),"")</f>
        <v/>
      </c>
      <c r="G2916" s="111" t="str">
        <f>IFERROR(VLOOKUP($I$4&amp;"--"&amp;ROW(A2910),'Clie-F'!$A$5:$J$7000,10,0),"")</f>
        <v/>
      </c>
    </row>
    <row r="2917" spans="2:7" ht="30" customHeight="1" x14ac:dyDescent="0.3">
      <c r="B2917" s="110">
        <v>2911</v>
      </c>
      <c r="C2917" s="111" t="str">
        <f>IFERROR(VLOOKUP($I$4&amp;"--"&amp;ROW(A2911),'Clie-F'!$A$5:$H$7000,4,0),"")</f>
        <v/>
      </c>
      <c r="D2917" s="112" t="str">
        <f>IFERROR(VLOOKUP($I$4&amp;"--"&amp;ROW(A2911),'Clie-F'!$A$5:$H$7000,7,0),"")</f>
        <v/>
      </c>
      <c r="E2917" s="111" t="str">
        <f t="shared" ca="1" si="45"/>
        <v/>
      </c>
      <c r="F2917" s="111" t="str">
        <f>IFERROR(VLOOKUP($I$4&amp;"--"&amp;ROW(A2911),'Clie-F'!$A$5:$J$7000,9,0),"")</f>
        <v/>
      </c>
      <c r="G2917" s="111" t="str">
        <f>IFERROR(VLOOKUP($I$4&amp;"--"&amp;ROW(A2911),'Clie-F'!$A$5:$J$7000,10,0),"")</f>
        <v/>
      </c>
    </row>
    <row r="2918" spans="2:7" ht="30" customHeight="1" x14ac:dyDescent="0.3">
      <c r="B2918" s="110">
        <v>2912</v>
      </c>
      <c r="C2918" s="111" t="str">
        <f>IFERROR(VLOOKUP($I$4&amp;"--"&amp;ROW(A2912),'Clie-F'!$A$5:$H$7000,4,0),"")</f>
        <v/>
      </c>
      <c r="D2918" s="112" t="str">
        <f>IFERROR(VLOOKUP($I$4&amp;"--"&amp;ROW(A2912),'Clie-F'!$A$5:$H$7000,7,0),"")</f>
        <v/>
      </c>
      <c r="E2918" s="111" t="str">
        <f t="shared" ca="1" si="45"/>
        <v/>
      </c>
      <c r="F2918" s="111" t="str">
        <f>IFERROR(VLOOKUP($I$4&amp;"--"&amp;ROW(A2912),'Clie-F'!$A$5:$J$7000,9,0),"")</f>
        <v/>
      </c>
      <c r="G2918" s="111" t="str">
        <f>IFERROR(VLOOKUP($I$4&amp;"--"&amp;ROW(A2912),'Clie-F'!$A$5:$J$7000,10,0),"")</f>
        <v/>
      </c>
    </row>
    <row r="2919" spans="2:7" ht="30" customHeight="1" x14ac:dyDescent="0.3">
      <c r="B2919" s="110">
        <v>2913</v>
      </c>
      <c r="C2919" s="111" t="str">
        <f>IFERROR(VLOOKUP($I$4&amp;"--"&amp;ROW(A2913),'Clie-F'!$A$5:$H$7000,4,0),"")</f>
        <v/>
      </c>
      <c r="D2919" s="112" t="str">
        <f>IFERROR(VLOOKUP($I$4&amp;"--"&amp;ROW(A2913),'Clie-F'!$A$5:$H$7000,7,0),"")</f>
        <v/>
      </c>
      <c r="E2919" s="111" t="str">
        <f t="shared" ca="1" si="45"/>
        <v/>
      </c>
      <c r="F2919" s="111" t="str">
        <f>IFERROR(VLOOKUP($I$4&amp;"--"&amp;ROW(A2913),'Clie-F'!$A$5:$J$7000,9,0),"")</f>
        <v/>
      </c>
      <c r="G2919" s="111" t="str">
        <f>IFERROR(VLOOKUP($I$4&amp;"--"&amp;ROW(A2913),'Clie-F'!$A$5:$J$7000,10,0),"")</f>
        <v/>
      </c>
    </row>
    <row r="2920" spans="2:7" ht="30" customHeight="1" x14ac:dyDescent="0.3">
      <c r="B2920" s="110">
        <v>2914</v>
      </c>
      <c r="C2920" s="111" t="str">
        <f>IFERROR(VLOOKUP($I$4&amp;"--"&amp;ROW(A2914),'Clie-F'!$A$5:$H$7000,4,0),"")</f>
        <v/>
      </c>
      <c r="D2920" s="112" t="str">
        <f>IFERROR(VLOOKUP($I$4&amp;"--"&amp;ROW(A2914),'Clie-F'!$A$5:$H$7000,7,0),"")</f>
        <v/>
      </c>
      <c r="E2920" s="111" t="str">
        <f t="shared" ca="1" si="45"/>
        <v/>
      </c>
      <c r="F2920" s="111" t="str">
        <f>IFERROR(VLOOKUP($I$4&amp;"--"&amp;ROW(A2914),'Clie-F'!$A$5:$J$7000,9,0),"")</f>
        <v/>
      </c>
      <c r="G2920" s="111" t="str">
        <f>IFERROR(VLOOKUP($I$4&amp;"--"&amp;ROW(A2914),'Clie-F'!$A$5:$J$7000,10,0),"")</f>
        <v/>
      </c>
    </row>
    <row r="2921" spans="2:7" ht="30" customHeight="1" x14ac:dyDescent="0.3">
      <c r="B2921" s="110">
        <v>2915</v>
      </c>
      <c r="C2921" s="111" t="str">
        <f>IFERROR(VLOOKUP($I$4&amp;"--"&amp;ROW(A2915),'Clie-F'!$A$5:$H$7000,4,0),"")</f>
        <v/>
      </c>
      <c r="D2921" s="112" t="str">
        <f>IFERROR(VLOOKUP($I$4&amp;"--"&amp;ROW(A2915),'Clie-F'!$A$5:$H$7000,7,0),"")</f>
        <v/>
      </c>
      <c r="E2921" s="111" t="str">
        <f t="shared" ca="1" si="45"/>
        <v/>
      </c>
      <c r="F2921" s="111" t="str">
        <f>IFERROR(VLOOKUP($I$4&amp;"--"&amp;ROW(A2915),'Clie-F'!$A$5:$J$7000,9,0),"")</f>
        <v/>
      </c>
      <c r="G2921" s="111" t="str">
        <f>IFERROR(VLOOKUP($I$4&amp;"--"&amp;ROW(A2915),'Clie-F'!$A$5:$J$7000,10,0),"")</f>
        <v/>
      </c>
    </row>
    <row r="2922" spans="2:7" ht="30" customHeight="1" x14ac:dyDescent="0.3">
      <c r="B2922" s="110">
        <v>2916</v>
      </c>
      <c r="C2922" s="111" t="str">
        <f>IFERROR(VLOOKUP($I$4&amp;"--"&amp;ROW(A2916),'Clie-F'!$A$5:$H$7000,4,0),"")</f>
        <v/>
      </c>
      <c r="D2922" s="112" t="str">
        <f>IFERROR(VLOOKUP($I$4&amp;"--"&amp;ROW(A2916),'Clie-F'!$A$5:$H$7000,7,0),"")</f>
        <v/>
      </c>
      <c r="E2922" s="111" t="str">
        <f t="shared" ca="1" si="45"/>
        <v/>
      </c>
      <c r="F2922" s="111" t="str">
        <f>IFERROR(VLOOKUP($I$4&amp;"--"&amp;ROW(A2916),'Clie-F'!$A$5:$J$7000,9,0),"")</f>
        <v/>
      </c>
      <c r="G2922" s="111" t="str">
        <f>IFERROR(VLOOKUP($I$4&amp;"--"&amp;ROW(A2916),'Clie-F'!$A$5:$J$7000,10,0),"")</f>
        <v/>
      </c>
    </row>
    <row r="2923" spans="2:7" ht="30" customHeight="1" x14ac:dyDescent="0.3">
      <c r="B2923" s="110">
        <v>2917</v>
      </c>
      <c r="C2923" s="111" t="str">
        <f>IFERROR(VLOOKUP($I$4&amp;"--"&amp;ROW(A2917),'Clie-F'!$A$5:$H$7000,4,0),"")</f>
        <v/>
      </c>
      <c r="D2923" s="112" t="str">
        <f>IFERROR(VLOOKUP($I$4&amp;"--"&amp;ROW(A2917),'Clie-F'!$A$5:$H$7000,7,0),"")</f>
        <v/>
      </c>
      <c r="E2923" s="111" t="str">
        <f t="shared" ca="1" si="45"/>
        <v/>
      </c>
      <c r="F2923" s="111" t="str">
        <f>IFERROR(VLOOKUP($I$4&amp;"--"&amp;ROW(A2917),'Clie-F'!$A$5:$J$7000,9,0),"")</f>
        <v/>
      </c>
      <c r="G2923" s="111" t="str">
        <f>IFERROR(VLOOKUP($I$4&amp;"--"&amp;ROW(A2917),'Clie-F'!$A$5:$J$7000,10,0),"")</f>
        <v/>
      </c>
    </row>
    <row r="2924" spans="2:7" ht="30" customHeight="1" x14ac:dyDescent="0.3">
      <c r="B2924" s="110">
        <v>2918</v>
      </c>
      <c r="C2924" s="111" t="str">
        <f>IFERROR(VLOOKUP($I$4&amp;"--"&amp;ROW(A2918),'Clie-F'!$A$5:$H$7000,4,0),"")</f>
        <v/>
      </c>
      <c r="D2924" s="112" t="str">
        <f>IFERROR(VLOOKUP($I$4&amp;"--"&amp;ROW(A2918),'Clie-F'!$A$5:$H$7000,7,0),"")</f>
        <v/>
      </c>
      <c r="E2924" s="111" t="str">
        <f t="shared" ca="1" si="45"/>
        <v/>
      </c>
      <c r="F2924" s="111" t="str">
        <f>IFERROR(VLOOKUP($I$4&amp;"--"&amp;ROW(A2918),'Clie-F'!$A$5:$J$7000,9,0),"")</f>
        <v/>
      </c>
      <c r="G2924" s="111" t="str">
        <f>IFERROR(VLOOKUP($I$4&amp;"--"&amp;ROW(A2918),'Clie-F'!$A$5:$J$7000,10,0),"")</f>
        <v/>
      </c>
    </row>
    <row r="2925" spans="2:7" ht="30" customHeight="1" x14ac:dyDescent="0.3">
      <c r="B2925" s="110">
        <v>2919</v>
      </c>
      <c r="C2925" s="111" t="str">
        <f>IFERROR(VLOOKUP($I$4&amp;"--"&amp;ROW(A2919),'Clie-F'!$A$5:$H$7000,4,0),"")</f>
        <v/>
      </c>
      <c r="D2925" s="112" t="str">
        <f>IFERROR(VLOOKUP($I$4&amp;"--"&amp;ROW(A2919),'Clie-F'!$A$5:$H$7000,7,0),"")</f>
        <v/>
      </c>
      <c r="E2925" s="111" t="str">
        <f t="shared" ca="1" si="45"/>
        <v/>
      </c>
      <c r="F2925" s="111" t="str">
        <f>IFERROR(VLOOKUP($I$4&amp;"--"&amp;ROW(A2919),'Clie-F'!$A$5:$J$7000,9,0),"")</f>
        <v/>
      </c>
      <c r="G2925" s="111" t="str">
        <f>IFERROR(VLOOKUP($I$4&amp;"--"&amp;ROW(A2919),'Clie-F'!$A$5:$J$7000,10,0),"")</f>
        <v/>
      </c>
    </row>
    <row r="2926" spans="2:7" ht="30" customHeight="1" x14ac:dyDescent="0.3">
      <c r="B2926" s="110">
        <v>2920</v>
      </c>
      <c r="C2926" s="111" t="str">
        <f>IFERROR(VLOOKUP($I$4&amp;"--"&amp;ROW(A2920),'Clie-F'!$A$5:$H$7000,4,0),"")</f>
        <v/>
      </c>
      <c r="D2926" s="112" t="str">
        <f>IFERROR(VLOOKUP($I$4&amp;"--"&amp;ROW(A2920),'Clie-F'!$A$5:$H$7000,7,0),"")</f>
        <v/>
      </c>
      <c r="E2926" s="111" t="str">
        <f t="shared" ca="1" si="45"/>
        <v/>
      </c>
      <c r="F2926" s="111" t="str">
        <f>IFERROR(VLOOKUP($I$4&amp;"--"&amp;ROW(A2920),'Clie-F'!$A$5:$J$7000,9,0),"")</f>
        <v/>
      </c>
      <c r="G2926" s="111" t="str">
        <f>IFERROR(VLOOKUP($I$4&amp;"--"&amp;ROW(A2920),'Clie-F'!$A$5:$J$7000,10,0),"")</f>
        <v/>
      </c>
    </row>
    <row r="2927" spans="2:7" ht="30" customHeight="1" x14ac:dyDescent="0.3">
      <c r="B2927" s="110">
        <v>2921</v>
      </c>
      <c r="C2927" s="111" t="str">
        <f>IFERROR(VLOOKUP($I$4&amp;"--"&amp;ROW(A2921),'Clie-F'!$A$5:$H$7000,4,0),"")</f>
        <v/>
      </c>
      <c r="D2927" s="112" t="str">
        <f>IFERROR(VLOOKUP($I$4&amp;"--"&amp;ROW(A2921),'Clie-F'!$A$5:$H$7000,7,0),"")</f>
        <v/>
      </c>
      <c r="E2927" s="111" t="str">
        <f t="shared" ca="1" si="45"/>
        <v/>
      </c>
      <c r="F2927" s="111" t="str">
        <f>IFERROR(VLOOKUP($I$4&amp;"--"&amp;ROW(A2921),'Clie-F'!$A$5:$J$7000,9,0),"")</f>
        <v/>
      </c>
      <c r="G2927" s="111" t="str">
        <f>IFERROR(VLOOKUP($I$4&amp;"--"&amp;ROW(A2921),'Clie-F'!$A$5:$J$7000,10,0),"")</f>
        <v/>
      </c>
    </row>
    <row r="2928" spans="2:7" ht="30" customHeight="1" x14ac:dyDescent="0.3">
      <c r="B2928" s="110">
        <v>2922</v>
      </c>
      <c r="C2928" s="111" t="str">
        <f>IFERROR(VLOOKUP($I$4&amp;"--"&amp;ROW(A2922),'Clie-F'!$A$5:$H$7000,4,0),"")</f>
        <v/>
      </c>
      <c r="D2928" s="112" t="str">
        <f>IFERROR(VLOOKUP($I$4&amp;"--"&amp;ROW(A2922),'Clie-F'!$A$5:$H$7000,7,0),"")</f>
        <v/>
      </c>
      <c r="E2928" s="111" t="str">
        <f t="shared" ca="1" si="45"/>
        <v/>
      </c>
      <c r="F2928" s="111" t="str">
        <f>IFERROR(VLOOKUP($I$4&amp;"--"&amp;ROW(A2922),'Clie-F'!$A$5:$J$7000,9,0),"")</f>
        <v/>
      </c>
      <c r="G2928" s="111" t="str">
        <f>IFERROR(VLOOKUP($I$4&amp;"--"&amp;ROW(A2922),'Clie-F'!$A$5:$J$7000,10,0),"")</f>
        <v/>
      </c>
    </row>
    <row r="2929" spans="2:7" ht="30" customHeight="1" x14ac:dyDescent="0.3">
      <c r="B2929" s="110">
        <v>2923</v>
      </c>
      <c r="C2929" s="111" t="str">
        <f>IFERROR(VLOOKUP($I$4&amp;"--"&amp;ROW(A2923),'Clie-F'!$A$5:$H$7000,4,0),"")</f>
        <v/>
      </c>
      <c r="D2929" s="112" t="str">
        <f>IFERROR(VLOOKUP($I$4&amp;"--"&amp;ROW(A2923),'Clie-F'!$A$5:$H$7000,7,0),"")</f>
        <v/>
      </c>
      <c r="E2929" s="111" t="str">
        <f t="shared" ca="1" si="45"/>
        <v/>
      </c>
      <c r="F2929" s="111" t="str">
        <f>IFERROR(VLOOKUP($I$4&amp;"--"&amp;ROW(A2923),'Clie-F'!$A$5:$J$7000,9,0),"")</f>
        <v/>
      </c>
      <c r="G2929" s="111" t="str">
        <f>IFERROR(VLOOKUP($I$4&amp;"--"&amp;ROW(A2923),'Clie-F'!$A$5:$J$7000,10,0),"")</f>
        <v/>
      </c>
    </row>
    <row r="2930" spans="2:7" ht="30" customHeight="1" x14ac:dyDescent="0.3">
      <c r="B2930" s="110">
        <v>2924</v>
      </c>
      <c r="C2930" s="111" t="str">
        <f>IFERROR(VLOOKUP($I$4&amp;"--"&amp;ROW(A2924),'Clie-F'!$A$5:$H$7000,4,0),"")</f>
        <v/>
      </c>
      <c r="D2930" s="112" t="str">
        <f>IFERROR(VLOOKUP($I$4&amp;"--"&amp;ROW(A2924),'Clie-F'!$A$5:$H$7000,7,0),"")</f>
        <v/>
      </c>
      <c r="E2930" s="111" t="str">
        <f t="shared" ca="1" si="45"/>
        <v/>
      </c>
      <c r="F2930" s="111" t="str">
        <f>IFERROR(VLOOKUP($I$4&amp;"--"&amp;ROW(A2924),'Clie-F'!$A$5:$J$7000,9,0),"")</f>
        <v/>
      </c>
      <c r="G2930" s="111" t="str">
        <f>IFERROR(VLOOKUP($I$4&amp;"--"&amp;ROW(A2924),'Clie-F'!$A$5:$J$7000,10,0),"")</f>
        <v/>
      </c>
    </row>
    <row r="2931" spans="2:7" ht="30" customHeight="1" x14ac:dyDescent="0.3">
      <c r="B2931" s="110">
        <v>2925</v>
      </c>
      <c r="C2931" s="111" t="str">
        <f>IFERROR(VLOOKUP($I$4&amp;"--"&amp;ROW(A2925),'Clie-F'!$A$5:$H$7000,4,0),"")</f>
        <v/>
      </c>
      <c r="D2931" s="112" t="str">
        <f>IFERROR(VLOOKUP($I$4&amp;"--"&amp;ROW(A2925),'Clie-F'!$A$5:$H$7000,7,0),"")</f>
        <v/>
      </c>
      <c r="E2931" s="111" t="str">
        <f t="shared" ca="1" si="45"/>
        <v/>
      </c>
      <c r="F2931" s="111" t="str">
        <f>IFERROR(VLOOKUP($I$4&amp;"--"&amp;ROW(A2925),'Clie-F'!$A$5:$J$7000,9,0),"")</f>
        <v/>
      </c>
      <c r="G2931" s="111" t="str">
        <f>IFERROR(VLOOKUP($I$4&amp;"--"&amp;ROW(A2925),'Clie-F'!$A$5:$J$7000,10,0),"")</f>
        <v/>
      </c>
    </row>
    <row r="2932" spans="2:7" ht="30" customHeight="1" x14ac:dyDescent="0.3">
      <c r="B2932" s="110">
        <v>2926</v>
      </c>
      <c r="C2932" s="111" t="str">
        <f>IFERROR(VLOOKUP($I$4&amp;"--"&amp;ROW(A2926),'Clie-F'!$A$5:$H$7000,4,0),"")</f>
        <v/>
      </c>
      <c r="D2932" s="112" t="str">
        <f>IFERROR(VLOOKUP($I$4&amp;"--"&amp;ROW(A2926),'Clie-F'!$A$5:$H$7000,7,0),"")</f>
        <v/>
      </c>
      <c r="E2932" s="111" t="str">
        <f t="shared" ca="1" si="45"/>
        <v/>
      </c>
      <c r="F2932" s="111" t="str">
        <f>IFERROR(VLOOKUP($I$4&amp;"--"&amp;ROW(A2926),'Clie-F'!$A$5:$J$7000,9,0),"")</f>
        <v/>
      </c>
      <c r="G2932" s="111" t="str">
        <f>IFERROR(VLOOKUP($I$4&amp;"--"&amp;ROW(A2926),'Clie-F'!$A$5:$J$7000,10,0),"")</f>
        <v/>
      </c>
    </row>
    <row r="2933" spans="2:7" ht="30" customHeight="1" x14ac:dyDescent="0.3">
      <c r="B2933" s="110">
        <v>2927</v>
      </c>
      <c r="C2933" s="111" t="str">
        <f>IFERROR(VLOOKUP($I$4&amp;"--"&amp;ROW(A2927),'Clie-F'!$A$5:$H$7000,4,0),"")</f>
        <v/>
      </c>
      <c r="D2933" s="112" t="str">
        <f>IFERROR(VLOOKUP($I$4&amp;"--"&amp;ROW(A2927),'Clie-F'!$A$5:$H$7000,7,0),"")</f>
        <v/>
      </c>
      <c r="E2933" s="111" t="str">
        <f t="shared" ca="1" si="45"/>
        <v/>
      </c>
      <c r="F2933" s="111" t="str">
        <f>IFERROR(VLOOKUP($I$4&amp;"--"&amp;ROW(A2927),'Clie-F'!$A$5:$J$7000,9,0),"")</f>
        <v/>
      </c>
      <c r="G2933" s="111" t="str">
        <f>IFERROR(VLOOKUP($I$4&amp;"--"&amp;ROW(A2927),'Clie-F'!$A$5:$J$7000,10,0),"")</f>
        <v/>
      </c>
    </row>
    <row r="2934" spans="2:7" ht="30" customHeight="1" x14ac:dyDescent="0.3">
      <c r="B2934" s="110">
        <v>2928</v>
      </c>
      <c r="C2934" s="111" t="str">
        <f>IFERROR(VLOOKUP($I$4&amp;"--"&amp;ROW(A2928),'Clie-F'!$A$5:$H$7000,4,0),"")</f>
        <v/>
      </c>
      <c r="D2934" s="112" t="str">
        <f>IFERROR(VLOOKUP($I$4&amp;"--"&amp;ROW(A2928),'Clie-F'!$A$5:$H$7000,7,0),"")</f>
        <v/>
      </c>
      <c r="E2934" s="111" t="str">
        <f t="shared" ca="1" si="45"/>
        <v/>
      </c>
      <c r="F2934" s="111" t="str">
        <f>IFERROR(VLOOKUP($I$4&amp;"--"&amp;ROW(A2928),'Clie-F'!$A$5:$J$7000,9,0),"")</f>
        <v/>
      </c>
      <c r="G2934" s="111" t="str">
        <f>IFERROR(VLOOKUP($I$4&amp;"--"&amp;ROW(A2928),'Clie-F'!$A$5:$J$7000,10,0),"")</f>
        <v/>
      </c>
    </row>
    <row r="2935" spans="2:7" ht="30" customHeight="1" x14ac:dyDescent="0.3">
      <c r="B2935" s="110">
        <v>2929</v>
      </c>
      <c r="C2935" s="111" t="str">
        <f>IFERROR(VLOOKUP($I$4&amp;"--"&amp;ROW(A2929),'Clie-F'!$A$5:$H$7000,4,0),"")</f>
        <v/>
      </c>
      <c r="D2935" s="112" t="str">
        <f>IFERROR(VLOOKUP($I$4&amp;"--"&amp;ROW(A2929),'Clie-F'!$A$5:$H$7000,7,0),"")</f>
        <v/>
      </c>
      <c r="E2935" s="111" t="str">
        <f t="shared" ca="1" si="45"/>
        <v/>
      </c>
      <c r="F2935" s="111" t="str">
        <f>IFERROR(VLOOKUP($I$4&amp;"--"&amp;ROW(A2929),'Clie-F'!$A$5:$J$7000,9,0),"")</f>
        <v/>
      </c>
      <c r="G2935" s="111" t="str">
        <f>IFERROR(VLOOKUP($I$4&amp;"--"&amp;ROW(A2929),'Clie-F'!$A$5:$J$7000,10,0),"")</f>
        <v/>
      </c>
    </row>
    <row r="2936" spans="2:7" ht="30" customHeight="1" x14ac:dyDescent="0.3">
      <c r="B2936" s="110">
        <v>2930</v>
      </c>
      <c r="C2936" s="111" t="str">
        <f>IFERROR(VLOOKUP($I$4&amp;"--"&amp;ROW(A2930),'Clie-F'!$A$5:$H$7000,4,0),"")</f>
        <v/>
      </c>
      <c r="D2936" s="112" t="str">
        <f>IFERROR(VLOOKUP($I$4&amp;"--"&amp;ROW(A2930),'Clie-F'!$A$5:$H$7000,7,0),"")</f>
        <v/>
      </c>
      <c r="E2936" s="111" t="str">
        <f t="shared" ca="1" si="45"/>
        <v/>
      </c>
      <c r="F2936" s="111" t="str">
        <f>IFERROR(VLOOKUP($I$4&amp;"--"&amp;ROW(A2930),'Clie-F'!$A$5:$J$7000,9,0),"")</f>
        <v/>
      </c>
      <c r="G2936" s="111" t="str">
        <f>IFERROR(VLOOKUP($I$4&amp;"--"&amp;ROW(A2930),'Clie-F'!$A$5:$J$7000,10,0),"")</f>
        <v/>
      </c>
    </row>
    <row r="2937" spans="2:7" ht="30" customHeight="1" x14ac:dyDescent="0.3">
      <c r="B2937" s="110">
        <v>2931</v>
      </c>
      <c r="C2937" s="111" t="str">
        <f>IFERROR(VLOOKUP($I$4&amp;"--"&amp;ROW(A2931),'Clie-F'!$A$5:$H$7000,4,0),"")</f>
        <v/>
      </c>
      <c r="D2937" s="112" t="str">
        <f>IFERROR(VLOOKUP($I$4&amp;"--"&amp;ROW(A2931),'Clie-F'!$A$5:$H$7000,7,0),"")</f>
        <v/>
      </c>
      <c r="E2937" s="111" t="str">
        <f t="shared" ca="1" si="45"/>
        <v/>
      </c>
      <c r="F2937" s="111" t="str">
        <f>IFERROR(VLOOKUP($I$4&amp;"--"&amp;ROW(A2931),'Clie-F'!$A$5:$J$7000,9,0),"")</f>
        <v/>
      </c>
      <c r="G2937" s="111" t="str">
        <f>IFERROR(VLOOKUP($I$4&amp;"--"&amp;ROW(A2931),'Clie-F'!$A$5:$J$7000,10,0),"")</f>
        <v/>
      </c>
    </row>
    <row r="2938" spans="2:7" ht="30" customHeight="1" x14ac:dyDescent="0.3">
      <c r="B2938" s="110">
        <v>2932</v>
      </c>
      <c r="C2938" s="111" t="str">
        <f>IFERROR(VLOOKUP($I$4&amp;"--"&amp;ROW(A2932),'Clie-F'!$A$5:$H$7000,4,0),"")</f>
        <v/>
      </c>
      <c r="D2938" s="112" t="str">
        <f>IFERROR(VLOOKUP($I$4&amp;"--"&amp;ROW(A2932),'Clie-F'!$A$5:$H$7000,7,0),"")</f>
        <v/>
      </c>
      <c r="E2938" s="111" t="str">
        <f t="shared" ca="1" si="45"/>
        <v/>
      </c>
      <c r="F2938" s="111" t="str">
        <f>IFERROR(VLOOKUP($I$4&amp;"--"&amp;ROW(A2932),'Clie-F'!$A$5:$J$7000,9,0),"")</f>
        <v/>
      </c>
      <c r="G2938" s="111" t="str">
        <f>IFERROR(VLOOKUP($I$4&amp;"--"&amp;ROW(A2932),'Clie-F'!$A$5:$J$7000,10,0),"")</f>
        <v/>
      </c>
    </row>
    <row r="2939" spans="2:7" ht="30" customHeight="1" x14ac:dyDescent="0.3">
      <c r="B2939" s="110">
        <v>2933</v>
      </c>
      <c r="C2939" s="111" t="str">
        <f>IFERROR(VLOOKUP($I$4&amp;"--"&amp;ROW(A2933),'Clie-F'!$A$5:$H$7000,4,0),"")</f>
        <v/>
      </c>
      <c r="D2939" s="112" t="str">
        <f>IFERROR(VLOOKUP($I$4&amp;"--"&amp;ROW(A2933),'Clie-F'!$A$5:$H$7000,7,0),"")</f>
        <v/>
      </c>
      <c r="E2939" s="111" t="str">
        <f t="shared" ca="1" si="45"/>
        <v/>
      </c>
      <c r="F2939" s="111" t="str">
        <f>IFERROR(VLOOKUP($I$4&amp;"--"&amp;ROW(A2933),'Clie-F'!$A$5:$J$7000,9,0),"")</f>
        <v/>
      </c>
      <c r="G2939" s="111" t="str">
        <f>IFERROR(VLOOKUP($I$4&amp;"--"&amp;ROW(A2933),'Clie-F'!$A$5:$J$7000,10,0),"")</f>
        <v/>
      </c>
    </row>
    <row r="2940" spans="2:7" ht="30" customHeight="1" x14ac:dyDescent="0.3">
      <c r="B2940" s="110">
        <v>2934</v>
      </c>
      <c r="C2940" s="111" t="str">
        <f>IFERROR(VLOOKUP($I$4&amp;"--"&amp;ROW(A2934),'Clie-F'!$A$5:$H$7000,4,0),"")</f>
        <v/>
      </c>
      <c r="D2940" s="112" t="str">
        <f>IFERROR(VLOOKUP($I$4&amp;"--"&amp;ROW(A2934),'Clie-F'!$A$5:$H$7000,7,0),"")</f>
        <v/>
      </c>
      <c r="E2940" s="111" t="str">
        <f t="shared" ca="1" si="45"/>
        <v/>
      </c>
      <c r="F2940" s="111" t="str">
        <f>IFERROR(VLOOKUP($I$4&amp;"--"&amp;ROW(A2934),'Clie-F'!$A$5:$J$7000,9,0),"")</f>
        <v/>
      </c>
      <c r="G2940" s="111" t="str">
        <f>IFERROR(VLOOKUP($I$4&amp;"--"&amp;ROW(A2934),'Clie-F'!$A$5:$J$7000,10,0),"")</f>
        <v/>
      </c>
    </row>
    <row r="2941" spans="2:7" ht="30" customHeight="1" x14ac:dyDescent="0.3">
      <c r="B2941" s="110">
        <v>2935</v>
      </c>
      <c r="C2941" s="111" t="str">
        <f>IFERROR(VLOOKUP($I$4&amp;"--"&amp;ROW(A2935),'Clie-F'!$A$5:$H$7000,4,0),"")</f>
        <v/>
      </c>
      <c r="D2941" s="112" t="str">
        <f>IFERROR(VLOOKUP($I$4&amp;"--"&amp;ROW(A2935),'Clie-F'!$A$5:$H$7000,7,0),"")</f>
        <v/>
      </c>
      <c r="E2941" s="111" t="str">
        <f t="shared" ca="1" si="45"/>
        <v/>
      </c>
      <c r="F2941" s="111" t="str">
        <f>IFERROR(VLOOKUP($I$4&amp;"--"&amp;ROW(A2935),'Clie-F'!$A$5:$J$7000,9,0),"")</f>
        <v/>
      </c>
      <c r="G2941" s="111" t="str">
        <f>IFERROR(VLOOKUP($I$4&amp;"--"&amp;ROW(A2935),'Clie-F'!$A$5:$J$7000,10,0),"")</f>
        <v/>
      </c>
    </row>
    <row r="2942" spans="2:7" ht="30" customHeight="1" x14ac:dyDescent="0.3">
      <c r="B2942" s="110">
        <v>2936</v>
      </c>
      <c r="C2942" s="111" t="str">
        <f>IFERROR(VLOOKUP($I$4&amp;"--"&amp;ROW(A2936),'Clie-F'!$A$5:$H$7000,4,0),"")</f>
        <v/>
      </c>
      <c r="D2942" s="112" t="str">
        <f>IFERROR(VLOOKUP($I$4&amp;"--"&amp;ROW(A2936),'Clie-F'!$A$5:$H$7000,7,0),"")</f>
        <v/>
      </c>
      <c r="E2942" s="111" t="str">
        <f t="shared" ca="1" si="45"/>
        <v/>
      </c>
      <c r="F2942" s="111" t="str">
        <f>IFERROR(VLOOKUP($I$4&amp;"--"&amp;ROW(A2936),'Clie-F'!$A$5:$J$7000,9,0),"")</f>
        <v/>
      </c>
      <c r="G2942" s="111" t="str">
        <f>IFERROR(VLOOKUP($I$4&amp;"--"&amp;ROW(A2936),'Clie-F'!$A$5:$J$7000,10,0),"")</f>
        <v/>
      </c>
    </row>
    <row r="2943" spans="2:7" ht="30" customHeight="1" x14ac:dyDescent="0.3">
      <c r="B2943" s="110">
        <v>2937</v>
      </c>
      <c r="C2943" s="111" t="str">
        <f>IFERROR(VLOOKUP($I$4&amp;"--"&amp;ROW(A2937),'Clie-F'!$A$5:$H$7000,4,0),"")</f>
        <v/>
      </c>
      <c r="D2943" s="112" t="str">
        <f>IFERROR(VLOOKUP($I$4&amp;"--"&amp;ROW(A2937),'Clie-F'!$A$5:$H$7000,7,0),"")</f>
        <v/>
      </c>
      <c r="E2943" s="111" t="str">
        <f t="shared" ca="1" si="45"/>
        <v/>
      </c>
      <c r="F2943" s="111" t="str">
        <f>IFERROR(VLOOKUP($I$4&amp;"--"&amp;ROW(A2937),'Clie-F'!$A$5:$J$7000,9,0),"")</f>
        <v/>
      </c>
      <c r="G2943" s="111" t="str">
        <f>IFERROR(VLOOKUP($I$4&amp;"--"&amp;ROW(A2937),'Clie-F'!$A$5:$J$7000,10,0),"")</f>
        <v/>
      </c>
    </row>
    <row r="2944" spans="2:7" ht="30" customHeight="1" x14ac:dyDescent="0.3">
      <c r="B2944" s="110">
        <v>2938</v>
      </c>
      <c r="C2944" s="111" t="str">
        <f>IFERROR(VLOOKUP($I$4&amp;"--"&amp;ROW(A2938),'Clie-F'!$A$5:$H$7000,4,0),"")</f>
        <v/>
      </c>
      <c r="D2944" s="112" t="str">
        <f>IFERROR(VLOOKUP($I$4&amp;"--"&amp;ROW(A2938),'Clie-F'!$A$5:$H$7000,7,0),"")</f>
        <v/>
      </c>
      <c r="E2944" s="111" t="str">
        <f t="shared" ca="1" si="45"/>
        <v/>
      </c>
      <c r="F2944" s="111" t="str">
        <f>IFERROR(VLOOKUP($I$4&amp;"--"&amp;ROW(A2938),'Clie-F'!$A$5:$J$7000,9,0),"")</f>
        <v/>
      </c>
      <c r="G2944" s="111" t="str">
        <f>IFERROR(VLOOKUP($I$4&amp;"--"&amp;ROW(A2938),'Clie-F'!$A$5:$J$7000,10,0),"")</f>
        <v/>
      </c>
    </row>
    <row r="2945" spans="2:7" ht="30" customHeight="1" x14ac:dyDescent="0.3">
      <c r="B2945" s="110">
        <v>2939</v>
      </c>
      <c r="C2945" s="111" t="str">
        <f>IFERROR(VLOOKUP($I$4&amp;"--"&amp;ROW(A2939),'Clie-F'!$A$5:$H$7000,4,0),"")</f>
        <v/>
      </c>
      <c r="D2945" s="112" t="str">
        <f>IFERROR(VLOOKUP($I$4&amp;"--"&amp;ROW(A2939),'Clie-F'!$A$5:$H$7000,7,0),"")</f>
        <v/>
      </c>
      <c r="E2945" s="111" t="str">
        <f t="shared" ca="1" si="45"/>
        <v/>
      </c>
      <c r="F2945" s="111" t="str">
        <f>IFERROR(VLOOKUP($I$4&amp;"--"&amp;ROW(A2939),'Clie-F'!$A$5:$J$7000,9,0),"")</f>
        <v/>
      </c>
      <c r="G2945" s="111" t="str">
        <f>IFERROR(VLOOKUP($I$4&amp;"--"&amp;ROW(A2939),'Clie-F'!$A$5:$J$7000,10,0),"")</f>
        <v/>
      </c>
    </row>
    <row r="2946" spans="2:7" ht="30" customHeight="1" x14ac:dyDescent="0.3">
      <c r="B2946" s="110">
        <v>2940</v>
      </c>
      <c r="C2946" s="111" t="str">
        <f>IFERROR(VLOOKUP($I$4&amp;"--"&amp;ROW(A2940),'Clie-F'!$A$5:$H$7000,4,0),"")</f>
        <v/>
      </c>
      <c r="D2946" s="112" t="str">
        <f>IFERROR(VLOOKUP($I$4&amp;"--"&amp;ROW(A2940),'Clie-F'!$A$5:$H$7000,7,0),"")</f>
        <v/>
      </c>
      <c r="E2946" s="111" t="str">
        <f t="shared" ca="1" si="45"/>
        <v/>
      </c>
      <c r="F2946" s="111" t="str">
        <f>IFERROR(VLOOKUP($I$4&amp;"--"&amp;ROW(A2940),'Clie-F'!$A$5:$J$7000,9,0),"")</f>
        <v/>
      </c>
      <c r="G2946" s="111" t="str">
        <f>IFERROR(VLOOKUP($I$4&amp;"--"&amp;ROW(A2940),'Clie-F'!$A$5:$J$7000,10,0),"")</f>
        <v/>
      </c>
    </row>
    <row r="2947" spans="2:7" ht="30" customHeight="1" x14ac:dyDescent="0.3">
      <c r="B2947" s="110">
        <v>2941</v>
      </c>
      <c r="C2947" s="111" t="str">
        <f>IFERROR(VLOOKUP($I$4&amp;"--"&amp;ROW(A2941),'Clie-F'!$A$5:$H$7000,4,0),"")</f>
        <v/>
      </c>
      <c r="D2947" s="112" t="str">
        <f>IFERROR(VLOOKUP($I$4&amp;"--"&amp;ROW(A2941),'Clie-F'!$A$5:$H$7000,7,0),"")</f>
        <v/>
      </c>
      <c r="E2947" s="111" t="str">
        <f t="shared" ca="1" si="45"/>
        <v/>
      </c>
      <c r="F2947" s="111" t="str">
        <f>IFERROR(VLOOKUP($I$4&amp;"--"&amp;ROW(A2941),'Clie-F'!$A$5:$J$7000,9,0),"")</f>
        <v/>
      </c>
      <c r="G2947" s="111" t="str">
        <f>IFERROR(VLOOKUP($I$4&amp;"--"&amp;ROW(A2941),'Clie-F'!$A$5:$J$7000,10,0),"")</f>
        <v/>
      </c>
    </row>
    <row r="2948" spans="2:7" ht="30" customHeight="1" x14ac:dyDescent="0.3">
      <c r="B2948" s="110">
        <v>2942</v>
      </c>
      <c r="C2948" s="111" t="str">
        <f>IFERROR(VLOOKUP($I$4&amp;"--"&amp;ROW(A2942),'Clie-F'!$A$5:$H$7000,4,0),"")</f>
        <v/>
      </c>
      <c r="D2948" s="112" t="str">
        <f>IFERROR(VLOOKUP($I$4&amp;"--"&amp;ROW(A2942),'Clie-F'!$A$5:$H$7000,7,0),"")</f>
        <v/>
      </c>
      <c r="E2948" s="111" t="str">
        <f t="shared" ca="1" si="45"/>
        <v/>
      </c>
      <c r="F2948" s="111" t="str">
        <f>IFERROR(VLOOKUP($I$4&amp;"--"&amp;ROW(A2942),'Clie-F'!$A$5:$J$7000,9,0),"")</f>
        <v/>
      </c>
      <c r="G2948" s="111" t="str">
        <f>IFERROR(VLOOKUP($I$4&amp;"--"&amp;ROW(A2942),'Clie-F'!$A$5:$J$7000,10,0),"")</f>
        <v/>
      </c>
    </row>
    <row r="2949" spans="2:7" ht="30" customHeight="1" x14ac:dyDescent="0.3">
      <c r="B2949" s="110">
        <v>2943</v>
      </c>
      <c r="C2949" s="111" t="str">
        <f>IFERROR(VLOOKUP($I$4&amp;"--"&amp;ROW(A2943),'Clie-F'!$A$5:$H$7000,4,0),"")</f>
        <v/>
      </c>
      <c r="D2949" s="112" t="str">
        <f>IFERROR(VLOOKUP($I$4&amp;"--"&amp;ROW(A2943),'Clie-F'!$A$5:$H$7000,7,0),"")</f>
        <v/>
      </c>
      <c r="E2949" s="111" t="str">
        <f t="shared" ca="1" si="45"/>
        <v/>
      </c>
      <c r="F2949" s="111" t="str">
        <f>IFERROR(VLOOKUP($I$4&amp;"--"&amp;ROW(A2943),'Clie-F'!$A$5:$J$7000,9,0),"")</f>
        <v/>
      </c>
      <c r="G2949" s="111" t="str">
        <f>IFERROR(VLOOKUP($I$4&amp;"--"&amp;ROW(A2943),'Clie-F'!$A$5:$J$7000,10,0),"")</f>
        <v/>
      </c>
    </row>
    <row r="2950" spans="2:7" ht="30" customHeight="1" x14ac:dyDescent="0.3">
      <c r="B2950" s="110">
        <v>2944</v>
      </c>
      <c r="C2950" s="111" t="str">
        <f>IFERROR(VLOOKUP($I$4&amp;"--"&amp;ROW(A2944),'Clie-F'!$A$5:$H$7000,4,0),"")</f>
        <v/>
      </c>
      <c r="D2950" s="112" t="str">
        <f>IFERROR(VLOOKUP($I$4&amp;"--"&amp;ROW(A2944),'Clie-F'!$A$5:$H$7000,7,0),"")</f>
        <v/>
      </c>
      <c r="E2950" s="111" t="str">
        <f t="shared" ca="1" si="45"/>
        <v/>
      </c>
      <c r="F2950" s="111" t="str">
        <f>IFERROR(VLOOKUP($I$4&amp;"--"&amp;ROW(A2944),'Clie-F'!$A$5:$J$7000,9,0),"")</f>
        <v/>
      </c>
      <c r="G2950" s="111" t="str">
        <f>IFERROR(VLOOKUP($I$4&amp;"--"&amp;ROW(A2944),'Clie-F'!$A$5:$J$7000,10,0),"")</f>
        <v/>
      </c>
    </row>
    <row r="2951" spans="2:7" ht="30" customHeight="1" x14ac:dyDescent="0.3">
      <c r="B2951" s="110">
        <v>2945</v>
      </c>
      <c r="C2951" s="111" t="str">
        <f>IFERROR(VLOOKUP($I$4&amp;"--"&amp;ROW(A2945),'Clie-F'!$A$5:$H$7000,4,0),"")</f>
        <v/>
      </c>
      <c r="D2951" s="112" t="str">
        <f>IFERROR(VLOOKUP($I$4&amp;"--"&amp;ROW(A2945),'Clie-F'!$A$5:$H$7000,7,0),"")</f>
        <v/>
      </c>
      <c r="E2951" s="111" t="str">
        <f t="shared" ref="E2951:E3014" ca="1" si="46">IFERROR(IF(D2951,DATEDIF(D2951,TODAY(),"Y"),""),"")</f>
        <v/>
      </c>
      <c r="F2951" s="111" t="str">
        <f>IFERROR(VLOOKUP($I$4&amp;"--"&amp;ROW(A2945),'Clie-F'!$A$5:$J$7000,9,0),"")</f>
        <v/>
      </c>
      <c r="G2951" s="111" t="str">
        <f>IFERROR(VLOOKUP($I$4&amp;"--"&amp;ROW(A2945),'Clie-F'!$A$5:$J$7000,10,0),"")</f>
        <v/>
      </c>
    </row>
    <row r="2952" spans="2:7" ht="30" customHeight="1" x14ac:dyDescent="0.3">
      <c r="B2952" s="110">
        <v>2946</v>
      </c>
      <c r="C2952" s="111" t="str">
        <f>IFERROR(VLOOKUP($I$4&amp;"--"&amp;ROW(A2946),'Clie-F'!$A$5:$H$7000,4,0),"")</f>
        <v/>
      </c>
      <c r="D2952" s="112" t="str">
        <f>IFERROR(VLOOKUP($I$4&amp;"--"&amp;ROW(A2946),'Clie-F'!$A$5:$H$7000,7,0),"")</f>
        <v/>
      </c>
      <c r="E2952" s="111" t="str">
        <f t="shared" ca="1" si="46"/>
        <v/>
      </c>
      <c r="F2952" s="111" t="str">
        <f>IFERROR(VLOOKUP($I$4&amp;"--"&amp;ROW(A2946),'Clie-F'!$A$5:$J$7000,9,0),"")</f>
        <v/>
      </c>
      <c r="G2952" s="111" t="str">
        <f>IFERROR(VLOOKUP($I$4&amp;"--"&amp;ROW(A2946),'Clie-F'!$A$5:$J$7000,10,0),"")</f>
        <v/>
      </c>
    </row>
    <row r="2953" spans="2:7" ht="30" customHeight="1" x14ac:dyDescent="0.3">
      <c r="B2953" s="110">
        <v>2947</v>
      </c>
      <c r="C2953" s="111" t="str">
        <f>IFERROR(VLOOKUP($I$4&amp;"--"&amp;ROW(A2947),'Clie-F'!$A$5:$H$7000,4,0),"")</f>
        <v/>
      </c>
      <c r="D2953" s="112" t="str">
        <f>IFERROR(VLOOKUP($I$4&amp;"--"&amp;ROW(A2947),'Clie-F'!$A$5:$H$7000,7,0),"")</f>
        <v/>
      </c>
      <c r="E2953" s="111" t="str">
        <f t="shared" ca="1" si="46"/>
        <v/>
      </c>
      <c r="F2953" s="111" t="str">
        <f>IFERROR(VLOOKUP($I$4&amp;"--"&amp;ROW(A2947),'Clie-F'!$A$5:$J$7000,9,0),"")</f>
        <v/>
      </c>
      <c r="G2953" s="111" t="str">
        <f>IFERROR(VLOOKUP($I$4&amp;"--"&amp;ROW(A2947),'Clie-F'!$A$5:$J$7000,10,0),"")</f>
        <v/>
      </c>
    </row>
    <row r="2954" spans="2:7" ht="30" customHeight="1" x14ac:dyDescent="0.3">
      <c r="B2954" s="110">
        <v>2948</v>
      </c>
      <c r="C2954" s="111" t="str">
        <f>IFERROR(VLOOKUP($I$4&amp;"--"&amp;ROW(A2948),'Clie-F'!$A$5:$H$7000,4,0),"")</f>
        <v/>
      </c>
      <c r="D2954" s="112" t="str">
        <f>IFERROR(VLOOKUP($I$4&amp;"--"&amp;ROW(A2948),'Clie-F'!$A$5:$H$7000,7,0),"")</f>
        <v/>
      </c>
      <c r="E2954" s="111" t="str">
        <f t="shared" ca="1" si="46"/>
        <v/>
      </c>
      <c r="F2954" s="111" t="str">
        <f>IFERROR(VLOOKUP($I$4&amp;"--"&amp;ROW(A2948),'Clie-F'!$A$5:$J$7000,9,0),"")</f>
        <v/>
      </c>
      <c r="G2954" s="111" t="str">
        <f>IFERROR(VLOOKUP($I$4&amp;"--"&amp;ROW(A2948),'Clie-F'!$A$5:$J$7000,10,0),"")</f>
        <v/>
      </c>
    </row>
    <row r="2955" spans="2:7" ht="30" customHeight="1" x14ac:dyDescent="0.3">
      <c r="B2955" s="110">
        <v>2949</v>
      </c>
      <c r="C2955" s="111" t="str">
        <f>IFERROR(VLOOKUP($I$4&amp;"--"&amp;ROW(A2949),'Clie-F'!$A$5:$H$7000,4,0),"")</f>
        <v/>
      </c>
      <c r="D2955" s="112" t="str">
        <f>IFERROR(VLOOKUP($I$4&amp;"--"&amp;ROW(A2949),'Clie-F'!$A$5:$H$7000,7,0),"")</f>
        <v/>
      </c>
      <c r="E2955" s="111" t="str">
        <f t="shared" ca="1" si="46"/>
        <v/>
      </c>
      <c r="F2955" s="111" t="str">
        <f>IFERROR(VLOOKUP($I$4&amp;"--"&amp;ROW(A2949),'Clie-F'!$A$5:$J$7000,9,0),"")</f>
        <v/>
      </c>
      <c r="G2955" s="111" t="str">
        <f>IFERROR(VLOOKUP($I$4&amp;"--"&amp;ROW(A2949),'Clie-F'!$A$5:$J$7000,10,0),"")</f>
        <v/>
      </c>
    </row>
    <row r="2956" spans="2:7" ht="30" customHeight="1" x14ac:dyDescent="0.3">
      <c r="B2956" s="110">
        <v>2950</v>
      </c>
      <c r="C2956" s="111" t="str">
        <f>IFERROR(VLOOKUP($I$4&amp;"--"&amp;ROW(A2950),'Clie-F'!$A$5:$H$7000,4,0),"")</f>
        <v/>
      </c>
      <c r="D2956" s="112" t="str">
        <f>IFERROR(VLOOKUP($I$4&amp;"--"&amp;ROW(A2950),'Clie-F'!$A$5:$H$7000,7,0),"")</f>
        <v/>
      </c>
      <c r="E2956" s="111" t="str">
        <f t="shared" ca="1" si="46"/>
        <v/>
      </c>
      <c r="F2956" s="111" t="str">
        <f>IFERROR(VLOOKUP($I$4&amp;"--"&amp;ROW(A2950),'Clie-F'!$A$5:$J$7000,9,0),"")</f>
        <v/>
      </c>
      <c r="G2956" s="111" t="str">
        <f>IFERROR(VLOOKUP($I$4&amp;"--"&amp;ROW(A2950),'Clie-F'!$A$5:$J$7000,10,0),"")</f>
        <v/>
      </c>
    </row>
    <row r="2957" spans="2:7" ht="30" customHeight="1" x14ac:dyDescent="0.3">
      <c r="B2957" s="110">
        <v>2951</v>
      </c>
      <c r="C2957" s="111" t="str">
        <f>IFERROR(VLOOKUP($I$4&amp;"--"&amp;ROW(A2951),'Clie-F'!$A$5:$H$7000,4,0),"")</f>
        <v/>
      </c>
      <c r="D2957" s="112" t="str">
        <f>IFERROR(VLOOKUP($I$4&amp;"--"&amp;ROW(A2951),'Clie-F'!$A$5:$H$7000,7,0),"")</f>
        <v/>
      </c>
      <c r="E2957" s="111" t="str">
        <f t="shared" ca="1" si="46"/>
        <v/>
      </c>
      <c r="F2957" s="111" t="str">
        <f>IFERROR(VLOOKUP($I$4&amp;"--"&amp;ROW(A2951),'Clie-F'!$A$5:$J$7000,9,0),"")</f>
        <v/>
      </c>
      <c r="G2957" s="111" t="str">
        <f>IFERROR(VLOOKUP($I$4&amp;"--"&amp;ROW(A2951),'Clie-F'!$A$5:$J$7000,10,0),"")</f>
        <v/>
      </c>
    </row>
    <row r="2958" spans="2:7" ht="30" customHeight="1" x14ac:dyDescent="0.3">
      <c r="B2958" s="110">
        <v>2952</v>
      </c>
      <c r="C2958" s="111" t="str">
        <f>IFERROR(VLOOKUP($I$4&amp;"--"&amp;ROW(A2952),'Clie-F'!$A$5:$H$7000,4,0),"")</f>
        <v/>
      </c>
      <c r="D2958" s="112" t="str">
        <f>IFERROR(VLOOKUP($I$4&amp;"--"&amp;ROW(A2952),'Clie-F'!$A$5:$H$7000,7,0),"")</f>
        <v/>
      </c>
      <c r="E2958" s="111" t="str">
        <f t="shared" ca="1" si="46"/>
        <v/>
      </c>
      <c r="F2958" s="111" t="str">
        <f>IFERROR(VLOOKUP($I$4&amp;"--"&amp;ROW(A2952),'Clie-F'!$A$5:$J$7000,9,0),"")</f>
        <v/>
      </c>
      <c r="G2958" s="111" t="str">
        <f>IFERROR(VLOOKUP($I$4&amp;"--"&amp;ROW(A2952),'Clie-F'!$A$5:$J$7000,10,0),"")</f>
        <v/>
      </c>
    </row>
    <row r="2959" spans="2:7" ht="30" customHeight="1" x14ac:dyDescent="0.3">
      <c r="B2959" s="110">
        <v>2953</v>
      </c>
      <c r="C2959" s="111" t="str">
        <f>IFERROR(VLOOKUP($I$4&amp;"--"&amp;ROW(A2953),'Clie-F'!$A$5:$H$7000,4,0),"")</f>
        <v/>
      </c>
      <c r="D2959" s="112" t="str">
        <f>IFERROR(VLOOKUP($I$4&amp;"--"&amp;ROW(A2953),'Clie-F'!$A$5:$H$7000,7,0),"")</f>
        <v/>
      </c>
      <c r="E2959" s="111" t="str">
        <f t="shared" ca="1" si="46"/>
        <v/>
      </c>
      <c r="F2959" s="111" t="str">
        <f>IFERROR(VLOOKUP($I$4&amp;"--"&amp;ROW(A2953),'Clie-F'!$A$5:$J$7000,9,0),"")</f>
        <v/>
      </c>
      <c r="G2959" s="111" t="str">
        <f>IFERROR(VLOOKUP($I$4&amp;"--"&amp;ROW(A2953),'Clie-F'!$A$5:$J$7000,10,0),"")</f>
        <v/>
      </c>
    </row>
    <row r="2960" spans="2:7" ht="30" customHeight="1" x14ac:dyDescent="0.3">
      <c r="B2960" s="110">
        <v>2954</v>
      </c>
      <c r="C2960" s="111" t="str">
        <f>IFERROR(VLOOKUP($I$4&amp;"--"&amp;ROW(A2954),'Clie-F'!$A$5:$H$7000,4,0),"")</f>
        <v/>
      </c>
      <c r="D2960" s="112" t="str">
        <f>IFERROR(VLOOKUP($I$4&amp;"--"&amp;ROW(A2954),'Clie-F'!$A$5:$H$7000,7,0),"")</f>
        <v/>
      </c>
      <c r="E2960" s="111" t="str">
        <f t="shared" ca="1" si="46"/>
        <v/>
      </c>
      <c r="F2960" s="111" t="str">
        <f>IFERROR(VLOOKUP($I$4&amp;"--"&amp;ROW(A2954),'Clie-F'!$A$5:$J$7000,9,0),"")</f>
        <v/>
      </c>
      <c r="G2960" s="111" t="str">
        <f>IFERROR(VLOOKUP($I$4&amp;"--"&amp;ROW(A2954),'Clie-F'!$A$5:$J$7000,10,0),"")</f>
        <v/>
      </c>
    </row>
    <row r="2961" spans="2:7" ht="30" customHeight="1" x14ac:dyDescent="0.3">
      <c r="B2961" s="110">
        <v>2955</v>
      </c>
      <c r="C2961" s="111" t="str">
        <f>IFERROR(VLOOKUP($I$4&amp;"--"&amp;ROW(A2955),'Clie-F'!$A$5:$H$7000,4,0),"")</f>
        <v/>
      </c>
      <c r="D2961" s="112" t="str">
        <f>IFERROR(VLOOKUP($I$4&amp;"--"&amp;ROW(A2955),'Clie-F'!$A$5:$H$7000,7,0),"")</f>
        <v/>
      </c>
      <c r="E2961" s="111" t="str">
        <f t="shared" ca="1" si="46"/>
        <v/>
      </c>
      <c r="F2961" s="111" t="str">
        <f>IFERROR(VLOOKUP($I$4&amp;"--"&amp;ROW(A2955),'Clie-F'!$A$5:$J$7000,9,0),"")</f>
        <v/>
      </c>
      <c r="G2961" s="111" t="str">
        <f>IFERROR(VLOOKUP($I$4&amp;"--"&amp;ROW(A2955),'Clie-F'!$A$5:$J$7000,10,0),"")</f>
        <v/>
      </c>
    </row>
    <row r="2962" spans="2:7" ht="30" customHeight="1" x14ac:dyDescent="0.3">
      <c r="B2962" s="110">
        <v>2956</v>
      </c>
      <c r="C2962" s="111" t="str">
        <f>IFERROR(VLOOKUP($I$4&amp;"--"&amp;ROW(A2956),'Clie-F'!$A$5:$H$7000,4,0),"")</f>
        <v/>
      </c>
      <c r="D2962" s="112" t="str">
        <f>IFERROR(VLOOKUP($I$4&amp;"--"&amp;ROW(A2956),'Clie-F'!$A$5:$H$7000,7,0),"")</f>
        <v/>
      </c>
      <c r="E2962" s="111" t="str">
        <f t="shared" ca="1" si="46"/>
        <v/>
      </c>
      <c r="F2962" s="111" t="str">
        <f>IFERROR(VLOOKUP($I$4&amp;"--"&amp;ROW(A2956),'Clie-F'!$A$5:$J$7000,9,0),"")</f>
        <v/>
      </c>
      <c r="G2962" s="111" t="str">
        <f>IFERROR(VLOOKUP($I$4&amp;"--"&amp;ROW(A2956),'Clie-F'!$A$5:$J$7000,10,0),"")</f>
        <v/>
      </c>
    </row>
    <row r="2963" spans="2:7" ht="30" customHeight="1" x14ac:dyDescent="0.3">
      <c r="B2963" s="110">
        <v>2957</v>
      </c>
      <c r="C2963" s="111" t="str">
        <f>IFERROR(VLOOKUP($I$4&amp;"--"&amp;ROW(A2957),'Clie-F'!$A$5:$H$7000,4,0),"")</f>
        <v/>
      </c>
      <c r="D2963" s="112" t="str">
        <f>IFERROR(VLOOKUP($I$4&amp;"--"&amp;ROW(A2957),'Clie-F'!$A$5:$H$7000,7,0),"")</f>
        <v/>
      </c>
      <c r="E2963" s="111" t="str">
        <f t="shared" ca="1" si="46"/>
        <v/>
      </c>
      <c r="F2963" s="111" t="str">
        <f>IFERROR(VLOOKUP($I$4&amp;"--"&amp;ROW(A2957),'Clie-F'!$A$5:$J$7000,9,0),"")</f>
        <v/>
      </c>
      <c r="G2963" s="111" t="str">
        <f>IFERROR(VLOOKUP($I$4&amp;"--"&amp;ROW(A2957),'Clie-F'!$A$5:$J$7000,10,0),"")</f>
        <v/>
      </c>
    </row>
    <row r="2964" spans="2:7" ht="30" customHeight="1" x14ac:dyDescent="0.3">
      <c r="B2964" s="110">
        <v>2958</v>
      </c>
      <c r="C2964" s="111" t="str">
        <f>IFERROR(VLOOKUP($I$4&amp;"--"&amp;ROW(A2958),'Clie-F'!$A$5:$H$7000,4,0),"")</f>
        <v/>
      </c>
      <c r="D2964" s="112" t="str">
        <f>IFERROR(VLOOKUP($I$4&amp;"--"&amp;ROW(A2958),'Clie-F'!$A$5:$H$7000,7,0),"")</f>
        <v/>
      </c>
      <c r="E2964" s="111" t="str">
        <f t="shared" ca="1" si="46"/>
        <v/>
      </c>
      <c r="F2964" s="111" t="str">
        <f>IFERROR(VLOOKUP($I$4&amp;"--"&amp;ROW(A2958),'Clie-F'!$A$5:$J$7000,9,0),"")</f>
        <v/>
      </c>
      <c r="G2964" s="111" t="str">
        <f>IFERROR(VLOOKUP($I$4&amp;"--"&amp;ROW(A2958),'Clie-F'!$A$5:$J$7000,10,0),"")</f>
        <v/>
      </c>
    </row>
    <row r="2965" spans="2:7" ht="30" customHeight="1" x14ac:dyDescent="0.3">
      <c r="B2965" s="110">
        <v>2959</v>
      </c>
      <c r="C2965" s="111" t="str">
        <f>IFERROR(VLOOKUP($I$4&amp;"--"&amp;ROW(A2959),'Clie-F'!$A$5:$H$7000,4,0),"")</f>
        <v/>
      </c>
      <c r="D2965" s="112" t="str">
        <f>IFERROR(VLOOKUP($I$4&amp;"--"&amp;ROW(A2959),'Clie-F'!$A$5:$H$7000,7,0),"")</f>
        <v/>
      </c>
      <c r="E2965" s="111" t="str">
        <f t="shared" ca="1" si="46"/>
        <v/>
      </c>
      <c r="F2965" s="111" t="str">
        <f>IFERROR(VLOOKUP($I$4&amp;"--"&amp;ROW(A2959),'Clie-F'!$A$5:$J$7000,9,0),"")</f>
        <v/>
      </c>
      <c r="G2965" s="111" t="str">
        <f>IFERROR(VLOOKUP($I$4&amp;"--"&amp;ROW(A2959),'Clie-F'!$A$5:$J$7000,10,0),"")</f>
        <v/>
      </c>
    </row>
    <row r="2966" spans="2:7" ht="30" customHeight="1" x14ac:dyDescent="0.3">
      <c r="B2966" s="110">
        <v>2960</v>
      </c>
      <c r="C2966" s="111" t="str">
        <f>IFERROR(VLOOKUP($I$4&amp;"--"&amp;ROW(A2960),'Clie-F'!$A$5:$H$7000,4,0),"")</f>
        <v/>
      </c>
      <c r="D2966" s="112" t="str">
        <f>IFERROR(VLOOKUP($I$4&amp;"--"&amp;ROW(A2960),'Clie-F'!$A$5:$H$7000,7,0),"")</f>
        <v/>
      </c>
      <c r="E2966" s="111" t="str">
        <f t="shared" ca="1" si="46"/>
        <v/>
      </c>
      <c r="F2966" s="111" t="str">
        <f>IFERROR(VLOOKUP($I$4&amp;"--"&amp;ROW(A2960),'Clie-F'!$A$5:$J$7000,9,0),"")</f>
        <v/>
      </c>
      <c r="G2966" s="111" t="str">
        <f>IFERROR(VLOOKUP($I$4&amp;"--"&amp;ROW(A2960),'Clie-F'!$A$5:$J$7000,10,0),"")</f>
        <v/>
      </c>
    </row>
    <row r="2967" spans="2:7" ht="30" customHeight="1" x14ac:dyDescent="0.3">
      <c r="B2967" s="110">
        <v>2961</v>
      </c>
      <c r="C2967" s="111" t="str">
        <f>IFERROR(VLOOKUP($I$4&amp;"--"&amp;ROW(A2961),'Clie-F'!$A$5:$H$7000,4,0),"")</f>
        <v/>
      </c>
      <c r="D2967" s="112" t="str">
        <f>IFERROR(VLOOKUP($I$4&amp;"--"&amp;ROW(A2961),'Clie-F'!$A$5:$H$7000,7,0),"")</f>
        <v/>
      </c>
      <c r="E2967" s="111" t="str">
        <f t="shared" ca="1" si="46"/>
        <v/>
      </c>
      <c r="F2967" s="111" t="str">
        <f>IFERROR(VLOOKUP($I$4&amp;"--"&amp;ROW(A2961),'Clie-F'!$A$5:$J$7000,9,0),"")</f>
        <v/>
      </c>
      <c r="G2967" s="111" t="str">
        <f>IFERROR(VLOOKUP($I$4&amp;"--"&amp;ROW(A2961),'Clie-F'!$A$5:$J$7000,10,0),"")</f>
        <v/>
      </c>
    </row>
    <row r="2968" spans="2:7" ht="30" customHeight="1" x14ac:dyDescent="0.3">
      <c r="B2968" s="110">
        <v>2962</v>
      </c>
      <c r="C2968" s="111" t="str">
        <f>IFERROR(VLOOKUP($I$4&amp;"--"&amp;ROW(A2962),'Clie-F'!$A$5:$H$7000,4,0),"")</f>
        <v/>
      </c>
      <c r="D2968" s="112" t="str">
        <f>IFERROR(VLOOKUP($I$4&amp;"--"&amp;ROW(A2962),'Clie-F'!$A$5:$H$7000,7,0),"")</f>
        <v/>
      </c>
      <c r="E2968" s="111" t="str">
        <f t="shared" ca="1" si="46"/>
        <v/>
      </c>
      <c r="F2968" s="111" t="str">
        <f>IFERROR(VLOOKUP($I$4&amp;"--"&amp;ROW(A2962),'Clie-F'!$A$5:$J$7000,9,0),"")</f>
        <v/>
      </c>
      <c r="G2968" s="111" t="str">
        <f>IFERROR(VLOOKUP($I$4&amp;"--"&amp;ROW(A2962),'Clie-F'!$A$5:$J$7000,10,0),"")</f>
        <v/>
      </c>
    </row>
    <row r="2969" spans="2:7" ht="30" customHeight="1" x14ac:dyDescent="0.3">
      <c r="B2969" s="110">
        <v>2963</v>
      </c>
      <c r="C2969" s="111" t="str">
        <f>IFERROR(VLOOKUP($I$4&amp;"--"&amp;ROW(A2963),'Clie-F'!$A$5:$H$7000,4,0),"")</f>
        <v/>
      </c>
      <c r="D2969" s="112" t="str">
        <f>IFERROR(VLOOKUP($I$4&amp;"--"&amp;ROW(A2963),'Clie-F'!$A$5:$H$7000,7,0),"")</f>
        <v/>
      </c>
      <c r="E2969" s="111" t="str">
        <f t="shared" ca="1" si="46"/>
        <v/>
      </c>
      <c r="F2969" s="111" t="str">
        <f>IFERROR(VLOOKUP($I$4&amp;"--"&amp;ROW(A2963),'Clie-F'!$A$5:$J$7000,9,0),"")</f>
        <v/>
      </c>
      <c r="G2969" s="111" t="str">
        <f>IFERROR(VLOOKUP($I$4&amp;"--"&amp;ROW(A2963),'Clie-F'!$A$5:$J$7000,10,0),"")</f>
        <v/>
      </c>
    </row>
    <row r="2970" spans="2:7" ht="30" customHeight="1" x14ac:dyDescent="0.3">
      <c r="B2970" s="110">
        <v>2964</v>
      </c>
      <c r="C2970" s="111" t="str">
        <f>IFERROR(VLOOKUP($I$4&amp;"--"&amp;ROW(A2964),'Clie-F'!$A$5:$H$7000,4,0),"")</f>
        <v/>
      </c>
      <c r="D2970" s="112" t="str">
        <f>IFERROR(VLOOKUP($I$4&amp;"--"&amp;ROW(A2964),'Clie-F'!$A$5:$H$7000,7,0),"")</f>
        <v/>
      </c>
      <c r="E2970" s="111" t="str">
        <f t="shared" ca="1" si="46"/>
        <v/>
      </c>
      <c r="F2970" s="111" t="str">
        <f>IFERROR(VLOOKUP($I$4&amp;"--"&amp;ROW(A2964),'Clie-F'!$A$5:$J$7000,9,0),"")</f>
        <v/>
      </c>
      <c r="G2970" s="111" t="str">
        <f>IFERROR(VLOOKUP($I$4&amp;"--"&amp;ROW(A2964),'Clie-F'!$A$5:$J$7000,10,0),"")</f>
        <v/>
      </c>
    </row>
    <row r="2971" spans="2:7" ht="30" customHeight="1" x14ac:dyDescent="0.3">
      <c r="B2971" s="110">
        <v>2965</v>
      </c>
      <c r="C2971" s="111" t="str">
        <f>IFERROR(VLOOKUP($I$4&amp;"--"&amp;ROW(A2965),'Clie-F'!$A$5:$H$7000,4,0),"")</f>
        <v/>
      </c>
      <c r="D2971" s="112" t="str">
        <f>IFERROR(VLOOKUP($I$4&amp;"--"&amp;ROW(A2965),'Clie-F'!$A$5:$H$7000,7,0),"")</f>
        <v/>
      </c>
      <c r="E2971" s="111" t="str">
        <f t="shared" ca="1" si="46"/>
        <v/>
      </c>
      <c r="F2971" s="111" t="str">
        <f>IFERROR(VLOOKUP($I$4&amp;"--"&amp;ROW(A2965),'Clie-F'!$A$5:$J$7000,9,0),"")</f>
        <v/>
      </c>
      <c r="G2971" s="111" t="str">
        <f>IFERROR(VLOOKUP($I$4&amp;"--"&amp;ROW(A2965),'Clie-F'!$A$5:$J$7000,10,0),"")</f>
        <v/>
      </c>
    </row>
    <row r="2972" spans="2:7" ht="30" customHeight="1" x14ac:dyDescent="0.3">
      <c r="B2972" s="110">
        <v>2966</v>
      </c>
      <c r="C2972" s="111" t="str">
        <f>IFERROR(VLOOKUP($I$4&amp;"--"&amp;ROW(A2966),'Clie-F'!$A$5:$H$7000,4,0),"")</f>
        <v/>
      </c>
      <c r="D2972" s="112" t="str">
        <f>IFERROR(VLOOKUP($I$4&amp;"--"&amp;ROW(A2966),'Clie-F'!$A$5:$H$7000,7,0),"")</f>
        <v/>
      </c>
      <c r="E2972" s="111" t="str">
        <f t="shared" ca="1" si="46"/>
        <v/>
      </c>
      <c r="F2972" s="111" t="str">
        <f>IFERROR(VLOOKUP($I$4&amp;"--"&amp;ROW(A2966),'Clie-F'!$A$5:$J$7000,9,0),"")</f>
        <v/>
      </c>
      <c r="G2972" s="111" t="str">
        <f>IFERROR(VLOOKUP($I$4&amp;"--"&amp;ROW(A2966),'Clie-F'!$A$5:$J$7000,10,0),"")</f>
        <v/>
      </c>
    </row>
    <row r="2973" spans="2:7" ht="30" customHeight="1" x14ac:dyDescent="0.3">
      <c r="B2973" s="110">
        <v>2967</v>
      </c>
      <c r="C2973" s="111" t="str">
        <f>IFERROR(VLOOKUP($I$4&amp;"--"&amp;ROW(A2967),'Clie-F'!$A$5:$H$7000,4,0),"")</f>
        <v/>
      </c>
      <c r="D2973" s="112" t="str">
        <f>IFERROR(VLOOKUP($I$4&amp;"--"&amp;ROW(A2967),'Clie-F'!$A$5:$H$7000,7,0),"")</f>
        <v/>
      </c>
      <c r="E2973" s="111" t="str">
        <f t="shared" ca="1" si="46"/>
        <v/>
      </c>
      <c r="F2973" s="111" t="str">
        <f>IFERROR(VLOOKUP($I$4&amp;"--"&amp;ROW(A2967),'Clie-F'!$A$5:$J$7000,9,0),"")</f>
        <v/>
      </c>
      <c r="G2973" s="111" t="str">
        <f>IFERROR(VLOOKUP($I$4&amp;"--"&amp;ROW(A2967),'Clie-F'!$A$5:$J$7000,10,0),"")</f>
        <v/>
      </c>
    </row>
    <row r="2974" spans="2:7" ht="30" customHeight="1" x14ac:dyDescent="0.3">
      <c r="B2974" s="110">
        <v>2968</v>
      </c>
      <c r="C2974" s="111" t="str">
        <f>IFERROR(VLOOKUP($I$4&amp;"--"&amp;ROW(A2968),'Clie-F'!$A$5:$H$7000,4,0),"")</f>
        <v/>
      </c>
      <c r="D2974" s="112" t="str">
        <f>IFERROR(VLOOKUP($I$4&amp;"--"&amp;ROW(A2968),'Clie-F'!$A$5:$H$7000,7,0),"")</f>
        <v/>
      </c>
      <c r="E2974" s="111" t="str">
        <f t="shared" ca="1" si="46"/>
        <v/>
      </c>
      <c r="F2974" s="111" t="str">
        <f>IFERROR(VLOOKUP($I$4&amp;"--"&amp;ROW(A2968),'Clie-F'!$A$5:$J$7000,9,0),"")</f>
        <v/>
      </c>
      <c r="G2974" s="111" t="str">
        <f>IFERROR(VLOOKUP($I$4&amp;"--"&amp;ROW(A2968),'Clie-F'!$A$5:$J$7000,10,0),"")</f>
        <v/>
      </c>
    </row>
    <row r="2975" spans="2:7" ht="30" customHeight="1" x14ac:dyDescent="0.3">
      <c r="B2975" s="110">
        <v>2969</v>
      </c>
      <c r="C2975" s="111" t="str">
        <f>IFERROR(VLOOKUP($I$4&amp;"--"&amp;ROW(A2969),'Clie-F'!$A$5:$H$7000,4,0),"")</f>
        <v/>
      </c>
      <c r="D2975" s="112" t="str">
        <f>IFERROR(VLOOKUP($I$4&amp;"--"&amp;ROW(A2969),'Clie-F'!$A$5:$H$7000,7,0),"")</f>
        <v/>
      </c>
      <c r="E2975" s="111" t="str">
        <f t="shared" ca="1" si="46"/>
        <v/>
      </c>
      <c r="F2975" s="111" t="str">
        <f>IFERROR(VLOOKUP($I$4&amp;"--"&amp;ROW(A2969),'Clie-F'!$A$5:$J$7000,9,0),"")</f>
        <v/>
      </c>
      <c r="G2975" s="111" t="str">
        <f>IFERROR(VLOOKUP($I$4&amp;"--"&amp;ROW(A2969),'Clie-F'!$A$5:$J$7000,10,0),"")</f>
        <v/>
      </c>
    </row>
    <row r="2976" spans="2:7" ht="30" customHeight="1" x14ac:dyDescent="0.3">
      <c r="B2976" s="110">
        <v>2970</v>
      </c>
      <c r="C2976" s="111" t="str">
        <f>IFERROR(VLOOKUP($I$4&amp;"--"&amp;ROW(A2970),'Clie-F'!$A$5:$H$7000,4,0),"")</f>
        <v/>
      </c>
      <c r="D2976" s="112" t="str">
        <f>IFERROR(VLOOKUP($I$4&amp;"--"&amp;ROW(A2970),'Clie-F'!$A$5:$H$7000,7,0),"")</f>
        <v/>
      </c>
      <c r="E2976" s="111" t="str">
        <f t="shared" ca="1" si="46"/>
        <v/>
      </c>
      <c r="F2976" s="111" t="str">
        <f>IFERROR(VLOOKUP($I$4&amp;"--"&amp;ROW(A2970),'Clie-F'!$A$5:$J$7000,9,0),"")</f>
        <v/>
      </c>
      <c r="G2976" s="111" t="str">
        <f>IFERROR(VLOOKUP($I$4&amp;"--"&amp;ROW(A2970),'Clie-F'!$A$5:$J$7000,10,0),"")</f>
        <v/>
      </c>
    </row>
    <row r="2977" spans="2:7" ht="30" customHeight="1" x14ac:dyDescent="0.3">
      <c r="B2977" s="110">
        <v>2971</v>
      </c>
      <c r="C2977" s="111" t="str">
        <f>IFERROR(VLOOKUP($I$4&amp;"--"&amp;ROW(A2971),'Clie-F'!$A$5:$H$7000,4,0),"")</f>
        <v/>
      </c>
      <c r="D2977" s="112" t="str">
        <f>IFERROR(VLOOKUP($I$4&amp;"--"&amp;ROW(A2971),'Clie-F'!$A$5:$H$7000,7,0),"")</f>
        <v/>
      </c>
      <c r="E2977" s="111" t="str">
        <f t="shared" ca="1" si="46"/>
        <v/>
      </c>
      <c r="F2977" s="111" t="str">
        <f>IFERROR(VLOOKUP($I$4&amp;"--"&amp;ROW(A2971),'Clie-F'!$A$5:$J$7000,9,0),"")</f>
        <v/>
      </c>
      <c r="G2977" s="111" t="str">
        <f>IFERROR(VLOOKUP($I$4&amp;"--"&amp;ROW(A2971),'Clie-F'!$A$5:$J$7000,10,0),"")</f>
        <v/>
      </c>
    </row>
    <row r="2978" spans="2:7" ht="30" customHeight="1" x14ac:dyDescent="0.3">
      <c r="B2978" s="110">
        <v>2972</v>
      </c>
      <c r="C2978" s="111" t="str">
        <f>IFERROR(VLOOKUP($I$4&amp;"--"&amp;ROW(A2972),'Clie-F'!$A$5:$H$7000,4,0),"")</f>
        <v/>
      </c>
      <c r="D2978" s="112" t="str">
        <f>IFERROR(VLOOKUP($I$4&amp;"--"&amp;ROW(A2972),'Clie-F'!$A$5:$H$7000,7,0),"")</f>
        <v/>
      </c>
      <c r="E2978" s="111" t="str">
        <f t="shared" ca="1" si="46"/>
        <v/>
      </c>
      <c r="F2978" s="111" t="str">
        <f>IFERROR(VLOOKUP($I$4&amp;"--"&amp;ROW(A2972),'Clie-F'!$A$5:$J$7000,9,0),"")</f>
        <v/>
      </c>
      <c r="G2978" s="111" t="str">
        <f>IFERROR(VLOOKUP($I$4&amp;"--"&amp;ROW(A2972),'Clie-F'!$A$5:$J$7000,10,0),"")</f>
        <v/>
      </c>
    </row>
    <row r="2979" spans="2:7" ht="30" customHeight="1" x14ac:dyDescent="0.3">
      <c r="B2979" s="110">
        <v>2973</v>
      </c>
      <c r="C2979" s="111" t="str">
        <f>IFERROR(VLOOKUP($I$4&amp;"--"&amp;ROW(A2973),'Clie-F'!$A$5:$H$7000,4,0),"")</f>
        <v/>
      </c>
      <c r="D2979" s="112" t="str">
        <f>IFERROR(VLOOKUP($I$4&amp;"--"&amp;ROW(A2973),'Clie-F'!$A$5:$H$7000,7,0),"")</f>
        <v/>
      </c>
      <c r="E2979" s="111" t="str">
        <f t="shared" ca="1" si="46"/>
        <v/>
      </c>
      <c r="F2979" s="111" t="str">
        <f>IFERROR(VLOOKUP($I$4&amp;"--"&amp;ROW(A2973),'Clie-F'!$A$5:$J$7000,9,0),"")</f>
        <v/>
      </c>
      <c r="G2979" s="111" t="str">
        <f>IFERROR(VLOOKUP($I$4&amp;"--"&amp;ROW(A2973),'Clie-F'!$A$5:$J$7000,10,0),"")</f>
        <v/>
      </c>
    </row>
    <row r="2980" spans="2:7" ht="30" customHeight="1" x14ac:dyDescent="0.3">
      <c r="B2980" s="110">
        <v>2974</v>
      </c>
      <c r="C2980" s="111" t="str">
        <f>IFERROR(VLOOKUP($I$4&amp;"--"&amp;ROW(A2974),'Clie-F'!$A$5:$H$7000,4,0),"")</f>
        <v/>
      </c>
      <c r="D2980" s="112" t="str">
        <f>IFERROR(VLOOKUP($I$4&amp;"--"&amp;ROW(A2974),'Clie-F'!$A$5:$H$7000,7,0),"")</f>
        <v/>
      </c>
      <c r="E2980" s="111" t="str">
        <f t="shared" ca="1" si="46"/>
        <v/>
      </c>
      <c r="F2980" s="111" t="str">
        <f>IFERROR(VLOOKUP($I$4&amp;"--"&amp;ROW(A2974),'Clie-F'!$A$5:$J$7000,9,0),"")</f>
        <v/>
      </c>
      <c r="G2980" s="111" t="str">
        <f>IFERROR(VLOOKUP($I$4&amp;"--"&amp;ROW(A2974),'Clie-F'!$A$5:$J$7000,10,0),"")</f>
        <v/>
      </c>
    </row>
    <row r="2981" spans="2:7" ht="30" customHeight="1" x14ac:dyDescent="0.3">
      <c r="B2981" s="110">
        <v>2975</v>
      </c>
      <c r="C2981" s="111" t="str">
        <f>IFERROR(VLOOKUP($I$4&amp;"--"&amp;ROW(A2975),'Clie-F'!$A$5:$H$7000,4,0),"")</f>
        <v/>
      </c>
      <c r="D2981" s="112" t="str">
        <f>IFERROR(VLOOKUP($I$4&amp;"--"&amp;ROW(A2975),'Clie-F'!$A$5:$H$7000,7,0),"")</f>
        <v/>
      </c>
      <c r="E2981" s="111" t="str">
        <f t="shared" ca="1" si="46"/>
        <v/>
      </c>
      <c r="F2981" s="111" t="str">
        <f>IFERROR(VLOOKUP($I$4&amp;"--"&amp;ROW(A2975),'Clie-F'!$A$5:$J$7000,9,0),"")</f>
        <v/>
      </c>
      <c r="G2981" s="111" t="str">
        <f>IFERROR(VLOOKUP($I$4&amp;"--"&amp;ROW(A2975),'Clie-F'!$A$5:$J$7000,10,0),"")</f>
        <v/>
      </c>
    </row>
    <row r="2982" spans="2:7" ht="30" customHeight="1" x14ac:dyDescent="0.3">
      <c r="B2982" s="110">
        <v>2976</v>
      </c>
      <c r="C2982" s="111" t="str">
        <f>IFERROR(VLOOKUP($I$4&amp;"--"&amp;ROW(A2976),'Clie-F'!$A$5:$H$7000,4,0),"")</f>
        <v/>
      </c>
      <c r="D2982" s="112" t="str">
        <f>IFERROR(VLOOKUP($I$4&amp;"--"&amp;ROW(A2976),'Clie-F'!$A$5:$H$7000,7,0),"")</f>
        <v/>
      </c>
      <c r="E2982" s="111" t="str">
        <f t="shared" ca="1" si="46"/>
        <v/>
      </c>
      <c r="F2982" s="111" t="str">
        <f>IFERROR(VLOOKUP($I$4&amp;"--"&amp;ROW(A2976),'Clie-F'!$A$5:$J$7000,9,0),"")</f>
        <v/>
      </c>
      <c r="G2982" s="111" t="str">
        <f>IFERROR(VLOOKUP($I$4&amp;"--"&amp;ROW(A2976),'Clie-F'!$A$5:$J$7000,10,0),"")</f>
        <v/>
      </c>
    </row>
    <row r="2983" spans="2:7" ht="30" customHeight="1" x14ac:dyDescent="0.3">
      <c r="B2983" s="110">
        <v>2977</v>
      </c>
      <c r="C2983" s="111" t="str">
        <f>IFERROR(VLOOKUP($I$4&amp;"--"&amp;ROW(A2977),'Clie-F'!$A$5:$H$7000,4,0),"")</f>
        <v/>
      </c>
      <c r="D2983" s="112" t="str">
        <f>IFERROR(VLOOKUP($I$4&amp;"--"&amp;ROW(A2977),'Clie-F'!$A$5:$H$7000,7,0),"")</f>
        <v/>
      </c>
      <c r="E2983" s="111" t="str">
        <f t="shared" ca="1" si="46"/>
        <v/>
      </c>
      <c r="F2983" s="111" t="str">
        <f>IFERROR(VLOOKUP($I$4&amp;"--"&amp;ROW(A2977),'Clie-F'!$A$5:$J$7000,9,0),"")</f>
        <v/>
      </c>
      <c r="G2983" s="111" t="str">
        <f>IFERROR(VLOOKUP($I$4&amp;"--"&amp;ROW(A2977),'Clie-F'!$A$5:$J$7000,10,0),"")</f>
        <v/>
      </c>
    </row>
    <row r="2984" spans="2:7" ht="30" customHeight="1" x14ac:dyDescent="0.3">
      <c r="B2984" s="110">
        <v>2978</v>
      </c>
      <c r="C2984" s="111" t="str">
        <f>IFERROR(VLOOKUP($I$4&amp;"--"&amp;ROW(A2978),'Clie-F'!$A$5:$H$7000,4,0),"")</f>
        <v/>
      </c>
      <c r="D2984" s="112" t="str">
        <f>IFERROR(VLOOKUP($I$4&amp;"--"&amp;ROW(A2978),'Clie-F'!$A$5:$H$7000,7,0),"")</f>
        <v/>
      </c>
      <c r="E2984" s="111" t="str">
        <f t="shared" ca="1" si="46"/>
        <v/>
      </c>
      <c r="F2984" s="111" t="str">
        <f>IFERROR(VLOOKUP($I$4&amp;"--"&amp;ROW(A2978),'Clie-F'!$A$5:$J$7000,9,0),"")</f>
        <v/>
      </c>
      <c r="G2984" s="111" t="str">
        <f>IFERROR(VLOOKUP($I$4&amp;"--"&amp;ROW(A2978),'Clie-F'!$A$5:$J$7000,10,0),"")</f>
        <v/>
      </c>
    </row>
    <row r="2985" spans="2:7" ht="30" customHeight="1" x14ac:dyDescent="0.3">
      <c r="B2985" s="110">
        <v>2979</v>
      </c>
      <c r="C2985" s="111" t="str">
        <f>IFERROR(VLOOKUP($I$4&amp;"--"&amp;ROW(A2979),'Clie-F'!$A$5:$H$7000,4,0),"")</f>
        <v/>
      </c>
      <c r="D2985" s="112" t="str">
        <f>IFERROR(VLOOKUP($I$4&amp;"--"&amp;ROW(A2979),'Clie-F'!$A$5:$H$7000,7,0),"")</f>
        <v/>
      </c>
      <c r="E2985" s="111" t="str">
        <f t="shared" ca="1" si="46"/>
        <v/>
      </c>
      <c r="F2985" s="111" t="str">
        <f>IFERROR(VLOOKUP($I$4&amp;"--"&amp;ROW(A2979),'Clie-F'!$A$5:$J$7000,9,0),"")</f>
        <v/>
      </c>
      <c r="G2985" s="111" t="str">
        <f>IFERROR(VLOOKUP($I$4&amp;"--"&amp;ROW(A2979),'Clie-F'!$A$5:$J$7000,10,0),"")</f>
        <v/>
      </c>
    </row>
    <row r="2986" spans="2:7" ht="30" customHeight="1" x14ac:dyDescent="0.3">
      <c r="B2986" s="110">
        <v>2980</v>
      </c>
      <c r="C2986" s="111" t="str">
        <f>IFERROR(VLOOKUP($I$4&amp;"--"&amp;ROW(A2980),'Clie-F'!$A$5:$H$7000,4,0),"")</f>
        <v/>
      </c>
      <c r="D2986" s="112" t="str">
        <f>IFERROR(VLOOKUP($I$4&amp;"--"&amp;ROW(A2980),'Clie-F'!$A$5:$H$7000,7,0),"")</f>
        <v/>
      </c>
      <c r="E2986" s="111" t="str">
        <f t="shared" ca="1" si="46"/>
        <v/>
      </c>
      <c r="F2986" s="111" t="str">
        <f>IFERROR(VLOOKUP($I$4&amp;"--"&amp;ROW(A2980),'Clie-F'!$A$5:$J$7000,9,0),"")</f>
        <v/>
      </c>
      <c r="G2986" s="111" t="str">
        <f>IFERROR(VLOOKUP($I$4&amp;"--"&amp;ROW(A2980),'Clie-F'!$A$5:$J$7000,10,0),"")</f>
        <v/>
      </c>
    </row>
    <row r="2987" spans="2:7" ht="30" customHeight="1" x14ac:dyDescent="0.3">
      <c r="B2987" s="110">
        <v>2981</v>
      </c>
      <c r="C2987" s="111" t="str">
        <f>IFERROR(VLOOKUP($I$4&amp;"--"&amp;ROW(A2981),'Clie-F'!$A$5:$H$7000,4,0),"")</f>
        <v/>
      </c>
      <c r="D2987" s="112" t="str">
        <f>IFERROR(VLOOKUP($I$4&amp;"--"&amp;ROW(A2981),'Clie-F'!$A$5:$H$7000,7,0),"")</f>
        <v/>
      </c>
      <c r="E2987" s="111" t="str">
        <f t="shared" ca="1" si="46"/>
        <v/>
      </c>
      <c r="F2987" s="111" t="str">
        <f>IFERROR(VLOOKUP($I$4&amp;"--"&amp;ROW(A2981),'Clie-F'!$A$5:$J$7000,9,0),"")</f>
        <v/>
      </c>
      <c r="G2987" s="111" t="str">
        <f>IFERROR(VLOOKUP($I$4&amp;"--"&amp;ROW(A2981),'Clie-F'!$A$5:$J$7000,10,0),"")</f>
        <v/>
      </c>
    </row>
    <row r="2988" spans="2:7" ht="30" customHeight="1" x14ac:dyDescent="0.3">
      <c r="B2988" s="110">
        <v>2982</v>
      </c>
      <c r="C2988" s="111" t="str">
        <f>IFERROR(VLOOKUP($I$4&amp;"--"&amp;ROW(A2982),'Clie-F'!$A$5:$H$7000,4,0),"")</f>
        <v/>
      </c>
      <c r="D2988" s="112" t="str">
        <f>IFERROR(VLOOKUP($I$4&amp;"--"&amp;ROW(A2982),'Clie-F'!$A$5:$H$7000,7,0),"")</f>
        <v/>
      </c>
      <c r="E2988" s="111" t="str">
        <f t="shared" ca="1" si="46"/>
        <v/>
      </c>
      <c r="F2988" s="111" t="str">
        <f>IFERROR(VLOOKUP($I$4&amp;"--"&amp;ROW(A2982),'Clie-F'!$A$5:$J$7000,9,0),"")</f>
        <v/>
      </c>
      <c r="G2988" s="111" t="str">
        <f>IFERROR(VLOOKUP($I$4&amp;"--"&amp;ROW(A2982),'Clie-F'!$A$5:$J$7000,10,0),"")</f>
        <v/>
      </c>
    </row>
    <row r="2989" spans="2:7" ht="30" customHeight="1" x14ac:dyDescent="0.3">
      <c r="B2989" s="110">
        <v>2983</v>
      </c>
      <c r="C2989" s="111" t="str">
        <f>IFERROR(VLOOKUP($I$4&amp;"--"&amp;ROW(A2983),'Clie-F'!$A$5:$H$7000,4,0),"")</f>
        <v/>
      </c>
      <c r="D2989" s="112" t="str">
        <f>IFERROR(VLOOKUP($I$4&amp;"--"&amp;ROW(A2983),'Clie-F'!$A$5:$H$7000,7,0),"")</f>
        <v/>
      </c>
      <c r="E2989" s="111" t="str">
        <f t="shared" ca="1" si="46"/>
        <v/>
      </c>
      <c r="F2989" s="111" t="str">
        <f>IFERROR(VLOOKUP($I$4&amp;"--"&amp;ROW(A2983),'Clie-F'!$A$5:$J$7000,9,0),"")</f>
        <v/>
      </c>
      <c r="G2989" s="111" t="str">
        <f>IFERROR(VLOOKUP($I$4&amp;"--"&amp;ROW(A2983),'Clie-F'!$A$5:$J$7000,10,0),"")</f>
        <v/>
      </c>
    </row>
    <row r="2990" spans="2:7" ht="30" customHeight="1" x14ac:dyDescent="0.3">
      <c r="B2990" s="110">
        <v>2984</v>
      </c>
      <c r="C2990" s="111" t="str">
        <f>IFERROR(VLOOKUP($I$4&amp;"--"&amp;ROW(A2984),'Clie-F'!$A$5:$H$7000,4,0),"")</f>
        <v/>
      </c>
      <c r="D2990" s="112" t="str">
        <f>IFERROR(VLOOKUP($I$4&amp;"--"&amp;ROW(A2984),'Clie-F'!$A$5:$H$7000,7,0),"")</f>
        <v/>
      </c>
      <c r="E2990" s="111" t="str">
        <f t="shared" ca="1" si="46"/>
        <v/>
      </c>
      <c r="F2990" s="111" t="str">
        <f>IFERROR(VLOOKUP($I$4&amp;"--"&amp;ROW(A2984),'Clie-F'!$A$5:$J$7000,9,0),"")</f>
        <v/>
      </c>
      <c r="G2990" s="111" t="str">
        <f>IFERROR(VLOOKUP($I$4&amp;"--"&amp;ROW(A2984),'Clie-F'!$A$5:$J$7000,10,0),"")</f>
        <v/>
      </c>
    </row>
    <row r="2991" spans="2:7" ht="30" customHeight="1" x14ac:dyDescent="0.3">
      <c r="B2991" s="110">
        <v>2985</v>
      </c>
      <c r="C2991" s="111" t="str">
        <f>IFERROR(VLOOKUP($I$4&amp;"--"&amp;ROW(A2985),'Clie-F'!$A$5:$H$7000,4,0),"")</f>
        <v/>
      </c>
      <c r="D2991" s="112" t="str">
        <f>IFERROR(VLOOKUP($I$4&amp;"--"&amp;ROW(A2985),'Clie-F'!$A$5:$H$7000,7,0),"")</f>
        <v/>
      </c>
      <c r="E2991" s="111" t="str">
        <f t="shared" ca="1" si="46"/>
        <v/>
      </c>
      <c r="F2991" s="111" t="str">
        <f>IFERROR(VLOOKUP($I$4&amp;"--"&amp;ROW(A2985),'Clie-F'!$A$5:$J$7000,9,0),"")</f>
        <v/>
      </c>
      <c r="G2991" s="111" t="str">
        <f>IFERROR(VLOOKUP($I$4&amp;"--"&amp;ROW(A2985),'Clie-F'!$A$5:$J$7000,10,0),"")</f>
        <v/>
      </c>
    </row>
    <row r="2992" spans="2:7" ht="30" customHeight="1" x14ac:dyDescent="0.3">
      <c r="B2992" s="110">
        <v>2986</v>
      </c>
      <c r="C2992" s="111" t="str">
        <f>IFERROR(VLOOKUP($I$4&amp;"--"&amp;ROW(A2986),'Clie-F'!$A$5:$H$7000,4,0),"")</f>
        <v/>
      </c>
      <c r="D2992" s="112" t="str">
        <f>IFERROR(VLOOKUP($I$4&amp;"--"&amp;ROW(A2986),'Clie-F'!$A$5:$H$7000,7,0),"")</f>
        <v/>
      </c>
      <c r="E2992" s="111" t="str">
        <f t="shared" ca="1" si="46"/>
        <v/>
      </c>
      <c r="F2992" s="111" t="str">
        <f>IFERROR(VLOOKUP($I$4&amp;"--"&amp;ROW(A2986),'Clie-F'!$A$5:$J$7000,9,0),"")</f>
        <v/>
      </c>
      <c r="G2992" s="111" t="str">
        <f>IFERROR(VLOOKUP($I$4&amp;"--"&amp;ROW(A2986),'Clie-F'!$A$5:$J$7000,10,0),"")</f>
        <v/>
      </c>
    </row>
    <row r="2993" spans="2:7" ht="30" customHeight="1" x14ac:dyDescent="0.3">
      <c r="B2993" s="110">
        <v>2987</v>
      </c>
      <c r="C2993" s="111" t="str">
        <f>IFERROR(VLOOKUP($I$4&amp;"--"&amp;ROW(A2987),'Clie-F'!$A$5:$H$7000,4,0),"")</f>
        <v/>
      </c>
      <c r="D2993" s="112" t="str">
        <f>IFERROR(VLOOKUP($I$4&amp;"--"&amp;ROW(A2987),'Clie-F'!$A$5:$H$7000,7,0),"")</f>
        <v/>
      </c>
      <c r="E2993" s="111" t="str">
        <f t="shared" ca="1" si="46"/>
        <v/>
      </c>
      <c r="F2993" s="111" t="str">
        <f>IFERROR(VLOOKUP($I$4&amp;"--"&amp;ROW(A2987),'Clie-F'!$A$5:$J$7000,9,0),"")</f>
        <v/>
      </c>
      <c r="G2993" s="111" t="str">
        <f>IFERROR(VLOOKUP($I$4&amp;"--"&amp;ROW(A2987),'Clie-F'!$A$5:$J$7000,10,0),"")</f>
        <v/>
      </c>
    </row>
    <row r="2994" spans="2:7" ht="30" customHeight="1" x14ac:dyDescent="0.3">
      <c r="B2994" s="110">
        <v>2988</v>
      </c>
      <c r="C2994" s="111" t="str">
        <f>IFERROR(VLOOKUP($I$4&amp;"--"&amp;ROW(A2988),'Clie-F'!$A$5:$H$7000,4,0),"")</f>
        <v/>
      </c>
      <c r="D2994" s="112" t="str">
        <f>IFERROR(VLOOKUP($I$4&amp;"--"&amp;ROW(A2988),'Clie-F'!$A$5:$H$7000,7,0),"")</f>
        <v/>
      </c>
      <c r="E2994" s="111" t="str">
        <f t="shared" ca="1" si="46"/>
        <v/>
      </c>
      <c r="F2994" s="111" t="str">
        <f>IFERROR(VLOOKUP($I$4&amp;"--"&amp;ROW(A2988),'Clie-F'!$A$5:$J$7000,9,0),"")</f>
        <v/>
      </c>
      <c r="G2994" s="111" t="str">
        <f>IFERROR(VLOOKUP($I$4&amp;"--"&amp;ROW(A2988),'Clie-F'!$A$5:$J$7000,10,0),"")</f>
        <v/>
      </c>
    </row>
    <row r="2995" spans="2:7" ht="30" customHeight="1" x14ac:dyDescent="0.3">
      <c r="B2995" s="110">
        <v>2989</v>
      </c>
      <c r="C2995" s="111" t="str">
        <f>IFERROR(VLOOKUP($I$4&amp;"--"&amp;ROW(A2989),'Clie-F'!$A$5:$H$7000,4,0),"")</f>
        <v/>
      </c>
      <c r="D2995" s="112" t="str">
        <f>IFERROR(VLOOKUP($I$4&amp;"--"&amp;ROW(A2989),'Clie-F'!$A$5:$H$7000,7,0),"")</f>
        <v/>
      </c>
      <c r="E2995" s="111" t="str">
        <f t="shared" ca="1" si="46"/>
        <v/>
      </c>
      <c r="F2995" s="111" t="str">
        <f>IFERROR(VLOOKUP($I$4&amp;"--"&amp;ROW(A2989),'Clie-F'!$A$5:$J$7000,9,0),"")</f>
        <v/>
      </c>
      <c r="G2995" s="111" t="str">
        <f>IFERROR(VLOOKUP($I$4&amp;"--"&amp;ROW(A2989),'Clie-F'!$A$5:$J$7000,10,0),"")</f>
        <v/>
      </c>
    </row>
    <row r="2996" spans="2:7" ht="30" customHeight="1" x14ac:dyDescent="0.3">
      <c r="B2996" s="110">
        <v>2990</v>
      </c>
      <c r="C2996" s="111" t="str">
        <f>IFERROR(VLOOKUP($I$4&amp;"--"&amp;ROW(A2990),'Clie-F'!$A$5:$H$7000,4,0),"")</f>
        <v/>
      </c>
      <c r="D2996" s="112" t="str">
        <f>IFERROR(VLOOKUP($I$4&amp;"--"&amp;ROW(A2990),'Clie-F'!$A$5:$H$7000,7,0),"")</f>
        <v/>
      </c>
      <c r="E2996" s="111" t="str">
        <f t="shared" ca="1" si="46"/>
        <v/>
      </c>
      <c r="F2996" s="111" t="str">
        <f>IFERROR(VLOOKUP($I$4&amp;"--"&amp;ROW(A2990),'Clie-F'!$A$5:$J$7000,9,0),"")</f>
        <v/>
      </c>
      <c r="G2996" s="111" t="str">
        <f>IFERROR(VLOOKUP($I$4&amp;"--"&amp;ROW(A2990),'Clie-F'!$A$5:$J$7000,10,0),"")</f>
        <v/>
      </c>
    </row>
    <row r="2997" spans="2:7" ht="30" customHeight="1" x14ac:dyDescent="0.3">
      <c r="B2997" s="110">
        <v>2991</v>
      </c>
      <c r="C2997" s="111" t="str">
        <f>IFERROR(VLOOKUP($I$4&amp;"--"&amp;ROW(A2991),'Clie-F'!$A$5:$H$7000,4,0),"")</f>
        <v/>
      </c>
      <c r="D2997" s="112" t="str">
        <f>IFERROR(VLOOKUP($I$4&amp;"--"&amp;ROW(A2991),'Clie-F'!$A$5:$H$7000,7,0),"")</f>
        <v/>
      </c>
      <c r="E2997" s="111" t="str">
        <f t="shared" ca="1" si="46"/>
        <v/>
      </c>
      <c r="F2997" s="111" t="str">
        <f>IFERROR(VLOOKUP($I$4&amp;"--"&amp;ROW(A2991),'Clie-F'!$A$5:$J$7000,9,0),"")</f>
        <v/>
      </c>
      <c r="G2997" s="111" t="str">
        <f>IFERROR(VLOOKUP($I$4&amp;"--"&amp;ROW(A2991),'Clie-F'!$A$5:$J$7000,10,0),"")</f>
        <v/>
      </c>
    </row>
    <row r="2998" spans="2:7" ht="30" customHeight="1" x14ac:dyDescent="0.3">
      <c r="B2998" s="110">
        <v>2992</v>
      </c>
      <c r="C2998" s="111" t="str">
        <f>IFERROR(VLOOKUP($I$4&amp;"--"&amp;ROW(A2992),'Clie-F'!$A$5:$H$7000,4,0),"")</f>
        <v/>
      </c>
      <c r="D2998" s="112" t="str">
        <f>IFERROR(VLOOKUP($I$4&amp;"--"&amp;ROW(A2992),'Clie-F'!$A$5:$H$7000,7,0),"")</f>
        <v/>
      </c>
      <c r="E2998" s="111" t="str">
        <f t="shared" ca="1" si="46"/>
        <v/>
      </c>
      <c r="F2998" s="111" t="str">
        <f>IFERROR(VLOOKUP($I$4&amp;"--"&amp;ROW(A2992),'Clie-F'!$A$5:$J$7000,9,0),"")</f>
        <v/>
      </c>
      <c r="G2998" s="111" t="str">
        <f>IFERROR(VLOOKUP($I$4&amp;"--"&amp;ROW(A2992),'Clie-F'!$A$5:$J$7000,10,0),"")</f>
        <v/>
      </c>
    </row>
    <row r="2999" spans="2:7" ht="30" customHeight="1" x14ac:dyDescent="0.3">
      <c r="B2999" s="110">
        <v>2993</v>
      </c>
      <c r="C2999" s="111" t="str">
        <f>IFERROR(VLOOKUP($I$4&amp;"--"&amp;ROW(A2993),'Clie-F'!$A$5:$H$7000,4,0),"")</f>
        <v/>
      </c>
      <c r="D2999" s="112" t="str">
        <f>IFERROR(VLOOKUP($I$4&amp;"--"&amp;ROW(A2993),'Clie-F'!$A$5:$H$7000,7,0),"")</f>
        <v/>
      </c>
      <c r="E2999" s="111" t="str">
        <f t="shared" ca="1" si="46"/>
        <v/>
      </c>
      <c r="F2999" s="111" t="str">
        <f>IFERROR(VLOOKUP($I$4&amp;"--"&amp;ROW(A2993),'Clie-F'!$A$5:$J$7000,9,0),"")</f>
        <v/>
      </c>
      <c r="G2999" s="111" t="str">
        <f>IFERROR(VLOOKUP($I$4&amp;"--"&amp;ROW(A2993),'Clie-F'!$A$5:$J$7000,10,0),"")</f>
        <v/>
      </c>
    </row>
    <row r="3000" spans="2:7" ht="30" customHeight="1" x14ac:dyDescent="0.3">
      <c r="B3000" s="110">
        <v>2994</v>
      </c>
      <c r="C3000" s="111" t="str">
        <f>IFERROR(VLOOKUP($I$4&amp;"--"&amp;ROW(A2994),'Clie-F'!$A$5:$H$7000,4,0),"")</f>
        <v/>
      </c>
      <c r="D3000" s="112" t="str">
        <f>IFERROR(VLOOKUP($I$4&amp;"--"&amp;ROW(A2994),'Clie-F'!$A$5:$H$7000,7,0),"")</f>
        <v/>
      </c>
      <c r="E3000" s="111" t="str">
        <f t="shared" ca="1" si="46"/>
        <v/>
      </c>
      <c r="F3000" s="111" t="str">
        <f>IFERROR(VLOOKUP($I$4&amp;"--"&amp;ROW(A2994),'Clie-F'!$A$5:$J$7000,9,0),"")</f>
        <v/>
      </c>
      <c r="G3000" s="111" t="str">
        <f>IFERROR(VLOOKUP($I$4&amp;"--"&amp;ROW(A2994),'Clie-F'!$A$5:$J$7000,10,0),"")</f>
        <v/>
      </c>
    </row>
    <row r="3001" spans="2:7" ht="30" customHeight="1" x14ac:dyDescent="0.3">
      <c r="B3001" s="110">
        <v>2995</v>
      </c>
      <c r="C3001" s="111" t="str">
        <f>IFERROR(VLOOKUP($I$4&amp;"--"&amp;ROW(A2995),'Clie-F'!$A$5:$H$7000,4,0),"")</f>
        <v/>
      </c>
      <c r="D3001" s="112" t="str">
        <f>IFERROR(VLOOKUP($I$4&amp;"--"&amp;ROW(A2995),'Clie-F'!$A$5:$H$7000,7,0),"")</f>
        <v/>
      </c>
      <c r="E3001" s="111" t="str">
        <f t="shared" ca="1" si="46"/>
        <v/>
      </c>
      <c r="F3001" s="111" t="str">
        <f>IFERROR(VLOOKUP($I$4&amp;"--"&amp;ROW(A2995),'Clie-F'!$A$5:$J$7000,9,0),"")</f>
        <v/>
      </c>
      <c r="G3001" s="111" t="str">
        <f>IFERROR(VLOOKUP($I$4&amp;"--"&amp;ROW(A2995),'Clie-F'!$A$5:$J$7000,10,0),"")</f>
        <v/>
      </c>
    </row>
    <row r="3002" spans="2:7" ht="30" customHeight="1" x14ac:dyDescent="0.3">
      <c r="B3002" s="110">
        <v>2996</v>
      </c>
      <c r="C3002" s="111" t="str">
        <f>IFERROR(VLOOKUP($I$4&amp;"--"&amp;ROW(A2996),'Clie-F'!$A$5:$H$7000,4,0),"")</f>
        <v/>
      </c>
      <c r="D3002" s="112" t="str">
        <f>IFERROR(VLOOKUP($I$4&amp;"--"&amp;ROW(A2996),'Clie-F'!$A$5:$H$7000,7,0),"")</f>
        <v/>
      </c>
      <c r="E3002" s="111" t="str">
        <f t="shared" ca="1" si="46"/>
        <v/>
      </c>
      <c r="F3002" s="111" t="str">
        <f>IFERROR(VLOOKUP($I$4&amp;"--"&amp;ROW(A2996),'Clie-F'!$A$5:$J$7000,9,0),"")</f>
        <v/>
      </c>
      <c r="G3002" s="111" t="str">
        <f>IFERROR(VLOOKUP($I$4&amp;"--"&amp;ROW(A2996),'Clie-F'!$A$5:$J$7000,10,0),"")</f>
        <v/>
      </c>
    </row>
    <row r="3003" spans="2:7" ht="30" customHeight="1" x14ac:dyDescent="0.3">
      <c r="B3003" s="110">
        <v>2997</v>
      </c>
      <c r="C3003" s="111" t="str">
        <f>IFERROR(VLOOKUP($I$4&amp;"--"&amp;ROW(A2997),'Clie-F'!$A$5:$H$7000,4,0),"")</f>
        <v/>
      </c>
      <c r="D3003" s="112" t="str">
        <f>IFERROR(VLOOKUP($I$4&amp;"--"&amp;ROW(A2997),'Clie-F'!$A$5:$H$7000,7,0),"")</f>
        <v/>
      </c>
      <c r="E3003" s="111" t="str">
        <f t="shared" ca="1" si="46"/>
        <v/>
      </c>
      <c r="F3003" s="111" t="str">
        <f>IFERROR(VLOOKUP($I$4&amp;"--"&amp;ROW(A2997),'Clie-F'!$A$5:$J$7000,9,0),"")</f>
        <v/>
      </c>
      <c r="G3003" s="111" t="str">
        <f>IFERROR(VLOOKUP($I$4&amp;"--"&amp;ROW(A2997),'Clie-F'!$A$5:$J$7000,10,0),"")</f>
        <v/>
      </c>
    </row>
    <row r="3004" spans="2:7" ht="30" customHeight="1" x14ac:dyDescent="0.3">
      <c r="B3004" s="110">
        <v>2998</v>
      </c>
      <c r="C3004" s="111" t="str">
        <f>IFERROR(VLOOKUP($I$4&amp;"--"&amp;ROW(A2998),'Clie-F'!$A$5:$H$7000,4,0),"")</f>
        <v/>
      </c>
      <c r="D3004" s="112" t="str">
        <f>IFERROR(VLOOKUP($I$4&amp;"--"&amp;ROW(A2998),'Clie-F'!$A$5:$H$7000,7,0),"")</f>
        <v/>
      </c>
      <c r="E3004" s="111" t="str">
        <f t="shared" ca="1" si="46"/>
        <v/>
      </c>
      <c r="F3004" s="111" t="str">
        <f>IFERROR(VLOOKUP($I$4&amp;"--"&amp;ROW(A2998),'Clie-F'!$A$5:$J$7000,9,0),"")</f>
        <v/>
      </c>
      <c r="G3004" s="111" t="str">
        <f>IFERROR(VLOOKUP($I$4&amp;"--"&amp;ROW(A2998),'Clie-F'!$A$5:$J$7000,10,0),"")</f>
        <v/>
      </c>
    </row>
    <row r="3005" spans="2:7" ht="30" customHeight="1" x14ac:dyDescent="0.3">
      <c r="B3005" s="110">
        <v>2999</v>
      </c>
      <c r="C3005" s="111" t="str">
        <f>IFERROR(VLOOKUP($I$4&amp;"--"&amp;ROW(A2999),'Clie-F'!$A$5:$H$7000,4,0),"")</f>
        <v/>
      </c>
      <c r="D3005" s="112" t="str">
        <f>IFERROR(VLOOKUP($I$4&amp;"--"&amp;ROW(A2999),'Clie-F'!$A$5:$H$7000,7,0),"")</f>
        <v/>
      </c>
      <c r="E3005" s="111" t="str">
        <f t="shared" ca="1" si="46"/>
        <v/>
      </c>
      <c r="F3005" s="111" t="str">
        <f>IFERROR(VLOOKUP($I$4&amp;"--"&amp;ROW(A2999),'Clie-F'!$A$5:$J$7000,9,0),"")</f>
        <v/>
      </c>
      <c r="G3005" s="111" t="str">
        <f>IFERROR(VLOOKUP($I$4&amp;"--"&amp;ROW(A2999),'Clie-F'!$A$5:$J$7000,10,0),"")</f>
        <v/>
      </c>
    </row>
    <row r="3006" spans="2:7" ht="30" customHeight="1" x14ac:dyDescent="0.3">
      <c r="B3006" s="110">
        <v>3000</v>
      </c>
      <c r="C3006" s="111" t="str">
        <f>IFERROR(VLOOKUP($I$4&amp;"--"&amp;ROW(A3000),'Clie-F'!$A$5:$H$7000,4,0),"")</f>
        <v/>
      </c>
      <c r="D3006" s="112" t="str">
        <f>IFERROR(VLOOKUP($I$4&amp;"--"&amp;ROW(A3000),'Clie-F'!$A$5:$H$7000,7,0),"")</f>
        <v/>
      </c>
      <c r="E3006" s="111" t="str">
        <f t="shared" ca="1" si="46"/>
        <v/>
      </c>
      <c r="F3006" s="111" t="str">
        <f>IFERROR(VLOOKUP($I$4&amp;"--"&amp;ROW(A3000),'Clie-F'!$A$5:$J$7000,9,0),"")</f>
        <v/>
      </c>
      <c r="G3006" s="111" t="str">
        <f>IFERROR(VLOOKUP($I$4&amp;"--"&amp;ROW(A3000),'Clie-F'!$A$5:$J$7000,10,0),"")</f>
        <v/>
      </c>
    </row>
    <row r="3007" spans="2:7" ht="30" customHeight="1" x14ac:dyDescent="0.3">
      <c r="B3007" s="110">
        <v>3001</v>
      </c>
      <c r="C3007" s="111" t="str">
        <f>IFERROR(VLOOKUP($I$4&amp;"--"&amp;ROW(A3001),'Clie-F'!$A$5:$H$7000,4,0),"")</f>
        <v/>
      </c>
      <c r="D3007" s="112" t="str">
        <f>IFERROR(VLOOKUP($I$4&amp;"--"&amp;ROW(A3001),'Clie-F'!$A$5:$H$7000,7,0),"")</f>
        <v/>
      </c>
      <c r="E3007" s="111" t="str">
        <f t="shared" ca="1" si="46"/>
        <v/>
      </c>
      <c r="F3007" s="111" t="str">
        <f>IFERROR(VLOOKUP($I$4&amp;"--"&amp;ROW(A3001),'Clie-F'!$A$5:$J$7000,9,0),"")</f>
        <v/>
      </c>
      <c r="G3007" s="111" t="str">
        <f>IFERROR(VLOOKUP($I$4&amp;"--"&amp;ROW(A3001),'Clie-F'!$A$5:$J$7000,10,0),"")</f>
        <v/>
      </c>
    </row>
    <row r="3008" spans="2:7" ht="30" customHeight="1" x14ac:dyDescent="0.3">
      <c r="B3008" s="110">
        <v>3002</v>
      </c>
      <c r="C3008" s="111" t="str">
        <f>IFERROR(VLOOKUP($I$4&amp;"--"&amp;ROW(A3002),'Clie-F'!$A$5:$H$7000,4,0),"")</f>
        <v/>
      </c>
      <c r="D3008" s="112" t="str">
        <f>IFERROR(VLOOKUP($I$4&amp;"--"&amp;ROW(A3002),'Clie-F'!$A$5:$H$7000,7,0),"")</f>
        <v/>
      </c>
      <c r="E3008" s="111" t="str">
        <f t="shared" ca="1" si="46"/>
        <v/>
      </c>
      <c r="F3008" s="111" t="str">
        <f>IFERROR(VLOOKUP($I$4&amp;"--"&amp;ROW(A3002),'Clie-F'!$A$5:$J$7000,9,0),"")</f>
        <v/>
      </c>
      <c r="G3008" s="111" t="str">
        <f>IFERROR(VLOOKUP($I$4&amp;"--"&amp;ROW(A3002),'Clie-F'!$A$5:$J$7000,10,0),"")</f>
        <v/>
      </c>
    </row>
    <row r="3009" spans="2:7" ht="30" customHeight="1" x14ac:dyDescent="0.3">
      <c r="B3009" s="110">
        <v>3003</v>
      </c>
      <c r="C3009" s="111" t="str">
        <f>IFERROR(VLOOKUP($I$4&amp;"--"&amp;ROW(A3003),'Clie-F'!$A$5:$H$7000,4,0),"")</f>
        <v/>
      </c>
      <c r="D3009" s="112" t="str">
        <f>IFERROR(VLOOKUP($I$4&amp;"--"&amp;ROW(A3003),'Clie-F'!$A$5:$H$7000,7,0),"")</f>
        <v/>
      </c>
      <c r="E3009" s="111" t="str">
        <f t="shared" ca="1" si="46"/>
        <v/>
      </c>
      <c r="F3009" s="111" t="str">
        <f>IFERROR(VLOOKUP($I$4&amp;"--"&amp;ROW(A3003),'Clie-F'!$A$5:$J$7000,9,0),"")</f>
        <v/>
      </c>
      <c r="G3009" s="111" t="str">
        <f>IFERROR(VLOOKUP($I$4&amp;"--"&amp;ROW(A3003),'Clie-F'!$A$5:$J$7000,10,0),"")</f>
        <v/>
      </c>
    </row>
    <row r="3010" spans="2:7" ht="30" customHeight="1" x14ac:dyDescent="0.3">
      <c r="B3010" s="110">
        <v>3004</v>
      </c>
      <c r="C3010" s="111" t="str">
        <f>IFERROR(VLOOKUP($I$4&amp;"--"&amp;ROW(A3004),'Clie-F'!$A$5:$H$7000,4,0),"")</f>
        <v/>
      </c>
      <c r="D3010" s="112" t="str">
        <f>IFERROR(VLOOKUP($I$4&amp;"--"&amp;ROW(A3004),'Clie-F'!$A$5:$H$7000,7,0),"")</f>
        <v/>
      </c>
      <c r="E3010" s="111" t="str">
        <f t="shared" ca="1" si="46"/>
        <v/>
      </c>
      <c r="F3010" s="111" t="str">
        <f>IFERROR(VLOOKUP($I$4&amp;"--"&amp;ROW(A3004),'Clie-F'!$A$5:$J$7000,9,0),"")</f>
        <v/>
      </c>
      <c r="G3010" s="111" t="str">
        <f>IFERROR(VLOOKUP($I$4&amp;"--"&amp;ROW(A3004),'Clie-F'!$A$5:$J$7000,10,0),"")</f>
        <v/>
      </c>
    </row>
    <row r="3011" spans="2:7" ht="30" customHeight="1" x14ac:dyDescent="0.3">
      <c r="B3011" s="110">
        <v>3005</v>
      </c>
      <c r="C3011" s="111" t="str">
        <f>IFERROR(VLOOKUP($I$4&amp;"--"&amp;ROW(A3005),'Clie-F'!$A$5:$H$7000,4,0),"")</f>
        <v/>
      </c>
      <c r="D3011" s="112" t="str">
        <f>IFERROR(VLOOKUP($I$4&amp;"--"&amp;ROW(A3005),'Clie-F'!$A$5:$H$7000,7,0),"")</f>
        <v/>
      </c>
      <c r="E3011" s="111" t="str">
        <f t="shared" ca="1" si="46"/>
        <v/>
      </c>
      <c r="F3011" s="111" t="str">
        <f>IFERROR(VLOOKUP($I$4&amp;"--"&amp;ROW(A3005),'Clie-F'!$A$5:$J$7000,9,0),"")</f>
        <v/>
      </c>
      <c r="G3011" s="111" t="str">
        <f>IFERROR(VLOOKUP($I$4&amp;"--"&amp;ROW(A3005),'Clie-F'!$A$5:$J$7000,10,0),"")</f>
        <v/>
      </c>
    </row>
    <row r="3012" spans="2:7" ht="30" customHeight="1" x14ac:dyDescent="0.3">
      <c r="B3012" s="110">
        <v>3006</v>
      </c>
      <c r="C3012" s="111" t="str">
        <f>IFERROR(VLOOKUP($I$4&amp;"--"&amp;ROW(A3006),'Clie-F'!$A$5:$H$7000,4,0),"")</f>
        <v/>
      </c>
      <c r="D3012" s="112" t="str">
        <f>IFERROR(VLOOKUP($I$4&amp;"--"&amp;ROW(A3006),'Clie-F'!$A$5:$H$7000,7,0),"")</f>
        <v/>
      </c>
      <c r="E3012" s="111" t="str">
        <f t="shared" ca="1" si="46"/>
        <v/>
      </c>
      <c r="F3012" s="111" t="str">
        <f>IFERROR(VLOOKUP($I$4&amp;"--"&amp;ROW(A3006),'Clie-F'!$A$5:$J$7000,9,0),"")</f>
        <v/>
      </c>
      <c r="G3012" s="111" t="str">
        <f>IFERROR(VLOOKUP($I$4&amp;"--"&amp;ROW(A3006),'Clie-F'!$A$5:$J$7000,10,0),"")</f>
        <v/>
      </c>
    </row>
    <row r="3013" spans="2:7" ht="30" customHeight="1" x14ac:dyDescent="0.3">
      <c r="B3013" s="110">
        <v>3007</v>
      </c>
      <c r="C3013" s="111" t="str">
        <f>IFERROR(VLOOKUP($I$4&amp;"--"&amp;ROW(A3007),'Clie-F'!$A$5:$H$7000,4,0),"")</f>
        <v/>
      </c>
      <c r="D3013" s="112" t="str">
        <f>IFERROR(VLOOKUP($I$4&amp;"--"&amp;ROW(A3007),'Clie-F'!$A$5:$H$7000,7,0),"")</f>
        <v/>
      </c>
      <c r="E3013" s="111" t="str">
        <f t="shared" ca="1" si="46"/>
        <v/>
      </c>
      <c r="F3013" s="111" t="str">
        <f>IFERROR(VLOOKUP($I$4&amp;"--"&amp;ROW(A3007),'Clie-F'!$A$5:$J$7000,9,0),"")</f>
        <v/>
      </c>
      <c r="G3013" s="111" t="str">
        <f>IFERROR(VLOOKUP($I$4&amp;"--"&amp;ROW(A3007),'Clie-F'!$A$5:$J$7000,10,0),"")</f>
        <v/>
      </c>
    </row>
    <row r="3014" spans="2:7" ht="30" customHeight="1" x14ac:dyDescent="0.3">
      <c r="B3014" s="110">
        <v>3008</v>
      </c>
      <c r="C3014" s="111" t="str">
        <f>IFERROR(VLOOKUP($I$4&amp;"--"&amp;ROW(A3008),'Clie-F'!$A$5:$H$7000,4,0),"")</f>
        <v/>
      </c>
      <c r="D3014" s="112" t="str">
        <f>IFERROR(VLOOKUP($I$4&amp;"--"&amp;ROW(A3008),'Clie-F'!$A$5:$H$7000,7,0),"")</f>
        <v/>
      </c>
      <c r="E3014" s="111" t="str">
        <f t="shared" ca="1" si="46"/>
        <v/>
      </c>
      <c r="F3014" s="111" t="str">
        <f>IFERROR(VLOOKUP($I$4&amp;"--"&amp;ROW(A3008),'Clie-F'!$A$5:$J$7000,9,0),"")</f>
        <v/>
      </c>
      <c r="G3014" s="111" t="str">
        <f>IFERROR(VLOOKUP($I$4&amp;"--"&amp;ROW(A3008),'Clie-F'!$A$5:$J$7000,10,0),"")</f>
        <v/>
      </c>
    </row>
    <row r="3015" spans="2:7" ht="30" customHeight="1" x14ac:dyDescent="0.3">
      <c r="B3015" s="110">
        <v>3009</v>
      </c>
      <c r="C3015" s="111" t="str">
        <f>IFERROR(VLOOKUP($I$4&amp;"--"&amp;ROW(A3009),'Clie-F'!$A$5:$H$7000,4,0),"")</f>
        <v/>
      </c>
      <c r="D3015" s="112" t="str">
        <f>IFERROR(VLOOKUP($I$4&amp;"--"&amp;ROW(A3009),'Clie-F'!$A$5:$H$7000,7,0),"")</f>
        <v/>
      </c>
      <c r="E3015" s="111" t="str">
        <f t="shared" ref="E3015:E3078" ca="1" si="47">IFERROR(IF(D3015,DATEDIF(D3015,TODAY(),"Y"),""),"")</f>
        <v/>
      </c>
      <c r="F3015" s="111" t="str">
        <f>IFERROR(VLOOKUP($I$4&amp;"--"&amp;ROW(A3009),'Clie-F'!$A$5:$J$7000,9,0),"")</f>
        <v/>
      </c>
      <c r="G3015" s="111" t="str">
        <f>IFERROR(VLOOKUP($I$4&amp;"--"&amp;ROW(A3009),'Clie-F'!$A$5:$J$7000,10,0),"")</f>
        <v/>
      </c>
    </row>
    <row r="3016" spans="2:7" ht="30" customHeight="1" x14ac:dyDescent="0.3">
      <c r="B3016" s="110">
        <v>3010</v>
      </c>
      <c r="C3016" s="111" t="str">
        <f>IFERROR(VLOOKUP($I$4&amp;"--"&amp;ROW(A3010),'Clie-F'!$A$5:$H$7000,4,0),"")</f>
        <v/>
      </c>
      <c r="D3016" s="112" t="str">
        <f>IFERROR(VLOOKUP($I$4&amp;"--"&amp;ROW(A3010),'Clie-F'!$A$5:$H$7000,7,0),"")</f>
        <v/>
      </c>
      <c r="E3016" s="111" t="str">
        <f t="shared" ca="1" si="47"/>
        <v/>
      </c>
      <c r="F3016" s="111" t="str">
        <f>IFERROR(VLOOKUP($I$4&amp;"--"&amp;ROW(A3010),'Clie-F'!$A$5:$J$7000,9,0),"")</f>
        <v/>
      </c>
      <c r="G3016" s="111" t="str">
        <f>IFERROR(VLOOKUP($I$4&amp;"--"&amp;ROW(A3010),'Clie-F'!$A$5:$J$7000,10,0),"")</f>
        <v/>
      </c>
    </row>
    <row r="3017" spans="2:7" ht="30" customHeight="1" x14ac:dyDescent="0.3">
      <c r="B3017" s="110">
        <v>3011</v>
      </c>
      <c r="C3017" s="111" t="str">
        <f>IFERROR(VLOOKUP($I$4&amp;"--"&amp;ROW(A3011),'Clie-F'!$A$5:$H$7000,4,0),"")</f>
        <v/>
      </c>
      <c r="D3017" s="112" t="str">
        <f>IFERROR(VLOOKUP($I$4&amp;"--"&amp;ROW(A3011),'Clie-F'!$A$5:$H$7000,7,0),"")</f>
        <v/>
      </c>
      <c r="E3017" s="111" t="str">
        <f t="shared" ca="1" si="47"/>
        <v/>
      </c>
      <c r="F3017" s="111" t="str">
        <f>IFERROR(VLOOKUP($I$4&amp;"--"&amp;ROW(A3011),'Clie-F'!$A$5:$J$7000,9,0),"")</f>
        <v/>
      </c>
      <c r="G3017" s="111" t="str">
        <f>IFERROR(VLOOKUP($I$4&amp;"--"&amp;ROW(A3011),'Clie-F'!$A$5:$J$7000,10,0),"")</f>
        <v/>
      </c>
    </row>
    <row r="3018" spans="2:7" ht="30" customHeight="1" x14ac:dyDescent="0.3">
      <c r="B3018" s="110">
        <v>3012</v>
      </c>
      <c r="C3018" s="111" t="str">
        <f>IFERROR(VLOOKUP($I$4&amp;"--"&amp;ROW(A3012),'Clie-F'!$A$5:$H$7000,4,0),"")</f>
        <v/>
      </c>
      <c r="D3018" s="112" t="str">
        <f>IFERROR(VLOOKUP($I$4&amp;"--"&amp;ROW(A3012),'Clie-F'!$A$5:$H$7000,7,0),"")</f>
        <v/>
      </c>
      <c r="E3018" s="111" t="str">
        <f t="shared" ca="1" si="47"/>
        <v/>
      </c>
      <c r="F3018" s="111" t="str">
        <f>IFERROR(VLOOKUP($I$4&amp;"--"&amp;ROW(A3012),'Clie-F'!$A$5:$J$7000,9,0),"")</f>
        <v/>
      </c>
      <c r="G3018" s="111" t="str">
        <f>IFERROR(VLOOKUP($I$4&amp;"--"&amp;ROW(A3012),'Clie-F'!$A$5:$J$7000,10,0),"")</f>
        <v/>
      </c>
    </row>
    <row r="3019" spans="2:7" ht="30" customHeight="1" x14ac:dyDescent="0.3">
      <c r="B3019" s="110">
        <v>3013</v>
      </c>
      <c r="C3019" s="111" t="str">
        <f>IFERROR(VLOOKUP($I$4&amp;"--"&amp;ROW(A3013),'Clie-F'!$A$5:$H$7000,4,0),"")</f>
        <v/>
      </c>
      <c r="D3019" s="112" t="str">
        <f>IFERROR(VLOOKUP($I$4&amp;"--"&amp;ROW(A3013),'Clie-F'!$A$5:$H$7000,7,0),"")</f>
        <v/>
      </c>
      <c r="E3019" s="111" t="str">
        <f t="shared" ca="1" si="47"/>
        <v/>
      </c>
      <c r="F3019" s="111" t="str">
        <f>IFERROR(VLOOKUP($I$4&amp;"--"&amp;ROW(A3013),'Clie-F'!$A$5:$J$7000,9,0),"")</f>
        <v/>
      </c>
      <c r="G3019" s="111" t="str">
        <f>IFERROR(VLOOKUP($I$4&amp;"--"&amp;ROW(A3013),'Clie-F'!$A$5:$J$7000,10,0),"")</f>
        <v/>
      </c>
    </row>
    <row r="3020" spans="2:7" ht="30" customHeight="1" x14ac:dyDescent="0.3">
      <c r="B3020" s="110">
        <v>3014</v>
      </c>
      <c r="C3020" s="111" t="str">
        <f>IFERROR(VLOOKUP($I$4&amp;"--"&amp;ROW(A3014),'Clie-F'!$A$5:$H$7000,4,0),"")</f>
        <v/>
      </c>
      <c r="D3020" s="112" t="str">
        <f>IFERROR(VLOOKUP($I$4&amp;"--"&amp;ROW(A3014),'Clie-F'!$A$5:$H$7000,7,0),"")</f>
        <v/>
      </c>
      <c r="E3020" s="111" t="str">
        <f t="shared" ca="1" si="47"/>
        <v/>
      </c>
      <c r="F3020" s="111" t="str">
        <f>IFERROR(VLOOKUP($I$4&amp;"--"&amp;ROW(A3014),'Clie-F'!$A$5:$J$7000,9,0),"")</f>
        <v/>
      </c>
      <c r="G3020" s="111" t="str">
        <f>IFERROR(VLOOKUP($I$4&amp;"--"&amp;ROW(A3014),'Clie-F'!$A$5:$J$7000,10,0),"")</f>
        <v/>
      </c>
    </row>
    <row r="3021" spans="2:7" ht="30" customHeight="1" x14ac:dyDescent="0.3">
      <c r="B3021" s="110">
        <v>3015</v>
      </c>
      <c r="C3021" s="111" t="str">
        <f>IFERROR(VLOOKUP($I$4&amp;"--"&amp;ROW(A3015),'Clie-F'!$A$5:$H$7000,4,0),"")</f>
        <v/>
      </c>
      <c r="D3021" s="112" t="str">
        <f>IFERROR(VLOOKUP($I$4&amp;"--"&amp;ROW(A3015),'Clie-F'!$A$5:$H$7000,7,0),"")</f>
        <v/>
      </c>
      <c r="E3021" s="111" t="str">
        <f t="shared" ca="1" si="47"/>
        <v/>
      </c>
      <c r="F3021" s="111" t="str">
        <f>IFERROR(VLOOKUP($I$4&amp;"--"&amp;ROW(A3015),'Clie-F'!$A$5:$J$7000,9,0),"")</f>
        <v/>
      </c>
      <c r="G3021" s="111" t="str">
        <f>IFERROR(VLOOKUP($I$4&amp;"--"&amp;ROW(A3015),'Clie-F'!$A$5:$J$7000,10,0),"")</f>
        <v/>
      </c>
    </row>
    <row r="3022" spans="2:7" ht="30" customHeight="1" x14ac:dyDescent="0.3">
      <c r="B3022" s="110">
        <v>3016</v>
      </c>
      <c r="C3022" s="111" t="str">
        <f>IFERROR(VLOOKUP($I$4&amp;"--"&amp;ROW(A3016),'Clie-F'!$A$5:$H$7000,4,0),"")</f>
        <v/>
      </c>
      <c r="D3022" s="112" t="str">
        <f>IFERROR(VLOOKUP($I$4&amp;"--"&amp;ROW(A3016),'Clie-F'!$A$5:$H$7000,7,0),"")</f>
        <v/>
      </c>
      <c r="E3022" s="111" t="str">
        <f t="shared" ca="1" si="47"/>
        <v/>
      </c>
      <c r="F3022" s="111" t="str">
        <f>IFERROR(VLOOKUP($I$4&amp;"--"&amp;ROW(A3016),'Clie-F'!$A$5:$J$7000,9,0),"")</f>
        <v/>
      </c>
      <c r="G3022" s="111" t="str">
        <f>IFERROR(VLOOKUP($I$4&amp;"--"&amp;ROW(A3016),'Clie-F'!$A$5:$J$7000,10,0),"")</f>
        <v/>
      </c>
    </row>
    <row r="3023" spans="2:7" ht="30" customHeight="1" x14ac:dyDescent="0.3">
      <c r="B3023" s="110">
        <v>3017</v>
      </c>
      <c r="C3023" s="111" t="str">
        <f>IFERROR(VLOOKUP($I$4&amp;"--"&amp;ROW(A3017),'Clie-F'!$A$5:$H$7000,4,0),"")</f>
        <v/>
      </c>
      <c r="D3023" s="112" t="str">
        <f>IFERROR(VLOOKUP($I$4&amp;"--"&amp;ROW(A3017),'Clie-F'!$A$5:$H$7000,7,0),"")</f>
        <v/>
      </c>
      <c r="E3023" s="111" t="str">
        <f t="shared" ca="1" si="47"/>
        <v/>
      </c>
      <c r="F3023" s="111" t="str">
        <f>IFERROR(VLOOKUP($I$4&amp;"--"&amp;ROW(A3017),'Clie-F'!$A$5:$J$7000,9,0),"")</f>
        <v/>
      </c>
      <c r="G3023" s="111" t="str">
        <f>IFERROR(VLOOKUP($I$4&amp;"--"&amp;ROW(A3017),'Clie-F'!$A$5:$J$7000,10,0),"")</f>
        <v/>
      </c>
    </row>
    <row r="3024" spans="2:7" ht="30" customHeight="1" x14ac:dyDescent="0.3">
      <c r="B3024" s="110">
        <v>3018</v>
      </c>
      <c r="C3024" s="111" t="str">
        <f>IFERROR(VLOOKUP($I$4&amp;"--"&amp;ROW(A3018),'Clie-F'!$A$5:$H$7000,4,0),"")</f>
        <v/>
      </c>
      <c r="D3024" s="112" t="str">
        <f>IFERROR(VLOOKUP($I$4&amp;"--"&amp;ROW(A3018),'Clie-F'!$A$5:$H$7000,7,0),"")</f>
        <v/>
      </c>
      <c r="E3024" s="111" t="str">
        <f t="shared" ca="1" si="47"/>
        <v/>
      </c>
      <c r="F3024" s="111" t="str">
        <f>IFERROR(VLOOKUP($I$4&amp;"--"&amp;ROW(A3018),'Clie-F'!$A$5:$J$7000,9,0),"")</f>
        <v/>
      </c>
      <c r="G3024" s="111" t="str">
        <f>IFERROR(VLOOKUP($I$4&amp;"--"&amp;ROW(A3018),'Clie-F'!$A$5:$J$7000,10,0),"")</f>
        <v/>
      </c>
    </row>
    <row r="3025" spans="2:7" ht="30" customHeight="1" x14ac:dyDescent="0.3">
      <c r="B3025" s="110">
        <v>3019</v>
      </c>
      <c r="C3025" s="111" t="str">
        <f>IFERROR(VLOOKUP($I$4&amp;"--"&amp;ROW(A3019),'Clie-F'!$A$5:$H$7000,4,0),"")</f>
        <v/>
      </c>
      <c r="D3025" s="112" t="str">
        <f>IFERROR(VLOOKUP($I$4&amp;"--"&amp;ROW(A3019),'Clie-F'!$A$5:$H$7000,7,0),"")</f>
        <v/>
      </c>
      <c r="E3025" s="111" t="str">
        <f t="shared" ca="1" si="47"/>
        <v/>
      </c>
      <c r="F3025" s="111" t="str">
        <f>IFERROR(VLOOKUP($I$4&amp;"--"&amp;ROW(A3019),'Clie-F'!$A$5:$J$7000,9,0),"")</f>
        <v/>
      </c>
      <c r="G3025" s="111" t="str">
        <f>IFERROR(VLOOKUP($I$4&amp;"--"&amp;ROW(A3019),'Clie-F'!$A$5:$J$7000,10,0),"")</f>
        <v/>
      </c>
    </row>
    <row r="3026" spans="2:7" ht="30" customHeight="1" x14ac:dyDescent="0.3">
      <c r="B3026" s="110">
        <v>3020</v>
      </c>
      <c r="C3026" s="111" t="str">
        <f>IFERROR(VLOOKUP($I$4&amp;"--"&amp;ROW(A3020),'Clie-F'!$A$5:$H$7000,4,0),"")</f>
        <v/>
      </c>
      <c r="D3026" s="112" t="str">
        <f>IFERROR(VLOOKUP($I$4&amp;"--"&amp;ROW(A3020),'Clie-F'!$A$5:$H$7000,7,0),"")</f>
        <v/>
      </c>
      <c r="E3026" s="111" t="str">
        <f t="shared" ca="1" si="47"/>
        <v/>
      </c>
      <c r="F3026" s="111" t="str">
        <f>IFERROR(VLOOKUP($I$4&amp;"--"&amp;ROW(A3020),'Clie-F'!$A$5:$J$7000,9,0),"")</f>
        <v/>
      </c>
      <c r="G3026" s="111" t="str">
        <f>IFERROR(VLOOKUP($I$4&amp;"--"&amp;ROW(A3020),'Clie-F'!$A$5:$J$7000,10,0),"")</f>
        <v/>
      </c>
    </row>
    <row r="3027" spans="2:7" ht="30" customHeight="1" x14ac:dyDescent="0.3">
      <c r="B3027" s="110">
        <v>3021</v>
      </c>
      <c r="C3027" s="111" t="str">
        <f>IFERROR(VLOOKUP($I$4&amp;"--"&amp;ROW(A3021),'Clie-F'!$A$5:$H$7000,4,0),"")</f>
        <v/>
      </c>
      <c r="D3027" s="112" t="str">
        <f>IFERROR(VLOOKUP($I$4&amp;"--"&amp;ROW(A3021),'Clie-F'!$A$5:$H$7000,7,0),"")</f>
        <v/>
      </c>
      <c r="E3027" s="111" t="str">
        <f t="shared" ca="1" si="47"/>
        <v/>
      </c>
      <c r="F3027" s="111" t="str">
        <f>IFERROR(VLOOKUP($I$4&amp;"--"&amp;ROW(A3021),'Clie-F'!$A$5:$J$7000,9,0),"")</f>
        <v/>
      </c>
      <c r="G3027" s="111" t="str">
        <f>IFERROR(VLOOKUP($I$4&amp;"--"&amp;ROW(A3021),'Clie-F'!$A$5:$J$7000,10,0),"")</f>
        <v/>
      </c>
    </row>
    <row r="3028" spans="2:7" ht="30" customHeight="1" x14ac:dyDescent="0.3">
      <c r="B3028" s="110">
        <v>3022</v>
      </c>
      <c r="C3028" s="111" t="str">
        <f>IFERROR(VLOOKUP($I$4&amp;"--"&amp;ROW(A3022),'Clie-F'!$A$5:$H$7000,4,0),"")</f>
        <v/>
      </c>
      <c r="D3028" s="112" t="str">
        <f>IFERROR(VLOOKUP($I$4&amp;"--"&amp;ROW(A3022),'Clie-F'!$A$5:$H$7000,7,0),"")</f>
        <v/>
      </c>
      <c r="E3028" s="111" t="str">
        <f t="shared" ca="1" si="47"/>
        <v/>
      </c>
      <c r="F3028" s="111" t="str">
        <f>IFERROR(VLOOKUP($I$4&amp;"--"&amp;ROW(A3022),'Clie-F'!$A$5:$J$7000,9,0),"")</f>
        <v/>
      </c>
      <c r="G3028" s="111" t="str">
        <f>IFERROR(VLOOKUP($I$4&amp;"--"&amp;ROW(A3022),'Clie-F'!$A$5:$J$7000,10,0),"")</f>
        <v/>
      </c>
    </row>
    <row r="3029" spans="2:7" ht="30" customHeight="1" x14ac:dyDescent="0.3">
      <c r="B3029" s="110">
        <v>3023</v>
      </c>
      <c r="C3029" s="111" t="str">
        <f>IFERROR(VLOOKUP($I$4&amp;"--"&amp;ROW(A3023),'Clie-F'!$A$5:$H$7000,4,0),"")</f>
        <v/>
      </c>
      <c r="D3029" s="112" t="str">
        <f>IFERROR(VLOOKUP($I$4&amp;"--"&amp;ROW(A3023),'Clie-F'!$A$5:$H$7000,7,0),"")</f>
        <v/>
      </c>
      <c r="E3029" s="111" t="str">
        <f t="shared" ca="1" si="47"/>
        <v/>
      </c>
      <c r="F3029" s="111" t="str">
        <f>IFERROR(VLOOKUP($I$4&amp;"--"&amp;ROW(A3023),'Clie-F'!$A$5:$J$7000,9,0),"")</f>
        <v/>
      </c>
      <c r="G3029" s="111" t="str">
        <f>IFERROR(VLOOKUP($I$4&amp;"--"&amp;ROW(A3023),'Clie-F'!$A$5:$J$7000,10,0),"")</f>
        <v/>
      </c>
    </row>
    <row r="3030" spans="2:7" ht="30" customHeight="1" x14ac:dyDescent="0.3">
      <c r="B3030" s="110">
        <v>3024</v>
      </c>
      <c r="C3030" s="111" t="str">
        <f>IFERROR(VLOOKUP($I$4&amp;"--"&amp;ROW(A3024),'Clie-F'!$A$5:$H$7000,4,0),"")</f>
        <v/>
      </c>
      <c r="D3030" s="112" t="str">
        <f>IFERROR(VLOOKUP($I$4&amp;"--"&amp;ROW(A3024),'Clie-F'!$A$5:$H$7000,7,0),"")</f>
        <v/>
      </c>
      <c r="E3030" s="111" t="str">
        <f t="shared" ca="1" si="47"/>
        <v/>
      </c>
      <c r="F3030" s="111" t="str">
        <f>IFERROR(VLOOKUP($I$4&amp;"--"&amp;ROW(A3024),'Clie-F'!$A$5:$J$7000,9,0),"")</f>
        <v/>
      </c>
      <c r="G3030" s="111" t="str">
        <f>IFERROR(VLOOKUP($I$4&amp;"--"&amp;ROW(A3024),'Clie-F'!$A$5:$J$7000,10,0),"")</f>
        <v/>
      </c>
    </row>
    <row r="3031" spans="2:7" ht="30" customHeight="1" x14ac:dyDescent="0.3">
      <c r="B3031" s="110">
        <v>3025</v>
      </c>
      <c r="C3031" s="111" t="str">
        <f>IFERROR(VLOOKUP($I$4&amp;"--"&amp;ROW(A3025),'Clie-F'!$A$5:$H$7000,4,0),"")</f>
        <v/>
      </c>
      <c r="D3031" s="112" t="str">
        <f>IFERROR(VLOOKUP($I$4&amp;"--"&amp;ROW(A3025),'Clie-F'!$A$5:$H$7000,7,0),"")</f>
        <v/>
      </c>
      <c r="E3031" s="111" t="str">
        <f t="shared" ca="1" si="47"/>
        <v/>
      </c>
      <c r="F3031" s="111" t="str">
        <f>IFERROR(VLOOKUP($I$4&amp;"--"&amp;ROW(A3025),'Clie-F'!$A$5:$J$7000,9,0),"")</f>
        <v/>
      </c>
      <c r="G3031" s="111" t="str">
        <f>IFERROR(VLOOKUP($I$4&amp;"--"&amp;ROW(A3025),'Clie-F'!$A$5:$J$7000,10,0),"")</f>
        <v/>
      </c>
    </row>
    <row r="3032" spans="2:7" ht="30" customHeight="1" x14ac:dyDescent="0.3">
      <c r="B3032" s="110">
        <v>3026</v>
      </c>
      <c r="C3032" s="111" t="str">
        <f>IFERROR(VLOOKUP($I$4&amp;"--"&amp;ROW(A3026),'Clie-F'!$A$5:$H$7000,4,0),"")</f>
        <v/>
      </c>
      <c r="D3032" s="112" t="str">
        <f>IFERROR(VLOOKUP($I$4&amp;"--"&amp;ROW(A3026),'Clie-F'!$A$5:$H$7000,7,0),"")</f>
        <v/>
      </c>
      <c r="E3032" s="111" t="str">
        <f t="shared" ca="1" si="47"/>
        <v/>
      </c>
      <c r="F3032" s="111" t="str">
        <f>IFERROR(VLOOKUP($I$4&amp;"--"&amp;ROW(A3026),'Clie-F'!$A$5:$J$7000,9,0),"")</f>
        <v/>
      </c>
      <c r="G3032" s="111" t="str">
        <f>IFERROR(VLOOKUP($I$4&amp;"--"&amp;ROW(A3026),'Clie-F'!$A$5:$J$7000,10,0),"")</f>
        <v/>
      </c>
    </row>
    <row r="3033" spans="2:7" ht="30" customHeight="1" x14ac:dyDescent="0.3">
      <c r="B3033" s="110">
        <v>3027</v>
      </c>
      <c r="C3033" s="111" t="str">
        <f>IFERROR(VLOOKUP($I$4&amp;"--"&amp;ROW(A3027),'Clie-F'!$A$5:$H$7000,4,0),"")</f>
        <v/>
      </c>
      <c r="D3033" s="112" t="str">
        <f>IFERROR(VLOOKUP($I$4&amp;"--"&amp;ROW(A3027),'Clie-F'!$A$5:$H$7000,7,0),"")</f>
        <v/>
      </c>
      <c r="E3033" s="111" t="str">
        <f t="shared" ca="1" si="47"/>
        <v/>
      </c>
      <c r="F3033" s="111" t="str">
        <f>IFERROR(VLOOKUP($I$4&amp;"--"&amp;ROW(A3027),'Clie-F'!$A$5:$J$7000,9,0),"")</f>
        <v/>
      </c>
      <c r="G3033" s="111" t="str">
        <f>IFERROR(VLOOKUP($I$4&amp;"--"&amp;ROW(A3027),'Clie-F'!$A$5:$J$7000,10,0),"")</f>
        <v/>
      </c>
    </row>
    <row r="3034" spans="2:7" ht="30" customHeight="1" x14ac:dyDescent="0.3">
      <c r="B3034" s="110">
        <v>3028</v>
      </c>
      <c r="C3034" s="111" t="str">
        <f>IFERROR(VLOOKUP($I$4&amp;"--"&amp;ROW(A3028),'Clie-F'!$A$5:$H$7000,4,0),"")</f>
        <v/>
      </c>
      <c r="D3034" s="112" t="str">
        <f>IFERROR(VLOOKUP($I$4&amp;"--"&amp;ROW(A3028),'Clie-F'!$A$5:$H$7000,7,0),"")</f>
        <v/>
      </c>
      <c r="E3034" s="111" t="str">
        <f t="shared" ca="1" si="47"/>
        <v/>
      </c>
      <c r="F3034" s="111" t="str">
        <f>IFERROR(VLOOKUP($I$4&amp;"--"&amp;ROW(A3028),'Clie-F'!$A$5:$J$7000,9,0),"")</f>
        <v/>
      </c>
      <c r="G3034" s="111" t="str">
        <f>IFERROR(VLOOKUP($I$4&amp;"--"&amp;ROW(A3028),'Clie-F'!$A$5:$J$7000,10,0),"")</f>
        <v/>
      </c>
    </row>
    <row r="3035" spans="2:7" ht="30" customHeight="1" x14ac:dyDescent="0.3">
      <c r="B3035" s="110">
        <v>3029</v>
      </c>
      <c r="C3035" s="111" t="str">
        <f>IFERROR(VLOOKUP($I$4&amp;"--"&amp;ROW(A3029),'Clie-F'!$A$5:$H$7000,4,0),"")</f>
        <v/>
      </c>
      <c r="D3035" s="112" t="str">
        <f>IFERROR(VLOOKUP($I$4&amp;"--"&amp;ROW(A3029),'Clie-F'!$A$5:$H$7000,7,0),"")</f>
        <v/>
      </c>
      <c r="E3035" s="111" t="str">
        <f t="shared" ca="1" si="47"/>
        <v/>
      </c>
      <c r="F3035" s="111" t="str">
        <f>IFERROR(VLOOKUP($I$4&amp;"--"&amp;ROW(A3029),'Clie-F'!$A$5:$J$7000,9,0),"")</f>
        <v/>
      </c>
      <c r="G3035" s="111" t="str">
        <f>IFERROR(VLOOKUP($I$4&amp;"--"&amp;ROW(A3029),'Clie-F'!$A$5:$J$7000,10,0),"")</f>
        <v/>
      </c>
    </row>
    <row r="3036" spans="2:7" ht="30" customHeight="1" x14ac:dyDescent="0.3">
      <c r="B3036" s="110">
        <v>3030</v>
      </c>
      <c r="C3036" s="111" t="str">
        <f>IFERROR(VLOOKUP($I$4&amp;"--"&amp;ROW(A3030),'Clie-F'!$A$5:$H$7000,4,0),"")</f>
        <v/>
      </c>
      <c r="D3036" s="112" t="str">
        <f>IFERROR(VLOOKUP($I$4&amp;"--"&amp;ROW(A3030),'Clie-F'!$A$5:$H$7000,7,0),"")</f>
        <v/>
      </c>
      <c r="E3036" s="111" t="str">
        <f t="shared" ca="1" si="47"/>
        <v/>
      </c>
      <c r="F3036" s="111" t="str">
        <f>IFERROR(VLOOKUP($I$4&amp;"--"&amp;ROW(A3030),'Clie-F'!$A$5:$J$7000,9,0),"")</f>
        <v/>
      </c>
      <c r="G3036" s="111" t="str">
        <f>IFERROR(VLOOKUP($I$4&amp;"--"&amp;ROW(A3030),'Clie-F'!$A$5:$J$7000,10,0),"")</f>
        <v/>
      </c>
    </row>
    <row r="3037" spans="2:7" ht="30" customHeight="1" x14ac:dyDescent="0.3">
      <c r="B3037" s="110">
        <v>3031</v>
      </c>
      <c r="C3037" s="111" t="str">
        <f>IFERROR(VLOOKUP($I$4&amp;"--"&amp;ROW(A3031),'Clie-F'!$A$5:$H$7000,4,0),"")</f>
        <v/>
      </c>
      <c r="D3037" s="112" t="str">
        <f>IFERROR(VLOOKUP($I$4&amp;"--"&amp;ROW(A3031),'Clie-F'!$A$5:$H$7000,7,0),"")</f>
        <v/>
      </c>
      <c r="E3037" s="111" t="str">
        <f t="shared" ca="1" si="47"/>
        <v/>
      </c>
      <c r="F3037" s="111" t="str">
        <f>IFERROR(VLOOKUP($I$4&amp;"--"&amp;ROW(A3031),'Clie-F'!$A$5:$J$7000,9,0),"")</f>
        <v/>
      </c>
      <c r="G3037" s="111" t="str">
        <f>IFERROR(VLOOKUP($I$4&amp;"--"&amp;ROW(A3031),'Clie-F'!$A$5:$J$7000,10,0),"")</f>
        <v/>
      </c>
    </row>
    <row r="3038" spans="2:7" ht="30" customHeight="1" x14ac:dyDescent="0.3">
      <c r="B3038" s="110">
        <v>3032</v>
      </c>
      <c r="C3038" s="111" t="str">
        <f>IFERROR(VLOOKUP($I$4&amp;"--"&amp;ROW(A3032),'Clie-F'!$A$5:$H$7000,4,0),"")</f>
        <v/>
      </c>
      <c r="D3038" s="112" t="str">
        <f>IFERROR(VLOOKUP($I$4&amp;"--"&amp;ROW(A3032),'Clie-F'!$A$5:$H$7000,7,0),"")</f>
        <v/>
      </c>
      <c r="E3038" s="111" t="str">
        <f t="shared" ca="1" si="47"/>
        <v/>
      </c>
      <c r="F3038" s="111" t="str">
        <f>IFERROR(VLOOKUP($I$4&amp;"--"&amp;ROW(A3032),'Clie-F'!$A$5:$J$7000,9,0),"")</f>
        <v/>
      </c>
      <c r="G3038" s="111" t="str">
        <f>IFERROR(VLOOKUP($I$4&amp;"--"&amp;ROW(A3032),'Clie-F'!$A$5:$J$7000,10,0),"")</f>
        <v/>
      </c>
    </row>
    <row r="3039" spans="2:7" ht="30" customHeight="1" x14ac:dyDescent="0.3">
      <c r="B3039" s="110">
        <v>3033</v>
      </c>
      <c r="C3039" s="111" t="str">
        <f>IFERROR(VLOOKUP($I$4&amp;"--"&amp;ROW(A3033),'Clie-F'!$A$5:$H$7000,4,0),"")</f>
        <v/>
      </c>
      <c r="D3039" s="112" t="str">
        <f>IFERROR(VLOOKUP($I$4&amp;"--"&amp;ROW(A3033),'Clie-F'!$A$5:$H$7000,7,0),"")</f>
        <v/>
      </c>
      <c r="E3039" s="111" t="str">
        <f t="shared" ca="1" si="47"/>
        <v/>
      </c>
      <c r="F3039" s="111" t="str">
        <f>IFERROR(VLOOKUP($I$4&amp;"--"&amp;ROW(A3033),'Clie-F'!$A$5:$J$7000,9,0),"")</f>
        <v/>
      </c>
      <c r="G3039" s="111" t="str">
        <f>IFERROR(VLOOKUP($I$4&amp;"--"&amp;ROW(A3033),'Clie-F'!$A$5:$J$7000,10,0),"")</f>
        <v/>
      </c>
    </row>
    <row r="3040" spans="2:7" ht="30" customHeight="1" x14ac:dyDescent="0.3">
      <c r="B3040" s="110">
        <v>3034</v>
      </c>
      <c r="C3040" s="111" t="str">
        <f>IFERROR(VLOOKUP($I$4&amp;"--"&amp;ROW(A3034),'Clie-F'!$A$5:$H$7000,4,0),"")</f>
        <v/>
      </c>
      <c r="D3040" s="112" t="str">
        <f>IFERROR(VLOOKUP($I$4&amp;"--"&amp;ROW(A3034),'Clie-F'!$A$5:$H$7000,7,0),"")</f>
        <v/>
      </c>
      <c r="E3040" s="111" t="str">
        <f t="shared" ca="1" si="47"/>
        <v/>
      </c>
      <c r="F3040" s="111" t="str">
        <f>IFERROR(VLOOKUP($I$4&amp;"--"&amp;ROW(A3034),'Clie-F'!$A$5:$J$7000,9,0),"")</f>
        <v/>
      </c>
      <c r="G3040" s="111" t="str">
        <f>IFERROR(VLOOKUP($I$4&amp;"--"&amp;ROW(A3034),'Clie-F'!$A$5:$J$7000,10,0),"")</f>
        <v/>
      </c>
    </row>
    <row r="3041" spans="2:7" ht="30" customHeight="1" x14ac:dyDescent="0.3">
      <c r="B3041" s="110">
        <v>3035</v>
      </c>
      <c r="C3041" s="111" t="str">
        <f>IFERROR(VLOOKUP($I$4&amp;"--"&amp;ROW(A3035),'Clie-F'!$A$5:$H$7000,4,0),"")</f>
        <v/>
      </c>
      <c r="D3041" s="112" t="str">
        <f>IFERROR(VLOOKUP($I$4&amp;"--"&amp;ROW(A3035),'Clie-F'!$A$5:$H$7000,7,0),"")</f>
        <v/>
      </c>
      <c r="E3041" s="111" t="str">
        <f t="shared" ca="1" si="47"/>
        <v/>
      </c>
      <c r="F3041" s="111" t="str">
        <f>IFERROR(VLOOKUP($I$4&amp;"--"&amp;ROW(A3035),'Clie-F'!$A$5:$J$7000,9,0),"")</f>
        <v/>
      </c>
      <c r="G3041" s="111" t="str">
        <f>IFERROR(VLOOKUP($I$4&amp;"--"&amp;ROW(A3035),'Clie-F'!$A$5:$J$7000,10,0),"")</f>
        <v/>
      </c>
    </row>
    <row r="3042" spans="2:7" ht="30" customHeight="1" x14ac:dyDescent="0.3">
      <c r="B3042" s="110">
        <v>3036</v>
      </c>
      <c r="C3042" s="111" t="str">
        <f>IFERROR(VLOOKUP($I$4&amp;"--"&amp;ROW(A3036),'Clie-F'!$A$5:$H$7000,4,0),"")</f>
        <v/>
      </c>
      <c r="D3042" s="112" t="str">
        <f>IFERROR(VLOOKUP($I$4&amp;"--"&amp;ROW(A3036),'Clie-F'!$A$5:$H$7000,7,0),"")</f>
        <v/>
      </c>
      <c r="E3042" s="111" t="str">
        <f t="shared" ca="1" si="47"/>
        <v/>
      </c>
      <c r="F3042" s="111" t="str">
        <f>IFERROR(VLOOKUP($I$4&amp;"--"&amp;ROW(A3036),'Clie-F'!$A$5:$J$7000,9,0),"")</f>
        <v/>
      </c>
      <c r="G3042" s="111" t="str">
        <f>IFERROR(VLOOKUP($I$4&amp;"--"&amp;ROW(A3036),'Clie-F'!$A$5:$J$7000,10,0),"")</f>
        <v/>
      </c>
    </row>
    <row r="3043" spans="2:7" ht="30" customHeight="1" x14ac:dyDescent="0.3">
      <c r="B3043" s="110">
        <v>3037</v>
      </c>
      <c r="C3043" s="111" t="str">
        <f>IFERROR(VLOOKUP($I$4&amp;"--"&amp;ROW(A3037),'Clie-F'!$A$5:$H$7000,4,0),"")</f>
        <v/>
      </c>
      <c r="D3043" s="112" t="str">
        <f>IFERROR(VLOOKUP($I$4&amp;"--"&amp;ROW(A3037),'Clie-F'!$A$5:$H$7000,7,0),"")</f>
        <v/>
      </c>
      <c r="E3043" s="111" t="str">
        <f t="shared" ca="1" si="47"/>
        <v/>
      </c>
      <c r="F3043" s="111" t="str">
        <f>IFERROR(VLOOKUP($I$4&amp;"--"&amp;ROW(A3037),'Clie-F'!$A$5:$J$7000,9,0),"")</f>
        <v/>
      </c>
      <c r="G3043" s="111" t="str">
        <f>IFERROR(VLOOKUP($I$4&amp;"--"&amp;ROW(A3037),'Clie-F'!$A$5:$J$7000,10,0),"")</f>
        <v/>
      </c>
    </row>
    <row r="3044" spans="2:7" ht="30" customHeight="1" x14ac:dyDescent="0.3">
      <c r="B3044" s="110">
        <v>3038</v>
      </c>
      <c r="C3044" s="111" t="str">
        <f>IFERROR(VLOOKUP($I$4&amp;"--"&amp;ROW(A3038),'Clie-F'!$A$5:$H$7000,4,0),"")</f>
        <v/>
      </c>
      <c r="D3044" s="112" t="str">
        <f>IFERROR(VLOOKUP($I$4&amp;"--"&amp;ROW(A3038),'Clie-F'!$A$5:$H$7000,7,0),"")</f>
        <v/>
      </c>
      <c r="E3044" s="111" t="str">
        <f t="shared" ca="1" si="47"/>
        <v/>
      </c>
      <c r="F3044" s="111" t="str">
        <f>IFERROR(VLOOKUP($I$4&amp;"--"&amp;ROW(A3038),'Clie-F'!$A$5:$J$7000,9,0),"")</f>
        <v/>
      </c>
      <c r="G3044" s="111" t="str">
        <f>IFERROR(VLOOKUP($I$4&amp;"--"&amp;ROW(A3038),'Clie-F'!$A$5:$J$7000,10,0),"")</f>
        <v/>
      </c>
    </row>
    <row r="3045" spans="2:7" ht="30" customHeight="1" x14ac:dyDescent="0.3">
      <c r="B3045" s="110">
        <v>3039</v>
      </c>
      <c r="C3045" s="111" t="str">
        <f>IFERROR(VLOOKUP($I$4&amp;"--"&amp;ROW(A3039),'Clie-F'!$A$5:$H$7000,4,0),"")</f>
        <v/>
      </c>
      <c r="D3045" s="112" t="str">
        <f>IFERROR(VLOOKUP($I$4&amp;"--"&amp;ROW(A3039),'Clie-F'!$A$5:$H$7000,7,0),"")</f>
        <v/>
      </c>
      <c r="E3045" s="111" t="str">
        <f t="shared" ca="1" si="47"/>
        <v/>
      </c>
      <c r="F3045" s="111" t="str">
        <f>IFERROR(VLOOKUP($I$4&amp;"--"&amp;ROW(A3039),'Clie-F'!$A$5:$J$7000,9,0),"")</f>
        <v/>
      </c>
      <c r="G3045" s="111" t="str">
        <f>IFERROR(VLOOKUP($I$4&amp;"--"&amp;ROW(A3039),'Clie-F'!$A$5:$J$7000,10,0),"")</f>
        <v/>
      </c>
    </row>
    <row r="3046" spans="2:7" ht="30" customHeight="1" x14ac:dyDescent="0.3">
      <c r="B3046" s="110">
        <v>3040</v>
      </c>
      <c r="C3046" s="111" t="str">
        <f>IFERROR(VLOOKUP($I$4&amp;"--"&amp;ROW(A3040),'Clie-F'!$A$5:$H$7000,4,0),"")</f>
        <v/>
      </c>
      <c r="D3046" s="112" t="str">
        <f>IFERROR(VLOOKUP($I$4&amp;"--"&amp;ROW(A3040),'Clie-F'!$A$5:$H$7000,7,0),"")</f>
        <v/>
      </c>
      <c r="E3046" s="111" t="str">
        <f t="shared" ca="1" si="47"/>
        <v/>
      </c>
      <c r="F3046" s="111" t="str">
        <f>IFERROR(VLOOKUP($I$4&amp;"--"&amp;ROW(A3040),'Clie-F'!$A$5:$J$7000,9,0),"")</f>
        <v/>
      </c>
      <c r="G3046" s="111" t="str">
        <f>IFERROR(VLOOKUP($I$4&amp;"--"&amp;ROW(A3040),'Clie-F'!$A$5:$J$7000,10,0),"")</f>
        <v/>
      </c>
    </row>
    <row r="3047" spans="2:7" ht="30" customHeight="1" x14ac:dyDescent="0.3">
      <c r="B3047" s="110">
        <v>3041</v>
      </c>
      <c r="C3047" s="111" t="str">
        <f>IFERROR(VLOOKUP($I$4&amp;"--"&amp;ROW(A3041),'Clie-F'!$A$5:$H$7000,4,0),"")</f>
        <v/>
      </c>
      <c r="D3047" s="112" t="str">
        <f>IFERROR(VLOOKUP($I$4&amp;"--"&amp;ROW(A3041),'Clie-F'!$A$5:$H$7000,7,0),"")</f>
        <v/>
      </c>
      <c r="E3047" s="111" t="str">
        <f t="shared" ca="1" si="47"/>
        <v/>
      </c>
      <c r="F3047" s="111" t="str">
        <f>IFERROR(VLOOKUP($I$4&amp;"--"&amp;ROW(A3041),'Clie-F'!$A$5:$J$7000,9,0),"")</f>
        <v/>
      </c>
      <c r="G3047" s="111" t="str">
        <f>IFERROR(VLOOKUP($I$4&amp;"--"&amp;ROW(A3041),'Clie-F'!$A$5:$J$7000,10,0),"")</f>
        <v/>
      </c>
    </row>
    <row r="3048" spans="2:7" ht="30" customHeight="1" x14ac:dyDescent="0.3">
      <c r="B3048" s="110">
        <v>3042</v>
      </c>
      <c r="C3048" s="111" t="str">
        <f>IFERROR(VLOOKUP($I$4&amp;"--"&amp;ROW(A3042),'Clie-F'!$A$5:$H$7000,4,0),"")</f>
        <v/>
      </c>
      <c r="D3048" s="112" t="str">
        <f>IFERROR(VLOOKUP($I$4&amp;"--"&amp;ROW(A3042),'Clie-F'!$A$5:$H$7000,7,0),"")</f>
        <v/>
      </c>
      <c r="E3048" s="111" t="str">
        <f t="shared" ca="1" si="47"/>
        <v/>
      </c>
      <c r="F3048" s="111" t="str">
        <f>IFERROR(VLOOKUP($I$4&amp;"--"&amp;ROW(A3042),'Clie-F'!$A$5:$J$7000,9,0),"")</f>
        <v/>
      </c>
      <c r="G3048" s="111" t="str">
        <f>IFERROR(VLOOKUP($I$4&amp;"--"&amp;ROW(A3042),'Clie-F'!$A$5:$J$7000,10,0),"")</f>
        <v/>
      </c>
    </row>
    <row r="3049" spans="2:7" ht="30" customHeight="1" x14ac:dyDescent="0.3">
      <c r="B3049" s="110">
        <v>3043</v>
      </c>
      <c r="C3049" s="111" t="str">
        <f>IFERROR(VLOOKUP($I$4&amp;"--"&amp;ROW(A3043),'Clie-F'!$A$5:$H$7000,4,0),"")</f>
        <v/>
      </c>
      <c r="D3049" s="112" t="str">
        <f>IFERROR(VLOOKUP($I$4&amp;"--"&amp;ROW(A3043),'Clie-F'!$A$5:$H$7000,7,0),"")</f>
        <v/>
      </c>
      <c r="E3049" s="111" t="str">
        <f t="shared" ca="1" si="47"/>
        <v/>
      </c>
      <c r="F3049" s="111" t="str">
        <f>IFERROR(VLOOKUP($I$4&amp;"--"&amp;ROW(A3043),'Clie-F'!$A$5:$J$7000,9,0),"")</f>
        <v/>
      </c>
      <c r="G3049" s="111" t="str">
        <f>IFERROR(VLOOKUP($I$4&amp;"--"&amp;ROW(A3043),'Clie-F'!$A$5:$J$7000,10,0),"")</f>
        <v/>
      </c>
    </row>
    <row r="3050" spans="2:7" ht="30" customHeight="1" x14ac:dyDescent="0.3">
      <c r="B3050" s="110">
        <v>3044</v>
      </c>
      <c r="C3050" s="111" t="str">
        <f>IFERROR(VLOOKUP($I$4&amp;"--"&amp;ROW(A3044),'Clie-F'!$A$5:$H$7000,4,0),"")</f>
        <v/>
      </c>
      <c r="D3050" s="112" t="str">
        <f>IFERROR(VLOOKUP($I$4&amp;"--"&amp;ROW(A3044),'Clie-F'!$A$5:$H$7000,7,0),"")</f>
        <v/>
      </c>
      <c r="E3050" s="111" t="str">
        <f t="shared" ca="1" si="47"/>
        <v/>
      </c>
      <c r="F3050" s="111" t="str">
        <f>IFERROR(VLOOKUP($I$4&amp;"--"&amp;ROW(A3044),'Clie-F'!$A$5:$J$7000,9,0),"")</f>
        <v/>
      </c>
      <c r="G3050" s="111" t="str">
        <f>IFERROR(VLOOKUP($I$4&amp;"--"&amp;ROW(A3044),'Clie-F'!$A$5:$J$7000,10,0),"")</f>
        <v/>
      </c>
    </row>
    <row r="3051" spans="2:7" ht="30" customHeight="1" x14ac:dyDescent="0.3">
      <c r="B3051" s="110">
        <v>3045</v>
      </c>
      <c r="C3051" s="111" t="str">
        <f>IFERROR(VLOOKUP($I$4&amp;"--"&amp;ROW(A3045),'Clie-F'!$A$5:$H$7000,4,0),"")</f>
        <v/>
      </c>
      <c r="D3051" s="112" t="str">
        <f>IFERROR(VLOOKUP($I$4&amp;"--"&amp;ROW(A3045),'Clie-F'!$A$5:$H$7000,7,0),"")</f>
        <v/>
      </c>
      <c r="E3051" s="111" t="str">
        <f t="shared" ca="1" si="47"/>
        <v/>
      </c>
      <c r="F3051" s="111" t="str">
        <f>IFERROR(VLOOKUP($I$4&amp;"--"&amp;ROW(A3045),'Clie-F'!$A$5:$J$7000,9,0),"")</f>
        <v/>
      </c>
      <c r="G3051" s="111" t="str">
        <f>IFERROR(VLOOKUP($I$4&amp;"--"&amp;ROW(A3045),'Clie-F'!$A$5:$J$7000,10,0),"")</f>
        <v/>
      </c>
    </row>
    <row r="3052" spans="2:7" ht="30" customHeight="1" x14ac:dyDescent="0.3">
      <c r="B3052" s="110">
        <v>3046</v>
      </c>
      <c r="C3052" s="111" t="str">
        <f>IFERROR(VLOOKUP($I$4&amp;"--"&amp;ROW(A3046),'Clie-F'!$A$5:$H$7000,4,0),"")</f>
        <v/>
      </c>
      <c r="D3052" s="112" t="str">
        <f>IFERROR(VLOOKUP($I$4&amp;"--"&amp;ROW(A3046),'Clie-F'!$A$5:$H$7000,7,0),"")</f>
        <v/>
      </c>
      <c r="E3052" s="111" t="str">
        <f t="shared" ca="1" si="47"/>
        <v/>
      </c>
      <c r="F3052" s="111" t="str">
        <f>IFERROR(VLOOKUP($I$4&amp;"--"&amp;ROW(A3046),'Clie-F'!$A$5:$J$7000,9,0),"")</f>
        <v/>
      </c>
      <c r="G3052" s="111" t="str">
        <f>IFERROR(VLOOKUP($I$4&amp;"--"&amp;ROW(A3046),'Clie-F'!$A$5:$J$7000,10,0),"")</f>
        <v/>
      </c>
    </row>
    <row r="3053" spans="2:7" ht="30" customHeight="1" x14ac:dyDescent="0.3">
      <c r="B3053" s="110">
        <v>3047</v>
      </c>
      <c r="C3053" s="111" t="str">
        <f>IFERROR(VLOOKUP($I$4&amp;"--"&amp;ROW(A3047),'Clie-F'!$A$5:$H$7000,4,0),"")</f>
        <v/>
      </c>
      <c r="D3053" s="112" t="str">
        <f>IFERROR(VLOOKUP($I$4&amp;"--"&amp;ROW(A3047),'Clie-F'!$A$5:$H$7000,7,0),"")</f>
        <v/>
      </c>
      <c r="E3053" s="111" t="str">
        <f t="shared" ca="1" si="47"/>
        <v/>
      </c>
      <c r="F3053" s="111" t="str">
        <f>IFERROR(VLOOKUP($I$4&amp;"--"&amp;ROW(A3047),'Clie-F'!$A$5:$J$7000,9,0),"")</f>
        <v/>
      </c>
      <c r="G3053" s="111" t="str">
        <f>IFERROR(VLOOKUP($I$4&amp;"--"&amp;ROW(A3047),'Clie-F'!$A$5:$J$7000,10,0),"")</f>
        <v/>
      </c>
    </row>
    <row r="3054" spans="2:7" ht="30" customHeight="1" x14ac:dyDescent="0.3">
      <c r="B3054" s="110">
        <v>3048</v>
      </c>
      <c r="C3054" s="111" t="str">
        <f>IFERROR(VLOOKUP($I$4&amp;"--"&amp;ROW(A3048),'Clie-F'!$A$5:$H$7000,4,0),"")</f>
        <v/>
      </c>
      <c r="D3054" s="112" t="str">
        <f>IFERROR(VLOOKUP($I$4&amp;"--"&amp;ROW(A3048),'Clie-F'!$A$5:$H$7000,7,0),"")</f>
        <v/>
      </c>
      <c r="E3054" s="111" t="str">
        <f t="shared" ca="1" si="47"/>
        <v/>
      </c>
      <c r="F3054" s="111" t="str">
        <f>IFERROR(VLOOKUP($I$4&amp;"--"&amp;ROW(A3048),'Clie-F'!$A$5:$J$7000,9,0),"")</f>
        <v/>
      </c>
      <c r="G3054" s="111" t="str">
        <f>IFERROR(VLOOKUP($I$4&amp;"--"&amp;ROW(A3048),'Clie-F'!$A$5:$J$7000,10,0),"")</f>
        <v/>
      </c>
    </row>
    <row r="3055" spans="2:7" ht="30" customHeight="1" x14ac:dyDescent="0.3">
      <c r="B3055" s="110">
        <v>3049</v>
      </c>
      <c r="C3055" s="111" t="str">
        <f>IFERROR(VLOOKUP($I$4&amp;"--"&amp;ROW(A3049),'Clie-F'!$A$5:$H$7000,4,0),"")</f>
        <v/>
      </c>
      <c r="D3055" s="112" t="str">
        <f>IFERROR(VLOOKUP($I$4&amp;"--"&amp;ROW(A3049),'Clie-F'!$A$5:$H$7000,7,0),"")</f>
        <v/>
      </c>
      <c r="E3055" s="111" t="str">
        <f t="shared" ca="1" si="47"/>
        <v/>
      </c>
      <c r="F3055" s="111" t="str">
        <f>IFERROR(VLOOKUP($I$4&amp;"--"&amp;ROW(A3049),'Clie-F'!$A$5:$J$7000,9,0),"")</f>
        <v/>
      </c>
      <c r="G3055" s="111" t="str">
        <f>IFERROR(VLOOKUP($I$4&amp;"--"&amp;ROW(A3049),'Clie-F'!$A$5:$J$7000,10,0),"")</f>
        <v/>
      </c>
    </row>
    <row r="3056" spans="2:7" ht="30" customHeight="1" x14ac:dyDescent="0.3">
      <c r="B3056" s="110">
        <v>3050</v>
      </c>
      <c r="C3056" s="111" t="str">
        <f>IFERROR(VLOOKUP($I$4&amp;"--"&amp;ROW(A3050),'Clie-F'!$A$5:$H$7000,4,0),"")</f>
        <v/>
      </c>
      <c r="D3056" s="112" t="str">
        <f>IFERROR(VLOOKUP($I$4&amp;"--"&amp;ROW(A3050),'Clie-F'!$A$5:$H$7000,7,0),"")</f>
        <v/>
      </c>
      <c r="E3056" s="111" t="str">
        <f t="shared" ca="1" si="47"/>
        <v/>
      </c>
      <c r="F3056" s="111" t="str">
        <f>IFERROR(VLOOKUP($I$4&amp;"--"&amp;ROW(A3050),'Clie-F'!$A$5:$J$7000,9,0),"")</f>
        <v/>
      </c>
      <c r="G3056" s="111" t="str">
        <f>IFERROR(VLOOKUP($I$4&amp;"--"&amp;ROW(A3050),'Clie-F'!$A$5:$J$7000,10,0),"")</f>
        <v/>
      </c>
    </row>
    <row r="3057" spans="2:7" ht="30" customHeight="1" x14ac:dyDescent="0.3">
      <c r="B3057" s="110">
        <v>3051</v>
      </c>
      <c r="C3057" s="111" t="str">
        <f>IFERROR(VLOOKUP($I$4&amp;"--"&amp;ROW(A3051),'Clie-F'!$A$5:$H$7000,4,0),"")</f>
        <v/>
      </c>
      <c r="D3057" s="112" t="str">
        <f>IFERROR(VLOOKUP($I$4&amp;"--"&amp;ROW(A3051),'Clie-F'!$A$5:$H$7000,7,0),"")</f>
        <v/>
      </c>
      <c r="E3057" s="111" t="str">
        <f t="shared" ca="1" si="47"/>
        <v/>
      </c>
      <c r="F3057" s="111" t="str">
        <f>IFERROR(VLOOKUP($I$4&amp;"--"&amp;ROW(A3051),'Clie-F'!$A$5:$J$7000,9,0),"")</f>
        <v/>
      </c>
      <c r="G3057" s="111" t="str">
        <f>IFERROR(VLOOKUP($I$4&amp;"--"&amp;ROW(A3051),'Clie-F'!$A$5:$J$7000,10,0),"")</f>
        <v/>
      </c>
    </row>
    <row r="3058" spans="2:7" ht="30" customHeight="1" x14ac:dyDescent="0.3">
      <c r="B3058" s="110">
        <v>3052</v>
      </c>
      <c r="C3058" s="111" t="str">
        <f>IFERROR(VLOOKUP($I$4&amp;"--"&amp;ROW(A3052),'Clie-F'!$A$5:$H$7000,4,0),"")</f>
        <v/>
      </c>
      <c r="D3058" s="112" t="str">
        <f>IFERROR(VLOOKUP($I$4&amp;"--"&amp;ROW(A3052),'Clie-F'!$A$5:$H$7000,7,0),"")</f>
        <v/>
      </c>
      <c r="E3058" s="111" t="str">
        <f t="shared" ca="1" si="47"/>
        <v/>
      </c>
      <c r="F3058" s="111" t="str">
        <f>IFERROR(VLOOKUP($I$4&amp;"--"&amp;ROW(A3052),'Clie-F'!$A$5:$J$7000,9,0),"")</f>
        <v/>
      </c>
      <c r="G3058" s="111" t="str">
        <f>IFERROR(VLOOKUP($I$4&amp;"--"&amp;ROW(A3052),'Clie-F'!$A$5:$J$7000,10,0),"")</f>
        <v/>
      </c>
    </row>
    <row r="3059" spans="2:7" ht="30" customHeight="1" x14ac:dyDescent="0.3">
      <c r="B3059" s="110">
        <v>3053</v>
      </c>
      <c r="C3059" s="111" t="str">
        <f>IFERROR(VLOOKUP($I$4&amp;"--"&amp;ROW(A3053),'Clie-F'!$A$5:$H$7000,4,0),"")</f>
        <v/>
      </c>
      <c r="D3059" s="112" t="str">
        <f>IFERROR(VLOOKUP($I$4&amp;"--"&amp;ROW(A3053),'Clie-F'!$A$5:$H$7000,7,0),"")</f>
        <v/>
      </c>
      <c r="E3059" s="111" t="str">
        <f t="shared" ca="1" si="47"/>
        <v/>
      </c>
      <c r="F3059" s="111" t="str">
        <f>IFERROR(VLOOKUP($I$4&amp;"--"&amp;ROW(A3053),'Clie-F'!$A$5:$J$7000,9,0),"")</f>
        <v/>
      </c>
      <c r="G3059" s="111" t="str">
        <f>IFERROR(VLOOKUP($I$4&amp;"--"&amp;ROW(A3053),'Clie-F'!$A$5:$J$7000,10,0),"")</f>
        <v/>
      </c>
    </row>
    <row r="3060" spans="2:7" ht="30" customHeight="1" x14ac:dyDescent="0.3">
      <c r="B3060" s="110">
        <v>3054</v>
      </c>
      <c r="C3060" s="111" t="str">
        <f>IFERROR(VLOOKUP($I$4&amp;"--"&amp;ROW(A3054),'Clie-F'!$A$5:$H$7000,4,0),"")</f>
        <v/>
      </c>
      <c r="D3060" s="112" t="str">
        <f>IFERROR(VLOOKUP($I$4&amp;"--"&amp;ROW(A3054),'Clie-F'!$A$5:$H$7000,7,0),"")</f>
        <v/>
      </c>
      <c r="E3060" s="111" t="str">
        <f t="shared" ca="1" si="47"/>
        <v/>
      </c>
      <c r="F3060" s="111" t="str">
        <f>IFERROR(VLOOKUP($I$4&amp;"--"&amp;ROW(A3054),'Clie-F'!$A$5:$J$7000,9,0),"")</f>
        <v/>
      </c>
      <c r="G3060" s="111" t="str">
        <f>IFERROR(VLOOKUP($I$4&amp;"--"&amp;ROW(A3054),'Clie-F'!$A$5:$J$7000,10,0),"")</f>
        <v/>
      </c>
    </row>
    <row r="3061" spans="2:7" ht="30" customHeight="1" x14ac:dyDescent="0.3">
      <c r="B3061" s="110">
        <v>3055</v>
      </c>
      <c r="C3061" s="111" t="str">
        <f>IFERROR(VLOOKUP($I$4&amp;"--"&amp;ROW(A3055),'Clie-F'!$A$5:$H$7000,4,0),"")</f>
        <v/>
      </c>
      <c r="D3061" s="112" t="str">
        <f>IFERROR(VLOOKUP($I$4&amp;"--"&amp;ROW(A3055),'Clie-F'!$A$5:$H$7000,7,0),"")</f>
        <v/>
      </c>
      <c r="E3061" s="111" t="str">
        <f t="shared" ca="1" si="47"/>
        <v/>
      </c>
      <c r="F3061" s="111" t="str">
        <f>IFERROR(VLOOKUP($I$4&amp;"--"&amp;ROW(A3055),'Clie-F'!$A$5:$J$7000,9,0),"")</f>
        <v/>
      </c>
      <c r="G3061" s="111" t="str">
        <f>IFERROR(VLOOKUP($I$4&amp;"--"&amp;ROW(A3055),'Clie-F'!$A$5:$J$7000,10,0),"")</f>
        <v/>
      </c>
    </row>
    <row r="3062" spans="2:7" ht="30" customHeight="1" x14ac:dyDescent="0.3">
      <c r="B3062" s="110">
        <v>3056</v>
      </c>
      <c r="C3062" s="111" t="str">
        <f>IFERROR(VLOOKUP($I$4&amp;"--"&amp;ROW(A3056),'Clie-F'!$A$5:$H$7000,4,0),"")</f>
        <v/>
      </c>
      <c r="D3062" s="112" t="str">
        <f>IFERROR(VLOOKUP($I$4&amp;"--"&amp;ROW(A3056),'Clie-F'!$A$5:$H$7000,7,0),"")</f>
        <v/>
      </c>
      <c r="E3062" s="111" t="str">
        <f t="shared" ca="1" si="47"/>
        <v/>
      </c>
      <c r="F3062" s="111" t="str">
        <f>IFERROR(VLOOKUP($I$4&amp;"--"&amp;ROW(A3056),'Clie-F'!$A$5:$J$7000,9,0),"")</f>
        <v/>
      </c>
      <c r="G3062" s="111" t="str">
        <f>IFERROR(VLOOKUP($I$4&amp;"--"&amp;ROW(A3056),'Clie-F'!$A$5:$J$7000,10,0),"")</f>
        <v/>
      </c>
    </row>
    <row r="3063" spans="2:7" ht="30" customHeight="1" x14ac:dyDescent="0.3">
      <c r="B3063" s="110">
        <v>3057</v>
      </c>
      <c r="C3063" s="111" t="str">
        <f>IFERROR(VLOOKUP($I$4&amp;"--"&amp;ROW(A3057),'Clie-F'!$A$5:$H$7000,4,0),"")</f>
        <v/>
      </c>
      <c r="D3063" s="112" t="str">
        <f>IFERROR(VLOOKUP($I$4&amp;"--"&amp;ROW(A3057),'Clie-F'!$A$5:$H$7000,7,0),"")</f>
        <v/>
      </c>
      <c r="E3063" s="111" t="str">
        <f t="shared" ca="1" si="47"/>
        <v/>
      </c>
      <c r="F3063" s="111" t="str">
        <f>IFERROR(VLOOKUP($I$4&amp;"--"&amp;ROW(A3057),'Clie-F'!$A$5:$J$7000,9,0),"")</f>
        <v/>
      </c>
      <c r="G3063" s="111" t="str">
        <f>IFERROR(VLOOKUP($I$4&amp;"--"&amp;ROW(A3057),'Clie-F'!$A$5:$J$7000,10,0),"")</f>
        <v/>
      </c>
    </row>
    <row r="3064" spans="2:7" ht="30" customHeight="1" x14ac:dyDescent="0.3">
      <c r="B3064" s="110">
        <v>3058</v>
      </c>
      <c r="C3064" s="111" t="str">
        <f>IFERROR(VLOOKUP($I$4&amp;"--"&amp;ROW(A3058),'Clie-F'!$A$5:$H$7000,4,0),"")</f>
        <v/>
      </c>
      <c r="D3064" s="112" t="str">
        <f>IFERROR(VLOOKUP($I$4&amp;"--"&amp;ROW(A3058),'Clie-F'!$A$5:$H$7000,7,0),"")</f>
        <v/>
      </c>
      <c r="E3064" s="111" t="str">
        <f t="shared" ca="1" si="47"/>
        <v/>
      </c>
      <c r="F3064" s="111" t="str">
        <f>IFERROR(VLOOKUP($I$4&amp;"--"&amp;ROW(A3058),'Clie-F'!$A$5:$J$7000,9,0),"")</f>
        <v/>
      </c>
      <c r="G3064" s="111" t="str">
        <f>IFERROR(VLOOKUP($I$4&amp;"--"&amp;ROW(A3058),'Clie-F'!$A$5:$J$7000,10,0),"")</f>
        <v/>
      </c>
    </row>
    <row r="3065" spans="2:7" ht="30" customHeight="1" x14ac:dyDescent="0.3">
      <c r="B3065" s="110">
        <v>3059</v>
      </c>
      <c r="C3065" s="111" t="str">
        <f>IFERROR(VLOOKUP($I$4&amp;"--"&amp;ROW(A3059),'Clie-F'!$A$5:$H$7000,4,0),"")</f>
        <v/>
      </c>
      <c r="D3065" s="112" t="str">
        <f>IFERROR(VLOOKUP($I$4&amp;"--"&amp;ROW(A3059),'Clie-F'!$A$5:$H$7000,7,0),"")</f>
        <v/>
      </c>
      <c r="E3065" s="111" t="str">
        <f t="shared" ca="1" si="47"/>
        <v/>
      </c>
      <c r="F3065" s="111" t="str">
        <f>IFERROR(VLOOKUP($I$4&amp;"--"&amp;ROW(A3059),'Clie-F'!$A$5:$J$7000,9,0),"")</f>
        <v/>
      </c>
      <c r="G3065" s="111" t="str">
        <f>IFERROR(VLOOKUP($I$4&amp;"--"&amp;ROW(A3059),'Clie-F'!$A$5:$J$7000,10,0),"")</f>
        <v/>
      </c>
    </row>
    <row r="3066" spans="2:7" ht="30" customHeight="1" x14ac:dyDescent="0.3">
      <c r="B3066" s="110">
        <v>3060</v>
      </c>
      <c r="C3066" s="111" t="str">
        <f>IFERROR(VLOOKUP($I$4&amp;"--"&amp;ROW(A3060),'Clie-F'!$A$5:$H$7000,4,0),"")</f>
        <v/>
      </c>
      <c r="D3066" s="112" t="str">
        <f>IFERROR(VLOOKUP($I$4&amp;"--"&amp;ROW(A3060),'Clie-F'!$A$5:$H$7000,7,0),"")</f>
        <v/>
      </c>
      <c r="E3066" s="111" t="str">
        <f t="shared" ca="1" si="47"/>
        <v/>
      </c>
      <c r="F3066" s="111" t="str">
        <f>IFERROR(VLOOKUP($I$4&amp;"--"&amp;ROW(A3060),'Clie-F'!$A$5:$J$7000,9,0),"")</f>
        <v/>
      </c>
      <c r="G3066" s="111" t="str">
        <f>IFERROR(VLOOKUP($I$4&amp;"--"&amp;ROW(A3060),'Clie-F'!$A$5:$J$7000,10,0),"")</f>
        <v/>
      </c>
    </row>
    <row r="3067" spans="2:7" ht="30" customHeight="1" x14ac:dyDescent="0.3">
      <c r="B3067" s="110">
        <v>3061</v>
      </c>
      <c r="C3067" s="111" t="str">
        <f>IFERROR(VLOOKUP($I$4&amp;"--"&amp;ROW(A3061),'Clie-F'!$A$5:$H$7000,4,0),"")</f>
        <v/>
      </c>
      <c r="D3067" s="112" t="str">
        <f>IFERROR(VLOOKUP($I$4&amp;"--"&amp;ROW(A3061),'Clie-F'!$A$5:$H$7000,7,0),"")</f>
        <v/>
      </c>
      <c r="E3067" s="111" t="str">
        <f t="shared" ca="1" si="47"/>
        <v/>
      </c>
      <c r="F3067" s="111" t="str">
        <f>IFERROR(VLOOKUP($I$4&amp;"--"&amp;ROW(A3061),'Clie-F'!$A$5:$J$7000,9,0),"")</f>
        <v/>
      </c>
      <c r="G3067" s="111" t="str">
        <f>IFERROR(VLOOKUP($I$4&amp;"--"&amp;ROW(A3061),'Clie-F'!$A$5:$J$7000,10,0),"")</f>
        <v/>
      </c>
    </row>
    <row r="3068" spans="2:7" ht="30" customHeight="1" x14ac:dyDescent="0.3">
      <c r="B3068" s="110">
        <v>3062</v>
      </c>
      <c r="C3068" s="111" t="str">
        <f>IFERROR(VLOOKUP($I$4&amp;"--"&amp;ROW(A3062),'Clie-F'!$A$5:$H$7000,4,0),"")</f>
        <v/>
      </c>
      <c r="D3068" s="112" t="str">
        <f>IFERROR(VLOOKUP($I$4&amp;"--"&amp;ROW(A3062),'Clie-F'!$A$5:$H$7000,7,0),"")</f>
        <v/>
      </c>
      <c r="E3068" s="111" t="str">
        <f t="shared" ca="1" si="47"/>
        <v/>
      </c>
      <c r="F3068" s="111" t="str">
        <f>IFERROR(VLOOKUP($I$4&amp;"--"&amp;ROW(A3062),'Clie-F'!$A$5:$J$7000,9,0),"")</f>
        <v/>
      </c>
      <c r="G3068" s="111" t="str">
        <f>IFERROR(VLOOKUP($I$4&amp;"--"&amp;ROW(A3062),'Clie-F'!$A$5:$J$7000,10,0),"")</f>
        <v/>
      </c>
    </row>
    <row r="3069" spans="2:7" ht="30" customHeight="1" x14ac:dyDescent="0.3">
      <c r="B3069" s="110">
        <v>3063</v>
      </c>
      <c r="C3069" s="111" t="str">
        <f>IFERROR(VLOOKUP($I$4&amp;"--"&amp;ROW(A3063),'Clie-F'!$A$5:$H$7000,4,0),"")</f>
        <v/>
      </c>
      <c r="D3069" s="112" t="str">
        <f>IFERROR(VLOOKUP($I$4&amp;"--"&amp;ROW(A3063),'Clie-F'!$A$5:$H$7000,7,0),"")</f>
        <v/>
      </c>
      <c r="E3069" s="111" t="str">
        <f t="shared" ca="1" si="47"/>
        <v/>
      </c>
      <c r="F3069" s="111" t="str">
        <f>IFERROR(VLOOKUP($I$4&amp;"--"&amp;ROW(A3063),'Clie-F'!$A$5:$J$7000,9,0),"")</f>
        <v/>
      </c>
      <c r="G3069" s="111" t="str">
        <f>IFERROR(VLOOKUP($I$4&amp;"--"&amp;ROW(A3063),'Clie-F'!$A$5:$J$7000,10,0),"")</f>
        <v/>
      </c>
    </row>
    <row r="3070" spans="2:7" ht="30" customHeight="1" x14ac:dyDescent="0.3">
      <c r="B3070" s="110">
        <v>3064</v>
      </c>
      <c r="C3070" s="111" t="str">
        <f>IFERROR(VLOOKUP($I$4&amp;"--"&amp;ROW(A3064),'Clie-F'!$A$5:$H$7000,4,0),"")</f>
        <v/>
      </c>
      <c r="D3070" s="112" t="str">
        <f>IFERROR(VLOOKUP($I$4&amp;"--"&amp;ROW(A3064),'Clie-F'!$A$5:$H$7000,7,0),"")</f>
        <v/>
      </c>
      <c r="E3070" s="111" t="str">
        <f t="shared" ca="1" si="47"/>
        <v/>
      </c>
      <c r="F3070" s="111" t="str">
        <f>IFERROR(VLOOKUP($I$4&amp;"--"&amp;ROW(A3064),'Clie-F'!$A$5:$J$7000,9,0),"")</f>
        <v/>
      </c>
      <c r="G3070" s="111" t="str">
        <f>IFERROR(VLOOKUP($I$4&amp;"--"&amp;ROW(A3064),'Clie-F'!$A$5:$J$7000,10,0),"")</f>
        <v/>
      </c>
    </row>
    <row r="3071" spans="2:7" ht="30" customHeight="1" x14ac:dyDescent="0.3">
      <c r="B3071" s="110">
        <v>3065</v>
      </c>
      <c r="C3071" s="111" t="str">
        <f>IFERROR(VLOOKUP($I$4&amp;"--"&amp;ROW(A3065),'Clie-F'!$A$5:$H$7000,4,0),"")</f>
        <v/>
      </c>
      <c r="D3071" s="112" t="str">
        <f>IFERROR(VLOOKUP($I$4&amp;"--"&amp;ROW(A3065),'Clie-F'!$A$5:$H$7000,7,0),"")</f>
        <v/>
      </c>
      <c r="E3071" s="111" t="str">
        <f t="shared" ca="1" si="47"/>
        <v/>
      </c>
      <c r="F3071" s="111" t="str">
        <f>IFERROR(VLOOKUP($I$4&amp;"--"&amp;ROW(A3065),'Clie-F'!$A$5:$J$7000,9,0),"")</f>
        <v/>
      </c>
      <c r="G3071" s="111" t="str">
        <f>IFERROR(VLOOKUP($I$4&amp;"--"&amp;ROW(A3065),'Clie-F'!$A$5:$J$7000,10,0),"")</f>
        <v/>
      </c>
    </row>
    <row r="3072" spans="2:7" ht="30" customHeight="1" x14ac:dyDescent="0.3">
      <c r="B3072" s="110">
        <v>3066</v>
      </c>
      <c r="C3072" s="111" t="str">
        <f>IFERROR(VLOOKUP($I$4&amp;"--"&amp;ROW(A3066),'Clie-F'!$A$5:$H$7000,4,0),"")</f>
        <v/>
      </c>
      <c r="D3072" s="112" t="str">
        <f>IFERROR(VLOOKUP($I$4&amp;"--"&amp;ROW(A3066),'Clie-F'!$A$5:$H$7000,7,0),"")</f>
        <v/>
      </c>
      <c r="E3072" s="111" t="str">
        <f t="shared" ca="1" si="47"/>
        <v/>
      </c>
      <c r="F3072" s="111" t="str">
        <f>IFERROR(VLOOKUP($I$4&amp;"--"&amp;ROW(A3066),'Clie-F'!$A$5:$J$7000,9,0),"")</f>
        <v/>
      </c>
      <c r="G3072" s="111" t="str">
        <f>IFERROR(VLOOKUP($I$4&amp;"--"&amp;ROW(A3066),'Clie-F'!$A$5:$J$7000,10,0),"")</f>
        <v/>
      </c>
    </row>
    <row r="3073" spans="2:7" ht="30" customHeight="1" x14ac:dyDescent="0.3">
      <c r="B3073" s="110">
        <v>3067</v>
      </c>
      <c r="C3073" s="111" t="str">
        <f>IFERROR(VLOOKUP($I$4&amp;"--"&amp;ROW(A3067),'Clie-F'!$A$5:$H$7000,4,0),"")</f>
        <v/>
      </c>
      <c r="D3073" s="112" t="str">
        <f>IFERROR(VLOOKUP($I$4&amp;"--"&amp;ROW(A3067),'Clie-F'!$A$5:$H$7000,7,0),"")</f>
        <v/>
      </c>
      <c r="E3073" s="111" t="str">
        <f t="shared" ca="1" si="47"/>
        <v/>
      </c>
      <c r="F3073" s="111" t="str">
        <f>IFERROR(VLOOKUP($I$4&amp;"--"&amp;ROW(A3067),'Clie-F'!$A$5:$J$7000,9,0),"")</f>
        <v/>
      </c>
      <c r="G3073" s="111" t="str">
        <f>IFERROR(VLOOKUP($I$4&amp;"--"&amp;ROW(A3067),'Clie-F'!$A$5:$J$7000,10,0),"")</f>
        <v/>
      </c>
    </row>
    <row r="3074" spans="2:7" ht="30" customHeight="1" x14ac:dyDescent="0.3">
      <c r="B3074" s="110">
        <v>3068</v>
      </c>
      <c r="C3074" s="111" t="str">
        <f>IFERROR(VLOOKUP($I$4&amp;"--"&amp;ROW(A3068),'Clie-F'!$A$5:$H$7000,4,0),"")</f>
        <v/>
      </c>
      <c r="D3074" s="112" t="str">
        <f>IFERROR(VLOOKUP($I$4&amp;"--"&amp;ROW(A3068),'Clie-F'!$A$5:$H$7000,7,0),"")</f>
        <v/>
      </c>
      <c r="E3074" s="111" t="str">
        <f t="shared" ca="1" si="47"/>
        <v/>
      </c>
      <c r="F3074" s="111" t="str">
        <f>IFERROR(VLOOKUP($I$4&amp;"--"&amp;ROW(A3068),'Clie-F'!$A$5:$J$7000,9,0),"")</f>
        <v/>
      </c>
      <c r="G3074" s="111" t="str">
        <f>IFERROR(VLOOKUP($I$4&amp;"--"&amp;ROW(A3068),'Clie-F'!$A$5:$J$7000,10,0),"")</f>
        <v/>
      </c>
    </row>
    <row r="3075" spans="2:7" ht="30" customHeight="1" x14ac:dyDescent="0.3">
      <c r="B3075" s="110">
        <v>3069</v>
      </c>
      <c r="C3075" s="111" t="str">
        <f>IFERROR(VLOOKUP($I$4&amp;"--"&amp;ROW(A3069),'Clie-F'!$A$5:$H$7000,4,0),"")</f>
        <v/>
      </c>
      <c r="D3075" s="112" t="str">
        <f>IFERROR(VLOOKUP($I$4&amp;"--"&amp;ROW(A3069),'Clie-F'!$A$5:$H$7000,7,0),"")</f>
        <v/>
      </c>
      <c r="E3075" s="111" t="str">
        <f t="shared" ca="1" si="47"/>
        <v/>
      </c>
      <c r="F3075" s="111" t="str">
        <f>IFERROR(VLOOKUP($I$4&amp;"--"&amp;ROW(A3069),'Clie-F'!$A$5:$J$7000,9,0),"")</f>
        <v/>
      </c>
      <c r="G3075" s="111" t="str">
        <f>IFERROR(VLOOKUP($I$4&amp;"--"&amp;ROW(A3069),'Clie-F'!$A$5:$J$7000,10,0),"")</f>
        <v/>
      </c>
    </row>
    <row r="3076" spans="2:7" ht="30" customHeight="1" x14ac:dyDescent="0.3">
      <c r="B3076" s="110">
        <v>3070</v>
      </c>
      <c r="C3076" s="111" t="str">
        <f>IFERROR(VLOOKUP($I$4&amp;"--"&amp;ROW(A3070),'Clie-F'!$A$5:$H$7000,4,0),"")</f>
        <v/>
      </c>
      <c r="D3076" s="112" t="str">
        <f>IFERROR(VLOOKUP($I$4&amp;"--"&amp;ROW(A3070),'Clie-F'!$A$5:$H$7000,7,0),"")</f>
        <v/>
      </c>
      <c r="E3076" s="111" t="str">
        <f t="shared" ca="1" si="47"/>
        <v/>
      </c>
      <c r="F3076" s="111" t="str">
        <f>IFERROR(VLOOKUP($I$4&amp;"--"&amp;ROW(A3070),'Clie-F'!$A$5:$J$7000,9,0),"")</f>
        <v/>
      </c>
      <c r="G3076" s="111" t="str">
        <f>IFERROR(VLOOKUP($I$4&amp;"--"&amp;ROW(A3070),'Clie-F'!$A$5:$J$7000,10,0),"")</f>
        <v/>
      </c>
    </row>
    <row r="3077" spans="2:7" ht="30" customHeight="1" x14ac:dyDescent="0.3">
      <c r="B3077" s="110">
        <v>3071</v>
      </c>
      <c r="C3077" s="111" t="str">
        <f>IFERROR(VLOOKUP($I$4&amp;"--"&amp;ROW(A3071),'Clie-F'!$A$5:$H$7000,4,0),"")</f>
        <v/>
      </c>
      <c r="D3077" s="112" t="str">
        <f>IFERROR(VLOOKUP($I$4&amp;"--"&amp;ROW(A3071),'Clie-F'!$A$5:$H$7000,7,0),"")</f>
        <v/>
      </c>
      <c r="E3077" s="111" t="str">
        <f t="shared" ca="1" si="47"/>
        <v/>
      </c>
      <c r="F3077" s="111" t="str">
        <f>IFERROR(VLOOKUP($I$4&amp;"--"&amp;ROW(A3071),'Clie-F'!$A$5:$J$7000,9,0),"")</f>
        <v/>
      </c>
      <c r="G3077" s="111" t="str">
        <f>IFERROR(VLOOKUP($I$4&amp;"--"&amp;ROW(A3071),'Clie-F'!$A$5:$J$7000,10,0),"")</f>
        <v/>
      </c>
    </row>
    <row r="3078" spans="2:7" ht="30" customHeight="1" x14ac:dyDescent="0.3">
      <c r="B3078" s="110">
        <v>3072</v>
      </c>
      <c r="C3078" s="111" t="str">
        <f>IFERROR(VLOOKUP($I$4&amp;"--"&amp;ROW(A3072),'Clie-F'!$A$5:$H$7000,4,0),"")</f>
        <v/>
      </c>
      <c r="D3078" s="112" t="str">
        <f>IFERROR(VLOOKUP($I$4&amp;"--"&amp;ROW(A3072),'Clie-F'!$A$5:$H$7000,7,0),"")</f>
        <v/>
      </c>
      <c r="E3078" s="111" t="str">
        <f t="shared" ca="1" si="47"/>
        <v/>
      </c>
      <c r="F3078" s="111" t="str">
        <f>IFERROR(VLOOKUP($I$4&amp;"--"&amp;ROW(A3072),'Clie-F'!$A$5:$J$7000,9,0),"")</f>
        <v/>
      </c>
      <c r="G3078" s="111" t="str">
        <f>IFERROR(VLOOKUP($I$4&amp;"--"&amp;ROW(A3072),'Clie-F'!$A$5:$J$7000,10,0),"")</f>
        <v/>
      </c>
    </row>
    <row r="3079" spans="2:7" ht="30" customHeight="1" x14ac:dyDescent="0.3">
      <c r="B3079" s="110">
        <v>3073</v>
      </c>
      <c r="C3079" s="111" t="str">
        <f>IFERROR(VLOOKUP($I$4&amp;"--"&amp;ROW(A3073),'Clie-F'!$A$5:$H$7000,4,0),"")</f>
        <v/>
      </c>
      <c r="D3079" s="112" t="str">
        <f>IFERROR(VLOOKUP($I$4&amp;"--"&amp;ROW(A3073),'Clie-F'!$A$5:$H$7000,7,0),"")</f>
        <v/>
      </c>
      <c r="E3079" s="111" t="str">
        <f t="shared" ref="E3079:E3142" ca="1" si="48">IFERROR(IF(D3079,DATEDIF(D3079,TODAY(),"Y"),""),"")</f>
        <v/>
      </c>
      <c r="F3079" s="111" t="str">
        <f>IFERROR(VLOOKUP($I$4&amp;"--"&amp;ROW(A3073),'Clie-F'!$A$5:$J$7000,9,0),"")</f>
        <v/>
      </c>
      <c r="G3079" s="111" t="str">
        <f>IFERROR(VLOOKUP($I$4&amp;"--"&amp;ROW(A3073),'Clie-F'!$A$5:$J$7000,10,0),"")</f>
        <v/>
      </c>
    </row>
    <row r="3080" spans="2:7" ht="30" customHeight="1" x14ac:dyDescent="0.3">
      <c r="B3080" s="110">
        <v>3074</v>
      </c>
      <c r="C3080" s="111" t="str">
        <f>IFERROR(VLOOKUP($I$4&amp;"--"&amp;ROW(A3074),'Clie-F'!$A$5:$H$7000,4,0),"")</f>
        <v/>
      </c>
      <c r="D3080" s="112" t="str">
        <f>IFERROR(VLOOKUP($I$4&amp;"--"&amp;ROW(A3074),'Clie-F'!$A$5:$H$7000,7,0),"")</f>
        <v/>
      </c>
      <c r="E3080" s="111" t="str">
        <f t="shared" ca="1" si="48"/>
        <v/>
      </c>
      <c r="F3080" s="111" t="str">
        <f>IFERROR(VLOOKUP($I$4&amp;"--"&amp;ROW(A3074),'Clie-F'!$A$5:$J$7000,9,0),"")</f>
        <v/>
      </c>
      <c r="G3080" s="111" t="str">
        <f>IFERROR(VLOOKUP($I$4&amp;"--"&amp;ROW(A3074),'Clie-F'!$A$5:$J$7000,10,0),"")</f>
        <v/>
      </c>
    </row>
    <row r="3081" spans="2:7" ht="30" customHeight="1" x14ac:dyDescent="0.3">
      <c r="B3081" s="110">
        <v>3075</v>
      </c>
      <c r="C3081" s="111" t="str">
        <f>IFERROR(VLOOKUP($I$4&amp;"--"&amp;ROW(A3075),'Clie-F'!$A$5:$H$7000,4,0),"")</f>
        <v/>
      </c>
      <c r="D3081" s="112" t="str">
        <f>IFERROR(VLOOKUP($I$4&amp;"--"&amp;ROW(A3075),'Clie-F'!$A$5:$H$7000,7,0),"")</f>
        <v/>
      </c>
      <c r="E3081" s="111" t="str">
        <f t="shared" ca="1" si="48"/>
        <v/>
      </c>
      <c r="F3081" s="111" t="str">
        <f>IFERROR(VLOOKUP($I$4&amp;"--"&amp;ROW(A3075),'Clie-F'!$A$5:$J$7000,9,0),"")</f>
        <v/>
      </c>
      <c r="G3081" s="111" t="str">
        <f>IFERROR(VLOOKUP($I$4&amp;"--"&amp;ROW(A3075),'Clie-F'!$A$5:$J$7000,10,0),"")</f>
        <v/>
      </c>
    </row>
    <row r="3082" spans="2:7" ht="30" customHeight="1" x14ac:dyDescent="0.3">
      <c r="B3082" s="110">
        <v>3076</v>
      </c>
      <c r="C3082" s="111" t="str">
        <f>IFERROR(VLOOKUP($I$4&amp;"--"&amp;ROW(A3076),'Clie-F'!$A$5:$H$7000,4,0),"")</f>
        <v/>
      </c>
      <c r="D3082" s="112" t="str">
        <f>IFERROR(VLOOKUP($I$4&amp;"--"&amp;ROW(A3076),'Clie-F'!$A$5:$H$7000,7,0),"")</f>
        <v/>
      </c>
      <c r="E3082" s="111" t="str">
        <f t="shared" ca="1" si="48"/>
        <v/>
      </c>
      <c r="F3082" s="111" t="str">
        <f>IFERROR(VLOOKUP($I$4&amp;"--"&amp;ROW(A3076),'Clie-F'!$A$5:$J$7000,9,0),"")</f>
        <v/>
      </c>
      <c r="G3082" s="111" t="str">
        <f>IFERROR(VLOOKUP($I$4&amp;"--"&amp;ROW(A3076),'Clie-F'!$A$5:$J$7000,10,0),"")</f>
        <v/>
      </c>
    </row>
    <row r="3083" spans="2:7" ht="30" customHeight="1" x14ac:dyDescent="0.3">
      <c r="B3083" s="110">
        <v>3077</v>
      </c>
      <c r="C3083" s="111" t="str">
        <f>IFERROR(VLOOKUP($I$4&amp;"--"&amp;ROW(A3077),'Clie-F'!$A$5:$H$7000,4,0),"")</f>
        <v/>
      </c>
      <c r="D3083" s="112" t="str">
        <f>IFERROR(VLOOKUP($I$4&amp;"--"&amp;ROW(A3077),'Clie-F'!$A$5:$H$7000,7,0),"")</f>
        <v/>
      </c>
      <c r="E3083" s="111" t="str">
        <f t="shared" ca="1" si="48"/>
        <v/>
      </c>
      <c r="F3083" s="111" t="str">
        <f>IFERROR(VLOOKUP($I$4&amp;"--"&amp;ROW(A3077),'Clie-F'!$A$5:$J$7000,9,0),"")</f>
        <v/>
      </c>
      <c r="G3083" s="111" t="str">
        <f>IFERROR(VLOOKUP($I$4&amp;"--"&amp;ROW(A3077),'Clie-F'!$A$5:$J$7000,10,0),"")</f>
        <v/>
      </c>
    </row>
    <row r="3084" spans="2:7" ht="30" customHeight="1" x14ac:dyDescent="0.3">
      <c r="B3084" s="110">
        <v>3078</v>
      </c>
      <c r="C3084" s="111" t="str">
        <f>IFERROR(VLOOKUP($I$4&amp;"--"&amp;ROW(A3078),'Clie-F'!$A$5:$H$7000,4,0),"")</f>
        <v/>
      </c>
      <c r="D3084" s="112" t="str">
        <f>IFERROR(VLOOKUP($I$4&amp;"--"&amp;ROW(A3078),'Clie-F'!$A$5:$H$7000,7,0),"")</f>
        <v/>
      </c>
      <c r="E3084" s="111" t="str">
        <f t="shared" ca="1" si="48"/>
        <v/>
      </c>
      <c r="F3084" s="111" t="str">
        <f>IFERROR(VLOOKUP($I$4&amp;"--"&amp;ROW(A3078),'Clie-F'!$A$5:$J$7000,9,0),"")</f>
        <v/>
      </c>
      <c r="G3084" s="111" t="str">
        <f>IFERROR(VLOOKUP($I$4&amp;"--"&amp;ROW(A3078),'Clie-F'!$A$5:$J$7000,10,0),"")</f>
        <v/>
      </c>
    </row>
    <row r="3085" spans="2:7" ht="30" customHeight="1" x14ac:dyDescent="0.3">
      <c r="B3085" s="110">
        <v>3079</v>
      </c>
      <c r="C3085" s="111" t="str">
        <f>IFERROR(VLOOKUP($I$4&amp;"--"&amp;ROW(A3079),'Clie-F'!$A$5:$H$7000,4,0),"")</f>
        <v/>
      </c>
      <c r="D3085" s="112" t="str">
        <f>IFERROR(VLOOKUP($I$4&amp;"--"&amp;ROW(A3079),'Clie-F'!$A$5:$H$7000,7,0),"")</f>
        <v/>
      </c>
      <c r="E3085" s="111" t="str">
        <f t="shared" ca="1" si="48"/>
        <v/>
      </c>
      <c r="F3085" s="111" t="str">
        <f>IFERROR(VLOOKUP($I$4&amp;"--"&amp;ROW(A3079),'Clie-F'!$A$5:$J$7000,9,0),"")</f>
        <v/>
      </c>
      <c r="G3085" s="111" t="str">
        <f>IFERROR(VLOOKUP($I$4&amp;"--"&amp;ROW(A3079),'Clie-F'!$A$5:$J$7000,10,0),"")</f>
        <v/>
      </c>
    </row>
    <row r="3086" spans="2:7" ht="30" customHeight="1" x14ac:dyDescent="0.3">
      <c r="B3086" s="110">
        <v>3080</v>
      </c>
      <c r="C3086" s="111" t="str">
        <f>IFERROR(VLOOKUP($I$4&amp;"--"&amp;ROW(A3080),'Clie-F'!$A$5:$H$7000,4,0),"")</f>
        <v/>
      </c>
      <c r="D3086" s="112" t="str">
        <f>IFERROR(VLOOKUP($I$4&amp;"--"&amp;ROW(A3080),'Clie-F'!$A$5:$H$7000,7,0),"")</f>
        <v/>
      </c>
      <c r="E3086" s="111" t="str">
        <f t="shared" ca="1" si="48"/>
        <v/>
      </c>
      <c r="F3086" s="111" t="str">
        <f>IFERROR(VLOOKUP($I$4&amp;"--"&amp;ROW(A3080),'Clie-F'!$A$5:$J$7000,9,0),"")</f>
        <v/>
      </c>
      <c r="G3086" s="111" t="str">
        <f>IFERROR(VLOOKUP($I$4&amp;"--"&amp;ROW(A3080),'Clie-F'!$A$5:$J$7000,10,0),"")</f>
        <v/>
      </c>
    </row>
    <row r="3087" spans="2:7" ht="30" customHeight="1" x14ac:dyDescent="0.3">
      <c r="B3087" s="110">
        <v>3081</v>
      </c>
      <c r="C3087" s="111" t="str">
        <f>IFERROR(VLOOKUP($I$4&amp;"--"&amp;ROW(A3081),'Clie-F'!$A$5:$H$7000,4,0),"")</f>
        <v/>
      </c>
      <c r="D3087" s="112" t="str">
        <f>IFERROR(VLOOKUP($I$4&amp;"--"&amp;ROW(A3081),'Clie-F'!$A$5:$H$7000,7,0),"")</f>
        <v/>
      </c>
      <c r="E3087" s="111" t="str">
        <f t="shared" ca="1" si="48"/>
        <v/>
      </c>
      <c r="F3087" s="111" t="str">
        <f>IFERROR(VLOOKUP($I$4&amp;"--"&amp;ROW(A3081),'Clie-F'!$A$5:$J$7000,9,0),"")</f>
        <v/>
      </c>
      <c r="G3087" s="111" t="str">
        <f>IFERROR(VLOOKUP($I$4&amp;"--"&amp;ROW(A3081),'Clie-F'!$A$5:$J$7000,10,0),"")</f>
        <v/>
      </c>
    </row>
    <row r="3088" spans="2:7" ht="30" customHeight="1" x14ac:dyDescent="0.3">
      <c r="B3088" s="110">
        <v>3082</v>
      </c>
      <c r="C3088" s="111" t="str">
        <f>IFERROR(VLOOKUP($I$4&amp;"--"&amp;ROW(A3082),'Clie-F'!$A$5:$H$7000,4,0),"")</f>
        <v/>
      </c>
      <c r="D3088" s="112" t="str">
        <f>IFERROR(VLOOKUP($I$4&amp;"--"&amp;ROW(A3082),'Clie-F'!$A$5:$H$7000,7,0),"")</f>
        <v/>
      </c>
      <c r="E3088" s="111" t="str">
        <f t="shared" ca="1" si="48"/>
        <v/>
      </c>
      <c r="F3088" s="111" t="str">
        <f>IFERROR(VLOOKUP($I$4&amp;"--"&amp;ROW(A3082),'Clie-F'!$A$5:$J$7000,9,0),"")</f>
        <v/>
      </c>
      <c r="G3088" s="111" t="str">
        <f>IFERROR(VLOOKUP($I$4&amp;"--"&amp;ROW(A3082),'Clie-F'!$A$5:$J$7000,10,0),"")</f>
        <v/>
      </c>
    </row>
    <row r="3089" spans="2:7" ht="30" customHeight="1" x14ac:dyDescent="0.3">
      <c r="B3089" s="110">
        <v>3083</v>
      </c>
      <c r="C3089" s="111" t="str">
        <f>IFERROR(VLOOKUP($I$4&amp;"--"&amp;ROW(A3083),'Clie-F'!$A$5:$H$7000,4,0),"")</f>
        <v/>
      </c>
      <c r="D3089" s="112" t="str">
        <f>IFERROR(VLOOKUP($I$4&amp;"--"&amp;ROW(A3083),'Clie-F'!$A$5:$H$7000,7,0),"")</f>
        <v/>
      </c>
      <c r="E3089" s="111" t="str">
        <f t="shared" ca="1" si="48"/>
        <v/>
      </c>
      <c r="F3089" s="111" t="str">
        <f>IFERROR(VLOOKUP($I$4&amp;"--"&amp;ROW(A3083),'Clie-F'!$A$5:$J$7000,9,0),"")</f>
        <v/>
      </c>
      <c r="G3089" s="111" t="str">
        <f>IFERROR(VLOOKUP($I$4&amp;"--"&amp;ROW(A3083),'Clie-F'!$A$5:$J$7000,10,0),"")</f>
        <v/>
      </c>
    </row>
    <row r="3090" spans="2:7" ht="30" customHeight="1" x14ac:dyDescent="0.3">
      <c r="B3090" s="110">
        <v>3084</v>
      </c>
      <c r="C3090" s="111" t="str">
        <f>IFERROR(VLOOKUP($I$4&amp;"--"&amp;ROW(A3084),'Clie-F'!$A$5:$H$7000,4,0),"")</f>
        <v/>
      </c>
      <c r="D3090" s="112" t="str">
        <f>IFERROR(VLOOKUP($I$4&amp;"--"&amp;ROW(A3084),'Clie-F'!$A$5:$H$7000,7,0),"")</f>
        <v/>
      </c>
      <c r="E3090" s="111" t="str">
        <f t="shared" ca="1" si="48"/>
        <v/>
      </c>
      <c r="F3090" s="111" t="str">
        <f>IFERROR(VLOOKUP($I$4&amp;"--"&amp;ROW(A3084),'Clie-F'!$A$5:$J$7000,9,0),"")</f>
        <v/>
      </c>
      <c r="G3090" s="111" t="str">
        <f>IFERROR(VLOOKUP($I$4&amp;"--"&amp;ROW(A3084),'Clie-F'!$A$5:$J$7000,10,0),"")</f>
        <v/>
      </c>
    </row>
    <row r="3091" spans="2:7" ht="30" customHeight="1" x14ac:dyDescent="0.3">
      <c r="B3091" s="110">
        <v>3085</v>
      </c>
      <c r="C3091" s="111" t="str">
        <f>IFERROR(VLOOKUP($I$4&amp;"--"&amp;ROW(A3085),'Clie-F'!$A$5:$H$7000,4,0),"")</f>
        <v/>
      </c>
      <c r="D3091" s="112" t="str">
        <f>IFERROR(VLOOKUP($I$4&amp;"--"&amp;ROW(A3085),'Clie-F'!$A$5:$H$7000,7,0),"")</f>
        <v/>
      </c>
      <c r="E3091" s="111" t="str">
        <f t="shared" ca="1" si="48"/>
        <v/>
      </c>
      <c r="F3091" s="111" t="str">
        <f>IFERROR(VLOOKUP($I$4&amp;"--"&amp;ROW(A3085),'Clie-F'!$A$5:$J$7000,9,0),"")</f>
        <v/>
      </c>
      <c r="G3091" s="111" t="str">
        <f>IFERROR(VLOOKUP($I$4&amp;"--"&amp;ROW(A3085),'Clie-F'!$A$5:$J$7000,10,0),"")</f>
        <v/>
      </c>
    </row>
    <row r="3092" spans="2:7" ht="30" customHeight="1" x14ac:dyDescent="0.3">
      <c r="B3092" s="110">
        <v>3086</v>
      </c>
      <c r="C3092" s="111" t="str">
        <f>IFERROR(VLOOKUP($I$4&amp;"--"&amp;ROW(A3086),'Clie-F'!$A$5:$H$7000,4,0),"")</f>
        <v/>
      </c>
      <c r="D3092" s="112" t="str">
        <f>IFERROR(VLOOKUP($I$4&amp;"--"&amp;ROW(A3086),'Clie-F'!$A$5:$H$7000,7,0),"")</f>
        <v/>
      </c>
      <c r="E3092" s="111" t="str">
        <f t="shared" ca="1" si="48"/>
        <v/>
      </c>
      <c r="F3092" s="111" t="str">
        <f>IFERROR(VLOOKUP($I$4&amp;"--"&amp;ROW(A3086),'Clie-F'!$A$5:$J$7000,9,0),"")</f>
        <v/>
      </c>
      <c r="G3092" s="111" t="str">
        <f>IFERROR(VLOOKUP($I$4&amp;"--"&amp;ROW(A3086),'Clie-F'!$A$5:$J$7000,10,0),"")</f>
        <v/>
      </c>
    </row>
    <row r="3093" spans="2:7" ht="30" customHeight="1" x14ac:dyDescent="0.3">
      <c r="B3093" s="110">
        <v>3087</v>
      </c>
      <c r="C3093" s="111" t="str">
        <f>IFERROR(VLOOKUP($I$4&amp;"--"&amp;ROW(A3087),'Clie-F'!$A$5:$H$7000,4,0),"")</f>
        <v/>
      </c>
      <c r="D3093" s="112" t="str">
        <f>IFERROR(VLOOKUP($I$4&amp;"--"&amp;ROW(A3087),'Clie-F'!$A$5:$H$7000,7,0),"")</f>
        <v/>
      </c>
      <c r="E3093" s="111" t="str">
        <f t="shared" ca="1" si="48"/>
        <v/>
      </c>
      <c r="F3093" s="111" t="str">
        <f>IFERROR(VLOOKUP($I$4&amp;"--"&amp;ROW(A3087),'Clie-F'!$A$5:$J$7000,9,0),"")</f>
        <v/>
      </c>
      <c r="G3093" s="111" t="str">
        <f>IFERROR(VLOOKUP($I$4&amp;"--"&amp;ROW(A3087),'Clie-F'!$A$5:$J$7000,10,0),"")</f>
        <v/>
      </c>
    </row>
    <row r="3094" spans="2:7" ht="30" customHeight="1" x14ac:dyDescent="0.3">
      <c r="B3094" s="110">
        <v>3088</v>
      </c>
      <c r="C3094" s="111" t="str">
        <f>IFERROR(VLOOKUP($I$4&amp;"--"&amp;ROW(A3088),'Clie-F'!$A$5:$H$7000,4,0),"")</f>
        <v/>
      </c>
      <c r="D3094" s="112" t="str">
        <f>IFERROR(VLOOKUP($I$4&amp;"--"&amp;ROW(A3088),'Clie-F'!$A$5:$H$7000,7,0),"")</f>
        <v/>
      </c>
      <c r="E3094" s="111" t="str">
        <f t="shared" ca="1" si="48"/>
        <v/>
      </c>
      <c r="F3094" s="111" t="str">
        <f>IFERROR(VLOOKUP($I$4&amp;"--"&amp;ROW(A3088),'Clie-F'!$A$5:$J$7000,9,0),"")</f>
        <v/>
      </c>
      <c r="G3094" s="111" t="str">
        <f>IFERROR(VLOOKUP($I$4&amp;"--"&amp;ROW(A3088),'Clie-F'!$A$5:$J$7000,10,0),"")</f>
        <v/>
      </c>
    </row>
    <row r="3095" spans="2:7" ht="30" customHeight="1" x14ac:dyDescent="0.3">
      <c r="B3095" s="110">
        <v>3089</v>
      </c>
      <c r="C3095" s="111" t="str">
        <f>IFERROR(VLOOKUP($I$4&amp;"--"&amp;ROW(A3089),'Clie-F'!$A$5:$H$7000,4,0),"")</f>
        <v/>
      </c>
      <c r="D3095" s="112" t="str">
        <f>IFERROR(VLOOKUP($I$4&amp;"--"&amp;ROW(A3089),'Clie-F'!$A$5:$H$7000,7,0),"")</f>
        <v/>
      </c>
      <c r="E3095" s="111" t="str">
        <f t="shared" ca="1" si="48"/>
        <v/>
      </c>
      <c r="F3095" s="111" t="str">
        <f>IFERROR(VLOOKUP($I$4&amp;"--"&amp;ROW(A3089),'Clie-F'!$A$5:$J$7000,9,0),"")</f>
        <v/>
      </c>
      <c r="G3095" s="111" t="str">
        <f>IFERROR(VLOOKUP($I$4&amp;"--"&amp;ROW(A3089),'Clie-F'!$A$5:$J$7000,10,0),"")</f>
        <v/>
      </c>
    </row>
    <row r="3096" spans="2:7" ht="30" customHeight="1" x14ac:dyDescent="0.3">
      <c r="B3096" s="110">
        <v>3090</v>
      </c>
      <c r="C3096" s="111" t="str">
        <f>IFERROR(VLOOKUP($I$4&amp;"--"&amp;ROW(A3090),'Clie-F'!$A$5:$H$7000,4,0),"")</f>
        <v/>
      </c>
      <c r="D3096" s="112" t="str">
        <f>IFERROR(VLOOKUP($I$4&amp;"--"&amp;ROW(A3090),'Clie-F'!$A$5:$H$7000,7,0),"")</f>
        <v/>
      </c>
      <c r="E3096" s="111" t="str">
        <f t="shared" ca="1" si="48"/>
        <v/>
      </c>
      <c r="F3096" s="111" t="str">
        <f>IFERROR(VLOOKUP($I$4&amp;"--"&amp;ROW(A3090),'Clie-F'!$A$5:$J$7000,9,0),"")</f>
        <v/>
      </c>
      <c r="G3096" s="111" t="str">
        <f>IFERROR(VLOOKUP($I$4&amp;"--"&amp;ROW(A3090),'Clie-F'!$A$5:$J$7000,10,0),"")</f>
        <v/>
      </c>
    </row>
    <row r="3097" spans="2:7" ht="30" customHeight="1" x14ac:dyDescent="0.3">
      <c r="B3097" s="110">
        <v>3091</v>
      </c>
      <c r="C3097" s="111" t="str">
        <f>IFERROR(VLOOKUP($I$4&amp;"--"&amp;ROW(A3091),'Clie-F'!$A$5:$H$7000,4,0),"")</f>
        <v/>
      </c>
      <c r="D3097" s="112" t="str">
        <f>IFERROR(VLOOKUP($I$4&amp;"--"&amp;ROW(A3091),'Clie-F'!$A$5:$H$7000,7,0),"")</f>
        <v/>
      </c>
      <c r="E3097" s="111" t="str">
        <f t="shared" ca="1" si="48"/>
        <v/>
      </c>
      <c r="F3097" s="111" t="str">
        <f>IFERROR(VLOOKUP($I$4&amp;"--"&amp;ROW(A3091),'Clie-F'!$A$5:$J$7000,9,0),"")</f>
        <v/>
      </c>
      <c r="G3097" s="111" t="str">
        <f>IFERROR(VLOOKUP($I$4&amp;"--"&amp;ROW(A3091),'Clie-F'!$A$5:$J$7000,10,0),"")</f>
        <v/>
      </c>
    </row>
    <row r="3098" spans="2:7" ht="30" customHeight="1" x14ac:dyDescent="0.3">
      <c r="B3098" s="110">
        <v>3092</v>
      </c>
      <c r="C3098" s="111" t="str">
        <f>IFERROR(VLOOKUP($I$4&amp;"--"&amp;ROW(A3092),'Clie-F'!$A$5:$H$7000,4,0),"")</f>
        <v/>
      </c>
      <c r="D3098" s="112" t="str">
        <f>IFERROR(VLOOKUP($I$4&amp;"--"&amp;ROW(A3092),'Clie-F'!$A$5:$H$7000,7,0),"")</f>
        <v/>
      </c>
      <c r="E3098" s="111" t="str">
        <f t="shared" ca="1" si="48"/>
        <v/>
      </c>
      <c r="F3098" s="111" t="str">
        <f>IFERROR(VLOOKUP($I$4&amp;"--"&amp;ROW(A3092),'Clie-F'!$A$5:$J$7000,9,0),"")</f>
        <v/>
      </c>
      <c r="G3098" s="111" t="str">
        <f>IFERROR(VLOOKUP($I$4&amp;"--"&amp;ROW(A3092),'Clie-F'!$A$5:$J$7000,10,0),"")</f>
        <v/>
      </c>
    </row>
    <row r="3099" spans="2:7" ht="30" customHeight="1" x14ac:dyDescent="0.3">
      <c r="B3099" s="110">
        <v>3093</v>
      </c>
      <c r="C3099" s="111" t="str">
        <f>IFERROR(VLOOKUP($I$4&amp;"--"&amp;ROW(A3093),'Clie-F'!$A$5:$H$7000,4,0),"")</f>
        <v/>
      </c>
      <c r="D3099" s="112" t="str">
        <f>IFERROR(VLOOKUP($I$4&amp;"--"&amp;ROW(A3093),'Clie-F'!$A$5:$H$7000,7,0),"")</f>
        <v/>
      </c>
      <c r="E3099" s="111" t="str">
        <f t="shared" ca="1" si="48"/>
        <v/>
      </c>
      <c r="F3099" s="111" t="str">
        <f>IFERROR(VLOOKUP($I$4&amp;"--"&amp;ROW(A3093),'Clie-F'!$A$5:$J$7000,9,0),"")</f>
        <v/>
      </c>
      <c r="G3099" s="111" t="str">
        <f>IFERROR(VLOOKUP($I$4&amp;"--"&amp;ROW(A3093),'Clie-F'!$A$5:$J$7000,10,0),"")</f>
        <v/>
      </c>
    </row>
    <row r="3100" spans="2:7" ht="30" customHeight="1" x14ac:dyDescent="0.3">
      <c r="B3100" s="110">
        <v>3094</v>
      </c>
      <c r="C3100" s="111" t="str">
        <f>IFERROR(VLOOKUP($I$4&amp;"--"&amp;ROW(A3094),'Clie-F'!$A$5:$H$7000,4,0),"")</f>
        <v/>
      </c>
      <c r="D3100" s="112" t="str">
        <f>IFERROR(VLOOKUP($I$4&amp;"--"&amp;ROW(A3094),'Clie-F'!$A$5:$H$7000,7,0),"")</f>
        <v/>
      </c>
      <c r="E3100" s="111" t="str">
        <f t="shared" ca="1" si="48"/>
        <v/>
      </c>
      <c r="F3100" s="111" t="str">
        <f>IFERROR(VLOOKUP($I$4&amp;"--"&amp;ROW(A3094),'Clie-F'!$A$5:$J$7000,9,0),"")</f>
        <v/>
      </c>
      <c r="G3100" s="111" t="str">
        <f>IFERROR(VLOOKUP($I$4&amp;"--"&amp;ROW(A3094),'Clie-F'!$A$5:$J$7000,10,0),"")</f>
        <v/>
      </c>
    </row>
    <row r="3101" spans="2:7" ht="30" customHeight="1" x14ac:dyDescent="0.3">
      <c r="B3101" s="110">
        <v>3095</v>
      </c>
      <c r="C3101" s="111" t="str">
        <f>IFERROR(VLOOKUP($I$4&amp;"--"&amp;ROW(A3095),'Clie-F'!$A$5:$H$7000,4,0),"")</f>
        <v/>
      </c>
      <c r="D3101" s="112" t="str">
        <f>IFERROR(VLOOKUP($I$4&amp;"--"&amp;ROW(A3095),'Clie-F'!$A$5:$H$7000,7,0),"")</f>
        <v/>
      </c>
      <c r="E3101" s="111" t="str">
        <f t="shared" ca="1" si="48"/>
        <v/>
      </c>
      <c r="F3101" s="111" t="str">
        <f>IFERROR(VLOOKUP($I$4&amp;"--"&amp;ROW(A3095),'Clie-F'!$A$5:$J$7000,9,0),"")</f>
        <v/>
      </c>
      <c r="G3101" s="111" t="str">
        <f>IFERROR(VLOOKUP($I$4&amp;"--"&amp;ROW(A3095),'Clie-F'!$A$5:$J$7000,10,0),"")</f>
        <v/>
      </c>
    </row>
    <row r="3102" spans="2:7" ht="30" customHeight="1" x14ac:dyDescent="0.3">
      <c r="B3102" s="110">
        <v>3096</v>
      </c>
      <c r="C3102" s="111" t="str">
        <f>IFERROR(VLOOKUP($I$4&amp;"--"&amp;ROW(A3096),'Clie-F'!$A$5:$H$7000,4,0),"")</f>
        <v/>
      </c>
      <c r="D3102" s="112" t="str">
        <f>IFERROR(VLOOKUP($I$4&amp;"--"&amp;ROW(A3096),'Clie-F'!$A$5:$H$7000,7,0),"")</f>
        <v/>
      </c>
      <c r="E3102" s="111" t="str">
        <f t="shared" ca="1" si="48"/>
        <v/>
      </c>
      <c r="F3102" s="111" t="str">
        <f>IFERROR(VLOOKUP($I$4&amp;"--"&amp;ROW(A3096),'Clie-F'!$A$5:$J$7000,9,0),"")</f>
        <v/>
      </c>
      <c r="G3102" s="111" t="str">
        <f>IFERROR(VLOOKUP($I$4&amp;"--"&amp;ROW(A3096),'Clie-F'!$A$5:$J$7000,10,0),"")</f>
        <v/>
      </c>
    </row>
    <row r="3103" spans="2:7" ht="30" customHeight="1" x14ac:dyDescent="0.3">
      <c r="B3103" s="110">
        <v>3097</v>
      </c>
      <c r="C3103" s="111" t="str">
        <f>IFERROR(VLOOKUP($I$4&amp;"--"&amp;ROW(A3097),'Clie-F'!$A$5:$H$7000,4,0),"")</f>
        <v/>
      </c>
      <c r="D3103" s="112" t="str">
        <f>IFERROR(VLOOKUP($I$4&amp;"--"&amp;ROW(A3097),'Clie-F'!$A$5:$H$7000,7,0),"")</f>
        <v/>
      </c>
      <c r="E3103" s="111" t="str">
        <f t="shared" ca="1" si="48"/>
        <v/>
      </c>
      <c r="F3103" s="111" t="str">
        <f>IFERROR(VLOOKUP($I$4&amp;"--"&amp;ROW(A3097),'Clie-F'!$A$5:$J$7000,9,0),"")</f>
        <v/>
      </c>
      <c r="G3103" s="111" t="str">
        <f>IFERROR(VLOOKUP($I$4&amp;"--"&amp;ROW(A3097),'Clie-F'!$A$5:$J$7000,10,0),"")</f>
        <v/>
      </c>
    </row>
    <row r="3104" spans="2:7" ht="30" customHeight="1" x14ac:dyDescent="0.3">
      <c r="B3104" s="110">
        <v>3098</v>
      </c>
      <c r="C3104" s="111" t="str">
        <f>IFERROR(VLOOKUP($I$4&amp;"--"&amp;ROW(A3098),'Clie-F'!$A$5:$H$7000,4,0),"")</f>
        <v/>
      </c>
      <c r="D3104" s="112" t="str">
        <f>IFERROR(VLOOKUP($I$4&amp;"--"&amp;ROW(A3098),'Clie-F'!$A$5:$H$7000,7,0),"")</f>
        <v/>
      </c>
      <c r="E3104" s="111" t="str">
        <f t="shared" ca="1" si="48"/>
        <v/>
      </c>
      <c r="F3104" s="111" t="str">
        <f>IFERROR(VLOOKUP($I$4&amp;"--"&amp;ROW(A3098),'Clie-F'!$A$5:$J$7000,9,0),"")</f>
        <v/>
      </c>
      <c r="G3104" s="111" t="str">
        <f>IFERROR(VLOOKUP($I$4&amp;"--"&amp;ROW(A3098),'Clie-F'!$A$5:$J$7000,10,0),"")</f>
        <v/>
      </c>
    </row>
    <row r="3105" spans="2:7" ht="30" customHeight="1" x14ac:dyDescent="0.3">
      <c r="B3105" s="110">
        <v>3099</v>
      </c>
      <c r="C3105" s="111" t="str">
        <f>IFERROR(VLOOKUP($I$4&amp;"--"&amp;ROW(A3099),'Clie-F'!$A$5:$H$7000,4,0),"")</f>
        <v/>
      </c>
      <c r="D3105" s="112" t="str">
        <f>IFERROR(VLOOKUP($I$4&amp;"--"&amp;ROW(A3099),'Clie-F'!$A$5:$H$7000,7,0),"")</f>
        <v/>
      </c>
      <c r="E3105" s="111" t="str">
        <f t="shared" ca="1" si="48"/>
        <v/>
      </c>
      <c r="F3105" s="111" t="str">
        <f>IFERROR(VLOOKUP($I$4&amp;"--"&amp;ROW(A3099),'Clie-F'!$A$5:$J$7000,9,0),"")</f>
        <v/>
      </c>
      <c r="G3105" s="111" t="str">
        <f>IFERROR(VLOOKUP($I$4&amp;"--"&amp;ROW(A3099),'Clie-F'!$A$5:$J$7000,10,0),"")</f>
        <v/>
      </c>
    </row>
    <row r="3106" spans="2:7" ht="30" customHeight="1" x14ac:dyDescent="0.3">
      <c r="B3106" s="110">
        <v>3100</v>
      </c>
      <c r="C3106" s="111" t="str">
        <f>IFERROR(VLOOKUP($I$4&amp;"--"&amp;ROW(A3100),'Clie-F'!$A$5:$H$7000,4,0),"")</f>
        <v/>
      </c>
      <c r="D3106" s="112" t="str">
        <f>IFERROR(VLOOKUP($I$4&amp;"--"&amp;ROW(A3100),'Clie-F'!$A$5:$H$7000,7,0),"")</f>
        <v/>
      </c>
      <c r="E3106" s="111" t="str">
        <f t="shared" ca="1" si="48"/>
        <v/>
      </c>
      <c r="F3106" s="111" t="str">
        <f>IFERROR(VLOOKUP($I$4&amp;"--"&amp;ROW(A3100),'Clie-F'!$A$5:$J$7000,9,0),"")</f>
        <v/>
      </c>
      <c r="G3106" s="111" t="str">
        <f>IFERROR(VLOOKUP($I$4&amp;"--"&amp;ROW(A3100),'Clie-F'!$A$5:$J$7000,10,0),"")</f>
        <v/>
      </c>
    </row>
    <row r="3107" spans="2:7" ht="30" customHeight="1" x14ac:dyDescent="0.3">
      <c r="B3107" s="110">
        <v>3101</v>
      </c>
      <c r="C3107" s="111" t="str">
        <f>IFERROR(VLOOKUP($I$4&amp;"--"&amp;ROW(A3101),'Clie-F'!$A$5:$H$7000,4,0),"")</f>
        <v/>
      </c>
      <c r="D3107" s="112" t="str">
        <f>IFERROR(VLOOKUP($I$4&amp;"--"&amp;ROW(A3101),'Clie-F'!$A$5:$H$7000,7,0),"")</f>
        <v/>
      </c>
      <c r="E3107" s="111" t="str">
        <f t="shared" ca="1" si="48"/>
        <v/>
      </c>
      <c r="F3107" s="111" t="str">
        <f>IFERROR(VLOOKUP($I$4&amp;"--"&amp;ROW(A3101),'Clie-F'!$A$5:$J$7000,9,0),"")</f>
        <v/>
      </c>
      <c r="G3107" s="111" t="str">
        <f>IFERROR(VLOOKUP($I$4&amp;"--"&amp;ROW(A3101),'Clie-F'!$A$5:$J$7000,10,0),"")</f>
        <v/>
      </c>
    </row>
    <row r="3108" spans="2:7" ht="30" customHeight="1" x14ac:dyDescent="0.3">
      <c r="B3108" s="110">
        <v>3102</v>
      </c>
      <c r="C3108" s="111" t="str">
        <f>IFERROR(VLOOKUP($I$4&amp;"--"&amp;ROW(A3102),'Clie-F'!$A$5:$H$7000,4,0),"")</f>
        <v/>
      </c>
      <c r="D3108" s="112" t="str">
        <f>IFERROR(VLOOKUP($I$4&amp;"--"&amp;ROW(A3102),'Clie-F'!$A$5:$H$7000,7,0),"")</f>
        <v/>
      </c>
      <c r="E3108" s="111" t="str">
        <f t="shared" ca="1" si="48"/>
        <v/>
      </c>
      <c r="F3108" s="111" t="str">
        <f>IFERROR(VLOOKUP($I$4&amp;"--"&amp;ROW(A3102),'Clie-F'!$A$5:$J$7000,9,0),"")</f>
        <v/>
      </c>
      <c r="G3108" s="111" t="str">
        <f>IFERROR(VLOOKUP($I$4&amp;"--"&amp;ROW(A3102),'Clie-F'!$A$5:$J$7000,10,0),"")</f>
        <v/>
      </c>
    </row>
    <row r="3109" spans="2:7" ht="30" customHeight="1" x14ac:dyDescent="0.3">
      <c r="B3109" s="110">
        <v>3103</v>
      </c>
      <c r="C3109" s="111" t="str">
        <f>IFERROR(VLOOKUP($I$4&amp;"--"&amp;ROW(A3103),'Clie-F'!$A$5:$H$7000,4,0),"")</f>
        <v/>
      </c>
      <c r="D3109" s="112" t="str">
        <f>IFERROR(VLOOKUP($I$4&amp;"--"&amp;ROW(A3103),'Clie-F'!$A$5:$H$7000,7,0),"")</f>
        <v/>
      </c>
      <c r="E3109" s="111" t="str">
        <f t="shared" ca="1" si="48"/>
        <v/>
      </c>
      <c r="F3109" s="111" t="str">
        <f>IFERROR(VLOOKUP($I$4&amp;"--"&amp;ROW(A3103),'Clie-F'!$A$5:$J$7000,9,0),"")</f>
        <v/>
      </c>
      <c r="G3109" s="111" t="str">
        <f>IFERROR(VLOOKUP($I$4&amp;"--"&amp;ROW(A3103),'Clie-F'!$A$5:$J$7000,10,0),"")</f>
        <v/>
      </c>
    </row>
    <row r="3110" spans="2:7" ht="30" customHeight="1" x14ac:dyDescent="0.3">
      <c r="B3110" s="110">
        <v>3104</v>
      </c>
      <c r="C3110" s="111" t="str">
        <f>IFERROR(VLOOKUP($I$4&amp;"--"&amp;ROW(A3104),'Clie-F'!$A$5:$H$7000,4,0),"")</f>
        <v/>
      </c>
      <c r="D3110" s="112" t="str">
        <f>IFERROR(VLOOKUP($I$4&amp;"--"&amp;ROW(A3104),'Clie-F'!$A$5:$H$7000,7,0),"")</f>
        <v/>
      </c>
      <c r="E3110" s="111" t="str">
        <f t="shared" ca="1" si="48"/>
        <v/>
      </c>
      <c r="F3110" s="111" t="str">
        <f>IFERROR(VLOOKUP($I$4&amp;"--"&amp;ROW(A3104),'Clie-F'!$A$5:$J$7000,9,0),"")</f>
        <v/>
      </c>
      <c r="G3110" s="111" t="str">
        <f>IFERROR(VLOOKUP($I$4&amp;"--"&amp;ROW(A3104),'Clie-F'!$A$5:$J$7000,10,0),"")</f>
        <v/>
      </c>
    </row>
    <row r="3111" spans="2:7" ht="30" customHeight="1" x14ac:dyDescent="0.3">
      <c r="B3111" s="110">
        <v>3105</v>
      </c>
      <c r="C3111" s="111" t="str">
        <f>IFERROR(VLOOKUP($I$4&amp;"--"&amp;ROW(A3105),'Clie-F'!$A$5:$H$7000,4,0),"")</f>
        <v/>
      </c>
      <c r="D3111" s="112" t="str">
        <f>IFERROR(VLOOKUP($I$4&amp;"--"&amp;ROW(A3105),'Clie-F'!$A$5:$H$7000,7,0),"")</f>
        <v/>
      </c>
      <c r="E3111" s="111" t="str">
        <f t="shared" ca="1" si="48"/>
        <v/>
      </c>
      <c r="F3111" s="111" t="str">
        <f>IFERROR(VLOOKUP($I$4&amp;"--"&amp;ROW(A3105),'Clie-F'!$A$5:$J$7000,9,0),"")</f>
        <v/>
      </c>
      <c r="G3111" s="111" t="str">
        <f>IFERROR(VLOOKUP($I$4&amp;"--"&amp;ROW(A3105),'Clie-F'!$A$5:$J$7000,10,0),"")</f>
        <v/>
      </c>
    </row>
    <row r="3112" spans="2:7" ht="30" customHeight="1" x14ac:dyDescent="0.3">
      <c r="B3112" s="110">
        <v>3106</v>
      </c>
      <c r="C3112" s="111" t="str">
        <f>IFERROR(VLOOKUP($I$4&amp;"--"&amp;ROW(A3106),'Clie-F'!$A$5:$H$7000,4,0),"")</f>
        <v/>
      </c>
      <c r="D3112" s="112" t="str">
        <f>IFERROR(VLOOKUP($I$4&amp;"--"&amp;ROW(A3106),'Clie-F'!$A$5:$H$7000,7,0),"")</f>
        <v/>
      </c>
      <c r="E3112" s="111" t="str">
        <f t="shared" ca="1" si="48"/>
        <v/>
      </c>
      <c r="F3112" s="111" t="str">
        <f>IFERROR(VLOOKUP($I$4&amp;"--"&amp;ROW(A3106),'Clie-F'!$A$5:$J$7000,9,0),"")</f>
        <v/>
      </c>
      <c r="G3112" s="111" t="str">
        <f>IFERROR(VLOOKUP($I$4&amp;"--"&amp;ROW(A3106),'Clie-F'!$A$5:$J$7000,10,0),"")</f>
        <v/>
      </c>
    </row>
    <row r="3113" spans="2:7" ht="30" customHeight="1" x14ac:dyDescent="0.3">
      <c r="B3113" s="110">
        <v>3107</v>
      </c>
      <c r="C3113" s="111" t="str">
        <f>IFERROR(VLOOKUP($I$4&amp;"--"&amp;ROW(A3107),'Clie-F'!$A$5:$H$7000,4,0),"")</f>
        <v/>
      </c>
      <c r="D3113" s="112" t="str">
        <f>IFERROR(VLOOKUP($I$4&amp;"--"&amp;ROW(A3107),'Clie-F'!$A$5:$H$7000,7,0),"")</f>
        <v/>
      </c>
      <c r="E3113" s="111" t="str">
        <f t="shared" ca="1" si="48"/>
        <v/>
      </c>
      <c r="F3113" s="111" t="str">
        <f>IFERROR(VLOOKUP($I$4&amp;"--"&amp;ROW(A3107),'Clie-F'!$A$5:$J$7000,9,0),"")</f>
        <v/>
      </c>
      <c r="G3113" s="111" t="str">
        <f>IFERROR(VLOOKUP($I$4&amp;"--"&amp;ROW(A3107),'Clie-F'!$A$5:$J$7000,10,0),"")</f>
        <v/>
      </c>
    </row>
    <row r="3114" spans="2:7" ht="30" customHeight="1" x14ac:dyDescent="0.3">
      <c r="B3114" s="110">
        <v>3108</v>
      </c>
      <c r="C3114" s="111" t="str">
        <f>IFERROR(VLOOKUP($I$4&amp;"--"&amp;ROW(A3108),'Clie-F'!$A$5:$H$7000,4,0),"")</f>
        <v/>
      </c>
      <c r="D3114" s="112" t="str">
        <f>IFERROR(VLOOKUP($I$4&amp;"--"&amp;ROW(A3108),'Clie-F'!$A$5:$H$7000,7,0),"")</f>
        <v/>
      </c>
      <c r="E3114" s="111" t="str">
        <f t="shared" ca="1" si="48"/>
        <v/>
      </c>
      <c r="F3114" s="111" t="str">
        <f>IFERROR(VLOOKUP($I$4&amp;"--"&amp;ROW(A3108),'Clie-F'!$A$5:$J$7000,9,0),"")</f>
        <v/>
      </c>
      <c r="G3114" s="111" t="str">
        <f>IFERROR(VLOOKUP($I$4&amp;"--"&amp;ROW(A3108),'Clie-F'!$A$5:$J$7000,10,0),"")</f>
        <v/>
      </c>
    </row>
    <row r="3115" spans="2:7" ht="30" customHeight="1" x14ac:dyDescent="0.3">
      <c r="B3115" s="110">
        <v>3109</v>
      </c>
      <c r="C3115" s="111" t="str">
        <f>IFERROR(VLOOKUP($I$4&amp;"--"&amp;ROW(A3109),'Clie-F'!$A$5:$H$7000,4,0),"")</f>
        <v/>
      </c>
      <c r="D3115" s="112" t="str">
        <f>IFERROR(VLOOKUP($I$4&amp;"--"&amp;ROW(A3109),'Clie-F'!$A$5:$H$7000,7,0),"")</f>
        <v/>
      </c>
      <c r="E3115" s="111" t="str">
        <f t="shared" ca="1" si="48"/>
        <v/>
      </c>
      <c r="F3115" s="111" t="str">
        <f>IFERROR(VLOOKUP($I$4&amp;"--"&amp;ROW(A3109),'Clie-F'!$A$5:$J$7000,9,0),"")</f>
        <v/>
      </c>
      <c r="G3115" s="111" t="str">
        <f>IFERROR(VLOOKUP($I$4&amp;"--"&amp;ROW(A3109),'Clie-F'!$A$5:$J$7000,10,0),"")</f>
        <v/>
      </c>
    </row>
    <row r="3116" spans="2:7" ht="30" customHeight="1" x14ac:dyDescent="0.3">
      <c r="B3116" s="110">
        <v>3110</v>
      </c>
      <c r="C3116" s="111" t="str">
        <f>IFERROR(VLOOKUP($I$4&amp;"--"&amp;ROW(A3110),'Clie-F'!$A$5:$H$7000,4,0),"")</f>
        <v/>
      </c>
      <c r="D3116" s="112" t="str">
        <f>IFERROR(VLOOKUP($I$4&amp;"--"&amp;ROW(A3110),'Clie-F'!$A$5:$H$7000,7,0),"")</f>
        <v/>
      </c>
      <c r="E3116" s="111" t="str">
        <f t="shared" ca="1" si="48"/>
        <v/>
      </c>
      <c r="F3116" s="111" t="str">
        <f>IFERROR(VLOOKUP($I$4&amp;"--"&amp;ROW(A3110),'Clie-F'!$A$5:$J$7000,9,0),"")</f>
        <v/>
      </c>
      <c r="G3116" s="111" t="str">
        <f>IFERROR(VLOOKUP($I$4&amp;"--"&amp;ROW(A3110),'Clie-F'!$A$5:$J$7000,10,0),"")</f>
        <v/>
      </c>
    </row>
    <row r="3117" spans="2:7" ht="30" customHeight="1" x14ac:dyDescent="0.3">
      <c r="B3117" s="110">
        <v>3111</v>
      </c>
      <c r="C3117" s="111" t="str">
        <f>IFERROR(VLOOKUP($I$4&amp;"--"&amp;ROW(A3111),'Clie-F'!$A$5:$H$7000,4,0),"")</f>
        <v/>
      </c>
      <c r="D3117" s="112" t="str">
        <f>IFERROR(VLOOKUP($I$4&amp;"--"&amp;ROW(A3111),'Clie-F'!$A$5:$H$7000,7,0),"")</f>
        <v/>
      </c>
      <c r="E3117" s="111" t="str">
        <f t="shared" ca="1" si="48"/>
        <v/>
      </c>
      <c r="F3117" s="111" t="str">
        <f>IFERROR(VLOOKUP($I$4&amp;"--"&amp;ROW(A3111),'Clie-F'!$A$5:$J$7000,9,0),"")</f>
        <v/>
      </c>
      <c r="G3117" s="111" t="str">
        <f>IFERROR(VLOOKUP($I$4&amp;"--"&amp;ROW(A3111),'Clie-F'!$A$5:$J$7000,10,0),"")</f>
        <v/>
      </c>
    </row>
    <row r="3118" spans="2:7" ht="30" customHeight="1" x14ac:dyDescent="0.3">
      <c r="B3118" s="110">
        <v>3112</v>
      </c>
      <c r="C3118" s="111" t="str">
        <f>IFERROR(VLOOKUP($I$4&amp;"--"&amp;ROW(A3112),'Clie-F'!$A$5:$H$7000,4,0),"")</f>
        <v/>
      </c>
      <c r="D3118" s="112" t="str">
        <f>IFERROR(VLOOKUP($I$4&amp;"--"&amp;ROW(A3112),'Clie-F'!$A$5:$H$7000,7,0),"")</f>
        <v/>
      </c>
      <c r="E3118" s="111" t="str">
        <f t="shared" ca="1" si="48"/>
        <v/>
      </c>
      <c r="F3118" s="111" t="str">
        <f>IFERROR(VLOOKUP($I$4&amp;"--"&amp;ROW(A3112),'Clie-F'!$A$5:$J$7000,9,0),"")</f>
        <v/>
      </c>
      <c r="G3118" s="111" t="str">
        <f>IFERROR(VLOOKUP($I$4&amp;"--"&amp;ROW(A3112),'Clie-F'!$A$5:$J$7000,10,0),"")</f>
        <v/>
      </c>
    </row>
    <row r="3119" spans="2:7" ht="30" customHeight="1" x14ac:dyDescent="0.3">
      <c r="B3119" s="110">
        <v>3113</v>
      </c>
      <c r="C3119" s="111" t="str">
        <f>IFERROR(VLOOKUP($I$4&amp;"--"&amp;ROW(A3113),'Clie-F'!$A$5:$H$7000,4,0),"")</f>
        <v/>
      </c>
      <c r="D3119" s="112" t="str">
        <f>IFERROR(VLOOKUP($I$4&amp;"--"&amp;ROW(A3113),'Clie-F'!$A$5:$H$7000,7,0),"")</f>
        <v/>
      </c>
      <c r="E3119" s="111" t="str">
        <f t="shared" ca="1" si="48"/>
        <v/>
      </c>
      <c r="F3119" s="111" t="str">
        <f>IFERROR(VLOOKUP($I$4&amp;"--"&amp;ROW(A3113),'Clie-F'!$A$5:$J$7000,9,0),"")</f>
        <v/>
      </c>
      <c r="G3119" s="111" t="str">
        <f>IFERROR(VLOOKUP($I$4&amp;"--"&amp;ROW(A3113),'Clie-F'!$A$5:$J$7000,10,0),"")</f>
        <v/>
      </c>
    </row>
    <row r="3120" spans="2:7" ht="30" customHeight="1" x14ac:dyDescent="0.3">
      <c r="B3120" s="110">
        <v>3114</v>
      </c>
      <c r="C3120" s="111" t="str">
        <f>IFERROR(VLOOKUP($I$4&amp;"--"&amp;ROW(A3114),'Clie-F'!$A$5:$H$7000,4,0),"")</f>
        <v/>
      </c>
      <c r="D3120" s="112" t="str">
        <f>IFERROR(VLOOKUP($I$4&amp;"--"&amp;ROW(A3114),'Clie-F'!$A$5:$H$7000,7,0),"")</f>
        <v/>
      </c>
      <c r="E3120" s="111" t="str">
        <f t="shared" ca="1" si="48"/>
        <v/>
      </c>
      <c r="F3120" s="111" t="str">
        <f>IFERROR(VLOOKUP($I$4&amp;"--"&amp;ROW(A3114),'Clie-F'!$A$5:$J$7000,9,0),"")</f>
        <v/>
      </c>
      <c r="G3120" s="111" t="str">
        <f>IFERROR(VLOOKUP($I$4&amp;"--"&amp;ROW(A3114),'Clie-F'!$A$5:$J$7000,10,0),"")</f>
        <v/>
      </c>
    </row>
    <row r="3121" spans="2:7" ht="30" customHeight="1" x14ac:dyDescent="0.3">
      <c r="B3121" s="110">
        <v>3115</v>
      </c>
      <c r="C3121" s="111" t="str">
        <f>IFERROR(VLOOKUP($I$4&amp;"--"&amp;ROW(A3115),'Clie-F'!$A$5:$H$7000,4,0),"")</f>
        <v/>
      </c>
      <c r="D3121" s="112" t="str">
        <f>IFERROR(VLOOKUP($I$4&amp;"--"&amp;ROW(A3115),'Clie-F'!$A$5:$H$7000,7,0),"")</f>
        <v/>
      </c>
      <c r="E3121" s="111" t="str">
        <f t="shared" ca="1" si="48"/>
        <v/>
      </c>
      <c r="F3121" s="111" t="str">
        <f>IFERROR(VLOOKUP($I$4&amp;"--"&amp;ROW(A3115),'Clie-F'!$A$5:$J$7000,9,0),"")</f>
        <v/>
      </c>
      <c r="G3121" s="111" t="str">
        <f>IFERROR(VLOOKUP($I$4&amp;"--"&amp;ROW(A3115),'Clie-F'!$A$5:$J$7000,10,0),"")</f>
        <v/>
      </c>
    </row>
    <row r="3122" spans="2:7" ht="30" customHeight="1" x14ac:dyDescent="0.3">
      <c r="B3122" s="110">
        <v>3116</v>
      </c>
      <c r="C3122" s="111" t="str">
        <f>IFERROR(VLOOKUP($I$4&amp;"--"&amp;ROW(A3116),'Clie-F'!$A$5:$H$7000,4,0),"")</f>
        <v/>
      </c>
      <c r="D3122" s="112" t="str">
        <f>IFERROR(VLOOKUP($I$4&amp;"--"&amp;ROW(A3116),'Clie-F'!$A$5:$H$7000,7,0),"")</f>
        <v/>
      </c>
      <c r="E3122" s="111" t="str">
        <f t="shared" ca="1" si="48"/>
        <v/>
      </c>
      <c r="F3122" s="111" t="str">
        <f>IFERROR(VLOOKUP($I$4&amp;"--"&amp;ROW(A3116),'Clie-F'!$A$5:$J$7000,9,0),"")</f>
        <v/>
      </c>
      <c r="G3122" s="111" t="str">
        <f>IFERROR(VLOOKUP($I$4&amp;"--"&amp;ROW(A3116),'Clie-F'!$A$5:$J$7000,10,0),"")</f>
        <v/>
      </c>
    </row>
    <row r="3123" spans="2:7" ht="30" customHeight="1" x14ac:dyDescent="0.3">
      <c r="B3123" s="110">
        <v>3117</v>
      </c>
      <c r="C3123" s="111" t="str">
        <f>IFERROR(VLOOKUP($I$4&amp;"--"&amp;ROW(A3117),'Clie-F'!$A$5:$H$7000,4,0),"")</f>
        <v/>
      </c>
      <c r="D3123" s="112" t="str">
        <f>IFERROR(VLOOKUP($I$4&amp;"--"&amp;ROW(A3117),'Clie-F'!$A$5:$H$7000,7,0),"")</f>
        <v/>
      </c>
      <c r="E3123" s="111" t="str">
        <f t="shared" ca="1" si="48"/>
        <v/>
      </c>
      <c r="F3123" s="111" t="str">
        <f>IFERROR(VLOOKUP($I$4&amp;"--"&amp;ROW(A3117),'Clie-F'!$A$5:$J$7000,9,0),"")</f>
        <v/>
      </c>
      <c r="G3123" s="111" t="str">
        <f>IFERROR(VLOOKUP($I$4&amp;"--"&amp;ROW(A3117),'Clie-F'!$A$5:$J$7000,10,0),"")</f>
        <v/>
      </c>
    </row>
    <row r="3124" spans="2:7" ht="30" customHeight="1" x14ac:dyDescent="0.3">
      <c r="B3124" s="110">
        <v>3118</v>
      </c>
      <c r="C3124" s="111" t="str">
        <f>IFERROR(VLOOKUP($I$4&amp;"--"&amp;ROW(A3118),'Clie-F'!$A$5:$H$7000,4,0),"")</f>
        <v/>
      </c>
      <c r="D3124" s="112" t="str">
        <f>IFERROR(VLOOKUP($I$4&amp;"--"&amp;ROW(A3118),'Clie-F'!$A$5:$H$7000,7,0),"")</f>
        <v/>
      </c>
      <c r="E3124" s="111" t="str">
        <f t="shared" ca="1" si="48"/>
        <v/>
      </c>
      <c r="F3124" s="111" t="str">
        <f>IFERROR(VLOOKUP($I$4&amp;"--"&amp;ROW(A3118),'Clie-F'!$A$5:$J$7000,9,0),"")</f>
        <v/>
      </c>
      <c r="G3124" s="111" t="str">
        <f>IFERROR(VLOOKUP($I$4&amp;"--"&amp;ROW(A3118),'Clie-F'!$A$5:$J$7000,10,0),"")</f>
        <v/>
      </c>
    </row>
    <row r="3125" spans="2:7" ht="30" customHeight="1" x14ac:dyDescent="0.3">
      <c r="B3125" s="110">
        <v>3119</v>
      </c>
      <c r="C3125" s="111" t="str">
        <f>IFERROR(VLOOKUP($I$4&amp;"--"&amp;ROW(A3119),'Clie-F'!$A$5:$H$7000,4,0),"")</f>
        <v/>
      </c>
      <c r="D3125" s="112" t="str">
        <f>IFERROR(VLOOKUP($I$4&amp;"--"&amp;ROW(A3119),'Clie-F'!$A$5:$H$7000,7,0),"")</f>
        <v/>
      </c>
      <c r="E3125" s="111" t="str">
        <f t="shared" ca="1" si="48"/>
        <v/>
      </c>
      <c r="F3125" s="111" t="str">
        <f>IFERROR(VLOOKUP($I$4&amp;"--"&amp;ROW(A3119),'Clie-F'!$A$5:$J$7000,9,0),"")</f>
        <v/>
      </c>
      <c r="G3125" s="111" t="str">
        <f>IFERROR(VLOOKUP($I$4&amp;"--"&amp;ROW(A3119),'Clie-F'!$A$5:$J$7000,10,0),"")</f>
        <v/>
      </c>
    </row>
    <row r="3126" spans="2:7" ht="30" customHeight="1" x14ac:dyDescent="0.3">
      <c r="B3126" s="110">
        <v>3120</v>
      </c>
      <c r="C3126" s="111" t="str">
        <f>IFERROR(VLOOKUP($I$4&amp;"--"&amp;ROW(A3120),'Clie-F'!$A$5:$H$7000,4,0),"")</f>
        <v/>
      </c>
      <c r="D3126" s="112" t="str">
        <f>IFERROR(VLOOKUP($I$4&amp;"--"&amp;ROW(A3120),'Clie-F'!$A$5:$H$7000,7,0),"")</f>
        <v/>
      </c>
      <c r="E3126" s="111" t="str">
        <f t="shared" ca="1" si="48"/>
        <v/>
      </c>
      <c r="F3126" s="111" t="str">
        <f>IFERROR(VLOOKUP($I$4&amp;"--"&amp;ROW(A3120),'Clie-F'!$A$5:$J$7000,9,0),"")</f>
        <v/>
      </c>
      <c r="G3126" s="111" t="str">
        <f>IFERROR(VLOOKUP($I$4&amp;"--"&amp;ROW(A3120),'Clie-F'!$A$5:$J$7000,10,0),"")</f>
        <v/>
      </c>
    </row>
    <row r="3127" spans="2:7" ht="30" customHeight="1" x14ac:dyDescent="0.3">
      <c r="B3127" s="110">
        <v>3121</v>
      </c>
      <c r="C3127" s="111" t="str">
        <f>IFERROR(VLOOKUP($I$4&amp;"--"&amp;ROW(A3121),'Clie-F'!$A$5:$H$7000,4,0),"")</f>
        <v/>
      </c>
      <c r="D3127" s="112" t="str">
        <f>IFERROR(VLOOKUP($I$4&amp;"--"&amp;ROW(A3121),'Clie-F'!$A$5:$H$7000,7,0),"")</f>
        <v/>
      </c>
      <c r="E3127" s="111" t="str">
        <f t="shared" ca="1" si="48"/>
        <v/>
      </c>
      <c r="F3127" s="111" t="str">
        <f>IFERROR(VLOOKUP($I$4&amp;"--"&amp;ROW(A3121),'Clie-F'!$A$5:$J$7000,9,0),"")</f>
        <v/>
      </c>
      <c r="G3127" s="111" t="str">
        <f>IFERROR(VLOOKUP($I$4&amp;"--"&amp;ROW(A3121),'Clie-F'!$A$5:$J$7000,10,0),"")</f>
        <v/>
      </c>
    </row>
    <row r="3128" spans="2:7" ht="30" customHeight="1" x14ac:dyDescent="0.3">
      <c r="B3128" s="110">
        <v>3122</v>
      </c>
      <c r="C3128" s="111" t="str">
        <f>IFERROR(VLOOKUP($I$4&amp;"--"&amp;ROW(A3122),'Clie-F'!$A$5:$H$7000,4,0),"")</f>
        <v/>
      </c>
      <c r="D3128" s="112" t="str">
        <f>IFERROR(VLOOKUP($I$4&amp;"--"&amp;ROW(A3122),'Clie-F'!$A$5:$H$7000,7,0),"")</f>
        <v/>
      </c>
      <c r="E3128" s="111" t="str">
        <f t="shared" ca="1" si="48"/>
        <v/>
      </c>
      <c r="F3128" s="111" t="str">
        <f>IFERROR(VLOOKUP($I$4&amp;"--"&amp;ROW(A3122),'Clie-F'!$A$5:$J$7000,9,0),"")</f>
        <v/>
      </c>
      <c r="G3128" s="111" t="str">
        <f>IFERROR(VLOOKUP($I$4&amp;"--"&amp;ROW(A3122),'Clie-F'!$A$5:$J$7000,10,0),"")</f>
        <v/>
      </c>
    </row>
    <row r="3129" spans="2:7" ht="30" customHeight="1" x14ac:dyDescent="0.3">
      <c r="B3129" s="110">
        <v>3123</v>
      </c>
      <c r="C3129" s="111" t="str">
        <f>IFERROR(VLOOKUP($I$4&amp;"--"&amp;ROW(A3123),'Clie-F'!$A$5:$H$7000,4,0),"")</f>
        <v/>
      </c>
      <c r="D3129" s="112" t="str">
        <f>IFERROR(VLOOKUP($I$4&amp;"--"&amp;ROW(A3123),'Clie-F'!$A$5:$H$7000,7,0),"")</f>
        <v/>
      </c>
      <c r="E3129" s="111" t="str">
        <f t="shared" ca="1" si="48"/>
        <v/>
      </c>
      <c r="F3129" s="111" t="str">
        <f>IFERROR(VLOOKUP($I$4&amp;"--"&amp;ROW(A3123),'Clie-F'!$A$5:$J$7000,9,0),"")</f>
        <v/>
      </c>
      <c r="G3129" s="111" t="str">
        <f>IFERROR(VLOOKUP($I$4&amp;"--"&amp;ROW(A3123),'Clie-F'!$A$5:$J$7000,10,0),"")</f>
        <v/>
      </c>
    </row>
    <row r="3130" spans="2:7" ht="30" customHeight="1" x14ac:dyDescent="0.3">
      <c r="B3130" s="110">
        <v>3124</v>
      </c>
      <c r="C3130" s="111" t="str">
        <f>IFERROR(VLOOKUP($I$4&amp;"--"&amp;ROW(A3124),'Clie-F'!$A$5:$H$7000,4,0),"")</f>
        <v/>
      </c>
      <c r="D3130" s="112" t="str">
        <f>IFERROR(VLOOKUP($I$4&amp;"--"&amp;ROW(A3124),'Clie-F'!$A$5:$H$7000,7,0),"")</f>
        <v/>
      </c>
      <c r="E3130" s="111" t="str">
        <f t="shared" ca="1" si="48"/>
        <v/>
      </c>
      <c r="F3130" s="111" t="str">
        <f>IFERROR(VLOOKUP($I$4&amp;"--"&amp;ROW(A3124),'Clie-F'!$A$5:$J$7000,9,0),"")</f>
        <v/>
      </c>
      <c r="G3130" s="111" t="str">
        <f>IFERROR(VLOOKUP($I$4&amp;"--"&amp;ROW(A3124),'Clie-F'!$A$5:$J$7000,10,0),"")</f>
        <v/>
      </c>
    </row>
    <row r="3131" spans="2:7" ht="30" customHeight="1" x14ac:dyDescent="0.3">
      <c r="B3131" s="110">
        <v>3125</v>
      </c>
      <c r="C3131" s="111" t="str">
        <f>IFERROR(VLOOKUP($I$4&amp;"--"&amp;ROW(A3125),'Clie-F'!$A$5:$H$7000,4,0),"")</f>
        <v/>
      </c>
      <c r="D3131" s="112" t="str">
        <f>IFERROR(VLOOKUP($I$4&amp;"--"&amp;ROW(A3125),'Clie-F'!$A$5:$H$7000,7,0),"")</f>
        <v/>
      </c>
      <c r="E3131" s="111" t="str">
        <f t="shared" ca="1" si="48"/>
        <v/>
      </c>
      <c r="F3131" s="111" t="str">
        <f>IFERROR(VLOOKUP($I$4&amp;"--"&amp;ROW(A3125),'Clie-F'!$A$5:$J$7000,9,0),"")</f>
        <v/>
      </c>
      <c r="G3131" s="111" t="str">
        <f>IFERROR(VLOOKUP($I$4&amp;"--"&amp;ROW(A3125),'Clie-F'!$A$5:$J$7000,10,0),"")</f>
        <v/>
      </c>
    </row>
    <row r="3132" spans="2:7" ht="30" customHeight="1" x14ac:dyDescent="0.3">
      <c r="B3132" s="110">
        <v>3126</v>
      </c>
      <c r="C3132" s="111" t="str">
        <f>IFERROR(VLOOKUP($I$4&amp;"--"&amp;ROW(A3126),'Clie-F'!$A$5:$H$7000,4,0),"")</f>
        <v/>
      </c>
      <c r="D3132" s="112" t="str">
        <f>IFERROR(VLOOKUP($I$4&amp;"--"&amp;ROW(A3126),'Clie-F'!$A$5:$H$7000,7,0),"")</f>
        <v/>
      </c>
      <c r="E3132" s="111" t="str">
        <f t="shared" ca="1" si="48"/>
        <v/>
      </c>
      <c r="F3132" s="111" t="str">
        <f>IFERROR(VLOOKUP($I$4&amp;"--"&amp;ROW(A3126),'Clie-F'!$A$5:$J$7000,9,0),"")</f>
        <v/>
      </c>
      <c r="G3132" s="111" t="str">
        <f>IFERROR(VLOOKUP($I$4&amp;"--"&amp;ROW(A3126),'Clie-F'!$A$5:$J$7000,10,0),"")</f>
        <v/>
      </c>
    </row>
    <row r="3133" spans="2:7" ht="30" customHeight="1" x14ac:dyDescent="0.3">
      <c r="B3133" s="110">
        <v>3127</v>
      </c>
      <c r="C3133" s="111" t="str">
        <f>IFERROR(VLOOKUP($I$4&amp;"--"&amp;ROW(A3127),'Clie-F'!$A$5:$H$7000,4,0),"")</f>
        <v/>
      </c>
      <c r="D3133" s="112" t="str">
        <f>IFERROR(VLOOKUP($I$4&amp;"--"&amp;ROW(A3127),'Clie-F'!$A$5:$H$7000,7,0),"")</f>
        <v/>
      </c>
      <c r="E3133" s="111" t="str">
        <f t="shared" ca="1" si="48"/>
        <v/>
      </c>
      <c r="F3133" s="111" t="str">
        <f>IFERROR(VLOOKUP($I$4&amp;"--"&amp;ROW(A3127),'Clie-F'!$A$5:$J$7000,9,0),"")</f>
        <v/>
      </c>
      <c r="G3133" s="111" t="str">
        <f>IFERROR(VLOOKUP($I$4&amp;"--"&amp;ROW(A3127),'Clie-F'!$A$5:$J$7000,10,0),"")</f>
        <v/>
      </c>
    </row>
    <row r="3134" spans="2:7" ht="30" customHeight="1" x14ac:dyDescent="0.3">
      <c r="B3134" s="110">
        <v>3128</v>
      </c>
      <c r="C3134" s="111" t="str">
        <f>IFERROR(VLOOKUP($I$4&amp;"--"&amp;ROW(A3128),'Clie-F'!$A$5:$H$7000,4,0),"")</f>
        <v/>
      </c>
      <c r="D3134" s="112" t="str">
        <f>IFERROR(VLOOKUP($I$4&amp;"--"&amp;ROW(A3128),'Clie-F'!$A$5:$H$7000,7,0),"")</f>
        <v/>
      </c>
      <c r="E3134" s="111" t="str">
        <f t="shared" ca="1" si="48"/>
        <v/>
      </c>
      <c r="F3134" s="111" t="str">
        <f>IFERROR(VLOOKUP($I$4&amp;"--"&amp;ROW(A3128),'Clie-F'!$A$5:$J$7000,9,0),"")</f>
        <v/>
      </c>
      <c r="G3134" s="111" t="str">
        <f>IFERROR(VLOOKUP($I$4&amp;"--"&amp;ROW(A3128),'Clie-F'!$A$5:$J$7000,10,0),"")</f>
        <v/>
      </c>
    </row>
    <row r="3135" spans="2:7" ht="30" customHeight="1" x14ac:dyDescent="0.3">
      <c r="B3135" s="110">
        <v>3129</v>
      </c>
      <c r="C3135" s="111" t="str">
        <f>IFERROR(VLOOKUP($I$4&amp;"--"&amp;ROW(A3129),'Clie-F'!$A$5:$H$7000,4,0),"")</f>
        <v/>
      </c>
      <c r="D3135" s="112" t="str">
        <f>IFERROR(VLOOKUP($I$4&amp;"--"&amp;ROW(A3129),'Clie-F'!$A$5:$H$7000,7,0),"")</f>
        <v/>
      </c>
      <c r="E3135" s="111" t="str">
        <f t="shared" ca="1" si="48"/>
        <v/>
      </c>
      <c r="F3135" s="111" t="str">
        <f>IFERROR(VLOOKUP($I$4&amp;"--"&amp;ROW(A3129),'Clie-F'!$A$5:$J$7000,9,0),"")</f>
        <v/>
      </c>
      <c r="G3135" s="111" t="str">
        <f>IFERROR(VLOOKUP($I$4&amp;"--"&amp;ROW(A3129),'Clie-F'!$A$5:$J$7000,10,0),"")</f>
        <v/>
      </c>
    </row>
    <row r="3136" spans="2:7" ht="30" customHeight="1" x14ac:dyDescent="0.3">
      <c r="B3136" s="110">
        <v>3130</v>
      </c>
      <c r="C3136" s="111" t="str">
        <f>IFERROR(VLOOKUP($I$4&amp;"--"&amp;ROW(A3130),'Clie-F'!$A$5:$H$7000,4,0),"")</f>
        <v/>
      </c>
      <c r="D3136" s="112" t="str">
        <f>IFERROR(VLOOKUP($I$4&amp;"--"&amp;ROW(A3130),'Clie-F'!$A$5:$H$7000,7,0),"")</f>
        <v/>
      </c>
      <c r="E3136" s="111" t="str">
        <f t="shared" ca="1" si="48"/>
        <v/>
      </c>
      <c r="F3136" s="111" t="str">
        <f>IFERROR(VLOOKUP($I$4&amp;"--"&amp;ROW(A3130),'Clie-F'!$A$5:$J$7000,9,0),"")</f>
        <v/>
      </c>
      <c r="G3136" s="111" t="str">
        <f>IFERROR(VLOOKUP($I$4&amp;"--"&amp;ROW(A3130),'Clie-F'!$A$5:$J$7000,10,0),"")</f>
        <v/>
      </c>
    </row>
    <row r="3137" spans="2:7" ht="30" customHeight="1" x14ac:dyDescent="0.3">
      <c r="B3137" s="110">
        <v>3131</v>
      </c>
      <c r="C3137" s="111" t="str">
        <f>IFERROR(VLOOKUP($I$4&amp;"--"&amp;ROW(A3131),'Clie-F'!$A$5:$H$7000,4,0),"")</f>
        <v/>
      </c>
      <c r="D3137" s="112" t="str">
        <f>IFERROR(VLOOKUP($I$4&amp;"--"&amp;ROW(A3131),'Clie-F'!$A$5:$H$7000,7,0),"")</f>
        <v/>
      </c>
      <c r="E3137" s="111" t="str">
        <f t="shared" ca="1" si="48"/>
        <v/>
      </c>
      <c r="F3137" s="111" t="str">
        <f>IFERROR(VLOOKUP($I$4&amp;"--"&amp;ROW(A3131),'Clie-F'!$A$5:$J$7000,9,0),"")</f>
        <v/>
      </c>
      <c r="G3137" s="111" t="str">
        <f>IFERROR(VLOOKUP($I$4&amp;"--"&amp;ROW(A3131),'Clie-F'!$A$5:$J$7000,10,0),"")</f>
        <v/>
      </c>
    </row>
    <row r="3138" spans="2:7" ht="30" customHeight="1" x14ac:dyDescent="0.3">
      <c r="B3138" s="110">
        <v>3132</v>
      </c>
      <c r="C3138" s="111" t="str">
        <f>IFERROR(VLOOKUP($I$4&amp;"--"&amp;ROW(A3132),'Clie-F'!$A$5:$H$7000,4,0),"")</f>
        <v/>
      </c>
      <c r="D3138" s="112" t="str">
        <f>IFERROR(VLOOKUP($I$4&amp;"--"&amp;ROW(A3132),'Clie-F'!$A$5:$H$7000,7,0),"")</f>
        <v/>
      </c>
      <c r="E3138" s="111" t="str">
        <f t="shared" ca="1" si="48"/>
        <v/>
      </c>
      <c r="F3138" s="111" t="str">
        <f>IFERROR(VLOOKUP($I$4&amp;"--"&amp;ROW(A3132),'Clie-F'!$A$5:$J$7000,9,0),"")</f>
        <v/>
      </c>
      <c r="G3138" s="111" t="str">
        <f>IFERROR(VLOOKUP($I$4&amp;"--"&amp;ROW(A3132),'Clie-F'!$A$5:$J$7000,10,0),"")</f>
        <v/>
      </c>
    </row>
    <row r="3139" spans="2:7" ht="30" customHeight="1" x14ac:dyDescent="0.3">
      <c r="B3139" s="110">
        <v>3133</v>
      </c>
      <c r="C3139" s="111" t="str">
        <f>IFERROR(VLOOKUP($I$4&amp;"--"&amp;ROW(A3133),'Clie-F'!$A$5:$H$7000,4,0),"")</f>
        <v/>
      </c>
      <c r="D3139" s="112" t="str">
        <f>IFERROR(VLOOKUP($I$4&amp;"--"&amp;ROW(A3133),'Clie-F'!$A$5:$H$7000,7,0),"")</f>
        <v/>
      </c>
      <c r="E3139" s="111" t="str">
        <f t="shared" ca="1" si="48"/>
        <v/>
      </c>
      <c r="F3139" s="111" t="str">
        <f>IFERROR(VLOOKUP($I$4&amp;"--"&amp;ROW(A3133),'Clie-F'!$A$5:$J$7000,9,0),"")</f>
        <v/>
      </c>
      <c r="G3139" s="111" t="str">
        <f>IFERROR(VLOOKUP($I$4&amp;"--"&amp;ROW(A3133),'Clie-F'!$A$5:$J$7000,10,0),"")</f>
        <v/>
      </c>
    </row>
    <row r="3140" spans="2:7" ht="30" customHeight="1" x14ac:dyDescent="0.3">
      <c r="B3140" s="110">
        <v>3134</v>
      </c>
      <c r="C3140" s="111" t="str">
        <f>IFERROR(VLOOKUP($I$4&amp;"--"&amp;ROW(A3134),'Clie-F'!$A$5:$H$7000,4,0),"")</f>
        <v/>
      </c>
      <c r="D3140" s="112" t="str">
        <f>IFERROR(VLOOKUP($I$4&amp;"--"&amp;ROW(A3134),'Clie-F'!$A$5:$H$7000,7,0),"")</f>
        <v/>
      </c>
      <c r="E3140" s="111" t="str">
        <f t="shared" ca="1" si="48"/>
        <v/>
      </c>
      <c r="F3140" s="111" t="str">
        <f>IFERROR(VLOOKUP($I$4&amp;"--"&amp;ROW(A3134),'Clie-F'!$A$5:$J$7000,9,0),"")</f>
        <v/>
      </c>
      <c r="G3140" s="111" t="str">
        <f>IFERROR(VLOOKUP($I$4&amp;"--"&amp;ROW(A3134),'Clie-F'!$A$5:$J$7000,10,0),"")</f>
        <v/>
      </c>
    </row>
    <row r="3141" spans="2:7" ht="30" customHeight="1" x14ac:dyDescent="0.3">
      <c r="B3141" s="110">
        <v>3135</v>
      </c>
      <c r="C3141" s="111" t="str">
        <f>IFERROR(VLOOKUP($I$4&amp;"--"&amp;ROW(A3135),'Clie-F'!$A$5:$H$7000,4,0),"")</f>
        <v/>
      </c>
      <c r="D3141" s="112" t="str">
        <f>IFERROR(VLOOKUP($I$4&amp;"--"&amp;ROW(A3135),'Clie-F'!$A$5:$H$7000,7,0),"")</f>
        <v/>
      </c>
      <c r="E3141" s="111" t="str">
        <f t="shared" ca="1" si="48"/>
        <v/>
      </c>
      <c r="F3141" s="111" t="str">
        <f>IFERROR(VLOOKUP($I$4&amp;"--"&amp;ROW(A3135),'Clie-F'!$A$5:$J$7000,9,0),"")</f>
        <v/>
      </c>
      <c r="G3141" s="111" t="str">
        <f>IFERROR(VLOOKUP($I$4&amp;"--"&amp;ROW(A3135),'Clie-F'!$A$5:$J$7000,10,0),"")</f>
        <v/>
      </c>
    </row>
    <row r="3142" spans="2:7" ht="30" customHeight="1" x14ac:dyDescent="0.3">
      <c r="B3142" s="110">
        <v>3136</v>
      </c>
      <c r="C3142" s="111" t="str">
        <f>IFERROR(VLOOKUP($I$4&amp;"--"&amp;ROW(A3136),'Clie-F'!$A$5:$H$7000,4,0),"")</f>
        <v/>
      </c>
      <c r="D3142" s="112" t="str">
        <f>IFERROR(VLOOKUP($I$4&amp;"--"&amp;ROW(A3136),'Clie-F'!$A$5:$H$7000,7,0),"")</f>
        <v/>
      </c>
      <c r="E3142" s="111" t="str">
        <f t="shared" ca="1" si="48"/>
        <v/>
      </c>
      <c r="F3142" s="111" t="str">
        <f>IFERROR(VLOOKUP($I$4&amp;"--"&amp;ROW(A3136),'Clie-F'!$A$5:$J$7000,9,0),"")</f>
        <v/>
      </c>
      <c r="G3142" s="111" t="str">
        <f>IFERROR(VLOOKUP($I$4&amp;"--"&amp;ROW(A3136),'Clie-F'!$A$5:$J$7000,10,0),"")</f>
        <v/>
      </c>
    </row>
    <row r="3143" spans="2:7" ht="30" customHeight="1" x14ac:dyDescent="0.3">
      <c r="B3143" s="110">
        <v>3137</v>
      </c>
      <c r="C3143" s="111" t="str">
        <f>IFERROR(VLOOKUP($I$4&amp;"--"&amp;ROW(A3137),'Clie-F'!$A$5:$H$7000,4,0),"")</f>
        <v/>
      </c>
      <c r="D3143" s="112" t="str">
        <f>IFERROR(VLOOKUP($I$4&amp;"--"&amp;ROW(A3137),'Clie-F'!$A$5:$H$7000,7,0),"")</f>
        <v/>
      </c>
      <c r="E3143" s="111" t="str">
        <f t="shared" ref="E3143:E3206" ca="1" si="49">IFERROR(IF(D3143,DATEDIF(D3143,TODAY(),"Y"),""),"")</f>
        <v/>
      </c>
      <c r="F3143" s="111" t="str">
        <f>IFERROR(VLOOKUP($I$4&amp;"--"&amp;ROW(A3137),'Clie-F'!$A$5:$J$7000,9,0),"")</f>
        <v/>
      </c>
      <c r="G3143" s="111" t="str">
        <f>IFERROR(VLOOKUP($I$4&amp;"--"&amp;ROW(A3137),'Clie-F'!$A$5:$J$7000,10,0),"")</f>
        <v/>
      </c>
    </row>
    <row r="3144" spans="2:7" ht="30" customHeight="1" x14ac:dyDescent="0.3">
      <c r="B3144" s="110">
        <v>3138</v>
      </c>
      <c r="C3144" s="111" t="str">
        <f>IFERROR(VLOOKUP($I$4&amp;"--"&amp;ROW(A3138),'Clie-F'!$A$5:$H$7000,4,0),"")</f>
        <v/>
      </c>
      <c r="D3144" s="112" t="str">
        <f>IFERROR(VLOOKUP($I$4&amp;"--"&amp;ROW(A3138),'Clie-F'!$A$5:$H$7000,7,0),"")</f>
        <v/>
      </c>
      <c r="E3144" s="111" t="str">
        <f t="shared" ca="1" si="49"/>
        <v/>
      </c>
      <c r="F3144" s="111" t="str">
        <f>IFERROR(VLOOKUP($I$4&amp;"--"&amp;ROW(A3138),'Clie-F'!$A$5:$J$7000,9,0),"")</f>
        <v/>
      </c>
      <c r="G3144" s="111" t="str">
        <f>IFERROR(VLOOKUP($I$4&amp;"--"&amp;ROW(A3138),'Clie-F'!$A$5:$J$7000,10,0),"")</f>
        <v/>
      </c>
    </row>
    <row r="3145" spans="2:7" ht="30" customHeight="1" x14ac:dyDescent="0.3">
      <c r="B3145" s="110">
        <v>3139</v>
      </c>
      <c r="C3145" s="111" t="str">
        <f>IFERROR(VLOOKUP($I$4&amp;"--"&amp;ROW(A3139),'Clie-F'!$A$5:$H$7000,4,0),"")</f>
        <v/>
      </c>
      <c r="D3145" s="112" t="str">
        <f>IFERROR(VLOOKUP($I$4&amp;"--"&amp;ROW(A3139),'Clie-F'!$A$5:$H$7000,7,0),"")</f>
        <v/>
      </c>
      <c r="E3145" s="111" t="str">
        <f t="shared" ca="1" si="49"/>
        <v/>
      </c>
      <c r="F3145" s="111" t="str">
        <f>IFERROR(VLOOKUP($I$4&amp;"--"&amp;ROW(A3139),'Clie-F'!$A$5:$J$7000,9,0),"")</f>
        <v/>
      </c>
      <c r="G3145" s="111" t="str">
        <f>IFERROR(VLOOKUP($I$4&amp;"--"&amp;ROW(A3139),'Clie-F'!$A$5:$J$7000,10,0),"")</f>
        <v/>
      </c>
    </row>
    <row r="3146" spans="2:7" ht="30" customHeight="1" x14ac:dyDescent="0.3">
      <c r="B3146" s="110">
        <v>3140</v>
      </c>
      <c r="C3146" s="111" t="str">
        <f>IFERROR(VLOOKUP($I$4&amp;"--"&amp;ROW(A3140),'Clie-F'!$A$5:$H$7000,4,0),"")</f>
        <v/>
      </c>
      <c r="D3146" s="112" t="str">
        <f>IFERROR(VLOOKUP($I$4&amp;"--"&amp;ROW(A3140),'Clie-F'!$A$5:$H$7000,7,0),"")</f>
        <v/>
      </c>
      <c r="E3146" s="111" t="str">
        <f t="shared" ca="1" si="49"/>
        <v/>
      </c>
      <c r="F3146" s="111" t="str">
        <f>IFERROR(VLOOKUP($I$4&amp;"--"&amp;ROW(A3140),'Clie-F'!$A$5:$J$7000,9,0),"")</f>
        <v/>
      </c>
      <c r="G3146" s="111" t="str">
        <f>IFERROR(VLOOKUP($I$4&amp;"--"&amp;ROW(A3140),'Clie-F'!$A$5:$J$7000,10,0),"")</f>
        <v/>
      </c>
    </row>
    <row r="3147" spans="2:7" ht="30" customHeight="1" x14ac:dyDescent="0.3">
      <c r="B3147" s="110">
        <v>3141</v>
      </c>
      <c r="C3147" s="111" t="str">
        <f>IFERROR(VLOOKUP($I$4&amp;"--"&amp;ROW(A3141),'Clie-F'!$A$5:$H$7000,4,0),"")</f>
        <v/>
      </c>
      <c r="D3147" s="112" t="str">
        <f>IFERROR(VLOOKUP($I$4&amp;"--"&amp;ROW(A3141),'Clie-F'!$A$5:$H$7000,7,0),"")</f>
        <v/>
      </c>
      <c r="E3147" s="111" t="str">
        <f t="shared" ca="1" si="49"/>
        <v/>
      </c>
      <c r="F3147" s="111" t="str">
        <f>IFERROR(VLOOKUP($I$4&amp;"--"&amp;ROW(A3141),'Clie-F'!$A$5:$J$7000,9,0),"")</f>
        <v/>
      </c>
      <c r="G3147" s="111" t="str">
        <f>IFERROR(VLOOKUP($I$4&amp;"--"&amp;ROW(A3141),'Clie-F'!$A$5:$J$7000,10,0),"")</f>
        <v/>
      </c>
    </row>
    <row r="3148" spans="2:7" ht="30" customHeight="1" x14ac:dyDescent="0.3">
      <c r="B3148" s="110">
        <v>3142</v>
      </c>
      <c r="C3148" s="111" t="str">
        <f>IFERROR(VLOOKUP($I$4&amp;"--"&amp;ROW(A3142),'Clie-F'!$A$5:$H$7000,4,0),"")</f>
        <v/>
      </c>
      <c r="D3148" s="112" t="str">
        <f>IFERROR(VLOOKUP($I$4&amp;"--"&amp;ROW(A3142),'Clie-F'!$A$5:$H$7000,7,0),"")</f>
        <v/>
      </c>
      <c r="E3148" s="111" t="str">
        <f t="shared" ca="1" si="49"/>
        <v/>
      </c>
      <c r="F3148" s="111" t="str">
        <f>IFERROR(VLOOKUP($I$4&amp;"--"&amp;ROW(A3142),'Clie-F'!$A$5:$J$7000,9,0),"")</f>
        <v/>
      </c>
      <c r="G3148" s="111" t="str">
        <f>IFERROR(VLOOKUP($I$4&amp;"--"&amp;ROW(A3142),'Clie-F'!$A$5:$J$7000,10,0),"")</f>
        <v/>
      </c>
    </row>
    <row r="3149" spans="2:7" ht="30" customHeight="1" x14ac:dyDescent="0.3">
      <c r="B3149" s="110">
        <v>3143</v>
      </c>
      <c r="C3149" s="111" t="str">
        <f>IFERROR(VLOOKUP($I$4&amp;"--"&amp;ROW(A3143),'Clie-F'!$A$5:$H$7000,4,0),"")</f>
        <v/>
      </c>
      <c r="D3149" s="112" t="str">
        <f>IFERROR(VLOOKUP($I$4&amp;"--"&amp;ROW(A3143),'Clie-F'!$A$5:$H$7000,7,0),"")</f>
        <v/>
      </c>
      <c r="E3149" s="111" t="str">
        <f t="shared" ca="1" si="49"/>
        <v/>
      </c>
      <c r="F3149" s="111" t="str">
        <f>IFERROR(VLOOKUP($I$4&amp;"--"&amp;ROW(A3143),'Clie-F'!$A$5:$J$7000,9,0),"")</f>
        <v/>
      </c>
      <c r="G3149" s="111" t="str">
        <f>IFERROR(VLOOKUP($I$4&amp;"--"&amp;ROW(A3143),'Clie-F'!$A$5:$J$7000,10,0),"")</f>
        <v/>
      </c>
    </row>
    <row r="3150" spans="2:7" ht="30" customHeight="1" x14ac:dyDescent="0.3">
      <c r="B3150" s="110">
        <v>3144</v>
      </c>
      <c r="C3150" s="111" t="str">
        <f>IFERROR(VLOOKUP($I$4&amp;"--"&amp;ROW(A3144),'Clie-F'!$A$5:$H$7000,4,0),"")</f>
        <v/>
      </c>
      <c r="D3150" s="112" t="str">
        <f>IFERROR(VLOOKUP($I$4&amp;"--"&amp;ROW(A3144),'Clie-F'!$A$5:$H$7000,7,0),"")</f>
        <v/>
      </c>
      <c r="E3150" s="111" t="str">
        <f t="shared" ca="1" si="49"/>
        <v/>
      </c>
      <c r="F3150" s="111" t="str">
        <f>IFERROR(VLOOKUP($I$4&amp;"--"&amp;ROW(A3144),'Clie-F'!$A$5:$J$7000,9,0),"")</f>
        <v/>
      </c>
      <c r="G3150" s="111" t="str">
        <f>IFERROR(VLOOKUP($I$4&amp;"--"&amp;ROW(A3144),'Clie-F'!$A$5:$J$7000,10,0),"")</f>
        <v/>
      </c>
    </row>
    <row r="3151" spans="2:7" ht="30" customHeight="1" x14ac:dyDescent="0.3">
      <c r="B3151" s="110">
        <v>3145</v>
      </c>
      <c r="C3151" s="111" t="str">
        <f>IFERROR(VLOOKUP($I$4&amp;"--"&amp;ROW(A3145),'Clie-F'!$A$5:$H$7000,4,0),"")</f>
        <v/>
      </c>
      <c r="D3151" s="112" t="str">
        <f>IFERROR(VLOOKUP($I$4&amp;"--"&amp;ROW(A3145),'Clie-F'!$A$5:$H$7000,7,0),"")</f>
        <v/>
      </c>
      <c r="E3151" s="111" t="str">
        <f t="shared" ca="1" si="49"/>
        <v/>
      </c>
      <c r="F3151" s="111" t="str">
        <f>IFERROR(VLOOKUP($I$4&amp;"--"&amp;ROW(A3145),'Clie-F'!$A$5:$J$7000,9,0),"")</f>
        <v/>
      </c>
      <c r="G3151" s="111" t="str">
        <f>IFERROR(VLOOKUP($I$4&amp;"--"&amp;ROW(A3145),'Clie-F'!$A$5:$J$7000,10,0),"")</f>
        <v/>
      </c>
    </row>
    <row r="3152" spans="2:7" ht="30" customHeight="1" x14ac:dyDescent="0.3">
      <c r="B3152" s="110">
        <v>3146</v>
      </c>
      <c r="C3152" s="111" t="str">
        <f>IFERROR(VLOOKUP($I$4&amp;"--"&amp;ROW(A3146),'Clie-F'!$A$5:$H$7000,4,0),"")</f>
        <v/>
      </c>
      <c r="D3152" s="112" t="str">
        <f>IFERROR(VLOOKUP($I$4&amp;"--"&amp;ROW(A3146),'Clie-F'!$A$5:$H$7000,7,0),"")</f>
        <v/>
      </c>
      <c r="E3152" s="111" t="str">
        <f t="shared" ca="1" si="49"/>
        <v/>
      </c>
      <c r="F3152" s="111" t="str">
        <f>IFERROR(VLOOKUP($I$4&amp;"--"&amp;ROW(A3146),'Clie-F'!$A$5:$J$7000,9,0),"")</f>
        <v/>
      </c>
      <c r="G3152" s="111" t="str">
        <f>IFERROR(VLOOKUP($I$4&amp;"--"&amp;ROW(A3146),'Clie-F'!$A$5:$J$7000,10,0),"")</f>
        <v/>
      </c>
    </row>
    <row r="3153" spans="2:7" ht="30" customHeight="1" x14ac:dyDescent="0.3">
      <c r="B3153" s="110">
        <v>3147</v>
      </c>
      <c r="C3153" s="111" t="str">
        <f>IFERROR(VLOOKUP($I$4&amp;"--"&amp;ROW(A3147),'Clie-F'!$A$5:$H$7000,4,0),"")</f>
        <v/>
      </c>
      <c r="D3153" s="112" t="str">
        <f>IFERROR(VLOOKUP($I$4&amp;"--"&amp;ROW(A3147),'Clie-F'!$A$5:$H$7000,7,0),"")</f>
        <v/>
      </c>
      <c r="E3153" s="111" t="str">
        <f t="shared" ca="1" si="49"/>
        <v/>
      </c>
      <c r="F3153" s="111" t="str">
        <f>IFERROR(VLOOKUP($I$4&amp;"--"&amp;ROW(A3147),'Clie-F'!$A$5:$J$7000,9,0),"")</f>
        <v/>
      </c>
      <c r="G3153" s="111" t="str">
        <f>IFERROR(VLOOKUP($I$4&amp;"--"&amp;ROW(A3147),'Clie-F'!$A$5:$J$7000,10,0),"")</f>
        <v/>
      </c>
    </row>
    <row r="3154" spans="2:7" ht="30" customHeight="1" x14ac:dyDescent="0.3">
      <c r="B3154" s="110">
        <v>3148</v>
      </c>
      <c r="C3154" s="111" t="str">
        <f>IFERROR(VLOOKUP($I$4&amp;"--"&amp;ROW(A3148),'Clie-F'!$A$5:$H$7000,4,0),"")</f>
        <v/>
      </c>
      <c r="D3154" s="112" t="str">
        <f>IFERROR(VLOOKUP($I$4&amp;"--"&amp;ROW(A3148),'Clie-F'!$A$5:$H$7000,7,0),"")</f>
        <v/>
      </c>
      <c r="E3154" s="111" t="str">
        <f t="shared" ca="1" si="49"/>
        <v/>
      </c>
      <c r="F3154" s="111" t="str">
        <f>IFERROR(VLOOKUP($I$4&amp;"--"&amp;ROW(A3148),'Clie-F'!$A$5:$J$7000,9,0),"")</f>
        <v/>
      </c>
      <c r="G3154" s="111" t="str">
        <f>IFERROR(VLOOKUP($I$4&amp;"--"&amp;ROW(A3148),'Clie-F'!$A$5:$J$7000,10,0),"")</f>
        <v/>
      </c>
    </row>
    <row r="3155" spans="2:7" ht="30" customHeight="1" x14ac:dyDescent="0.3">
      <c r="B3155" s="110">
        <v>3149</v>
      </c>
      <c r="C3155" s="111" t="str">
        <f>IFERROR(VLOOKUP($I$4&amp;"--"&amp;ROW(A3149),'Clie-F'!$A$5:$H$7000,4,0),"")</f>
        <v/>
      </c>
      <c r="D3155" s="112" t="str">
        <f>IFERROR(VLOOKUP($I$4&amp;"--"&amp;ROW(A3149),'Clie-F'!$A$5:$H$7000,7,0),"")</f>
        <v/>
      </c>
      <c r="E3155" s="111" t="str">
        <f t="shared" ca="1" si="49"/>
        <v/>
      </c>
      <c r="F3155" s="111" t="str">
        <f>IFERROR(VLOOKUP($I$4&amp;"--"&amp;ROW(A3149),'Clie-F'!$A$5:$J$7000,9,0),"")</f>
        <v/>
      </c>
      <c r="G3155" s="111" t="str">
        <f>IFERROR(VLOOKUP($I$4&amp;"--"&amp;ROW(A3149),'Clie-F'!$A$5:$J$7000,10,0),"")</f>
        <v/>
      </c>
    </row>
    <row r="3156" spans="2:7" ht="30" customHeight="1" x14ac:dyDescent="0.3">
      <c r="B3156" s="110">
        <v>3150</v>
      </c>
      <c r="C3156" s="111" t="str">
        <f>IFERROR(VLOOKUP($I$4&amp;"--"&amp;ROW(A3150),'Clie-F'!$A$5:$H$7000,4,0),"")</f>
        <v/>
      </c>
      <c r="D3156" s="112" t="str">
        <f>IFERROR(VLOOKUP($I$4&amp;"--"&amp;ROW(A3150),'Clie-F'!$A$5:$H$7000,7,0),"")</f>
        <v/>
      </c>
      <c r="E3156" s="111" t="str">
        <f t="shared" ca="1" si="49"/>
        <v/>
      </c>
      <c r="F3156" s="111" t="str">
        <f>IFERROR(VLOOKUP($I$4&amp;"--"&amp;ROW(A3150),'Clie-F'!$A$5:$J$7000,9,0),"")</f>
        <v/>
      </c>
      <c r="G3156" s="111" t="str">
        <f>IFERROR(VLOOKUP($I$4&amp;"--"&amp;ROW(A3150),'Clie-F'!$A$5:$J$7000,10,0),"")</f>
        <v/>
      </c>
    </row>
    <row r="3157" spans="2:7" ht="30" customHeight="1" x14ac:dyDescent="0.3">
      <c r="B3157" s="110">
        <v>3151</v>
      </c>
      <c r="C3157" s="111" t="str">
        <f>IFERROR(VLOOKUP($I$4&amp;"--"&amp;ROW(A3151),'Clie-F'!$A$5:$H$7000,4,0),"")</f>
        <v/>
      </c>
      <c r="D3157" s="112" t="str">
        <f>IFERROR(VLOOKUP($I$4&amp;"--"&amp;ROW(A3151),'Clie-F'!$A$5:$H$7000,7,0),"")</f>
        <v/>
      </c>
      <c r="E3157" s="111" t="str">
        <f t="shared" ca="1" si="49"/>
        <v/>
      </c>
      <c r="F3157" s="111" t="str">
        <f>IFERROR(VLOOKUP($I$4&amp;"--"&amp;ROW(A3151),'Clie-F'!$A$5:$J$7000,9,0),"")</f>
        <v/>
      </c>
      <c r="G3157" s="111" t="str">
        <f>IFERROR(VLOOKUP($I$4&amp;"--"&amp;ROW(A3151),'Clie-F'!$A$5:$J$7000,10,0),"")</f>
        <v/>
      </c>
    </row>
    <row r="3158" spans="2:7" ht="30" customHeight="1" x14ac:dyDescent="0.3">
      <c r="B3158" s="110">
        <v>3152</v>
      </c>
      <c r="C3158" s="111" t="str">
        <f>IFERROR(VLOOKUP($I$4&amp;"--"&amp;ROW(A3152),'Clie-F'!$A$5:$H$7000,4,0),"")</f>
        <v/>
      </c>
      <c r="D3158" s="112" t="str">
        <f>IFERROR(VLOOKUP($I$4&amp;"--"&amp;ROW(A3152),'Clie-F'!$A$5:$H$7000,7,0),"")</f>
        <v/>
      </c>
      <c r="E3158" s="111" t="str">
        <f t="shared" ca="1" si="49"/>
        <v/>
      </c>
      <c r="F3158" s="111" t="str">
        <f>IFERROR(VLOOKUP($I$4&amp;"--"&amp;ROW(A3152),'Clie-F'!$A$5:$J$7000,9,0),"")</f>
        <v/>
      </c>
      <c r="G3158" s="111" t="str">
        <f>IFERROR(VLOOKUP($I$4&amp;"--"&amp;ROW(A3152),'Clie-F'!$A$5:$J$7000,10,0),"")</f>
        <v/>
      </c>
    </row>
    <row r="3159" spans="2:7" ht="30" customHeight="1" x14ac:dyDescent="0.3">
      <c r="B3159" s="110">
        <v>3153</v>
      </c>
      <c r="C3159" s="111" t="str">
        <f>IFERROR(VLOOKUP($I$4&amp;"--"&amp;ROW(A3153),'Clie-F'!$A$5:$H$7000,4,0),"")</f>
        <v/>
      </c>
      <c r="D3159" s="112" t="str">
        <f>IFERROR(VLOOKUP($I$4&amp;"--"&amp;ROW(A3153),'Clie-F'!$A$5:$H$7000,7,0),"")</f>
        <v/>
      </c>
      <c r="E3159" s="111" t="str">
        <f t="shared" ca="1" si="49"/>
        <v/>
      </c>
      <c r="F3159" s="111" t="str">
        <f>IFERROR(VLOOKUP($I$4&amp;"--"&amp;ROW(A3153),'Clie-F'!$A$5:$J$7000,9,0),"")</f>
        <v/>
      </c>
      <c r="G3159" s="111" t="str">
        <f>IFERROR(VLOOKUP($I$4&amp;"--"&amp;ROW(A3153),'Clie-F'!$A$5:$J$7000,10,0),"")</f>
        <v/>
      </c>
    </row>
    <row r="3160" spans="2:7" ht="30" customHeight="1" x14ac:dyDescent="0.3">
      <c r="B3160" s="110">
        <v>3154</v>
      </c>
      <c r="C3160" s="111" t="str">
        <f>IFERROR(VLOOKUP($I$4&amp;"--"&amp;ROW(A3154),'Clie-F'!$A$5:$H$7000,4,0),"")</f>
        <v/>
      </c>
      <c r="D3160" s="112" t="str">
        <f>IFERROR(VLOOKUP($I$4&amp;"--"&amp;ROW(A3154),'Clie-F'!$A$5:$H$7000,7,0),"")</f>
        <v/>
      </c>
      <c r="E3160" s="111" t="str">
        <f t="shared" ca="1" si="49"/>
        <v/>
      </c>
      <c r="F3160" s="111" t="str">
        <f>IFERROR(VLOOKUP($I$4&amp;"--"&amp;ROW(A3154),'Clie-F'!$A$5:$J$7000,9,0),"")</f>
        <v/>
      </c>
      <c r="G3160" s="111" t="str">
        <f>IFERROR(VLOOKUP($I$4&amp;"--"&amp;ROW(A3154),'Clie-F'!$A$5:$J$7000,10,0),"")</f>
        <v/>
      </c>
    </row>
    <row r="3161" spans="2:7" ht="30" customHeight="1" x14ac:dyDescent="0.3">
      <c r="B3161" s="110">
        <v>3155</v>
      </c>
      <c r="C3161" s="111" t="str">
        <f>IFERROR(VLOOKUP($I$4&amp;"--"&amp;ROW(A3155),'Clie-F'!$A$5:$H$7000,4,0),"")</f>
        <v/>
      </c>
      <c r="D3161" s="112" t="str">
        <f>IFERROR(VLOOKUP($I$4&amp;"--"&amp;ROW(A3155),'Clie-F'!$A$5:$H$7000,7,0),"")</f>
        <v/>
      </c>
      <c r="E3161" s="111" t="str">
        <f t="shared" ca="1" si="49"/>
        <v/>
      </c>
      <c r="F3161" s="111" t="str">
        <f>IFERROR(VLOOKUP($I$4&amp;"--"&amp;ROW(A3155),'Clie-F'!$A$5:$J$7000,9,0),"")</f>
        <v/>
      </c>
      <c r="G3161" s="111" t="str">
        <f>IFERROR(VLOOKUP($I$4&amp;"--"&amp;ROW(A3155),'Clie-F'!$A$5:$J$7000,10,0),"")</f>
        <v/>
      </c>
    </row>
    <row r="3162" spans="2:7" ht="30" customHeight="1" x14ac:dyDescent="0.3">
      <c r="B3162" s="110">
        <v>3156</v>
      </c>
      <c r="C3162" s="111" t="str">
        <f>IFERROR(VLOOKUP($I$4&amp;"--"&amp;ROW(A3156),'Clie-F'!$A$5:$H$7000,4,0),"")</f>
        <v/>
      </c>
      <c r="D3162" s="112" t="str">
        <f>IFERROR(VLOOKUP($I$4&amp;"--"&amp;ROW(A3156),'Clie-F'!$A$5:$H$7000,7,0),"")</f>
        <v/>
      </c>
      <c r="E3162" s="111" t="str">
        <f t="shared" ca="1" si="49"/>
        <v/>
      </c>
      <c r="F3162" s="111" t="str">
        <f>IFERROR(VLOOKUP($I$4&amp;"--"&amp;ROW(A3156),'Clie-F'!$A$5:$J$7000,9,0),"")</f>
        <v/>
      </c>
      <c r="G3162" s="111" t="str">
        <f>IFERROR(VLOOKUP($I$4&amp;"--"&amp;ROW(A3156),'Clie-F'!$A$5:$J$7000,10,0),"")</f>
        <v/>
      </c>
    </row>
    <row r="3163" spans="2:7" ht="30" customHeight="1" x14ac:dyDescent="0.3">
      <c r="B3163" s="110">
        <v>3157</v>
      </c>
      <c r="C3163" s="111" t="str">
        <f>IFERROR(VLOOKUP($I$4&amp;"--"&amp;ROW(A3157),'Clie-F'!$A$5:$H$7000,4,0),"")</f>
        <v/>
      </c>
      <c r="D3163" s="112" t="str">
        <f>IFERROR(VLOOKUP($I$4&amp;"--"&amp;ROW(A3157),'Clie-F'!$A$5:$H$7000,7,0),"")</f>
        <v/>
      </c>
      <c r="E3163" s="111" t="str">
        <f t="shared" ca="1" si="49"/>
        <v/>
      </c>
      <c r="F3163" s="111" t="str">
        <f>IFERROR(VLOOKUP($I$4&amp;"--"&amp;ROW(A3157),'Clie-F'!$A$5:$J$7000,9,0),"")</f>
        <v/>
      </c>
      <c r="G3163" s="111" t="str">
        <f>IFERROR(VLOOKUP($I$4&amp;"--"&amp;ROW(A3157),'Clie-F'!$A$5:$J$7000,10,0),"")</f>
        <v/>
      </c>
    </row>
    <row r="3164" spans="2:7" ht="30" customHeight="1" x14ac:dyDescent="0.3">
      <c r="B3164" s="110">
        <v>3158</v>
      </c>
      <c r="C3164" s="111" t="str">
        <f>IFERROR(VLOOKUP($I$4&amp;"--"&amp;ROW(A3158),'Clie-F'!$A$5:$H$7000,4,0),"")</f>
        <v/>
      </c>
      <c r="D3164" s="112" t="str">
        <f>IFERROR(VLOOKUP($I$4&amp;"--"&amp;ROW(A3158),'Clie-F'!$A$5:$H$7000,7,0),"")</f>
        <v/>
      </c>
      <c r="E3164" s="111" t="str">
        <f t="shared" ca="1" si="49"/>
        <v/>
      </c>
      <c r="F3164" s="111" t="str">
        <f>IFERROR(VLOOKUP($I$4&amp;"--"&amp;ROW(A3158),'Clie-F'!$A$5:$J$7000,9,0),"")</f>
        <v/>
      </c>
      <c r="G3164" s="111" t="str">
        <f>IFERROR(VLOOKUP($I$4&amp;"--"&amp;ROW(A3158),'Clie-F'!$A$5:$J$7000,10,0),"")</f>
        <v/>
      </c>
    </row>
    <row r="3165" spans="2:7" ht="30" customHeight="1" x14ac:dyDescent="0.3">
      <c r="B3165" s="110">
        <v>3159</v>
      </c>
      <c r="C3165" s="111" t="str">
        <f>IFERROR(VLOOKUP($I$4&amp;"--"&amp;ROW(A3159),'Clie-F'!$A$5:$H$7000,4,0),"")</f>
        <v/>
      </c>
      <c r="D3165" s="112" t="str">
        <f>IFERROR(VLOOKUP($I$4&amp;"--"&amp;ROW(A3159),'Clie-F'!$A$5:$H$7000,7,0),"")</f>
        <v/>
      </c>
      <c r="E3165" s="111" t="str">
        <f t="shared" ca="1" si="49"/>
        <v/>
      </c>
      <c r="F3165" s="111" t="str">
        <f>IFERROR(VLOOKUP($I$4&amp;"--"&amp;ROW(A3159),'Clie-F'!$A$5:$J$7000,9,0),"")</f>
        <v/>
      </c>
      <c r="G3165" s="111" t="str">
        <f>IFERROR(VLOOKUP($I$4&amp;"--"&amp;ROW(A3159),'Clie-F'!$A$5:$J$7000,10,0),"")</f>
        <v/>
      </c>
    </row>
    <row r="3166" spans="2:7" ht="30" customHeight="1" x14ac:dyDescent="0.3">
      <c r="B3166" s="110">
        <v>3160</v>
      </c>
      <c r="C3166" s="111" t="str">
        <f>IFERROR(VLOOKUP($I$4&amp;"--"&amp;ROW(A3160),'Clie-F'!$A$5:$H$7000,4,0),"")</f>
        <v/>
      </c>
      <c r="D3166" s="112" t="str">
        <f>IFERROR(VLOOKUP($I$4&amp;"--"&amp;ROW(A3160),'Clie-F'!$A$5:$H$7000,7,0),"")</f>
        <v/>
      </c>
      <c r="E3166" s="111" t="str">
        <f t="shared" ca="1" si="49"/>
        <v/>
      </c>
      <c r="F3166" s="111" t="str">
        <f>IFERROR(VLOOKUP($I$4&amp;"--"&amp;ROW(A3160),'Clie-F'!$A$5:$J$7000,9,0),"")</f>
        <v/>
      </c>
      <c r="G3166" s="111" t="str">
        <f>IFERROR(VLOOKUP($I$4&amp;"--"&amp;ROW(A3160),'Clie-F'!$A$5:$J$7000,10,0),"")</f>
        <v/>
      </c>
    </row>
    <row r="3167" spans="2:7" ht="30" customHeight="1" x14ac:dyDescent="0.3">
      <c r="B3167" s="110">
        <v>3161</v>
      </c>
      <c r="C3167" s="111" t="str">
        <f>IFERROR(VLOOKUP($I$4&amp;"--"&amp;ROW(A3161),'Clie-F'!$A$5:$H$7000,4,0),"")</f>
        <v/>
      </c>
      <c r="D3167" s="112" t="str">
        <f>IFERROR(VLOOKUP($I$4&amp;"--"&amp;ROW(A3161),'Clie-F'!$A$5:$H$7000,7,0),"")</f>
        <v/>
      </c>
      <c r="E3167" s="111" t="str">
        <f t="shared" ca="1" si="49"/>
        <v/>
      </c>
      <c r="F3167" s="111" t="str">
        <f>IFERROR(VLOOKUP($I$4&amp;"--"&amp;ROW(A3161),'Clie-F'!$A$5:$J$7000,9,0),"")</f>
        <v/>
      </c>
      <c r="G3167" s="111" t="str">
        <f>IFERROR(VLOOKUP($I$4&amp;"--"&amp;ROW(A3161),'Clie-F'!$A$5:$J$7000,10,0),"")</f>
        <v/>
      </c>
    </row>
    <row r="3168" spans="2:7" ht="30" customHeight="1" x14ac:dyDescent="0.3">
      <c r="B3168" s="110">
        <v>3162</v>
      </c>
      <c r="C3168" s="111" t="str">
        <f>IFERROR(VLOOKUP($I$4&amp;"--"&amp;ROW(A3162),'Clie-F'!$A$5:$H$7000,4,0),"")</f>
        <v/>
      </c>
      <c r="D3168" s="112" t="str">
        <f>IFERROR(VLOOKUP($I$4&amp;"--"&amp;ROW(A3162),'Clie-F'!$A$5:$H$7000,7,0),"")</f>
        <v/>
      </c>
      <c r="E3168" s="111" t="str">
        <f t="shared" ca="1" si="49"/>
        <v/>
      </c>
      <c r="F3168" s="111" t="str">
        <f>IFERROR(VLOOKUP($I$4&amp;"--"&amp;ROW(A3162),'Clie-F'!$A$5:$J$7000,9,0),"")</f>
        <v/>
      </c>
      <c r="G3168" s="111" t="str">
        <f>IFERROR(VLOOKUP($I$4&amp;"--"&amp;ROW(A3162),'Clie-F'!$A$5:$J$7000,10,0),"")</f>
        <v/>
      </c>
    </row>
    <row r="3169" spans="2:7" ht="30" customHeight="1" x14ac:dyDescent="0.3">
      <c r="B3169" s="110">
        <v>3163</v>
      </c>
      <c r="C3169" s="111" t="str">
        <f>IFERROR(VLOOKUP($I$4&amp;"--"&amp;ROW(A3163),'Clie-F'!$A$5:$H$7000,4,0),"")</f>
        <v/>
      </c>
      <c r="D3169" s="112" t="str">
        <f>IFERROR(VLOOKUP($I$4&amp;"--"&amp;ROW(A3163),'Clie-F'!$A$5:$H$7000,7,0),"")</f>
        <v/>
      </c>
      <c r="E3169" s="111" t="str">
        <f t="shared" ca="1" si="49"/>
        <v/>
      </c>
      <c r="F3169" s="111" t="str">
        <f>IFERROR(VLOOKUP($I$4&amp;"--"&amp;ROW(A3163),'Clie-F'!$A$5:$J$7000,9,0),"")</f>
        <v/>
      </c>
      <c r="G3169" s="111" t="str">
        <f>IFERROR(VLOOKUP($I$4&amp;"--"&amp;ROW(A3163),'Clie-F'!$A$5:$J$7000,10,0),"")</f>
        <v/>
      </c>
    </row>
    <row r="3170" spans="2:7" ht="30" customHeight="1" x14ac:dyDescent="0.3">
      <c r="B3170" s="110">
        <v>3164</v>
      </c>
      <c r="C3170" s="111" t="str">
        <f>IFERROR(VLOOKUP($I$4&amp;"--"&amp;ROW(A3164),'Clie-F'!$A$5:$H$7000,4,0),"")</f>
        <v/>
      </c>
      <c r="D3170" s="112" t="str">
        <f>IFERROR(VLOOKUP($I$4&amp;"--"&amp;ROW(A3164),'Clie-F'!$A$5:$H$7000,7,0),"")</f>
        <v/>
      </c>
      <c r="E3170" s="111" t="str">
        <f t="shared" ca="1" si="49"/>
        <v/>
      </c>
      <c r="F3170" s="111" t="str">
        <f>IFERROR(VLOOKUP($I$4&amp;"--"&amp;ROW(A3164),'Clie-F'!$A$5:$J$7000,9,0),"")</f>
        <v/>
      </c>
      <c r="G3170" s="111" t="str">
        <f>IFERROR(VLOOKUP($I$4&amp;"--"&amp;ROW(A3164),'Clie-F'!$A$5:$J$7000,10,0),"")</f>
        <v/>
      </c>
    </row>
    <row r="3171" spans="2:7" ht="30" customHeight="1" x14ac:dyDescent="0.3">
      <c r="B3171" s="110">
        <v>3165</v>
      </c>
      <c r="C3171" s="111" t="str">
        <f>IFERROR(VLOOKUP($I$4&amp;"--"&amp;ROW(A3165),'Clie-F'!$A$5:$H$7000,4,0),"")</f>
        <v/>
      </c>
      <c r="D3171" s="112" t="str">
        <f>IFERROR(VLOOKUP($I$4&amp;"--"&amp;ROW(A3165),'Clie-F'!$A$5:$H$7000,7,0),"")</f>
        <v/>
      </c>
      <c r="E3171" s="111" t="str">
        <f t="shared" ca="1" si="49"/>
        <v/>
      </c>
      <c r="F3171" s="111" t="str">
        <f>IFERROR(VLOOKUP($I$4&amp;"--"&amp;ROW(A3165),'Clie-F'!$A$5:$J$7000,9,0),"")</f>
        <v/>
      </c>
      <c r="G3171" s="111" t="str">
        <f>IFERROR(VLOOKUP($I$4&amp;"--"&amp;ROW(A3165),'Clie-F'!$A$5:$J$7000,10,0),"")</f>
        <v/>
      </c>
    </row>
    <row r="3172" spans="2:7" ht="30" customHeight="1" x14ac:dyDescent="0.3">
      <c r="B3172" s="110">
        <v>3166</v>
      </c>
      <c r="C3172" s="111" t="str">
        <f>IFERROR(VLOOKUP($I$4&amp;"--"&amp;ROW(A3166),'Clie-F'!$A$5:$H$7000,4,0),"")</f>
        <v/>
      </c>
      <c r="D3172" s="112" t="str">
        <f>IFERROR(VLOOKUP($I$4&amp;"--"&amp;ROW(A3166),'Clie-F'!$A$5:$H$7000,7,0),"")</f>
        <v/>
      </c>
      <c r="E3172" s="111" t="str">
        <f t="shared" ca="1" si="49"/>
        <v/>
      </c>
      <c r="F3172" s="111" t="str">
        <f>IFERROR(VLOOKUP($I$4&amp;"--"&amp;ROW(A3166),'Clie-F'!$A$5:$J$7000,9,0),"")</f>
        <v/>
      </c>
      <c r="G3172" s="111" t="str">
        <f>IFERROR(VLOOKUP($I$4&amp;"--"&amp;ROW(A3166),'Clie-F'!$A$5:$J$7000,10,0),"")</f>
        <v/>
      </c>
    </row>
    <row r="3173" spans="2:7" ht="30" customHeight="1" x14ac:dyDescent="0.3">
      <c r="B3173" s="110">
        <v>3167</v>
      </c>
      <c r="C3173" s="111" t="str">
        <f>IFERROR(VLOOKUP($I$4&amp;"--"&amp;ROW(A3167),'Clie-F'!$A$5:$H$7000,4,0),"")</f>
        <v/>
      </c>
      <c r="D3173" s="112" t="str">
        <f>IFERROR(VLOOKUP($I$4&amp;"--"&amp;ROW(A3167),'Clie-F'!$A$5:$H$7000,7,0),"")</f>
        <v/>
      </c>
      <c r="E3173" s="111" t="str">
        <f t="shared" ca="1" si="49"/>
        <v/>
      </c>
      <c r="F3173" s="111" t="str">
        <f>IFERROR(VLOOKUP($I$4&amp;"--"&amp;ROW(A3167),'Clie-F'!$A$5:$J$7000,9,0),"")</f>
        <v/>
      </c>
      <c r="G3173" s="111" t="str">
        <f>IFERROR(VLOOKUP($I$4&amp;"--"&amp;ROW(A3167),'Clie-F'!$A$5:$J$7000,10,0),"")</f>
        <v/>
      </c>
    </row>
    <row r="3174" spans="2:7" ht="30" customHeight="1" x14ac:dyDescent="0.3">
      <c r="B3174" s="110">
        <v>3168</v>
      </c>
      <c r="C3174" s="111" t="str">
        <f>IFERROR(VLOOKUP($I$4&amp;"--"&amp;ROW(A3168),'Clie-F'!$A$5:$H$7000,4,0),"")</f>
        <v/>
      </c>
      <c r="D3174" s="112" t="str">
        <f>IFERROR(VLOOKUP($I$4&amp;"--"&amp;ROW(A3168),'Clie-F'!$A$5:$H$7000,7,0),"")</f>
        <v/>
      </c>
      <c r="E3174" s="111" t="str">
        <f t="shared" ca="1" si="49"/>
        <v/>
      </c>
      <c r="F3174" s="111" t="str">
        <f>IFERROR(VLOOKUP($I$4&amp;"--"&amp;ROW(A3168),'Clie-F'!$A$5:$J$7000,9,0),"")</f>
        <v/>
      </c>
      <c r="G3174" s="111" t="str">
        <f>IFERROR(VLOOKUP($I$4&amp;"--"&amp;ROW(A3168),'Clie-F'!$A$5:$J$7000,10,0),"")</f>
        <v/>
      </c>
    </row>
    <row r="3175" spans="2:7" ht="30" customHeight="1" x14ac:dyDescent="0.3">
      <c r="B3175" s="110">
        <v>3169</v>
      </c>
      <c r="C3175" s="111" t="str">
        <f>IFERROR(VLOOKUP($I$4&amp;"--"&amp;ROW(A3169),'Clie-F'!$A$5:$H$7000,4,0),"")</f>
        <v/>
      </c>
      <c r="D3175" s="112" t="str">
        <f>IFERROR(VLOOKUP($I$4&amp;"--"&amp;ROW(A3169),'Clie-F'!$A$5:$H$7000,7,0),"")</f>
        <v/>
      </c>
      <c r="E3175" s="111" t="str">
        <f t="shared" ca="1" si="49"/>
        <v/>
      </c>
      <c r="F3175" s="111" t="str">
        <f>IFERROR(VLOOKUP($I$4&amp;"--"&amp;ROW(A3169),'Clie-F'!$A$5:$J$7000,9,0),"")</f>
        <v/>
      </c>
      <c r="G3175" s="111" t="str">
        <f>IFERROR(VLOOKUP($I$4&amp;"--"&amp;ROW(A3169),'Clie-F'!$A$5:$J$7000,10,0),"")</f>
        <v/>
      </c>
    </row>
    <row r="3176" spans="2:7" ht="30" customHeight="1" x14ac:dyDescent="0.3">
      <c r="B3176" s="110">
        <v>3170</v>
      </c>
      <c r="C3176" s="111" t="str">
        <f>IFERROR(VLOOKUP($I$4&amp;"--"&amp;ROW(A3170),'Clie-F'!$A$5:$H$7000,4,0),"")</f>
        <v/>
      </c>
      <c r="D3176" s="112" t="str">
        <f>IFERROR(VLOOKUP($I$4&amp;"--"&amp;ROW(A3170),'Clie-F'!$A$5:$H$7000,7,0),"")</f>
        <v/>
      </c>
      <c r="E3176" s="111" t="str">
        <f t="shared" ca="1" si="49"/>
        <v/>
      </c>
      <c r="F3176" s="111" t="str">
        <f>IFERROR(VLOOKUP($I$4&amp;"--"&amp;ROW(A3170),'Clie-F'!$A$5:$J$7000,9,0),"")</f>
        <v/>
      </c>
      <c r="G3176" s="111" t="str">
        <f>IFERROR(VLOOKUP($I$4&amp;"--"&amp;ROW(A3170),'Clie-F'!$A$5:$J$7000,10,0),"")</f>
        <v/>
      </c>
    </row>
    <row r="3177" spans="2:7" ht="30" customHeight="1" x14ac:dyDescent="0.3">
      <c r="B3177" s="110">
        <v>3171</v>
      </c>
      <c r="C3177" s="111" t="str">
        <f>IFERROR(VLOOKUP($I$4&amp;"--"&amp;ROW(A3171),'Clie-F'!$A$5:$H$7000,4,0),"")</f>
        <v/>
      </c>
      <c r="D3177" s="112" t="str">
        <f>IFERROR(VLOOKUP($I$4&amp;"--"&amp;ROW(A3171),'Clie-F'!$A$5:$H$7000,7,0),"")</f>
        <v/>
      </c>
      <c r="E3177" s="111" t="str">
        <f t="shared" ca="1" si="49"/>
        <v/>
      </c>
      <c r="F3177" s="111" t="str">
        <f>IFERROR(VLOOKUP($I$4&amp;"--"&amp;ROW(A3171),'Clie-F'!$A$5:$J$7000,9,0),"")</f>
        <v/>
      </c>
      <c r="G3177" s="111" t="str">
        <f>IFERROR(VLOOKUP($I$4&amp;"--"&amp;ROW(A3171),'Clie-F'!$A$5:$J$7000,10,0),"")</f>
        <v/>
      </c>
    </row>
    <row r="3178" spans="2:7" ht="30" customHeight="1" x14ac:dyDescent="0.3">
      <c r="B3178" s="110">
        <v>3172</v>
      </c>
      <c r="C3178" s="111" t="str">
        <f>IFERROR(VLOOKUP($I$4&amp;"--"&amp;ROW(A3172),'Clie-F'!$A$5:$H$7000,4,0),"")</f>
        <v/>
      </c>
      <c r="D3178" s="112" t="str">
        <f>IFERROR(VLOOKUP($I$4&amp;"--"&amp;ROW(A3172),'Clie-F'!$A$5:$H$7000,7,0),"")</f>
        <v/>
      </c>
      <c r="E3178" s="111" t="str">
        <f t="shared" ca="1" si="49"/>
        <v/>
      </c>
      <c r="F3178" s="111" t="str">
        <f>IFERROR(VLOOKUP($I$4&amp;"--"&amp;ROW(A3172),'Clie-F'!$A$5:$J$7000,9,0),"")</f>
        <v/>
      </c>
      <c r="G3178" s="111" t="str">
        <f>IFERROR(VLOOKUP($I$4&amp;"--"&amp;ROW(A3172),'Clie-F'!$A$5:$J$7000,10,0),"")</f>
        <v/>
      </c>
    </row>
    <row r="3179" spans="2:7" ht="30" customHeight="1" x14ac:dyDescent="0.3">
      <c r="B3179" s="110">
        <v>3173</v>
      </c>
      <c r="C3179" s="111" t="str">
        <f>IFERROR(VLOOKUP($I$4&amp;"--"&amp;ROW(A3173),'Clie-F'!$A$5:$H$7000,4,0),"")</f>
        <v/>
      </c>
      <c r="D3179" s="112" t="str">
        <f>IFERROR(VLOOKUP($I$4&amp;"--"&amp;ROW(A3173),'Clie-F'!$A$5:$H$7000,7,0),"")</f>
        <v/>
      </c>
      <c r="E3179" s="111" t="str">
        <f t="shared" ca="1" si="49"/>
        <v/>
      </c>
      <c r="F3179" s="111" t="str">
        <f>IFERROR(VLOOKUP($I$4&amp;"--"&amp;ROW(A3173),'Clie-F'!$A$5:$J$7000,9,0),"")</f>
        <v/>
      </c>
      <c r="G3179" s="111" t="str">
        <f>IFERROR(VLOOKUP($I$4&amp;"--"&amp;ROW(A3173),'Clie-F'!$A$5:$J$7000,10,0),"")</f>
        <v/>
      </c>
    </row>
    <row r="3180" spans="2:7" ht="30" customHeight="1" x14ac:dyDescent="0.3">
      <c r="B3180" s="110">
        <v>3174</v>
      </c>
      <c r="C3180" s="111" t="str">
        <f>IFERROR(VLOOKUP($I$4&amp;"--"&amp;ROW(A3174),'Clie-F'!$A$5:$H$7000,4,0),"")</f>
        <v/>
      </c>
      <c r="D3180" s="112" t="str">
        <f>IFERROR(VLOOKUP($I$4&amp;"--"&amp;ROW(A3174),'Clie-F'!$A$5:$H$7000,7,0),"")</f>
        <v/>
      </c>
      <c r="E3180" s="111" t="str">
        <f t="shared" ca="1" si="49"/>
        <v/>
      </c>
      <c r="F3180" s="111" t="str">
        <f>IFERROR(VLOOKUP($I$4&amp;"--"&amp;ROW(A3174),'Clie-F'!$A$5:$J$7000,9,0),"")</f>
        <v/>
      </c>
      <c r="G3180" s="111" t="str">
        <f>IFERROR(VLOOKUP($I$4&amp;"--"&amp;ROW(A3174),'Clie-F'!$A$5:$J$7000,10,0),"")</f>
        <v/>
      </c>
    </row>
    <row r="3181" spans="2:7" ht="30" customHeight="1" x14ac:dyDescent="0.3">
      <c r="B3181" s="110">
        <v>3175</v>
      </c>
      <c r="C3181" s="111" t="str">
        <f>IFERROR(VLOOKUP($I$4&amp;"--"&amp;ROW(A3175),'Clie-F'!$A$5:$H$7000,4,0),"")</f>
        <v/>
      </c>
      <c r="D3181" s="112" t="str">
        <f>IFERROR(VLOOKUP($I$4&amp;"--"&amp;ROW(A3175),'Clie-F'!$A$5:$H$7000,7,0),"")</f>
        <v/>
      </c>
      <c r="E3181" s="111" t="str">
        <f t="shared" ca="1" si="49"/>
        <v/>
      </c>
      <c r="F3181" s="111" t="str">
        <f>IFERROR(VLOOKUP($I$4&amp;"--"&amp;ROW(A3175),'Clie-F'!$A$5:$J$7000,9,0),"")</f>
        <v/>
      </c>
      <c r="G3181" s="111" t="str">
        <f>IFERROR(VLOOKUP($I$4&amp;"--"&amp;ROW(A3175),'Clie-F'!$A$5:$J$7000,10,0),"")</f>
        <v/>
      </c>
    </row>
    <row r="3182" spans="2:7" ht="30" customHeight="1" x14ac:dyDescent="0.3">
      <c r="B3182" s="110">
        <v>3176</v>
      </c>
      <c r="C3182" s="111" t="str">
        <f>IFERROR(VLOOKUP($I$4&amp;"--"&amp;ROW(A3176),'Clie-F'!$A$5:$H$7000,4,0),"")</f>
        <v/>
      </c>
      <c r="D3182" s="112" t="str">
        <f>IFERROR(VLOOKUP($I$4&amp;"--"&amp;ROW(A3176),'Clie-F'!$A$5:$H$7000,7,0),"")</f>
        <v/>
      </c>
      <c r="E3182" s="111" t="str">
        <f t="shared" ca="1" si="49"/>
        <v/>
      </c>
      <c r="F3182" s="111" t="str">
        <f>IFERROR(VLOOKUP($I$4&amp;"--"&amp;ROW(A3176),'Clie-F'!$A$5:$J$7000,9,0),"")</f>
        <v/>
      </c>
      <c r="G3182" s="111" t="str">
        <f>IFERROR(VLOOKUP($I$4&amp;"--"&amp;ROW(A3176),'Clie-F'!$A$5:$J$7000,10,0),"")</f>
        <v/>
      </c>
    </row>
    <row r="3183" spans="2:7" ht="30" customHeight="1" x14ac:dyDescent="0.3">
      <c r="B3183" s="110">
        <v>3177</v>
      </c>
      <c r="C3183" s="111" t="str">
        <f>IFERROR(VLOOKUP($I$4&amp;"--"&amp;ROW(A3177),'Clie-F'!$A$5:$H$7000,4,0),"")</f>
        <v/>
      </c>
      <c r="D3183" s="112" t="str">
        <f>IFERROR(VLOOKUP($I$4&amp;"--"&amp;ROW(A3177),'Clie-F'!$A$5:$H$7000,7,0),"")</f>
        <v/>
      </c>
      <c r="E3183" s="111" t="str">
        <f t="shared" ca="1" si="49"/>
        <v/>
      </c>
      <c r="F3183" s="111" t="str">
        <f>IFERROR(VLOOKUP($I$4&amp;"--"&amp;ROW(A3177),'Clie-F'!$A$5:$J$7000,9,0),"")</f>
        <v/>
      </c>
      <c r="G3183" s="111" t="str">
        <f>IFERROR(VLOOKUP($I$4&amp;"--"&amp;ROW(A3177),'Clie-F'!$A$5:$J$7000,10,0),"")</f>
        <v/>
      </c>
    </row>
    <row r="3184" spans="2:7" ht="30" customHeight="1" x14ac:dyDescent="0.3">
      <c r="B3184" s="110">
        <v>3178</v>
      </c>
      <c r="C3184" s="111" t="str">
        <f>IFERROR(VLOOKUP($I$4&amp;"--"&amp;ROW(A3178),'Clie-F'!$A$5:$H$7000,4,0),"")</f>
        <v/>
      </c>
      <c r="D3184" s="112" t="str">
        <f>IFERROR(VLOOKUP($I$4&amp;"--"&amp;ROW(A3178),'Clie-F'!$A$5:$H$7000,7,0),"")</f>
        <v/>
      </c>
      <c r="E3184" s="111" t="str">
        <f t="shared" ca="1" si="49"/>
        <v/>
      </c>
      <c r="F3184" s="111" t="str">
        <f>IFERROR(VLOOKUP($I$4&amp;"--"&amp;ROW(A3178),'Clie-F'!$A$5:$J$7000,9,0),"")</f>
        <v/>
      </c>
      <c r="G3184" s="111" t="str">
        <f>IFERROR(VLOOKUP($I$4&amp;"--"&amp;ROW(A3178),'Clie-F'!$A$5:$J$7000,10,0),"")</f>
        <v/>
      </c>
    </row>
    <row r="3185" spans="2:7" ht="30" customHeight="1" x14ac:dyDescent="0.3">
      <c r="B3185" s="110">
        <v>3179</v>
      </c>
      <c r="C3185" s="111" t="str">
        <f>IFERROR(VLOOKUP($I$4&amp;"--"&amp;ROW(A3179),'Clie-F'!$A$5:$H$7000,4,0),"")</f>
        <v/>
      </c>
      <c r="D3185" s="112" t="str">
        <f>IFERROR(VLOOKUP($I$4&amp;"--"&amp;ROW(A3179),'Clie-F'!$A$5:$H$7000,7,0),"")</f>
        <v/>
      </c>
      <c r="E3185" s="111" t="str">
        <f t="shared" ca="1" si="49"/>
        <v/>
      </c>
      <c r="F3185" s="111" t="str">
        <f>IFERROR(VLOOKUP($I$4&amp;"--"&amp;ROW(A3179),'Clie-F'!$A$5:$J$7000,9,0),"")</f>
        <v/>
      </c>
      <c r="G3185" s="111" t="str">
        <f>IFERROR(VLOOKUP($I$4&amp;"--"&amp;ROW(A3179),'Clie-F'!$A$5:$J$7000,10,0),"")</f>
        <v/>
      </c>
    </row>
    <row r="3186" spans="2:7" ht="30" customHeight="1" x14ac:dyDescent="0.3">
      <c r="B3186" s="110">
        <v>3180</v>
      </c>
      <c r="C3186" s="111" t="str">
        <f>IFERROR(VLOOKUP($I$4&amp;"--"&amp;ROW(A3180),'Clie-F'!$A$5:$H$7000,4,0),"")</f>
        <v/>
      </c>
      <c r="D3186" s="112" t="str">
        <f>IFERROR(VLOOKUP($I$4&amp;"--"&amp;ROW(A3180),'Clie-F'!$A$5:$H$7000,7,0),"")</f>
        <v/>
      </c>
      <c r="E3186" s="111" t="str">
        <f t="shared" ca="1" si="49"/>
        <v/>
      </c>
      <c r="F3186" s="111" t="str">
        <f>IFERROR(VLOOKUP($I$4&amp;"--"&amp;ROW(A3180),'Clie-F'!$A$5:$J$7000,9,0),"")</f>
        <v/>
      </c>
      <c r="G3186" s="111" t="str">
        <f>IFERROR(VLOOKUP($I$4&amp;"--"&amp;ROW(A3180),'Clie-F'!$A$5:$J$7000,10,0),"")</f>
        <v/>
      </c>
    </row>
    <row r="3187" spans="2:7" ht="30" customHeight="1" x14ac:dyDescent="0.3">
      <c r="B3187" s="110">
        <v>3181</v>
      </c>
      <c r="C3187" s="111" t="str">
        <f>IFERROR(VLOOKUP($I$4&amp;"--"&amp;ROW(A3181),'Clie-F'!$A$5:$H$7000,4,0),"")</f>
        <v/>
      </c>
      <c r="D3187" s="112" t="str">
        <f>IFERROR(VLOOKUP($I$4&amp;"--"&amp;ROW(A3181),'Clie-F'!$A$5:$H$7000,7,0),"")</f>
        <v/>
      </c>
      <c r="E3187" s="111" t="str">
        <f t="shared" ca="1" si="49"/>
        <v/>
      </c>
      <c r="F3187" s="111" t="str">
        <f>IFERROR(VLOOKUP($I$4&amp;"--"&amp;ROW(A3181),'Clie-F'!$A$5:$J$7000,9,0),"")</f>
        <v/>
      </c>
      <c r="G3187" s="111" t="str">
        <f>IFERROR(VLOOKUP($I$4&amp;"--"&amp;ROW(A3181),'Clie-F'!$A$5:$J$7000,10,0),"")</f>
        <v/>
      </c>
    </row>
    <row r="3188" spans="2:7" ht="30" customHeight="1" x14ac:dyDescent="0.3">
      <c r="B3188" s="110">
        <v>3182</v>
      </c>
      <c r="C3188" s="111" t="str">
        <f>IFERROR(VLOOKUP($I$4&amp;"--"&amp;ROW(A3182),'Clie-F'!$A$5:$H$7000,4,0),"")</f>
        <v/>
      </c>
      <c r="D3188" s="112" t="str">
        <f>IFERROR(VLOOKUP($I$4&amp;"--"&amp;ROW(A3182),'Clie-F'!$A$5:$H$7000,7,0),"")</f>
        <v/>
      </c>
      <c r="E3188" s="111" t="str">
        <f t="shared" ca="1" si="49"/>
        <v/>
      </c>
      <c r="F3188" s="111" t="str">
        <f>IFERROR(VLOOKUP($I$4&amp;"--"&amp;ROW(A3182),'Clie-F'!$A$5:$J$7000,9,0),"")</f>
        <v/>
      </c>
      <c r="G3188" s="111" t="str">
        <f>IFERROR(VLOOKUP($I$4&amp;"--"&amp;ROW(A3182),'Clie-F'!$A$5:$J$7000,10,0),"")</f>
        <v/>
      </c>
    </row>
    <row r="3189" spans="2:7" ht="30" customHeight="1" x14ac:dyDescent="0.3">
      <c r="B3189" s="110">
        <v>3183</v>
      </c>
      <c r="C3189" s="111" t="str">
        <f>IFERROR(VLOOKUP($I$4&amp;"--"&amp;ROW(A3183),'Clie-F'!$A$5:$H$7000,4,0),"")</f>
        <v/>
      </c>
      <c r="D3189" s="112" t="str">
        <f>IFERROR(VLOOKUP($I$4&amp;"--"&amp;ROW(A3183),'Clie-F'!$A$5:$H$7000,7,0),"")</f>
        <v/>
      </c>
      <c r="E3189" s="111" t="str">
        <f t="shared" ca="1" si="49"/>
        <v/>
      </c>
      <c r="F3189" s="111" t="str">
        <f>IFERROR(VLOOKUP($I$4&amp;"--"&amp;ROW(A3183),'Clie-F'!$A$5:$J$7000,9,0),"")</f>
        <v/>
      </c>
      <c r="G3189" s="111" t="str">
        <f>IFERROR(VLOOKUP($I$4&amp;"--"&amp;ROW(A3183),'Clie-F'!$A$5:$J$7000,10,0),"")</f>
        <v/>
      </c>
    </row>
    <row r="3190" spans="2:7" ht="30" customHeight="1" x14ac:dyDescent="0.3">
      <c r="B3190" s="110">
        <v>3184</v>
      </c>
      <c r="C3190" s="111" t="str">
        <f>IFERROR(VLOOKUP($I$4&amp;"--"&amp;ROW(A3184),'Clie-F'!$A$5:$H$7000,4,0),"")</f>
        <v/>
      </c>
      <c r="D3190" s="112" t="str">
        <f>IFERROR(VLOOKUP($I$4&amp;"--"&amp;ROW(A3184),'Clie-F'!$A$5:$H$7000,7,0),"")</f>
        <v/>
      </c>
      <c r="E3190" s="111" t="str">
        <f t="shared" ca="1" si="49"/>
        <v/>
      </c>
      <c r="F3190" s="111" t="str">
        <f>IFERROR(VLOOKUP($I$4&amp;"--"&amp;ROW(A3184),'Clie-F'!$A$5:$J$7000,9,0),"")</f>
        <v/>
      </c>
      <c r="G3190" s="111" t="str">
        <f>IFERROR(VLOOKUP($I$4&amp;"--"&amp;ROW(A3184),'Clie-F'!$A$5:$J$7000,10,0),"")</f>
        <v/>
      </c>
    </row>
    <row r="3191" spans="2:7" ht="30" customHeight="1" x14ac:dyDescent="0.3">
      <c r="B3191" s="110">
        <v>3185</v>
      </c>
      <c r="C3191" s="111" t="str">
        <f>IFERROR(VLOOKUP($I$4&amp;"--"&amp;ROW(A3185),'Clie-F'!$A$5:$H$7000,4,0),"")</f>
        <v/>
      </c>
      <c r="D3191" s="112" t="str">
        <f>IFERROR(VLOOKUP($I$4&amp;"--"&amp;ROW(A3185),'Clie-F'!$A$5:$H$7000,7,0),"")</f>
        <v/>
      </c>
      <c r="E3191" s="111" t="str">
        <f t="shared" ca="1" si="49"/>
        <v/>
      </c>
      <c r="F3191" s="111" t="str">
        <f>IFERROR(VLOOKUP($I$4&amp;"--"&amp;ROW(A3185),'Clie-F'!$A$5:$J$7000,9,0),"")</f>
        <v/>
      </c>
      <c r="G3191" s="111" t="str">
        <f>IFERROR(VLOOKUP($I$4&amp;"--"&amp;ROW(A3185),'Clie-F'!$A$5:$J$7000,10,0),"")</f>
        <v/>
      </c>
    </row>
    <row r="3192" spans="2:7" ht="30" customHeight="1" x14ac:dyDescent="0.3">
      <c r="B3192" s="110">
        <v>3186</v>
      </c>
      <c r="C3192" s="111" t="str">
        <f>IFERROR(VLOOKUP($I$4&amp;"--"&amp;ROW(A3186),'Clie-F'!$A$5:$H$7000,4,0),"")</f>
        <v/>
      </c>
      <c r="D3192" s="112" t="str">
        <f>IFERROR(VLOOKUP($I$4&amp;"--"&amp;ROW(A3186),'Clie-F'!$A$5:$H$7000,7,0),"")</f>
        <v/>
      </c>
      <c r="E3192" s="111" t="str">
        <f t="shared" ca="1" si="49"/>
        <v/>
      </c>
      <c r="F3192" s="111" t="str">
        <f>IFERROR(VLOOKUP($I$4&amp;"--"&amp;ROW(A3186),'Clie-F'!$A$5:$J$7000,9,0),"")</f>
        <v/>
      </c>
      <c r="G3192" s="111" t="str">
        <f>IFERROR(VLOOKUP($I$4&amp;"--"&amp;ROW(A3186),'Clie-F'!$A$5:$J$7000,10,0),"")</f>
        <v/>
      </c>
    </row>
    <row r="3193" spans="2:7" ht="30" customHeight="1" x14ac:dyDescent="0.3">
      <c r="B3193" s="110">
        <v>3187</v>
      </c>
      <c r="C3193" s="111" t="str">
        <f>IFERROR(VLOOKUP($I$4&amp;"--"&amp;ROW(A3187),'Clie-F'!$A$5:$H$7000,4,0),"")</f>
        <v/>
      </c>
      <c r="D3193" s="112" t="str">
        <f>IFERROR(VLOOKUP($I$4&amp;"--"&amp;ROW(A3187),'Clie-F'!$A$5:$H$7000,7,0),"")</f>
        <v/>
      </c>
      <c r="E3193" s="111" t="str">
        <f t="shared" ca="1" si="49"/>
        <v/>
      </c>
      <c r="F3193" s="111" t="str">
        <f>IFERROR(VLOOKUP($I$4&amp;"--"&amp;ROW(A3187),'Clie-F'!$A$5:$J$7000,9,0),"")</f>
        <v/>
      </c>
      <c r="G3193" s="111" t="str">
        <f>IFERROR(VLOOKUP($I$4&amp;"--"&amp;ROW(A3187),'Clie-F'!$A$5:$J$7000,10,0),"")</f>
        <v/>
      </c>
    </row>
    <row r="3194" spans="2:7" ht="30" customHeight="1" x14ac:dyDescent="0.3">
      <c r="B3194" s="110">
        <v>3188</v>
      </c>
      <c r="C3194" s="111" t="str">
        <f>IFERROR(VLOOKUP($I$4&amp;"--"&amp;ROW(A3188),'Clie-F'!$A$5:$H$7000,4,0),"")</f>
        <v/>
      </c>
      <c r="D3194" s="112" t="str">
        <f>IFERROR(VLOOKUP($I$4&amp;"--"&amp;ROW(A3188),'Clie-F'!$A$5:$H$7000,7,0),"")</f>
        <v/>
      </c>
      <c r="E3194" s="111" t="str">
        <f t="shared" ca="1" si="49"/>
        <v/>
      </c>
      <c r="F3194" s="111" t="str">
        <f>IFERROR(VLOOKUP($I$4&amp;"--"&amp;ROW(A3188),'Clie-F'!$A$5:$J$7000,9,0),"")</f>
        <v/>
      </c>
      <c r="G3194" s="111" t="str">
        <f>IFERROR(VLOOKUP($I$4&amp;"--"&amp;ROW(A3188),'Clie-F'!$A$5:$J$7000,10,0),"")</f>
        <v/>
      </c>
    </row>
    <row r="3195" spans="2:7" ht="30" customHeight="1" x14ac:dyDescent="0.3">
      <c r="B3195" s="110">
        <v>3189</v>
      </c>
      <c r="C3195" s="111" t="str">
        <f>IFERROR(VLOOKUP($I$4&amp;"--"&amp;ROW(A3189),'Clie-F'!$A$5:$H$7000,4,0),"")</f>
        <v/>
      </c>
      <c r="D3195" s="112" t="str">
        <f>IFERROR(VLOOKUP($I$4&amp;"--"&amp;ROW(A3189),'Clie-F'!$A$5:$H$7000,7,0),"")</f>
        <v/>
      </c>
      <c r="E3195" s="111" t="str">
        <f t="shared" ca="1" si="49"/>
        <v/>
      </c>
      <c r="F3195" s="111" t="str">
        <f>IFERROR(VLOOKUP($I$4&amp;"--"&amp;ROW(A3189),'Clie-F'!$A$5:$J$7000,9,0),"")</f>
        <v/>
      </c>
      <c r="G3195" s="111" t="str">
        <f>IFERROR(VLOOKUP($I$4&amp;"--"&amp;ROW(A3189),'Clie-F'!$A$5:$J$7000,10,0),"")</f>
        <v/>
      </c>
    </row>
    <row r="3196" spans="2:7" ht="30" customHeight="1" x14ac:dyDescent="0.3">
      <c r="B3196" s="110">
        <v>3190</v>
      </c>
      <c r="C3196" s="111" t="str">
        <f>IFERROR(VLOOKUP($I$4&amp;"--"&amp;ROW(A3190),'Clie-F'!$A$5:$H$7000,4,0),"")</f>
        <v/>
      </c>
      <c r="D3196" s="112" t="str">
        <f>IFERROR(VLOOKUP($I$4&amp;"--"&amp;ROW(A3190),'Clie-F'!$A$5:$H$7000,7,0),"")</f>
        <v/>
      </c>
      <c r="E3196" s="111" t="str">
        <f t="shared" ca="1" si="49"/>
        <v/>
      </c>
      <c r="F3196" s="111" t="str">
        <f>IFERROR(VLOOKUP($I$4&amp;"--"&amp;ROW(A3190),'Clie-F'!$A$5:$J$7000,9,0),"")</f>
        <v/>
      </c>
      <c r="G3196" s="111" t="str">
        <f>IFERROR(VLOOKUP($I$4&amp;"--"&amp;ROW(A3190),'Clie-F'!$A$5:$J$7000,10,0),"")</f>
        <v/>
      </c>
    </row>
    <row r="3197" spans="2:7" ht="30" customHeight="1" x14ac:dyDescent="0.3">
      <c r="B3197" s="110">
        <v>3191</v>
      </c>
      <c r="C3197" s="111" t="str">
        <f>IFERROR(VLOOKUP($I$4&amp;"--"&amp;ROW(A3191),'Clie-F'!$A$5:$H$7000,4,0),"")</f>
        <v/>
      </c>
      <c r="D3197" s="112" t="str">
        <f>IFERROR(VLOOKUP($I$4&amp;"--"&amp;ROW(A3191),'Clie-F'!$A$5:$H$7000,7,0),"")</f>
        <v/>
      </c>
      <c r="E3197" s="111" t="str">
        <f t="shared" ca="1" si="49"/>
        <v/>
      </c>
      <c r="F3197" s="111" t="str">
        <f>IFERROR(VLOOKUP($I$4&amp;"--"&amp;ROW(A3191),'Clie-F'!$A$5:$J$7000,9,0),"")</f>
        <v/>
      </c>
      <c r="G3197" s="111" t="str">
        <f>IFERROR(VLOOKUP($I$4&amp;"--"&amp;ROW(A3191),'Clie-F'!$A$5:$J$7000,10,0),"")</f>
        <v/>
      </c>
    </row>
    <row r="3198" spans="2:7" ht="30" customHeight="1" x14ac:dyDescent="0.3">
      <c r="B3198" s="110">
        <v>3192</v>
      </c>
      <c r="C3198" s="111" t="str">
        <f>IFERROR(VLOOKUP($I$4&amp;"--"&amp;ROW(A3192),'Clie-F'!$A$5:$H$7000,4,0),"")</f>
        <v/>
      </c>
      <c r="D3198" s="112" t="str">
        <f>IFERROR(VLOOKUP($I$4&amp;"--"&amp;ROW(A3192),'Clie-F'!$A$5:$H$7000,7,0),"")</f>
        <v/>
      </c>
      <c r="E3198" s="111" t="str">
        <f t="shared" ca="1" si="49"/>
        <v/>
      </c>
      <c r="F3198" s="111" t="str">
        <f>IFERROR(VLOOKUP($I$4&amp;"--"&amp;ROW(A3192),'Clie-F'!$A$5:$J$7000,9,0),"")</f>
        <v/>
      </c>
      <c r="G3198" s="111" t="str">
        <f>IFERROR(VLOOKUP($I$4&amp;"--"&amp;ROW(A3192),'Clie-F'!$A$5:$J$7000,10,0),"")</f>
        <v/>
      </c>
    </row>
    <row r="3199" spans="2:7" ht="30" customHeight="1" x14ac:dyDescent="0.3">
      <c r="B3199" s="110">
        <v>3193</v>
      </c>
      <c r="C3199" s="111" t="str">
        <f>IFERROR(VLOOKUP($I$4&amp;"--"&amp;ROW(A3193),'Clie-F'!$A$5:$H$7000,4,0),"")</f>
        <v/>
      </c>
      <c r="D3199" s="112" t="str">
        <f>IFERROR(VLOOKUP($I$4&amp;"--"&amp;ROW(A3193),'Clie-F'!$A$5:$H$7000,7,0),"")</f>
        <v/>
      </c>
      <c r="E3199" s="111" t="str">
        <f t="shared" ca="1" si="49"/>
        <v/>
      </c>
      <c r="F3199" s="111" t="str">
        <f>IFERROR(VLOOKUP($I$4&amp;"--"&amp;ROW(A3193),'Clie-F'!$A$5:$J$7000,9,0),"")</f>
        <v/>
      </c>
      <c r="G3199" s="111" t="str">
        <f>IFERROR(VLOOKUP($I$4&amp;"--"&amp;ROW(A3193),'Clie-F'!$A$5:$J$7000,10,0),"")</f>
        <v/>
      </c>
    </row>
    <row r="3200" spans="2:7" ht="30" customHeight="1" x14ac:dyDescent="0.3">
      <c r="B3200" s="110">
        <v>3194</v>
      </c>
      <c r="C3200" s="111" t="str">
        <f>IFERROR(VLOOKUP($I$4&amp;"--"&amp;ROW(A3194),'Clie-F'!$A$5:$H$7000,4,0),"")</f>
        <v/>
      </c>
      <c r="D3200" s="112" t="str">
        <f>IFERROR(VLOOKUP($I$4&amp;"--"&amp;ROW(A3194),'Clie-F'!$A$5:$H$7000,7,0),"")</f>
        <v/>
      </c>
      <c r="E3200" s="111" t="str">
        <f t="shared" ca="1" si="49"/>
        <v/>
      </c>
      <c r="F3200" s="111" t="str">
        <f>IFERROR(VLOOKUP($I$4&amp;"--"&amp;ROW(A3194),'Clie-F'!$A$5:$J$7000,9,0),"")</f>
        <v/>
      </c>
      <c r="G3200" s="111" t="str">
        <f>IFERROR(VLOOKUP($I$4&amp;"--"&amp;ROW(A3194),'Clie-F'!$A$5:$J$7000,10,0),"")</f>
        <v/>
      </c>
    </row>
    <row r="3201" spans="2:7" ht="30" customHeight="1" x14ac:dyDescent="0.3">
      <c r="B3201" s="110">
        <v>3195</v>
      </c>
      <c r="C3201" s="111" t="str">
        <f>IFERROR(VLOOKUP($I$4&amp;"--"&amp;ROW(A3195),'Clie-F'!$A$5:$H$7000,4,0),"")</f>
        <v/>
      </c>
      <c r="D3201" s="112" t="str">
        <f>IFERROR(VLOOKUP($I$4&amp;"--"&amp;ROW(A3195),'Clie-F'!$A$5:$H$7000,7,0),"")</f>
        <v/>
      </c>
      <c r="E3201" s="111" t="str">
        <f t="shared" ca="1" si="49"/>
        <v/>
      </c>
      <c r="F3201" s="111" t="str">
        <f>IFERROR(VLOOKUP($I$4&amp;"--"&amp;ROW(A3195),'Clie-F'!$A$5:$J$7000,9,0),"")</f>
        <v/>
      </c>
      <c r="G3201" s="111" t="str">
        <f>IFERROR(VLOOKUP($I$4&amp;"--"&amp;ROW(A3195),'Clie-F'!$A$5:$J$7000,10,0),"")</f>
        <v/>
      </c>
    </row>
    <row r="3202" spans="2:7" ht="30" customHeight="1" x14ac:dyDescent="0.3">
      <c r="B3202" s="110">
        <v>3196</v>
      </c>
      <c r="C3202" s="111" t="str">
        <f>IFERROR(VLOOKUP($I$4&amp;"--"&amp;ROW(A3196),'Clie-F'!$A$5:$H$7000,4,0),"")</f>
        <v/>
      </c>
      <c r="D3202" s="112" t="str">
        <f>IFERROR(VLOOKUP($I$4&amp;"--"&amp;ROW(A3196),'Clie-F'!$A$5:$H$7000,7,0),"")</f>
        <v/>
      </c>
      <c r="E3202" s="111" t="str">
        <f t="shared" ca="1" si="49"/>
        <v/>
      </c>
      <c r="F3202" s="111" t="str">
        <f>IFERROR(VLOOKUP($I$4&amp;"--"&amp;ROW(A3196),'Clie-F'!$A$5:$J$7000,9,0),"")</f>
        <v/>
      </c>
      <c r="G3202" s="111" t="str">
        <f>IFERROR(VLOOKUP($I$4&amp;"--"&amp;ROW(A3196),'Clie-F'!$A$5:$J$7000,10,0),"")</f>
        <v/>
      </c>
    </row>
    <row r="3203" spans="2:7" ht="30" customHeight="1" x14ac:dyDescent="0.3">
      <c r="B3203" s="110">
        <v>3197</v>
      </c>
      <c r="C3203" s="111" t="str">
        <f>IFERROR(VLOOKUP($I$4&amp;"--"&amp;ROW(A3197),'Clie-F'!$A$5:$H$7000,4,0),"")</f>
        <v/>
      </c>
      <c r="D3203" s="112" t="str">
        <f>IFERROR(VLOOKUP($I$4&amp;"--"&amp;ROW(A3197),'Clie-F'!$A$5:$H$7000,7,0),"")</f>
        <v/>
      </c>
      <c r="E3203" s="111" t="str">
        <f t="shared" ca="1" si="49"/>
        <v/>
      </c>
      <c r="F3203" s="111" t="str">
        <f>IFERROR(VLOOKUP($I$4&amp;"--"&amp;ROW(A3197),'Clie-F'!$A$5:$J$7000,9,0),"")</f>
        <v/>
      </c>
      <c r="G3203" s="111" t="str">
        <f>IFERROR(VLOOKUP($I$4&amp;"--"&amp;ROW(A3197),'Clie-F'!$A$5:$J$7000,10,0),"")</f>
        <v/>
      </c>
    </row>
    <row r="3204" spans="2:7" ht="30" customHeight="1" x14ac:dyDescent="0.3">
      <c r="B3204" s="110">
        <v>3198</v>
      </c>
      <c r="C3204" s="111" t="str">
        <f>IFERROR(VLOOKUP($I$4&amp;"--"&amp;ROW(A3198),'Clie-F'!$A$5:$H$7000,4,0),"")</f>
        <v/>
      </c>
      <c r="D3204" s="112" t="str">
        <f>IFERROR(VLOOKUP($I$4&amp;"--"&amp;ROW(A3198),'Clie-F'!$A$5:$H$7000,7,0),"")</f>
        <v/>
      </c>
      <c r="E3204" s="111" t="str">
        <f t="shared" ca="1" si="49"/>
        <v/>
      </c>
      <c r="F3204" s="111" t="str">
        <f>IFERROR(VLOOKUP($I$4&amp;"--"&amp;ROW(A3198),'Clie-F'!$A$5:$J$7000,9,0),"")</f>
        <v/>
      </c>
      <c r="G3204" s="111" t="str">
        <f>IFERROR(VLOOKUP($I$4&amp;"--"&amp;ROW(A3198),'Clie-F'!$A$5:$J$7000,10,0),"")</f>
        <v/>
      </c>
    </row>
    <row r="3205" spans="2:7" ht="30" customHeight="1" x14ac:dyDescent="0.3">
      <c r="B3205" s="110">
        <v>3199</v>
      </c>
      <c r="C3205" s="111" t="str">
        <f>IFERROR(VLOOKUP($I$4&amp;"--"&amp;ROW(A3199),'Clie-F'!$A$5:$H$7000,4,0),"")</f>
        <v/>
      </c>
      <c r="D3205" s="112" t="str">
        <f>IFERROR(VLOOKUP($I$4&amp;"--"&amp;ROW(A3199),'Clie-F'!$A$5:$H$7000,7,0),"")</f>
        <v/>
      </c>
      <c r="E3205" s="111" t="str">
        <f t="shared" ca="1" si="49"/>
        <v/>
      </c>
      <c r="F3205" s="111" t="str">
        <f>IFERROR(VLOOKUP($I$4&amp;"--"&amp;ROW(A3199),'Clie-F'!$A$5:$J$7000,9,0),"")</f>
        <v/>
      </c>
      <c r="G3205" s="111" t="str">
        <f>IFERROR(VLOOKUP($I$4&amp;"--"&amp;ROW(A3199),'Clie-F'!$A$5:$J$7000,10,0),"")</f>
        <v/>
      </c>
    </row>
    <row r="3206" spans="2:7" ht="30" customHeight="1" x14ac:dyDescent="0.3">
      <c r="B3206" s="110">
        <v>3200</v>
      </c>
      <c r="C3206" s="111" t="str">
        <f>IFERROR(VLOOKUP($I$4&amp;"--"&amp;ROW(A3200),'Clie-F'!$A$5:$H$7000,4,0),"")</f>
        <v/>
      </c>
      <c r="D3206" s="112" t="str">
        <f>IFERROR(VLOOKUP($I$4&amp;"--"&amp;ROW(A3200),'Clie-F'!$A$5:$H$7000,7,0),"")</f>
        <v/>
      </c>
      <c r="E3206" s="111" t="str">
        <f t="shared" ca="1" si="49"/>
        <v/>
      </c>
      <c r="F3206" s="111" t="str">
        <f>IFERROR(VLOOKUP($I$4&amp;"--"&amp;ROW(A3200),'Clie-F'!$A$5:$J$7000,9,0),"")</f>
        <v/>
      </c>
      <c r="G3206" s="111" t="str">
        <f>IFERROR(VLOOKUP($I$4&amp;"--"&amp;ROW(A3200),'Clie-F'!$A$5:$J$7000,10,0),"")</f>
        <v/>
      </c>
    </row>
    <row r="3207" spans="2:7" ht="30" customHeight="1" x14ac:dyDescent="0.3">
      <c r="B3207" s="110">
        <v>3201</v>
      </c>
      <c r="C3207" s="111" t="str">
        <f>IFERROR(VLOOKUP($I$4&amp;"--"&amp;ROW(A3201),'Clie-F'!$A$5:$H$7000,4,0),"")</f>
        <v/>
      </c>
      <c r="D3207" s="112" t="str">
        <f>IFERROR(VLOOKUP($I$4&amp;"--"&amp;ROW(A3201),'Clie-F'!$A$5:$H$7000,7,0),"")</f>
        <v/>
      </c>
      <c r="E3207" s="111" t="str">
        <f t="shared" ref="E3207:E3270" ca="1" si="50">IFERROR(IF(D3207,DATEDIF(D3207,TODAY(),"Y"),""),"")</f>
        <v/>
      </c>
      <c r="F3207" s="111" t="str">
        <f>IFERROR(VLOOKUP($I$4&amp;"--"&amp;ROW(A3201),'Clie-F'!$A$5:$J$7000,9,0),"")</f>
        <v/>
      </c>
      <c r="G3207" s="111" t="str">
        <f>IFERROR(VLOOKUP($I$4&amp;"--"&amp;ROW(A3201),'Clie-F'!$A$5:$J$7000,10,0),"")</f>
        <v/>
      </c>
    </row>
    <row r="3208" spans="2:7" ht="30" customHeight="1" x14ac:dyDescent="0.3">
      <c r="B3208" s="110">
        <v>3202</v>
      </c>
      <c r="C3208" s="111" t="str">
        <f>IFERROR(VLOOKUP($I$4&amp;"--"&amp;ROW(A3202),'Clie-F'!$A$5:$H$7000,4,0),"")</f>
        <v/>
      </c>
      <c r="D3208" s="112" t="str">
        <f>IFERROR(VLOOKUP($I$4&amp;"--"&amp;ROW(A3202),'Clie-F'!$A$5:$H$7000,7,0),"")</f>
        <v/>
      </c>
      <c r="E3208" s="111" t="str">
        <f t="shared" ca="1" si="50"/>
        <v/>
      </c>
      <c r="F3208" s="111" t="str">
        <f>IFERROR(VLOOKUP($I$4&amp;"--"&amp;ROW(A3202),'Clie-F'!$A$5:$J$7000,9,0),"")</f>
        <v/>
      </c>
      <c r="G3208" s="111" t="str">
        <f>IFERROR(VLOOKUP($I$4&amp;"--"&amp;ROW(A3202),'Clie-F'!$A$5:$J$7000,10,0),"")</f>
        <v/>
      </c>
    </row>
    <row r="3209" spans="2:7" ht="30" customHeight="1" x14ac:dyDescent="0.3">
      <c r="B3209" s="110">
        <v>3203</v>
      </c>
      <c r="C3209" s="111" t="str">
        <f>IFERROR(VLOOKUP($I$4&amp;"--"&amp;ROW(A3203),'Clie-F'!$A$5:$H$7000,4,0),"")</f>
        <v/>
      </c>
      <c r="D3209" s="112" t="str">
        <f>IFERROR(VLOOKUP($I$4&amp;"--"&amp;ROW(A3203),'Clie-F'!$A$5:$H$7000,7,0),"")</f>
        <v/>
      </c>
      <c r="E3209" s="111" t="str">
        <f t="shared" ca="1" si="50"/>
        <v/>
      </c>
      <c r="F3209" s="111" t="str">
        <f>IFERROR(VLOOKUP($I$4&amp;"--"&amp;ROW(A3203),'Clie-F'!$A$5:$J$7000,9,0),"")</f>
        <v/>
      </c>
      <c r="G3209" s="111" t="str">
        <f>IFERROR(VLOOKUP($I$4&amp;"--"&amp;ROW(A3203),'Clie-F'!$A$5:$J$7000,10,0),"")</f>
        <v/>
      </c>
    </row>
    <row r="3210" spans="2:7" ht="30" customHeight="1" x14ac:dyDescent="0.3">
      <c r="B3210" s="110">
        <v>3204</v>
      </c>
      <c r="C3210" s="111" t="str">
        <f>IFERROR(VLOOKUP($I$4&amp;"--"&amp;ROW(A3204),'Clie-F'!$A$5:$H$7000,4,0),"")</f>
        <v/>
      </c>
      <c r="D3210" s="112" t="str">
        <f>IFERROR(VLOOKUP($I$4&amp;"--"&amp;ROW(A3204),'Clie-F'!$A$5:$H$7000,7,0),"")</f>
        <v/>
      </c>
      <c r="E3210" s="111" t="str">
        <f t="shared" ca="1" si="50"/>
        <v/>
      </c>
      <c r="F3210" s="111" t="str">
        <f>IFERROR(VLOOKUP($I$4&amp;"--"&amp;ROW(A3204),'Clie-F'!$A$5:$J$7000,9,0),"")</f>
        <v/>
      </c>
      <c r="G3210" s="111" t="str">
        <f>IFERROR(VLOOKUP($I$4&amp;"--"&amp;ROW(A3204),'Clie-F'!$A$5:$J$7000,10,0),"")</f>
        <v/>
      </c>
    </row>
    <row r="3211" spans="2:7" ht="30" customHeight="1" x14ac:dyDescent="0.3">
      <c r="B3211" s="110">
        <v>3205</v>
      </c>
      <c r="C3211" s="111" t="str">
        <f>IFERROR(VLOOKUP($I$4&amp;"--"&amp;ROW(A3205),'Clie-F'!$A$5:$H$7000,4,0),"")</f>
        <v/>
      </c>
      <c r="D3211" s="112" t="str">
        <f>IFERROR(VLOOKUP($I$4&amp;"--"&amp;ROW(A3205),'Clie-F'!$A$5:$H$7000,7,0),"")</f>
        <v/>
      </c>
      <c r="E3211" s="111" t="str">
        <f t="shared" ca="1" si="50"/>
        <v/>
      </c>
      <c r="F3211" s="111" t="str">
        <f>IFERROR(VLOOKUP($I$4&amp;"--"&amp;ROW(A3205),'Clie-F'!$A$5:$J$7000,9,0),"")</f>
        <v/>
      </c>
      <c r="G3211" s="111" t="str">
        <f>IFERROR(VLOOKUP($I$4&amp;"--"&amp;ROW(A3205),'Clie-F'!$A$5:$J$7000,10,0),"")</f>
        <v/>
      </c>
    </row>
    <row r="3212" spans="2:7" ht="30" customHeight="1" x14ac:dyDescent="0.3">
      <c r="B3212" s="110">
        <v>3206</v>
      </c>
      <c r="C3212" s="111" t="str">
        <f>IFERROR(VLOOKUP($I$4&amp;"--"&amp;ROW(A3206),'Clie-F'!$A$5:$H$7000,4,0),"")</f>
        <v/>
      </c>
      <c r="D3212" s="112" t="str">
        <f>IFERROR(VLOOKUP($I$4&amp;"--"&amp;ROW(A3206),'Clie-F'!$A$5:$H$7000,7,0),"")</f>
        <v/>
      </c>
      <c r="E3212" s="111" t="str">
        <f t="shared" ca="1" si="50"/>
        <v/>
      </c>
      <c r="F3212" s="111" t="str">
        <f>IFERROR(VLOOKUP($I$4&amp;"--"&amp;ROW(A3206),'Clie-F'!$A$5:$J$7000,9,0),"")</f>
        <v/>
      </c>
      <c r="G3212" s="111" t="str">
        <f>IFERROR(VLOOKUP($I$4&amp;"--"&amp;ROW(A3206),'Clie-F'!$A$5:$J$7000,10,0),"")</f>
        <v/>
      </c>
    </row>
    <row r="3213" spans="2:7" ht="30" customHeight="1" x14ac:dyDescent="0.3">
      <c r="B3213" s="110">
        <v>3207</v>
      </c>
      <c r="C3213" s="111" t="str">
        <f>IFERROR(VLOOKUP($I$4&amp;"--"&amp;ROW(A3207),'Clie-F'!$A$5:$H$7000,4,0),"")</f>
        <v/>
      </c>
      <c r="D3213" s="112" t="str">
        <f>IFERROR(VLOOKUP($I$4&amp;"--"&amp;ROW(A3207),'Clie-F'!$A$5:$H$7000,7,0),"")</f>
        <v/>
      </c>
      <c r="E3213" s="111" t="str">
        <f t="shared" ca="1" si="50"/>
        <v/>
      </c>
      <c r="F3213" s="111" t="str">
        <f>IFERROR(VLOOKUP($I$4&amp;"--"&amp;ROW(A3207),'Clie-F'!$A$5:$J$7000,9,0),"")</f>
        <v/>
      </c>
      <c r="G3213" s="111" t="str">
        <f>IFERROR(VLOOKUP($I$4&amp;"--"&amp;ROW(A3207),'Clie-F'!$A$5:$J$7000,10,0),"")</f>
        <v/>
      </c>
    </row>
    <row r="3214" spans="2:7" ht="30" customHeight="1" x14ac:dyDescent="0.3">
      <c r="B3214" s="110">
        <v>3208</v>
      </c>
      <c r="C3214" s="111" t="str">
        <f>IFERROR(VLOOKUP($I$4&amp;"--"&amp;ROW(A3208),'Clie-F'!$A$5:$H$7000,4,0),"")</f>
        <v/>
      </c>
      <c r="D3214" s="112" t="str">
        <f>IFERROR(VLOOKUP($I$4&amp;"--"&amp;ROW(A3208),'Clie-F'!$A$5:$H$7000,7,0),"")</f>
        <v/>
      </c>
      <c r="E3214" s="111" t="str">
        <f t="shared" ca="1" si="50"/>
        <v/>
      </c>
      <c r="F3214" s="111" t="str">
        <f>IFERROR(VLOOKUP($I$4&amp;"--"&amp;ROW(A3208),'Clie-F'!$A$5:$J$7000,9,0),"")</f>
        <v/>
      </c>
      <c r="G3214" s="111" t="str">
        <f>IFERROR(VLOOKUP($I$4&amp;"--"&amp;ROW(A3208),'Clie-F'!$A$5:$J$7000,10,0),"")</f>
        <v/>
      </c>
    </row>
    <row r="3215" spans="2:7" ht="30" customHeight="1" x14ac:dyDescent="0.3">
      <c r="B3215" s="110">
        <v>3209</v>
      </c>
      <c r="C3215" s="111" t="str">
        <f>IFERROR(VLOOKUP($I$4&amp;"--"&amp;ROW(A3209),'Clie-F'!$A$5:$H$7000,4,0),"")</f>
        <v/>
      </c>
      <c r="D3215" s="112" t="str">
        <f>IFERROR(VLOOKUP($I$4&amp;"--"&amp;ROW(A3209),'Clie-F'!$A$5:$H$7000,7,0),"")</f>
        <v/>
      </c>
      <c r="E3215" s="111" t="str">
        <f t="shared" ca="1" si="50"/>
        <v/>
      </c>
      <c r="F3215" s="111" t="str">
        <f>IFERROR(VLOOKUP($I$4&amp;"--"&amp;ROW(A3209),'Clie-F'!$A$5:$J$7000,9,0),"")</f>
        <v/>
      </c>
      <c r="G3215" s="111" t="str">
        <f>IFERROR(VLOOKUP($I$4&amp;"--"&amp;ROW(A3209),'Clie-F'!$A$5:$J$7000,10,0),"")</f>
        <v/>
      </c>
    </row>
    <row r="3216" spans="2:7" ht="30" customHeight="1" x14ac:dyDescent="0.3">
      <c r="B3216" s="110">
        <v>3210</v>
      </c>
      <c r="C3216" s="111" t="str">
        <f>IFERROR(VLOOKUP($I$4&amp;"--"&amp;ROW(A3210),'Clie-F'!$A$5:$H$7000,4,0),"")</f>
        <v/>
      </c>
      <c r="D3216" s="112" t="str">
        <f>IFERROR(VLOOKUP($I$4&amp;"--"&amp;ROW(A3210),'Clie-F'!$A$5:$H$7000,7,0),"")</f>
        <v/>
      </c>
      <c r="E3216" s="111" t="str">
        <f t="shared" ca="1" si="50"/>
        <v/>
      </c>
      <c r="F3216" s="111" t="str">
        <f>IFERROR(VLOOKUP($I$4&amp;"--"&amp;ROW(A3210),'Clie-F'!$A$5:$J$7000,9,0),"")</f>
        <v/>
      </c>
      <c r="G3216" s="111" t="str">
        <f>IFERROR(VLOOKUP($I$4&amp;"--"&amp;ROW(A3210),'Clie-F'!$A$5:$J$7000,10,0),"")</f>
        <v/>
      </c>
    </row>
    <row r="3217" spans="2:7" ht="30" customHeight="1" x14ac:dyDescent="0.3">
      <c r="B3217" s="110">
        <v>3211</v>
      </c>
      <c r="C3217" s="111" t="str">
        <f>IFERROR(VLOOKUP($I$4&amp;"--"&amp;ROW(A3211),'Clie-F'!$A$5:$H$7000,4,0),"")</f>
        <v/>
      </c>
      <c r="D3217" s="112" t="str">
        <f>IFERROR(VLOOKUP($I$4&amp;"--"&amp;ROW(A3211),'Clie-F'!$A$5:$H$7000,7,0),"")</f>
        <v/>
      </c>
      <c r="E3217" s="111" t="str">
        <f t="shared" ca="1" si="50"/>
        <v/>
      </c>
      <c r="F3217" s="111" t="str">
        <f>IFERROR(VLOOKUP($I$4&amp;"--"&amp;ROW(A3211),'Clie-F'!$A$5:$J$7000,9,0),"")</f>
        <v/>
      </c>
      <c r="G3217" s="111" t="str">
        <f>IFERROR(VLOOKUP($I$4&amp;"--"&amp;ROW(A3211),'Clie-F'!$A$5:$J$7000,10,0),"")</f>
        <v/>
      </c>
    </row>
    <row r="3218" spans="2:7" ht="30" customHeight="1" x14ac:dyDescent="0.3">
      <c r="B3218" s="110">
        <v>3212</v>
      </c>
      <c r="C3218" s="111" t="str">
        <f>IFERROR(VLOOKUP($I$4&amp;"--"&amp;ROW(A3212),'Clie-F'!$A$5:$H$7000,4,0),"")</f>
        <v/>
      </c>
      <c r="D3218" s="112" t="str">
        <f>IFERROR(VLOOKUP($I$4&amp;"--"&amp;ROW(A3212),'Clie-F'!$A$5:$H$7000,7,0),"")</f>
        <v/>
      </c>
      <c r="E3218" s="111" t="str">
        <f t="shared" ca="1" si="50"/>
        <v/>
      </c>
      <c r="F3218" s="111" t="str">
        <f>IFERROR(VLOOKUP($I$4&amp;"--"&amp;ROW(A3212),'Clie-F'!$A$5:$J$7000,9,0),"")</f>
        <v/>
      </c>
      <c r="G3218" s="111" t="str">
        <f>IFERROR(VLOOKUP($I$4&amp;"--"&amp;ROW(A3212),'Clie-F'!$A$5:$J$7000,10,0),"")</f>
        <v/>
      </c>
    </row>
    <row r="3219" spans="2:7" ht="30" customHeight="1" x14ac:dyDescent="0.3">
      <c r="B3219" s="110">
        <v>3213</v>
      </c>
      <c r="C3219" s="111" t="str">
        <f>IFERROR(VLOOKUP($I$4&amp;"--"&amp;ROW(A3213),'Clie-F'!$A$5:$H$7000,4,0),"")</f>
        <v/>
      </c>
      <c r="D3219" s="112" t="str">
        <f>IFERROR(VLOOKUP($I$4&amp;"--"&amp;ROW(A3213),'Clie-F'!$A$5:$H$7000,7,0),"")</f>
        <v/>
      </c>
      <c r="E3219" s="111" t="str">
        <f t="shared" ca="1" si="50"/>
        <v/>
      </c>
      <c r="F3219" s="111" t="str">
        <f>IFERROR(VLOOKUP($I$4&amp;"--"&amp;ROW(A3213),'Clie-F'!$A$5:$J$7000,9,0),"")</f>
        <v/>
      </c>
      <c r="G3219" s="111" t="str">
        <f>IFERROR(VLOOKUP($I$4&amp;"--"&amp;ROW(A3213),'Clie-F'!$A$5:$J$7000,10,0),"")</f>
        <v/>
      </c>
    </row>
    <row r="3220" spans="2:7" ht="30" customHeight="1" x14ac:dyDescent="0.3">
      <c r="B3220" s="110">
        <v>3214</v>
      </c>
      <c r="C3220" s="111" t="str">
        <f>IFERROR(VLOOKUP($I$4&amp;"--"&amp;ROW(A3214),'Clie-F'!$A$5:$H$7000,4,0),"")</f>
        <v/>
      </c>
      <c r="D3220" s="112" t="str">
        <f>IFERROR(VLOOKUP($I$4&amp;"--"&amp;ROW(A3214),'Clie-F'!$A$5:$H$7000,7,0),"")</f>
        <v/>
      </c>
      <c r="E3220" s="111" t="str">
        <f t="shared" ca="1" si="50"/>
        <v/>
      </c>
      <c r="F3220" s="111" t="str">
        <f>IFERROR(VLOOKUP($I$4&amp;"--"&amp;ROW(A3214),'Clie-F'!$A$5:$J$7000,9,0),"")</f>
        <v/>
      </c>
      <c r="G3220" s="111" t="str">
        <f>IFERROR(VLOOKUP($I$4&amp;"--"&amp;ROW(A3214),'Clie-F'!$A$5:$J$7000,10,0),"")</f>
        <v/>
      </c>
    </row>
    <row r="3221" spans="2:7" ht="30" customHeight="1" x14ac:dyDescent="0.3">
      <c r="B3221" s="110">
        <v>3215</v>
      </c>
      <c r="C3221" s="111" t="str">
        <f>IFERROR(VLOOKUP($I$4&amp;"--"&amp;ROW(A3215),'Clie-F'!$A$5:$H$7000,4,0),"")</f>
        <v/>
      </c>
      <c r="D3221" s="112" t="str">
        <f>IFERROR(VLOOKUP($I$4&amp;"--"&amp;ROW(A3215),'Clie-F'!$A$5:$H$7000,7,0),"")</f>
        <v/>
      </c>
      <c r="E3221" s="111" t="str">
        <f t="shared" ca="1" si="50"/>
        <v/>
      </c>
      <c r="F3221" s="111" t="str">
        <f>IFERROR(VLOOKUP($I$4&amp;"--"&amp;ROW(A3215),'Clie-F'!$A$5:$J$7000,9,0),"")</f>
        <v/>
      </c>
      <c r="G3221" s="111" t="str">
        <f>IFERROR(VLOOKUP($I$4&amp;"--"&amp;ROW(A3215),'Clie-F'!$A$5:$J$7000,10,0),"")</f>
        <v/>
      </c>
    </row>
    <row r="3222" spans="2:7" ht="30" customHeight="1" x14ac:dyDescent="0.3">
      <c r="B3222" s="110">
        <v>3216</v>
      </c>
      <c r="C3222" s="111" t="str">
        <f>IFERROR(VLOOKUP($I$4&amp;"--"&amp;ROW(A3216),'Clie-F'!$A$5:$H$7000,4,0),"")</f>
        <v/>
      </c>
      <c r="D3222" s="112" t="str">
        <f>IFERROR(VLOOKUP($I$4&amp;"--"&amp;ROW(A3216),'Clie-F'!$A$5:$H$7000,7,0),"")</f>
        <v/>
      </c>
      <c r="E3222" s="111" t="str">
        <f t="shared" ca="1" si="50"/>
        <v/>
      </c>
      <c r="F3222" s="111" t="str">
        <f>IFERROR(VLOOKUP($I$4&amp;"--"&amp;ROW(A3216),'Clie-F'!$A$5:$J$7000,9,0),"")</f>
        <v/>
      </c>
      <c r="G3222" s="111" t="str">
        <f>IFERROR(VLOOKUP($I$4&amp;"--"&amp;ROW(A3216),'Clie-F'!$A$5:$J$7000,10,0),"")</f>
        <v/>
      </c>
    </row>
    <row r="3223" spans="2:7" ht="30" customHeight="1" x14ac:dyDescent="0.3">
      <c r="B3223" s="110">
        <v>3217</v>
      </c>
      <c r="C3223" s="111" t="str">
        <f>IFERROR(VLOOKUP($I$4&amp;"--"&amp;ROW(A3217),'Clie-F'!$A$5:$H$7000,4,0),"")</f>
        <v/>
      </c>
      <c r="D3223" s="112" t="str">
        <f>IFERROR(VLOOKUP($I$4&amp;"--"&amp;ROW(A3217),'Clie-F'!$A$5:$H$7000,7,0),"")</f>
        <v/>
      </c>
      <c r="E3223" s="111" t="str">
        <f t="shared" ca="1" si="50"/>
        <v/>
      </c>
      <c r="F3223" s="111" t="str">
        <f>IFERROR(VLOOKUP($I$4&amp;"--"&amp;ROW(A3217),'Clie-F'!$A$5:$J$7000,9,0),"")</f>
        <v/>
      </c>
      <c r="G3223" s="111" t="str">
        <f>IFERROR(VLOOKUP($I$4&amp;"--"&amp;ROW(A3217),'Clie-F'!$A$5:$J$7000,10,0),"")</f>
        <v/>
      </c>
    </row>
    <row r="3224" spans="2:7" ht="30" customHeight="1" x14ac:dyDescent="0.3">
      <c r="B3224" s="110">
        <v>3218</v>
      </c>
      <c r="C3224" s="111" t="str">
        <f>IFERROR(VLOOKUP($I$4&amp;"--"&amp;ROW(A3218),'Clie-F'!$A$5:$H$7000,4,0),"")</f>
        <v/>
      </c>
      <c r="D3224" s="112" t="str">
        <f>IFERROR(VLOOKUP($I$4&amp;"--"&amp;ROW(A3218),'Clie-F'!$A$5:$H$7000,7,0),"")</f>
        <v/>
      </c>
      <c r="E3224" s="111" t="str">
        <f t="shared" ca="1" si="50"/>
        <v/>
      </c>
      <c r="F3224" s="111" t="str">
        <f>IFERROR(VLOOKUP($I$4&amp;"--"&amp;ROW(A3218),'Clie-F'!$A$5:$J$7000,9,0),"")</f>
        <v/>
      </c>
      <c r="G3224" s="111" t="str">
        <f>IFERROR(VLOOKUP($I$4&amp;"--"&amp;ROW(A3218),'Clie-F'!$A$5:$J$7000,10,0),"")</f>
        <v/>
      </c>
    </row>
    <row r="3225" spans="2:7" ht="30" customHeight="1" x14ac:dyDescent="0.3">
      <c r="B3225" s="110">
        <v>3219</v>
      </c>
      <c r="C3225" s="111" t="str">
        <f>IFERROR(VLOOKUP($I$4&amp;"--"&amp;ROW(A3219),'Clie-F'!$A$5:$H$7000,4,0),"")</f>
        <v/>
      </c>
      <c r="D3225" s="112" t="str">
        <f>IFERROR(VLOOKUP($I$4&amp;"--"&amp;ROW(A3219),'Clie-F'!$A$5:$H$7000,7,0),"")</f>
        <v/>
      </c>
      <c r="E3225" s="111" t="str">
        <f t="shared" ca="1" si="50"/>
        <v/>
      </c>
      <c r="F3225" s="111" t="str">
        <f>IFERROR(VLOOKUP($I$4&amp;"--"&amp;ROW(A3219),'Clie-F'!$A$5:$J$7000,9,0),"")</f>
        <v/>
      </c>
      <c r="G3225" s="111" t="str">
        <f>IFERROR(VLOOKUP($I$4&amp;"--"&amp;ROW(A3219),'Clie-F'!$A$5:$J$7000,10,0),"")</f>
        <v/>
      </c>
    </row>
    <row r="3226" spans="2:7" ht="30" customHeight="1" x14ac:dyDescent="0.3">
      <c r="B3226" s="110">
        <v>3220</v>
      </c>
      <c r="C3226" s="111" t="str">
        <f>IFERROR(VLOOKUP($I$4&amp;"--"&amp;ROW(A3220),'Clie-F'!$A$5:$H$7000,4,0),"")</f>
        <v/>
      </c>
      <c r="D3226" s="112" t="str">
        <f>IFERROR(VLOOKUP($I$4&amp;"--"&amp;ROW(A3220),'Clie-F'!$A$5:$H$7000,7,0),"")</f>
        <v/>
      </c>
      <c r="E3226" s="111" t="str">
        <f t="shared" ca="1" si="50"/>
        <v/>
      </c>
      <c r="F3226" s="111" t="str">
        <f>IFERROR(VLOOKUP($I$4&amp;"--"&amp;ROW(A3220),'Clie-F'!$A$5:$J$7000,9,0),"")</f>
        <v/>
      </c>
      <c r="G3226" s="111" t="str">
        <f>IFERROR(VLOOKUP($I$4&amp;"--"&amp;ROW(A3220),'Clie-F'!$A$5:$J$7000,10,0),"")</f>
        <v/>
      </c>
    </row>
    <row r="3227" spans="2:7" ht="30" customHeight="1" x14ac:dyDescent="0.3">
      <c r="B3227" s="110">
        <v>3221</v>
      </c>
      <c r="C3227" s="111" t="str">
        <f>IFERROR(VLOOKUP($I$4&amp;"--"&amp;ROW(A3221),'Clie-F'!$A$5:$H$7000,4,0),"")</f>
        <v/>
      </c>
      <c r="D3227" s="112" t="str">
        <f>IFERROR(VLOOKUP($I$4&amp;"--"&amp;ROW(A3221),'Clie-F'!$A$5:$H$7000,7,0),"")</f>
        <v/>
      </c>
      <c r="E3227" s="111" t="str">
        <f t="shared" ca="1" si="50"/>
        <v/>
      </c>
      <c r="F3227" s="111" t="str">
        <f>IFERROR(VLOOKUP($I$4&amp;"--"&amp;ROW(A3221),'Clie-F'!$A$5:$J$7000,9,0),"")</f>
        <v/>
      </c>
      <c r="G3227" s="111" t="str">
        <f>IFERROR(VLOOKUP($I$4&amp;"--"&amp;ROW(A3221),'Clie-F'!$A$5:$J$7000,10,0),"")</f>
        <v/>
      </c>
    </row>
    <row r="3228" spans="2:7" ht="30" customHeight="1" x14ac:dyDescent="0.3">
      <c r="B3228" s="110">
        <v>3222</v>
      </c>
      <c r="C3228" s="111" t="str">
        <f>IFERROR(VLOOKUP($I$4&amp;"--"&amp;ROW(A3222),'Clie-F'!$A$5:$H$7000,4,0),"")</f>
        <v/>
      </c>
      <c r="D3228" s="112" t="str">
        <f>IFERROR(VLOOKUP($I$4&amp;"--"&amp;ROW(A3222),'Clie-F'!$A$5:$H$7000,7,0),"")</f>
        <v/>
      </c>
      <c r="E3228" s="111" t="str">
        <f t="shared" ca="1" si="50"/>
        <v/>
      </c>
      <c r="F3228" s="111" t="str">
        <f>IFERROR(VLOOKUP($I$4&amp;"--"&amp;ROW(A3222),'Clie-F'!$A$5:$J$7000,9,0),"")</f>
        <v/>
      </c>
      <c r="G3228" s="111" t="str">
        <f>IFERROR(VLOOKUP($I$4&amp;"--"&amp;ROW(A3222),'Clie-F'!$A$5:$J$7000,10,0),"")</f>
        <v/>
      </c>
    </row>
    <row r="3229" spans="2:7" ht="30" customHeight="1" x14ac:dyDescent="0.3">
      <c r="B3229" s="110">
        <v>3223</v>
      </c>
      <c r="C3229" s="111" t="str">
        <f>IFERROR(VLOOKUP($I$4&amp;"--"&amp;ROW(A3223),'Clie-F'!$A$5:$H$7000,4,0),"")</f>
        <v/>
      </c>
      <c r="D3229" s="112" t="str">
        <f>IFERROR(VLOOKUP($I$4&amp;"--"&amp;ROW(A3223),'Clie-F'!$A$5:$H$7000,7,0),"")</f>
        <v/>
      </c>
      <c r="E3229" s="111" t="str">
        <f t="shared" ca="1" si="50"/>
        <v/>
      </c>
      <c r="F3229" s="111" t="str">
        <f>IFERROR(VLOOKUP($I$4&amp;"--"&amp;ROW(A3223),'Clie-F'!$A$5:$J$7000,9,0),"")</f>
        <v/>
      </c>
      <c r="G3229" s="111" t="str">
        <f>IFERROR(VLOOKUP($I$4&amp;"--"&amp;ROW(A3223),'Clie-F'!$A$5:$J$7000,10,0),"")</f>
        <v/>
      </c>
    </row>
    <row r="3230" spans="2:7" ht="30" customHeight="1" x14ac:dyDescent="0.3">
      <c r="B3230" s="110">
        <v>3224</v>
      </c>
      <c r="C3230" s="111" t="str">
        <f>IFERROR(VLOOKUP($I$4&amp;"--"&amp;ROW(A3224),'Clie-F'!$A$5:$H$7000,4,0),"")</f>
        <v/>
      </c>
      <c r="D3230" s="112" t="str">
        <f>IFERROR(VLOOKUP($I$4&amp;"--"&amp;ROW(A3224),'Clie-F'!$A$5:$H$7000,7,0),"")</f>
        <v/>
      </c>
      <c r="E3230" s="111" t="str">
        <f t="shared" ca="1" si="50"/>
        <v/>
      </c>
      <c r="F3230" s="111" t="str">
        <f>IFERROR(VLOOKUP($I$4&amp;"--"&amp;ROW(A3224),'Clie-F'!$A$5:$J$7000,9,0),"")</f>
        <v/>
      </c>
      <c r="G3230" s="111" t="str">
        <f>IFERROR(VLOOKUP($I$4&amp;"--"&amp;ROW(A3224),'Clie-F'!$A$5:$J$7000,10,0),"")</f>
        <v/>
      </c>
    </row>
    <row r="3231" spans="2:7" ht="30" customHeight="1" x14ac:dyDescent="0.3">
      <c r="B3231" s="110">
        <v>3225</v>
      </c>
      <c r="C3231" s="111" t="str">
        <f>IFERROR(VLOOKUP($I$4&amp;"--"&amp;ROW(A3225),'Clie-F'!$A$5:$H$7000,4,0),"")</f>
        <v/>
      </c>
      <c r="D3231" s="112" t="str">
        <f>IFERROR(VLOOKUP($I$4&amp;"--"&amp;ROW(A3225),'Clie-F'!$A$5:$H$7000,7,0),"")</f>
        <v/>
      </c>
      <c r="E3231" s="111" t="str">
        <f t="shared" ca="1" si="50"/>
        <v/>
      </c>
      <c r="F3231" s="111" t="str">
        <f>IFERROR(VLOOKUP($I$4&amp;"--"&amp;ROW(A3225),'Clie-F'!$A$5:$J$7000,9,0),"")</f>
        <v/>
      </c>
      <c r="G3231" s="111" t="str">
        <f>IFERROR(VLOOKUP($I$4&amp;"--"&amp;ROW(A3225),'Clie-F'!$A$5:$J$7000,10,0),"")</f>
        <v/>
      </c>
    </row>
    <row r="3232" spans="2:7" ht="30" customHeight="1" x14ac:dyDescent="0.3">
      <c r="B3232" s="110">
        <v>3226</v>
      </c>
      <c r="C3232" s="111" t="str">
        <f>IFERROR(VLOOKUP($I$4&amp;"--"&amp;ROW(A3226),'Clie-F'!$A$5:$H$7000,4,0),"")</f>
        <v/>
      </c>
      <c r="D3232" s="112" t="str">
        <f>IFERROR(VLOOKUP($I$4&amp;"--"&amp;ROW(A3226),'Clie-F'!$A$5:$H$7000,7,0),"")</f>
        <v/>
      </c>
      <c r="E3232" s="111" t="str">
        <f t="shared" ca="1" si="50"/>
        <v/>
      </c>
      <c r="F3232" s="111" t="str">
        <f>IFERROR(VLOOKUP($I$4&amp;"--"&amp;ROW(A3226),'Clie-F'!$A$5:$J$7000,9,0),"")</f>
        <v/>
      </c>
      <c r="G3232" s="111" t="str">
        <f>IFERROR(VLOOKUP($I$4&amp;"--"&amp;ROW(A3226),'Clie-F'!$A$5:$J$7000,10,0),"")</f>
        <v/>
      </c>
    </row>
    <row r="3233" spans="2:7" ht="30" customHeight="1" x14ac:dyDescent="0.3">
      <c r="B3233" s="110">
        <v>3227</v>
      </c>
      <c r="C3233" s="111" t="str">
        <f>IFERROR(VLOOKUP($I$4&amp;"--"&amp;ROW(A3227),'Clie-F'!$A$5:$H$7000,4,0),"")</f>
        <v/>
      </c>
      <c r="D3233" s="112" t="str">
        <f>IFERROR(VLOOKUP($I$4&amp;"--"&amp;ROW(A3227),'Clie-F'!$A$5:$H$7000,7,0),"")</f>
        <v/>
      </c>
      <c r="E3233" s="111" t="str">
        <f t="shared" ca="1" si="50"/>
        <v/>
      </c>
      <c r="F3233" s="111" t="str">
        <f>IFERROR(VLOOKUP($I$4&amp;"--"&amp;ROW(A3227),'Clie-F'!$A$5:$J$7000,9,0),"")</f>
        <v/>
      </c>
      <c r="G3233" s="111" t="str">
        <f>IFERROR(VLOOKUP($I$4&amp;"--"&amp;ROW(A3227),'Clie-F'!$A$5:$J$7000,10,0),"")</f>
        <v/>
      </c>
    </row>
    <row r="3234" spans="2:7" ht="30" customHeight="1" x14ac:dyDescent="0.3">
      <c r="B3234" s="110">
        <v>3228</v>
      </c>
      <c r="C3234" s="111" t="str">
        <f>IFERROR(VLOOKUP($I$4&amp;"--"&amp;ROW(A3228),'Clie-F'!$A$5:$H$7000,4,0),"")</f>
        <v/>
      </c>
      <c r="D3234" s="112" t="str">
        <f>IFERROR(VLOOKUP($I$4&amp;"--"&amp;ROW(A3228),'Clie-F'!$A$5:$H$7000,7,0),"")</f>
        <v/>
      </c>
      <c r="E3234" s="111" t="str">
        <f t="shared" ca="1" si="50"/>
        <v/>
      </c>
      <c r="F3234" s="111" t="str">
        <f>IFERROR(VLOOKUP($I$4&amp;"--"&amp;ROW(A3228),'Clie-F'!$A$5:$J$7000,9,0),"")</f>
        <v/>
      </c>
      <c r="G3234" s="111" t="str">
        <f>IFERROR(VLOOKUP($I$4&amp;"--"&amp;ROW(A3228),'Clie-F'!$A$5:$J$7000,10,0),"")</f>
        <v/>
      </c>
    </row>
    <row r="3235" spans="2:7" ht="30" customHeight="1" x14ac:dyDescent="0.3">
      <c r="B3235" s="110">
        <v>3229</v>
      </c>
      <c r="C3235" s="111" t="str">
        <f>IFERROR(VLOOKUP($I$4&amp;"--"&amp;ROW(A3229),'Clie-F'!$A$5:$H$7000,4,0),"")</f>
        <v/>
      </c>
      <c r="D3235" s="112" t="str">
        <f>IFERROR(VLOOKUP($I$4&amp;"--"&amp;ROW(A3229),'Clie-F'!$A$5:$H$7000,7,0),"")</f>
        <v/>
      </c>
      <c r="E3235" s="111" t="str">
        <f t="shared" ca="1" si="50"/>
        <v/>
      </c>
      <c r="F3235" s="111" t="str">
        <f>IFERROR(VLOOKUP($I$4&amp;"--"&amp;ROW(A3229),'Clie-F'!$A$5:$J$7000,9,0),"")</f>
        <v/>
      </c>
      <c r="G3235" s="111" t="str">
        <f>IFERROR(VLOOKUP($I$4&amp;"--"&amp;ROW(A3229),'Clie-F'!$A$5:$J$7000,10,0),"")</f>
        <v/>
      </c>
    </row>
    <row r="3236" spans="2:7" ht="30" customHeight="1" x14ac:dyDescent="0.3">
      <c r="B3236" s="110">
        <v>3230</v>
      </c>
      <c r="C3236" s="111" t="str">
        <f>IFERROR(VLOOKUP($I$4&amp;"--"&amp;ROW(A3230),'Clie-F'!$A$5:$H$7000,4,0),"")</f>
        <v/>
      </c>
      <c r="D3236" s="112" t="str">
        <f>IFERROR(VLOOKUP($I$4&amp;"--"&amp;ROW(A3230),'Clie-F'!$A$5:$H$7000,7,0),"")</f>
        <v/>
      </c>
      <c r="E3236" s="111" t="str">
        <f t="shared" ca="1" si="50"/>
        <v/>
      </c>
      <c r="F3236" s="111" t="str">
        <f>IFERROR(VLOOKUP($I$4&amp;"--"&amp;ROW(A3230),'Clie-F'!$A$5:$J$7000,9,0),"")</f>
        <v/>
      </c>
      <c r="G3236" s="111" t="str">
        <f>IFERROR(VLOOKUP($I$4&amp;"--"&amp;ROW(A3230),'Clie-F'!$A$5:$J$7000,10,0),"")</f>
        <v/>
      </c>
    </row>
    <row r="3237" spans="2:7" ht="30" customHeight="1" x14ac:dyDescent="0.3">
      <c r="B3237" s="110">
        <v>3231</v>
      </c>
      <c r="C3237" s="111" t="str">
        <f>IFERROR(VLOOKUP($I$4&amp;"--"&amp;ROW(A3231),'Clie-F'!$A$5:$H$7000,4,0),"")</f>
        <v/>
      </c>
      <c r="D3237" s="112" t="str">
        <f>IFERROR(VLOOKUP($I$4&amp;"--"&amp;ROW(A3231),'Clie-F'!$A$5:$H$7000,7,0),"")</f>
        <v/>
      </c>
      <c r="E3237" s="111" t="str">
        <f t="shared" ca="1" si="50"/>
        <v/>
      </c>
      <c r="F3237" s="111" t="str">
        <f>IFERROR(VLOOKUP($I$4&amp;"--"&amp;ROW(A3231),'Clie-F'!$A$5:$J$7000,9,0),"")</f>
        <v/>
      </c>
      <c r="G3237" s="111" t="str">
        <f>IFERROR(VLOOKUP($I$4&amp;"--"&amp;ROW(A3231),'Clie-F'!$A$5:$J$7000,10,0),"")</f>
        <v/>
      </c>
    </row>
    <row r="3238" spans="2:7" ht="30" customHeight="1" x14ac:dyDescent="0.3">
      <c r="B3238" s="110">
        <v>3232</v>
      </c>
      <c r="C3238" s="111" t="str">
        <f>IFERROR(VLOOKUP($I$4&amp;"--"&amp;ROW(A3232),'Clie-F'!$A$5:$H$7000,4,0),"")</f>
        <v/>
      </c>
      <c r="D3238" s="112" t="str">
        <f>IFERROR(VLOOKUP($I$4&amp;"--"&amp;ROW(A3232),'Clie-F'!$A$5:$H$7000,7,0),"")</f>
        <v/>
      </c>
      <c r="E3238" s="111" t="str">
        <f t="shared" ca="1" si="50"/>
        <v/>
      </c>
      <c r="F3238" s="111" t="str">
        <f>IFERROR(VLOOKUP($I$4&amp;"--"&amp;ROW(A3232),'Clie-F'!$A$5:$J$7000,9,0),"")</f>
        <v/>
      </c>
      <c r="G3238" s="111" t="str">
        <f>IFERROR(VLOOKUP($I$4&amp;"--"&amp;ROW(A3232),'Clie-F'!$A$5:$J$7000,10,0),"")</f>
        <v/>
      </c>
    </row>
    <row r="3239" spans="2:7" ht="30" customHeight="1" x14ac:dyDescent="0.3">
      <c r="B3239" s="110">
        <v>3233</v>
      </c>
      <c r="C3239" s="111" t="str">
        <f>IFERROR(VLOOKUP($I$4&amp;"--"&amp;ROW(A3233),'Clie-F'!$A$5:$H$7000,4,0),"")</f>
        <v/>
      </c>
      <c r="D3239" s="112" t="str">
        <f>IFERROR(VLOOKUP($I$4&amp;"--"&amp;ROW(A3233),'Clie-F'!$A$5:$H$7000,7,0),"")</f>
        <v/>
      </c>
      <c r="E3239" s="111" t="str">
        <f t="shared" ca="1" si="50"/>
        <v/>
      </c>
      <c r="F3239" s="111" t="str">
        <f>IFERROR(VLOOKUP($I$4&amp;"--"&amp;ROW(A3233),'Clie-F'!$A$5:$J$7000,9,0),"")</f>
        <v/>
      </c>
      <c r="G3239" s="111" t="str">
        <f>IFERROR(VLOOKUP($I$4&amp;"--"&amp;ROW(A3233),'Clie-F'!$A$5:$J$7000,10,0),"")</f>
        <v/>
      </c>
    </row>
    <row r="3240" spans="2:7" ht="30" customHeight="1" x14ac:dyDescent="0.3">
      <c r="B3240" s="110">
        <v>3234</v>
      </c>
      <c r="C3240" s="111" t="str">
        <f>IFERROR(VLOOKUP($I$4&amp;"--"&amp;ROW(A3234),'Clie-F'!$A$5:$H$7000,4,0),"")</f>
        <v/>
      </c>
      <c r="D3240" s="112" t="str">
        <f>IFERROR(VLOOKUP($I$4&amp;"--"&amp;ROW(A3234),'Clie-F'!$A$5:$H$7000,7,0),"")</f>
        <v/>
      </c>
      <c r="E3240" s="111" t="str">
        <f t="shared" ca="1" si="50"/>
        <v/>
      </c>
      <c r="F3240" s="111" t="str">
        <f>IFERROR(VLOOKUP($I$4&amp;"--"&amp;ROW(A3234),'Clie-F'!$A$5:$J$7000,9,0),"")</f>
        <v/>
      </c>
      <c r="G3240" s="111" t="str">
        <f>IFERROR(VLOOKUP($I$4&amp;"--"&amp;ROW(A3234),'Clie-F'!$A$5:$J$7000,10,0),"")</f>
        <v/>
      </c>
    </row>
    <row r="3241" spans="2:7" ht="30" customHeight="1" x14ac:dyDescent="0.3">
      <c r="B3241" s="110">
        <v>3235</v>
      </c>
      <c r="C3241" s="111" t="str">
        <f>IFERROR(VLOOKUP($I$4&amp;"--"&amp;ROW(A3235),'Clie-F'!$A$5:$H$7000,4,0),"")</f>
        <v/>
      </c>
      <c r="D3241" s="112" t="str">
        <f>IFERROR(VLOOKUP($I$4&amp;"--"&amp;ROW(A3235),'Clie-F'!$A$5:$H$7000,7,0),"")</f>
        <v/>
      </c>
      <c r="E3241" s="111" t="str">
        <f t="shared" ca="1" si="50"/>
        <v/>
      </c>
      <c r="F3241" s="111" t="str">
        <f>IFERROR(VLOOKUP($I$4&amp;"--"&amp;ROW(A3235),'Clie-F'!$A$5:$J$7000,9,0),"")</f>
        <v/>
      </c>
      <c r="G3241" s="111" t="str">
        <f>IFERROR(VLOOKUP($I$4&amp;"--"&amp;ROW(A3235),'Clie-F'!$A$5:$J$7000,10,0),"")</f>
        <v/>
      </c>
    </row>
    <row r="3242" spans="2:7" ht="30" customHeight="1" x14ac:dyDescent="0.3">
      <c r="B3242" s="110">
        <v>3236</v>
      </c>
      <c r="C3242" s="111" t="str">
        <f>IFERROR(VLOOKUP($I$4&amp;"--"&amp;ROW(A3236),'Clie-F'!$A$5:$H$7000,4,0),"")</f>
        <v/>
      </c>
      <c r="D3242" s="112" t="str">
        <f>IFERROR(VLOOKUP($I$4&amp;"--"&amp;ROW(A3236),'Clie-F'!$A$5:$H$7000,7,0),"")</f>
        <v/>
      </c>
      <c r="E3242" s="111" t="str">
        <f t="shared" ca="1" si="50"/>
        <v/>
      </c>
      <c r="F3242" s="111" t="str">
        <f>IFERROR(VLOOKUP($I$4&amp;"--"&amp;ROW(A3236),'Clie-F'!$A$5:$J$7000,9,0),"")</f>
        <v/>
      </c>
      <c r="G3242" s="111" t="str">
        <f>IFERROR(VLOOKUP($I$4&amp;"--"&amp;ROW(A3236),'Clie-F'!$A$5:$J$7000,10,0),"")</f>
        <v/>
      </c>
    </row>
    <row r="3243" spans="2:7" ht="30" customHeight="1" x14ac:dyDescent="0.3">
      <c r="B3243" s="110">
        <v>3237</v>
      </c>
      <c r="C3243" s="111" t="str">
        <f>IFERROR(VLOOKUP($I$4&amp;"--"&amp;ROW(A3237),'Clie-F'!$A$5:$H$7000,4,0),"")</f>
        <v/>
      </c>
      <c r="D3243" s="112" t="str">
        <f>IFERROR(VLOOKUP($I$4&amp;"--"&amp;ROW(A3237),'Clie-F'!$A$5:$H$7000,7,0),"")</f>
        <v/>
      </c>
      <c r="E3243" s="111" t="str">
        <f t="shared" ca="1" si="50"/>
        <v/>
      </c>
      <c r="F3243" s="111" t="str">
        <f>IFERROR(VLOOKUP($I$4&amp;"--"&amp;ROW(A3237),'Clie-F'!$A$5:$J$7000,9,0),"")</f>
        <v/>
      </c>
      <c r="G3243" s="111" t="str">
        <f>IFERROR(VLOOKUP($I$4&amp;"--"&amp;ROW(A3237),'Clie-F'!$A$5:$J$7000,10,0),"")</f>
        <v/>
      </c>
    </row>
    <row r="3244" spans="2:7" ht="30" customHeight="1" x14ac:dyDescent="0.3">
      <c r="B3244" s="110">
        <v>3238</v>
      </c>
      <c r="C3244" s="111" t="str">
        <f>IFERROR(VLOOKUP($I$4&amp;"--"&amp;ROW(A3238),'Clie-F'!$A$5:$H$7000,4,0),"")</f>
        <v/>
      </c>
      <c r="D3244" s="112" t="str">
        <f>IFERROR(VLOOKUP($I$4&amp;"--"&amp;ROW(A3238),'Clie-F'!$A$5:$H$7000,7,0),"")</f>
        <v/>
      </c>
      <c r="E3244" s="111" t="str">
        <f t="shared" ca="1" si="50"/>
        <v/>
      </c>
      <c r="F3244" s="111" t="str">
        <f>IFERROR(VLOOKUP($I$4&amp;"--"&amp;ROW(A3238),'Clie-F'!$A$5:$J$7000,9,0),"")</f>
        <v/>
      </c>
      <c r="G3244" s="111" t="str">
        <f>IFERROR(VLOOKUP($I$4&amp;"--"&amp;ROW(A3238),'Clie-F'!$A$5:$J$7000,10,0),"")</f>
        <v/>
      </c>
    </row>
    <row r="3245" spans="2:7" ht="30" customHeight="1" x14ac:dyDescent="0.3">
      <c r="B3245" s="110">
        <v>3239</v>
      </c>
      <c r="C3245" s="111" t="str">
        <f>IFERROR(VLOOKUP($I$4&amp;"--"&amp;ROW(A3239),'Clie-F'!$A$5:$H$7000,4,0),"")</f>
        <v/>
      </c>
      <c r="D3245" s="112" t="str">
        <f>IFERROR(VLOOKUP($I$4&amp;"--"&amp;ROW(A3239),'Clie-F'!$A$5:$H$7000,7,0),"")</f>
        <v/>
      </c>
      <c r="E3245" s="111" t="str">
        <f t="shared" ca="1" si="50"/>
        <v/>
      </c>
      <c r="F3245" s="111" t="str">
        <f>IFERROR(VLOOKUP($I$4&amp;"--"&amp;ROW(A3239),'Clie-F'!$A$5:$J$7000,9,0),"")</f>
        <v/>
      </c>
      <c r="G3245" s="111" t="str">
        <f>IFERROR(VLOOKUP($I$4&amp;"--"&amp;ROW(A3239),'Clie-F'!$A$5:$J$7000,10,0),"")</f>
        <v/>
      </c>
    </row>
    <row r="3246" spans="2:7" ht="30" customHeight="1" x14ac:dyDescent="0.3">
      <c r="B3246" s="110">
        <v>3240</v>
      </c>
      <c r="C3246" s="111" t="str">
        <f>IFERROR(VLOOKUP($I$4&amp;"--"&amp;ROW(A3240),'Clie-F'!$A$5:$H$7000,4,0),"")</f>
        <v/>
      </c>
      <c r="D3246" s="112" t="str">
        <f>IFERROR(VLOOKUP($I$4&amp;"--"&amp;ROW(A3240),'Clie-F'!$A$5:$H$7000,7,0),"")</f>
        <v/>
      </c>
      <c r="E3246" s="111" t="str">
        <f t="shared" ca="1" si="50"/>
        <v/>
      </c>
      <c r="F3246" s="111" t="str">
        <f>IFERROR(VLOOKUP($I$4&amp;"--"&amp;ROW(A3240),'Clie-F'!$A$5:$J$7000,9,0),"")</f>
        <v/>
      </c>
      <c r="G3246" s="111" t="str">
        <f>IFERROR(VLOOKUP($I$4&amp;"--"&amp;ROW(A3240),'Clie-F'!$A$5:$J$7000,10,0),"")</f>
        <v/>
      </c>
    </row>
    <row r="3247" spans="2:7" ht="30" customHeight="1" x14ac:dyDescent="0.3">
      <c r="B3247" s="110">
        <v>3241</v>
      </c>
      <c r="C3247" s="111" t="str">
        <f>IFERROR(VLOOKUP($I$4&amp;"--"&amp;ROW(A3241),'Clie-F'!$A$5:$H$7000,4,0),"")</f>
        <v/>
      </c>
      <c r="D3247" s="112" t="str">
        <f>IFERROR(VLOOKUP($I$4&amp;"--"&amp;ROW(A3241),'Clie-F'!$A$5:$H$7000,7,0),"")</f>
        <v/>
      </c>
      <c r="E3247" s="111" t="str">
        <f t="shared" ca="1" si="50"/>
        <v/>
      </c>
      <c r="F3247" s="111" t="str">
        <f>IFERROR(VLOOKUP($I$4&amp;"--"&amp;ROW(A3241),'Clie-F'!$A$5:$J$7000,9,0),"")</f>
        <v/>
      </c>
      <c r="G3247" s="111" t="str">
        <f>IFERROR(VLOOKUP($I$4&amp;"--"&amp;ROW(A3241),'Clie-F'!$A$5:$J$7000,10,0),"")</f>
        <v/>
      </c>
    </row>
    <row r="3248" spans="2:7" ht="30" customHeight="1" x14ac:dyDescent="0.3">
      <c r="B3248" s="110">
        <v>3242</v>
      </c>
      <c r="C3248" s="111" t="str">
        <f>IFERROR(VLOOKUP($I$4&amp;"--"&amp;ROW(A3242),'Clie-F'!$A$5:$H$7000,4,0),"")</f>
        <v/>
      </c>
      <c r="D3248" s="112" t="str">
        <f>IFERROR(VLOOKUP($I$4&amp;"--"&amp;ROW(A3242),'Clie-F'!$A$5:$H$7000,7,0),"")</f>
        <v/>
      </c>
      <c r="E3248" s="111" t="str">
        <f t="shared" ca="1" si="50"/>
        <v/>
      </c>
      <c r="F3248" s="111" t="str">
        <f>IFERROR(VLOOKUP($I$4&amp;"--"&amp;ROW(A3242),'Clie-F'!$A$5:$J$7000,9,0),"")</f>
        <v/>
      </c>
      <c r="G3248" s="111" t="str">
        <f>IFERROR(VLOOKUP($I$4&amp;"--"&amp;ROW(A3242),'Clie-F'!$A$5:$J$7000,10,0),"")</f>
        <v/>
      </c>
    </row>
    <row r="3249" spans="2:7" ht="30" customHeight="1" x14ac:dyDescent="0.3">
      <c r="B3249" s="110">
        <v>3243</v>
      </c>
      <c r="C3249" s="111" t="str">
        <f>IFERROR(VLOOKUP($I$4&amp;"--"&amp;ROW(A3243),'Clie-F'!$A$5:$H$7000,4,0),"")</f>
        <v/>
      </c>
      <c r="D3249" s="112" t="str">
        <f>IFERROR(VLOOKUP($I$4&amp;"--"&amp;ROW(A3243),'Clie-F'!$A$5:$H$7000,7,0),"")</f>
        <v/>
      </c>
      <c r="E3249" s="111" t="str">
        <f t="shared" ca="1" si="50"/>
        <v/>
      </c>
      <c r="F3249" s="111" t="str">
        <f>IFERROR(VLOOKUP($I$4&amp;"--"&amp;ROW(A3243),'Clie-F'!$A$5:$J$7000,9,0),"")</f>
        <v/>
      </c>
      <c r="G3249" s="111" t="str">
        <f>IFERROR(VLOOKUP($I$4&amp;"--"&amp;ROW(A3243),'Clie-F'!$A$5:$J$7000,10,0),"")</f>
        <v/>
      </c>
    </row>
    <row r="3250" spans="2:7" ht="30" customHeight="1" x14ac:dyDescent="0.3">
      <c r="B3250" s="110">
        <v>3244</v>
      </c>
      <c r="C3250" s="111" t="str">
        <f>IFERROR(VLOOKUP($I$4&amp;"--"&amp;ROW(A3244),'Clie-F'!$A$5:$H$7000,4,0),"")</f>
        <v/>
      </c>
      <c r="D3250" s="112" t="str">
        <f>IFERROR(VLOOKUP($I$4&amp;"--"&amp;ROW(A3244),'Clie-F'!$A$5:$H$7000,7,0),"")</f>
        <v/>
      </c>
      <c r="E3250" s="111" t="str">
        <f t="shared" ca="1" si="50"/>
        <v/>
      </c>
      <c r="F3250" s="111" t="str">
        <f>IFERROR(VLOOKUP($I$4&amp;"--"&amp;ROW(A3244),'Clie-F'!$A$5:$J$7000,9,0),"")</f>
        <v/>
      </c>
      <c r="G3250" s="111" t="str">
        <f>IFERROR(VLOOKUP($I$4&amp;"--"&amp;ROW(A3244),'Clie-F'!$A$5:$J$7000,10,0),"")</f>
        <v/>
      </c>
    </row>
    <row r="3251" spans="2:7" ht="30" customHeight="1" x14ac:dyDescent="0.3">
      <c r="B3251" s="110">
        <v>3245</v>
      </c>
      <c r="C3251" s="111" t="str">
        <f>IFERROR(VLOOKUP($I$4&amp;"--"&amp;ROW(A3245),'Clie-F'!$A$5:$H$7000,4,0),"")</f>
        <v/>
      </c>
      <c r="D3251" s="112" t="str">
        <f>IFERROR(VLOOKUP($I$4&amp;"--"&amp;ROW(A3245),'Clie-F'!$A$5:$H$7000,7,0),"")</f>
        <v/>
      </c>
      <c r="E3251" s="111" t="str">
        <f t="shared" ca="1" si="50"/>
        <v/>
      </c>
      <c r="F3251" s="111" t="str">
        <f>IFERROR(VLOOKUP($I$4&amp;"--"&amp;ROW(A3245),'Clie-F'!$A$5:$J$7000,9,0),"")</f>
        <v/>
      </c>
      <c r="G3251" s="111" t="str">
        <f>IFERROR(VLOOKUP($I$4&amp;"--"&amp;ROW(A3245),'Clie-F'!$A$5:$J$7000,10,0),"")</f>
        <v/>
      </c>
    </row>
    <row r="3252" spans="2:7" ht="30" customHeight="1" x14ac:dyDescent="0.3">
      <c r="B3252" s="110">
        <v>3246</v>
      </c>
      <c r="C3252" s="111" t="str">
        <f>IFERROR(VLOOKUP($I$4&amp;"--"&amp;ROW(A3246),'Clie-F'!$A$5:$H$7000,4,0),"")</f>
        <v/>
      </c>
      <c r="D3252" s="112" t="str">
        <f>IFERROR(VLOOKUP($I$4&amp;"--"&amp;ROW(A3246),'Clie-F'!$A$5:$H$7000,7,0),"")</f>
        <v/>
      </c>
      <c r="E3252" s="111" t="str">
        <f t="shared" ca="1" si="50"/>
        <v/>
      </c>
      <c r="F3252" s="111" t="str">
        <f>IFERROR(VLOOKUP($I$4&amp;"--"&amp;ROW(A3246),'Clie-F'!$A$5:$J$7000,9,0),"")</f>
        <v/>
      </c>
      <c r="G3252" s="111" t="str">
        <f>IFERROR(VLOOKUP($I$4&amp;"--"&amp;ROW(A3246),'Clie-F'!$A$5:$J$7000,10,0),"")</f>
        <v/>
      </c>
    </row>
    <row r="3253" spans="2:7" ht="30" customHeight="1" x14ac:dyDescent="0.3">
      <c r="B3253" s="110">
        <v>3247</v>
      </c>
      <c r="C3253" s="111" t="str">
        <f>IFERROR(VLOOKUP($I$4&amp;"--"&amp;ROW(A3247),'Clie-F'!$A$5:$H$7000,4,0),"")</f>
        <v/>
      </c>
      <c r="D3253" s="112" t="str">
        <f>IFERROR(VLOOKUP($I$4&amp;"--"&amp;ROW(A3247),'Clie-F'!$A$5:$H$7000,7,0),"")</f>
        <v/>
      </c>
      <c r="E3253" s="111" t="str">
        <f t="shared" ca="1" si="50"/>
        <v/>
      </c>
      <c r="F3253" s="111" t="str">
        <f>IFERROR(VLOOKUP($I$4&amp;"--"&amp;ROW(A3247),'Clie-F'!$A$5:$J$7000,9,0),"")</f>
        <v/>
      </c>
      <c r="G3253" s="111" t="str">
        <f>IFERROR(VLOOKUP($I$4&amp;"--"&amp;ROW(A3247),'Clie-F'!$A$5:$J$7000,10,0),"")</f>
        <v/>
      </c>
    </row>
    <row r="3254" spans="2:7" ht="30" customHeight="1" x14ac:dyDescent="0.3">
      <c r="B3254" s="110">
        <v>3248</v>
      </c>
      <c r="C3254" s="111" t="str">
        <f>IFERROR(VLOOKUP($I$4&amp;"--"&amp;ROW(A3248),'Clie-F'!$A$5:$H$7000,4,0),"")</f>
        <v/>
      </c>
      <c r="D3254" s="112" t="str">
        <f>IFERROR(VLOOKUP($I$4&amp;"--"&amp;ROW(A3248),'Clie-F'!$A$5:$H$7000,7,0),"")</f>
        <v/>
      </c>
      <c r="E3254" s="111" t="str">
        <f t="shared" ca="1" si="50"/>
        <v/>
      </c>
      <c r="F3254" s="111" t="str">
        <f>IFERROR(VLOOKUP($I$4&amp;"--"&amp;ROW(A3248),'Clie-F'!$A$5:$J$7000,9,0),"")</f>
        <v/>
      </c>
      <c r="G3254" s="111" t="str">
        <f>IFERROR(VLOOKUP($I$4&amp;"--"&amp;ROW(A3248),'Clie-F'!$A$5:$J$7000,10,0),"")</f>
        <v/>
      </c>
    </row>
    <row r="3255" spans="2:7" ht="30" customHeight="1" x14ac:dyDescent="0.3">
      <c r="B3255" s="110">
        <v>3249</v>
      </c>
      <c r="C3255" s="111" t="str">
        <f>IFERROR(VLOOKUP($I$4&amp;"--"&amp;ROW(A3249),'Clie-F'!$A$5:$H$7000,4,0),"")</f>
        <v/>
      </c>
      <c r="D3255" s="112" t="str">
        <f>IFERROR(VLOOKUP($I$4&amp;"--"&amp;ROW(A3249),'Clie-F'!$A$5:$H$7000,7,0),"")</f>
        <v/>
      </c>
      <c r="E3255" s="111" t="str">
        <f t="shared" ca="1" si="50"/>
        <v/>
      </c>
      <c r="F3255" s="111" t="str">
        <f>IFERROR(VLOOKUP($I$4&amp;"--"&amp;ROW(A3249),'Clie-F'!$A$5:$J$7000,9,0),"")</f>
        <v/>
      </c>
      <c r="G3255" s="111" t="str">
        <f>IFERROR(VLOOKUP($I$4&amp;"--"&amp;ROW(A3249),'Clie-F'!$A$5:$J$7000,10,0),"")</f>
        <v/>
      </c>
    </row>
    <row r="3256" spans="2:7" ht="30" customHeight="1" x14ac:dyDescent="0.3">
      <c r="B3256" s="110">
        <v>3250</v>
      </c>
      <c r="C3256" s="111" t="str">
        <f>IFERROR(VLOOKUP($I$4&amp;"--"&amp;ROW(A3250),'Clie-F'!$A$5:$H$7000,4,0),"")</f>
        <v/>
      </c>
      <c r="D3256" s="112" t="str">
        <f>IFERROR(VLOOKUP($I$4&amp;"--"&amp;ROW(A3250),'Clie-F'!$A$5:$H$7000,7,0),"")</f>
        <v/>
      </c>
      <c r="E3256" s="111" t="str">
        <f t="shared" ca="1" si="50"/>
        <v/>
      </c>
      <c r="F3256" s="111" t="str">
        <f>IFERROR(VLOOKUP($I$4&amp;"--"&amp;ROW(A3250),'Clie-F'!$A$5:$J$7000,9,0),"")</f>
        <v/>
      </c>
      <c r="G3256" s="111" t="str">
        <f>IFERROR(VLOOKUP($I$4&amp;"--"&amp;ROW(A3250),'Clie-F'!$A$5:$J$7000,10,0),"")</f>
        <v/>
      </c>
    </row>
    <row r="3257" spans="2:7" ht="30" customHeight="1" x14ac:dyDescent="0.3">
      <c r="B3257" s="110">
        <v>3251</v>
      </c>
      <c r="C3257" s="111" t="str">
        <f>IFERROR(VLOOKUP($I$4&amp;"--"&amp;ROW(A3251),'Clie-F'!$A$5:$H$7000,4,0),"")</f>
        <v/>
      </c>
      <c r="D3257" s="112" t="str">
        <f>IFERROR(VLOOKUP($I$4&amp;"--"&amp;ROW(A3251),'Clie-F'!$A$5:$H$7000,7,0),"")</f>
        <v/>
      </c>
      <c r="E3257" s="111" t="str">
        <f t="shared" ca="1" si="50"/>
        <v/>
      </c>
      <c r="F3257" s="111" t="str">
        <f>IFERROR(VLOOKUP($I$4&amp;"--"&amp;ROW(A3251),'Clie-F'!$A$5:$J$7000,9,0),"")</f>
        <v/>
      </c>
      <c r="G3257" s="111" t="str">
        <f>IFERROR(VLOOKUP($I$4&amp;"--"&amp;ROW(A3251),'Clie-F'!$A$5:$J$7000,10,0),"")</f>
        <v/>
      </c>
    </row>
    <row r="3258" spans="2:7" ht="30" customHeight="1" x14ac:dyDescent="0.3">
      <c r="B3258" s="110">
        <v>3252</v>
      </c>
      <c r="C3258" s="111" t="str">
        <f>IFERROR(VLOOKUP($I$4&amp;"--"&amp;ROW(A3252),'Clie-F'!$A$5:$H$7000,4,0),"")</f>
        <v/>
      </c>
      <c r="D3258" s="112" t="str">
        <f>IFERROR(VLOOKUP($I$4&amp;"--"&amp;ROW(A3252),'Clie-F'!$A$5:$H$7000,7,0),"")</f>
        <v/>
      </c>
      <c r="E3258" s="111" t="str">
        <f t="shared" ca="1" si="50"/>
        <v/>
      </c>
      <c r="F3258" s="111" t="str">
        <f>IFERROR(VLOOKUP($I$4&amp;"--"&amp;ROW(A3252),'Clie-F'!$A$5:$J$7000,9,0),"")</f>
        <v/>
      </c>
      <c r="G3258" s="111" t="str">
        <f>IFERROR(VLOOKUP($I$4&amp;"--"&amp;ROW(A3252),'Clie-F'!$A$5:$J$7000,10,0),"")</f>
        <v/>
      </c>
    </row>
    <row r="3259" spans="2:7" ht="30" customHeight="1" x14ac:dyDescent="0.3">
      <c r="B3259" s="110">
        <v>3253</v>
      </c>
      <c r="C3259" s="111" t="str">
        <f>IFERROR(VLOOKUP($I$4&amp;"--"&amp;ROW(A3253),'Clie-F'!$A$5:$H$7000,4,0),"")</f>
        <v/>
      </c>
      <c r="D3259" s="112" t="str">
        <f>IFERROR(VLOOKUP($I$4&amp;"--"&amp;ROW(A3253),'Clie-F'!$A$5:$H$7000,7,0),"")</f>
        <v/>
      </c>
      <c r="E3259" s="111" t="str">
        <f t="shared" ca="1" si="50"/>
        <v/>
      </c>
      <c r="F3259" s="111" t="str">
        <f>IFERROR(VLOOKUP($I$4&amp;"--"&amp;ROW(A3253),'Clie-F'!$A$5:$J$7000,9,0),"")</f>
        <v/>
      </c>
      <c r="G3259" s="111" t="str">
        <f>IFERROR(VLOOKUP($I$4&amp;"--"&amp;ROW(A3253),'Clie-F'!$A$5:$J$7000,10,0),"")</f>
        <v/>
      </c>
    </row>
    <row r="3260" spans="2:7" ht="30" customHeight="1" x14ac:dyDescent="0.3">
      <c r="B3260" s="110">
        <v>3254</v>
      </c>
      <c r="C3260" s="111" t="str">
        <f>IFERROR(VLOOKUP($I$4&amp;"--"&amp;ROW(A3254),'Clie-F'!$A$5:$H$7000,4,0),"")</f>
        <v/>
      </c>
      <c r="D3260" s="112" t="str">
        <f>IFERROR(VLOOKUP($I$4&amp;"--"&amp;ROW(A3254),'Clie-F'!$A$5:$H$7000,7,0),"")</f>
        <v/>
      </c>
      <c r="E3260" s="111" t="str">
        <f t="shared" ca="1" si="50"/>
        <v/>
      </c>
      <c r="F3260" s="111" t="str">
        <f>IFERROR(VLOOKUP($I$4&amp;"--"&amp;ROW(A3254),'Clie-F'!$A$5:$J$7000,9,0),"")</f>
        <v/>
      </c>
      <c r="G3260" s="111" t="str">
        <f>IFERROR(VLOOKUP($I$4&amp;"--"&amp;ROW(A3254),'Clie-F'!$A$5:$J$7000,10,0),"")</f>
        <v/>
      </c>
    </row>
    <row r="3261" spans="2:7" ht="30" customHeight="1" x14ac:dyDescent="0.3">
      <c r="B3261" s="110">
        <v>3255</v>
      </c>
      <c r="C3261" s="111" t="str">
        <f>IFERROR(VLOOKUP($I$4&amp;"--"&amp;ROW(A3255),'Clie-F'!$A$5:$H$7000,4,0),"")</f>
        <v/>
      </c>
      <c r="D3261" s="112" t="str">
        <f>IFERROR(VLOOKUP($I$4&amp;"--"&amp;ROW(A3255),'Clie-F'!$A$5:$H$7000,7,0),"")</f>
        <v/>
      </c>
      <c r="E3261" s="111" t="str">
        <f t="shared" ca="1" si="50"/>
        <v/>
      </c>
      <c r="F3261" s="111" t="str">
        <f>IFERROR(VLOOKUP($I$4&amp;"--"&amp;ROW(A3255),'Clie-F'!$A$5:$J$7000,9,0),"")</f>
        <v/>
      </c>
      <c r="G3261" s="111" t="str">
        <f>IFERROR(VLOOKUP($I$4&amp;"--"&amp;ROW(A3255),'Clie-F'!$A$5:$J$7000,10,0),"")</f>
        <v/>
      </c>
    </row>
    <row r="3262" spans="2:7" ht="30" customHeight="1" x14ac:dyDescent="0.3">
      <c r="B3262" s="110">
        <v>3256</v>
      </c>
      <c r="C3262" s="111" t="str">
        <f>IFERROR(VLOOKUP($I$4&amp;"--"&amp;ROW(A3256),'Clie-F'!$A$5:$H$7000,4,0),"")</f>
        <v/>
      </c>
      <c r="D3262" s="112" t="str">
        <f>IFERROR(VLOOKUP($I$4&amp;"--"&amp;ROW(A3256),'Clie-F'!$A$5:$H$7000,7,0),"")</f>
        <v/>
      </c>
      <c r="E3262" s="111" t="str">
        <f t="shared" ca="1" si="50"/>
        <v/>
      </c>
      <c r="F3262" s="111" t="str">
        <f>IFERROR(VLOOKUP($I$4&amp;"--"&amp;ROW(A3256),'Clie-F'!$A$5:$J$7000,9,0),"")</f>
        <v/>
      </c>
      <c r="G3262" s="111" t="str">
        <f>IFERROR(VLOOKUP($I$4&amp;"--"&amp;ROW(A3256),'Clie-F'!$A$5:$J$7000,10,0),"")</f>
        <v/>
      </c>
    </row>
    <row r="3263" spans="2:7" ht="30" customHeight="1" x14ac:dyDescent="0.3">
      <c r="B3263" s="110">
        <v>3257</v>
      </c>
      <c r="C3263" s="111" t="str">
        <f>IFERROR(VLOOKUP($I$4&amp;"--"&amp;ROW(A3257),'Clie-F'!$A$5:$H$7000,4,0),"")</f>
        <v/>
      </c>
      <c r="D3263" s="112" t="str">
        <f>IFERROR(VLOOKUP($I$4&amp;"--"&amp;ROW(A3257),'Clie-F'!$A$5:$H$7000,7,0),"")</f>
        <v/>
      </c>
      <c r="E3263" s="111" t="str">
        <f t="shared" ca="1" si="50"/>
        <v/>
      </c>
      <c r="F3263" s="111" t="str">
        <f>IFERROR(VLOOKUP($I$4&amp;"--"&amp;ROW(A3257),'Clie-F'!$A$5:$J$7000,9,0),"")</f>
        <v/>
      </c>
      <c r="G3263" s="111" t="str">
        <f>IFERROR(VLOOKUP($I$4&amp;"--"&amp;ROW(A3257),'Clie-F'!$A$5:$J$7000,10,0),"")</f>
        <v/>
      </c>
    </row>
    <row r="3264" spans="2:7" ht="30" customHeight="1" x14ac:dyDescent="0.3">
      <c r="B3264" s="110">
        <v>3258</v>
      </c>
      <c r="C3264" s="111" t="str">
        <f>IFERROR(VLOOKUP($I$4&amp;"--"&amp;ROW(A3258),'Clie-F'!$A$5:$H$7000,4,0),"")</f>
        <v/>
      </c>
      <c r="D3264" s="112" t="str">
        <f>IFERROR(VLOOKUP($I$4&amp;"--"&amp;ROW(A3258),'Clie-F'!$A$5:$H$7000,7,0),"")</f>
        <v/>
      </c>
      <c r="E3264" s="111" t="str">
        <f t="shared" ca="1" si="50"/>
        <v/>
      </c>
      <c r="F3264" s="111" t="str">
        <f>IFERROR(VLOOKUP($I$4&amp;"--"&amp;ROW(A3258),'Clie-F'!$A$5:$J$7000,9,0),"")</f>
        <v/>
      </c>
      <c r="G3264" s="111" t="str">
        <f>IFERROR(VLOOKUP($I$4&amp;"--"&amp;ROW(A3258),'Clie-F'!$A$5:$J$7000,10,0),"")</f>
        <v/>
      </c>
    </row>
    <row r="3265" spans="2:7" ht="30" customHeight="1" x14ac:dyDescent="0.3">
      <c r="B3265" s="110">
        <v>3259</v>
      </c>
      <c r="C3265" s="111" t="str">
        <f>IFERROR(VLOOKUP($I$4&amp;"--"&amp;ROW(A3259),'Clie-F'!$A$5:$H$7000,4,0),"")</f>
        <v/>
      </c>
      <c r="D3265" s="112" t="str">
        <f>IFERROR(VLOOKUP($I$4&amp;"--"&amp;ROW(A3259),'Clie-F'!$A$5:$H$7000,7,0),"")</f>
        <v/>
      </c>
      <c r="E3265" s="111" t="str">
        <f t="shared" ca="1" si="50"/>
        <v/>
      </c>
      <c r="F3265" s="111" t="str">
        <f>IFERROR(VLOOKUP($I$4&amp;"--"&amp;ROW(A3259),'Clie-F'!$A$5:$J$7000,9,0),"")</f>
        <v/>
      </c>
      <c r="G3265" s="111" t="str">
        <f>IFERROR(VLOOKUP($I$4&amp;"--"&amp;ROW(A3259),'Clie-F'!$A$5:$J$7000,10,0),"")</f>
        <v/>
      </c>
    </row>
    <row r="3266" spans="2:7" ht="30" customHeight="1" x14ac:dyDescent="0.3">
      <c r="B3266" s="110">
        <v>3260</v>
      </c>
      <c r="C3266" s="111" t="str">
        <f>IFERROR(VLOOKUP($I$4&amp;"--"&amp;ROW(A3260),'Clie-F'!$A$5:$H$7000,4,0),"")</f>
        <v/>
      </c>
      <c r="D3266" s="112" t="str">
        <f>IFERROR(VLOOKUP($I$4&amp;"--"&amp;ROW(A3260),'Clie-F'!$A$5:$H$7000,7,0),"")</f>
        <v/>
      </c>
      <c r="E3266" s="111" t="str">
        <f t="shared" ca="1" si="50"/>
        <v/>
      </c>
      <c r="F3266" s="111" t="str">
        <f>IFERROR(VLOOKUP($I$4&amp;"--"&amp;ROW(A3260),'Clie-F'!$A$5:$J$7000,9,0),"")</f>
        <v/>
      </c>
      <c r="G3266" s="111" t="str">
        <f>IFERROR(VLOOKUP($I$4&amp;"--"&amp;ROW(A3260),'Clie-F'!$A$5:$J$7000,10,0),"")</f>
        <v/>
      </c>
    </row>
    <row r="3267" spans="2:7" ht="30" customHeight="1" x14ac:dyDescent="0.3">
      <c r="B3267" s="110">
        <v>3261</v>
      </c>
      <c r="C3267" s="111" t="str">
        <f>IFERROR(VLOOKUP($I$4&amp;"--"&amp;ROW(A3261),'Clie-F'!$A$5:$H$7000,4,0),"")</f>
        <v/>
      </c>
      <c r="D3267" s="112" t="str">
        <f>IFERROR(VLOOKUP($I$4&amp;"--"&amp;ROW(A3261),'Clie-F'!$A$5:$H$7000,7,0),"")</f>
        <v/>
      </c>
      <c r="E3267" s="111" t="str">
        <f t="shared" ca="1" si="50"/>
        <v/>
      </c>
      <c r="F3267" s="111" t="str">
        <f>IFERROR(VLOOKUP($I$4&amp;"--"&amp;ROW(A3261),'Clie-F'!$A$5:$J$7000,9,0),"")</f>
        <v/>
      </c>
      <c r="G3267" s="111" t="str">
        <f>IFERROR(VLOOKUP($I$4&amp;"--"&amp;ROW(A3261),'Clie-F'!$A$5:$J$7000,10,0),"")</f>
        <v/>
      </c>
    </row>
    <row r="3268" spans="2:7" ht="30" customHeight="1" x14ac:dyDescent="0.3">
      <c r="B3268" s="110">
        <v>3262</v>
      </c>
      <c r="C3268" s="111" t="str">
        <f>IFERROR(VLOOKUP($I$4&amp;"--"&amp;ROW(A3262),'Clie-F'!$A$5:$H$7000,4,0),"")</f>
        <v/>
      </c>
      <c r="D3268" s="112" t="str">
        <f>IFERROR(VLOOKUP($I$4&amp;"--"&amp;ROW(A3262),'Clie-F'!$A$5:$H$7000,7,0),"")</f>
        <v/>
      </c>
      <c r="E3268" s="111" t="str">
        <f t="shared" ca="1" si="50"/>
        <v/>
      </c>
      <c r="F3268" s="111" t="str">
        <f>IFERROR(VLOOKUP($I$4&amp;"--"&amp;ROW(A3262),'Clie-F'!$A$5:$J$7000,9,0),"")</f>
        <v/>
      </c>
      <c r="G3268" s="111" t="str">
        <f>IFERROR(VLOOKUP($I$4&amp;"--"&amp;ROW(A3262),'Clie-F'!$A$5:$J$7000,10,0),"")</f>
        <v/>
      </c>
    </row>
    <row r="3269" spans="2:7" ht="30" customHeight="1" x14ac:dyDescent="0.3">
      <c r="B3269" s="110">
        <v>3263</v>
      </c>
      <c r="C3269" s="111" t="str">
        <f>IFERROR(VLOOKUP($I$4&amp;"--"&amp;ROW(A3263),'Clie-F'!$A$5:$H$7000,4,0),"")</f>
        <v/>
      </c>
      <c r="D3269" s="112" t="str">
        <f>IFERROR(VLOOKUP($I$4&amp;"--"&amp;ROW(A3263),'Clie-F'!$A$5:$H$7000,7,0),"")</f>
        <v/>
      </c>
      <c r="E3269" s="111" t="str">
        <f t="shared" ca="1" si="50"/>
        <v/>
      </c>
      <c r="F3269" s="111" t="str">
        <f>IFERROR(VLOOKUP($I$4&amp;"--"&amp;ROW(A3263),'Clie-F'!$A$5:$J$7000,9,0),"")</f>
        <v/>
      </c>
      <c r="G3269" s="111" t="str">
        <f>IFERROR(VLOOKUP($I$4&amp;"--"&amp;ROW(A3263),'Clie-F'!$A$5:$J$7000,10,0),"")</f>
        <v/>
      </c>
    </row>
    <row r="3270" spans="2:7" ht="30" customHeight="1" x14ac:dyDescent="0.3">
      <c r="B3270" s="110">
        <v>3264</v>
      </c>
      <c r="C3270" s="111" t="str">
        <f>IFERROR(VLOOKUP($I$4&amp;"--"&amp;ROW(A3264),'Clie-F'!$A$5:$H$7000,4,0),"")</f>
        <v/>
      </c>
      <c r="D3270" s="112" t="str">
        <f>IFERROR(VLOOKUP($I$4&amp;"--"&amp;ROW(A3264),'Clie-F'!$A$5:$H$7000,7,0),"")</f>
        <v/>
      </c>
      <c r="E3270" s="111" t="str">
        <f t="shared" ca="1" si="50"/>
        <v/>
      </c>
      <c r="F3270" s="111" t="str">
        <f>IFERROR(VLOOKUP($I$4&amp;"--"&amp;ROW(A3264),'Clie-F'!$A$5:$J$7000,9,0),"")</f>
        <v/>
      </c>
      <c r="G3270" s="111" t="str">
        <f>IFERROR(VLOOKUP($I$4&amp;"--"&amp;ROW(A3264),'Clie-F'!$A$5:$J$7000,10,0),"")</f>
        <v/>
      </c>
    </row>
    <row r="3271" spans="2:7" ht="30" customHeight="1" x14ac:dyDescent="0.3">
      <c r="B3271" s="110">
        <v>3265</v>
      </c>
      <c r="C3271" s="111" t="str">
        <f>IFERROR(VLOOKUP($I$4&amp;"--"&amp;ROW(A3265),'Clie-F'!$A$5:$H$7000,4,0),"")</f>
        <v/>
      </c>
      <c r="D3271" s="112" t="str">
        <f>IFERROR(VLOOKUP($I$4&amp;"--"&amp;ROW(A3265),'Clie-F'!$A$5:$H$7000,7,0),"")</f>
        <v/>
      </c>
      <c r="E3271" s="111" t="str">
        <f t="shared" ref="E3271:E3334" ca="1" si="51">IFERROR(IF(D3271,DATEDIF(D3271,TODAY(),"Y"),""),"")</f>
        <v/>
      </c>
      <c r="F3271" s="111" t="str">
        <f>IFERROR(VLOOKUP($I$4&amp;"--"&amp;ROW(A3265),'Clie-F'!$A$5:$J$7000,9,0),"")</f>
        <v/>
      </c>
      <c r="G3271" s="111" t="str">
        <f>IFERROR(VLOOKUP($I$4&amp;"--"&amp;ROW(A3265),'Clie-F'!$A$5:$J$7000,10,0),"")</f>
        <v/>
      </c>
    </row>
    <row r="3272" spans="2:7" ht="30" customHeight="1" x14ac:dyDescent="0.3">
      <c r="B3272" s="110">
        <v>3266</v>
      </c>
      <c r="C3272" s="111" t="str">
        <f>IFERROR(VLOOKUP($I$4&amp;"--"&amp;ROW(A3266),'Clie-F'!$A$5:$H$7000,4,0),"")</f>
        <v/>
      </c>
      <c r="D3272" s="112" t="str">
        <f>IFERROR(VLOOKUP($I$4&amp;"--"&amp;ROW(A3266),'Clie-F'!$A$5:$H$7000,7,0),"")</f>
        <v/>
      </c>
      <c r="E3272" s="111" t="str">
        <f t="shared" ca="1" si="51"/>
        <v/>
      </c>
      <c r="F3272" s="111" t="str">
        <f>IFERROR(VLOOKUP($I$4&amp;"--"&amp;ROW(A3266),'Clie-F'!$A$5:$J$7000,9,0),"")</f>
        <v/>
      </c>
      <c r="G3272" s="111" t="str">
        <f>IFERROR(VLOOKUP($I$4&amp;"--"&amp;ROW(A3266),'Clie-F'!$A$5:$J$7000,10,0),"")</f>
        <v/>
      </c>
    </row>
    <row r="3273" spans="2:7" ht="30" customHeight="1" x14ac:dyDescent="0.3">
      <c r="B3273" s="110">
        <v>3267</v>
      </c>
      <c r="C3273" s="111" t="str">
        <f>IFERROR(VLOOKUP($I$4&amp;"--"&amp;ROW(A3267),'Clie-F'!$A$5:$H$7000,4,0),"")</f>
        <v/>
      </c>
      <c r="D3273" s="112" t="str">
        <f>IFERROR(VLOOKUP($I$4&amp;"--"&amp;ROW(A3267),'Clie-F'!$A$5:$H$7000,7,0),"")</f>
        <v/>
      </c>
      <c r="E3273" s="111" t="str">
        <f t="shared" ca="1" si="51"/>
        <v/>
      </c>
      <c r="F3273" s="111" t="str">
        <f>IFERROR(VLOOKUP($I$4&amp;"--"&amp;ROW(A3267),'Clie-F'!$A$5:$J$7000,9,0),"")</f>
        <v/>
      </c>
      <c r="G3273" s="111" t="str">
        <f>IFERROR(VLOOKUP($I$4&amp;"--"&amp;ROW(A3267),'Clie-F'!$A$5:$J$7000,10,0),"")</f>
        <v/>
      </c>
    </row>
    <row r="3274" spans="2:7" ht="30" customHeight="1" x14ac:dyDescent="0.3">
      <c r="B3274" s="110">
        <v>3268</v>
      </c>
      <c r="C3274" s="111" t="str">
        <f>IFERROR(VLOOKUP($I$4&amp;"--"&amp;ROW(A3268),'Clie-F'!$A$5:$H$7000,4,0),"")</f>
        <v/>
      </c>
      <c r="D3274" s="112" t="str">
        <f>IFERROR(VLOOKUP($I$4&amp;"--"&amp;ROW(A3268),'Clie-F'!$A$5:$H$7000,7,0),"")</f>
        <v/>
      </c>
      <c r="E3274" s="111" t="str">
        <f t="shared" ca="1" si="51"/>
        <v/>
      </c>
      <c r="F3274" s="111" t="str">
        <f>IFERROR(VLOOKUP($I$4&amp;"--"&amp;ROW(A3268),'Clie-F'!$A$5:$J$7000,9,0),"")</f>
        <v/>
      </c>
      <c r="G3274" s="111" t="str">
        <f>IFERROR(VLOOKUP($I$4&amp;"--"&amp;ROW(A3268),'Clie-F'!$A$5:$J$7000,10,0),"")</f>
        <v/>
      </c>
    </row>
    <row r="3275" spans="2:7" ht="30" customHeight="1" x14ac:dyDescent="0.3">
      <c r="B3275" s="110">
        <v>3269</v>
      </c>
      <c r="C3275" s="111" t="str">
        <f>IFERROR(VLOOKUP($I$4&amp;"--"&amp;ROW(A3269),'Clie-F'!$A$5:$H$7000,4,0),"")</f>
        <v/>
      </c>
      <c r="D3275" s="112" t="str">
        <f>IFERROR(VLOOKUP($I$4&amp;"--"&amp;ROW(A3269),'Clie-F'!$A$5:$H$7000,7,0),"")</f>
        <v/>
      </c>
      <c r="E3275" s="111" t="str">
        <f t="shared" ca="1" si="51"/>
        <v/>
      </c>
      <c r="F3275" s="111" t="str">
        <f>IFERROR(VLOOKUP($I$4&amp;"--"&amp;ROW(A3269),'Clie-F'!$A$5:$J$7000,9,0),"")</f>
        <v/>
      </c>
      <c r="G3275" s="111" t="str">
        <f>IFERROR(VLOOKUP($I$4&amp;"--"&amp;ROW(A3269),'Clie-F'!$A$5:$J$7000,10,0),"")</f>
        <v/>
      </c>
    </row>
    <row r="3276" spans="2:7" ht="30" customHeight="1" x14ac:dyDescent="0.3">
      <c r="B3276" s="110">
        <v>3270</v>
      </c>
      <c r="C3276" s="111" t="str">
        <f>IFERROR(VLOOKUP($I$4&amp;"--"&amp;ROW(A3270),'Clie-F'!$A$5:$H$7000,4,0),"")</f>
        <v/>
      </c>
      <c r="D3276" s="112" t="str">
        <f>IFERROR(VLOOKUP($I$4&amp;"--"&amp;ROW(A3270),'Clie-F'!$A$5:$H$7000,7,0),"")</f>
        <v/>
      </c>
      <c r="E3276" s="111" t="str">
        <f t="shared" ca="1" si="51"/>
        <v/>
      </c>
      <c r="F3276" s="111" t="str">
        <f>IFERROR(VLOOKUP($I$4&amp;"--"&amp;ROW(A3270),'Clie-F'!$A$5:$J$7000,9,0),"")</f>
        <v/>
      </c>
      <c r="G3276" s="111" t="str">
        <f>IFERROR(VLOOKUP($I$4&amp;"--"&amp;ROW(A3270),'Clie-F'!$A$5:$J$7000,10,0),"")</f>
        <v/>
      </c>
    </row>
    <row r="3277" spans="2:7" ht="30" customHeight="1" x14ac:dyDescent="0.3">
      <c r="B3277" s="110">
        <v>3271</v>
      </c>
      <c r="C3277" s="111" t="str">
        <f>IFERROR(VLOOKUP($I$4&amp;"--"&amp;ROW(A3271),'Clie-F'!$A$5:$H$7000,4,0),"")</f>
        <v/>
      </c>
      <c r="D3277" s="112" t="str">
        <f>IFERROR(VLOOKUP($I$4&amp;"--"&amp;ROW(A3271),'Clie-F'!$A$5:$H$7000,7,0),"")</f>
        <v/>
      </c>
      <c r="E3277" s="111" t="str">
        <f t="shared" ca="1" si="51"/>
        <v/>
      </c>
      <c r="F3277" s="111" t="str">
        <f>IFERROR(VLOOKUP($I$4&amp;"--"&amp;ROW(A3271),'Clie-F'!$A$5:$J$7000,9,0),"")</f>
        <v/>
      </c>
      <c r="G3277" s="111" t="str">
        <f>IFERROR(VLOOKUP($I$4&amp;"--"&amp;ROW(A3271),'Clie-F'!$A$5:$J$7000,10,0),"")</f>
        <v/>
      </c>
    </row>
    <row r="3278" spans="2:7" ht="30" customHeight="1" x14ac:dyDescent="0.3">
      <c r="B3278" s="110">
        <v>3272</v>
      </c>
      <c r="C3278" s="111" t="str">
        <f>IFERROR(VLOOKUP($I$4&amp;"--"&amp;ROW(A3272),'Clie-F'!$A$5:$H$7000,4,0),"")</f>
        <v/>
      </c>
      <c r="D3278" s="112" t="str">
        <f>IFERROR(VLOOKUP($I$4&amp;"--"&amp;ROW(A3272),'Clie-F'!$A$5:$H$7000,7,0),"")</f>
        <v/>
      </c>
      <c r="E3278" s="111" t="str">
        <f t="shared" ca="1" si="51"/>
        <v/>
      </c>
      <c r="F3278" s="111" t="str">
        <f>IFERROR(VLOOKUP($I$4&amp;"--"&amp;ROW(A3272),'Clie-F'!$A$5:$J$7000,9,0),"")</f>
        <v/>
      </c>
      <c r="G3278" s="111" t="str">
        <f>IFERROR(VLOOKUP($I$4&amp;"--"&amp;ROW(A3272),'Clie-F'!$A$5:$J$7000,10,0),"")</f>
        <v/>
      </c>
    </row>
    <row r="3279" spans="2:7" ht="30" customHeight="1" x14ac:dyDescent="0.3">
      <c r="B3279" s="110">
        <v>3273</v>
      </c>
      <c r="C3279" s="111" t="str">
        <f>IFERROR(VLOOKUP($I$4&amp;"--"&amp;ROW(A3273),'Clie-F'!$A$5:$H$7000,4,0),"")</f>
        <v/>
      </c>
      <c r="D3279" s="112" t="str">
        <f>IFERROR(VLOOKUP($I$4&amp;"--"&amp;ROW(A3273),'Clie-F'!$A$5:$H$7000,7,0),"")</f>
        <v/>
      </c>
      <c r="E3279" s="111" t="str">
        <f t="shared" ca="1" si="51"/>
        <v/>
      </c>
      <c r="F3279" s="111" t="str">
        <f>IFERROR(VLOOKUP($I$4&amp;"--"&amp;ROW(A3273),'Clie-F'!$A$5:$J$7000,9,0),"")</f>
        <v/>
      </c>
      <c r="G3279" s="111" t="str">
        <f>IFERROR(VLOOKUP($I$4&amp;"--"&amp;ROW(A3273),'Clie-F'!$A$5:$J$7000,10,0),"")</f>
        <v/>
      </c>
    </row>
    <row r="3280" spans="2:7" ht="30" customHeight="1" x14ac:dyDescent="0.3">
      <c r="B3280" s="110">
        <v>3274</v>
      </c>
      <c r="C3280" s="111" t="str">
        <f>IFERROR(VLOOKUP($I$4&amp;"--"&amp;ROW(A3274),'Clie-F'!$A$5:$H$7000,4,0),"")</f>
        <v/>
      </c>
      <c r="D3280" s="112" t="str">
        <f>IFERROR(VLOOKUP($I$4&amp;"--"&amp;ROW(A3274),'Clie-F'!$A$5:$H$7000,7,0),"")</f>
        <v/>
      </c>
      <c r="E3280" s="111" t="str">
        <f t="shared" ca="1" si="51"/>
        <v/>
      </c>
      <c r="F3280" s="111" t="str">
        <f>IFERROR(VLOOKUP($I$4&amp;"--"&amp;ROW(A3274),'Clie-F'!$A$5:$J$7000,9,0),"")</f>
        <v/>
      </c>
      <c r="G3280" s="111" t="str">
        <f>IFERROR(VLOOKUP($I$4&amp;"--"&amp;ROW(A3274),'Clie-F'!$A$5:$J$7000,10,0),"")</f>
        <v/>
      </c>
    </row>
    <row r="3281" spans="2:7" ht="30" customHeight="1" x14ac:dyDescent="0.3">
      <c r="B3281" s="110">
        <v>3275</v>
      </c>
      <c r="C3281" s="111" t="str">
        <f>IFERROR(VLOOKUP($I$4&amp;"--"&amp;ROW(A3275),'Clie-F'!$A$5:$H$7000,4,0),"")</f>
        <v/>
      </c>
      <c r="D3281" s="112" t="str">
        <f>IFERROR(VLOOKUP($I$4&amp;"--"&amp;ROW(A3275),'Clie-F'!$A$5:$H$7000,7,0),"")</f>
        <v/>
      </c>
      <c r="E3281" s="111" t="str">
        <f t="shared" ca="1" si="51"/>
        <v/>
      </c>
      <c r="F3281" s="111" t="str">
        <f>IFERROR(VLOOKUP($I$4&amp;"--"&amp;ROW(A3275),'Clie-F'!$A$5:$J$7000,9,0),"")</f>
        <v/>
      </c>
      <c r="G3281" s="111" t="str">
        <f>IFERROR(VLOOKUP($I$4&amp;"--"&amp;ROW(A3275),'Clie-F'!$A$5:$J$7000,10,0),"")</f>
        <v/>
      </c>
    </row>
    <row r="3282" spans="2:7" ht="30" customHeight="1" x14ac:dyDescent="0.3">
      <c r="B3282" s="110">
        <v>3276</v>
      </c>
      <c r="C3282" s="111" t="str">
        <f>IFERROR(VLOOKUP($I$4&amp;"--"&amp;ROW(A3276),'Clie-F'!$A$5:$H$7000,4,0),"")</f>
        <v/>
      </c>
      <c r="D3282" s="112" t="str">
        <f>IFERROR(VLOOKUP($I$4&amp;"--"&amp;ROW(A3276),'Clie-F'!$A$5:$H$7000,7,0),"")</f>
        <v/>
      </c>
      <c r="E3282" s="111" t="str">
        <f t="shared" ca="1" si="51"/>
        <v/>
      </c>
      <c r="F3282" s="111" t="str">
        <f>IFERROR(VLOOKUP($I$4&amp;"--"&amp;ROW(A3276),'Clie-F'!$A$5:$J$7000,9,0),"")</f>
        <v/>
      </c>
      <c r="G3282" s="111" t="str">
        <f>IFERROR(VLOOKUP($I$4&amp;"--"&amp;ROW(A3276),'Clie-F'!$A$5:$J$7000,10,0),"")</f>
        <v/>
      </c>
    </row>
    <row r="3283" spans="2:7" ht="30" customHeight="1" x14ac:dyDescent="0.3">
      <c r="B3283" s="110">
        <v>3277</v>
      </c>
      <c r="C3283" s="111" t="str">
        <f>IFERROR(VLOOKUP($I$4&amp;"--"&amp;ROW(A3277),'Clie-F'!$A$5:$H$7000,4,0),"")</f>
        <v/>
      </c>
      <c r="D3283" s="112" t="str">
        <f>IFERROR(VLOOKUP($I$4&amp;"--"&amp;ROW(A3277),'Clie-F'!$A$5:$H$7000,7,0),"")</f>
        <v/>
      </c>
      <c r="E3283" s="111" t="str">
        <f t="shared" ca="1" si="51"/>
        <v/>
      </c>
      <c r="F3283" s="111" t="str">
        <f>IFERROR(VLOOKUP($I$4&amp;"--"&amp;ROW(A3277),'Clie-F'!$A$5:$J$7000,9,0),"")</f>
        <v/>
      </c>
      <c r="G3283" s="111" t="str">
        <f>IFERROR(VLOOKUP($I$4&amp;"--"&amp;ROW(A3277),'Clie-F'!$A$5:$J$7000,10,0),"")</f>
        <v/>
      </c>
    </row>
    <row r="3284" spans="2:7" ht="30" customHeight="1" x14ac:dyDescent="0.3">
      <c r="B3284" s="110">
        <v>3278</v>
      </c>
      <c r="C3284" s="111" t="str">
        <f>IFERROR(VLOOKUP($I$4&amp;"--"&amp;ROW(A3278),'Clie-F'!$A$5:$H$7000,4,0),"")</f>
        <v/>
      </c>
      <c r="D3284" s="112" t="str">
        <f>IFERROR(VLOOKUP($I$4&amp;"--"&amp;ROW(A3278),'Clie-F'!$A$5:$H$7000,7,0),"")</f>
        <v/>
      </c>
      <c r="E3284" s="111" t="str">
        <f t="shared" ca="1" si="51"/>
        <v/>
      </c>
      <c r="F3284" s="111" t="str">
        <f>IFERROR(VLOOKUP($I$4&amp;"--"&amp;ROW(A3278),'Clie-F'!$A$5:$J$7000,9,0),"")</f>
        <v/>
      </c>
      <c r="G3284" s="111" t="str">
        <f>IFERROR(VLOOKUP($I$4&amp;"--"&amp;ROW(A3278),'Clie-F'!$A$5:$J$7000,10,0),"")</f>
        <v/>
      </c>
    </row>
    <row r="3285" spans="2:7" ht="30" customHeight="1" x14ac:dyDescent="0.3">
      <c r="B3285" s="110">
        <v>3279</v>
      </c>
      <c r="C3285" s="111" t="str">
        <f>IFERROR(VLOOKUP($I$4&amp;"--"&amp;ROW(A3279),'Clie-F'!$A$5:$H$7000,4,0),"")</f>
        <v/>
      </c>
      <c r="D3285" s="112" t="str">
        <f>IFERROR(VLOOKUP($I$4&amp;"--"&amp;ROW(A3279),'Clie-F'!$A$5:$H$7000,7,0),"")</f>
        <v/>
      </c>
      <c r="E3285" s="111" t="str">
        <f t="shared" ca="1" si="51"/>
        <v/>
      </c>
      <c r="F3285" s="111" t="str">
        <f>IFERROR(VLOOKUP($I$4&amp;"--"&amp;ROW(A3279),'Clie-F'!$A$5:$J$7000,9,0),"")</f>
        <v/>
      </c>
      <c r="G3285" s="111" t="str">
        <f>IFERROR(VLOOKUP($I$4&amp;"--"&amp;ROW(A3279),'Clie-F'!$A$5:$J$7000,10,0),"")</f>
        <v/>
      </c>
    </row>
    <row r="3286" spans="2:7" ht="30" customHeight="1" x14ac:dyDescent="0.3">
      <c r="B3286" s="110">
        <v>3280</v>
      </c>
      <c r="C3286" s="111" t="str">
        <f>IFERROR(VLOOKUP($I$4&amp;"--"&amp;ROW(A3280),'Clie-F'!$A$5:$H$7000,4,0),"")</f>
        <v/>
      </c>
      <c r="D3286" s="112" t="str">
        <f>IFERROR(VLOOKUP($I$4&amp;"--"&amp;ROW(A3280),'Clie-F'!$A$5:$H$7000,7,0),"")</f>
        <v/>
      </c>
      <c r="E3286" s="111" t="str">
        <f t="shared" ca="1" si="51"/>
        <v/>
      </c>
      <c r="F3286" s="111" t="str">
        <f>IFERROR(VLOOKUP($I$4&amp;"--"&amp;ROW(A3280),'Clie-F'!$A$5:$J$7000,9,0),"")</f>
        <v/>
      </c>
      <c r="G3286" s="111" t="str">
        <f>IFERROR(VLOOKUP($I$4&amp;"--"&amp;ROW(A3280),'Clie-F'!$A$5:$J$7000,10,0),"")</f>
        <v/>
      </c>
    </row>
    <row r="3287" spans="2:7" ht="30" customHeight="1" x14ac:dyDescent="0.3">
      <c r="B3287" s="110">
        <v>3281</v>
      </c>
      <c r="C3287" s="111" t="str">
        <f>IFERROR(VLOOKUP($I$4&amp;"--"&amp;ROW(A3281),'Clie-F'!$A$5:$H$7000,4,0),"")</f>
        <v/>
      </c>
      <c r="D3287" s="112" t="str">
        <f>IFERROR(VLOOKUP($I$4&amp;"--"&amp;ROW(A3281),'Clie-F'!$A$5:$H$7000,7,0),"")</f>
        <v/>
      </c>
      <c r="E3287" s="111" t="str">
        <f t="shared" ca="1" si="51"/>
        <v/>
      </c>
      <c r="F3287" s="111" t="str">
        <f>IFERROR(VLOOKUP($I$4&amp;"--"&amp;ROW(A3281),'Clie-F'!$A$5:$J$7000,9,0),"")</f>
        <v/>
      </c>
      <c r="G3287" s="111" t="str">
        <f>IFERROR(VLOOKUP($I$4&amp;"--"&amp;ROW(A3281),'Clie-F'!$A$5:$J$7000,10,0),"")</f>
        <v/>
      </c>
    </row>
    <row r="3288" spans="2:7" ht="30" customHeight="1" x14ac:dyDescent="0.3">
      <c r="B3288" s="110">
        <v>3282</v>
      </c>
      <c r="C3288" s="111" t="str">
        <f>IFERROR(VLOOKUP($I$4&amp;"--"&amp;ROW(A3282),'Clie-F'!$A$5:$H$7000,4,0),"")</f>
        <v/>
      </c>
      <c r="D3288" s="112" t="str">
        <f>IFERROR(VLOOKUP($I$4&amp;"--"&amp;ROW(A3282),'Clie-F'!$A$5:$H$7000,7,0),"")</f>
        <v/>
      </c>
      <c r="E3288" s="111" t="str">
        <f t="shared" ca="1" si="51"/>
        <v/>
      </c>
      <c r="F3288" s="111" t="str">
        <f>IFERROR(VLOOKUP($I$4&amp;"--"&amp;ROW(A3282),'Clie-F'!$A$5:$J$7000,9,0),"")</f>
        <v/>
      </c>
      <c r="G3288" s="111" t="str">
        <f>IFERROR(VLOOKUP($I$4&amp;"--"&amp;ROW(A3282),'Clie-F'!$A$5:$J$7000,10,0),"")</f>
        <v/>
      </c>
    </row>
    <row r="3289" spans="2:7" ht="30" customHeight="1" x14ac:dyDescent="0.3">
      <c r="B3289" s="110">
        <v>3283</v>
      </c>
      <c r="C3289" s="111" t="str">
        <f>IFERROR(VLOOKUP($I$4&amp;"--"&amp;ROW(A3283),'Clie-F'!$A$5:$H$7000,4,0),"")</f>
        <v/>
      </c>
      <c r="D3289" s="112" t="str">
        <f>IFERROR(VLOOKUP($I$4&amp;"--"&amp;ROW(A3283),'Clie-F'!$A$5:$H$7000,7,0),"")</f>
        <v/>
      </c>
      <c r="E3289" s="111" t="str">
        <f t="shared" ca="1" si="51"/>
        <v/>
      </c>
      <c r="F3289" s="111" t="str">
        <f>IFERROR(VLOOKUP($I$4&amp;"--"&amp;ROW(A3283),'Clie-F'!$A$5:$J$7000,9,0),"")</f>
        <v/>
      </c>
      <c r="G3289" s="111" t="str">
        <f>IFERROR(VLOOKUP($I$4&amp;"--"&amp;ROW(A3283),'Clie-F'!$A$5:$J$7000,10,0),"")</f>
        <v/>
      </c>
    </row>
    <row r="3290" spans="2:7" ht="30" customHeight="1" x14ac:dyDescent="0.3">
      <c r="B3290" s="110">
        <v>3284</v>
      </c>
      <c r="C3290" s="111" t="str">
        <f>IFERROR(VLOOKUP($I$4&amp;"--"&amp;ROW(A3284),'Clie-F'!$A$5:$H$7000,4,0),"")</f>
        <v/>
      </c>
      <c r="D3290" s="112" t="str">
        <f>IFERROR(VLOOKUP($I$4&amp;"--"&amp;ROW(A3284),'Clie-F'!$A$5:$H$7000,7,0),"")</f>
        <v/>
      </c>
      <c r="E3290" s="111" t="str">
        <f t="shared" ca="1" si="51"/>
        <v/>
      </c>
      <c r="F3290" s="111" t="str">
        <f>IFERROR(VLOOKUP($I$4&amp;"--"&amp;ROW(A3284),'Clie-F'!$A$5:$J$7000,9,0),"")</f>
        <v/>
      </c>
      <c r="G3290" s="111" t="str">
        <f>IFERROR(VLOOKUP($I$4&amp;"--"&amp;ROW(A3284),'Clie-F'!$A$5:$J$7000,10,0),"")</f>
        <v/>
      </c>
    </row>
    <row r="3291" spans="2:7" ht="30" customHeight="1" x14ac:dyDescent="0.3">
      <c r="B3291" s="110">
        <v>3285</v>
      </c>
      <c r="C3291" s="111" t="str">
        <f>IFERROR(VLOOKUP($I$4&amp;"--"&amp;ROW(A3285),'Clie-F'!$A$5:$H$7000,4,0),"")</f>
        <v/>
      </c>
      <c r="D3291" s="112" t="str">
        <f>IFERROR(VLOOKUP($I$4&amp;"--"&amp;ROW(A3285),'Clie-F'!$A$5:$H$7000,7,0),"")</f>
        <v/>
      </c>
      <c r="E3291" s="111" t="str">
        <f t="shared" ca="1" si="51"/>
        <v/>
      </c>
      <c r="F3291" s="111" t="str">
        <f>IFERROR(VLOOKUP($I$4&amp;"--"&amp;ROW(A3285),'Clie-F'!$A$5:$J$7000,9,0),"")</f>
        <v/>
      </c>
      <c r="G3291" s="111" t="str">
        <f>IFERROR(VLOOKUP($I$4&amp;"--"&amp;ROW(A3285),'Clie-F'!$A$5:$J$7000,10,0),"")</f>
        <v/>
      </c>
    </row>
    <row r="3292" spans="2:7" ht="30" customHeight="1" x14ac:dyDescent="0.3">
      <c r="B3292" s="110">
        <v>3286</v>
      </c>
      <c r="C3292" s="111" t="str">
        <f>IFERROR(VLOOKUP($I$4&amp;"--"&amp;ROW(A3286),'Clie-F'!$A$5:$H$7000,4,0),"")</f>
        <v/>
      </c>
      <c r="D3292" s="112" t="str">
        <f>IFERROR(VLOOKUP($I$4&amp;"--"&amp;ROW(A3286),'Clie-F'!$A$5:$H$7000,7,0),"")</f>
        <v/>
      </c>
      <c r="E3292" s="111" t="str">
        <f t="shared" ca="1" si="51"/>
        <v/>
      </c>
      <c r="F3292" s="111" t="str">
        <f>IFERROR(VLOOKUP($I$4&amp;"--"&amp;ROW(A3286),'Clie-F'!$A$5:$J$7000,9,0),"")</f>
        <v/>
      </c>
      <c r="G3292" s="111" t="str">
        <f>IFERROR(VLOOKUP($I$4&amp;"--"&amp;ROW(A3286),'Clie-F'!$A$5:$J$7000,10,0),"")</f>
        <v/>
      </c>
    </row>
    <row r="3293" spans="2:7" ht="30" customHeight="1" x14ac:dyDescent="0.3">
      <c r="B3293" s="110">
        <v>3287</v>
      </c>
      <c r="C3293" s="111" t="str">
        <f>IFERROR(VLOOKUP($I$4&amp;"--"&amp;ROW(A3287),'Clie-F'!$A$5:$H$7000,4,0),"")</f>
        <v/>
      </c>
      <c r="D3293" s="112" t="str">
        <f>IFERROR(VLOOKUP($I$4&amp;"--"&amp;ROW(A3287),'Clie-F'!$A$5:$H$7000,7,0),"")</f>
        <v/>
      </c>
      <c r="E3293" s="111" t="str">
        <f t="shared" ca="1" si="51"/>
        <v/>
      </c>
      <c r="F3293" s="111" t="str">
        <f>IFERROR(VLOOKUP($I$4&amp;"--"&amp;ROW(A3287),'Clie-F'!$A$5:$J$7000,9,0),"")</f>
        <v/>
      </c>
      <c r="G3293" s="111" t="str">
        <f>IFERROR(VLOOKUP($I$4&amp;"--"&amp;ROW(A3287),'Clie-F'!$A$5:$J$7000,10,0),"")</f>
        <v/>
      </c>
    </row>
    <row r="3294" spans="2:7" ht="30" customHeight="1" x14ac:dyDescent="0.3">
      <c r="B3294" s="110">
        <v>3288</v>
      </c>
      <c r="C3294" s="111" t="str">
        <f>IFERROR(VLOOKUP($I$4&amp;"--"&amp;ROW(A3288),'Clie-F'!$A$5:$H$7000,4,0),"")</f>
        <v/>
      </c>
      <c r="D3294" s="112" t="str">
        <f>IFERROR(VLOOKUP($I$4&amp;"--"&amp;ROW(A3288),'Clie-F'!$A$5:$H$7000,7,0),"")</f>
        <v/>
      </c>
      <c r="E3294" s="111" t="str">
        <f t="shared" ca="1" si="51"/>
        <v/>
      </c>
      <c r="F3294" s="111" t="str">
        <f>IFERROR(VLOOKUP($I$4&amp;"--"&amp;ROW(A3288),'Clie-F'!$A$5:$J$7000,9,0),"")</f>
        <v/>
      </c>
      <c r="G3294" s="111" t="str">
        <f>IFERROR(VLOOKUP($I$4&amp;"--"&amp;ROW(A3288),'Clie-F'!$A$5:$J$7000,10,0),"")</f>
        <v/>
      </c>
    </row>
    <row r="3295" spans="2:7" ht="30" customHeight="1" x14ac:dyDescent="0.3">
      <c r="B3295" s="110">
        <v>3289</v>
      </c>
      <c r="C3295" s="111" t="str">
        <f>IFERROR(VLOOKUP($I$4&amp;"--"&amp;ROW(A3289),'Clie-F'!$A$5:$H$7000,4,0),"")</f>
        <v/>
      </c>
      <c r="D3295" s="112" t="str">
        <f>IFERROR(VLOOKUP($I$4&amp;"--"&amp;ROW(A3289),'Clie-F'!$A$5:$H$7000,7,0),"")</f>
        <v/>
      </c>
      <c r="E3295" s="111" t="str">
        <f t="shared" ca="1" si="51"/>
        <v/>
      </c>
      <c r="F3295" s="111" t="str">
        <f>IFERROR(VLOOKUP($I$4&amp;"--"&amp;ROW(A3289),'Clie-F'!$A$5:$J$7000,9,0),"")</f>
        <v/>
      </c>
      <c r="G3295" s="111" t="str">
        <f>IFERROR(VLOOKUP($I$4&amp;"--"&amp;ROW(A3289),'Clie-F'!$A$5:$J$7000,10,0),"")</f>
        <v/>
      </c>
    </row>
    <row r="3296" spans="2:7" ht="30" customHeight="1" x14ac:dyDescent="0.3">
      <c r="B3296" s="110">
        <v>3290</v>
      </c>
      <c r="C3296" s="111" t="str">
        <f>IFERROR(VLOOKUP($I$4&amp;"--"&amp;ROW(A3290),'Clie-F'!$A$5:$H$7000,4,0),"")</f>
        <v/>
      </c>
      <c r="D3296" s="112" t="str">
        <f>IFERROR(VLOOKUP($I$4&amp;"--"&amp;ROW(A3290),'Clie-F'!$A$5:$H$7000,7,0),"")</f>
        <v/>
      </c>
      <c r="E3296" s="111" t="str">
        <f t="shared" ca="1" si="51"/>
        <v/>
      </c>
      <c r="F3296" s="111" t="str">
        <f>IFERROR(VLOOKUP($I$4&amp;"--"&amp;ROW(A3290),'Clie-F'!$A$5:$J$7000,9,0),"")</f>
        <v/>
      </c>
      <c r="G3296" s="111" t="str">
        <f>IFERROR(VLOOKUP($I$4&amp;"--"&amp;ROW(A3290),'Clie-F'!$A$5:$J$7000,10,0),"")</f>
        <v/>
      </c>
    </row>
    <row r="3297" spans="2:7" ht="30" customHeight="1" x14ac:dyDescent="0.3">
      <c r="B3297" s="110">
        <v>3291</v>
      </c>
      <c r="C3297" s="111" t="str">
        <f>IFERROR(VLOOKUP($I$4&amp;"--"&amp;ROW(A3291),'Clie-F'!$A$5:$H$7000,4,0),"")</f>
        <v/>
      </c>
      <c r="D3297" s="112" t="str">
        <f>IFERROR(VLOOKUP($I$4&amp;"--"&amp;ROW(A3291),'Clie-F'!$A$5:$H$7000,7,0),"")</f>
        <v/>
      </c>
      <c r="E3297" s="111" t="str">
        <f t="shared" ca="1" si="51"/>
        <v/>
      </c>
      <c r="F3297" s="111" t="str">
        <f>IFERROR(VLOOKUP($I$4&amp;"--"&amp;ROW(A3291),'Clie-F'!$A$5:$J$7000,9,0),"")</f>
        <v/>
      </c>
      <c r="G3297" s="111" t="str">
        <f>IFERROR(VLOOKUP($I$4&amp;"--"&amp;ROW(A3291),'Clie-F'!$A$5:$J$7000,10,0),"")</f>
        <v/>
      </c>
    </row>
    <row r="3298" spans="2:7" ht="30" customHeight="1" x14ac:dyDescent="0.3">
      <c r="B3298" s="110">
        <v>3292</v>
      </c>
      <c r="C3298" s="111" t="str">
        <f>IFERROR(VLOOKUP($I$4&amp;"--"&amp;ROW(A3292),'Clie-F'!$A$5:$H$7000,4,0),"")</f>
        <v/>
      </c>
      <c r="D3298" s="112" t="str">
        <f>IFERROR(VLOOKUP($I$4&amp;"--"&amp;ROW(A3292),'Clie-F'!$A$5:$H$7000,7,0),"")</f>
        <v/>
      </c>
      <c r="E3298" s="111" t="str">
        <f t="shared" ca="1" si="51"/>
        <v/>
      </c>
      <c r="F3298" s="111" t="str">
        <f>IFERROR(VLOOKUP($I$4&amp;"--"&amp;ROW(A3292),'Clie-F'!$A$5:$J$7000,9,0),"")</f>
        <v/>
      </c>
      <c r="G3298" s="111" t="str">
        <f>IFERROR(VLOOKUP($I$4&amp;"--"&amp;ROW(A3292),'Clie-F'!$A$5:$J$7000,10,0),"")</f>
        <v/>
      </c>
    </row>
    <row r="3299" spans="2:7" ht="30" customHeight="1" x14ac:dyDescent="0.3">
      <c r="B3299" s="110">
        <v>3293</v>
      </c>
      <c r="C3299" s="111" t="str">
        <f>IFERROR(VLOOKUP($I$4&amp;"--"&amp;ROW(A3293),'Clie-F'!$A$5:$H$7000,4,0),"")</f>
        <v/>
      </c>
      <c r="D3299" s="112" t="str">
        <f>IFERROR(VLOOKUP($I$4&amp;"--"&amp;ROW(A3293),'Clie-F'!$A$5:$H$7000,7,0),"")</f>
        <v/>
      </c>
      <c r="E3299" s="111" t="str">
        <f t="shared" ca="1" si="51"/>
        <v/>
      </c>
      <c r="F3299" s="111" t="str">
        <f>IFERROR(VLOOKUP($I$4&amp;"--"&amp;ROW(A3293),'Clie-F'!$A$5:$J$7000,9,0),"")</f>
        <v/>
      </c>
      <c r="G3299" s="111" t="str">
        <f>IFERROR(VLOOKUP($I$4&amp;"--"&amp;ROW(A3293),'Clie-F'!$A$5:$J$7000,10,0),"")</f>
        <v/>
      </c>
    </row>
    <row r="3300" spans="2:7" ht="30" customHeight="1" x14ac:dyDescent="0.3">
      <c r="B3300" s="110">
        <v>3294</v>
      </c>
      <c r="C3300" s="111" t="str">
        <f>IFERROR(VLOOKUP($I$4&amp;"--"&amp;ROW(A3294),'Clie-F'!$A$5:$H$7000,4,0),"")</f>
        <v/>
      </c>
      <c r="D3300" s="112" t="str">
        <f>IFERROR(VLOOKUP($I$4&amp;"--"&amp;ROW(A3294),'Clie-F'!$A$5:$H$7000,7,0),"")</f>
        <v/>
      </c>
      <c r="E3300" s="111" t="str">
        <f t="shared" ca="1" si="51"/>
        <v/>
      </c>
      <c r="F3300" s="111" t="str">
        <f>IFERROR(VLOOKUP($I$4&amp;"--"&amp;ROW(A3294),'Clie-F'!$A$5:$J$7000,9,0),"")</f>
        <v/>
      </c>
      <c r="G3300" s="111" t="str">
        <f>IFERROR(VLOOKUP($I$4&amp;"--"&amp;ROW(A3294),'Clie-F'!$A$5:$J$7000,10,0),"")</f>
        <v/>
      </c>
    </row>
    <row r="3301" spans="2:7" ht="30" customHeight="1" x14ac:dyDescent="0.3">
      <c r="B3301" s="110">
        <v>3295</v>
      </c>
      <c r="C3301" s="111" t="str">
        <f>IFERROR(VLOOKUP($I$4&amp;"--"&amp;ROW(A3295),'Clie-F'!$A$5:$H$7000,4,0),"")</f>
        <v/>
      </c>
      <c r="D3301" s="112" t="str">
        <f>IFERROR(VLOOKUP($I$4&amp;"--"&amp;ROW(A3295),'Clie-F'!$A$5:$H$7000,7,0),"")</f>
        <v/>
      </c>
      <c r="E3301" s="111" t="str">
        <f t="shared" ca="1" si="51"/>
        <v/>
      </c>
      <c r="F3301" s="111" t="str">
        <f>IFERROR(VLOOKUP($I$4&amp;"--"&amp;ROW(A3295),'Clie-F'!$A$5:$J$7000,9,0),"")</f>
        <v/>
      </c>
      <c r="G3301" s="111" t="str">
        <f>IFERROR(VLOOKUP($I$4&amp;"--"&amp;ROW(A3295),'Clie-F'!$A$5:$J$7000,10,0),"")</f>
        <v/>
      </c>
    </row>
    <row r="3302" spans="2:7" ht="30" customHeight="1" x14ac:dyDescent="0.3">
      <c r="B3302" s="110">
        <v>3296</v>
      </c>
      <c r="C3302" s="111" t="str">
        <f>IFERROR(VLOOKUP($I$4&amp;"--"&amp;ROW(A3296),'Clie-F'!$A$5:$H$7000,4,0),"")</f>
        <v/>
      </c>
      <c r="D3302" s="112" t="str">
        <f>IFERROR(VLOOKUP($I$4&amp;"--"&amp;ROW(A3296),'Clie-F'!$A$5:$H$7000,7,0),"")</f>
        <v/>
      </c>
      <c r="E3302" s="111" t="str">
        <f t="shared" ca="1" si="51"/>
        <v/>
      </c>
      <c r="F3302" s="111" t="str">
        <f>IFERROR(VLOOKUP($I$4&amp;"--"&amp;ROW(A3296),'Clie-F'!$A$5:$J$7000,9,0),"")</f>
        <v/>
      </c>
      <c r="G3302" s="111" t="str">
        <f>IFERROR(VLOOKUP($I$4&amp;"--"&amp;ROW(A3296),'Clie-F'!$A$5:$J$7000,10,0),"")</f>
        <v/>
      </c>
    </row>
    <row r="3303" spans="2:7" ht="30" customHeight="1" x14ac:dyDescent="0.3">
      <c r="B3303" s="110">
        <v>3297</v>
      </c>
      <c r="C3303" s="111" t="str">
        <f>IFERROR(VLOOKUP($I$4&amp;"--"&amp;ROW(A3297),'Clie-F'!$A$5:$H$7000,4,0),"")</f>
        <v/>
      </c>
      <c r="D3303" s="112" t="str">
        <f>IFERROR(VLOOKUP($I$4&amp;"--"&amp;ROW(A3297),'Clie-F'!$A$5:$H$7000,7,0),"")</f>
        <v/>
      </c>
      <c r="E3303" s="111" t="str">
        <f t="shared" ca="1" si="51"/>
        <v/>
      </c>
      <c r="F3303" s="111" t="str">
        <f>IFERROR(VLOOKUP($I$4&amp;"--"&amp;ROW(A3297),'Clie-F'!$A$5:$J$7000,9,0),"")</f>
        <v/>
      </c>
      <c r="G3303" s="111" t="str">
        <f>IFERROR(VLOOKUP($I$4&amp;"--"&amp;ROW(A3297),'Clie-F'!$A$5:$J$7000,10,0),"")</f>
        <v/>
      </c>
    </row>
    <row r="3304" spans="2:7" ht="30" customHeight="1" x14ac:dyDescent="0.3">
      <c r="B3304" s="110">
        <v>3298</v>
      </c>
      <c r="C3304" s="111" t="str">
        <f>IFERROR(VLOOKUP($I$4&amp;"--"&amp;ROW(A3298),'Clie-F'!$A$5:$H$7000,4,0),"")</f>
        <v/>
      </c>
      <c r="D3304" s="112" t="str">
        <f>IFERROR(VLOOKUP($I$4&amp;"--"&amp;ROW(A3298),'Clie-F'!$A$5:$H$7000,7,0),"")</f>
        <v/>
      </c>
      <c r="E3304" s="111" t="str">
        <f t="shared" ca="1" si="51"/>
        <v/>
      </c>
      <c r="F3304" s="111" t="str">
        <f>IFERROR(VLOOKUP($I$4&amp;"--"&amp;ROW(A3298),'Clie-F'!$A$5:$J$7000,9,0),"")</f>
        <v/>
      </c>
      <c r="G3304" s="111" t="str">
        <f>IFERROR(VLOOKUP($I$4&amp;"--"&amp;ROW(A3298),'Clie-F'!$A$5:$J$7000,10,0),"")</f>
        <v/>
      </c>
    </row>
    <row r="3305" spans="2:7" ht="30" customHeight="1" x14ac:dyDescent="0.3">
      <c r="B3305" s="110">
        <v>3299</v>
      </c>
      <c r="C3305" s="111" t="str">
        <f>IFERROR(VLOOKUP($I$4&amp;"--"&amp;ROW(A3299),'Clie-F'!$A$5:$H$7000,4,0),"")</f>
        <v/>
      </c>
      <c r="D3305" s="112" t="str">
        <f>IFERROR(VLOOKUP($I$4&amp;"--"&amp;ROW(A3299),'Clie-F'!$A$5:$H$7000,7,0),"")</f>
        <v/>
      </c>
      <c r="E3305" s="111" t="str">
        <f t="shared" ca="1" si="51"/>
        <v/>
      </c>
      <c r="F3305" s="111" t="str">
        <f>IFERROR(VLOOKUP($I$4&amp;"--"&amp;ROW(A3299),'Clie-F'!$A$5:$J$7000,9,0),"")</f>
        <v/>
      </c>
      <c r="G3305" s="111" t="str">
        <f>IFERROR(VLOOKUP($I$4&amp;"--"&amp;ROW(A3299),'Clie-F'!$A$5:$J$7000,10,0),"")</f>
        <v/>
      </c>
    </row>
    <row r="3306" spans="2:7" ht="30" customHeight="1" x14ac:dyDescent="0.3">
      <c r="B3306" s="110">
        <v>3300</v>
      </c>
      <c r="C3306" s="111" t="str">
        <f>IFERROR(VLOOKUP($I$4&amp;"--"&amp;ROW(A3300),'Clie-F'!$A$5:$H$7000,4,0),"")</f>
        <v/>
      </c>
      <c r="D3306" s="112" t="str">
        <f>IFERROR(VLOOKUP($I$4&amp;"--"&amp;ROW(A3300),'Clie-F'!$A$5:$H$7000,7,0),"")</f>
        <v/>
      </c>
      <c r="E3306" s="111" t="str">
        <f t="shared" ca="1" si="51"/>
        <v/>
      </c>
      <c r="F3306" s="111" t="str">
        <f>IFERROR(VLOOKUP($I$4&amp;"--"&amp;ROW(A3300),'Clie-F'!$A$5:$J$7000,9,0),"")</f>
        <v/>
      </c>
      <c r="G3306" s="111" t="str">
        <f>IFERROR(VLOOKUP($I$4&amp;"--"&amp;ROW(A3300),'Clie-F'!$A$5:$J$7000,10,0),"")</f>
        <v/>
      </c>
    </row>
    <row r="3307" spans="2:7" ht="30" customHeight="1" x14ac:dyDescent="0.3">
      <c r="B3307" s="110">
        <v>3301</v>
      </c>
      <c r="C3307" s="111" t="str">
        <f>IFERROR(VLOOKUP($I$4&amp;"--"&amp;ROW(A3301),'Clie-F'!$A$5:$H$7000,4,0),"")</f>
        <v/>
      </c>
      <c r="D3307" s="112" t="str">
        <f>IFERROR(VLOOKUP($I$4&amp;"--"&amp;ROW(A3301),'Clie-F'!$A$5:$H$7000,7,0),"")</f>
        <v/>
      </c>
      <c r="E3307" s="111" t="str">
        <f t="shared" ca="1" si="51"/>
        <v/>
      </c>
      <c r="F3307" s="111" t="str">
        <f>IFERROR(VLOOKUP($I$4&amp;"--"&amp;ROW(A3301),'Clie-F'!$A$5:$J$7000,9,0),"")</f>
        <v/>
      </c>
      <c r="G3307" s="111" t="str">
        <f>IFERROR(VLOOKUP($I$4&amp;"--"&amp;ROW(A3301),'Clie-F'!$A$5:$J$7000,10,0),"")</f>
        <v/>
      </c>
    </row>
    <row r="3308" spans="2:7" ht="30" customHeight="1" x14ac:dyDescent="0.3">
      <c r="B3308" s="110">
        <v>3302</v>
      </c>
      <c r="C3308" s="111" t="str">
        <f>IFERROR(VLOOKUP($I$4&amp;"--"&amp;ROW(A3302),'Clie-F'!$A$5:$H$7000,4,0),"")</f>
        <v/>
      </c>
      <c r="D3308" s="112" t="str">
        <f>IFERROR(VLOOKUP($I$4&amp;"--"&amp;ROW(A3302),'Clie-F'!$A$5:$H$7000,7,0),"")</f>
        <v/>
      </c>
      <c r="E3308" s="111" t="str">
        <f t="shared" ca="1" si="51"/>
        <v/>
      </c>
      <c r="F3308" s="111" t="str">
        <f>IFERROR(VLOOKUP($I$4&amp;"--"&amp;ROW(A3302),'Clie-F'!$A$5:$J$7000,9,0),"")</f>
        <v/>
      </c>
      <c r="G3308" s="111" t="str">
        <f>IFERROR(VLOOKUP($I$4&amp;"--"&amp;ROW(A3302),'Clie-F'!$A$5:$J$7000,10,0),"")</f>
        <v/>
      </c>
    </row>
    <row r="3309" spans="2:7" ht="30" customHeight="1" x14ac:dyDescent="0.3">
      <c r="B3309" s="110">
        <v>3303</v>
      </c>
      <c r="C3309" s="111" t="str">
        <f>IFERROR(VLOOKUP($I$4&amp;"--"&amp;ROW(A3303),'Clie-F'!$A$5:$H$7000,4,0),"")</f>
        <v/>
      </c>
      <c r="D3309" s="112" t="str">
        <f>IFERROR(VLOOKUP($I$4&amp;"--"&amp;ROW(A3303),'Clie-F'!$A$5:$H$7000,7,0),"")</f>
        <v/>
      </c>
      <c r="E3309" s="111" t="str">
        <f t="shared" ca="1" si="51"/>
        <v/>
      </c>
      <c r="F3309" s="111" t="str">
        <f>IFERROR(VLOOKUP($I$4&amp;"--"&amp;ROW(A3303),'Clie-F'!$A$5:$J$7000,9,0),"")</f>
        <v/>
      </c>
      <c r="G3309" s="111" t="str">
        <f>IFERROR(VLOOKUP($I$4&amp;"--"&amp;ROW(A3303),'Clie-F'!$A$5:$J$7000,10,0),"")</f>
        <v/>
      </c>
    </row>
    <row r="3310" spans="2:7" ht="30" customHeight="1" x14ac:dyDescent="0.3">
      <c r="B3310" s="110">
        <v>3304</v>
      </c>
      <c r="C3310" s="111" t="str">
        <f>IFERROR(VLOOKUP($I$4&amp;"--"&amp;ROW(A3304),'Clie-F'!$A$5:$H$7000,4,0),"")</f>
        <v/>
      </c>
      <c r="D3310" s="112" t="str">
        <f>IFERROR(VLOOKUP($I$4&amp;"--"&amp;ROW(A3304),'Clie-F'!$A$5:$H$7000,7,0),"")</f>
        <v/>
      </c>
      <c r="E3310" s="111" t="str">
        <f t="shared" ca="1" si="51"/>
        <v/>
      </c>
      <c r="F3310" s="111" t="str">
        <f>IFERROR(VLOOKUP($I$4&amp;"--"&amp;ROW(A3304),'Clie-F'!$A$5:$J$7000,9,0),"")</f>
        <v/>
      </c>
      <c r="G3310" s="111" t="str">
        <f>IFERROR(VLOOKUP($I$4&amp;"--"&amp;ROW(A3304),'Clie-F'!$A$5:$J$7000,10,0),"")</f>
        <v/>
      </c>
    </row>
    <row r="3311" spans="2:7" ht="30" customHeight="1" x14ac:dyDescent="0.3">
      <c r="B3311" s="110">
        <v>3305</v>
      </c>
      <c r="C3311" s="111" t="str">
        <f>IFERROR(VLOOKUP($I$4&amp;"--"&amp;ROW(A3305),'Clie-F'!$A$5:$H$7000,4,0),"")</f>
        <v/>
      </c>
      <c r="D3311" s="112" t="str">
        <f>IFERROR(VLOOKUP($I$4&amp;"--"&amp;ROW(A3305),'Clie-F'!$A$5:$H$7000,7,0),"")</f>
        <v/>
      </c>
      <c r="E3311" s="111" t="str">
        <f t="shared" ca="1" si="51"/>
        <v/>
      </c>
      <c r="F3311" s="111" t="str">
        <f>IFERROR(VLOOKUP($I$4&amp;"--"&amp;ROW(A3305),'Clie-F'!$A$5:$J$7000,9,0),"")</f>
        <v/>
      </c>
      <c r="G3311" s="111" t="str">
        <f>IFERROR(VLOOKUP($I$4&amp;"--"&amp;ROW(A3305),'Clie-F'!$A$5:$J$7000,10,0),"")</f>
        <v/>
      </c>
    </row>
    <row r="3312" spans="2:7" ht="30" customHeight="1" x14ac:dyDescent="0.3">
      <c r="B3312" s="110">
        <v>3306</v>
      </c>
      <c r="C3312" s="111" t="str">
        <f>IFERROR(VLOOKUP($I$4&amp;"--"&amp;ROW(A3306),'Clie-F'!$A$5:$H$7000,4,0),"")</f>
        <v/>
      </c>
      <c r="D3312" s="112" t="str">
        <f>IFERROR(VLOOKUP($I$4&amp;"--"&amp;ROW(A3306),'Clie-F'!$A$5:$H$7000,7,0),"")</f>
        <v/>
      </c>
      <c r="E3312" s="111" t="str">
        <f t="shared" ca="1" si="51"/>
        <v/>
      </c>
      <c r="F3312" s="111" t="str">
        <f>IFERROR(VLOOKUP($I$4&amp;"--"&amp;ROW(A3306),'Clie-F'!$A$5:$J$7000,9,0),"")</f>
        <v/>
      </c>
      <c r="G3312" s="111" t="str">
        <f>IFERROR(VLOOKUP($I$4&amp;"--"&amp;ROW(A3306),'Clie-F'!$A$5:$J$7000,10,0),"")</f>
        <v/>
      </c>
    </row>
    <row r="3313" spans="2:7" ht="30" customHeight="1" x14ac:dyDescent="0.3">
      <c r="B3313" s="110">
        <v>3307</v>
      </c>
      <c r="C3313" s="111" t="str">
        <f>IFERROR(VLOOKUP($I$4&amp;"--"&amp;ROW(A3307),'Clie-F'!$A$5:$H$7000,4,0),"")</f>
        <v/>
      </c>
      <c r="D3313" s="112" t="str">
        <f>IFERROR(VLOOKUP($I$4&amp;"--"&amp;ROW(A3307),'Clie-F'!$A$5:$H$7000,7,0),"")</f>
        <v/>
      </c>
      <c r="E3313" s="111" t="str">
        <f t="shared" ca="1" si="51"/>
        <v/>
      </c>
      <c r="F3313" s="111" t="str">
        <f>IFERROR(VLOOKUP($I$4&amp;"--"&amp;ROW(A3307),'Clie-F'!$A$5:$J$7000,9,0),"")</f>
        <v/>
      </c>
      <c r="G3313" s="111" t="str">
        <f>IFERROR(VLOOKUP($I$4&amp;"--"&amp;ROW(A3307),'Clie-F'!$A$5:$J$7000,10,0),"")</f>
        <v/>
      </c>
    </row>
    <row r="3314" spans="2:7" ht="30" customHeight="1" x14ac:dyDescent="0.3">
      <c r="B3314" s="110">
        <v>3308</v>
      </c>
      <c r="C3314" s="111" t="str">
        <f>IFERROR(VLOOKUP($I$4&amp;"--"&amp;ROW(A3308),'Clie-F'!$A$5:$H$7000,4,0),"")</f>
        <v/>
      </c>
      <c r="D3314" s="112" t="str">
        <f>IFERROR(VLOOKUP($I$4&amp;"--"&amp;ROW(A3308),'Clie-F'!$A$5:$H$7000,7,0),"")</f>
        <v/>
      </c>
      <c r="E3314" s="111" t="str">
        <f t="shared" ca="1" si="51"/>
        <v/>
      </c>
      <c r="F3314" s="111" t="str">
        <f>IFERROR(VLOOKUP($I$4&amp;"--"&amp;ROW(A3308),'Clie-F'!$A$5:$J$7000,9,0),"")</f>
        <v/>
      </c>
      <c r="G3314" s="111" t="str">
        <f>IFERROR(VLOOKUP($I$4&amp;"--"&amp;ROW(A3308),'Clie-F'!$A$5:$J$7000,10,0),"")</f>
        <v/>
      </c>
    </row>
    <row r="3315" spans="2:7" ht="30" customHeight="1" x14ac:dyDescent="0.3">
      <c r="B3315" s="110">
        <v>3309</v>
      </c>
      <c r="C3315" s="111" t="str">
        <f>IFERROR(VLOOKUP($I$4&amp;"--"&amp;ROW(A3309),'Clie-F'!$A$5:$H$7000,4,0),"")</f>
        <v/>
      </c>
      <c r="D3315" s="112" t="str">
        <f>IFERROR(VLOOKUP($I$4&amp;"--"&amp;ROW(A3309),'Clie-F'!$A$5:$H$7000,7,0),"")</f>
        <v/>
      </c>
      <c r="E3315" s="111" t="str">
        <f t="shared" ca="1" si="51"/>
        <v/>
      </c>
      <c r="F3315" s="111" t="str">
        <f>IFERROR(VLOOKUP($I$4&amp;"--"&amp;ROW(A3309),'Clie-F'!$A$5:$J$7000,9,0),"")</f>
        <v/>
      </c>
      <c r="G3315" s="111" t="str">
        <f>IFERROR(VLOOKUP($I$4&amp;"--"&amp;ROW(A3309),'Clie-F'!$A$5:$J$7000,10,0),"")</f>
        <v/>
      </c>
    </row>
    <row r="3316" spans="2:7" ht="30" customHeight="1" x14ac:dyDescent="0.3">
      <c r="B3316" s="110">
        <v>3310</v>
      </c>
      <c r="C3316" s="111" t="str">
        <f>IFERROR(VLOOKUP($I$4&amp;"--"&amp;ROW(A3310),'Clie-F'!$A$5:$H$7000,4,0),"")</f>
        <v/>
      </c>
      <c r="D3316" s="112" t="str">
        <f>IFERROR(VLOOKUP($I$4&amp;"--"&amp;ROW(A3310),'Clie-F'!$A$5:$H$7000,7,0),"")</f>
        <v/>
      </c>
      <c r="E3316" s="111" t="str">
        <f t="shared" ca="1" si="51"/>
        <v/>
      </c>
      <c r="F3316" s="111" t="str">
        <f>IFERROR(VLOOKUP($I$4&amp;"--"&amp;ROW(A3310),'Clie-F'!$A$5:$J$7000,9,0),"")</f>
        <v/>
      </c>
      <c r="G3316" s="111" t="str">
        <f>IFERROR(VLOOKUP($I$4&amp;"--"&amp;ROW(A3310),'Clie-F'!$A$5:$J$7000,10,0),"")</f>
        <v/>
      </c>
    </row>
    <row r="3317" spans="2:7" ht="30" customHeight="1" x14ac:dyDescent="0.3">
      <c r="B3317" s="110">
        <v>3311</v>
      </c>
      <c r="C3317" s="111" t="str">
        <f>IFERROR(VLOOKUP($I$4&amp;"--"&amp;ROW(A3311),'Clie-F'!$A$5:$H$7000,4,0),"")</f>
        <v/>
      </c>
      <c r="D3317" s="112" t="str">
        <f>IFERROR(VLOOKUP($I$4&amp;"--"&amp;ROW(A3311),'Clie-F'!$A$5:$H$7000,7,0),"")</f>
        <v/>
      </c>
      <c r="E3317" s="111" t="str">
        <f t="shared" ca="1" si="51"/>
        <v/>
      </c>
      <c r="F3317" s="111" t="str">
        <f>IFERROR(VLOOKUP($I$4&amp;"--"&amp;ROW(A3311),'Clie-F'!$A$5:$J$7000,9,0),"")</f>
        <v/>
      </c>
      <c r="G3317" s="111" t="str">
        <f>IFERROR(VLOOKUP($I$4&amp;"--"&amp;ROW(A3311),'Clie-F'!$A$5:$J$7000,10,0),"")</f>
        <v/>
      </c>
    </row>
    <row r="3318" spans="2:7" ht="30" customHeight="1" x14ac:dyDescent="0.3">
      <c r="B3318" s="110">
        <v>3312</v>
      </c>
      <c r="C3318" s="111" t="str">
        <f>IFERROR(VLOOKUP($I$4&amp;"--"&amp;ROW(A3312),'Clie-F'!$A$5:$H$7000,4,0),"")</f>
        <v/>
      </c>
      <c r="D3318" s="112" t="str">
        <f>IFERROR(VLOOKUP($I$4&amp;"--"&amp;ROW(A3312),'Clie-F'!$A$5:$H$7000,7,0),"")</f>
        <v/>
      </c>
      <c r="E3318" s="111" t="str">
        <f t="shared" ca="1" si="51"/>
        <v/>
      </c>
      <c r="F3318" s="111" t="str">
        <f>IFERROR(VLOOKUP($I$4&amp;"--"&amp;ROW(A3312),'Clie-F'!$A$5:$J$7000,9,0),"")</f>
        <v/>
      </c>
      <c r="G3318" s="111" t="str">
        <f>IFERROR(VLOOKUP($I$4&amp;"--"&amp;ROW(A3312),'Clie-F'!$A$5:$J$7000,10,0),"")</f>
        <v/>
      </c>
    </row>
    <row r="3319" spans="2:7" ht="30" customHeight="1" x14ac:dyDescent="0.3">
      <c r="B3319" s="110">
        <v>3313</v>
      </c>
      <c r="C3319" s="111" t="str">
        <f>IFERROR(VLOOKUP($I$4&amp;"--"&amp;ROW(A3313),'Clie-F'!$A$5:$H$7000,4,0),"")</f>
        <v/>
      </c>
      <c r="D3319" s="112" t="str">
        <f>IFERROR(VLOOKUP($I$4&amp;"--"&amp;ROW(A3313),'Clie-F'!$A$5:$H$7000,7,0),"")</f>
        <v/>
      </c>
      <c r="E3319" s="111" t="str">
        <f t="shared" ca="1" si="51"/>
        <v/>
      </c>
      <c r="F3319" s="111" t="str">
        <f>IFERROR(VLOOKUP($I$4&amp;"--"&amp;ROW(A3313),'Clie-F'!$A$5:$J$7000,9,0),"")</f>
        <v/>
      </c>
      <c r="G3319" s="111" t="str">
        <f>IFERROR(VLOOKUP($I$4&amp;"--"&amp;ROW(A3313),'Clie-F'!$A$5:$J$7000,10,0),"")</f>
        <v/>
      </c>
    </row>
    <row r="3320" spans="2:7" ht="30" customHeight="1" x14ac:dyDescent="0.3">
      <c r="B3320" s="110">
        <v>3314</v>
      </c>
      <c r="C3320" s="111" t="str">
        <f>IFERROR(VLOOKUP($I$4&amp;"--"&amp;ROW(A3314),'Clie-F'!$A$5:$H$7000,4,0),"")</f>
        <v/>
      </c>
      <c r="D3320" s="112" t="str">
        <f>IFERROR(VLOOKUP($I$4&amp;"--"&amp;ROW(A3314),'Clie-F'!$A$5:$H$7000,7,0),"")</f>
        <v/>
      </c>
      <c r="E3320" s="111" t="str">
        <f t="shared" ca="1" si="51"/>
        <v/>
      </c>
      <c r="F3320" s="111" t="str">
        <f>IFERROR(VLOOKUP($I$4&amp;"--"&amp;ROW(A3314),'Clie-F'!$A$5:$J$7000,9,0),"")</f>
        <v/>
      </c>
      <c r="G3320" s="111" t="str">
        <f>IFERROR(VLOOKUP($I$4&amp;"--"&amp;ROW(A3314),'Clie-F'!$A$5:$J$7000,10,0),"")</f>
        <v/>
      </c>
    </row>
    <row r="3321" spans="2:7" ht="30" customHeight="1" x14ac:dyDescent="0.3">
      <c r="B3321" s="110">
        <v>3315</v>
      </c>
      <c r="C3321" s="111" t="str">
        <f>IFERROR(VLOOKUP($I$4&amp;"--"&amp;ROW(A3315),'Clie-F'!$A$5:$H$7000,4,0),"")</f>
        <v/>
      </c>
      <c r="D3321" s="112" t="str">
        <f>IFERROR(VLOOKUP($I$4&amp;"--"&amp;ROW(A3315),'Clie-F'!$A$5:$H$7000,7,0),"")</f>
        <v/>
      </c>
      <c r="E3321" s="111" t="str">
        <f t="shared" ca="1" si="51"/>
        <v/>
      </c>
      <c r="F3321" s="111" t="str">
        <f>IFERROR(VLOOKUP($I$4&amp;"--"&amp;ROW(A3315),'Clie-F'!$A$5:$J$7000,9,0),"")</f>
        <v/>
      </c>
      <c r="G3321" s="111" t="str">
        <f>IFERROR(VLOOKUP($I$4&amp;"--"&amp;ROW(A3315),'Clie-F'!$A$5:$J$7000,10,0),"")</f>
        <v/>
      </c>
    </row>
    <row r="3322" spans="2:7" ht="30" customHeight="1" x14ac:dyDescent="0.3">
      <c r="B3322" s="110">
        <v>3316</v>
      </c>
      <c r="C3322" s="111" t="str">
        <f>IFERROR(VLOOKUP($I$4&amp;"--"&amp;ROW(A3316),'Clie-F'!$A$5:$H$7000,4,0),"")</f>
        <v/>
      </c>
      <c r="D3322" s="112" t="str">
        <f>IFERROR(VLOOKUP($I$4&amp;"--"&amp;ROW(A3316),'Clie-F'!$A$5:$H$7000,7,0),"")</f>
        <v/>
      </c>
      <c r="E3322" s="111" t="str">
        <f t="shared" ca="1" si="51"/>
        <v/>
      </c>
      <c r="F3322" s="111" t="str">
        <f>IFERROR(VLOOKUP($I$4&amp;"--"&amp;ROW(A3316),'Clie-F'!$A$5:$J$7000,9,0),"")</f>
        <v/>
      </c>
      <c r="G3322" s="111" t="str">
        <f>IFERROR(VLOOKUP($I$4&amp;"--"&amp;ROW(A3316),'Clie-F'!$A$5:$J$7000,10,0),"")</f>
        <v/>
      </c>
    </row>
    <row r="3323" spans="2:7" ht="30" customHeight="1" x14ac:dyDescent="0.3">
      <c r="B3323" s="110">
        <v>3317</v>
      </c>
      <c r="C3323" s="111" t="str">
        <f>IFERROR(VLOOKUP($I$4&amp;"--"&amp;ROW(A3317),'Clie-F'!$A$5:$H$7000,4,0),"")</f>
        <v/>
      </c>
      <c r="D3323" s="112" t="str">
        <f>IFERROR(VLOOKUP($I$4&amp;"--"&amp;ROW(A3317),'Clie-F'!$A$5:$H$7000,7,0),"")</f>
        <v/>
      </c>
      <c r="E3323" s="111" t="str">
        <f t="shared" ca="1" si="51"/>
        <v/>
      </c>
      <c r="F3323" s="111" t="str">
        <f>IFERROR(VLOOKUP($I$4&amp;"--"&amp;ROW(A3317),'Clie-F'!$A$5:$J$7000,9,0),"")</f>
        <v/>
      </c>
      <c r="G3323" s="111" t="str">
        <f>IFERROR(VLOOKUP($I$4&amp;"--"&amp;ROW(A3317),'Clie-F'!$A$5:$J$7000,10,0),"")</f>
        <v/>
      </c>
    </row>
    <row r="3324" spans="2:7" ht="30" customHeight="1" x14ac:dyDescent="0.3">
      <c r="B3324" s="110">
        <v>3318</v>
      </c>
      <c r="C3324" s="111" t="str">
        <f>IFERROR(VLOOKUP($I$4&amp;"--"&amp;ROW(A3318),'Clie-F'!$A$5:$H$7000,4,0),"")</f>
        <v/>
      </c>
      <c r="D3324" s="112" t="str">
        <f>IFERROR(VLOOKUP($I$4&amp;"--"&amp;ROW(A3318),'Clie-F'!$A$5:$H$7000,7,0),"")</f>
        <v/>
      </c>
      <c r="E3324" s="111" t="str">
        <f t="shared" ca="1" si="51"/>
        <v/>
      </c>
      <c r="F3324" s="111" t="str">
        <f>IFERROR(VLOOKUP($I$4&amp;"--"&amp;ROW(A3318),'Clie-F'!$A$5:$J$7000,9,0),"")</f>
        <v/>
      </c>
      <c r="G3324" s="111" t="str">
        <f>IFERROR(VLOOKUP($I$4&amp;"--"&amp;ROW(A3318),'Clie-F'!$A$5:$J$7000,10,0),"")</f>
        <v/>
      </c>
    </row>
    <row r="3325" spans="2:7" ht="30" customHeight="1" x14ac:dyDescent="0.3">
      <c r="B3325" s="110">
        <v>3319</v>
      </c>
      <c r="C3325" s="111" t="str">
        <f>IFERROR(VLOOKUP($I$4&amp;"--"&amp;ROW(A3319),'Clie-F'!$A$5:$H$7000,4,0),"")</f>
        <v/>
      </c>
      <c r="D3325" s="112" t="str">
        <f>IFERROR(VLOOKUP($I$4&amp;"--"&amp;ROW(A3319),'Clie-F'!$A$5:$H$7000,7,0),"")</f>
        <v/>
      </c>
      <c r="E3325" s="111" t="str">
        <f t="shared" ca="1" si="51"/>
        <v/>
      </c>
      <c r="F3325" s="111" t="str">
        <f>IFERROR(VLOOKUP($I$4&amp;"--"&amp;ROW(A3319),'Clie-F'!$A$5:$J$7000,9,0),"")</f>
        <v/>
      </c>
      <c r="G3325" s="111" t="str">
        <f>IFERROR(VLOOKUP($I$4&amp;"--"&amp;ROW(A3319),'Clie-F'!$A$5:$J$7000,10,0),"")</f>
        <v/>
      </c>
    </row>
    <row r="3326" spans="2:7" ht="30" customHeight="1" x14ac:dyDescent="0.3">
      <c r="B3326" s="110">
        <v>3320</v>
      </c>
      <c r="C3326" s="111" t="str">
        <f>IFERROR(VLOOKUP($I$4&amp;"--"&amp;ROW(A3320),'Clie-F'!$A$5:$H$7000,4,0),"")</f>
        <v/>
      </c>
      <c r="D3326" s="112" t="str">
        <f>IFERROR(VLOOKUP($I$4&amp;"--"&amp;ROW(A3320),'Clie-F'!$A$5:$H$7000,7,0),"")</f>
        <v/>
      </c>
      <c r="E3326" s="111" t="str">
        <f t="shared" ca="1" si="51"/>
        <v/>
      </c>
      <c r="F3326" s="111" t="str">
        <f>IFERROR(VLOOKUP($I$4&amp;"--"&amp;ROW(A3320),'Clie-F'!$A$5:$J$7000,9,0),"")</f>
        <v/>
      </c>
      <c r="G3326" s="111" t="str">
        <f>IFERROR(VLOOKUP($I$4&amp;"--"&amp;ROW(A3320),'Clie-F'!$A$5:$J$7000,10,0),"")</f>
        <v/>
      </c>
    </row>
    <row r="3327" spans="2:7" ht="30" customHeight="1" x14ac:dyDescent="0.3">
      <c r="B3327" s="110">
        <v>3321</v>
      </c>
      <c r="C3327" s="111" t="str">
        <f>IFERROR(VLOOKUP($I$4&amp;"--"&amp;ROW(A3321),'Clie-F'!$A$5:$H$7000,4,0),"")</f>
        <v/>
      </c>
      <c r="D3327" s="112" t="str">
        <f>IFERROR(VLOOKUP($I$4&amp;"--"&amp;ROW(A3321),'Clie-F'!$A$5:$H$7000,7,0),"")</f>
        <v/>
      </c>
      <c r="E3327" s="111" t="str">
        <f t="shared" ca="1" si="51"/>
        <v/>
      </c>
      <c r="F3327" s="111" t="str">
        <f>IFERROR(VLOOKUP($I$4&amp;"--"&amp;ROW(A3321),'Clie-F'!$A$5:$J$7000,9,0),"")</f>
        <v/>
      </c>
      <c r="G3327" s="111" t="str">
        <f>IFERROR(VLOOKUP($I$4&amp;"--"&amp;ROW(A3321),'Clie-F'!$A$5:$J$7000,10,0),"")</f>
        <v/>
      </c>
    </row>
    <row r="3328" spans="2:7" ht="30" customHeight="1" x14ac:dyDescent="0.3">
      <c r="B3328" s="110">
        <v>3322</v>
      </c>
      <c r="C3328" s="111" t="str">
        <f>IFERROR(VLOOKUP($I$4&amp;"--"&amp;ROW(A3322),'Clie-F'!$A$5:$H$7000,4,0),"")</f>
        <v/>
      </c>
      <c r="D3328" s="112" t="str">
        <f>IFERROR(VLOOKUP($I$4&amp;"--"&amp;ROW(A3322),'Clie-F'!$A$5:$H$7000,7,0),"")</f>
        <v/>
      </c>
      <c r="E3328" s="111" t="str">
        <f t="shared" ca="1" si="51"/>
        <v/>
      </c>
      <c r="F3328" s="111" t="str">
        <f>IFERROR(VLOOKUP($I$4&amp;"--"&amp;ROW(A3322),'Clie-F'!$A$5:$J$7000,9,0),"")</f>
        <v/>
      </c>
      <c r="G3328" s="111" t="str">
        <f>IFERROR(VLOOKUP($I$4&amp;"--"&amp;ROW(A3322),'Clie-F'!$A$5:$J$7000,10,0),"")</f>
        <v/>
      </c>
    </row>
    <row r="3329" spans="2:7" ht="30" customHeight="1" x14ac:dyDescent="0.3">
      <c r="B3329" s="110">
        <v>3323</v>
      </c>
      <c r="C3329" s="111" t="str">
        <f>IFERROR(VLOOKUP($I$4&amp;"--"&amp;ROW(A3323),'Clie-F'!$A$5:$H$7000,4,0),"")</f>
        <v/>
      </c>
      <c r="D3329" s="112" t="str">
        <f>IFERROR(VLOOKUP($I$4&amp;"--"&amp;ROW(A3323),'Clie-F'!$A$5:$H$7000,7,0),"")</f>
        <v/>
      </c>
      <c r="E3329" s="111" t="str">
        <f t="shared" ca="1" si="51"/>
        <v/>
      </c>
      <c r="F3329" s="111" t="str">
        <f>IFERROR(VLOOKUP($I$4&amp;"--"&amp;ROW(A3323),'Clie-F'!$A$5:$J$7000,9,0),"")</f>
        <v/>
      </c>
      <c r="G3329" s="111" t="str">
        <f>IFERROR(VLOOKUP($I$4&amp;"--"&amp;ROW(A3323),'Clie-F'!$A$5:$J$7000,10,0),"")</f>
        <v/>
      </c>
    </row>
    <row r="3330" spans="2:7" ht="30" customHeight="1" x14ac:dyDescent="0.3">
      <c r="B3330" s="110">
        <v>3324</v>
      </c>
      <c r="C3330" s="111" t="str">
        <f>IFERROR(VLOOKUP($I$4&amp;"--"&amp;ROW(A3324),'Clie-F'!$A$5:$H$7000,4,0),"")</f>
        <v/>
      </c>
      <c r="D3330" s="112" t="str">
        <f>IFERROR(VLOOKUP($I$4&amp;"--"&amp;ROW(A3324),'Clie-F'!$A$5:$H$7000,7,0),"")</f>
        <v/>
      </c>
      <c r="E3330" s="111" t="str">
        <f t="shared" ca="1" si="51"/>
        <v/>
      </c>
      <c r="F3330" s="111" t="str">
        <f>IFERROR(VLOOKUP($I$4&amp;"--"&amp;ROW(A3324),'Clie-F'!$A$5:$J$7000,9,0),"")</f>
        <v/>
      </c>
      <c r="G3330" s="111" t="str">
        <f>IFERROR(VLOOKUP($I$4&amp;"--"&amp;ROW(A3324),'Clie-F'!$A$5:$J$7000,10,0),"")</f>
        <v/>
      </c>
    </row>
    <row r="3331" spans="2:7" ht="30" customHeight="1" x14ac:dyDescent="0.3">
      <c r="B3331" s="110">
        <v>3325</v>
      </c>
      <c r="C3331" s="111" t="str">
        <f>IFERROR(VLOOKUP($I$4&amp;"--"&amp;ROW(A3325),'Clie-F'!$A$5:$H$7000,4,0),"")</f>
        <v/>
      </c>
      <c r="D3331" s="112" t="str">
        <f>IFERROR(VLOOKUP($I$4&amp;"--"&amp;ROW(A3325),'Clie-F'!$A$5:$H$7000,7,0),"")</f>
        <v/>
      </c>
      <c r="E3331" s="111" t="str">
        <f t="shared" ca="1" si="51"/>
        <v/>
      </c>
      <c r="F3331" s="111" t="str">
        <f>IFERROR(VLOOKUP($I$4&amp;"--"&amp;ROW(A3325),'Clie-F'!$A$5:$J$7000,9,0),"")</f>
        <v/>
      </c>
      <c r="G3331" s="111" t="str">
        <f>IFERROR(VLOOKUP($I$4&amp;"--"&amp;ROW(A3325),'Clie-F'!$A$5:$J$7000,10,0),"")</f>
        <v/>
      </c>
    </row>
    <row r="3332" spans="2:7" ht="30" customHeight="1" x14ac:dyDescent="0.3">
      <c r="B3332" s="110">
        <v>3326</v>
      </c>
      <c r="C3332" s="111" t="str">
        <f>IFERROR(VLOOKUP($I$4&amp;"--"&amp;ROW(A3326),'Clie-F'!$A$5:$H$7000,4,0),"")</f>
        <v/>
      </c>
      <c r="D3332" s="112" t="str">
        <f>IFERROR(VLOOKUP($I$4&amp;"--"&amp;ROW(A3326),'Clie-F'!$A$5:$H$7000,7,0),"")</f>
        <v/>
      </c>
      <c r="E3332" s="111" t="str">
        <f t="shared" ca="1" si="51"/>
        <v/>
      </c>
      <c r="F3332" s="111" t="str">
        <f>IFERROR(VLOOKUP($I$4&amp;"--"&amp;ROW(A3326),'Clie-F'!$A$5:$J$7000,9,0),"")</f>
        <v/>
      </c>
      <c r="G3332" s="111" t="str">
        <f>IFERROR(VLOOKUP($I$4&amp;"--"&amp;ROW(A3326),'Clie-F'!$A$5:$J$7000,10,0),"")</f>
        <v/>
      </c>
    </row>
    <row r="3333" spans="2:7" ht="30" customHeight="1" x14ac:dyDescent="0.3">
      <c r="B3333" s="110">
        <v>3327</v>
      </c>
      <c r="C3333" s="111" t="str">
        <f>IFERROR(VLOOKUP($I$4&amp;"--"&amp;ROW(A3327),'Clie-F'!$A$5:$H$7000,4,0),"")</f>
        <v/>
      </c>
      <c r="D3333" s="112" t="str">
        <f>IFERROR(VLOOKUP($I$4&amp;"--"&amp;ROW(A3327),'Clie-F'!$A$5:$H$7000,7,0),"")</f>
        <v/>
      </c>
      <c r="E3333" s="111" t="str">
        <f t="shared" ca="1" si="51"/>
        <v/>
      </c>
      <c r="F3333" s="111" t="str">
        <f>IFERROR(VLOOKUP($I$4&amp;"--"&amp;ROW(A3327),'Clie-F'!$A$5:$J$7000,9,0),"")</f>
        <v/>
      </c>
      <c r="G3333" s="111" t="str">
        <f>IFERROR(VLOOKUP($I$4&amp;"--"&amp;ROW(A3327),'Clie-F'!$A$5:$J$7000,10,0),"")</f>
        <v/>
      </c>
    </row>
    <row r="3334" spans="2:7" ht="30" customHeight="1" x14ac:dyDescent="0.3">
      <c r="B3334" s="110">
        <v>3328</v>
      </c>
      <c r="C3334" s="111" t="str">
        <f>IFERROR(VLOOKUP($I$4&amp;"--"&amp;ROW(A3328),'Clie-F'!$A$5:$H$7000,4,0),"")</f>
        <v/>
      </c>
      <c r="D3334" s="112" t="str">
        <f>IFERROR(VLOOKUP($I$4&amp;"--"&amp;ROW(A3328),'Clie-F'!$A$5:$H$7000,7,0),"")</f>
        <v/>
      </c>
      <c r="E3334" s="111" t="str">
        <f t="shared" ca="1" si="51"/>
        <v/>
      </c>
      <c r="F3334" s="111" t="str">
        <f>IFERROR(VLOOKUP($I$4&amp;"--"&amp;ROW(A3328),'Clie-F'!$A$5:$J$7000,9,0),"")</f>
        <v/>
      </c>
      <c r="G3334" s="111" t="str">
        <f>IFERROR(VLOOKUP($I$4&amp;"--"&amp;ROW(A3328),'Clie-F'!$A$5:$J$7000,10,0),"")</f>
        <v/>
      </c>
    </row>
    <row r="3335" spans="2:7" ht="30" customHeight="1" x14ac:dyDescent="0.3">
      <c r="B3335" s="110">
        <v>3329</v>
      </c>
      <c r="C3335" s="111" t="str">
        <f>IFERROR(VLOOKUP($I$4&amp;"--"&amp;ROW(A3329),'Clie-F'!$A$5:$H$7000,4,0),"")</f>
        <v/>
      </c>
      <c r="D3335" s="112" t="str">
        <f>IFERROR(VLOOKUP($I$4&amp;"--"&amp;ROW(A3329),'Clie-F'!$A$5:$H$7000,7,0),"")</f>
        <v/>
      </c>
      <c r="E3335" s="111" t="str">
        <f t="shared" ref="E3335:E3398" ca="1" si="52">IFERROR(IF(D3335,DATEDIF(D3335,TODAY(),"Y"),""),"")</f>
        <v/>
      </c>
      <c r="F3335" s="111" t="str">
        <f>IFERROR(VLOOKUP($I$4&amp;"--"&amp;ROW(A3329),'Clie-F'!$A$5:$J$7000,9,0),"")</f>
        <v/>
      </c>
      <c r="G3335" s="111" t="str">
        <f>IFERROR(VLOOKUP($I$4&amp;"--"&amp;ROW(A3329),'Clie-F'!$A$5:$J$7000,10,0),"")</f>
        <v/>
      </c>
    </row>
    <row r="3336" spans="2:7" ht="30" customHeight="1" x14ac:dyDescent="0.3">
      <c r="B3336" s="110">
        <v>3330</v>
      </c>
      <c r="C3336" s="111" t="str">
        <f>IFERROR(VLOOKUP($I$4&amp;"--"&amp;ROW(A3330),'Clie-F'!$A$5:$H$7000,4,0),"")</f>
        <v/>
      </c>
      <c r="D3336" s="112" t="str">
        <f>IFERROR(VLOOKUP($I$4&amp;"--"&amp;ROW(A3330),'Clie-F'!$A$5:$H$7000,7,0),"")</f>
        <v/>
      </c>
      <c r="E3336" s="111" t="str">
        <f t="shared" ca="1" si="52"/>
        <v/>
      </c>
      <c r="F3336" s="111" t="str">
        <f>IFERROR(VLOOKUP($I$4&amp;"--"&amp;ROW(A3330),'Clie-F'!$A$5:$J$7000,9,0),"")</f>
        <v/>
      </c>
      <c r="G3336" s="111" t="str">
        <f>IFERROR(VLOOKUP($I$4&amp;"--"&amp;ROW(A3330),'Clie-F'!$A$5:$J$7000,10,0),"")</f>
        <v/>
      </c>
    </row>
    <row r="3337" spans="2:7" ht="30" customHeight="1" x14ac:dyDescent="0.3">
      <c r="B3337" s="110">
        <v>3331</v>
      </c>
      <c r="C3337" s="111" t="str">
        <f>IFERROR(VLOOKUP($I$4&amp;"--"&amp;ROW(A3331),'Clie-F'!$A$5:$H$7000,4,0),"")</f>
        <v/>
      </c>
      <c r="D3337" s="112" t="str">
        <f>IFERROR(VLOOKUP($I$4&amp;"--"&amp;ROW(A3331),'Clie-F'!$A$5:$H$7000,7,0),"")</f>
        <v/>
      </c>
      <c r="E3337" s="111" t="str">
        <f t="shared" ca="1" si="52"/>
        <v/>
      </c>
      <c r="F3337" s="111" t="str">
        <f>IFERROR(VLOOKUP($I$4&amp;"--"&amp;ROW(A3331),'Clie-F'!$A$5:$J$7000,9,0),"")</f>
        <v/>
      </c>
      <c r="G3337" s="111" t="str">
        <f>IFERROR(VLOOKUP($I$4&amp;"--"&amp;ROW(A3331),'Clie-F'!$A$5:$J$7000,10,0),"")</f>
        <v/>
      </c>
    </row>
    <row r="3338" spans="2:7" ht="30" customHeight="1" x14ac:dyDescent="0.3">
      <c r="B3338" s="110">
        <v>3332</v>
      </c>
      <c r="C3338" s="111" t="str">
        <f>IFERROR(VLOOKUP($I$4&amp;"--"&amp;ROW(A3332),'Clie-F'!$A$5:$H$7000,4,0),"")</f>
        <v/>
      </c>
      <c r="D3338" s="112" t="str">
        <f>IFERROR(VLOOKUP($I$4&amp;"--"&amp;ROW(A3332),'Clie-F'!$A$5:$H$7000,7,0),"")</f>
        <v/>
      </c>
      <c r="E3338" s="111" t="str">
        <f t="shared" ca="1" si="52"/>
        <v/>
      </c>
      <c r="F3338" s="111" t="str">
        <f>IFERROR(VLOOKUP($I$4&amp;"--"&amp;ROW(A3332),'Clie-F'!$A$5:$J$7000,9,0),"")</f>
        <v/>
      </c>
      <c r="G3338" s="111" t="str">
        <f>IFERROR(VLOOKUP($I$4&amp;"--"&amp;ROW(A3332),'Clie-F'!$A$5:$J$7000,10,0),"")</f>
        <v/>
      </c>
    </row>
    <row r="3339" spans="2:7" ht="30" customHeight="1" x14ac:dyDescent="0.3">
      <c r="B3339" s="110">
        <v>3333</v>
      </c>
      <c r="C3339" s="111" t="str">
        <f>IFERROR(VLOOKUP($I$4&amp;"--"&amp;ROW(A3333),'Clie-F'!$A$5:$H$7000,4,0),"")</f>
        <v/>
      </c>
      <c r="D3339" s="112" t="str">
        <f>IFERROR(VLOOKUP($I$4&amp;"--"&amp;ROW(A3333),'Clie-F'!$A$5:$H$7000,7,0),"")</f>
        <v/>
      </c>
      <c r="E3339" s="111" t="str">
        <f t="shared" ca="1" si="52"/>
        <v/>
      </c>
      <c r="F3339" s="111" t="str">
        <f>IFERROR(VLOOKUP($I$4&amp;"--"&amp;ROW(A3333),'Clie-F'!$A$5:$J$7000,9,0),"")</f>
        <v/>
      </c>
      <c r="G3339" s="111" t="str">
        <f>IFERROR(VLOOKUP($I$4&amp;"--"&amp;ROW(A3333),'Clie-F'!$A$5:$J$7000,10,0),"")</f>
        <v/>
      </c>
    </row>
    <row r="3340" spans="2:7" ht="30" customHeight="1" x14ac:dyDescent="0.3">
      <c r="B3340" s="110">
        <v>3334</v>
      </c>
      <c r="C3340" s="111" t="str">
        <f>IFERROR(VLOOKUP($I$4&amp;"--"&amp;ROW(A3334),'Clie-F'!$A$5:$H$7000,4,0),"")</f>
        <v/>
      </c>
      <c r="D3340" s="112" t="str">
        <f>IFERROR(VLOOKUP($I$4&amp;"--"&amp;ROW(A3334),'Clie-F'!$A$5:$H$7000,7,0),"")</f>
        <v/>
      </c>
      <c r="E3340" s="111" t="str">
        <f t="shared" ca="1" si="52"/>
        <v/>
      </c>
      <c r="F3340" s="111" t="str">
        <f>IFERROR(VLOOKUP($I$4&amp;"--"&amp;ROW(A3334),'Clie-F'!$A$5:$J$7000,9,0),"")</f>
        <v/>
      </c>
      <c r="G3340" s="111" t="str">
        <f>IFERROR(VLOOKUP($I$4&amp;"--"&amp;ROW(A3334),'Clie-F'!$A$5:$J$7000,10,0),"")</f>
        <v/>
      </c>
    </row>
    <row r="3341" spans="2:7" ht="30" customHeight="1" x14ac:dyDescent="0.3">
      <c r="B3341" s="110">
        <v>3335</v>
      </c>
      <c r="C3341" s="111" t="str">
        <f>IFERROR(VLOOKUP($I$4&amp;"--"&amp;ROW(A3335),'Clie-F'!$A$5:$H$7000,4,0),"")</f>
        <v/>
      </c>
      <c r="D3341" s="112" t="str">
        <f>IFERROR(VLOOKUP($I$4&amp;"--"&amp;ROW(A3335),'Clie-F'!$A$5:$H$7000,7,0),"")</f>
        <v/>
      </c>
      <c r="E3341" s="111" t="str">
        <f t="shared" ca="1" si="52"/>
        <v/>
      </c>
      <c r="F3341" s="111" t="str">
        <f>IFERROR(VLOOKUP($I$4&amp;"--"&amp;ROW(A3335),'Clie-F'!$A$5:$J$7000,9,0),"")</f>
        <v/>
      </c>
      <c r="G3341" s="111" t="str">
        <f>IFERROR(VLOOKUP($I$4&amp;"--"&amp;ROW(A3335),'Clie-F'!$A$5:$J$7000,10,0),"")</f>
        <v/>
      </c>
    </row>
    <row r="3342" spans="2:7" ht="30" customHeight="1" x14ac:dyDescent="0.3">
      <c r="B3342" s="110">
        <v>3336</v>
      </c>
      <c r="C3342" s="111" t="str">
        <f>IFERROR(VLOOKUP($I$4&amp;"--"&amp;ROW(A3336),'Clie-F'!$A$5:$H$7000,4,0),"")</f>
        <v/>
      </c>
      <c r="D3342" s="112" t="str">
        <f>IFERROR(VLOOKUP($I$4&amp;"--"&amp;ROW(A3336),'Clie-F'!$A$5:$H$7000,7,0),"")</f>
        <v/>
      </c>
      <c r="E3342" s="111" t="str">
        <f t="shared" ca="1" si="52"/>
        <v/>
      </c>
      <c r="F3342" s="111" t="str">
        <f>IFERROR(VLOOKUP($I$4&amp;"--"&amp;ROW(A3336),'Clie-F'!$A$5:$J$7000,9,0),"")</f>
        <v/>
      </c>
      <c r="G3342" s="111" t="str">
        <f>IFERROR(VLOOKUP($I$4&amp;"--"&amp;ROW(A3336),'Clie-F'!$A$5:$J$7000,10,0),"")</f>
        <v/>
      </c>
    </row>
    <row r="3343" spans="2:7" ht="30" customHeight="1" x14ac:dyDescent="0.3">
      <c r="B3343" s="110">
        <v>3337</v>
      </c>
      <c r="C3343" s="111" t="str">
        <f>IFERROR(VLOOKUP($I$4&amp;"--"&amp;ROW(A3337),'Clie-F'!$A$5:$H$7000,4,0),"")</f>
        <v/>
      </c>
      <c r="D3343" s="112" t="str">
        <f>IFERROR(VLOOKUP($I$4&amp;"--"&amp;ROW(A3337),'Clie-F'!$A$5:$H$7000,7,0),"")</f>
        <v/>
      </c>
      <c r="E3343" s="111" t="str">
        <f t="shared" ca="1" si="52"/>
        <v/>
      </c>
      <c r="F3343" s="111" t="str">
        <f>IFERROR(VLOOKUP($I$4&amp;"--"&amp;ROW(A3337),'Clie-F'!$A$5:$J$7000,9,0),"")</f>
        <v/>
      </c>
      <c r="G3343" s="111" t="str">
        <f>IFERROR(VLOOKUP($I$4&amp;"--"&amp;ROW(A3337),'Clie-F'!$A$5:$J$7000,10,0),"")</f>
        <v/>
      </c>
    </row>
    <row r="3344" spans="2:7" ht="30" customHeight="1" x14ac:dyDescent="0.3">
      <c r="B3344" s="110">
        <v>3338</v>
      </c>
      <c r="C3344" s="111" t="str">
        <f>IFERROR(VLOOKUP($I$4&amp;"--"&amp;ROW(A3338),'Clie-F'!$A$5:$H$7000,4,0),"")</f>
        <v/>
      </c>
      <c r="D3344" s="112" t="str">
        <f>IFERROR(VLOOKUP($I$4&amp;"--"&amp;ROW(A3338),'Clie-F'!$A$5:$H$7000,7,0),"")</f>
        <v/>
      </c>
      <c r="E3344" s="111" t="str">
        <f t="shared" ca="1" si="52"/>
        <v/>
      </c>
      <c r="F3344" s="111" t="str">
        <f>IFERROR(VLOOKUP($I$4&amp;"--"&amp;ROW(A3338),'Clie-F'!$A$5:$J$7000,9,0),"")</f>
        <v/>
      </c>
      <c r="G3344" s="111" t="str">
        <f>IFERROR(VLOOKUP($I$4&amp;"--"&amp;ROW(A3338),'Clie-F'!$A$5:$J$7000,10,0),"")</f>
        <v/>
      </c>
    </row>
    <row r="3345" spans="2:7" ht="30" customHeight="1" x14ac:dyDescent="0.3">
      <c r="B3345" s="110">
        <v>3339</v>
      </c>
      <c r="C3345" s="111" t="str">
        <f>IFERROR(VLOOKUP($I$4&amp;"--"&amp;ROW(A3339),'Clie-F'!$A$5:$H$7000,4,0),"")</f>
        <v/>
      </c>
      <c r="D3345" s="112" t="str">
        <f>IFERROR(VLOOKUP($I$4&amp;"--"&amp;ROW(A3339),'Clie-F'!$A$5:$H$7000,7,0),"")</f>
        <v/>
      </c>
      <c r="E3345" s="111" t="str">
        <f t="shared" ca="1" si="52"/>
        <v/>
      </c>
      <c r="F3345" s="111" t="str">
        <f>IFERROR(VLOOKUP($I$4&amp;"--"&amp;ROW(A3339),'Clie-F'!$A$5:$J$7000,9,0),"")</f>
        <v/>
      </c>
      <c r="G3345" s="111" t="str">
        <f>IFERROR(VLOOKUP($I$4&amp;"--"&amp;ROW(A3339),'Clie-F'!$A$5:$J$7000,10,0),"")</f>
        <v/>
      </c>
    </row>
    <row r="3346" spans="2:7" ht="30" customHeight="1" x14ac:dyDescent="0.3">
      <c r="B3346" s="110">
        <v>3340</v>
      </c>
      <c r="C3346" s="111" t="str">
        <f>IFERROR(VLOOKUP($I$4&amp;"--"&amp;ROW(A3340),'Clie-F'!$A$5:$H$7000,4,0),"")</f>
        <v/>
      </c>
      <c r="D3346" s="112" t="str">
        <f>IFERROR(VLOOKUP($I$4&amp;"--"&amp;ROW(A3340),'Clie-F'!$A$5:$H$7000,7,0),"")</f>
        <v/>
      </c>
      <c r="E3346" s="111" t="str">
        <f t="shared" ca="1" si="52"/>
        <v/>
      </c>
      <c r="F3346" s="111" t="str">
        <f>IFERROR(VLOOKUP($I$4&amp;"--"&amp;ROW(A3340),'Clie-F'!$A$5:$J$7000,9,0),"")</f>
        <v/>
      </c>
      <c r="G3346" s="111" t="str">
        <f>IFERROR(VLOOKUP($I$4&amp;"--"&amp;ROW(A3340),'Clie-F'!$A$5:$J$7000,10,0),"")</f>
        <v/>
      </c>
    </row>
    <row r="3347" spans="2:7" ht="30" customHeight="1" x14ac:dyDescent="0.3">
      <c r="B3347" s="110">
        <v>3341</v>
      </c>
      <c r="C3347" s="111" t="str">
        <f>IFERROR(VLOOKUP($I$4&amp;"--"&amp;ROW(A3341),'Clie-F'!$A$5:$H$7000,4,0),"")</f>
        <v/>
      </c>
      <c r="D3347" s="112" t="str">
        <f>IFERROR(VLOOKUP($I$4&amp;"--"&amp;ROW(A3341),'Clie-F'!$A$5:$H$7000,7,0),"")</f>
        <v/>
      </c>
      <c r="E3347" s="111" t="str">
        <f t="shared" ca="1" si="52"/>
        <v/>
      </c>
      <c r="F3347" s="111" t="str">
        <f>IFERROR(VLOOKUP($I$4&amp;"--"&amp;ROW(A3341),'Clie-F'!$A$5:$J$7000,9,0),"")</f>
        <v/>
      </c>
      <c r="G3347" s="111" t="str">
        <f>IFERROR(VLOOKUP($I$4&amp;"--"&amp;ROW(A3341),'Clie-F'!$A$5:$J$7000,10,0),"")</f>
        <v/>
      </c>
    </row>
    <row r="3348" spans="2:7" ht="30" customHeight="1" x14ac:dyDescent="0.3">
      <c r="B3348" s="110">
        <v>3342</v>
      </c>
      <c r="C3348" s="111" t="str">
        <f>IFERROR(VLOOKUP($I$4&amp;"--"&amp;ROW(A3342),'Clie-F'!$A$5:$H$7000,4,0),"")</f>
        <v/>
      </c>
      <c r="D3348" s="112" t="str">
        <f>IFERROR(VLOOKUP($I$4&amp;"--"&amp;ROW(A3342),'Clie-F'!$A$5:$H$7000,7,0),"")</f>
        <v/>
      </c>
      <c r="E3348" s="111" t="str">
        <f t="shared" ca="1" si="52"/>
        <v/>
      </c>
      <c r="F3348" s="111" t="str">
        <f>IFERROR(VLOOKUP($I$4&amp;"--"&amp;ROW(A3342),'Clie-F'!$A$5:$J$7000,9,0),"")</f>
        <v/>
      </c>
      <c r="G3348" s="111" t="str">
        <f>IFERROR(VLOOKUP($I$4&amp;"--"&amp;ROW(A3342),'Clie-F'!$A$5:$J$7000,10,0),"")</f>
        <v/>
      </c>
    </row>
    <row r="3349" spans="2:7" ht="30" customHeight="1" x14ac:dyDescent="0.3">
      <c r="B3349" s="110">
        <v>3343</v>
      </c>
      <c r="C3349" s="111" t="str">
        <f>IFERROR(VLOOKUP($I$4&amp;"--"&amp;ROW(A3343),'Clie-F'!$A$5:$H$7000,4,0),"")</f>
        <v/>
      </c>
      <c r="D3349" s="112" t="str">
        <f>IFERROR(VLOOKUP($I$4&amp;"--"&amp;ROW(A3343),'Clie-F'!$A$5:$H$7000,7,0),"")</f>
        <v/>
      </c>
      <c r="E3349" s="111" t="str">
        <f t="shared" ca="1" si="52"/>
        <v/>
      </c>
      <c r="F3349" s="111" t="str">
        <f>IFERROR(VLOOKUP($I$4&amp;"--"&amp;ROW(A3343),'Clie-F'!$A$5:$J$7000,9,0),"")</f>
        <v/>
      </c>
      <c r="G3349" s="111" t="str">
        <f>IFERROR(VLOOKUP($I$4&amp;"--"&amp;ROW(A3343),'Clie-F'!$A$5:$J$7000,10,0),"")</f>
        <v/>
      </c>
    </row>
    <row r="3350" spans="2:7" ht="30" customHeight="1" x14ac:dyDescent="0.3">
      <c r="B3350" s="110">
        <v>3344</v>
      </c>
      <c r="C3350" s="111" t="str">
        <f>IFERROR(VLOOKUP($I$4&amp;"--"&amp;ROW(A3344),'Clie-F'!$A$5:$H$7000,4,0),"")</f>
        <v/>
      </c>
      <c r="D3350" s="112" t="str">
        <f>IFERROR(VLOOKUP($I$4&amp;"--"&amp;ROW(A3344),'Clie-F'!$A$5:$H$7000,7,0),"")</f>
        <v/>
      </c>
      <c r="E3350" s="111" t="str">
        <f t="shared" ca="1" si="52"/>
        <v/>
      </c>
      <c r="F3350" s="111" t="str">
        <f>IFERROR(VLOOKUP($I$4&amp;"--"&amp;ROW(A3344),'Clie-F'!$A$5:$J$7000,9,0),"")</f>
        <v/>
      </c>
      <c r="G3350" s="111" t="str">
        <f>IFERROR(VLOOKUP($I$4&amp;"--"&amp;ROW(A3344),'Clie-F'!$A$5:$J$7000,10,0),"")</f>
        <v/>
      </c>
    </row>
    <row r="3351" spans="2:7" ht="30" customHeight="1" x14ac:dyDescent="0.3">
      <c r="B3351" s="110">
        <v>3345</v>
      </c>
      <c r="C3351" s="111" t="str">
        <f>IFERROR(VLOOKUP($I$4&amp;"--"&amp;ROW(A3345),'Clie-F'!$A$5:$H$7000,4,0),"")</f>
        <v/>
      </c>
      <c r="D3351" s="112" t="str">
        <f>IFERROR(VLOOKUP($I$4&amp;"--"&amp;ROW(A3345),'Clie-F'!$A$5:$H$7000,7,0),"")</f>
        <v/>
      </c>
      <c r="E3351" s="111" t="str">
        <f t="shared" ca="1" si="52"/>
        <v/>
      </c>
      <c r="F3351" s="111" t="str">
        <f>IFERROR(VLOOKUP($I$4&amp;"--"&amp;ROW(A3345),'Clie-F'!$A$5:$J$7000,9,0),"")</f>
        <v/>
      </c>
      <c r="G3351" s="111" t="str">
        <f>IFERROR(VLOOKUP($I$4&amp;"--"&amp;ROW(A3345),'Clie-F'!$A$5:$J$7000,10,0),"")</f>
        <v/>
      </c>
    </row>
    <row r="3352" spans="2:7" ht="30" customHeight="1" x14ac:dyDescent="0.3">
      <c r="B3352" s="110">
        <v>3346</v>
      </c>
      <c r="C3352" s="111" t="str">
        <f>IFERROR(VLOOKUP($I$4&amp;"--"&amp;ROW(A3346),'Clie-F'!$A$5:$H$7000,4,0),"")</f>
        <v/>
      </c>
      <c r="D3352" s="112" t="str">
        <f>IFERROR(VLOOKUP($I$4&amp;"--"&amp;ROW(A3346),'Clie-F'!$A$5:$H$7000,7,0),"")</f>
        <v/>
      </c>
      <c r="E3352" s="111" t="str">
        <f t="shared" ca="1" si="52"/>
        <v/>
      </c>
      <c r="F3352" s="111" t="str">
        <f>IFERROR(VLOOKUP($I$4&amp;"--"&amp;ROW(A3346),'Clie-F'!$A$5:$J$7000,9,0),"")</f>
        <v/>
      </c>
      <c r="G3352" s="111" t="str">
        <f>IFERROR(VLOOKUP($I$4&amp;"--"&amp;ROW(A3346),'Clie-F'!$A$5:$J$7000,10,0),"")</f>
        <v/>
      </c>
    </row>
    <row r="3353" spans="2:7" ht="30" customHeight="1" x14ac:dyDescent="0.3">
      <c r="B3353" s="110">
        <v>3347</v>
      </c>
      <c r="C3353" s="111" t="str">
        <f>IFERROR(VLOOKUP($I$4&amp;"--"&amp;ROW(A3347),'Clie-F'!$A$5:$H$7000,4,0),"")</f>
        <v/>
      </c>
      <c r="D3353" s="112" t="str">
        <f>IFERROR(VLOOKUP($I$4&amp;"--"&amp;ROW(A3347),'Clie-F'!$A$5:$H$7000,7,0),"")</f>
        <v/>
      </c>
      <c r="E3353" s="111" t="str">
        <f t="shared" ca="1" si="52"/>
        <v/>
      </c>
      <c r="F3353" s="111" t="str">
        <f>IFERROR(VLOOKUP($I$4&amp;"--"&amp;ROW(A3347),'Clie-F'!$A$5:$J$7000,9,0),"")</f>
        <v/>
      </c>
      <c r="G3353" s="111" t="str">
        <f>IFERROR(VLOOKUP($I$4&amp;"--"&amp;ROW(A3347),'Clie-F'!$A$5:$J$7000,10,0),"")</f>
        <v/>
      </c>
    </row>
    <row r="3354" spans="2:7" ht="30" customHeight="1" x14ac:dyDescent="0.3">
      <c r="B3354" s="110">
        <v>3348</v>
      </c>
      <c r="C3354" s="111" t="str">
        <f>IFERROR(VLOOKUP($I$4&amp;"--"&amp;ROW(A3348),'Clie-F'!$A$5:$H$7000,4,0),"")</f>
        <v/>
      </c>
      <c r="D3354" s="112" t="str">
        <f>IFERROR(VLOOKUP($I$4&amp;"--"&amp;ROW(A3348),'Clie-F'!$A$5:$H$7000,7,0),"")</f>
        <v/>
      </c>
      <c r="E3354" s="111" t="str">
        <f t="shared" ca="1" si="52"/>
        <v/>
      </c>
      <c r="F3354" s="111" t="str">
        <f>IFERROR(VLOOKUP($I$4&amp;"--"&amp;ROW(A3348),'Clie-F'!$A$5:$J$7000,9,0),"")</f>
        <v/>
      </c>
      <c r="G3354" s="111" t="str">
        <f>IFERROR(VLOOKUP($I$4&amp;"--"&amp;ROW(A3348),'Clie-F'!$A$5:$J$7000,10,0),"")</f>
        <v/>
      </c>
    </row>
    <row r="3355" spans="2:7" ht="30" customHeight="1" x14ac:dyDescent="0.3">
      <c r="B3355" s="110">
        <v>3349</v>
      </c>
      <c r="C3355" s="111" t="str">
        <f>IFERROR(VLOOKUP($I$4&amp;"--"&amp;ROW(A3349),'Clie-F'!$A$5:$H$7000,4,0),"")</f>
        <v/>
      </c>
      <c r="D3355" s="112" t="str">
        <f>IFERROR(VLOOKUP($I$4&amp;"--"&amp;ROW(A3349),'Clie-F'!$A$5:$H$7000,7,0),"")</f>
        <v/>
      </c>
      <c r="E3355" s="111" t="str">
        <f t="shared" ca="1" si="52"/>
        <v/>
      </c>
      <c r="F3355" s="111" t="str">
        <f>IFERROR(VLOOKUP($I$4&amp;"--"&amp;ROW(A3349),'Clie-F'!$A$5:$J$7000,9,0),"")</f>
        <v/>
      </c>
      <c r="G3355" s="111" t="str">
        <f>IFERROR(VLOOKUP($I$4&amp;"--"&amp;ROW(A3349),'Clie-F'!$A$5:$J$7000,10,0),"")</f>
        <v/>
      </c>
    </row>
    <row r="3356" spans="2:7" ht="30" customHeight="1" x14ac:dyDescent="0.3">
      <c r="B3356" s="110">
        <v>3350</v>
      </c>
      <c r="C3356" s="111" t="str">
        <f>IFERROR(VLOOKUP($I$4&amp;"--"&amp;ROW(A3350),'Clie-F'!$A$5:$H$7000,4,0),"")</f>
        <v/>
      </c>
      <c r="D3356" s="112" t="str">
        <f>IFERROR(VLOOKUP($I$4&amp;"--"&amp;ROW(A3350),'Clie-F'!$A$5:$H$7000,7,0),"")</f>
        <v/>
      </c>
      <c r="E3356" s="111" t="str">
        <f t="shared" ca="1" si="52"/>
        <v/>
      </c>
      <c r="F3356" s="111" t="str">
        <f>IFERROR(VLOOKUP($I$4&amp;"--"&amp;ROW(A3350),'Clie-F'!$A$5:$J$7000,9,0),"")</f>
        <v/>
      </c>
      <c r="G3356" s="111" t="str">
        <f>IFERROR(VLOOKUP($I$4&amp;"--"&amp;ROW(A3350),'Clie-F'!$A$5:$J$7000,10,0),"")</f>
        <v/>
      </c>
    </row>
    <row r="3357" spans="2:7" ht="30" customHeight="1" x14ac:dyDescent="0.3">
      <c r="B3357" s="110">
        <v>3351</v>
      </c>
      <c r="C3357" s="111" t="str">
        <f>IFERROR(VLOOKUP($I$4&amp;"--"&amp;ROW(A3351),'Clie-F'!$A$5:$H$7000,4,0),"")</f>
        <v/>
      </c>
      <c r="D3357" s="112" t="str">
        <f>IFERROR(VLOOKUP($I$4&amp;"--"&amp;ROW(A3351),'Clie-F'!$A$5:$H$7000,7,0),"")</f>
        <v/>
      </c>
      <c r="E3357" s="111" t="str">
        <f t="shared" ca="1" si="52"/>
        <v/>
      </c>
      <c r="F3357" s="111" t="str">
        <f>IFERROR(VLOOKUP($I$4&amp;"--"&amp;ROW(A3351),'Clie-F'!$A$5:$J$7000,9,0),"")</f>
        <v/>
      </c>
      <c r="G3357" s="111" t="str">
        <f>IFERROR(VLOOKUP($I$4&amp;"--"&amp;ROW(A3351),'Clie-F'!$A$5:$J$7000,10,0),"")</f>
        <v/>
      </c>
    </row>
    <row r="3358" spans="2:7" ht="30" customHeight="1" x14ac:dyDescent="0.3">
      <c r="B3358" s="110">
        <v>3352</v>
      </c>
      <c r="C3358" s="111" t="str">
        <f>IFERROR(VLOOKUP($I$4&amp;"--"&amp;ROW(A3352),'Clie-F'!$A$5:$H$7000,4,0),"")</f>
        <v/>
      </c>
      <c r="D3358" s="112" t="str">
        <f>IFERROR(VLOOKUP($I$4&amp;"--"&amp;ROW(A3352),'Clie-F'!$A$5:$H$7000,7,0),"")</f>
        <v/>
      </c>
      <c r="E3358" s="111" t="str">
        <f t="shared" ca="1" si="52"/>
        <v/>
      </c>
      <c r="F3358" s="111" t="str">
        <f>IFERROR(VLOOKUP($I$4&amp;"--"&amp;ROW(A3352),'Clie-F'!$A$5:$J$7000,9,0),"")</f>
        <v/>
      </c>
      <c r="G3358" s="111" t="str">
        <f>IFERROR(VLOOKUP($I$4&amp;"--"&amp;ROW(A3352),'Clie-F'!$A$5:$J$7000,10,0),"")</f>
        <v/>
      </c>
    </row>
    <row r="3359" spans="2:7" ht="30" customHeight="1" x14ac:dyDescent="0.3">
      <c r="B3359" s="110">
        <v>3353</v>
      </c>
      <c r="C3359" s="111" t="str">
        <f>IFERROR(VLOOKUP($I$4&amp;"--"&amp;ROW(A3353),'Clie-F'!$A$5:$H$7000,4,0),"")</f>
        <v/>
      </c>
      <c r="D3359" s="112" t="str">
        <f>IFERROR(VLOOKUP($I$4&amp;"--"&amp;ROW(A3353),'Clie-F'!$A$5:$H$7000,7,0),"")</f>
        <v/>
      </c>
      <c r="E3359" s="111" t="str">
        <f t="shared" ca="1" si="52"/>
        <v/>
      </c>
      <c r="F3359" s="111" t="str">
        <f>IFERROR(VLOOKUP($I$4&amp;"--"&amp;ROW(A3353),'Clie-F'!$A$5:$J$7000,9,0),"")</f>
        <v/>
      </c>
      <c r="G3359" s="111" t="str">
        <f>IFERROR(VLOOKUP($I$4&amp;"--"&amp;ROW(A3353),'Clie-F'!$A$5:$J$7000,10,0),"")</f>
        <v/>
      </c>
    </row>
    <row r="3360" spans="2:7" ht="30" customHeight="1" x14ac:dyDescent="0.3">
      <c r="B3360" s="110">
        <v>3354</v>
      </c>
      <c r="C3360" s="111" t="str">
        <f>IFERROR(VLOOKUP($I$4&amp;"--"&amp;ROW(A3354),'Clie-F'!$A$5:$H$7000,4,0),"")</f>
        <v/>
      </c>
      <c r="D3360" s="112" t="str">
        <f>IFERROR(VLOOKUP($I$4&amp;"--"&amp;ROW(A3354),'Clie-F'!$A$5:$H$7000,7,0),"")</f>
        <v/>
      </c>
      <c r="E3360" s="111" t="str">
        <f t="shared" ca="1" si="52"/>
        <v/>
      </c>
      <c r="F3360" s="111" t="str">
        <f>IFERROR(VLOOKUP($I$4&amp;"--"&amp;ROW(A3354),'Clie-F'!$A$5:$J$7000,9,0),"")</f>
        <v/>
      </c>
      <c r="G3360" s="111" t="str">
        <f>IFERROR(VLOOKUP($I$4&amp;"--"&amp;ROW(A3354),'Clie-F'!$A$5:$J$7000,10,0),"")</f>
        <v/>
      </c>
    </row>
    <row r="3361" spans="2:7" ht="30" customHeight="1" x14ac:dyDescent="0.3">
      <c r="B3361" s="110">
        <v>3355</v>
      </c>
      <c r="C3361" s="111" t="str">
        <f>IFERROR(VLOOKUP($I$4&amp;"--"&amp;ROW(A3355),'Clie-F'!$A$5:$H$7000,4,0),"")</f>
        <v/>
      </c>
      <c r="D3361" s="112" t="str">
        <f>IFERROR(VLOOKUP($I$4&amp;"--"&amp;ROW(A3355),'Clie-F'!$A$5:$H$7000,7,0),"")</f>
        <v/>
      </c>
      <c r="E3361" s="111" t="str">
        <f t="shared" ca="1" si="52"/>
        <v/>
      </c>
      <c r="F3361" s="111" t="str">
        <f>IFERROR(VLOOKUP($I$4&amp;"--"&amp;ROW(A3355),'Clie-F'!$A$5:$J$7000,9,0),"")</f>
        <v/>
      </c>
      <c r="G3361" s="111" t="str">
        <f>IFERROR(VLOOKUP($I$4&amp;"--"&amp;ROW(A3355),'Clie-F'!$A$5:$J$7000,10,0),"")</f>
        <v/>
      </c>
    </row>
    <row r="3362" spans="2:7" ht="30" customHeight="1" x14ac:dyDescent="0.3">
      <c r="B3362" s="110">
        <v>3356</v>
      </c>
      <c r="C3362" s="111" t="str">
        <f>IFERROR(VLOOKUP($I$4&amp;"--"&amp;ROW(A3356),'Clie-F'!$A$5:$H$7000,4,0),"")</f>
        <v/>
      </c>
      <c r="D3362" s="112" t="str">
        <f>IFERROR(VLOOKUP($I$4&amp;"--"&amp;ROW(A3356),'Clie-F'!$A$5:$H$7000,7,0),"")</f>
        <v/>
      </c>
      <c r="E3362" s="111" t="str">
        <f t="shared" ca="1" si="52"/>
        <v/>
      </c>
      <c r="F3362" s="111" t="str">
        <f>IFERROR(VLOOKUP($I$4&amp;"--"&amp;ROW(A3356),'Clie-F'!$A$5:$J$7000,9,0),"")</f>
        <v/>
      </c>
      <c r="G3362" s="111" t="str">
        <f>IFERROR(VLOOKUP($I$4&amp;"--"&amp;ROW(A3356),'Clie-F'!$A$5:$J$7000,10,0),"")</f>
        <v/>
      </c>
    </row>
    <row r="3363" spans="2:7" ht="30" customHeight="1" x14ac:dyDescent="0.3">
      <c r="B3363" s="110">
        <v>3357</v>
      </c>
      <c r="C3363" s="111" t="str">
        <f>IFERROR(VLOOKUP($I$4&amp;"--"&amp;ROW(A3357),'Clie-F'!$A$5:$H$7000,4,0),"")</f>
        <v/>
      </c>
      <c r="D3363" s="112" t="str">
        <f>IFERROR(VLOOKUP($I$4&amp;"--"&amp;ROW(A3357),'Clie-F'!$A$5:$H$7000,7,0),"")</f>
        <v/>
      </c>
      <c r="E3363" s="111" t="str">
        <f t="shared" ca="1" si="52"/>
        <v/>
      </c>
      <c r="F3363" s="111" t="str">
        <f>IFERROR(VLOOKUP($I$4&amp;"--"&amp;ROW(A3357),'Clie-F'!$A$5:$J$7000,9,0),"")</f>
        <v/>
      </c>
      <c r="G3363" s="111" t="str">
        <f>IFERROR(VLOOKUP($I$4&amp;"--"&amp;ROW(A3357),'Clie-F'!$A$5:$J$7000,10,0),"")</f>
        <v/>
      </c>
    </row>
    <row r="3364" spans="2:7" ht="30" customHeight="1" x14ac:dyDescent="0.3">
      <c r="B3364" s="110">
        <v>3358</v>
      </c>
      <c r="C3364" s="111" t="str">
        <f>IFERROR(VLOOKUP($I$4&amp;"--"&amp;ROW(A3358),'Clie-F'!$A$5:$H$7000,4,0),"")</f>
        <v/>
      </c>
      <c r="D3364" s="112" t="str">
        <f>IFERROR(VLOOKUP($I$4&amp;"--"&amp;ROW(A3358),'Clie-F'!$A$5:$H$7000,7,0),"")</f>
        <v/>
      </c>
      <c r="E3364" s="111" t="str">
        <f t="shared" ca="1" si="52"/>
        <v/>
      </c>
      <c r="F3364" s="111" t="str">
        <f>IFERROR(VLOOKUP($I$4&amp;"--"&amp;ROW(A3358),'Clie-F'!$A$5:$J$7000,9,0),"")</f>
        <v/>
      </c>
      <c r="G3364" s="111" t="str">
        <f>IFERROR(VLOOKUP($I$4&amp;"--"&amp;ROW(A3358),'Clie-F'!$A$5:$J$7000,10,0),"")</f>
        <v/>
      </c>
    </row>
    <row r="3365" spans="2:7" ht="30" customHeight="1" x14ac:dyDescent="0.3">
      <c r="B3365" s="110">
        <v>3359</v>
      </c>
      <c r="C3365" s="111" t="str">
        <f>IFERROR(VLOOKUP($I$4&amp;"--"&amp;ROW(A3359),'Clie-F'!$A$5:$H$7000,4,0),"")</f>
        <v/>
      </c>
      <c r="D3365" s="112" t="str">
        <f>IFERROR(VLOOKUP($I$4&amp;"--"&amp;ROW(A3359),'Clie-F'!$A$5:$H$7000,7,0),"")</f>
        <v/>
      </c>
      <c r="E3365" s="111" t="str">
        <f t="shared" ca="1" si="52"/>
        <v/>
      </c>
      <c r="F3365" s="111" t="str">
        <f>IFERROR(VLOOKUP($I$4&amp;"--"&amp;ROW(A3359),'Clie-F'!$A$5:$J$7000,9,0),"")</f>
        <v/>
      </c>
      <c r="G3365" s="111" t="str">
        <f>IFERROR(VLOOKUP($I$4&amp;"--"&amp;ROW(A3359),'Clie-F'!$A$5:$J$7000,10,0),"")</f>
        <v/>
      </c>
    </row>
    <row r="3366" spans="2:7" ht="30" customHeight="1" x14ac:dyDescent="0.3">
      <c r="B3366" s="110">
        <v>3360</v>
      </c>
      <c r="C3366" s="111" t="str">
        <f>IFERROR(VLOOKUP($I$4&amp;"--"&amp;ROW(A3360),'Clie-F'!$A$5:$H$7000,4,0),"")</f>
        <v/>
      </c>
      <c r="D3366" s="112" t="str">
        <f>IFERROR(VLOOKUP($I$4&amp;"--"&amp;ROW(A3360),'Clie-F'!$A$5:$H$7000,7,0),"")</f>
        <v/>
      </c>
      <c r="E3366" s="111" t="str">
        <f t="shared" ca="1" si="52"/>
        <v/>
      </c>
      <c r="F3366" s="111" t="str">
        <f>IFERROR(VLOOKUP($I$4&amp;"--"&amp;ROW(A3360),'Clie-F'!$A$5:$J$7000,9,0),"")</f>
        <v/>
      </c>
      <c r="G3366" s="111" t="str">
        <f>IFERROR(VLOOKUP($I$4&amp;"--"&amp;ROW(A3360),'Clie-F'!$A$5:$J$7000,10,0),"")</f>
        <v/>
      </c>
    </row>
    <row r="3367" spans="2:7" ht="30" customHeight="1" x14ac:dyDescent="0.3">
      <c r="B3367" s="110">
        <v>3361</v>
      </c>
      <c r="C3367" s="111" t="str">
        <f>IFERROR(VLOOKUP($I$4&amp;"--"&amp;ROW(A3361),'Clie-F'!$A$5:$H$7000,4,0),"")</f>
        <v/>
      </c>
      <c r="D3367" s="112" t="str">
        <f>IFERROR(VLOOKUP($I$4&amp;"--"&amp;ROW(A3361),'Clie-F'!$A$5:$H$7000,7,0),"")</f>
        <v/>
      </c>
      <c r="E3367" s="111" t="str">
        <f t="shared" ca="1" si="52"/>
        <v/>
      </c>
      <c r="F3367" s="111" t="str">
        <f>IFERROR(VLOOKUP($I$4&amp;"--"&amp;ROW(A3361),'Clie-F'!$A$5:$J$7000,9,0),"")</f>
        <v/>
      </c>
      <c r="G3367" s="111" t="str">
        <f>IFERROR(VLOOKUP($I$4&amp;"--"&amp;ROW(A3361),'Clie-F'!$A$5:$J$7000,10,0),"")</f>
        <v/>
      </c>
    </row>
    <row r="3368" spans="2:7" ht="30" customHeight="1" x14ac:dyDescent="0.3">
      <c r="B3368" s="110">
        <v>3362</v>
      </c>
      <c r="C3368" s="111" t="str">
        <f>IFERROR(VLOOKUP($I$4&amp;"--"&amp;ROW(A3362),'Clie-F'!$A$5:$H$7000,4,0),"")</f>
        <v/>
      </c>
      <c r="D3368" s="112" t="str">
        <f>IFERROR(VLOOKUP($I$4&amp;"--"&amp;ROW(A3362),'Clie-F'!$A$5:$H$7000,7,0),"")</f>
        <v/>
      </c>
      <c r="E3368" s="111" t="str">
        <f t="shared" ca="1" si="52"/>
        <v/>
      </c>
      <c r="F3368" s="111" t="str">
        <f>IFERROR(VLOOKUP($I$4&amp;"--"&amp;ROW(A3362),'Clie-F'!$A$5:$J$7000,9,0),"")</f>
        <v/>
      </c>
      <c r="G3368" s="111" t="str">
        <f>IFERROR(VLOOKUP($I$4&amp;"--"&amp;ROW(A3362),'Clie-F'!$A$5:$J$7000,10,0),"")</f>
        <v/>
      </c>
    </row>
    <row r="3369" spans="2:7" ht="30" customHeight="1" x14ac:dyDescent="0.3">
      <c r="B3369" s="110">
        <v>3363</v>
      </c>
      <c r="C3369" s="111" t="str">
        <f>IFERROR(VLOOKUP($I$4&amp;"--"&amp;ROW(A3363),'Clie-F'!$A$5:$H$7000,4,0),"")</f>
        <v/>
      </c>
      <c r="D3369" s="112" t="str">
        <f>IFERROR(VLOOKUP($I$4&amp;"--"&amp;ROW(A3363),'Clie-F'!$A$5:$H$7000,7,0),"")</f>
        <v/>
      </c>
      <c r="E3369" s="111" t="str">
        <f t="shared" ca="1" si="52"/>
        <v/>
      </c>
      <c r="F3369" s="111" t="str">
        <f>IFERROR(VLOOKUP($I$4&amp;"--"&amp;ROW(A3363),'Clie-F'!$A$5:$J$7000,9,0),"")</f>
        <v/>
      </c>
      <c r="G3369" s="111" t="str">
        <f>IFERROR(VLOOKUP($I$4&amp;"--"&amp;ROW(A3363),'Clie-F'!$A$5:$J$7000,10,0),"")</f>
        <v/>
      </c>
    </row>
    <row r="3370" spans="2:7" ht="30" customHeight="1" x14ac:dyDescent="0.3">
      <c r="B3370" s="110">
        <v>3364</v>
      </c>
      <c r="C3370" s="111" t="str">
        <f>IFERROR(VLOOKUP($I$4&amp;"--"&amp;ROW(A3364),'Clie-F'!$A$5:$H$7000,4,0),"")</f>
        <v/>
      </c>
      <c r="D3370" s="112" t="str">
        <f>IFERROR(VLOOKUP($I$4&amp;"--"&amp;ROW(A3364),'Clie-F'!$A$5:$H$7000,7,0),"")</f>
        <v/>
      </c>
      <c r="E3370" s="111" t="str">
        <f t="shared" ca="1" si="52"/>
        <v/>
      </c>
      <c r="F3370" s="111" t="str">
        <f>IFERROR(VLOOKUP($I$4&amp;"--"&amp;ROW(A3364),'Clie-F'!$A$5:$J$7000,9,0),"")</f>
        <v/>
      </c>
      <c r="G3370" s="111" t="str">
        <f>IFERROR(VLOOKUP($I$4&amp;"--"&amp;ROW(A3364),'Clie-F'!$A$5:$J$7000,10,0),"")</f>
        <v/>
      </c>
    </row>
    <row r="3371" spans="2:7" ht="30" customHeight="1" x14ac:dyDescent="0.3">
      <c r="B3371" s="110">
        <v>3365</v>
      </c>
      <c r="C3371" s="111" t="str">
        <f>IFERROR(VLOOKUP($I$4&amp;"--"&amp;ROW(A3365),'Clie-F'!$A$5:$H$7000,4,0),"")</f>
        <v/>
      </c>
      <c r="D3371" s="112" t="str">
        <f>IFERROR(VLOOKUP($I$4&amp;"--"&amp;ROW(A3365),'Clie-F'!$A$5:$H$7000,7,0),"")</f>
        <v/>
      </c>
      <c r="E3371" s="111" t="str">
        <f t="shared" ca="1" si="52"/>
        <v/>
      </c>
      <c r="F3371" s="111" t="str">
        <f>IFERROR(VLOOKUP($I$4&amp;"--"&amp;ROW(A3365),'Clie-F'!$A$5:$J$7000,9,0),"")</f>
        <v/>
      </c>
      <c r="G3371" s="111" t="str">
        <f>IFERROR(VLOOKUP($I$4&amp;"--"&amp;ROW(A3365),'Clie-F'!$A$5:$J$7000,10,0),"")</f>
        <v/>
      </c>
    </row>
    <row r="3372" spans="2:7" ht="30" customHeight="1" x14ac:dyDescent="0.3">
      <c r="B3372" s="110">
        <v>3366</v>
      </c>
      <c r="C3372" s="111" t="str">
        <f>IFERROR(VLOOKUP($I$4&amp;"--"&amp;ROW(A3366),'Clie-F'!$A$5:$H$7000,4,0),"")</f>
        <v/>
      </c>
      <c r="D3372" s="112" t="str">
        <f>IFERROR(VLOOKUP($I$4&amp;"--"&amp;ROW(A3366),'Clie-F'!$A$5:$H$7000,7,0),"")</f>
        <v/>
      </c>
      <c r="E3372" s="111" t="str">
        <f t="shared" ca="1" si="52"/>
        <v/>
      </c>
      <c r="F3372" s="111" t="str">
        <f>IFERROR(VLOOKUP($I$4&amp;"--"&amp;ROW(A3366),'Clie-F'!$A$5:$J$7000,9,0),"")</f>
        <v/>
      </c>
      <c r="G3372" s="111" t="str">
        <f>IFERROR(VLOOKUP($I$4&amp;"--"&amp;ROW(A3366),'Clie-F'!$A$5:$J$7000,10,0),"")</f>
        <v/>
      </c>
    </row>
    <row r="3373" spans="2:7" ht="30" customHeight="1" x14ac:dyDescent="0.3">
      <c r="B3373" s="110">
        <v>3367</v>
      </c>
      <c r="C3373" s="111" t="str">
        <f>IFERROR(VLOOKUP($I$4&amp;"--"&amp;ROW(A3367),'Clie-F'!$A$5:$H$7000,4,0),"")</f>
        <v/>
      </c>
      <c r="D3373" s="112" t="str">
        <f>IFERROR(VLOOKUP($I$4&amp;"--"&amp;ROW(A3367),'Clie-F'!$A$5:$H$7000,7,0),"")</f>
        <v/>
      </c>
      <c r="E3373" s="111" t="str">
        <f t="shared" ca="1" si="52"/>
        <v/>
      </c>
      <c r="F3373" s="111" t="str">
        <f>IFERROR(VLOOKUP($I$4&amp;"--"&amp;ROW(A3367),'Clie-F'!$A$5:$J$7000,9,0),"")</f>
        <v/>
      </c>
      <c r="G3373" s="111" t="str">
        <f>IFERROR(VLOOKUP($I$4&amp;"--"&amp;ROW(A3367),'Clie-F'!$A$5:$J$7000,10,0),"")</f>
        <v/>
      </c>
    </row>
    <row r="3374" spans="2:7" ht="30" customHeight="1" x14ac:dyDescent="0.3">
      <c r="B3374" s="110">
        <v>3368</v>
      </c>
      <c r="C3374" s="111" t="str">
        <f>IFERROR(VLOOKUP($I$4&amp;"--"&amp;ROW(A3368),'Clie-F'!$A$5:$H$7000,4,0),"")</f>
        <v/>
      </c>
      <c r="D3374" s="112" t="str">
        <f>IFERROR(VLOOKUP($I$4&amp;"--"&amp;ROW(A3368),'Clie-F'!$A$5:$H$7000,7,0),"")</f>
        <v/>
      </c>
      <c r="E3374" s="111" t="str">
        <f t="shared" ca="1" si="52"/>
        <v/>
      </c>
      <c r="F3374" s="111" t="str">
        <f>IFERROR(VLOOKUP($I$4&amp;"--"&amp;ROW(A3368),'Clie-F'!$A$5:$J$7000,9,0),"")</f>
        <v/>
      </c>
      <c r="G3374" s="111" t="str">
        <f>IFERROR(VLOOKUP($I$4&amp;"--"&amp;ROW(A3368),'Clie-F'!$A$5:$J$7000,10,0),"")</f>
        <v/>
      </c>
    </row>
    <row r="3375" spans="2:7" ht="30" customHeight="1" x14ac:dyDescent="0.3">
      <c r="B3375" s="110">
        <v>3369</v>
      </c>
      <c r="C3375" s="111" t="str">
        <f>IFERROR(VLOOKUP($I$4&amp;"--"&amp;ROW(A3369),'Clie-F'!$A$5:$H$7000,4,0),"")</f>
        <v/>
      </c>
      <c r="D3375" s="112" t="str">
        <f>IFERROR(VLOOKUP($I$4&amp;"--"&amp;ROW(A3369),'Clie-F'!$A$5:$H$7000,7,0),"")</f>
        <v/>
      </c>
      <c r="E3375" s="111" t="str">
        <f t="shared" ca="1" si="52"/>
        <v/>
      </c>
      <c r="F3375" s="111" t="str">
        <f>IFERROR(VLOOKUP($I$4&amp;"--"&amp;ROW(A3369),'Clie-F'!$A$5:$J$7000,9,0),"")</f>
        <v/>
      </c>
      <c r="G3375" s="111" t="str">
        <f>IFERROR(VLOOKUP($I$4&amp;"--"&amp;ROW(A3369),'Clie-F'!$A$5:$J$7000,10,0),"")</f>
        <v/>
      </c>
    </row>
    <row r="3376" spans="2:7" ht="30" customHeight="1" x14ac:dyDescent="0.3">
      <c r="B3376" s="110">
        <v>3370</v>
      </c>
      <c r="C3376" s="111" t="str">
        <f>IFERROR(VLOOKUP($I$4&amp;"--"&amp;ROW(A3370),'Clie-F'!$A$5:$H$7000,4,0),"")</f>
        <v/>
      </c>
      <c r="D3376" s="112" t="str">
        <f>IFERROR(VLOOKUP($I$4&amp;"--"&amp;ROW(A3370),'Clie-F'!$A$5:$H$7000,7,0),"")</f>
        <v/>
      </c>
      <c r="E3376" s="111" t="str">
        <f t="shared" ca="1" si="52"/>
        <v/>
      </c>
      <c r="F3376" s="111" t="str">
        <f>IFERROR(VLOOKUP($I$4&amp;"--"&amp;ROW(A3370),'Clie-F'!$A$5:$J$7000,9,0),"")</f>
        <v/>
      </c>
      <c r="G3376" s="111" t="str">
        <f>IFERROR(VLOOKUP($I$4&amp;"--"&amp;ROW(A3370),'Clie-F'!$A$5:$J$7000,10,0),"")</f>
        <v/>
      </c>
    </row>
    <row r="3377" spans="2:7" ht="30" customHeight="1" x14ac:dyDescent="0.3">
      <c r="B3377" s="110">
        <v>3371</v>
      </c>
      <c r="C3377" s="111" t="str">
        <f>IFERROR(VLOOKUP($I$4&amp;"--"&amp;ROW(A3371),'Clie-F'!$A$5:$H$7000,4,0),"")</f>
        <v/>
      </c>
      <c r="D3377" s="112" t="str">
        <f>IFERROR(VLOOKUP($I$4&amp;"--"&amp;ROW(A3371),'Clie-F'!$A$5:$H$7000,7,0),"")</f>
        <v/>
      </c>
      <c r="E3377" s="111" t="str">
        <f t="shared" ca="1" si="52"/>
        <v/>
      </c>
      <c r="F3377" s="111" t="str">
        <f>IFERROR(VLOOKUP($I$4&amp;"--"&amp;ROW(A3371),'Clie-F'!$A$5:$J$7000,9,0),"")</f>
        <v/>
      </c>
      <c r="G3377" s="111" t="str">
        <f>IFERROR(VLOOKUP($I$4&amp;"--"&amp;ROW(A3371),'Clie-F'!$A$5:$J$7000,10,0),"")</f>
        <v/>
      </c>
    </row>
    <row r="3378" spans="2:7" ht="30" customHeight="1" x14ac:dyDescent="0.3">
      <c r="B3378" s="110">
        <v>3372</v>
      </c>
      <c r="C3378" s="111" t="str">
        <f>IFERROR(VLOOKUP($I$4&amp;"--"&amp;ROW(A3372),'Clie-F'!$A$5:$H$7000,4,0),"")</f>
        <v/>
      </c>
      <c r="D3378" s="112" t="str">
        <f>IFERROR(VLOOKUP($I$4&amp;"--"&amp;ROW(A3372),'Clie-F'!$A$5:$H$7000,7,0),"")</f>
        <v/>
      </c>
      <c r="E3378" s="111" t="str">
        <f t="shared" ca="1" si="52"/>
        <v/>
      </c>
      <c r="F3378" s="111" t="str">
        <f>IFERROR(VLOOKUP($I$4&amp;"--"&amp;ROW(A3372),'Clie-F'!$A$5:$J$7000,9,0),"")</f>
        <v/>
      </c>
      <c r="G3378" s="111" t="str">
        <f>IFERROR(VLOOKUP($I$4&amp;"--"&amp;ROW(A3372),'Clie-F'!$A$5:$J$7000,10,0),"")</f>
        <v/>
      </c>
    </row>
    <row r="3379" spans="2:7" ht="30" customHeight="1" x14ac:dyDescent="0.3">
      <c r="B3379" s="110">
        <v>3373</v>
      </c>
      <c r="C3379" s="111" t="str">
        <f>IFERROR(VLOOKUP($I$4&amp;"--"&amp;ROW(A3373),'Clie-F'!$A$5:$H$7000,4,0),"")</f>
        <v/>
      </c>
      <c r="D3379" s="112" t="str">
        <f>IFERROR(VLOOKUP($I$4&amp;"--"&amp;ROW(A3373),'Clie-F'!$A$5:$H$7000,7,0),"")</f>
        <v/>
      </c>
      <c r="E3379" s="111" t="str">
        <f t="shared" ca="1" si="52"/>
        <v/>
      </c>
      <c r="F3379" s="111" t="str">
        <f>IFERROR(VLOOKUP($I$4&amp;"--"&amp;ROW(A3373),'Clie-F'!$A$5:$J$7000,9,0),"")</f>
        <v/>
      </c>
      <c r="G3379" s="111" t="str">
        <f>IFERROR(VLOOKUP($I$4&amp;"--"&amp;ROW(A3373),'Clie-F'!$A$5:$J$7000,10,0),"")</f>
        <v/>
      </c>
    </row>
    <row r="3380" spans="2:7" ht="30" customHeight="1" x14ac:dyDescent="0.3">
      <c r="B3380" s="110">
        <v>3374</v>
      </c>
      <c r="C3380" s="111" t="str">
        <f>IFERROR(VLOOKUP($I$4&amp;"--"&amp;ROW(A3374),'Clie-F'!$A$5:$H$7000,4,0),"")</f>
        <v/>
      </c>
      <c r="D3380" s="112" t="str">
        <f>IFERROR(VLOOKUP($I$4&amp;"--"&amp;ROW(A3374),'Clie-F'!$A$5:$H$7000,7,0),"")</f>
        <v/>
      </c>
      <c r="E3380" s="111" t="str">
        <f t="shared" ca="1" si="52"/>
        <v/>
      </c>
      <c r="F3380" s="111" t="str">
        <f>IFERROR(VLOOKUP($I$4&amp;"--"&amp;ROW(A3374),'Clie-F'!$A$5:$J$7000,9,0),"")</f>
        <v/>
      </c>
      <c r="G3380" s="111" t="str">
        <f>IFERROR(VLOOKUP($I$4&amp;"--"&amp;ROW(A3374),'Clie-F'!$A$5:$J$7000,10,0),"")</f>
        <v/>
      </c>
    </row>
    <row r="3381" spans="2:7" ht="30" customHeight="1" x14ac:dyDescent="0.3">
      <c r="B3381" s="110">
        <v>3375</v>
      </c>
      <c r="C3381" s="111" t="str">
        <f>IFERROR(VLOOKUP($I$4&amp;"--"&amp;ROW(A3375),'Clie-F'!$A$5:$H$7000,4,0),"")</f>
        <v/>
      </c>
      <c r="D3381" s="112" t="str">
        <f>IFERROR(VLOOKUP($I$4&amp;"--"&amp;ROW(A3375),'Clie-F'!$A$5:$H$7000,7,0),"")</f>
        <v/>
      </c>
      <c r="E3381" s="111" t="str">
        <f t="shared" ca="1" si="52"/>
        <v/>
      </c>
      <c r="F3381" s="111" t="str">
        <f>IFERROR(VLOOKUP($I$4&amp;"--"&amp;ROW(A3375),'Clie-F'!$A$5:$J$7000,9,0),"")</f>
        <v/>
      </c>
      <c r="G3381" s="111" t="str">
        <f>IFERROR(VLOOKUP($I$4&amp;"--"&amp;ROW(A3375),'Clie-F'!$A$5:$J$7000,10,0),"")</f>
        <v/>
      </c>
    </row>
    <row r="3382" spans="2:7" ht="30" customHeight="1" x14ac:dyDescent="0.3">
      <c r="B3382" s="110">
        <v>3376</v>
      </c>
      <c r="C3382" s="111" t="str">
        <f>IFERROR(VLOOKUP($I$4&amp;"--"&amp;ROW(A3376),'Clie-F'!$A$5:$H$7000,4,0),"")</f>
        <v/>
      </c>
      <c r="D3382" s="112" t="str">
        <f>IFERROR(VLOOKUP($I$4&amp;"--"&amp;ROW(A3376),'Clie-F'!$A$5:$H$7000,7,0),"")</f>
        <v/>
      </c>
      <c r="E3382" s="111" t="str">
        <f t="shared" ca="1" si="52"/>
        <v/>
      </c>
      <c r="F3382" s="111" t="str">
        <f>IFERROR(VLOOKUP($I$4&amp;"--"&amp;ROW(A3376),'Clie-F'!$A$5:$J$7000,9,0),"")</f>
        <v/>
      </c>
      <c r="G3382" s="111" t="str">
        <f>IFERROR(VLOOKUP($I$4&amp;"--"&amp;ROW(A3376),'Clie-F'!$A$5:$J$7000,10,0),"")</f>
        <v/>
      </c>
    </row>
    <row r="3383" spans="2:7" ht="30" customHeight="1" x14ac:dyDescent="0.3">
      <c r="B3383" s="110">
        <v>3377</v>
      </c>
      <c r="C3383" s="111" t="str">
        <f>IFERROR(VLOOKUP($I$4&amp;"--"&amp;ROW(A3377),'Clie-F'!$A$5:$H$7000,4,0),"")</f>
        <v/>
      </c>
      <c r="D3383" s="112" t="str">
        <f>IFERROR(VLOOKUP($I$4&amp;"--"&amp;ROW(A3377),'Clie-F'!$A$5:$H$7000,7,0),"")</f>
        <v/>
      </c>
      <c r="E3383" s="111" t="str">
        <f t="shared" ca="1" si="52"/>
        <v/>
      </c>
      <c r="F3383" s="111" t="str">
        <f>IFERROR(VLOOKUP($I$4&amp;"--"&amp;ROW(A3377),'Clie-F'!$A$5:$J$7000,9,0),"")</f>
        <v/>
      </c>
      <c r="G3383" s="111" t="str">
        <f>IFERROR(VLOOKUP($I$4&amp;"--"&amp;ROW(A3377),'Clie-F'!$A$5:$J$7000,10,0),"")</f>
        <v/>
      </c>
    </row>
    <row r="3384" spans="2:7" ht="30" customHeight="1" x14ac:dyDescent="0.3">
      <c r="B3384" s="110">
        <v>3378</v>
      </c>
      <c r="C3384" s="111" t="str">
        <f>IFERROR(VLOOKUP($I$4&amp;"--"&amp;ROW(A3378),'Clie-F'!$A$5:$H$7000,4,0),"")</f>
        <v/>
      </c>
      <c r="D3384" s="112" t="str">
        <f>IFERROR(VLOOKUP($I$4&amp;"--"&amp;ROW(A3378),'Clie-F'!$A$5:$H$7000,7,0),"")</f>
        <v/>
      </c>
      <c r="E3384" s="111" t="str">
        <f t="shared" ca="1" si="52"/>
        <v/>
      </c>
      <c r="F3384" s="111" t="str">
        <f>IFERROR(VLOOKUP($I$4&amp;"--"&amp;ROW(A3378),'Clie-F'!$A$5:$J$7000,9,0),"")</f>
        <v/>
      </c>
      <c r="G3384" s="111" t="str">
        <f>IFERROR(VLOOKUP($I$4&amp;"--"&amp;ROW(A3378),'Clie-F'!$A$5:$J$7000,10,0),"")</f>
        <v/>
      </c>
    </row>
    <row r="3385" spans="2:7" ht="30" customHeight="1" x14ac:dyDescent="0.3">
      <c r="B3385" s="110">
        <v>3379</v>
      </c>
      <c r="C3385" s="111" t="str">
        <f>IFERROR(VLOOKUP($I$4&amp;"--"&amp;ROW(A3379),'Clie-F'!$A$5:$H$7000,4,0),"")</f>
        <v/>
      </c>
      <c r="D3385" s="112" t="str">
        <f>IFERROR(VLOOKUP($I$4&amp;"--"&amp;ROW(A3379),'Clie-F'!$A$5:$H$7000,7,0),"")</f>
        <v/>
      </c>
      <c r="E3385" s="111" t="str">
        <f t="shared" ca="1" si="52"/>
        <v/>
      </c>
      <c r="F3385" s="111" t="str">
        <f>IFERROR(VLOOKUP($I$4&amp;"--"&amp;ROW(A3379),'Clie-F'!$A$5:$J$7000,9,0),"")</f>
        <v/>
      </c>
      <c r="G3385" s="111" t="str">
        <f>IFERROR(VLOOKUP($I$4&amp;"--"&amp;ROW(A3379),'Clie-F'!$A$5:$J$7000,10,0),"")</f>
        <v/>
      </c>
    </row>
    <row r="3386" spans="2:7" ht="30" customHeight="1" x14ac:dyDescent="0.3">
      <c r="B3386" s="110">
        <v>3380</v>
      </c>
      <c r="C3386" s="111" t="str">
        <f>IFERROR(VLOOKUP($I$4&amp;"--"&amp;ROW(A3380),'Clie-F'!$A$5:$H$7000,4,0),"")</f>
        <v/>
      </c>
      <c r="D3386" s="112" t="str">
        <f>IFERROR(VLOOKUP($I$4&amp;"--"&amp;ROW(A3380),'Clie-F'!$A$5:$H$7000,7,0),"")</f>
        <v/>
      </c>
      <c r="E3386" s="111" t="str">
        <f t="shared" ca="1" si="52"/>
        <v/>
      </c>
      <c r="F3386" s="111" t="str">
        <f>IFERROR(VLOOKUP($I$4&amp;"--"&amp;ROW(A3380),'Clie-F'!$A$5:$J$7000,9,0),"")</f>
        <v/>
      </c>
      <c r="G3386" s="111" t="str">
        <f>IFERROR(VLOOKUP($I$4&amp;"--"&amp;ROW(A3380),'Clie-F'!$A$5:$J$7000,10,0),"")</f>
        <v/>
      </c>
    </row>
    <row r="3387" spans="2:7" ht="30" customHeight="1" x14ac:dyDescent="0.3">
      <c r="B3387" s="110">
        <v>3381</v>
      </c>
      <c r="C3387" s="111" t="str">
        <f>IFERROR(VLOOKUP($I$4&amp;"--"&amp;ROW(A3381),'Clie-F'!$A$5:$H$7000,4,0),"")</f>
        <v/>
      </c>
      <c r="D3387" s="112" t="str">
        <f>IFERROR(VLOOKUP($I$4&amp;"--"&amp;ROW(A3381),'Clie-F'!$A$5:$H$7000,7,0),"")</f>
        <v/>
      </c>
      <c r="E3387" s="111" t="str">
        <f t="shared" ca="1" si="52"/>
        <v/>
      </c>
      <c r="F3387" s="111" t="str">
        <f>IFERROR(VLOOKUP($I$4&amp;"--"&amp;ROW(A3381),'Clie-F'!$A$5:$J$7000,9,0),"")</f>
        <v/>
      </c>
      <c r="G3387" s="111" t="str">
        <f>IFERROR(VLOOKUP($I$4&amp;"--"&amp;ROW(A3381),'Clie-F'!$A$5:$J$7000,10,0),"")</f>
        <v/>
      </c>
    </row>
    <row r="3388" spans="2:7" ht="30" customHeight="1" x14ac:dyDescent="0.3">
      <c r="B3388" s="110">
        <v>3382</v>
      </c>
      <c r="C3388" s="111" t="str">
        <f>IFERROR(VLOOKUP($I$4&amp;"--"&amp;ROW(A3382),'Clie-F'!$A$5:$H$7000,4,0),"")</f>
        <v/>
      </c>
      <c r="D3388" s="112" t="str">
        <f>IFERROR(VLOOKUP($I$4&amp;"--"&amp;ROW(A3382),'Clie-F'!$A$5:$H$7000,7,0),"")</f>
        <v/>
      </c>
      <c r="E3388" s="111" t="str">
        <f t="shared" ca="1" si="52"/>
        <v/>
      </c>
      <c r="F3388" s="111" t="str">
        <f>IFERROR(VLOOKUP($I$4&amp;"--"&amp;ROW(A3382),'Clie-F'!$A$5:$J$7000,9,0),"")</f>
        <v/>
      </c>
      <c r="G3388" s="111" t="str">
        <f>IFERROR(VLOOKUP($I$4&amp;"--"&amp;ROW(A3382),'Clie-F'!$A$5:$J$7000,10,0),"")</f>
        <v/>
      </c>
    </row>
    <row r="3389" spans="2:7" ht="30" customHeight="1" x14ac:dyDescent="0.3">
      <c r="B3389" s="110">
        <v>3383</v>
      </c>
      <c r="C3389" s="111" t="str">
        <f>IFERROR(VLOOKUP($I$4&amp;"--"&amp;ROW(A3383),'Clie-F'!$A$5:$H$7000,4,0),"")</f>
        <v/>
      </c>
      <c r="D3389" s="112" t="str">
        <f>IFERROR(VLOOKUP($I$4&amp;"--"&amp;ROW(A3383),'Clie-F'!$A$5:$H$7000,7,0),"")</f>
        <v/>
      </c>
      <c r="E3389" s="111" t="str">
        <f t="shared" ca="1" si="52"/>
        <v/>
      </c>
      <c r="F3389" s="111" t="str">
        <f>IFERROR(VLOOKUP($I$4&amp;"--"&amp;ROW(A3383),'Clie-F'!$A$5:$J$7000,9,0),"")</f>
        <v/>
      </c>
      <c r="G3389" s="111" t="str">
        <f>IFERROR(VLOOKUP($I$4&amp;"--"&amp;ROW(A3383),'Clie-F'!$A$5:$J$7000,10,0),"")</f>
        <v/>
      </c>
    </row>
    <row r="3390" spans="2:7" ht="30" customHeight="1" x14ac:dyDescent="0.3">
      <c r="B3390" s="110">
        <v>3384</v>
      </c>
      <c r="C3390" s="111" t="str">
        <f>IFERROR(VLOOKUP($I$4&amp;"--"&amp;ROW(A3384),'Clie-F'!$A$5:$H$7000,4,0),"")</f>
        <v/>
      </c>
      <c r="D3390" s="112" t="str">
        <f>IFERROR(VLOOKUP($I$4&amp;"--"&amp;ROW(A3384),'Clie-F'!$A$5:$H$7000,7,0),"")</f>
        <v/>
      </c>
      <c r="E3390" s="111" t="str">
        <f t="shared" ca="1" si="52"/>
        <v/>
      </c>
      <c r="F3390" s="111" t="str">
        <f>IFERROR(VLOOKUP($I$4&amp;"--"&amp;ROW(A3384),'Clie-F'!$A$5:$J$7000,9,0),"")</f>
        <v/>
      </c>
      <c r="G3390" s="111" t="str">
        <f>IFERROR(VLOOKUP($I$4&amp;"--"&amp;ROW(A3384),'Clie-F'!$A$5:$J$7000,10,0),"")</f>
        <v/>
      </c>
    </row>
    <row r="3391" spans="2:7" ht="30" customHeight="1" x14ac:dyDescent="0.3">
      <c r="B3391" s="110">
        <v>3385</v>
      </c>
      <c r="C3391" s="111" t="str">
        <f>IFERROR(VLOOKUP($I$4&amp;"--"&amp;ROW(A3385),'Clie-F'!$A$5:$H$7000,4,0),"")</f>
        <v/>
      </c>
      <c r="D3391" s="112" t="str">
        <f>IFERROR(VLOOKUP($I$4&amp;"--"&amp;ROW(A3385),'Clie-F'!$A$5:$H$7000,7,0),"")</f>
        <v/>
      </c>
      <c r="E3391" s="111" t="str">
        <f t="shared" ca="1" si="52"/>
        <v/>
      </c>
      <c r="F3391" s="111" t="str">
        <f>IFERROR(VLOOKUP($I$4&amp;"--"&amp;ROW(A3385),'Clie-F'!$A$5:$J$7000,9,0),"")</f>
        <v/>
      </c>
      <c r="G3391" s="111" t="str">
        <f>IFERROR(VLOOKUP($I$4&amp;"--"&amp;ROW(A3385),'Clie-F'!$A$5:$J$7000,10,0),"")</f>
        <v/>
      </c>
    </row>
    <row r="3392" spans="2:7" ht="30" customHeight="1" x14ac:dyDescent="0.3">
      <c r="B3392" s="110">
        <v>3386</v>
      </c>
      <c r="C3392" s="111" t="str">
        <f>IFERROR(VLOOKUP($I$4&amp;"--"&amp;ROW(A3386),'Clie-F'!$A$5:$H$7000,4,0),"")</f>
        <v/>
      </c>
      <c r="D3392" s="112" t="str">
        <f>IFERROR(VLOOKUP($I$4&amp;"--"&amp;ROW(A3386),'Clie-F'!$A$5:$H$7000,7,0),"")</f>
        <v/>
      </c>
      <c r="E3392" s="111" t="str">
        <f t="shared" ca="1" si="52"/>
        <v/>
      </c>
      <c r="F3392" s="111" t="str">
        <f>IFERROR(VLOOKUP($I$4&amp;"--"&amp;ROW(A3386),'Clie-F'!$A$5:$J$7000,9,0),"")</f>
        <v/>
      </c>
      <c r="G3392" s="111" t="str">
        <f>IFERROR(VLOOKUP($I$4&amp;"--"&amp;ROW(A3386),'Clie-F'!$A$5:$J$7000,10,0),"")</f>
        <v/>
      </c>
    </row>
    <row r="3393" spans="2:7" ht="30" customHeight="1" x14ac:dyDescent="0.3">
      <c r="B3393" s="110">
        <v>3387</v>
      </c>
      <c r="C3393" s="111" t="str">
        <f>IFERROR(VLOOKUP($I$4&amp;"--"&amp;ROW(A3387),'Clie-F'!$A$5:$H$7000,4,0),"")</f>
        <v/>
      </c>
      <c r="D3393" s="112" t="str">
        <f>IFERROR(VLOOKUP($I$4&amp;"--"&amp;ROW(A3387),'Clie-F'!$A$5:$H$7000,7,0),"")</f>
        <v/>
      </c>
      <c r="E3393" s="111" t="str">
        <f t="shared" ca="1" si="52"/>
        <v/>
      </c>
      <c r="F3393" s="111" t="str">
        <f>IFERROR(VLOOKUP($I$4&amp;"--"&amp;ROW(A3387),'Clie-F'!$A$5:$J$7000,9,0),"")</f>
        <v/>
      </c>
      <c r="G3393" s="111" t="str">
        <f>IFERROR(VLOOKUP($I$4&amp;"--"&amp;ROW(A3387),'Clie-F'!$A$5:$J$7000,10,0),"")</f>
        <v/>
      </c>
    </row>
    <row r="3394" spans="2:7" ht="30" customHeight="1" x14ac:dyDescent="0.3">
      <c r="B3394" s="110">
        <v>3388</v>
      </c>
      <c r="C3394" s="111" t="str">
        <f>IFERROR(VLOOKUP($I$4&amp;"--"&amp;ROW(A3388),'Clie-F'!$A$5:$H$7000,4,0),"")</f>
        <v/>
      </c>
      <c r="D3394" s="112" t="str">
        <f>IFERROR(VLOOKUP($I$4&amp;"--"&amp;ROW(A3388),'Clie-F'!$A$5:$H$7000,7,0),"")</f>
        <v/>
      </c>
      <c r="E3394" s="111" t="str">
        <f t="shared" ca="1" si="52"/>
        <v/>
      </c>
      <c r="F3394" s="111" t="str">
        <f>IFERROR(VLOOKUP($I$4&amp;"--"&amp;ROW(A3388),'Clie-F'!$A$5:$J$7000,9,0),"")</f>
        <v/>
      </c>
      <c r="G3394" s="111" t="str">
        <f>IFERROR(VLOOKUP($I$4&amp;"--"&amp;ROW(A3388),'Clie-F'!$A$5:$J$7000,10,0),"")</f>
        <v/>
      </c>
    </row>
    <row r="3395" spans="2:7" ht="30" customHeight="1" x14ac:dyDescent="0.3">
      <c r="B3395" s="110">
        <v>3389</v>
      </c>
      <c r="C3395" s="111" t="str">
        <f>IFERROR(VLOOKUP($I$4&amp;"--"&amp;ROW(A3389),'Clie-F'!$A$5:$H$7000,4,0),"")</f>
        <v/>
      </c>
      <c r="D3395" s="112" t="str">
        <f>IFERROR(VLOOKUP($I$4&amp;"--"&amp;ROW(A3389),'Clie-F'!$A$5:$H$7000,7,0),"")</f>
        <v/>
      </c>
      <c r="E3395" s="111" t="str">
        <f t="shared" ca="1" si="52"/>
        <v/>
      </c>
      <c r="F3395" s="111" t="str">
        <f>IFERROR(VLOOKUP($I$4&amp;"--"&amp;ROW(A3389),'Clie-F'!$A$5:$J$7000,9,0),"")</f>
        <v/>
      </c>
      <c r="G3395" s="111" t="str">
        <f>IFERROR(VLOOKUP($I$4&amp;"--"&amp;ROW(A3389),'Clie-F'!$A$5:$J$7000,10,0),"")</f>
        <v/>
      </c>
    </row>
    <row r="3396" spans="2:7" ht="30" customHeight="1" x14ac:dyDescent="0.3">
      <c r="B3396" s="110">
        <v>3390</v>
      </c>
      <c r="C3396" s="111" t="str">
        <f>IFERROR(VLOOKUP($I$4&amp;"--"&amp;ROW(A3390),'Clie-F'!$A$5:$H$7000,4,0),"")</f>
        <v/>
      </c>
      <c r="D3396" s="112" t="str">
        <f>IFERROR(VLOOKUP($I$4&amp;"--"&amp;ROW(A3390),'Clie-F'!$A$5:$H$7000,7,0),"")</f>
        <v/>
      </c>
      <c r="E3396" s="111" t="str">
        <f t="shared" ca="1" si="52"/>
        <v/>
      </c>
      <c r="F3396" s="111" t="str">
        <f>IFERROR(VLOOKUP($I$4&amp;"--"&amp;ROW(A3390),'Clie-F'!$A$5:$J$7000,9,0),"")</f>
        <v/>
      </c>
      <c r="G3396" s="111" t="str">
        <f>IFERROR(VLOOKUP($I$4&amp;"--"&amp;ROW(A3390),'Clie-F'!$A$5:$J$7000,10,0),"")</f>
        <v/>
      </c>
    </row>
    <row r="3397" spans="2:7" ht="30" customHeight="1" x14ac:dyDescent="0.3">
      <c r="B3397" s="110">
        <v>3391</v>
      </c>
      <c r="C3397" s="111" t="str">
        <f>IFERROR(VLOOKUP($I$4&amp;"--"&amp;ROW(A3391),'Clie-F'!$A$5:$H$7000,4,0),"")</f>
        <v/>
      </c>
      <c r="D3397" s="112" t="str">
        <f>IFERROR(VLOOKUP($I$4&amp;"--"&amp;ROW(A3391),'Clie-F'!$A$5:$H$7000,7,0),"")</f>
        <v/>
      </c>
      <c r="E3397" s="111" t="str">
        <f t="shared" ca="1" si="52"/>
        <v/>
      </c>
      <c r="F3397" s="111" t="str">
        <f>IFERROR(VLOOKUP($I$4&amp;"--"&amp;ROW(A3391),'Clie-F'!$A$5:$J$7000,9,0),"")</f>
        <v/>
      </c>
      <c r="G3397" s="111" t="str">
        <f>IFERROR(VLOOKUP($I$4&amp;"--"&amp;ROW(A3391),'Clie-F'!$A$5:$J$7000,10,0),"")</f>
        <v/>
      </c>
    </row>
    <row r="3398" spans="2:7" ht="30" customHeight="1" x14ac:dyDescent="0.3">
      <c r="B3398" s="110">
        <v>3392</v>
      </c>
      <c r="C3398" s="111" t="str">
        <f>IFERROR(VLOOKUP($I$4&amp;"--"&amp;ROW(A3392),'Clie-F'!$A$5:$H$7000,4,0),"")</f>
        <v/>
      </c>
      <c r="D3398" s="112" t="str">
        <f>IFERROR(VLOOKUP($I$4&amp;"--"&amp;ROW(A3392),'Clie-F'!$A$5:$H$7000,7,0),"")</f>
        <v/>
      </c>
      <c r="E3398" s="111" t="str">
        <f t="shared" ca="1" si="52"/>
        <v/>
      </c>
      <c r="F3398" s="111" t="str">
        <f>IFERROR(VLOOKUP($I$4&amp;"--"&amp;ROW(A3392),'Clie-F'!$A$5:$J$7000,9,0),"")</f>
        <v/>
      </c>
      <c r="G3398" s="111" t="str">
        <f>IFERROR(VLOOKUP($I$4&amp;"--"&amp;ROW(A3392),'Clie-F'!$A$5:$J$7000,10,0),"")</f>
        <v/>
      </c>
    </row>
    <row r="3399" spans="2:7" ht="30" customHeight="1" x14ac:dyDescent="0.3">
      <c r="B3399" s="110">
        <v>3393</v>
      </c>
      <c r="C3399" s="111" t="str">
        <f>IFERROR(VLOOKUP($I$4&amp;"--"&amp;ROW(A3393),'Clie-F'!$A$5:$H$7000,4,0),"")</f>
        <v/>
      </c>
      <c r="D3399" s="112" t="str">
        <f>IFERROR(VLOOKUP($I$4&amp;"--"&amp;ROW(A3393),'Clie-F'!$A$5:$H$7000,7,0),"")</f>
        <v/>
      </c>
      <c r="E3399" s="111" t="str">
        <f t="shared" ref="E3399:E3462" ca="1" si="53">IFERROR(IF(D3399,DATEDIF(D3399,TODAY(),"Y"),""),"")</f>
        <v/>
      </c>
      <c r="F3399" s="111" t="str">
        <f>IFERROR(VLOOKUP($I$4&amp;"--"&amp;ROW(A3393),'Clie-F'!$A$5:$J$7000,9,0),"")</f>
        <v/>
      </c>
      <c r="G3399" s="111" t="str">
        <f>IFERROR(VLOOKUP($I$4&amp;"--"&amp;ROW(A3393),'Clie-F'!$A$5:$J$7000,10,0),"")</f>
        <v/>
      </c>
    </row>
    <row r="3400" spans="2:7" ht="30" customHeight="1" x14ac:dyDescent="0.3">
      <c r="B3400" s="110">
        <v>3394</v>
      </c>
      <c r="C3400" s="111" t="str">
        <f>IFERROR(VLOOKUP($I$4&amp;"--"&amp;ROW(A3394),'Clie-F'!$A$5:$H$7000,4,0),"")</f>
        <v/>
      </c>
      <c r="D3400" s="112" t="str">
        <f>IFERROR(VLOOKUP($I$4&amp;"--"&amp;ROW(A3394),'Clie-F'!$A$5:$H$7000,7,0),"")</f>
        <v/>
      </c>
      <c r="E3400" s="111" t="str">
        <f t="shared" ca="1" si="53"/>
        <v/>
      </c>
      <c r="F3400" s="111" t="str">
        <f>IFERROR(VLOOKUP($I$4&amp;"--"&amp;ROW(A3394),'Clie-F'!$A$5:$J$7000,9,0),"")</f>
        <v/>
      </c>
      <c r="G3400" s="111" t="str">
        <f>IFERROR(VLOOKUP($I$4&amp;"--"&amp;ROW(A3394),'Clie-F'!$A$5:$J$7000,10,0),"")</f>
        <v/>
      </c>
    </row>
    <row r="3401" spans="2:7" ht="30" customHeight="1" x14ac:dyDescent="0.3">
      <c r="B3401" s="110">
        <v>3395</v>
      </c>
      <c r="C3401" s="111" t="str">
        <f>IFERROR(VLOOKUP($I$4&amp;"--"&amp;ROW(A3395),'Clie-F'!$A$5:$H$7000,4,0),"")</f>
        <v/>
      </c>
      <c r="D3401" s="112" t="str">
        <f>IFERROR(VLOOKUP($I$4&amp;"--"&amp;ROW(A3395),'Clie-F'!$A$5:$H$7000,7,0),"")</f>
        <v/>
      </c>
      <c r="E3401" s="111" t="str">
        <f t="shared" ca="1" si="53"/>
        <v/>
      </c>
      <c r="F3401" s="111" t="str">
        <f>IFERROR(VLOOKUP($I$4&amp;"--"&amp;ROW(A3395),'Clie-F'!$A$5:$J$7000,9,0),"")</f>
        <v/>
      </c>
      <c r="G3401" s="111" t="str">
        <f>IFERROR(VLOOKUP($I$4&amp;"--"&amp;ROW(A3395),'Clie-F'!$A$5:$J$7000,10,0),"")</f>
        <v/>
      </c>
    </row>
    <row r="3402" spans="2:7" ht="30" customHeight="1" x14ac:dyDescent="0.3">
      <c r="B3402" s="110">
        <v>3396</v>
      </c>
      <c r="C3402" s="111" t="str">
        <f>IFERROR(VLOOKUP($I$4&amp;"--"&amp;ROW(A3396),'Clie-F'!$A$5:$H$7000,4,0),"")</f>
        <v/>
      </c>
      <c r="D3402" s="112" t="str">
        <f>IFERROR(VLOOKUP($I$4&amp;"--"&amp;ROW(A3396),'Clie-F'!$A$5:$H$7000,7,0),"")</f>
        <v/>
      </c>
      <c r="E3402" s="111" t="str">
        <f t="shared" ca="1" si="53"/>
        <v/>
      </c>
      <c r="F3402" s="111" t="str">
        <f>IFERROR(VLOOKUP($I$4&amp;"--"&amp;ROW(A3396),'Clie-F'!$A$5:$J$7000,9,0),"")</f>
        <v/>
      </c>
      <c r="G3402" s="111" t="str">
        <f>IFERROR(VLOOKUP($I$4&amp;"--"&amp;ROW(A3396),'Clie-F'!$A$5:$J$7000,10,0),"")</f>
        <v/>
      </c>
    </row>
    <row r="3403" spans="2:7" ht="30" customHeight="1" x14ac:dyDescent="0.3">
      <c r="B3403" s="110">
        <v>3397</v>
      </c>
      <c r="C3403" s="111" t="str">
        <f>IFERROR(VLOOKUP($I$4&amp;"--"&amp;ROW(A3397),'Clie-F'!$A$5:$H$7000,4,0),"")</f>
        <v/>
      </c>
      <c r="D3403" s="112" t="str">
        <f>IFERROR(VLOOKUP($I$4&amp;"--"&amp;ROW(A3397),'Clie-F'!$A$5:$H$7000,7,0),"")</f>
        <v/>
      </c>
      <c r="E3403" s="111" t="str">
        <f t="shared" ca="1" si="53"/>
        <v/>
      </c>
      <c r="F3403" s="111" t="str">
        <f>IFERROR(VLOOKUP($I$4&amp;"--"&amp;ROW(A3397),'Clie-F'!$A$5:$J$7000,9,0),"")</f>
        <v/>
      </c>
      <c r="G3403" s="111" t="str">
        <f>IFERROR(VLOOKUP($I$4&amp;"--"&amp;ROW(A3397),'Clie-F'!$A$5:$J$7000,10,0),"")</f>
        <v/>
      </c>
    </row>
    <row r="3404" spans="2:7" ht="30" customHeight="1" x14ac:dyDescent="0.3">
      <c r="B3404" s="110">
        <v>3398</v>
      </c>
      <c r="C3404" s="111" t="str">
        <f>IFERROR(VLOOKUP($I$4&amp;"--"&amp;ROW(A3398),'Clie-F'!$A$5:$H$7000,4,0),"")</f>
        <v/>
      </c>
      <c r="D3404" s="112" t="str">
        <f>IFERROR(VLOOKUP($I$4&amp;"--"&amp;ROW(A3398),'Clie-F'!$A$5:$H$7000,7,0),"")</f>
        <v/>
      </c>
      <c r="E3404" s="111" t="str">
        <f t="shared" ca="1" si="53"/>
        <v/>
      </c>
      <c r="F3404" s="111" t="str">
        <f>IFERROR(VLOOKUP($I$4&amp;"--"&amp;ROW(A3398),'Clie-F'!$A$5:$J$7000,9,0),"")</f>
        <v/>
      </c>
      <c r="G3404" s="111" t="str">
        <f>IFERROR(VLOOKUP($I$4&amp;"--"&amp;ROW(A3398),'Clie-F'!$A$5:$J$7000,10,0),"")</f>
        <v/>
      </c>
    </row>
    <row r="3405" spans="2:7" ht="30" customHeight="1" x14ac:dyDescent="0.3">
      <c r="B3405" s="110">
        <v>3399</v>
      </c>
      <c r="C3405" s="111" t="str">
        <f>IFERROR(VLOOKUP($I$4&amp;"--"&amp;ROW(A3399),'Clie-F'!$A$5:$H$7000,4,0),"")</f>
        <v/>
      </c>
      <c r="D3405" s="112" t="str">
        <f>IFERROR(VLOOKUP($I$4&amp;"--"&amp;ROW(A3399),'Clie-F'!$A$5:$H$7000,7,0),"")</f>
        <v/>
      </c>
      <c r="E3405" s="111" t="str">
        <f t="shared" ca="1" si="53"/>
        <v/>
      </c>
      <c r="F3405" s="111" t="str">
        <f>IFERROR(VLOOKUP($I$4&amp;"--"&amp;ROW(A3399),'Clie-F'!$A$5:$J$7000,9,0),"")</f>
        <v/>
      </c>
      <c r="G3405" s="111" t="str">
        <f>IFERROR(VLOOKUP($I$4&amp;"--"&amp;ROW(A3399),'Clie-F'!$A$5:$J$7000,10,0),"")</f>
        <v/>
      </c>
    </row>
    <row r="3406" spans="2:7" ht="30" customHeight="1" x14ac:dyDescent="0.3">
      <c r="B3406" s="110">
        <v>3400</v>
      </c>
      <c r="C3406" s="111" t="str">
        <f>IFERROR(VLOOKUP($I$4&amp;"--"&amp;ROW(A3400),'Clie-F'!$A$5:$H$7000,4,0),"")</f>
        <v/>
      </c>
      <c r="D3406" s="112" t="str">
        <f>IFERROR(VLOOKUP($I$4&amp;"--"&amp;ROW(A3400),'Clie-F'!$A$5:$H$7000,7,0),"")</f>
        <v/>
      </c>
      <c r="E3406" s="111" t="str">
        <f t="shared" ca="1" si="53"/>
        <v/>
      </c>
      <c r="F3406" s="111" t="str">
        <f>IFERROR(VLOOKUP($I$4&amp;"--"&amp;ROW(A3400),'Clie-F'!$A$5:$J$7000,9,0),"")</f>
        <v/>
      </c>
      <c r="G3406" s="111" t="str">
        <f>IFERROR(VLOOKUP($I$4&amp;"--"&amp;ROW(A3400),'Clie-F'!$A$5:$J$7000,10,0),"")</f>
        <v/>
      </c>
    </row>
    <row r="3407" spans="2:7" ht="30" customHeight="1" x14ac:dyDescent="0.3">
      <c r="B3407" s="110">
        <v>3401</v>
      </c>
      <c r="C3407" s="111" t="str">
        <f>IFERROR(VLOOKUP($I$4&amp;"--"&amp;ROW(A3401),'Clie-F'!$A$5:$H$7000,4,0),"")</f>
        <v/>
      </c>
      <c r="D3407" s="112" t="str">
        <f>IFERROR(VLOOKUP($I$4&amp;"--"&amp;ROW(A3401),'Clie-F'!$A$5:$H$7000,7,0),"")</f>
        <v/>
      </c>
      <c r="E3407" s="111" t="str">
        <f t="shared" ca="1" si="53"/>
        <v/>
      </c>
      <c r="F3407" s="111" t="str">
        <f>IFERROR(VLOOKUP($I$4&amp;"--"&amp;ROW(A3401),'Clie-F'!$A$5:$J$7000,9,0),"")</f>
        <v/>
      </c>
      <c r="G3407" s="111" t="str">
        <f>IFERROR(VLOOKUP($I$4&amp;"--"&amp;ROW(A3401),'Clie-F'!$A$5:$J$7000,10,0),"")</f>
        <v/>
      </c>
    </row>
    <row r="3408" spans="2:7" ht="30" customHeight="1" x14ac:dyDescent="0.3">
      <c r="B3408" s="110">
        <v>3402</v>
      </c>
      <c r="C3408" s="111" t="str">
        <f>IFERROR(VLOOKUP($I$4&amp;"--"&amp;ROW(A3402),'Clie-F'!$A$5:$H$7000,4,0),"")</f>
        <v/>
      </c>
      <c r="D3408" s="112" t="str">
        <f>IFERROR(VLOOKUP($I$4&amp;"--"&amp;ROW(A3402),'Clie-F'!$A$5:$H$7000,7,0),"")</f>
        <v/>
      </c>
      <c r="E3408" s="111" t="str">
        <f t="shared" ca="1" si="53"/>
        <v/>
      </c>
      <c r="F3408" s="111" t="str">
        <f>IFERROR(VLOOKUP($I$4&amp;"--"&amp;ROW(A3402),'Clie-F'!$A$5:$J$7000,9,0),"")</f>
        <v/>
      </c>
      <c r="G3408" s="111" t="str">
        <f>IFERROR(VLOOKUP($I$4&amp;"--"&amp;ROW(A3402),'Clie-F'!$A$5:$J$7000,10,0),"")</f>
        <v/>
      </c>
    </row>
    <row r="3409" spans="2:7" ht="30" customHeight="1" x14ac:dyDescent="0.3">
      <c r="B3409" s="110">
        <v>3403</v>
      </c>
      <c r="C3409" s="111" t="str">
        <f>IFERROR(VLOOKUP($I$4&amp;"--"&amp;ROW(A3403),'Clie-F'!$A$5:$H$7000,4,0),"")</f>
        <v/>
      </c>
      <c r="D3409" s="112" t="str">
        <f>IFERROR(VLOOKUP($I$4&amp;"--"&amp;ROW(A3403),'Clie-F'!$A$5:$H$7000,7,0),"")</f>
        <v/>
      </c>
      <c r="E3409" s="111" t="str">
        <f t="shared" ca="1" si="53"/>
        <v/>
      </c>
      <c r="F3409" s="111" t="str">
        <f>IFERROR(VLOOKUP($I$4&amp;"--"&amp;ROW(A3403),'Clie-F'!$A$5:$J$7000,9,0),"")</f>
        <v/>
      </c>
      <c r="G3409" s="111" t="str">
        <f>IFERROR(VLOOKUP($I$4&amp;"--"&amp;ROW(A3403),'Clie-F'!$A$5:$J$7000,10,0),"")</f>
        <v/>
      </c>
    </row>
    <row r="3410" spans="2:7" ht="30" customHeight="1" x14ac:dyDescent="0.3">
      <c r="B3410" s="110">
        <v>3404</v>
      </c>
      <c r="C3410" s="111" t="str">
        <f>IFERROR(VLOOKUP($I$4&amp;"--"&amp;ROW(A3404),'Clie-F'!$A$5:$H$7000,4,0),"")</f>
        <v/>
      </c>
      <c r="D3410" s="112" t="str">
        <f>IFERROR(VLOOKUP($I$4&amp;"--"&amp;ROW(A3404),'Clie-F'!$A$5:$H$7000,7,0),"")</f>
        <v/>
      </c>
      <c r="E3410" s="111" t="str">
        <f t="shared" ca="1" si="53"/>
        <v/>
      </c>
      <c r="F3410" s="111" t="str">
        <f>IFERROR(VLOOKUP($I$4&amp;"--"&amp;ROW(A3404),'Clie-F'!$A$5:$J$7000,9,0),"")</f>
        <v/>
      </c>
      <c r="G3410" s="111" t="str">
        <f>IFERROR(VLOOKUP($I$4&amp;"--"&amp;ROW(A3404),'Clie-F'!$A$5:$J$7000,10,0),"")</f>
        <v/>
      </c>
    </row>
    <row r="3411" spans="2:7" ht="30" customHeight="1" x14ac:dyDescent="0.3">
      <c r="B3411" s="110">
        <v>3405</v>
      </c>
      <c r="C3411" s="111" t="str">
        <f>IFERROR(VLOOKUP($I$4&amp;"--"&amp;ROW(A3405),'Clie-F'!$A$5:$H$7000,4,0),"")</f>
        <v/>
      </c>
      <c r="D3411" s="112" t="str">
        <f>IFERROR(VLOOKUP($I$4&amp;"--"&amp;ROW(A3405),'Clie-F'!$A$5:$H$7000,7,0),"")</f>
        <v/>
      </c>
      <c r="E3411" s="111" t="str">
        <f t="shared" ca="1" si="53"/>
        <v/>
      </c>
      <c r="F3411" s="111" t="str">
        <f>IFERROR(VLOOKUP($I$4&amp;"--"&amp;ROW(A3405),'Clie-F'!$A$5:$J$7000,9,0),"")</f>
        <v/>
      </c>
      <c r="G3411" s="111" t="str">
        <f>IFERROR(VLOOKUP($I$4&amp;"--"&amp;ROW(A3405),'Clie-F'!$A$5:$J$7000,10,0),"")</f>
        <v/>
      </c>
    </row>
    <row r="3412" spans="2:7" ht="30" customHeight="1" x14ac:dyDescent="0.3">
      <c r="B3412" s="110">
        <v>3406</v>
      </c>
      <c r="C3412" s="111" t="str">
        <f>IFERROR(VLOOKUP($I$4&amp;"--"&amp;ROW(A3406),'Clie-F'!$A$5:$H$7000,4,0),"")</f>
        <v/>
      </c>
      <c r="D3412" s="112" t="str">
        <f>IFERROR(VLOOKUP($I$4&amp;"--"&amp;ROW(A3406),'Clie-F'!$A$5:$H$7000,7,0),"")</f>
        <v/>
      </c>
      <c r="E3412" s="111" t="str">
        <f t="shared" ca="1" si="53"/>
        <v/>
      </c>
      <c r="F3412" s="111" t="str">
        <f>IFERROR(VLOOKUP($I$4&amp;"--"&amp;ROW(A3406),'Clie-F'!$A$5:$J$7000,9,0),"")</f>
        <v/>
      </c>
      <c r="G3412" s="111" t="str">
        <f>IFERROR(VLOOKUP($I$4&amp;"--"&amp;ROW(A3406),'Clie-F'!$A$5:$J$7000,10,0),"")</f>
        <v/>
      </c>
    </row>
    <row r="3413" spans="2:7" ht="30" customHeight="1" x14ac:dyDescent="0.3">
      <c r="B3413" s="110">
        <v>3407</v>
      </c>
      <c r="C3413" s="111" t="str">
        <f>IFERROR(VLOOKUP($I$4&amp;"--"&amp;ROW(A3407),'Clie-F'!$A$5:$H$7000,4,0),"")</f>
        <v/>
      </c>
      <c r="D3413" s="112" t="str">
        <f>IFERROR(VLOOKUP($I$4&amp;"--"&amp;ROW(A3407),'Clie-F'!$A$5:$H$7000,7,0),"")</f>
        <v/>
      </c>
      <c r="E3413" s="111" t="str">
        <f t="shared" ca="1" si="53"/>
        <v/>
      </c>
      <c r="F3413" s="111" t="str">
        <f>IFERROR(VLOOKUP($I$4&amp;"--"&amp;ROW(A3407),'Clie-F'!$A$5:$J$7000,9,0),"")</f>
        <v/>
      </c>
      <c r="G3413" s="111" t="str">
        <f>IFERROR(VLOOKUP($I$4&amp;"--"&amp;ROW(A3407),'Clie-F'!$A$5:$J$7000,10,0),"")</f>
        <v/>
      </c>
    </row>
    <row r="3414" spans="2:7" ht="30" customHeight="1" x14ac:dyDescent="0.3">
      <c r="B3414" s="110">
        <v>3408</v>
      </c>
      <c r="C3414" s="111" t="str">
        <f>IFERROR(VLOOKUP($I$4&amp;"--"&amp;ROW(A3408),'Clie-F'!$A$5:$H$7000,4,0),"")</f>
        <v/>
      </c>
      <c r="D3414" s="112" t="str">
        <f>IFERROR(VLOOKUP($I$4&amp;"--"&amp;ROW(A3408),'Clie-F'!$A$5:$H$7000,7,0),"")</f>
        <v/>
      </c>
      <c r="E3414" s="111" t="str">
        <f t="shared" ca="1" si="53"/>
        <v/>
      </c>
      <c r="F3414" s="111" t="str">
        <f>IFERROR(VLOOKUP($I$4&amp;"--"&amp;ROW(A3408),'Clie-F'!$A$5:$J$7000,9,0),"")</f>
        <v/>
      </c>
      <c r="G3414" s="111" t="str">
        <f>IFERROR(VLOOKUP($I$4&amp;"--"&amp;ROW(A3408),'Clie-F'!$A$5:$J$7000,10,0),"")</f>
        <v/>
      </c>
    </row>
    <row r="3415" spans="2:7" ht="30" customHeight="1" x14ac:dyDescent="0.3">
      <c r="B3415" s="110">
        <v>3409</v>
      </c>
      <c r="C3415" s="111" t="str">
        <f>IFERROR(VLOOKUP($I$4&amp;"--"&amp;ROW(A3409),'Clie-F'!$A$5:$H$7000,4,0),"")</f>
        <v/>
      </c>
      <c r="D3415" s="112" t="str">
        <f>IFERROR(VLOOKUP($I$4&amp;"--"&amp;ROW(A3409),'Clie-F'!$A$5:$H$7000,7,0),"")</f>
        <v/>
      </c>
      <c r="E3415" s="111" t="str">
        <f t="shared" ca="1" si="53"/>
        <v/>
      </c>
      <c r="F3415" s="111" t="str">
        <f>IFERROR(VLOOKUP($I$4&amp;"--"&amp;ROW(A3409),'Clie-F'!$A$5:$J$7000,9,0),"")</f>
        <v/>
      </c>
      <c r="G3415" s="111" t="str">
        <f>IFERROR(VLOOKUP($I$4&amp;"--"&amp;ROW(A3409),'Clie-F'!$A$5:$J$7000,10,0),"")</f>
        <v/>
      </c>
    </row>
    <row r="3416" spans="2:7" ht="30" customHeight="1" x14ac:dyDescent="0.3">
      <c r="B3416" s="110">
        <v>3410</v>
      </c>
      <c r="C3416" s="111" t="str">
        <f>IFERROR(VLOOKUP($I$4&amp;"--"&amp;ROW(A3410),'Clie-F'!$A$5:$H$7000,4,0),"")</f>
        <v/>
      </c>
      <c r="D3416" s="112" t="str">
        <f>IFERROR(VLOOKUP($I$4&amp;"--"&amp;ROW(A3410),'Clie-F'!$A$5:$H$7000,7,0),"")</f>
        <v/>
      </c>
      <c r="E3416" s="111" t="str">
        <f t="shared" ca="1" si="53"/>
        <v/>
      </c>
      <c r="F3416" s="111" t="str">
        <f>IFERROR(VLOOKUP($I$4&amp;"--"&amp;ROW(A3410),'Clie-F'!$A$5:$J$7000,9,0),"")</f>
        <v/>
      </c>
      <c r="G3416" s="111" t="str">
        <f>IFERROR(VLOOKUP($I$4&amp;"--"&amp;ROW(A3410),'Clie-F'!$A$5:$J$7000,10,0),"")</f>
        <v/>
      </c>
    </row>
    <row r="3417" spans="2:7" ht="30" customHeight="1" x14ac:dyDescent="0.3">
      <c r="B3417" s="110">
        <v>3411</v>
      </c>
      <c r="C3417" s="111" t="str">
        <f>IFERROR(VLOOKUP($I$4&amp;"--"&amp;ROW(A3411),'Clie-F'!$A$5:$H$7000,4,0),"")</f>
        <v/>
      </c>
      <c r="D3417" s="112" t="str">
        <f>IFERROR(VLOOKUP($I$4&amp;"--"&amp;ROW(A3411),'Clie-F'!$A$5:$H$7000,7,0),"")</f>
        <v/>
      </c>
      <c r="E3417" s="111" t="str">
        <f t="shared" ca="1" si="53"/>
        <v/>
      </c>
      <c r="F3417" s="111" t="str">
        <f>IFERROR(VLOOKUP($I$4&amp;"--"&amp;ROW(A3411),'Clie-F'!$A$5:$J$7000,9,0),"")</f>
        <v/>
      </c>
      <c r="G3417" s="111" t="str">
        <f>IFERROR(VLOOKUP($I$4&amp;"--"&amp;ROW(A3411),'Clie-F'!$A$5:$J$7000,10,0),"")</f>
        <v/>
      </c>
    </row>
    <row r="3418" spans="2:7" ht="30" customHeight="1" x14ac:dyDescent="0.3">
      <c r="B3418" s="110">
        <v>3412</v>
      </c>
      <c r="C3418" s="111" t="str">
        <f>IFERROR(VLOOKUP($I$4&amp;"--"&amp;ROW(A3412),'Clie-F'!$A$5:$H$7000,4,0),"")</f>
        <v/>
      </c>
      <c r="D3418" s="112" t="str">
        <f>IFERROR(VLOOKUP($I$4&amp;"--"&amp;ROW(A3412),'Clie-F'!$A$5:$H$7000,7,0),"")</f>
        <v/>
      </c>
      <c r="E3418" s="111" t="str">
        <f t="shared" ca="1" si="53"/>
        <v/>
      </c>
      <c r="F3418" s="111" t="str">
        <f>IFERROR(VLOOKUP($I$4&amp;"--"&amp;ROW(A3412),'Clie-F'!$A$5:$J$7000,9,0),"")</f>
        <v/>
      </c>
      <c r="G3418" s="111" t="str">
        <f>IFERROR(VLOOKUP($I$4&amp;"--"&amp;ROW(A3412),'Clie-F'!$A$5:$J$7000,10,0),"")</f>
        <v/>
      </c>
    </row>
    <row r="3419" spans="2:7" ht="30" customHeight="1" x14ac:dyDescent="0.3">
      <c r="B3419" s="110">
        <v>3413</v>
      </c>
      <c r="C3419" s="111" t="str">
        <f>IFERROR(VLOOKUP($I$4&amp;"--"&amp;ROW(A3413),'Clie-F'!$A$5:$H$7000,4,0),"")</f>
        <v/>
      </c>
      <c r="D3419" s="112" t="str">
        <f>IFERROR(VLOOKUP($I$4&amp;"--"&amp;ROW(A3413),'Clie-F'!$A$5:$H$7000,7,0),"")</f>
        <v/>
      </c>
      <c r="E3419" s="111" t="str">
        <f t="shared" ca="1" si="53"/>
        <v/>
      </c>
      <c r="F3419" s="111" t="str">
        <f>IFERROR(VLOOKUP($I$4&amp;"--"&amp;ROW(A3413),'Clie-F'!$A$5:$J$7000,9,0),"")</f>
        <v/>
      </c>
      <c r="G3419" s="111" t="str">
        <f>IFERROR(VLOOKUP($I$4&amp;"--"&amp;ROW(A3413),'Clie-F'!$A$5:$J$7000,10,0),"")</f>
        <v/>
      </c>
    </row>
    <row r="3420" spans="2:7" ht="30" customHeight="1" x14ac:dyDescent="0.3">
      <c r="B3420" s="110">
        <v>3414</v>
      </c>
      <c r="C3420" s="111" t="str">
        <f>IFERROR(VLOOKUP($I$4&amp;"--"&amp;ROW(A3414),'Clie-F'!$A$5:$H$7000,4,0),"")</f>
        <v/>
      </c>
      <c r="D3420" s="112" t="str">
        <f>IFERROR(VLOOKUP($I$4&amp;"--"&amp;ROW(A3414),'Clie-F'!$A$5:$H$7000,7,0),"")</f>
        <v/>
      </c>
      <c r="E3420" s="111" t="str">
        <f t="shared" ca="1" si="53"/>
        <v/>
      </c>
      <c r="F3420" s="111" t="str">
        <f>IFERROR(VLOOKUP($I$4&amp;"--"&amp;ROW(A3414),'Clie-F'!$A$5:$J$7000,9,0),"")</f>
        <v/>
      </c>
      <c r="G3420" s="111" t="str">
        <f>IFERROR(VLOOKUP($I$4&amp;"--"&amp;ROW(A3414),'Clie-F'!$A$5:$J$7000,10,0),"")</f>
        <v/>
      </c>
    </row>
    <row r="3421" spans="2:7" ht="30" customHeight="1" x14ac:dyDescent="0.3">
      <c r="B3421" s="110">
        <v>3415</v>
      </c>
      <c r="C3421" s="111" t="str">
        <f>IFERROR(VLOOKUP($I$4&amp;"--"&amp;ROW(A3415),'Clie-F'!$A$5:$H$7000,4,0),"")</f>
        <v/>
      </c>
      <c r="D3421" s="112" t="str">
        <f>IFERROR(VLOOKUP($I$4&amp;"--"&amp;ROW(A3415),'Clie-F'!$A$5:$H$7000,7,0),"")</f>
        <v/>
      </c>
      <c r="E3421" s="111" t="str">
        <f t="shared" ca="1" si="53"/>
        <v/>
      </c>
      <c r="F3421" s="111" t="str">
        <f>IFERROR(VLOOKUP($I$4&amp;"--"&amp;ROW(A3415),'Clie-F'!$A$5:$J$7000,9,0),"")</f>
        <v/>
      </c>
      <c r="G3421" s="111" t="str">
        <f>IFERROR(VLOOKUP($I$4&amp;"--"&amp;ROW(A3415),'Clie-F'!$A$5:$J$7000,10,0),"")</f>
        <v/>
      </c>
    </row>
    <row r="3422" spans="2:7" ht="30" customHeight="1" x14ac:dyDescent="0.3">
      <c r="B3422" s="110">
        <v>3416</v>
      </c>
      <c r="C3422" s="111" t="str">
        <f>IFERROR(VLOOKUP($I$4&amp;"--"&amp;ROW(A3416),'Clie-F'!$A$5:$H$7000,4,0),"")</f>
        <v/>
      </c>
      <c r="D3422" s="112" t="str">
        <f>IFERROR(VLOOKUP($I$4&amp;"--"&amp;ROW(A3416),'Clie-F'!$A$5:$H$7000,7,0),"")</f>
        <v/>
      </c>
      <c r="E3422" s="111" t="str">
        <f t="shared" ca="1" si="53"/>
        <v/>
      </c>
      <c r="F3422" s="111" t="str">
        <f>IFERROR(VLOOKUP($I$4&amp;"--"&amp;ROW(A3416),'Clie-F'!$A$5:$J$7000,9,0),"")</f>
        <v/>
      </c>
      <c r="G3422" s="111" t="str">
        <f>IFERROR(VLOOKUP($I$4&amp;"--"&amp;ROW(A3416),'Clie-F'!$A$5:$J$7000,10,0),"")</f>
        <v/>
      </c>
    </row>
    <row r="3423" spans="2:7" ht="30" customHeight="1" x14ac:dyDescent="0.3">
      <c r="B3423" s="110">
        <v>3417</v>
      </c>
      <c r="C3423" s="111" t="str">
        <f>IFERROR(VLOOKUP($I$4&amp;"--"&amp;ROW(A3417),'Clie-F'!$A$5:$H$7000,4,0),"")</f>
        <v/>
      </c>
      <c r="D3423" s="112" t="str">
        <f>IFERROR(VLOOKUP($I$4&amp;"--"&amp;ROW(A3417),'Clie-F'!$A$5:$H$7000,7,0),"")</f>
        <v/>
      </c>
      <c r="E3423" s="111" t="str">
        <f t="shared" ca="1" si="53"/>
        <v/>
      </c>
      <c r="F3423" s="111" t="str">
        <f>IFERROR(VLOOKUP($I$4&amp;"--"&amp;ROW(A3417),'Clie-F'!$A$5:$J$7000,9,0),"")</f>
        <v/>
      </c>
      <c r="G3423" s="111" t="str">
        <f>IFERROR(VLOOKUP($I$4&amp;"--"&amp;ROW(A3417),'Clie-F'!$A$5:$J$7000,10,0),"")</f>
        <v/>
      </c>
    </row>
    <row r="3424" spans="2:7" ht="30" customHeight="1" x14ac:dyDescent="0.3">
      <c r="B3424" s="110">
        <v>3418</v>
      </c>
      <c r="C3424" s="111" t="str">
        <f>IFERROR(VLOOKUP($I$4&amp;"--"&amp;ROW(A3418),'Clie-F'!$A$5:$H$7000,4,0),"")</f>
        <v/>
      </c>
      <c r="D3424" s="112" t="str">
        <f>IFERROR(VLOOKUP($I$4&amp;"--"&amp;ROW(A3418),'Clie-F'!$A$5:$H$7000,7,0),"")</f>
        <v/>
      </c>
      <c r="E3424" s="111" t="str">
        <f t="shared" ca="1" si="53"/>
        <v/>
      </c>
      <c r="F3424" s="111" t="str">
        <f>IFERROR(VLOOKUP($I$4&amp;"--"&amp;ROW(A3418),'Clie-F'!$A$5:$J$7000,9,0),"")</f>
        <v/>
      </c>
      <c r="G3424" s="111" t="str">
        <f>IFERROR(VLOOKUP($I$4&amp;"--"&amp;ROW(A3418),'Clie-F'!$A$5:$J$7000,10,0),"")</f>
        <v/>
      </c>
    </row>
    <row r="3425" spans="2:7" ht="30" customHeight="1" x14ac:dyDescent="0.3">
      <c r="B3425" s="110">
        <v>3419</v>
      </c>
      <c r="C3425" s="111" t="str">
        <f>IFERROR(VLOOKUP($I$4&amp;"--"&amp;ROW(A3419),'Clie-F'!$A$5:$H$7000,4,0),"")</f>
        <v/>
      </c>
      <c r="D3425" s="112" t="str">
        <f>IFERROR(VLOOKUP($I$4&amp;"--"&amp;ROW(A3419),'Clie-F'!$A$5:$H$7000,7,0),"")</f>
        <v/>
      </c>
      <c r="E3425" s="111" t="str">
        <f t="shared" ca="1" si="53"/>
        <v/>
      </c>
      <c r="F3425" s="111" t="str">
        <f>IFERROR(VLOOKUP($I$4&amp;"--"&amp;ROW(A3419),'Clie-F'!$A$5:$J$7000,9,0),"")</f>
        <v/>
      </c>
      <c r="G3425" s="111" t="str">
        <f>IFERROR(VLOOKUP($I$4&amp;"--"&amp;ROW(A3419),'Clie-F'!$A$5:$J$7000,10,0),"")</f>
        <v/>
      </c>
    </row>
    <row r="3426" spans="2:7" ht="30" customHeight="1" x14ac:dyDescent="0.3">
      <c r="B3426" s="110">
        <v>3420</v>
      </c>
      <c r="C3426" s="111" t="str">
        <f>IFERROR(VLOOKUP($I$4&amp;"--"&amp;ROW(A3420),'Clie-F'!$A$5:$H$7000,4,0),"")</f>
        <v/>
      </c>
      <c r="D3426" s="112" t="str">
        <f>IFERROR(VLOOKUP($I$4&amp;"--"&amp;ROW(A3420),'Clie-F'!$A$5:$H$7000,7,0),"")</f>
        <v/>
      </c>
      <c r="E3426" s="111" t="str">
        <f t="shared" ca="1" si="53"/>
        <v/>
      </c>
      <c r="F3426" s="111" t="str">
        <f>IFERROR(VLOOKUP($I$4&amp;"--"&amp;ROW(A3420),'Clie-F'!$A$5:$J$7000,9,0),"")</f>
        <v/>
      </c>
      <c r="G3426" s="111" t="str">
        <f>IFERROR(VLOOKUP($I$4&amp;"--"&amp;ROW(A3420),'Clie-F'!$A$5:$J$7000,10,0),"")</f>
        <v/>
      </c>
    </row>
    <row r="3427" spans="2:7" ht="30" customHeight="1" x14ac:dyDescent="0.3">
      <c r="B3427" s="110">
        <v>3421</v>
      </c>
      <c r="C3427" s="111" t="str">
        <f>IFERROR(VLOOKUP($I$4&amp;"--"&amp;ROW(A3421),'Clie-F'!$A$5:$H$7000,4,0),"")</f>
        <v/>
      </c>
      <c r="D3427" s="112" t="str">
        <f>IFERROR(VLOOKUP($I$4&amp;"--"&amp;ROW(A3421),'Clie-F'!$A$5:$H$7000,7,0),"")</f>
        <v/>
      </c>
      <c r="E3427" s="111" t="str">
        <f t="shared" ca="1" si="53"/>
        <v/>
      </c>
      <c r="F3427" s="111" t="str">
        <f>IFERROR(VLOOKUP($I$4&amp;"--"&amp;ROW(A3421),'Clie-F'!$A$5:$J$7000,9,0),"")</f>
        <v/>
      </c>
      <c r="G3427" s="111" t="str">
        <f>IFERROR(VLOOKUP($I$4&amp;"--"&amp;ROW(A3421),'Clie-F'!$A$5:$J$7000,10,0),"")</f>
        <v/>
      </c>
    </row>
    <row r="3428" spans="2:7" ht="30" customHeight="1" x14ac:dyDescent="0.3">
      <c r="B3428" s="110">
        <v>3422</v>
      </c>
      <c r="C3428" s="111" t="str">
        <f>IFERROR(VLOOKUP($I$4&amp;"--"&amp;ROW(A3422),'Clie-F'!$A$5:$H$7000,4,0),"")</f>
        <v/>
      </c>
      <c r="D3428" s="112" t="str">
        <f>IFERROR(VLOOKUP($I$4&amp;"--"&amp;ROW(A3422),'Clie-F'!$A$5:$H$7000,7,0),"")</f>
        <v/>
      </c>
      <c r="E3428" s="111" t="str">
        <f t="shared" ca="1" si="53"/>
        <v/>
      </c>
      <c r="F3428" s="111" t="str">
        <f>IFERROR(VLOOKUP($I$4&amp;"--"&amp;ROW(A3422),'Clie-F'!$A$5:$J$7000,9,0),"")</f>
        <v/>
      </c>
      <c r="G3428" s="111" t="str">
        <f>IFERROR(VLOOKUP($I$4&amp;"--"&amp;ROW(A3422),'Clie-F'!$A$5:$J$7000,10,0),"")</f>
        <v/>
      </c>
    </row>
    <row r="3429" spans="2:7" ht="30" customHeight="1" x14ac:dyDescent="0.3">
      <c r="B3429" s="110">
        <v>3423</v>
      </c>
      <c r="C3429" s="111" t="str">
        <f>IFERROR(VLOOKUP($I$4&amp;"--"&amp;ROW(A3423),'Clie-F'!$A$5:$H$7000,4,0),"")</f>
        <v/>
      </c>
      <c r="D3429" s="112" t="str">
        <f>IFERROR(VLOOKUP($I$4&amp;"--"&amp;ROW(A3423),'Clie-F'!$A$5:$H$7000,7,0),"")</f>
        <v/>
      </c>
      <c r="E3429" s="111" t="str">
        <f t="shared" ca="1" si="53"/>
        <v/>
      </c>
      <c r="F3429" s="111" t="str">
        <f>IFERROR(VLOOKUP($I$4&amp;"--"&amp;ROW(A3423),'Clie-F'!$A$5:$J$7000,9,0),"")</f>
        <v/>
      </c>
      <c r="G3429" s="111" t="str">
        <f>IFERROR(VLOOKUP($I$4&amp;"--"&amp;ROW(A3423),'Clie-F'!$A$5:$J$7000,10,0),"")</f>
        <v/>
      </c>
    </row>
    <row r="3430" spans="2:7" ht="30" customHeight="1" x14ac:dyDescent="0.3">
      <c r="B3430" s="110">
        <v>3424</v>
      </c>
      <c r="C3430" s="111" t="str">
        <f>IFERROR(VLOOKUP($I$4&amp;"--"&amp;ROW(A3424),'Clie-F'!$A$5:$H$7000,4,0),"")</f>
        <v/>
      </c>
      <c r="D3430" s="112" t="str">
        <f>IFERROR(VLOOKUP($I$4&amp;"--"&amp;ROW(A3424),'Clie-F'!$A$5:$H$7000,7,0),"")</f>
        <v/>
      </c>
      <c r="E3430" s="111" t="str">
        <f t="shared" ca="1" si="53"/>
        <v/>
      </c>
      <c r="F3430" s="111" t="str">
        <f>IFERROR(VLOOKUP($I$4&amp;"--"&amp;ROW(A3424),'Clie-F'!$A$5:$J$7000,9,0),"")</f>
        <v/>
      </c>
      <c r="G3430" s="111" t="str">
        <f>IFERROR(VLOOKUP($I$4&amp;"--"&amp;ROW(A3424),'Clie-F'!$A$5:$J$7000,10,0),"")</f>
        <v/>
      </c>
    </row>
    <row r="3431" spans="2:7" ht="30" customHeight="1" x14ac:dyDescent="0.3">
      <c r="B3431" s="110">
        <v>3425</v>
      </c>
      <c r="C3431" s="111" t="str">
        <f>IFERROR(VLOOKUP($I$4&amp;"--"&amp;ROW(A3425),'Clie-F'!$A$5:$H$7000,4,0),"")</f>
        <v/>
      </c>
      <c r="D3431" s="112" t="str">
        <f>IFERROR(VLOOKUP($I$4&amp;"--"&amp;ROW(A3425),'Clie-F'!$A$5:$H$7000,7,0),"")</f>
        <v/>
      </c>
      <c r="E3431" s="111" t="str">
        <f t="shared" ca="1" si="53"/>
        <v/>
      </c>
      <c r="F3431" s="111" t="str">
        <f>IFERROR(VLOOKUP($I$4&amp;"--"&amp;ROW(A3425),'Clie-F'!$A$5:$J$7000,9,0),"")</f>
        <v/>
      </c>
      <c r="G3431" s="111" t="str">
        <f>IFERROR(VLOOKUP($I$4&amp;"--"&amp;ROW(A3425),'Clie-F'!$A$5:$J$7000,10,0),"")</f>
        <v/>
      </c>
    </row>
    <row r="3432" spans="2:7" ht="30" customHeight="1" x14ac:dyDescent="0.3">
      <c r="B3432" s="110">
        <v>3426</v>
      </c>
      <c r="C3432" s="111" t="str">
        <f>IFERROR(VLOOKUP($I$4&amp;"--"&amp;ROW(A3426),'Clie-F'!$A$5:$H$7000,4,0),"")</f>
        <v/>
      </c>
      <c r="D3432" s="112" t="str">
        <f>IFERROR(VLOOKUP($I$4&amp;"--"&amp;ROW(A3426),'Clie-F'!$A$5:$H$7000,7,0),"")</f>
        <v/>
      </c>
      <c r="E3432" s="111" t="str">
        <f t="shared" ca="1" si="53"/>
        <v/>
      </c>
      <c r="F3432" s="111" t="str">
        <f>IFERROR(VLOOKUP($I$4&amp;"--"&amp;ROW(A3426),'Clie-F'!$A$5:$J$7000,9,0),"")</f>
        <v/>
      </c>
      <c r="G3432" s="111" t="str">
        <f>IFERROR(VLOOKUP($I$4&amp;"--"&amp;ROW(A3426),'Clie-F'!$A$5:$J$7000,10,0),"")</f>
        <v/>
      </c>
    </row>
    <row r="3433" spans="2:7" ht="30" customHeight="1" x14ac:dyDescent="0.3">
      <c r="B3433" s="110">
        <v>3427</v>
      </c>
      <c r="C3433" s="111" t="str">
        <f>IFERROR(VLOOKUP($I$4&amp;"--"&amp;ROW(A3427),'Clie-F'!$A$5:$H$7000,4,0),"")</f>
        <v/>
      </c>
      <c r="D3433" s="112" t="str">
        <f>IFERROR(VLOOKUP($I$4&amp;"--"&amp;ROW(A3427),'Clie-F'!$A$5:$H$7000,7,0),"")</f>
        <v/>
      </c>
      <c r="E3433" s="111" t="str">
        <f t="shared" ca="1" si="53"/>
        <v/>
      </c>
      <c r="F3433" s="111" t="str">
        <f>IFERROR(VLOOKUP($I$4&amp;"--"&amp;ROW(A3427),'Clie-F'!$A$5:$J$7000,9,0),"")</f>
        <v/>
      </c>
      <c r="G3433" s="111" t="str">
        <f>IFERROR(VLOOKUP($I$4&amp;"--"&amp;ROW(A3427),'Clie-F'!$A$5:$J$7000,10,0),"")</f>
        <v/>
      </c>
    </row>
    <row r="3434" spans="2:7" ht="30" customHeight="1" x14ac:dyDescent="0.3">
      <c r="B3434" s="110">
        <v>3428</v>
      </c>
      <c r="C3434" s="111" t="str">
        <f>IFERROR(VLOOKUP($I$4&amp;"--"&amp;ROW(A3428),'Clie-F'!$A$5:$H$7000,4,0),"")</f>
        <v/>
      </c>
      <c r="D3434" s="112" t="str">
        <f>IFERROR(VLOOKUP($I$4&amp;"--"&amp;ROW(A3428),'Clie-F'!$A$5:$H$7000,7,0),"")</f>
        <v/>
      </c>
      <c r="E3434" s="111" t="str">
        <f t="shared" ca="1" si="53"/>
        <v/>
      </c>
      <c r="F3434" s="111" t="str">
        <f>IFERROR(VLOOKUP($I$4&amp;"--"&amp;ROW(A3428),'Clie-F'!$A$5:$J$7000,9,0),"")</f>
        <v/>
      </c>
      <c r="G3434" s="111" t="str">
        <f>IFERROR(VLOOKUP($I$4&amp;"--"&amp;ROW(A3428),'Clie-F'!$A$5:$J$7000,10,0),"")</f>
        <v/>
      </c>
    </row>
    <row r="3435" spans="2:7" ht="30" customHeight="1" x14ac:dyDescent="0.3">
      <c r="B3435" s="110">
        <v>3429</v>
      </c>
      <c r="C3435" s="111" t="str">
        <f>IFERROR(VLOOKUP($I$4&amp;"--"&amp;ROW(A3429),'Clie-F'!$A$5:$H$7000,4,0),"")</f>
        <v/>
      </c>
      <c r="D3435" s="112" t="str">
        <f>IFERROR(VLOOKUP($I$4&amp;"--"&amp;ROW(A3429),'Clie-F'!$A$5:$H$7000,7,0),"")</f>
        <v/>
      </c>
      <c r="E3435" s="111" t="str">
        <f t="shared" ca="1" si="53"/>
        <v/>
      </c>
      <c r="F3435" s="111" t="str">
        <f>IFERROR(VLOOKUP($I$4&amp;"--"&amp;ROW(A3429),'Clie-F'!$A$5:$J$7000,9,0),"")</f>
        <v/>
      </c>
      <c r="G3435" s="111" t="str">
        <f>IFERROR(VLOOKUP($I$4&amp;"--"&amp;ROW(A3429),'Clie-F'!$A$5:$J$7000,10,0),"")</f>
        <v/>
      </c>
    </row>
    <row r="3436" spans="2:7" ht="30" customHeight="1" x14ac:dyDescent="0.3">
      <c r="B3436" s="110">
        <v>3430</v>
      </c>
      <c r="C3436" s="111" t="str">
        <f>IFERROR(VLOOKUP($I$4&amp;"--"&amp;ROW(A3430),'Clie-F'!$A$5:$H$7000,4,0),"")</f>
        <v/>
      </c>
      <c r="D3436" s="112" t="str">
        <f>IFERROR(VLOOKUP($I$4&amp;"--"&amp;ROW(A3430),'Clie-F'!$A$5:$H$7000,7,0),"")</f>
        <v/>
      </c>
      <c r="E3436" s="111" t="str">
        <f t="shared" ca="1" si="53"/>
        <v/>
      </c>
      <c r="F3436" s="111" t="str">
        <f>IFERROR(VLOOKUP($I$4&amp;"--"&amp;ROW(A3430),'Clie-F'!$A$5:$J$7000,9,0),"")</f>
        <v/>
      </c>
      <c r="G3436" s="111" t="str">
        <f>IFERROR(VLOOKUP($I$4&amp;"--"&amp;ROW(A3430),'Clie-F'!$A$5:$J$7000,10,0),"")</f>
        <v/>
      </c>
    </row>
    <row r="3437" spans="2:7" ht="30" customHeight="1" x14ac:dyDescent="0.3">
      <c r="B3437" s="110">
        <v>3431</v>
      </c>
      <c r="C3437" s="111" t="str">
        <f>IFERROR(VLOOKUP($I$4&amp;"--"&amp;ROW(A3431),'Clie-F'!$A$5:$H$7000,4,0),"")</f>
        <v/>
      </c>
      <c r="D3437" s="112" t="str">
        <f>IFERROR(VLOOKUP($I$4&amp;"--"&amp;ROW(A3431),'Clie-F'!$A$5:$H$7000,7,0),"")</f>
        <v/>
      </c>
      <c r="E3437" s="111" t="str">
        <f t="shared" ca="1" si="53"/>
        <v/>
      </c>
      <c r="F3437" s="111" t="str">
        <f>IFERROR(VLOOKUP($I$4&amp;"--"&amp;ROW(A3431),'Clie-F'!$A$5:$J$7000,9,0),"")</f>
        <v/>
      </c>
      <c r="G3437" s="111" t="str">
        <f>IFERROR(VLOOKUP($I$4&amp;"--"&amp;ROW(A3431),'Clie-F'!$A$5:$J$7000,10,0),"")</f>
        <v/>
      </c>
    </row>
    <row r="3438" spans="2:7" ht="30" customHeight="1" x14ac:dyDescent="0.3">
      <c r="B3438" s="110">
        <v>3432</v>
      </c>
      <c r="C3438" s="111" t="str">
        <f>IFERROR(VLOOKUP($I$4&amp;"--"&amp;ROW(A3432),'Clie-F'!$A$5:$H$7000,4,0),"")</f>
        <v/>
      </c>
      <c r="D3438" s="112" t="str">
        <f>IFERROR(VLOOKUP($I$4&amp;"--"&amp;ROW(A3432),'Clie-F'!$A$5:$H$7000,7,0),"")</f>
        <v/>
      </c>
      <c r="E3438" s="111" t="str">
        <f t="shared" ca="1" si="53"/>
        <v/>
      </c>
      <c r="F3438" s="111" t="str">
        <f>IFERROR(VLOOKUP($I$4&amp;"--"&amp;ROW(A3432),'Clie-F'!$A$5:$J$7000,9,0),"")</f>
        <v/>
      </c>
      <c r="G3438" s="111" t="str">
        <f>IFERROR(VLOOKUP($I$4&amp;"--"&amp;ROW(A3432),'Clie-F'!$A$5:$J$7000,10,0),"")</f>
        <v/>
      </c>
    </row>
    <row r="3439" spans="2:7" ht="30" customHeight="1" x14ac:dyDescent="0.3">
      <c r="B3439" s="110">
        <v>3433</v>
      </c>
      <c r="C3439" s="111" t="str">
        <f>IFERROR(VLOOKUP($I$4&amp;"--"&amp;ROW(A3433),'Clie-F'!$A$5:$H$7000,4,0),"")</f>
        <v/>
      </c>
      <c r="D3439" s="112" t="str">
        <f>IFERROR(VLOOKUP($I$4&amp;"--"&amp;ROW(A3433),'Clie-F'!$A$5:$H$7000,7,0),"")</f>
        <v/>
      </c>
      <c r="E3439" s="111" t="str">
        <f t="shared" ca="1" si="53"/>
        <v/>
      </c>
      <c r="F3439" s="111" t="str">
        <f>IFERROR(VLOOKUP($I$4&amp;"--"&amp;ROW(A3433),'Clie-F'!$A$5:$J$7000,9,0),"")</f>
        <v/>
      </c>
      <c r="G3439" s="111" t="str">
        <f>IFERROR(VLOOKUP($I$4&amp;"--"&amp;ROW(A3433),'Clie-F'!$A$5:$J$7000,10,0),"")</f>
        <v/>
      </c>
    </row>
    <row r="3440" spans="2:7" ht="30" customHeight="1" x14ac:dyDescent="0.3">
      <c r="B3440" s="110">
        <v>3434</v>
      </c>
      <c r="C3440" s="111" t="str">
        <f>IFERROR(VLOOKUP($I$4&amp;"--"&amp;ROW(A3434),'Clie-F'!$A$5:$H$7000,4,0),"")</f>
        <v/>
      </c>
      <c r="D3440" s="112" t="str">
        <f>IFERROR(VLOOKUP($I$4&amp;"--"&amp;ROW(A3434),'Clie-F'!$A$5:$H$7000,7,0),"")</f>
        <v/>
      </c>
      <c r="E3440" s="111" t="str">
        <f t="shared" ca="1" si="53"/>
        <v/>
      </c>
      <c r="F3440" s="111" t="str">
        <f>IFERROR(VLOOKUP($I$4&amp;"--"&amp;ROW(A3434),'Clie-F'!$A$5:$J$7000,9,0),"")</f>
        <v/>
      </c>
      <c r="G3440" s="111" t="str">
        <f>IFERROR(VLOOKUP($I$4&amp;"--"&amp;ROW(A3434),'Clie-F'!$A$5:$J$7000,10,0),"")</f>
        <v/>
      </c>
    </row>
    <row r="3441" spans="2:7" ht="30" customHeight="1" x14ac:dyDescent="0.3">
      <c r="B3441" s="110">
        <v>3435</v>
      </c>
      <c r="C3441" s="111" t="str">
        <f>IFERROR(VLOOKUP($I$4&amp;"--"&amp;ROW(A3435),'Clie-F'!$A$5:$H$7000,4,0),"")</f>
        <v/>
      </c>
      <c r="D3441" s="112" t="str">
        <f>IFERROR(VLOOKUP($I$4&amp;"--"&amp;ROW(A3435),'Clie-F'!$A$5:$H$7000,7,0),"")</f>
        <v/>
      </c>
      <c r="E3441" s="111" t="str">
        <f t="shared" ca="1" si="53"/>
        <v/>
      </c>
      <c r="F3441" s="111" t="str">
        <f>IFERROR(VLOOKUP($I$4&amp;"--"&amp;ROW(A3435),'Clie-F'!$A$5:$J$7000,9,0),"")</f>
        <v/>
      </c>
      <c r="G3441" s="111" t="str">
        <f>IFERROR(VLOOKUP($I$4&amp;"--"&amp;ROW(A3435),'Clie-F'!$A$5:$J$7000,10,0),"")</f>
        <v/>
      </c>
    </row>
    <row r="3442" spans="2:7" ht="30" customHeight="1" x14ac:dyDescent="0.3">
      <c r="B3442" s="110">
        <v>3436</v>
      </c>
      <c r="C3442" s="111" t="str">
        <f>IFERROR(VLOOKUP($I$4&amp;"--"&amp;ROW(A3436),'Clie-F'!$A$5:$H$7000,4,0),"")</f>
        <v/>
      </c>
      <c r="D3442" s="112" t="str">
        <f>IFERROR(VLOOKUP($I$4&amp;"--"&amp;ROW(A3436),'Clie-F'!$A$5:$H$7000,7,0),"")</f>
        <v/>
      </c>
      <c r="E3442" s="111" t="str">
        <f t="shared" ca="1" si="53"/>
        <v/>
      </c>
      <c r="F3442" s="111" t="str">
        <f>IFERROR(VLOOKUP($I$4&amp;"--"&amp;ROW(A3436),'Clie-F'!$A$5:$J$7000,9,0),"")</f>
        <v/>
      </c>
      <c r="G3442" s="111" t="str">
        <f>IFERROR(VLOOKUP($I$4&amp;"--"&amp;ROW(A3436),'Clie-F'!$A$5:$J$7000,10,0),"")</f>
        <v/>
      </c>
    </row>
    <row r="3443" spans="2:7" ht="30" customHeight="1" x14ac:dyDescent="0.3">
      <c r="B3443" s="110">
        <v>3437</v>
      </c>
      <c r="C3443" s="111" t="str">
        <f>IFERROR(VLOOKUP($I$4&amp;"--"&amp;ROW(A3437),'Clie-F'!$A$5:$H$7000,4,0),"")</f>
        <v/>
      </c>
      <c r="D3443" s="112" t="str">
        <f>IFERROR(VLOOKUP($I$4&amp;"--"&amp;ROW(A3437),'Clie-F'!$A$5:$H$7000,7,0),"")</f>
        <v/>
      </c>
      <c r="E3443" s="111" t="str">
        <f t="shared" ca="1" si="53"/>
        <v/>
      </c>
      <c r="F3443" s="111" t="str">
        <f>IFERROR(VLOOKUP($I$4&amp;"--"&amp;ROW(A3437),'Clie-F'!$A$5:$J$7000,9,0),"")</f>
        <v/>
      </c>
      <c r="G3443" s="111" t="str">
        <f>IFERROR(VLOOKUP($I$4&amp;"--"&amp;ROW(A3437),'Clie-F'!$A$5:$J$7000,10,0),"")</f>
        <v/>
      </c>
    </row>
    <row r="3444" spans="2:7" ht="30" customHeight="1" x14ac:dyDescent="0.3">
      <c r="B3444" s="110">
        <v>3438</v>
      </c>
      <c r="C3444" s="111" t="str">
        <f>IFERROR(VLOOKUP($I$4&amp;"--"&amp;ROW(A3438),'Clie-F'!$A$5:$H$7000,4,0),"")</f>
        <v/>
      </c>
      <c r="D3444" s="112" t="str">
        <f>IFERROR(VLOOKUP($I$4&amp;"--"&amp;ROW(A3438),'Clie-F'!$A$5:$H$7000,7,0),"")</f>
        <v/>
      </c>
      <c r="E3444" s="111" t="str">
        <f t="shared" ca="1" si="53"/>
        <v/>
      </c>
      <c r="F3444" s="111" t="str">
        <f>IFERROR(VLOOKUP($I$4&amp;"--"&amp;ROW(A3438),'Clie-F'!$A$5:$J$7000,9,0),"")</f>
        <v/>
      </c>
      <c r="G3444" s="111" t="str">
        <f>IFERROR(VLOOKUP($I$4&amp;"--"&amp;ROW(A3438),'Clie-F'!$A$5:$J$7000,10,0),"")</f>
        <v/>
      </c>
    </row>
    <row r="3445" spans="2:7" ht="30" customHeight="1" x14ac:dyDescent="0.3">
      <c r="B3445" s="110">
        <v>3439</v>
      </c>
      <c r="C3445" s="111" t="str">
        <f>IFERROR(VLOOKUP($I$4&amp;"--"&amp;ROW(A3439),'Clie-F'!$A$5:$H$7000,4,0),"")</f>
        <v/>
      </c>
      <c r="D3445" s="112" t="str">
        <f>IFERROR(VLOOKUP($I$4&amp;"--"&amp;ROW(A3439),'Clie-F'!$A$5:$H$7000,7,0),"")</f>
        <v/>
      </c>
      <c r="E3445" s="111" t="str">
        <f t="shared" ca="1" si="53"/>
        <v/>
      </c>
      <c r="F3445" s="111" t="str">
        <f>IFERROR(VLOOKUP($I$4&amp;"--"&amp;ROW(A3439),'Clie-F'!$A$5:$J$7000,9,0),"")</f>
        <v/>
      </c>
      <c r="G3445" s="111" t="str">
        <f>IFERROR(VLOOKUP($I$4&amp;"--"&amp;ROW(A3439),'Clie-F'!$A$5:$J$7000,10,0),"")</f>
        <v/>
      </c>
    </row>
    <row r="3446" spans="2:7" ht="30" customHeight="1" x14ac:dyDescent="0.3">
      <c r="B3446" s="110">
        <v>3440</v>
      </c>
      <c r="C3446" s="111" t="str">
        <f>IFERROR(VLOOKUP($I$4&amp;"--"&amp;ROW(A3440),'Clie-F'!$A$5:$H$7000,4,0),"")</f>
        <v/>
      </c>
      <c r="D3446" s="112" t="str">
        <f>IFERROR(VLOOKUP($I$4&amp;"--"&amp;ROW(A3440),'Clie-F'!$A$5:$H$7000,7,0),"")</f>
        <v/>
      </c>
      <c r="E3446" s="111" t="str">
        <f t="shared" ca="1" si="53"/>
        <v/>
      </c>
      <c r="F3446" s="111" t="str">
        <f>IFERROR(VLOOKUP($I$4&amp;"--"&amp;ROW(A3440),'Clie-F'!$A$5:$J$7000,9,0),"")</f>
        <v/>
      </c>
      <c r="G3446" s="111" t="str">
        <f>IFERROR(VLOOKUP($I$4&amp;"--"&amp;ROW(A3440),'Clie-F'!$A$5:$J$7000,10,0),"")</f>
        <v/>
      </c>
    </row>
    <row r="3447" spans="2:7" ht="30" customHeight="1" x14ac:dyDescent="0.3">
      <c r="B3447" s="110">
        <v>3441</v>
      </c>
      <c r="C3447" s="111" t="str">
        <f>IFERROR(VLOOKUP($I$4&amp;"--"&amp;ROW(A3441),'Clie-F'!$A$5:$H$7000,4,0),"")</f>
        <v/>
      </c>
      <c r="D3447" s="112" t="str">
        <f>IFERROR(VLOOKUP($I$4&amp;"--"&amp;ROW(A3441),'Clie-F'!$A$5:$H$7000,7,0),"")</f>
        <v/>
      </c>
      <c r="E3447" s="111" t="str">
        <f t="shared" ca="1" si="53"/>
        <v/>
      </c>
      <c r="F3447" s="111" t="str">
        <f>IFERROR(VLOOKUP($I$4&amp;"--"&amp;ROW(A3441),'Clie-F'!$A$5:$J$7000,9,0),"")</f>
        <v/>
      </c>
      <c r="G3447" s="111" t="str">
        <f>IFERROR(VLOOKUP($I$4&amp;"--"&amp;ROW(A3441),'Clie-F'!$A$5:$J$7000,10,0),"")</f>
        <v/>
      </c>
    </row>
    <row r="3448" spans="2:7" ht="30" customHeight="1" x14ac:dyDescent="0.3">
      <c r="B3448" s="110">
        <v>3442</v>
      </c>
      <c r="C3448" s="111" t="str">
        <f>IFERROR(VLOOKUP($I$4&amp;"--"&amp;ROW(A3442),'Clie-F'!$A$5:$H$7000,4,0),"")</f>
        <v/>
      </c>
      <c r="D3448" s="112" t="str">
        <f>IFERROR(VLOOKUP($I$4&amp;"--"&amp;ROW(A3442),'Clie-F'!$A$5:$H$7000,7,0),"")</f>
        <v/>
      </c>
      <c r="E3448" s="111" t="str">
        <f t="shared" ca="1" si="53"/>
        <v/>
      </c>
      <c r="F3448" s="111" t="str">
        <f>IFERROR(VLOOKUP($I$4&amp;"--"&amp;ROW(A3442),'Clie-F'!$A$5:$J$7000,9,0),"")</f>
        <v/>
      </c>
      <c r="G3448" s="111" t="str">
        <f>IFERROR(VLOOKUP($I$4&amp;"--"&amp;ROW(A3442),'Clie-F'!$A$5:$J$7000,10,0),"")</f>
        <v/>
      </c>
    </row>
    <row r="3449" spans="2:7" ht="30" customHeight="1" x14ac:dyDescent="0.3">
      <c r="B3449" s="110">
        <v>3443</v>
      </c>
      <c r="C3449" s="111" t="str">
        <f>IFERROR(VLOOKUP($I$4&amp;"--"&amp;ROW(A3443),'Clie-F'!$A$5:$H$7000,4,0),"")</f>
        <v/>
      </c>
      <c r="D3449" s="112" t="str">
        <f>IFERROR(VLOOKUP($I$4&amp;"--"&amp;ROW(A3443),'Clie-F'!$A$5:$H$7000,7,0),"")</f>
        <v/>
      </c>
      <c r="E3449" s="111" t="str">
        <f t="shared" ca="1" si="53"/>
        <v/>
      </c>
      <c r="F3449" s="111" t="str">
        <f>IFERROR(VLOOKUP($I$4&amp;"--"&amp;ROW(A3443),'Clie-F'!$A$5:$J$7000,9,0),"")</f>
        <v/>
      </c>
      <c r="G3449" s="111" t="str">
        <f>IFERROR(VLOOKUP($I$4&amp;"--"&amp;ROW(A3443),'Clie-F'!$A$5:$J$7000,10,0),"")</f>
        <v/>
      </c>
    </row>
    <row r="3450" spans="2:7" ht="30" customHeight="1" x14ac:dyDescent="0.3">
      <c r="B3450" s="110">
        <v>3444</v>
      </c>
      <c r="C3450" s="111" t="str">
        <f>IFERROR(VLOOKUP($I$4&amp;"--"&amp;ROW(A3444),'Clie-F'!$A$5:$H$7000,4,0),"")</f>
        <v/>
      </c>
      <c r="D3450" s="112" t="str">
        <f>IFERROR(VLOOKUP($I$4&amp;"--"&amp;ROW(A3444),'Clie-F'!$A$5:$H$7000,7,0),"")</f>
        <v/>
      </c>
      <c r="E3450" s="111" t="str">
        <f t="shared" ca="1" si="53"/>
        <v/>
      </c>
      <c r="F3450" s="111" t="str">
        <f>IFERROR(VLOOKUP($I$4&amp;"--"&amp;ROW(A3444),'Clie-F'!$A$5:$J$7000,9,0),"")</f>
        <v/>
      </c>
      <c r="G3450" s="111" t="str">
        <f>IFERROR(VLOOKUP($I$4&amp;"--"&amp;ROW(A3444),'Clie-F'!$A$5:$J$7000,10,0),"")</f>
        <v/>
      </c>
    </row>
    <row r="3451" spans="2:7" ht="30" customHeight="1" x14ac:dyDescent="0.3">
      <c r="B3451" s="110">
        <v>3445</v>
      </c>
      <c r="C3451" s="111" t="str">
        <f>IFERROR(VLOOKUP($I$4&amp;"--"&amp;ROW(A3445),'Clie-F'!$A$5:$H$7000,4,0),"")</f>
        <v/>
      </c>
      <c r="D3451" s="112" t="str">
        <f>IFERROR(VLOOKUP($I$4&amp;"--"&amp;ROW(A3445),'Clie-F'!$A$5:$H$7000,7,0),"")</f>
        <v/>
      </c>
      <c r="E3451" s="111" t="str">
        <f t="shared" ca="1" si="53"/>
        <v/>
      </c>
      <c r="F3451" s="111" t="str">
        <f>IFERROR(VLOOKUP($I$4&amp;"--"&amp;ROW(A3445),'Clie-F'!$A$5:$J$7000,9,0),"")</f>
        <v/>
      </c>
      <c r="G3451" s="111" t="str">
        <f>IFERROR(VLOOKUP($I$4&amp;"--"&amp;ROW(A3445),'Clie-F'!$A$5:$J$7000,10,0),"")</f>
        <v/>
      </c>
    </row>
    <row r="3452" spans="2:7" ht="30" customHeight="1" x14ac:dyDescent="0.3">
      <c r="B3452" s="110">
        <v>3446</v>
      </c>
      <c r="C3452" s="111" t="str">
        <f>IFERROR(VLOOKUP($I$4&amp;"--"&amp;ROW(A3446),'Clie-F'!$A$5:$H$7000,4,0),"")</f>
        <v/>
      </c>
      <c r="D3452" s="112" t="str">
        <f>IFERROR(VLOOKUP($I$4&amp;"--"&amp;ROW(A3446),'Clie-F'!$A$5:$H$7000,7,0),"")</f>
        <v/>
      </c>
      <c r="E3452" s="111" t="str">
        <f t="shared" ca="1" si="53"/>
        <v/>
      </c>
      <c r="F3452" s="111" t="str">
        <f>IFERROR(VLOOKUP($I$4&amp;"--"&amp;ROW(A3446),'Clie-F'!$A$5:$J$7000,9,0),"")</f>
        <v/>
      </c>
      <c r="G3452" s="111" t="str">
        <f>IFERROR(VLOOKUP($I$4&amp;"--"&amp;ROW(A3446),'Clie-F'!$A$5:$J$7000,10,0),"")</f>
        <v/>
      </c>
    </row>
    <row r="3453" spans="2:7" ht="30" customHeight="1" x14ac:dyDescent="0.3">
      <c r="B3453" s="110">
        <v>3447</v>
      </c>
      <c r="C3453" s="111" t="str">
        <f>IFERROR(VLOOKUP($I$4&amp;"--"&amp;ROW(A3447),'Clie-F'!$A$5:$H$7000,4,0),"")</f>
        <v/>
      </c>
      <c r="D3453" s="112" t="str">
        <f>IFERROR(VLOOKUP($I$4&amp;"--"&amp;ROW(A3447),'Clie-F'!$A$5:$H$7000,7,0),"")</f>
        <v/>
      </c>
      <c r="E3453" s="111" t="str">
        <f t="shared" ca="1" si="53"/>
        <v/>
      </c>
      <c r="F3453" s="111" t="str">
        <f>IFERROR(VLOOKUP($I$4&amp;"--"&amp;ROW(A3447),'Clie-F'!$A$5:$J$7000,9,0),"")</f>
        <v/>
      </c>
      <c r="G3453" s="111" t="str">
        <f>IFERROR(VLOOKUP($I$4&amp;"--"&amp;ROW(A3447),'Clie-F'!$A$5:$J$7000,10,0),"")</f>
        <v/>
      </c>
    </row>
    <row r="3454" spans="2:7" ht="30" customHeight="1" x14ac:dyDescent="0.3">
      <c r="B3454" s="110">
        <v>3448</v>
      </c>
      <c r="C3454" s="111" t="str">
        <f>IFERROR(VLOOKUP($I$4&amp;"--"&amp;ROW(A3448),'Clie-F'!$A$5:$H$7000,4,0),"")</f>
        <v/>
      </c>
      <c r="D3454" s="112" t="str">
        <f>IFERROR(VLOOKUP($I$4&amp;"--"&amp;ROW(A3448),'Clie-F'!$A$5:$H$7000,7,0),"")</f>
        <v/>
      </c>
      <c r="E3454" s="111" t="str">
        <f t="shared" ca="1" si="53"/>
        <v/>
      </c>
      <c r="F3454" s="111" t="str">
        <f>IFERROR(VLOOKUP($I$4&amp;"--"&amp;ROW(A3448),'Clie-F'!$A$5:$J$7000,9,0),"")</f>
        <v/>
      </c>
      <c r="G3454" s="111" t="str">
        <f>IFERROR(VLOOKUP($I$4&amp;"--"&amp;ROW(A3448),'Clie-F'!$A$5:$J$7000,10,0),"")</f>
        <v/>
      </c>
    </row>
    <row r="3455" spans="2:7" ht="30" customHeight="1" x14ac:dyDescent="0.3">
      <c r="B3455" s="110">
        <v>3449</v>
      </c>
      <c r="C3455" s="111" t="str">
        <f>IFERROR(VLOOKUP($I$4&amp;"--"&amp;ROW(A3449),'Clie-F'!$A$5:$H$7000,4,0),"")</f>
        <v/>
      </c>
      <c r="D3455" s="112" t="str">
        <f>IFERROR(VLOOKUP($I$4&amp;"--"&amp;ROW(A3449),'Clie-F'!$A$5:$H$7000,7,0),"")</f>
        <v/>
      </c>
      <c r="E3455" s="111" t="str">
        <f t="shared" ca="1" si="53"/>
        <v/>
      </c>
      <c r="F3455" s="111" t="str">
        <f>IFERROR(VLOOKUP($I$4&amp;"--"&amp;ROW(A3449),'Clie-F'!$A$5:$J$7000,9,0),"")</f>
        <v/>
      </c>
      <c r="G3455" s="111" t="str">
        <f>IFERROR(VLOOKUP($I$4&amp;"--"&amp;ROW(A3449),'Clie-F'!$A$5:$J$7000,10,0),"")</f>
        <v/>
      </c>
    </row>
    <row r="3456" spans="2:7" ht="30" customHeight="1" x14ac:dyDescent="0.3">
      <c r="B3456" s="110">
        <v>3450</v>
      </c>
      <c r="C3456" s="111" t="str">
        <f>IFERROR(VLOOKUP($I$4&amp;"--"&amp;ROW(A3450),'Clie-F'!$A$5:$H$7000,4,0),"")</f>
        <v/>
      </c>
      <c r="D3456" s="112" t="str">
        <f>IFERROR(VLOOKUP($I$4&amp;"--"&amp;ROW(A3450),'Clie-F'!$A$5:$H$7000,7,0),"")</f>
        <v/>
      </c>
      <c r="E3456" s="111" t="str">
        <f t="shared" ca="1" si="53"/>
        <v/>
      </c>
      <c r="F3456" s="111" t="str">
        <f>IFERROR(VLOOKUP($I$4&amp;"--"&amp;ROW(A3450),'Clie-F'!$A$5:$J$7000,9,0),"")</f>
        <v/>
      </c>
      <c r="G3456" s="111" t="str">
        <f>IFERROR(VLOOKUP($I$4&amp;"--"&amp;ROW(A3450),'Clie-F'!$A$5:$J$7000,10,0),"")</f>
        <v/>
      </c>
    </row>
    <row r="3457" spans="2:7" ht="30" customHeight="1" x14ac:dyDescent="0.3">
      <c r="B3457" s="110">
        <v>3451</v>
      </c>
      <c r="C3457" s="111" t="str">
        <f>IFERROR(VLOOKUP($I$4&amp;"--"&amp;ROW(A3451),'Clie-F'!$A$5:$H$7000,4,0),"")</f>
        <v/>
      </c>
      <c r="D3457" s="112" t="str">
        <f>IFERROR(VLOOKUP($I$4&amp;"--"&amp;ROW(A3451),'Clie-F'!$A$5:$H$7000,7,0),"")</f>
        <v/>
      </c>
      <c r="E3457" s="111" t="str">
        <f t="shared" ca="1" si="53"/>
        <v/>
      </c>
      <c r="F3457" s="111" t="str">
        <f>IFERROR(VLOOKUP($I$4&amp;"--"&amp;ROW(A3451),'Clie-F'!$A$5:$J$7000,9,0),"")</f>
        <v/>
      </c>
      <c r="G3457" s="111" t="str">
        <f>IFERROR(VLOOKUP($I$4&amp;"--"&amp;ROW(A3451),'Clie-F'!$A$5:$J$7000,10,0),"")</f>
        <v/>
      </c>
    </row>
    <row r="3458" spans="2:7" ht="30" customHeight="1" x14ac:dyDescent="0.3">
      <c r="B3458" s="110">
        <v>3452</v>
      </c>
      <c r="C3458" s="111" t="str">
        <f>IFERROR(VLOOKUP($I$4&amp;"--"&amp;ROW(A3452),'Clie-F'!$A$5:$H$7000,4,0),"")</f>
        <v/>
      </c>
      <c r="D3458" s="112" t="str">
        <f>IFERROR(VLOOKUP($I$4&amp;"--"&amp;ROW(A3452),'Clie-F'!$A$5:$H$7000,7,0),"")</f>
        <v/>
      </c>
      <c r="E3458" s="111" t="str">
        <f t="shared" ca="1" si="53"/>
        <v/>
      </c>
      <c r="F3458" s="111" t="str">
        <f>IFERROR(VLOOKUP($I$4&amp;"--"&amp;ROW(A3452),'Clie-F'!$A$5:$J$7000,9,0),"")</f>
        <v/>
      </c>
      <c r="G3458" s="111" t="str">
        <f>IFERROR(VLOOKUP($I$4&amp;"--"&amp;ROW(A3452),'Clie-F'!$A$5:$J$7000,10,0),"")</f>
        <v/>
      </c>
    </row>
    <row r="3459" spans="2:7" ht="30" customHeight="1" x14ac:dyDescent="0.3">
      <c r="B3459" s="110">
        <v>3453</v>
      </c>
      <c r="C3459" s="111" t="str">
        <f>IFERROR(VLOOKUP($I$4&amp;"--"&amp;ROW(A3453),'Clie-F'!$A$5:$H$7000,4,0),"")</f>
        <v/>
      </c>
      <c r="D3459" s="112" t="str">
        <f>IFERROR(VLOOKUP($I$4&amp;"--"&amp;ROW(A3453),'Clie-F'!$A$5:$H$7000,7,0),"")</f>
        <v/>
      </c>
      <c r="E3459" s="111" t="str">
        <f t="shared" ca="1" si="53"/>
        <v/>
      </c>
      <c r="F3459" s="111" t="str">
        <f>IFERROR(VLOOKUP($I$4&amp;"--"&amp;ROW(A3453),'Clie-F'!$A$5:$J$7000,9,0),"")</f>
        <v/>
      </c>
      <c r="G3459" s="111" t="str">
        <f>IFERROR(VLOOKUP($I$4&amp;"--"&amp;ROW(A3453),'Clie-F'!$A$5:$J$7000,10,0),"")</f>
        <v/>
      </c>
    </row>
    <row r="3460" spans="2:7" ht="30" customHeight="1" x14ac:dyDescent="0.3">
      <c r="B3460" s="110">
        <v>3454</v>
      </c>
      <c r="C3460" s="111" t="str">
        <f>IFERROR(VLOOKUP($I$4&amp;"--"&amp;ROW(A3454),'Clie-F'!$A$5:$H$7000,4,0),"")</f>
        <v/>
      </c>
      <c r="D3460" s="112" t="str">
        <f>IFERROR(VLOOKUP($I$4&amp;"--"&amp;ROW(A3454),'Clie-F'!$A$5:$H$7000,7,0),"")</f>
        <v/>
      </c>
      <c r="E3460" s="111" t="str">
        <f t="shared" ca="1" si="53"/>
        <v/>
      </c>
      <c r="F3460" s="111" t="str">
        <f>IFERROR(VLOOKUP($I$4&amp;"--"&amp;ROW(A3454),'Clie-F'!$A$5:$J$7000,9,0),"")</f>
        <v/>
      </c>
      <c r="G3460" s="111" t="str">
        <f>IFERROR(VLOOKUP($I$4&amp;"--"&amp;ROW(A3454),'Clie-F'!$A$5:$J$7000,10,0),"")</f>
        <v/>
      </c>
    </row>
    <row r="3461" spans="2:7" ht="30" customHeight="1" x14ac:dyDescent="0.3">
      <c r="B3461" s="110">
        <v>3455</v>
      </c>
      <c r="C3461" s="111" t="str">
        <f>IFERROR(VLOOKUP($I$4&amp;"--"&amp;ROW(A3455),'Clie-F'!$A$5:$H$7000,4,0),"")</f>
        <v/>
      </c>
      <c r="D3461" s="112" t="str">
        <f>IFERROR(VLOOKUP($I$4&amp;"--"&amp;ROW(A3455),'Clie-F'!$A$5:$H$7000,7,0),"")</f>
        <v/>
      </c>
      <c r="E3461" s="111" t="str">
        <f t="shared" ca="1" si="53"/>
        <v/>
      </c>
      <c r="F3461" s="111" t="str">
        <f>IFERROR(VLOOKUP($I$4&amp;"--"&amp;ROW(A3455),'Clie-F'!$A$5:$J$7000,9,0),"")</f>
        <v/>
      </c>
      <c r="G3461" s="111" t="str">
        <f>IFERROR(VLOOKUP($I$4&amp;"--"&amp;ROW(A3455),'Clie-F'!$A$5:$J$7000,10,0),"")</f>
        <v/>
      </c>
    </row>
    <row r="3462" spans="2:7" ht="30" customHeight="1" x14ac:dyDescent="0.3">
      <c r="B3462" s="110">
        <v>3456</v>
      </c>
      <c r="C3462" s="111" t="str">
        <f>IFERROR(VLOOKUP($I$4&amp;"--"&amp;ROW(A3456),'Clie-F'!$A$5:$H$7000,4,0),"")</f>
        <v/>
      </c>
      <c r="D3462" s="112" t="str">
        <f>IFERROR(VLOOKUP($I$4&amp;"--"&amp;ROW(A3456),'Clie-F'!$A$5:$H$7000,7,0),"")</f>
        <v/>
      </c>
      <c r="E3462" s="111" t="str">
        <f t="shared" ca="1" si="53"/>
        <v/>
      </c>
      <c r="F3462" s="111" t="str">
        <f>IFERROR(VLOOKUP($I$4&amp;"--"&amp;ROW(A3456),'Clie-F'!$A$5:$J$7000,9,0),"")</f>
        <v/>
      </c>
      <c r="G3462" s="111" t="str">
        <f>IFERROR(VLOOKUP($I$4&amp;"--"&amp;ROW(A3456),'Clie-F'!$A$5:$J$7000,10,0),"")</f>
        <v/>
      </c>
    </row>
    <row r="3463" spans="2:7" ht="30" customHeight="1" x14ac:dyDescent="0.3">
      <c r="B3463" s="110">
        <v>3457</v>
      </c>
      <c r="C3463" s="111" t="str">
        <f>IFERROR(VLOOKUP($I$4&amp;"--"&amp;ROW(A3457),'Clie-F'!$A$5:$H$7000,4,0),"")</f>
        <v/>
      </c>
      <c r="D3463" s="112" t="str">
        <f>IFERROR(VLOOKUP($I$4&amp;"--"&amp;ROW(A3457),'Clie-F'!$A$5:$H$7000,7,0),"")</f>
        <v/>
      </c>
      <c r="E3463" s="111" t="str">
        <f t="shared" ref="E3463:E3526" ca="1" si="54">IFERROR(IF(D3463,DATEDIF(D3463,TODAY(),"Y"),""),"")</f>
        <v/>
      </c>
      <c r="F3463" s="111" t="str">
        <f>IFERROR(VLOOKUP($I$4&amp;"--"&amp;ROW(A3457),'Clie-F'!$A$5:$J$7000,9,0),"")</f>
        <v/>
      </c>
      <c r="G3463" s="111" t="str">
        <f>IFERROR(VLOOKUP($I$4&amp;"--"&amp;ROW(A3457),'Clie-F'!$A$5:$J$7000,10,0),"")</f>
        <v/>
      </c>
    </row>
    <row r="3464" spans="2:7" ht="30" customHeight="1" x14ac:dyDescent="0.3">
      <c r="B3464" s="110">
        <v>3458</v>
      </c>
      <c r="C3464" s="111" t="str">
        <f>IFERROR(VLOOKUP($I$4&amp;"--"&amp;ROW(A3458),'Clie-F'!$A$5:$H$7000,4,0),"")</f>
        <v/>
      </c>
      <c r="D3464" s="112" t="str">
        <f>IFERROR(VLOOKUP($I$4&amp;"--"&amp;ROW(A3458),'Clie-F'!$A$5:$H$7000,7,0),"")</f>
        <v/>
      </c>
      <c r="E3464" s="111" t="str">
        <f t="shared" ca="1" si="54"/>
        <v/>
      </c>
      <c r="F3464" s="111" t="str">
        <f>IFERROR(VLOOKUP($I$4&amp;"--"&amp;ROW(A3458),'Clie-F'!$A$5:$J$7000,9,0),"")</f>
        <v/>
      </c>
      <c r="G3464" s="111" t="str">
        <f>IFERROR(VLOOKUP($I$4&amp;"--"&amp;ROW(A3458),'Clie-F'!$A$5:$J$7000,10,0),"")</f>
        <v/>
      </c>
    </row>
    <row r="3465" spans="2:7" ht="30" customHeight="1" x14ac:dyDescent="0.3">
      <c r="B3465" s="110">
        <v>3459</v>
      </c>
      <c r="C3465" s="111" t="str">
        <f>IFERROR(VLOOKUP($I$4&amp;"--"&amp;ROW(A3459),'Clie-F'!$A$5:$H$7000,4,0),"")</f>
        <v/>
      </c>
      <c r="D3465" s="112" t="str">
        <f>IFERROR(VLOOKUP($I$4&amp;"--"&amp;ROW(A3459),'Clie-F'!$A$5:$H$7000,7,0),"")</f>
        <v/>
      </c>
      <c r="E3465" s="111" t="str">
        <f t="shared" ca="1" si="54"/>
        <v/>
      </c>
      <c r="F3465" s="111" t="str">
        <f>IFERROR(VLOOKUP($I$4&amp;"--"&amp;ROW(A3459),'Clie-F'!$A$5:$J$7000,9,0),"")</f>
        <v/>
      </c>
      <c r="G3465" s="111" t="str">
        <f>IFERROR(VLOOKUP($I$4&amp;"--"&amp;ROW(A3459),'Clie-F'!$A$5:$J$7000,10,0),"")</f>
        <v/>
      </c>
    </row>
    <row r="3466" spans="2:7" ht="30" customHeight="1" x14ac:dyDescent="0.3">
      <c r="B3466" s="110">
        <v>3460</v>
      </c>
      <c r="C3466" s="111" t="str">
        <f>IFERROR(VLOOKUP($I$4&amp;"--"&amp;ROW(A3460),'Clie-F'!$A$5:$H$7000,4,0),"")</f>
        <v/>
      </c>
      <c r="D3466" s="112" t="str">
        <f>IFERROR(VLOOKUP($I$4&amp;"--"&amp;ROW(A3460),'Clie-F'!$A$5:$H$7000,7,0),"")</f>
        <v/>
      </c>
      <c r="E3466" s="111" t="str">
        <f t="shared" ca="1" si="54"/>
        <v/>
      </c>
      <c r="F3466" s="111" t="str">
        <f>IFERROR(VLOOKUP($I$4&amp;"--"&amp;ROW(A3460),'Clie-F'!$A$5:$J$7000,9,0),"")</f>
        <v/>
      </c>
      <c r="G3466" s="111" t="str">
        <f>IFERROR(VLOOKUP($I$4&amp;"--"&amp;ROW(A3460),'Clie-F'!$A$5:$J$7000,10,0),"")</f>
        <v/>
      </c>
    </row>
    <row r="3467" spans="2:7" ht="30" customHeight="1" x14ac:dyDescent="0.3">
      <c r="B3467" s="110">
        <v>3461</v>
      </c>
      <c r="C3467" s="111" t="str">
        <f>IFERROR(VLOOKUP($I$4&amp;"--"&amp;ROW(A3461),'Clie-F'!$A$5:$H$7000,4,0),"")</f>
        <v/>
      </c>
      <c r="D3467" s="112" t="str">
        <f>IFERROR(VLOOKUP($I$4&amp;"--"&amp;ROW(A3461),'Clie-F'!$A$5:$H$7000,7,0),"")</f>
        <v/>
      </c>
      <c r="E3467" s="111" t="str">
        <f t="shared" ca="1" si="54"/>
        <v/>
      </c>
      <c r="F3467" s="111" t="str">
        <f>IFERROR(VLOOKUP($I$4&amp;"--"&amp;ROW(A3461),'Clie-F'!$A$5:$J$7000,9,0),"")</f>
        <v/>
      </c>
      <c r="G3467" s="111" t="str">
        <f>IFERROR(VLOOKUP($I$4&amp;"--"&amp;ROW(A3461),'Clie-F'!$A$5:$J$7000,10,0),"")</f>
        <v/>
      </c>
    </row>
    <row r="3468" spans="2:7" ht="30" customHeight="1" x14ac:dyDescent="0.3">
      <c r="B3468" s="110">
        <v>3462</v>
      </c>
      <c r="C3468" s="111" t="str">
        <f>IFERROR(VLOOKUP($I$4&amp;"--"&amp;ROW(A3462),'Clie-F'!$A$5:$H$7000,4,0),"")</f>
        <v/>
      </c>
      <c r="D3468" s="112" t="str">
        <f>IFERROR(VLOOKUP($I$4&amp;"--"&amp;ROW(A3462),'Clie-F'!$A$5:$H$7000,7,0),"")</f>
        <v/>
      </c>
      <c r="E3468" s="111" t="str">
        <f t="shared" ca="1" si="54"/>
        <v/>
      </c>
      <c r="F3468" s="111" t="str">
        <f>IFERROR(VLOOKUP($I$4&amp;"--"&amp;ROW(A3462),'Clie-F'!$A$5:$J$7000,9,0),"")</f>
        <v/>
      </c>
      <c r="G3468" s="111" t="str">
        <f>IFERROR(VLOOKUP($I$4&amp;"--"&amp;ROW(A3462),'Clie-F'!$A$5:$J$7000,10,0),"")</f>
        <v/>
      </c>
    </row>
    <row r="3469" spans="2:7" ht="30" customHeight="1" x14ac:dyDescent="0.3">
      <c r="B3469" s="110">
        <v>3463</v>
      </c>
      <c r="C3469" s="111" t="str">
        <f>IFERROR(VLOOKUP($I$4&amp;"--"&amp;ROW(A3463),'Clie-F'!$A$5:$H$7000,4,0),"")</f>
        <v/>
      </c>
      <c r="D3469" s="112" t="str">
        <f>IFERROR(VLOOKUP($I$4&amp;"--"&amp;ROW(A3463),'Clie-F'!$A$5:$H$7000,7,0),"")</f>
        <v/>
      </c>
      <c r="E3469" s="111" t="str">
        <f t="shared" ca="1" si="54"/>
        <v/>
      </c>
      <c r="F3469" s="111" t="str">
        <f>IFERROR(VLOOKUP($I$4&amp;"--"&amp;ROW(A3463),'Clie-F'!$A$5:$J$7000,9,0),"")</f>
        <v/>
      </c>
      <c r="G3469" s="111" t="str">
        <f>IFERROR(VLOOKUP($I$4&amp;"--"&amp;ROW(A3463),'Clie-F'!$A$5:$J$7000,10,0),"")</f>
        <v/>
      </c>
    </row>
    <row r="3470" spans="2:7" ht="30" customHeight="1" x14ac:dyDescent="0.3">
      <c r="B3470" s="110">
        <v>3464</v>
      </c>
      <c r="C3470" s="111" t="str">
        <f>IFERROR(VLOOKUP($I$4&amp;"--"&amp;ROW(A3464),'Clie-F'!$A$5:$H$7000,4,0),"")</f>
        <v/>
      </c>
      <c r="D3470" s="112" t="str">
        <f>IFERROR(VLOOKUP($I$4&amp;"--"&amp;ROW(A3464),'Clie-F'!$A$5:$H$7000,7,0),"")</f>
        <v/>
      </c>
      <c r="E3470" s="111" t="str">
        <f t="shared" ca="1" si="54"/>
        <v/>
      </c>
      <c r="F3470" s="111" t="str">
        <f>IFERROR(VLOOKUP($I$4&amp;"--"&amp;ROW(A3464),'Clie-F'!$A$5:$J$7000,9,0),"")</f>
        <v/>
      </c>
      <c r="G3470" s="111" t="str">
        <f>IFERROR(VLOOKUP($I$4&amp;"--"&amp;ROW(A3464),'Clie-F'!$A$5:$J$7000,10,0),"")</f>
        <v/>
      </c>
    </row>
    <row r="3471" spans="2:7" ht="30" customHeight="1" x14ac:dyDescent="0.3">
      <c r="B3471" s="110">
        <v>3465</v>
      </c>
      <c r="C3471" s="111" t="str">
        <f>IFERROR(VLOOKUP($I$4&amp;"--"&amp;ROW(A3465),'Clie-F'!$A$5:$H$7000,4,0),"")</f>
        <v/>
      </c>
      <c r="D3471" s="112" t="str">
        <f>IFERROR(VLOOKUP($I$4&amp;"--"&amp;ROW(A3465),'Clie-F'!$A$5:$H$7000,7,0),"")</f>
        <v/>
      </c>
      <c r="E3471" s="111" t="str">
        <f t="shared" ca="1" si="54"/>
        <v/>
      </c>
      <c r="F3471" s="111" t="str">
        <f>IFERROR(VLOOKUP($I$4&amp;"--"&amp;ROW(A3465),'Clie-F'!$A$5:$J$7000,9,0),"")</f>
        <v/>
      </c>
      <c r="G3471" s="111" t="str">
        <f>IFERROR(VLOOKUP($I$4&amp;"--"&amp;ROW(A3465),'Clie-F'!$A$5:$J$7000,10,0),"")</f>
        <v/>
      </c>
    </row>
    <row r="3472" spans="2:7" ht="30" customHeight="1" x14ac:dyDescent="0.3">
      <c r="B3472" s="110">
        <v>3466</v>
      </c>
      <c r="C3472" s="111" t="str">
        <f>IFERROR(VLOOKUP($I$4&amp;"--"&amp;ROW(A3466),'Clie-F'!$A$5:$H$7000,4,0),"")</f>
        <v/>
      </c>
      <c r="D3472" s="112" t="str">
        <f>IFERROR(VLOOKUP($I$4&amp;"--"&amp;ROW(A3466),'Clie-F'!$A$5:$H$7000,7,0),"")</f>
        <v/>
      </c>
      <c r="E3472" s="111" t="str">
        <f t="shared" ca="1" si="54"/>
        <v/>
      </c>
      <c r="F3472" s="111" t="str">
        <f>IFERROR(VLOOKUP($I$4&amp;"--"&amp;ROW(A3466),'Clie-F'!$A$5:$J$7000,9,0),"")</f>
        <v/>
      </c>
      <c r="G3472" s="111" t="str">
        <f>IFERROR(VLOOKUP($I$4&amp;"--"&amp;ROW(A3466),'Clie-F'!$A$5:$J$7000,10,0),"")</f>
        <v/>
      </c>
    </row>
    <row r="3473" spans="2:7" ht="30" customHeight="1" x14ac:dyDescent="0.3">
      <c r="B3473" s="110">
        <v>3467</v>
      </c>
      <c r="C3473" s="111" t="str">
        <f>IFERROR(VLOOKUP($I$4&amp;"--"&amp;ROW(A3467),'Clie-F'!$A$5:$H$7000,4,0),"")</f>
        <v/>
      </c>
      <c r="D3473" s="112" t="str">
        <f>IFERROR(VLOOKUP($I$4&amp;"--"&amp;ROW(A3467),'Clie-F'!$A$5:$H$7000,7,0),"")</f>
        <v/>
      </c>
      <c r="E3473" s="111" t="str">
        <f t="shared" ca="1" si="54"/>
        <v/>
      </c>
      <c r="F3473" s="111" t="str">
        <f>IFERROR(VLOOKUP($I$4&amp;"--"&amp;ROW(A3467),'Clie-F'!$A$5:$J$7000,9,0),"")</f>
        <v/>
      </c>
      <c r="G3473" s="111" t="str">
        <f>IFERROR(VLOOKUP($I$4&amp;"--"&amp;ROW(A3467),'Clie-F'!$A$5:$J$7000,10,0),"")</f>
        <v/>
      </c>
    </row>
    <row r="3474" spans="2:7" ht="30" customHeight="1" x14ac:dyDescent="0.3">
      <c r="B3474" s="110">
        <v>3468</v>
      </c>
      <c r="C3474" s="111" t="str">
        <f>IFERROR(VLOOKUP($I$4&amp;"--"&amp;ROW(A3468),'Clie-F'!$A$5:$H$7000,4,0),"")</f>
        <v/>
      </c>
      <c r="D3474" s="112" t="str">
        <f>IFERROR(VLOOKUP($I$4&amp;"--"&amp;ROW(A3468),'Clie-F'!$A$5:$H$7000,7,0),"")</f>
        <v/>
      </c>
      <c r="E3474" s="111" t="str">
        <f t="shared" ca="1" si="54"/>
        <v/>
      </c>
      <c r="F3474" s="111" t="str">
        <f>IFERROR(VLOOKUP($I$4&amp;"--"&amp;ROW(A3468),'Clie-F'!$A$5:$J$7000,9,0),"")</f>
        <v/>
      </c>
      <c r="G3474" s="111" t="str">
        <f>IFERROR(VLOOKUP($I$4&amp;"--"&amp;ROW(A3468),'Clie-F'!$A$5:$J$7000,10,0),"")</f>
        <v/>
      </c>
    </row>
    <row r="3475" spans="2:7" ht="30" customHeight="1" x14ac:dyDescent="0.3">
      <c r="B3475" s="110">
        <v>3469</v>
      </c>
      <c r="C3475" s="111" t="str">
        <f>IFERROR(VLOOKUP($I$4&amp;"--"&amp;ROW(A3469),'Clie-F'!$A$5:$H$7000,4,0),"")</f>
        <v/>
      </c>
      <c r="D3475" s="112" t="str">
        <f>IFERROR(VLOOKUP($I$4&amp;"--"&amp;ROW(A3469),'Clie-F'!$A$5:$H$7000,7,0),"")</f>
        <v/>
      </c>
      <c r="E3475" s="111" t="str">
        <f t="shared" ca="1" si="54"/>
        <v/>
      </c>
      <c r="F3475" s="111" t="str">
        <f>IFERROR(VLOOKUP($I$4&amp;"--"&amp;ROW(A3469),'Clie-F'!$A$5:$J$7000,9,0),"")</f>
        <v/>
      </c>
      <c r="G3475" s="111" t="str">
        <f>IFERROR(VLOOKUP($I$4&amp;"--"&amp;ROW(A3469),'Clie-F'!$A$5:$J$7000,10,0),"")</f>
        <v/>
      </c>
    </row>
    <row r="3476" spans="2:7" ht="30" customHeight="1" x14ac:dyDescent="0.3">
      <c r="B3476" s="110">
        <v>3470</v>
      </c>
      <c r="C3476" s="111" t="str">
        <f>IFERROR(VLOOKUP($I$4&amp;"--"&amp;ROW(A3470),'Clie-F'!$A$5:$H$7000,4,0),"")</f>
        <v/>
      </c>
      <c r="D3476" s="112" t="str">
        <f>IFERROR(VLOOKUP($I$4&amp;"--"&amp;ROW(A3470),'Clie-F'!$A$5:$H$7000,7,0),"")</f>
        <v/>
      </c>
      <c r="E3476" s="111" t="str">
        <f t="shared" ca="1" si="54"/>
        <v/>
      </c>
      <c r="F3476" s="111" t="str">
        <f>IFERROR(VLOOKUP($I$4&amp;"--"&amp;ROW(A3470),'Clie-F'!$A$5:$J$7000,9,0),"")</f>
        <v/>
      </c>
      <c r="G3476" s="111" t="str">
        <f>IFERROR(VLOOKUP($I$4&amp;"--"&amp;ROW(A3470),'Clie-F'!$A$5:$J$7000,10,0),"")</f>
        <v/>
      </c>
    </row>
    <row r="3477" spans="2:7" ht="30" customHeight="1" x14ac:dyDescent="0.3">
      <c r="B3477" s="110">
        <v>3471</v>
      </c>
      <c r="C3477" s="111" t="str">
        <f>IFERROR(VLOOKUP($I$4&amp;"--"&amp;ROW(A3471),'Clie-F'!$A$5:$H$7000,4,0),"")</f>
        <v/>
      </c>
      <c r="D3477" s="112" t="str">
        <f>IFERROR(VLOOKUP($I$4&amp;"--"&amp;ROW(A3471),'Clie-F'!$A$5:$H$7000,7,0),"")</f>
        <v/>
      </c>
      <c r="E3477" s="111" t="str">
        <f t="shared" ca="1" si="54"/>
        <v/>
      </c>
      <c r="F3477" s="111" t="str">
        <f>IFERROR(VLOOKUP($I$4&amp;"--"&amp;ROW(A3471),'Clie-F'!$A$5:$J$7000,9,0),"")</f>
        <v/>
      </c>
      <c r="G3477" s="111" t="str">
        <f>IFERROR(VLOOKUP($I$4&amp;"--"&amp;ROW(A3471),'Clie-F'!$A$5:$J$7000,10,0),"")</f>
        <v/>
      </c>
    </row>
    <row r="3478" spans="2:7" ht="30" customHeight="1" x14ac:dyDescent="0.3">
      <c r="B3478" s="110">
        <v>3472</v>
      </c>
      <c r="C3478" s="111" t="str">
        <f>IFERROR(VLOOKUP($I$4&amp;"--"&amp;ROW(A3472),'Clie-F'!$A$5:$H$7000,4,0),"")</f>
        <v/>
      </c>
      <c r="D3478" s="112" t="str">
        <f>IFERROR(VLOOKUP($I$4&amp;"--"&amp;ROW(A3472),'Clie-F'!$A$5:$H$7000,7,0),"")</f>
        <v/>
      </c>
      <c r="E3478" s="111" t="str">
        <f t="shared" ca="1" si="54"/>
        <v/>
      </c>
      <c r="F3478" s="111" t="str">
        <f>IFERROR(VLOOKUP($I$4&amp;"--"&amp;ROW(A3472),'Clie-F'!$A$5:$J$7000,9,0),"")</f>
        <v/>
      </c>
      <c r="G3478" s="111" t="str">
        <f>IFERROR(VLOOKUP($I$4&amp;"--"&amp;ROW(A3472),'Clie-F'!$A$5:$J$7000,10,0),"")</f>
        <v/>
      </c>
    </row>
    <row r="3479" spans="2:7" ht="30" customHeight="1" x14ac:dyDescent="0.3">
      <c r="B3479" s="110">
        <v>3473</v>
      </c>
      <c r="C3479" s="111" t="str">
        <f>IFERROR(VLOOKUP($I$4&amp;"--"&amp;ROW(A3473),'Clie-F'!$A$5:$H$7000,4,0),"")</f>
        <v/>
      </c>
      <c r="D3479" s="112" t="str">
        <f>IFERROR(VLOOKUP($I$4&amp;"--"&amp;ROW(A3473),'Clie-F'!$A$5:$H$7000,7,0),"")</f>
        <v/>
      </c>
      <c r="E3479" s="111" t="str">
        <f t="shared" ca="1" si="54"/>
        <v/>
      </c>
      <c r="F3479" s="111" t="str">
        <f>IFERROR(VLOOKUP($I$4&amp;"--"&amp;ROW(A3473),'Clie-F'!$A$5:$J$7000,9,0),"")</f>
        <v/>
      </c>
      <c r="G3479" s="111" t="str">
        <f>IFERROR(VLOOKUP($I$4&amp;"--"&amp;ROW(A3473),'Clie-F'!$A$5:$J$7000,10,0),"")</f>
        <v/>
      </c>
    </row>
    <row r="3480" spans="2:7" ht="30" customHeight="1" x14ac:dyDescent="0.3">
      <c r="B3480" s="110">
        <v>3474</v>
      </c>
      <c r="C3480" s="111" t="str">
        <f>IFERROR(VLOOKUP($I$4&amp;"--"&amp;ROW(A3474),'Clie-F'!$A$5:$H$7000,4,0),"")</f>
        <v/>
      </c>
      <c r="D3480" s="112" t="str">
        <f>IFERROR(VLOOKUP($I$4&amp;"--"&amp;ROW(A3474),'Clie-F'!$A$5:$H$7000,7,0),"")</f>
        <v/>
      </c>
      <c r="E3480" s="111" t="str">
        <f t="shared" ca="1" si="54"/>
        <v/>
      </c>
      <c r="F3480" s="111" t="str">
        <f>IFERROR(VLOOKUP($I$4&amp;"--"&amp;ROW(A3474),'Clie-F'!$A$5:$J$7000,9,0),"")</f>
        <v/>
      </c>
      <c r="G3480" s="111" t="str">
        <f>IFERROR(VLOOKUP($I$4&amp;"--"&amp;ROW(A3474),'Clie-F'!$A$5:$J$7000,10,0),"")</f>
        <v/>
      </c>
    </row>
    <row r="3481" spans="2:7" ht="30" customHeight="1" x14ac:dyDescent="0.3">
      <c r="B3481" s="110">
        <v>3475</v>
      </c>
      <c r="C3481" s="111" t="str">
        <f>IFERROR(VLOOKUP($I$4&amp;"--"&amp;ROW(A3475),'Clie-F'!$A$5:$H$7000,4,0),"")</f>
        <v/>
      </c>
      <c r="D3481" s="112" t="str">
        <f>IFERROR(VLOOKUP($I$4&amp;"--"&amp;ROW(A3475),'Clie-F'!$A$5:$H$7000,7,0),"")</f>
        <v/>
      </c>
      <c r="E3481" s="111" t="str">
        <f t="shared" ca="1" si="54"/>
        <v/>
      </c>
      <c r="F3481" s="111" t="str">
        <f>IFERROR(VLOOKUP($I$4&amp;"--"&amp;ROW(A3475),'Clie-F'!$A$5:$J$7000,9,0),"")</f>
        <v/>
      </c>
      <c r="G3481" s="111" t="str">
        <f>IFERROR(VLOOKUP($I$4&amp;"--"&amp;ROW(A3475),'Clie-F'!$A$5:$J$7000,10,0),"")</f>
        <v/>
      </c>
    </row>
    <row r="3482" spans="2:7" ht="30" customHeight="1" x14ac:dyDescent="0.3">
      <c r="B3482" s="110">
        <v>3476</v>
      </c>
      <c r="C3482" s="111" t="str">
        <f>IFERROR(VLOOKUP($I$4&amp;"--"&amp;ROW(A3476),'Clie-F'!$A$5:$H$7000,4,0),"")</f>
        <v/>
      </c>
      <c r="D3482" s="112" t="str">
        <f>IFERROR(VLOOKUP($I$4&amp;"--"&amp;ROW(A3476),'Clie-F'!$A$5:$H$7000,7,0),"")</f>
        <v/>
      </c>
      <c r="E3482" s="111" t="str">
        <f t="shared" ca="1" si="54"/>
        <v/>
      </c>
      <c r="F3482" s="111" t="str">
        <f>IFERROR(VLOOKUP($I$4&amp;"--"&amp;ROW(A3476),'Clie-F'!$A$5:$J$7000,9,0),"")</f>
        <v/>
      </c>
      <c r="G3482" s="111" t="str">
        <f>IFERROR(VLOOKUP($I$4&amp;"--"&amp;ROW(A3476),'Clie-F'!$A$5:$J$7000,10,0),"")</f>
        <v/>
      </c>
    </row>
    <row r="3483" spans="2:7" ht="30" customHeight="1" x14ac:dyDescent="0.3">
      <c r="B3483" s="110">
        <v>3477</v>
      </c>
      <c r="C3483" s="111" t="str">
        <f>IFERROR(VLOOKUP($I$4&amp;"--"&amp;ROW(A3477),'Clie-F'!$A$5:$H$7000,4,0),"")</f>
        <v/>
      </c>
      <c r="D3483" s="112" t="str">
        <f>IFERROR(VLOOKUP($I$4&amp;"--"&amp;ROW(A3477),'Clie-F'!$A$5:$H$7000,7,0),"")</f>
        <v/>
      </c>
      <c r="E3483" s="111" t="str">
        <f t="shared" ca="1" si="54"/>
        <v/>
      </c>
      <c r="F3483" s="111" t="str">
        <f>IFERROR(VLOOKUP($I$4&amp;"--"&amp;ROW(A3477),'Clie-F'!$A$5:$J$7000,9,0),"")</f>
        <v/>
      </c>
      <c r="G3483" s="111" t="str">
        <f>IFERROR(VLOOKUP($I$4&amp;"--"&amp;ROW(A3477),'Clie-F'!$A$5:$J$7000,10,0),"")</f>
        <v/>
      </c>
    </row>
    <row r="3484" spans="2:7" ht="30" customHeight="1" x14ac:dyDescent="0.3">
      <c r="B3484" s="110">
        <v>3478</v>
      </c>
      <c r="C3484" s="111" t="str">
        <f>IFERROR(VLOOKUP($I$4&amp;"--"&amp;ROW(A3478),'Clie-F'!$A$5:$H$7000,4,0),"")</f>
        <v/>
      </c>
      <c r="D3484" s="112" t="str">
        <f>IFERROR(VLOOKUP($I$4&amp;"--"&amp;ROW(A3478),'Clie-F'!$A$5:$H$7000,7,0),"")</f>
        <v/>
      </c>
      <c r="E3484" s="111" t="str">
        <f t="shared" ca="1" si="54"/>
        <v/>
      </c>
      <c r="F3484" s="111" t="str">
        <f>IFERROR(VLOOKUP($I$4&amp;"--"&amp;ROW(A3478),'Clie-F'!$A$5:$J$7000,9,0),"")</f>
        <v/>
      </c>
      <c r="G3484" s="111" t="str">
        <f>IFERROR(VLOOKUP($I$4&amp;"--"&amp;ROW(A3478),'Clie-F'!$A$5:$J$7000,10,0),"")</f>
        <v/>
      </c>
    </row>
    <row r="3485" spans="2:7" ht="30" customHeight="1" x14ac:dyDescent="0.3">
      <c r="B3485" s="110">
        <v>3479</v>
      </c>
      <c r="C3485" s="111" t="str">
        <f>IFERROR(VLOOKUP($I$4&amp;"--"&amp;ROW(A3479),'Clie-F'!$A$5:$H$7000,4,0),"")</f>
        <v/>
      </c>
      <c r="D3485" s="112" t="str">
        <f>IFERROR(VLOOKUP($I$4&amp;"--"&amp;ROW(A3479),'Clie-F'!$A$5:$H$7000,7,0),"")</f>
        <v/>
      </c>
      <c r="E3485" s="111" t="str">
        <f t="shared" ca="1" si="54"/>
        <v/>
      </c>
      <c r="F3485" s="111" t="str">
        <f>IFERROR(VLOOKUP($I$4&amp;"--"&amp;ROW(A3479),'Clie-F'!$A$5:$J$7000,9,0),"")</f>
        <v/>
      </c>
      <c r="G3485" s="111" t="str">
        <f>IFERROR(VLOOKUP($I$4&amp;"--"&amp;ROW(A3479),'Clie-F'!$A$5:$J$7000,10,0),"")</f>
        <v/>
      </c>
    </row>
    <row r="3486" spans="2:7" ht="30" customHeight="1" x14ac:dyDescent="0.3">
      <c r="B3486" s="110">
        <v>3480</v>
      </c>
      <c r="C3486" s="111" t="str">
        <f>IFERROR(VLOOKUP($I$4&amp;"--"&amp;ROW(A3480),'Clie-F'!$A$5:$H$7000,4,0),"")</f>
        <v/>
      </c>
      <c r="D3486" s="112" t="str">
        <f>IFERROR(VLOOKUP($I$4&amp;"--"&amp;ROW(A3480),'Clie-F'!$A$5:$H$7000,7,0),"")</f>
        <v/>
      </c>
      <c r="E3486" s="111" t="str">
        <f t="shared" ca="1" si="54"/>
        <v/>
      </c>
      <c r="F3486" s="111" t="str">
        <f>IFERROR(VLOOKUP($I$4&amp;"--"&amp;ROW(A3480),'Clie-F'!$A$5:$J$7000,9,0),"")</f>
        <v/>
      </c>
      <c r="G3486" s="111" t="str">
        <f>IFERROR(VLOOKUP($I$4&amp;"--"&amp;ROW(A3480),'Clie-F'!$A$5:$J$7000,10,0),"")</f>
        <v/>
      </c>
    </row>
    <row r="3487" spans="2:7" ht="30" customHeight="1" x14ac:dyDescent="0.3">
      <c r="B3487" s="110">
        <v>3481</v>
      </c>
      <c r="C3487" s="111" t="str">
        <f>IFERROR(VLOOKUP($I$4&amp;"--"&amp;ROW(A3481),'Clie-F'!$A$5:$H$7000,4,0),"")</f>
        <v/>
      </c>
      <c r="D3487" s="112" t="str">
        <f>IFERROR(VLOOKUP($I$4&amp;"--"&amp;ROW(A3481),'Clie-F'!$A$5:$H$7000,7,0),"")</f>
        <v/>
      </c>
      <c r="E3487" s="111" t="str">
        <f t="shared" ca="1" si="54"/>
        <v/>
      </c>
      <c r="F3487" s="111" t="str">
        <f>IFERROR(VLOOKUP($I$4&amp;"--"&amp;ROW(A3481),'Clie-F'!$A$5:$J$7000,9,0),"")</f>
        <v/>
      </c>
      <c r="G3487" s="111" t="str">
        <f>IFERROR(VLOOKUP($I$4&amp;"--"&amp;ROW(A3481),'Clie-F'!$A$5:$J$7000,10,0),"")</f>
        <v/>
      </c>
    </row>
    <row r="3488" spans="2:7" ht="30" customHeight="1" x14ac:dyDescent="0.3">
      <c r="B3488" s="110">
        <v>3482</v>
      </c>
      <c r="C3488" s="111" t="str">
        <f>IFERROR(VLOOKUP($I$4&amp;"--"&amp;ROW(A3482),'Clie-F'!$A$5:$H$7000,4,0),"")</f>
        <v/>
      </c>
      <c r="D3488" s="112" t="str">
        <f>IFERROR(VLOOKUP($I$4&amp;"--"&amp;ROW(A3482),'Clie-F'!$A$5:$H$7000,7,0),"")</f>
        <v/>
      </c>
      <c r="E3488" s="111" t="str">
        <f t="shared" ca="1" si="54"/>
        <v/>
      </c>
      <c r="F3488" s="111" t="str">
        <f>IFERROR(VLOOKUP($I$4&amp;"--"&amp;ROW(A3482),'Clie-F'!$A$5:$J$7000,9,0),"")</f>
        <v/>
      </c>
      <c r="G3488" s="111" t="str">
        <f>IFERROR(VLOOKUP($I$4&amp;"--"&amp;ROW(A3482),'Clie-F'!$A$5:$J$7000,10,0),"")</f>
        <v/>
      </c>
    </row>
    <row r="3489" spans="2:7" ht="30" customHeight="1" x14ac:dyDescent="0.3">
      <c r="B3489" s="110">
        <v>3483</v>
      </c>
      <c r="C3489" s="111" t="str">
        <f>IFERROR(VLOOKUP($I$4&amp;"--"&amp;ROW(A3483),'Clie-F'!$A$5:$H$7000,4,0),"")</f>
        <v/>
      </c>
      <c r="D3489" s="112" t="str">
        <f>IFERROR(VLOOKUP($I$4&amp;"--"&amp;ROW(A3483),'Clie-F'!$A$5:$H$7000,7,0),"")</f>
        <v/>
      </c>
      <c r="E3489" s="111" t="str">
        <f t="shared" ca="1" si="54"/>
        <v/>
      </c>
      <c r="F3489" s="111" t="str">
        <f>IFERROR(VLOOKUP($I$4&amp;"--"&amp;ROW(A3483),'Clie-F'!$A$5:$J$7000,9,0),"")</f>
        <v/>
      </c>
      <c r="G3489" s="111" t="str">
        <f>IFERROR(VLOOKUP($I$4&amp;"--"&amp;ROW(A3483),'Clie-F'!$A$5:$J$7000,10,0),"")</f>
        <v/>
      </c>
    </row>
    <row r="3490" spans="2:7" ht="30" customHeight="1" x14ac:dyDescent="0.3">
      <c r="B3490" s="110">
        <v>3484</v>
      </c>
      <c r="C3490" s="111" t="str">
        <f>IFERROR(VLOOKUP($I$4&amp;"--"&amp;ROW(A3484),'Clie-F'!$A$5:$H$7000,4,0),"")</f>
        <v/>
      </c>
      <c r="D3490" s="112" t="str">
        <f>IFERROR(VLOOKUP($I$4&amp;"--"&amp;ROW(A3484),'Clie-F'!$A$5:$H$7000,7,0),"")</f>
        <v/>
      </c>
      <c r="E3490" s="111" t="str">
        <f t="shared" ca="1" si="54"/>
        <v/>
      </c>
      <c r="F3490" s="111" t="str">
        <f>IFERROR(VLOOKUP($I$4&amp;"--"&amp;ROW(A3484),'Clie-F'!$A$5:$J$7000,9,0),"")</f>
        <v/>
      </c>
      <c r="G3490" s="111" t="str">
        <f>IFERROR(VLOOKUP($I$4&amp;"--"&amp;ROW(A3484),'Clie-F'!$A$5:$J$7000,10,0),"")</f>
        <v/>
      </c>
    </row>
    <row r="3491" spans="2:7" ht="30" customHeight="1" x14ac:dyDescent="0.3">
      <c r="B3491" s="110">
        <v>3485</v>
      </c>
      <c r="C3491" s="111" t="str">
        <f>IFERROR(VLOOKUP($I$4&amp;"--"&amp;ROW(A3485),'Clie-F'!$A$5:$H$7000,4,0),"")</f>
        <v/>
      </c>
      <c r="D3491" s="112" t="str">
        <f>IFERROR(VLOOKUP($I$4&amp;"--"&amp;ROW(A3485),'Clie-F'!$A$5:$H$7000,7,0),"")</f>
        <v/>
      </c>
      <c r="E3491" s="111" t="str">
        <f t="shared" ca="1" si="54"/>
        <v/>
      </c>
      <c r="F3491" s="111" t="str">
        <f>IFERROR(VLOOKUP($I$4&amp;"--"&amp;ROW(A3485),'Clie-F'!$A$5:$J$7000,9,0),"")</f>
        <v/>
      </c>
      <c r="G3491" s="111" t="str">
        <f>IFERROR(VLOOKUP($I$4&amp;"--"&amp;ROW(A3485),'Clie-F'!$A$5:$J$7000,10,0),"")</f>
        <v/>
      </c>
    </row>
    <row r="3492" spans="2:7" ht="30" customHeight="1" x14ac:dyDescent="0.3">
      <c r="B3492" s="110">
        <v>3486</v>
      </c>
      <c r="C3492" s="111" t="str">
        <f>IFERROR(VLOOKUP($I$4&amp;"--"&amp;ROW(A3486),'Clie-F'!$A$5:$H$7000,4,0),"")</f>
        <v/>
      </c>
      <c r="D3492" s="112" t="str">
        <f>IFERROR(VLOOKUP($I$4&amp;"--"&amp;ROW(A3486),'Clie-F'!$A$5:$H$7000,7,0),"")</f>
        <v/>
      </c>
      <c r="E3492" s="111" t="str">
        <f t="shared" ca="1" si="54"/>
        <v/>
      </c>
      <c r="F3492" s="111" t="str">
        <f>IFERROR(VLOOKUP($I$4&amp;"--"&amp;ROW(A3486),'Clie-F'!$A$5:$J$7000,9,0),"")</f>
        <v/>
      </c>
      <c r="G3492" s="111" t="str">
        <f>IFERROR(VLOOKUP($I$4&amp;"--"&amp;ROW(A3486),'Clie-F'!$A$5:$J$7000,10,0),"")</f>
        <v/>
      </c>
    </row>
    <row r="3493" spans="2:7" ht="30" customHeight="1" x14ac:dyDescent="0.3">
      <c r="B3493" s="110">
        <v>3487</v>
      </c>
      <c r="C3493" s="111" t="str">
        <f>IFERROR(VLOOKUP($I$4&amp;"--"&amp;ROW(A3487),'Clie-F'!$A$5:$H$7000,4,0),"")</f>
        <v/>
      </c>
      <c r="D3493" s="112" t="str">
        <f>IFERROR(VLOOKUP($I$4&amp;"--"&amp;ROW(A3487),'Clie-F'!$A$5:$H$7000,7,0),"")</f>
        <v/>
      </c>
      <c r="E3493" s="111" t="str">
        <f t="shared" ca="1" si="54"/>
        <v/>
      </c>
      <c r="F3493" s="111" t="str">
        <f>IFERROR(VLOOKUP($I$4&amp;"--"&amp;ROW(A3487),'Clie-F'!$A$5:$J$7000,9,0),"")</f>
        <v/>
      </c>
      <c r="G3493" s="111" t="str">
        <f>IFERROR(VLOOKUP($I$4&amp;"--"&amp;ROW(A3487),'Clie-F'!$A$5:$J$7000,10,0),"")</f>
        <v/>
      </c>
    </row>
    <row r="3494" spans="2:7" ht="30" customHeight="1" x14ac:dyDescent="0.3">
      <c r="B3494" s="110">
        <v>3488</v>
      </c>
      <c r="C3494" s="111" t="str">
        <f>IFERROR(VLOOKUP($I$4&amp;"--"&amp;ROW(A3488),'Clie-F'!$A$5:$H$7000,4,0),"")</f>
        <v/>
      </c>
      <c r="D3494" s="112" t="str">
        <f>IFERROR(VLOOKUP($I$4&amp;"--"&amp;ROW(A3488),'Clie-F'!$A$5:$H$7000,7,0),"")</f>
        <v/>
      </c>
      <c r="E3494" s="111" t="str">
        <f t="shared" ca="1" si="54"/>
        <v/>
      </c>
      <c r="F3494" s="111" t="str">
        <f>IFERROR(VLOOKUP($I$4&amp;"--"&amp;ROW(A3488),'Clie-F'!$A$5:$J$7000,9,0),"")</f>
        <v/>
      </c>
      <c r="G3494" s="111" t="str">
        <f>IFERROR(VLOOKUP($I$4&amp;"--"&amp;ROW(A3488),'Clie-F'!$A$5:$J$7000,10,0),"")</f>
        <v/>
      </c>
    </row>
    <row r="3495" spans="2:7" ht="30" customHeight="1" x14ac:dyDescent="0.3">
      <c r="B3495" s="110">
        <v>3489</v>
      </c>
      <c r="C3495" s="111" t="str">
        <f>IFERROR(VLOOKUP($I$4&amp;"--"&amp;ROW(A3489),'Clie-F'!$A$5:$H$7000,4,0),"")</f>
        <v/>
      </c>
      <c r="D3495" s="112" t="str">
        <f>IFERROR(VLOOKUP($I$4&amp;"--"&amp;ROW(A3489),'Clie-F'!$A$5:$H$7000,7,0),"")</f>
        <v/>
      </c>
      <c r="E3495" s="111" t="str">
        <f t="shared" ca="1" si="54"/>
        <v/>
      </c>
      <c r="F3495" s="111" t="str">
        <f>IFERROR(VLOOKUP($I$4&amp;"--"&amp;ROW(A3489),'Clie-F'!$A$5:$J$7000,9,0),"")</f>
        <v/>
      </c>
      <c r="G3495" s="111" t="str">
        <f>IFERROR(VLOOKUP($I$4&amp;"--"&amp;ROW(A3489),'Clie-F'!$A$5:$J$7000,10,0),"")</f>
        <v/>
      </c>
    </row>
    <row r="3496" spans="2:7" ht="30" customHeight="1" x14ac:dyDescent="0.3">
      <c r="B3496" s="110">
        <v>3490</v>
      </c>
      <c r="C3496" s="111" t="str">
        <f>IFERROR(VLOOKUP($I$4&amp;"--"&amp;ROW(A3490),'Clie-F'!$A$5:$H$7000,4,0),"")</f>
        <v/>
      </c>
      <c r="D3496" s="112" t="str">
        <f>IFERROR(VLOOKUP($I$4&amp;"--"&amp;ROW(A3490),'Clie-F'!$A$5:$H$7000,7,0),"")</f>
        <v/>
      </c>
      <c r="E3496" s="111" t="str">
        <f t="shared" ca="1" si="54"/>
        <v/>
      </c>
      <c r="F3496" s="111" t="str">
        <f>IFERROR(VLOOKUP($I$4&amp;"--"&amp;ROW(A3490),'Clie-F'!$A$5:$J$7000,9,0),"")</f>
        <v/>
      </c>
      <c r="G3496" s="111" t="str">
        <f>IFERROR(VLOOKUP($I$4&amp;"--"&amp;ROW(A3490),'Clie-F'!$A$5:$J$7000,10,0),"")</f>
        <v/>
      </c>
    </row>
    <row r="3497" spans="2:7" ht="30" customHeight="1" x14ac:dyDescent="0.3">
      <c r="B3497" s="110">
        <v>3491</v>
      </c>
      <c r="C3497" s="111" t="str">
        <f>IFERROR(VLOOKUP($I$4&amp;"--"&amp;ROW(A3491),'Clie-F'!$A$5:$H$7000,4,0),"")</f>
        <v/>
      </c>
      <c r="D3497" s="112" t="str">
        <f>IFERROR(VLOOKUP($I$4&amp;"--"&amp;ROW(A3491),'Clie-F'!$A$5:$H$7000,7,0),"")</f>
        <v/>
      </c>
      <c r="E3497" s="111" t="str">
        <f t="shared" ca="1" si="54"/>
        <v/>
      </c>
      <c r="F3497" s="111" t="str">
        <f>IFERROR(VLOOKUP($I$4&amp;"--"&amp;ROW(A3491),'Clie-F'!$A$5:$J$7000,9,0),"")</f>
        <v/>
      </c>
      <c r="G3497" s="111" t="str">
        <f>IFERROR(VLOOKUP($I$4&amp;"--"&amp;ROW(A3491),'Clie-F'!$A$5:$J$7000,10,0),"")</f>
        <v/>
      </c>
    </row>
    <row r="3498" spans="2:7" ht="30" customHeight="1" x14ac:dyDescent="0.3">
      <c r="B3498" s="110">
        <v>3492</v>
      </c>
      <c r="C3498" s="111" t="str">
        <f>IFERROR(VLOOKUP($I$4&amp;"--"&amp;ROW(A3492),'Clie-F'!$A$5:$H$7000,4,0),"")</f>
        <v/>
      </c>
      <c r="D3498" s="112" t="str">
        <f>IFERROR(VLOOKUP($I$4&amp;"--"&amp;ROW(A3492),'Clie-F'!$A$5:$H$7000,7,0),"")</f>
        <v/>
      </c>
      <c r="E3498" s="111" t="str">
        <f t="shared" ca="1" si="54"/>
        <v/>
      </c>
      <c r="F3498" s="111" t="str">
        <f>IFERROR(VLOOKUP($I$4&amp;"--"&amp;ROW(A3492),'Clie-F'!$A$5:$J$7000,9,0),"")</f>
        <v/>
      </c>
      <c r="G3498" s="111" t="str">
        <f>IFERROR(VLOOKUP($I$4&amp;"--"&amp;ROW(A3492),'Clie-F'!$A$5:$J$7000,10,0),"")</f>
        <v/>
      </c>
    </row>
    <row r="3499" spans="2:7" ht="30" customHeight="1" x14ac:dyDescent="0.3">
      <c r="B3499" s="110">
        <v>3493</v>
      </c>
      <c r="C3499" s="111" t="str">
        <f>IFERROR(VLOOKUP($I$4&amp;"--"&amp;ROW(A3493),'Clie-F'!$A$5:$H$7000,4,0),"")</f>
        <v/>
      </c>
      <c r="D3499" s="112" t="str">
        <f>IFERROR(VLOOKUP($I$4&amp;"--"&amp;ROW(A3493),'Clie-F'!$A$5:$H$7000,7,0),"")</f>
        <v/>
      </c>
      <c r="E3499" s="111" t="str">
        <f t="shared" ca="1" si="54"/>
        <v/>
      </c>
      <c r="F3499" s="111" t="str">
        <f>IFERROR(VLOOKUP($I$4&amp;"--"&amp;ROW(A3493),'Clie-F'!$A$5:$J$7000,9,0),"")</f>
        <v/>
      </c>
      <c r="G3499" s="111" t="str">
        <f>IFERROR(VLOOKUP($I$4&amp;"--"&amp;ROW(A3493),'Clie-F'!$A$5:$J$7000,10,0),"")</f>
        <v/>
      </c>
    </row>
    <row r="3500" spans="2:7" ht="30" customHeight="1" x14ac:dyDescent="0.3">
      <c r="B3500" s="110">
        <v>3494</v>
      </c>
      <c r="C3500" s="111" t="str">
        <f>IFERROR(VLOOKUP($I$4&amp;"--"&amp;ROW(A3494),'Clie-F'!$A$5:$H$7000,4,0),"")</f>
        <v/>
      </c>
      <c r="D3500" s="112" t="str">
        <f>IFERROR(VLOOKUP($I$4&amp;"--"&amp;ROW(A3494),'Clie-F'!$A$5:$H$7000,7,0),"")</f>
        <v/>
      </c>
      <c r="E3500" s="111" t="str">
        <f t="shared" ca="1" si="54"/>
        <v/>
      </c>
      <c r="F3500" s="111" t="str">
        <f>IFERROR(VLOOKUP($I$4&amp;"--"&amp;ROW(A3494),'Clie-F'!$A$5:$J$7000,9,0),"")</f>
        <v/>
      </c>
      <c r="G3500" s="111" t="str">
        <f>IFERROR(VLOOKUP($I$4&amp;"--"&amp;ROW(A3494),'Clie-F'!$A$5:$J$7000,10,0),"")</f>
        <v/>
      </c>
    </row>
    <row r="3501" spans="2:7" ht="30" customHeight="1" x14ac:dyDescent="0.3">
      <c r="B3501" s="110">
        <v>3495</v>
      </c>
      <c r="C3501" s="111" t="str">
        <f>IFERROR(VLOOKUP($I$4&amp;"--"&amp;ROW(A3495),'Clie-F'!$A$5:$H$7000,4,0),"")</f>
        <v/>
      </c>
      <c r="D3501" s="112" t="str">
        <f>IFERROR(VLOOKUP($I$4&amp;"--"&amp;ROW(A3495),'Clie-F'!$A$5:$H$7000,7,0),"")</f>
        <v/>
      </c>
      <c r="E3501" s="111" t="str">
        <f t="shared" ca="1" si="54"/>
        <v/>
      </c>
      <c r="F3501" s="111" t="str">
        <f>IFERROR(VLOOKUP($I$4&amp;"--"&amp;ROW(A3495),'Clie-F'!$A$5:$J$7000,9,0),"")</f>
        <v/>
      </c>
      <c r="G3501" s="111" t="str">
        <f>IFERROR(VLOOKUP($I$4&amp;"--"&amp;ROW(A3495),'Clie-F'!$A$5:$J$7000,10,0),"")</f>
        <v/>
      </c>
    </row>
    <row r="3502" spans="2:7" ht="30" customHeight="1" x14ac:dyDescent="0.3">
      <c r="B3502" s="110">
        <v>3496</v>
      </c>
      <c r="C3502" s="111" t="str">
        <f>IFERROR(VLOOKUP($I$4&amp;"--"&amp;ROW(A3496),'Clie-F'!$A$5:$H$7000,4,0),"")</f>
        <v/>
      </c>
      <c r="D3502" s="112" t="str">
        <f>IFERROR(VLOOKUP($I$4&amp;"--"&amp;ROW(A3496),'Clie-F'!$A$5:$H$7000,7,0),"")</f>
        <v/>
      </c>
      <c r="E3502" s="111" t="str">
        <f t="shared" ca="1" si="54"/>
        <v/>
      </c>
      <c r="F3502" s="111" t="str">
        <f>IFERROR(VLOOKUP($I$4&amp;"--"&amp;ROW(A3496),'Clie-F'!$A$5:$J$7000,9,0),"")</f>
        <v/>
      </c>
      <c r="G3502" s="111" t="str">
        <f>IFERROR(VLOOKUP($I$4&amp;"--"&amp;ROW(A3496),'Clie-F'!$A$5:$J$7000,10,0),"")</f>
        <v/>
      </c>
    </row>
    <row r="3503" spans="2:7" ht="30" customHeight="1" x14ac:dyDescent="0.3">
      <c r="B3503" s="110">
        <v>3497</v>
      </c>
      <c r="C3503" s="111" t="str">
        <f>IFERROR(VLOOKUP($I$4&amp;"--"&amp;ROW(A3497),'Clie-F'!$A$5:$H$7000,4,0),"")</f>
        <v/>
      </c>
      <c r="D3503" s="112" t="str">
        <f>IFERROR(VLOOKUP($I$4&amp;"--"&amp;ROW(A3497),'Clie-F'!$A$5:$H$7000,7,0),"")</f>
        <v/>
      </c>
      <c r="E3503" s="111" t="str">
        <f t="shared" ca="1" si="54"/>
        <v/>
      </c>
      <c r="F3503" s="111" t="str">
        <f>IFERROR(VLOOKUP($I$4&amp;"--"&amp;ROW(A3497),'Clie-F'!$A$5:$J$7000,9,0),"")</f>
        <v/>
      </c>
      <c r="G3503" s="111" t="str">
        <f>IFERROR(VLOOKUP($I$4&amp;"--"&amp;ROW(A3497),'Clie-F'!$A$5:$J$7000,10,0),"")</f>
        <v/>
      </c>
    </row>
    <row r="3504" spans="2:7" ht="30" customHeight="1" x14ac:dyDescent="0.3">
      <c r="B3504" s="110">
        <v>3498</v>
      </c>
      <c r="C3504" s="111" t="str">
        <f>IFERROR(VLOOKUP($I$4&amp;"--"&amp;ROW(A3498),'Clie-F'!$A$5:$H$7000,4,0),"")</f>
        <v/>
      </c>
      <c r="D3504" s="112" t="str">
        <f>IFERROR(VLOOKUP($I$4&amp;"--"&amp;ROW(A3498),'Clie-F'!$A$5:$H$7000,7,0),"")</f>
        <v/>
      </c>
      <c r="E3504" s="111" t="str">
        <f t="shared" ca="1" si="54"/>
        <v/>
      </c>
      <c r="F3504" s="111" t="str">
        <f>IFERROR(VLOOKUP($I$4&amp;"--"&amp;ROW(A3498),'Clie-F'!$A$5:$J$7000,9,0),"")</f>
        <v/>
      </c>
      <c r="G3504" s="111" t="str">
        <f>IFERROR(VLOOKUP($I$4&amp;"--"&amp;ROW(A3498),'Clie-F'!$A$5:$J$7000,10,0),"")</f>
        <v/>
      </c>
    </row>
    <row r="3505" spans="2:7" ht="30" customHeight="1" x14ac:dyDescent="0.3">
      <c r="B3505" s="110">
        <v>3499</v>
      </c>
      <c r="C3505" s="111" t="str">
        <f>IFERROR(VLOOKUP($I$4&amp;"--"&amp;ROW(A3499),'Clie-F'!$A$5:$H$7000,4,0),"")</f>
        <v/>
      </c>
      <c r="D3505" s="112" t="str">
        <f>IFERROR(VLOOKUP($I$4&amp;"--"&amp;ROW(A3499),'Clie-F'!$A$5:$H$7000,7,0),"")</f>
        <v/>
      </c>
      <c r="E3505" s="111" t="str">
        <f t="shared" ca="1" si="54"/>
        <v/>
      </c>
      <c r="F3505" s="111" t="str">
        <f>IFERROR(VLOOKUP($I$4&amp;"--"&amp;ROW(A3499),'Clie-F'!$A$5:$J$7000,9,0),"")</f>
        <v/>
      </c>
      <c r="G3505" s="111" t="str">
        <f>IFERROR(VLOOKUP($I$4&amp;"--"&amp;ROW(A3499),'Clie-F'!$A$5:$J$7000,10,0),"")</f>
        <v/>
      </c>
    </row>
    <row r="3506" spans="2:7" ht="30" customHeight="1" x14ac:dyDescent="0.3">
      <c r="B3506" s="110">
        <v>3500</v>
      </c>
      <c r="C3506" s="111" t="str">
        <f>IFERROR(VLOOKUP($I$4&amp;"--"&amp;ROW(A3500),'Clie-F'!$A$5:$H$7000,4,0),"")</f>
        <v/>
      </c>
      <c r="D3506" s="112" t="str">
        <f>IFERROR(VLOOKUP($I$4&amp;"--"&amp;ROW(A3500),'Clie-F'!$A$5:$H$7000,7,0),"")</f>
        <v/>
      </c>
      <c r="E3506" s="111" t="str">
        <f t="shared" ca="1" si="54"/>
        <v/>
      </c>
      <c r="F3506" s="111" t="str">
        <f>IFERROR(VLOOKUP($I$4&amp;"--"&amp;ROW(A3500),'Clie-F'!$A$5:$J$7000,9,0),"")</f>
        <v/>
      </c>
      <c r="G3506" s="111" t="str">
        <f>IFERROR(VLOOKUP($I$4&amp;"--"&amp;ROW(A3500),'Clie-F'!$A$5:$J$7000,10,0),"")</f>
        <v/>
      </c>
    </row>
    <row r="3507" spans="2:7" ht="30" customHeight="1" x14ac:dyDescent="0.3">
      <c r="B3507" s="110">
        <v>3501</v>
      </c>
      <c r="C3507" s="111" t="str">
        <f>IFERROR(VLOOKUP($I$4&amp;"--"&amp;ROW(A3501),'Clie-F'!$A$5:$H$7000,4,0),"")</f>
        <v/>
      </c>
      <c r="D3507" s="112" t="str">
        <f>IFERROR(VLOOKUP($I$4&amp;"--"&amp;ROW(A3501),'Clie-F'!$A$5:$H$7000,7,0),"")</f>
        <v/>
      </c>
      <c r="E3507" s="111" t="str">
        <f t="shared" ca="1" si="54"/>
        <v/>
      </c>
      <c r="F3507" s="111" t="str">
        <f>IFERROR(VLOOKUP($I$4&amp;"--"&amp;ROW(A3501),'Clie-F'!$A$5:$J$7000,9,0),"")</f>
        <v/>
      </c>
      <c r="G3507" s="111" t="str">
        <f>IFERROR(VLOOKUP($I$4&amp;"--"&amp;ROW(A3501),'Clie-F'!$A$5:$J$7000,10,0),"")</f>
        <v/>
      </c>
    </row>
    <row r="3508" spans="2:7" ht="30" customHeight="1" x14ac:dyDescent="0.3">
      <c r="B3508" s="110">
        <v>3502</v>
      </c>
      <c r="C3508" s="111" t="str">
        <f>IFERROR(VLOOKUP($I$4&amp;"--"&amp;ROW(A3502),'Clie-F'!$A$5:$H$7000,4,0),"")</f>
        <v/>
      </c>
      <c r="D3508" s="112" t="str">
        <f>IFERROR(VLOOKUP($I$4&amp;"--"&amp;ROW(A3502),'Clie-F'!$A$5:$H$7000,7,0),"")</f>
        <v/>
      </c>
      <c r="E3508" s="111" t="str">
        <f t="shared" ca="1" si="54"/>
        <v/>
      </c>
      <c r="F3508" s="111" t="str">
        <f>IFERROR(VLOOKUP($I$4&amp;"--"&amp;ROW(A3502),'Clie-F'!$A$5:$J$7000,9,0),"")</f>
        <v/>
      </c>
      <c r="G3508" s="111" t="str">
        <f>IFERROR(VLOOKUP($I$4&amp;"--"&amp;ROW(A3502),'Clie-F'!$A$5:$J$7000,10,0),"")</f>
        <v/>
      </c>
    </row>
    <row r="3509" spans="2:7" ht="30" customHeight="1" x14ac:dyDescent="0.3">
      <c r="B3509" s="110">
        <v>3503</v>
      </c>
      <c r="C3509" s="111" t="str">
        <f>IFERROR(VLOOKUP($I$4&amp;"--"&amp;ROW(A3503),'Clie-F'!$A$5:$H$7000,4,0),"")</f>
        <v/>
      </c>
      <c r="D3509" s="112" t="str">
        <f>IFERROR(VLOOKUP($I$4&amp;"--"&amp;ROW(A3503),'Clie-F'!$A$5:$H$7000,7,0),"")</f>
        <v/>
      </c>
      <c r="E3509" s="111" t="str">
        <f t="shared" ca="1" si="54"/>
        <v/>
      </c>
      <c r="F3509" s="111" t="str">
        <f>IFERROR(VLOOKUP($I$4&amp;"--"&amp;ROW(A3503),'Clie-F'!$A$5:$J$7000,9,0),"")</f>
        <v/>
      </c>
      <c r="G3509" s="111" t="str">
        <f>IFERROR(VLOOKUP($I$4&amp;"--"&amp;ROW(A3503),'Clie-F'!$A$5:$J$7000,10,0),"")</f>
        <v/>
      </c>
    </row>
    <row r="3510" spans="2:7" ht="30" customHeight="1" x14ac:dyDescent="0.3">
      <c r="B3510" s="110">
        <v>3504</v>
      </c>
      <c r="C3510" s="111" t="str">
        <f>IFERROR(VLOOKUP($I$4&amp;"--"&amp;ROW(A3504),'Clie-F'!$A$5:$H$7000,4,0),"")</f>
        <v/>
      </c>
      <c r="D3510" s="112" t="str">
        <f>IFERROR(VLOOKUP($I$4&amp;"--"&amp;ROW(A3504),'Clie-F'!$A$5:$H$7000,7,0),"")</f>
        <v/>
      </c>
      <c r="E3510" s="111" t="str">
        <f t="shared" ca="1" si="54"/>
        <v/>
      </c>
      <c r="F3510" s="111" t="str">
        <f>IFERROR(VLOOKUP($I$4&amp;"--"&amp;ROW(A3504),'Clie-F'!$A$5:$J$7000,9,0),"")</f>
        <v/>
      </c>
      <c r="G3510" s="111" t="str">
        <f>IFERROR(VLOOKUP($I$4&amp;"--"&amp;ROW(A3504),'Clie-F'!$A$5:$J$7000,10,0),"")</f>
        <v/>
      </c>
    </row>
    <row r="3511" spans="2:7" ht="30" customHeight="1" x14ac:dyDescent="0.3">
      <c r="B3511" s="110">
        <v>3505</v>
      </c>
      <c r="C3511" s="111" t="str">
        <f>IFERROR(VLOOKUP($I$4&amp;"--"&amp;ROW(A3505),'Clie-F'!$A$5:$H$7000,4,0),"")</f>
        <v/>
      </c>
      <c r="D3511" s="112" t="str">
        <f>IFERROR(VLOOKUP($I$4&amp;"--"&amp;ROW(A3505),'Clie-F'!$A$5:$H$7000,7,0),"")</f>
        <v/>
      </c>
      <c r="E3511" s="111" t="str">
        <f t="shared" ca="1" si="54"/>
        <v/>
      </c>
      <c r="F3511" s="111" t="str">
        <f>IFERROR(VLOOKUP($I$4&amp;"--"&amp;ROW(A3505),'Clie-F'!$A$5:$J$7000,9,0),"")</f>
        <v/>
      </c>
      <c r="G3511" s="111" t="str">
        <f>IFERROR(VLOOKUP($I$4&amp;"--"&amp;ROW(A3505),'Clie-F'!$A$5:$J$7000,10,0),"")</f>
        <v/>
      </c>
    </row>
    <row r="3512" spans="2:7" ht="30" customHeight="1" x14ac:dyDescent="0.3">
      <c r="B3512" s="110">
        <v>3506</v>
      </c>
      <c r="C3512" s="111" t="str">
        <f>IFERROR(VLOOKUP($I$4&amp;"--"&amp;ROW(A3506),'Clie-F'!$A$5:$H$7000,4,0),"")</f>
        <v/>
      </c>
      <c r="D3512" s="112" t="str">
        <f>IFERROR(VLOOKUP($I$4&amp;"--"&amp;ROW(A3506),'Clie-F'!$A$5:$H$7000,7,0),"")</f>
        <v/>
      </c>
      <c r="E3512" s="111" t="str">
        <f t="shared" ca="1" si="54"/>
        <v/>
      </c>
      <c r="F3512" s="111" t="str">
        <f>IFERROR(VLOOKUP($I$4&amp;"--"&amp;ROW(A3506),'Clie-F'!$A$5:$J$7000,9,0),"")</f>
        <v/>
      </c>
      <c r="G3512" s="111" t="str">
        <f>IFERROR(VLOOKUP($I$4&amp;"--"&amp;ROW(A3506),'Clie-F'!$A$5:$J$7000,10,0),"")</f>
        <v/>
      </c>
    </row>
    <row r="3513" spans="2:7" ht="30" customHeight="1" x14ac:dyDescent="0.3">
      <c r="B3513" s="110">
        <v>3507</v>
      </c>
      <c r="C3513" s="111" t="str">
        <f>IFERROR(VLOOKUP($I$4&amp;"--"&amp;ROW(A3507),'Clie-F'!$A$5:$H$7000,4,0),"")</f>
        <v/>
      </c>
      <c r="D3513" s="112" t="str">
        <f>IFERROR(VLOOKUP($I$4&amp;"--"&amp;ROW(A3507),'Clie-F'!$A$5:$H$7000,7,0),"")</f>
        <v/>
      </c>
      <c r="E3513" s="111" t="str">
        <f t="shared" ca="1" si="54"/>
        <v/>
      </c>
      <c r="F3513" s="111" t="str">
        <f>IFERROR(VLOOKUP($I$4&amp;"--"&amp;ROW(A3507),'Clie-F'!$A$5:$J$7000,9,0),"")</f>
        <v/>
      </c>
      <c r="G3513" s="111" t="str">
        <f>IFERROR(VLOOKUP($I$4&amp;"--"&amp;ROW(A3507),'Clie-F'!$A$5:$J$7000,10,0),"")</f>
        <v/>
      </c>
    </row>
    <row r="3514" spans="2:7" ht="30" customHeight="1" x14ac:dyDescent="0.3">
      <c r="B3514" s="110">
        <v>3508</v>
      </c>
      <c r="C3514" s="111" t="str">
        <f>IFERROR(VLOOKUP($I$4&amp;"--"&amp;ROW(A3508),'Clie-F'!$A$5:$H$7000,4,0),"")</f>
        <v/>
      </c>
      <c r="D3514" s="112" t="str">
        <f>IFERROR(VLOOKUP($I$4&amp;"--"&amp;ROW(A3508),'Clie-F'!$A$5:$H$7000,7,0),"")</f>
        <v/>
      </c>
      <c r="E3514" s="111" t="str">
        <f t="shared" ca="1" si="54"/>
        <v/>
      </c>
      <c r="F3514" s="111" t="str">
        <f>IFERROR(VLOOKUP($I$4&amp;"--"&amp;ROW(A3508),'Clie-F'!$A$5:$J$7000,9,0),"")</f>
        <v/>
      </c>
      <c r="G3514" s="111" t="str">
        <f>IFERROR(VLOOKUP($I$4&amp;"--"&amp;ROW(A3508),'Clie-F'!$A$5:$J$7000,10,0),"")</f>
        <v/>
      </c>
    </row>
    <row r="3515" spans="2:7" ht="30" customHeight="1" x14ac:dyDescent="0.3">
      <c r="B3515" s="110">
        <v>3509</v>
      </c>
      <c r="C3515" s="111" t="str">
        <f>IFERROR(VLOOKUP($I$4&amp;"--"&amp;ROW(A3509),'Clie-F'!$A$5:$H$7000,4,0),"")</f>
        <v/>
      </c>
      <c r="D3515" s="112" t="str">
        <f>IFERROR(VLOOKUP($I$4&amp;"--"&amp;ROW(A3509),'Clie-F'!$A$5:$H$7000,7,0),"")</f>
        <v/>
      </c>
      <c r="E3515" s="111" t="str">
        <f t="shared" ca="1" si="54"/>
        <v/>
      </c>
      <c r="F3515" s="111" t="str">
        <f>IFERROR(VLOOKUP($I$4&amp;"--"&amp;ROW(A3509),'Clie-F'!$A$5:$J$7000,9,0),"")</f>
        <v/>
      </c>
      <c r="G3515" s="111" t="str">
        <f>IFERROR(VLOOKUP($I$4&amp;"--"&amp;ROW(A3509),'Clie-F'!$A$5:$J$7000,10,0),"")</f>
        <v/>
      </c>
    </row>
    <row r="3516" spans="2:7" ht="30" customHeight="1" x14ac:dyDescent="0.3">
      <c r="B3516" s="110">
        <v>3510</v>
      </c>
      <c r="C3516" s="111" t="str">
        <f>IFERROR(VLOOKUP($I$4&amp;"--"&amp;ROW(A3510),'Clie-F'!$A$5:$H$7000,4,0),"")</f>
        <v/>
      </c>
      <c r="D3516" s="112" t="str">
        <f>IFERROR(VLOOKUP($I$4&amp;"--"&amp;ROW(A3510),'Clie-F'!$A$5:$H$7000,7,0),"")</f>
        <v/>
      </c>
      <c r="E3516" s="111" t="str">
        <f t="shared" ca="1" si="54"/>
        <v/>
      </c>
      <c r="F3516" s="111" t="str">
        <f>IFERROR(VLOOKUP($I$4&amp;"--"&amp;ROW(A3510),'Clie-F'!$A$5:$J$7000,9,0),"")</f>
        <v/>
      </c>
      <c r="G3516" s="111" t="str">
        <f>IFERROR(VLOOKUP($I$4&amp;"--"&amp;ROW(A3510),'Clie-F'!$A$5:$J$7000,10,0),"")</f>
        <v/>
      </c>
    </row>
    <row r="3517" spans="2:7" ht="30" customHeight="1" x14ac:dyDescent="0.3">
      <c r="B3517" s="110">
        <v>3511</v>
      </c>
      <c r="C3517" s="111" t="str">
        <f>IFERROR(VLOOKUP($I$4&amp;"--"&amp;ROW(A3511),'Clie-F'!$A$5:$H$7000,4,0),"")</f>
        <v/>
      </c>
      <c r="D3517" s="112" t="str">
        <f>IFERROR(VLOOKUP($I$4&amp;"--"&amp;ROW(A3511),'Clie-F'!$A$5:$H$7000,7,0),"")</f>
        <v/>
      </c>
      <c r="E3517" s="111" t="str">
        <f t="shared" ca="1" si="54"/>
        <v/>
      </c>
      <c r="F3517" s="111" t="str">
        <f>IFERROR(VLOOKUP($I$4&amp;"--"&amp;ROW(A3511),'Clie-F'!$A$5:$J$7000,9,0),"")</f>
        <v/>
      </c>
      <c r="G3517" s="111" t="str">
        <f>IFERROR(VLOOKUP($I$4&amp;"--"&amp;ROW(A3511),'Clie-F'!$A$5:$J$7000,10,0),"")</f>
        <v/>
      </c>
    </row>
    <row r="3518" spans="2:7" ht="30" customHeight="1" x14ac:dyDescent="0.3">
      <c r="B3518" s="110">
        <v>3512</v>
      </c>
      <c r="C3518" s="111" t="str">
        <f>IFERROR(VLOOKUP($I$4&amp;"--"&amp;ROW(A3512),'Clie-F'!$A$5:$H$7000,4,0),"")</f>
        <v/>
      </c>
      <c r="D3518" s="112" t="str">
        <f>IFERROR(VLOOKUP($I$4&amp;"--"&amp;ROW(A3512),'Clie-F'!$A$5:$H$7000,7,0),"")</f>
        <v/>
      </c>
      <c r="E3518" s="111" t="str">
        <f t="shared" ca="1" si="54"/>
        <v/>
      </c>
      <c r="F3518" s="111" t="str">
        <f>IFERROR(VLOOKUP($I$4&amp;"--"&amp;ROW(A3512),'Clie-F'!$A$5:$J$7000,9,0),"")</f>
        <v/>
      </c>
      <c r="G3518" s="111" t="str">
        <f>IFERROR(VLOOKUP($I$4&amp;"--"&amp;ROW(A3512),'Clie-F'!$A$5:$J$7000,10,0),"")</f>
        <v/>
      </c>
    </row>
    <row r="3519" spans="2:7" ht="30" customHeight="1" x14ac:dyDescent="0.3">
      <c r="B3519" s="110">
        <v>3513</v>
      </c>
      <c r="C3519" s="111" t="str">
        <f>IFERROR(VLOOKUP($I$4&amp;"--"&amp;ROW(A3513),'Clie-F'!$A$5:$H$7000,4,0),"")</f>
        <v/>
      </c>
      <c r="D3519" s="112" t="str">
        <f>IFERROR(VLOOKUP($I$4&amp;"--"&amp;ROW(A3513),'Clie-F'!$A$5:$H$7000,7,0),"")</f>
        <v/>
      </c>
      <c r="E3519" s="111" t="str">
        <f t="shared" ca="1" si="54"/>
        <v/>
      </c>
      <c r="F3519" s="111" t="str">
        <f>IFERROR(VLOOKUP($I$4&amp;"--"&amp;ROW(A3513),'Clie-F'!$A$5:$J$7000,9,0),"")</f>
        <v/>
      </c>
      <c r="G3519" s="111" t="str">
        <f>IFERROR(VLOOKUP($I$4&amp;"--"&amp;ROW(A3513),'Clie-F'!$A$5:$J$7000,10,0),"")</f>
        <v/>
      </c>
    </row>
    <row r="3520" spans="2:7" ht="30" customHeight="1" x14ac:dyDescent="0.3">
      <c r="B3520" s="110">
        <v>3514</v>
      </c>
      <c r="C3520" s="111" t="str">
        <f>IFERROR(VLOOKUP($I$4&amp;"--"&amp;ROW(A3514),'Clie-F'!$A$5:$H$7000,4,0),"")</f>
        <v/>
      </c>
      <c r="D3520" s="112" t="str">
        <f>IFERROR(VLOOKUP($I$4&amp;"--"&amp;ROW(A3514),'Clie-F'!$A$5:$H$7000,7,0),"")</f>
        <v/>
      </c>
      <c r="E3520" s="111" t="str">
        <f t="shared" ca="1" si="54"/>
        <v/>
      </c>
      <c r="F3520" s="111" t="str">
        <f>IFERROR(VLOOKUP($I$4&amp;"--"&amp;ROW(A3514),'Clie-F'!$A$5:$J$7000,9,0),"")</f>
        <v/>
      </c>
      <c r="G3520" s="111" t="str">
        <f>IFERROR(VLOOKUP($I$4&amp;"--"&amp;ROW(A3514),'Clie-F'!$A$5:$J$7000,10,0),"")</f>
        <v/>
      </c>
    </row>
    <row r="3521" spans="2:7" ht="30" customHeight="1" x14ac:dyDescent="0.3">
      <c r="B3521" s="110">
        <v>3515</v>
      </c>
      <c r="C3521" s="111" t="str">
        <f>IFERROR(VLOOKUP($I$4&amp;"--"&amp;ROW(A3515),'Clie-F'!$A$5:$H$7000,4,0),"")</f>
        <v/>
      </c>
      <c r="D3521" s="112" t="str">
        <f>IFERROR(VLOOKUP($I$4&amp;"--"&amp;ROW(A3515),'Clie-F'!$A$5:$H$7000,7,0),"")</f>
        <v/>
      </c>
      <c r="E3521" s="111" t="str">
        <f t="shared" ca="1" si="54"/>
        <v/>
      </c>
      <c r="F3521" s="111" t="str">
        <f>IFERROR(VLOOKUP($I$4&amp;"--"&amp;ROW(A3515),'Clie-F'!$A$5:$J$7000,9,0),"")</f>
        <v/>
      </c>
      <c r="G3521" s="111" t="str">
        <f>IFERROR(VLOOKUP($I$4&amp;"--"&amp;ROW(A3515),'Clie-F'!$A$5:$J$7000,10,0),"")</f>
        <v/>
      </c>
    </row>
    <row r="3522" spans="2:7" ht="30" customHeight="1" x14ac:dyDescent="0.3">
      <c r="B3522" s="110">
        <v>3516</v>
      </c>
      <c r="C3522" s="111" t="str">
        <f>IFERROR(VLOOKUP($I$4&amp;"--"&amp;ROW(A3516),'Clie-F'!$A$5:$H$7000,4,0),"")</f>
        <v/>
      </c>
      <c r="D3522" s="112" t="str">
        <f>IFERROR(VLOOKUP($I$4&amp;"--"&amp;ROW(A3516),'Clie-F'!$A$5:$H$7000,7,0),"")</f>
        <v/>
      </c>
      <c r="E3522" s="111" t="str">
        <f t="shared" ca="1" si="54"/>
        <v/>
      </c>
      <c r="F3522" s="111" t="str">
        <f>IFERROR(VLOOKUP($I$4&amp;"--"&amp;ROW(A3516),'Clie-F'!$A$5:$J$7000,9,0),"")</f>
        <v/>
      </c>
      <c r="G3522" s="111" t="str">
        <f>IFERROR(VLOOKUP($I$4&amp;"--"&amp;ROW(A3516),'Clie-F'!$A$5:$J$7000,10,0),"")</f>
        <v/>
      </c>
    </row>
    <row r="3523" spans="2:7" ht="30" customHeight="1" x14ac:dyDescent="0.3">
      <c r="B3523" s="110">
        <v>3517</v>
      </c>
      <c r="C3523" s="111" t="str">
        <f>IFERROR(VLOOKUP($I$4&amp;"--"&amp;ROW(A3517),'Clie-F'!$A$5:$H$7000,4,0),"")</f>
        <v/>
      </c>
      <c r="D3523" s="112" t="str">
        <f>IFERROR(VLOOKUP($I$4&amp;"--"&amp;ROW(A3517),'Clie-F'!$A$5:$H$7000,7,0),"")</f>
        <v/>
      </c>
      <c r="E3523" s="111" t="str">
        <f t="shared" ca="1" si="54"/>
        <v/>
      </c>
      <c r="F3523" s="111" t="str">
        <f>IFERROR(VLOOKUP($I$4&amp;"--"&amp;ROW(A3517),'Clie-F'!$A$5:$J$7000,9,0),"")</f>
        <v/>
      </c>
      <c r="G3523" s="111" t="str">
        <f>IFERROR(VLOOKUP($I$4&amp;"--"&amp;ROW(A3517),'Clie-F'!$A$5:$J$7000,10,0),"")</f>
        <v/>
      </c>
    </row>
    <row r="3524" spans="2:7" ht="30" customHeight="1" x14ac:dyDescent="0.3">
      <c r="B3524" s="110">
        <v>3518</v>
      </c>
      <c r="C3524" s="111" t="str">
        <f>IFERROR(VLOOKUP($I$4&amp;"--"&amp;ROW(A3518),'Clie-F'!$A$5:$H$7000,4,0),"")</f>
        <v/>
      </c>
      <c r="D3524" s="112" t="str">
        <f>IFERROR(VLOOKUP($I$4&amp;"--"&amp;ROW(A3518),'Clie-F'!$A$5:$H$7000,7,0),"")</f>
        <v/>
      </c>
      <c r="E3524" s="111" t="str">
        <f t="shared" ca="1" si="54"/>
        <v/>
      </c>
      <c r="F3524" s="111" t="str">
        <f>IFERROR(VLOOKUP($I$4&amp;"--"&amp;ROW(A3518),'Clie-F'!$A$5:$J$7000,9,0),"")</f>
        <v/>
      </c>
      <c r="G3524" s="111" t="str">
        <f>IFERROR(VLOOKUP($I$4&amp;"--"&amp;ROW(A3518),'Clie-F'!$A$5:$J$7000,10,0),"")</f>
        <v/>
      </c>
    </row>
    <row r="3525" spans="2:7" ht="30" customHeight="1" x14ac:dyDescent="0.3">
      <c r="B3525" s="110">
        <v>3519</v>
      </c>
      <c r="C3525" s="111" t="str">
        <f>IFERROR(VLOOKUP($I$4&amp;"--"&amp;ROW(A3519),'Clie-F'!$A$5:$H$7000,4,0),"")</f>
        <v/>
      </c>
      <c r="D3525" s="112" t="str">
        <f>IFERROR(VLOOKUP($I$4&amp;"--"&amp;ROW(A3519),'Clie-F'!$A$5:$H$7000,7,0),"")</f>
        <v/>
      </c>
      <c r="E3525" s="111" t="str">
        <f t="shared" ca="1" si="54"/>
        <v/>
      </c>
      <c r="F3525" s="111" t="str">
        <f>IFERROR(VLOOKUP($I$4&amp;"--"&amp;ROW(A3519),'Clie-F'!$A$5:$J$7000,9,0),"")</f>
        <v/>
      </c>
      <c r="G3525" s="111" t="str">
        <f>IFERROR(VLOOKUP($I$4&amp;"--"&amp;ROW(A3519),'Clie-F'!$A$5:$J$7000,10,0),"")</f>
        <v/>
      </c>
    </row>
    <row r="3526" spans="2:7" ht="30" customHeight="1" x14ac:dyDescent="0.3">
      <c r="B3526" s="110">
        <v>3520</v>
      </c>
      <c r="C3526" s="111" t="str">
        <f>IFERROR(VLOOKUP($I$4&amp;"--"&amp;ROW(A3520),'Clie-F'!$A$5:$H$7000,4,0),"")</f>
        <v/>
      </c>
      <c r="D3526" s="112" t="str">
        <f>IFERROR(VLOOKUP($I$4&amp;"--"&amp;ROW(A3520),'Clie-F'!$A$5:$H$7000,7,0),"")</f>
        <v/>
      </c>
      <c r="E3526" s="111" t="str">
        <f t="shared" ca="1" si="54"/>
        <v/>
      </c>
      <c r="F3526" s="111" t="str">
        <f>IFERROR(VLOOKUP($I$4&amp;"--"&amp;ROW(A3520),'Clie-F'!$A$5:$J$7000,9,0),"")</f>
        <v/>
      </c>
      <c r="G3526" s="111" t="str">
        <f>IFERROR(VLOOKUP($I$4&amp;"--"&amp;ROW(A3520),'Clie-F'!$A$5:$J$7000,10,0),"")</f>
        <v/>
      </c>
    </row>
    <row r="3527" spans="2:7" ht="30" customHeight="1" x14ac:dyDescent="0.3">
      <c r="B3527" s="110">
        <v>3521</v>
      </c>
      <c r="C3527" s="111" t="str">
        <f>IFERROR(VLOOKUP($I$4&amp;"--"&amp;ROW(A3521),'Clie-F'!$A$5:$H$7000,4,0),"")</f>
        <v/>
      </c>
      <c r="D3527" s="112" t="str">
        <f>IFERROR(VLOOKUP($I$4&amp;"--"&amp;ROW(A3521),'Clie-F'!$A$5:$H$7000,7,0),"")</f>
        <v/>
      </c>
      <c r="E3527" s="111" t="str">
        <f t="shared" ref="E3527:E3590" ca="1" si="55">IFERROR(IF(D3527,DATEDIF(D3527,TODAY(),"Y"),""),"")</f>
        <v/>
      </c>
      <c r="F3527" s="111" t="str">
        <f>IFERROR(VLOOKUP($I$4&amp;"--"&amp;ROW(A3521),'Clie-F'!$A$5:$J$7000,9,0),"")</f>
        <v/>
      </c>
      <c r="G3527" s="111" t="str">
        <f>IFERROR(VLOOKUP($I$4&amp;"--"&amp;ROW(A3521),'Clie-F'!$A$5:$J$7000,10,0),"")</f>
        <v/>
      </c>
    </row>
    <row r="3528" spans="2:7" ht="30" customHeight="1" x14ac:dyDescent="0.3">
      <c r="B3528" s="110">
        <v>3522</v>
      </c>
      <c r="C3528" s="111" t="str">
        <f>IFERROR(VLOOKUP($I$4&amp;"--"&amp;ROW(A3522),'Clie-F'!$A$5:$H$7000,4,0),"")</f>
        <v/>
      </c>
      <c r="D3528" s="112" t="str">
        <f>IFERROR(VLOOKUP($I$4&amp;"--"&amp;ROW(A3522),'Clie-F'!$A$5:$H$7000,7,0),"")</f>
        <v/>
      </c>
      <c r="E3528" s="111" t="str">
        <f t="shared" ca="1" si="55"/>
        <v/>
      </c>
      <c r="F3528" s="111" t="str">
        <f>IFERROR(VLOOKUP($I$4&amp;"--"&amp;ROW(A3522),'Clie-F'!$A$5:$J$7000,9,0),"")</f>
        <v/>
      </c>
      <c r="G3528" s="111" t="str">
        <f>IFERROR(VLOOKUP($I$4&amp;"--"&amp;ROW(A3522),'Clie-F'!$A$5:$J$7000,10,0),"")</f>
        <v/>
      </c>
    </row>
    <row r="3529" spans="2:7" ht="30" customHeight="1" x14ac:dyDescent="0.3">
      <c r="B3529" s="110">
        <v>3523</v>
      </c>
      <c r="C3529" s="111" t="str">
        <f>IFERROR(VLOOKUP($I$4&amp;"--"&amp;ROW(A3523),'Clie-F'!$A$5:$H$7000,4,0),"")</f>
        <v/>
      </c>
      <c r="D3529" s="112" t="str">
        <f>IFERROR(VLOOKUP($I$4&amp;"--"&amp;ROW(A3523),'Clie-F'!$A$5:$H$7000,7,0),"")</f>
        <v/>
      </c>
      <c r="E3529" s="111" t="str">
        <f t="shared" ca="1" si="55"/>
        <v/>
      </c>
      <c r="F3529" s="111" t="str">
        <f>IFERROR(VLOOKUP($I$4&amp;"--"&amp;ROW(A3523),'Clie-F'!$A$5:$J$7000,9,0),"")</f>
        <v/>
      </c>
      <c r="G3529" s="111" t="str">
        <f>IFERROR(VLOOKUP($I$4&amp;"--"&amp;ROW(A3523),'Clie-F'!$A$5:$J$7000,10,0),"")</f>
        <v/>
      </c>
    </row>
    <row r="3530" spans="2:7" ht="30" customHeight="1" x14ac:dyDescent="0.3">
      <c r="B3530" s="110">
        <v>3524</v>
      </c>
      <c r="C3530" s="111" t="str">
        <f>IFERROR(VLOOKUP($I$4&amp;"--"&amp;ROW(A3524),'Clie-F'!$A$5:$H$7000,4,0),"")</f>
        <v/>
      </c>
      <c r="D3530" s="112" t="str">
        <f>IFERROR(VLOOKUP($I$4&amp;"--"&amp;ROW(A3524),'Clie-F'!$A$5:$H$7000,7,0),"")</f>
        <v/>
      </c>
      <c r="E3530" s="111" t="str">
        <f t="shared" ca="1" si="55"/>
        <v/>
      </c>
      <c r="F3530" s="111" t="str">
        <f>IFERROR(VLOOKUP($I$4&amp;"--"&amp;ROW(A3524),'Clie-F'!$A$5:$J$7000,9,0),"")</f>
        <v/>
      </c>
      <c r="G3530" s="111" t="str">
        <f>IFERROR(VLOOKUP($I$4&amp;"--"&amp;ROW(A3524),'Clie-F'!$A$5:$J$7000,10,0),"")</f>
        <v/>
      </c>
    </row>
    <row r="3531" spans="2:7" ht="30" customHeight="1" x14ac:dyDescent="0.3">
      <c r="B3531" s="110">
        <v>3525</v>
      </c>
      <c r="C3531" s="111" t="str">
        <f>IFERROR(VLOOKUP($I$4&amp;"--"&amp;ROW(A3525),'Clie-F'!$A$5:$H$7000,4,0),"")</f>
        <v/>
      </c>
      <c r="D3531" s="112" t="str">
        <f>IFERROR(VLOOKUP($I$4&amp;"--"&amp;ROW(A3525),'Clie-F'!$A$5:$H$7000,7,0),"")</f>
        <v/>
      </c>
      <c r="E3531" s="111" t="str">
        <f t="shared" ca="1" si="55"/>
        <v/>
      </c>
      <c r="F3531" s="111" t="str">
        <f>IFERROR(VLOOKUP($I$4&amp;"--"&amp;ROW(A3525),'Clie-F'!$A$5:$J$7000,9,0),"")</f>
        <v/>
      </c>
      <c r="G3531" s="111" t="str">
        <f>IFERROR(VLOOKUP($I$4&amp;"--"&amp;ROW(A3525),'Clie-F'!$A$5:$J$7000,10,0),"")</f>
        <v/>
      </c>
    </row>
    <row r="3532" spans="2:7" ht="30" customHeight="1" x14ac:dyDescent="0.3">
      <c r="B3532" s="110">
        <v>3526</v>
      </c>
      <c r="C3532" s="111" t="str">
        <f>IFERROR(VLOOKUP($I$4&amp;"--"&amp;ROW(A3526),'Clie-F'!$A$5:$H$7000,4,0),"")</f>
        <v/>
      </c>
      <c r="D3532" s="112" t="str">
        <f>IFERROR(VLOOKUP($I$4&amp;"--"&amp;ROW(A3526),'Clie-F'!$A$5:$H$7000,7,0),"")</f>
        <v/>
      </c>
      <c r="E3532" s="111" t="str">
        <f t="shared" ca="1" si="55"/>
        <v/>
      </c>
      <c r="F3532" s="111" t="str">
        <f>IFERROR(VLOOKUP($I$4&amp;"--"&amp;ROW(A3526),'Clie-F'!$A$5:$J$7000,9,0),"")</f>
        <v/>
      </c>
      <c r="G3532" s="111" t="str">
        <f>IFERROR(VLOOKUP($I$4&amp;"--"&amp;ROW(A3526),'Clie-F'!$A$5:$J$7000,10,0),"")</f>
        <v/>
      </c>
    </row>
    <row r="3533" spans="2:7" ht="30" customHeight="1" x14ac:dyDescent="0.3">
      <c r="B3533" s="110">
        <v>3527</v>
      </c>
      <c r="C3533" s="111" t="str">
        <f>IFERROR(VLOOKUP($I$4&amp;"--"&amp;ROW(A3527),'Clie-F'!$A$5:$H$7000,4,0),"")</f>
        <v/>
      </c>
      <c r="D3533" s="112" t="str">
        <f>IFERROR(VLOOKUP($I$4&amp;"--"&amp;ROW(A3527),'Clie-F'!$A$5:$H$7000,7,0),"")</f>
        <v/>
      </c>
      <c r="E3533" s="111" t="str">
        <f t="shared" ca="1" si="55"/>
        <v/>
      </c>
      <c r="F3533" s="111" t="str">
        <f>IFERROR(VLOOKUP($I$4&amp;"--"&amp;ROW(A3527),'Clie-F'!$A$5:$J$7000,9,0),"")</f>
        <v/>
      </c>
      <c r="G3533" s="111" t="str">
        <f>IFERROR(VLOOKUP($I$4&amp;"--"&amp;ROW(A3527),'Clie-F'!$A$5:$J$7000,10,0),"")</f>
        <v/>
      </c>
    </row>
    <row r="3534" spans="2:7" ht="30" customHeight="1" x14ac:dyDescent="0.3">
      <c r="B3534" s="110">
        <v>3528</v>
      </c>
      <c r="C3534" s="111" t="str">
        <f>IFERROR(VLOOKUP($I$4&amp;"--"&amp;ROW(A3528),'Clie-F'!$A$5:$H$7000,4,0),"")</f>
        <v/>
      </c>
      <c r="D3534" s="112" t="str">
        <f>IFERROR(VLOOKUP($I$4&amp;"--"&amp;ROW(A3528),'Clie-F'!$A$5:$H$7000,7,0),"")</f>
        <v/>
      </c>
      <c r="E3534" s="111" t="str">
        <f t="shared" ca="1" si="55"/>
        <v/>
      </c>
      <c r="F3534" s="111" t="str">
        <f>IFERROR(VLOOKUP($I$4&amp;"--"&amp;ROW(A3528),'Clie-F'!$A$5:$J$7000,9,0),"")</f>
        <v/>
      </c>
      <c r="G3534" s="111" t="str">
        <f>IFERROR(VLOOKUP($I$4&amp;"--"&amp;ROW(A3528),'Clie-F'!$A$5:$J$7000,10,0),"")</f>
        <v/>
      </c>
    </row>
    <row r="3535" spans="2:7" ht="30" customHeight="1" x14ac:dyDescent="0.3">
      <c r="B3535" s="110">
        <v>3529</v>
      </c>
      <c r="C3535" s="111" t="str">
        <f>IFERROR(VLOOKUP($I$4&amp;"--"&amp;ROW(A3529),'Clie-F'!$A$5:$H$7000,4,0),"")</f>
        <v/>
      </c>
      <c r="D3535" s="112" t="str">
        <f>IFERROR(VLOOKUP($I$4&amp;"--"&amp;ROW(A3529),'Clie-F'!$A$5:$H$7000,7,0),"")</f>
        <v/>
      </c>
      <c r="E3535" s="111" t="str">
        <f t="shared" ca="1" si="55"/>
        <v/>
      </c>
      <c r="F3535" s="111" t="str">
        <f>IFERROR(VLOOKUP($I$4&amp;"--"&amp;ROW(A3529),'Clie-F'!$A$5:$J$7000,9,0),"")</f>
        <v/>
      </c>
      <c r="G3535" s="111" t="str">
        <f>IFERROR(VLOOKUP($I$4&amp;"--"&amp;ROW(A3529),'Clie-F'!$A$5:$J$7000,10,0),"")</f>
        <v/>
      </c>
    </row>
    <row r="3536" spans="2:7" ht="30" customHeight="1" x14ac:dyDescent="0.3">
      <c r="B3536" s="110">
        <v>3530</v>
      </c>
      <c r="C3536" s="111" t="str">
        <f>IFERROR(VLOOKUP($I$4&amp;"--"&amp;ROW(A3530),'Clie-F'!$A$5:$H$7000,4,0),"")</f>
        <v/>
      </c>
      <c r="D3536" s="112" t="str">
        <f>IFERROR(VLOOKUP($I$4&amp;"--"&amp;ROW(A3530),'Clie-F'!$A$5:$H$7000,7,0),"")</f>
        <v/>
      </c>
      <c r="E3536" s="111" t="str">
        <f t="shared" ca="1" si="55"/>
        <v/>
      </c>
      <c r="F3536" s="111" t="str">
        <f>IFERROR(VLOOKUP($I$4&amp;"--"&amp;ROW(A3530),'Clie-F'!$A$5:$J$7000,9,0),"")</f>
        <v/>
      </c>
      <c r="G3536" s="111" t="str">
        <f>IFERROR(VLOOKUP($I$4&amp;"--"&amp;ROW(A3530),'Clie-F'!$A$5:$J$7000,10,0),"")</f>
        <v/>
      </c>
    </row>
    <row r="3537" spans="2:7" ht="30" customHeight="1" x14ac:dyDescent="0.3">
      <c r="B3537" s="110">
        <v>3531</v>
      </c>
      <c r="C3537" s="111" t="str">
        <f>IFERROR(VLOOKUP($I$4&amp;"--"&amp;ROW(A3531),'Clie-F'!$A$5:$H$7000,4,0),"")</f>
        <v/>
      </c>
      <c r="D3537" s="112" t="str">
        <f>IFERROR(VLOOKUP($I$4&amp;"--"&amp;ROW(A3531),'Clie-F'!$A$5:$H$7000,7,0),"")</f>
        <v/>
      </c>
      <c r="E3537" s="111" t="str">
        <f t="shared" ca="1" si="55"/>
        <v/>
      </c>
      <c r="F3537" s="111" t="str">
        <f>IFERROR(VLOOKUP($I$4&amp;"--"&amp;ROW(A3531),'Clie-F'!$A$5:$J$7000,9,0),"")</f>
        <v/>
      </c>
      <c r="G3537" s="111" t="str">
        <f>IFERROR(VLOOKUP($I$4&amp;"--"&amp;ROW(A3531),'Clie-F'!$A$5:$J$7000,10,0),"")</f>
        <v/>
      </c>
    </row>
    <row r="3538" spans="2:7" ht="30" customHeight="1" x14ac:dyDescent="0.3">
      <c r="B3538" s="110">
        <v>3532</v>
      </c>
      <c r="C3538" s="111" t="str">
        <f>IFERROR(VLOOKUP($I$4&amp;"--"&amp;ROW(A3532),'Clie-F'!$A$5:$H$7000,4,0),"")</f>
        <v/>
      </c>
      <c r="D3538" s="112" t="str">
        <f>IFERROR(VLOOKUP($I$4&amp;"--"&amp;ROW(A3532),'Clie-F'!$A$5:$H$7000,7,0),"")</f>
        <v/>
      </c>
      <c r="E3538" s="111" t="str">
        <f t="shared" ca="1" si="55"/>
        <v/>
      </c>
      <c r="F3538" s="111" t="str">
        <f>IFERROR(VLOOKUP($I$4&amp;"--"&amp;ROW(A3532),'Clie-F'!$A$5:$J$7000,9,0),"")</f>
        <v/>
      </c>
      <c r="G3538" s="111" t="str">
        <f>IFERROR(VLOOKUP($I$4&amp;"--"&amp;ROW(A3532),'Clie-F'!$A$5:$J$7000,10,0),"")</f>
        <v/>
      </c>
    </row>
    <row r="3539" spans="2:7" ht="30" customHeight="1" x14ac:dyDescent="0.3">
      <c r="B3539" s="110">
        <v>3533</v>
      </c>
      <c r="C3539" s="111" t="str">
        <f>IFERROR(VLOOKUP($I$4&amp;"--"&amp;ROW(A3533),'Clie-F'!$A$5:$H$7000,4,0),"")</f>
        <v/>
      </c>
      <c r="D3539" s="112" t="str">
        <f>IFERROR(VLOOKUP($I$4&amp;"--"&amp;ROW(A3533),'Clie-F'!$A$5:$H$7000,7,0),"")</f>
        <v/>
      </c>
      <c r="E3539" s="111" t="str">
        <f t="shared" ca="1" si="55"/>
        <v/>
      </c>
      <c r="F3539" s="111" t="str">
        <f>IFERROR(VLOOKUP($I$4&amp;"--"&amp;ROW(A3533),'Clie-F'!$A$5:$J$7000,9,0),"")</f>
        <v/>
      </c>
      <c r="G3539" s="111" t="str">
        <f>IFERROR(VLOOKUP($I$4&amp;"--"&amp;ROW(A3533),'Clie-F'!$A$5:$J$7000,10,0),"")</f>
        <v/>
      </c>
    </row>
    <row r="3540" spans="2:7" ht="30" customHeight="1" x14ac:dyDescent="0.3">
      <c r="B3540" s="110">
        <v>3534</v>
      </c>
      <c r="C3540" s="111" t="str">
        <f>IFERROR(VLOOKUP($I$4&amp;"--"&amp;ROW(A3534),'Clie-F'!$A$5:$H$7000,4,0),"")</f>
        <v/>
      </c>
      <c r="D3540" s="112" t="str">
        <f>IFERROR(VLOOKUP($I$4&amp;"--"&amp;ROW(A3534),'Clie-F'!$A$5:$H$7000,7,0),"")</f>
        <v/>
      </c>
      <c r="E3540" s="111" t="str">
        <f t="shared" ca="1" si="55"/>
        <v/>
      </c>
      <c r="F3540" s="111" t="str">
        <f>IFERROR(VLOOKUP($I$4&amp;"--"&amp;ROW(A3534),'Clie-F'!$A$5:$J$7000,9,0),"")</f>
        <v/>
      </c>
      <c r="G3540" s="111" t="str">
        <f>IFERROR(VLOOKUP($I$4&amp;"--"&amp;ROW(A3534),'Clie-F'!$A$5:$J$7000,10,0),"")</f>
        <v/>
      </c>
    </row>
    <row r="3541" spans="2:7" ht="30" customHeight="1" x14ac:dyDescent="0.3">
      <c r="B3541" s="110">
        <v>3535</v>
      </c>
      <c r="C3541" s="111" t="str">
        <f>IFERROR(VLOOKUP($I$4&amp;"--"&amp;ROW(A3535),'Clie-F'!$A$5:$H$7000,4,0),"")</f>
        <v/>
      </c>
      <c r="D3541" s="112" t="str">
        <f>IFERROR(VLOOKUP($I$4&amp;"--"&amp;ROW(A3535),'Clie-F'!$A$5:$H$7000,7,0),"")</f>
        <v/>
      </c>
      <c r="E3541" s="111" t="str">
        <f t="shared" ca="1" si="55"/>
        <v/>
      </c>
      <c r="F3541" s="111" t="str">
        <f>IFERROR(VLOOKUP($I$4&amp;"--"&amp;ROW(A3535),'Clie-F'!$A$5:$J$7000,9,0),"")</f>
        <v/>
      </c>
      <c r="G3541" s="111" t="str">
        <f>IFERROR(VLOOKUP($I$4&amp;"--"&amp;ROW(A3535),'Clie-F'!$A$5:$J$7000,10,0),"")</f>
        <v/>
      </c>
    </row>
    <row r="3542" spans="2:7" ht="30" customHeight="1" x14ac:dyDescent="0.3">
      <c r="B3542" s="110">
        <v>3536</v>
      </c>
      <c r="C3542" s="111" t="str">
        <f>IFERROR(VLOOKUP($I$4&amp;"--"&amp;ROW(A3536),'Clie-F'!$A$5:$H$7000,4,0),"")</f>
        <v/>
      </c>
      <c r="D3542" s="112" t="str">
        <f>IFERROR(VLOOKUP($I$4&amp;"--"&amp;ROW(A3536),'Clie-F'!$A$5:$H$7000,7,0),"")</f>
        <v/>
      </c>
      <c r="E3542" s="111" t="str">
        <f t="shared" ca="1" si="55"/>
        <v/>
      </c>
      <c r="F3542" s="111" t="str">
        <f>IFERROR(VLOOKUP($I$4&amp;"--"&amp;ROW(A3536),'Clie-F'!$A$5:$J$7000,9,0),"")</f>
        <v/>
      </c>
      <c r="G3542" s="111" t="str">
        <f>IFERROR(VLOOKUP($I$4&amp;"--"&amp;ROW(A3536),'Clie-F'!$A$5:$J$7000,10,0),"")</f>
        <v/>
      </c>
    </row>
    <row r="3543" spans="2:7" ht="30" customHeight="1" x14ac:dyDescent="0.3">
      <c r="B3543" s="110">
        <v>3537</v>
      </c>
      <c r="C3543" s="111" t="str">
        <f>IFERROR(VLOOKUP($I$4&amp;"--"&amp;ROW(A3537),'Clie-F'!$A$5:$H$7000,4,0),"")</f>
        <v/>
      </c>
      <c r="D3543" s="112" t="str">
        <f>IFERROR(VLOOKUP($I$4&amp;"--"&amp;ROW(A3537),'Clie-F'!$A$5:$H$7000,7,0),"")</f>
        <v/>
      </c>
      <c r="E3543" s="111" t="str">
        <f t="shared" ca="1" si="55"/>
        <v/>
      </c>
      <c r="F3543" s="111" t="str">
        <f>IFERROR(VLOOKUP($I$4&amp;"--"&amp;ROW(A3537),'Clie-F'!$A$5:$J$7000,9,0),"")</f>
        <v/>
      </c>
      <c r="G3543" s="111" t="str">
        <f>IFERROR(VLOOKUP($I$4&amp;"--"&amp;ROW(A3537),'Clie-F'!$A$5:$J$7000,10,0),"")</f>
        <v/>
      </c>
    </row>
    <row r="3544" spans="2:7" ht="30" customHeight="1" x14ac:dyDescent="0.3">
      <c r="B3544" s="110">
        <v>3538</v>
      </c>
      <c r="C3544" s="111" t="str">
        <f>IFERROR(VLOOKUP($I$4&amp;"--"&amp;ROW(A3538),'Clie-F'!$A$5:$H$7000,4,0),"")</f>
        <v/>
      </c>
      <c r="D3544" s="112" t="str">
        <f>IFERROR(VLOOKUP($I$4&amp;"--"&amp;ROW(A3538),'Clie-F'!$A$5:$H$7000,7,0),"")</f>
        <v/>
      </c>
      <c r="E3544" s="111" t="str">
        <f t="shared" ca="1" si="55"/>
        <v/>
      </c>
      <c r="F3544" s="111" t="str">
        <f>IFERROR(VLOOKUP($I$4&amp;"--"&amp;ROW(A3538),'Clie-F'!$A$5:$J$7000,9,0),"")</f>
        <v/>
      </c>
      <c r="G3544" s="111" t="str">
        <f>IFERROR(VLOOKUP($I$4&amp;"--"&amp;ROW(A3538),'Clie-F'!$A$5:$J$7000,10,0),"")</f>
        <v/>
      </c>
    </row>
    <row r="3545" spans="2:7" ht="30" customHeight="1" x14ac:dyDescent="0.3">
      <c r="B3545" s="110">
        <v>3539</v>
      </c>
      <c r="C3545" s="111" t="str">
        <f>IFERROR(VLOOKUP($I$4&amp;"--"&amp;ROW(A3539),'Clie-F'!$A$5:$H$7000,4,0),"")</f>
        <v/>
      </c>
      <c r="D3545" s="112" t="str">
        <f>IFERROR(VLOOKUP($I$4&amp;"--"&amp;ROW(A3539),'Clie-F'!$A$5:$H$7000,7,0),"")</f>
        <v/>
      </c>
      <c r="E3545" s="111" t="str">
        <f t="shared" ca="1" si="55"/>
        <v/>
      </c>
      <c r="F3545" s="111" t="str">
        <f>IFERROR(VLOOKUP($I$4&amp;"--"&amp;ROW(A3539),'Clie-F'!$A$5:$J$7000,9,0),"")</f>
        <v/>
      </c>
      <c r="G3545" s="111" t="str">
        <f>IFERROR(VLOOKUP($I$4&amp;"--"&amp;ROW(A3539),'Clie-F'!$A$5:$J$7000,10,0),"")</f>
        <v/>
      </c>
    </row>
    <row r="3546" spans="2:7" ht="30" customHeight="1" x14ac:dyDescent="0.3">
      <c r="B3546" s="110">
        <v>3540</v>
      </c>
      <c r="C3546" s="111" t="str">
        <f>IFERROR(VLOOKUP($I$4&amp;"--"&amp;ROW(A3540),'Clie-F'!$A$5:$H$7000,4,0),"")</f>
        <v/>
      </c>
      <c r="D3546" s="112" t="str">
        <f>IFERROR(VLOOKUP($I$4&amp;"--"&amp;ROW(A3540),'Clie-F'!$A$5:$H$7000,7,0),"")</f>
        <v/>
      </c>
      <c r="E3546" s="111" t="str">
        <f t="shared" ca="1" si="55"/>
        <v/>
      </c>
      <c r="F3546" s="111" t="str">
        <f>IFERROR(VLOOKUP($I$4&amp;"--"&amp;ROW(A3540),'Clie-F'!$A$5:$J$7000,9,0),"")</f>
        <v/>
      </c>
      <c r="G3546" s="111" t="str">
        <f>IFERROR(VLOOKUP($I$4&amp;"--"&amp;ROW(A3540),'Clie-F'!$A$5:$J$7000,10,0),"")</f>
        <v/>
      </c>
    </row>
    <row r="3547" spans="2:7" ht="30" customHeight="1" x14ac:dyDescent="0.3">
      <c r="B3547" s="110">
        <v>3541</v>
      </c>
      <c r="C3547" s="111" t="str">
        <f>IFERROR(VLOOKUP($I$4&amp;"--"&amp;ROW(A3541),'Clie-F'!$A$5:$H$7000,4,0),"")</f>
        <v/>
      </c>
      <c r="D3547" s="112" t="str">
        <f>IFERROR(VLOOKUP($I$4&amp;"--"&amp;ROW(A3541),'Clie-F'!$A$5:$H$7000,7,0),"")</f>
        <v/>
      </c>
      <c r="E3547" s="111" t="str">
        <f t="shared" ca="1" si="55"/>
        <v/>
      </c>
      <c r="F3547" s="111" t="str">
        <f>IFERROR(VLOOKUP($I$4&amp;"--"&amp;ROW(A3541),'Clie-F'!$A$5:$J$7000,9,0),"")</f>
        <v/>
      </c>
      <c r="G3547" s="111" t="str">
        <f>IFERROR(VLOOKUP($I$4&amp;"--"&amp;ROW(A3541),'Clie-F'!$A$5:$J$7000,10,0),"")</f>
        <v/>
      </c>
    </row>
    <row r="3548" spans="2:7" ht="30" customHeight="1" x14ac:dyDescent="0.3">
      <c r="B3548" s="110">
        <v>3542</v>
      </c>
      <c r="C3548" s="111" t="str">
        <f>IFERROR(VLOOKUP($I$4&amp;"--"&amp;ROW(A3542),'Clie-F'!$A$5:$H$7000,4,0),"")</f>
        <v/>
      </c>
      <c r="D3548" s="112" t="str">
        <f>IFERROR(VLOOKUP($I$4&amp;"--"&amp;ROW(A3542),'Clie-F'!$A$5:$H$7000,7,0),"")</f>
        <v/>
      </c>
      <c r="E3548" s="111" t="str">
        <f t="shared" ca="1" si="55"/>
        <v/>
      </c>
      <c r="F3548" s="111" t="str">
        <f>IFERROR(VLOOKUP($I$4&amp;"--"&amp;ROW(A3542),'Clie-F'!$A$5:$J$7000,9,0),"")</f>
        <v/>
      </c>
      <c r="G3548" s="111" t="str">
        <f>IFERROR(VLOOKUP($I$4&amp;"--"&amp;ROW(A3542),'Clie-F'!$A$5:$J$7000,10,0),"")</f>
        <v/>
      </c>
    </row>
    <row r="3549" spans="2:7" ht="30" customHeight="1" x14ac:dyDescent="0.3">
      <c r="B3549" s="110">
        <v>3543</v>
      </c>
      <c r="C3549" s="111" t="str">
        <f>IFERROR(VLOOKUP($I$4&amp;"--"&amp;ROW(A3543),'Clie-F'!$A$5:$H$7000,4,0),"")</f>
        <v/>
      </c>
      <c r="D3549" s="112" t="str">
        <f>IFERROR(VLOOKUP($I$4&amp;"--"&amp;ROW(A3543),'Clie-F'!$A$5:$H$7000,7,0),"")</f>
        <v/>
      </c>
      <c r="E3549" s="111" t="str">
        <f t="shared" ca="1" si="55"/>
        <v/>
      </c>
      <c r="F3549" s="111" t="str">
        <f>IFERROR(VLOOKUP($I$4&amp;"--"&amp;ROW(A3543),'Clie-F'!$A$5:$J$7000,9,0),"")</f>
        <v/>
      </c>
      <c r="G3549" s="111" t="str">
        <f>IFERROR(VLOOKUP($I$4&amp;"--"&amp;ROW(A3543),'Clie-F'!$A$5:$J$7000,10,0),"")</f>
        <v/>
      </c>
    </row>
    <row r="3550" spans="2:7" ht="30" customHeight="1" x14ac:dyDescent="0.3">
      <c r="B3550" s="110">
        <v>3544</v>
      </c>
      <c r="C3550" s="111" t="str">
        <f>IFERROR(VLOOKUP($I$4&amp;"--"&amp;ROW(A3544),'Clie-F'!$A$5:$H$7000,4,0),"")</f>
        <v/>
      </c>
      <c r="D3550" s="112" t="str">
        <f>IFERROR(VLOOKUP($I$4&amp;"--"&amp;ROW(A3544),'Clie-F'!$A$5:$H$7000,7,0),"")</f>
        <v/>
      </c>
      <c r="E3550" s="111" t="str">
        <f t="shared" ca="1" si="55"/>
        <v/>
      </c>
      <c r="F3550" s="111" t="str">
        <f>IFERROR(VLOOKUP($I$4&amp;"--"&amp;ROW(A3544),'Clie-F'!$A$5:$J$7000,9,0),"")</f>
        <v/>
      </c>
      <c r="G3550" s="111" t="str">
        <f>IFERROR(VLOOKUP($I$4&amp;"--"&amp;ROW(A3544),'Clie-F'!$A$5:$J$7000,10,0),"")</f>
        <v/>
      </c>
    </row>
    <row r="3551" spans="2:7" ht="30" customHeight="1" x14ac:dyDescent="0.3">
      <c r="B3551" s="110">
        <v>3545</v>
      </c>
      <c r="C3551" s="111" t="str">
        <f>IFERROR(VLOOKUP($I$4&amp;"--"&amp;ROW(A3545),'Clie-F'!$A$5:$H$7000,4,0),"")</f>
        <v/>
      </c>
      <c r="D3551" s="112" t="str">
        <f>IFERROR(VLOOKUP($I$4&amp;"--"&amp;ROW(A3545),'Clie-F'!$A$5:$H$7000,7,0),"")</f>
        <v/>
      </c>
      <c r="E3551" s="111" t="str">
        <f t="shared" ca="1" si="55"/>
        <v/>
      </c>
      <c r="F3551" s="111" t="str">
        <f>IFERROR(VLOOKUP($I$4&amp;"--"&amp;ROW(A3545),'Clie-F'!$A$5:$J$7000,9,0),"")</f>
        <v/>
      </c>
      <c r="G3551" s="111" t="str">
        <f>IFERROR(VLOOKUP($I$4&amp;"--"&amp;ROW(A3545),'Clie-F'!$A$5:$J$7000,10,0),"")</f>
        <v/>
      </c>
    </row>
    <row r="3552" spans="2:7" ht="30" customHeight="1" x14ac:dyDescent="0.3">
      <c r="B3552" s="110">
        <v>3546</v>
      </c>
      <c r="C3552" s="111" t="str">
        <f>IFERROR(VLOOKUP($I$4&amp;"--"&amp;ROW(A3546),'Clie-F'!$A$5:$H$7000,4,0),"")</f>
        <v/>
      </c>
      <c r="D3552" s="112" t="str">
        <f>IFERROR(VLOOKUP($I$4&amp;"--"&amp;ROW(A3546),'Clie-F'!$A$5:$H$7000,7,0),"")</f>
        <v/>
      </c>
      <c r="E3552" s="111" t="str">
        <f t="shared" ca="1" si="55"/>
        <v/>
      </c>
      <c r="F3552" s="111" t="str">
        <f>IFERROR(VLOOKUP($I$4&amp;"--"&amp;ROW(A3546),'Clie-F'!$A$5:$J$7000,9,0),"")</f>
        <v/>
      </c>
      <c r="G3552" s="111" t="str">
        <f>IFERROR(VLOOKUP($I$4&amp;"--"&amp;ROW(A3546),'Clie-F'!$A$5:$J$7000,10,0),"")</f>
        <v/>
      </c>
    </row>
    <row r="3553" spans="2:7" ht="30" customHeight="1" x14ac:dyDescent="0.3">
      <c r="B3553" s="110">
        <v>3547</v>
      </c>
      <c r="C3553" s="111" t="str">
        <f>IFERROR(VLOOKUP($I$4&amp;"--"&amp;ROW(A3547),'Clie-F'!$A$5:$H$7000,4,0),"")</f>
        <v/>
      </c>
      <c r="D3553" s="112" t="str">
        <f>IFERROR(VLOOKUP($I$4&amp;"--"&amp;ROW(A3547),'Clie-F'!$A$5:$H$7000,7,0),"")</f>
        <v/>
      </c>
      <c r="E3553" s="111" t="str">
        <f t="shared" ca="1" si="55"/>
        <v/>
      </c>
      <c r="F3553" s="111" t="str">
        <f>IFERROR(VLOOKUP($I$4&amp;"--"&amp;ROW(A3547),'Clie-F'!$A$5:$J$7000,9,0),"")</f>
        <v/>
      </c>
      <c r="G3553" s="111" t="str">
        <f>IFERROR(VLOOKUP($I$4&amp;"--"&amp;ROW(A3547),'Clie-F'!$A$5:$J$7000,10,0),"")</f>
        <v/>
      </c>
    </row>
    <row r="3554" spans="2:7" ht="30" customHeight="1" x14ac:dyDescent="0.3">
      <c r="B3554" s="110">
        <v>3548</v>
      </c>
      <c r="C3554" s="111" t="str">
        <f>IFERROR(VLOOKUP($I$4&amp;"--"&amp;ROW(A3548),'Clie-F'!$A$5:$H$7000,4,0),"")</f>
        <v/>
      </c>
      <c r="D3554" s="112" t="str">
        <f>IFERROR(VLOOKUP($I$4&amp;"--"&amp;ROW(A3548),'Clie-F'!$A$5:$H$7000,7,0),"")</f>
        <v/>
      </c>
      <c r="E3554" s="111" t="str">
        <f t="shared" ca="1" si="55"/>
        <v/>
      </c>
      <c r="F3554" s="111" t="str">
        <f>IFERROR(VLOOKUP($I$4&amp;"--"&amp;ROW(A3548),'Clie-F'!$A$5:$J$7000,9,0),"")</f>
        <v/>
      </c>
      <c r="G3554" s="111" t="str">
        <f>IFERROR(VLOOKUP($I$4&amp;"--"&amp;ROW(A3548),'Clie-F'!$A$5:$J$7000,10,0),"")</f>
        <v/>
      </c>
    </row>
    <row r="3555" spans="2:7" ht="30" customHeight="1" x14ac:dyDescent="0.3">
      <c r="B3555" s="110">
        <v>3549</v>
      </c>
      <c r="C3555" s="111" t="str">
        <f>IFERROR(VLOOKUP($I$4&amp;"--"&amp;ROW(A3549),'Clie-F'!$A$5:$H$7000,4,0),"")</f>
        <v/>
      </c>
      <c r="D3555" s="112" t="str">
        <f>IFERROR(VLOOKUP($I$4&amp;"--"&amp;ROW(A3549),'Clie-F'!$A$5:$H$7000,7,0),"")</f>
        <v/>
      </c>
      <c r="E3555" s="111" t="str">
        <f t="shared" ca="1" si="55"/>
        <v/>
      </c>
      <c r="F3555" s="111" t="str">
        <f>IFERROR(VLOOKUP($I$4&amp;"--"&amp;ROW(A3549),'Clie-F'!$A$5:$J$7000,9,0),"")</f>
        <v/>
      </c>
      <c r="G3555" s="111" t="str">
        <f>IFERROR(VLOOKUP($I$4&amp;"--"&amp;ROW(A3549),'Clie-F'!$A$5:$J$7000,10,0),"")</f>
        <v/>
      </c>
    </row>
    <row r="3556" spans="2:7" ht="30" customHeight="1" x14ac:dyDescent="0.3">
      <c r="B3556" s="110">
        <v>3550</v>
      </c>
      <c r="C3556" s="111" t="str">
        <f>IFERROR(VLOOKUP($I$4&amp;"--"&amp;ROW(A3550),'Clie-F'!$A$5:$H$7000,4,0),"")</f>
        <v/>
      </c>
      <c r="D3556" s="112" t="str">
        <f>IFERROR(VLOOKUP($I$4&amp;"--"&amp;ROW(A3550),'Clie-F'!$A$5:$H$7000,7,0),"")</f>
        <v/>
      </c>
      <c r="E3556" s="111" t="str">
        <f t="shared" ca="1" si="55"/>
        <v/>
      </c>
      <c r="F3556" s="111" t="str">
        <f>IFERROR(VLOOKUP($I$4&amp;"--"&amp;ROW(A3550),'Clie-F'!$A$5:$J$7000,9,0),"")</f>
        <v/>
      </c>
      <c r="G3556" s="111" t="str">
        <f>IFERROR(VLOOKUP($I$4&amp;"--"&amp;ROW(A3550),'Clie-F'!$A$5:$J$7000,10,0),"")</f>
        <v/>
      </c>
    </row>
    <row r="3557" spans="2:7" ht="30" customHeight="1" x14ac:dyDescent="0.3">
      <c r="B3557" s="110">
        <v>3551</v>
      </c>
      <c r="C3557" s="111" t="str">
        <f>IFERROR(VLOOKUP($I$4&amp;"--"&amp;ROW(A3551),'Clie-F'!$A$5:$H$7000,4,0),"")</f>
        <v/>
      </c>
      <c r="D3557" s="112" t="str">
        <f>IFERROR(VLOOKUP($I$4&amp;"--"&amp;ROW(A3551),'Clie-F'!$A$5:$H$7000,7,0),"")</f>
        <v/>
      </c>
      <c r="E3557" s="111" t="str">
        <f t="shared" ca="1" si="55"/>
        <v/>
      </c>
      <c r="F3557" s="111" t="str">
        <f>IFERROR(VLOOKUP($I$4&amp;"--"&amp;ROW(A3551),'Clie-F'!$A$5:$J$7000,9,0),"")</f>
        <v/>
      </c>
      <c r="G3557" s="111" t="str">
        <f>IFERROR(VLOOKUP($I$4&amp;"--"&amp;ROW(A3551),'Clie-F'!$A$5:$J$7000,10,0),"")</f>
        <v/>
      </c>
    </row>
    <row r="3558" spans="2:7" ht="30" customHeight="1" x14ac:dyDescent="0.3">
      <c r="B3558" s="110">
        <v>3552</v>
      </c>
      <c r="C3558" s="111" t="str">
        <f>IFERROR(VLOOKUP($I$4&amp;"--"&amp;ROW(A3552),'Clie-F'!$A$5:$H$7000,4,0),"")</f>
        <v/>
      </c>
      <c r="D3558" s="112" t="str">
        <f>IFERROR(VLOOKUP($I$4&amp;"--"&amp;ROW(A3552),'Clie-F'!$A$5:$H$7000,7,0),"")</f>
        <v/>
      </c>
      <c r="E3558" s="111" t="str">
        <f t="shared" ca="1" si="55"/>
        <v/>
      </c>
      <c r="F3558" s="111" t="str">
        <f>IFERROR(VLOOKUP($I$4&amp;"--"&amp;ROW(A3552),'Clie-F'!$A$5:$J$7000,9,0),"")</f>
        <v/>
      </c>
      <c r="G3558" s="111" t="str">
        <f>IFERROR(VLOOKUP($I$4&amp;"--"&amp;ROW(A3552),'Clie-F'!$A$5:$J$7000,10,0),"")</f>
        <v/>
      </c>
    </row>
    <row r="3559" spans="2:7" ht="30" customHeight="1" x14ac:dyDescent="0.3">
      <c r="B3559" s="110">
        <v>3553</v>
      </c>
      <c r="C3559" s="111" t="str">
        <f>IFERROR(VLOOKUP($I$4&amp;"--"&amp;ROW(A3553),'Clie-F'!$A$5:$H$7000,4,0),"")</f>
        <v/>
      </c>
      <c r="D3559" s="112" t="str">
        <f>IFERROR(VLOOKUP($I$4&amp;"--"&amp;ROW(A3553),'Clie-F'!$A$5:$H$7000,7,0),"")</f>
        <v/>
      </c>
      <c r="E3559" s="111" t="str">
        <f t="shared" ca="1" si="55"/>
        <v/>
      </c>
      <c r="F3559" s="111" t="str">
        <f>IFERROR(VLOOKUP($I$4&amp;"--"&amp;ROW(A3553),'Clie-F'!$A$5:$J$7000,9,0),"")</f>
        <v/>
      </c>
      <c r="G3559" s="111" t="str">
        <f>IFERROR(VLOOKUP($I$4&amp;"--"&amp;ROW(A3553),'Clie-F'!$A$5:$J$7000,10,0),"")</f>
        <v/>
      </c>
    </row>
    <row r="3560" spans="2:7" ht="30" customHeight="1" x14ac:dyDescent="0.3">
      <c r="B3560" s="110">
        <v>3554</v>
      </c>
      <c r="C3560" s="111" t="str">
        <f>IFERROR(VLOOKUP($I$4&amp;"--"&amp;ROW(A3554),'Clie-F'!$A$5:$H$7000,4,0),"")</f>
        <v/>
      </c>
      <c r="D3560" s="112" t="str">
        <f>IFERROR(VLOOKUP($I$4&amp;"--"&amp;ROW(A3554),'Clie-F'!$A$5:$H$7000,7,0),"")</f>
        <v/>
      </c>
      <c r="E3560" s="111" t="str">
        <f t="shared" ca="1" si="55"/>
        <v/>
      </c>
      <c r="F3560" s="111" t="str">
        <f>IFERROR(VLOOKUP($I$4&amp;"--"&amp;ROW(A3554),'Clie-F'!$A$5:$J$7000,9,0),"")</f>
        <v/>
      </c>
      <c r="G3560" s="111" t="str">
        <f>IFERROR(VLOOKUP($I$4&amp;"--"&amp;ROW(A3554),'Clie-F'!$A$5:$J$7000,10,0),"")</f>
        <v/>
      </c>
    </row>
    <row r="3561" spans="2:7" ht="30" customHeight="1" x14ac:dyDescent="0.3">
      <c r="B3561" s="110">
        <v>3555</v>
      </c>
      <c r="C3561" s="111" t="str">
        <f>IFERROR(VLOOKUP($I$4&amp;"--"&amp;ROW(A3555),'Clie-F'!$A$5:$H$7000,4,0),"")</f>
        <v/>
      </c>
      <c r="D3561" s="112" t="str">
        <f>IFERROR(VLOOKUP($I$4&amp;"--"&amp;ROW(A3555),'Clie-F'!$A$5:$H$7000,7,0),"")</f>
        <v/>
      </c>
      <c r="E3561" s="111" t="str">
        <f t="shared" ca="1" si="55"/>
        <v/>
      </c>
      <c r="F3561" s="111" t="str">
        <f>IFERROR(VLOOKUP($I$4&amp;"--"&amp;ROW(A3555),'Clie-F'!$A$5:$J$7000,9,0),"")</f>
        <v/>
      </c>
      <c r="G3561" s="111" t="str">
        <f>IFERROR(VLOOKUP($I$4&amp;"--"&amp;ROW(A3555),'Clie-F'!$A$5:$J$7000,10,0),"")</f>
        <v/>
      </c>
    </row>
    <row r="3562" spans="2:7" ht="30" customHeight="1" x14ac:dyDescent="0.3">
      <c r="B3562" s="110">
        <v>3556</v>
      </c>
      <c r="C3562" s="111" t="str">
        <f>IFERROR(VLOOKUP($I$4&amp;"--"&amp;ROW(A3556),'Clie-F'!$A$5:$H$7000,4,0),"")</f>
        <v/>
      </c>
      <c r="D3562" s="112" t="str">
        <f>IFERROR(VLOOKUP($I$4&amp;"--"&amp;ROW(A3556),'Clie-F'!$A$5:$H$7000,7,0),"")</f>
        <v/>
      </c>
      <c r="E3562" s="111" t="str">
        <f t="shared" ca="1" si="55"/>
        <v/>
      </c>
      <c r="F3562" s="111" t="str">
        <f>IFERROR(VLOOKUP($I$4&amp;"--"&amp;ROW(A3556),'Clie-F'!$A$5:$J$7000,9,0),"")</f>
        <v/>
      </c>
      <c r="G3562" s="111" t="str">
        <f>IFERROR(VLOOKUP($I$4&amp;"--"&amp;ROW(A3556),'Clie-F'!$A$5:$J$7000,10,0),"")</f>
        <v/>
      </c>
    </row>
    <row r="3563" spans="2:7" ht="30" customHeight="1" x14ac:dyDescent="0.3">
      <c r="B3563" s="110">
        <v>3557</v>
      </c>
      <c r="C3563" s="111" t="str">
        <f>IFERROR(VLOOKUP($I$4&amp;"--"&amp;ROW(A3557),'Clie-F'!$A$5:$H$7000,4,0),"")</f>
        <v/>
      </c>
      <c r="D3563" s="112" t="str">
        <f>IFERROR(VLOOKUP($I$4&amp;"--"&amp;ROW(A3557),'Clie-F'!$A$5:$H$7000,7,0),"")</f>
        <v/>
      </c>
      <c r="E3563" s="111" t="str">
        <f t="shared" ca="1" si="55"/>
        <v/>
      </c>
      <c r="F3563" s="111" t="str">
        <f>IFERROR(VLOOKUP($I$4&amp;"--"&amp;ROW(A3557),'Clie-F'!$A$5:$J$7000,9,0),"")</f>
        <v/>
      </c>
      <c r="G3563" s="111" t="str">
        <f>IFERROR(VLOOKUP($I$4&amp;"--"&amp;ROW(A3557),'Clie-F'!$A$5:$J$7000,10,0),"")</f>
        <v/>
      </c>
    </row>
    <row r="3564" spans="2:7" ht="30" customHeight="1" x14ac:dyDescent="0.3">
      <c r="B3564" s="110">
        <v>3558</v>
      </c>
      <c r="C3564" s="111" t="str">
        <f>IFERROR(VLOOKUP($I$4&amp;"--"&amp;ROW(A3558),'Clie-F'!$A$5:$H$7000,4,0),"")</f>
        <v/>
      </c>
      <c r="D3564" s="112" t="str">
        <f>IFERROR(VLOOKUP($I$4&amp;"--"&amp;ROW(A3558),'Clie-F'!$A$5:$H$7000,7,0),"")</f>
        <v/>
      </c>
      <c r="E3564" s="111" t="str">
        <f t="shared" ca="1" si="55"/>
        <v/>
      </c>
      <c r="F3564" s="111" t="str">
        <f>IFERROR(VLOOKUP($I$4&amp;"--"&amp;ROW(A3558),'Clie-F'!$A$5:$J$7000,9,0),"")</f>
        <v/>
      </c>
      <c r="G3564" s="111" t="str">
        <f>IFERROR(VLOOKUP($I$4&amp;"--"&amp;ROW(A3558),'Clie-F'!$A$5:$J$7000,10,0),"")</f>
        <v/>
      </c>
    </row>
    <row r="3565" spans="2:7" ht="30" customHeight="1" x14ac:dyDescent="0.3">
      <c r="B3565" s="110">
        <v>3559</v>
      </c>
      <c r="C3565" s="111" t="str">
        <f>IFERROR(VLOOKUP($I$4&amp;"--"&amp;ROW(A3559),'Clie-F'!$A$5:$H$7000,4,0),"")</f>
        <v/>
      </c>
      <c r="D3565" s="112" t="str">
        <f>IFERROR(VLOOKUP($I$4&amp;"--"&amp;ROW(A3559),'Clie-F'!$A$5:$H$7000,7,0),"")</f>
        <v/>
      </c>
      <c r="E3565" s="111" t="str">
        <f t="shared" ca="1" si="55"/>
        <v/>
      </c>
      <c r="F3565" s="111" t="str">
        <f>IFERROR(VLOOKUP($I$4&amp;"--"&amp;ROW(A3559),'Clie-F'!$A$5:$J$7000,9,0),"")</f>
        <v/>
      </c>
      <c r="G3565" s="111" t="str">
        <f>IFERROR(VLOOKUP($I$4&amp;"--"&amp;ROW(A3559),'Clie-F'!$A$5:$J$7000,10,0),"")</f>
        <v/>
      </c>
    </row>
    <row r="3566" spans="2:7" ht="30" customHeight="1" x14ac:dyDescent="0.3">
      <c r="B3566" s="110">
        <v>3560</v>
      </c>
      <c r="C3566" s="111" t="str">
        <f>IFERROR(VLOOKUP($I$4&amp;"--"&amp;ROW(A3560),'Clie-F'!$A$5:$H$7000,4,0),"")</f>
        <v/>
      </c>
      <c r="D3566" s="112" t="str">
        <f>IFERROR(VLOOKUP($I$4&amp;"--"&amp;ROW(A3560),'Clie-F'!$A$5:$H$7000,7,0),"")</f>
        <v/>
      </c>
      <c r="E3566" s="111" t="str">
        <f t="shared" ca="1" si="55"/>
        <v/>
      </c>
      <c r="F3566" s="111" t="str">
        <f>IFERROR(VLOOKUP($I$4&amp;"--"&amp;ROW(A3560),'Clie-F'!$A$5:$J$7000,9,0),"")</f>
        <v/>
      </c>
      <c r="G3566" s="111" t="str">
        <f>IFERROR(VLOOKUP($I$4&amp;"--"&amp;ROW(A3560),'Clie-F'!$A$5:$J$7000,10,0),"")</f>
        <v/>
      </c>
    </row>
    <row r="3567" spans="2:7" ht="30" customHeight="1" x14ac:dyDescent="0.3">
      <c r="B3567" s="110">
        <v>3561</v>
      </c>
      <c r="C3567" s="111" t="str">
        <f>IFERROR(VLOOKUP($I$4&amp;"--"&amp;ROW(A3561),'Clie-F'!$A$5:$H$7000,4,0),"")</f>
        <v/>
      </c>
      <c r="D3567" s="112" t="str">
        <f>IFERROR(VLOOKUP($I$4&amp;"--"&amp;ROW(A3561),'Clie-F'!$A$5:$H$7000,7,0),"")</f>
        <v/>
      </c>
      <c r="E3567" s="111" t="str">
        <f t="shared" ca="1" si="55"/>
        <v/>
      </c>
      <c r="F3567" s="111" t="str">
        <f>IFERROR(VLOOKUP($I$4&amp;"--"&amp;ROW(A3561),'Clie-F'!$A$5:$J$7000,9,0),"")</f>
        <v/>
      </c>
      <c r="G3567" s="111" t="str">
        <f>IFERROR(VLOOKUP($I$4&amp;"--"&amp;ROW(A3561),'Clie-F'!$A$5:$J$7000,10,0),"")</f>
        <v/>
      </c>
    </row>
    <row r="3568" spans="2:7" ht="30" customHeight="1" x14ac:dyDescent="0.3">
      <c r="B3568" s="110">
        <v>3562</v>
      </c>
      <c r="C3568" s="111" t="str">
        <f>IFERROR(VLOOKUP($I$4&amp;"--"&amp;ROW(A3562),'Clie-F'!$A$5:$H$7000,4,0),"")</f>
        <v/>
      </c>
      <c r="D3568" s="112" t="str">
        <f>IFERROR(VLOOKUP($I$4&amp;"--"&amp;ROW(A3562),'Clie-F'!$A$5:$H$7000,7,0),"")</f>
        <v/>
      </c>
      <c r="E3568" s="111" t="str">
        <f t="shared" ca="1" si="55"/>
        <v/>
      </c>
      <c r="F3568" s="111" t="str">
        <f>IFERROR(VLOOKUP($I$4&amp;"--"&amp;ROW(A3562),'Clie-F'!$A$5:$J$7000,9,0),"")</f>
        <v/>
      </c>
      <c r="G3568" s="111" t="str">
        <f>IFERROR(VLOOKUP($I$4&amp;"--"&amp;ROW(A3562),'Clie-F'!$A$5:$J$7000,10,0),"")</f>
        <v/>
      </c>
    </row>
    <row r="3569" spans="2:7" ht="30" customHeight="1" x14ac:dyDescent="0.3">
      <c r="B3569" s="110">
        <v>3563</v>
      </c>
      <c r="C3569" s="111" t="str">
        <f>IFERROR(VLOOKUP($I$4&amp;"--"&amp;ROW(A3563),'Clie-F'!$A$5:$H$7000,4,0),"")</f>
        <v/>
      </c>
      <c r="D3569" s="112" t="str">
        <f>IFERROR(VLOOKUP($I$4&amp;"--"&amp;ROW(A3563),'Clie-F'!$A$5:$H$7000,7,0),"")</f>
        <v/>
      </c>
      <c r="E3569" s="111" t="str">
        <f t="shared" ca="1" si="55"/>
        <v/>
      </c>
      <c r="F3569" s="111" t="str">
        <f>IFERROR(VLOOKUP($I$4&amp;"--"&amp;ROW(A3563),'Clie-F'!$A$5:$J$7000,9,0),"")</f>
        <v/>
      </c>
      <c r="G3569" s="111" t="str">
        <f>IFERROR(VLOOKUP($I$4&amp;"--"&amp;ROW(A3563),'Clie-F'!$A$5:$J$7000,10,0),"")</f>
        <v/>
      </c>
    </row>
    <row r="3570" spans="2:7" ht="30" customHeight="1" x14ac:dyDescent="0.3">
      <c r="B3570" s="110">
        <v>3564</v>
      </c>
      <c r="C3570" s="111" t="str">
        <f>IFERROR(VLOOKUP($I$4&amp;"--"&amp;ROW(A3564),'Clie-F'!$A$5:$H$7000,4,0),"")</f>
        <v/>
      </c>
      <c r="D3570" s="112" t="str">
        <f>IFERROR(VLOOKUP($I$4&amp;"--"&amp;ROW(A3564),'Clie-F'!$A$5:$H$7000,7,0),"")</f>
        <v/>
      </c>
      <c r="E3570" s="111" t="str">
        <f t="shared" ca="1" si="55"/>
        <v/>
      </c>
      <c r="F3570" s="111" t="str">
        <f>IFERROR(VLOOKUP($I$4&amp;"--"&amp;ROW(A3564),'Clie-F'!$A$5:$J$7000,9,0),"")</f>
        <v/>
      </c>
      <c r="G3570" s="111" t="str">
        <f>IFERROR(VLOOKUP($I$4&amp;"--"&amp;ROW(A3564),'Clie-F'!$A$5:$J$7000,10,0),"")</f>
        <v/>
      </c>
    </row>
    <row r="3571" spans="2:7" ht="30" customHeight="1" x14ac:dyDescent="0.3">
      <c r="B3571" s="110">
        <v>3565</v>
      </c>
      <c r="C3571" s="111" t="str">
        <f>IFERROR(VLOOKUP($I$4&amp;"--"&amp;ROW(A3565),'Clie-F'!$A$5:$H$7000,4,0),"")</f>
        <v/>
      </c>
      <c r="D3571" s="112" t="str">
        <f>IFERROR(VLOOKUP($I$4&amp;"--"&amp;ROW(A3565),'Clie-F'!$A$5:$H$7000,7,0),"")</f>
        <v/>
      </c>
      <c r="E3571" s="111" t="str">
        <f t="shared" ca="1" si="55"/>
        <v/>
      </c>
      <c r="F3571" s="111" t="str">
        <f>IFERROR(VLOOKUP($I$4&amp;"--"&amp;ROW(A3565),'Clie-F'!$A$5:$J$7000,9,0),"")</f>
        <v/>
      </c>
      <c r="G3571" s="111" t="str">
        <f>IFERROR(VLOOKUP($I$4&amp;"--"&amp;ROW(A3565),'Clie-F'!$A$5:$J$7000,10,0),"")</f>
        <v/>
      </c>
    </row>
    <row r="3572" spans="2:7" ht="30" customHeight="1" x14ac:dyDescent="0.3">
      <c r="B3572" s="110">
        <v>3566</v>
      </c>
      <c r="C3572" s="111" t="str">
        <f>IFERROR(VLOOKUP($I$4&amp;"--"&amp;ROW(A3566),'Clie-F'!$A$5:$H$7000,4,0),"")</f>
        <v/>
      </c>
      <c r="D3572" s="112" t="str">
        <f>IFERROR(VLOOKUP($I$4&amp;"--"&amp;ROW(A3566),'Clie-F'!$A$5:$H$7000,7,0),"")</f>
        <v/>
      </c>
      <c r="E3572" s="111" t="str">
        <f t="shared" ca="1" si="55"/>
        <v/>
      </c>
      <c r="F3572" s="111" t="str">
        <f>IFERROR(VLOOKUP($I$4&amp;"--"&amp;ROW(A3566),'Clie-F'!$A$5:$J$7000,9,0),"")</f>
        <v/>
      </c>
      <c r="G3572" s="111" t="str">
        <f>IFERROR(VLOOKUP($I$4&amp;"--"&amp;ROW(A3566),'Clie-F'!$A$5:$J$7000,10,0),"")</f>
        <v/>
      </c>
    </row>
    <row r="3573" spans="2:7" ht="30" customHeight="1" x14ac:dyDescent="0.3">
      <c r="B3573" s="110">
        <v>3567</v>
      </c>
      <c r="C3573" s="111" t="str">
        <f>IFERROR(VLOOKUP($I$4&amp;"--"&amp;ROW(A3567),'Clie-F'!$A$5:$H$7000,4,0),"")</f>
        <v/>
      </c>
      <c r="D3573" s="112" t="str">
        <f>IFERROR(VLOOKUP($I$4&amp;"--"&amp;ROW(A3567),'Clie-F'!$A$5:$H$7000,7,0),"")</f>
        <v/>
      </c>
      <c r="E3573" s="111" t="str">
        <f t="shared" ca="1" si="55"/>
        <v/>
      </c>
      <c r="F3573" s="111" t="str">
        <f>IFERROR(VLOOKUP($I$4&amp;"--"&amp;ROW(A3567),'Clie-F'!$A$5:$J$7000,9,0),"")</f>
        <v/>
      </c>
      <c r="G3573" s="111" t="str">
        <f>IFERROR(VLOOKUP($I$4&amp;"--"&amp;ROW(A3567),'Clie-F'!$A$5:$J$7000,10,0),"")</f>
        <v/>
      </c>
    </row>
    <row r="3574" spans="2:7" ht="30" customHeight="1" x14ac:dyDescent="0.3">
      <c r="B3574" s="110">
        <v>3568</v>
      </c>
      <c r="C3574" s="111" t="str">
        <f>IFERROR(VLOOKUP($I$4&amp;"--"&amp;ROW(A3568),'Clie-F'!$A$5:$H$7000,4,0),"")</f>
        <v/>
      </c>
      <c r="D3574" s="112" t="str">
        <f>IFERROR(VLOOKUP($I$4&amp;"--"&amp;ROW(A3568),'Clie-F'!$A$5:$H$7000,7,0),"")</f>
        <v/>
      </c>
      <c r="E3574" s="111" t="str">
        <f t="shared" ca="1" si="55"/>
        <v/>
      </c>
      <c r="F3574" s="111" t="str">
        <f>IFERROR(VLOOKUP($I$4&amp;"--"&amp;ROW(A3568),'Clie-F'!$A$5:$J$7000,9,0),"")</f>
        <v/>
      </c>
      <c r="G3574" s="111" t="str">
        <f>IFERROR(VLOOKUP($I$4&amp;"--"&amp;ROW(A3568),'Clie-F'!$A$5:$J$7000,10,0),"")</f>
        <v/>
      </c>
    </row>
    <row r="3575" spans="2:7" ht="30" customHeight="1" x14ac:dyDescent="0.3">
      <c r="B3575" s="110">
        <v>3569</v>
      </c>
      <c r="C3575" s="111" t="str">
        <f>IFERROR(VLOOKUP($I$4&amp;"--"&amp;ROW(A3569),'Clie-F'!$A$5:$H$7000,4,0),"")</f>
        <v/>
      </c>
      <c r="D3575" s="112" t="str">
        <f>IFERROR(VLOOKUP($I$4&amp;"--"&amp;ROW(A3569),'Clie-F'!$A$5:$H$7000,7,0),"")</f>
        <v/>
      </c>
      <c r="E3575" s="111" t="str">
        <f t="shared" ca="1" si="55"/>
        <v/>
      </c>
      <c r="F3575" s="111" t="str">
        <f>IFERROR(VLOOKUP($I$4&amp;"--"&amp;ROW(A3569),'Clie-F'!$A$5:$J$7000,9,0),"")</f>
        <v/>
      </c>
      <c r="G3575" s="111" t="str">
        <f>IFERROR(VLOOKUP($I$4&amp;"--"&amp;ROW(A3569),'Clie-F'!$A$5:$J$7000,10,0),"")</f>
        <v/>
      </c>
    </row>
    <row r="3576" spans="2:7" ht="30" customHeight="1" x14ac:dyDescent="0.3">
      <c r="B3576" s="110">
        <v>3570</v>
      </c>
      <c r="C3576" s="111" t="str">
        <f>IFERROR(VLOOKUP($I$4&amp;"--"&amp;ROW(A3570),'Clie-F'!$A$5:$H$7000,4,0),"")</f>
        <v/>
      </c>
      <c r="D3576" s="112" t="str">
        <f>IFERROR(VLOOKUP($I$4&amp;"--"&amp;ROW(A3570),'Clie-F'!$A$5:$H$7000,7,0),"")</f>
        <v/>
      </c>
      <c r="E3576" s="111" t="str">
        <f t="shared" ca="1" si="55"/>
        <v/>
      </c>
      <c r="F3576" s="111" t="str">
        <f>IFERROR(VLOOKUP($I$4&amp;"--"&amp;ROW(A3570),'Clie-F'!$A$5:$J$7000,9,0),"")</f>
        <v/>
      </c>
      <c r="G3576" s="111" t="str">
        <f>IFERROR(VLOOKUP($I$4&amp;"--"&amp;ROW(A3570),'Clie-F'!$A$5:$J$7000,10,0),"")</f>
        <v/>
      </c>
    </row>
    <row r="3577" spans="2:7" ht="30" customHeight="1" x14ac:dyDescent="0.3">
      <c r="B3577" s="110">
        <v>3571</v>
      </c>
      <c r="C3577" s="111" t="str">
        <f>IFERROR(VLOOKUP($I$4&amp;"--"&amp;ROW(A3571),'Clie-F'!$A$5:$H$7000,4,0),"")</f>
        <v/>
      </c>
      <c r="D3577" s="112" t="str">
        <f>IFERROR(VLOOKUP($I$4&amp;"--"&amp;ROW(A3571),'Clie-F'!$A$5:$H$7000,7,0),"")</f>
        <v/>
      </c>
      <c r="E3577" s="111" t="str">
        <f t="shared" ca="1" si="55"/>
        <v/>
      </c>
      <c r="F3577" s="111" t="str">
        <f>IFERROR(VLOOKUP($I$4&amp;"--"&amp;ROW(A3571),'Clie-F'!$A$5:$J$7000,9,0),"")</f>
        <v/>
      </c>
      <c r="G3577" s="111" t="str">
        <f>IFERROR(VLOOKUP($I$4&amp;"--"&amp;ROW(A3571),'Clie-F'!$A$5:$J$7000,10,0),"")</f>
        <v/>
      </c>
    </row>
    <row r="3578" spans="2:7" ht="30" customHeight="1" x14ac:dyDescent="0.3">
      <c r="B3578" s="110">
        <v>3572</v>
      </c>
      <c r="C3578" s="111" t="str">
        <f>IFERROR(VLOOKUP($I$4&amp;"--"&amp;ROW(A3572),'Clie-F'!$A$5:$H$7000,4,0),"")</f>
        <v/>
      </c>
      <c r="D3578" s="112" t="str">
        <f>IFERROR(VLOOKUP($I$4&amp;"--"&amp;ROW(A3572),'Clie-F'!$A$5:$H$7000,7,0),"")</f>
        <v/>
      </c>
      <c r="E3578" s="111" t="str">
        <f t="shared" ca="1" si="55"/>
        <v/>
      </c>
      <c r="F3578" s="111" t="str">
        <f>IFERROR(VLOOKUP($I$4&amp;"--"&amp;ROW(A3572),'Clie-F'!$A$5:$J$7000,9,0),"")</f>
        <v/>
      </c>
      <c r="G3578" s="111" t="str">
        <f>IFERROR(VLOOKUP($I$4&amp;"--"&amp;ROW(A3572),'Clie-F'!$A$5:$J$7000,10,0),"")</f>
        <v/>
      </c>
    </row>
    <row r="3579" spans="2:7" ht="30" customHeight="1" x14ac:dyDescent="0.3">
      <c r="B3579" s="110">
        <v>3573</v>
      </c>
      <c r="C3579" s="111" t="str">
        <f>IFERROR(VLOOKUP($I$4&amp;"--"&amp;ROW(A3573),'Clie-F'!$A$5:$H$7000,4,0),"")</f>
        <v/>
      </c>
      <c r="D3579" s="112" t="str">
        <f>IFERROR(VLOOKUP($I$4&amp;"--"&amp;ROW(A3573),'Clie-F'!$A$5:$H$7000,7,0),"")</f>
        <v/>
      </c>
      <c r="E3579" s="111" t="str">
        <f t="shared" ca="1" si="55"/>
        <v/>
      </c>
      <c r="F3579" s="111" t="str">
        <f>IFERROR(VLOOKUP($I$4&amp;"--"&amp;ROW(A3573),'Clie-F'!$A$5:$J$7000,9,0),"")</f>
        <v/>
      </c>
      <c r="G3579" s="111" t="str">
        <f>IFERROR(VLOOKUP($I$4&amp;"--"&amp;ROW(A3573),'Clie-F'!$A$5:$J$7000,10,0),"")</f>
        <v/>
      </c>
    </row>
    <row r="3580" spans="2:7" ht="30" customHeight="1" x14ac:dyDescent="0.3">
      <c r="B3580" s="110">
        <v>3574</v>
      </c>
      <c r="C3580" s="111" t="str">
        <f>IFERROR(VLOOKUP($I$4&amp;"--"&amp;ROW(A3574),'Clie-F'!$A$5:$H$7000,4,0),"")</f>
        <v/>
      </c>
      <c r="D3580" s="112" t="str">
        <f>IFERROR(VLOOKUP($I$4&amp;"--"&amp;ROW(A3574),'Clie-F'!$A$5:$H$7000,7,0),"")</f>
        <v/>
      </c>
      <c r="E3580" s="111" t="str">
        <f t="shared" ca="1" si="55"/>
        <v/>
      </c>
      <c r="F3580" s="111" t="str">
        <f>IFERROR(VLOOKUP($I$4&amp;"--"&amp;ROW(A3574),'Clie-F'!$A$5:$J$7000,9,0),"")</f>
        <v/>
      </c>
      <c r="G3580" s="111" t="str">
        <f>IFERROR(VLOOKUP($I$4&amp;"--"&amp;ROW(A3574),'Clie-F'!$A$5:$J$7000,10,0),"")</f>
        <v/>
      </c>
    </row>
    <row r="3581" spans="2:7" ht="30" customHeight="1" x14ac:dyDescent="0.3">
      <c r="B3581" s="110">
        <v>3575</v>
      </c>
      <c r="C3581" s="111" t="str">
        <f>IFERROR(VLOOKUP($I$4&amp;"--"&amp;ROW(A3575),'Clie-F'!$A$5:$H$7000,4,0),"")</f>
        <v/>
      </c>
      <c r="D3581" s="112" t="str">
        <f>IFERROR(VLOOKUP($I$4&amp;"--"&amp;ROW(A3575),'Clie-F'!$A$5:$H$7000,7,0),"")</f>
        <v/>
      </c>
      <c r="E3581" s="111" t="str">
        <f t="shared" ca="1" si="55"/>
        <v/>
      </c>
      <c r="F3581" s="111" t="str">
        <f>IFERROR(VLOOKUP($I$4&amp;"--"&amp;ROW(A3575),'Clie-F'!$A$5:$J$7000,9,0),"")</f>
        <v/>
      </c>
      <c r="G3581" s="111" t="str">
        <f>IFERROR(VLOOKUP($I$4&amp;"--"&amp;ROW(A3575),'Clie-F'!$A$5:$J$7000,10,0),"")</f>
        <v/>
      </c>
    </row>
    <row r="3582" spans="2:7" ht="30" customHeight="1" x14ac:dyDescent="0.3">
      <c r="B3582" s="110">
        <v>3576</v>
      </c>
      <c r="C3582" s="111" t="str">
        <f>IFERROR(VLOOKUP($I$4&amp;"--"&amp;ROW(A3576),'Clie-F'!$A$5:$H$7000,4,0),"")</f>
        <v/>
      </c>
      <c r="D3582" s="112" t="str">
        <f>IFERROR(VLOOKUP($I$4&amp;"--"&amp;ROW(A3576),'Clie-F'!$A$5:$H$7000,7,0),"")</f>
        <v/>
      </c>
      <c r="E3582" s="111" t="str">
        <f t="shared" ca="1" si="55"/>
        <v/>
      </c>
      <c r="F3582" s="111" t="str">
        <f>IFERROR(VLOOKUP($I$4&amp;"--"&amp;ROW(A3576),'Clie-F'!$A$5:$J$7000,9,0),"")</f>
        <v/>
      </c>
      <c r="G3582" s="111" t="str">
        <f>IFERROR(VLOOKUP($I$4&amp;"--"&amp;ROW(A3576),'Clie-F'!$A$5:$J$7000,10,0),"")</f>
        <v/>
      </c>
    </row>
    <row r="3583" spans="2:7" ht="30" customHeight="1" x14ac:dyDescent="0.3">
      <c r="B3583" s="110">
        <v>3577</v>
      </c>
      <c r="C3583" s="111" t="str">
        <f>IFERROR(VLOOKUP($I$4&amp;"--"&amp;ROW(A3577),'Clie-F'!$A$5:$H$7000,4,0),"")</f>
        <v/>
      </c>
      <c r="D3583" s="112" t="str">
        <f>IFERROR(VLOOKUP($I$4&amp;"--"&amp;ROW(A3577),'Clie-F'!$A$5:$H$7000,7,0),"")</f>
        <v/>
      </c>
      <c r="E3583" s="111" t="str">
        <f t="shared" ca="1" si="55"/>
        <v/>
      </c>
      <c r="F3583" s="111" t="str">
        <f>IFERROR(VLOOKUP($I$4&amp;"--"&amp;ROW(A3577),'Clie-F'!$A$5:$J$7000,9,0),"")</f>
        <v/>
      </c>
      <c r="G3583" s="111" t="str">
        <f>IFERROR(VLOOKUP($I$4&amp;"--"&amp;ROW(A3577),'Clie-F'!$A$5:$J$7000,10,0),"")</f>
        <v/>
      </c>
    </row>
    <row r="3584" spans="2:7" ht="30" customHeight="1" x14ac:dyDescent="0.3">
      <c r="B3584" s="110">
        <v>3578</v>
      </c>
      <c r="C3584" s="111" t="str">
        <f>IFERROR(VLOOKUP($I$4&amp;"--"&amp;ROW(A3578),'Clie-F'!$A$5:$H$7000,4,0),"")</f>
        <v/>
      </c>
      <c r="D3584" s="112" t="str">
        <f>IFERROR(VLOOKUP($I$4&amp;"--"&amp;ROW(A3578),'Clie-F'!$A$5:$H$7000,7,0),"")</f>
        <v/>
      </c>
      <c r="E3584" s="111" t="str">
        <f t="shared" ca="1" si="55"/>
        <v/>
      </c>
      <c r="F3584" s="111" t="str">
        <f>IFERROR(VLOOKUP($I$4&amp;"--"&amp;ROW(A3578),'Clie-F'!$A$5:$J$7000,9,0),"")</f>
        <v/>
      </c>
      <c r="G3584" s="111" t="str">
        <f>IFERROR(VLOOKUP($I$4&amp;"--"&amp;ROW(A3578),'Clie-F'!$A$5:$J$7000,10,0),"")</f>
        <v/>
      </c>
    </row>
    <row r="3585" spans="2:7" ht="30" customHeight="1" x14ac:dyDescent="0.3">
      <c r="B3585" s="110">
        <v>3579</v>
      </c>
      <c r="C3585" s="111" t="str">
        <f>IFERROR(VLOOKUP($I$4&amp;"--"&amp;ROW(A3579),'Clie-F'!$A$5:$H$7000,4,0),"")</f>
        <v/>
      </c>
      <c r="D3585" s="112" t="str">
        <f>IFERROR(VLOOKUP($I$4&amp;"--"&amp;ROW(A3579),'Clie-F'!$A$5:$H$7000,7,0),"")</f>
        <v/>
      </c>
      <c r="E3585" s="111" t="str">
        <f t="shared" ca="1" si="55"/>
        <v/>
      </c>
      <c r="F3585" s="111" t="str">
        <f>IFERROR(VLOOKUP($I$4&amp;"--"&amp;ROW(A3579),'Clie-F'!$A$5:$J$7000,9,0),"")</f>
        <v/>
      </c>
      <c r="G3585" s="111" t="str">
        <f>IFERROR(VLOOKUP($I$4&amp;"--"&amp;ROW(A3579),'Clie-F'!$A$5:$J$7000,10,0),"")</f>
        <v/>
      </c>
    </row>
    <row r="3586" spans="2:7" ht="30" customHeight="1" x14ac:dyDescent="0.3">
      <c r="B3586" s="110">
        <v>3580</v>
      </c>
      <c r="C3586" s="111" t="str">
        <f>IFERROR(VLOOKUP($I$4&amp;"--"&amp;ROW(A3580),'Clie-F'!$A$5:$H$7000,4,0),"")</f>
        <v/>
      </c>
      <c r="D3586" s="112" t="str">
        <f>IFERROR(VLOOKUP($I$4&amp;"--"&amp;ROW(A3580),'Clie-F'!$A$5:$H$7000,7,0),"")</f>
        <v/>
      </c>
      <c r="E3586" s="111" t="str">
        <f t="shared" ca="1" si="55"/>
        <v/>
      </c>
      <c r="F3586" s="111" t="str">
        <f>IFERROR(VLOOKUP($I$4&amp;"--"&amp;ROW(A3580),'Clie-F'!$A$5:$J$7000,9,0),"")</f>
        <v/>
      </c>
      <c r="G3586" s="111" t="str">
        <f>IFERROR(VLOOKUP($I$4&amp;"--"&amp;ROW(A3580),'Clie-F'!$A$5:$J$7000,10,0),"")</f>
        <v/>
      </c>
    </row>
    <row r="3587" spans="2:7" ht="30" customHeight="1" x14ac:dyDescent="0.3">
      <c r="B3587" s="110">
        <v>3581</v>
      </c>
      <c r="C3587" s="111" t="str">
        <f>IFERROR(VLOOKUP($I$4&amp;"--"&amp;ROW(A3581),'Clie-F'!$A$5:$H$7000,4,0),"")</f>
        <v/>
      </c>
      <c r="D3587" s="112" t="str">
        <f>IFERROR(VLOOKUP($I$4&amp;"--"&amp;ROW(A3581),'Clie-F'!$A$5:$H$7000,7,0),"")</f>
        <v/>
      </c>
      <c r="E3587" s="111" t="str">
        <f t="shared" ca="1" si="55"/>
        <v/>
      </c>
      <c r="F3587" s="111" t="str">
        <f>IFERROR(VLOOKUP($I$4&amp;"--"&amp;ROW(A3581),'Clie-F'!$A$5:$J$7000,9,0),"")</f>
        <v/>
      </c>
      <c r="G3587" s="111" t="str">
        <f>IFERROR(VLOOKUP($I$4&amp;"--"&amp;ROW(A3581),'Clie-F'!$A$5:$J$7000,10,0),"")</f>
        <v/>
      </c>
    </row>
    <row r="3588" spans="2:7" ht="30" customHeight="1" x14ac:dyDescent="0.3">
      <c r="B3588" s="110">
        <v>3582</v>
      </c>
      <c r="C3588" s="111" t="str">
        <f>IFERROR(VLOOKUP($I$4&amp;"--"&amp;ROW(A3582),'Clie-F'!$A$5:$H$7000,4,0),"")</f>
        <v/>
      </c>
      <c r="D3588" s="112" t="str">
        <f>IFERROR(VLOOKUP($I$4&amp;"--"&amp;ROW(A3582),'Clie-F'!$A$5:$H$7000,7,0),"")</f>
        <v/>
      </c>
      <c r="E3588" s="111" t="str">
        <f t="shared" ca="1" si="55"/>
        <v/>
      </c>
      <c r="F3588" s="111" t="str">
        <f>IFERROR(VLOOKUP($I$4&amp;"--"&amp;ROW(A3582),'Clie-F'!$A$5:$J$7000,9,0),"")</f>
        <v/>
      </c>
      <c r="G3588" s="111" t="str">
        <f>IFERROR(VLOOKUP($I$4&amp;"--"&amp;ROW(A3582),'Clie-F'!$A$5:$J$7000,10,0),"")</f>
        <v/>
      </c>
    </row>
    <row r="3589" spans="2:7" ht="30" customHeight="1" x14ac:dyDescent="0.3">
      <c r="B3589" s="110">
        <v>3583</v>
      </c>
      <c r="C3589" s="111" t="str">
        <f>IFERROR(VLOOKUP($I$4&amp;"--"&amp;ROW(A3583),'Clie-F'!$A$5:$H$7000,4,0),"")</f>
        <v/>
      </c>
      <c r="D3589" s="112" t="str">
        <f>IFERROR(VLOOKUP($I$4&amp;"--"&amp;ROW(A3583),'Clie-F'!$A$5:$H$7000,7,0),"")</f>
        <v/>
      </c>
      <c r="E3589" s="111" t="str">
        <f t="shared" ca="1" si="55"/>
        <v/>
      </c>
      <c r="F3589" s="111" t="str">
        <f>IFERROR(VLOOKUP($I$4&amp;"--"&amp;ROW(A3583),'Clie-F'!$A$5:$J$7000,9,0),"")</f>
        <v/>
      </c>
      <c r="G3589" s="111" t="str">
        <f>IFERROR(VLOOKUP($I$4&amp;"--"&amp;ROW(A3583),'Clie-F'!$A$5:$J$7000,10,0),"")</f>
        <v/>
      </c>
    </row>
    <row r="3590" spans="2:7" ht="30" customHeight="1" x14ac:dyDescent="0.3">
      <c r="B3590" s="110">
        <v>3584</v>
      </c>
      <c r="C3590" s="111" t="str">
        <f>IFERROR(VLOOKUP($I$4&amp;"--"&amp;ROW(A3584),'Clie-F'!$A$5:$H$7000,4,0),"")</f>
        <v/>
      </c>
      <c r="D3590" s="112" t="str">
        <f>IFERROR(VLOOKUP($I$4&amp;"--"&amp;ROW(A3584),'Clie-F'!$A$5:$H$7000,7,0),"")</f>
        <v/>
      </c>
      <c r="E3590" s="111" t="str">
        <f t="shared" ca="1" si="55"/>
        <v/>
      </c>
      <c r="F3590" s="111" t="str">
        <f>IFERROR(VLOOKUP($I$4&amp;"--"&amp;ROW(A3584),'Clie-F'!$A$5:$J$7000,9,0),"")</f>
        <v/>
      </c>
      <c r="G3590" s="111" t="str">
        <f>IFERROR(VLOOKUP($I$4&amp;"--"&amp;ROW(A3584),'Clie-F'!$A$5:$J$7000,10,0),"")</f>
        <v/>
      </c>
    </row>
    <row r="3591" spans="2:7" ht="30" customHeight="1" x14ac:dyDescent="0.3">
      <c r="B3591" s="110">
        <v>3585</v>
      </c>
      <c r="C3591" s="111" t="str">
        <f>IFERROR(VLOOKUP($I$4&amp;"--"&amp;ROW(A3585),'Clie-F'!$A$5:$H$7000,4,0),"")</f>
        <v/>
      </c>
      <c r="D3591" s="112" t="str">
        <f>IFERROR(VLOOKUP($I$4&amp;"--"&amp;ROW(A3585),'Clie-F'!$A$5:$H$7000,7,0),"")</f>
        <v/>
      </c>
      <c r="E3591" s="111" t="str">
        <f t="shared" ref="E3591:E3654" ca="1" si="56">IFERROR(IF(D3591,DATEDIF(D3591,TODAY(),"Y"),""),"")</f>
        <v/>
      </c>
      <c r="F3591" s="111" t="str">
        <f>IFERROR(VLOOKUP($I$4&amp;"--"&amp;ROW(A3585),'Clie-F'!$A$5:$J$7000,9,0),"")</f>
        <v/>
      </c>
      <c r="G3591" s="111" t="str">
        <f>IFERROR(VLOOKUP($I$4&amp;"--"&amp;ROW(A3585),'Clie-F'!$A$5:$J$7000,10,0),"")</f>
        <v/>
      </c>
    </row>
    <row r="3592" spans="2:7" ht="30" customHeight="1" x14ac:dyDescent="0.3">
      <c r="B3592" s="110">
        <v>3586</v>
      </c>
      <c r="C3592" s="111" t="str">
        <f>IFERROR(VLOOKUP($I$4&amp;"--"&amp;ROW(A3586),'Clie-F'!$A$5:$H$7000,4,0),"")</f>
        <v/>
      </c>
      <c r="D3592" s="112" t="str">
        <f>IFERROR(VLOOKUP($I$4&amp;"--"&amp;ROW(A3586),'Clie-F'!$A$5:$H$7000,7,0),"")</f>
        <v/>
      </c>
      <c r="E3592" s="111" t="str">
        <f t="shared" ca="1" si="56"/>
        <v/>
      </c>
      <c r="F3592" s="111" t="str">
        <f>IFERROR(VLOOKUP($I$4&amp;"--"&amp;ROW(A3586),'Clie-F'!$A$5:$J$7000,9,0),"")</f>
        <v/>
      </c>
      <c r="G3592" s="111" t="str">
        <f>IFERROR(VLOOKUP($I$4&amp;"--"&amp;ROW(A3586),'Clie-F'!$A$5:$J$7000,10,0),"")</f>
        <v/>
      </c>
    </row>
    <row r="3593" spans="2:7" ht="30" customHeight="1" x14ac:dyDescent="0.3">
      <c r="B3593" s="110">
        <v>3587</v>
      </c>
      <c r="C3593" s="111" t="str">
        <f>IFERROR(VLOOKUP($I$4&amp;"--"&amp;ROW(A3587),'Clie-F'!$A$5:$H$7000,4,0),"")</f>
        <v/>
      </c>
      <c r="D3593" s="112" t="str">
        <f>IFERROR(VLOOKUP($I$4&amp;"--"&amp;ROW(A3587),'Clie-F'!$A$5:$H$7000,7,0),"")</f>
        <v/>
      </c>
      <c r="E3593" s="111" t="str">
        <f t="shared" ca="1" si="56"/>
        <v/>
      </c>
      <c r="F3593" s="111" t="str">
        <f>IFERROR(VLOOKUP($I$4&amp;"--"&amp;ROW(A3587),'Clie-F'!$A$5:$J$7000,9,0),"")</f>
        <v/>
      </c>
      <c r="G3593" s="111" t="str">
        <f>IFERROR(VLOOKUP($I$4&amp;"--"&amp;ROW(A3587),'Clie-F'!$A$5:$J$7000,10,0),"")</f>
        <v/>
      </c>
    </row>
    <row r="3594" spans="2:7" ht="30" customHeight="1" x14ac:dyDescent="0.3">
      <c r="B3594" s="110">
        <v>3588</v>
      </c>
      <c r="C3594" s="111" t="str">
        <f>IFERROR(VLOOKUP($I$4&amp;"--"&amp;ROW(A3588),'Clie-F'!$A$5:$H$7000,4,0),"")</f>
        <v/>
      </c>
      <c r="D3594" s="112" t="str">
        <f>IFERROR(VLOOKUP($I$4&amp;"--"&amp;ROW(A3588),'Clie-F'!$A$5:$H$7000,7,0),"")</f>
        <v/>
      </c>
      <c r="E3594" s="111" t="str">
        <f t="shared" ca="1" si="56"/>
        <v/>
      </c>
      <c r="F3594" s="111" t="str">
        <f>IFERROR(VLOOKUP($I$4&amp;"--"&amp;ROW(A3588),'Clie-F'!$A$5:$J$7000,9,0),"")</f>
        <v/>
      </c>
      <c r="G3594" s="111" t="str">
        <f>IFERROR(VLOOKUP($I$4&amp;"--"&amp;ROW(A3588),'Clie-F'!$A$5:$J$7000,10,0),"")</f>
        <v/>
      </c>
    </row>
    <row r="3595" spans="2:7" ht="30" customHeight="1" x14ac:dyDescent="0.3">
      <c r="B3595" s="110">
        <v>3589</v>
      </c>
      <c r="C3595" s="111" t="str">
        <f>IFERROR(VLOOKUP($I$4&amp;"--"&amp;ROW(A3589),'Clie-F'!$A$5:$H$7000,4,0),"")</f>
        <v/>
      </c>
      <c r="D3595" s="112" t="str">
        <f>IFERROR(VLOOKUP($I$4&amp;"--"&amp;ROW(A3589),'Clie-F'!$A$5:$H$7000,7,0),"")</f>
        <v/>
      </c>
      <c r="E3595" s="111" t="str">
        <f t="shared" ca="1" si="56"/>
        <v/>
      </c>
      <c r="F3595" s="111" t="str">
        <f>IFERROR(VLOOKUP($I$4&amp;"--"&amp;ROW(A3589),'Clie-F'!$A$5:$J$7000,9,0),"")</f>
        <v/>
      </c>
      <c r="G3595" s="111" t="str">
        <f>IFERROR(VLOOKUP($I$4&amp;"--"&amp;ROW(A3589),'Clie-F'!$A$5:$J$7000,10,0),"")</f>
        <v/>
      </c>
    </row>
    <row r="3596" spans="2:7" ht="30" customHeight="1" x14ac:dyDescent="0.3">
      <c r="B3596" s="110">
        <v>3590</v>
      </c>
      <c r="C3596" s="111" t="str">
        <f>IFERROR(VLOOKUP($I$4&amp;"--"&amp;ROW(A3590),'Clie-F'!$A$5:$H$7000,4,0),"")</f>
        <v/>
      </c>
      <c r="D3596" s="112" t="str">
        <f>IFERROR(VLOOKUP($I$4&amp;"--"&amp;ROW(A3590),'Clie-F'!$A$5:$H$7000,7,0),"")</f>
        <v/>
      </c>
      <c r="E3596" s="111" t="str">
        <f t="shared" ca="1" si="56"/>
        <v/>
      </c>
      <c r="F3596" s="111" t="str">
        <f>IFERROR(VLOOKUP($I$4&amp;"--"&amp;ROW(A3590),'Clie-F'!$A$5:$J$7000,9,0),"")</f>
        <v/>
      </c>
      <c r="G3596" s="111" t="str">
        <f>IFERROR(VLOOKUP($I$4&amp;"--"&amp;ROW(A3590),'Clie-F'!$A$5:$J$7000,10,0),"")</f>
        <v/>
      </c>
    </row>
    <row r="3597" spans="2:7" ht="30" customHeight="1" x14ac:dyDescent="0.3">
      <c r="B3597" s="110">
        <v>3591</v>
      </c>
      <c r="C3597" s="111" t="str">
        <f>IFERROR(VLOOKUP($I$4&amp;"--"&amp;ROW(A3591),'Clie-F'!$A$5:$H$7000,4,0),"")</f>
        <v/>
      </c>
      <c r="D3597" s="112" t="str">
        <f>IFERROR(VLOOKUP($I$4&amp;"--"&amp;ROW(A3591),'Clie-F'!$A$5:$H$7000,7,0),"")</f>
        <v/>
      </c>
      <c r="E3597" s="111" t="str">
        <f t="shared" ca="1" si="56"/>
        <v/>
      </c>
      <c r="F3597" s="111" t="str">
        <f>IFERROR(VLOOKUP($I$4&amp;"--"&amp;ROW(A3591),'Clie-F'!$A$5:$J$7000,9,0),"")</f>
        <v/>
      </c>
      <c r="G3597" s="111" t="str">
        <f>IFERROR(VLOOKUP($I$4&amp;"--"&amp;ROW(A3591),'Clie-F'!$A$5:$J$7000,10,0),"")</f>
        <v/>
      </c>
    </row>
    <row r="3598" spans="2:7" ht="30" customHeight="1" x14ac:dyDescent="0.3">
      <c r="B3598" s="110">
        <v>3592</v>
      </c>
      <c r="C3598" s="111" t="str">
        <f>IFERROR(VLOOKUP($I$4&amp;"--"&amp;ROW(A3592),'Clie-F'!$A$5:$H$7000,4,0),"")</f>
        <v/>
      </c>
      <c r="D3598" s="112" t="str">
        <f>IFERROR(VLOOKUP($I$4&amp;"--"&amp;ROW(A3592),'Clie-F'!$A$5:$H$7000,7,0),"")</f>
        <v/>
      </c>
      <c r="E3598" s="111" t="str">
        <f t="shared" ca="1" si="56"/>
        <v/>
      </c>
      <c r="F3598" s="111" t="str">
        <f>IFERROR(VLOOKUP($I$4&amp;"--"&amp;ROW(A3592),'Clie-F'!$A$5:$J$7000,9,0),"")</f>
        <v/>
      </c>
      <c r="G3598" s="111" t="str">
        <f>IFERROR(VLOOKUP($I$4&amp;"--"&amp;ROW(A3592),'Clie-F'!$A$5:$J$7000,10,0),"")</f>
        <v/>
      </c>
    </row>
    <row r="3599" spans="2:7" ht="30" customHeight="1" x14ac:dyDescent="0.3">
      <c r="B3599" s="110">
        <v>3593</v>
      </c>
      <c r="C3599" s="111" t="str">
        <f>IFERROR(VLOOKUP($I$4&amp;"--"&amp;ROW(A3593),'Clie-F'!$A$5:$H$7000,4,0),"")</f>
        <v/>
      </c>
      <c r="D3599" s="112" t="str">
        <f>IFERROR(VLOOKUP($I$4&amp;"--"&amp;ROW(A3593),'Clie-F'!$A$5:$H$7000,7,0),"")</f>
        <v/>
      </c>
      <c r="E3599" s="111" t="str">
        <f t="shared" ca="1" si="56"/>
        <v/>
      </c>
      <c r="F3599" s="111" t="str">
        <f>IFERROR(VLOOKUP($I$4&amp;"--"&amp;ROW(A3593),'Clie-F'!$A$5:$J$7000,9,0),"")</f>
        <v/>
      </c>
      <c r="G3599" s="111" t="str">
        <f>IFERROR(VLOOKUP($I$4&amp;"--"&amp;ROW(A3593),'Clie-F'!$A$5:$J$7000,10,0),"")</f>
        <v/>
      </c>
    </row>
    <row r="3600" spans="2:7" ht="30" customHeight="1" x14ac:dyDescent="0.3">
      <c r="B3600" s="110">
        <v>3594</v>
      </c>
      <c r="C3600" s="111" t="str">
        <f>IFERROR(VLOOKUP($I$4&amp;"--"&amp;ROW(A3594),'Clie-F'!$A$5:$H$7000,4,0),"")</f>
        <v/>
      </c>
      <c r="D3600" s="112" t="str">
        <f>IFERROR(VLOOKUP($I$4&amp;"--"&amp;ROW(A3594),'Clie-F'!$A$5:$H$7000,7,0),"")</f>
        <v/>
      </c>
      <c r="E3600" s="111" t="str">
        <f t="shared" ca="1" si="56"/>
        <v/>
      </c>
      <c r="F3600" s="111" t="str">
        <f>IFERROR(VLOOKUP($I$4&amp;"--"&amp;ROW(A3594),'Clie-F'!$A$5:$J$7000,9,0),"")</f>
        <v/>
      </c>
      <c r="G3600" s="111" t="str">
        <f>IFERROR(VLOOKUP($I$4&amp;"--"&amp;ROW(A3594),'Clie-F'!$A$5:$J$7000,10,0),"")</f>
        <v/>
      </c>
    </row>
    <row r="3601" spans="2:7" ht="30" customHeight="1" x14ac:dyDescent="0.3">
      <c r="B3601" s="110">
        <v>3595</v>
      </c>
      <c r="C3601" s="111" t="str">
        <f>IFERROR(VLOOKUP($I$4&amp;"--"&amp;ROW(A3595),'Clie-F'!$A$5:$H$7000,4,0),"")</f>
        <v/>
      </c>
      <c r="D3601" s="112" t="str">
        <f>IFERROR(VLOOKUP($I$4&amp;"--"&amp;ROW(A3595),'Clie-F'!$A$5:$H$7000,7,0),"")</f>
        <v/>
      </c>
      <c r="E3601" s="111" t="str">
        <f t="shared" ca="1" si="56"/>
        <v/>
      </c>
      <c r="F3601" s="111" t="str">
        <f>IFERROR(VLOOKUP($I$4&amp;"--"&amp;ROW(A3595),'Clie-F'!$A$5:$J$7000,9,0),"")</f>
        <v/>
      </c>
      <c r="G3601" s="111" t="str">
        <f>IFERROR(VLOOKUP($I$4&amp;"--"&amp;ROW(A3595),'Clie-F'!$A$5:$J$7000,10,0),"")</f>
        <v/>
      </c>
    </row>
    <row r="3602" spans="2:7" ht="30" customHeight="1" x14ac:dyDescent="0.3">
      <c r="B3602" s="110">
        <v>3596</v>
      </c>
      <c r="C3602" s="111" t="str">
        <f>IFERROR(VLOOKUP($I$4&amp;"--"&amp;ROW(A3596),'Clie-F'!$A$5:$H$7000,4,0),"")</f>
        <v/>
      </c>
      <c r="D3602" s="112" t="str">
        <f>IFERROR(VLOOKUP($I$4&amp;"--"&amp;ROW(A3596),'Clie-F'!$A$5:$H$7000,7,0),"")</f>
        <v/>
      </c>
      <c r="E3602" s="111" t="str">
        <f t="shared" ca="1" si="56"/>
        <v/>
      </c>
      <c r="F3602" s="111" t="str">
        <f>IFERROR(VLOOKUP($I$4&amp;"--"&amp;ROW(A3596),'Clie-F'!$A$5:$J$7000,9,0),"")</f>
        <v/>
      </c>
      <c r="G3602" s="111" t="str">
        <f>IFERROR(VLOOKUP($I$4&amp;"--"&amp;ROW(A3596),'Clie-F'!$A$5:$J$7000,10,0),"")</f>
        <v/>
      </c>
    </row>
    <row r="3603" spans="2:7" ht="30" customHeight="1" x14ac:dyDescent="0.3">
      <c r="B3603" s="110">
        <v>3597</v>
      </c>
      <c r="C3603" s="111" t="str">
        <f>IFERROR(VLOOKUP($I$4&amp;"--"&amp;ROW(A3597),'Clie-F'!$A$5:$H$7000,4,0),"")</f>
        <v/>
      </c>
      <c r="D3603" s="112" t="str">
        <f>IFERROR(VLOOKUP($I$4&amp;"--"&amp;ROW(A3597),'Clie-F'!$A$5:$H$7000,7,0),"")</f>
        <v/>
      </c>
      <c r="E3603" s="111" t="str">
        <f t="shared" ca="1" si="56"/>
        <v/>
      </c>
      <c r="F3603" s="111" t="str">
        <f>IFERROR(VLOOKUP($I$4&amp;"--"&amp;ROW(A3597),'Clie-F'!$A$5:$J$7000,9,0),"")</f>
        <v/>
      </c>
      <c r="G3603" s="111" t="str">
        <f>IFERROR(VLOOKUP($I$4&amp;"--"&amp;ROW(A3597),'Clie-F'!$A$5:$J$7000,10,0),"")</f>
        <v/>
      </c>
    </row>
    <row r="3604" spans="2:7" ht="30" customHeight="1" x14ac:dyDescent="0.3">
      <c r="B3604" s="110">
        <v>3598</v>
      </c>
      <c r="C3604" s="111" t="str">
        <f>IFERROR(VLOOKUP($I$4&amp;"--"&amp;ROW(A3598),'Clie-F'!$A$5:$H$7000,4,0),"")</f>
        <v/>
      </c>
      <c r="D3604" s="112" t="str">
        <f>IFERROR(VLOOKUP($I$4&amp;"--"&amp;ROW(A3598),'Clie-F'!$A$5:$H$7000,7,0),"")</f>
        <v/>
      </c>
      <c r="E3604" s="111" t="str">
        <f t="shared" ca="1" si="56"/>
        <v/>
      </c>
      <c r="F3604" s="111" t="str">
        <f>IFERROR(VLOOKUP($I$4&amp;"--"&amp;ROW(A3598),'Clie-F'!$A$5:$J$7000,9,0),"")</f>
        <v/>
      </c>
      <c r="G3604" s="111" t="str">
        <f>IFERROR(VLOOKUP($I$4&amp;"--"&amp;ROW(A3598),'Clie-F'!$A$5:$J$7000,10,0),"")</f>
        <v/>
      </c>
    </row>
    <row r="3605" spans="2:7" ht="30" customHeight="1" x14ac:dyDescent="0.3">
      <c r="B3605" s="110">
        <v>3599</v>
      </c>
      <c r="C3605" s="111" t="str">
        <f>IFERROR(VLOOKUP($I$4&amp;"--"&amp;ROW(A3599),'Clie-F'!$A$5:$H$7000,4,0),"")</f>
        <v/>
      </c>
      <c r="D3605" s="112" t="str">
        <f>IFERROR(VLOOKUP($I$4&amp;"--"&amp;ROW(A3599),'Clie-F'!$A$5:$H$7000,7,0),"")</f>
        <v/>
      </c>
      <c r="E3605" s="111" t="str">
        <f t="shared" ca="1" si="56"/>
        <v/>
      </c>
      <c r="F3605" s="111" t="str">
        <f>IFERROR(VLOOKUP($I$4&amp;"--"&amp;ROW(A3599),'Clie-F'!$A$5:$J$7000,9,0),"")</f>
        <v/>
      </c>
      <c r="G3605" s="111" t="str">
        <f>IFERROR(VLOOKUP($I$4&amp;"--"&amp;ROW(A3599),'Clie-F'!$A$5:$J$7000,10,0),"")</f>
        <v/>
      </c>
    </row>
    <row r="3606" spans="2:7" ht="30" customHeight="1" x14ac:dyDescent="0.3">
      <c r="B3606" s="110">
        <v>3600</v>
      </c>
      <c r="C3606" s="111" t="str">
        <f>IFERROR(VLOOKUP($I$4&amp;"--"&amp;ROW(A3600),'Clie-F'!$A$5:$H$7000,4,0),"")</f>
        <v/>
      </c>
      <c r="D3606" s="112" t="str">
        <f>IFERROR(VLOOKUP($I$4&amp;"--"&amp;ROW(A3600),'Clie-F'!$A$5:$H$7000,7,0),"")</f>
        <v/>
      </c>
      <c r="E3606" s="111" t="str">
        <f t="shared" ca="1" si="56"/>
        <v/>
      </c>
      <c r="F3606" s="111" t="str">
        <f>IFERROR(VLOOKUP($I$4&amp;"--"&amp;ROW(A3600),'Clie-F'!$A$5:$J$7000,9,0),"")</f>
        <v/>
      </c>
      <c r="G3606" s="111" t="str">
        <f>IFERROR(VLOOKUP($I$4&amp;"--"&amp;ROW(A3600),'Clie-F'!$A$5:$J$7000,10,0),"")</f>
        <v/>
      </c>
    </row>
    <row r="3607" spans="2:7" ht="30" customHeight="1" x14ac:dyDescent="0.3">
      <c r="B3607" s="110">
        <v>3601</v>
      </c>
      <c r="C3607" s="111" t="str">
        <f>IFERROR(VLOOKUP($I$4&amp;"--"&amp;ROW(A3601),'Clie-F'!$A$5:$H$7000,4,0),"")</f>
        <v/>
      </c>
      <c r="D3607" s="112" t="str">
        <f>IFERROR(VLOOKUP($I$4&amp;"--"&amp;ROW(A3601),'Clie-F'!$A$5:$H$7000,7,0),"")</f>
        <v/>
      </c>
      <c r="E3607" s="111" t="str">
        <f t="shared" ca="1" si="56"/>
        <v/>
      </c>
      <c r="F3607" s="111" t="str">
        <f>IFERROR(VLOOKUP($I$4&amp;"--"&amp;ROW(A3601),'Clie-F'!$A$5:$J$7000,9,0),"")</f>
        <v/>
      </c>
      <c r="G3607" s="111" t="str">
        <f>IFERROR(VLOOKUP($I$4&amp;"--"&amp;ROW(A3601),'Clie-F'!$A$5:$J$7000,10,0),"")</f>
        <v/>
      </c>
    </row>
    <row r="3608" spans="2:7" ht="30" customHeight="1" x14ac:dyDescent="0.3">
      <c r="B3608" s="110">
        <v>3602</v>
      </c>
      <c r="C3608" s="111" t="str">
        <f>IFERROR(VLOOKUP($I$4&amp;"--"&amp;ROW(A3602),'Clie-F'!$A$5:$H$7000,4,0),"")</f>
        <v/>
      </c>
      <c r="D3608" s="112" t="str">
        <f>IFERROR(VLOOKUP($I$4&amp;"--"&amp;ROW(A3602),'Clie-F'!$A$5:$H$7000,7,0),"")</f>
        <v/>
      </c>
      <c r="E3608" s="111" t="str">
        <f t="shared" ca="1" si="56"/>
        <v/>
      </c>
      <c r="F3608" s="111" t="str">
        <f>IFERROR(VLOOKUP($I$4&amp;"--"&amp;ROW(A3602),'Clie-F'!$A$5:$J$7000,9,0),"")</f>
        <v/>
      </c>
      <c r="G3608" s="111" t="str">
        <f>IFERROR(VLOOKUP($I$4&amp;"--"&amp;ROW(A3602),'Clie-F'!$A$5:$J$7000,10,0),"")</f>
        <v/>
      </c>
    </row>
    <row r="3609" spans="2:7" ht="30" customHeight="1" x14ac:dyDescent="0.3">
      <c r="B3609" s="110">
        <v>3603</v>
      </c>
      <c r="C3609" s="111" t="str">
        <f>IFERROR(VLOOKUP($I$4&amp;"--"&amp;ROW(A3603),'Clie-F'!$A$5:$H$7000,4,0),"")</f>
        <v/>
      </c>
      <c r="D3609" s="112" t="str">
        <f>IFERROR(VLOOKUP($I$4&amp;"--"&amp;ROW(A3603),'Clie-F'!$A$5:$H$7000,7,0),"")</f>
        <v/>
      </c>
      <c r="E3609" s="111" t="str">
        <f t="shared" ca="1" si="56"/>
        <v/>
      </c>
      <c r="F3609" s="111" t="str">
        <f>IFERROR(VLOOKUP($I$4&amp;"--"&amp;ROW(A3603),'Clie-F'!$A$5:$J$7000,9,0),"")</f>
        <v/>
      </c>
      <c r="G3609" s="111" t="str">
        <f>IFERROR(VLOOKUP($I$4&amp;"--"&amp;ROW(A3603),'Clie-F'!$A$5:$J$7000,10,0),"")</f>
        <v/>
      </c>
    </row>
    <row r="3610" spans="2:7" ht="30" customHeight="1" x14ac:dyDescent="0.3">
      <c r="B3610" s="110">
        <v>3604</v>
      </c>
      <c r="C3610" s="111" t="str">
        <f>IFERROR(VLOOKUP($I$4&amp;"--"&amp;ROW(A3604),'Clie-F'!$A$5:$H$7000,4,0),"")</f>
        <v/>
      </c>
      <c r="D3610" s="112" t="str">
        <f>IFERROR(VLOOKUP($I$4&amp;"--"&amp;ROW(A3604),'Clie-F'!$A$5:$H$7000,7,0),"")</f>
        <v/>
      </c>
      <c r="E3610" s="111" t="str">
        <f t="shared" ca="1" si="56"/>
        <v/>
      </c>
      <c r="F3610" s="111" t="str">
        <f>IFERROR(VLOOKUP($I$4&amp;"--"&amp;ROW(A3604),'Clie-F'!$A$5:$J$7000,9,0),"")</f>
        <v/>
      </c>
      <c r="G3610" s="111" t="str">
        <f>IFERROR(VLOOKUP($I$4&amp;"--"&amp;ROW(A3604),'Clie-F'!$A$5:$J$7000,10,0),"")</f>
        <v/>
      </c>
    </row>
    <row r="3611" spans="2:7" ht="30" customHeight="1" x14ac:dyDescent="0.3">
      <c r="B3611" s="110">
        <v>3605</v>
      </c>
      <c r="C3611" s="111" t="str">
        <f>IFERROR(VLOOKUP($I$4&amp;"--"&amp;ROW(A3605),'Clie-F'!$A$5:$H$7000,4,0),"")</f>
        <v/>
      </c>
      <c r="D3611" s="112" t="str">
        <f>IFERROR(VLOOKUP($I$4&amp;"--"&amp;ROW(A3605),'Clie-F'!$A$5:$H$7000,7,0),"")</f>
        <v/>
      </c>
      <c r="E3611" s="111" t="str">
        <f t="shared" ca="1" si="56"/>
        <v/>
      </c>
      <c r="F3611" s="111" t="str">
        <f>IFERROR(VLOOKUP($I$4&amp;"--"&amp;ROW(A3605),'Clie-F'!$A$5:$J$7000,9,0),"")</f>
        <v/>
      </c>
      <c r="G3611" s="111" t="str">
        <f>IFERROR(VLOOKUP($I$4&amp;"--"&amp;ROW(A3605),'Clie-F'!$A$5:$J$7000,10,0),"")</f>
        <v/>
      </c>
    </row>
    <row r="3612" spans="2:7" ht="30" customHeight="1" x14ac:dyDescent="0.3">
      <c r="B3612" s="110">
        <v>3606</v>
      </c>
      <c r="C3612" s="111" t="str">
        <f>IFERROR(VLOOKUP($I$4&amp;"--"&amp;ROW(A3606),'Clie-F'!$A$5:$H$7000,4,0),"")</f>
        <v/>
      </c>
      <c r="D3612" s="112" t="str">
        <f>IFERROR(VLOOKUP($I$4&amp;"--"&amp;ROW(A3606),'Clie-F'!$A$5:$H$7000,7,0),"")</f>
        <v/>
      </c>
      <c r="E3612" s="111" t="str">
        <f t="shared" ca="1" si="56"/>
        <v/>
      </c>
      <c r="F3612" s="111" t="str">
        <f>IFERROR(VLOOKUP($I$4&amp;"--"&amp;ROW(A3606),'Clie-F'!$A$5:$J$7000,9,0),"")</f>
        <v/>
      </c>
      <c r="G3612" s="111" t="str">
        <f>IFERROR(VLOOKUP($I$4&amp;"--"&amp;ROW(A3606),'Clie-F'!$A$5:$J$7000,10,0),"")</f>
        <v/>
      </c>
    </row>
    <row r="3613" spans="2:7" ht="30" customHeight="1" x14ac:dyDescent="0.3">
      <c r="B3613" s="110">
        <v>3607</v>
      </c>
      <c r="C3613" s="111" t="str">
        <f>IFERROR(VLOOKUP($I$4&amp;"--"&amp;ROW(A3607),'Clie-F'!$A$5:$H$7000,4,0),"")</f>
        <v/>
      </c>
      <c r="D3613" s="112" t="str">
        <f>IFERROR(VLOOKUP($I$4&amp;"--"&amp;ROW(A3607),'Clie-F'!$A$5:$H$7000,7,0),"")</f>
        <v/>
      </c>
      <c r="E3613" s="111" t="str">
        <f t="shared" ca="1" si="56"/>
        <v/>
      </c>
      <c r="F3613" s="111" t="str">
        <f>IFERROR(VLOOKUP($I$4&amp;"--"&amp;ROW(A3607),'Clie-F'!$A$5:$J$7000,9,0),"")</f>
        <v/>
      </c>
      <c r="G3613" s="111" t="str">
        <f>IFERROR(VLOOKUP($I$4&amp;"--"&amp;ROW(A3607),'Clie-F'!$A$5:$J$7000,10,0),"")</f>
        <v/>
      </c>
    </row>
    <row r="3614" spans="2:7" ht="30" customHeight="1" x14ac:dyDescent="0.3">
      <c r="B3614" s="110">
        <v>3608</v>
      </c>
      <c r="C3614" s="111" t="str">
        <f>IFERROR(VLOOKUP($I$4&amp;"--"&amp;ROW(A3608),'Clie-F'!$A$5:$H$7000,4,0),"")</f>
        <v/>
      </c>
      <c r="D3614" s="112" t="str">
        <f>IFERROR(VLOOKUP($I$4&amp;"--"&amp;ROW(A3608),'Clie-F'!$A$5:$H$7000,7,0),"")</f>
        <v/>
      </c>
      <c r="E3614" s="111" t="str">
        <f t="shared" ca="1" si="56"/>
        <v/>
      </c>
      <c r="F3614" s="111" t="str">
        <f>IFERROR(VLOOKUP($I$4&amp;"--"&amp;ROW(A3608),'Clie-F'!$A$5:$J$7000,9,0),"")</f>
        <v/>
      </c>
      <c r="G3614" s="111" t="str">
        <f>IFERROR(VLOOKUP($I$4&amp;"--"&amp;ROW(A3608),'Clie-F'!$A$5:$J$7000,10,0),"")</f>
        <v/>
      </c>
    </row>
    <row r="3615" spans="2:7" ht="30" customHeight="1" x14ac:dyDescent="0.3">
      <c r="B3615" s="110">
        <v>3609</v>
      </c>
      <c r="C3615" s="111" t="str">
        <f>IFERROR(VLOOKUP($I$4&amp;"--"&amp;ROW(A3609),'Clie-F'!$A$5:$H$7000,4,0),"")</f>
        <v/>
      </c>
      <c r="D3615" s="112" t="str">
        <f>IFERROR(VLOOKUP($I$4&amp;"--"&amp;ROW(A3609),'Clie-F'!$A$5:$H$7000,7,0),"")</f>
        <v/>
      </c>
      <c r="E3615" s="111" t="str">
        <f t="shared" ca="1" si="56"/>
        <v/>
      </c>
      <c r="F3615" s="111" t="str">
        <f>IFERROR(VLOOKUP($I$4&amp;"--"&amp;ROW(A3609),'Clie-F'!$A$5:$J$7000,9,0),"")</f>
        <v/>
      </c>
      <c r="G3615" s="111" t="str">
        <f>IFERROR(VLOOKUP($I$4&amp;"--"&amp;ROW(A3609),'Clie-F'!$A$5:$J$7000,10,0),"")</f>
        <v/>
      </c>
    </row>
    <row r="3616" spans="2:7" ht="30" customHeight="1" x14ac:dyDescent="0.3">
      <c r="B3616" s="110">
        <v>3610</v>
      </c>
      <c r="C3616" s="111" t="str">
        <f>IFERROR(VLOOKUP($I$4&amp;"--"&amp;ROW(A3610),'Clie-F'!$A$5:$H$7000,4,0),"")</f>
        <v/>
      </c>
      <c r="D3616" s="112" t="str">
        <f>IFERROR(VLOOKUP($I$4&amp;"--"&amp;ROW(A3610),'Clie-F'!$A$5:$H$7000,7,0),"")</f>
        <v/>
      </c>
      <c r="E3616" s="111" t="str">
        <f t="shared" ca="1" si="56"/>
        <v/>
      </c>
      <c r="F3616" s="111" t="str">
        <f>IFERROR(VLOOKUP($I$4&amp;"--"&amp;ROW(A3610),'Clie-F'!$A$5:$J$7000,9,0),"")</f>
        <v/>
      </c>
      <c r="G3616" s="111" t="str">
        <f>IFERROR(VLOOKUP($I$4&amp;"--"&amp;ROW(A3610),'Clie-F'!$A$5:$J$7000,10,0),"")</f>
        <v/>
      </c>
    </row>
    <row r="3617" spans="2:7" ht="30" customHeight="1" x14ac:dyDescent="0.3">
      <c r="B3617" s="110">
        <v>3611</v>
      </c>
      <c r="C3617" s="111" t="str">
        <f>IFERROR(VLOOKUP($I$4&amp;"--"&amp;ROW(A3611),'Clie-F'!$A$5:$H$7000,4,0),"")</f>
        <v/>
      </c>
      <c r="D3617" s="112" t="str">
        <f>IFERROR(VLOOKUP($I$4&amp;"--"&amp;ROW(A3611),'Clie-F'!$A$5:$H$7000,7,0),"")</f>
        <v/>
      </c>
      <c r="E3617" s="111" t="str">
        <f t="shared" ca="1" si="56"/>
        <v/>
      </c>
      <c r="F3617" s="111" t="str">
        <f>IFERROR(VLOOKUP($I$4&amp;"--"&amp;ROW(A3611),'Clie-F'!$A$5:$J$7000,9,0),"")</f>
        <v/>
      </c>
      <c r="G3617" s="111" t="str">
        <f>IFERROR(VLOOKUP($I$4&amp;"--"&amp;ROW(A3611),'Clie-F'!$A$5:$J$7000,10,0),"")</f>
        <v/>
      </c>
    </row>
    <row r="3618" spans="2:7" ht="30" customHeight="1" x14ac:dyDescent="0.3">
      <c r="B3618" s="110">
        <v>3612</v>
      </c>
      <c r="C3618" s="111" t="str">
        <f>IFERROR(VLOOKUP($I$4&amp;"--"&amp;ROW(A3612),'Clie-F'!$A$5:$H$7000,4,0),"")</f>
        <v/>
      </c>
      <c r="D3618" s="112" t="str">
        <f>IFERROR(VLOOKUP($I$4&amp;"--"&amp;ROW(A3612),'Clie-F'!$A$5:$H$7000,7,0),"")</f>
        <v/>
      </c>
      <c r="E3618" s="111" t="str">
        <f t="shared" ca="1" si="56"/>
        <v/>
      </c>
      <c r="F3618" s="111" t="str">
        <f>IFERROR(VLOOKUP($I$4&amp;"--"&amp;ROW(A3612),'Clie-F'!$A$5:$J$7000,9,0),"")</f>
        <v/>
      </c>
      <c r="G3618" s="111" t="str">
        <f>IFERROR(VLOOKUP($I$4&amp;"--"&amp;ROW(A3612),'Clie-F'!$A$5:$J$7000,10,0),"")</f>
        <v/>
      </c>
    </row>
    <row r="3619" spans="2:7" ht="30" customHeight="1" x14ac:dyDescent="0.3">
      <c r="B3619" s="110">
        <v>3613</v>
      </c>
      <c r="C3619" s="111" t="str">
        <f>IFERROR(VLOOKUP($I$4&amp;"--"&amp;ROW(A3613),'Clie-F'!$A$5:$H$7000,4,0),"")</f>
        <v/>
      </c>
      <c r="D3619" s="112" t="str">
        <f>IFERROR(VLOOKUP($I$4&amp;"--"&amp;ROW(A3613),'Clie-F'!$A$5:$H$7000,7,0),"")</f>
        <v/>
      </c>
      <c r="E3619" s="111" t="str">
        <f t="shared" ca="1" si="56"/>
        <v/>
      </c>
      <c r="F3619" s="111" t="str">
        <f>IFERROR(VLOOKUP($I$4&amp;"--"&amp;ROW(A3613),'Clie-F'!$A$5:$J$7000,9,0),"")</f>
        <v/>
      </c>
      <c r="G3619" s="111" t="str">
        <f>IFERROR(VLOOKUP($I$4&amp;"--"&amp;ROW(A3613),'Clie-F'!$A$5:$J$7000,10,0),"")</f>
        <v/>
      </c>
    </row>
    <row r="3620" spans="2:7" ht="30" customHeight="1" x14ac:dyDescent="0.3">
      <c r="B3620" s="110">
        <v>3614</v>
      </c>
      <c r="C3620" s="111" t="str">
        <f>IFERROR(VLOOKUP($I$4&amp;"--"&amp;ROW(A3614),'Clie-F'!$A$5:$H$7000,4,0),"")</f>
        <v/>
      </c>
      <c r="D3620" s="112" t="str">
        <f>IFERROR(VLOOKUP($I$4&amp;"--"&amp;ROW(A3614),'Clie-F'!$A$5:$H$7000,7,0),"")</f>
        <v/>
      </c>
      <c r="E3620" s="111" t="str">
        <f t="shared" ca="1" si="56"/>
        <v/>
      </c>
      <c r="F3620" s="111" t="str">
        <f>IFERROR(VLOOKUP($I$4&amp;"--"&amp;ROW(A3614),'Clie-F'!$A$5:$J$7000,9,0),"")</f>
        <v/>
      </c>
      <c r="G3620" s="111" t="str">
        <f>IFERROR(VLOOKUP($I$4&amp;"--"&amp;ROW(A3614),'Clie-F'!$A$5:$J$7000,10,0),"")</f>
        <v/>
      </c>
    </row>
    <row r="3621" spans="2:7" ht="30" customHeight="1" x14ac:dyDescent="0.3">
      <c r="B3621" s="110">
        <v>3615</v>
      </c>
      <c r="C3621" s="111" t="str">
        <f>IFERROR(VLOOKUP($I$4&amp;"--"&amp;ROW(A3615),'Clie-F'!$A$5:$H$7000,4,0),"")</f>
        <v/>
      </c>
      <c r="D3621" s="112" t="str">
        <f>IFERROR(VLOOKUP($I$4&amp;"--"&amp;ROW(A3615),'Clie-F'!$A$5:$H$7000,7,0),"")</f>
        <v/>
      </c>
      <c r="E3621" s="111" t="str">
        <f t="shared" ca="1" si="56"/>
        <v/>
      </c>
      <c r="F3621" s="111" t="str">
        <f>IFERROR(VLOOKUP($I$4&amp;"--"&amp;ROW(A3615),'Clie-F'!$A$5:$J$7000,9,0),"")</f>
        <v/>
      </c>
      <c r="G3621" s="111" t="str">
        <f>IFERROR(VLOOKUP($I$4&amp;"--"&amp;ROW(A3615),'Clie-F'!$A$5:$J$7000,10,0),"")</f>
        <v/>
      </c>
    </row>
    <row r="3622" spans="2:7" ht="30" customHeight="1" x14ac:dyDescent="0.3">
      <c r="B3622" s="110">
        <v>3616</v>
      </c>
      <c r="C3622" s="111" t="str">
        <f>IFERROR(VLOOKUP($I$4&amp;"--"&amp;ROW(A3616),'Clie-F'!$A$5:$H$7000,4,0),"")</f>
        <v/>
      </c>
      <c r="D3622" s="112" t="str">
        <f>IFERROR(VLOOKUP($I$4&amp;"--"&amp;ROW(A3616),'Clie-F'!$A$5:$H$7000,7,0),"")</f>
        <v/>
      </c>
      <c r="E3622" s="111" t="str">
        <f t="shared" ca="1" si="56"/>
        <v/>
      </c>
      <c r="F3622" s="111" t="str">
        <f>IFERROR(VLOOKUP($I$4&amp;"--"&amp;ROW(A3616),'Clie-F'!$A$5:$J$7000,9,0),"")</f>
        <v/>
      </c>
      <c r="G3622" s="111" t="str">
        <f>IFERROR(VLOOKUP($I$4&amp;"--"&amp;ROW(A3616),'Clie-F'!$A$5:$J$7000,10,0),"")</f>
        <v/>
      </c>
    </row>
    <row r="3623" spans="2:7" ht="30" customHeight="1" x14ac:dyDescent="0.3">
      <c r="B3623" s="110">
        <v>3617</v>
      </c>
      <c r="C3623" s="111" t="str">
        <f>IFERROR(VLOOKUP($I$4&amp;"--"&amp;ROW(A3617),'Clie-F'!$A$5:$H$7000,4,0),"")</f>
        <v/>
      </c>
      <c r="D3623" s="112" t="str">
        <f>IFERROR(VLOOKUP($I$4&amp;"--"&amp;ROW(A3617),'Clie-F'!$A$5:$H$7000,7,0),"")</f>
        <v/>
      </c>
      <c r="E3623" s="111" t="str">
        <f t="shared" ca="1" si="56"/>
        <v/>
      </c>
      <c r="F3623" s="111" t="str">
        <f>IFERROR(VLOOKUP($I$4&amp;"--"&amp;ROW(A3617),'Clie-F'!$A$5:$J$7000,9,0),"")</f>
        <v/>
      </c>
      <c r="G3623" s="111" t="str">
        <f>IFERROR(VLOOKUP($I$4&amp;"--"&amp;ROW(A3617),'Clie-F'!$A$5:$J$7000,10,0),"")</f>
        <v/>
      </c>
    </row>
    <row r="3624" spans="2:7" ht="30" customHeight="1" x14ac:dyDescent="0.3">
      <c r="B3624" s="110">
        <v>3618</v>
      </c>
      <c r="C3624" s="111" t="str">
        <f>IFERROR(VLOOKUP($I$4&amp;"--"&amp;ROW(A3618),'Clie-F'!$A$5:$H$7000,4,0),"")</f>
        <v/>
      </c>
      <c r="D3624" s="112" t="str">
        <f>IFERROR(VLOOKUP($I$4&amp;"--"&amp;ROW(A3618),'Clie-F'!$A$5:$H$7000,7,0),"")</f>
        <v/>
      </c>
      <c r="E3624" s="111" t="str">
        <f t="shared" ca="1" si="56"/>
        <v/>
      </c>
      <c r="F3624" s="111" t="str">
        <f>IFERROR(VLOOKUP($I$4&amp;"--"&amp;ROW(A3618),'Clie-F'!$A$5:$J$7000,9,0),"")</f>
        <v/>
      </c>
      <c r="G3624" s="111" t="str">
        <f>IFERROR(VLOOKUP($I$4&amp;"--"&amp;ROW(A3618),'Clie-F'!$A$5:$J$7000,10,0),"")</f>
        <v/>
      </c>
    </row>
    <row r="3625" spans="2:7" ht="30" customHeight="1" x14ac:dyDescent="0.3">
      <c r="B3625" s="110">
        <v>3619</v>
      </c>
      <c r="C3625" s="111" t="str">
        <f>IFERROR(VLOOKUP($I$4&amp;"--"&amp;ROW(A3619),'Clie-F'!$A$5:$H$7000,4,0),"")</f>
        <v/>
      </c>
      <c r="D3625" s="112" t="str">
        <f>IFERROR(VLOOKUP($I$4&amp;"--"&amp;ROW(A3619),'Clie-F'!$A$5:$H$7000,7,0),"")</f>
        <v/>
      </c>
      <c r="E3625" s="111" t="str">
        <f t="shared" ca="1" si="56"/>
        <v/>
      </c>
      <c r="F3625" s="111" t="str">
        <f>IFERROR(VLOOKUP($I$4&amp;"--"&amp;ROW(A3619),'Clie-F'!$A$5:$J$7000,9,0),"")</f>
        <v/>
      </c>
      <c r="G3625" s="111" t="str">
        <f>IFERROR(VLOOKUP($I$4&amp;"--"&amp;ROW(A3619),'Clie-F'!$A$5:$J$7000,10,0),"")</f>
        <v/>
      </c>
    </row>
    <row r="3626" spans="2:7" ht="30" customHeight="1" x14ac:dyDescent="0.3">
      <c r="B3626" s="110">
        <v>3620</v>
      </c>
      <c r="C3626" s="111" t="str">
        <f>IFERROR(VLOOKUP($I$4&amp;"--"&amp;ROW(A3620),'Clie-F'!$A$5:$H$7000,4,0),"")</f>
        <v/>
      </c>
      <c r="D3626" s="112" t="str">
        <f>IFERROR(VLOOKUP($I$4&amp;"--"&amp;ROW(A3620),'Clie-F'!$A$5:$H$7000,7,0),"")</f>
        <v/>
      </c>
      <c r="E3626" s="111" t="str">
        <f t="shared" ca="1" si="56"/>
        <v/>
      </c>
      <c r="F3626" s="111" t="str">
        <f>IFERROR(VLOOKUP($I$4&amp;"--"&amp;ROW(A3620),'Clie-F'!$A$5:$J$7000,9,0),"")</f>
        <v/>
      </c>
      <c r="G3626" s="111" t="str">
        <f>IFERROR(VLOOKUP($I$4&amp;"--"&amp;ROW(A3620),'Clie-F'!$A$5:$J$7000,10,0),"")</f>
        <v/>
      </c>
    </row>
    <row r="3627" spans="2:7" ht="30" customHeight="1" x14ac:dyDescent="0.3">
      <c r="B3627" s="110">
        <v>3621</v>
      </c>
      <c r="C3627" s="111" t="str">
        <f>IFERROR(VLOOKUP($I$4&amp;"--"&amp;ROW(A3621),'Clie-F'!$A$5:$H$7000,4,0),"")</f>
        <v/>
      </c>
      <c r="D3627" s="112" t="str">
        <f>IFERROR(VLOOKUP($I$4&amp;"--"&amp;ROW(A3621),'Clie-F'!$A$5:$H$7000,7,0),"")</f>
        <v/>
      </c>
      <c r="E3627" s="111" t="str">
        <f t="shared" ca="1" si="56"/>
        <v/>
      </c>
      <c r="F3627" s="111" t="str">
        <f>IFERROR(VLOOKUP($I$4&amp;"--"&amp;ROW(A3621),'Clie-F'!$A$5:$J$7000,9,0),"")</f>
        <v/>
      </c>
      <c r="G3627" s="111" t="str">
        <f>IFERROR(VLOOKUP($I$4&amp;"--"&amp;ROW(A3621),'Clie-F'!$A$5:$J$7000,10,0),"")</f>
        <v/>
      </c>
    </row>
    <row r="3628" spans="2:7" ht="30" customHeight="1" x14ac:dyDescent="0.3">
      <c r="B3628" s="110">
        <v>3622</v>
      </c>
      <c r="C3628" s="111" t="str">
        <f>IFERROR(VLOOKUP($I$4&amp;"--"&amp;ROW(A3622),'Clie-F'!$A$5:$H$7000,4,0),"")</f>
        <v/>
      </c>
      <c r="D3628" s="112" t="str">
        <f>IFERROR(VLOOKUP($I$4&amp;"--"&amp;ROW(A3622),'Clie-F'!$A$5:$H$7000,7,0),"")</f>
        <v/>
      </c>
      <c r="E3628" s="111" t="str">
        <f t="shared" ca="1" si="56"/>
        <v/>
      </c>
      <c r="F3628" s="111" t="str">
        <f>IFERROR(VLOOKUP($I$4&amp;"--"&amp;ROW(A3622),'Clie-F'!$A$5:$J$7000,9,0),"")</f>
        <v/>
      </c>
      <c r="G3628" s="111" t="str">
        <f>IFERROR(VLOOKUP($I$4&amp;"--"&amp;ROW(A3622),'Clie-F'!$A$5:$J$7000,10,0),"")</f>
        <v/>
      </c>
    </row>
    <row r="3629" spans="2:7" ht="30" customHeight="1" x14ac:dyDescent="0.3">
      <c r="B3629" s="110">
        <v>3623</v>
      </c>
      <c r="C3629" s="111" t="str">
        <f>IFERROR(VLOOKUP($I$4&amp;"--"&amp;ROW(A3623),'Clie-F'!$A$5:$H$7000,4,0),"")</f>
        <v/>
      </c>
      <c r="D3629" s="112" t="str">
        <f>IFERROR(VLOOKUP($I$4&amp;"--"&amp;ROW(A3623),'Clie-F'!$A$5:$H$7000,7,0),"")</f>
        <v/>
      </c>
      <c r="E3629" s="111" t="str">
        <f t="shared" ca="1" si="56"/>
        <v/>
      </c>
      <c r="F3629" s="111" t="str">
        <f>IFERROR(VLOOKUP($I$4&amp;"--"&amp;ROW(A3623),'Clie-F'!$A$5:$J$7000,9,0),"")</f>
        <v/>
      </c>
      <c r="G3629" s="111" t="str">
        <f>IFERROR(VLOOKUP($I$4&amp;"--"&amp;ROW(A3623),'Clie-F'!$A$5:$J$7000,10,0),"")</f>
        <v/>
      </c>
    </row>
    <row r="3630" spans="2:7" ht="30" customHeight="1" x14ac:dyDescent="0.3">
      <c r="B3630" s="110">
        <v>3624</v>
      </c>
      <c r="C3630" s="111" t="str">
        <f>IFERROR(VLOOKUP($I$4&amp;"--"&amp;ROW(A3624),'Clie-F'!$A$5:$H$7000,4,0),"")</f>
        <v/>
      </c>
      <c r="D3630" s="112" t="str">
        <f>IFERROR(VLOOKUP($I$4&amp;"--"&amp;ROW(A3624),'Clie-F'!$A$5:$H$7000,7,0),"")</f>
        <v/>
      </c>
      <c r="E3630" s="111" t="str">
        <f t="shared" ca="1" si="56"/>
        <v/>
      </c>
      <c r="F3630" s="111" t="str">
        <f>IFERROR(VLOOKUP($I$4&amp;"--"&amp;ROW(A3624),'Clie-F'!$A$5:$J$7000,9,0),"")</f>
        <v/>
      </c>
      <c r="G3630" s="111" t="str">
        <f>IFERROR(VLOOKUP($I$4&amp;"--"&amp;ROW(A3624),'Clie-F'!$A$5:$J$7000,10,0),"")</f>
        <v/>
      </c>
    </row>
    <row r="3631" spans="2:7" ht="30" customHeight="1" x14ac:dyDescent="0.3">
      <c r="B3631" s="110">
        <v>3625</v>
      </c>
      <c r="C3631" s="111" t="str">
        <f>IFERROR(VLOOKUP($I$4&amp;"--"&amp;ROW(A3625),'Clie-F'!$A$5:$H$7000,4,0),"")</f>
        <v/>
      </c>
      <c r="D3631" s="112" t="str">
        <f>IFERROR(VLOOKUP($I$4&amp;"--"&amp;ROW(A3625),'Clie-F'!$A$5:$H$7000,7,0),"")</f>
        <v/>
      </c>
      <c r="E3631" s="111" t="str">
        <f t="shared" ca="1" si="56"/>
        <v/>
      </c>
      <c r="F3631" s="111" t="str">
        <f>IFERROR(VLOOKUP($I$4&amp;"--"&amp;ROW(A3625),'Clie-F'!$A$5:$J$7000,9,0),"")</f>
        <v/>
      </c>
      <c r="G3631" s="111" t="str">
        <f>IFERROR(VLOOKUP($I$4&amp;"--"&amp;ROW(A3625),'Clie-F'!$A$5:$J$7000,10,0),"")</f>
        <v/>
      </c>
    </row>
    <row r="3632" spans="2:7" ht="30" customHeight="1" x14ac:dyDescent="0.3">
      <c r="B3632" s="110">
        <v>3626</v>
      </c>
      <c r="C3632" s="111" t="str">
        <f>IFERROR(VLOOKUP($I$4&amp;"--"&amp;ROW(A3626),'Clie-F'!$A$5:$H$7000,4,0),"")</f>
        <v/>
      </c>
      <c r="D3632" s="112" t="str">
        <f>IFERROR(VLOOKUP($I$4&amp;"--"&amp;ROW(A3626),'Clie-F'!$A$5:$H$7000,7,0),"")</f>
        <v/>
      </c>
      <c r="E3632" s="111" t="str">
        <f t="shared" ca="1" si="56"/>
        <v/>
      </c>
      <c r="F3632" s="111" t="str">
        <f>IFERROR(VLOOKUP($I$4&amp;"--"&amp;ROW(A3626),'Clie-F'!$A$5:$J$7000,9,0),"")</f>
        <v/>
      </c>
      <c r="G3632" s="111" t="str">
        <f>IFERROR(VLOOKUP($I$4&amp;"--"&amp;ROW(A3626),'Clie-F'!$A$5:$J$7000,10,0),"")</f>
        <v/>
      </c>
    </row>
    <row r="3633" spans="2:7" ht="30" customHeight="1" x14ac:dyDescent="0.3">
      <c r="B3633" s="110">
        <v>3627</v>
      </c>
      <c r="C3633" s="111" t="str">
        <f>IFERROR(VLOOKUP($I$4&amp;"--"&amp;ROW(A3627),'Clie-F'!$A$5:$H$7000,4,0),"")</f>
        <v/>
      </c>
      <c r="D3633" s="112" t="str">
        <f>IFERROR(VLOOKUP($I$4&amp;"--"&amp;ROW(A3627),'Clie-F'!$A$5:$H$7000,7,0),"")</f>
        <v/>
      </c>
      <c r="E3633" s="111" t="str">
        <f t="shared" ca="1" si="56"/>
        <v/>
      </c>
      <c r="F3633" s="111" t="str">
        <f>IFERROR(VLOOKUP($I$4&amp;"--"&amp;ROW(A3627),'Clie-F'!$A$5:$J$7000,9,0),"")</f>
        <v/>
      </c>
      <c r="G3633" s="111" t="str">
        <f>IFERROR(VLOOKUP($I$4&amp;"--"&amp;ROW(A3627),'Clie-F'!$A$5:$J$7000,10,0),"")</f>
        <v/>
      </c>
    </row>
    <row r="3634" spans="2:7" ht="30" customHeight="1" x14ac:dyDescent="0.3">
      <c r="B3634" s="110">
        <v>3628</v>
      </c>
      <c r="C3634" s="111" t="str">
        <f>IFERROR(VLOOKUP($I$4&amp;"--"&amp;ROW(A3628),'Clie-F'!$A$5:$H$7000,4,0),"")</f>
        <v/>
      </c>
      <c r="D3634" s="112" t="str">
        <f>IFERROR(VLOOKUP($I$4&amp;"--"&amp;ROW(A3628),'Clie-F'!$A$5:$H$7000,7,0),"")</f>
        <v/>
      </c>
      <c r="E3634" s="111" t="str">
        <f t="shared" ca="1" si="56"/>
        <v/>
      </c>
      <c r="F3634" s="111" t="str">
        <f>IFERROR(VLOOKUP($I$4&amp;"--"&amp;ROW(A3628),'Clie-F'!$A$5:$J$7000,9,0),"")</f>
        <v/>
      </c>
      <c r="G3634" s="111" t="str">
        <f>IFERROR(VLOOKUP($I$4&amp;"--"&amp;ROW(A3628),'Clie-F'!$A$5:$J$7000,10,0),"")</f>
        <v/>
      </c>
    </row>
    <row r="3635" spans="2:7" ht="30" customHeight="1" x14ac:dyDescent="0.3">
      <c r="B3635" s="110">
        <v>3629</v>
      </c>
      <c r="C3635" s="111" t="str">
        <f>IFERROR(VLOOKUP($I$4&amp;"--"&amp;ROW(A3629),'Clie-F'!$A$5:$H$7000,4,0),"")</f>
        <v/>
      </c>
      <c r="D3635" s="112" t="str">
        <f>IFERROR(VLOOKUP($I$4&amp;"--"&amp;ROW(A3629),'Clie-F'!$A$5:$H$7000,7,0),"")</f>
        <v/>
      </c>
      <c r="E3635" s="111" t="str">
        <f t="shared" ca="1" si="56"/>
        <v/>
      </c>
      <c r="F3635" s="111" t="str">
        <f>IFERROR(VLOOKUP($I$4&amp;"--"&amp;ROW(A3629),'Clie-F'!$A$5:$J$7000,9,0),"")</f>
        <v/>
      </c>
      <c r="G3635" s="111" t="str">
        <f>IFERROR(VLOOKUP($I$4&amp;"--"&amp;ROW(A3629),'Clie-F'!$A$5:$J$7000,10,0),"")</f>
        <v/>
      </c>
    </row>
    <row r="3636" spans="2:7" ht="30" customHeight="1" x14ac:dyDescent="0.3">
      <c r="B3636" s="110">
        <v>3630</v>
      </c>
      <c r="C3636" s="111" t="str">
        <f>IFERROR(VLOOKUP($I$4&amp;"--"&amp;ROW(A3630),'Clie-F'!$A$5:$H$7000,4,0),"")</f>
        <v/>
      </c>
      <c r="D3636" s="112" t="str">
        <f>IFERROR(VLOOKUP($I$4&amp;"--"&amp;ROW(A3630),'Clie-F'!$A$5:$H$7000,7,0),"")</f>
        <v/>
      </c>
      <c r="E3636" s="111" t="str">
        <f t="shared" ca="1" si="56"/>
        <v/>
      </c>
      <c r="F3636" s="111" t="str">
        <f>IFERROR(VLOOKUP($I$4&amp;"--"&amp;ROW(A3630),'Clie-F'!$A$5:$J$7000,9,0),"")</f>
        <v/>
      </c>
      <c r="G3636" s="111" t="str">
        <f>IFERROR(VLOOKUP($I$4&amp;"--"&amp;ROW(A3630),'Clie-F'!$A$5:$J$7000,10,0),"")</f>
        <v/>
      </c>
    </row>
    <row r="3637" spans="2:7" ht="30" customHeight="1" x14ac:dyDescent="0.3">
      <c r="B3637" s="110">
        <v>3631</v>
      </c>
      <c r="C3637" s="111" t="str">
        <f>IFERROR(VLOOKUP($I$4&amp;"--"&amp;ROW(A3631),'Clie-F'!$A$5:$H$7000,4,0),"")</f>
        <v/>
      </c>
      <c r="D3637" s="112" t="str">
        <f>IFERROR(VLOOKUP($I$4&amp;"--"&amp;ROW(A3631),'Clie-F'!$A$5:$H$7000,7,0),"")</f>
        <v/>
      </c>
      <c r="E3637" s="111" t="str">
        <f t="shared" ca="1" si="56"/>
        <v/>
      </c>
      <c r="F3637" s="111" t="str">
        <f>IFERROR(VLOOKUP($I$4&amp;"--"&amp;ROW(A3631),'Clie-F'!$A$5:$J$7000,9,0),"")</f>
        <v/>
      </c>
      <c r="G3637" s="111" t="str">
        <f>IFERROR(VLOOKUP($I$4&amp;"--"&amp;ROW(A3631),'Clie-F'!$A$5:$J$7000,10,0),"")</f>
        <v/>
      </c>
    </row>
    <row r="3638" spans="2:7" ht="30" customHeight="1" x14ac:dyDescent="0.3">
      <c r="B3638" s="110">
        <v>3632</v>
      </c>
      <c r="C3638" s="111" t="str">
        <f>IFERROR(VLOOKUP($I$4&amp;"--"&amp;ROW(A3632),'Clie-F'!$A$5:$H$7000,4,0),"")</f>
        <v/>
      </c>
      <c r="D3638" s="112" t="str">
        <f>IFERROR(VLOOKUP($I$4&amp;"--"&amp;ROW(A3632),'Clie-F'!$A$5:$H$7000,7,0),"")</f>
        <v/>
      </c>
      <c r="E3638" s="111" t="str">
        <f t="shared" ca="1" si="56"/>
        <v/>
      </c>
      <c r="F3638" s="111" t="str">
        <f>IFERROR(VLOOKUP($I$4&amp;"--"&amp;ROW(A3632),'Clie-F'!$A$5:$J$7000,9,0),"")</f>
        <v/>
      </c>
      <c r="G3638" s="111" t="str">
        <f>IFERROR(VLOOKUP($I$4&amp;"--"&amp;ROW(A3632),'Clie-F'!$A$5:$J$7000,10,0),"")</f>
        <v/>
      </c>
    </row>
    <row r="3639" spans="2:7" ht="30" customHeight="1" x14ac:dyDescent="0.3">
      <c r="B3639" s="110">
        <v>3633</v>
      </c>
      <c r="C3639" s="111" t="str">
        <f>IFERROR(VLOOKUP($I$4&amp;"--"&amp;ROW(A3633),'Clie-F'!$A$5:$H$7000,4,0),"")</f>
        <v/>
      </c>
      <c r="D3639" s="112" t="str">
        <f>IFERROR(VLOOKUP($I$4&amp;"--"&amp;ROW(A3633),'Clie-F'!$A$5:$H$7000,7,0),"")</f>
        <v/>
      </c>
      <c r="E3639" s="111" t="str">
        <f t="shared" ca="1" si="56"/>
        <v/>
      </c>
      <c r="F3639" s="111" t="str">
        <f>IFERROR(VLOOKUP($I$4&amp;"--"&amp;ROW(A3633),'Clie-F'!$A$5:$J$7000,9,0),"")</f>
        <v/>
      </c>
      <c r="G3639" s="111" t="str">
        <f>IFERROR(VLOOKUP($I$4&amp;"--"&amp;ROW(A3633),'Clie-F'!$A$5:$J$7000,10,0),"")</f>
        <v/>
      </c>
    </row>
    <row r="3640" spans="2:7" ht="30" customHeight="1" x14ac:dyDescent="0.3">
      <c r="B3640" s="110">
        <v>3634</v>
      </c>
      <c r="C3640" s="111" t="str">
        <f>IFERROR(VLOOKUP($I$4&amp;"--"&amp;ROW(A3634),'Clie-F'!$A$5:$H$7000,4,0),"")</f>
        <v/>
      </c>
      <c r="D3640" s="112" t="str">
        <f>IFERROR(VLOOKUP($I$4&amp;"--"&amp;ROW(A3634),'Clie-F'!$A$5:$H$7000,7,0),"")</f>
        <v/>
      </c>
      <c r="E3640" s="111" t="str">
        <f t="shared" ca="1" si="56"/>
        <v/>
      </c>
      <c r="F3640" s="111" t="str">
        <f>IFERROR(VLOOKUP($I$4&amp;"--"&amp;ROW(A3634),'Clie-F'!$A$5:$J$7000,9,0),"")</f>
        <v/>
      </c>
      <c r="G3640" s="111" t="str">
        <f>IFERROR(VLOOKUP($I$4&amp;"--"&amp;ROW(A3634),'Clie-F'!$A$5:$J$7000,10,0),"")</f>
        <v/>
      </c>
    </row>
    <row r="3641" spans="2:7" ht="30" customHeight="1" x14ac:dyDescent="0.3">
      <c r="B3641" s="110">
        <v>3635</v>
      </c>
      <c r="C3641" s="111" t="str">
        <f>IFERROR(VLOOKUP($I$4&amp;"--"&amp;ROW(A3635),'Clie-F'!$A$5:$H$7000,4,0),"")</f>
        <v/>
      </c>
      <c r="D3641" s="112" t="str">
        <f>IFERROR(VLOOKUP($I$4&amp;"--"&amp;ROW(A3635),'Clie-F'!$A$5:$H$7000,7,0),"")</f>
        <v/>
      </c>
      <c r="E3641" s="111" t="str">
        <f t="shared" ca="1" si="56"/>
        <v/>
      </c>
      <c r="F3641" s="111" t="str">
        <f>IFERROR(VLOOKUP($I$4&amp;"--"&amp;ROW(A3635),'Clie-F'!$A$5:$J$7000,9,0),"")</f>
        <v/>
      </c>
      <c r="G3641" s="111" t="str">
        <f>IFERROR(VLOOKUP($I$4&amp;"--"&amp;ROW(A3635),'Clie-F'!$A$5:$J$7000,10,0),"")</f>
        <v/>
      </c>
    </row>
    <row r="3642" spans="2:7" ht="30" customHeight="1" x14ac:dyDescent="0.3">
      <c r="B3642" s="110">
        <v>3636</v>
      </c>
      <c r="C3642" s="111" t="str">
        <f>IFERROR(VLOOKUP($I$4&amp;"--"&amp;ROW(A3636),'Clie-F'!$A$5:$H$7000,4,0),"")</f>
        <v/>
      </c>
      <c r="D3642" s="112" t="str">
        <f>IFERROR(VLOOKUP($I$4&amp;"--"&amp;ROW(A3636),'Clie-F'!$A$5:$H$7000,7,0),"")</f>
        <v/>
      </c>
      <c r="E3642" s="111" t="str">
        <f t="shared" ca="1" si="56"/>
        <v/>
      </c>
      <c r="F3642" s="111" t="str">
        <f>IFERROR(VLOOKUP($I$4&amp;"--"&amp;ROW(A3636),'Clie-F'!$A$5:$J$7000,9,0),"")</f>
        <v/>
      </c>
      <c r="G3642" s="111" t="str">
        <f>IFERROR(VLOOKUP($I$4&amp;"--"&amp;ROW(A3636),'Clie-F'!$A$5:$J$7000,10,0),"")</f>
        <v/>
      </c>
    </row>
    <row r="3643" spans="2:7" ht="30" customHeight="1" x14ac:dyDescent="0.3">
      <c r="B3643" s="110">
        <v>3637</v>
      </c>
      <c r="C3643" s="111" t="str">
        <f>IFERROR(VLOOKUP($I$4&amp;"--"&amp;ROW(A3637),'Clie-F'!$A$5:$H$7000,4,0),"")</f>
        <v/>
      </c>
      <c r="D3643" s="112" t="str">
        <f>IFERROR(VLOOKUP($I$4&amp;"--"&amp;ROW(A3637),'Clie-F'!$A$5:$H$7000,7,0),"")</f>
        <v/>
      </c>
      <c r="E3643" s="111" t="str">
        <f t="shared" ca="1" si="56"/>
        <v/>
      </c>
      <c r="F3643" s="111" t="str">
        <f>IFERROR(VLOOKUP($I$4&amp;"--"&amp;ROW(A3637),'Clie-F'!$A$5:$J$7000,9,0),"")</f>
        <v/>
      </c>
      <c r="G3643" s="111" t="str">
        <f>IFERROR(VLOOKUP($I$4&amp;"--"&amp;ROW(A3637),'Clie-F'!$A$5:$J$7000,10,0),"")</f>
        <v/>
      </c>
    </row>
    <row r="3644" spans="2:7" ht="30" customHeight="1" x14ac:dyDescent="0.3">
      <c r="B3644" s="110">
        <v>3638</v>
      </c>
      <c r="C3644" s="111" t="str">
        <f>IFERROR(VLOOKUP($I$4&amp;"--"&amp;ROW(A3638),'Clie-F'!$A$5:$H$7000,4,0),"")</f>
        <v/>
      </c>
      <c r="D3644" s="112" t="str">
        <f>IFERROR(VLOOKUP($I$4&amp;"--"&amp;ROW(A3638),'Clie-F'!$A$5:$H$7000,7,0),"")</f>
        <v/>
      </c>
      <c r="E3644" s="111" t="str">
        <f t="shared" ca="1" si="56"/>
        <v/>
      </c>
      <c r="F3644" s="111" t="str">
        <f>IFERROR(VLOOKUP($I$4&amp;"--"&amp;ROW(A3638),'Clie-F'!$A$5:$J$7000,9,0),"")</f>
        <v/>
      </c>
      <c r="G3644" s="111" t="str">
        <f>IFERROR(VLOOKUP($I$4&amp;"--"&amp;ROW(A3638),'Clie-F'!$A$5:$J$7000,10,0),"")</f>
        <v/>
      </c>
    </row>
    <row r="3645" spans="2:7" ht="30" customHeight="1" x14ac:dyDescent="0.3">
      <c r="B3645" s="110">
        <v>3639</v>
      </c>
      <c r="C3645" s="111" t="str">
        <f>IFERROR(VLOOKUP($I$4&amp;"--"&amp;ROW(A3639),'Clie-F'!$A$5:$H$7000,4,0),"")</f>
        <v/>
      </c>
      <c r="D3645" s="112" t="str">
        <f>IFERROR(VLOOKUP($I$4&amp;"--"&amp;ROW(A3639),'Clie-F'!$A$5:$H$7000,7,0),"")</f>
        <v/>
      </c>
      <c r="E3645" s="111" t="str">
        <f t="shared" ca="1" si="56"/>
        <v/>
      </c>
      <c r="F3645" s="111" t="str">
        <f>IFERROR(VLOOKUP($I$4&amp;"--"&amp;ROW(A3639),'Clie-F'!$A$5:$J$7000,9,0),"")</f>
        <v/>
      </c>
      <c r="G3645" s="111" t="str">
        <f>IFERROR(VLOOKUP($I$4&amp;"--"&amp;ROW(A3639),'Clie-F'!$A$5:$J$7000,10,0),"")</f>
        <v/>
      </c>
    </row>
    <row r="3646" spans="2:7" ht="30" customHeight="1" x14ac:dyDescent="0.3">
      <c r="B3646" s="110">
        <v>3640</v>
      </c>
      <c r="C3646" s="111" t="str">
        <f>IFERROR(VLOOKUP($I$4&amp;"--"&amp;ROW(A3640),'Clie-F'!$A$5:$H$7000,4,0),"")</f>
        <v/>
      </c>
      <c r="D3646" s="112" t="str">
        <f>IFERROR(VLOOKUP($I$4&amp;"--"&amp;ROW(A3640),'Clie-F'!$A$5:$H$7000,7,0),"")</f>
        <v/>
      </c>
      <c r="E3646" s="111" t="str">
        <f t="shared" ca="1" si="56"/>
        <v/>
      </c>
      <c r="F3646" s="111" t="str">
        <f>IFERROR(VLOOKUP($I$4&amp;"--"&amp;ROW(A3640),'Clie-F'!$A$5:$J$7000,9,0),"")</f>
        <v/>
      </c>
      <c r="G3646" s="111" t="str">
        <f>IFERROR(VLOOKUP($I$4&amp;"--"&amp;ROW(A3640),'Clie-F'!$A$5:$J$7000,10,0),"")</f>
        <v/>
      </c>
    </row>
    <row r="3647" spans="2:7" ht="30" customHeight="1" x14ac:dyDescent="0.3">
      <c r="B3647" s="110">
        <v>3641</v>
      </c>
      <c r="C3647" s="111" t="str">
        <f>IFERROR(VLOOKUP($I$4&amp;"--"&amp;ROW(A3641),'Clie-F'!$A$5:$H$7000,4,0),"")</f>
        <v/>
      </c>
      <c r="D3647" s="112" t="str">
        <f>IFERROR(VLOOKUP($I$4&amp;"--"&amp;ROW(A3641),'Clie-F'!$A$5:$H$7000,7,0),"")</f>
        <v/>
      </c>
      <c r="E3647" s="111" t="str">
        <f t="shared" ca="1" si="56"/>
        <v/>
      </c>
      <c r="F3647" s="111" t="str">
        <f>IFERROR(VLOOKUP($I$4&amp;"--"&amp;ROW(A3641),'Clie-F'!$A$5:$J$7000,9,0),"")</f>
        <v/>
      </c>
      <c r="G3647" s="111" t="str">
        <f>IFERROR(VLOOKUP($I$4&amp;"--"&amp;ROW(A3641),'Clie-F'!$A$5:$J$7000,10,0),"")</f>
        <v/>
      </c>
    </row>
    <row r="3648" spans="2:7" ht="30" customHeight="1" x14ac:dyDescent="0.3">
      <c r="B3648" s="110">
        <v>3642</v>
      </c>
      <c r="C3648" s="111" t="str">
        <f>IFERROR(VLOOKUP($I$4&amp;"--"&amp;ROW(A3642),'Clie-F'!$A$5:$H$7000,4,0),"")</f>
        <v/>
      </c>
      <c r="D3648" s="112" t="str">
        <f>IFERROR(VLOOKUP($I$4&amp;"--"&amp;ROW(A3642),'Clie-F'!$A$5:$H$7000,7,0),"")</f>
        <v/>
      </c>
      <c r="E3648" s="111" t="str">
        <f t="shared" ca="1" si="56"/>
        <v/>
      </c>
      <c r="F3648" s="111" t="str">
        <f>IFERROR(VLOOKUP($I$4&amp;"--"&amp;ROW(A3642),'Clie-F'!$A$5:$J$7000,9,0),"")</f>
        <v/>
      </c>
      <c r="G3648" s="111" t="str">
        <f>IFERROR(VLOOKUP($I$4&amp;"--"&amp;ROW(A3642),'Clie-F'!$A$5:$J$7000,10,0),"")</f>
        <v/>
      </c>
    </row>
    <row r="3649" spans="2:7" ht="30" customHeight="1" x14ac:dyDescent="0.3">
      <c r="B3649" s="110">
        <v>3643</v>
      </c>
      <c r="C3649" s="111" t="str">
        <f>IFERROR(VLOOKUP($I$4&amp;"--"&amp;ROW(A3643),'Clie-F'!$A$5:$H$7000,4,0),"")</f>
        <v/>
      </c>
      <c r="D3649" s="112" t="str">
        <f>IFERROR(VLOOKUP($I$4&amp;"--"&amp;ROW(A3643),'Clie-F'!$A$5:$H$7000,7,0),"")</f>
        <v/>
      </c>
      <c r="E3649" s="111" t="str">
        <f t="shared" ca="1" si="56"/>
        <v/>
      </c>
      <c r="F3649" s="111" t="str">
        <f>IFERROR(VLOOKUP($I$4&amp;"--"&amp;ROW(A3643),'Clie-F'!$A$5:$J$7000,9,0),"")</f>
        <v/>
      </c>
      <c r="G3649" s="111" t="str">
        <f>IFERROR(VLOOKUP($I$4&amp;"--"&amp;ROW(A3643),'Clie-F'!$A$5:$J$7000,10,0),"")</f>
        <v/>
      </c>
    </row>
    <row r="3650" spans="2:7" ht="30" customHeight="1" x14ac:dyDescent="0.3">
      <c r="B3650" s="110">
        <v>3644</v>
      </c>
      <c r="C3650" s="111" t="str">
        <f>IFERROR(VLOOKUP($I$4&amp;"--"&amp;ROW(A3644),'Clie-F'!$A$5:$H$7000,4,0),"")</f>
        <v/>
      </c>
      <c r="D3650" s="112" t="str">
        <f>IFERROR(VLOOKUP($I$4&amp;"--"&amp;ROW(A3644),'Clie-F'!$A$5:$H$7000,7,0),"")</f>
        <v/>
      </c>
      <c r="E3650" s="111" t="str">
        <f t="shared" ca="1" si="56"/>
        <v/>
      </c>
      <c r="F3650" s="111" t="str">
        <f>IFERROR(VLOOKUP($I$4&amp;"--"&amp;ROW(A3644),'Clie-F'!$A$5:$J$7000,9,0),"")</f>
        <v/>
      </c>
      <c r="G3650" s="111" t="str">
        <f>IFERROR(VLOOKUP($I$4&amp;"--"&amp;ROW(A3644),'Clie-F'!$A$5:$J$7000,10,0),"")</f>
        <v/>
      </c>
    </row>
    <row r="3651" spans="2:7" ht="30" customHeight="1" x14ac:dyDescent="0.3">
      <c r="B3651" s="110">
        <v>3645</v>
      </c>
      <c r="C3651" s="111" t="str">
        <f>IFERROR(VLOOKUP($I$4&amp;"--"&amp;ROW(A3645),'Clie-F'!$A$5:$H$7000,4,0),"")</f>
        <v/>
      </c>
      <c r="D3651" s="112" t="str">
        <f>IFERROR(VLOOKUP($I$4&amp;"--"&amp;ROW(A3645),'Clie-F'!$A$5:$H$7000,7,0),"")</f>
        <v/>
      </c>
      <c r="E3651" s="111" t="str">
        <f t="shared" ca="1" si="56"/>
        <v/>
      </c>
      <c r="F3651" s="111" t="str">
        <f>IFERROR(VLOOKUP($I$4&amp;"--"&amp;ROW(A3645),'Clie-F'!$A$5:$J$7000,9,0),"")</f>
        <v/>
      </c>
      <c r="G3651" s="111" t="str">
        <f>IFERROR(VLOOKUP($I$4&amp;"--"&amp;ROW(A3645),'Clie-F'!$A$5:$J$7000,10,0),"")</f>
        <v/>
      </c>
    </row>
    <row r="3652" spans="2:7" ht="30" customHeight="1" x14ac:dyDescent="0.3">
      <c r="B3652" s="110">
        <v>3646</v>
      </c>
      <c r="C3652" s="111" t="str">
        <f>IFERROR(VLOOKUP($I$4&amp;"--"&amp;ROW(A3646),'Clie-F'!$A$5:$H$7000,4,0),"")</f>
        <v/>
      </c>
      <c r="D3652" s="112" t="str">
        <f>IFERROR(VLOOKUP($I$4&amp;"--"&amp;ROW(A3646),'Clie-F'!$A$5:$H$7000,7,0),"")</f>
        <v/>
      </c>
      <c r="E3652" s="111" t="str">
        <f t="shared" ca="1" si="56"/>
        <v/>
      </c>
      <c r="F3652" s="111" t="str">
        <f>IFERROR(VLOOKUP($I$4&amp;"--"&amp;ROW(A3646),'Clie-F'!$A$5:$J$7000,9,0),"")</f>
        <v/>
      </c>
      <c r="G3652" s="111" t="str">
        <f>IFERROR(VLOOKUP($I$4&amp;"--"&amp;ROW(A3646),'Clie-F'!$A$5:$J$7000,10,0),"")</f>
        <v/>
      </c>
    </row>
    <row r="3653" spans="2:7" ht="30" customHeight="1" x14ac:dyDescent="0.3">
      <c r="B3653" s="110">
        <v>3647</v>
      </c>
      <c r="C3653" s="111" t="str">
        <f>IFERROR(VLOOKUP($I$4&amp;"--"&amp;ROW(A3647),'Clie-F'!$A$5:$H$7000,4,0),"")</f>
        <v/>
      </c>
      <c r="D3653" s="112" t="str">
        <f>IFERROR(VLOOKUP($I$4&amp;"--"&amp;ROW(A3647),'Clie-F'!$A$5:$H$7000,7,0),"")</f>
        <v/>
      </c>
      <c r="E3653" s="111" t="str">
        <f t="shared" ca="1" si="56"/>
        <v/>
      </c>
      <c r="F3653" s="111" t="str">
        <f>IFERROR(VLOOKUP($I$4&amp;"--"&amp;ROW(A3647),'Clie-F'!$A$5:$J$7000,9,0),"")</f>
        <v/>
      </c>
      <c r="G3653" s="111" t="str">
        <f>IFERROR(VLOOKUP($I$4&amp;"--"&amp;ROW(A3647),'Clie-F'!$A$5:$J$7000,10,0),"")</f>
        <v/>
      </c>
    </row>
    <row r="3654" spans="2:7" ht="30" customHeight="1" x14ac:dyDescent="0.3">
      <c r="B3654" s="110">
        <v>3648</v>
      </c>
      <c r="C3654" s="111" t="str">
        <f>IFERROR(VLOOKUP($I$4&amp;"--"&amp;ROW(A3648),'Clie-F'!$A$5:$H$7000,4,0),"")</f>
        <v/>
      </c>
      <c r="D3654" s="112" t="str">
        <f>IFERROR(VLOOKUP($I$4&amp;"--"&amp;ROW(A3648),'Clie-F'!$A$5:$H$7000,7,0),"")</f>
        <v/>
      </c>
      <c r="E3654" s="111" t="str">
        <f t="shared" ca="1" si="56"/>
        <v/>
      </c>
      <c r="F3654" s="111" t="str">
        <f>IFERROR(VLOOKUP($I$4&amp;"--"&amp;ROW(A3648),'Clie-F'!$A$5:$J$7000,9,0),"")</f>
        <v/>
      </c>
      <c r="G3654" s="111" t="str">
        <f>IFERROR(VLOOKUP($I$4&amp;"--"&amp;ROW(A3648),'Clie-F'!$A$5:$J$7000,10,0),"")</f>
        <v/>
      </c>
    </row>
    <row r="3655" spans="2:7" ht="30" customHeight="1" x14ac:dyDescent="0.3">
      <c r="B3655" s="110">
        <v>3649</v>
      </c>
      <c r="C3655" s="111" t="str">
        <f>IFERROR(VLOOKUP($I$4&amp;"--"&amp;ROW(A3649),'Clie-F'!$A$5:$H$7000,4,0),"")</f>
        <v/>
      </c>
      <c r="D3655" s="112" t="str">
        <f>IFERROR(VLOOKUP($I$4&amp;"--"&amp;ROW(A3649),'Clie-F'!$A$5:$H$7000,7,0),"")</f>
        <v/>
      </c>
      <c r="E3655" s="111" t="str">
        <f t="shared" ref="E3655:E3718" ca="1" si="57">IFERROR(IF(D3655,DATEDIF(D3655,TODAY(),"Y"),""),"")</f>
        <v/>
      </c>
      <c r="F3655" s="111" t="str">
        <f>IFERROR(VLOOKUP($I$4&amp;"--"&amp;ROW(A3649),'Clie-F'!$A$5:$J$7000,9,0),"")</f>
        <v/>
      </c>
      <c r="G3655" s="111" t="str">
        <f>IFERROR(VLOOKUP($I$4&amp;"--"&amp;ROW(A3649),'Clie-F'!$A$5:$J$7000,10,0),"")</f>
        <v/>
      </c>
    </row>
    <row r="3656" spans="2:7" ht="30" customHeight="1" x14ac:dyDescent="0.3">
      <c r="B3656" s="110">
        <v>3650</v>
      </c>
      <c r="C3656" s="111" t="str">
        <f>IFERROR(VLOOKUP($I$4&amp;"--"&amp;ROW(A3650),'Clie-F'!$A$5:$H$7000,4,0),"")</f>
        <v/>
      </c>
      <c r="D3656" s="112" t="str">
        <f>IFERROR(VLOOKUP($I$4&amp;"--"&amp;ROW(A3650),'Clie-F'!$A$5:$H$7000,7,0),"")</f>
        <v/>
      </c>
      <c r="E3656" s="111" t="str">
        <f t="shared" ca="1" si="57"/>
        <v/>
      </c>
      <c r="F3656" s="111" t="str">
        <f>IFERROR(VLOOKUP($I$4&amp;"--"&amp;ROW(A3650),'Clie-F'!$A$5:$J$7000,9,0),"")</f>
        <v/>
      </c>
      <c r="G3656" s="111" t="str">
        <f>IFERROR(VLOOKUP($I$4&amp;"--"&amp;ROW(A3650),'Clie-F'!$A$5:$J$7000,10,0),"")</f>
        <v/>
      </c>
    </row>
    <row r="3657" spans="2:7" ht="30" customHeight="1" x14ac:dyDescent="0.3">
      <c r="B3657" s="110">
        <v>3651</v>
      </c>
      <c r="C3657" s="111" t="str">
        <f>IFERROR(VLOOKUP($I$4&amp;"--"&amp;ROW(A3651),'Clie-F'!$A$5:$H$7000,4,0),"")</f>
        <v/>
      </c>
      <c r="D3657" s="112" t="str">
        <f>IFERROR(VLOOKUP($I$4&amp;"--"&amp;ROW(A3651),'Clie-F'!$A$5:$H$7000,7,0),"")</f>
        <v/>
      </c>
      <c r="E3657" s="111" t="str">
        <f t="shared" ca="1" si="57"/>
        <v/>
      </c>
      <c r="F3657" s="111" t="str">
        <f>IFERROR(VLOOKUP($I$4&amp;"--"&amp;ROW(A3651),'Clie-F'!$A$5:$J$7000,9,0),"")</f>
        <v/>
      </c>
      <c r="G3657" s="111" t="str">
        <f>IFERROR(VLOOKUP($I$4&amp;"--"&amp;ROW(A3651),'Clie-F'!$A$5:$J$7000,10,0),"")</f>
        <v/>
      </c>
    </row>
    <row r="3658" spans="2:7" ht="30" customHeight="1" x14ac:dyDescent="0.3">
      <c r="B3658" s="110">
        <v>3652</v>
      </c>
      <c r="C3658" s="111" t="str">
        <f>IFERROR(VLOOKUP($I$4&amp;"--"&amp;ROW(A3652),'Clie-F'!$A$5:$H$7000,4,0),"")</f>
        <v/>
      </c>
      <c r="D3658" s="112" t="str">
        <f>IFERROR(VLOOKUP($I$4&amp;"--"&amp;ROW(A3652),'Clie-F'!$A$5:$H$7000,7,0),"")</f>
        <v/>
      </c>
      <c r="E3658" s="111" t="str">
        <f t="shared" ca="1" si="57"/>
        <v/>
      </c>
      <c r="F3658" s="111" t="str">
        <f>IFERROR(VLOOKUP($I$4&amp;"--"&amp;ROW(A3652),'Clie-F'!$A$5:$J$7000,9,0),"")</f>
        <v/>
      </c>
      <c r="G3658" s="111" t="str">
        <f>IFERROR(VLOOKUP($I$4&amp;"--"&amp;ROW(A3652),'Clie-F'!$A$5:$J$7000,10,0),"")</f>
        <v/>
      </c>
    </row>
    <row r="3659" spans="2:7" ht="30" customHeight="1" x14ac:dyDescent="0.3">
      <c r="B3659" s="110">
        <v>3653</v>
      </c>
      <c r="C3659" s="111" t="str">
        <f>IFERROR(VLOOKUP($I$4&amp;"--"&amp;ROW(A3653),'Clie-F'!$A$5:$H$7000,4,0),"")</f>
        <v/>
      </c>
      <c r="D3659" s="112" t="str">
        <f>IFERROR(VLOOKUP($I$4&amp;"--"&amp;ROW(A3653),'Clie-F'!$A$5:$H$7000,7,0),"")</f>
        <v/>
      </c>
      <c r="E3659" s="111" t="str">
        <f t="shared" ca="1" si="57"/>
        <v/>
      </c>
      <c r="F3659" s="111" t="str">
        <f>IFERROR(VLOOKUP($I$4&amp;"--"&amp;ROW(A3653),'Clie-F'!$A$5:$J$7000,9,0),"")</f>
        <v/>
      </c>
      <c r="G3659" s="111" t="str">
        <f>IFERROR(VLOOKUP($I$4&amp;"--"&amp;ROW(A3653),'Clie-F'!$A$5:$J$7000,10,0),"")</f>
        <v/>
      </c>
    </row>
    <row r="3660" spans="2:7" ht="30" customHeight="1" x14ac:dyDescent="0.3">
      <c r="B3660" s="110">
        <v>3654</v>
      </c>
      <c r="C3660" s="111" t="str">
        <f>IFERROR(VLOOKUP($I$4&amp;"--"&amp;ROW(A3654),'Clie-F'!$A$5:$H$7000,4,0),"")</f>
        <v/>
      </c>
      <c r="D3660" s="112" t="str">
        <f>IFERROR(VLOOKUP($I$4&amp;"--"&amp;ROW(A3654),'Clie-F'!$A$5:$H$7000,7,0),"")</f>
        <v/>
      </c>
      <c r="E3660" s="111" t="str">
        <f t="shared" ca="1" si="57"/>
        <v/>
      </c>
      <c r="F3660" s="111" t="str">
        <f>IFERROR(VLOOKUP($I$4&amp;"--"&amp;ROW(A3654),'Clie-F'!$A$5:$J$7000,9,0),"")</f>
        <v/>
      </c>
      <c r="G3660" s="111" t="str">
        <f>IFERROR(VLOOKUP($I$4&amp;"--"&amp;ROW(A3654),'Clie-F'!$A$5:$J$7000,10,0),"")</f>
        <v/>
      </c>
    </row>
    <row r="3661" spans="2:7" ht="30" customHeight="1" x14ac:dyDescent="0.3">
      <c r="B3661" s="110">
        <v>3655</v>
      </c>
      <c r="C3661" s="111" t="str">
        <f>IFERROR(VLOOKUP($I$4&amp;"--"&amp;ROW(A3655),'Clie-F'!$A$5:$H$7000,4,0),"")</f>
        <v/>
      </c>
      <c r="D3661" s="112" t="str">
        <f>IFERROR(VLOOKUP($I$4&amp;"--"&amp;ROW(A3655),'Clie-F'!$A$5:$H$7000,7,0),"")</f>
        <v/>
      </c>
      <c r="E3661" s="111" t="str">
        <f t="shared" ca="1" si="57"/>
        <v/>
      </c>
      <c r="F3661" s="111" t="str">
        <f>IFERROR(VLOOKUP($I$4&amp;"--"&amp;ROW(A3655),'Clie-F'!$A$5:$J$7000,9,0),"")</f>
        <v/>
      </c>
      <c r="G3661" s="111" t="str">
        <f>IFERROR(VLOOKUP($I$4&amp;"--"&amp;ROW(A3655),'Clie-F'!$A$5:$J$7000,10,0),"")</f>
        <v/>
      </c>
    </row>
    <row r="3662" spans="2:7" ht="30" customHeight="1" x14ac:dyDescent="0.3">
      <c r="B3662" s="110">
        <v>3656</v>
      </c>
      <c r="C3662" s="111" t="str">
        <f>IFERROR(VLOOKUP($I$4&amp;"--"&amp;ROW(A3656),'Clie-F'!$A$5:$H$7000,4,0),"")</f>
        <v/>
      </c>
      <c r="D3662" s="112" t="str">
        <f>IFERROR(VLOOKUP($I$4&amp;"--"&amp;ROW(A3656),'Clie-F'!$A$5:$H$7000,7,0),"")</f>
        <v/>
      </c>
      <c r="E3662" s="111" t="str">
        <f t="shared" ca="1" si="57"/>
        <v/>
      </c>
      <c r="F3662" s="111" t="str">
        <f>IFERROR(VLOOKUP($I$4&amp;"--"&amp;ROW(A3656),'Clie-F'!$A$5:$J$7000,9,0),"")</f>
        <v/>
      </c>
      <c r="G3662" s="111" t="str">
        <f>IFERROR(VLOOKUP($I$4&amp;"--"&amp;ROW(A3656),'Clie-F'!$A$5:$J$7000,10,0),"")</f>
        <v/>
      </c>
    </row>
    <row r="3663" spans="2:7" ht="30" customHeight="1" x14ac:dyDescent="0.3">
      <c r="B3663" s="110">
        <v>3657</v>
      </c>
      <c r="C3663" s="111" t="str">
        <f>IFERROR(VLOOKUP($I$4&amp;"--"&amp;ROW(A3657),'Clie-F'!$A$5:$H$7000,4,0),"")</f>
        <v/>
      </c>
      <c r="D3663" s="112" t="str">
        <f>IFERROR(VLOOKUP($I$4&amp;"--"&amp;ROW(A3657),'Clie-F'!$A$5:$H$7000,7,0),"")</f>
        <v/>
      </c>
      <c r="E3663" s="111" t="str">
        <f t="shared" ca="1" si="57"/>
        <v/>
      </c>
      <c r="F3663" s="111" t="str">
        <f>IFERROR(VLOOKUP($I$4&amp;"--"&amp;ROW(A3657),'Clie-F'!$A$5:$J$7000,9,0),"")</f>
        <v/>
      </c>
      <c r="G3663" s="111" t="str">
        <f>IFERROR(VLOOKUP($I$4&amp;"--"&amp;ROW(A3657),'Clie-F'!$A$5:$J$7000,10,0),"")</f>
        <v/>
      </c>
    </row>
    <row r="3664" spans="2:7" ht="30" customHeight="1" x14ac:dyDescent="0.3">
      <c r="B3664" s="110">
        <v>3658</v>
      </c>
      <c r="C3664" s="111" t="str">
        <f>IFERROR(VLOOKUP($I$4&amp;"--"&amp;ROW(A3658),'Clie-F'!$A$5:$H$7000,4,0),"")</f>
        <v/>
      </c>
      <c r="D3664" s="112" t="str">
        <f>IFERROR(VLOOKUP($I$4&amp;"--"&amp;ROW(A3658),'Clie-F'!$A$5:$H$7000,7,0),"")</f>
        <v/>
      </c>
      <c r="E3664" s="111" t="str">
        <f t="shared" ca="1" si="57"/>
        <v/>
      </c>
      <c r="F3664" s="111" t="str">
        <f>IFERROR(VLOOKUP($I$4&amp;"--"&amp;ROW(A3658),'Clie-F'!$A$5:$J$7000,9,0),"")</f>
        <v/>
      </c>
      <c r="G3664" s="111" t="str">
        <f>IFERROR(VLOOKUP($I$4&amp;"--"&amp;ROW(A3658),'Clie-F'!$A$5:$J$7000,10,0),"")</f>
        <v/>
      </c>
    </row>
    <row r="3665" spans="2:7" ht="30" customHeight="1" x14ac:dyDescent="0.3">
      <c r="B3665" s="110">
        <v>3659</v>
      </c>
      <c r="C3665" s="111" t="str">
        <f>IFERROR(VLOOKUP($I$4&amp;"--"&amp;ROW(A3659),'Clie-F'!$A$5:$H$7000,4,0),"")</f>
        <v/>
      </c>
      <c r="D3665" s="112" t="str">
        <f>IFERROR(VLOOKUP($I$4&amp;"--"&amp;ROW(A3659),'Clie-F'!$A$5:$H$7000,7,0),"")</f>
        <v/>
      </c>
      <c r="E3665" s="111" t="str">
        <f t="shared" ca="1" si="57"/>
        <v/>
      </c>
      <c r="F3665" s="111" t="str">
        <f>IFERROR(VLOOKUP($I$4&amp;"--"&amp;ROW(A3659),'Clie-F'!$A$5:$J$7000,9,0),"")</f>
        <v/>
      </c>
      <c r="G3665" s="111" t="str">
        <f>IFERROR(VLOOKUP($I$4&amp;"--"&amp;ROW(A3659),'Clie-F'!$A$5:$J$7000,10,0),"")</f>
        <v/>
      </c>
    </row>
    <row r="3666" spans="2:7" ht="30" customHeight="1" x14ac:dyDescent="0.3">
      <c r="B3666" s="110">
        <v>3660</v>
      </c>
      <c r="C3666" s="111" t="str">
        <f>IFERROR(VLOOKUP($I$4&amp;"--"&amp;ROW(A3660),'Clie-F'!$A$5:$H$7000,4,0),"")</f>
        <v/>
      </c>
      <c r="D3666" s="112" t="str">
        <f>IFERROR(VLOOKUP($I$4&amp;"--"&amp;ROW(A3660),'Clie-F'!$A$5:$H$7000,7,0),"")</f>
        <v/>
      </c>
      <c r="E3666" s="111" t="str">
        <f t="shared" ca="1" si="57"/>
        <v/>
      </c>
      <c r="F3666" s="111" t="str">
        <f>IFERROR(VLOOKUP($I$4&amp;"--"&amp;ROW(A3660),'Clie-F'!$A$5:$J$7000,9,0),"")</f>
        <v/>
      </c>
      <c r="G3666" s="111" t="str">
        <f>IFERROR(VLOOKUP($I$4&amp;"--"&amp;ROW(A3660),'Clie-F'!$A$5:$J$7000,10,0),"")</f>
        <v/>
      </c>
    </row>
    <row r="3667" spans="2:7" ht="30" customHeight="1" x14ac:dyDescent="0.3">
      <c r="B3667" s="110">
        <v>3661</v>
      </c>
      <c r="C3667" s="111" t="str">
        <f>IFERROR(VLOOKUP($I$4&amp;"--"&amp;ROW(A3661),'Clie-F'!$A$5:$H$7000,4,0),"")</f>
        <v/>
      </c>
      <c r="D3667" s="112" t="str">
        <f>IFERROR(VLOOKUP($I$4&amp;"--"&amp;ROW(A3661),'Clie-F'!$A$5:$H$7000,7,0),"")</f>
        <v/>
      </c>
      <c r="E3667" s="111" t="str">
        <f t="shared" ca="1" si="57"/>
        <v/>
      </c>
      <c r="F3667" s="111" t="str">
        <f>IFERROR(VLOOKUP($I$4&amp;"--"&amp;ROW(A3661),'Clie-F'!$A$5:$J$7000,9,0),"")</f>
        <v/>
      </c>
      <c r="G3667" s="111" t="str">
        <f>IFERROR(VLOOKUP($I$4&amp;"--"&amp;ROW(A3661),'Clie-F'!$A$5:$J$7000,10,0),"")</f>
        <v/>
      </c>
    </row>
    <row r="3668" spans="2:7" ht="30" customHeight="1" x14ac:dyDescent="0.3">
      <c r="B3668" s="110">
        <v>3662</v>
      </c>
      <c r="C3668" s="111" t="str">
        <f>IFERROR(VLOOKUP($I$4&amp;"--"&amp;ROW(A3662),'Clie-F'!$A$5:$H$7000,4,0),"")</f>
        <v/>
      </c>
      <c r="D3668" s="112" t="str">
        <f>IFERROR(VLOOKUP($I$4&amp;"--"&amp;ROW(A3662),'Clie-F'!$A$5:$H$7000,7,0),"")</f>
        <v/>
      </c>
      <c r="E3668" s="111" t="str">
        <f t="shared" ca="1" si="57"/>
        <v/>
      </c>
      <c r="F3668" s="111" t="str">
        <f>IFERROR(VLOOKUP($I$4&amp;"--"&amp;ROW(A3662),'Clie-F'!$A$5:$J$7000,9,0),"")</f>
        <v/>
      </c>
      <c r="G3668" s="111" t="str">
        <f>IFERROR(VLOOKUP($I$4&amp;"--"&amp;ROW(A3662),'Clie-F'!$A$5:$J$7000,10,0),"")</f>
        <v/>
      </c>
    </row>
    <row r="3669" spans="2:7" ht="30" customHeight="1" x14ac:dyDescent="0.3">
      <c r="B3669" s="110">
        <v>3663</v>
      </c>
      <c r="C3669" s="111" t="str">
        <f>IFERROR(VLOOKUP($I$4&amp;"--"&amp;ROW(A3663),'Clie-F'!$A$5:$H$7000,4,0),"")</f>
        <v/>
      </c>
      <c r="D3669" s="112" t="str">
        <f>IFERROR(VLOOKUP($I$4&amp;"--"&amp;ROW(A3663),'Clie-F'!$A$5:$H$7000,7,0),"")</f>
        <v/>
      </c>
      <c r="E3669" s="111" t="str">
        <f t="shared" ca="1" si="57"/>
        <v/>
      </c>
      <c r="F3669" s="111" t="str">
        <f>IFERROR(VLOOKUP($I$4&amp;"--"&amp;ROW(A3663),'Clie-F'!$A$5:$J$7000,9,0),"")</f>
        <v/>
      </c>
      <c r="G3669" s="111" t="str">
        <f>IFERROR(VLOOKUP($I$4&amp;"--"&amp;ROW(A3663),'Clie-F'!$A$5:$J$7000,10,0),"")</f>
        <v/>
      </c>
    </row>
    <row r="3670" spans="2:7" ht="30" customHeight="1" x14ac:dyDescent="0.3">
      <c r="B3670" s="110">
        <v>3664</v>
      </c>
      <c r="C3670" s="111" t="str">
        <f>IFERROR(VLOOKUP($I$4&amp;"--"&amp;ROW(A3664),'Clie-F'!$A$5:$H$7000,4,0),"")</f>
        <v/>
      </c>
      <c r="D3670" s="112" t="str">
        <f>IFERROR(VLOOKUP($I$4&amp;"--"&amp;ROW(A3664),'Clie-F'!$A$5:$H$7000,7,0),"")</f>
        <v/>
      </c>
      <c r="E3670" s="111" t="str">
        <f t="shared" ca="1" si="57"/>
        <v/>
      </c>
      <c r="F3670" s="111" t="str">
        <f>IFERROR(VLOOKUP($I$4&amp;"--"&amp;ROW(A3664),'Clie-F'!$A$5:$J$7000,9,0),"")</f>
        <v/>
      </c>
      <c r="G3670" s="111" t="str">
        <f>IFERROR(VLOOKUP($I$4&amp;"--"&amp;ROW(A3664),'Clie-F'!$A$5:$J$7000,10,0),"")</f>
        <v/>
      </c>
    </row>
    <row r="3671" spans="2:7" ht="30" customHeight="1" x14ac:dyDescent="0.3">
      <c r="B3671" s="110">
        <v>3665</v>
      </c>
      <c r="C3671" s="111" t="str">
        <f>IFERROR(VLOOKUP($I$4&amp;"--"&amp;ROW(A3665),'Clie-F'!$A$5:$H$7000,4,0),"")</f>
        <v/>
      </c>
      <c r="D3671" s="112" t="str">
        <f>IFERROR(VLOOKUP($I$4&amp;"--"&amp;ROW(A3665),'Clie-F'!$A$5:$H$7000,7,0),"")</f>
        <v/>
      </c>
      <c r="E3671" s="111" t="str">
        <f t="shared" ca="1" si="57"/>
        <v/>
      </c>
      <c r="F3671" s="111" t="str">
        <f>IFERROR(VLOOKUP($I$4&amp;"--"&amp;ROW(A3665),'Clie-F'!$A$5:$J$7000,9,0),"")</f>
        <v/>
      </c>
      <c r="G3671" s="111" t="str">
        <f>IFERROR(VLOOKUP($I$4&amp;"--"&amp;ROW(A3665),'Clie-F'!$A$5:$J$7000,10,0),"")</f>
        <v/>
      </c>
    </row>
    <row r="3672" spans="2:7" ht="30" customHeight="1" x14ac:dyDescent="0.3">
      <c r="B3672" s="110">
        <v>3666</v>
      </c>
      <c r="C3672" s="111" t="str">
        <f>IFERROR(VLOOKUP($I$4&amp;"--"&amp;ROW(A3666),'Clie-F'!$A$5:$H$7000,4,0),"")</f>
        <v/>
      </c>
      <c r="D3672" s="112" t="str">
        <f>IFERROR(VLOOKUP($I$4&amp;"--"&amp;ROW(A3666),'Clie-F'!$A$5:$H$7000,7,0),"")</f>
        <v/>
      </c>
      <c r="E3672" s="111" t="str">
        <f t="shared" ca="1" si="57"/>
        <v/>
      </c>
      <c r="F3672" s="111" t="str">
        <f>IFERROR(VLOOKUP($I$4&amp;"--"&amp;ROW(A3666),'Clie-F'!$A$5:$J$7000,9,0),"")</f>
        <v/>
      </c>
      <c r="G3672" s="111" t="str">
        <f>IFERROR(VLOOKUP($I$4&amp;"--"&amp;ROW(A3666),'Clie-F'!$A$5:$J$7000,10,0),"")</f>
        <v/>
      </c>
    </row>
    <row r="3673" spans="2:7" ht="30" customHeight="1" x14ac:dyDescent="0.3">
      <c r="B3673" s="110">
        <v>3667</v>
      </c>
      <c r="C3673" s="111" t="str">
        <f>IFERROR(VLOOKUP($I$4&amp;"--"&amp;ROW(A3667),'Clie-F'!$A$5:$H$7000,4,0),"")</f>
        <v/>
      </c>
      <c r="D3673" s="112" t="str">
        <f>IFERROR(VLOOKUP($I$4&amp;"--"&amp;ROW(A3667),'Clie-F'!$A$5:$H$7000,7,0),"")</f>
        <v/>
      </c>
      <c r="E3673" s="111" t="str">
        <f t="shared" ca="1" si="57"/>
        <v/>
      </c>
      <c r="F3673" s="111" t="str">
        <f>IFERROR(VLOOKUP($I$4&amp;"--"&amp;ROW(A3667),'Clie-F'!$A$5:$J$7000,9,0),"")</f>
        <v/>
      </c>
      <c r="G3673" s="111" t="str">
        <f>IFERROR(VLOOKUP($I$4&amp;"--"&amp;ROW(A3667),'Clie-F'!$A$5:$J$7000,10,0),"")</f>
        <v/>
      </c>
    </row>
    <row r="3674" spans="2:7" ht="30" customHeight="1" x14ac:dyDescent="0.3">
      <c r="B3674" s="110">
        <v>3668</v>
      </c>
      <c r="C3674" s="111" t="str">
        <f>IFERROR(VLOOKUP($I$4&amp;"--"&amp;ROW(A3668),'Clie-F'!$A$5:$H$7000,4,0),"")</f>
        <v/>
      </c>
      <c r="D3674" s="112" t="str">
        <f>IFERROR(VLOOKUP($I$4&amp;"--"&amp;ROW(A3668),'Clie-F'!$A$5:$H$7000,7,0),"")</f>
        <v/>
      </c>
      <c r="E3674" s="111" t="str">
        <f t="shared" ca="1" si="57"/>
        <v/>
      </c>
      <c r="F3674" s="111" t="str">
        <f>IFERROR(VLOOKUP($I$4&amp;"--"&amp;ROW(A3668),'Clie-F'!$A$5:$J$7000,9,0),"")</f>
        <v/>
      </c>
      <c r="G3674" s="111" t="str">
        <f>IFERROR(VLOOKUP($I$4&amp;"--"&amp;ROW(A3668),'Clie-F'!$A$5:$J$7000,10,0),"")</f>
        <v/>
      </c>
    </row>
    <row r="3675" spans="2:7" ht="30" customHeight="1" x14ac:dyDescent="0.3">
      <c r="B3675" s="110">
        <v>3669</v>
      </c>
      <c r="C3675" s="111" t="str">
        <f>IFERROR(VLOOKUP($I$4&amp;"--"&amp;ROW(A3669),'Clie-F'!$A$5:$H$7000,4,0),"")</f>
        <v/>
      </c>
      <c r="D3675" s="112" t="str">
        <f>IFERROR(VLOOKUP($I$4&amp;"--"&amp;ROW(A3669),'Clie-F'!$A$5:$H$7000,7,0),"")</f>
        <v/>
      </c>
      <c r="E3675" s="111" t="str">
        <f t="shared" ca="1" si="57"/>
        <v/>
      </c>
      <c r="F3675" s="111" t="str">
        <f>IFERROR(VLOOKUP($I$4&amp;"--"&amp;ROW(A3669),'Clie-F'!$A$5:$J$7000,9,0),"")</f>
        <v/>
      </c>
      <c r="G3675" s="111" t="str">
        <f>IFERROR(VLOOKUP($I$4&amp;"--"&amp;ROW(A3669),'Clie-F'!$A$5:$J$7000,10,0),"")</f>
        <v/>
      </c>
    </row>
    <row r="3676" spans="2:7" ht="30" customHeight="1" x14ac:dyDescent="0.3">
      <c r="B3676" s="110">
        <v>3670</v>
      </c>
      <c r="C3676" s="111" t="str">
        <f>IFERROR(VLOOKUP($I$4&amp;"--"&amp;ROW(A3670),'Clie-F'!$A$5:$H$7000,4,0),"")</f>
        <v/>
      </c>
      <c r="D3676" s="112" t="str">
        <f>IFERROR(VLOOKUP($I$4&amp;"--"&amp;ROW(A3670),'Clie-F'!$A$5:$H$7000,7,0),"")</f>
        <v/>
      </c>
      <c r="E3676" s="111" t="str">
        <f t="shared" ca="1" si="57"/>
        <v/>
      </c>
      <c r="F3676" s="111" t="str">
        <f>IFERROR(VLOOKUP($I$4&amp;"--"&amp;ROW(A3670),'Clie-F'!$A$5:$J$7000,9,0),"")</f>
        <v/>
      </c>
      <c r="G3676" s="111" t="str">
        <f>IFERROR(VLOOKUP($I$4&amp;"--"&amp;ROW(A3670),'Clie-F'!$A$5:$J$7000,10,0),"")</f>
        <v/>
      </c>
    </row>
    <row r="3677" spans="2:7" ht="30" customHeight="1" x14ac:dyDescent="0.3">
      <c r="B3677" s="110">
        <v>3671</v>
      </c>
      <c r="C3677" s="111" t="str">
        <f>IFERROR(VLOOKUP($I$4&amp;"--"&amp;ROW(A3671),'Clie-F'!$A$5:$H$7000,4,0),"")</f>
        <v/>
      </c>
      <c r="D3677" s="112" t="str">
        <f>IFERROR(VLOOKUP($I$4&amp;"--"&amp;ROW(A3671),'Clie-F'!$A$5:$H$7000,7,0),"")</f>
        <v/>
      </c>
      <c r="E3677" s="111" t="str">
        <f t="shared" ca="1" si="57"/>
        <v/>
      </c>
      <c r="F3677" s="111" t="str">
        <f>IFERROR(VLOOKUP($I$4&amp;"--"&amp;ROW(A3671),'Clie-F'!$A$5:$J$7000,9,0),"")</f>
        <v/>
      </c>
      <c r="G3677" s="111" t="str">
        <f>IFERROR(VLOOKUP($I$4&amp;"--"&amp;ROW(A3671),'Clie-F'!$A$5:$J$7000,10,0),"")</f>
        <v/>
      </c>
    </row>
    <row r="3678" spans="2:7" ht="30" customHeight="1" x14ac:dyDescent="0.3">
      <c r="B3678" s="110">
        <v>3672</v>
      </c>
      <c r="C3678" s="111" t="str">
        <f>IFERROR(VLOOKUP($I$4&amp;"--"&amp;ROW(A3672),'Clie-F'!$A$5:$H$7000,4,0),"")</f>
        <v/>
      </c>
      <c r="D3678" s="112" t="str">
        <f>IFERROR(VLOOKUP($I$4&amp;"--"&amp;ROW(A3672),'Clie-F'!$A$5:$H$7000,7,0),"")</f>
        <v/>
      </c>
      <c r="E3678" s="111" t="str">
        <f t="shared" ca="1" si="57"/>
        <v/>
      </c>
      <c r="F3678" s="111" t="str">
        <f>IFERROR(VLOOKUP($I$4&amp;"--"&amp;ROW(A3672),'Clie-F'!$A$5:$J$7000,9,0),"")</f>
        <v/>
      </c>
      <c r="G3678" s="111" t="str">
        <f>IFERROR(VLOOKUP($I$4&amp;"--"&amp;ROW(A3672),'Clie-F'!$A$5:$J$7000,10,0),"")</f>
        <v/>
      </c>
    </row>
    <row r="3679" spans="2:7" ht="30" customHeight="1" x14ac:dyDescent="0.3">
      <c r="B3679" s="110">
        <v>3673</v>
      </c>
      <c r="C3679" s="111" t="str">
        <f>IFERROR(VLOOKUP($I$4&amp;"--"&amp;ROW(A3673),'Clie-F'!$A$5:$H$7000,4,0),"")</f>
        <v/>
      </c>
      <c r="D3679" s="112" t="str">
        <f>IFERROR(VLOOKUP($I$4&amp;"--"&amp;ROW(A3673),'Clie-F'!$A$5:$H$7000,7,0),"")</f>
        <v/>
      </c>
      <c r="E3679" s="111" t="str">
        <f t="shared" ca="1" si="57"/>
        <v/>
      </c>
      <c r="F3679" s="111" t="str">
        <f>IFERROR(VLOOKUP($I$4&amp;"--"&amp;ROW(A3673),'Clie-F'!$A$5:$J$7000,9,0),"")</f>
        <v/>
      </c>
      <c r="G3679" s="111" t="str">
        <f>IFERROR(VLOOKUP($I$4&amp;"--"&amp;ROW(A3673),'Clie-F'!$A$5:$J$7000,10,0),"")</f>
        <v/>
      </c>
    </row>
    <row r="3680" spans="2:7" ht="30" customHeight="1" x14ac:dyDescent="0.3">
      <c r="B3680" s="110">
        <v>3674</v>
      </c>
      <c r="C3680" s="111" t="str">
        <f>IFERROR(VLOOKUP($I$4&amp;"--"&amp;ROW(A3674),'Clie-F'!$A$5:$H$7000,4,0),"")</f>
        <v/>
      </c>
      <c r="D3680" s="112" t="str">
        <f>IFERROR(VLOOKUP($I$4&amp;"--"&amp;ROW(A3674),'Clie-F'!$A$5:$H$7000,7,0),"")</f>
        <v/>
      </c>
      <c r="E3680" s="111" t="str">
        <f t="shared" ca="1" si="57"/>
        <v/>
      </c>
      <c r="F3680" s="111" t="str">
        <f>IFERROR(VLOOKUP($I$4&amp;"--"&amp;ROW(A3674),'Clie-F'!$A$5:$J$7000,9,0),"")</f>
        <v/>
      </c>
      <c r="G3680" s="111" t="str">
        <f>IFERROR(VLOOKUP($I$4&amp;"--"&amp;ROW(A3674),'Clie-F'!$A$5:$J$7000,10,0),"")</f>
        <v/>
      </c>
    </row>
    <row r="3681" spans="2:7" ht="30" customHeight="1" x14ac:dyDescent="0.3">
      <c r="B3681" s="110">
        <v>3675</v>
      </c>
      <c r="C3681" s="111" t="str">
        <f>IFERROR(VLOOKUP($I$4&amp;"--"&amp;ROW(A3675),'Clie-F'!$A$5:$H$7000,4,0),"")</f>
        <v/>
      </c>
      <c r="D3681" s="112" t="str">
        <f>IFERROR(VLOOKUP($I$4&amp;"--"&amp;ROW(A3675),'Clie-F'!$A$5:$H$7000,7,0),"")</f>
        <v/>
      </c>
      <c r="E3681" s="111" t="str">
        <f t="shared" ca="1" si="57"/>
        <v/>
      </c>
      <c r="F3681" s="111" t="str">
        <f>IFERROR(VLOOKUP($I$4&amp;"--"&amp;ROW(A3675),'Clie-F'!$A$5:$J$7000,9,0),"")</f>
        <v/>
      </c>
      <c r="G3681" s="111" t="str">
        <f>IFERROR(VLOOKUP($I$4&amp;"--"&amp;ROW(A3675),'Clie-F'!$A$5:$J$7000,10,0),"")</f>
        <v/>
      </c>
    </row>
    <row r="3682" spans="2:7" ht="30" customHeight="1" x14ac:dyDescent="0.3">
      <c r="B3682" s="110">
        <v>3676</v>
      </c>
      <c r="C3682" s="111" t="str">
        <f>IFERROR(VLOOKUP($I$4&amp;"--"&amp;ROW(A3676),'Clie-F'!$A$5:$H$7000,4,0),"")</f>
        <v/>
      </c>
      <c r="D3682" s="112" t="str">
        <f>IFERROR(VLOOKUP($I$4&amp;"--"&amp;ROW(A3676),'Clie-F'!$A$5:$H$7000,7,0),"")</f>
        <v/>
      </c>
      <c r="E3682" s="111" t="str">
        <f t="shared" ca="1" si="57"/>
        <v/>
      </c>
      <c r="F3682" s="111" t="str">
        <f>IFERROR(VLOOKUP($I$4&amp;"--"&amp;ROW(A3676),'Clie-F'!$A$5:$J$7000,9,0),"")</f>
        <v/>
      </c>
      <c r="G3682" s="111" t="str">
        <f>IFERROR(VLOOKUP($I$4&amp;"--"&amp;ROW(A3676),'Clie-F'!$A$5:$J$7000,10,0),"")</f>
        <v/>
      </c>
    </row>
    <row r="3683" spans="2:7" ht="30" customHeight="1" x14ac:dyDescent="0.3">
      <c r="B3683" s="110">
        <v>3677</v>
      </c>
      <c r="C3683" s="111" t="str">
        <f>IFERROR(VLOOKUP($I$4&amp;"--"&amp;ROW(A3677),'Clie-F'!$A$5:$H$7000,4,0),"")</f>
        <v/>
      </c>
      <c r="D3683" s="112" t="str">
        <f>IFERROR(VLOOKUP($I$4&amp;"--"&amp;ROW(A3677),'Clie-F'!$A$5:$H$7000,7,0),"")</f>
        <v/>
      </c>
      <c r="E3683" s="111" t="str">
        <f t="shared" ca="1" si="57"/>
        <v/>
      </c>
      <c r="F3683" s="111" t="str">
        <f>IFERROR(VLOOKUP($I$4&amp;"--"&amp;ROW(A3677),'Clie-F'!$A$5:$J$7000,9,0),"")</f>
        <v/>
      </c>
      <c r="G3683" s="111" t="str">
        <f>IFERROR(VLOOKUP($I$4&amp;"--"&amp;ROW(A3677),'Clie-F'!$A$5:$J$7000,10,0),"")</f>
        <v/>
      </c>
    </row>
    <row r="3684" spans="2:7" ht="30" customHeight="1" x14ac:dyDescent="0.3">
      <c r="B3684" s="110">
        <v>3678</v>
      </c>
      <c r="C3684" s="111" t="str">
        <f>IFERROR(VLOOKUP($I$4&amp;"--"&amp;ROW(A3678),'Clie-F'!$A$5:$H$7000,4,0),"")</f>
        <v/>
      </c>
      <c r="D3684" s="112" t="str">
        <f>IFERROR(VLOOKUP($I$4&amp;"--"&amp;ROW(A3678),'Clie-F'!$A$5:$H$7000,7,0),"")</f>
        <v/>
      </c>
      <c r="E3684" s="111" t="str">
        <f t="shared" ca="1" si="57"/>
        <v/>
      </c>
      <c r="F3684" s="111" t="str">
        <f>IFERROR(VLOOKUP($I$4&amp;"--"&amp;ROW(A3678),'Clie-F'!$A$5:$J$7000,9,0),"")</f>
        <v/>
      </c>
      <c r="G3684" s="111" t="str">
        <f>IFERROR(VLOOKUP($I$4&amp;"--"&amp;ROW(A3678),'Clie-F'!$A$5:$J$7000,10,0),"")</f>
        <v/>
      </c>
    </row>
    <row r="3685" spans="2:7" ht="30" customHeight="1" x14ac:dyDescent="0.3">
      <c r="B3685" s="110">
        <v>3679</v>
      </c>
      <c r="C3685" s="111" t="str">
        <f>IFERROR(VLOOKUP($I$4&amp;"--"&amp;ROW(A3679),'Clie-F'!$A$5:$H$7000,4,0),"")</f>
        <v/>
      </c>
      <c r="D3685" s="112" t="str">
        <f>IFERROR(VLOOKUP($I$4&amp;"--"&amp;ROW(A3679),'Clie-F'!$A$5:$H$7000,7,0),"")</f>
        <v/>
      </c>
      <c r="E3685" s="111" t="str">
        <f t="shared" ca="1" si="57"/>
        <v/>
      </c>
      <c r="F3685" s="111" t="str">
        <f>IFERROR(VLOOKUP($I$4&amp;"--"&amp;ROW(A3679),'Clie-F'!$A$5:$J$7000,9,0),"")</f>
        <v/>
      </c>
      <c r="G3685" s="111" t="str">
        <f>IFERROR(VLOOKUP($I$4&amp;"--"&amp;ROW(A3679),'Clie-F'!$A$5:$J$7000,10,0),"")</f>
        <v/>
      </c>
    </row>
    <row r="3686" spans="2:7" ht="30" customHeight="1" x14ac:dyDescent="0.3">
      <c r="B3686" s="110">
        <v>3680</v>
      </c>
      <c r="C3686" s="111" t="str">
        <f>IFERROR(VLOOKUP($I$4&amp;"--"&amp;ROW(A3680),'Clie-F'!$A$5:$H$7000,4,0),"")</f>
        <v/>
      </c>
      <c r="D3686" s="112" t="str">
        <f>IFERROR(VLOOKUP($I$4&amp;"--"&amp;ROW(A3680),'Clie-F'!$A$5:$H$7000,7,0),"")</f>
        <v/>
      </c>
      <c r="E3686" s="111" t="str">
        <f t="shared" ca="1" si="57"/>
        <v/>
      </c>
      <c r="F3686" s="111" t="str">
        <f>IFERROR(VLOOKUP($I$4&amp;"--"&amp;ROW(A3680),'Clie-F'!$A$5:$J$7000,9,0),"")</f>
        <v/>
      </c>
      <c r="G3686" s="111" t="str">
        <f>IFERROR(VLOOKUP($I$4&amp;"--"&amp;ROW(A3680),'Clie-F'!$A$5:$J$7000,10,0),"")</f>
        <v/>
      </c>
    </row>
    <row r="3687" spans="2:7" ht="30" customHeight="1" x14ac:dyDescent="0.3">
      <c r="B3687" s="110">
        <v>3681</v>
      </c>
      <c r="C3687" s="111" t="str">
        <f>IFERROR(VLOOKUP($I$4&amp;"--"&amp;ROW(A3681),'Clie-F'!$A$5:$H$7000,4,0),"")</f>
        <v/>
      </c>
      <c r="D3687" s="112" t="str">
        <f>IFERROR(VLOOKUP($I$4&amp;"--"&amp;ROW(A3681),'Clie-F'!$A$5:$H$7000,7,0),"")</f>
        <v/>
      </c>
      <c r="E3687" s="111" t="str">
        <f t="shared" ca="1" si="57"/>
        <v/>
      </c>
      <c r="F3687" s="111" t="str">
        <f>IFERROR(VLOOKUP($I$4&amp;"--"&amp;ROW(A3681),'Clie-F'!$A$5:$J$7000,9,0),"")</f>
        <v/>
      </c>
      <c r="G3687" s="111" t="str">
        <f>IFERROR(VLOOKUP($I$4&amp;"--"&amp;ROW(A3681),'Clie-F'!$A$5:$J$7000,10,0),"")</f>
        <v/>
      </c>
    </row>
    <row r="3688" spans="2:7" ht="30" customHeight="1" x14ac:dyDescent="0.3">
      <c r="B3688" s="110">
        <v>3682</v>
      </c>
      <c r="C3688" s="111" t="str">
        <f>IFERROR(VLOOKUP($I$4&amp;"--"&amp;ROW(A3682),'Clie-F'!$A$5:$H$7000,4,0),"")</f>
        <v/>
      </c>
      <c r="D3688" s="112" t="str">
        <f>IFERROR(VLOOKUP($I$4&amp;"--"&amp;ROW(A3682),'Clie-F'!$A$5:$H$7000,7,0),"")</f>
        <v/>
      </c>
      <c r="E3688" s="111" t="str">
        <f t="shared" ca="1" si="57"/>
        <v/>
      </c>
      <c r="F3688" s="111" t="str">
        <f>IFERROR(VLOOKUP($I$4&amp;"--"&amp;ROW(A3682),'Clie-F'!$A$5:$J$7000,9,0),"")</f>
        <v/>
      </c>
      <c r="G3688" s="111" t="str">
        <f>IFERROR(VLOOKUP($I$4&amp;"--"&amp;ROW(A3682),'Clie-F'!$A$5:$J$7000,10,0),"")</f>
        <v/>
      </c>
    </row>
    <row r="3689" spans="2:7" ht="30" customHeight="1" x14ac:dyDescent="0.3">
      <c r="B3689" s="110">
        <v>3683</v>
      </c>
      <c r="C3689" s="111" t="str">
        <f>IFERROR(VLOOKUP($I$4&amp;"--"&amp;ROW(A3683),'Clie-F'!$A$5:$H$7000,4,0),"")</f>
        <v/>
      </c>
      <c r="D3689" s="112" t="str">
        <f>IFERROR(VLOOKUP($I$4&amp;"--"&amp;ROW(A3683),'Clie-F'!$A$5:$H$7000,7,0),"")</f>
        <v/>
      </c>
      <c r="E3689" s="111" t="str">
        <f t="shared" ca="1" si="57"/>
        <v/>
      </c>
      <c r="F3689" s="111" t="str">
        <f>IFERROR(VLOOKUP($I$4&amp;"--"&amp;ROW(A3683),'Clie-F'!$A$5:$J$7000,9,0),"")</f>
        <v/>
      </c>
      <c r="G3689" s="111" t="str">
        <f>IFERROR(VLOOKUP($I$4&amp;"--"&amp;ROW(A3683),'Clie-F'!$A$5:$J$7000,10,0),"")</f>
        <v/>
      </c>
    </row>
    <row r="3690" spans="2:7" ht="30" customHeight="1" x14ac:dyDescent="0.3">
      <c r="B3690" s="110">
        <v>3684</v>
      </c>
      <c r="C3690" s="111" t="str">
        <f>IFERROR(VLOOKUP($I$4&amp;"--"&amp;ROW(A3684),'Clie-F'!$A$5:$H$7000,4,0),"")</f>
        <v/>
      </c>
      <c r="D3690" s="112" t="str">
        <f>IFERROR(VLOOKUP($I$4&amp;"--"&amp;ROW(A3684),'Clie-F'!$A$5:$H$7000,7,0),"")</f>
        <v/>
      </c>
      <c r="E3690" s="111" t="str">
        <f t="shared" ca="1" si="57"/>
        <v/>
      </c>
      <c r="F3690" s="111" t="str">
        <f>IFERROR(VLOOKUP($I$4&amp;"--"&amp;ROW(A3684),'Clie-F'!$A$5:$J$7000,9,0),"")</f>
        <v/>
      </c>
      <c r="G3690" s="111" t="str">
        <f>IFERROR(VLOOKUP($I$4&amp;"--"&amp;ROW(A3684),'Clie-F'!$A$5:$J$7000,10,0),"")</f>
        <v/>
      </c>
    </row>
    <row r="3691" spans="2:7" ht="30" customHeight="1" x14ac:dyDescent="0.3">
      <c r="B3691" s="110">
        <v>3685</v>
      </c>
      <c r="C3691" s="111" t="str">
        <f>IFERROR(VLOOKUP($I$4&amp;"--"&amp;ROW(A3685),'Clie-F'!$A$5:$H$7000,4,0),"")</f>
        <v/>
      </c>
      <c r="D3691" s="112" t="str">
        <f>IFERROR(VLOOKUP($I$4&amp;"--"&amp;ROW(A3685),'Clie-F'!$A$5:$H$7000,7,0),"")</f>
        <v/>
      </c>
      <c r="E3691" s="111" t="str">
        <f t="shared" ca="1" si="57"/>
        <v/>
      </c>
      <c r="F3691" s="111" t="str">
        <f>IFERROR(VLOOKUP($I$4&amp;"--"&amp;ROW(A3685),'Clie-F'!$A$5:$J$7000,9,0),"")</f>
        <v/>
      </c>
      <c r="G3691" s="111" t="str">
        <f>IFERROR(VLOOKUP($I$4&amp;"--"&amp;ROW(A3685),'Clie-F'!$A$5:$J$7000,10,0),"")</f>
        <v/>
      </c>
    </row>
    <row r="3692" spans="2:7" ht="30" customHeight="1" x14ac:dyDescent="0.3">
      <c r="B3692" s="110">
        <v>3686</v>
      </c>
      <c r="C3692" s="111" t="str">
        <f>IFERROR(VLOOKUP($I$4&amp;"--"&amp;ROW(A3686),'Clie-F'!$A$5:$H$7000,4,0),"")</f>
        <v/>
      </c>
      <c r="D3692" s="112" t="str">
        <f>IFERROR(VLOOKUP($I$4&amp;"--"&amp;ROW(A3686),'Clie-F'!$A$5:$H$7000,7,0),"")</f>
        <v/>
      </c>
      <c r="E3692" s="111" t="str">
        <f t="shared" ca="1" si="57"/>
        <v/>
      </c>
      <c r="F3692" s="111" t="str">
        <f>IFERROR(VLOOKUP($I$4&amp;"--"&amp;ROW(A3686),'Clie-F'!$A$5:$J$7000,9,0),"")</f>
        <v/>
      </c>
      <c r="G3692" s="111" t="str">
        <f>IFERROR(VLOOKUP($I$4&amp;"--"&amp;ROW(A3686),'Clie-F'!$A$5:$J$7000,10,0),"")</f>
        <v/>
      </c>
    </row>
    <row r="3693" spans="2:7" ht="30" customHeight="1" x14ac:dyDescent="0.3">
      <c r="B3693" s="110">
        <v>3687</v>
      </c>
      <c r="C3693" s="111" t="str">
        <f>IFERROR(VLOOKUP($I$4&amp;"--"&amp;ROW(A3687),'Clie-F'!$A$5:$H$7000,4,0),"")</f>
        <v/>
      </c>
      <c r="D3693" s="112" t="str">
        <f>IFERROR(VLOOKUP($I$4&amp;"--"&amp;ROW(A3687),'Clie-F'!$A$5:$H$7000,7,0),"")</f>
        <v/>
      </c>
      <c r="E3693" s="111" t="str">
        <f t="shared" ca="1" si="57"/>
        <v/>
      </c>
      <c r="F3693" s="111" t="str">
        <f>IFERROR(VLOOKUP($I$4&amp;"--"&amp;ROW(A3687),'Clie-F'!$A$5:$J$7000,9,0),"")</f>
        <v/>
      </c>
      <c r="G3693" s="111" t="str">
        <f>IFERROR(VLOOKUP($I$4&amp;"--"&amp;ROW(A3687),'Clie-F'!$A$5:$J$7000,10,0),"")</f>
        <v/>
      </c>
    </row>
    <row r="3694" spans="2:7" ht="30" customHeight="1" x14ac:dyDescent="0.3">
      <c r="B3694" s="110">
        <v>3688</v>
      </c>
      <c r="C3694" s="111" t="str">
        <f>IFERROR(VLOOKUP($I$4&amp;"--"&amp;ROW(A3688),'Clie-F'!$A$5:$H$7000,4,0),"")</f>
        <v/>
      </c>
      <c r="D3694" s="112" t="str">
        <f>IFERROR(VLOOKUP($I$4&amp;"--"&amp;ROW(A3688),'Clie-F'!$A$5:$H$7000,7,0),"")</f>
        <v/>
      </c>
      <c r="E3694" s="111" t="str">
        <f t="shared" ca="1" si="57"/>
        <v/>
      </c>
      <c r="F3694" s="111" t="str">
        <f>IFERROR(VLOOKUP($I$4&amp;"--"&amp;ROW(A3688),'Clie-F'!$A$5:$J$7000,9,0),"")</f>
        <v/>
      </c>
      <c r="G3694" s="111" t="str">
        <f>IFERROR(VLOOKUP($I$4&amp;"--"&amp;ROW(A3688),'Clie-F'!$A$5:$J$7000,10,0),"")</f>
        <v/>
      </c>
    </row>
    <row r="3695" spans="2:7" ht="30" customHeight="1" x14ac:dyDescent="0.3">
      <c r="B3695" s="110">
        <v>3689</v>
      </c>
      <c r="C3695" s="111" t="str">
        <f>IFERROR(VLOOKUP($I$4&amp;"--"&amp;ROW(A3689),'Clie-F'!$A$5:$H$7000,4,0),"")</f>
        <v/>
      </c>
      <c r="D3695" s="112" t="str">
        <f>IFERROR(VLOOKUP($I$4&amp;"--"&amp;ROW(A3689),'Clie-F'!$A$5:$H$7000,7,0),"")</f>
        <v/>
      </c>
      <c r="E3695" s="111" t="str">
        <f t="shared" ca="1" si="57"/>
        <v/>
      </c>
      <c r="F3695" s="111" t="str">
        <f>IFERROR(VLOOKUP($I$4&amp;"--"&amp;ROW(A3689),'Clie-F'!$A$5:$J$7000,9,0),"")</f>
        <v/>
      </c>
      <c r="G3695" s="111" t="str">
        <f>IFERROR(VLOOKUP($I$4&amp;"--"&amp;ROW(A3689),'Clie-F'!$A$5:$J$7000,10,0),"")</f>
        <v/>
      </c>
    </row>
    <row r="3696" spans="2:7" ht="30" customHeight="1" x14ac:dyDescent="0.3">
      <c r="B3696" s="110">
        <v>3690</v>
      </c>
      <c r="C3696" s="111" t="str">
        <f>IFERROR(VLOOKUP($I$4&amp;"--"&amp;ROW(A3690),'Clie-F'!$A$5:$H$7000,4,0),"")</f>
        <v/>
      </c>
      <c r="D3696" s="112" t="str">
        <f>IFERROR(VLOOKUP($I$4&amp;"--"&amp;ROW(A3690),'Clie-F'!$A$5:$H$7000,7,0),"")</f>
        <v/>
      </c>
      <c r="E3696" s="111" t="str">
        <f t="shared" ca="1" si="57"/>
        <v/>
      </c>
      <c r="F3696" s="111" t="str">
        <f>IFERROR(VLOOKUP($I$4&amp;"--"&amp;ROW(A3690),'Clie-F'!$A$5:$J$7000,9,0),"")</f>
        <v/>
      </c>
      <c r="G3696" s="111" t="str">
        <f>IFERROR(VLOOKUP($I$4&amp;"--"&amp;ROW(A3690),'Clie-F'!$A$5:$J$7000,10,0),"")</f>
        <v/>
      </c>
    </row>
    <row r="3697" spans="2:7" ht="30" customHeight="1" x14ac:dyDescent="0.3">
      <c r="B3697" s="110">
        <v>3691</v>
      </c>
      <c r="C3697" s="111" t="str">
        <f>IFERROR(VLOOKUP($I$4&amp;"--"&amp;ROW(A3691),'Clie-F'!$A$5:$H$7000,4,0),"")</f>
        <v/>
      </c>
      <c r="D3697" s="112" t="str">
        <f>IFERROR(VLOOKUP($I$4&amp;"--"&amp;ROW(A3691),'Clie-F'!$A$5:$H$7000,7,0),"")</f>
        <v/>
      </c>
      <c r="E3697" s="111" t="str">
        <f t="shared" ca="1" si="57"/>
        <v/>
      </c>
      <c r="F3697" s="111" t="str">
        <f>IFERROR(VLOOKUP($I$4&amp;"--"&amp;ROW(A3691),'Clie-F'!$A$5:$J$7000,9,0),"")</f>
        <v/>
      </c>
      <c r="G3697" s="111" t="str">
        <f>IFERROR(VLOOKUP($I$4&amp;"--"&amp;ROW(A3691),'Clie-F'!$A$5:$J$7000,10,0),"")</f>
        <v/>
      </c>
    </row>
    <row r="3698" spans="2:7" ht="30" customHeight="1" x14ac:dyDescent="0.3">
      <c r="B3698" s="110">
        <v>3692</v>
      </c>
      <c r="C3698" s="111" t="str">
        <f>IFERROR(VLOOKUP($I$4&amp;"--"&amp;ROW(A3692),'Clie-F'!$A$5:$H$7000,4,0),"")</f>
        <v/>
      </c>
      <c r="D3698" s="112" t="str">
        <f>IFERROR(VLOOKUP($I$4&amp;"--"&amp;ROW(A3692),'Clie-F'!$A$5:$H$7000,7,0),"")</f>
        <v/>
      </c>
      <c r="E3698" s="111" t="str">
        <f t="shared" ca="1" si="57"/>
        <v/>
      </c>
      <c r="F3698" s="111" t="str">
        <f>IFERROR(VLOOKUP($I$4&amp;"--"&amp;ROW(A3692),'Clie-F'!$A$5:$J$7000,9,0),"")</f>
        <v/>
      </c>
      <c r="G3698" s="111" t="str">
        <f>IFERROR(VLOOKUP($I$4&amp;"--"&amp;ROW(A3692),'Clie-F'!$A$5:$J$7000,10,0),"")</f>
        <v/>
      </c>
    </row>
    <row r="3699" spans="2:7" ht="30" customHeight="1" x14ac:dyDescent="0.3">
      <c r="B3699" s="110">
        <v>3693</v>
      </c>
      <c r="C3699" s="111" t="str">
        <f>IFERROR(VLOOKUP($I$4&amp;"--"&amp;ROW(A3693),'Clie-F'!$A$5:$H$7000,4,0),"")</f>
        <v/>
      </c>
      <c r="D3699" s="112" t="str">
        <f>IFERROR(VLOOKUP($I$4&amp;"--"&amp;ROW(A3693),'Clie-F'!$A$5:$H$7000,7,0),"")</f>
        <v/>
      </c>
      <c r="E3699" s="111" t="str">
        <f t="shared" ca="1" si="57"/>
        <v/>
      </c>
      <c r="F3699" s="111" t="str">
        <f>IFERROR(VLOOKUP($I$4&amp;"--"&amp;ROW(A3693),'Clie-F'!$A$5:$J$7000,9,0),"")</f>
        <v/>
      </c>
      <c r="G3699" s="111" t="str">
        <f>IFERROR(VLOOKUP($I$4&amp;"--"&amp;ROW(A3693),'Clie-F'!$A$5:$J$7000,10,0),"")</f>
        <v/>
      </c>
    </row>
    <row r="3700" spans="2:7" ht="30" customHeight="1" x14ac:dyDescent="0.3">
      <c r="B3700" s="110">
        <v>3694</v>
      </c>
      <c r="C3700" s="111" t="str">
        <f>IFERROR(VLOOKUP($I$4&amp;"--"&amp;ROW(A3694),'Clie-F'!$A$5:$H$7000,4,0),"")</f>
        <v/>
      </c>
      <c r="D3700" s="112" t="str">
        <f>IFERROR(VLOOKUP($I$4&amp;"--"&amp;ROW(A3694),'Clie-F'!$A$5:$H$7000,7,0),"")</f>
        <v/>
      </c>
      <c r="E3700" s="111" t="str">
        <f t="shared" ca="1" si="57"/>
        <v/>
      </c>
      <c r="F3700" s="111" t="str">
        <f>IFERROR(VLOOKUP($I$4&amp;"--"&amp;ROW(A3694),'Clie-F'!$A$5:$J$7000,9,0),"")</f>
        <v/>
      </c>
      <c r="G3700" s="111" t="str">
        <f>IFERROR(VLOOKUP($I$4&amp;"--"&amp;ROW(A3694),'Clie-F'!$A$5:$J$7000,10,0),"")</f>
        <v/>
      </c>
    </row>
    <row r="3701" spans="2:7" ht="30" customHeight="1" x14ac:dyDescent="0.3">
      <c r="B3701" s="110">
        <v>3695</v>
      </c>
      <c r="C3701" s="111" t="str">
        <f>IFERROR(VLOOKUP($I$4&amp;"--"&amp;ROW(A3695),'Clie-F'!$A$5:$H$7000,4,0),"")</f>
        <v/>
      </c>
      <c r="D3701" s="112" t="str">
        <f>IFERROR(VLOOKUP($I$4&amp;"--"&amp;ROW(A3695),'Clie-F'!$A$5:$H$7000,7,0),"")</f>
        <v/>
      </c>
      <c r="E3701" s="111" t="str">
        <f t="shared" ca="1" si="57"/>
        <v/>
      </c>
      <c r="F3701" s="111" t="str">
        <f>IFERROR(VLOOKUP($I$4&amp;"--"&amp;ROW(A3695),'Clie-F'!$A$5:$J$7000,9,0),"")</f>
        <v/>
      </c>
      <c r="G3701" s="111" t="str">
        <f>IFERROR(VLOOKUP($I$4&amp;"--"&amp;ROW(A3695),'Clie-F'!$A$5:$J$7000,10,0),"")</f>
        <v/>
      </c>
    </row>
    <row r="3702" spans="2:7" ht="30" customHeight="1" x14ac:dyDescent="0.3">
      <c r="B3702" s="110">
        <v>3696</v>
      </c>
      <c r="C3702" s="111" t="str">
        <f>IFERROR(VLOOKUP($I$4&amp;"--"&amp;ROW(A3696),'Clie-F'!$A$5:$H$7000,4,0),"")</f>
        <v/>
      </c>
      <c r="D3702" s="112" t="str">
        <f>IFERROR(VLOOKUP($I$4&amp;"--"&amp;ROW(A3696),'Clie-F'!$A$5:$H$7000,7,0),"")</f>
        <v/>
      </c>
      <c r="E3702" s="111" t="str">
        <f t="shared" ca="1" si="57"/>
        <v/>
      </c>
      <c r="F3702" s="111" t="str">
        <f>IFERROR(VLOOKUP($I$4&amp;"--"&amp;ROW(A3696),'Clie-F'!$A$5:$J$7000,9,0),"")</f>
        <v/>
      </c>
      <c r="G3702" s="111" t="str">
        <f>IFERROR(VLOOKUP($I$4&amp;"--"&amp;ROW(A3696),'Clie-F'!$A$5:$J$7000,10,0),"")</f>
        <v/>
      </c>
    </row>
    <row r="3703" spans="2:7" ht="30" customHeight="1" x14ac:dyDescent="0.3">
      <c r="B3703" s="110">
        <v>3697</v>
      </c>
      <c r="C3703" s="111" t="str">
        <f>IFERROR(VLOOKUP($I$4&amp;"--"&amp;ROW(A3697),'Clie-F'!$A$5:$H$7000,4,0),"")</f>
        <v/>
      </c>
      <c r="D3703" s="112" t="str">
        <f>IFERROR(VLOOKUP($I$4&amp;"--"&amp;ROW(A3697),'Clie-F'!$A$5:$H$7000,7,0),"")</f>
        <v/>
      </c>
      <c r="E3703" s="111" t="str">
        <f t="shared" ca="1" si="57"/>
        <v/>
      </c>
      <c r="F3703" s="111" t="str">
        <f>IFERROR(VLOOKUP($I$4&amp;"--"&amp;ROW(A3697),'Clie-F'!$A$5:$J$7000,9,0),"")</f>
        <v/>
      </c>
      <c r="G3703" s="111" t="str">
        <f>IFERROR(VLOOKUP($I$4&amp;"--"&amp;ROW(A3697),'Clie-F'!$A$5:$J$7000,10,0),"")</f>
        <v/>
      </c>
    </row>
    <row r="3704" spans="2:7" ht="30" customHeight="1" x14ac:dyDescent="0.3">
      <c r="B3704" s="110">
        <v>3698</v>
      </c>
      <c r="C3704" s="111" t="str">
        <f>IFERROR(VLOOKUP($I$4&amp;"--"&amp;ROW(A3698),'Clie-F'!$A$5:$H$7000,4,0),"")</f>
        <v/>
      </c>
      <c r="D3704" s="112" t="str">
        <f>IFERROR(VLOOKUP($I$4&amp;"--"&amp;ROW(A3698),'Clie-F'!$A$5:$H$7000,7,0),"")</f>
        <v/>
      </c>
      <c r="E3704" s="111" t="str">
        <f t="shared" ca="1" si="57"/>
        <v/>
      </c>
      <c r="F3704" s="111" t="str">
        <f>IFERROR(VLOOKUP($I$4&amp;"--"&amp;ROW(A3698),'Clie-F'!$A$5:$J$7000,9,0),"")</f>
        <v/>
      </c>
      <c r="G3704" s="111" t="str">
        <f>IFERROR(VLOOKUP($I$4&amp;"--"&amp;ROW(A3698),'Clie-F'!$A$5:$J$7000,10,0),"")</f>
        <v/>
      </c>
    </row>
    <row r="3705" spans="2:7" ht="30" customHeight="1" x14ac:dyDescent="0.3">
      <c r="B3705" s="110">
        <v>3699</v>
      </c>
      <c r="C3705" s="111" t="str">
        <f>IFERROR(VLOOKUP($I$4&amp;"--"&amp;ROW(A3699),'Clie-F'!$A$5:$H$7000,4,0),"")</f>
        <v/>
      </c>
      <c r="D3705" s="112" t="str">
        <f>IFERROR(VLOOKUP($I$4&amp;"--"&amp;ROW(A3699),'Clie-F'!$A$5:$H$7000,7,0),"")</f>
        <v/>
      </c>
      <c r="E3705" s="111" t="str">
        <f t="shared" ca="1" si="57"/>
        <v/>
      </c>
      <c r="F3705" s="111" t="str">
        <f>IFERROR(VLOOKUP($I$4&amp;"--"&amp;ROW(A3699),'Clie-F'!$A$5:$J$7000,9,0),"")</f>
        <v/>
      </c>
      <c r="G3705" s="111" t="str">
        <f>IFERROR(VLOOKUP($I$4&amp;"--"&amp;ROW(A3699),'Clie-F'!$A$5:$J$7000,10,0),"")</f>
        <v/>
      </c>
    </row>
    <row r="3706" spans="2:7" ht="30" customHeight="1" x14ac:dyDescent="0.3">
      <c r="B3706" s="110">
        <v>3700</v>
      </c>
      <c r="C3706" s="111" t="str">
        <f>IFERROR(VLOOKUP($I$4&amp;"--"&amp;ROW(A3700),'Clie-F'!$A$5:$H$7000,4,0),"")</f>
        <v/>
      </c>
      <c r="D3706" s="112" t="str">
        <f>IFERROR(VLOOKUP($I$4&amp;"--"&amp;ROW(A3700),'Clie-F'!$A$5:$H$7000,7,0),"")</f>
        <v/>
      </c>
      <c r="E3706" s="111" t="str">
        <f t="shared" ca="1" si="57"/>
        <v/>
      </c>
      <c r="F3706" s="111" t="str">
        <f>IFERROR(VLOOKUP($I$4&amp;"--"&amp;ROW(A3700),'Clie-F'!$A$5:$J$7000,9,0),"")</f>
        <v/>
      </c>
      <c r="G3706" s="111" t="str">
        <f>IFERROR(VLOOKUP($I$4&amp;"--"&amp;ROW(A3700),'Clie-F'!$A$5:$J$7000,10,0),"")</f>
        <v/>
      </c>
    </row>
    <row r="3707" spans="2:7" ht="30" customHeight="1" x14ac:dyDescent="0.3">
      <c r="B3707" s="110">
        <v>3701</v>
      </c>
      <c r="C3707" s="111" t="str">
        <f>IFERROR(VLOOKUP($I$4&amp;"--"&amp;ROW(A3701),'Clie-F'!$A$5:$H$7000,4,0),"")</f>
        <v/>
      </c>
      <c r="D3707" s="112" t="str">
        <f>IFERROR(VLOOKUP($I$4&amp;"--"&amp;ROW(A3701),'Clie-F'!$A$5:$H$7000,7,0),"")</f>
        <v/>
      </c>
      <c r="E3707" s="111" t="str">
        <f t="shared" ca="1" si="57"/>
        <v/>
      </c>
      <c r="F3707" s="111" t="str">
        <f>IFERROR(VLOOKUP($I$4&amp;"--"&amp;ROW(A3701),'Clie-F'!$A$5:$J$7000,9,0),"")</f>
        <v/>
      </c>
      <c r="G3707" s="111" t="str">
        <f>IFERROR(VLOOKUP($I$4&amp;"--"&amp;ROW(A3701),'Clie-F'!$A$5:$J$7000,10,0),"")</f>
        <v/>
      </c>
    </row>
    <row r="3708" spans="2:7" ht="30" customHeight="1" x14ac:dyDescent="0.3">
      <c r="B3708" s="110">
        <v>3702</v>
      </c>
      <c r="C3708" s="111" t="str">
        <f>IFERROR(VLOOKUP($I$4&amp;"--"&amp;ROW(A3702),'Clie-F'!$A$5:$H$7000,4,0),"")</f>
        <v/>
      </c>
      <c r="D3708" s="112" t="str">
        <f>IFERROR(VLOOKUP($I$4&amp;"--"&amp;ROW(A3702),'Clie-F'!$A$5:$H$7000,7,0),"")</f>
        <v/>
      </c>
      <c r="E3708" s="111" t="str">
        <f t="shared" ca="1" si="57"/>
        <v/>
      </c>
      <c r="F3708" s="111" t="str">
        <f>IFERROR(VLOOKUP($I$4&amp;"--"&amp;ROW(A3702),'Clie-F'!$A$5:$J$7000,9,0),"")</f>
        <v/>
      </c>
      <c r="G3708" s="111" t="str">
        <f>IFERROR(VLOOKUP($I$4&amp;"--"&amp;ROW(A3702),'Clie-F'!$A$5:$J$7000,10,0),"")</f>
        <v/>
      </c>
    </row>
    <row r="3709" spans="2:7" ht="30" customHeight="1" x14ac:dyDescent="0.3">
      <c r="B3709" s="110">
        <v>3703</v>
      </c>
      <c r="C3709" s="111" t="str">
        <f>IFERROR(VLOOKUP($I$4&amp;"--"&amp;ROW(A3703),'Clie-F'!$A$5:$H$7000,4,0),"")</f>
        <v/>
      </c>
      <c r="D3709" s="112" t="str">
        <f>IFERROR(VLOOKUP($I$4&amp;"--"&amp;ROW(A3703),'Clie-F'!$A$5:$H$7000,7,0),"")</f>
        <v/>
      </c>
      <c r="E3709" s="111" t="str">
        <f t="shared" ca="1" si="57"/>
        <v/>
      </c>
      <c r="F3709" s="111" t="str">
        <f>IFERROR(VLOOKUP($I$4&amp;"--"&amp;ROW(A3703),'Clie-F'!$A$5:$J$7000,9,0),"")</f>
        <v/>
      </c>
      <c r="G3709" s="111" t="str">
        <f>IFERROR(VLOOKUP($I$4&amp;"--"&amp;ROW(A3703),'Clie-F'!$A$5:$J$7000,10,0),"")</f>
        <v/>
      </c>
    </row>
    <row r="3710" spans="2:7" ht="30" customHeight="1" x14ac:dyDescent="0.3">
      <c r="B3710" s="110">
        <v>3704</v>
      </c>
      <c r="C3710" s="111" t="str">
        <f>IFERROR(VLOOKUP($I$4&amp;"--"&amp;ROW(A3704),'Clie-F'!$A$5:$H$7000,4,0),"")</f>
        <v/>
      </c>
      <c r="D3710" s="112" t="str">
        <f>IFERROR(VLOOKUP($I$4&amp;"--"&amp;ROW(A3704),'Clie-F'!$A$5:$H$7000,7,0),"")</f>
        <v/>
      </c>
      <c r="E3710" s="111" t="str">
        <f t="shared" ca="1" si="57"/>
        <v/>
      </c>
      <c r="F3710" s="111" t="str">
        <f>IFERROR(VLOOKUP($I$4&amp;"--"&amp;ROW(A3704),'Clie-F'!$A$5:$J$7000,9,0),"")</f>
        <v/>
      </c>
      <c r="G3710" s="111" t="str">
        <f>IFERROR(VLOOKUP($I$4&amp;"--"&amp;ROW(A3704),'Clie-F'!$A$5:$J$7000,10,0),"")</f>
        <v/>
      </c>
    </row>
    <row r="3711" spans="2:7" ht="30" customHeight="1" x14ac:dyDescent="0.3">
      <c r="B3711" s="110">
        <v>3705</v>
      </c>
      <c r="C3711" s="111" t="str">
        <f>IFERROR(VLOOKUP($I$4&amp;"--"&amp;ROW(A3705),'Clie-F'!$A$5:$H$7000,4,0),"")</f>
        <v/>
      </c>
      <c r="D3711" s="112" t="str">
        <f>IFERROR(VLOOKUP($I$4&amp;"--"&amp;ROW(A3705),'Clie-F'!$A$5:$H$7000,7,0),"")</f>
        <v/>
      </c>
      <c r="E3711" s="111" t="str">
        <f t="shared" ca="1" si="57"/>
        <v/>
      </c>
      <c r="F3711" s="111" t="str">
        <f>IFERROR(VLOOKUP($I$4&amp;"--"&amp;ROW(A3705),'Clie-F'!$A$5:$J$7000,9,0),"")</f>
        <v/>
      </c>
      <c r="G3711" s="111" t="str">
        <f>IFERROR(VLOOKUP($I$4&amp;"--"&amp;ROW(A3705),'Clie-F'!$A$5:$J$7000,10,0),"")</f>
        <v/>
      </c>
    </row>
    <row r="3712" spans="2:7" ht="30" customHeight="1" x14ac:dyDescent="0.3">
      <c r="B3712" s="110">
        <v>3706</v>
      </c>
      <c r="C3712" s="111" t="str">
        <f>IFERROR(VLOOKUP($I$4&amp;"--"&amp;ROW(A3706),'Clie-F'!$A$5:$H$7000,4,0),"")</f>
        <v/>
      </c>
      <c r="D3712" s="112" t="str">
        <f>IFERROR(VLOOKUP($I$4&amp;"--"&amp;ROW(A3706),'Clie-F'!$A$5:$H$7000,7,0),"")</f>
        <v/>
      </c>
      <c r="E3712" s="111" t="str">
        <f t="shared" ca="1" si="57"/>
        <v/>
      </c>
      <c r="F3712" s="111" t="str">
        <f>IFERROR(VLOOKUP($I$4&amp;"--"&amp;ROW(A3706),'Clie-F'!$A$5:$J$7000,9,0),"")</f>
        <v/>
      </c>
      <c r="G3712" s="111" t="str">
        <f>IFERROR(VLOOKUP($I$4&amp;"--"&amp;ROW(A3706),'Clie-F'!$A$5:$J$7000,10,0),"")</f>
        <v/>
      </c>
    </row>
    <row r="3713" spans="2:7" ht="30" customHeight="1" x14ac:dyDescent="0.3">
      <c r="B3713" s="110">
        <v>3707</v>
      </c>
      <c r="C3713" s="111" t="str">
        <f>IFERROR(VLOOKUP($I$4&amp;"--"&amp;ROW(A3707),'Clie-F'!$A$5:$H$7000,4,0),"")</f>
        <v/>
      </c>
      <c r="D3713" s="112" t="str">
        <f>IFERROR(VLOOKUP($I$4&amp;"--"&amp;ROW(A3707),'Clie-F'!$A$5:$H$7000,7,0),"")</f>
        <v/>
      </c>
      <c r="E3713" s="111" t="str">
        <f t="shared" ca="1" si="57"/>
        <v/>
      </c>
      <c r="F3713" s="111" t="str">
        <f>IFERROR(VLOOKUP($I$4&amp;"--"&amp;ROW(A3707),'Clie-F'!$A$5:$J$7000,9,0),"")</f>
        <v/>
      </c>
      <c r="G3713" s="111" t="str">
        <f>IFERROR(VLOOKUP($I$4&amp;"--"&amp;ROW(A3707),'Clie-F'!$A$5:$J$7000,10,0),"")</f>
        <v/>
      </c>
    </row>
    <row r="3714" spans="2:7" ht="30" customHeight="1" x14ac:dyDescent="0.3">
      <c r="B3714" s="110">
        <v>3708</v>
      </c>
      <c r="C3714" s="111" t="str">
        <f>IFERROR(VLOOKUP($I$4&amp;"--"&amp;ROW(A3708),'Clie-F'!$A$5:$H$7000,4,0),"")</f>
        <v/>
      </c>
      <c r="D3714" s="112" t="str">
        <f>IFERROR(VLOOKUP($I$4&amp;"--"&amp;ROW(A3708),'Clie-F'!$A$5:$H$7000,7,0),"")</f>
        <v/>
      </c>
      <c r="E3714" s="111" t="str">
        <f t="shared" ca="1" si="57"/>
        <v/>
      </c>
      <c r="F3714" s="111" t="str">
        <f>IFERROR(VLOOKUP($I$4&amp;"--"&amp;ROW(A3708),'Clie-F'!$A$5:$J$7000,9,0),"")</f>
        <v/>
      </c>
      <c r="G3714" s="111" t="str">
        <f>IFERROR(VLOOKUP($I$4&amp;"--"&amp;ROW(A3708),'Clie-F'!$A$5:$J$7000,10,0),"")</f>
        <v/>
      </c>
    </row>
    <row r="3715" spans="2:7" ht="30" customHeight="1" x14ac:dyDescent="0.3">
      <c r="B3715" s="110">
        <v>3709</v>
      </c>
      <c r="C3715" s="111" t="str">
        <f>IFERROR(VLOOKUP($I$4&amp;"--"&amp;ROW(A3709),'Clie-F'!$A$5:$H$7000,4,0),"")</f>
        <v/>
      </c>
      <c r="D3715" s="112" t="str">
        <f>IFERROR(VLOOKUP($I$4&amp;"--"&amp;ROW(A3709),'Clie-F'!$A$5:$H$7000,7,0),"")</f>
        <v/>
      </c>
      <c r="E3715" s="111" t="str">
        <f t="shared" ca="1" si="57"/>
        <v/>
      </c>
      <c r="F3715" s="111" t="str">
        <f>IFERROR(VLOOKUP($I$4&amp;"--"&amp;ROW(A3709),'Clie-F'!$A$5:$J$7000,9,0),"")</f>
        <v/>
      </c>
      <c r="G3715" s="111" t="str">
        <f>IFERROR(VLOOKUP($I$4&amp;"--"&amp;ROW(A3709),'Clie-F'!$A$5:$J$7000,10,0),"")</f>
        <v/>
      </c>
    </row>
    <row r="3716" spans="2:7" ht="30" customHeight="1" x14ac:dyDescent="0.3">
      <c r="B3716" s="110">
        <v>3710</v>
      </c>
      <c r="C3716" s="111" t="str">
        <f>IFERROR(VLOOKUP($I$4&amp;"--"&amp;ROW(A3710),'Clie-F'!$A$5:$H$7000,4,0),"")</f>
        <v/>
      </c>
      <c r="D3716" s="112" t="str">
        <f>IFERROR(VLOOKUP($I$4&amp;"--"&amp;ROW(A3710),'Clie-F'!$A$5:$H$7000,7,0),"")</f>
        <v/>
      </c>
      <c r="E3716" s="111" t="str">
        <f t="shared" ca="1" si="57"/>
        <v/>
      </c>
      <c r="F3716" s="111" t="str">
        <f>IFERROR(VLOOKUP($I$4&amp;"--"&amp;ROW(A3710),'Clie-F'!$A$5:$J$7000,9,0),"")</f>
        <v/>
      </c>
      <c r="G3716" s="111" t="str">
        <f>IFERROR(VLOOKUP($I$4&amp;"--"&amp;ROW(A3710),'Clie-F'!$A$5:$J$7000,10,0),"")</f>
        <v/>
      </c>
    </row>
    <row r="3717" spans="2:7" ht="30" customHeight="1" x14ac:dyDescent="0.3">
      <c r="B3717" s="110">
        <v>3711</v>
      </c>
      <c r="C3717" s="111" t="str">
        <f>IFERROR(VLOOKUP($I$4&amp;"--"&amp;ROW(A3711),'Clie-F'!$A$5:$H$7000,4,0),"")</f>
        <v/>
      </c>
      <c r="D3717" s="112" t="str">
        <f>IFERROR(VLOOKUP($I$4&amp;"--"&amp;ROW(A3711),'Clie-F'!$A$5:$H$7000,7,0),"")</f>
        <v/>
      </c>
      <c r="E3717" s="111" t="str">
        <f t="shared" ca="1" si="57"/>
        <v/>
      </c>
      <c r="F3717" s="111" t="str">
        <f>IFERROR(VLOOKUP($I$4&amp;"--"&amp;ROW(A3711),'Clie-F'!$A$5:$J$7000,9,0),"")</f>
        <v/>
      </c>
      <c r="G3717" s="111" t="str">
        <f>IFERROR(VLOOKUP($I$4&amp;"--"&amp;ROW(A3711),'Clie-F'!$A$5:$J$7000,10,0),"")</f>
        <v/>
      </c>
    </row>
    <row r="3718" spans="2:7" ht="30" customHeight="1" x14ac:dyDescent="0.3">
      <c r="B3718" s="110">
        <v>3712</v>
      </c>
      <c r="C3718" s="111" t="str">
        <f>IFERROR(VLOOKUP($I$4&amp;"--"&amp;ROW(A3712),'Clie-F'!$A$5:$H$7000,4,0),"")</f>
        <v/>
      </c>
      <c r="D3718" s="112" t="str">
        <f>IFERROR(VLOOKUP($I$4&amp;"--"&amp;ROW(A3712),'Clie-F'!$A$5:$H$7000,7,0),"")</f>
        <v/>
      </c>
      <c r="E3718" s="111" t="str">
        <f t="shared" ca="1" si="57"/>
        <v/>
      </c>
      <c r="F3718" s="111" t="str">
        <f>IFERROR(VLOOKUP($I$4&amp;"--"&amp;ROW(A3712),'Clie-F'!$A$5:$J$7000,9,0),"")</f>
        <v/>
      </c>
      <c r="G3718" s="111" t="str">
        <f>IFERROR(VLOOKUP($I$4&amp;"--"&amp;ROW(A3712),'Clie-F'!$A$5:$J$7000,10,0),"")</f>
        <v/>
      </c>
    </row>
    <row r="3719" spans="2:7" ht="30" customHeight="1" x14ac:dyDescent="0.3">
      <c r="B3719" s="110">
        <v>3713</v>
      </c>
      <c r="C3719" s="111" t="str">
        <f>IFERROR(VLOOKUP($I$4&amp;"--"&amp;ROW(A3713),'Clie-F'!$A$5:$H$7000,4,0),"")</f>
        <v/>
      </c>
      <c r="D3719" s="112" t="str">
        <f>IFERROR(VLOOKUP($I$4&amp;"--"&amp;ROW(A3713),'Clie-F'!$A$5:$H$7000,7,0),"")</f>
        <v/>
      </c>
      <c r="E3719" s="111" t="str">
        <f t="shared" ref="E3719:E3782" ca="1" si="58">IFERROR(IF(D3719,DATEDIF(D3719,TODAY(),"Y"),""),"")</f>
        <v/>
      </c>
      <c r="F3719" s="111" t="str">
        <f>IFERROR(VLOOKUP($I$4&amp;"--"&amp;ROW(A3713),'Clie-F'!$A$5:$J$7000,9,0),"")</f>
        <v/>
      </c>
      <c r="G3719" s="111" t="str">
        <f>IFERROR(VLOOKUP($I$4&amp;"--"&amp;ROW(A3713),'Clie-F'!$A$5:$J$7000,10,0),"")</f>
        <v/>
      </c>
    </row>
    <row r="3720" spans="2:7" ht="30" customHeight="1" x14ac:dyDescent="0.3">
      <c r="B3720" s="110">
        <v>3714</v>
      </c>
      <c r="C3720" s="111" t="str">
        <f>IFERROR(VLOOKUP($I$4&amp;"--"&amp;ROW(A3714),'Clie-F'!$A$5:$H$7000,4,0),"")</f>
        <v/>
      </c>
      <c r="D3720" s="112" t="str">
        <f>IFERROR(VLOOKUP($I$4&amp;"--"&amp;ROW(A3714),'Clie-F'!$A$5:$H$7000,7,0),"")</f>
        <v/>
      </c>
      <c r="E3720" s="111" t="str">
        <f t="shared" ca="1" si="58"/>
        <v/>
      </c>
      <c r="F3720" s="111" t="str">
        <f>IFERROR(VLOOKUP($I$4&amp;"--"&amp;ROW(A3714),'Clie-F'!$A$5:$J$7000,9,0),"")</f>
        <v/>
      </c>
      <c r="G3720" s="111" t="str">
        <f>IFERROR(VLOOKUP($I$4&amp;"--"&amp;ROW(A3714),'Clie-F'!$A$5:$J$7000,10,0),"")</f>
        <v/>
      </c>
    </row>
    <row r="3721" spans="2:7" ht="30" customHeight="1" x14ac:dyDescent="0.3">
      <c r="B3721" s="110">
        <v>3715</v>
      </c>
      <c r="C3721" s="111" t="str">
        <f>IFERROR(VLOOKUP($I$4&amp;"--"&amp;ROW(A3715),'Clie-F'!$A$5:$H$7000,4,0),"")</f>
        <v/>
      </c>
      <c r="D3721" s="112" t="str">
        <f>IFERROR(VLOOKUP($I$4&amp;"--"&amp;ROW(A3715),'Clie-F'!$A$5:$H$7000,7,0),"")</f>
        <v/>
      </c>
      <c r="E3721" s="111" t="str">
        <f t="shared" ca="1" si="58"/>
        <v/>
      </c>
      <c r="F3721" s="111" t="str">
        <f>IFERROR(VLOOKUP($I$4&amp;"--"&amp;ROW(A3715),'Clie-F'!$A$5:$J$7000,9,0),"")</f>
        <v/>
      </c>
      <c r="G3721" s="111" t="str">
        <f>IFERROR(VLOOKUP($I$4&amp;"--"&amp;ROW(A3715),'Clie-F'!$A$5:$J$7000,10,0),"")</f>
        <v/>
      </c>
    </row>
    <row r="3722" spans="2:7" ht="30" customHeight="1" x14ac:dyDescent="0.3">
      <c r="B3722" s="110">
        <v>3716</v>
      </c>
      <c r="C3722" s="111" t="str">
        <f>IFERROR(VLOOKUP($I$4&amp;"--"&amp;ROW(A3716),'Clie-F'!$A$5:$H$7000,4,0),"")</f>
        <v/>
      </c>
      <c r="D3722" s="112" t="str">
        <f>IFERROR(VLOOKUP($I$4&amp;"--"&amp;ROW(A3716),'Clie-F'!$A$5:$H$7000,7,0),"")</f>
        <v/>
      </c>
      <c r="E3722" s="111" t="str">
        <f t="shared" ca="1" si="58"/>
        <v/>
      </c>
      <c r="F3722" s="111" t="str">
        <f>IFERROR(VLOOKUP($I$4&amp;"--"&amp;ROW(A3716),'Clie-F'!$A$5:$J$7000,9,0),"")</f>
        <v/>
      </c>
      <c r="G3722" s="111" t="str">
        <f>IFERROR(VLOOKUP($I$4&amp;"--"&amp;ROW(A3716),'Clie-F'!$A$5:$J$7000,10,0),"")</f>
        <v/>
      </c>
    </row>
    <row r="3723" spans="2:7" ht="30" customHeight="1" x14ac:dyDescent="0.3">
      <c r="B3723" s="110">
        <v>3717</v>
      </c>
      <c r="C3723" s="111" t="str">
        <f>IFERROR(VLOOKUP($I$4&amp;"--"&amp;ROW(A3717),'Clie-F'!$A$5:$H$7000,4,0),"")</f>
        <v/>
      </c>
      <c r="D3723" s="112" t="str">
        <f>IFERROR(VLOOKUP($I$4&amp;"--"&amp;ROW(A3717),'Clie-F'!$A$5:$H$7000,7,0),"")</f>
        <v/>
      </c>
      <c r="E3723" s="111" t="str">
        <f t="shared" ca="1" si="58"/>
        <v/>
      </c>
      <c r="F3723" s="111" t="str">
        <f>IFERROR(VLOOKUP($I$4&amp;"--"&amp;ROW(A3717),'Clie-F'!$A$5:$J$7000,9,0),"")</f>
        <v/>
      </c>
      <c r="G3723" s="111" t="str">
        <f>IFERROR(VLOOKUP($I$4&amp;"--"&amp;ROW(A3717),'Clie-F'!$A$5:$J$7000,10,0),"")</f>
        <v/>
      </c>
    </row>
    <row r="3724" spans="2:7" ht="30" customHeight="1" x14ac:dyDescent="0.3">
      <c r="B3724" s="110">
        <v>3718</v>
      </c>
      <c r="C3724" s="111" t="str">
        <f>IFERROR(VLOOKUP($I$4&amp;"--"&amp;ROW(A3718),'Clie-F'!$A$5:$H$7000,4,0),"")</f>
        <v/>
      </c>
      <c r="D3724" s="112" t="str">
        <f>IFERROR(VLOOKUP($I$4&amp;"--"&amp;ROW(A3718),'Clie-F'!$A$5:$H$7000,7,0),"")</f>
        <v/>
      </c>
      <c r="E3724" s="111" t="str">
        <f t="shared" ca="1" si="58"/>
        <v/>
      </c>
      <c r="F3724" s="111" t="str">
        <f>IFERROR(VLOOKUP($I$4&amp;"--"&amp;ROW(A3718),'Clie-F'!$A$5:$J$7000,9,0),"")</f>
        <v/>
      </c>
      <c r="G3724" s="111" t="str">
        <f>IFERROR(VLOOKUP($I$4&amp;"--"&amp;ROW(A3718),'Clie-F'!$A$5:$J$7000,10,0),"")</f>
        <v/>
      </c>
    </row>
    <row r="3725" spans="2:7" ht="30" customHeight="1" x14ac:dyDescent="0.3">
      <c r="B3725" s="110">
        <v>3719</v>
      </c>
      <c r="C3725" s="111" t="str">
        <f>IFERROR(VLOOKUP($I$4&amp;"--"&amp;ROW(A3719),'Clie-F'!$A$5:$H$7000,4,0),"")</f>
        <v/>
      </c>
      <c r="D3725" s="112" t="str">
        <f>IFERROR(VLOOKUP($I$4&amp;"--"&amp;ROW(A3719),'Clie-F'!$A$5:$H$7000,7,0),"")</f>
        <v/>
      </c>
      <c r="E3725" s="111" t="str">
        <f t="shared" ca="1" si="58"/>
        <v/>
      </c>
      <c r="F3725" s="111" t="str">
        <f>IFERROR(VLOOKUP($I$4&amp;"--"&amp;ROW(A3719),'Clie-F'!$A$5:$J$7000,9,0),"")</f>
        <v/>
      </c>
      <c r="G3725" s="111" t="str">
        <f>IFERROR(VLOOKUP($I$4&amp;"--"&amp;ROW(A3719),'Clie-F'!$A$5:$J$7000,10,0),"")</f>
        <v/>
      </c>
    </row>
    <row r="3726" spans="2:7" ht="30" customHeight="1" x14ac:dyDescent="0.3">
      <c r="B3726" s="110">
        <v>3720</v>
      </c>
      <c r="C3726" s="111" t="str">
        <f>IFERROR(VLOOKUP($I$4&amp;"--"&amp;ROW(A3720),'Clie-F'!$A$5:$H$7000,4,0),"")</f>
        <v/>
      </c>
      <c r="D3726" s="112" t="str">
        <f>IFERROR(VLOOKUP($I$4&amp;"--"&amp;ROW(A3720),'Clie-F'!$A$5:$H$7000,7,0),"")</f>
        <v/>
      </c>
      <c r="E3726" s="111" t="str">
        <f t="shared" ca="1" si="58"/>
        <v/>
      </c>
      <c r="F3726" s="111" t="str">
        <f>IFERROR(VLOOKUP($I$4&amp;"--"&amp;ROW(A3720),'Clie-F'!$A$5:$J$7000,9,0),"")</f>
        <v/>
      </c>
      <c r="G3726" s="111" t="str">
        <f>IFERROR(VLOOKUP($I$4&amp;"--"&amp;ROW(A3720),'Clie-F'!$A$5:$J$7000,10,0),"")</f>
        <v/>
      </c>
    </row>
    <row r="3727" spans="2:7" ht="30" customHeight="1" x14ac:dyDescent="0.3">
      <c r="B3727" s="110">
        <v>3721</v>
      </c>
      <c r="C3727" s="111" t="str">
        <f>IFERROR(VLOOKUP($I$4&amp;"--"&amp;ROW(A3721),'Clie-F'!$A$5:$H$7000,4,0),"")</f>
        <v/>
      </c>
      <c r="D3727" s="112" t="str">
        <f>IFERROR(VLOOKUP($I$4&amp;"--"&amp;ROW(A3721),'Clie-F'!$A$5:$H$7000,7,0),"")</f>
        <v/>
      </c>
      <c r="E3727" s="111" t="str">
        <f t="shared" ca="1" si="58"/>
        <v/>
      </c>
      <c r="F3727" s="111" t="str">
        <f>IFERROR(VLOOKUP($I$4&amp;"--"&amp;ROW(A3721),'Clie-F'!$A$5:$J$7000,9,0),"")</f>
        <v/>
      </c>
      <c r="G3727" s="111" t="str">
        <f>IFERROR(VLOOKUP($I$4&amp;"--"&amp;ROW(A3721),'Clie-F'!$A$5:$J$7000,10,0),"")</f>
        <v/>
      </c>
    </row>
    <row r="3728" spans="2:7" ht="30" customHeight="1" x14ac:dyDescent="0.3">
      <c r="B3728" s="110">
        <v>3722</v>
      </c>
      <c r="C3728" s="111" t="str">
        <f>IFERROR(VLOOKUP($I$4&amp;"--"&amp;ROW(A3722),'Clie-F'!$A$5:$H$7000,4,0),"")</f>
        <v/>
      </c>
      <c r="D3728" s="112" t="str">
        <f>IFERROR(VLOOKUP($I$4&amp;"--"&amp;ROW(A3722),'Clie-F'!$A$5:$H$7000,7,0),"")</f>
        <v/>
      </c>
      <c r="E3728" s="111" t="str">
        <f t="shared" ca="1" si="58"/>
        <v/>
      </c>
      <c r="F3728" s="111" t="str">
        <f>IFERROR(VLOOKUP($I$4&amp;"--"&amp;ROW(A3722),'Clie-F'!$A$5:$J$7000,9,0),"")</f>
        <v/>
      </c>
      <c r="G3728" s="111" t="str">
        <f>IFERROR(VLOOKUP($I$4&amp;"--"&amp;ROW(A3722),'Clie-F'!$A$5:$J$7000,10,0),"")</f>
        <v/>
      </c>
    </row>
    <row r="3729" spans="2:7" ht="30" customHeight="1" x14ac:dyDescent="0.3">
      <c r="B3729" s="110">
        <v>3723</v>
      </c>
      <c r="C3729" s="111" t="str">
        <f>IFERROR(VLOOKUP($I$4&amp;"--"&amp;ROW(A3723),'Clie-F'!$A$5:$H$7000,4,0),"")</f>
        <v/>
      </c>
      <c r="D3729" s="112" t="str">
        <f>IFERROR(VLOOKUP($I$4&amp;"--"&amp;ROW(A3723),'Clie-F'!$A$5:$H$7000,7,0),"")</f>
        <v/>
      </c>
      <c r="E3729" s="111" t="str">
        <f t="shared" ca="1" si="58"/>
        <v/>
      </c>
      <c r="F3729" s="111" t="str">
        <f>IFERROR(VLOOKUP($I$4&amp;"--"&amp;ROW(A3723),'Clie-F'!$A$5:$J$7000,9,0),"")</f>
        <v/>
      </c>
      <c r="G3729" s="111" t="str">
        <f>IFERROR(VLOOKUP($I$4&amp;"--"&amp;ROW(A3723),'Clie-F'!$A$5:$J$7000,10,0),"")</f>
        <v/>
      </c>
    </row>
    <row r="3730" spans="2:7" ht="30" customHeight="1" x14ac:dyDescent="0.3">
      <c r="B3730" s="110">
        <v>3724</v>
      </c>
      <c r="C3730" s="111" t="str">
        <f>IFERROR(VLOOKUP($I$4&amp;"--"&amp;ROW(A3724),'Clie-F'!$A$5:$H$7000,4,0),"")</f>
        <v/>
      </c>
      <c r="D3730" s="112" t="str">
        <f>IFERROR(VLOOKUP($I$4&amp;"--"&amp;ROW(A3724),'Clie-F'!$A$5:$H$7000,7,0),"")</f>
        <v/>
      </c>
      <c r="E3730" s="111" t="str">
        <f t="shared" ca="1" si="58"/>
        <v/>
      </c>
      <c r="F3730" s="111" t="str">
        <f>IFERROR(VLOOKUP($I$4&amp;"--"&amp;ROW(A3724),'Clie-F'!$A$5:$J$7000,9,0),"")</f>
        <v/>
      </c>
      <c r="G3730" s="111" t="str">
        <f>IFERROR(VLOOKUP($I$4&amp;"--"&amp;ROW(A3724),'Clie-F'!$A$5:$J$7000,10,0),"")</f>
        <v/>
      </c>
    </row>
    <row r="3731" spans="2:7" ht="30" customHeight="1" x14ac:dyDescent="0.3">
      <c r="B3731" s="110">
        <v>3725</v>
      </c>
      <c r="C3731" s="111" t="str">
        <f>IFERROR(VLOOKUP($I$4&amp;"--"&amp;ROW(A3725),'Clie-F'!$A$5:$H$7000,4,0),"")</f>
        <v/>
      </c>
      <c r="D3731" s="112" t="str">
        <f>IFERROR(VLOOKUP($I$4&amp;"--"&amp;ROW(A3725),'Clie-F'!$A$5:$H$7000,7,0),"")</f>
        <v/>
      </c>
      <c r="E3731" s="111" t="str">
        <f t="shared" ca="1" si="58"/>
        <v/>
      </c>
      <c r="F3731" s="111" t="str">
        <f>IFERROR(VLOOKUP($I$4&amp;"--"&amp;ROW(A3725),'Clie-F'!$A$5:$J$7000,9,0),"")</f>
        <v/>
      </c>
      <c r="G3731" s="111" t="str">
        <f>IFERROR(VLOOKUP($I$4&amp;"--"&amp;ROW(A3725),'Clie-F'!$A$5:$J$7000,10,0),"")</f>
        <v/>
      </c>
    </row>
    <row r="3732" spans="2:7" ht="30" customHeight="1" x14ac:dyDescent="0.3">
      <c r="B3732" s="110">
        <v>3726</v>
      </c>
      <c r="C3732" s="111" t="str">
        <f>IFERROR(VLOOKUP($I$4&amp;"--"&amp;ROW(A3726),'Clie-F'!$A$5:$H$7000,4,0),"")</f>
        <v/>
      </c>
      <c r="D3732" s="112" t="str">
        <f>IFERROR(VLOOKUP($I$4&amp;"--"&amp;ROW(A3726),'Clie-F'!$A$5:$H$7000,7,0),"")</f>
        <v/>
      </c>
      <c r="E3732" s="111" t="str">
        <f t="shared" ca="1" si="58"/>
        <v/>
      </c>
      <c r="F3732" s="111" t="str">
        <f>IFERROR(VLOOKUP($I$4&amp;"--"&amp;ROW(A3726),'Clie-F'!$A$5:$J$7000,9,0),"")</f>
        <v/>
      </c>
      <c r="G3732" s="111" t="str">
        <f>IFERROR(VLOOKUP($I$4&amp;"--"&amp;ROW(A3726),'Clie-F'!$A$5:$J$7000,10,0),"")</f>
        <v/>
      </c>
    </row>
    <row r="3733" spans="2:7" ht="30" customHeight="1" x14ac:dyDescent="0.3">
      <c r="B3733" s="110">
        <v>3727</v>
      </c>
      <c r="C3733" s="111" t="str">
        <f>IFERROR(VLOOKUP($I$4&amp;"--"&amp;ROW(A3727),'Clie-F'!$A$5:$H$7000,4,0),"")</f>
        <v/>
      </c>
      <c r="D3733" s="112" t="str">
        <f>IFERROR(VLOOKUP($I$4&amp;"--"&amp;ROW(A3727),'Clie-F'!$A$5:$H$7000,7,0),"")</f>
        <v/>
      </c>
      <c r="E3733" s="111" t="str">
        <f t="shared" ca="1" si="58"/>
        <v/>
      </c>
      <c r="F3733" s="111" t="str">
        <f>IFERROR(VLOOKUP($I$4&amp;"--"&amp;ROW(A3727),'Clie-F'!$A$5:$J$7000,9,0),"")</f>
        <v/>
      </c>
      <c r="G3733" s="111" t="str">
        <f>IFERROR(VLOOKUP($I$4&amp;"--"&amp;ROW(A3727),'Clie-F'!$A$5:$J$7000,10,0),"")</f>
        <v/>
      </c>
    </row>
    <row r="3734" spans="2:7" ht="30" customHeight="1" x14ac:dyDescent="0.3">
      <c r="B3734" s="110">
        <v>3728</v>
      </c>
      <c r="C3734" s="111" t="str">
        <f>IFERROR(VLOOKUP($I$4&amp;"--"&amp;ROW(A3728),'Clie-F'!$A$5:$H$7000,4,0),"")</f>
        <v/>
      </c>
      <c r="D3734" s="112" t="str">
        <f>IFERROR(VLOOKUP($I$4&amp;"--"&amp;ROW(A3728),'Clie-F'!$A$5:$H$7000,7,0),"")</f>
        <v/>
      </c>
      <c r="E3734" s="111" t="str">
        <f t="shared" ca="1" si="58"/>
        <v/>
      </c>
      <c r="F3734" s="111" t="str">
        <f>IFERROR(VLOOKUP($I$4&amp;"--"&amp;ROW(A3728),'Clie-F'!$A$5:$J$7000,9,0),"")</f>
        <v/>
      </c>
      <c r="G3734" s="111" t="str">
        <f>IFERROR(VLOOKUP($I$4&amp;"--"&amp;ROW(A3728),'Clie-F'!$A$5:$J$7000,10,0),"")</f>
        <v/>
      </c>
    </row>
    <row r="3735" spans="2:7" ht="30" customHeight="1" x14ac:dyDescent="0.3">
      <c r="B3735" s="110">
        <v>3729</v>
      </c>
      <c r="C3735" s="111" t="str">
        <f>IFERROR(VLOOKUP($I$4&amp;"--"&amp;ROW(A3729),'Clie-F'!$A$5:$H$7000,4,0),"")</f>
        <v/>
      </c>
      <c r="D3735" s="112" t="str">
        <f>IFERROR(VLOOKUP($I$4&amp;"--"&amp;ROW(A3729),'Clie-F'!$A$5:$H$7000,7,0),"")</f>
        <v/>
      </c>
      <c r="E3735" s="111" t="str">
        <f t="shared" ca="1" si="58"/>
        <v/>
      </c>
      <c r="F3735" s="111" t="str">
        <f>IFERROR(VLOOKUP($I$4&amp;"--"&amp;ROW(A3729),'Clie-F'!$A$5:$J$7000,9,0),"")</f>
        <v/>
      </c>
      <c r="G3735" s="111" t="str">
        <f>IFERROR(VLOOKUP($I$4&amp;"--"&amp;ROW(A3729),'Clie-F'!$A$5:$J$7000,10,0),"")</f>
        <v/>
      </c>
    </row>
    <row r="3736" spans="2:7" ht="30" customHeight="1" x14ac:dyDescent="0.3">
      <c r="B3736" s="110">
        <v>3730</v>
      </c>
      <c r="C3736" s="111" t="str">
        <f>IFERROR(VLOOKUP($I$4&amp;"--"&amp;ROW(A3730),'Clie-F'!$A$5:$H$7000,4,0),"")</f>
        <v/>
      </c>
      <c r="D3736" s="112" t="str">
        <f>IFERROR(VLOOKUP($I$4&amp;"--"&amp;ROW(A3730),'Clie-F'!$A$5:$H$7000,7,0),"")</f>
        <v/>
      </c>
      <c r="E3736" s="111" t="str">
        <f t="shared" ca="1" si="58"/>
        <v/>
      </c>
      <c r="F3736" s="111" t="str">
        <f>IFERROR(VLOOKUP($I$4&amp;"--"&amp;ROW(A3730),'Clie-F'!$A$5:$J$7000,9,0),"")</f>
        <v/>
      </c>
      <c r="G3736" s="111" t="str">
        <f>IFERROR(VLOOKUP($I$4&amp;"--"&amp;ROW(A3730),'Clie-F'!$A$5:$J$7000,10,0),"")</f>
        <v/>
      </c>
    </row>
    <row r="3737" spans="2:7" ht="30" customHeight="1" x14ac:dyDescent="0.3">
      <c r="B3737" s="110">
        <v>3731</v>
      </c>
      <c r="C3737" s="111" t="str">
        <f>IFERROR(VLOOKUP($I$4&amp;"--"&amp;ROW(A3731),'Clie-F'!$A$5:$H$7000,4,0),"")</f>
        <v/>
      </c>
      <c r="D3737" s="112" t="str">
        <f>IFERROR(VLOOKUP($I$4&amp;"--"&amp;ROW(A3731),'Clie-F'!$A$5:$H$7000,7,0),"")</f>
        <v/>
      </c>
      <c r="E3737" s="111" t="str">
        <f t="shared" ca="1" si="58"/>
        <v/>
      </c>
      <c r="F3737" s="111" t="str">
        <f>IFERROR(VLOOKUP($I$4&amp;"--"&amp;ROW(A3731),'Clie-F'!$A$5:$J$7000,9,0),"")</f>
        <v/>
      </c>
      <c r="G3737" s="111" t="str">
        <f>IFERROR(VLOOKUP($I$4&amp;"--"&amp;ROW(A3731),'Clie-F'!$A$5:$J$7000,10,0),"")</f>
        <v/>
      </c>
    </row>
    <row r="3738" spans="2:7" ht="30" customHeight="1" x14ac:dyDescent="0.3">
      <c r="B3738" s="110">
        <v>3732</v>
      </c>
      <c r="C3738" s="111" t="str">
        <f>IFERROR(VLOOKUP($I$4&amp;"--"&amp;ROW(A3732),'Clie-F'!$A$5:$H$7000,4,0),"")</f>
        <v/>
      </c>
      <c r="D3738" s="112" t="str">
        <f>IFERROR(VLOOKUP($I$4&amp;"--"&amp;ROW(A3732),'Clie-F'!$A$5:$H$7000,7,0),"")</f>
        <v/>
      </c>
      <c r="E3738" s="111" t="str">
        <f t="shared" ca="1" si="58"/>
        <v/>
      </c>
      <c r="F3738" s="111" t="str">
        <f>IFERROR(VLOOKUP($I$4&amp;"--"&amp;ROW(A3732),'Clie-F'!$A$5:$J$7000,9,0),"")</f>
        <v/>
      </c>
      <c r="G3738" s="111" t="str">
        <f>IFERROR(VLOOKUP($I$4&amp;"--"&amp;ROW(A3732),'Clie-F'!$A$5:$J$7000,10,0),"")</f>
        <v/>
      </c>
    </row>
    <row r="3739" spans="2:7" ht="30" customHeight="1" x14ac:dyDescent="0.3">
      <c r="B3739" s="110">
        <v>3733</v>
      </c>
      <c r="C3739" s="111" t="str">
        <f>IFERROR(VLOOKUP($I$4&amp;"--"&amp;ROW(A3733),'Clie-F'!$A$5:$H$7000,4,0),"")</f>
        <v/>
      </c>
      <c r="D3739" s="112" t="str">
        <f>IFERROR(VLOOKUP($I$4&amp;"--"&amp;ROW(A3733),'Clie-F'!$A$5:$H$7000,7,0),"")</f>
        <v/>
      </c>
      <c r="E3739" s="111" t="str">
        <f t="shared" ca="1" si="58"/>
        <v/>
      </c>
      <c r="F3739" s="111" t="str">
        <f>IFERROR(VLOOKUP($I$4&amp;"--"&amp;ROW(A3733),'Clie-F'!$A$5:$J$7000,9,0),"")</f>
        <v/>
      </c>
      <c r="G3739" s="111" t="str">
        <f>IFERROR(VLOOKUP($I$4&amp;"--"&amp;ROW(A3733),'Clie-F'!$A$5:$J$7000,10,0),"")</f>
        <v/>
      </c>
    </row>
    <row r="3740" spans="2:7" ht="30" customHeight="1" x14ac:dyDescent="0.3">
      <c r="B3740" s="110">
        <v>3734</v>
      </c>
      <c r="C3740" s="111" t="str">
        <f>IFERROR(VLOOKUP($I$4&amp;"--"&amp;ROW(A3734),'Clie-F'!$A$5:$H$7000,4,0),"")</f>
        <v/>
      </c>
      <c r="D3740" s="112" t="str">
        <f>IFERROR(VLOOKUP($I$4&amp;"--"&amp;ROW(A3734),'Clie-F'!$A$5:$H$7000,7,0),"")</f>
        <v/>
      </c>
      <c r="E3740" s="111" t="str">
        <f t="shared" ca="1" si="58"/>
        <v/>
      </c>
      <c r="F3740" s="111" t="str">
        <f>IFERROR(VLOOKUP($I$4&amp;"--"&amp;ROW(A3734),'Clie-F'!$A$5:$J$7000,9,0),"")</f>
        <v/>
      </c>
      <c r="G3740" s="111" t="str">
        <f>IFERROR(VLOOKUP($I$4&amp;"--"&amp;ROW(A3734),'Clie-F'!$A$5:$J$7000,10,0),"")</f>
        <v/>
      </c>
    </row>
    <row r="3741" spans="2:7" ht="30" customHeight="1" x14ac:dyDescent="0.3">
      <c r="B3741" s="110">
        <v>3735</v>
      </c>
      <c r="C3741" s="111" t="str">
        <f>IFERROR(VLOOKUP($I$4&amp;"--"&amp;ROW(A3735),'Clie-F'!$A$5:$H$7000,4,0),"")</f>
        <v/>
      </c>
      <c r="D3741" s="112" t="str">
        <f>IFERROR(VLOOKUP($I$4&amp;"--"&amp;ROW(A3735),'Clie-F'!$A$5:$H$7000,7,0),"")</f>
        <v/>
      </c>
      <c r="E3741" s="111" t="str">
        <f t="shared" ca="1" si="58"/>
        <v/>
      </c>
      <c r="F3741" s="111" t="str">
        <f>IFERROR(VLOOKUP($I$4&amp;"--"&amp;ROW(A3735),'Clie-F'!$A$5:$J$7000,9,0),"")</f>
        <v/>
      </c>
      <c r="G3741" s="111" t="str">
        <f>IFERROR(VLOOKUP($I$4&amp;"--"&amp;ROW(A3735),'Clie-F'!$A$5:$J$7000,10,0),"")</f>
        <v/>
      </c>
    </row>
    <row r="3742" spans="2:7" ht="30" customHeight="1" x14ac:dyDescent="0.3">
      <c r="B3742" s="110">
        <v>3736</v>
      </c>
      <c r="C3742" s="111" t="str">
        <f>IFERROR(VLOOKUP($I$4&amp;"--"&amp;ROW(A3736),'Clie-F'!$A$5:$H$7000,4,0),"")</f>
        <v/>
      </c>
      <c r="D3742" s="112" t="str">
        <f>IFERROR(VLOOKUP($I$4&amp;"--"&amp;ROW(A3736),'Clie-F'!$A$5:$H$7000,7,0),"")</f>
        <v/>
      </c>
      <c r="E3742" s="111" t="str">
        <f t="shared" ca="1" si="58"/>
        <v/>
      </c>
      <c r="F3742" s="111" t="str">
        <f>IFERROR(VLOOKUP($I$4&amp;"--"&amp;ROW(A3736),'Clie-F'!$A$5:$J$7000,9,0),"")</f>
        <v/>
      </c>
      <c r="G3742" s="111" t="str">
        <f>IFERROR(VLOOKUP($I$4&amp;"--"&amp;ROW(A3736),'Clie-F'!$A$5:$J$7000,10,0),"")</f>
        <v/>
      </c>
    </row>
    <row r="3743" spans="2:7" ht="30" customHeight="1" x14ac:dyDescent="0.3">
      <c r="B3743" s="110">
        <v>3737</v>
      </c>
      <c r="C3743" s="111" t="str">
        <f>IFERROR(VLOOKUP($I$4&amp;"--"&amp;ROW(A3737),'Clie-F'!$A$5:$H$7000,4,0),"")</f>
        <v/>
      </c>
      <c r="D3743" s="112" t="str">
        <f>IFERROR(VLOOKUP($I$4&amp;"--"&amp;ROW(A3737),'Clie-F'!$A$5:$H$7000,7,0),"")</f>
        <v/>
      </c>
      <c r="E3743" s="111" t="str">
        <f t="shared" ca="1" si="58"/>
        <v/>
      </c>
      <c r="F3743" s="111" t="str">
        <f>IFERROR(VLOOKUP($I$4&amp;"--"&amp;ROW(A3737),'Clie-F'!$A$5:$J$7000,9,0),"")</f>
        <v/>
      </c>
      <c r="G3743" s="111" t="str">
        <f>IFERROR(VLOOKUP($I$4&amp;"--"&amp;ROW(A3737),'Clie-F'!$A$5:$J$7000,10,0),"")</f>
        <v/>
      </c>
    </row>
    <row r="3744" spans="2:7" ht="30" customHeight="1" x14ac:dyDescent="0.3">
      <c r="B3744" s="110">
        <v>3738</v>
      </c>
      <c r="C3744" s="111" t="str">
        <f>IFERROR(VLOOKUP($I$4&amp;"--"&amp;ROW(A3738),'Clie-F'!$A$5:$H$7000,4,0),"")</f>
        <v/>
      </c>
      <c r="D3744" s="112" t="str">
        <f>IFERROR(VLOOKUP($I$4&amp;"--"&amp;ROW(A3738),'Clie-F'!$A$5:$H$7000,7,0),"")</f>
        <v/>
      </c>
      <c r="E3744" s="111" t="str">
        <f t="shared" ca="1" si="58"/>
        <v/>
      </c>
      <c r="F3744" s="111" t="str">
        <f>IFERROR(VLOOKUP($I$4&amp;"--"&amp;ROW(A3738),'Clie-F'!$A$5:$J$7000,9,0),"")</f>
        <v/>
      </c>
      <c r="G3744" s="111" t="str">
        <f>IFERROR(VLOOKUP($I$4&amp;"--"&amp;ROW(A3738),'Clie-F'!$A$5:$J$7000,10,0),"")</f>
        <v/>
      </c>
    </row>
    <row r="3745" spans="2:7" ht="30" customHeight="1" x14ac:dyDescent="0.3">
      <c r="B3745" s="110">
        <v>3739</v>
      </c>
      <c r="C3745" s="111" t="str">
        <f>IFERROR(VLOOKUP($I$4&amp;"--"&amp;ROW(A3739),'Clie-F'!$A$5:$H$7000,4,0),"")</f>
        <v/>
      </c>
      <c r="D3745" s="112" t="str">
        <f>IFERROR(VLOOKUP($I$4&amp;"--"&amp;ROW(A3739),'Clie-F'!$A$5:$H$7000,7,0),"")</f>
        <v/>
      </c>
      <c r="E3745" s="111" t="str">
        <f t="shared" ca="1" si="58"/>
        <v/>
      </c>
      <c r="F3745" s="111" t="str">
        <f>IFERROR(VLOOKUP($I$4&amp;"--"&amp;ROW(A3739),'Clie-F'!$A$5:$J$7000,9,0),"")</f>
        <v/>
      </c>
      <c r="G3745" s="111" t="str">
        <f>IFERROR(VLOOKUP($I$4&amp;"--"&amp;ROW(A3739),'Clie-F'!$A$5:$J$7000,10,0),"")</f>
        <v/>
      </c>
    </row>
    <row r="3746" spans="2:7" ht="30" customHeight="1" x14ac:dyDescent="0.3">
      <c r="B3746" s="110">
        <v>3740</v>
      </c>
      <c r="C3746" s="111" t="str">
        <f>IFERROR(VLOOKUP($I$4&amp;"--"&amp;ROW(A3740),'Clie-F'!$A$5:$H$7000,4,0),"")</f>
        <v/>
      </c>
      <c r="D3746" s="112" t="str">
        <f>IFERROR(VLOOKUP($I$4&amp;"--"&amp;ROW(A3740),'Clie-F'!$A$5:$H$7000,7,0),"")</f>
        <v/>
      </c>
      <c r="E3746" s="111" t="str">
        <f t="shared" ca="1" si="58"/>
        <v/>
      </c>
      <c r="F3746" s="111" t="str">
        <f>IFERROR(VLOOKUP($I$4&amp;"--"&amp;ROW(A3740),'Clie-F'!$A$5:$J$7000,9,0),"")</f>
        <v/>
      </c>
      <c r="G3746" s="111" t="str">
        <f>IFERROR(VLOOKUP($I$4&amp;"--"&amp;ROW(A3740),'Clie-F'!$A$5:$J$7000,10,0),"")</f>
        <v/>
      </c>
    </row>
    <row r="3747" spans="2:7" ht="30" customHeight="1" x14ac:dyDescent="0.3">
      <c r="B3747" s="110">
        <v>3741</v>
      </c>
      <c r="C3747" s="111" t="str">
        <f>IFERROR(VLOOKUP($I$4&amp;"--"&amp;ROW(A3741),'Clie-F'!$A$5:$H$7000,4,0),"")</f>
        <v/>
      </c>
      <c r="D3747" s="112" t="str">
        <f>IFERROR(VLOOKUP($I$4&amp;"--"&amp;ROW(A3741),'Clie-F'!$A$5:$H$7000,7,0),"")</f>
        <v/>
      </c>
      <c r="E3747" s="111" t="str">
        <f t="shared" ca="1" si="58"/>
        <v/>
      </c>
      <c r="F3747" s="111" t="str">
        <f>IFERROR(VLOOKUP($I$4&amp;"--"&amp;ROW(A3741),'Clie-F'!$A$5:$J$7000,9,0),"")</f>
        <v/>
      </c>
      <c r="G3747" s="111" t="str">
        <f>IFERROR(VLOOKUP($I$4&amp;"--"&amp;ROW(A3741),'Clie-F'!$A$5:$J$7000,10,0),"")</f>
        <v/>
      </c>
    </row>
    <row r="3748" spans="2:7" ht="30" customHeight="1" x14ac:dyDescent="0.3">
      <c r="B3748" s="110">
        <v>3742</v>
      </c>
      <c r="C3748" s="111" t="str">
        <f>IFERROR(VLOOKUP($I$4&amp;"--"&amp;ROW(A3742),'Clie-F'!$A$5:$H$7000,4,0),"")</f>
        <v/>
      </c>
      <c r="D3748" s="112" t="str">
        <f>IFERROR(VLOOKUP($I$4&amp;"--"&amp;ROW(A3742),'Clie-F'!$A$5:$H$7000,7,0),"")</f>
        <v/>
      </c>
      <c r="E3748" s="111" t="str">
        <f t="shared" ca="1" si="58"/>
        <v/>
      </c>
      <c r="F3748" s="111" t="str">
        <f>IFERROR(VLOOKUP($I$4&amp;"--"&amp;ROW(A3742),'Clie-F'!$A$5:$J$7000,9,0),"")</f>
        <v/>
      </c>
      <c r="G3748" s="111" t="str">
        <f>IFERROR(VLOOKUP($I$4&amp;"--"&amp;ROW(A3742),'Clie-F'!$A$5:$J$7000,10,0),"")</f>
        <v/>
      </c>
    </row>
    <row r="3749" spans="2:7" ht="30" customHeight="1" x14ac:dyDescent="0.3">
      <c r="B3749" s="110">
        <v>3743</v>
      </c>
      <c r="C3749" s="111" t="str">
        <f>IFERROR(VLOOKUP($I$4&amp;"--"&amp;ROW(A3743),'Clie-F'!$A$5:$H$7000,4,0),"")</f>
        <v/>
      </c>
      <c r="D3749" s="112" t="str">
        <f>IFERROR(VLOOKUP($I$4&amp;"--"&amp;ROW(A3743),'Clie-F'!$A$5:$H$7000,7,0),"")</f>
        <v/>
      </c>
      <c r="E3749" s="111" t="str">
        <f t="shared" ca="1" si="58"/>
        <v/>
      </c>
      <c r="F3749" s="111" t="str">
        <f>IFERROR(VLOOKUP($I$4&amp;"--"&amp;ROW(A3743),'Clie-F'!$A$5:$J$7000,9,0),"")</f>
        <v/>
      </c>
      <c r="G3749" s="111" t="str">
        <f>IFERROR(VLOOKUP($I$4&amp;"--"&amp;ROW(A3743),'Clie-F'!$A$5:$J$7000,10,0),"")</f>
        <v/>
      </c>
    </row>
    <row r="3750" spans="2:7" ht="30" customHeight="1" x14ac:dyDescent="0.3">
      <c r="B3750" s="110">
        <v>3744</v>
      </c>
      <c r="C3750" s="111" t="str">
        <f>IFERROR(VLOOKUP($I$4&amp;"--"&amp;ROW(A3744),'Clie-F'!$A$5:$H$7000,4,0),"")</f>
        <v/>
      </c>
      <c r="D3750" s="112" t="str">
        <f>IFERROR(VLOOKUP($I$4&amp;"--"&amp;ROW(A3744),'Clie-F'!$A$5:$H$7000,7,0),"")</f>
        <v/>
      </c>
      <c r="E3750" s="111" t="str">
        <f t="shared" ca="1" si="58"/>
        <v/>
      </c>
      <c r="F3750" s="111" t="str">
        <f>IFERROR(VLOOKUP($I$4&amp;"--"&amp;ROW(A3744),'Clie-F'!$A$5:$J$7000,9,0),"")</f>
        <v/>
      </c>
      <c r="G3750" s="111" t="str">
        <f>IFERROR(VLOOKUP($I$4&amp;"--"&amp;ROW(A3744),'Clie-F'!$A$5:$J$7000,10,0),"")</f>
        <v/>
      </c>
    </row>
    <row r="3751" spans="2:7" ht="30" customHeight="1" x14ac:dyDescent="0.3">
      <c r="B3751" s="110">
        <v>3745</v>
      </c>
      <c r="C3751" s="111" t="str">
        <f>IFERROR(VLOOKUP($I$4&amp;"--"&amp;ROW(A3745),'Clie-F'!$A$5:$H$7000,4,0),"")</f>
        <v/>
      </c>
      <c r="D3751" s="112" t="str">
        <f>IFERROR(VLOOKUP($I$4&amp;"--"&amp;ROW(A3745),'Clie-F'!$A$5:$H$7000,7,0),"")</f>
        <v/>
      </c>
      <c r="E3751" s="111" t="str">
        <f t="shared" ca="1" si="58"/>
        <v/>
      </c>
      <c r="F3751" s="111" t="str">
        <f>IFERROR(VLOOKUP($I$4&amp;"--"&amp;ROW(A3745),'Clie-F'!$A$5:$J$7000,9,0),"")</f>
        <v/>
      </c>
      <c r="G3751" s="111" t="str">
        <f>IFERROR(VLOOKUP($I$4&amp;"--"&amp;ROW(A3745),'Clie-F'!$A$5:$J$7000,10,0),"")</f>
        <v/>
      </c>
    </row>
    <row r="3752" spans="2:7" ht="30" customHeight="1" x14ac:dyDescent="0.3">
      <c r="B3752" s="110">
        <v>3746</v>
      </c>
      <c r="C3752" s="111" t="str">
        <f>IFERROR(VLOOKUP($I$4&amp;"--"&amp;ROW(A3746),'Clie-F'!$A$5:$H$7000,4,0),"")</f>
        <v/>
      </c>
      <c r="D3752" s="112" t="str">
        <f>IFERROR(VLOOKUP($I$4&amp;"--"&amp;ROW(A3746),'Clie-F'!$A$5:$H$7000,7,0),"")</f>
        <v/>
      </c>
      <c r="E3752" s="111" t="str">
        <f t="shared" ca="1" si="58"/>
        <v/>
      </c>
      <c r="F3752" s="111" t="str">
        <f>IFERROR(VLOOKUP($I$4&amp;"--"&amp;ROW(A3746),'Clie-F'!$A$5:$J$7000,9,0),"")</f>
        <v/>
      </c>
      <c r="G3752" s="111" t="str">
        <f>IFERROR(VLOOKUP($I$4&amp;"--"&amp;ROW(A3746),'Clie-F'!$A$5:$J$7000,10,0),"")</f>
        <v/>
      </c>
    </row>
    <row r="3753" spans="2:7" ht="30" customHeight="1" x14ac:dyDescent="0.3">
      <c r="B3753" s="110">
        <v>3747</v>
      </c>
      <c r="C3753" s="111" t="str">
        <f>IFERROR(VLOOKUP($I$4&amp;"--"&amp;ROW(A3747),'Clie-F'!$A$5:$H$7000,4,0),"")</f>
        <v/>
      </c>
      <c r="D3753" s="112" t="str">
        <f>IFERROR(VLOOKUP($I$4&amp;"--"&amp;ROW(A3747),'Clie-F'!$A$5:$H$7000,7,0),"")</f>
        <v/>
      </c>
      <c r="E3753" s="111" t="str">
        <f t="shared" ca="1" si="58"/>
        <v/>
      </c>
      <c r="F3753" s="111" t="str">
        <f>IFERROR(VLOOKUP($I$4&amp;"--"&amp;ROW(A3747),'Clie-F'!$A$5:$J$7000,9,0),"")</f>
        <v/>
      </c>
      <c r="G3753" s="111" t="str">
        <f>IFERROR(VLOOKUP($I$4&amp;"--"&amp;ROW(A3747),'Clie-F'!$A$5:$J$7000,10,0),"")</f>
        <v/>
      </c>
    </row>
    <row r="3754" spans="2:7" ht="30" customHeight="1" x14ac:dyDescent="0.3">
      <c r="B3754" s="110">
        <v>3748</v>
      </c>
      <c r="C3754" s="111" t="str">
        <f>IFERROR(VLOOKUP($I$4&amp;"--"&amp;ROW(A3748),'Clie-F'!$A$5:$H$7000,4,0),"")</f>
        <v/>
      </c>
      <c r="D3754" s="112" t="str">
        <f>IFERROR(VLOOKUP($I$4&amp;"--"&amp;ROW(A3748),'Clie-F'!$A$5:$H$7000,7,0),"")</f>
        <v/>
      </c>
      <c r="E3754" s="111" t="str">
        <f t="shared" ca="1" si="58"/>
        <v/>
      </c>
      <c r="F3754" s="111" t="str">
        <f>IFERROR(VLOOKUP($I$4&amp;"--"&amp;ROW(A3748),'Clie-F'!$A$5:$J$7000,9,0),"")</f>
        <v/>
      </c>
      <c r="G3754" s="111" t="str">
        <f>IFERROR(VLOOKUP($I$4&amp;"--"&amp;ROW(A3748),'Clie-F'!$A$5:$J$7000,10,0),"")</f>
        <v/>
      </c>
    </row>
    <row r="3755" spans="2:7" ht="30" customHeight="1" x14ac:dyDescent="0.3">
      <c r="B3755" s="110">
        <v>3749</v>
      </c>
      <c r="C3755" s="111" t="str">
        <f>IFERROR(VLOOKUP($I$4&amp;"--"&amp;ROW(A3749),'Clie-F'!$A$5:$H$7000,4,0),"")</f>
        <v/>
      </c>
      <c r="D3755" s="112" t="str">
        <f>IFERROR(VLOOKUP($I$4&amp;"--"&amp;ROW(A3749),'Clie-F'!$A$5:$H$7000,7,0),"")</f>
        <v/>
      </c>
      <c r="E3755" s="111" t="str">
        <f t="shared" ca="1" si="58"/>
        <v/>
      </c>
      <c r="F3755" s="111" t="str">
        <f>IFERROR(VLOOKUP($I$4&amp;"--"&amp;ROW(A3749),'Clie-F'!$A$5:$J$7000,9,0),"")</f>
        <v/>
      </c>
      <c r="G3755" s="111" t="str">
        <f>IFERROR(VLOOKUP($I$4&amp;"--"&amp;ROW(A3749),'Clie-F'!$A$5:$J$7000,10,0),"")</f>
        <v/>
      </c>
    </row>
    <row r="3756" spans="2:7" ht="30" customHeight="1" x14ac:dyDescent="0.3">
      <c r="B3756" s="110">
        <v>3750</v>
      </c>
      <c r="C3756" s="111" t="str">
        <f>IFERROR(VLOOKUP($I$4&amp;"--"&amp;ROW(A3750),'Clie-F'!$A$5:$H$7000,4,0),"")</f>
        <v/>
      </c>
      <c r="D3756" s="112" t="str">
        <f>IFERROR(VLOOKUP($I$4&amp;"--"&amp;ROW(A3750),'Clie-F'!$A$5:$H$7000,7,0),"")</f>
        <v/>
      </c>
      <c r="E3756" s="111" t="str">
        <f t="shared" ca="1" si="58"/>
        <v/>
      </c>
      <c r="F3756" s="111" t="str">
        <f>IFERROR(VLOOKUP($I$4&amp;"--"&amp;ROW(A3750),'Clie-F'!$A$5:$J$7000,9,0),"")</f>
        <v/>
      </c>
      <c r="G3756" s="111" t="str">
        <f>IFERROR(VLOOKUP($I$4&amp;"--"&amp;ROW(A3750),'Clie-F'!$A$5:$J$7000,10,0),"")</f>
        <v/>
      </c>
    </row>
    <row r="3757" spans="2:7" ht="30" customHeight="1" x14ac:dyDescent="0.3">
      <c r="B3757" s="110">
        <v>3751</v>
      </c>
      <c r="C3757" s="111" t="str">
        <f>IFERROR(VLOOKUP($I$4&amp;"--"&amp;ROW(A3751),'Clie-F'!$A$5:$H$7000,4,0),"")</f>
        <v/>
      </c>
      <c r="D3757" s="112" t="str">
        <f>IFERROR(VLOOKUP($I$4&amp;"--"&amp;ROW(A3751),'Clie-F'!$A$5:$H$7000,7,0),"")</f>
        <v/>
      </c>
      <c r="E3757" s="111" t="str">
        <f t="shared" ca="1" si="58"/>
        <v/>
      </c>
      <c r="F3757" s="111" t="str">
        <f>IFERROR(VLOOKUP($I$4&amp;"--"&amp;ROW(A3751),'Clie-F'!$A$5:$J$7000,9,0),"")</f>
        <v/>
      </c>
      <c r="G3757" s="111" t="str">
        <f>IFERROR(VLOOKUP($I$4&amp;"--"&amp;ROW(A3751),'Clie-F'!$A$5:$J$7000,10,0),"")</f>
        <v/>
      </c>
    </row>
    <row r="3758" spans="2:7" ht="30" customHeight="1" x14ac:dyDescent="0.3">
      <c r="B3758" s="110">
        <v>3752</v>
      </c>
      <c r="C3758" s="111" t="str">
        <f>IFERROR(VLOOKUP($I$4&amp;"--"&amp;ROW(A3752),'Clie-F'!$A$5:$H$7000,4,0),"")</f>
        <v/>
      </c>
      <c r="D3758" s="112" t="str">
        <f>IFERROR(VLOOKUP($I$4&amp;"--"&amp;ROW(A3752),'Clie-F'!$A$5:$H$7000,7,0),"")</f>
        <v/>
      </c>
      <c r="E3758" s="111" t="str">
        <f t="shared" ca="1" si="58"/>
        <v/>
      </c>
      <c r="F3758" s="111" t="str">
        <f>IFERROR(VLOOKUP($I$4&amp;"--"&amp;ROW(A3752),'Clie-F'!$A$5:$J$7000,9,0),"")</f>
        <v/>
      </c>
      <c r="G3758" s="111" t="str">
        <f>IFERROR(VLOOKUP($I$4&amp;"--"&amp;ROW(A3752),'Clie-F'!$A$5:$J$7000,10,0),"")</f>
        <v/>
      </c>
    </row>
    <row r="3759" spans="2:7" ht="30" customHeight="1" x14ac:dyDescent="0.3">
      <c r="B3759" s="110">
        <v>3753</v>
      </c>
      <c r="C3759" s="111" t="str">
        <f>IFERROR(VLOOKUP($I$4&amp;"--"&amp;ROW(A3753),'Clie-F'!$A$5:$H$7000,4,0),"")</f>
        <v/>
      </c>
      <c r="D3759" s="112" t="str">
        <f>IFERROR(VLOOKUP($I$4&amp;"--"&amp;ROW(A3753),'Clie-F'!$A$5:$H$7000,7,0),"")</f>
        <v/>
      </c>
      <c r="E3759" s="111" t="str">
        <f t="shared" ca="1" si="58"/>
        <v/>
      </c>
      <c r="F3759" s="111" t="str">
        <f>IFERROR(VLOOKUP($I$4&amp;"--"&amp;ROW(A3753),'Clie-F'!$A$5:$J$7000,9,0),"")</f>
        <v/>
      </c>
      <c r="G3759" s="111" t="str">
        <f>IFERROR(VLOOKUP($I$4&amp;"--"&amp;ROW(A3753),'Clie-F'!$A$5:$J$7000,10,0),"")</f>
        <v/>
      </c>
    </row>
    <row r="3760" spans="2:7" ht="30" customHeight="1" x14ac:dyDescent="0.3">
      <c r="B3760" s="110">
        <v>3754</v>
      </c>
      <c r="C3760" s="111" t="str">
        <f>IFERROR(VLOOKUP($I$4&amp;"--"&amp;ROW(A3754),'Clie-F'!$A$5:$H$7000,4,0),"")</f>
        <v/>
      </c>
      <c r="D3760" s="112" t="str">
        <f>IFERROR(VLOOKUP($I$4&amp;"--"&amp;ROW(A3754),'Clie-F'!$A$5:$H$7000,7,0),"")</f>
        <v/>
      </c>
      <c r="E3760" s="111" t="str">
        <f t="shared" ca="1" si="58"/>
        <v/>
      </c>
      <c r="F3760" s="111" t="str">
        <f>IFERROR(VLOOKUP($I$4&amp;"--"&amp;ROW(A3754),'Clie-F'!$A$5:$J$7000,9,0),"")</f>
        <v/>
      </c>
      <c r="G3760" s="111" t="str">
        <f>IFERROR(VLOOKUP($I$4&amp;"--"&amp;ROW(A3754),'Clie-F'!$A$5:$J$7000,10,0),"")</f>
        <v/>
      </c>
    </row>
    <row r="3761" spans="2:7" ht="30" customHeight="1" x14ac:dyDescent="0.3">
      <c r="B3761" s="110">
        <v>3755</v>
      </c>
      <c r="C3761" s="111" t="str">
        <f>IFERROR(VLOOKUP($I$4&amp;"--"&amp;ROW(A3755),'Clie-F'!$A$5:$H$7000,4,0),"")</f>
        <v/>
      </c>
      <c r="D3761" s="112" t="str">
        <f>IFERROR(VLOOKUP($I$4&amp;"--"&amp;ROW(A3755),'Clie-F'!$A$5:$H$7000,7,0),"")</f>
        <v/>
      </c>
      <c r="E3761" s="111" t="str">
        <f t="shared" ca="1" si="58"/>
        <v/>
      </c>
      <c r="F3761" s="111" t="str">
        <f>IFERROR(VLOOKUP($I$4&amp;"--"&amp;ROW(A3755),'Clie-F'!$A$5:$J$7000,9,0),"")</f>
        <v/>
      </c>
      <c r="G3761" s="111" t="str">
        <f>IFERROR(VLOOKUP($I$4&amp;"--"&amp;ROW(A3755),'Clie-F'!$A$5:$J$7000,10,0),"")</f>
        <v/>
      </c>
    </row>
    <row r="3762" spans="2:7" ht="30" customHeight="1" x14ac:dyDescent="0.3">
      <c r="B3762" s="110">
        <v>3756</v>
      </c>
      <c r="C3762" s="111" t="str">
        <f>IFERROR(VLOOKUP($I$4&amp;"--"&amp;ROW(A3756),'Clie-F'!$A$5:$H$7000,4,0),"")</f>
        <v/>
      </c>
      <c r="D3762" s="112" t="str">
        <f>IFERROR(VLOOKUP($I$4&amp;"--"&amp;ROW(A3756),'Clie-F'!$A$5:$H$7000,7,0),"")</f>
        <v/>
      </c>
      <c r="E3762" s="111" t="str">
        <f t="shared" ca="1" si="58"/>
        <v/>
      </c>
      <c r="F3762" s="111" t="str">
        <f>IFERROR(VLOOKUP($I$4&amp;"--"&amp;ROW(A3756),'Clie-F'!$A$5:$J$7000,9,0),"")</f>
        <v/>
      </c>
      <c r="G3762" s="111" t="str">
        <f>IFERROR(VLOOKUP($I$4&amp;"--"&amp;ROW(A3756),'Clie-F'!$A$5:$J$7000,10,0),"")</f>
        <v/>
      </c>
    </row>
    <row r="3763" spans="2:7" ht="30" customHeight="1" x14ac:dyDescent="0.3">
      <c r="B3763" s="110">
        <v>3757</v>
      </c>
      <c r="C3763" s="111" t="str">
        <f>IFERROR(VLOOKUP($I$4&amp;"--"&amp;ROW(A3757),'Clie-F'!$A$5:$H$7000,4,0),"")</f>
        <v/>
      </c>
      <c r="D3763" s="112" t="str">
        <f>IFERROR(VLOOKUP($I$4&amp;"--"&amp;ROW(A3757),'Clie-F'!$A$5:$H$7000,7,0),"")</f>
        <v/>
      </c>
      <c r="E3763" s="111" t="str">
        <f t="shared" ca="1" si="58"/>
        <v/>
      </c>
      <c r="F3763" s="111" t="str">
        <f>IFERROR(VLOOKUP($I$4&amp;"--"&amp;ROW(A3757),'Clie-F'!$A$5:$J$7000,9,0),"")</f>
        <v/>
      </c>
      <c r="G3763" s="111" t="str">
        <f>IFERROR(VLOOKUP($I$4&amp;"--"&amp;ROW(A3757),'Clie-F'!$A$5:$J$7000,10,0),"")</f>
        <v/>
      </c>
    </row>
    <row r="3764" spans="2:7" ht="30" customHeight="1" x14ac:dyDescent="0.3">
      <c r="B3764" s="110">
        <v>3758</v>
      </c>
      <c r="C3764" s="111" t="str">
        <f>IFERROR(VLOOKUP($I$4&amp;"--"&amp;ROW(A3758),'Clie-F'!$A$5:$H$7000,4,0),"")</f>
        <v/>
      </c>
      <c r="D3764" s="112" t="str">
        <f>IFERROR(VLOOKUP($I$4&amp;"--"&amp;ROW(A3758),'Clie-F'!$A$5:$H$7000,7,0),"")</f>
        <v/>
      </c>
      <c r="E3764" s="111" t="str">
        <f t="shared" ca="1" si="58"/>
        <v/>
      </c>
      <c r="F3764" s="111" t="str">
        <f>IFERROR(VLOOKUP($I$4&amp;"--"&amp;ROW(A3758),'Clie-F'!$A$5:$J$7000,9,0),"")</f>
        <v/>
      </c>
      <c r="G3764" s="111" t="str">
        <f>IFERROR(VLOOKUP($I$4&amp;"--"&amp;ROW(A3758),'Clie-F'!$A$5:$J$7000,10,0),"")</f>
        <v/>
      </c>
    </row>
    <row r="3765" spans="2:7" ht="30" customHeight="1" x14ac:dyDescent="0.3">
      <c r="B3765" s="110">
        <v>3759</v>
      </c>
      <c r="C3765" s="111" t="str">
        <f>IFERROR(VLOOKUP($I$4&amp;"--"&amp;ROW(A3759),'Clie-F'!$A$5:$H$7000,4,0),"")</f>
        <v/>
      </c>
      <c r="D3765" s="112" t="str">
        <f>IFERROR(VLOOKUP($I$4&amp;"--"&amp;ROW(A3759),'Clie-F'!$A$5:$H$7000,7,0),"")</f>
        <v/>
      </c>
      <c r="E3765" s="111" t="str">
        <f t="shared" ca="1" si="58"/>
        <v/>
      </c>
      <c r="F3765" s="111" t="str">
        <f>IFERROR(VLOOKUP($I$4&amp;"--"&amp;ROW(A3759),'Clie-F'!$A$5:$J$7000,9,0),"")</f>
        <v/>
      </c>
      <c r="G3765" s="111" t="str">
        <f>IFERROR(VLOOKUP($I$4&amp;"--"&amp;ROW(A3759),'Clie-F'!$A$5:$J$7000,10,0),"")</f>
        <v/>
      </c>
    </row>
    <row r="3766" spans="2:7" ht="30" customHeight="1" x14ac:dyDescent="0.3">
      <c r="B3766" s="110">
        <v>3760</v>
      </c>
      <c r="C3766" s="111" t="str">
        <f>IFERROR(VLOOKUP($I$4&amp;"--"&amp;ROW(A3760),'Clie-F'!$A$5:$H$7000,4,0),"")</f>
        <v/>
      </c>
      <c r="D3766" s="112" t="str">
        <f>IFERROR(VLOOKUP($I$4&amp;"--"&amp;ROW(A3760),'Clie-F'!$A$5:$H$7000,7,0),"")</f>
        <v/>
      </c>
      <c r="E3766" s="111" t="str">
        <f t="shared" ca="1" si="58"/>
        <v/>
      </c>
      <c r="F3766" s="111" t="str">
        <f>IFERROR(VLOOKUP($I$4&amp;"--"&amp;ROW(A3760),'Clie-F'!$A$5:$J$7000,9,0),"")</f>
        <v/>
      </c>
      <c r="G3766" s="111" t="str">
        <f>IFERROR(VLOOKUP($I$4&amp;"--"&amp;ROW(A3760),'Clie-F'!$A$5:$J$7000,10,0),"")</f>
        <v/>
      </c>
    </row>
    <row r="3767" spans="2:7" ht="30" customHeight="1" x14ac:dyDescent="0.3">
      <c r="B3767" s="110">
        <v>3761</v>
      </c>
      <c r="C3767" s="111" t="str">
        <f>IFERROR(VLOOKUP($I$4&amp;"--"&amp;ROW(A3761),'Clie-F'!$A$5:$H$7000,4,0),"")</f>
        <v/>
      </c>
      <c r="D3767" s="112" t="str">
        <f>IFERROR(VLOOKUP($I$4&amp;"--"&amp;ROW(A3761),'Clie-F'!$A$5:$H$7000,7,0),"")</f>
        <v/>
      </c>
      <c r="E3767" s="111" t="str">
        <f t="shared" ca="1" si="58"/>
        <v/>
      </c>
      <c r="F3767" s="111" t="str">
        <f>IFERROR(VLOOKUP($I$4&amp;"--"&amp;ROW(A3761),'Clie-F'!$A$5:$J$7000,9,0),"")</f>
        <v/>
      </c>
      <c r="G3767" s="111" t="str">
        <f>IFERROR(VLOOKUP($I$4&amp;"--"&amp;ROW(A3761),'Clie-F'!$A$5:$J$7000,10,0),"")</f>
        <v/>
      </c>
    </row>
    <row r="3768" spans="2:7" ht="30" customHeight="1" x14ac:dyDescent="0.3">
      <c r="B3768" s="110">
        <v>3762</v>
      </c>
      <c r="C3768" s="111" t="str">
        <f>IFERROR(VLOOKUP($I$4&amp;"--"&amp;ROW(A3762),'Clie-F'!$A$5:$H$7000,4,0),"")</f>
        <v/>
      </c>
      <c r="D3768" s="112" t="str">
        <f>IFERROR(VLOOKUP($I$4&amp;"--"&amp;ROW(A3762),'Clie-F'!$A$5:$H$7000,7,0),"")</f>
        <v/>
      </c>
      <c r="E3768" s="111" t="str">
        <f t="shared" ca="1" si="58"/>
        <v/>
      </c>
      <c r="F3768" s="111" t="str">
        <f>IFERROR(VLOOKUP($I$4&amp;"--"&amp;ROW(A3762),'Clie-F'!$A$5:$J$7000,9,0),"")</f>
        <v/>
      </c>
      <c r="G3768" s="111" t="str">
        <f>IFERROR(VLOOKUP($I$4&amp;"--"&amp;ROW(A3762),'Clie-F'!$A$5:$J$7000,10,0),"")</f>
        <v/>
      </c>
    </row>
    <row r="3769" spans="2:7" ht="30" customHeight="1" x14ac:dyDescent="0.3">
      <c r="B3769" s="110">
        <v>3763</v>
      </c>
      <c r="C3769" s="111" t="str">
        <f>IFERROR(VLOOKUP($I$4&amp;"--"&amp;ROW(A3763),'Clie-F'!$A$5:$H$7000,4,0),"")</f>
        <v/>
      </c>
      <c r="D3769" s="112" t="str">
        <f>IFERROR(VLOOKUP($I$4&amp;"--"&amp;ROW(A3763),'Clie-F'!$A$5:$H$7000,7,0),"")</f>
        <v/>
      </c>
      <c r="E3769" s="111" t="str">
        <f t="shared" ca="1" si="58"/>
        <v/>
      </c>
      <c r="F3769" s="111" t="str">
        <f>IFERROR(VLOOKUP($I$4&amp;"--"&amp;ROW(A3763),'Clie-F'!$A$5:$J$7000,9,0),"")</f>
        <v/>
      </c>
      <c r="G3769" s="111" t="str">
        <f>IFERROR(VLOOKUP($I$4&amp;"--"&amp;ROW(A3763),'Clie-F'!$A$5:$J$7000,10,0),"")</f>
        <v/>
      </c>
    </row>
    <row r="3770" spans="2:7" ht="30" customHeight="1" x14ac:dyDescent="0.3">
      <c r="B3770" s="110">
        <v>3764</v>
      </c>
      <c r="C3770" s="111" t="str">
        <f>IFERROR(VLOOKUP($I$4&amp;"--"&amp;ROW(A3764),'Clie-F'!$A$5:$H$7000,4,0),"")</f>
        <v/>
      </c>
      <c r="D3770" s="112" t="str">
        <f>IFERROR(VLOOKUP($I$4&amp;"--"&amp;ROW(A3764),'Clie-F'!$A$5:$H$7000,7,0),"")</f>
        <v/>
      </c>
      <c r="E3770" s="111" t="str">
        <f t="shared" ca="1" si="58"/>
        <v/>
      </c>
      <c r="F3770" s="111" t="str">
        <f>IFERROR(VLOOKUP($I$4&amp;"--"&amp;ROW(A3764),'Clie-F'!$A$5:$J$7000,9,0),"")</f>
        <v/>
      </c>
      <c r="G3770" s="111" t="str">
        <f>IFERROR(VLOOKUP($I$4&amp;"--"&amp;ROW(A3764),'Clie-F'!$A$5:$J$7000,10,0),"")</f>
        <v/>
      </c>
    </row>
    <row r="3771" spans="2:7" ht="30" customHeight="1" x14ac:dyDescent="0.3">
      <c r="B3771" s="110">
        <v>3765</v>
      </c>
      <c r="C3771" s="111" t="str">
        <f>IFERROR(VLOOKUP($I$4&amp;"--"&amp;ROW(A3765),'Clie-F'!$A$5:$H$7000,4,0),"")</f>
        <v/>
      </c>
      <c r="D3771" s="112" t="str">
        <f>IFERROR(VLOOKUP($I$4&amp;"--"&amp;ROW(A3765),'Clie-F'!$A$5:$H$7000,7,0),"")</f>
        <v/>
      </c>
      <c r="E3771" s="111" t="str">
        <f t="shared" ca="1" si="58"/>
        <v/>
      </c>
      <c r="F3771" s="111" t="str">
        <f>IFERROR(VLOOKUP($I$4&amp;"--"&amp;ROW(A3765),'Clie-F'!$A$5:$J$7000,9,0),"")</f>
        <v/>
      </c>
      <c r="G3771" s="111" t="str">
        <f>IFERROR(VLOOKUP($I$4&amp;"--"&amp;ROW(A3765),'Clie-F'!$A$5:$J$7000,10,0),"")</f>
        <v/>
      </c>
    </row>
    <row r="3772" spans="2:7" ht="30" customHeight="1" x14ac:dyDescent="0.3">
      <c r="B3772" s="110">
        <v>3766</v>
      </c>
      <c r="C3772" s="111" t="str">
        <f>IFERROR(VLOOKUP($I$4&amp;"--"&amp;ROW(A3766),'Clie-F'!$A$5:$H$7000,4,0),"")</f>
        <v/>
      </c>
      <c r="D3772" s="112" t="str">
        <f>IFERROR(VLOOKUP($I$4&amp;"--"&amp;ROW(A3766),'Clie-F'!$A$5:$H$7000,7,0),"")</f>
        <v/>
      </c>
      <c r="E3772" s="111" t="str">
        <f t="shared" ca="1" si="58"/>
        <v/>
      </c>
      <c r="F3772" s="111" t="str">
        <f>IFERROR(VLOOKUP($I$4&amp;"--"&amp;ROW(A3766),'Clie-F'!$A$5:$J$7000,9,0),"")</f>
        <v/>
      </c>
      <c r="G3772" s="111" t="str">
        <f>IFERROR(VLOOKUP($I$4&amp;"--"&amp;ROW(A3766),'Clie-F'!$A$5:$J$7000,10,0),"")</f>
        <v/>
      </c>
    </row>
    <row r="3773" spans="2:7" ht="30" customHeight="1" x14ac:dyDescent="0.3">
      <c r="B3773" s="110">
        <v>3767</v>
      </c>
      <c r="C3773" s="111" t="str">
        <f>IFERROR(VLOOKUP($I$4&amp;"--"&amp;ROW(A3767),'Clie-F'!$A$5:$H$7000,4,0),"")</f>
        <v/>
      </c>
      <c r="D3773" s="112" t="str">
        <f>IFERROR(VLOOKUP($I$4&amp;"--"&amp;ROW(A3767),'Clie-F'!$A$5:$H$7000,7,0),"")</f>
        <v/>
      </c>
      <c r="E3773" s="111" t="str">
        <f t="shared" ca="1" si="58"/>
        <v/>
      </c>
      <c r="F3773" s="111" t="str">
        <f>IFERROR(VLOOKUP($I$4&amp;"--"&amp;ROW(A3767),'Clie-F'!$A$5:$J$7000,9,0),"")</f>
        <v/>
      </c>
      <c r="G3773" s="111" t="str">
        <f>IFERROR(VLOOKUP($I$4&amp;"--"&amp;ROW(A3767),'Clie-F'!$A$5:$J$7000,10,0),"")</f>
        <v/>
      </c>
    </row>
    <row r="3774" spans="2:7" ht="30" customHeight="1" x14ac:dyDescent="0.3">
      <c r="B3774" s="110">
        <v>3768</v>
      </c>
      <c r="C3774" s="111" t="str">
        <f>IFERROR(VLOOKUP($I$4&amp;"--"&amp;ROW(A3768),'Clie-F'!$A$5:$H$7000,4,0),"")</f>
        <v/>
      </c>
      <c r="D3774" s="112" t="str">
        <f>IFERROR(VLOOKUP($I$4&amp;"--"&amp;ROW(A3768),'Clie-F'!$A$5:$H$7000,7,0),"")</f>
        <v/>
      </c>
      <c r="E3774" s="111" t="str">
        <f t="shared" ca="1" si="58"/>
        <v/>
      </c>
      <c r="F3774" s="111" t="str">
        <f>IFERROR(VLOOKUP($I$4&amp;"--"&amp;ROW(A3768),'Clie-F'!$A$5:$J$7000,9,0),"")</f>
        <v/>
      </c>
      <c r="G3774" s="111" t="str">
        <f>IFERROR(VLOOKUP($I$4&amp;"--"&amp;ROW(A3768),'Clie-F'!$A$5:$J$7000,10,0),"")</f>
        <v/>
      </c>
    </row>
    <row r="3775" spans="2:7" ht="30" customHeight="1" x14ac:dyDescent="0.3">
      <c r="B3775" s="110">
        <v>3769</v>
      </c>
      <c r="C3775" s="111" t="str">
        <f>IFERROR(VLOOKUP($I$4&amp;"--"&amp;ROW(A3769),'Clie-F'!$A$5:$H$7000,4,0),"")</f>
        <v/>
      </c>
      <c r="D3775" s="112" t="str">
        <f>IFERROR(VLOOKUP($I$4&amp;"--"&amp;ROW(A3769),'Clie-F'!$A$5:$H$7000,7,0),"")</f>
        <v/>
      </c>
      <c r="E3775" s="111" t="str">
        <f t="shared" ca="1" si="58"/>
        <v/>
      </c>
      <c r="F3775" s="111" t="str">
        <f>IFERROR(VLOOKUP($I$4&amp;"--"&amp;ROW(A3769),'Clie-F'!$A$5:$J$7000,9,0),"")</f>
        <v/>
      </c>
      <c r="G3775" s="111" t="str">
        <f>IFERROR(VLOOKUP($I$4&amp;"--"&amp;ROW(A3769),'Clie-F'!$A$5:$J$7000,10,0),"")</f>
        <v/>
      </c>
    </row>
    <row r="3776" spans="2:7" ht="30" customHeight="1" x14ac:dyDescent="0.3">
      <c r="B3776" s="110">
        <v>3770</v>
      </c>
      <c r="C3776" s="111" t="str">
        <f>IFERROR(VLOOKUP($I$4&amp;"--"&amp;ROW(A3770),'Clie-F'!$A$5:$H$7000,4,0),"")</f>
        <v/>
      </c>
      <c r="D3776" s="112" t="str">
        <f>IFERROR(VLOOKUP($I$4&amp;"--"&amp;ROW(A3770),'Clie-F'!$A$5:$H$7000,7,0),"")</f>
        <v/>
      </c>
      <c r="E3776" s="111" t="str">
        <f t="shared" ca="1" si="58"/>
        <v/>
      </c>
      <c r="F3776" s="111" t="str">
        <f>IFERROR(VLOOKUP($I$4&amp;"--"&amp;ROW(A3770),'Clie-F'!$A$5:$J$7000,9,0),"")</f>
        <v/>
      </c>
      <c r="G3776" s="111" t="str">
        <f>IFERROR(VLOOKUP($I$4&amp;"--"&amp;ROW(A3770),'Clie-F'!$A$5:$J$7000,10,0),"")</f>
        <v/>
      </c>
    </row>
    <row r="3777" spans="2:7" ht="30" customHeight="1" x14ac:dyDescent="0.3">
      <c r="B3777" s="110">
        <v>3771</v>
      </c>
      <c r="C3777" s="111" t="str">
        <f>IFERROR(VLOOKUP($I$4&amp;"--"&amp;ROW(A3771),'Clie-F'!$A$5:$H$7000,4,0),"")</f>
        <v/>
      </c>
      <c r="D3777" s="112" t="str">
        <f>IFERROR(VLOOKUP($I$4&amp;"--"&amp;ROW(A3771),'Clie-F'!$A$5:$H$7000,7,0),"")</f>
        <v/>
      </c>
      <c r="E3777" s="111" t="str">
        <f t="shared" ca="1" si="58"/>
        <v/>
      </c>
      <c r="F3777" s="111" t="str">
        <f>IFERROR(VLOOKUP($I$4&amp;"--"&amp;ROW(A3771),'Clie-F'!$A$5:$J$7000,9,0),"")</f>
        <v/>
      </c>
      <c r="G3777" s="111" t="str">
        <f>IFERROR(VLOOKUP($I$4&amp;"--"&amp;ROW(A3771),'Clie-F'!$A$5:$J$7000,10,0),"")</f>
        <v/>
      </c>
    </row>
    <row r="3778" spans="2:7" ht="30" customHeight="1" x14ac:dyDescent="0.3">
      <c r="B3778" s="110">
        <v>3772</v>
      </c>
      <c r="C3778" s="111" t="str">
        <f>IFERROR(VLOOKUP($I$4&amp;"--"&amp;ROW(A3772),'Clie-F'!$A$5:$H$7000,4,0),"")</f>
        <v/>
      </c>
      <c r="D3778" s="112" t="str">
        <f>IFERROR(VLOOKUP($I$4&amp;"--"&amp;ROW(A3772),'Clie-F'!$A$5:$H$7000,7,0),"")</f>
        <v/>
      </c>
      <c r="E3778" s="111" t="str">
        <f t="shared" ca="1" si="58"/>
        <v/>
      </c>
      <c r="F3778" s="111" t="str">
        <f>IFERROR(VLOOKUP($I$4&amp;"--"&amp;ROW(A3772),'Clie-F'!$A$5:$J$7000,9,0),"")</f>
        <v/>
      </c>
      <c r="G3778" s="111" t="str">
        <f>IFERROR(VLOOKUP($I$4&amp;"--"&amp;ROW(A3772),'Clie-F'!$A$5:$J$7000,10,0),"")</f>
        <v/>
      </c>
    </row>
    <row r="3779" spans="2:7" ht="30" customHeight="1" x14ac:dyDescent="0.3">
      <c r="B3779" s="110">
        <v>3773</v>
      </c>
      <c r="C3779" s="111" t="str">
        <f>IFERROR(VLOOKUP($I$4&amp;"--"&amp;ROW(A3773),'Clie-F'!$A$5:$H$7000,4,0),"")</f>
        <v/>
      </c>
      <c r="D3779" s="112" t="str">
        <f>IFERROR(VLOOKUP($I$4&amp;"--"&amp;ROW(A3773),'Clie-F'!$A$5:$H$7000,7,0),"")</f>
        <v/>
      </c>
      <c r="E3779" s="111" t="str">
        <f t="shared" ca="1" si="58"/>
        <v/>
      </c>
      <c r="F3779" s="111" t="str">
        <f>IFERROR(VLOOKUP($I$4&amp;"--"&amp;ROW(A3773),'Clie-F'!$A$5:$J$7000,9,0),"")</f>
        <v/>
      </c>
      <c r="G3779" s="111" t="str">
        <f>IFERROR(VLOOKUP($I$4&amp;"--"&amp;ROW(A3773),'Clie-F'!$A$5:$J$7000,10,0),"")</f>
        <v/>
      </c>
    </row>
    <row r="3780" spans="2:7" ht="30" customHeight="1" x14ac:dyDescent="0.3">
      <c r="B3780" s="110">
        <v>3774</v>
      </c>
      <c r="C3780" s="111" t="str">
        <f>IFERROR(VLOOKUP($I$4&amp;"--"&amp;ROW(A3774),'Clie-F'!$A$5:$H$7000,4,0),"")</f>
        <v/>
      </c>
      <c r="D3780" s="112" t="str">
        <f>IFERROR(VLOOKUP($I$4&amp;"--"&amp;ROW(A3774),'Clie-F'!$A$5:$H$7000,7,0),"")</f>
        <v/>
      </c>
      <c r="E3780" s="111" t="str">
        <f t="shared" ca="1" si="58"/>
        <v/>
      </c>
      <c r="F3780" s="111" t="str">
        <f>IFERROR(VLOOKUP($I$4&amp;"--"&amp;ROW(A3774),'Clie-F'!$A$5:$J$7000,9,0),"")</f>
        <v/>
      </c>
      <c r="G3780" s="111" t="str">
        <f>IFERROR(VLOOKUP($I$4&amp;"--"&amp;ROW(A3774),'Clie-F'!$A$5:$J$7000,10,0),"")</f>
        <v/>
      </c>
    </row>
    <row r="3781" spans="2:7" ht="30" customHeight="1" x14ac:dyDescent="0.3">
      <c r="B3781" s="110">
        <v>3775</v>
      </c>
      <c r="C3781" s="111" t="str">
        <f>IFERROR(VLOOKUP($I$4&amp;"--"&amp;ROW(A3775),'Clie-F'!$A$5:$H$7000,4,0),"")</f>
        <v/>
      </c>
      <c r="D3781" s="112" t="str">
        <f>IFERROR(VLOOKUP($I$4&amp;"--"&amp;ROW(A3775),'Clie-F'!$A$5:$H$7000,7,0),"")</f>
        <v/>
      </c>
      <c r="E3781" s="111" t="str">
        <f t="shared" ca="1" si="58"/>
        <v/>
      </c>
      <c r="F3781" s="111" t="str">
        <f>IFERROR(VLOOKUP($I$4&amp;"--"&amp;ROW(A3775),'Clie-F'!$A$5:$J$7000,9,0),"")</f>
        <v/>
      </c>
      <c r="G3781" s="111" t="str">
        <f>IFERROR(VLOOKUP($I$4&amp;"--"&amp;ROW(A3775),'Clie-F'!$A$5:$J$7000,10,0),"")</f>
        <v/>
      </c>
    </row>
    <row r="3782" spans="2:7" ht="30" customHeight="1" x14ac:dyDescent="0.3">
      <c r="B3782" s="110">
        <v>3776</v>
      </c>
      <c r="C3782" s="111" t="str">
        <f>IFERROR(VLOOKUP($I$4&amp;"--"&amp;ROW(A3776),'Clie-F'!$A$5:$H$7000,4,0),"")</f>
        <v/>
      </c>
      <c r="D3782" s="112" t="str">
        <f>IFERROR(VLOOKUP($I$4&amp;"--"&amp;ROW(A3776),'Clie-F'!$A$5:$H$7000,7,0),"")</f>
        <v/>
      </c>
      <c r="E3782" s="111" t="str">
        <f t="shared" ca="1" si="58"/>
        <v/>
      </c>
      <c r="F3782" s="111" t="str">
        <f>IFERROR(VLOOKUP($I$4&amp;"--"&amp;ROW(A3776),'Clie-F'!$A$5:$J$7000,9,0),"")</f>
        <v/>
      </c>
      <c r="G3782" s="111" t="str">
        <f>IFERROR(VLOOKUP($I$4&amp;"--"&amp;ROW(A3776),'Clie-F'!$A$5:$J$7000,10,0),"")</f>
        <v/>
      </c>
    </row>
    <row r="3783" spans="2:7" ht="30" customHeight="1" x14ac:dyDescent="0.3">
      <c r="B3783" s="110">
        <v>3777</v>
      </c>
      <c r="C3783" s="111" t="str">
        <f>IFERROR(VLOOKUP($I$4&amp;"--"&amp;ROW(A3777),'Clie-F'!$A$5:$H$7000,4,0),"")</f>
        <v/>
      </c>
      <c r="D3783" s="112" t="str">
        <f>IFERROR(VLOOKUP($I$4&amp;"--"&amp;ROW(A3777),'Clie-F'!$A$5:$H$7000,7,0),"")</f>
        <v/>
      </c>
      <c r="E3783" s="111" t="str">
        <f t="shared" ref="E3783:E3846" ca="1" si="59">IFERROR(IF(D3783,DATEDIF(D3783,TODAY(),"Y"),""),"")</f>
        <v/>
      </c>
      <c r="F3783" s="111" t="str">
        <f>IFERROR(VLOOKUP($I$4&amp;"--"&amp;ROW(A3777),'Clie-F'!$A$5:$J$7000,9,0),"")</f>
        <v/>
      </c>
      <c r="G3783" s="111" t="str">
        <f>IFERROR(VLOOKUP($I$4&amp;"--"&amp;ROW(A3777),'Clie-F'!$A$5:$J$7000,10,0),"")</f>
        <v/>
      </c>
    </row>
    <row r="3784" spans="2:7" ht="30" customHeight="1" x14ac:dyDescent="0.3">
      <c r="B3784" s="110">
        <v>3778</v>
      </c>
      <c r="C3784" s="111" t="str">
        <f>IFERROR(VLOOKUP($I$4&amp;"--"&amp;ROW(A3778),'Clie-F'!$A$5:$H$7000,4,0),"")</f>
        <v/>
      </c>
      <c r="D3784" s="112" t="str">
        <f>IFERROR(VLOOKUP($I$4&amp;"--"&amp;ROW(A3778),'Clie-F'!$A$5:$H$7000,7,0),"")</f>
        <v/>
      </c>
      <c r="E3784" s="111" t="str">
        <f t="shared" ca="1" si="59"/>
        <v/>
      </c>
      <c r="F3784" s="111" t="str">
        <f>IFERROR(VLOOKUP($I$4&amp;"--"&amp;ROW(A3778),'Clie-F'!$A$5:$J$7000,9,0),"")</f>
        <v/>
      </c>
      <c r="G3784" s="111" t="str">
        <f>IFERROR(VLOOKUP($I$4&amp;"--"&amp;ROW(A3778),'Clie-F'!$A$5:$J$7000,10,0),"")</f>
        <v/>
      </c>
    </row>
    <row r="3785" spans="2:7" ht="30" customHeight="1" x14ac:dyDescent="0.3">
      <c r="B3785" s="110">
        <v>3779</v>
      </c>
      <c r="C3785" s="111" t="str">
        <f>IFERROR(VLOOKUP($I$4&amp;"--"&amp;ROW(A3779),'Clie-F'!$A$5:$H$7000,4,0),"")</f>
        <v/>
      </c>
      <c r="D3785" s="112" t="str">
        <f>IFERROR(VLOOKUP($I$4&amp;"--"&amp;ROW(A3779),'Clie-F'!$A$5:$H$7000,7,0),"")</f>
        <v/>
      </c>
      <c r="E3785" s="111" t="str">
        <f t="shared" ca="1" si="59"/>
        <v/>
      </c>
      <c r="F3785" s="111" t="str">
        <f>IFERROR(VLOOKUP($I$4&amp;"--"&amp;ROW(A3779),'Clie-F'!$A$5:$J$7000,9,0),"")</f>
        <v/>
      </c>
      <c r="G3785" s="111" t="str">
        <f>IFERROR(VLOOKUP($I$4&amp;"--"&amp;ROW(A3779),'Clie-F'!$A$5:$J$7000,10,0),"")</f>
        <v/>
      </c>
    </row>
    <row r="3786" spans="2:7" ht="30" customHeight="1" x14ac:dyDescent="0.3">
      <c r="B3786" s="110">
        <v>3780</v>
      </c>
      <c r="C3786" s="111" t="str">
        <f>IFERROR(VLOOKUP($I$4&amp;"--"&amp;ROW(A3780),'Clie-F'!$A$5:$H$7000,4,0),"")</f>
        <v/>
      </c>
      <c r="D3786" s="112" t="str">
        <f>IFERROR(VLOOKUP($I$4&amp;"--"&amp;ROW(A3780),'Clie-F'!$A$5:$H$7000,7,0),"")</f>
        <v/>
      </c>
      <c r="E3786" s="111" t="str">
        <f t="shared" ca="1" si="59"/>
        <v/>
      </c>
      <c r="F3786" s="111" t="str">
        <f>IFERROR(VLOOKUP($I$4&amp;"--"&amp;ROW(A3780),'Clie-F'!$A$5:$J$7000,9,0),"")</f>
        <v/>
      </c>
      <c r="G3786" s="111" t="str">
        <f>IFERROR(VLOOKUP($I$4&amp;"--"&amp;ROW(A3780),'Clie-F'!$A$5:$J$7000,10,0),"")</f>
        <v/>
      </c>
    </row>
    <row r="3787" spans="2:7" ht="30" customHeight="1" x14ac:dyDescent="0.3">
      <c r="B3787" s="110">
        <v>3781</v>
      </c>
      <c r="C3787" s="111" t="str">
        <f>IFERROR(VLOOKUP($I$4&amp;"--"&amp;ROW(A3781),'Clie-F'!$A$5:$H$7000,4,0),"")</f>
        <v/>
      </c>
      <c r="D3787" s="112" t="str">
        <f>IFERROR(VLOOKUP($I$4&amp;"--"&amp;ROW(A3781),'Clie-F'!$A$5:$H$7000,7,0),"")</f>
        <v/>
      </c>
      <c r="E3787" s="111" t="str">
        <f t="shared" ca="1" si="59"/>
        <v/>
      </c>
      <c r="F3787" s="111" t="str">
        <f>IFERROR(VLOOKUP($I$4&amp;"--"&amp;ROW(A3781),'Clie-F'!$A$5:$J$7000,9,0),"")</f>
        <v/>
      </c>
      <c r="G3787" s="111" t="str">
        <f>IFERROR(VLOOKUP($I$4&amp;"--"&amp;ROW(A3781),'Clie-F'!$A$5:$J$7000,10,0),"")</f>
        <v/>
      </c>
    </row>
    <row r="3788" spans="2:7" ht="30" customHeight="1" x14ac:dyDescent="0.3">
      <c r="B3788" s="110">
        <v>3782</v>
      </c>
      <c r="C3788" s="111" t="str">
        <f>IFERROR(VLOOKUP($I$4&amp;"--"&amp;ROW(A3782),'Clie-F'!$A$5:$H$7000,4,0),"")</f>
        <v/>
      </c>
      <c r="D3788" s="112" t="str">
        <f>IFERROR(VLOOKUP($I$4&amp;"--"&amp;ROW(A3782),'Clie-F'!$A$5:$H$7000,7,0),"")</f>
        <v/>
      </c>
      <c r="E3788" s="111" t="str">
        <f t="shared" ca="1" si="59"/>
        <v/>
      </c>
      <c r="F3788" s="111" t="str">
        <f>IFERROR(VLOOKUP($I$4&amp;"--"&amp;ROW(A3782),'Clie-F'!$A$5:$J$7000,9,0),"")</f>
        <v/>
      </c>
      <c r="G3788" s="111" t="str">
        <f>IFERROR(VLOOKUP($I$4&amp;"--"&amp;ROW(A3782),'Clie-F'!$A$5:$J$7000,10,0),"")</f>
        <v/>
      </c>
    </row>
    <row r="3789" spans="2:7" ht="30" customHeight="1" x14ac:dyDescent="0.3">
      <c r="B3789" s="110">
        <v>3783</v>
      </c>
      <c r="C3789" s="111" t="str">
        <f>IFERROR(VLOOKUP($I$4&amp;"--"&amp;ROW(A3783),'Clie-F'!$A$5:$H$7000,4,0),"")</f>
        <v/>
      </c>
      <c r="D3789" s="112" t="str">
        <f>IFERROR(VLOOKUP($I$4&amp;"--"&amp;ROW(A3783),'Clie-F'!$A$5:$H$7000,7,0),"")</f>
        <v/>
      </c>
      <c r="E3789" s="111" t="str">
        <f t="shared" ca="1" si="59"/>
        <v/>
      </c>
      <c r="F3789" s="111" t="str">
        <f>IFERROR(VLOOKUP($I$4&amp;"--"&amp;ROW(A3783),'Clie-F'!$A$5:$J$7000,9,0),"")</f>
        <v/>
      </c>
      <c r="G3789" s="111" t="str">
        <f>IFERROR(VLOOKUP($I$4&amp;"--"&amp;ROW(A3783),'Clie-F'!$A$5:$J$7000,10,0),"")</f>
        <v/>
      </c>
    </row>
    <row r="3790" spans="2:7" ht="30" customHeight="1" x14ac:dyDescent="0.3">
      <c r="B3790" s="110">
        <v>3784</v>
      </c>
      <c r="C3790" s="111" t="str">
        <f>IFERROR(VLOOKUP($I$4&amp;"--"&amp;ROW(A3784),'Clie-F'!$A$5:$H$7000,4,0),"")</f>
        <v/>
      </c>
      <c r="D3790" s="112" t="str">
        <f>IFERROR(VLOOKUP($I$4&amp;"--"&amp;ROW(A3784),'Clie-F'!$A$5:$H$7000,7,0),"")</f>
        <v/>
      </c>
      <c r="E3790" s="111" t="str">
        <f t="shared" ca="1" si="59"/>
        <v/>
      </c>
      <c r="F3790" s="111" t="str">
        <f>IFERROR(VLOOKUP($I$4&amp;"--"&amp;ROW(A3784),'Clie-F'!$A$5:$J$7000,9,0),"")</f>
        <v/>
      </c>
      <c r="G3790" s="111" t="str">
        <f>IFERROR(VLOOKUP($I$4&amp;"--"&amp;ROW(A3784),'Clie-F'!$A$5:$J$7000,10,0),"")</f>
        <v/>
      </c>
    </row>
    <row r="3791" spans="2:7" ht="30" customHeight="1" x14ac:dyDescent="0.3">
      <c r="B3791" s="110">
        <v>3785</v>
      </c>
      <c r="C3791" s="111" t="str">
        <f>IFERROR(VLOOKUP($I$4&amp;"--"&amp;ROW(A3785),'Clie-F'!$A$5:$H$7000,4,0),"")</f>
        <v/>
      </c>
      <c r="D3791" s="112" t="str">
        <f>IFERROR(VLOOKUP($I$4&amp;"--"&amp;ROW(A3785),'Clie-F'!$A$5:$H$7000,7,0),"")</f>
        <v/>
      </c>
      <c r="E3791" s="111" t="str">
        <f t="shared" ca="1" si="59"/>
        <v/>
      </c>
      <c r="F3791" s="111" t="str">
        <f>IFERROR(VLOOKUP($I$4&amp;"--"&amp;ROW(A3785),'Clie-F'!$A$5:$J$7000,9,0),"")</f>
        <v/>
      </c>
      <c r="G3791" s="111" t="str">
        <f>IFERROR(VLOOKUP($I$4&amp;"--"&amp;ROW(A3785),'Clie-F'!$A$5:$J$7000,10,0),"")</f>
        <v/>
      </c>
    </row>
    <row r="3792" spans="2:7" ht="30" customHeight="1" x14ac:dyDescent="0.3">
      <c r="B3792" s="110">
        <v>3786</v>
      </c>
      <c r="C3792" s="111" t="str">
        <f>IFERROR(VLOOKUP($I$4&amp;"--"&amp;ROW(A3786),'Clie-F'!$A$5:$H$7000,4,0),"")</f>
        <v/>
      </c>
      <c r="D3792" s="112" t="str">
        <f>IFERROR(VLOOKUP($I$4&amp;"--"&amp;ROW(A3786),'Clie-F'!$A$5:$H$7000,7,0),"")</f>
        <v/>
      </c>
      <c r="E3792" s="111" t="str">
        <f t="shared" ca="1" si="59"/>
        <v/>
      </c>
      <c r="F3792" s="111" t="str">
        <f>IFERROR(VLOOKUP($I$4&amp;"--"&amp;ROW(A3786),'Clie-F'!$A$5:$J$7000,9,0),"")</f>
        <v/>
      </c>
      <c r="G3792" s="111" t="str">
        <f>IFERROR(VLOOKUP($I$4&amp;"--"&amp;ROW(A3786),'Clie-F'!$A$5:$J$7000,10,0),"")</f>
        <v/>
      </c>
    </row>
    <row r="3793" spans="2:7" ht="30" customHeight="1" x14ac:dyDescent="0.3">
      <c r="B3793" s="110">
        <v>3787</v>
      </c>
      <c r="C3793" s="111" t="str">
        <f>IFERROR(VLOOKUP($I$4&amp;"--"&amp;ROW(A3787),'Clie-F'!$A$5:$H$7000,4,0),"")</f>
        <v/>
      </c>
      <c r="D3793" s="112" t="str">
        <f>IFERROR(VLOOKUP($I$4&amp;"--"&amp;ROW(A3787),'Clie-F'!$A$5:$H$7000,7,0),"")</f>
        <v/>
      </c>
      <c r="E3793" s="111" t="str">
        <f t="shared" ca="1" si="59"/>
        <v/>
      </c>
      <c r="F3793" s="111" t="str">
        <f>IFERROR(VLOOKUP($I$4&amp;"--"&amp;ROW(A3787),'Clie-F'!$A$5:$J$7000,9,0),"")</f>
        <v/>
      </c>
      <c r="G3793" s="111" t="str">
        <f>IFERROR(VLOOKUP($I$4&amp;"--"&amp;ROW(A3787),'Clie-F'!$A$5:$J$7000,10,0),"")</f>
        <v/>
      </c>
    </row>
    <row r="3794" spans="2:7" ht="30" customHeight="1" x14ac:dyDescent="0.3">
      <c r="B3794" s="110">
        <v>3788</v>
      </c>
      <c r="C3794" s="111" t="str">
        <f>IFERROR(VLOOKUP($I$4&amp;"--"&amp;ROW(A3788),'Clie-F'!$A$5:$H$7000,4,0),"")</f>
        <v/>
      </c>
      <c r="D3794" s="112" t="str">
        <f>IFERROR(VLOOKUP($I$4&amp;"--"&amp;ROW(A3788),'Clie-F'!$A$5:$H$7000,7,0),"")</f>
        <v/>
      </c>
      <c r="E3794" s="111" t="str">
        <f t="shared" ca="1" si="59"/>
        <v/>
      </c>
      <c r="F3794" s="111" t="str">
        <f>IFERROR(VLOOKUP($I$4&amp;"--"&amp;ROW(A3788),'Clie-F'!$A$5:$J$7000,9,0),"")</f>
        <v/>
      </c>
      <c r="G3794" s="111" t="str">
        <f>IFERROR(VLOOKUP($I$4&amp;"--"&amp;ROW(A3788),'Clie-F'!$A$5:$J$7000,10,0),"")</f>
        <v/>
      </c>
    </row>
    <row r="3795" spans="2:7" ht="30" customHeight="1" x14ac:dyDescent="0.3">
      <c r="B3795" s="110">
        <v>3789</v>
      </c>
      <c r="C3795" s="111" t="str">
        <f>IFERROR(VLOOKUP($I$4&amp;"--"&amp;ROW(A3789),'Clie-F'!$A$5:$H$7000,4,0),"")</f>
        <v/>
      </c>
      <c r="D3795" s="112" t="str">
        <f>IFERROR(VLOOKUP($I$4&amp;"--"&amp;ROW(A3789),'Clie-F'!$A$5:$H$7000,7,0),"")</f>
        <v/>
      </c>
      <c r="E3795" s="111" t="str">
        <f t="shared" ca="1" si="59"/>
        <v/>
      </c>
      <c r="F3795" s="111" t="str">
        <f>IFERROR(VLOOKUP($I$4&amp;"--"&amp;ROW(A3789),'Clie-F'!$A$5:$J$7000,9,0),"")</f>
        <v/>
      </c>
      <c r="G3795" s="111" t="str">
        <f>IFERROR(VLOOKUP($I$4&amp;"--"&amp;ROW(A3789),'Clie-F'!$A$5:$J$7000,10,0),"")</f>
        <v/>
      </c>
    </row>
    <row r="3796" spans="2:7" ht="30" customHeight="1" x14ac:dyDescent="0.3">
      <c r="B3796" s="110">
        <v>3790</v>
      </c>
      <c r="C3796" s="111" t="str">
        <f>IFERROR(VLOOKUP($I$4&amp;"--"&amp;ROW(A3790),'Clie-F'!$A$5:$H$7000,4,0),"")</f>
        <v/>
      </c>
      <c r="D3796" s="112" t="str">
        <f>IFERROR(VLOOKUP($I$4&amp;"--"&amp;ROW(A3790),'Clie-F'!$A$5:$H$7000,7,0),"")</f>
        <v/>
      </c>
      <c r="E3796" s="111" t="str">
        <f t="shared" ca="1" si="59"/>
        <v/>
      </c>
      <c r="F3796" s="111" t="str">
        <f>IFERROR(VLOOKUP($I$4&amp;"--"&amp;ROW(A3790),'Clie-F'!$A$5:$J$7000,9,0),"")</f>
        <v/>
      </c>
      <c r="G3796" s="111" t="str">
        <f>IFERROR(VLOOKUP($I$4&amp;"--"&amp;ROW(A3790),'Clie-F'!$A$5:$J$7000,10,0),"")</f>
        <v/>
      </c>
    </row>
    <row r="3797" spans="2:7" ht="30" customHeight="1" x14ac:dyDescent="0.3">
      <c r="B3797" s="110">
        <v>3791</v>
      </c>
      <c r="C3797" s="111" t="str">
        <f>IFERROR(VLOOKUP($I$4&amp;"--"&amp;ROW(A3791),'Clie-F'!$A$5:$H$7000,4,0),"")</f>
        <v/>
      </c>
      <c r="D3797" s="112" t="str">
        <f>IFERROR(VLOOKUP($I$4&amp;"--"&amp;ROW(A3791),'Clie-F'!$A$5:$H$7000,7,0),"")</f>
        <v/>
      </c>
      <c r="E3797" s="111" t="str">
        <f t="shared" ca="1" si="59"/>
        <v/>
      </c>
      <c r="F3797" s="111" t="str">
        <f>IFERROR(VLOOKUP($I$4&amp;"--"&amp;ROW(A3791),'Clie-F'!$A$5:$J$7000,9,0),"")</f>
        <v/>
      </c>
      <c r="G3797" s="111" t="str">
        <f>IFERROR(VLOOKUP($I$4&amp;"--"&amp;ROW(A3791),'Clie-F'!$A$5:$J$7000,10,0),"")</f>
        <v/>
      </c>
    </row>
    <row r="3798" spans="2:7" ht="30" customHeight="1" x14ac:dyDescent="0.3">
      <c r="B3798" s="110">
        <v>3792</v>
      </c>
      <c r="C3798" s="111" t="str">
        <f>IFERROR(VLOOKUP($I$4&amp;"--"&amp;ROW(A3792),'Clie-F'!$A$5:$H$7000,4,0),"")</f>
        <v/>
      </c>
      <c r="D3798" s="112" t="str">
        <f>IFERROR(VLOOKUP($I$4&amp;"--"&amp;ROW(A3792),'Clie-F'!$A$5:$H$7000,7,0),"")</f>
        <v/>
      </c>
      <c r="E3798" s="111" t="str">
        <f t="shared" ca="1" si="59"/>
        <v/>
      </c>
      <c r="F3798" s="111" t="str">
        <f>IFERROR(VLOOKUP($I$4&amp;"--"&amp;ROW(A3792),'Clie-F'!$A$5:$J$7000,9,0),"")</f>
        <v/>
      </c>
      <c r="G3798" s="111" t="str">
        <f>IFERROR(VLOOKUP($I$4&amp;"--"&amp;ROW(A3792),'Clie-F'!$A$5:$J$7000,10,0),"")</f>
        <v/>
      </c>
    </row>
    <row r="3799" spans="2:7" ht="30" customHeight="1" x14ac:dyDescent="0.3">
      <c r="B3799" s="110">
        <v>3793</v>
      </c>
      <c r="C3799" s="111" t="str">
        <f>IFERROR(VLOOKUP($I$4&amp;"--"&amp;ROW(A3793),'Clie-F'!$A$5:$H$7000,4,0),"")</f>
        <v/>
      </c>
      <c r="D3799" s="112" t="str">
        <f>IFERROR(VLOOKUP($I$4&amp;"--"&amp;ROW(A3793),'Clie-F'!$A$5:$H$7000,7,0),"")</f>
        <v/>
      </c>
      <c r="E3799" s="111" t="str">
        <f t="shared" ca="1" si="59"/>
        <v/>
      </c>
      <c r="F3799" s="111" t="str">
        <f>IFERROR(VLOOKUP($I$4&amp;"--"&amp;ROW(A3793),'Clie-F'!$A$5:$J$7000,9,0),"")</f>
        <v/>
      </c>
      <c r="G3799" s="111" t="str">
        <f>IFERROR(VLOOKUP($I$4&amp;"--"&amp;ROW(A3793),'Clie-F'!$A$5:$J$7000,10,0),"")</f>
        <v/>
      </c>
    </row>
    <row r="3800" spans="2:7" ht="30" customHeight="1" x14ac:dyDescent="0.3">
      <c r="B3800" s="110">
        <v>3794</v>
      </c>
      <c r="C3800" s="111" t="str">
        <f>IFERROR(VLOOKUP($I$4&amp;"--"&amp;ROW(A3794),'Clie-F'!$A$5:$H$7000,4,0),"")</f>
        <v/>
      </c>
      <c r="D3800" s="112" t="str">
        <f>IFERROR(VLOOKUP($I$4&amp;"--"&amp;ROW(A3794),'Clie-F'!$A$5:$H$7000,7,0),"")</f>
        <v/>
      </c>
      <c r="E3800" s="111" t="str">
        <f t="shared" ca="1" si="59"/>
        <v/>
      </c>
      <c r="F3800" s="111" t="str">
        <f>IFERROR(VLOOKUP($I$4&amp;"--"&amp;ROW(A3794),'Clie-F'!$A$5:$J$7000,9,0),"")</f>
        <v/>
      </c>
      <c r="G3800" s="111" t="str">
        <f>IFERROR(VLOOKUP($I$4&amp;"--"&amp;ROW(A3794),'Clie-F'!$A$5:$J$7000,10,0),"")</f>
        <v/>
      </c>
    </row>
    <row r="3801" spans="2:7" ht="30" customHeight="1" x14ac:dyDescent="0.3">
      <c r="B3801" s="110">
        <v>3795</v>
      </c>
      <c r="C3801" s="111" t="str">
        <f>IFERROR(VLOOKUP($I$4&amp;"--"&amp;ROW(A3795),'Clie-F'!$A$5:$H$7000,4,0),"")</f>
        <v/>
      </c>
      <c r="D3801" s="112" t="str">
        <f>IFERROR(VLOOKUP($I$4&amp;"--"&amp;ROW(A3795),'Clie-F'!$A$5:$H$7000,7,0),"")</f>
        <v/>
      </c>
      <c r="E3801" s="111" t="str">
        <f t="shared" ca="1" si="59"/>
        <v/>
      </c>
      <c r="F3801" s="111" t="str">
        <f>IFERROR(VLOOKUP($I$4&amp;"--"&amp;ROW(A3795),'Clie-F'!$A$5:$J$7000,9,0),"")</f>
        <v/>
      </c>
      <c r="G3801" s="111" t="str">
        <f>IFERROR(VLOOKUP($I$4&amp;"--"&amp;ROW(A3795),'Clie-F'!$A$5:$J$7000,10,0),"")</f>
        <v/>
      </c>
    </row>
    <row r="3802" spans="2:7" ht="30" customHeight="1" x14ac:dyDescent="0.3">
      <c r="B3802" s="110">
        <v>3796</v>
      </c>
      <c r="C3802" s="111" t="str">
        <f>IFERROR(VLOOKUP($I$4&amp;"--"&amp;ROW(A3796),'Clie-F'!$A$5:$H$7000,4,0),"")</f>
        <v/>
      </c>
      <c r="D3802" s="112" t="str">
        <f>IFERROR(VLOOKUP($I$4&amp;"--"&amp;ROW(A3796),'Clie-F'!$A$5:$H$7000,7,0),"")</f>
        <v/>
      </c>
      <c r="E3802" s="111" t="str">
        <f t="shared" ca="1" si="59"/>
        <v/>
      </c>
      <c r="F3802" s="111" t="str">
        <f>IFERROR(VLOOKUP($I$4&amp;"--"&amp;ROW(A3796),'Clie-F'!$A$5:$J$7000,9,0),"")</f>
        <v/>
      </c>
      <c r="G3802" s="111" t="str">
        <f>IFERROR(VLOOKUP($I$4&amp;"--"&amp;ROW(A3796),'Clie-F'!$A$5:$J$7000,10,0),"")</f>
        <v/>
      </c>
    </row>
    <row r="3803" spans="2:7" ht="30" customHeight="1" x14ac:dyDescent="0.3">
      <c r="B3803" s="110">
        <v>3797</v>
      </c>
      <c r="C3803" s="111" t="str">
        <f>IFERROR(VLOOKUP($I$4&amp;"--"&amp;ROW(A3797),'Clie-F'!$A$5:$H$7000,4,0),"")</f>
        <v/>
      </c>
      <c r="D3803" s="112" t="str">
        <f>IFERROR(VLOOKUP($I$4&amp;"--"&amp;ROW(A3797),'Clie-F'!$A$5:$H$7000,7,0),"")</f>
        <v/>
      </c>
      <c r="E3803" s="111" t="str">
        <f t="shared" ca="1" si="59"/>
        <v/>
      </c>
      <c r="F3803" s="111" t="str">
        <f>IFERROR(VLOOKUP($I$4&amp;"--"&amp;ROW(A3797),'Clie-F'!$A$5:$J$7000,9,0),"")</f>
        <v/>
      </c>
      <c r="G3803" s="111" t="str">
        <f>IFERROR(VLOOKUP($I$4&amp;"--"&amp;ROW(A3797),'Clie-F'!$A$5:$J$7000,10,0),"")</f>
        <v/>
      </c>
    </row>
    <row r="3804" spans="2:7" ht="30" customHeight="1" x14ac:dyDescent="0.3">
      <c r="B3804" s="110">
        <v>3798</v>
      </c>
      <c r="C3804" s="111" t="str">
        <f>IFERROR(VLOOKUP($I$4&amp;"--"&amp;ROW(A3798),'Clie-F'!$A$5:$H$7000,4,0),"")</f>
        <v/>
      </c>
      <c r="D3804" s="112" t="str">
        <f>IFERROR(VLOOKUP($I$4&amp;"--"&amp;ROW(A3798),'Clie-F'!$A$5:$H$7000,7,0),"")</f>
        <v/>
      </c>
      <c r="E3804" s="111" t="str">
        <f t="shared" ca="1" si="59"/>
        <v/>
      </c>
      <c r="F3804" s="111" t="str">
        <f>IFERROR(VLOOKUP($I$4&amp;"--"&amp;ROW(A3798),'Clie-F'!$A$5:$J$7000,9,0),"")</f>
        <v/>
      </c>
      <c r="G3804" s="111" t="str">
        <f>IFERROR(VLOOKUP($I$4&amp;"--"&amp;ROW(A3798),'Clie-F'!$A$5:$J$7000,10,0),"")</f>
        <v/>
      </c>
    </row>
    <row r="3805" spans="2:7" ht="30" customHeight="1" x14ac:dyDescent="0.3">
      <c r="B3805" s="110">
        <v>3799</v>
      </c>
      <c r="C3805" s="111" t="str">
        <f>IFERROR(VLOOKUP($I$4&amp;"--"&amp;ROW(A3799),'Clie-F'!$A$5:$H$7000,4,0),"")</f>
        <v/>
      </c>
      <c r="D3805" s="112" t="str">
        <f>IFERROR(VLOOKUP($I$4&amp;"--"&amp;ROW(A3799),'Clie-F'!$A$5:$H$7000,7,0),"")</f>
        <v/>
      </c>
      <c r="E3805" s="111" t="str">
        <f t="shared" ca="1" si="59"/>
        <v/>
      </c>
      <c r="F3805" s="111" t="str">
        <f>IFERROR(VLOOKUP($I$4&amp;"--"&amp;ROW(A3799),'Clie-F'!$A$5:$J$7000,9,0),"")</f>
        <v/>
      </c>
      <c r="G3805" s="111" t="str">
        <f>IFERROR(VLOOKUP($I$4&amp;"--"&amp;ROW(A3799),'Clie-F'!$A$5:$J$7000,10,0),"")</f>
        <v/>
      </c>
    </row>
    <row r="3806" spans="2:7" ht="30" customHeight="1" x14ac:dyDescent="0.3">
      <c r="B3806" s="110">
        <v>3800</v>
      </c>
      <c r="C3806" s="111" t="str">
        <f>IFERROR(VLOOKUP($I$4&amp;"--"&amp;ROW(A3800),'Clie-F'!$A$5:$H$7000,4,0),"")</f>
        <v/>
      </c>
      <c r="D3806" s="112" t="str">
        <f>IFERROR(VLOOKUP($I$4&amp;"--"&amp;ROW(A3800),'Clie-F'!$A$5:$H$7000,7,0),"")</f>
        <v/>
      </c>
      <c r="E3806" s="111" t="str">
        <f t="shared" ca="1" si="59"/>
        <v/>
      </c>
      <c r="F3806" s="111" t="str">
        <f>IFERROR(VLOOKUP($I$4&amp;"--"&amp;ROW(A3800),'Clie-F'!$A$5:$J$7000,9,0),"")</f>
        <v/>
      </c>
      <c r="G3806" s="111" t="str">
        <f>IFERROR(VLOOKUP($I$4&amp;"--"&amp;ROW(A3800),'Clie-F'!$A$5:$J$7000,10,0),"")</f>
        <v/>
      </c>
    </row>
    <row r="3807" spans="2:7" ht="30" customHeight="1" x14ac:dyDescent="0.3">
      <c r="B3807" s="110">
        <v>3801</v>
      </c>
      <c r="C3807" s="111" t="str">
        <f>IFERROR(VLOOKUP($I$4&amp;"--"&amp;ROW(A3801),'Clie-F'!$A$5:$H$7000,4,0),"")</f>
        <v/>
      </c>
      <c r="D3807" s="112" t="str">
        <f>IFERROR(VLOOKUP($I$4&amp;"--"&amp;ROW(A3801),'Clie-F'!$A$5:$H$7000,7,0),"")</f>
        <v/>
      </c>
      <c r="E3807" s="111" t="str">
        <f t="shared" ca="1" si="59"/>
        <v/>
      </c>
      <c r="F3807" s="111" t="str">
        <f>IFERROR(VLOOKUP($I$4&amp;"--"&amp;ROW(A3801),'Clie-F'!$A$5:$J$7000,9,0),"")</f>
        <v/>
      </c>
      <c r="G3807" s="111" t="str">
        <f>IFERROR(VLOOKUP($I$4&amp;"--"&amp;ROW(A3801),'Clie-F'!$A$5:$J$7000,10,0),"")</f>
        <v/>
      </c>
    </row>
    <row r="3808" spans="2:7" ht="30" customHeight="1" x14ac:dyDescent="0.3">
      <c r="B3808" s="110">
        <v>3802</v>
      </c>
      <c r="C3808" s="111" t="str">
        <f>IFERROR(VLOOKUP($I$4&amp;"--"&amp;ROW(A3802),'Clie-F'!$A$5:$H$7000,4,0),"")</f>
        <v/>
      </c>
      <c r="D3808" s="112" t="str">
        <f>IFERROR(VLOOKUP($I$4&amp;"--"&amp;ROW(A3802),'Clie-F'!$A$5:$H$7000,7,0),"")</f>
        <v/>
      </c>
      <c r="E3808" s="111" t="str">
        <f t="shared" ca="1" si="59"/>
        <v/>
      </c>
      <c r="F3808" s="111" t="str">
        <f>IFERROR(VLOOKUP($I$4&amp;"--"&amp;ROW(A3802),'Clie-F'!$A$5:$J$7000,9,0),"")</f>
        <v/>
      </c>
      <c r="G3808" s="111" t="str">
        <f>IFERROR(VLOOKUP($I$4&amp;"--"&amp;ROW(A3802),'Clie-F'!$A$5:$J$7000,10,0),"")</f>
        <v/>
      </c>
    </row>
    <row r="3809" spans="2:7" ht="30" customHeight="1" x14ac:dyDescent="0.3">
      <c r="B3809" s="110">
        <v>3803</v>
      </c>
      <c r="C3809" s="111" t="str">
        <f>IFERROR(VLOOKUP($I$4&amp;"--"&amp;ROW(A3803),'Clie-F'!$A$5:$H$7000,4,0),"")</f>
        <v/>
      </c>
      <c r="D3809" s="112" t="str">
        <f>IFERROR(VLOOKUP($I$4&amp;"--"&amp;ROW(A3803),'Clie-F'!$A$5:$H$7000,7,0),"")</f>
        <v/>
      </c>
      <c r="E3809" s="111" t="str">
        <f t="shared" ca="1" si="59"/>
        <v/>
      </c>
      <c r="F3809" s="111" t="str">
        <f>IFERROR(VLOOKUP($I$4&amp;"--"&amp;ROW(A3803),'Clie-F'!$A$5:$J$7000,9,0),"")</f>
        <v/>
      </c>
      <c r="G3809" s="111" t="str">
        <f>IFERROR(VLOOKUP($I$4&amp;"--"&amp;ROW(A3803),'Clie-F'!$A$5:$J$7000,10,0),"")</f>
        <v/>
      </c>
    </row>
    <row r="3810" spans="2:7" ht="30" customHeight="1" x14ac:dyDescent="0.3">
      <c r="B3810" s="110">
        <v>3804</v>
      </c>
      <c r="C3810" s="111" t="str">
        <f>IFERROR(VLOOKUP($I$4&amp;"--"&amp;ROW(A3804),'Clie-F'!$A$5:$H$7000,4,0),"")</f>
        <v/>
      </c>
      <c r="D3810" s="112" t="str">
        <f>IFERROR(VLOOKUP($I$4&amp;"--"&amp;ROW(A3804),'Clie-F'!$A$5:$H$7000,7,0),"")</f>
        <v/>
      </c>
      <c r="E3810" s="111" t="str">
        <f t="shared" ca="1" si="59"/>
        <v/>
      </c>
      <c r="F3810" s="111" t="str">
        <f>IFERROR(VLOOKUP($I$4&amp;"--"&amp;ROW(A3804),'Clie-F'!$A$5:$J$7000,9,0),"")</f>
        <v/>
      </c>
      <c r="G3810" s="111" t="str">
        <f>IFERROR(VLOOKUP($I$4&amp;"--"&amp;ROW(A3804),'Clie-F'!$A$5:$J$7000,10,0),"")</f>
        <v/>
      </c>
    </row>
    <row r="3811" spans="2:7" ht="30" customHeight="1" x14ac:dyDescent="0.3">
      <c r="B3811" s="110">
        <v>3805</v>
      </c>
      <c r="C3811" s="111" t="str">
        <f>IFERROR(VLOOKUP($I$4&amp;"--"&amp;ROW(A3805),'Clie-F'!$A$5:$H$7000,4,0),"")</f>
        <v/>
      </c>
      <c r="D3811" s="112" t="str">
        <f>IFERROR(VLOOKUP($I$4&amp;"--"&amp;ROW(A3805),'Clie-F'!$A$5:$H$7000,7,0),"")</f>
        <v/>
      </c>
      <c r="E3811" s="111" t="str">
        <f t="shared" ca="1" si="59"/>
        <v/>
      </c>
      <c r="F3811" s="111" t="str">
        <f>IFERROR(VLOOKUP($I$4&amp;"--"&amp;ROW(A3805),'Clie-F'!$A$5:$J$7000,9,0),"")</f>
        <v/>
      </c>
      <c r="G3811" s="111" t="str">
        <f>IFERROR(VLOOKUP($I$4&amp;"--"&amp;ROW(A3805),'Clie-F'!$A$5:$J$7000,10,0),"")</f>
        <v/>
      </c>
    </row>
    <row r="3812" spans="2:7" ht="30" customHeight="1" x14ac:dyDescent="0.3">
      <c r="B3812" s="110">
        <v>3806</v>
      </c>
      <c r="C3812" s="111" t="str">
        <f>IFERROR(VLOOKUP($I$4&amp;"--"&amp;ROW(A3806),'Clie-F'!$A$5:$H$7000,4,0),"")</f>
        <v/>
      </c>
      <c r="D3812" s="112" t="str">
        <f>IFERROR(VLOOKUP($I$4&amp;"--"&amp;ROW(A3806),'Clie-F'!$A$5:$H$7000,7,0),"")</f>
        <v/>
      </c>
      <c r="E3812" s="111" t="str">
        <f t="shared" ca="1" si="59"/>
        <v/>
      </c>
      <c r="F3812" s="111" t="str">
        <f>IFERROR(VLOOKUP($I$4&amp;"--"&amp;ROW(A3806),'Clie-F'!$A$5:$J$7000,9,0),"")</f>
        <v/>
      </c>
      <c r="G3812" s="111" t="str">
        <f>IFERROR(VLOOKUP($I$4&amp;"--"&amp;ROW(A3806),'Clie-F'!$A$5:$J$7000,10,0),"")</f>
        <v/>
      </c>
    </row>
    <row r="3813" spans="2:7" ht="30" customHeight="1" x14ac:dyDescent="0.3">
      <c r="B3813" s="110">
        <v>3807</v>
      </c>
      <c r="C3813" s="111" t="str">
        <f>IFERROR(VLOOKUP($I$4&amp;"--"&amp;ROW(A3807),'Clie-F'!$A$5:$H$7000,4,0),"")</f>
        <v/>
      </c>
      <c r="D3813" s="112" t="str">
        <f>IFERROR(VLOOKUP($I$4&amp;"--"&amp;ROW(A3807),'Clie-F'!$A$5:$H$7000,7,0),"")</f>
        <v/>
      </c>
      <c r="E3813" s="111" t="str">
        <f t="shared" ca="1" si="59"/>
        <v/>
      </c>
      <c r="F3813" s="111" t="str">
        <f>IFERROR(VLOOKUP($I$4&amp;"--"&amp;ROW(A3807),'Clie-F'!$A$5:$J$7000,9,0),"")</f>
        <v/>
      </c>
      <c r="G3813" s="111" t="str">
        <f>IFERROR(VLOOKUP($I$4&amp;"--"&amp;ROW(A3807),'Clie-F'!$A$5:$J$7000,10,0),"")</f>
        <v/>
      </c>
    </row>
    <row r="3814" spans="2:7" ht="30" customHeight="1" x14ac:dyDescent="0.3">
      <c r="B3814" s="110">
        <v>3808</v>
      </c>
      <c r="C3814" s="111" t="str">
        <f>IFERROR(VLOOKUP($I$4&amp;"--"&amp;ROW(A3808),'Clie-F'!$A$5:$H$7000,4,0),"")</f>
        <v/>
      </c>
      <c r="D3814" s="112" t="str">
        <f>IFERROR(VLOOKUP($I$4&amp;"--"&amp;ROW(A3808),'Clie-F'!$A$5:$H$7000,7,0),"")</f>
        <v/>
      </c>
      <c r="E3814" s="111" t="str">
        <f t="shared" ca="1" si="59"/>
        <v/>
      </c>
      <c r="F3814" s="111" t="str">
        <f>IFERROR(VLOOKUP($I$4&amp;"--"&amp;ROW(A3808),'Clie-F'!$A$5:$J$7000,9,0),"")</f>
        <v/>
      </c>
      <c r="G3814" s="111" t="str">
        <f>IFERROR(VLOOKUP($I$4&amp;"--"&amp;ROW(A3808),'Clie-F'!$A$5:$J$7000,10,0),"")</f>
        <v/>
      </c>
    </row>
    <row r="3815" spans="2:7" ht="30" customHeight="1" x14ac:dyDescent="0.3">
      <c r="B3815" s="110">
        <v>3809</v>
      </c>
      <c r="C3815" s="111" t="str">
        <f>IFERROR(VLOOKUP($I$4&amp;"--"&amp;ROW(A3809),'Clie-F'!$A$5:$H$7000,4,0),"")</f>
        <v/>
      </c>
      <c r="D3815" s="112" t="str">
        <f>IFERROR(VLOOKUP($I$4&amp;"--"&amp;ROW(A3809),'Clie-F'!$A$5:$H$7000,7,0),"")</f>
        <v/>
      </c>
      <c r="E3815" s="111" t="str">
        <f t="shared" ca="1" si="59"/>
        <v/>
      </c>
      <c r="F3815" s="111" t="str">
        <f>IFERROR(VLOOKUP($I$4&amp;"--"&amp;ROW(A3809),'Clie-F'!$A$5:$J$7000,9,0),"")</f>
        <v/>
      </c>
      <c r="G3815" s="111" t="str">
        <f>IFERROR(VLOOKUP($I$4&amp;"--"&amp;ROW(A3809),'Clie-F'!$A$5:$J$7000,10,0),"")</f>
        <v/>
      </c>
    </row>
    <row r="3816" spans="2:7" ht="30" customHeight="1" x14ac:dyDescent="0.3">
      <c r="B3816" s="110">
        <v>3810</v>
      </c>
      <c r="C3816" s="111" t="str">
        <f>IFERROR(VLOOKUP($I$4&amp;"--"&amp;ROW(A3810),'Clie-F'!$A$5:$H$7000,4,0),"")</f>
        <v/>
      </c>
      <c r="D3816" s="112" t="str">
        <f>IFERROR(VLOOKUP($I$4&amp;"--"&amp;ROW(A3810),'Clie-F'!$A$5:$H$7000,7,0),"")</f>
        <v/>
      </c>
      <c r="E3816" s="111" t="str">
        <f t="shared" ca="1" si="59"/>
        <v/>
      </c>
      <c r="F3816" s="111" t="str">
        <f>IFERROR(VLOOKUP($I$4&amp;"--"&amp;ROW(A3810),'Clie-F'!$A$5:$J$7000,9,0),"")</f>
        <v/>
      </c>
      <c r="G3816" s="111" t="str">
        <f>IFERROR(VLOOKUP($I$4&amp;"--"&amp;ROW(A3810),'Clie-F'!$A$5:$J$7000,10,0),"")</f>
        <v/>
      </c>
    </row>
    <row r="3817" spans="2:7" ht="30" customHeight="1" x14ac:dyDescent="0.3">
      <c r="B3817" s="110">
        <v>3811</v>
      </c>
      <c r="C3817" s="111" t="str">
        <f>IFERROR(VLOOKUP($I$4&amp;"--"&amp;ROW(A3811),'Clie-F'!$A$5:$H$7000,4,0),"")</f>
        <v/>
      </c>
      <c r="D3817" s="112" t="str">
        <f>IFERROR(VLOOKUP($I$4&amp;"--"&amp;ROW(A3811),'Clie-F'!$A$5:$H$7000,7,0),"")</f>
        <v/>
      </c>
      <c r="E3817" s="111" t="str">
        <f t="shared" ca="1" si="59"/>
        <v/>
      </c>
      <c r="F3817" s="111" t="str">
        <f>IFERROR(VLOOKUP($I$4&amp;"--"&amp;ROW(A3811),'Clie-F'!$A$5:$J$7000,9,0),"")</f>
        <v/>
      </c>
      <c r="G3817" s="111" t="str">
        <f>IFERROR(VLOOKUP($I$4&amp;"--"&amp;ROW(A3811),'Clie-F'!$A$5:$J$7000,10,0),"")</f>
        <v/>
      </c>
    </row>
    <row r="3818" spans="2:7" ht="30" customHeight="1" x14ac:dyDescent="0.3">
      <c r="B3818" s="110">
        <v>3812</v>
      </c>
      <c r="C3818" s="111" t="str">
        <f>IFERROR(VLOOKUP($I$4&amp;"--"&amp;ROW(A3812),'Clie-F'!$A$5:$H$7000,4,0),"")</f>
        <v/>
      </c>
      <c r="D3818" s="112" t="str">
        <f>IFERROR(VLOOKUP($I$4&amp;"--"&amp;ROW(A3812),'Clie-F'!$A$5:$H$7000,7,0),"")</f>
        <v/>
      </c>
      <c r="E3818" s="111" t="str">
        <f t="shared" ca="1" si="59"/>
        <v/>
      </c>
      <c r="F3818" s="111" t="str">
        <f>IFERROR(VLOOKUP($I$4&amp;"--"&amp;ROW(A3812),'Clie-F'!$A$5:$J$7000,9,0),"")</f>
        <v/>
      </c>
      <c r="G3818" s="111" t="str">
        <f>IFERROR(VLOOKUP($I$4&amp;"--"&amp;ROW(A3812),'Clie-F'!$A$5:$J$7000,10,0),"")</f>
        <v/>
      </c>
    </row>
    <row r="3819" spans="2:7" ht="30" customHeight="1" x14ac:dyDescent="0.3">
      <c r="B3819" s="110">
        <v>3813</v>
      </c>
      <c r="C3819" s="111" t="str">
        <f>IFERROR(VLOOKUP($I$4&amp;"--"&amp;ROW(A3813),'Clie-F'!$A$5:$H$7000,4,0),"")</f>
        <v/>
      </c>
      <c r="D3819" s="112" t="str">
        <f>IFERROR(VLOOKUP($I$4&amp;"--"&amp;ROW(A3813),'Clie-F'!$A$5:$H$7000,7,0),"")</f>
        <v/>
      </c>
      <c r="E3819" s="111" t="str">
        <f t="shared" ca="1" si="59"/>
        <v/>
      </c>
      <c r="F3819" s="111" t="str">
        <f>IFERROR(VLOOKUP($I$4&amp;"--"&amp;ROW(A3813),'Clie-F'!$A$5:$J$7000,9,0),"")</f>
        <v/>
      </c>
      <c r="G3819" s="111" t="str">
        <f>IFERROR(VLOOKUP($I$4&amp;"--"&amp;ROW(A3813),'Clie-F'!$A$5:$J$7000,10,0),"")</f>
        <v/>
      </c>
    </row>
    <row r="3820" spans="2:7" ht="30" customHeight="1" x14ac:dyDescent="0.3">
      <c r="B3820" s="110">
        <v>3814</v>
      </c>
      <c r="C3820" s="111" t="str">
        <f>IFERROR(VLOOKUP($I$4&amp;"--"&amp;ROW(A3814),'Clie-F'!$A$5:$H$7000,4,0),"")</f>
        <v/>
      </c>
      <c r="D3820" s="112" t="str">
        <f>IFERROR(VLOOKUP($I$4&amp;"--"&amp;ROW(A3814),'Clie-F'!$A$5:$H$7000,7,0),"")</f>
        <v/>
      </c>
      <c r="E3820" s="111" t="str">
        <f t="shared" ca="1" si="59"/>
        <v/>
      </c>
      <c r="F3820" s="111" t="str">
        <f>IFERROR(VLOOKUP($I$4&amp;"--"&amp;ROW(A3814),'Clie-F'!$A$5:$J$7000,9,0),"")</f>
        <v/>
      </c>
      <c r="G3820" s="111" t="str">
        <f>IFERROR(VLOOKUP($I$4&amp;"--"&amp;ROW(A3814),'Clie-F'!$A$5:$J$7000,10,0),"")</f>
        <v/>
      </c>
    </row>
    <row r="3821" spans="2:7" ht="30" customHeight="1" x14ac:dyDescent="0.3">
      <c r="B3821" s="110">
        <v>3815</v>
      </c>
      <c r="C3821" s="111" t="str">
        <f>IFERROR(VLOOKUP($I$4&amp;"--"&amp;ROW(A3815),'Clie-F'!$A$5:$H$7000,4,0),"")</f>
        <v/>
      </c>
      <c r="D3821" s="112" t="str">
        <f>IFERROR(VLOOKUP($I$4&amp;"--"&amp;ROW(A3815),'Clie-F'!$A$5:$H$7000,7,0),"")</f>
        <v/>
      </c>
      <c r="E3821" s="111" t="str">
        <f t="shared" ca="1" si="59"/>
        <v/>
      </c>
      <c r="F3821" s="111" t="str">
        <f>IFERROR(VLOOKUP($I$4&amp;"--"&amp;ROW(A3815),'Clie-F'!$A$5:$J$7000,9,0),"")</f>
        <v/>
      </c>
      <c r="G3821" s="111" t="str">
        <f>IFERROR(VLOOKUP($I$4&amp;"--"&amp;ROW(A3815),'Clie-F'!$A$5:$J$7000,10,0),"")</f>
        <v/>
      </c>
    </row>
    <row r="3822" spans="2:7" ht="30" customHeight="1" x14ac:dyDescent="0.3">
      <c r="B3822" s="110">
        <v>3816</v>
      </c>
      <c r="C3822" s="111" t="str">
        <f>IFERROR(VLOOKUP($I$4&amp;"--"&amp;ROW(A3816),'Clie-F'!$A$5:$H$7000,4,0),"")</f>
        <v/>
      </c>
      <c r="D3822" s="112" t="str">
        <f>IFERROR(VLOOKUP($I$4&amp;"--"&amp;ROW(A3816),'Clie-F'!$A$5:$H$7000,7,0),"")</f>
        <v/>
      </c>
      <c r="E3822" s="111" t="str">
        <f t="shared" ca="1" si="59"/>
        <v/>
      </c>
      <c r="F3822" s="111" t="str">
        <f>IFERROR(VLOOKUP($I$4&amp;"--"&amp;ROW(A3816),'Clie-F'!$A$5:$J$7000,9,0),"")</f>
        <v/>
      </c>
      <c r="G3822" s="111" t="str">
        <f>IFERROR(VLOOKUP($I$4&amp;"--"&amp;ROW(A3816),'Clie-F'!$A$5:$J$7000,10,0),"")</f>
        <v/>
      </c>
    </row>
    <row r="3823" spans="2:7" ht="30" customHeight="1" x14ac:dyDescent="0.3">
      <c r="B3823" s="110">
        <v>3817</v>
      </c>
      <c r="C3823" s="111" t="str">
        <f>IFERROR(VLOOKUP($I$4&amp;"--"&amp;ROW(A3817),'Clie-F'!$A$5:$H$7000,4,0),"")</f>
        <v/>
      </c>
      <c r="D3823" s="112" t="str">
        <f>IFERROR(VLOOKUP($I$4&amp;"--"&amp;ROW(A3817),'Clie-F'!$A$5:$H$7000,7,0),"")</f>
        <v/>
      </c>
      <c r="E3823" s="111" t="str">
        <f t="shared" ca="1" si="59"/>
        <v/>
      </c>
      <c r="F3823" s="111" t="str">
        <f>IFERROR(VLOOKUP($I$4&amp;"--"&amp;ROW(A3817),'Clie-F'!$A$5:$J$7000,9,0),"")</f>
        <v/>
      </c>
      <c r="G3823" s="111" t="str">
        <f>IFERROR(VLOOKUP($I$4&amp;"--"&amp;ROW(A3817),'Clie-F'!$A$5:$J$7000,10,0),"")</f>
        <v/>
      </c>
    </row>
    <row r="3824" spans="2:7" ht="30" customHeight="1" x14ac:dyDescent="0.3">
      <c r="B3824" s="110">
        <v>3818</v>
      </c>
      <c r="C3824" s="111" t="str">
        <f>IFERROR(VLOOKUP($I$4&amp;"--"&amp;ROW(A3818),'Clie-F'!$A$5:$H$7000,4,0),"")</f>
        <v/>
      </c>
      <c r="D3824" s="112" t="str">
        <f>IFERROR(VLOOKUP($I$4&amp;"--"&amp;ROW(A3818),'Clie-F'!$A$5:$H$7000,7,0),"")</f>
        <v/>
      </c>
      <c r="E3824" s="111" t="str">
        <f t="shared" ca="1" si="59"/>
        <v/>
      </c>
      <c r="F3824" s="111" t="str">
        <f>IFERROR(VLOOKUP($I$4&amp;"--"&amp;ROW(A3818),'Clie-F'!$A$5:$J$7000,9,0),"")</f>
        <v/>
      </c>
      <c r="G3824" s="111" t="str">
        <f>IFERROR(VLOOKUP($I$4&amp;"--"&amp;ROW(A3818),'Clie-F'!$A$5:$J$7000,10,0),"")</f>
        <v/>
      </c>
    </row>
    <row r="3825" spans="2:7" ht="30" customHeight="1" x14ac:dyDescent="0.3">
      <c r="B3825" s="110">
        <v>3819</v>
      </c>
      <c r="C3825" s="111" t="str">
        <f>IFERROR(VLOOKUP($I$4&amp;"--"&amp;ROW(A3819),'Clie-F'!$A$5:$H$7000,4,0),"")</f>
        <v/>
      </c>
      <c r="D3825" s="112" t="str">
        <f>IFERROR(VLOOKUP($I$4&amp;"--"&amp;ROW(A3819),'Clie-F'!$A$5:$H$7000,7,0),"")</f>
        <v/>
      </c>
      <c r="E3825" s="111" t="str">
        <f t="shared" ca="1" si="59"/>
        <v/>
      </c>
      <c r="F3825" s="111" t="str">
        <f>IFERROR(VLOOKUP($I$4&amp;"--"&amp;ROW(A3819),'Clie-F'!$A$5:$J$7000,9,0),"")</f>
        <v/>
      </c>
      <c r="G3825" s="111" t="str">
        <f>IFERROR(VLOOKUP($I$4&amp;"--"&amp;ROW(A3819),'Clie-F'!$A$5:$J$7000,10,0),"")</f>
        <v/>
      </c>
    </row>
    <row r="3826" spans="2:7" ht="30" customHeight="1" x14ac:dyDescent="0.3">
      <c r="B3826" s="110">
        <v>3820</v>
      </c>
      <c r="C3826" s="111" t="str">
        <f>IFERROR(VLOOKUP($I$4&amp;"--"&amp;ROW(A3820),'Clie-F'!$A$5:$H$7000,4,0),"")</f>
        <v/>
      </c>
      <c r="D3826" s="112" t="str">
        <f>IFERROR(VLOOKUP($I$4&amp;"--"&amp;ROW(A3820),'Clie-F'!$A$5:$H$7000,7,0),"")</f>
        <v/>
      </c>
      <c r="E3826" s="111" t="str">
        <f t="shared" ca="1" si="59"/>
        <v/>
      </c>
      <c r="F3826" s="111" t="str">
        <f>IFERROR(VLOOKUP($I$4&amp;"--"&amp;ROW(A3820),'Clie-F'!$A$5:$J$7000,9,0),"")</f>
        <v/>
      </c>
      <c r="G3826" s="111" t="str">
        <f>IFERROR(VLOOKUP($I$4&amp;"--"&amp;ROW(A3820),'Clie-F'!$A$5:$J$7000,10,0),"")</f>
        <v/>
      </c>
    </row>
    <row r="3827" spans="2:7" ht="30" customHeight="1" x14ac:dyDescent="0.3">
      <c r="B3827" s="110">
        <v>3821</v>
      </c>
      <c r="C3827" s="111" t="str">
        <f>IFERROR(VLOOKUP($I$4&amp;"--"&amp;ROW(A3821),'Clie-F'!$A$5:$H$7000,4,0),"")</f>
        <v/>
      </c>
      <c r="D3827" s="112" t="str">
        <f>IFERROR(VLOOKUP($I$4&amp;"--"&amp;ROW(A3821),'Clie-F'!$A$5:$H$7000,7,0),"")</f>
        <v/>
      </c>
      <c r="E3827" s="111" t="str">
        <f t="shared" ca="1" si="59"/>
        <v/>
      </c>
      <c r="F3827" s="111" t="str">
        <f>IFERROR(VLOOKUP($I$4&amp;"--"&amp;ROW(A3821),'Clie-F'!$A$5:$J$7000,9,0),"")</f>
        <v/>
      </c>
      <c r="G3827" s="111" t="str">
        <f>IFERROR(VLOOKUP($I$4&amp;"--"&amp;ROW(A3821),'Clie-F'!$A$5:$J$7000,10,0),"")</f>
        <v/>
      </c>
    </row>
    <row r="3828" spans="2:7" ht="30" customHeight="1" x14ac:dyDescent="0.3">
      <c r="B3828" s="110">
        <v>3822</v>
      </c>
      <c r="C3828" s="111" t="str">
        <f>IFERROR(VLOOKUP($I$4&amp;"--"&amp;ROW(A3822),'Clie-F'!$A$5:$H$7000,4,0),"")</f>
        <v/>
      </c>
      <c r="D3828" s="112" t="str">
        <f>IFERROR(VLOOKUP($I$4&amp;"--"&amp;ROW(A3822),'Clie-F'!$A$5:$H$7000,7,0),"")</f>
        <v/>
      </c>
      <c r="E3828" s="111" t="str">
        <f t="shared" ca="1" si="59"/>
        <v/>
      </c>
      <c r="F3828" s="111" t="str">
        <f>IFERROR(VLOOKUP($I$4&amp;"--"&amp;ROW(A3822),'Clie-F'!$A$5:$J$7000,9,0),"")</f>
        <v/>
      </c>
      <c r="G3828" s="111" t="str">
        <f>IFERROR(VLOOKUP($I$4&amp;"--"&amp;ROW(A3822),'Clie-F'!$A$5:$J$7000,10,0),"")</f>
        <v/>
      </c>
    </row>
    <row r="3829" spans="2:7" ht="30" customHeight="1" x14ac:dyDescent="0.3">
      <c r="B3829" s="110">
        <v>3823</v>
      </c>
      <c r="C3829" s="111" t="str">
        <f>IFERROR(VLOOKUP($I$4&amp;"--"&amp;ROW(A3823),'Clie-F'!$A$5:$H$7000,4,0),"")</f>
        <v/>
      </c>
      <c r="D3829" s="112" t="str">
        <f>IFERROR(VLOOKUP($I$4&amp;"--"&amp;ROW(A3823),'Clie-F'!$A$5:$H$7000,7,0),"")</f>
        <v/>
      </c>
      <c r="E3829" s="111" t="str">
        <f t="shared" ca="1" si="59"/>
        <v/>
      </c>
      <c r="F3829" s="111" t="str">
        <f>IFERROR(VLOOKUP($I$4&amp;"--"&amp;ROW(A3823),'Clie-F'!$A$5:$J$7000,9,0),"")</f>
        <v/>
      </c>
      <c r="G3829" s="111" t="str">
        <f>IFERROR(VLOOKUP($I$4&amp;"--"&amp;ROW(A3823),'Clie-F'!$A$5:$J$7000,10,0),"")</f>
        <v/>
      </c>
    </row>
    <row r="3830" spans="2:7" ht="30" customHeight="1" x14ac:dyDescent="0.3">
      <c r="B3830" s="110">
        <v>3824</v>
      </c>
      <c r="C3830" s="111" t="str">
        <f>IFERROR(VLOOKUP($I$4&amp;"--"&amp;ROW(A3824),'Clie-F'!$A$5:$H$7000,4,0),"")</f>
        <v/>
      </c>
      <c r="D3830" s="112" t="str">
        <f>IFERROR(VLOOKUP($I$4&amp;"--"&amp;ROW(A3824),'Clie-F'!$A$5:$H$7000,7,0),"")</f>
        <v/>
      </c>
      <c r="E3830" s="111" t="str">
        <f t="shared" ca="1" si="59"/>
        <v/>
      </c>
      <c r="F3830" s="111" t="str">
        <f>IFERROR(VLOOKUP($I$4&amp;"--"&amp;ROW(A3824),'Clie-F'!$A$5:$J$7000,9,0),"")</f>
        <v/>
      </c>
      <c r="G3830" s="111" t="str">
        <f>IFERROR(VLOOKUP($I$4&amp;"--"&amp;ROW(A3824),'Clie-F'!$A$5:$J$7000,10,0),"")</f>
        <v/>
      </c>
    </row>
    <row r="3831" spans="2:7" ht="30" customHeight="1" x14ac:dyDescent="0.3">
      <c r="B3831" s="110">
        <v>3825</v>
      </c>
      <c r="C3831" s="111" t="str">
        <f>IFERROR(VLOOKUP($I$4&amp;"--"&amp;ROW(A3825),'Clie-F'!$A$5:$H$7000,4,0),"")</f>
        <v/>
      </c>
      <c r="D3831" s="112" t="str">
        <f>IFERROR(VLOOKUP($I$4&amp;"--"&amp;ROW(A3825),'Clie-F'!$A$5:$H$7000,7,0),"")</f>
        <v/>
      </c>
      <c r="E3831" s="111" t="str">
        <f t="shared" ca="1" si="59"/>
        <v/>
      </c>
      <c r="F3831" s="111" t="str">
        <f>IFERROR(VLOOKUP($I$4&amp;"--"&amp;ROW(A3825),'Clie-F'!$A$5:$J$7000,9,0),"")</f>
        <v/>
      </c>
      <c r="G3831" s="111" t="str">
        <f>IFERROR(VLOOKUP($I$4&amp;"--"&amp;ROW(A3825),'Clie-F'!$A$5:$J$7000,10,0),"")</f>
        <v/>
      </c>
    </row>
    <row r="3832" spans="2:7" ht="30" customHeight="1" x14ac:dyDescent="0.3">
      <c r="B3832" s="110">
        <v>3826</v>
      </c>
      <c r="C3832" s="111" t="str">
        <f>IFERROR(VLOOKUP($I$4&amp;"--"&amp;ROW(A3826),'Clie-F'!$A$5:$H$7000,4,0),"")</f>
        <v/>
      </c>
      <c r="D3832" s="112" t="str">
        <f>IFERROR(VLOOKUP($I$4&amp;"--"&amp;ROW(A3826),'Clie-F'!$A$5:$H$7000,7,0),"")</f>
        <v/>
      </c>
      <c r="E3832" s="111" t="str">
        <f t="shared" ca="1" si="59"/>
        <v/>
      </c>
      <c r="F3832" s="111" t="str">
        <f>IFERROR(VLOOKUP($I$4&amp;"--"&amp;ROW(A3826),'Clie-F'!$A$5:$J$7000,9,0),"")</f>
        <v/>
      </c>
      <c r="G3832" s="111" t="str">
        <f>IFERROR(VLOOKUP($I$4&amp;"--"&amp;ROW(A3826),'Clie-F'!$A$5:$J$7000,10,0),"")</f>
        <v/>
      </c>
    </row>
    <row r="3833" spans="2:7" ht="30" customHeight="1" x14ac:dyDescent="0.3">
      <c r="B3833" s="110">
        <v>3827</v>
      </c>
      <c r="C3833" s="111" t="str">
        <f>IFERROR(VLOOKUP($I$4&amp;"--"&amp;ROW(A3827),'Clie-F'!$A$5:$H$7000,4,0),"")</f>
        <v/>
      </c>
      <c r="D3833" s="112" t="str">
        <f>IFERROR(VLOOKUP($I$4&amp;"--"&amp;ROW(A3827),'Clie-F'!$A$5:$H$7000,7,0),"")</f>
        <v/>
      </c>
      <c r="E3833" s="111" t="str">
        <f t="shared" ca="1" si="59"/>
        <v/>
      </c>
      <c r="F3833" s="111" t="str">
        <f>IFERROR(VLOOKUP($I$4&amp;"--"&amp;ROW(A3827),'Clie-F'!$A$5:$J$7000,9,0),"")</f>
        <v/>
      </c>
      <c r="G3833" s="111" t="str">
        <f>IFERROR(VLOOKUP($I$4&amp;"--"&amp;ROW(A3827),'Clie-F'!$A$5:$J$7000,10,0),"")</f>
        <v/>
      </c>
    </row>
    <row r="3834" spans="2:7" ht="30" customHeight="1" x14ac:dyDescent="0.3">
      <c r="B3834" s="110">
        <v>3828</v>
      </c>
      <c r="C3834" s="111" t="str">
        <f>IFERROR(VLOOKUP($I$4&amp;"--"&amp;ROW(A3828),'Clie-F'!$A$5:$H$7000,4,0),"")</f>
        <v/>
      </c>
      <c r="D3834" s="112" t="str">
        <f>IFERROR(VLOOKUP($I$4&amp;"--"&amp;ROW(A3828),'Clie-F'!$A$5:$H$7000,7,0),"")</f>
        <v/>
      </c>
      <c r="E3834" s="111" t="str">
        <f t="shared" ca="1" si="59"/>
        <v/>
      </c>
      <c r="F3834" s="111" t="str">
        <f>IFERROR(VLOOKUP($I$4&amp;"--"&amp;ROW(A3828),'Clie-F'!$A$5:$J$7000,9,0),"")</f>
        <v/>
      </c>
      <c r="G3834" s="111" t="str">
        <f>IFERROR(VLOOKUP($I$4&amp;"--"&amp;ROW(A3828),'Clie-F'!$A$5:$J$7000,10,0),"")</f>
        <v/>
      </c>
    </row>
    <row r="3835" spans="2:7" ht="30" customHeight="1" x14ac:dyDescent="0.3">
      <c r="B3835" s="110">
        <v>3829</v>
      </c>
      <c r="C3835" s="111" t="str">
        <f>IFERROR(VLOOKUP($I$4&amp;"--"&amp;ROW(A3829),'Clie-F'!$A$5:$H$7000,4,0),"")</f>
        <v/>
      </c>
      <c r="D3835" s="112" t="str">
        <f>IFERROR(VLOOKUP($I$4&amp;"--"&amp;ROW(A3829),'Clie-F'!$A$5:$H$7000,7,0),"")</f>
        <v/>
      </c>
      <c r="E3835" s="111" t="str">
        <f t="shared" ca="1" si="59"/>
        <v/>
      </c>
      <c r="F3835" s="111" t="str">
        <f>IFERROR(VLOOKUP($I$4&amp;"--"&amp;ROW(A3829),'Clie-F'!$A$5:$J$7000,9,0),"")</f>
        <v/>
      </c>
      <c r="G3835" s="111" t="str">
        <f>IFERROR(VLOOKUP($I$4&amp;"--"&amp;ROW(A3829),'Clie-F'!$A$5:$J$7000,10,0),"")</f>
        <v/>
      </c>
    </row>
    <row r="3836" spans="2:7" ht="30" customHeight="1" x14ac:dyDescent="0.3">
      <c r="B3836" s="110">
        <v>3830</v>
      </c>
      <c r="C3836" s="111" t="str">
        <f>IFERROR(VLOOKUP($I$4&amp;"--"&amp;ROW(A3830),'Clie-F'!$A$5:$H$7000,4,0),"")</f>
        <v/>
      </c>
      <c r="D3836" s="112" t="str">
        <f>IFERROR(VLOOKUP($I$4&amp;"--"&amp;ROW(A3830),'Clie-F'!$A$5:$H$7000,7,0),"")</f>
        <v/>
      </c>
      <c r="E3836" s="111" t="str">
        <f t="shared" ca="1" si="59"/>
        <v/>
      </c>
      <c r="F3836" s="111" t="str">
        <f>IFERROR(VLOOKUP($I$4&amp;"--"&amp;ROW(A3830),'Clie-F'!$A$5:$J$7000,9,0),"")</f>
        <v/>
      </c>
      <c r="G3836" s="111" t="str">
        <f>IFERROR(VLOOKUP($I$4&amp;"--"&amp;ROW(A3830),'Clie-F'!$A$5:$J$7000,10,0),"")</f>
        <v/>
      </c>
    </row>
    <row r="3837" spans="2:7" ht="30" customHeight="1" x14ac:dyDescent="0.3">
      <c r="B3837" s="110">
        <v>3831</v>
      </c>
      <c r="C3837" s="111" t="str">
        <f>IFERROR(VLOOKUP($I$4&amp;"--"&amp;ROW(A3831),'Clie-F'!$A$5:$H$7000,4,0),"")</f>
        <v/>
      </c>
      <c r="D3837" s="112" t="str">
        <f>IFERROR(VLOOKUP($I$4&amp;"--"&amp;ROW(A3831),'Clie-F'!$A$5:$H$7000,7,0),"")</f>
        <v/>
      </c>
      <c r="E3837" s="111" t="str">
        <f t="shared" ca="1" si="59"/>
        <v/>
      </c>
      <c r="F3837" s="111" t="str">
        <f>IFERROR(VLOOKUP($I$4&amp;"--"&amp;ROW(A3831),'Clie-F'!$A$5:$J$7000,9,0),"")</f>
        <v/>
      </c>
      <c r="G3837" s="111" t="str">
        <f>IFERROR(VLOOKUP($I$4&amp;"--"&amp;ROW(A3831),'Clie-F'!$A$5:$J$7000,10,0),"")</f>
        <v/>
      </c>
    </row>
    <row r="3838" spans="2:7" ht="30" customHeight="1" x14ac:dyDescent="0.3">
      <c r="B3838" s="110">
        <v>3832</v>
      </c>
      <c r="C3838" s="111" t="str">
        <f>IFERROR(VLOOKUP($I$4&amp;"--"&amp;ROW(A3832),'Clie-F'!$A$5:$H$7000,4,0),"")</f>
        <v/>
      </c>
      <c r="D3838" s="112" t="str">
        <f>IFERROR(VLOOKUP($I$4&amp;"--"&amp;ROW(A3832),'Clie-F'!$A$5:$H$7000,7,0),"")</f>
        <v/>
      </c>
      <c r="E3838" s="111" t="str">
        <f t="shared" ca="1" si="59"/>
        <v/>
      </c>
      <c r="F3838" s="111" t="str">
        <f>IFERROR(VLOOKUP($I$4&amp;"--"&amp;ROW(A3832),'Clie-F'!$A$5:$J$7000,9,0),"")</f>
        <v/>
      </c>
      <c r="G3838" s="111" t="str">
        <f>IFERROR(VLOOKUP($I$4&amp;"--"&amp;ROW(A3832),'Clie-F'!$A$5:$J$7000,10,0),"")</f>
        <v/>
      </c>
    </row>
    <row r="3839" spans="2:7" ht="30" customHeight="1" x14ac:dyDescent="0.3">
      <c r="B3839" s="110">
        <v>3833</v>
      </c>
      <c r="C3839" s="111" t="str">
        <f>IFERROR(VLOOKUP($I$4&amp;"--"&amp;ROW(A3833),'Clie-F'!$A$5:$H$7000,4,0),"")</f>
        <v/>
      </c>
      <c r="D3839" s="112" t="str">
        <f>IFERROR(VLOOKUP($I$4&amp;"--"&amp;ROW(A3833),'Clie-F'!$A$5:$H$7000,7,0),"")</f>
        <v/>
      </c>
      <c r="E3839" s="111" t="str">
        <f t="shared" ca="1" si="59"/>
        <v/>
      </c>
      <c r="F3839" s="111" t="str">
        <f>IFERROR(VLOOKUP($I$4&amp;"--"&amp;ROW(A3833),'Clie-F'!$A$5:$J$7000,9,0),"")</f>
        <v/>
      </c>
      <c r="G3839" s="111" t="str">
        <f>IFERROR(VLOOKUP($I$4&amp;"--"&amp;ROW(A3833),'Clie-F'!$A$5:$J$7000,10,0),"")</f>
        <v/>
      </c>
    </row>
    <row r="3840" spans="2:7" ht="30" customHeight="1" x14ac:dyDescent="0.3">
      <c r="B3840" s="110">
        <v>3834</v>
      </c>
      <c r="C3840" s="111" t="str">
        <f>IFERROR(VLOOKUP($I$4&amp;"--"&amp;ROW(A3834),'Clie-F'!$A$5:$H$7000,4,0),"")</f>
        <v/>
      </c>
      <c r="D3840" s="112" t="str">
        <f>IFERROR(VLOOKUP($I$4&amp;"--"&amp;ROW(A3834),'Clie-F'!$A$5:$H$7000,7,0),"")</f>
        <v/>
      </c>
      <c r="E3840" s="111" t="str">
        <f t="shared" ca="1" si="59"/>
        <v/>
      </c>
      <c r="F3840" s="111" t="str">
        <f>IFERROR(VLOOKUP($I$4&amp;"--"&amp;ROW(A3834),'Clie-F'!$A$5:$J$7000,9,0),"")</f>
        <v/>
      </c>
      <c r="G3840" s="111" t="str">
        <f>IFERROR(VLOOKUP($I$4&amp;"--"&amp;ROW(A3834),'Clie-F'!$A$5:$J$7000,10,0),"")</f>
        <v/>
      </c>
    </row>
    <row r="3841" spans="2:7" ht="30" customHeight="1" x14ac:dyDescent="0.3">
      <c r="B3841" s="110">
        <v>3835</v>
      </c>
      <c r="C3841" s="111" t="str">
        <f>IFERROR(VLOOKUP($I$4&amp;"--"&amp;ROW(A3835),'Clie-F'!$A$5:$H$7000,4,0),"")</f>
        <v/>
      </c>
      <c r="D3841" s="112" t="str">
        <f>IFERROR(VLOOKUP($I$4&amp;"--"&amp;ROW(A3835),'Clie-F'!$A$5:$H$7000,7,0),"")</f>
        <v/>
      </c>
      <c r="E3841" s="111" t="str">
        <f t="shared" ca="1" si="59"/>
        <v/>
      </c>
      <c r="F3841" s="111" t="str">
        <f>IFERROR(VLOOKUP($I$4&amp;"--"&amp;ROW(A3835),'Clie-F'!$A$5:$J$7000,9,0),"")</f>
        <v/>
      </c>
      <c r="G3841" s="111" t="str">
        <f>IFERROR(VLOOKUP($I$4&amp;"--"&amp;ROW(A3835),'Clie-F'!$A$5:$J$7000,10,0),"")</f>
        <v/>
      </c>
    </row>
    <row r="3842" spans="2:7" ht="30" customHeight="1" x14ac:dyDescent="0.3">
      <c r="B3842" s="110">
        <v>3836</v>
      </c>
      <c r="C3842" s="111" t="str">
        <f>IFERROR(VLOOKUP($I$4&amp;"--"&amp;ROW(A3836),'Clie-F'!$A$5:$H$7000,4,0),"")</f>
        <v/>
      </c>
      <c r="D3842" s="112" t="str">
        <f>IFERROR(VLOOKUP($I$4&amp;"--"&amp;ROW(A3836),'Clie-F'!$A$5:$H$7000,7,0),"")</f>
        <v/>
      </c>
      <c r="E3842" s="111" t="str">
        <f t="shared" ca="1" si="59"/>
        <v/>
      </c>
      <c r="F3842" s="111" t="str">
        <f>IFERROR(VLOOKUP($I$4&amp;"--"&amp;ROW(A3836),'Clie-F'!$A$5:$J$7000,9,0),"")</f>
        <v/>
      </c>
      <c r="G3842" s="111" t="str">
        <f>IFERROR(VLOOKUP($I$4&amp;"--"&amp;ROW(A3836),'Clie-F'!$A$5:$J$7000,10,0),"")</f>
        <v/>
      </c>
    </row>
    <row r="3843" spans="2:7" ht="30" customHeight="1" x14ac:dyDescent="0.3">
      <c r="B3843" s="110">
        <v>3837</v>
      </c>
      <c r="C3843" s="111" t="str">
        <f>IFERROR(VLOOKUP($I$4&amp;"--"&amp;ROW(A3837),'Clie-F'!$A$5:$H$7000,4,0),"")</f>
        <v/>
      </c>
      <c r="D3843" s="112" t="str">
        <f>IFERROR(VLOOKUP($I$4&amp;"--"&amp;ROW(A3837),'Clie-F'!$A$5:$H$7000,7,0),"")</f>
        <v/>
      </c>
      <c r="E3843" s="111" t="str">
        <f t="shared" ca="1" si="59"/>
        <v/>
      </c>
      <c r="F3843" s="111" t="str">
        <f>IFERROR(VLOOKUP($I$4&amp;"--"&amp;ROW(A3837),'Clie-F'!$A$5:$J$7000,9,0),"")</f>
        <v/>
      </c>
      <c r="G3843" s="111" t="str">
        <f>IFERROR(VLOOKUP($I$4&amp;"--"&amp;ROW(A3837),'Clie-F'!$A$5:$J$7000,10,0),"")</f>
        <v/>
      </c>
    </row>
    <row r="3844" spans="2:7" ht="30" customHeight="1" x14ac:dyDescent="0.3">
      <c r="B3844" s="110">
        <v>3838</v>
      </c>
      <c r="C3844" s="111" t="str">
        <f>IFERROR(VLOOKUP($I$4&amp;"--"&amp;ROW(A3838),'Clie-F'!$A$5:$H$7000,4,0),"")</f>
        <v/>
      </c>
      <c r="D3844" s="112" t="str">
        <f>IFERROR(VLOOKUP($I$4&amp;"--"&amp;ROW(A3838),'Clie-F'!$A$5:$H$7000,7,0),"")</f>
        <v/>
      </c>
      <c r="E3844" s="111" t="str">
        <f t="shared" ca="1" si="59"/>
        <v/>
      </c>
      <c r="F3844" s="111" t="str">
        <f>IFERROR(VLOOKUP($I$4&amp;"--"&amp;ROW(A3838),'Clie-F'!$A$5:$J$7000,9,0),"")</f>
        <v/>
      </c>
      <c r="G3844" s="111" t="str">
        <f>IFERROR(VLOOKUP($I$4&amp;"--"&amp;ROW(A3838),'Clie-F'!$A$5:$J$7000,10,0),"")</f>
        <v/>
      </c>
    </row>
    <row r="3845" spans="2:7" ht="30" customHeight="1" x14ac:dyDescent="0.3">
      <c r="B3845" s="110">
        <v>3839</v>
      </c>
      <c r="C3845" s="111" t="str">
        <f>IFERROR(VLOOKUP($I$4&amp;"--"&amp;ROW(A3839),'Clie-F'!$A$5:$H$7000,4,0),"")</f>
        <v/>
      </c>
      <c r="D3845" s="112" t="str">
        <f>IFERROR(VLOOKUP($I$4&amp;"--"&amp;ROW(A3839),'Clie-F'!$A$5:$H$7000,7,0),"")</f>
        <v/>
      </c>
      <c r="E3845" s="111" t="str">
        <f t="shared" ca="1" si="59"/>
        <v/>
      </c>
      <c r="F3845" s="111" t="str">
        <f>IFERROR(VLOOKUP($I$4&amp;"--"&amp;ROW(A3839),'Clie-F'!$A$5:$J$7000,9,0),"")</f>
        <v/>
      </c>
      <c r="G3845" s="111" t="str">
        <f>IFERROR(VLOOKUP($I$4&amp;"--"&amp;ROW(A3839),'Clie-F'!$A$5:$J$7000,10,0),"")</f>
        <v/>
      </c>
    </row>
    <row r="3846" spans="2:7" ht="30" customHeight="1" x14ac:dyDescent="0.3">
      <c r="B3846" s="110">
        <v>3840</v>
      </c>
      <c r="C3846" s="111" t="str">
        <f>IFERROR(VLOOKUP($I$4&amp;"--"&amp;ROW(A3840),'Clie-F'!$A$5:$H$7000,4,0),"")</f>
        <v/>
      </c>
      <c r="D3846" s="112" t="str">
        <f>IFERROR(VLOOKUP($I$4&amp;"--"&amp;ROW(A3840),'Clie-F'!$A$5:$H$7000,7,0),"")</f>
        <v/>
      </c>
      <c r="E3846" s="111" t="str">
        <f t="shared" ca="1" si="59"/>
        <v/>
      </c>
      <c r="F3846" s="111" t="str">
        <f>IFERROR(VLOOKUP($I$4&amp;"--"&amp;ROW(A3840),'Clie-F'!$A$5:$J$7000,9,0),"")</f>
        <v/>
      </c>
      <c r="G3846" s="111" t="str">
        <f>IFERROR(VLOOKUP($I$4&amp;"--"&amp;ROW(A3840),'Clie-F'!$A$5:$J$7000,10,0),"")</f>
        <v/>
      </c>
    </row>
    <row r="3847" spans="2:7" ht="30" customHeight="1" x14ac:dyDescent="0.3">
      <c r="B3847" s="110">
        <v>3841</v>
      </c>
      <c r="C3847" s="111" t="str">
        <f>IFERROR(VLOOKUP($I$4&amp;"--"&amp;ROW(A3841),'Clie-F'!$A$5:$H$7000,4,0),"")</f>
        <v/>
      </c>
      <c r="D3847" s="112" t="str">
        <f>IFERROR(VLOOKUP($I$4&amp;"--"&amp;ROW(A3841),'Clie-F'!$A$5:$H$7000,7,0),"")</f>
        <v/>
      </c>
      <c r="E3847" s="111" t="str">
        <f t="shared" ref="E3847:E3910" ca="1" si="60">IFERROR(IF(D3847,DATEDIF(D3847,TODAY(),"Y"),""),"")</f>
        <v/>
      </c>
      <c r="F3847" s="111" t="str">
        <f>IFERROR(VLOOKUP($I$4&amp;"--"&amp;ROW(A3841),'Clie-F'!$A$5:$J$7000,9,0),"")</f>
        <v/>
      </c>
      <c r="G3847" s="111" t="str">
        <f>IFERROR(VLOOKUP($I$4&amp;"--"&amp;ROW(A3841),'Clie-F'!$A$5:$J$7000,10,0),"")</f>
        <v/>
      </c>
    </row>
    <row r="3848" spans="2:7" ht="30" customHeight="1" x14ac:dyDescent="0.3">
      <c r="B3848" s="110">
        <v>3842</v>
      </c>
      <c r="C3848" s="111" t="str">
        <f>IFERROR(VLOOKUP($I$4&amp;"--"&amp;ROW(A3842),'Clie-F'!$A$5:$H$7000,4,0),"")</f>
        <v/>
      </c>
      <c r="D3848" s="112" t="str">
        <f>IFERROR(VLOOKUP($I$4&amp;"--"&amp;ROW(A3842),'Clie-F'!$A$5:$H$7000,7,0),"")</f>
        <v/>
      </c>
      <c r="E3848" s="111" t="str">
        <f t="shared" ca="1" si="60"/>
        <v/>
      </c>
      <c r="F3848" s="111" t="str">
        <f>IFERROR(VLOOKUP($I$4&amp;"--"&amp;ROW(A3842),'Clie-F'!$A$5:$J$7000,9,0),"")</f>
        <v/>
      </c>
      <c r="G3848" s="111" t="str">
        <f>IFERROR(VLOOKUP($I$4&amp;"--"&amp;ROW(A3842),'Clie-F'!$A$5:$J$7000,10,0),"")</f>
        <v/>
      </c>
    </row>
    <row r="3849" spans="2:7" ht="30" customHeight="1" x14ac:dyDescent="0.3">
      <c r="B3849" s="110">
        <v>3843</v>
      </c>
      <c r="C3849" s="111" t="str">
        <f>IFERROR(VLOOKUP($I$4&amp;"--"&amp;ROW(A3843),'Clie-F'!$A$5:$H$7000,4,0),"")</f>
        <v/>
      </c>
      <c r="D3849" s="112" t="str">
        <f>IFERROR(VLOOKUP($I$4&amp;"--"&amp;ROW(A3843),'Clie-F'!$A$5:$H$7000,7,0),"")</f>
        <v/>
      </c>
      <c r="E3849" s="111" t="str">
        <f t="shared" ca="1" si="60"/>
        <v/>
      </c>
      <c r="F3849" s="111" t="str">
        <f>IFERROR(VLOOKUP($I$4&amp;"--"&amp;ROW(A3843),'Clie-F'!$A$5:$J$7000,9,0),"")</f>
        <v/>
      </c>
      <c r="G3849" s="111" t="str">
        <f>IFERROR(VLOOKUP($I$4&amp;"--"&amp;ROW(A3843),'Clie-F'!$A$5:$J$7000,10,0),"")</f>
        <v/>
      </c>
    </row>
    <row r="3850" spans="2:7" ht="30" customHeight="1" x14ac:dyDescent="0.3">
      <c r="B3850" s="110">
        <v>3844</v>
      </c>
      <c r="C3850" s="111" t="str">
        <f>IFERROR(VLOOKUP($I$4&amp;"--"&amp;ROW(A3844),'Clie-F'!$A$5:$H$7000,4,0),"")</f>
        <v/>
      </c>
      <c r="D3850" s="112" t="str">
        <f>IFERROR(VLOOKUP($I$4&amp;"--"&amp;ROW(A3844),'Clie-F'!$A$5:$H$7000,7,0),"")</f>
        <v/>
      </c>
      <c r="E3850" s="111" t="str">
        <f t="shared" ca="1" si="60"/>
        <v/>
      </c>
      <c r="F3850" s="111" t="str">
        <f>IFERROR(VLOOKUP($I$4&amp;"--"&amp;ROW(A3844),'Clie-F'!$A$5:$J$7000,9,0),"")</f>
        <v/>
      </c>
      <c r="G3850" s="111" t="str">
        <f>IFERROR(VLOOKUP($I$4&amp;"--"&amp;ROW(A3844),'Clie-F'!$A$5:$J$7000,10,0),"")</f>
        <v/>
      </c>
    </row>
    <row r="3851" spans="2:7" ht="30" customHeight="1" x14ac:dyDescent="0.3">
      <c r="B3851" s="110">
        <v>3845</v>
      </c>
      <c r="C3851" s="111" t="str">
        <f>IFERROR(VLOOKUP($I$4&amp;"--"&amp;ROW(A3845),'Clie-F'!$A$5:$H$7000,4,0),"")</f>
        <v/>
      </c>
      <c r="D3851" s="112" t="str">
        <f>IFERROR(VLOOKUP($I$4&amp;"--"&amp;ROW(A3845),'Clie-F'!$A$5:$H$7000,7,0),"")</f>
        <v/>
      </c>
      <c r="E3851" s="111" t="str">
        <f t="shared" ca="1" si="60"/>
        <v/>
      </c>
      <c r="F3851" s="111" t="str">
        <f>IFERROR(VLOOKUP($I$4&amp;"--"&amp;ROW(A3845),'Clie-F'!$A$5:$J$7000,9,0),"")</f>
        <v/>
      </c>
      <c r="G3851" s="111" t="str">
        <f>IFERROR(VLOOKUP($I$4&amp;"--"&amp;ROW(A3845),'Clie-F'!$A$5:$J$7000,10,0),"")</f>
        <v/>
      </c>
    </row>
    <row r="3852" spans="2:7" ht="30" customHeight="1" x14ac:dyDescent="0.3">
      <c r="B3852" s="110">
        <v>3846</v>
      </c>
      <c r="C3852" s="111" t="str">
        <f>IFERROR(VLOOKUP($I$4&amp;"--"&amp;ROW(A3846),'Clie-F'!$A$5:$H$7000,4,0),"")</f>
        <v/>
      </c>
      <c r="D3852" s="112" t="str">
        <f>IFERROR(VLOOKUP($I$4&amp;"--"&amp;ROW(A3846),'Clie-F'!$A$5:$H$7000,7,0),"")</f>
        <v/>
      </c>
      <c r="E3852" s="111" t="str">
        <f t="shared" ca="1" si="60"/>
        <v/>
      </c>
      <c r="F3852" s="111" t="str">
        <f>IFERROR(VLOOKUP($I$4&amp;"--"&amp;ROW(A3846),'Clie-F'!$A$5:$J$7000,9,0),"")</f>
        <v/>
      </c>
      <c r="G3852" s="111" t="str">
        <f>IFERROR(VLOOKUP($I$4&amp;"--"&amp;ROW(A3846),'Clie-F'!$A$5:$J$7000,10,0),"")</f>
        <v/>
      </c>
    </row>
    <row r="3853" spans="2:7" ht="30" customHeight="1" x14ac:dyDescent="0.3">
      <c r="B3853" s="110">
        <v>3847</v>
      </c>
      <c r="C3853" s="111" t="str">
        <f>IFERROR(VLOOKUP($I$4&amp;"--"&amp;ROW(A3847),'Clie-F'!$A$5:$H$7000,4,0),"")</f>
        <v/>
      </c>
      <c r="D3853" s="112" t="str">
        <f>IFERROR(VLOOKUP($I$4&amp;"--"&amp;ROW(A3847),'Clie-F'!$A$5:$H$7000,7,0),"")</f>
        <v/>
      </c>
      <c r="E3853" s="111" t="str">
        <f t="shared" ca="1" si="60"/>
        <v/>
      </c>
      <c r="F3853" s="111" t="str">
        <f>IFERROR(VLOOKUP($I$4&amp;"--"&amp;ROW(A3847),'Clie-F'!$A$5:$J$7000,9,0),"")</f>
        <v/>
      </c>
      <c r="G3853" s="111" t="str">
        <f>IFERROR(VLOOKUP($I$4&amp;"--"&amp;ROW(A3847),'Clie-F'!$A$5:$J$7000,10,0),"")</f>
        <v/>
      </c>
    </row>
    <row r="3854" spans="2:7" ht="30" customHeight="1" x14ac:dyDescent="0.3">
      <c r="B3854" s="110">
        <v>3848</v>
      </c>
      <c r="C3854" s="111" t="str">
        <f>IFERROR(VLOOKUP($I$4&amp;"--"&amp;ROW(A3848),'Clie-F'!$A$5:$H$7000,4,0),"")</f>
        <v/>
      </c>
      <c r="D3854" s="112" t="str">
        <f>IFERROR(VLOOKUP($I$4&amp;"--"&amp;ROW(A3848),'Clie-F'!$A$5:$H$7000,7,0),"")</f>
        <v/>
      </c>
      <c r="E3854" s="111" t="str">
        <f t="shared" ca="1" si="60"/>
        <v/>
      </c>
      <c r="F3854" s="111" t="str">
        <f>IFERROR(VLOOKUP($I$4&amp;"--"&amp;ROW(A3848),'Clie-F'!$A$5:$J$7000,9,0),"")</f>
        <v/>
      </c>
      <c r="G3854" s="111" t="str">
        <f>IFERROR(VLOOKUP($I$4&amp;"--"&amp;ROW(A3848),'Clie-F'!$A$5:$J$7000,10,0),"")</f>
        <v/>
      </c>
    </row>
    <row r="3855" spans="2:7" ht="30" customHeight="1" x14ac:dyDescent="0.3">
      <c r="B3855" s="110">
        <v>3849</v>
      </c>
      <c r="C3855" s="111" t="str">
        <f>IFERROR(VLOOKUP($I$4&amp;"--"&amp;ROW(A3849),'Clie-F'!$A$5:$H$7000,4,0),"")</f>
        <v/>
      </c>
      <c r="D3855" s="112" t="str">
        <f>IFERROR(VLOOKUP($I$4&amp;"--"&amp;ROW(A3849),'Clie-F'!$A$5:$H$7000,7,0),"")</f>
        <v/>
      </c>
      <c r="E3855" s="111" t="str">
        <f t="shared" ca="1" si="60"/>
        <v/>
      </c>
      <c r="F3855" s="111" t="str">
        <f>IFERROR(VLOOKUP($I$4&amp;"--"&amp;ROW(A3849),'Clie-F'!$A$5:$J$7000,9,0),"")</f>
        <v/>
      </c>
      <c r="G3855" s="111" t="str">
        <f>IFERROR(VLOOKUP($I$4&amp;"--"&amp;ROW(A3849),'Clie-F'!$A$5:$J$7000,10,0),"")</f>
        <v/>
      </c>
    </row>
    <row r="3856" spans="2:7" ht="30" customHeight="1" x14ac:dyDescent="0.3">
      <c r="B3856" s="110">
        <v>3850</v>
      </c>
      <c r="C3856" s="111" t="str">
        <f>IFERROR(VLOOKUP($I$4&amp;"--"&amp;ROW(A3850),'Clie-F'!$A$5:$H$7000,4,0),"")</f>
        <v/>
      </c>
      <c r="D3856" s="112" t="str">
        <f>IFERROR(VLOOKUP($I$4&amp;"--"&amp;ROW(A3850),'Clie-F'!$A$5:$H$7000,7,0),"")</f>
        <v/>
      </c>
      <c r="E3856" s="111" t="str">
        <f t="shared" ca="1" si="60"/>
        <v/>
      </c>
      <c r="F3856" s="111" t="str">
        <f>IFERROR(VLOOKUP($I$4&amp;"--"&amp;ROW(A3850),'Clie-F'!$A$5:$J$7000,9,0),"")</f>
        <v/>
      </c>
      <c r="G3856" s="111" t="str">
        <f>IFERROR(VLOOKUP($I$4&amp;"--"&amp;ROW(A3850),'Clie-F'!$A$5:$J$7000,10,0),"")</f>
        <v/>
      </c>
    </row>
    <row r="3857" spans="2:7" ht="30" customHeight="1" x14ac:dyDescent="0.3">
      <c r="B3857" s="110">
        <v>3851</v>
      </c>
      <c r="C3857" s="111" t="str">
        <f>IFERROR(VLOOKUP($I$4&amp;"--"&amp;ROW(A3851),'Clie-F'!$A$5:$H$7000,4,0),"")</f>
        <v/>
      </c>
      <c r="D3857" s="112" t="str">
        <f>IFERROR(VLOOKUP($I$4&amp;"--"&amp;ROW(A3851),'Clie-F'!$A$5:$H$7000,7,0),"")</f>
        <v/>
      </c>
      <c r="E3857" s="111" t="str">
        <f t="shared" ca="1" si="60"/>
        <v/>
      </c>
      <c r="F3857" s="111" t="str">
        <f>IFERROR(VLOOKUP($I$4&amp;"--"&amp;ROW(A3851),'Clie-F'!$A$5:$J$7000,9,0),"")</f>
        <v/>
      </c>
      <c r="G3857" s="111" t="str">
        <f>IFERROR(VLOOKUP($I$4&amp;"--"&amp;ROW(A3851),'Clie-F'!$A$5:$J$7000,10,0),"")</f>
        <v/>
      </c>
    </row>
    <row r="3858" spans="2:7" ht="30" customHeight="1" x14ac:dyDescent="0.3">
      <c r="B3858" s="110">
        <v>3852</v>
      </c>
      <c r="C3858" s="111" t="str">
        <f>IFERROR(VLOOKUP($I$4&amp;"--"&amp;ROW(A3852),'Clie-F'!$A$5:$H$7000,4,0),"")</f>
        <v/>
      </c>
      <c r="D3858" s="112" t="str">
        <f>IFERROR(VLOOKUP($I$4&amp;"--"&amp;ROW(A3852),'Clie-F'!$A$5:$H$7000,7,0),"")</f>
        <v/>
      </c>
      <c r="E3858" s="111" t="str">
        <f t="shared" ca="1" si="60"/>
        <v/>
      </c>
      <c r="F3858" s="111" t="str">
        <f>IFERROR(VLOOKUP($I$4&amp;"--"&amp;ROW(A3852),'Clie-F'!$A$5:$J$7000,9,0),"")</f>
        <v/>
      </c>
      <c r="G3858" s="111" t="str">
        <f>IFERROR(VLOOKUP($I$4&amp;"--"&amp;ROW(A3852),'Clie-F'!$A$5:$J$7000,10,0),"")</f>
        <v/>
      </c>
    </row>
    <row r="3859" spans="2:7" ht="30" customHeight="1" x14ac:dyDescent="0.3">
      <c r="B3859" s="110">
        <v>3853</v>
      </c>
      <c r="C3859" s="111" t="str">
        <f>IFERROR(VLOOKUP($I$4&amp;"--"&amp;ROW(A3853),'Clie-F'!$A$5:$H$7000,4,0),"")</f>
        <v/>
      </c>
      <c r="D3859" s="112" t="str">
        <f>IFERROR(VLOOKUP($I$4&amp;"--"&amp;ROW(A3853),'Clie-F'!$A$5:$H$7000,7,0),"")</f>
        <v/>
      </c>
      <c r="E3859" s="111" t="str">
        <f t="shared" ca="1" si="60"/>
        <v/>
      </c>
      <c r="F3859" s="111" t="str">
        <f>IFERROR(VLOOKUP($I$4&amp;"--"&amp;ROW(A3853),'Clie-F'!$A$5:$J$7000,9,0),"")</f>
        <v/>
      </c>
      <c r="G3859" s="111" t="str">
        <f>IFERROR(VLOOKUP($I$4&amp;"--"&amp;ROW(A3853),'Clie-F'!$A$5:$J$7000,10,0),"")</f>
        <v/>
      </c>
    </row>
    <row r="3860" spans="2:7" ht="30" customHeight="1" x14ac:dyDescent="0.3">
      <c r="B3860" s="110">
        <v>3854</v>
      </c>
      <c r="C3860" s="111" t="str">
        <f>IFERROR(VLOOKUP($I$4&amp;"--"&amp;ROW(A3854),'Clie-F'!$A$5:$H$7000,4,0),"")</f>
        <v/>
      </c>
      <c r="D3860" s="112" t="str">
        <f>IFERROR(VLOOKUP($I$4&amp;"--"&amp;ROW(A3854),'Clie-F'!$A$5:$H$7000,7,0),"")</f>
        <v/>
      </c>
      <c r="E3860" s="111" t="str">
        <f t="shared" ca="1" si="60"/>
        <v/>
      </c>
      <c r="F3860" s="111" t="str">
        <f>IFERROR(VLOOKUP($I$4&amp;"--"&amp;ROW(A3854),'Clie-F'!$A$5:$J$7000,9,0),"")</f>
        <v/>
      </c>
      <c r="G3860" s="111" t="str">
        <f>IFERROR(VLOOKUP($I$4&amp;"--"&amp;ROW(A3854),'Clie-F'!$A$5:$J$7000,10,0),"")</f>
        <v/>
      </c>
    </row>
    <row r="3861" spans="2:7" ht="30" customHeight="1" x14ac:dyDescent="0.3">
      <c r="B3861" s="110">
        <v>3855</v>
      </c>
      <c r="C3861" s="111" t="str">
        <f>IFERROR(VLOOKUP($I$4&amp;"--"&amp;ROW(A3855),'Clie-F'!$A$5:$H$7000,4,0),"")</f>
        <v/>
      </c>
      <c r="D3861" s="112" t="str">
        <f>IFERROR(VLOOKUP($I$4&amp;"--"&amp;ROW(A3855),'Clie-F'!$A$5:$H$7000,7,0),"")</f>
        <v/>
      </c>
      <c r="E3861" s="111" t="str">
        <f t="shared" ca="1" si="60"/>
        <v/>
      </c>
      <c r="F3861" s="111" t="str">
        <f>IFERROR(VLOOKUP($I$4&amp;"--"&amp;ROW(A3855),'Clie-F'!$A$5:$J$7000,9,0),"")</f>
        <v/>
      </c>
      <c r="G3861" s="111" t="str">
        <f>IFERROR(VLOOKUP($I$4&amp;"--"&amp;ROW(A3855),'Clie-F'!$A$5:$J$7000,10,0),"")</f>
        <v/>
      </c>
    </row>
    <row r="3862" spans="2:7" ht="30" customHeight="1" x14ac:dyDescent="0.3">
      <c r="B3862" s="110">
        <v>3856</v>
      </c>
      <c r="C3862" s="111" t="str">
        <f>IFERROR(VLOOKUP($I$4&amp;"--"&amp;ROW(A3856),'Clie-F'!$A$5:$H$7000,4,0),"")</f>
        <v/>
      </c>
      <c r="D3862" s="112" t="str">
        <f>IFERROR(VLOOKUP($I$4&amp;"--"&amp;ROW(A3856),'Clie-F'!$A$5:$H$7000,7,0),"")</f>
        <v/>
      </c>
      <c r="E3862" s="111" t="str">
        <f t="shared" ca="1" si="60"/>
        <v/>
      </c>
      <c r="F3862" s="111" t="str">
        <f>IFERROR(VLOOKUP($I$4&amp;"--"&amp;ROW(A3856),'Clie-F'!$A$5:$J$7000,9,0),"")</f>
        <v/>
      </c>
      <c r="G3862" s="111" t="str">
        <f>IFERROR(VLOOKUP($I$4&amp;"--"&amp;ROW(A3856),'Clie-F'!$A$5:$J$7000,10,0),"")</f>
        <v/>
      </c>
    </row>
    <row r="3863" spans="2:7" ht="30" customHeight="1" x14ac:dyDescent="0.3">
      <c r="B3863" s="110">
        <v>3857</v>
      </c>
      <c r="C3863" s="111" t="str">
        <f>IFERROR(VLOOKUP($I$4&amp;"--"&amp;ROW(A3857),'Clie-F'!$A$5:$H$7000,4,0),"")</f>
        <v/>
      </c>
      <c r="D3863" s="112" t="str">
        <f>IFERROR(VLOOKUP($I$4&amp;"--"&amp;ROW(A3857),'Clie-F'!$A$5:$H$7000,7,0),"")</f>
        <v/>
      </c>
      <c r="E3863" s="111" t="str">
        <f t="shared" ca="1" si="60"/>
        <v/>
      </c>
      <c r="F3863" s="111" t="str">
        <f>IFERROR(VLOOKUP($I$4&amp;"--"&amp;ROW(A3857),'Clie-F'!$A$5:$J$7000,9,0),"")</f>
        <v/>
      </c>
      <c r="G3863" s="111" t="str">
        <f>IFERROR(VLOOKUP($I$4&amp;"--"&amp;ROW(A3857),'Clie-F'!$A$5:$J$7000,10,0),"")</f>
        <v/>
      </c>
    </row>
    <row r="3864" spans="2:7" ht="30" customHeight="1" x14ac:dyDescent="0.3">
      <c r="B3864" s="110">
        <v>3858</v>
      </c>
      <c r="C3864" s="111" t="str">
        <f>IFERROR(VLOOKUP($I$4&amp;"--"&amp;ROW(A3858),'Clie-F'!$A$5:$H$7000,4,0),"")</f>
        <v/>
      </c>
      <c r="D3864" s="112" t="str">
        <f>IFERROR(VLOOKUP($I$4&amp;"--"&amp;ROW(A3858),'Clie-F'!$A$5:$H$7000,7,0),"")</f>
        <v/>
      </c>
      <c r="E3864" s="111" t="str">
        <f t="shared" ca="1" si="60"/>
        <v/>
      </c>
      <c r="F3864" s="111" t="str">
        <f>IFERROR(VLOOKUP($I$4&amp;"--"&amp;ROW(A3858),'Clie-F'!$A$5:$J$7000,9,0),"")</f>
        <v/>
      </c>
      <c r="G3864" s="111" t="str">
        <f>IFERROR(VLOOKUP($I$4&amp;"--"&amp;ROW(A3858),'Clie-F'!$A$5:$J$7000,10,0),"")</f>
        <v/>
      </c>
    </row>
    <row r="3865" spans="2:7" ht="30" customHeight="1" x14ac:dyDescent="0.3">
      <c r="B3865" s="110">
        <v>3859</v>
      </c>
      <c r="C3865" s="111" t="str">
        <f>IFERROR(VLOOKUP($I$4&amp;"--"&amp;ROW(A3859),'Clie-F'!$A$5:$H$7000,4,0),"")</f>
        <v/>
      </c>
      <c r="D3865" s="112" t="str">
        <f>IFERROR(VLOOKUP($I$4&amp;"--"&amp;ROW(A3859),'Clie-F'!$A$5:$H$7000,7,0),"")</f>
        <v/>
      </c>
      <c r="E3865" s="111" t="str">
        <f t="shared" ca="1" si="60"/>
        <v/>
      </c>
      <c r="F3865" s="111" t="str">
        <f>IFERROR(VLOOKUP($I$4&amp;"--"&amp;ROW(A3859),'Clie-F'!$A$5:$J$7000,9,0),"")</f>
        <v/>
      </c>
      <c r="G3865" s="111" t="str">
        <f>IFERROR(VLOOKUP($I$4&amp;"--"&amp;ROW(A3859),'Clie-F'!$A$5:$J$7000,10,0),"")</f>
        <v/>
      </c>
    </row>
    <row r="3866" spans="2:7" ht="30" customHeight="1" x14ac:dyDescent="0.3">
      <c r="B3866" s="110">
        <v>3860</v>
      </c>
      <c r="C3866" s="111" t="str">
        <f>IFERROR(VLOOKUP($I$4&amp;"--"&amp;ROW(A3860),'Clie-F'!$A$5:$H$7000,4,0),"")</f>
        <v/>
      </c>
      <c r="D3866" s="112" t="str">
        <f>IFERROR(VLOOKUP($I$4&amp;"--"&amp;ROW(A3860),'Clie-F'!$A$5:$H$7000,7,0),"")</f>
        <v/>
      </c>
      <c r="E3866" s="111" t="str">
        <f t="shared" ca="1" si="60"/>
        <v/>
      </c>
      <c r="F3866" s="111" t="str">
        <f>IFERROR(VLOOKUP($I$4&amp;"--"&amp;ROW(A3860),'Clie-F'!$A$5:$J$7000,9,0),"")</f>
        <v/>
      </c>
      <c r="G3866" s="111" t="str">
        <f>IFERROR(VLOOKUP($I$4&amp;"--"&amp;ROW(A3860),'Clie-F'!$A$5:$J$7000,10,0),"")</f>
        <v/>
      </c>
    </row>
    <row r="3867" spans="2:7" ht="30" customHeight="1" x14ac:dyDescent="0.3">
      <c r="B3867" s="110">
        <v>3861</v>
      </c>
      <c r="C3867" s="111" t="str">
        <f>IFERROR(VLOOKUP($I$4&amp;"--"&amp;ROW(A3861),'Clie-F'!$A$5:$H$7000,4,0),"")</f>
        <v/>
      </c>
      <c r="D3867" s="112" t="str">
        <f>IFERROR(VLOOKUP($I$4&amp;"--"&amp;ROW(A3861),'Clie-F'!$A$5:$H$7000,7,0),"")</f>
        <v/>
      </c>
      <c r="E3867" s="111" t="str">
        <f t="shared" ca="1" si="60"/>
        <v/>
      </c>
      <c r="F3867" s="111" t="str">
        <f>IFERROR(VLOOKUP($I$4&amp;"--"&amp;ROW(A3861),'Clie-F'!$A$5:$J$7000,9,0),"")</f>
        <v/>
      </c>
      <c r="G3867" s="111" t="str">
        <f>IFERROR(VLOOKUP($I$4&amp;"--"&amp;ROW(A3861),'Clie-F'!$A$5:$J$7000,10,0),"")</f>
        <v/>
      </c>
    </row>
    <row r="3868" spans="2:7" ht="30" customHeight="1" x14ac:dyDescent="0.3">
      <c r="B3868" s="110">
        <v>3862</v>
      </c>
      <c r="C3868" s="111" t="str">
        <f>IFERROR(VLOOKUP($I$4&amp;"--"&amp;ROW(A3862),'Clie-F'!$A$5:$H$7000,4,0),"")</f>
        <v/>
      </c>
      <c r="D3868" s="112" t="str">
        <f>IFERROR(VLOOKUP($I$4&amp;"--"&amp;ROW(A3862),'Clie-F'!$A$5:$H$7000,7,0),"")</f>
        <v/>
      </c>
      <c r="E3868" s="111" t="str">
        <f t="shared" ca="1" si="60"/>
        <v/>
      </c>
      <c r="F3868" s="111" t="str">
        <f>IFERROR(VLOOKUP($I$4&amp;"--"&amp;ROW(A3862),'Clie-F'!$A$5:$J$7000,9,0),"")</f>
        <v/>
      </c>
      <c r="G3868" s="111" t="str">
        <f>IFERROR(VLOOKUP($I$4&amp;"--"&amp;ROW(A3862),'Clie-F'!$A$5:$J$7000,10,0),"")</f>
        <v/>
      </c>
    </row>
    <row r="3869" spans="2:7" ht="30" customHeight="1" x14ac:dyDescent="0.3">
      <c r="B3869" s="110">
        <v>3863</v>
      </c>
      <c r="C3869" s="111" t="str">
        <f>IFERROR(VLOOKUP($I$4&amp;"--"&amp;ROW(A3863),'Clie-F'!$A$5:$H$7000,4,0),"")</f>
        <v/>
      </c>
      <c r="D3869" s="112" t="str">
        <f>IFERROR(VLOOKUP($I$4&amp;"--"&amp;ROW(A3863),'Clie-F'!$A$5:$H$7000,7,0),"")</f>
        <v/>
      </c>
      <c r="E3869" s="111" t="str">
        <f t="shared" ca="1" si="60"/>
        <v/>
      </c>
      <c r="F3869" s="111" t="str">
        <f>IFERROR(VLOOKUP($I$4&amp;"--"&amp;ROW(A3863),'Clie-F'!$A$5:$J$7000,9,0),"")</f>
        <v/>
      </c>
      <c r="G3869" s="111" t="str">
        <f>IFERROR(VLOOKUP($I$4&amp;"--"&amp;ROW(A3863),'Clie-F'!$A$5:$J$7000,10,0),"")</f>
        <v/>
      </c>
    </row>
    <row r="3870" spans="2:7" ht="30" customHeight="1" x14ac:dyDescent="0.3">
      <c r="B3870" s="110">
        <v>3864</v>
      </c>
      <c r="C3870" s="111" t="str">
        <f>IFERROR(VLOOKUP($I$4&amp;"--"&amp;ROW(A3864),'Clie-F'!$A$5:$H$7000,4,0),"")</f>
        <v/>
      </c>
      <c r="D3870" s="112" t="str">
        <f>IFERROR(VLOOKUP($I$4&amp;"--"&amp;ROW(A3864),'Clie-F'!$A$5:$H$7000,7,0),"")</f>
        <v/>
      </c>
      <c r="E3870" s="111" t="str">
        <f t="shared" ca="1" si="60"/>
        <v/>
      </c>
      <c r="F3870" s="111" t="str">
        <f>IFERROR(VLOOKUP($I$4&amp;"--"&amp;ROW(A3864),'Clie-F'!$A$5:$J$7000,9,0),"")</f>
        <v/>
      </c>
      <c r="G3870" s="111" t="str">
        <f>IFERROR(VLOOKUP($I$4&amp;"--"&amp;ROW(A3864),'Clie-F'!$A$5:$J$7000,10,0),"")</f>
        <v/>
      </c>
    </row>
    <row r="3871" spans="2:7" ht="30" customHeight="1" x14ac:dyDescent="0.3">
      <c r="B3871" s="110">
        <v>3865</v>
      </c>
      <c r="C3871" s="111" t="str">
        <f>IFERROR(VLOOKUP($I$4&amp;"--"&amp;ROW(A3865),'Clie-F'!$A$5:$H$7000,4,0),"")</f>
        <v/>
      </c>
      <c r="D3871" s="112" t="str">
        <f>IFERROR(VLOOKUP($I$4&amp;"--"&amp;ROW(A3865),'Clie-F'!$A$5:$H$7000,7,0),"")</f>
        <v/>
      </c>
      <c r="E3871" s="111" t="str">
        <f t="shared" ca="1" si="60"/>
        <v/>
      </c>
      <c r="F3871" s="111" t="str">
        <f>IFERROR(VLOOKUP($I$4&amp;"--"&amp;ROW(A3865),'Clie-F'!$A$5:$J$7000,9,0),"")</f>
        <v/>
      </c>
      <c r="G3871" s="111" t="str">
        <f>IFERROR(VLOOKUP($I$4&amp;"--"&amp;ROW(A3865),'Clie-F'!$A$5:$J$7000,10,0),"")</f>
        <v/>
      </c>
    </row>
    <row r="3872" spans="2:7" ht="30" customHeight="1" x14ac:dyDescent="0.3">
      <c r="B3872" s="110">
        <v>3866</v>
      </c>
      <c r="C3872" s="111" t="str">
        <f>IFERROR(VLOOKUP($I$4&amp;"--"&amp;ROW(A3866),'Clie-F'!$A$5:$H$7000,4,0),"")</f>
        <v/>
      </c>
      <c r="D3872" s="112" t="str">
        <f>IFERROR(VLOOKUP($I$4&amp;"--"&amp;ROW(A3866),'Clie-F'!$A$5:$H$7000,7,0),"")</f>
        <v/>
      </c>
      <c r="E3872" s="111" t="str">
        <f t="shared" ca="1" si="60"/>
        <v/>
      </c>
      <c r="F3872" s="111" t="str">
        <f>IFERROR(VLOOKUP($I$4&amp;"--"&amp;ROW(A3866),'Clie-F'!$A$5:$J$7000,9,0),"")</f>
        <v/>
      </c>
      <c r="G3872" s="111" t="str">
        <f>IFERROR(VLOOKUP($I$4&amp;"--"&amp;ROW(A3866),'Clie-F'!$A$5:$J$7000,10,0),"")</f>
        <v/>
      </c>
    </row>
    <row r="3873" spans="2:7" ht="30" customHeight="1" x14ac:dyDescent="0.3">
      <c r="B3873" s="110">
        <v>3867</v>
      </c>
      <c r="C3873" s="111" t="str">
        <f>IFERROR(VLOOKUP($I$4&amp;"--"&amp;ROW(A3867),'Clie-F'!$A$5:$H$7000,4,0),"")</f>
        <v/>
      </c>
      <c r="D3873" s="112" t="str">
        <f>IFERROR(VLOOKUP($I$4&amp;"--"&amp;ROW(A3867),'Clie-F'!$A$5:$H$7000,7,0),"")</f>
        <v/>
      </c>
      <c r="E3873" s="111" t="str">
        <f t="shared" ca="1" si="60"/>
        <v/>
      </c>
      <c r="F3873" s="111" t="str">
        <f>IFERROR(VLOOKUP($I$4&amp;"--"&amp;ROW(A3867),'Clie-F'!$A$5:$J$7000,9,0),"")</f>
        <v/>
      </c>
      <c r="G3873" s="111" t="str">
        <f>IFERROR(VLOOKUP($I$4&amp;"--"&amp;ROW(A3867),'Clie-F'!$A$5:$J$7000,10,0),"")</f>
        <v/>
      </c>
    </row>
    <row r="3874" spans="2:7" ht="30" customHeight="1" x14ac:dyDescent="0.3">
      <c r="B3874" s="110">
        <v>3868</v>
      </c>
      <c r="C3874" s="111" t="str">
        <f>IFERROR(VLOOKUP($I$4&amp;"--"&amp;ROW(A3868),'Clie-F'!$A$5:$H$7000,4,0),"")</f>
        <v/>
      </c>
      <c r="D3874" s="112" t="str">
        <f>IFERROR(VLOOKUP($I$4&amp;"--"&amp;ROW(A3868),'Clie-F'!$A$5:$H$7000,7,0),"")</f>
        <v/>
      </c>
      <c r="E3874" s="111" t="str">
        <f t="shared" ca="1" si="60"/>
        <v/>
      </c>
      <c r="F3874" s="111" t="str">
        <f>IFERROR(VLOOKUP($I$4&amp;"--"&amp;ROW(A3868),'Clie-F'!$A$5:$J$7000,9,0),"")</f>
        <v/>
      </c>
      <c r="G3874" s="111" t="str">
        <f>IFERROR(VLOOKUP($I$4&amp;"--"&amp;ROW(A3868),'Clie-F'!$A$5:$J$7000,10,0),"")</f>
        <v/>
      </c>
    </row>
    <row r="3875" spans="2:7" ht="30" customHeight="1" x14ac:dyDescent="0.3">
      <c r="B3875" s="110">
        <v>3869</v>
      </c>
      <c r="C3875" s="111" t="str">
        <f>IFERROR(VLOOKUP($I$4&amp;"--"&amp;ROW(A3869),'Clie-F'!$A$5:$H$7000,4,0),"")</f>
        <v/>
      </c>
      <c r="D3875" s="112" t="str">
        <f>IFERROR(VLOOKUP($I$4&amp;"--"&amp;ROW(A3869),'Clie-F'!$A$5:$H$7000,7,0),"")</f>
        <v/>
      </c>
      <c r="E3875" s="111" t="str">
        <f t="shared" ca="1" si="60"/>
        <v/>
      </c>
      <c r="F3875" s="111" t="str">
        <f>IFERROR(VLOOKUP($I$4&amp;"--"&amp;ROW(A3869),'Clie-F'!$A$5:$J$7000,9,0),"")</f>
        <v/>
      </c>
      <c r="G3875" s="111" t="str">
        <f>IFERROR(VLOOKUP($I$4&amp;"--"&amp;ROW(A3869),'Clie-F'!$A$5:$J$7000,10,0),"")</f>
        <v/>
      </c>
    </row>
    <row r="3876" spans="2:7" ht="30" customHeight="1" x14ac:dyDescent="0.3">
      <c r="B3876" s="110">
        <v>3870</v>
      </c>
      <c r="C3876" s="111" t="str">
        <f>IFERROR(VLOOKUP($I$4&amp;"--"&amp;ROW(A3870),'Clie-F'!$A$5:$H$7000,4,0),"")</f>
        <v/>
      </c>
      <c r="D3876" s="112" t="str">
        <f>IFERROR(VLOOKUP($I$4&amp;"--"&amp;ROW(A3870),'Clie-F'!$A$5:$H$7000,7,0),"")</f>
        <v/>
      </c>
      <c r="E3876" s="111" t="str">
        <f t="shared" ca="1" si="60"/>
        <v/>
      </c>
      <c r="F3876" s="111" t="str">
        <f>IFERROR(VLOOKUP($I$4&amp;"--"&amp;ROW(A3870),'Clie-F'!$A$5:$J$7000,9,0),"")</f>
        <v/>
      </c>
      <c r="G3876" s="111" t="str">
        <f>IFERROR(VLOOKUP($I$4&amp;"--"&amp;ROW(A3870),'Clie-F'!$A$5:$J$7000,10,0),"")</f>
        <v/>
      </c>
    </row>
    <row r="3877" spans="2:7" ht="30" customHeight="1" x14ac:dyDescent="0.3">
      <c r="B3877" s="110">
        <v>3871</v>
      </c>
      <c r="C3877" s="111" t="str">
        <f>IFERROR(VLOOKUP($I$4&amp;"--"&amp;ROW(A3871),'Clie-F'!$A$5:$H$7000,4,0),"")</f>
        <v/>
      </c>
      <c r="D3877" s="112" t="str">
        <f>IFERROR(VLOOKUP($I$4&amp;"--"&amp;ROW(A3871),'Clie-F'!$A$5:$H$7000,7,0),"")</f>
        <v/>
      </c>
      <c r="E3877" s="111" t="str">
        <f t="shared" ca="1" si="60"/>
        <v/>
      </c>
      <c r="F3877" s="111" t="str">
        <f>IFERROR(VLOOKUP($I$4&amp;"--"&amp;ROW(A3871),'Clie-F'!$A$5:$J$7000,9,0),"")</f>
        <v/>
      </c>
      <c r="G3877" s="111" t="str">
        <f>IFERROR(VLOOKUP($I$4&amp;"--"&amp;ROW(A3871),'Clie-F'!$A$5:$J$7000,10,0),"")</f>
        <v/>
      </c>
    </row>
    <row r="3878" spans="2:7" ht="30" customHeight="1" x14ac:dyDescent="0.3">
      <c r="B3878" s="110">
        <v>3872</v>
      </c>
      <c r="C3878" s="111" t="str">
        <f>IFERROR(VLOOKUP($I$4&amp;"--"&amp;ROW(A3872),'Clie-F'!$A$5:$H$7000,4,0),"")</f>
        <v/>
      </c>
      <c r="D3878" s="112" t="str">
        <f>IFERROR(VLOOKUP($I$4&amp;"--"&amp;ROW(A3872),'Clie-F'!$A$5:$H$7000,7,0),"")</f>
        <v/>
      </c>
      <c r="E3878" s="111" t="str">
        <f t="shared" ca="1" si="60"/>
        <v/>
      </c>
      <c r="F3878" s="111" t="str">
        <f>IFERROR(VLOOKUP($I$4&amp;"--"&amp;ROW(A3872),'Clie-F'!$A$5:$J$7000,9,0),"")</f>
        <v/>
      </c>
      <c r="G3878" s="111" t="str">
        <f>IFERROR(VLOOKUP($I$4&amp;"--"&amp;ROW(A3872),'Clie-F'!$A$5:$J$7000,10,0),"")</f>
        <v/>
      </c>
    </row>
    <row r="3879" spans="2:7" ht="30" customHeight="1" x14ac:dyDescent="0.3">
      <c r="B3879" s="110">
        <v>3873</v>
      </c>
      <c r="C3879" s="111" t="str">
        <f>IFERROR(VLOOKUP($I$4&amp;"--"&amp;ROW(A3873),'Clie-F'!$A$5:$H$7000,4,0),"")</f>
        <v/>
      </c>
      <c r="D3879" s="112" t="str">
        <f>IFERROR(VLOOKUP($I$4&amp;"--"&amp;ROW(A3873),'Clie-F'!$A$5:$H$7000,7,0),"")</f>
        <v/>
      </c>
      <c r="E3879" s="111" t="str">
        <f t="shared" ca="1" si="60"/>
        <v/>
      </c>
      <c r="F3879" s="111" t="str">
        <f>IFERROR(VLOOKUP($I$4&amp;"--"&amp;ROW(A3873),'Clie-F'!$A$5:$J$7000,9,0),"")</f>
        <v/>
      </c>
      <c r="G3879" s="111" t="str">
        <f>IFERROR(VLOOKUP($I$4&amp;"--"&amp;ROW(A3873),'Clie-F'!$A$5:$J$7000,10,0),"")</f>
        <v/>
      </c>
    </row>
    <row r="3880" spans="2:7" ht="30" customHeight="1" x14ac:dyDescent="0.3">
      <c r="B3880" s="110">
        <v>3874</v>
      </c>
      <c r="C3880" s="111" t="str">
        <f>IFERROR(VLOOKUP($I$4&amp;"--"&amp;ROW(A3874),'Clie-F'!$A$5:$H$7000,4,0),"")</f>
        <v/>
      </c>
      <c r="D3880" s="112" t="str">
        <f>IFERROR(VLOOKUP($I$4&amp;"--"&amp;ROW(A3874),'Clie-F'!$A$5:$H$7000,7,0),"")</f>
        <v/>
      </c>
      <c r="E3880" s="111" t="str">
        <f t="shared" ca="1" si="60"/>
        <v/>
      </c>
      <c r="F3880" s="111" t="str">
        <f>IFERROR(VLOOKUP($I$4&amp;"--"&amp;ROW(A3874),'Clie-F'!$A$5:$J$7000,9,0),"")</f>
        <v/>
      </c>
      <c r="G3880" s="111" t="str">
        <f>IFERROR(VLOOKUP($I$4&amp;"--"&amp;ROW(A3874),'Clie-F'!$A$5:$J$7000,10,0),"")</f>
        <v/>
      </c>
    </row>
    <row r="3881" spans="2:7" ht="30" customHeight="1" x14ac:dyDescent="0.3">
      <c r="B3881" s="110">
        <v>3875</v>
      </c>
      <c r="C3881" s="111" t="str">
        <f>IFERROR(VLOOKUP($I$4&amp;"--"&amp;ROW(A3875),'Clie-F'!$A$5:$H$7000,4,0),"")</f>
        <v/>
      </c>
      <c r="D3881" s="112" t="str">
        <f>IFERROR(VLOOKUP($I$4&amp;"--"&amp;ROW(A3875),'Clie-F'!$A$5:$H$7000,7,0),"")</f>
        <v/>
      </c>
      <c r="E3881" s="111" t="str">
        <f t="shared" ca="1" si="60"/>
        <v/>
      </c>
      <c r="F3881" s="111" t="str">
        <f>IFERROR(VLOOKUP($I$4&amp;"--"&amp;ROW(A3875),'Clie-F'!$A$5:$J$7000,9,0),"")</f>
        <v/>
      </c>
      <c r="G3881" s="111" t="str">
        <f>IFERROR(VLOOKUP($I$4&amp;"--"&amp;ROW(A3875),'Clie-F'!$A$5:$J$7000,10,0),"")</f>
        <v/>
      </c>
    </row>
    <row r="3882" spans="2:7" ht="30" customHeight="1" x14ac:dyDescent="0.3">
      <c r="B3882" s="110">
        <v>3876</v>
      </c>
      <c r="C3882" s="111" t="str">
        <f>IFERROR(VLOOKUP($I$4&amp;"--"&amp;ROW(A3876),'Clie-F'!$A$5:$H$7000,4,0),"")</f>
        <v/>
      </c>
      <c r="D3882" s="112" t="str">
        <f>IFERROR(VLOOKUP($I$4&amp;"--"&amp;ROW(A3876),'Clie-F'!$A$5:$H$7000,7,0),"")</f>
        <v/>
      </c>
      <c r="E3882" s="111" t="str">
        <f t="shared" ca="1" si="60"/>
        <v/>
      </c>
      <c r="F3882" s="111" t="str">
        <f>IFERROR(VLOOKUP($I$4&amp;"--"&amp;ROW(A3876),'Clie-F'!$A$5:$J$7000,9,0),"")</f>
        <v/>
      </c>
      <c r="G3882" s="111" t="str">
        <f>IFERROR(VLOOKUP($I$4&amp;"--"&amp;ROW(A3876),'Clie-F'!$A$5:$J$7000,10,0),"")</f>
        <v/>
      </c>
    </row>
    <row r="3883" spans="2:7" ht="30" customHeight="1" x14ac:dyDescent="0.3">
      <c r="B3883" s="110">
        <v>3877</v>
      </c>
      <c r="C3883" s="111" t="str">
        <f>IFERROR(VLOOKUP($I$4&amp;"--"&amp;ROW(A3877),'Clie-F'!$A$5:$H$7000,4,0),"")</f>
        <v/>
      </c>
      <c r="D3883" s="112" t="str">
        <f>IFERROR(VLOOKUP($I$4&amp;"--"&amp;ROW(A3877),'Clie-F'!$A$5:$H$7000,7,0),"")</f>
        <v/>
      </c>
      <c r="E3883" s="111" t="str">
        <f t="shared" ca="1" si="60"/>
        <v/>
      </c>
      <c r="F3883" s="111" t="str">
        <f>IFERROR(VLOOKUP($I$4&amp;"--"&amp;ROW(A3877),'Clie-F'!$A$5:$J$7000,9,0),"")</f>
        <v/>
      </c>
      <c r="G3883" s="111" t="str">
        <f>IFERROR(VLOOKUP($I$4&amp;"--"&amp;ROW(A3877),'Clie-F'!$A$5:$J$7000,10,0),"")</f>
        <v/>
      </c>
    </row>
    <row r="3884" spans="2:7" ht="30" customHeight="1" x14ac:dyDescent="0.3">
      <c r="B3884" s="110">
        <v>3878</v>
      </c>
      <c r="C3884" s="111" t="str">
        <f>IFERROR(VLOOKUP($I$4&amp;"--"&amp;ROW(A3878),'Clie-F'!$A$5:$H$7000,4,0),"")</f>
        <v/>
      </c>
      <c r="D3884" s="112" t="str">
        <f>IFERROR(VLOOKUP($I$4&amp;"--"&amp;ROW(A3878),'Clie-F'!$A$5:$H$7000,7,0),"")</f>
        <v/>
      </c>
      <c r="E3884" s="111" t="str">
        <f t="shared" ca="1" si="60"/>
        <v/>
      </c>
      <c r="F3884" s="111" t="str">
        <f>IFERROR(VLOOKUP($I$4&amp;"--"&amp;ROW(A3878),'Clie-F'!$A$5:$J$7000,9,0),"")</f>
        <v/>
      </c>
      <c r="G3884" s="111" t="str">
        <f>IFERROR(VLOOKUP($I$4&amp;"--"&amp;ROW(A3878),'Clie-F'!$A$5:$J$7000,10,0),"")</f>
        <v/>
      </c>
    </row>
    <row r="3885" spans="2:7" ht="30" customHeight="1" x14ac:dyDescent="0.3">
      <c r="B3885" s="110">
        <v>3879</v>
      </c>
      <c r="C3885" s="111" t="str">
        <f>IFERROR(VLOOKUP($I$4&amp;"--"&amp;ROW(A3879),'Clie-F'!$A$5:$H$7000,4,0),"")</f>
        <v/>
      </c>
      <c r="D3885" s="112" t="str">
        <f>IFERROR(VLOOKUP($I$4&amp;"--"&amp;ROW(A3879),'Clie-F'!$A$5:$H$7000,7,0),"")</f>
        <v/>
      </c>
      <c r="E3885" s="111" t="str">
        <f t="shared" ca="1" si="60"/>
        <v/>
      </c>
      <c r="F3885" s="111" t="str">
        <f>IFERROR(VLOOKUP($I$4&amp;"--"&amp;ROW(A3879),'Clie-F'!$A$5:$J$7000,9,0),"")</f>
        <v/>
      </c>
      <c r="G3885" s="111" t="str">
        <f>IFERROR(VLOOKUP($I$4&amp;"--"&amp;ROW(A3879),'Clie-F'!$A$5:$J$7000,10,0),"")</f>
        <v/>
      </c>
    </row>
    <row r="3886" spans="2:7" ht="30" customHeight="1" x14ac:dyDescent="0.3">
      <c r="B3886" s="110">
        <v>3880</v>
      </c>
      <c r="C3886" s="111" t="str">
        <f>IFERROR(VLOOKUP($I$4&amp;"--"&amp;ROW(A3880),'Clie-F'!$A$5:$H$7000,4,0),"")</f>
        <v/>
      </c>
      <c r="D3886" s="112" t="str">
        <f>IFERROR(VLOOKUP($I$4&amp;"--"&amp;ROW(A3880),'Clie-F'!$A$5:$H$7000,7,0),"")</f>
        <v/>
      </c>
      <c r="E3886" s="111" t="str">
        <f t="shared" ca="1" si="60"/>
        <v/>
      </c>
      <c r="F3886" s="111" t="str">
        <f>IFERROR(VLOOKUP($I$4&amp;"--"&amp;ROW(A3880),'Clie-F'!$A$5:$J$7000,9,0),"")</f>
        <v/>
      </c>
      <c r="G3886" s="111" t="str">
        <f>IFERROR(VLOOKUP($I$4&amp;"--"&amp;ROW(A3880),'Clie-F'!$A$5:$J$7000,10,0),"")</f>
        <v/>
      </c>
    </row>
    <row r="3887" spans="2:7" ht="30" customHeight="1" x14ac:dyDescent="0.3">
      <c r="B3887" s="110">
        <v>3881</v>
      </c>
      <c r="C3887" s="111" t="str">
        <f>IFERROR(VLOOKUP($I$4&amp;"--"&amp;ROW(A3881),'Clie-F'!$A$5:$H$7000,4,0),"")</f>
        <v/>
      </c>
      <c r="D3887" s="112" t="str">
        <f>IFERROR(VLOOKUP($I$4&amp;"--"&amp;ROW(A3881),'Clie-F'!$A$5:$H$7000,7,0),"")</f>
        <v/>
      </c>
      <c r="E3887" s="111" t="str">
        <f t="shared" ca="1" si="60"/>
        <v/>
      </c>
      <c r="F3887" s="111" t="str">
        <f>IFERROR(VLOOKUP($I$4&amp;"--"&amp;ROW(A3881),'Clie-F'!$A$5:$J$7000,9,0),"")</f>
        <v/>
      </c>
      <c r="G3887" s="111" t="str">
        <f>IFERROR(VLOOKUP($I$4&amp;"--"&amp;ROW(A3881),'Clie-F'!$A$5:$J$7000,10,0),"")</f>
        <v/>
      </c>
    </row>
    <row r="3888" spans="2:7" ht="30" customHeight="1" x14ac:dyDescent="0.3">
      <c r="B3888" s="110">
        <v>3882</v>
      </c>
      <c r="C3888" s="111" t="str">
        <f>IFERROR(VLOOKUP($I$4&amp;"--"&amp;ROW(A3882),'Clie-F'!$A$5:$H$7000,4,0),"")</f>
        <v/>
      </c>
      <c r="D3888" s="112" t="str">
        <f>IFERROR(VLOOKUP($I$4&amp;"--"&amp;ROW(A3882),'Clie-F'!$A$5:$H$7000,7,0),"")</f>
        <v/>
      </c>
      <c r="E3888" s="111" t="str">
        <f t="shared" ca="1" si="60"/>
        <v/>
      </c>
      <c r="F3888" s="111" t="str">
        <f>IFERROR(VLOOKUP($I$4&amp;"--"&amp;ROW(A3882),'Clie-F'!$A$5:$J$7000,9,0),"")</f>
        <v/>
      </c>
      <c r="G3888" s="111" t="str">
        <f>IFERROR(VLOOKUP($I$4&amp;"--"&amp;ROW(A3882),'Clie-F'!$A$5:$J$7000,10,0),"")</f>
        <v/>
      </c>
    </row>
    <row r="3889" spans="2:7" ht="30" customHeight="1" x14ac:dyDescent="0.3">
      <c r="B3889" s="110">
        <v>3883</v>
      </c>
      <c r="C3889" s="111" t="str">
        <f>IFERROR(VLOOKUP($I$4&amp;"--"&amp;ROW(A3883),'Clie-F'!$A$5:$H$7000,4,0),"")</f>
        <v/>
      </c>
      <c r="D3889" s="112" t="str">
        <f>IFERROR(VLOOKUP($I$4&amp;"--"&amp;ROW(A3883),'Clie-F'!$A$5:$H$7000,7,0),"")</f>
        <v/>
      </c>
      <c r="E3889" s="111" t="str">
        <f t="shared" ca="1" si="60"/>
        <v/>
      </c>
      <c r="F3889" s="111" t="str">
        <f>IFERROR(VLOOKUP($I$4&amp;"--"&amp;ROW(A3883),'Clie-F'!$A$5:$J$7000,9,0),"")</f>
        <v/>
      </c>
      <c r="G3889" s="111" t="str">
        <f>IFERROR(VLOOKUP($I$4&amp;"--"&amp;ROW(A3883),'Clie-F'!$A$5:$J$7000,10,0),"")</f>
        <v/>
      </c>
    </row>
    <row r="3890" spans="2:7" ht="30" customHeight="1" x14ac:dyDescent="0.3">
      <c r="B3890" s="110">
        <v>3884</v>
      </c>
      <c r="C3890" s="111" t="str">
        <f>IFERROR(VLOOKUP($I$4&amp;"--"&amp;ROW(A3884),'Clie-F'!$A$5:$H$7000,4,0),"")</f>
        <v/>
      </c>
      <c r="D3890" s="112" t="str">
        <f>IFERROR(VLOOKUP($I$4&amp;"--"&amp;ROW(A3884),'Clie-F'!$A$5:$H$7000,7,0),"")</f>
        <v/>
      </c>
      <c r="E3890" s="111" t="str">
        <f t="shared" ca="1" si="60"/>
        <v/>
      </c>
      <c r="F3890" s="111" t="str">
        <f>IFERROR(VLOOKUP($I$4&amp;"--"&amp;ROW(A3884),'Clie-F'!$A$5:$J$7000,9,0),"")</f>
        <v/>
      </c>
      <c r="G3890" s="111" t="str">
        <f>IFERROR(VLOOKUP($I$4&amp;"--"&amp;ROW(A3884),'Clie-F'!$A$5:$J$7000,10,0),"")</f>
        <v/>
      </c>
    </row>
    <row r="3891" spans="2:7" ht="30" customHeight="1" x14ac:dyDescent="0.3">
      <c r="B3891" s="110">
        <v>3885</v>
      </c>
      <c r="C3891" s="111" t="str">
        <f>IFERROR(VLOOKUP($I$4&amp;"--"&amp;ROW(A3885),'Clie-F'!$A$5:$H$7000,4,0),"")</f>
        <v/>
      </c>
      <c r="D3891" s="112" t="str">
        <f>IFERROR(VLOOKUP($I$4&amp;"--"&amp;ROW(A3885),'Clie-F'!$A$5:$H$7000,7,0),"")</f>
        <v/>
      </c>
      <c r="E3891" s="111" t="str">
        <f t="shared" ca="1" si="60"/>
        <v/>
      </c>
      <c r="F3891" s="111" t="str">
        <f>IFERROR(VLOOKUP($I$4&amp;"--"&amp;ROW(A3885),'Clie-F'!$A$5:$J$7000,9,0),"")</f>
        <v/>
      </c>
      <c r="G3891" s="111" t="str">
        <f>IFERROR(VLOOKUP($I$4&amp;"--"&amp;ROW(A3885),'Clie-F'!$A$5:$J$7000,10,0),"")</f>
        <v/>
      </c>
    </row>
    <row r="3892" spans="2:7" ht="30" customHeight="1" x14ac:dyDescent="0.3">
      <c r="B3892" s="110">
        <v>3886</v>
      </c>
      <c r="C3892" s="111" t="str">
        <f>IFERROR(VLOOKUP($I$4&amp;"--"&amp;ROW(A3886),'Clie-F'!$A$5:$H$7000,4,0),"")</f>
        <v/>
      </c>
      <c r="D3892" s="112" t="str">
        <f>IFERROR(VLOOKUP($I$4&amp;"--"&amp;ROW(A3886),'Clie-F'!$A$5:$H$7000,7,0),"")</f>
        <v/>
      </c>
      <c r="E3892" s="111" t="str">
        <f t="shared" ca="1" si="60"/>
        <v/>
      </c>
      <c r="F3892" s="111" t="str">
        <f>IFERROR(VLOOKUP($I$4&amp;"--"&amp;ROW(A3886),'Clie-F'!$A$5:$J$7000,9,0),"")</f>
        <v/>
      </c>
      <c r="G3892" s="111" t="str">
        <f>IFERROR(VLOOKUP($I$4&amp;"--"&amp;ROW(A3886),'Clie-F'!$A$5:$J$7000,10,0),"")</f>
        <v/>
      </c>
    </row>
    <row r="3893" spans="2:7" ht="30" customHeight="1" x14ac:dyDescent="0.3">
      <c r="B3893" s="110">
        <v>3887</v>
      </c>
      <c r="C3893" s="111" t="str">
        <f>IFERROR(VLOOKUP($I$4&amp;"--"&amp;ROW(A3887),'Clie-F'!$A$5:$H$7000,4,0),"")</f>
        <v/>
      </c>
      <c r="D3893" s="112" t="str">
        <f>IFERROR(VLOOKUP($I$4&amp;"--"&amp;ROW(A3887),'Clie-F'!$A$5:$H$7000,7,0),"")</f>
        <v/>
      </c>
      <c r="E3893" s="111" t="str">
        <f t="shared" ca="1" si="60"/>
        <v/>
      </c>
      <c r="F3893" s="111" t="str">
        <f>IFERROR(VLOOKUP($I$4&amp;"--"&amp;ROW(A3887),'Clie-F'!$A$5:$J$7000,9,0),"")</f>
        <v/>
      </c>
      <c r="G3893" s="111" t="str">
        <f>IFERROR(VLOOKUP($I$4&amp;"--"&amp;ROW(A3887),'Clie-F'!$A$5:$J$7000,10,0),"")</f>
        <v/>
      </c>
    </row>
    <row r="3894" spans="2:7" ht="30" customHeight="1" x14ac:dyDescent="0.3">
      <c r="B3894" s="110">
        <v>3888</v>
      </c>
      <c r="C3894" s="111" t="str">
        <f>IFERROR(VLOOKUP($I$4&amp;"--"&amp;ROW(A3888),'Clie-F'!$A$5:$H$7000,4,0),"")</f>
        <v/>
      </c>
      <c r="D3894" s="112" t="str">
        <f>IFERROR(VLOOKUP($I$4&amp;"--"&amp;ROW(A3888),'Clie-F'!$A$5:$H$7000,7,0),"")</f>
        <v/>
      </c>
      <c r="E3894" s="111" t="str">
        <f t="shared" ca="1" si="60"/>
        <v/>
      </c>
      <c r="F3894" s="111" t="str">
        <f>IFERROR(VLOOKUP($I$4&amp;"--"&amp;ROW(A3888),'Clie-F'!$A$5:$J$7000,9,0),"")</f>
        <v/>
      </c>
      <c r="G3894" s="111" t="str">
        <f>IFERROR(VLOOKUP($I$4&amp;"--"&amp;ROW(A3888),'Clie-F'!$A$5:$J$7000,10,0),"")</f>
        <v/>
      </c>
    </row>
    <row r="3895" spans="2:7" ht="30" customHeight="1" x14ac:dyDescent="0.3">
      <c r="B3895" s="110">
        <v>3889</v>
      </c>
      <c r="C3895" s="111" t="str">
        <f>IFERROR(VLOOKUP($I$4&amp;"--"&amp;ROW(A3889),'Clie-F'!$A$5:$H$7000,4,0),"")</f>
        <v/>
      </c>
      <c r="D3895" s="112" t="str">
        <f>IFERROR(VLOOKUP($I$4&amp;"--"&amp;ROW(A3889),'Clie-F'!$A$5:$H$7000,7,0),"")</f>
        <v/>
      </c>
      <c r="E3895" s="111" t="str">
        <f t="shared" ca="1" si="60"/>
        <v/>
      </c>
      <c r="F3895" s="111" t="str">
        <f>IFERROR(VLOOKUP($I$4&amp;"--"&amp;ROW(A3889),'Clie-F'!$A$5:$J$7000,9,0),"")</f>
        <v/>
      </c>
      <c r="G3895" s="111" t="str">
        <f>IFERROR(VLOOKUP($I$4&amp;"--"&amp;ROW(A3889),'Clie-F'!$A$5:$J$7000,10,0),"")</f>
        <v/>
      </c>
    </row>
    <row r="3896" spans="2:7" ht="30" customHeight="1" x14ac:dyDescent="0.3">
      <c r="B3896" s="110">
        <v>3890</v>
      </c>
      <c r="C3896" s="111" t="str">
        <f>IFERROR(VLOOKUP($I$4&amp;"--"&amp;ROW(A3890),'Clie-F'!$A$5:$H$7000,4,0),"")</f>
        <v/>
      </c>
      <c r="D3896" s="112" t="str">
        <f>IFERROR(VLOOKUP($I$4&amp;"--"&amp;ROW(A3890),'Clie-F'!$A$5:$H$7000,7,0),"")</f>
        <v/>
      </c>
      <c r="E3896" s="111" t="str">
        <f t="shared" ca="1" si="60"/>
        <v/>
      </c>
      <c r="F3896" s="111" t="str">
        <f>IFERROR(VLOOKUP($I$4&amp;"--"&amp;ROW(A3890),'Clie-F'!$A$5:$J$7000,9,0),"")</f>
        <v/>
      </c>
      <c r="G3896" s="111" t="str">
        <f>IFERROR(VLOOKUP($I$4&amp;"--"&amp;ROW(A3890),'Clie-F'!$A$5:$J$7000,10,0),"")</f>
        <v/>
      </c>
    </row>
    <row r="3897" spans="2:7" ht="30" customHeight="1" x14ac:dyDescent="0.3">
      <c r="B3897" s="110">
        <v>3891</v>
      </c>
      <c r="C3897" s="111" t="str">
        <f>IFERROR(VLOOKUP($I$4&amp;"--"&amp;ROW(A3891),'Clie-F'!$A$5:$H$7000,4,0),"")</f>
        <v/>
      </c>
      <c r="D3897" s="112" t="str">
        <f>IFERROR(VLOOKUP($I$4&amp;"--"&amp;ROW(A3891),'Clie-F'!$A$5:$H$7000,7,0),"")</f>
        <v/>
      </c>
      <c r="E3897" s="111" t="str">
        <f t="shared" ca="1" si="60"/>
        <v/>
      </c>
      <c r="F3897" s="111" t="str">
        <f>IFERROR(VLOOKUP($I$4&amp;"--"&amp;ROW(A3891),'Clie-F'!$A$5:$J$7000,9,0),"")</f>
        <v/>
      </c>
      <c r="G3897" s="111" t="str">
        <f>IFERROR(VLOOKUP($I$4&amp;"--"&amp;ROW(A3891),'Clie-F'!$A$5:$J$7000,10,0),"")</f>
        <v/>
      </c>
    </row>
    <row r="3898" spans="2:7" ht="30" customHeight="1" x14ac:dyDescent="0.3">
      <c r="B3898" s="110">
        <v>3892</v>
      </c>
      <c r="C3898" s="111" t="str">
        <f>IFERROR(VLOOKUP($I$4&amp;"--"&amp;ROW(A3892),'Clie-F'!$A$5:$H$7000,4,0),"")</f>
        <v/>
      </c>
      <c r="D3898" s="112" t="str">
        <f>IFERROR(VLOOKUP($I$4&amp;"--"&amp;ROW(A3892),'Clie-F'!$A$5:$H$7000,7,0),"")</f>
        <v/>
      </c>
      <c r="E3898" s="111" t="str">
        <f t="shared" ca="1" si="60"/>
        <v/>
      </c>
      <c r="F3898" s="111" t="str">
        <f>IFERROR(VLOOKUP($I$4&amp;"--"&amp;ROW(A3892),'Clie-F'!$A$5:$J$7000,9,0),"")</f>
        <v/>
      </c>
      <c r="G3898" s="111" t="str">
        <f>IFERROR(VLOOKUP($I$4&amp;"--"&amp;ROW(A3892),'Clie-F'!$A$5:$J$7000,10,0),"")</f>
        <v/>
      </c>
    </row>
    <row r="3899" spans="2:7" ht="30" customHeight="1" x14ac:dyDescent="0.3">
      <c r="B3899" s="110">
        <v>3893</v>
      </c>
      <c r="C3899" s="111" t="str">
        <f>IFERROR(VLOOKUP($I$4&amp;"--"&amp;ROW(A3893),'Clie-F'!$A$5:$H$7000,4,0),"")</f>
        <v/>
      </c>
      <c r="D3899" s="112" t="str">
        <f>IFERROR(VLOOKUP($I$4&amp;"--"&amp;ROW(A3893),'Clie-F'!$A$5:$H$7000,7,0),"")</f>
        <v/>
      </c>
      <c r="E3899" s="111" t="str">
        <f t="shared" ca="1" si="60"/>
        <v/>
      </c>
      <c r="F3899" s="111" t="str">
        <f>IFERROR(VLOOKUP($I$4&amp;"--"&amp;ROW(A3893),'Clie-F'!$A$5:$J$7000,9,0),"")</f>
        <v/>
      </c>
      <c r="G3899" s="111" t="str">
        <f>IFERROR(VLOOKUP($I$4&amp;"--"&amp;ROW(A3893),'Clie-F'!$A$5:$J$7000,10,0),"")</f>
        <v/>
      </c>
    </row>
    <row r="3900" spans="2:7" ht="30" customHeight="1" x14ac:dyDescent="0.3">
      <c r="B3900" s="110">
        <v>3894</v>
      </c>
      <c r="C3900" s="111" t="str">
        <f>IFERROR(VLOOKUP($I$4&amp;"--"&amp;ROW(A3894),'Clie-F'!$A$5:$H$7000,4,0),"")</f>
        <v/>
      </c>
      <c r="D3900" s="112" t="str">
        <f>IFERROR(VLOOKUP($I$4&amp;"--"&amp;ROW(A3894),'Clie-F'!$A$5:$H$7000,7,0),"")</f>
        <v/>
      </c>
      <c r="E3900" s="111" t="str">
        <f t="shared" ca="1" si="60"/>
        <v/>
      </c>
      <c r="F3900" s="111" t="str">
        <f>IFERROR(VLOOKUP($I$4&amp;"--"&amp;ROW(A3894),'Clie-F'!$A$5:$J$7000,9,0),"")</f>
        <v/>
      </c>
      <c r="G3900" s="111" t="str">
        <f>IFERROR(VLOOKUP($I$4&amp;"--"&amp;ROW(A3894),'Clie-F'!$A$5:$J$7000,10,0),"")</f>
        <v/>
      </c>
    </row>
    <row r="3901" spans="2:7" ht="30" customHeight="1" x14ac:dyDescent="0.3">
      <c r="B3901" s="110">
        <v>3895</v>
      </c>
      <c r="C3901" s="111" t="str">
        <f>IFERROR(VLOOKUP($I$4&amp;"--"&amp;ROW(A3895),'Clie-F'!$A$5:$H$7000,4,0),"")</f>
        <v/>
      </c>
      <c r="D3901" s="112" t="str">
        <f>IFERROR(VLOOKUP($I$4&amp;"--"&amp;ROW(A3895),'Clie-F'!$A$5:$H$7000,7,0),"")</f>
        <v/>
      </c>
      <c r="E3901" s="111" t="str">
        <f t="shared" ca="1" si="60"/>
        <v/>
      </c>
      <c r="F3901" s="111" t="str">
        <f>IFERROR(VLOOKUP($I$4&amp;"--"&amp;ROW(A3895),'Clie-F'!$A$5:$J$7000,9,0),"")</f>
        <v/>
      </c>
      <c r="G3901" s="111" t="str">
        <f>IFERROR(VLOOKUP($I$4&amp;"--"&amp;ROW(A3895),'Clie-F'!$A$5:$J$7000,10,0),"")</f>
        <v/>
      </c>
    </row>
    <row r="3902" spans="2:7" ht="30" customHeight="1" x14ac:dyDescent="0.3">
      <c r="B3902" s="110">
        <v>3896</v>
      </c>
      <c r="C3902" s="111" t="str">
        <f>IFERROR(VLOOKUP($I$4&amp;"--"&amp;ROW(A3896),'Clie-F'!$A$5:$H$7000,4,0),"")</f>
        <v/>
      </c>
      <c r="D3902" s="112" t="str">
        <f>IFERROR(VLOOKUP($I$4&amp;"--"&amp;ROW(A3896),'Clie-F'!$A$5:$H$7000,7,0),"")</f>
        <v/>
      </c>
      <c r="E3902" s="111" t="str">
        <f t="shared" ca="1" si="60"/>
        <v/>
      </c>
      <c r="F3902" s="111" t="str">
        <f>IFERROR(VLOOKUP($I$4&amp;"--"&amp;ROW(A3896),'Clie-F'!$A$5:$J$7000,9,0),"")</f>
        <v/>
      </c>
      <c r="G3902" s="111" t="str">
        <f>IFERROR(VLOOKUP($I$4&amp;"--"&amp;ROW(A3896),'Clie-F'!$A$5:$J$7000,10,0),"")</f>
        <v/>
      </c>
    </row>
    <row r="3903" spans="2:7" ht="30" customHeight="1" x14ac:dyDescent="0.3">
      <c r="B3903" s="110">
        <v>3897</v>
      </c>
      <c r="C3903" s="111" t="str">
        <f>IFERROR(VLOOKUP($I$4&amp;"--"&amp;ROW(A3897),'Clie-F'!$A$5:$H$7000,4,0),"")</f>
        <v/>
      </c>
      <c r="D3903" s="112" t="str">
        <f>IFERROR(VLOOKUP($I$4&amp;"--"&amp;ROW(A3897),'Clie-F'!$A$5:$H$7000,7,0),"")</f>
        <v/>
      </c>
      <c r="E3903" s="111" t="str">
        <f t="shared" ca="1" si="60"/>
        <v/>
      </c>
      <c r="F3903" s="111" t="str">
        <f>IFERROR(VLOOKUP($I$4&amp;"--"&amp;ROW(A3897),'Clie-F'!$A$5:$J$7000,9,0),"")</f>
        <v/>
      </c>
      <c r="G3903" s="111" t="str">
        <f>IFERROR(VLOOKUP($I$4&amp;"--"&amp;ROW(A3897),'Clie-F'!$A$5:$J$7000,10,0),"")</f>
        <v/>
      </c>
    </row>
    <row r="3904" spans="2:7" ht="30" customHeight="1" x14ac:dyDescent="0.3">
      <c r="B3904" s="110">
        <v>3898</v>
      </c>
      <c r="C3904" s="111" t="str">
        <f>IFERROR(VLOOKUP($I$4&amp;"--"&amp;ROW(A3898),'Clie-F'!$A$5:$H$7000,4,0),"")</f>
        <v/>
      </c>
      <c r="D3904" s="112" t="str">
        <f>IFERROR(VLOOKUP($I$4&amp;"--"&amp;ROW(A3898),'Clie-F'!$A$5:$H$7000,7,0),"")</f>
        <v/>
      </c>
      <c r="E3904" s="111" t="str">
        <f t="shared" ca="1" si="60"/>
        <v/>
      </c>
      <c r="F3904" s="111" t="str">
        <f>IFERROR(VLOOKUP($I$4&amp;"--"&amp;ROW(A3898),'Clie-F'!$A$5:$J$7000,9,0),"")</f>
        <v/>
      </c>
      <c r="G3904" s="111" t="str">
        <f>IFERROR(VLOOKUP($I$4&amp;"--"&amp;ROW(A3898),'Clie-F'!$A$5:$J$7000,10,0),"")</f>
        <v/>
      </c>
    </row>
    <row r="3905" spans="2:7" ht="30" customHeight="1" x14ac:dyDescent="0.3">
      <c r="B3905" s="110">
        <v>3899</v>
      </c>
      <c r="C3905" s="111" t="str">
        <f>IFERROR(VLOOKUP($I$4&amp;"--"&amp;ROW(A3899),'Clie-F'!$A$5:$H$7000,4,0),"")</f>
        <v/>
      </c>
      <c r="D3905" s="112" t="str">
        <f>IFERROR(VLOOKUP($I$4&amp;"--"&amp;ROW(A3899),'Clie-F'!$A$5:$H$7000,7,0),"")</f>
        <v/>
      </c>
      <c r="E3905" s="111" t="str">
        <f t="shared" ca="1" si="60"/>
        <v/>
      </c>
      <c r="F3905" s="111" t="str">
        <f>IFERROR(VLOOKUP($I$4&amp;"--"&amp;ROW(A3899),'Clie-F'!$A$5:$J$7000,9,0),"")</f>
        <v/>
      </c>
      <c r="G3905" s="111" t="str">
        <f>IFERROR(VLOOKUP($I$4&amp;"--"&amp;ROW(A3899),'Clie-F'!$A$5:$J$7000,10,0),"")</f>
        <v/>
      </c>
    </row>
    <row r="3906" spans="2:7" ht="30" customHeight="1" x14ac:dyDescent="0.3">
      <c r="B3906" s="110">
        <v>3900</v>
      </c>
      <c r="C3906" s="111" t="str">
        <f>IFERROR(VLOOKUP($I$4&amp;"--"&amp;ROW(A3900),'Clie-F'!$A$5:$H$7000,4,0),"")</f>
        <v/>
      </c>
      <c r="D3906" s="112" t="str">
        <f>IFERROR(VLOOKUP($I$4&amp;"--"&amp;ROW(A3900),'Clie-F'!$A$5:$H$7000,7,0),"")</f>
        <v/>
      </c>
      <c r="E3906" s="111" t="str">
        <f t="shared" ca="1" si="60"/>
        <v/>
      </c>
      <c r="F3906" s="111" t="str">
        <f>IFERROR(VLOOKUP($I$4&amp;"--"&amp;ROW(A3900),'Clie-F'!$A$5:$J$7000,9,0),"")</f>
        <v/>
      </c>
      <c r="G3906" s="111" t="str">
        <f>IFERROR(VLOOKUP($I$4&amp;"--"&amp;ROW(A3900),'Clie-F'!$A$5:$J$7000,10,0),"")</f>
        <v/>
      </c>
    </row>
    <row r="3907" spans="2:7" ht="30" customHeight="1" x14ac:dyDescent="0.3">
      <c r="B3907" s="110">
        <v>3901</v>
      </c>
      <c r="C3907" s="111" t="str">
        <f>IFERROR(VLOOKUP($I$4&amp;"--"&amp;ROW(A3901),'Clie-F'!$A$5:$H$7000,4,0),"")</f>
        <v/>
      </c>
      <c r="D3907" s="112" t="str">
        <f>IFERROR(VLOOKUP($I$4&amp;"--"&amp;ROW(A3901),'Clie-F'!$A$5:$H$7000,7,0),"")</f>
        <v/>
      </c>
      <c r="E3907" s="111" t="str">
        <f t="shared" ca="1" si="60"/>
        <v/>
      </c>
      <c r="F3907" s="111" t="str">
        <f>IFERROR(VLOOKUP($I$4&amp;"--"&amp;ROW(A3901),'Clie-F'!$A$5:$J$7000,9,0),"")</f>
        <v/>
      </c>
      <c r="G3907" s="111" t="str">
        <f>IFERROR(VLOOKUP($I$4&amp;"--"&amp;ROW(A3901),'Clie-F'!$A$5:$J$7000,10,0),"")</f>
        <v/>
      </c>
    </row>
    <row r="3908" spans="2:7" ht="30" customHeight="1" x14ac:dyDescent="0.3">
      <c r="B3908" s="110">
        <v>3902</v>
      </c>
      <c r="C3908" s="111" t="str">
        <f>IFERROR(VLOOKUP($I$4&amp;"--"&amp;ROW(A3902),'Clie-F'!$A$5:$H$7000,4,0),"")</f>
        <v/>
      </c>
      <c r="D3908" s="112" t="str">
        <f>IFERROR(VLOOKUP($I$4&amp;"--"&amp;ROW(A3902),'Clie-F'!$A$5:$H$7000,7,0),"")</f>
        <v/>
      </c>
      <c r="E3908" s="111" t="str">
        <f t="shared" ca="1" si="60"/>
        <v/>
      </c>
      <c r="F3908" s="111" t="str">
        <f>IFERROR(VLOOKUP($I$4&amp;"--"&amp;ROW(A3902),'Clie-F'!$A$5:$J$7000,9,0),"")</f>
        <v/>
      </c>
      <c r="G3908" s="111" t="str">
        <f>IFERROR(VLOOKUP($I$4&amp;"--"&amp;ROW(A3902),'Clie-F'!$A$5:$J$7000,10,0),"")</f>
        <v/>
      </c>
    </row>
    <row r="3909" spans="2:7" ht="30" customHeight="1" x14ac:dyDescent="0.3">
      <c r="B3909" s="110">
        <v>3903</v>
      </c>
      <c r="C3909" s="111" t="str">
        <f>IFERROR(VLOOKUP($I$4&amp;"--"&amp;ROW(A3903),'Clie-F'!$A$5:$H$7000,4,0),"")</f>
        <v/>
      </c>
      <c r="D3909" s="112" t="str">
        <f>IFERROR(VLOOKUP($I$4&amp;"--"&amp;ROW(A3903),'Clie-F'!$A$5:$H$7000,7,0),"")</f>
        <v/>
      </c>
      <c r="E3909" s="111" t="str">
        <f t="shared" ca="1" si="60"/>
        <v/>
      </c>
      <c r="F3909" s="111" t="str">
        <f>IFERROR(VLOOKUP($I$4&amp;"--"&amp;ROW(A3903),'Clie-F'!$A$5:$J$7000,9,0),"")</f>
        <v/>
      </c>
      <c r="G3909" s="111" t="str">
        <f>IFERROR(VLOOKUP($I$4&amp;"--"&amp;ROW(A3903),'Clie-F'!$A$5:$J$7000,10,0),"")</f>
        <v/>
      </c>
    </row>
    <row r="3910" spans="2:7" ht="30" customHeight="1" x14ac:dyDescent="0.3">
      <c r="B3910" s="110">
        <v>3904</v>
      </c>
      <c r="C3910" s="111" t="str">
        <f>IFERROR(VLOOKUP($I$4&amp;"--"&amp;ROW(A3904),'Clie-F'!$A$5:$H$7000,4,0),"")</f>
        <v/>
      </c>
      <c r="D3910" s="112" t="str">
        <f>IFERROR(VLOOKUP($I$4&amp;"--"&amp;ROW(A3904),'Clie-F'!$A$5:$H$7000,7,0),"")</f>
        <v/>
      </c>
      <c r="E3910" s="111" t="str">
        <f t="shared" ca="1" si="60"/>
        <v/>
      </c>
      <c r="F3910" s="111" t="str">
        <f>IFERROR(VLOOKUP($I$4&amp;"--"&amp;ROW(A3904),'Clie-F'!$A$5:$J$7000,9,0),"")</f>
        <v/>
      </c>
      <c r="G3910" s="111" t="str">
        <f>IFERROR(VLOOKUP($I$4&amp;"--"&amp;ROW(A3904),'Clie-F'!$A$5:$J$7000,10,0),"")</f>
        <v/>
      </c>
    </row>
    <row r="3911" spans="2:7" ht="30" customHeight="1" x14ac:dyDescent="0.3">
      <c r="B3911" s="110">
        <v>3905</v>
      </c>
      <c r="C3911" s="111" t="str">
        <f>IFERROR(VLOOKUP($I$4&amp;"--"&amp;ROW(A3905),'Clie-F'!$A$5:$H$7000,4,0),"")</f>
        <v/>
      </c>
      <c r="D3911" s="112" t="str">
        <f>IFERROR(VLOOKUP($I$4&amp;"--"&amp;ROW(A3905),'Clie-F'!$A$5:$H$7000,7,0),"")</f>
        <v/>
      </c>
      <c r="E3911" s="111" t="str">
        <f t="shared" ref="E3911:E3966" ca="1" si="61">IFERROR(IF(D3911,DATEDIF(D3911,TODAY(),"Y"),""),"")</f>
        <v/>
      </c>
      <c r="F3911" s="111" t="str">
        <f>IFERROR(VLOOKUP($I$4&amp;"--"&amp;ROW(A3905),'Clie-F'!$A$5:$J$7000,9,0),"")</f>
        <v/>
      </c>
      <c r="G3911" s="111" t="str">
        <f>IFERROR(VLOOKUP($I$4&amp;"--"&amp;ROW(A3905),'Clie-F'!$A$5:$J$7000,10,0),"")</f>
        <v/>
      </c>
    </row>
    <row r="3912" spans="2:7" ht="30" customHeight="1" x14ac:dyDescent="0.3">
      <c r="B3912" s="110">
        <v>3906</v>
      </c>
      <c r="C3912" s="111" t="str">
        <f>IFERROR(VLOOKUP($I$4&amp;"--"&amp;ROW(A3906),'Clie-F'!$A$5:$H$7000,4,0),"")</f>
        <v/>
      </c>
      <c r="D3912" s="112" t="str">
        <f>IFERROR(VLOOKUP($I$4&amp;"--"&amp;ROW(A3906),'Clie-F'!$A$5:$H$7000,7,0),"")</f>
        <v/>
      </c>
      <c r="E3912" s="111" t="str">
        <f t="shared" ca="1" si="61"/>
        <v/>
      </c>
      <c r="F3912" s="111" t="str">
        <f>IFERROR(VLOOKUP($I$4&amp;"--"&amp;ROW(A3906),'Clie-F'!$A$5:$J$7000,9,0),"")</f>
        <v/>
      </c>
      <c r="G3912" s="111" t="str">
        <f>IFERROR(VLOOKUP($I$4&amp;"--"&amp;ROW(A3906),'Clie-F'!$A$5:$J$7000,10,0),"")</f>
        <v/>
      </c>
    </row>
    <row r="3913" spans="2:7" ht="30" customHeight="1" x14ac:dyDescent="0.3">
      <c r="B3913" s="110">
        <v>3907</v>
      </c>
      <c r="C3913" s="111" t="str">
        <f>IFERROR(VLOOKUP($I$4&amp;"--"&amp;ROW(A3907),'Clie-F'!$A$5:$H$7000,4,0),"")</f>
        <v/>
      </c>
      <c r="D3913" s="112" t="str">
        <f>IFERROR(VLOOKUP($I$4&amp;"--"&amp;ROW(A3907),'Clie-F'!$A$5:$H$7000,7,0),"")</f>
        <v/>
      </c>
      <c r="E3913" s="111" t="str">
        <f t="shared" ca="1" si="61"/>
        <v/>
      </c>
      <c r="F3913" s="111" t="str">
        <f>IFERROR(VLOOKUP($I$4&amp;"--"&amp;ROW(A3907),'Clie-F'!$A$5:$J$7000,9,0),"")</f>
        <v/>
      </c>
      <c r="G3913" s="111" t="str">
        <f>IFERROR(VLOOKUP($I$4&amp;"--"&amp;ROW(A3907),'Clie-F'!$A$5:$J$7000,10,0),"")</f>
        <v/>
      </c>
    </row>
    <row r="3914" spans="2:7" ht="30" customHeight="1" x14ac:dyDescent="0.3">
      <c r="B3914" s="110">
        <v>3908</v>
      </c>
      <c r="C3914" s="111" t="str">
        <f>IFERROR(VLOOKUP($I$4&amp;"--"&amp;ROW(A3908),'Clie-F'!$A$5:$H$7000,4,0),"")</f>
        <v/>
      </c>
      <c r="D3914" s="112" t="str">
        <f>IFERROR(VLOOKUP($I$4&amp;"--"&amp;ROW(A3908),'Clie-F'!$A$5:$H$7000,7,0),"")</f>
        <v/>
      </c>
      <c r="E3914" s="111" t="str">
        <f t="shared" ca="1" si="61"/>
        <v/>
      </c>
      <c r="F3914" s="111" t="str">
        <f>IFERROR(VLOOKUP($I$4&amp;"--"&amp;ROW(A3908),'Clie-F'!$A$5:$J$7000,9,0),"")</f>
        <v/>
      </c>
      <c r="G3914" s="111" t="str">
        <f>IFERROR(VLOOKUP($I$4&amp;"--"&amp;ROW(A3908),'Clie-F'!$A$5:$J$7000,10,0),"")</f>
        <v/>
      </c>
    </row>
    <row r="3915" spans="2:7" ht="30" customHeight="1" x14ac:dyDescent="0.3">
      <c r="B3915" s="110">
        <v>3909</v>
      </c>
      <c r="C3915" s="111" t="str">
        <f>IFERROR(VLOOKUP($I$4&amp;"--"&amp;ROW(A3909),'Clie-F'!$A$5:$H$7000,4,0),"")</f>
        <v/>
      </c>
      <c r="D3915" s="112" t="str">
        <f>IFERROR(VLOOKUP($I$4&amp;"--"&amp;ROW(A3909),'Clie-F'!$A$5:$H$7000,7,0),"")</f>
        <v/>
      </c>
      <c r="E3915" s="111" t="str">
        <f t="shared" ca="1" si="61"/>
        <v/>
      </c>
      <c r="F3915" s="111" t="str">
        <f>IFERROR(VLOOKUP($I$4&amp;"--"&amp;ROW(A3909),'Clie-F'!$A$5:$J$7000,9,0),"")</f>
        <v/>
      </c>
      <c r="G3915" s="111" t="str">
        <f>IFERROR(VLOOKUP($I$4&amp;"--"&amp;ROW(A3909),'Clie-F'!$A$5:$J$7000,10,0),"")</f>
        <v/>
      </c>
    </row>
    <row r="3916" spans="2:7" ht="30" customHeight="1" x14ac:dyDescent="0.3">
      <c r="B3916" s="110">
        <v>3910</v>
      </c>
      <c r="C3916" s="111" t="str">
        <f>IFERROR(VLOOKUP($I$4&amp;"--"&amp;ROW(A3910),'Clie-F'!$A$5:$H$7000,4,0),"")</f>
        <v/>
      </c>
      <c r="D3916" s="112" t="str">
        <f>IFERROR(VLOOKUP($I$4&amp;"--"&amp;ROW(A3910),'Clie-F'!$A$5:$H$7000,7,0),"")</f>
        <v/>
      </c>
      <c r="E3916" s="111" t="str">
        <f t="shared" ca="1" si="61"/>
        <v/>
      </c>
      <c r="F3916" s="111" t="str">
        <f>IFERROR(VLOOKUP($I$4&amp;"--"&amp;ROW(A3910),'Clie-F'!$A$5:$J$7000,9,0),"")</f>
        <v/>
      </c>
      <c r="G3916" s="111" t="str">
        <f>IFERROR(VLOOKUP($I$4&amp;"--"&amp;ROW(A3910),'Clie-F'!$A$5:$J$7000,10,0),"")</f>
        <v/>
      </c>
    </row>
    <row r="3917" spans="2:7" ht="30" customHeight="1" x14ac:dyDescent="0.3">
      <c r="B3917" s="110">
        <v>3911</v>
      </c>
      <c r="C3917" s="111" t="str">
        <f>IFERROR(VLOOKUP($I$4&amp;"--"&amp;ROW(A3911),'Clie-F'!$A$5:$H$7000,4,0),"")</f>
        <v/>
      </c>
      <c r="D3917" s="112" t="str">
        <f>IFERROR(VLOOKUP($I$4&amp;"--"&amp;ROW(A3911),'Clie-F'!$A$5:$H$7000,7,0),"")</f>
        <v/>
      </c>
      <c r="E3917" s="111" t="str">
        <f t="shared" ca="1" si="61"/>
        <v/>
      </c>
      <c r="F3917" s="111" t="str">
        <f>IFERROR(VLOOKUP($I$4&amp;"--"&amp;ROW(A3911),'Clie-F'!$A$5:$J$7000,9,0),"")</f>
        <v/>
      </c>
      <c r="G3917" s="111" t="str">
        <f>IFERROR(VLOOKUP($I$4&amp;"--"&amp;ROW(A3911),'Clie-F'!$A$5:$J$7000,10,0),"")</f>
        <v/>
      </c>
    </row>
    <row r="3918" spans="2:7" ht="30" customHeight="1" x14ac:dyDescent="0.3">
      <c r="B3918" s="110">
        <v>3912</v>
      </c>
      <c r="C3918" s="111" t="str">
        <f>IFERROR(VLOOKUP($I$4&amp;"--"&amp;ROW(A3912),'Clie-F'!$A$5:$H$7000,4,0),"")</f>
        <v/>
      </c>
      <c r="D3918" s="112" t="str">
        <f>IFERROR(VLOOKUP($I$4&amp;"--"&amp;ROW(A3912),'Clie-F'!$A$5:$H$7000,7,0),"")</f>
        <v/>
      </c>
      <c r="E3918" s="111" t="str">
        <f t="shared" ca="1" si="61"/>
        <v/>
      </c>
      <c r="F3918" s="111" t="str">
        <f>IFERROR(VLOOKUP($I$4&amp;"--"&amp;ROW(A3912),'Clie-F'!$A$5:$J$7000,9,0),"")</f>
        <v/>
      </c>
      <c r="G3918" s="111" t="str">
        <f>IFERROR(VLOOKUP($I$4&amp;"--"&amp;ROW(A3912),'Clie-F'!$A$5:$J$7000,10,0),"")</f>
        <v/>
      </c>
    </row>
    <row r="3919" spans="2:7" ht="30" customHeight="1" x14ac:dyDescent="0.3">
      <c r="B3919" s="110">
        <v>3913</v>
      </c>
      <c r="C3919" s="111" t="str">
        <f>IFERROR(VLOOKUP($I$4&amp;"--"&amp;ROW(A3913),'Clie-F'!$A$5:$H$7000,4,0),"")</f>
        <v/>
      </c>
      <c r="D3919" s="112" t="str">
        <f>IFERROR(VLOOKUP($I$4&amp;"--"&amp;ROW(A3913),'Clie-F'!$A$5:$H$7000,7,0),"")</f>
        <v/>
      </c>
      <c r="E3919" s="111" t="str">
        <f t="shared" ca="1" si="61"/>
        <v/>
      </c>
      <c r="F3919" s="111" t="str">
        <f>IFERROR(VLOOKUP($I$4&amp;"--"&amp;ROW(A3913),'Clie-F'!$A$5:$J$7000,9,0),"")</f>
        <v/>
      </c>
      <c r="G3919" s="111" t="str">
        <f>IFERROR(VLOOKUP($I$4&amp;"--"&amp;ROW(A3913),'Clie-F'!$A$5:$J$7000,10,0),"")</f>
        <v/>
      </c>
    </row>
    <row r="3920" spans="2:7" ht="30" customHeight="1" x14ac:dyDescent="0.3">
      <c r="B3920" s="110">
        <v>3914</v>
      </c>
      <c r="C3920" s="111" t="str">
        <f>IFERROR(VLOOKUP($I$4&amp;"--"&amp;ROW(A3914),'Clie-F'!$A$5:$H$7000,4,0),"")</f>
        <v/>
      </c>
      <c r="D3920" s="112" t="str">
        <f>IFERROR(VLOOKUP($I$4&amp;"--"&amp;ROW(A3914),'Clie-F'!$A$5:$H$7000,7,0),"")</f>
        <v/>
      </c>
      <c r="E3920" s="111" t="str">
        <f t="shared" ca="1" si="61"/>
        <v/>
      </c>
      <c r="F3920" s="111" t="str">
        <f>IFERROR(VLOOKUP($I$4&amp;"--"&amp;ROW(A3914),'Clie-F'!$A$5:$J$7000,9,0),"")</f>
        <v/>
      </c>
      <c r="G3920" s="111" t="str">
        <f>IFERROR(VLOOKUP($I$4&amp;"--"&amp;ROW(A3914),'Clie-F'!$A$5:$J$7000,10,0),"")</f>
        <v/>
      </c>
    </row>
    <row r="3921" spans="2:7" ht="30" customHeight="1" x14ac:dyDescent="0.3">
      <c r="B3921" s="110">
        <v>3915</v>
      </c>
      <c r="C3921" s="111" t="str">
        <f>IFERROR(VLOOKUP($I$4&amp;"--"&amp;ROW(A3915),'Clie-F'!$A$5:$H$7000,4,0),"")</f>
        <v/>
      </c>
      <c r="D3921" s="112" t="str">
        <f>IFERROR(VLOOKUP($I$4&amp;"--"&amp;ROW(A3915),'Clie-F'!$A$5:$H$7000,7,0),"")</f>
        <v/>
      </c>
      <c r="E3921" s="111" t="str">
        <f t="shared" ca="1" si="61"/>
        <v/>
      </c>
      <c r="F3921" s="111" t="str">
        <f>IFERROR(VLOOKUP($I$4&amp;"--"&amp;ROW(A3915),'Clie-F'!$A$5:$J$7000,9,0),"")</f>
        <v/>
      </c>
      <c r="G3921" s="111" t="str">
        <f>IFERROR(VLOOKUP($I$4&amp;"--"&amp;ROW(A3915),'Clie-F'!$A$5:$J$7000,10,0),"")</f>
        <v/>
      </c>
    </row>
    <row r="3922" spans="2:7" ht="30" customHeight="1" x14ac:dyDescent="0.3">
      <c r="B3922" s="110">
        <v>3916</v>
      </c>
      <c r="C3922" s="111" t="str">
        <f>IFERROR(VLOOKUP($I$4&amp;"--"&amp;ROW(A3916),'Clie-F'!$A$5:$H$7000,4,0),"")</f>
        <v/>
      </c>
      <c r="D3922" s="112" t="str">
        <f>IFERROR(VLOOKUP($I$4&amp;"--"&amp;ROW(A3916),'Clie-F'!$A$5:$H$7000,7,0),"")</f>
        <v/>
      </c>
      <c r="E3922" s="111" t="str">
        <f t="shared" ca="1" si="61"/>
        <v/>
      </c>
      <c r="F3922" s="111" t="str">
        <f>IFERROR(VLOOKUP($I$4&amp;"--"&amp;ROW(A3916),'Clie-F'!$A$5:$J$7000,9,0),"")</f>
        <v/>
      </c>
      <c r="G3922" s="111" t="str">
        <f>IFERROR(VLOOKUP($I$4&amp;"--"&amp;ROW(A3916),'Clie-F'!$A$5:$J$7000,10,0),"")</f>
        <v/>
      </c>
    </row>
    <row r="3923" spans="2:7" ht="30" customHeight="1" x14ac:dyDescent="0.3">
      <c r="B3923" s="110">
        <v>3917</v>
      </c>
      <c r="C3923" s="111" t="str">
        <f>IFERROR(VLOOKUP($I$4&amp;"--"&amp;ROW(A3917),'Clie-F'!$A$5:$H$7000,4,0),"")</f>
        <v/>
      </c>
      <c r="D3923" s="112" t="str">
        <f>IFERROR(VLOOKUP($I$4&amp;"--"&amp;ROW(A3917),'Clie-F'!$A$5:$H$7000,7,0),"")</f>
        <v/>
      </c>
      <c r="E3923" s="111" t="str">
        <f t="shared" ca="1" si="61"/>
        <v/>
      </c>
      <c r="F3923" s="111" t="str">
        <f>IFERROR(VLOOKUP($I$4&amp;"--"&amp;ROW(A3917),'Clie-F'!$A$5:$J$7000,9,0),"")</f>
        <v/>
      </c>
      <c r="G3923" s="111" t="str">
        <f>IFERROR(VLOOKUP($I$4&amp;"--"&amp;ROW(A3917),'Clie-F'!$A$5:$J$7000,10,0),"")</f>
        <v/>
      </c>
    </row>
    <row r="3924" spans="2:7" ht="30" customHeight="1" x14ac:dyDescent="0.3">
      <c r="B3924" s="110">
        <v>3918</v>
      </c>
      <c r="C3924" s="111" t="str">
        <f>IFERROR(VLOOKUP($I$4&amp;"--"&amp;ROW(A3918),'Clie-F'!$A$5:$H$7000,4,0),"")</f>
        <v/>
      </c>
      <c r="D3924" s="112" t="str">
        <f>IFERROR(VLOOKUP($I$4&amp;"--"&amp;ROW(A3918),'Clie-F'!$A$5:$H$7000,7,0),"")</f>
        <v/>
      </c>
      <c r="E3924" s="111" t="str">
        <f t="shared" ca="1" si="61"/>
        <v/>
      </c>
      <c r="F3924" s="111" t="str">
        <f>IFERROR(VLOOKUP($I$4&amp;"--"&amp;ROW(A3918),'Clie-F'!$A$5:$J$7000,9,0),"")</f>
        <v/>
      </c>
      <c r="G3924" s="111" t="str">
        <f>IFERROR(VLOOKUP($I$4&amp;"--"&amp;ROW(A3918),'Clie-F'!$A$5:$J$7000,10,0),"")</f>
        <v/>
      </c>
    </row>
    <row r="3925" spans="2:7" ht="30" customHeight="1" x14ac:dyDescent="0.3">
      <c r="B3925" s="110">
        <v>3919</v>
      </c>
      <c r="C3925" s="111" t="str">
        <f>IFERROR(VLOOKUP($I$4&amp;"--"&amp;ROW(A3919),'Clie-F'!$A$5:$H$7000,4,0),"")</f>
        <v/>
      </c>
      <c r="D3925" s="112" t="str">
        <f>IFERROR(VLOOKUP($I$4&amp;"--"&amp;ROW(A3919),'Clie-F'!$A$5:$H$7000,7,0),"")</f>
        <v/>
      </c>
      <c r="E3925" s="111" t="str">
        <f t="shared" ca="1" si="61"/>
        <v/>
      </c>
      <c r="F3925" s="111" t="str">
        <f>IFERROR(VLOOKUP($I$4&amp;"--"&amp;ROW(A3919),'Clie-F'!$A$5:$J$7000,9,0),"")</f>
        <v/>
      </c>
      <c r="G3925" s="111" t="str">
        <f>IFERROR(VLOOKUP($I$4&amp;"--"&amp;ROW(A3919),'Clie-F'!$A$5:$J$7000,10,0),"")</f>
        <v/>
      </c>
    </row>
    <row r="3926" spans="2:7" ht="30" customHeight="1" x14ac:dyDescent="0.3">
      <c r="B3926" s="110">
        <v>3920</v>
      </c>
      <c r="C3926" s="111" t="str">
        <f>IFERROR(VLOOKUP($I$4&amp;"--"&amp;ROW(A3920),'Clie-F'!$A$5:$H$7000,4,0),"")</f>
        <v/>
      </c>
      <c r="D3926" s="112" t="str">
        <f>IFERROR(VLOOKUP($I$4&amp;"--"&amp;ROW(A3920),'Clie-F'!$A$5:$H$7000,7,0),"")</f>
        <v/>
      </c>
      <c r="E3926" s="111" t="str">
        <f t="shared" ca="1" si="61"/>
        <v/>
      </c>
      <c r="F3926" s="111" t="str">
        <f>IFERROR(VLOOKUP($I$4&amp;"--"&amp;ROW(A3920),'Clie-F'!$A$5:$J$7000,9,0),"")</f>
        <v/>
      </c>
      <c r="G3926" s="111" t="str">
        <f>IFERROR(VLOOKUP($I$4&amp;"--"&amp;ROW(A3920),'Clie-F'!$A$5:$J$7000,10,0),"")</f>
        <v/>
      </c>
    </row>
    <row r="3927" spans="2:7" ht="30" customHeight="1" x14ac:dyDescent="0.3">
      <c r="B3927" s="110">
        <v>3921</v>
      </c>
      <c r="C3927" s="111" t="str">
        <f>IFERROR(VLOOKUP($I$4&amp;"--"&amp;ROW(A3921),'Clie-F'!$A$5:$H$7000,4,0),"")</f>
        <v/>
      </c>
      <c r="D3927" s="112" t="str">
        <f>IFERROR(VLOOKUP($I$4&amp;"--"&amp;ROW(A3921),'Clie-F'!$A$5:$H$7000,7,0),"")</f>
        <v/>
      </c>
      <c r="E3927" s="111" t="str">
        <f t="shared" ca="1" si="61"/>
        <v/>
      </c>
      <c r="F3927" s="111" t="str">
        <f>IFERROR(VLOOKUP($I$4&amp;"--"&amp;ROW(A3921),'Clie-F'!$A$5:$J$7000,9,0),"")</f>
        <v/>
      </c>
      <c r="G3927" s="111" t="str">
        <f>IFERROR(VLOOKUP($I$4&amp;"--"&amp;ROW(A3921),'Clie-F'!$A$5:$J$7000,10,0),"")</f>
        <v/>
      </c>
    </row>
    <row r="3928" spans="2:7" ht="30" customHeight="1" x14ac:dyDescent="0.3">
      <c r="B3928" s="110">
        <v>3922</v>
      </c>
      <c r="C3928" s="111" t="str">
        <f>IFERROR(VLOOKUP($I$4&amp;"--"&amp;ROW(A3922),'Clie-F'!$A$5:$H$7000,4,0),"")</f>
        <v/>
      </c>
      <c r="D3928" s="112" t="str">
        <f>IFERROR(VLOOKUP($I$4&amp;"--"&amp;ROW(A3922),'Clie-F'!$A$5:$H$7000,7,0),"")</f>
        <v/>
      </c>
      <c r="E3928" s="111" t="str">
        <f t="shared" ca="1" si="61"/>
        <v/>
      </c>
      <c r="F3928" s="111" t="str">
        <f>IFERROR(VLOOKUP($I$4&amp;"--"&amp;ROW(A3922),'Clie-F'!$A$5:$J$7000,9,0),"")</f>
        <v/>
      </c>
      <c r="G3928" s="111" t="str">
        <f>IFERROR(VLOOKUP($I$4&amp;"--"&amp;ROW(A3922),'Clie-F'!$A$5:$J$7000,10,0),"")</f>
        <v/>
      </c>
    </row>
    <row r="3929" spans="2:7" ht="30" customHeight="1" x14ac:dyDescent="0.3">
      <c r="B3929" s="110">
        <v>3923</v>
      </c>
      <c r="C3929" s="111" t="str">
        <f>IFERROR(VLOOKUP($I$4&amp;"--"&amp;ROW(A3923),'Clie-F'!$A$5:$H$7000,4,0),"")</f>
        <v/>
      </c>
      <c r="D3929" s="112" t="str">
        <f>IFERROR(VLOOKUP($I$4&amp;"--"&amp;ROW(A3923),'Clie-F'!$A$5:$H$7000,7,0),"")</f>
        <v/>
      </c>
      <c r="E3929" s="111" t="str">
        <f t="shared" ca="1" si="61"/>
        <v/>
      </c>
      <c r="F3929" s="111" t="str">
        <f>IFERROR(VLOOKUP($I$4&amp;"--"&amp;ROW(A3923),'Clie-F'!$A$5:$J$7000,9,0),"")</f>
        <v/>
      </c>
      <c r="G3929" s="111" t="str">
        <f>IFERROR(VLOOKUP($I$4&amp;"--"&amp;ROW(A3923),'Clie-F'!$A$5:$J$7000,10,0),"")</f>
        <v/>
      </c>
    </row>
    <row r="3930" spans="2:7" ht="30" customHeight="1" x14ac:dyDescent="0.3">
      <c r="B3930" s="110">
        <v>3924</v>
      </c>
      <c r="C3930" s="111" t="str">
        <f>IFERROR(VLOOKUP($I$4&amp;"--"&amp;ROW(A3924),'Clie-F'!$A$5:$H$7000,4,0),"")</f>
        <v/>
      </c>
      <c r="D3930" s="112" t="str">
        <f>IFERROR(VLOOKUP($I$4&amp;"--"&amp;ROW(A3924),'Clie-F'!$A$5:$H$7000,7,0),"")</f>
        <v/>
      </c>
      <c r="E3930" s="111" t="str">
        <f t="shared" ca="1" si="61"/>
        <v/>
      </c>
      <c r="F3930" s="111" t="str">
        <f>IFERROR(VLOOKUP($I$4&amp;"--"&amp;ROW(A3924),'Clie-F'!$A$5:$J$7000,9,0),"")</f>
        <v/>
      </c>
      <c r="G3930" s="111" t="str">
        <f>IFERROR(VLOOKUP($I$4&amp;"--"&amp;ROW(A3924),'Clie-F'!$A$5:$J$7000,10,0),"")</f>
        <v/>
      </c>
    </row>
    <row r="3931" spans="2:7" ht="30" customHeight="1" x14ac:dyDescent="0.3">
      <c r="B3931" s="110">
        <v>3925</v>
      </c>
      <c r="C3931" s="111" t="str">
        <f>IFERROR(VLOOKUP($I$4&amp;"--"&amp;ROW(A3925),'Clie-F'!$A$5:$H$7000,4,0),"")</f>
        <v/>
      </c>
      <c r="D3931" s="112" t="str">
        <f>IFERROR(VLOOKUP($I$4&amp;"--"&amp;ROW(A3925),'Clie-F'!$A$5:$H$7000,7,0),"")</f>
        <v/>
      </c>
      <c r="E3931" s="111" t="str">
        <f t="shared" ca="1" si="61"/>
        <v/>
      </c>
      <c r="F3931" s="111" t="str">
        <f>IFERROR(VLOOKUP($I$4&amp;"--"&amp;ROW(A3925),'Clie-F'!$A$5:$J$7000,9,0),"")</f>
        <v/>
      </c>
      <c r="G3931" s="111" t="str">
        <f>IFERROR(VLOOKUP($I$4&amp;"--"&amp;ROW(A3925),'Clie-F'!$A$5:$J$7000,10,0),"")</f>
        <v/>
      </c>
    </row>
    <row r="3932" spans="2:7" ht="30" customHeight="1" x14ac:dyDescent="0.3">
      <c r="B3932" s="110">
        <v>3926</v>
      </c>
      <c r="C3932" s="111" t="str">
        <f>IFERROR(VLOOKUP($I$4&amp;"--"&amp;ROW(A3926),'Clie-F'!$A$5:$H$7000,4,0),"")</f>
        <v/>
      </c>
      <c r="D3932" s="112" t="str">
        <f>IFERROR(VLOOKUP($I$4&amp;"--"&amp;ROW(A3926),'Clie-F'!$A$5:$H$7000,7,0),"")</f>
        <v/>
      </c>
      <c r="E3932" s="111" t="str">
        <f t="shared" ca="1" si="61"/>
        <v/>
      </c>
      <c r="F3932" s="111" t="str">
        <f>IFERROR(VLOOKUP($I$4&amp;"--"&amp;ROW(A3926),'Clie-F'!$A$5:$J$7000,9,0),"")</f>
        <v/>
      </c>
      <c r="G3932" s="111" t="str">
        <f>IFERROR(VLOOKUP($I$4&amp;"--"&amp;ROW(A3926),'Clie-F'!$A$5:$J$7000,10,0),"")</f>
        <v/>
      </c>
    </row>
    <row r="3933" spans="2:7" ht="30" customHeight="1" x14ac:dyDescent="0.3">
      <c r="B3933" s="110">
        <v>3927</v>
      </c>
      <c r="C3933" s="111" t="str">
        <f>IFERROR(VLOOKUP($I$4&amp;"--"&amp;ROW(A3927),'Clie-F'!$A$5:$H$7000,4,0),"")</f>
        <v/>
      </c>
      <c r="D3933" s="112" t="str">
        <f>IFERROR(VLOOKUP($I$4&amp;"--"&amp;ROW(A3927),'Clie-F'!$A$5:$H$7000,7,0),"")</f>
        <v/>
      </c>
      <c r="E3933" s="111" t="str">
        <f t="shared" ca="1" si="61"/>
        <v/>
      </c>
      <c r="F3933" s="111" t="str">
        <f>IFERROR(VLOOKUP($I$4&amp;"--"&amp;ROW(A3927),'Clie-F'!$A$5:$J$7000,9,0),"")</f>
        <v/>
      </c>
      <c r="G3933" s="111" t="str">
        <f>IFERROR(VLOOKUP($I$4&amp;"--"&amp;ROW(A3927),'Clie-F'!$A$5:$J$7000,10,0),"")</f>
        <v/>
      </c>
    </row>
    <row r="3934" spans="2:7" ht="30" customHeight="1" x14ac:dyDescent="0.3">
      <c r="B3934" s="110">
        <v>3928</v>
      </c>
      <c r="C3934" s="111" t="str">
        <f>IFERROR(VLOOKUP($I$4&amp;"--"&amp;ROW(A3928),'Clie-F'!$A$5:$H$7000,4,0),"")</f>
        <v/>
      </c>
      <c r="D3934" s="112" t="str">
        <f>IFERROR(VLOOKUP($I$4&amp;"--"&amp;ROW(A3928),'Clie-F'!$A$5:$H$7000,7,0),"")</f>
        <v/>
      </c>
      <c r="E3934" s="111" t="str">
        <f t="shared" ca="1" si="61"/>
        <v/>
      </c>
      <c r="F3934" s="111" t="str">
        <f>IFERROR(VLOOKUP($I$4&amp;"--"&amp;ROW(A3928),'Clie-F'!$A$5:$J$7000,9,0),"")</f>
        <v/>
      </c>
      <c r="G3934" s="111" t="str">
        <f>IFERROR(VLOOKUP($I$4&amp;"--"&amp;ROW(A3928),'Clie-F'!$A$5:$J$7000,10,0),"")</f>
        <v/>
      </c>
    </row>
    <row r="3935" spans="2:7" ht="30" customHeight="1" x14ac:dyDescent="0.3">
      <c r="B3935" s="110">
        <v>3929</v>
      </c>
      <c r="C3935" s="111" t="str">
        <f>IFERROR(VLOOKUP($I$4&amp;"--"&amp;ROW(A3929),'Clie-F'!$A$5:$H$7000,4,0),"")</f>
        <v/>
      </c>
      <c r="D3935" s="112" t="str">
        <f>IFERROR(VLOOKUP($I$4&amp;"--"&amp;ROW(A3929),'Clie-F'!$A$5:$H$7000,7,0),"")</f>
        <v/>
      </c>
      <c r="E3935" s="111" t="str">
        <f t="shared" ca="1" si="61"/>
        <v/>
      </c>
      <c r="F3935" s="111" t="str">
        <f>IFERROR(VLOOKUP($I$4&amp;"--"&amp;ROW(A3929),'Clie-F'!$A$5:$J$7000,9,0),"")</f>
        <v/>
      </c>
      <c r="G3935" s="111" t="str">
        <f>IFERROR(VLOOKUP($I$4&amp;"--"&amp;ROW(A3929),'Clie-F'!$A$5:$J$7000,10,0),"")</f>
        <v/>
      </c>
    </row>
    <row r="3936" spans="2:7" ht="30" customHeight="1" x14ac:dyDescent="0.3">
      <c r="B3936" s="110">
        <v>3930</v>
      </c>
      <c r="C3936" s="111" t="str">
        <f>IFERROR(VLOOKUP($I$4&amp;"--"&amp;ROW(A3930),'Clie-F'!$A$5:$H$7000,4,0),"")</f>
        <v/>
      </c>
      <c r="D3936" s="112" t="str">
        <f>IFERROR(VLOOKUP($I$4&amp;"--"&amp;ROW(A3930),'Clie-F'!$A$5:$H$7000,7,0),"")</f>
        <v/>
      </c>
      <c r="E3936" s="111" t="str">
        <f t="shared" ca="1" si="61"/>
        <v/>
      </c>
      <c r="F3936" s="111" t="str">
        <f>IFERROR(VLOOKUP($I$4&amp;"--"&amp;ROW(A3930),'Clie-F'!$A$5:$J$7000,9,0),"")</f>
        <v/>
      </c>
      <c r="G3936" s="111" t="str">
        <f>IFERROR(VLOOKUP($I$4&amp;"--"&amp;ROW(A3930),'Clie-F'!$A$5:$J$7000,10,0),"")</f>
        <v/>
      </c>
    </row>
    <row r="3937" spans="2:7" ht="30" customHeight="1" x14ac:dyDescent="0.3">
      <c r="B3937" s="110">
        <v>3931</v>
      </c>
      <c r="C3937" s="111" t="str">
        <f>IFERROR(VLOOKUP($I$4&amp;"--"&amp;ROW(A3931),'Clie-F'!$A$5:$H$7000,4,0),"")</f>
        <v/>
      </c>
      <c r="D3937" s="112" t="str">
        <f>IFERROR(VLOOKUP($I$4&amp;"--"&amp;ROW(A3931),'Clie-F'!$A$5:$H$7000,7,0),"")</f>
        <v/>
      </c>
      <c r="E3937" s="111" t="str">
        <f t="shared" ca="1" si="61"/>
        <v/>
      </c>
      <c r="F3937" s="111" t="str">
        <f>IFERROR(VLOOKUP($I$4&amp;"--"&amp;ROW(A3931),'Clie-F'!$A$5:$J$7000,9,0),"")</f>
        <v/>
      </c>
      <c r="G3937" s="111" t="str">
        <f>IFERROR(VLOOKUP($I$4&amp;"--"&amp;ROW(A3931),'Clie-F'!$A$5:$J$7000,10,0),"")</f>
        <v/>
      </c>
    </row>
    <row r="3938" spans="2:7" ht="30" customHeight="1" x14ac:dyDescent="0.3">
      <c r="B3938" s="110">
        <v>3932</v>
      </c>
      <c r="C3938" s="111" t="str">
        <f>IFERROR(VLOOKUP($I$4&amp;"--"&amp;ROW(A3932),'Clie-F'!$A$5:$H$7000,4,0),"")</f>
        <v/>
      </c>
      <c r="D3938" s="112" t="str">
        <f>IFERROR(VLOOKUP($I$4&amp;"--"&amp;ROW(A3932),'Clie-F'!$A$5:$H$7000,7,0),"")</f>
        <v/>
      </c>
      <c r="E3938" s="111" t="str">
        <f t="shared" ca="1" si="61"/>
        <v/>
      </c>
      <c r="F3938" s="111" t="str">
        <f>IFERROR(VLOOKUP($I$4&amp;"--"&amp;ROW(A3932),'Clie-F'!$A$5:$J$7000,9,0),"")</f>
        <v/>
      </c>
      <c r="G3938" s="111" t="str">
        <f>IFERROR(VLOOKUP($I$4&amp;"--"&amp;ROW(A3932),'Clie-F'!$A$5:$J$7000,10,0),"")</f>
        <v/>
      </c>
    </row>
    <row r="3939" spans="2:7" ht="30" customHeight="1" x14ac:dyDescent="0.3">
      <c r="B3939" s="110">
        <v>3933</v>
      </c>
      <c r="C3939" s="111" t="str">
        <f>IFERROR(VLOOKUP($I$4&amp;"--"&amp;ROW(A3933),'Clie-F'!$A$5:$H$7000,4,0),"")</f>
        <v/>
      </c>
      <c r="D3939" s="112" t="str">
        <f>IFERROR(VLOOKUP($I$4&amp;"--"&amp;ROW(A3933),'Clie-F'!$A$5:$H$7000,7,0),"")</f>
        <v/>
      </c>
      <c r="E3939" s="111" t="str">
        <f t="shared" ca="1" si="61"/>
        <v/>
      </c>
      <c r="F3939" s="111" t="str">
        <f>IFERROR(VLOOKUP($I$4&amp;"--"&amp;ROW(A3933),'Clie-F'!$A$5:$J$7000,9,0),"")</f>
        <v/>
      </c>
      <c r="G3939" s="111" t="str">
        <f>IFERROR(VLOOKUP($I$4&amp;"--"&amp;ROW(A3933),'Clie-F'!$A$5:$J$7000,10,0),"")</f>
        <v/>
      </c>
    </row>
    <row r="3940" spans="2:7" ht="30" customHeight="1" x14ac:dyDescent="0.3">
      <c r="B3940" s="110">
        <v>3934</v>
      </c>
      <c r="C3940" s="111" t="str">
        <f>IFERROR(VLOOKUP($I$4&amp;"--"&amp;ROW(A3934),'Clie-F'!$A$5:$H$7000,4,0),"")</f>
        <v/>
      </c>
      <c r="D3940" s="112" t="str">
        <f>IFERROR(VLOOKUP($I$4&amp;"--"&amp;ROW(A3934),'Clie-F'!$A$5:$H$7000,7,0),"")</f>
        <v/>
      </c>
      <c r="E3940" s="111" t="str">
        <f t="shared" ca="1" si="61"/>
        <v/>
      </c>
      <c r="F3940" s="111" t="str">
        <f>IFERROR(VLOOKUP($I$4&amp;"--"&amp;ROW(A3934),'Clie-F'!$A$5:$J$7000,9,0),"")</f>
        <v/>
      </c>
      <c r="G3940" s="111" t="str">
        <f>IFERROR(VLOOKUP($I$4&amp;"--"&amp;ROW(A3934),'Clie-F'!$A$5:$J$7000,10,0),"")</f>
        <v/>
      </c>
    </row>
    <row r="3941" spans="2:7" ht="30" customHeight="1" x14ac:dyDescent="0.3">
      <c r="B3941" s="110">
        <v>3935</v>
      </c>
      <c r="C3941" s="111" t="str">
        <f>IFERROR(VLOOKUP($I$4&amp;"--"&amp;ROW(A3935),'Clie-F'!$A$5:$H$7000,4,0),"")</f>
        <v/>
      </c>
      <c r="D3941" s="112" t="str">
        <f>IFERROR(VLOOKUP($I$4&amp;"--"&amp;ROW(A3935),'Clie-F'!$A$5:$H$7000,7,0),"")</f>
        <v/>
      </c>
      <c r="E3941" s="111" t="str">
        <f t="shared" ca="1" si="61"/>
        <v/>
      </c>
      <c r="F3941" s="111" t="str">
        <f>IFERROR(VLOOKUP($I$4&amp;"--"&amp;ROW(A3935),'Clie-F'!$A$5:$J$7000,9,0),"")</f>
        <v/>
      </c>
      <c r="G3941" s="111" t="str">
        <f>IFERROR(VLOOKUP($I$4&amp;"--"&amp;ROW(A3935),'Clie-F'!$A$5:$J$7000,10,0),"")</f>
        <v/>
      </c>
    </row>
    <row r="3942" spans="2:7" ht="30" customHeight="1" x14ac:dyDescent="0.3">
      <c r="B3942" s="110">
        <v>3936</v>
      </c>
      <c r="C3942" s="111" t="str">
        <f>IFERROR(VLOOKUP($I$4&amp;"--"&amp;ROW(A3936),'Clie-F'!$A$5:$H$7000,4,0),"")</f>
        <v/>
      </c>
      <c r="D3942" s="112" t="str">
        <f>IFERROR(VLOOKUP($I$4&amp;"--"&amp;ROW(A3936),'Clie-F'!$A$5:$H$7000,7,0),"")</f>
        <v/>
      </c>
      <c r="E3942" s="111" t="str">
        <f t="shared" ca="1" si="61"/>
        <v/>
      </c>
      <c r="F3942" s="111" t="str">
        <f>IFERROR(VLOOKUP($I$4&amp;"--"&amp;ROW(A3936),'Clie-F'!$A$5:$J$7000,9,0),"")</f>
        <v/>
      </c>
      <c r="G3942" s="111" t="str">
        <f>IFERROR(VLOOKUP($I$4&amp;"--"&amp;ROW(A3936),'Clie-F'!$A$5:$J$7000,10,0),"")</f>
        <v/>
      </c>
    </row>
    <row r="3943" spans="2:7" ht="30" customHeight="1" x14ac:dyDescent="0.3">
      <c r="B3943" s="110">
        <v>3937</v>
      </c>
      <c r="C3943" s="111" t="str">
        <f>IFERROR(VLOOKUP($I$4&amp;"--"&amp;ROW(A3937),'Clie-F'!$A$5:$H$7000,4,0),"")</f>
        <v/>
      </c>
      <c r="D3943" s="112" t="str">
        <f>IFERROR(VLOOKUP($I$4&amp;"--"&amp;ROW(A3937),'Clie-F'!$A$5:$H$7000,7,0),"")</f>
        <v/>
      </c>
      <c r="E3943" s="111" t="str">
        <f t="shared" ca="1" si="61"/>
        <v/>
      </c>
      <c r="F3943" s="111" t="str">
        <f>IFERROR(VLOOKUP($I$4&amp;"--"&amp;ROW(A3937),'Clie-F'!$A$5:$J$7000,9,0),"")</f>
        <v/>
      </c>
      <c r="G3943" s="111" t="str">
        <f>IFERROR(VLOOKUP($I$4&amp;"--"&amp;ROW(A3937),'Clie-F'!$A$5:$J$7000,10,0),"")</f>
        <v/>
      </c>
    </row>
    <row r="3944" spans="2:7" ht="30" customHeight="1" x14ac:dyDescent="0.3">
      <c r="B3944" s="110">
        <v>3938</v>
      </c>
      <c r="C3944" s="111" t="str">
        <f>IFERROR(VLOOKUP($I$4&amp;"--"&amp;ROW(A3938),'Clie-F'!$A$5:$H$7000,4,0),"")</f>
        <v/>
      </c>
      <c r="D3944" s="112" t="str">
        <f>IFERROR(VLOOKUP($I$4&amp;"--"&amp;ROW(A3938),'Clie-F'!$A$5:$H$7000,7,0),"")</f>
        <v/>
      </c>
      <c r="E3944" s="111" t="str">
        <f t="shared" ca="1" si="61"/>
        <v/>
      </c>
      <c r="F3944" s="111" t="str">
        <f>IFERROR(VLOOKUP($I$4&amp;"--"&amp;ROW(A3938),'Clie-F'!$A$5:$J$7000,9,0),"")</f>
        <v/>
      </c>
      <c r="G3944" s="111" t="str">
        <f>IFERROR(VLOOKUP($I$4&amp;"--"&amp;ROW(A3938),'Clie-F'!$A$5:$J$7000,10,0),"")</f>
        <v/>
      </c>
    </row>
    <row r="3945" spans="2:7" ht="30" customHeight="1" x14ac:dyDescent="0.3">
      <c r="B3945" s="110">
        <v>3939</v>
      </c>
      <c r="C3945" s="111" t="str">
        <f>IFERROR(VLOOKUP($I$4&amp;"--"&amp;ROW(A3939),'Clie-F'!$A$5:$H$7000,4,0),"")</f>
        <v/>
      </c>
      <c r="D3945" s="112" t="str">
        <f>IFERROR(VLOOKUP($I$4&amp;"--"&amp;ROW(A3939),'Clie-F'!$A$5:$H$7000,7,0),"")</f>
        <v/>
      </c>
      <c r="E3945" s="111" t="str">
        <f t="shared" ca="1" si="61"/>
        <v/>
      </c>
      <c r="F3945" s="111" t="str">
        <f>IFERROR(VLOOKUP($I$4&amp;"--"&amp;ROW(A3939),'Clie-F'!$A$5:$J$7000,9,0),"")</f>
        <v/>
      </c>
      <c r="G3945" s="111" t="str">
        <f>IFERROR(VLOOKUP($I$4&amp;"--"&amp;ROW(A3939),'Clie-F'!$A$5:$J$7000,10,0),"")</f>
        <v/>
      </c>
    </row>
    <row r="3946" spans="2:7" ht="30" customHeight="1" x14ac:dyDescent="0.3">
      <c r="B3946" s="110">
        <v>3940</v>
      </c>
      <c r="C3946" s="111" t="str">
        <f>IFERROR(VLOOKUP($I$4&amp;"--"&amp;ROW(A3940),'Clie-F'!$A$5:$H$7000,4,0),"")</f>
        <v/>
      </c>
      <c r="D3946" s="112" t="str">
        <f>IFERROR(VLOOKUP($I$4&amp;"--"&amp;ROW(A3940),'Clie-F'!$A$5:$H$7000,7,0),"")</f>
        <v/>
      </c>
      <c r="E3946" s="111" t="str">
        <f t="shared" ca="1" si="61"/>
        <v/>
      </c>
      <c r="F3946" s="111" t="str">
        <f>IFERROR(VLOOKUP($I$4&amp;"--"&amp;ROW(A3940),'Clie-F'!$A$5:$J$7000,9,0),"")</f>
        <v/>
      </c>
      <c r="G3946" s="111" t="str">
        <f>IFERROR(VLOOKUP($I$4&amp;"--"&amp;ROW(A3940),'Clie-F'!$A$5:$J$7000,10,0),"")</f>
        <v/>
      </c>
    </row>
    <row r="3947" spans="2:7" ht="30" customHeight="1" x14ac:dyDescent="0.3">
      <c r="B3947" s="110">
        <v>3941</v>
      </c>
      <c r="C3947" s="111" t="str">
        <f>IFERROR(VLOOKUP($I$4&amp;"--"&amp;ROW(A3941),'Clie-F'!$A$5:$H$7000,4,0),"")</f>
        <v/>
      </c>
      <c r="D3947" s="112" t="str">
        <f>IFERROR(VLOOKUP($I$4&amp;"--"&amp;ROW(A3941),'Clie-F'!$A$5:$H$7000,7,0),"")</f>
        <v/>
      </c>
      <c r="E3947" s="111" t="str">
        <f t="shared" ca="1" si="61"/>
        <v/>
      </c>
      <c r="F3947" s="111" t="str">
        <f>IFERROR(VLOOKUP($I$4&amp;"--"&amp;ROW(A3941),'Clie-F'!$A$5:$J$7000,9,0),"")</f>
        <v/>
      </c>
      <c r="G3947" s="111" t="str">
        <f>IFERROR(VLOOKUP($I$4&amp;"--"&amp;ROW(A3941),'Clie-F'!$A$5:$J$7000,10,0),"")</f>
        <v/>
      </c>
    </row>
    <row r="3948" spans="2:7" ht="30" customHeight="1" x14ac:dyDescent="0.3">
      <c r="B3948" s="110">
        <v>3942</v>
      </c>
      <c r="C3948" s="111" t="str">
        <f>IFERROR(VLOOKUP($I$4&amp;"--"&amp;ROW(A3942),'Clie-F'!$A$5:$H$7000,4,0),"")</f>
        <v/>
      </c>
      <c r="D3948" s="112" t="str">
        <f>IFERROR(VLOOKUP($I$4&amp;"--"&amp;ROW(A3942),'Clie-F'!$A$5:$H$7000,7,0),"")</f>
        <v/>
      </c>
      <c r="E3948" s="111" t="str">
        <f t="shared" ca="1" si="61"/>
        <v/>
      </c>
      <c r="F3948" s="111" t="str">
        <f>IFERROR(VLOOKUP($I$4&amp;"--"&amp;ROW(A3942),'Clie-F'!$A$5:$J$7000,9,0),"")</f>
        <v/>
      </c>
      <c r="G3948" s="111" t="str">
        <f>IFERROR(VLOOKUP($I$4&amp;"--"&amp;ROW(A3942),'Clie-F'!$A$5:$J$7000,10,0),"")</f>
        <v/>
      </c>
    </row>
    <row r="3949" spans="2:7" ht="30" customHeight="1" x14ac:dyDescent="0.3">
      <c r="B3949" s="110">
        <v>3943</v>
      </c>
      <c r="C3949" s="111" t="str">
        <f>IFERROR(VLOOKUP($I$4&amp;"--"&amp;ROW(A3943),'Clie-F'!$A$5:$H$7000,4,0),"")</f>
        <v/>
      </c>
      <c r="D3949" s="112" t="str">
        <f>IFERROR(VLOOKUP($I$4&amp;"--"&amp;ROW(A3943),'Clie-F'!$A$5:$H$7000,7,0),"")</f>
        <v/>
      </c>
      <c r="E3949" s="111" t="str">
        <f t="shared" ca="1" si="61"/>
        <v/>
      </c>
      <c r="F3949" s="111" t="str">
        <f>IFERROR(VLOOKUP($I$4&amp;"--"&amp;ROW(A3943),'Clie-F'!$A$5:$J$7000,9,0),"")</f>
        <v/>
      </c>
      <c r="G3949" s="111" t="str">
        <f>IFERROR(VLOOKUP($I$4&amp;"--"&amp;ROW(A3943),'Clie-F'!$A$5:$J$7000,10,0),"")</f>
        <v/>
      </c>
    </row>
    <row r="3950" spans="2:7" ht="30" customHeight="1" x14ac:dyDescent="0.3">
      <c r="B3950" s="110">
        <v>3944</v>
      </c>
      <c r="C3950" s="111" t="str">
        <f>IFERROR(VLOOKUP($I$4&amp;"--"&amp;ROW(A3944),'Clie-F'!$A$5:$H$7000,4,0),"")</f>
        <v/>
      </c>
      <c r="D3950" s="112" t="str">
        <f>IFERROR(VLOOKUP($I$4&amp;"--"&amp;ROW(A3944),'Clie-F'!$A$5:$H$7000,7,0),"")</f>
        <v/>
      </c>
      <c r="E3950" s="111" t="str">
        <f t="shared" ca="1" si="61"/>
        <v/>
      </c>
      <c r="F3950" s="111" t="str">
        <f>IFERROR(VLOOKUP($I$4&amp;"--"&amp;ROW(A3944),'Clie-F'!$A$5:$J$7000,9,0),"")</f>
        <v/>
      </c>
      <c r="G3950" s="111" t="str">
        <f>IFERROR(VLOOKUP($I$4&amp;"--"&amp;ROW(A3944),'Clie-F'!$A$5:$J$7000,10,0),"")</f>
        <v/>
      </c>
    </row>
    <row r="3951" spans="2:7" ht="30" customHeight="1" x14ac:dyDescent="0.3">
      <c r="B3951" s="110">
        <v>3945</v>
      </c>
      <c r="C3951" s="111" t="str">
        <f>IFERROR(VLOOKUP($I$4&amp;"--"&amp;ROW(A3945),'Clie-F'!$A$5:$H$7000,4,0),"")</f>
        <v/>
      </c>
      <c r="D3951" s="112" t="str">
        <f>IFERROR(VLOOKUP($I$4&amp;"--"&amp;ROW(A3945),'Clie-F'!$A$5:$H$7000,7,0),"")</f>
        <v/>
      </c>
      <c r="E3951" s="111" t="str">
        <f t="shared" ca="1" si="61"/>
        <v/>
      </c>
      <c r="F3951" s="111" t="str">
        <f>IFERROR(VLOOKUP($I$4&amp;"--"&amp;ROW(A3945),'Clie-F'!$A$5:$J$7000,9,0),"")</f>
        <v/>
      </c>
      <c r="G3951" s="111" t="str">
        <f>IFERROR(VLOOKUP($I$4&amp;"--"&amp;ROW(A3945),'Clie-F'!$A$5:$J$7000,10,0),"")</f>
        <v/>
      </c>
    </row>
    <row r="3952" spans="2:7" ht="30" customHeight="1" x14ac:dyDescent="0.3">
      <c r="B3952" s="110">
        <v>3946</v>
      </c>
      <c r="C3952" s="111" t="str">
        <f>IFERROR(VLOOKUP($I$4&amp;"--"&amp;ROW(A3946),'Clie-F'!$A$5:$H$7000,4,0),"")</f>
        <v/>
      </c>
      <c r="D3952" s="112" t="str">
        <f>IFERROR(VLOOKUP($I$4&amp;"--"&amp;ROW(A3946),'Clie-F'!$A$5:$H$7000,7,0),"")</f>
        <v/>
      </c>
      <c r="E3952" s="111" t="str">
        <f t="shared" ca="1" si="61"/>
        <v/>
      </c>
      <c r="F3952" s="111" t="str">
        <f>IFERROR(VLOOKUP($I$4&amp;"--"&amp;ROW(A3946),'Clie-F'!$A$5:$J$7000,9,0),"")</f>
        <v/>
      </c>
      <c r="G3952" s="111" t="str">
        <f>IFERROR(VLOOKUP($I$4&amp;"--"&amp;ROW(A3946),'Clie-F'!$A$5:$J$7000,10,0),"")</f>
        <v/>
      </c>
    </row>
    <row r="3953" spans="2:7" ht="30" customHeight="1" x14ac:dyDescent="0.3">
      <c r="B3953" s="110">
        <v>3947</v>
      </c>
      <c r="C3953" s="111" t="str">
        <f>IFERROR(VLOOKUP($I$4&amp;"--"&amp;ROW(A3947),'Clie-F'!$A$5:$H$7000,4,0),"")</f>
        <v/>
      </c>
      <c r="D3953" s="112" t="str">
        <f>IFERROR(VLOOKUP($I$4&amp;"--"&amp;ROW(A3947),'Clie-F'!$A$5:$H$7000,7,0),"")</f>
        <v/>
      </c>
      <c r="E3953" s="111" t="str">
        <f t="shared" ca="1" si="61"/>
        <v/>
      </c>
      <c r="F3953" s="111" t="str">
        <f>IFERROR(VLOOKUP($I$4&amp;"--"&amp;ROW(A3947),'Clie-F'!$A$5:$J$7000,9,0),"")</f>
        <v/>
      </c>
      <c r="G3953" s="111" t="str">
        <f>IFERROR(VLOOKUP($I$4&amp;"--"&amp;ROW(A3947),'Clie-F'!$A$5:$J$7000,10,0),"")</f>
        <v/>
      </c>
    </row>
    <row r="3954" spans="2:7" ht="30" customHeight="1" x14ac:dyDescent="0.3">
      <c r="B3954" s="110">
        <v>3948</v>
      </c>
      <c r="C3954" s="111" t="str">
        <f>IFERROR(VLOOKUP($I$4&amp;"--"&amp;ROW(A3948),'Clie-F'!$A$5:$H$7000,4,0),"")</f>
        <v/>
      </c>
      <c r="D3954" s="112" t="str">
        <f>IFERROR(VLOOKUP($I$4&amp;"--"&amp;ROW(A3948),'Clie-F'!$A$5:$H$7000,7,0),"")</f>
        <v/>
      </c>
      <c r="E3954" s="111" t="str">
        <f t="shared" ca="1" si="61"/>
        <v/>
      </c>
      <c r="F3954" s="111" t="str">
        <f>IFERROR(VLOOKUP($I$4&amp;"--"&amp;ROW(A3948),'Clie-F'!$A$5:$J$7000,9,0),"")</f>
        <v/>
      </c>
      <c r="G3954" s="111" t="str">
        <f>IFERROR(VLOOKUP($I$4&amp;"--"&amp;ROW(A3948),'Clie-F'!$A$5:$J$7000,10,0),"")</f>
        <v/>
      </c>
    </row>
    <row r="3955" spans="2:7" ht="30" customHeight="1" x14ac:dyDescent="0.3">
      <c r="B3955" s="110">
        <v>3949</v>
      </c>
      <c r="C3955" s="111" t="str">
        <f>IFERROR(VLOOKUP($I$4&amp;"--"&amp;ROW(A3949),'Clie-F'!$A$5:$H$7000,4,0),"")</f>
        <v/>
      </c>
      <c r="D3955" s="112" t="str">
        <f>IFERROR(VLOOKUP($I$4&amp;"--"&amp;ROW(A3949),'Clie-F'!$A$5:$H$7000,7,0),"")</f>
        <v/>
      </c>
      <c r="E3955" s="111" t="str">
        <f t="shared" ca="1" si="61"/>
        <v/>
      </c>
      <c r="F3955" s="111" t="str">
        <f>IFERROR(VLOOKUP($I$4&amp;"--"&amp;ROW(A3949),'Clie-F'!$A$5:$J$7000,9,0),"")</f>
        <v/>
      </c>
      <c r="G3955" s="111" t="str">
        <f>IFERROR(VLOOKUP($I$4&amp;"--"&amp;ROW(A3949),'Clie-F'!$A$5:$J$7000,10,0),"")</f>
        <v/>
      </c>
    </row>
    <row r="3956" spans="2:7" ht="30" customHeight="1" x14ac:dyDescent="0.3">
      <c r="B3956" s="110">
        <v>3950</v>
      </c>
      <c r="C3956" s="111" t="str">
        <f>IFERROR(VLOOKUP($I$4&amp;"--"&amp;ROW(A3950),'Clie-F'!$A$5:$H$7000,4,0),"")</f>
        <v/>
      </c>
      <c r="D3956" s="112" t="str">
        <f>IFERROR(VLOOKUP($I$4&amp;"--"&amp;ROW(A3950),'Clie-F'!$A$5:$H$7000,7,0),"")</f>
        <v/>
      </c>
      <c r="E3956" s="111" t="str">
        <f t="shared" ca="1" si="61"/>
        <v/>
      </c>
      <c r="F3956" s="111" t="str">
        <f>IFERROR(VLOOKUP($I$4&amp;"--"&amp;ROW(A3950),'Clie-F'!$A$5:$J$7000,9,0),"")</f>
        <v/>
      </c>
      <c r="G3956" s="111" t="str">
        <f>IFERROR(VLOOKUP($I$4&amp;"--"&amp;ROW(A3950),'Clie-F'!$A$5:$J$7000,10,0),"")</f>
        <v/>
      </c>
    </row>
    <row r="3957" spans="2:7" ht="30" customHeight="1" x14ac:dyDescent="0.3">
      <c r="B3957" s="110">
        <v>3951</v>
      </c>
      <c r="C3957" s="111" t="str">
        <f>IFERROR(VLOOKUP($I$4&amp;"--"&amp;ROW(A3951),'Clie-F'!$A$5:$H$7000,4,0),"")</f>
        <v/>
      </c>
      <c r="D3957" s="112" t="str">
        <f>IFERROR(VLOOKUP($I$4&amp;"--"&amp;ROW(A3951),'Clie-F'!$A$5:$H$7000,7,0),"")</f>
        <v/>
      </c>
      <c r="E3957" s="111" t="str">
        <f t="shared" ca="1" si="61"/>
        <v/>
      </c>
      <c r="F3957" s="111" t="str">
        <f>IFERROR(VLOOKUP($I$4&amp;"--"&amp;ROW(A3951),'Clie-F'!$A$5:$J$7000,9,0),"")</f>
        <v/>
      </c>
      <c r="G3957" s="111" t="str">
        <f>IFERROR(VLOOKUP($I$4&amp;"--"&amp;ROW(A3951),'Clie-F'!$A$5:$J$7000,10,0),"")</f>
        <v/>
      </c>
    </row>
    <row r="3958" spans="2:7" ht="30" customHeight="1" x14ac:dyDescent="0.3">
      <c r="B3958" s="110">
        <v>3952</v>
      </c>
      <c r="C3958" s="111" t="str">
        <f>IFERROR(VLOOKUP($I$4&amp;"--"&amp;ROW(A3952),'Clie-F'!$A$5:$H$7000,4,0),"")</f>
        <v/>
      </c>
      <c r="D3958" s="112" t="str">
        <f>IFERROR(VLOOKUP($I$4&amp;"--"&amp;ROW(A3952),'Clie-F'!$A$5:$H$7000,7,0),"")</f>
        <v/>
      </c>
      <c r="E3958" s="111" t="str">
        <f t="shared" ca="1" si="61"/>
        <v/>
      </c>
      <c r="F3958" s="111" t="str">
        <f>IFERROR(VLOOKUP($I$4&amp;"--"&amp;ROW(A3952),'Clie-F'!$A$5:$J$7000,9,0),"")</f>
        <v/>
      </c>
      <c r="G3958" s="111" t="str">
        <f>IFERROR(VLOOKUP($I$4&amp;"--"&amp;ROW(A3952),'Clie-F'!$A$5:$J$7000,10,0),"")</f>
        <v/>
      </c>
    </row>
    <row r="3959" spans="2:7" ht="30" customHeight="1" x14ac:dyDescent="0.3">
      <c r="B3959" s="110">
        <v>3953</v>
      </c>
      <c r="C3959" s="111" t="str">
        <f>IFERROR(VLOOKUP($I$4&amp;"--"&amp;ROW(A3953),'Clie-F'!$A$5:$H$7000,4,0),"")</f>
        <v/>
      </c>
      <c r="D3959" s="112" t="str">
        <f>IFERROR(VLOOKUP($I$4&amp;"--"&amp;ROW(A3953),'Clie-F'!$A$5:$H$7000,7,0),"")</f>
        <v/>
      </c>
      <c r="E3959" s="111" t="str">
        <f t="shared" ca="1" si="61"/>
        <v/>
      </c>
      <c r="F3959" s="111" t="str">
        <f>IFERROR(VLOOKUP($I$4&amp;"--"&amp;ROW(A3953),'Clie-F'!$A$5:$J$7000,9,0),"")</f>
        <v/>
      </c>
      <c r="G3959" s="111" t="str">
        <f>IFERROR(VLOOKUP($I$4&amp;"--"&amp;ROW(A3953),'Clie-F'!$A$5:$J$7000,10,0),"")</f>
        <v/>
      </c>
    </row>
    <row r="3960" spans="2:7" ht="30" customHeight="1" x14ac:dyDescent="0.3">
      <c r="B3960" s="110">
        <v>3954</v>
      </c>
      <c r="C3960" s="111" t="str">
        <f>IFERROR(VLOOKUP($I$4&amp;"--"&amp;ROW(A3954),'Clie-F'!$A$5:$H$7000,4,0),"")</f>
        <v/>
      </c>
      <c r="D3960" s="112" t="str">
        <f>IFERROR(VLOOKUP($I$4&amp;"--"&amp;ROW(A3954),'Clie-F'!$A$5:$H$7000,7,0),"")</f>
        <v/>
      </c>
      <c r="E3960" s="111" t="str">
        <f t="shared" ca="1" si="61"/>
        <v/>
      </c>
      <c r="F3960" s="111" t="str">
        <f>IFERROR(VLOOKUP($I$4&amp;"--"&amp;ROW(A3954),'Clie-F'!$A$5:$J$7000,9,0),"")</f>
        <v/>
      </c>
      <c r="G3960" s="111" t="str">
        <f>IFERROR(VLOOKUP($I$4&amp;"--"&amp;ROW(A3954),'Clie-F'!$A$5:$J$7000,10,0),"")</f>
        <v/>
      </c>
    </row>
    <row r="3961" spans="2:7" ht="30" customHeight="1" x14ac:dyDescent="0.3">
      <c r="B3961" s="110">
        <v>3955</v>
      </c>
      <c r="C3961" s="111" t="str">
        <f>IFERROR(VLOOKUP($I$4&amp;"--"&amp;ROW(A3955),'Clie-F'!$A$5:$H$7000,4,0),"")</f>
        <v/>
      </c>
      <c r="D3961" s="112" t="str">
        <f>IFERROR(VLOOKUP($I$4&amp;"--"&amp;ROW(A3955),'Clie-F'!$A$5:$H$7000,7,0),"")</f>
        <v/>
      </c>
      <c r="E3961" s="111" t="str">
        <f t="shared" ca="1" si="61"/>
        <v/>
      </c>
      <c r="F3961" s="111" t="str">
        <f>IFERROR(VLOOKUP($I$4&amp;"--"&amp;ROW(A3955),'Clie-F'!$A$5:$J$7000,9,0),"")</f>
        <v/>
      </c>
      <c r="G3961" s="111" t="str">
        <f>IFERROR(VLOOKUP($I$4&amp;"--"&amp;ROW(A3955),'Clie-F'!$A$5:$J$7000,10,0),"")</f>
        <v/>
      </c>
    </row>
    <row r="3962" spans="2:7" ht="30" customHeight="1" x14ac:dyDescent="0.3">
      <c r="B3962" s="110">
        <v>3956</v>
      </c>
      <c r="C3962" s="111" t="str">
        <f>IFERROR(VLOOKUP($I$4&amp;"--"&amp;ROW(A3956),'Clie-F'!$A$5:$H$7000,4,0),"")</f>
        <v/>
      </c>
      <c r="D3962" s="112" t="str">
        <f>IFERROR(VLOOKUP($I$4&amp;"--"&amp;ROW(A3956),'Clie-F'!$A$5:$H$7000,7,0),"")</f>
        <v/>
      </c>
      <c r="E3962" s="111" t="str">
        <f t="shared" ca="1" si="61"/>
        <v/>
      </c>
      <c r="F3962" s="111" t="str">
        <f>IFERROR(VLOOKUP($I$4&amp;"--"&amp;ROW(A3956),'Clie-F'!$A$5:$J$7000,9,0),"")</f>
        <v/>
      </c>
      <c r="G3962" s="111" t="str">
        <f>IFERROR(VLOOKUP($I$4&amp;"--"&amp;ROW(A3956),'Clie-F'!$A$5:$J$7000,10,0),"")</f>
        <v/>
      </c>
    </row>
    <row r="3963" spans="2:7" ht="30" customHeight="1" x14ac:dyDescent="0.3">
      <c r="B3963" s="110">
        <v>3957</v>
      </c>
      <c r="C3963" s="111" t="str">
        <f>IFERROR(VLOOKUP($I$4&amp;"--"&amp;ROW(A3957),'Clie-F'!$A$5:$H$7000,4,0),"")</f>
        <v/>
      </c>
      <c r="D3963" s="112" t="str">
        <f>IFERROR(VLOOKUP($I$4&amp;"--"&amp;ROW(A3957),'Clie-F'!$A$5:$H$7000,7,0),"")</f>
        <v/>
      </c>
      <c r="E3963" s="111" t="str">
        <f t="shared" ca="1" si="61"/>
        <v/>
      </c>
      <c r="F3963" s="111" t="str">
        <f>IFERROR(VLOOKUP($I$4&amp;"--"&amp;ROW(A3957),'Clie-F'!$A$5:$J$7000,9,0),"")</f>
        <v/>
      </c>
      <c r="G3963" s="111" t="str">
        <f>IFERROR(VLOOKUP($I$4&amp;"--"&amp;ROW(A3957),'Clie-F'!$A$5:$J$7000,10,0),"")</f>
        <v/>
      </c>
    </row>
    <row r="3964" spans="2:7" ht="30" customHeight="1" x14ac:dyDescent="0.3">
      <c r="B3964" s="110">
        <v>3958</v>
      </c>
      <c r="C3964" s="111" t="str">
        <f>IFERROR(VLOOKUP($I$4&amp;"--"&amp;ROW(A3958),'Clie-F'!$A$5:$H$7000,4,0),"")</f>
        <v/>
      </c>
      <c r="D3964" s="112" t="str">
        <f>IFERROR(VLOOKUP($I$4&amp;"--"&amp;ROW(A3958),'Clie-F'!$A$5:$H$7000,7,0),"")</f>
        <v/>
      </c>
      <c r="E3964" s="111" t="str">
        <f t="shared" ca="1" si="61"/>
        <v/>
      </c>
      <c r="F3964" s="111" t="str">
        <f>IFERROR(VLOOKUP($I$4&amp;"--"&amp;ROW(A3958),'Clie-F'!$A$5:$J$7000,9,0),"")</f>
        <v/>
      </c>
      <c r="G3964" s="111" t="str">
        <f>IFERROR(VLOOKUP($I$4&amp;"--"&amp;ROW(A3958),'Clie-F'!$A$5:$J$7000,10,0),"")</f>
        <v/>
      </c>
    </row>
    <row r="3965" spans="2:7" ht="30" customHeight="1" x14ac:dyDescent="0.3">
      <c r="B3965" s="110">
        <v>3959</v>
      </c>
      <c r="C3965" s="111" t="str">
        <f>IFERROR(VLOOKUP($I$4&amp;"--"&amp;ROW(A3959),'Clie-F'!$A$5:$H$7000,4,0),"")</f>
        <v/>
      </c>
      <c r="D3965" s="112" t="str">
        <f>IFERROR(VLOOKUP($I$4&amp;"--"&amp;ROW(A3959),'Clie-F'!$A$5:$H$7000,7,0),"")</f>
        <v/>
      </c>
      <c r="E3965" s="111" t="str">
        <f t="shared" ca="1" si="61"/>
        <v/>
      </c>
      <c r="F3965" s="111" t="str">
        <f>IFERROR(VLOOKUP($I$4&amp;"--"&amp;ROW(A3959),'Clie-F'!$A$5:$J$7000,9,0),"")</f>
        <v/>
      </c>
      <c r="G3965" s="111" t="str">
        <f>IFERROR(VLOOKUP($I$4&amp;"--"&amp;ROW(A3959),'Clie-F'!$A$5:$J$7000,10,0),"")</f>
        <v/>
      </c>
    </row>
    <row r="3966" spans="2:7" ht="30" customHeight="1" x14ac:dyDescent="0.3">
      <c r="B3966" s="110">
        <v>3960</v>
      </c>
      <c r="C3966" s="111" t="str">
        <f>IFERROR(VLOOKUP($I$4&amp;"--"&amp;ROW(A3960),'Clie-F'!$A$5:$H$7000,4,0),"")</f>
        <v/>
      </c>
      <c r="D3966" s="112" t="str">
        <f>IFERROR(VLOOKUP($I$4&amp;"--"&amp;ROW(A3960),'Clie-F'!$A$5:$H$7000,7,0),"")</f>
        <v/>
      </c>
      <c r="E3966" s="111" t="str">
        <f t="shared" ca="1" si="61"/>
        <v/>
      </c>
      <c r="F3966" s="111" t="str">
        <f>IFERROR(VLOOKUP($I$4&amp;"--"&amp;ROW(A3960),'Clie-F'!$A$5:$J$7000,9,0),"")</f>
        <v/>
      </c>
      <c r="G3966" s="111" t="str">
        <f>IFERROR(VLOOKUP($I$4&amp;"--"&amp;ROW(A3960),'Clie-F'!$A$5:$J$7000,10,0),"")</f>
        <v/>
      </c>
    </row>
    <row r="3967" spans="2:7" ht="30" customHeight="1" x14ac:dyDescent="0.3">
      <c r="B3967" s="113">
        <v>3961</v>
      </c>
      <c r="C3967" s="111"/>
      <c r="D3967" s="112"/>
      <c r="E3967" s="111" t="str">
        <f t="shared" ref="E3967:E4030" ca="1" si="62">IF(D3967,DATEDIF(D3967,TODAY(),"Y"),"")</f>
        <v/>
      </c>
      <c r="F3967" s="2" t="str">
        <f>IFERROR(VLOOKUP($I$4&amp;"--"&amp;ROW(A3961),'Clie-F'!$B$5:$Z$7000,15,0),"")</f>
        <v/>
      </c>
      <c r="G3967" s="111" t="str">
        <f>IFERROR(VLOOKUP($I$4&amp;"--"&amp;ROW(A3961),'Clie-F'!$B$5:$Z$7000,13,0),"")</f>
        <v/>
      </c>
    </row>
    <row r="3968" spans="2:7" ht="30" customHeight="1" x14ac:dyDescent="0.3">
      <c r="B3968" s="113">
        <v>3962</v>
      </c>
      <c r="C3968" s="111"/>
      <c r="D3968" s="112"/>
      <c r="E3968" s="111" t="str">
        <f t="shared" ca="1" si="62"/>
        <v/>
      </c>
      <c r="F3968" s="2" t="str">
        <f>IFERROR(VLOOKUP($I$4&amp;"--"&amp;ROW(A3962),'Clie-F'!$B$5:$Z$7000,15,0),"")</f>
        <v/>
      </c>
      <c r="G3968" s="111" t="str">
        <f>IFERROR(VLOOKUP($I$4&amp;"--"&amp;ROW(A3962),'Clie-F'!$B$5:$Z$7000,13,0),"")</f>
        <v/>
      </c>
    </row>
    <row r="3969" spans="2:7" ht="30" customHeight="1" x14ac:dyDescent="0.3">
      <c r="B3969" s="113">
        <v>3963</v>
      </c>
      <c r="C3969" s="111"/>
      <c r="D3969" s="112"/>
      <c r="E3969" s="111" t="str">
        <f t="shared" ca="1" si="62"/>
        <v/>
      </c>
      <c r="F3969" s="2" t="str">
        <f>IFERROR(VLOOKUP($I$4&amp;"--"&amp;ROW(A3963),'Clie-F'!$B$5:$Z$7000,15,0),"")</f>
        <v/>
      </c>
      <c r="G3969" s="111" t="str">
        <f>IFERROR(VLOOKUP($I$4&amp;"--"&amp;ROW(A3963),'Clie-F'!$B$5:$Z$7000,13,0),"")</f>
        <v/>
      </c>
    </row>
    <row r="3970" spans="2:7" ht="30" customHeight="1" x14ac:dyDescent="0.3">
      <c r="B3970" s="113">
        <v>3964</v>
      </c>
      <c r="C3970" s="111"/>
      <c r="D3970" s="112"/>
      <c r="E3970" s="111" t="str">
        <f t="shared" ca="1" si="62"/>
        <v/>
      </c>
      <c r="F3970" s="2" t="str">
        <f>IFERROR(VLOOKUP($I$4&amp;"--"&amp;ROW(A3964),'Clie-F'!$B$5:$Z$7000,15,0),"")</f>
        <v/>
      </c>
      <c r="G3970" s="111" t="str">
        <f>IFERROR(VLOOKUP($I$4&amp;"--"&amp;ROW(A3964),'Clie-F'!$B$5:$Z$7000,13,0),"")</f>
        <v/>
      </c>
    </row>
    <row r="3971" spans="2:7" ht="30" customHeight="1" x14ac:dyDescent="0.3">
      <c r="B3971" s="113">
        <v>3965</v>
      </c>
      <c r="C3971" s="111"/>
      <c r="D3971" s="112"/>
      <c r="E3971" s="111" t="str">
        <f t="shared" ca="1" si="62"/>
        <v/>
      </c>
      <c r="F3971" s="2" t="str">
        <f>IFERROR(VLOOKUP($I$4&amp;"--"&amp;ROW(A3965),'Clie-F'!$B$5:$Z$7000,15,0),"")</f>
        <v/>
      </c>
      <c r="G3971" s="111" t="str">
        <f>IFERROR(VLOOKUP($I$4&amp;"--"&amp;ROW(A3965),'Clie-F'!$B$5:$Z$7000,13,0),"")</f>
        <v/>
      </c>
    </row>
    <row r="3972" spans="2:7" ht="30" customHeight="1" x14ac:dyDescent="0.3">
      <c r="B3972" s="113">
        <v>3966</v>
      </c>
      <c r="C3972" s="111"/>
      <c r="D3972" s="112"/>
      <c r="E3972" s="111" t="str">
        <f t="shared" ca="1" si="62"/>
        <v/>
      </c>
      <c r="F3972" s="2" t="str">
        <f>IFERROR(VLOOKUP($I$4&amp;"--"&amp;ROW(A3966),'Clie-F'!$B$5:$Z$7000,15,0),"")</f>
        <v/>
      </c>
      <c r="G3972" s="111" t="str">
        <f>IFERROR(VLOOKUP($I$4&amp;"--"&amp;ROW(A3966),'Clie-F'!$B$5:$Z$7000,13,0),"")</f>
        <v/>
      </c>
    </row>
    <row r="3973" spans="2:7" ht="30" customHeight="1" x14ac:dyDescent="0.3">
      <c r="B3973" s="113">
        <v>3967</v>
      </c>
      <c r="C3973" s="111"/>
      <c r="D3973" s="112"/>
      <c r="E3973" s="111" t="str">
        <f t="shared" ca="1" si="62"/>
        <v/>
      </c>
      <c r="F3973" s="2" t="str">
        <f>IFERROR(VLOOKUP($I$4&amp;"--"&amp;ROW(A3967),'Clie-F'!$B$5:$Z$7000,15,0),"")</f>
        <v/>
      </c>
      <c r="G3973" s="111" t="str">
        <f>IFERROR(VLOOKUP($I$4&amp;"--"&amp;ROW(A3967),'Clie-F'!$B$5:$Z$7000,13,0),"")</f>
        <v/>
      </c>
    </row>
    <row r="3974" spans="2:7" ht="30" customHeight="1" x14ac:dyDescent="0.3">
      <c r="B3974" s="113">
        <v>3968</v>
      </c>
      <c r="C3974" s="111"/>
      <c r="D3974" s="112"/>
      <c r="E3974" s="111" t="str">
        <f t="shared" ca="1" si="62"/>
        <v/>
      </c>
      <c r="F3974" s="2" t="str">
        <f>IFERROR(VLOOKUP($I$4&amp;"--"&amp;ROW(A3968),'Clie-F'!$B$5:$Z$7000,15,0),"")</f>
        <v/>
      </c>
      <c r="G3974" s="111" t="str">
        <f>IFERROR(VLOOKUP($I$4&amp;"--"&amp;ROW(A3968),'Clie-F'!$B$5:$Z$7000,13,0),"")</f>
        <v/>
      </c>
    </row>
    <row r="3975" spans="2:7" ht="30" customHeight="1" x14ac:dyDescent="0.3">
      <c r="B3975" s="113">
        <v>3969</v>
      </c>
      <c r="C3975" s="111"/>
      <c r="D3975" s="112"/>
      <c r="E3975" s="111" t="str">
        <f t="shared" ca="1" si="62"/>
        <v/>
      </c>
      <c r="F3975" s="2" t="str">
        <f>IFERROR(VLOOKUP($I$4&amp;"--"&amp;ROW(A3969),'Clie-F'!$B$5:$Z$7000,15,0),"")</f>
        <v/>
      </c>
      <c r="G3975" s="111" t="str">
        <f>IFERROR(VLOOKUP($I$4&amp;"--"&amp;ROW(A3969),'Clie-F'!$B$5:$Z$7000,13,0),"")</f>
        <v/>
      </c>
    </row>
    <row r="3976" spans="2:7" ht="30" customHeight="1" x14ac:dyDescent="0.3">
      <c r="B3976" s="113">
        <v>3970</v>
      </c>
      <c r="C3976" s="111"/>
      <c r="D3976" s="112"/>
      <c r="E3976" s="111" t="str">
        <f t="shared" ca="1" si="62"/>
        <v/>
      </c>
      <c r="F3976" s="2" t="str">
        <f>IFERROR(VLOOKUP($I$4&amp;"--"&amp;ROW(A3970),'Clie-F'!$B$5:$Z$7000,15,0),"")</f>
        <v/>
      </c>
      <c r="G3976" s="111" t="str">
        <f>IFERROR(VLOOKUP($I$4&amp;"--"&amp;ROW(A3970),'Clie-F'!$B$5:$Z$7000,13,0),"")</f>
        <v/>
      </c>
    </row>
    <row r="3977" spans="2:7" ht="30" customHeight="1" x14ac:dyDescent="0.3">
      <c r="B3977" s="113">
        <v>3971</v>
      </c>
      <c r="C3977" s="111"/>
      <c r="D3977" s="112"/>
      <c r="E3977" s="111" t="str">
        <f t="shared" ca="1" si="62"/>
        <v/>
      </c>
      <c r="F3977" s="2" t="str">
        <f>IFERROR(VLOOKUP($I$4&amp;"--"&amp;ROW(A3971),'Clie-F'!$B$5:$Z$7000,15,0),"")</f>
        <v/>
      </c>
      <c r="G3977" s="111" t="str">
        <f>IFERROR(VLOOKUP($I$4&amp;"--"&amp;ROW(A3971),'Clie-F'!$B$5:$Z$7000,13,0),"")</f>
        <v/>
      </c>
    </row>
    <row r="3978" spans="2:7" ht="30" customHeight="1" x14ac:dyDescent="0.3">
      <c r="B3978" s="113">
        <v>3972</v>
      </c>
      <c r="C3978" s="111"/>
      <c r="D3978" s="112"/>
      <c r="E3978" s="111" t="str">
        <f t="shared" ca="1" si="62"/>
        <v/>
      </c>
      <c r="F3978" s="2" t="str">
        <f>IFERROR(VLOOKUP($I$4&amp;"--"&amp;ROW(A3972),'Clie-F'!$B$5:$Z$7000,15,0),"")</f>
        <v/>
      </c>
      <c r="G3978" s="111" t="str">
        <f>IFERROR(VLOOKUP($I$4&amp;"--"&amp;ROW(A3972),'Clie-F'!$B$5:$Z$7000,13,0),"")</f>
        <v/>
      </c>
    </row>
    <row r="3979" spans="2:7" ht="30" customHeight="1" x14ac:dyDescent="0.3">
      <c r="B3979" s="113">
        <v>3973</v>
      </c>
      <c r="C3979" s="111"/>
      <c r="D3979" s="112"/>
      <c r="E3979" s="111" t="str">
        <f t="shared" ca="1" si="62"/>
        <v/>
      </c>
      <c r="F3979" s="2" t="str">
        <f>IFERROR(VLOOKUP($I$4&amp;"--"&amp;ROW(A3973),'Clie-F'!$B$5:$Z$7000,15,0),"")</f>
        <v/>
      </c>
      <c r="G3979" s="111" t="str">
        <f>IFERROR(VLOOKUP($I$4&amp;"--"&amp;ROW(A3973),'Clie-F'!$B$5:$Z$7000,13,0),"")</f>
        <v/>
      </c>
    </row>
    <row r="3980" spans="2:7" ht="30" customHeight="1" x14ac:dyDescent="0.3">
      <c r="B3980" s="113">
        <v>3974</v>
      </c>
      <c r="C3980" s="111"/>
      <c r="D3980" s="112"/>
      <c r="E3980" s="111" t="str">
        <f t="shared" ca="1" si="62"/>
        <v/>
      </c>
      <c r="F3980" s="2" t="str">
        <f>IFERROR(VLOOKUP($I$4&amp;"--"&amp;ROW(A3974),'Clie-F'!$B$5:$Z$7000,15,0),"")</f>
        <v/>
      </c>
      <c r="G3980" s="111" t="str">
        <f>IFERROR(VLOOKUP($I$4&amp;"--"&amp;ROW(A3974),'Clie-F'!$B$5:$Z$7000,13,0),"")</f>
        <v/>
      </c>
    </row>
    <row r="3981" spans="2:7" ht="30" customHeight="1" x14ac:dyDescent="0.3">
      <c r="B3981" s="113">
        <v>3975</v>
      </c>
      <c r="C3981" s="111"/>
      <c r="D3981" s="112"/>
      <c r="E3981" s="111" t="str">
        <f t="shared" ca="1" si="62"/>
        <v/>
      </c>
      <c r="F3981" s="2" t="str">
        <f>IFERROR(VLOOKUP($I$4&amp;"--"&amp;ROW(A3975),'Clie-F'!$B$5:$Z$7000,15,0),"")</f>
        <v/>
      </c>
      <c r="G3981" s="111" t="str">
        <f>IFERROR(VLOOKUP($I$4&amp;"--"&amp;ROW(A3975),'Clie-F'!$B$5:$Z$7000,13,0),"")</f>
        <v/>
      </c>
    </row>
    <row r="3982" spans="2:7" ht="30" customHeight="1" x14ac:dyDescent="0.3">
      <c r="B3982" s="113">
        <v>3976</v>
      </c>
      <c r="C3982" s="111"/>
      <c r="D3982" s="112"/>
      <c r="E3982" s="111" t="str">
        <f t="shared" ca="1" si="62"/>
        <v/>
      </c>
      <c r="F3982" s="2" t="str">
        <f>IFERROR(VLOOKUP($I$4&amp;"--"&amp;ROW(A3976),'Clie-F'!$B$5:$Z$7000,15,0),"")</f>
        <v/>
      </c>
      <c r="G3982" s="111" t="str">
        <f>IFERROR(VLOOKUP($I$4&amp;"--"&amp;ROW(A3976),'Clie-F'!$B$5:$Z$7000,13,0),"")</f>
        <v/>
      </c>
    </row>
    <row r="3983" spans="2:7" ht="30" customHeight="1" x14ac:dyDescent="0.3">
      <c r="B3983" s="113">
        <v>3977</v>
      </c>
      <c r="C3983" s="111"/>
      <c r="D3983" s="112"/>
      <c r="E3983" s="111" t="str">
        <f t="shared" ca="1" si="62"/>
        <v/>
      </c>
      <c r="F3983" s="2" t="str">
        <f>IFERROR(VLOOKUP($I$4&amp;"--"&amp;ROW(A3977),'Clie-F'!$B$5:$Z$7000,15,0),"")</f>
        <v/>
      </c>
      <c r="G3983" s="111" t="str">
        <f>IFERROR(VLOOKUP($I$4&amp;"--"&amp;ROW(A3977),'Clie-F'!$B$5:$Z$7000,13,0),"")</f>
        <v/>
      </c>
    </row>
    <row r="3984" spans="2:7" ht="30" customHeight="1" x14ac:dyDescent="0.3">
      <c r="B3984" s="113">
        <v>3978</v>
      </c>
      <c r="C3984" s="111"/>
      <c r="D3984" s="112"/>
      <c r="E3984" s="111" t="str">
        <f t="shared" ca="1" si="62"/>
        <v/>
      </c>
      <c r="F3984" s="2" t="str">
        <f>IFERROR(VLOOKUP($I$4&amp;"--"&amp;ROW(A3978),'Clie-F'!$B$5:$Z$7000,15,0),"")</f>
        <v/>
      </c>
      <c r="G3984" s="111" t="str">
        <f>IFERROR(VLOOKUP($I$4&amp;"--"&amp;ROW(A3978),'Clie-F'!$B$5:$Z$7000,13,0),"")</f>
        <v/>
      </c>
    </row>
    <row r="3985" spans="2:7" ht="30" customHeight="1" x14ac:dyDescent="0.3">
      <c r="B3985" s="113">
        <v>3979</v>
      </c>
      <c r="C3985" s="111"/>
      <c r="D3985" s="112"/>
      <c r="E3985" s="111" t="str">
        <f t="shared" ca="1" si="62"/>
        <v/>
      </c>
      <c r="F3985" s="2" t="str">
        <f>IFERROR(VLOOKUP($I$4&amp;"--"&amp;ROW(A3979),'Clie-F'!$B$5:$Z$7000,15,0),"")</f>
        <v/>
      </c>
      <c r="G3985" s="111" t="str">
        <f>IFERROR(VLOOKUP($I$4&amp;"--"&amp;ROW(A3979),'Clie-F'!$B$5:$Z$7000,13,0),"")</f>
        <v/>
      </c>
    </row>
    <row r="3986" spans="2:7" ht="30" customHeight="1" x14ac:dyDescent="0.3">
      <c r="B3986" s="113">
        <v>3980</v>
      </c>
      <c r="C3986" s="111"/>
      <c r="D3986" s="112"/>
      <c r="E3986" s="111" t="str">
        <f t="shared" ca="1" si="62"/>
        <v/>
      </c>
      <c r="F3986" s="2" t="str">
        <f>IFERROR(VLOOKUP($I$4&amp;"--"&amp;ROW(A3980),'Clie-F'!$B$5:$Z$7000,15,0),"")</f>
        <v/>
      </c>
      <c r="G3986" s="111" t="str">
        <f>IFERROR(VLOOKUP($I$4&amp;"--"&amp;ROW(A3980),'Clie-F'!$B$5:$Z$7000,13,0),"")</f>
        <v/>
      </c>
    </row>
    <row r="3987" spans="2:7" ht="30" customHeight="1" x14ac:dyDescent="0.3">
      <c r="B3987" s="113">
        <v>3981</v>
      </c>
      <c r="C3987" s="111"/>
      <c r="D3987" s="112"/>
      <c r="E3987" s="111" t="str">
        <f t="shared" ca="1" si="62"/>
        <v/>
      </c>
      <c r="F3987" s="2" t="str">
        <f>IFERROR(VLOOKUP($I$4&amp;"--"&amp;ROW(A3981),'Clie-F'!$B$5:$Z$7000,15,0),"")</f>
        <v/>
      </c>
      <c r="G3987" s="111" t="str">
        <f>IFERROR(VLOOKUP($I$4&amp;"--"&amp;ROW(A3981),'Clie-F'!$B$5:$Z$7000,13,0),"")</f>
        <v/>
      </c>
    </row>
    <row r="3988" spans="2:7" ht="30" customHeight="1" x14ac:dyDescent="0.3">
      <c r="B3988" s="113">
        <v>3982</v>
      </c>
      <c r="C3988" s="111"/>
      <c r="D3988" s="112"/>
      <c r="E3988" s="111" t="str">
        <f t="shared" ca="1" si="62"/>
        <v/>
      </c>
      <c r="F3988" s="2" t="str">
        <f>IFERROR(VLOOKUP($I$4&amp;"--"&amp;ROW(A3982),'Clie-F'!$B$5:$Z$7000,15,0),"")</f>
        <v/>
      </c>
      <c r="G3988" s="111" t="str">
        <f>IFERROR(VLOOKUP($I$4&amp;"--"&amp;ROW(A3982),'Clie-F'!$B$5:$Z$7000,13,0),"")</f>
        <v/>
      </c>
    </row>
    <row r="3989" spans="2:7" ht="30" customHeight="1" x14ac:dyDescent="0.3">
      <c r="B3989" s="113">
        <v>3983</v>
      </c>
      <c r="C3989" s="111"/>
      <c r="D3989" s="112"/>
      <c r="E3989" s="111" t="str">
        <f t="shared" ca="1" si="62"/>
        <v/>
      </c>
      <c r="F3989" s="2" t="str">
        <f>IFERROR(VLOOKUP($I$4&amp;"--"&amp;ROW(A3983),'Clie-F'!$B$5:$Z$7000,15,0),"")</f>
        <v/>
      </c>
      <c r="G3989" s="111" t="str">
        <f>IFERROR(VLOOKUP($I$4&amp;"--"&amp;ROW(A3983),'Clie-F'!$B$5:$Z$7000,13,0),"")</f>
        <v/>
      </c>
    </row>
    <row r="3990" spans="2:7" ht="30" customHeight="1" x14ac:dyDescent="0.3">
      <c r="B3990" s="113">
        <v>3984</v>
      </c>
      <c r="C3990" s="111"/>
      <c r="D3990" s="112"/>
      <c r="E3990" s="111" t="str">
        <f t="shared" ca="1" si="62"/>
        <v/>
      </c>
      <c r="F3990" s="2" t="str">
        <f>IFERROR(VLOOKUP($I$4&amp;"--"&amp;ROW(A3984),'Clie-F'!$B$5:$Z$7000,15,0),"")</f>
        <v/>
      </c>
      <c r="G3990" s="111" t="str">
        <f>IFERROR(VLOOKUP($I$4&amp;"--"&amp;ROW(A3984),'Clie-F'!$B$5:$Z$7000,13,0),"")</f>
        <v/>
      </c>
    </row>
    <row r="3991" spans="2:7" ht="30" customHeight="1" x14ac:dyDescent="0.3">
      <c r="B3991" s="113">
        <v>3985</v>
      </c>
      <c r="C3991" s="111"/>
      <c r="D3991" s="112"/>
      <c r="E3991" s="111" t="str">
        <f t="shared" ca="1" si="62"/>
        <v/>
      </c>
      <c r="F3991" s="2" t="str">
        <f>IFERROR(VLOOKUP($I$4&amp;"--"&amp;ROW(A3985),'Clie-F'!$B$5:$Z$7000,15,0),"")</f>
        <v/>
      </c>
      <c r="G3991" s="111" t="str">
        <f>IFERROR(VLOOKUP($I$4&amp;"--"&amp;ROW(A3985),'Clie-F'!$B$5:$Z$7000,13,0),"")</f>
        <v/>
      </c>
    </row>
    <row r="3992" spans="2:7" ht="30" customHeight="1" x14ac:dyDescent="0.3">
      <c r="B3992" s="113">
        <v>3986</v>
      </c>
      <c r="C3992" s="111"/>
      <c r="D3992" s="112"/>
      <c r="E3992" s="111" t="str">
        <f t="shared" ca="1" si="62"/>
        <v/>
      </c>
      <c r="F3992" s="2" t="str">
        <f>IFERROR(VLOOKUP($I$4&amp;"--"&amp;ROW(A3986),'Clie-F'!$B$5:$Z$7000,15,0),"")</f>
        <v/>
      </c>
      <c r="G3992" s="111" t="str">
        <f>IFERROR(VLOOKUP($I$4&amp;"--"&amp;ROW(A3986),'Clie-F'!$B$5:$Z$7000,13,0),"")</f>
        <v/>
      </c>
    </row>
    <row r="3993" spans="2:7" ht="30" customHeight="1" x14ac:dyDescent="0.3">
      <c r="B3993" s="113">
        <v>3987</v>
      </c>
      <c r="C3993" s="111"/>
      <c r="D3993" s="112"/>
      <c r="E3993" s="111" t="str">
        <f t="shared" ca="1" si="62"/>
        <v/>
      </c>
      <c r="F3993" s="2" t="str">
        <f>IFERROR(VLOOKUP($I$4&amp;"--"&amp;ROW(A3987),'Clie-F'!$B$5:$Z$7000,15,0),"")</f>
        <v/>
      </c>
      <c r="G3993" s="111" t="str">
        <f>IFERROR(VLOOKUP($I$4&amp;"--"&amp;ROW(A3987),'Clie-F'!$B$5:$Z$7000,13,0),"")</f>
        <v/>
      </c>
    </row>
    <row r="3994" spans="2:7" ht="30" customHeight="1" x14ac:dyDescent="0.3">
      <c r="B3994" s="113">
        <v>3988</v>
      </c>
      <c r="C3994" s="111"/>
      <c r="D3994" s="112"/>
      <c r="E3994" s="111" t="str">
        <f t="shared" ca="1" si="62"/>
        <v/>
      </c>
      <c r="F3994" s="2" t="str">
        <f>IFERROR(VLOOKUP($I$4&amp;"--"&amp;ROW(A3988),'Clie-F'!$B$5:$Z$7000,15,0),"")</f>
        <v/>
      </c>
      <c r="G3994" s="111" t="str">
        <f>IFERROR(VLOOKUP($I$4&amp;"--"&amp;ROW(A3988),'Clie-F'!$B$5:$Z$7000,13,0),"")</f>
        <v/>
      </c>
    </row>
    <row r="3995" spans="2:7" ht="30" customHeight="1" x14ac:dyDescent="0.3">
      <c r="B3995" s="113">
        <v>3989</v>
      </c>
      <c r="C3995" s="111"/>
      <c r="D3995" s="112"/>
      <c r="E3995" s="111" t="str">
        <f t="shared" ca="1" si="62"/>
        <v/>
      </c>
      <c r="F3995" s="2" t="str">
        <f>IFERROR(VLOOKUP($I$4&amp;"--"&amp;ROW(A3989),'Clie-F'!$B$5:$Z$7000,15,0),"")</f>
        <v/>
      </c>
      <c r="G3995" s="111" t="str">
        <f>IFERROR(VLOOKUP($I$4&amp;"--"&amp;ROW(A3989),'Clie-F'!$B$5:$Z$7000,13,0),"")</f>
        <v/>
      </c>
    </row>
    <row r="3996" spans="2:7" ht="30" customHeight="1" x14ac:dyDescent="0.3">
      <c r="B3996" s="113">
        <v>3990</v>
      </c>
      <c r="C3996" s="111"/>
      <c r="D3996" s="112"/>
      <c r="E3996" s="111" t="str">
        <f t="shared" ca="1" si="62"/>
        <v/>
      </c>
      <c r="F3996" s="2" t="str">
        <f>IFERROR(VLOOKUP($I$4&amp;"--"&amp;ROW(A3990),'Clie-F'!$B$5:$Z$7000,15,0),"")</f>
        <v/>
      </c>
      <c r="G3996" s="111" t="str">
        <f>IFERROR(VLOOKUP($I$4&amp;"--"&amp;ROW(A3990),'Clie-F'!$B$5:$Z$7000,13,0),"")</f>
        <v/>
      </c>
    </row>
    <row r="3997" spans="2:7" ht="30" customHeight="1" x14ac:dyDescent="0.3">
      <c r="B3997" s="113">
        <v>3991</v>
      </c>
      <c r="C3997" s="111"/>
      <c r="D3997" s="112"/>
      <c r="E3997" s="111" t="str">
        <f t="shared" ca="1" si="62"/>
        <v/>
      </c>
      <c r="F3997" s="2" t="str">
        <f>IFERROR(VLOOKUP($I$4&amp;"--"&amp;ROW(A3991),'Clie-F'!$B$5:$Z$7000,15,0),"")</f>
        <v/>
      </c>
      <c r="G3997" s="111" t="str">
        <f>IFERROR(VLOOKUP($I$4&amp;"--"&amp;ROW(A3991),'Clie-F'!$B$5:$Z$7000,13,0),"")</f>
        <v/>
      </c>
    </row>
    <row r="3998" spans="2:7" ht="30" customHeight="1" x14ac:dyDescent="0.3">
      <c r="B3998" s="113">
        <v>3992</v>
      </c>
      <c r="C3998" s="111"/>
      <c r="D3998" s="112"/>
      <c r="E3998" s="111" t="str">
        <f t="shared" ca="1" si="62"/>
        <v/>
      </c>
      <c r="F3998" s="2" t="str">
        <f>IFERROR(VLOOKUP($I$4&amp;"--"&amp;ROW(A3992),'Clie-F'!$B$5:$Z$7000,15,0),"")</f>
        <v/>
      </c>
      <c r="G3998" s="111" t="str">
        <f>IFERROR(VLOOKUP($I$4&amp;"--"&amp;ROW(A3992),'Clie-F'!$B$5:$Z$7000,13,0),"")</f>
        <v/>
      </c>
    </row>
    <row r="3999" spans="2:7" ht="30" customHeight="1" x14ac:dyDescent="0.3">
      <c r="B3999" s="113">
        <v>3993</v>
      </c>
      <c r="C3999" s="111"/>
      <c r="D3999" s="112"/>
      <c r="E3999" s="111" t="str">
        <f t="shared" ca="1" si="62"/>
        <v/>
      </c>
      <c r="F3999" s="2" t="str">
        <f>IFERROR(VLOOKUP($I$4&amp;"--"&amp;ROW(A3993),'Clie-F'!$B$5:$Z$7000,15,0),"")</f>
        <v/>
      </c>
      <c r="G3999" s="111" t="str">
        <f>IFERROR(VLOOKUP($I$4&amp;"--"&amp;ROW(A3993),'Clie-F'!$B$5:$Z$7000,13,0),"")</f>
        <v/>
      </c>
    </row>
    <row r="4000" spans="2:7" ht="30" customHeight="1" x14ac:dyDescent="0.3">
      <c r="B4000" s="113">
        <v>3994</v>
      </c>
      <c r="C4000" s="111"/>
      <c r="D4000" s="112"/>
      <c r="E4000" s="111" t="str">
        <f t="shared" ca="1" si="62"/>
        <v/>
      </c>
      <c r="F4000" s="2" t="str">
        <f>IFERROR(VLOOKUP($I$4&amp;"--"&amp;ROW(A3994),'Clie-F'!$B$5:$Z$7000,15,0),"")</f>
        <v/>
      </c>
      <c r="G4000" s="111" t="str">
        <f>IFERROR(VLOOKUP($I$4&amp;"--"&amp;ROW(A3994),'Clie-F'!$B$5:$Z$7000,13,0),"")</f>
        <v/>
      </c>
    </row>
    <row r="4001" spans="2:7" ht="30" customHeight="1" x14ac:dyDescent="0.3">
      <c r="B4001" s="113">
        <v>3995</v>
      </c>
      <c r="C4001" s="111"/>
      <c r="D4001" s="112"/>
      <c r="E4001" s="111" t="str">
        <f t="shared" ca="1" si="62"/>
        <v/>
      </c>
      <c r="F4001" s="2" t="str">
        <f>IFERROR(VLOOKUP($I$4&amp;"--"&amp;ROW(A3995),'Clie-F'!$B$5:$Z$7000,15,0),"")</f>
        <v/>
      </c>
      <c r="G4001" s="111" t="str">
        <f>IFERROR(VLOOKUP($I$4&amp;"--"&amp;ROW(A3995),'Clie-F'!$B$5:$Z$7000,13,0),"")</f>
        <v/>
      </c>
    </row>
    <row r="4002" spans="2:7" ht="30" customHeight="1" x14ac:dyDescent="0.3">
      <c r="B4002" s="113">
        <v>3996</v>
      </c>
      <c r="C4002" s="111"/>
      <c r="D4002" s="112"/>
      <c r="E4002" s="111" t="str">
        <f t="shared" ca="1" si="62"/>
        <v/>
      </c>
      <c r="F4002" s="2" t="str">
        <f>IFERROR(VLOOKUP($I$4&amp;"--"&amp;ROW(A3996),'Clie-F'!$B$5:$Z$7000,15,0),"")</f>
        <v/>
      </c>
      <c r="G4002" s="111" t="str">
        <f>IFERROR(VLOOKUP($I$4&amp;"--"&amp;ROW(A3996),'Clie-F'!$B$5:$Z$7000,13,0),"")</f>
        <v/>
      </c>
    </row>
    <row r="4003" spans="2:7" ht="30" customHeight="1" x14ac:dyDescent="0.3">
      <c r="B4003" s="113">
        <v>3997</v>
      </c>
      <c r="C4003" s="111"/>
      <c r="D4003" s="112"/>
      <c r="E4003" s="111" t="str">
        <f t="shared" ca="1" si="62"/>
        <v/>
      </c>
      <c r="F4003" s="2" t="str">
        <f>IFERROR(VLOOKUP($I$4&amp;"--"&amp;ROW(A3997),'Clie-F'!$B$5:$Z$7000,15,0),"")</f>
        <v/>
      </c>
      <c r="G4003" s="111" t="str">
        <f>IFERROR(VLOOKUP($I$4&amp;"--"&amp;ROW(A3997),'Clie-F'!$B$5:$Z$7000,13,0),"")</f>
        <v/>
      </c>
    </row>
    <row r="4004" spans="2:7" ht="30" customHeight="1" x14ac:dyDescent="0.3">
      <c r="B4004" s="113">
        <v>3998</v>
      </c>
      <c r="C4004" s="111"/>
      <c r="D4004" s="112"/>
      <c r="E4004" s="111" t="str">
        <f t="shared" ca="1" si="62"/>
        <v/>
      </c>
      <c r="F4004" s="2" t="str">
        <f>IFERROR(VLOOKUP($I$4&amp;"--"&amp;ROW(A3998),'Clie-F'!$B$5:$Z$7000,15,0),"")</f>
        <v/>
      </c>
      <c r="G4004" s="111" t="str">
        <f>IFERROR(VLOOKUP($I$4&amp;"--"&amp;ROW(A3998),'Clie-F'!$B$5:$Z$7000,13,0),"")</f>
        <v/>
      </c>
    </row>
    <row r="4005" spans="2:7" ht="30" customHeight="1" x14ac:dyDescent="0.3">
      <c r="B4005" s="113">
        <v>3999</v>
      </c>
      <c r="C4005" s="111"/>
      <c r="D4005" s="112"/>
      <c r="E4005" s="111" t="str">
        <f t="shared" ca="1" si="62"/>
        <v/>
      </c>
      <c r="F4005" s="2" t="str">
        <f>IFERROR(VLOOKUP($I$4&amp;"--"&amp;ROW(A3999),'Clie-F'!$B$5:$Z$7000,15,0),"")</f>
        <v/>
      </c>
      <c r="G4005" s="111" t="str">
        <f>IFERROR(VLOOKUP($I$4&amp;"--"&amp;ROW(A3999),'Clie-F'!$B$5:$Z$7000,13,0),"")</f>
        <v/>
      </c>
    </row>
    <row r="4006" spans="2:7" ht="30" customHeight="1" x14ac:dyDescent="0.3">
      <c r="B4006" s="113">
        <v>4000</v>
      </c>
      <c r="C4006" s="111"/>
      <c r="D4006" s="112"/>
      <c r="E4006" s="111" t="str">
        <f t="shared" ca="1" si="62"/>
        <v/>
      </c>
      <c r="F4006" s="2" t="str">
        <f>IFERROR(VLOOKUP($I$4&amp;"--"&amp;ROW(A4000),'Clie-F'!$B$5:$Z$7000,15,0),"")</f>
        <v/>
      </c>
      <c r="G4006" s="111" t="str">
        <f>IFERROR(VLOOKUP($I$4&amp;"--"&amp;ROW(A4000),'Clie-F'!$B$5:$Z$7000,13,0),"")</f>
        <v/>
      </c>
    </row>
    <row r="4007" spans="2:7" ht="30" customHeight="1" x14ac:dyDescent="0.3">
      <c r="B4007" s="113">
        <v>4001</v>
      </c>
      <c r="C4007" s="111"/>
      <c r="D4007" s="112"/>
      <c r="E4007" s="111" t="str">
        <f t="shared" ca="1" si="62"/>
        <v/>
      </c>
      <c r="F4007" s="2" t="str">
        <f>IFERROR(VLOOKUP($I$4&amp;"--"&amp;ROW(A4001),'Clie-F'!$B$5:$Z$7000,15,0),"")</f>
        <v/>
      </c>
      <c r="G4007" s="111" t="str">
        <f>IFERROR(VLOOKUP($I$4&amp;"--"&amp;ROW(A4001),'Clie-F'!$B$5:$Z$7000,13,0),"")</f>
        <v/>
      </c>
    </row>
    <row r="4008" spans="2:7" ht="30" customHeight="1" x14ac:dyDescent="0.3">
      <c r="B4008" s="113">
        <v>4002</v>
      </c>
      <c r="C4008" s="111"/>
      <c r="D4008" s="112"/>
      <c r="E4008" s="111" t="str">
        <f t="shared" ca="1" si="62"/>
        <v/>
      </c>
      <c r="F4008" s="2" t="str">
        <f>IFERROR(VLOOKUP($I$4&amp;"--"&amp;ROW(A4002),'Clie-F'!$B$5:$Z$7000,15,0),"")</f>
        <v/>
      </c>
      <c r="G4008" s="111" t="str">
        <f>IFERROR(VLOOKUP($I$4&amp;"--"&amp;ROW(A4002),'Clie-F'!$B$5:$Z$7000,13,0),"")</f>
        <v/>
      </c>
    </row>
    <row r="4009" spans="2:7" ht="30" customHeight="1" x14ac:dyDescent="0.3">
      <c r="B4009" s="113">
        <v>4003</v>
      </c>
      <c r="C4009" s="111"/>
      <c r="D4009" s="112"/>
      <c r="E4009" s="111" t="str">
        <f t="shared" ca="1" si="62"/>
        <v/>
      </c>
      <c r="F4009" s="2" t="str">
        <f>IFERROR(VLOOKUP($I$4&amp;"--"&amp;ROW(A4003),'Clie-F'!$B$5:$Z$7000,15,0),"")</f>
        <v/>
      </c>
      <c r="G4009" s="111" t="str">
        <f>IFERROR(VLOOKUP($I$4&amp;"--"&amp;ROW(A4003),'Clie-F'!$B$5:$Z$7000,13,0),"")</f>
        <v/>
      </c>
    </row>
    <row r="4010" spans="2:7" ht="30" customHeight="1" x14ac:dyDescent="0.3">
      <c r="B4010" s="113">
        <v>4004</v>
      </c>
      <c r="C4010" s="111"/>
      <c r="D4010" s="112"/>
      <c r="E4010" s="111" t="str">
        <f t="shared" ca="1" si="62"/>
        <v/>
      </c>
      <c r="F4010" s="2" t="str">
        <f>IFERROR(VLOOKUP($I$4&amp;"--"&amp;ROW(A4004),'Clie-F'!$B$5:$Z$7000,15,0),"")</f>
        <v/>
      </c>
      <c r="G4010" s="111" t="str">
        <f>IFERROR(VLOOKUP($I$4&amp;"--"&amp;ROW(A4004),'Clie-F'!$B$5:$Z$7000,13,0),"")</f>
        <v/>
      </c>
    </row>
    <row r="4011" spans="2:7" ht="30" customHeight="1" x14ac:dyDescent="0.3">
      <c r="B4011" s="113">
        <v>4005</v>
      </c>
      <c r="C4011" s="111"/>
      <c r="D4011" s="112"/>
      <c r="E4011" s="111" t="str">
        <f t="shared" ca="1" si="62"/>
        <v/>
      </c>
      <c r="F4011" s="2" t="str">
        <f>IFERROR(VLOOKUP($I$4&amp;"--"&amp;ROW(A4005),'Clie-F'!$B$5:$Z$7000,15,0),"")</f>
        <v/>
      </c>
      <c r="G4011" s="111" t="str">
        <f>IFERROR(VLOOKUP($I$4&amp;"--"&amp;ROW(A4005),'Clie-F'!$B$5:$Z$7000,13,0),"")</f>
        <v/>
      </c>
    </row>
    <row r="4012" spans="2:7" ht="30" customHeight="1" x14ac:dyDescent="0.3">
      <c r="B4012" s="113">
        <v>4006</v>
      </c>
      <c r="C4012" s="111"/>
      <c r="D4012" s="112"/>
      <c r="E4012" s="111" t="str">
        <f t="shared" ca="1" si="62"/>
        <v/>
      </c>
      <c r="F4012" s="2" t="str">
        <f>IFERROR(VLOOKUP($I$4&amp;"--"&amp;ROW(A4006),'Clie-F'!$B$5:$Z$7000,15,0),"")</f>
        <v/>
      </c>
      <c r="G4012" s="111" t="str">
        <f>IFERROR(VLOOKUP($I$4&amp;"--"&amp;ROW(A4006),'Clie-F'!$B$5:$Z$7000,13,0),"")</f>
        <v/>
      </c>
    </row>
    <row r="4013" spans="2:7" ht="30" customHeight="1" x14ac:dyDescent="0.3">
      <c r="B4013" s="113">
        <v>4007</v>
      </c>
      <c r="C4013" s="111"/>
      <c r="D4013" s="112"/>
      <c r="E4013" s="111" t="str">
        <f t="shared" ca="1" si="62"/>
        <v/>
      </c>
      <c r="F4013" s="2" t="str">
        <f>IFERROR(VLOOKUP($I$4&amp;"--"&amp;ROW(A4007),'Clie-F'!$B$5:$Z$7000,15,0),"")</f>
        <v/>
      </c>
      <c r="G4013" s="111" t="str">
        <f>IFERROR(VLOOKUP($I$4&amp;"--"&amp;ROW(A4007),'Clie-F'!$B$5:$Z$7000,13,0),"")</f>
        <v/>
      </c>
    </row>
    <row r="4014" spans="2:7" ht="30" customHeight="1" x14ac:dyDescent="0.3">
      <c r="B4014" s="113">
        <v>4008</v>
      </c>
      <c r="C4014" s="111"/>
      <c r="D4014" s="112"/>
      <c r="E4014" s="111" t="str">
        <f t="shared" ca="1" si="62"/>
        <v/>
      </c>
      <c r="F4014" s="2" t="str">
        <f>IFERROR(VLOOKUP($I$4&amp;"--"&amp;ROW(A4008),'Clie-F'!$B$5:$Z$7000,15,0),"")</f>
        <v/>
      </c>
      <c r="G4014" s="111" t="str">
        <f>IFERROR(VLOOKUP($I$4&amp;"--"&amp;ROW(A4008),'Clie-F'!$B$5:$Z$7000,13,0),"")</f>
        <v/>
      </c>
    </row>
    <row r="4015" spans="2:7" ht="30" customHeight="1" x14ac:dyDescent="0.3">
      <c r="B4015" s="113">
        <v>4009</v>
      </c>
      <c r="C4015" s="111"/>
      <c r="D4015" s="112"/>
      <c r="E4015" s="111" t="str">
        <f t="shared" ca="1" si="62"/>
        <v/>
      </c>
      <c r="F4015" s="2" t="str">
        <f>IFERROR(VLOOKUP($I$4&amp;"--"&amp;ROW(A4009),'Clie-F'!$B$5:$Z$7000,15,0),"")</f>
        <v/>
      </c>
      <c r="G4015" s="111" t="str">
        <f>IFERROR(VLOOKUP($I$4&amp;"--"&amp;ROW(A4009),'Clie-F'!$B$5:$Z$7000,13,0),"")</f>
        <v/>
      </c>
    </row>
    <row r="4016" spans="2:7" ht="30" customHeight="1" x14ac:dyDescent="0.3">
      <c r="B4016" s="113">
        <v>4010</v>
      </c>
      <c r="C4016" s="111"/>
      <c r="D4016" s="112"/>
      <c r="E4016" s="111" t="str">
        <f t="shared" ca="1" si="62"/>
        <v/>
      </c>
      <c r="F4016" s="2" t="str">
        <f>IFERROR(VLOOKUP($I$4&amp;"--"&amp;ROW(A4010),'Clie-F'!$B$5:$Z$7000,15,0),"")</f>
        <v/>
      </c>
      <c r="G4016" s="111" t="str">
        <f>IFERROR(VLOOKUP($I$4&amp;"--"&amp;ROW(A4010),'Clie-F'!$B$5:$Z$7000,13,0),"")</f>
        <v/>
      </c>
    </row>
    <row r="4017" spans="2:7" ht="30" customHeight="1" x14ac:dyDescent="0.3">
      <c r="B4017" s="113">
        <v>4011</v>
      </c>
      <c r="C4017" s="111"/>
      <c r="D4017" s="112"/>
      <c r="E4017" s="111" t="str">
        <f t="shared" ca="1" si="62"/>
        <v/>
      </c>
      <c r="F4017" s="2" t="str">
        <f>IFERROR(VLOOKUP($I$4&amp;"--"&amp;ROW(A4011),'Clie-F'!$B$5:$Z$7000,15,0),"")</f>
        <v/>
      </c>
      <c r="G4017" s="111" t="str">
        <f>IFERROR(VLOOKUP($I$4&amp;"--"&amp;ROW(A4011),'Clie-F'!$B$5:$Z$7000,13,0),"")</f>
        <v/>
      </c>
    </row>
    <row r="4018" spans="2:7" ht="30" customHeight="1" x14ac:dyDescent="0.3">
      <c r="B4018" s="113">
        <v>4012</v>
      </c>
      <c r="C4018" s="111"/>
      <c r="D4018" s="112"/>
      <c r="E4018" s="111" t="str">
        <f t="shared" ca="1" si="62"/>
        <v/>
      </c>
      <c r="F4018" s="2" t="str">
        <f>IFERROR(VLOOKUP($I$4&amp;"--"&amp;ROW(A4012),'Clie-F'!$B$5:$Z$7000,15,0),"")</f>
        <v/>
      </c>
      <c r="G4018" s="111" t="str">
        <f>IFERROR(VLOOKUP($I$4&amp;"--"&amp;ROW(A4012),'Clie-F'!$B$5:$Z$7000,13,0),"")</f>
        <v/>
      </c>
    </row>
    <row r="4019" spans="2:7" ht="30" customHeight="1" x14ac:dyDescent="0.3">
      <c r="B4019" s="113">
        <v>4013</v>
      </c>
      <c r="C4019" s="111"/>
      <c r="D4019" s="112"/>
      <c r="E4019" s="111" t="str">
        <f t="shared" ca="1" si="62"/>
        <v/>
      </c>
      <c r="F4019" s="2" t="str">
        <f>IFERROR(VLOOKUP($I$4&amp;"--"&amp;ROW(A4013),'Clie-F'!$B$5:$Z$7000,15,0),"")</f>
        <v/>
      </c>
      <c r="G4019" s="111" t="str">
        <f>IFERROR(VLOOKUP($I$4&amp;"--"&amp;ROW(A4013),'Clie-F'!$B$5:$Z$7000,13,0),"")</f>
        <v/>
      </c>
    </row>
    <row r="4020" spans="2:7" ht="30" customHeight="1" x14ac:dyDescent="0.3">
      <c r="B4020" s="113">
        <v>4014</v>
      </c>
      <c r="C4020" s="111"/>
      <c r="D4020" s="112"/>
      <c r="E4020" s="111" t="str">
        <f t="shared" ca="1" si="62"/>
        <v/>
      </c>
      <c r="F4020" s="2" t="str">
        <f>IFERROR(VLOOKUP($I$4&amp;"--"&amp;ROW(A4014),'Clie-F'!$B$5:$Z$7000,15,0),"")</f>
        <v/>
      </c>
      <c r="G4020" s="111" t="str">
        <f>IFERROR(VLOOKUP($I$4&amp;"--"&amp;ROW(A4014),'Clie-F'!$B$5:$Z$7000,13,0),"")</f>
        <v/>
      </c>
    </row>
    <row r="4021" spans="2:7" ht="30" customHeight="1" x14ac:dyDescent="0.3">
      <c r="B4021" s="113">
        <v>4015</v>
      </c>
      <c r="C4021" s="111"/>
      <c r="D4021" s="112"/>
      <c r="E4021" s="111" t="str">
        <f t="shared" ca="1" si="62"/>
        <v/>
      </c>
      <c r="F4021" s="2" t="str">
        <f>IFERROR(VLOOKUP($I$4&amp;"--"&amp;ROW(A4015),'Clie-F'!$B$5:$Z$7000,15,0),"")</f>
        <v/>
      </c>
      <c r="G4021" s="111" t="str">
        <f>IFERROR(VLOOKUP($I$4&amp;"--"&amp;ROW(A4015),'Clie-F'!$B$5:$Z$7000,13,0),"")</f>
        <v/>
      </c>
    </row>
    <row r="4022" spans="2:7" ht="30" customHeight="1" x14ac:dyDescent="0.3">
      <c r="B4022" s="113">
        <v>4016</v>
      </c>
      <c r="C4022" s="111"/>
      <c r="D4022" s="112"/>
      <c r="E4022" s="111" t="str">
        <f t="shared" ca="1" si="62"/>
        <v/>
      </c>
      <c r="F4022" s="2" t="str">
        <f>IFERROR(VLOOKUP($I$4&amp;"--"&amp;ROW(A4016),'Clie-F'!$B$5:$Z$7000,15,0),"")</f>
        <v/>
      </c>
      <c r="G4022" s="111" t="str">
        <f>IFERROR(VLOOKUP($I$4&amp;"--"&amp;ROW(A4016),'Clie-F'!$B$5:$Z$7000,13,0),"")</f>
        <v/>
      </c>
    </row>
    <row r="4023" spans="2:7" ht="30" customHeight="1" x14ac:dyDescent="0.3">
      <c r="B4023" s="113">
        <v>4017</v>
      </c>
      <c r="C4023" s="111"/>
      <c r="D4023" s="112"/>
      <c r="E4023" s="111" t="str">
        <f t="shared" ca="1" si="62"/>
        <v/>
      </c>
      <c r="F4023" s="2" t="str">
        <f>IFERROR(VLOOKUP($I$4&amp;"--"&amp;ROW(A4017),'Clie-F'!$B$5:$Z$7000,15,0),"")</f>
        <v/>
      </c>
      <c r="G4023" s="111" t="str">
        <f>IFERROR(VLOOKUP($I$4&amp;"--"&amp;ROW(A4017),'Clie-F'!$B$5:$Z$7000,13,0),"")</f>
        <v/>
      </c>
    </row>
    <row r="4024" spans="2:7" ht="30" customHeight="1" x14ac:dyDescent="0.3">
      <c r="B4024" s="113">
        <v>4018</v>
      </c>
      <c r="C4024" s="111"/>
      <c r="D4024" s="112"/>
      <c r="E4024" s="111" t="str">
        <f t="shared" ca="1" si="62"/>
        <v/>
      </c>
      <c r="F4024" s="2" t="str">
        <f>IFERROR(VLOOKUP($I$4&amp;"--"&amp;ROW(A4018),'Clie-F'!$B$5:$Z$7000,15,0),"")</f>
        <v/>
      </c>
      <c r="G4024" s="111" t="str">
        <f>IFERROR(VLOOKUP($I$4&amp;"--"&amp;ROW(A4018),'Clie-F'!$B$5:$Z$7000,13,0),"")</f>
        <v/>
      </c>
    </row>
    <row r="4025" spans="2:7" ht="30" customHeight="1" x14ac:dyDescent="0.3">
      <c r="B4025" s="113">
        <v>4019</v>
      </c>
      <c r="C4025" s="111"/>
      <c r="D4025" s="112"/>
      <c r="E4025" s="111" t="str">
        <f t="shared" ca="1" si="62"/>
        <v/>
      </c>
      <c r="F4025" s="2" t="str">
        <f>IFERROR(VLOOKUP($I$4&amp;"--"&amp;ROW(A4019),'Clie-F'!$B$5:$Z$7000,15,0),"")</f>
        <v/>
      </c>
      <c r="G4025" s="111" t="str">
        <f>IFERROR(VLOOKUP($I$4&amp;"--"&amp;ROW(A4019),'Clie-F'!$B$5:$Z$7000,13,0),"")</f>
        <v/>
      </c>
    </row>
    <row r="4026" spans="2:7" ht="30" customHeight="1" x14ac:dyDescent="0.3">
      <c r="B4026" s="113">
        <v>4020</v>
      </c>
      <c r="C4026" s="111"/>
      <c r="D4026" s="112"/>
      <c r="E4026" s="111" t="str">
        <f t="shared" ca="1" si="62"/>
        <v/>
      </c>
      <c r="F4026" s="2" t="str">
        <f>IFERROR(VLOOKUP($I$4&amp;"--"&amp;ROW(A4020),'Clie-F'!$B$5:$Z$7000,15,0),"")</f>
        <v/>
      </c>
      <c r="G4026" s="111" t="str">
        <f>IFERROR(VLOOKUP($I$4&amp;"--"&amp;ROW(A4020),'Clie-F'!$B$5:$Z$7000,13,0),"")</f>
        <v/>
      </c>
    </row>
    <row r="4027" spans="2:7" ht="30" customHeight="1" x14ac:dyDescent="0.3">
      <c r="B4027" s="113">
        <v>4021</v>
      </c>
      <c r="C4027" s="111"/>
      <c r="D4027" s="112"/>
      <c r="E4027" s="111" t="str">
        <f t="shared" ca="1" si="62"/>
        <v/>
      </c>
      <c r="F4027" s="2" t="str">
        <f>IFERROR(VLOOKUP($I$4&amp;"--"&amp;ROW(A4021),'Clie-F'!$B$5:$Z$7000,15,0),"")</f>
        <v/>
      </c>
      <c r="G4027" s="111" t="str">
        <f>IFERROR(VLOOKUP($I$4&amp;"--"&amp;ROW(A4021),'Clie-F'!$B$5:$Z$7000,13,0),"")</f>
        <v/>
      </c>
    </row>
    <row r="4028" spans="2:7" ht="30" customHeight="1" x14ac:dyDescent="0.3">
      <c r="B4028" s="113">
        <v>4022</v>
      </c>
      <c r="C4028" s="111"/>
      <c r="D4028" s="112"/>
      <c r="E4028" s="111" t="str">
        <f t="shared" ca="1" si="62"/>
        <v/>
      </c>
      <c r="F4028" s="2" t="str">
        <f>IFERROR(VLOOKUP($I$4&amp;"--"&amp;ROW(A4022),'Clie-F'!$B$5:$Z$7000,15,0),"")</f>
        <v/>
      </c>
      <c r="G4028" s="111" t="str">
        <f>IFERROR(VLOOKUP($I$4&amp;"--"&amp;ROW(A4022),'Clie-F'!$B$5:$Z$7000,13,0),"")</f>
        <v/>
      </c>
    </row>
    <row r="4029" spans="2:7" ht="30" customHeight="1" x14ac:dyDescent="0.3">
      <c r="B4029" s="113">
        <v>4023</v>
      </c>
      <c r="C4029" s="111"/>
      <c r="D4029" s="112"/>
      <c r="E4029" s="111" t="str">
        <f t="shared" ca="1" si="62"/>
        <v/>
      </c>
      <c r="F4029" s="2" t="str">
        <f>IFERROR(VLOOKUP($I$4&amp;"--"&amp;ROW(A4023),'Clie-F'!$B$5:$Z$7000,15,0),"")</f>
        <v/>
      </c>
      <c r="G4029" s="111" t="str">
        <f>IFERROR(VLOOKUP($I$4&amp;"--"&amp;ROW(A4023),'Clie-F'!$B$5:$Z$7000,13,0),"")</f>
        <v/>
      </c>
    </row>
    <row r="4030" spans="2:7" ht="30" customHeight="1" x14ac:dyDescent="0.3">
      <c r="B4030" s="113">
        <v>4024</v>
      </c>
      <c r="C4030" s="111"/>
      <c r="D4030" s="112"/>
      <c r="E4030" s="111" t="str">
        <f t="shared" ca="1" si="62"/>
        <v/>
      </c>
      <c r="F4030" s="2" t="str">
        <f>IFERROR(VLOOKUP($I$4&amp;"--"&amp;ROW(A4024),'Clie-F'!$B$5:$Z$7000,15,0),"")</f>
        <v/>
      </c>
      <c r="G4030" s="111" t="str">
        <f>IFERROR(VLOOKUP($I$4&amp;"--"&amp;ROW(A4024),'Clie-F'!$B$5:$Z$7000,13,0),"")</f>
        <v/>
      </c>
    </row>
    <row r="4031" spans="2:7" ht="30" customHeight="1" x14ac:dyDescent="0.3">
      <c r="B4031" s="113">
        <v>4025</v>
      </c>
      <c r="C4031" s="111"/>
      <c r="D4031" s="112"/>
      <c r="E4031" s="111" t="str">
        <f t="shared" ref="E4031:E4094" ca="1" si="63">IF(D4031,DATEDIF(D4031,TODAY(),"Y"),"")</f>
        <v/>
      </c>
      <c r="F4031" s="2" t="str">
        <f>IFERROR(VLOOKUP($I$4&amp;"--"&amp;ROW(A4025),'Clie-F'!$B$5:$Z$7000,15,0),"")</f>
        <v/>
      </c>
      <c r="G4031" s="111" t="str">
        <f>IFERROR(VLOOKUP($I$4&amp;"--"&amp;ROW(A4025),'Clie-F'!$B$5:$Z$7000,13,0),"")</f>
        <v/>
      </c>
    </row>
    <row r="4032" spans="2:7" ht="30" customHeight="1" x14ac:dyDescent="0.3">
      <c r="B4032" s="113">
        <v>4026</v>
      </c>
      <c r="C4032" s="111"/>
      <c r="D4032" s="112"/>
      <c r="E4032" s="111" t="str">
        <f t="shared" ca="1" si="63"/>
        <v/>
      </c>
      <c r="F4032" s="2" t="str">
        <f>IFERROR(VLOOKUP($I$4&amp;"--"&amp;ROW(A4026),'Clie-F'!$B$5:$Z$7000,15,0),"")</f>
        <v/>
      </c>
      <c r="G4032" s="111" t="str">
        <f>IFERROR(VLOOKUP($I$4&amp;"--"&amp;ROW(A4026),'Clie-F'!$B$5:$Z$7000,13,0),"")</f>
        <v/>
      </c>
    </row>
    <row r="4033" spans="2:7" ht="30" customHeight="1" x14ac:dyDescent="0.3">
      <c r="B4033" s="113">
        <v>4027</v>
      </c>
      <c r="C4033" s="111"/>
      <c r="D4033" s="112"/>
      <c r="E4033" s="111" t="str">
        <f t="shared" ca="1" si="63"/>
        <v/>
      </c>
      <c r="F4033" s="2" t="str">
        <f>IFERROR(VLOOKUP($I$4&amp;"--"&amp;ROW(A4027),'Clie-F'!$B$5:$Z$7000,15,0),"")</f>
        <v/>
      </c>
      <c r="G4033" s="111" t="str">
        <f>IFERROR(VLOOKUP($I$4&amp;"--"&amp;ROW(A4027),'Clie-F'!$B$5:$Z$7000,13,0),"")</f>
        <v/>
      </c>
    </row>
    <row r="4034" spans="2:7" ht="30" customHeight="1" x14ac:dyDescent="0.3">
      <c r="B4034" s="113">
        <v>4028</v>
      </c>
      <c r="C4034" s="111"/>
      <c r="D4034" s="112"/>
      <c r="E4034" s="111" t="str">
        <f t="shared" ca="1" si="63"/>
        <v/>
      </c>
      <c r="F4034" s="2" t="str">
        <f>IFERROR(VLOOKUP($I$4&amp;"--"&amp;ROW(A4028),'Clie-F'!$B$5:$Z$7000,15,0),"")</f>
        <v/>
      </c>
      <c r="G4034" s="111" t="str">
        <f>IFERROR(VLOOKUP($I$4&amp;"--"&amp;ROW(A4028),'Clie-F'!$B$5:$Z$7000,13,0),"")</f>
        <v/>
      </c>
    </row>
    <row r="4035" spans="2:7" ht="30" customHeight="1" x14ac:dyDescent="0.3">
      <c r="B4035" s="113">
        <v>4029</v>
      </c>
      <c r="C4035" s="111"/>
      <c r="D4035" s="112"/>
      <c r="E4035" s="111" t="str">
        <f t="shared" ca="1" si="63"/>
        <v/>
      </c>
      <c r="F4035" s="2" t="str">
        <f>IFERROR(VLOOKUP($I$4&amp;"--"&amp;ROW(A4029),'Clie-F'!$B$5:$Z$7000,15,0),"")</f>
        <v/>
      </c>
      <c r="G4035" s="111" t="str">
        <f>IFERROR(VLOOKUP($I$4&amp;"--"&amp;ROW(A4029),'Clie-F'!$B$5:$Z$7000,13,0),"")</f>
        <v/>
      </c>
    </row>
    <row r="4036" spans="2:7" ht="30" customHeight="1" x14ac:dyDescent="0.3">
      <c r="B4036" s="113">
        <v>4030</v>
      </c>
      <c r="C4036" s="111"/>
      <c r="D4036" s="112"/>
      <c r="E4036" s="111" t="str">
        <f t="shared" ca="1" si="63"/>
        <v/>
      </c>
      <c r="F4036" s="2" t="str">
        <f>IFERROR(VLOOKUP($I$4&amp;"--"&amp;ROW(A4030),'Clie-F'!$B$5:$Z$7000,15,0),"")</f>
        <v/>
      </c>
      <c r="G4036" s="111" t="str">
        <f>IFERROR(VLOOKUP($I$4&amp;"--"&amp;ROW(A4030),'Clie-F'!$B$5:$Z$7000,13,0),"")</f>
        <v/>
      </c>
    </row>
    <row r="4037" spans="2:7" ht="30" customHeight="1" x14ac:dyDescent="0.3">
      <c r="B4037" s="113">
        <v>4031</v>
      </c>
      <c r="C4037" s="111"/>
      <c r="D4037" s="112"/>
      <c r="E4037" s="111" t="str">
        <f t="shared" ca="1" si="63"/>
        <v/>
      </c>
      <c r="F4037" s="2" t="str">
        <f>IFERROR(VLOOKUP($I$4&amp;"--"&amp;ROW(A4031),'Clie-F'!$B$5:$Z$7000,15,0),"")</f>
        <v/>
      </c>
      <c r="G4037" s="111" t="str">
        <f>IFERROR(VLOOKUP($I$4&amp;"--"&amp;ROW(A4031),'Clie-F'!$B$5:$Z$7000,13,0),"")</f>
        <v/>
      </c>
    </row>
    <row r="4038" spans="2:7" ht="30" customHeight="1" x14ac:dyDescent="0.3">
      <c r="B4038" s="113">
        <v>4032</v>
      </c>
      <c r="C4038" s="111"/>
      <c r="D4038" s="112"/>
      <c r="E4038" s="111" t="str">
        <f t="shared" ca="1" si="63"/>
        <v/>
      </c>
      <c r="F4038" s="2" t="str">
        <f>IFERROR(VLOOKUP($I$4&amp;"--"&amp;ROW(A4032),'Clie-F'!$B$5:$Z$7000,15,0),"")</f>
        <v/>
      </c>
      <c r="G4038" s="111" t="str">
        <f>IFERROR(VLOOKUP($I$4&amp;"--"&amp;ROW(A4032),'Clie-F'!$B$5:$Z$7000,13,0),"")</f>
        <v/>
      </c>
    </row>
    <row r="4039" spans="2:7" ht="30" customHeight="1" x14ac:dyDescent="0.3">
      <c r="B4039" s="113">
        <v>4033</v>
      </c>
      <c r="C4039" s="111"/>
      <c r="D4039" s="112"/>
      <c r="E4039" s="111" t="str">
        <f t="shared" ca="1" si="63"/>
        <v/>
      </c>
      <c r="F4039" s="2" t="str">
        <f>IFERROR(VLOOKUP($I$4&amp;"--"&amp;ROW(A4033),'Clie-F'!$B$5:$Z$7000,15,0),"")</f>
        <v/>
      </c>
      <c r="G4039" s="111" t="str">
        <f>IFERROR(VLOOKUP($I$4&amp;"--"&amp;ROW(A4033),'Clie-F'!$B$5:$Z$7000,13,0),"")</f>
        <v/>
      </c>
    </row>
    <row r="4040" spans="2:7" ht="30" customHeight="1" x14ac:dyDescent="0.3">
      <c r="B4040" s="113">
        <v>4034</v>
      </c>
      <c r="C4040" s="111"/>
      <c r="D4040" s="112"/>
      <c r="E4040" s="111" t="str">
        <f t="shared" ca="1" si="63"/>
        <v/>
      </c>
      <c r="F4040" s="2" t="str">
        <f>IFERROR(VLOOKUP($I$4&amp;"--"&amp;ROW(A4034),'Clie-F'!$B$5:$Z$7000,15,0),"")</f>
        <v/>
      </c>
      <c r="G4040" s="111" t="str">
        <f>IFERROR(VLOOKUP($I$4&amp;"--"&amp;ROW(A4034),'Clie-F'!$B$5:$Z$7000,13,0),"")</f>
        <v/>
      </c>
    </row>
    <row r="4041" spans="2:7" ht="30" customHeight="1" x14ac:dyDescent="0.3">
      <c r="B4041" s="113">
        <v>4035</v>
      </c>
      <c r="C4041" s="111"/>
      <c r="D4041" s="112"/>
      <c r="E4041" s="111" t="str">
        <f t="shared" ca="1" si="63"/>
        <v/>
      </c>
      <c r="F4041" s="2" t="str">
        <f>IFERROR(VLOOKUP($I$4&amp;"--"&amp;ROW(A4035),'Clie-F'!$B$5:$Z$7000,15,0),"")</f>
        <v/>
      </c>
      <c r="G4041" s="111" t="str">
        <f>IFERROR(VLOOKUP($I$4&amp;"--"&amp;ROW(A4035),'Clie-F'!$B$5:$Z$7000,13,0),"")</f>
        <v/>
      </c>
    </row>
    <row r="4042" spans="2:7" ht="30" customHeight="1" x14ac:dyDescent="0.3">
      <c r="B4042" s="113">
        <v>4036</v>
      </c>
      <c r="C4042" s="111"/>
      <c r="D4042" s="112"/>
      <c r="E4042" s="111" t="str">
        <f t="shared" ca="1" si="63"/>
        <v/>
      </c>
      <c r="F4042" s="2" t="str">
        <f>IFERROR(VLOOKUP($I$4&amp;"--"&amp;ROW(A4036),'Clie-F'!$B$5:$Z$7000,15,0),"")</f>
        <v/>
      </c>
      <c r="G4042" s="111" t="str">
        <f>IFERROR(VLOOKUP($I$4&amp;"--"&amp;ROW(A4036),'Clie-F'!$B$5:$Z$7000,13,0),"")</f>
        <v/>
      </c>
    </row>
    <row r="4043" spans="2:7" ht="30" customHeight="1" x14ac:dyDescent="0.3">
      <c r="B4043" s="113">
        <v>4037</v>
      </c>
      <c r="C4043" s="111"/>
      <c r="D4043" s="112"/>
      <c r="E4043" s="111" t="str">
        <f t="shared" ca="1" si="63"/>
        <v/>
      </c>
      <c r="F4043" s="2" t="str">
        <f>IFERROR(VLOOKUP($I$4&amp;"--"&amp;ROW(A4037),'Clie-F'!$B$5:$Z$7000,15,0),"")</f>
        <v/>
      </c>
      <c r="G4043" s="111" t="str">
        <f>IFERROR(VLOOKUP($I$4&amp;"--"&amp;ROW(A4037),'Clie-F'!$B$5:$Z$7000,13,0),"")</f>
        <v/>
      </c>
    </row>
    <row r="4044" spans="2:7" ht="30" customHeight="1" x14ac:dyDescent="0.3">
      <c r="B4044" s="113">
        <v>4038</v>
      </c>
      <c r="C4044" s="111"/>
      <c r="D4044" s="112"/>
      <c r="E4044" s="111" t="str">
        <f t="shared" ca="1" si="63"/>
        <v/>
      </c>
      <c r="F4044" s="2" t="str">
        <f>IFERROR(VLOOKUP($I$4&amp;"--"&amp;ROW(A4038),'Clie-F'!$B$5:$Z$7000,15,0),"")</f>
        <v/>
      </c>
      <c r="G4044" s="111" t="str">
        <f>IFERROR(VLOOKUP($I$4&amp;"--"&amp;ROW(A4038),'Clie-F'!$B$5:$Z$7000,13,0),"")</f>
        <v/>
      </c>
    </row>
    <row r="4045" spans="2:7" ht="30" customHeight="1" x14ac:dyDescent="0.3">
      <c r="B4045" s="113">
        <v>4039</v>
      </c>
      <c r="C4045" s="111"/>
      <c r="D4045" s="112"/>
      <c r="E4045" s="111" t="str">
        <f t="shared" ca="1" si="63"/>
        <v/>
      </c>
      <c r="F4045" s="2" t="str">
        <f>IFERROR(VLOOKUP($I$4&amp;"--"&amp;ROW(A4039),'Clie-F'!$B$5:$Z$7000,15,0),"")</f>
        <v/>
      </c>
      <c r="G4045" s="111" t="str">
        <f>IFERROR(VLOOKUP($I$4&amp;"--"&amp;ROW(A4039),'Clie-F'!$B$5:$Z$7000,13,0),"")</f>
        <v/>
      </c>
    </row>
    <row r="4046" spans="2:7" ht="30" customHeight="1" x14ac:dyDescent="0.3">
      <c r="B4046" s="113">
        <v>4040</v>
      </c>
      <c r="C4046" s="111"/>
      <c r="D4046" s="112"/>
      <c r="E4046" s="111" t="str">
        <f t="shared" ca="1" si="63"/>
        <v/>
      </c>
      <c r="F4046" s="2" t="str">
        <f>IFERROR(VLOOKUP($I$4&amp;"--"&amp;ROW(A4040),'Clie-F'!$B$5:$Z$7000,15,0),"")</f>
        <v/>
      </c>
      <c r="G4046" s="111" t="str">
        <f>IFERROR(VLOOKUP($I$4&amp;"--"&amp;ROW(A4040),'Clie-F'!$B$5:$Z$7000,13,0),"")</f>
        <v/>
      </c>
    </row>
    <row r="4047" spans="2:7" ht="30" customHeight="1" x14ac:dyDescent="0.3">
      <c r="B4047" s="113">
        <v>4041</v>
      </c>
      <c r="C4047" s="111"/>
      <c r="D4047" s="112"/>
      <c r="E4047" s="111" t="str">
        <f t="shared" ca="1" si="63"/>
        <v/>
      </c>
      <c r="F4047" s="2" t="str">
        <f>IFERROR(VLOOKUP($I$4&amp;"--"&amp;ROW(A4041),'Clie-F'!$B$5:$Z$7000,15,0),"")</f>
        <v/>
      </c>
      <c r="G4047" s="111" t="str">
        <f>IFERROR(VLOOKUP($I$4&amp;"--"&amp;ROW(A4041),'Clie-F'!$B$5:$Z$7000,13,0),"")</f>
        <v/>
      </c>
    </row>
    <row r="4048" spans="2:7" ht="30" customHeight="1" x14ac:dyDescent="0.3">
      <c r="B4048" s="113">
        <v>4042</v>
      </c>
      <c r="C4048" s="111"/>
      <c r="D4048" s="112"/>
      <c r="E4048" s="111" t="str">
        <f t="shared" ca="1" si="63"/>
        <v/>
      </c>
      <c r="F4048" s="2" t="str">
        <f>IFERROR(VLOOKUP($I$4&amp;"--"&amp;ROW(A4042),'Clie-F'!$B$5:$Z$7000,15,0),"")</f>
        <v/>
      </c>
      <c r="G4048" s="111" t="str">
        <f>IFERROR(VLOOKUP($I$4&amp;"--"&amp;ROW(A4042),'Clie-F'!$B$5:$Z$7000,13,0),"")</f>
        <v/>
      </c>
    </row>
    <row r="4049" spans="2:7" ht="30" customHeight="1" x14ac:dyDescent="0.3">
      <c r="B4049" s="113">
        <v>4043</v>
      </c>
      <c r="C4049" s="111"/>
      <c r="D4049" s="112"/>
      <c r="E4049" s="111" t="str">
        <f t="shared" ca="1" si="63"/>
        <v/>
      </c>
      <c r="F4049" s="2" t="str">
        <f>IFERROR(VLOOKUP($I$4&amp;"--"&amp;ROW(A4043),'Clie-F'!$B$5:$Z$7000,15,0),"")</f>
        <v/>
      </c>
      <c r="G4049" s="111" t="str">
        <f>IFERROR(VLOOKUP($I$4&amp;"--"&amp;ROW(A4043),'Clie-F'!$B$5:$Z$7000,13,0),"")</f>
        <v/>
      </c>
    </row>
    <row r="4050" spans="2:7" ht="30" customHeight="1" x14ac:dyDescent="0.3">
      <c r="B4050" s="113">
        <v>4044</v>
      </c>
      <c r="C4050" s="111"/>
      <c r="D4050" s="112"/>
      <c r="E4050" s="111" t="str">
        <f t="shared" ca="1" si="63"/>
        <v/>
      </c>
      <c r="F4050" s="2" t="str">
        <f>IFERROR(VLOOKUP($I$4&amp;"--"&amp;ROW(A4044),'Clie-F'!$B$5:$Z$7000,15,0),"")</f>
        <v/>
      </c>
      <c r="G4050" s="111" t="str">
        <f>IFERROR(VLOOKUP($I$4&amp;"--"&amp;ROW(A4044),'Clie-F'!$B$5:$Z$7000,13,0),"")</f>
        <v/>
      </c>
    </row>
    <row r="4051" spans="2:7" ht="30" customHeight="1" x14ac:dyDescent="0.3">
      <c r="B4051" s="113">
        <v>4045</v>
      </c>
      <c r="C4051" s="111"/>
      <c r="D4051" s="112"/>
      <c r="E4051" s="111" t="str">
        <f t="shared" ca="1" si="63"/>
        <v/>
      </c>
      <c r="F4051" s="2" t="str">
        <f>IFERROR(VLOOKUP($I$4&amp;"--"&amp;ROW(A4045),'Clie-F'!$B$5:$Z$7000,15,0),"")</f>
        <v/>
      </c>
      <c r="G4051" s="111" t="str">
        <f>IFERROR(VLOOKUP($I$4&amp;"--"&amp;ROW(A4045),'Clie-F'!$B$5:$Z$7000,13,0),"")</f>
        <v/>
      </c>
    </row>
    <row r="4052" spans="2:7" ht="30" customHeight="1" x14ac:dyDescent="0.3">
      <c r="B4052" s="113">
        <v>4046</v>
      </c>
      <c r="C4052" s="111"/>
      <c r="D4052" s="112"/>
      <c r="E4052" s="111" t="str">
        <f t="shared" ca="1" si="63"/>
        <v/>
      </c>
      <c r="F4052" s="2" t="str">
        <f>IFERROR(VLOOKUP($I$4&amp;"--"&amp;ROW(A4046),'Clie-F'!$B$5:$Z$7000,15,0),"")</f>
        <v/>
      </c>
      <c r="G4052" s="111" t="str">
        <f>IFERROR(VLOOKUP($I$4&amp;"--"&amp;ROW(A4046),'Clie-F'!$B$5:$Z$7000,13,0),"")</f>
        <v/>
      </c>
    </row>
    <row r="4053" spans="2:7" ht="30" customHeight="1" x14ac:dyDescent="0.3">
      <c r="B4053" s="113">
        <v>4047</v>
      </c>
      <c r="C4053" s="111"/>
      <c r="D4053" s="112"/>
      <c r="E4053" s="111" t="str">
        <f t="shared" ca="1" si="63"/>
        <v/>
      </c>
      <c r="F4053" s="2" t="str">
        <f>IFERROR(VLOOKUP($I$4&amp;"--"&amp;ROW(A4047),'Clie-F'!$B$5:$Z$7000,15,0),"")</f>
        <v/>
      </c>
      <c r="G4053" s="111" t="str">
        <f>IFERROR(VLOOKUP($I$4&amp;"--"&amp;ROW(A4047),'Clie-F'!$B$5:$Z$7000,13,0),"")</f>
        <v/>
      </c>
    </row>
    <row r="4054" spans="2:7" ht="30" customHeight="1" x14ac:dyDescent="0.3">
      <c r="B4054" s="113">
        <v>4048</v>
      </c>
      <c r="C4054" s="111"/>
      <c r="D4054" s="112"/>
      <c r="E4054" s="111" t="str">
        <f t="shared" ca="1" si="63"/>
        <v/>
      </c>
      <c r="F4054" s="2" t="str">
        <f>IFERROR(VLOOKUP($I$4&amp;"--"&amp;ROW(A4048),'Clie-F'!$B$5:$Z$7000,15,0),"")</f>
        <v/>
      </c>
      <c r="G4054" s="111" t="str">
        <f>IFERROR(VLOOKUP($I$4&amp;"--"&amp;ROW(A4048),'Clie-F'!$B$5:$Z$7000,13,0),"")</f>
        <v/>
      </c>
    </row>
    <row r="4055" spans="2:7" ht="30" customHeight="1" x14ac:dyDescent="0.3">
      <c r="B4055" s="113">
        <v>4049</v>
      </c>
      <c r="C4055" s="111"/>
      <c r="D4055" s="112"/>
      <c r="E4055" s="111" t="str">
        <f t="shared" ca="1" si="63"/>
        <v/>
      </c>
      <c r="F4055" s="2" t="str">
        <f>IFERROR(VLOOKUP($I$4&amp;"--"&amp;ROW(A4049),'Clie-F'!$B$5:$Z$7000,15,0),"")</f>
        <v/>
      </c>
      <c r="G4055" s="111" t="str">
        <f>IFERROR(VLOOKUP($I$4&amp;"--"&amp;ROW(A4049),'Clie-F'!$B$5:$Z$7000,13,0),"")</f>
        <v/>
      </c>
    </row>
    <row r="4056" spans="2:7" ht="30" customHeight="1" x14ac:dyDescent="0.3">
      <c r="B4056" s="113">
        <v>4050</v>
      </c>
      <c r="C4056" s="111"/>
      <c r="D4056" s="112"/>
      <c r="E4056" s="111" t="str">
        <f t="shared" ca="1" si="63"/>
        <v/>
      </c>
      <c r="F4056" s="2" t="str">
        <f>IFERROR(VLOOKUP($I$4&amp;"--"&amp;ROW(A4050),'Clie-F'!$B$5:$Z$7000,15,0),"")</f>
        <v/>
      </c>
      <c r="G4056" s="111" t="str">
        <f>IFERROR(VLOOKUP($I$4&amp;"--"&amp;ROW(A4050),'Clie-F'!$B$5:$Z$7000,13,0),"")</f>
        <v/>
      </c>
    </row>
    <row r="4057" spans="2:7" ht="30" customHeight="1" x14ac:dyDescent="0.3">
      <c r="B4057" s="113">
        <v>4051</v>
      </c>
      <c r="C4057" s="111"/>
      <c r="D4057" s="112"/>
      <c r="E4057" s="111" t="str">
        <f t="shared" ca="1" si="63"/>
        <v/>
      </c>
      <c r="F4057" s="2" t="str">
        <f>IFERROR(VLOOKUP($I$4&amp;"--"&amp;ROW(A4051),'Clie-F'!$B$5:$Z$7000,15,0),"")</f>
        <v/>
      </c>
      <c r="G4057" s="111" t="str">
        <f>IFERROR(VLOOKUP($I$4&amp;"--"&amp;ROW(A4051),'Clie-F'!$B$5:$Z$7000,13,0),"")</f>
        <v/>
      </c>
    </row>
    <row r="4058" spans="2:7" ht="30" customHeight="1" x14ac:dyDescent="0.3">
      <c r="B4058" s="113">
        <v>4052</v>
      </c>
      <c r="C4058" s="111"/>
      <c r="D4058" s="112"/>
      <c r="E4058" s="111" t="str">
        <f t="shared" ca="1" si="63"/>
        <v/>
      </c>
      <c r="F4058" s="2" t="str">
        <f>IFERROR(VLOOKUP($I$4&amp;"--"&amp;ROW(A4052),'Clie-F'!$B$5:$Z$7000,15,0),"")</f>
        <v/>
      </c>
      <c r="G4058" s="111" t="str">
        <f>IFERROR(VLOOKUP($I$4&amp;"--"&amp;ROW(A4052),'Clie-F'!$B$5:$Z$7000,13,0),"")</f>
        <v/>
      </c>
    </row>
    <row r="4059" spans="2:7" ht="30" customHeight="1" x14ac:dyDescent="0.3">
      <c r="B4059" s="113">
        <v>4053</v>
      </c>
      <c r="C4059" s="111"/>
      <c r="D4059" s="112"/>
      <c r="E4059" s="111" t="str">
        <f t="shared" ca="1" si="63"/>
        <v/>
      </c>
      <c r="F4059" s="2" t="str">
        <f>IFERROR(VLOOKUP($I$4&amp;"--"&amp;ROW(A4053),'Clie-F'!$B$5:$Z$7000,15,0),"")</f>
        <v/>
      </c>
      <c r="G4059" s="111" t="str">
        <f>IFERROR(VLOOKUP($I$4&amp;"--"&amp;ROW(A4053),'Clie-F'!$B$5:$Z$7000,13,0),"")</f>
        <v/>
      </c>
    </row>
    <row r="4060" spans="2:7" ht="30" customHeight="1" x14ac:dyDescent="0.3">
      <c r="B4060" s="113">
        <v>4054</v>
      </c>
      <c r="C4060" s="111"/>
      <c r="D4060" s="112"/>
      <c r="E4060" s="111" t="str">
        <f t="shared" ca="1" si="63"/>
        <v/>
      </c>
      <c r="F4060" s="2" t="str">
        <f>IFERROR(VLOOKUP($I$4&amp;"--"&amp;ROW(A4054),'Clie-F'!$B$5:$Z$7000,15,0),"")</f>
        <v/>
      </c>
      <c r="G4060" s="111" t="str">
        <f>IFERROR(VLOOKUP($I$4&amp;"--"&amp;ROW(A4054),'Clie-F'!$B$5:$Z$7000,13,0),"")</f>
        <v/>
      </c>
    </row>
    <row r="4061" spans="2:7" ht="30" customHeight="1" x14ac:dyDescent="0.3">
      <c r="B4061" s="113">
        <v>4055</v>
      </c>
      <c r="C4061" s="111"/>
      <c r="D4061" s="112"/>
      <c r="E4061" s="111" t="str">
        <f t="shared" ca="1" si="63"/>
        <v/>
      </c>
      <c r="F4061" s="2" t="str">
        <f>IFERROR(VLOOKUP($I$4&amp;"--"&amp;ROW(A4055),'Clie-F'!$B$5:$Z$7000,15,0),"")</f>
        <v/>
      </c>
      <c r="G4061" s="111" t="str">
        <f>IFERROR(VLOOKUP($I$4&amp;"--"&amp;ROW(A4055),'Clie-F'!$B$5:$Z$7000,13,0),"")</f>
        <v/>
      </c>
    </row>
    <row r="4062" spans="2:7" ht="30" customHeight="1" x14ac:dyDescent="0.3">
      <c r="B4062" s="113">
        <v>4056</v>
      </c>
      <c r="C4062" s="111"/>
      <c r="D4062" s="112"/>
      <c r="E4062" s="111" t="str">
        <f t="shared" ca="1" si="63"/>
        <v/>
      </c>
      <c r="F4062" s="2" t="str">
        <f>IFERROR(VLOOKUP($I$4&amp;"--"&amp;ROW(A4056),'Clie-F'!$B$5:$Z$7000,15,0),"")</f>
        <v/>
      </c>
      <c r="G4062" s="111" t="str">
        <f>IFERROR(VLOOKUP($I$4&amp;"--"&amp;ROW(A4056),'Clie-F'!$B$5:$Z$7000,13,0),"")</f>
        <v/>
      </c>
    </row>
    <row r="4063" spans="2:7" ht="30" customHeight="1" x14ac:dyDescent="0.3">
      <c r="B4063" s="113">
        <v>4057</v>
      </c>
      <c r="C4063" s="111"/>
      <c r="D4063" s="112"/>
      <c r="E4063" s="111" t="str">
        <f t="shared" ca="1" si="63"/>
        <v/>
      </c>
      <c r="F4063" s="2" t="str">
        <f>IFERROR(VLOOKUP($I$4&amp;"--"&amp;ROW(A4057),'Clie-F'!$B$5:$Z$7000,15,0),"")</f>
        <v/>
      </c>
      <c r="G4063" s="111" t="str">
        <f>IFERROR(VLOOKUP($I$4&amp;"--"&amp;ROW(A4057),'Clie-F'!$B$5:$Z$7000,13,0),"")</f>
        <v/>
      </c>
    </row>
    <row r="4064" spans="2:7" ht="30" customHeight="1" x14ac:dyDescent="0.3">
      <c r="B4064" s="113">
        <v>4058</v>
      </c>
      <c r="C4064" s="111"/>
      <c r="D4064" s="112"/>
      <c r="E4064" s="111" t="str">
        <f t="shared" ca="1" si="63"/>
        <v/>
      </c>
      <c r="F4064" s="2" t="str">
        <f>IFERROR(VLOOKUP($I$4&amp;"--"&amp;ROW(A4058),'Clie-F'!$B$5:$Z$7000,15,0),"")</f>
        <v/>
      </c>
      <c r="G4064" s="111" t="str">
        <f>IFERROR(VLOOKUP($I$4&amp;"--"&amp;ROW(A4058),'Clie-F'!$B$5:$Z$7000,13,0),"")</f>
        <v/>
      </c>
    </row>
    <row r="4065" spans="2:7" ht="30" customHeight="1" x14ac:dyDescent="0.3">
      <c r="B4065" s="113">
        <v>4059</v>
      </c>
      <c r="C4065" s="111"/>
      <c r="D4065" s="112"/>
      <c r="E4065" s="111" t="str">
        <f t="shared" ca="1" si="63"/>
        <v/>
      </c>
      <c r="F4065" s="2" t="str">
        <f>IFERROR(VLOOKUP($I$4&amp;"--"&amp;ROW(A4059),'Clie-F'!$B$5:$Z$7000,15,0),"")</f>
        <v/>
      </c>
      <c r="G4065" s="111" t="str">
        <f>IFERROR(VLOOKUP($I$4&amp;"--"&amp;ROW(A4059),'Clie-F'!$B$5:$Z$7000,13,0),"")</f>
        <v/>
      </c>
    </row>
    <row r="4066" spans="2:7" ht="30" customHeight="1" x14ac:dyDescent="0.3">
      <c r="B4066" s="113">
        <v>4060</v>
      </c>
      <c r="C4066" s="111"/>
      <c r="D4066" s="112"/>
      <c r="E4066" s="111" t="str">
        <f t="shared" ca="1" si="63"/>
        <v/>
      </c>
      <c r="F4066" s="2" t="str">
        <f>IFERROR(VLOOKUP($I$4&amp;"--"&amp;ROW(A4060),'Clie-F'!$B$5:$Z$7000,15,0),"")</f>
        <v/>
      </c>
      <c r="G4066" s="111" t="str">
        <f>IFERROR(VLOOKUP($I$4&amp;"--"&amp;ROW(A4060),'Clie-F'!$B$5:$Z$7000,13,0),"")</f>
        <v/>
      </c>
    </row>
    <row r="4067" spans="2:7" ht="30" customHeight="1" x14ac:dyDescent="0.3">
      <c r="B4067" s="113">
        <v>4061</v>
      </c>
      <c r="C4067" s="111"/>
      <c r="D4067" s="112"/>
      <c r="E4067" s="111" t="str">
        <f t="shared" ca="1" si="63"/>
        <v/>
      </c>
      <c r="F4067" s="2" t="str">
        <f>IFERROR(VLOOKUP($I$4&amp;"--"&amp;ROW(A4061),'Clie-F'!$B$5:$Z$7000,15,0),"")</f>
        <v/>
      </c>
      <c r="G4067" s="111" t="str">
        <f>IFERROR(VLOOKUP($I$4&amp;"--"&amp;ROW(A4061),'Clie-F'!$B$5:$Z$7000,13,0),"")</f>
        <v/>
      </c>
    </row>
    <row r="4068" spans="2:7" ht="30" customHeight="1" x14ac:dyDescent="0.3">
      <c r="B4068" s="113">
        <v>4062</v>
      </c>
      <c r="C4068" s="111"/>
      <c r="D4068" s="112"/>
      <c r="E4068" s="111" t="str">
        <f t="shared" ca="1" si="63"/>
        <v/>
      </c>
      <c r="F4068" s="2" t="str">
        <f>IFERROR(VLOOKUP($I$4&amp;"--"&amp;ROW(A4062),'Clie-F'!$B$5:$Z$7000,15,0),"")</f>
        <v/>
      </c>
      <c r="G4068" s="111" t="str">
        <f>IFERROR(VLOOKUP($I$4&amp;"--"&amp;ROW(A4062),'Clie-F'!$B$5:$Z$7000,13,0),"")</f>
        <v/>
      </c>
    </row>
    <row r="4069" spans="2:7" ht="30" customHeight="1" x14ac:dyDescent="0.3">
      <c r="B4069" s="113">
        <v>4063</v>
      </c>
      <c r="C4069" s="111"/>
      <c r="D4069" s="112"/>
      <c r="E4069" s="111" t="str">
        <f t="shared" ca="1" si="63"/>
        <v/>
      </c>
      <c r="F4069" s="2" t="str">
        <f>IFERROR(VLOOKUP($I$4&amp;"--"&amp;ROW(A4063),'Clie-F'!$B$5:$Z$7000,15,0),"")</f>
        <v/>
      </c>
      <c r="G4069" s="111" t="str">
        <f>IFERROR(VLOOKUP($I$4&amp;"--"&amp;ROW(A4063),'Clie-F'!$B$5:$Z$7000,13,0),"")</f>
        <v/>
      </c>
    </row>
    <row r="4070" spans="2:7" ht="30" customHeight="1" x14ac:dyDescent="0.3">
      <c r="B4070" s="113">
        <v>4064</v>
      </c>
      <c r="C4070" s="111"/>
      <c r="D4070" s="112"/>
      <c r="E4070" s="111" t="str">
        <f t="shared" ca="1" si="63"/>
        <v/>
      </c>
      <c r="F4070" s="2" t="str">
        <f>IFERROR(VLOOKUP($I$4&amp;"--"&amp;ROW(A4064),'Clie-F'!$B$5:$Z$7000,15,0),"")</f>
        <v/>
      </c>
      <c r="G4070" s="111" t="str">
        <f>IFERROR(VLOOKUP($I$4&amp;"--"&amp;ROW(A4064),'Clie-F'!$B$5:$Z$7000,13,0),"")</f>
        <v/>
      </c>
    </row>
    <row r="4071" spans="2:7" ht="30" customHeight="1" x14ac:dyDescent="0.3">
      <c r="B4071" s="113">
        <v>4065</v>
      </c>
      <c r="C4071" s="111"/>
      <c r="D4071" s="112"/>
      <c r="E4071" s="111" t="str">
        <f t="shared" ca="1" si="63"/>
        <v/>
      </c>
      <c r="F4071" s="2" t="str">
        <f>IFERROR(VLOOKUP($I$4&amp;"--"&amp;ROW(A4065),'Clie-F'!$B$5:$Z$7000,15,0),"")</f>
        <v/>
      </c>
      <c r="G4071" s="111" t="str">
        <f>IFERROR(VLOOKUP($I$4&amp;"--"&amp;ROW(A4065),'Clie-F'!$B$5:$Z$7000,13,0),"")</f>
        <v/>
      </c>
    </row>
    <row r="4072" spans="2:7" ht="30" customHeight="1" x14ac:dyDescent="0.3">
      <c r="B4072" s="113">
        <v>4066</v>
      </c>
      <c r="C4072" s="111"/>
      <c r="D4072" s="112"/>
      <c r="E4072" s="111" t="str">
        <f t="shared" ca="1" si="63"/>
        <v/>
      </c>
      <c r="F4072" s="2" t="str">
        <f>IFERROR(VLOOKUP($I$4&amp;"--"&amp;ROW(A4066),'Clie-F'!$B$5:$Z$7000,15,0),"")</f>
        <v/>
      </c>
      <c r="G4072" s="111" t="str">
        <f>IFERROR(VLOOKUP($I$4&amp;"--"&amp;ROW(A4066),'Clie-F'!$B$5:$Z$7000,13,0),"")</f>
        <v/>
      </c>
    </row>
    <row r="4073" spans="2:7" ht="30" customHeight="1" x14ac:dyDescent="0.3">
      <c r="B4073" s="113">
        <v>4067</v>
      </c>
      <c r="C4073" s="111"/>
      <c r="D4073" s="112"/>
      <c r="E4073" s="111" t="str">
        <f t="shared" ca="1" si="63"/>
        <v/>
      </c>
      <c r="F4073" s="2" t="str">
        <f>IFERROR(VLOOKUP($I$4&amp;"--"&amp;ROW(A4067),'Clie-F'!$B$5:$Z$7000,15,0),"")</f>
        <v/>
      </c>
      <c r="G4073" s="111" t="str">
        <f>IFERROR(VLOOKUP($I$4&amp;"--"&amp;ROW(A4067),'Clie-F'!$B$5:$Z$7000,13,0),"")</f>
        <v/>
      </c>
    </row>
    <row r="4074" spans="2:7" ht="30" customHeight="1" x14ac:dyDescent="0.3">
      <c r="B4074" s="113">
        <v>4068</v>
      </c>
      <c r="C4074" s="111"/>
      <c r="D4074" s="112"/>
      <c r="E4074" s="111" t="str">
        <f t="shared" ca="1" si="63"/>
        <v/>
      </c>
      <c r="F4074" s="2" t="str">
        <f>IFERROR(VLOOKUP($I$4&amp;"--"&amp;ROW(A4068),'Clie-F'!$B$5:$Z$7000,15,0),"")</f>
        <v/>
      </c>
      <c r="G4074" s="111" t="str">
        <f>IFERROR(VLOOKUP($I$4&amp;"--"&amp;ROW(A4068),'Clie-F'!$B$5:$Z$7000,13,0),"")</f>
        <v/>
      </c>
    </row>
    <row r="4075" spans="2:7" ht="30" customHeight="1" x14ac:dyDescent="0.3">
      <c r="B4075" s="113">
        <v>4069</v>
      </c>
      <c r="C4075" s="111"/>
      <c r="D4075" s="112"/>
      <c r="E4075" s="111" t="str">
        <f t="shared" ca="1" si="63"/>
        <v/>
      </c>
      <c r="F4075" s="2" t="str">
        <f>IFERROR(VLOOKUP($I$4&amp;"--"&amp;ROW(A4069),'Clie-F'!$B$5:$Z$7000,15,0),"")</f>
        <v/>
      </c>
      <c r="G4075" s="111" t="str">
        <f>IFERROR(VLOOKUP($I$4&amp;"--"&amp;ROW(A4069),'Clie-F'!$B$5:$Z$7000,13,0),"")</f>
        <v/>
      </c>
    </row>
    <row r="4076" spans="2:7" ht="30" customHeight="1" x14ac:dyDescent="0.3">
      <c r="B4076" s="113">
        <v>4070</v>
      </c>
      <c r="C4076" s="111"/>
      <c r="D4076" s="112"/>
      <c r="E4076" s="111" t="str">
        <f t="shared" ca="1" si="63"/>
        <v/>
      </c>
      <c r="F4076" s="2" t="str">
        <f>IFERROR(VLOOKUP($I$4&amp;"--"&amp;ROW(A4070),'Clie-F'!$B$5:$Z$7000,15,0),"")</f>
        <v/>
      </c>
      <c r="G4076" s="111" t="str">
        <f>IFERROR(VLOOKUP($I$4&amp;"--"&amp;ROW(A4070),'Clie-F'!$B$5:$Z$7000,13,0),"")</f>
        <v/>
      </c>
    </row>
    <row r="4077" spans="2:7" ht="30" customHeight="1" x14ac:dyDescent="0.3">
      <c r="B4077" s="113">
        <v>4071</v>
      </c>
      <c r="C4077" s="111"/>
      <c r="D4077" s="112"/>
      <c r="E4077" s="111" t="str">
        <f t="shared" ca="1" si="63"/>
        <v/>
      </c>
      <c r="F4077" s="2" t="str">
        <f>IFERROR(VLOOKUP($I$4&amp;"--"&amp;ROW(A4071),'Clie-F'!$B$5:$Z$7000,15,0),"")</f>
        <v/>
      </c>
      <c r="G4077" s="111" t="str">
        <f>IFERROR(VLOOKUP($I$4&amp;"--"&amp;ROW(A4071),'Clie-F'!$B$5:$Z$7000,13,0),"")</f>
        <v/>
      </c>
    </row>
    <row r="4078" spans="2:7" ht="30" customHeight="1" x14ac:dyDescent="0.3">
      <c r="B4078" s="113">
        <v>4072</v>
      </c>
      <c r="C4078" s="111"/>
      <c r="D4078" s="112"/>
      <c r="E4078" s="111" t="str">
        <f t="shared" ca="1" si="63"/>
        <v/>
      </c>
      <c r="F4078" s="2" t="str">
        <f>IFERROR(VLOOKUP($I$4&amp;"--"&amp;ROW(A4072),'Clie-F'!$B$5:$Z$7000,15,0),"")</f>
        <v/>
      </c>
      <c r="G4078" s="111" t="str">
        <f>IFERROR(VLOOKUP($I$4&amp;"--"&amp;ROW(A4072),'Clie-F'!$B$5:$Z$7000,13,0),"")</f>
        <v/>
      </c>
    </row>
    <row r="4079" spans="2:7" ht="30" customHeight="1" x14ac:dyDescent="0.3">
      <c r="B4079" s="113">
        <v>4073</v>
      </c>
      <c r="C4079" s="111"/>
      <c r="D4079" s="112"/>
      <c r="E4079" s="111" t="str">
        <f t="shared" ca="1" si="63"/>
        <v/>
      </c>
      <c r="F4079" s="2" t="str">
        <f>IFERROR(VLOOKUP($I$4&amp;"--"&amp;ROW(A4073),'Clie-F'!$B$5:$Z$7000,15,0),"")</f>
        <v/>
      </c>
      <c r="G4079" s="111" t="str">
        <f>IFERROR(VLOOKUP($I$4&amp;"--"&amp;ROW(A4073),'Clie-F'!$B$5:$Z$7000,13,0),"")</f>
        <v/>
      </c>
    </row>
    <row r="4080" spans="2:7" ht="30" customHeight="1" x14ac:dyDescent="0.3">
      <c r="B4080" s="113">
        <v>4074</v>
      </c>
      <c r="C4080" s="111"/>
      <c r="D4080" s="112"/>
      <c r="E4080" s="111" t="str">
        <f t="shared" ca="1" si="63"/>
        <v/>
      </c>
      <c r="F4080" s="2" t="str">
        <f>IFERROR(VLOOKUP($I$4&amp;"--"&amp;ROW(A4074),'Clie-F'!$B$5:$Z$7000,15,0),"")</f>
        <v/>
      </c>
      <c r="G4080" s="111" t="str">
        <f>IFERROR(VLOOKUP($I$4&amp;"--"&amp;ROW(A4074),'Clie-F'!$B$5:$Z$7000,13,0),"")</f>
        <v/>
      </c>
    </row>
    <row r="4081" spans="2:7" ht="30" customHeight="1" x14ac:dyDescent="0.3">
      <c r="B4081" s="113">
        <v>4075</v>
      </c>
      <c r="C4081" s="111"/>
      <c r="D4081" s="112"/>
      <c r="E4081" s="111" t="str">
        <f t="shared" ca="1" si="63"/>
        <v/>
      </c>
      <c r="F4081" s="2" t="str">
        <f>IFERROR(VLOOKUP($I$4&amp;"--"&amp;ROW(A4075),'Clie-F'!$B$5:$Z$7000,15,0),"")</f>
        <v/>
      </c>
      <c r="G4081" s="111" t="str">
        <f>IFERROR(VLOOKUP($I$4&amp;"--"&amp;ROW(A4075),'Clie-F'!$B$5:$Z$7000,13,0),"")</f>
        <v/>
      </c>
    </row>
    <row r="4082" spans="2:7" ht="30" customHeight="1" x14ac:dyDescent="0.3">
      <c r="B4082" s="113">
        <v>4076</v>
      </c>
      <c r="C4082" s="111"/>
      <c r="D4082" s="112"/>
      <c r="E4082" s="111" t="str">
        <f t="shared" ca="1" si="63"/>
        <v/>
      </c>
      <c r="F4082" s="2" t="str">
        <f>IFERROR(VLOOKUP($I$4&amp;"--"&amp;ROW(A4076),'Clie-F'!$B$5:$Z$7000,15,0),"")</f>
        <v/>
      </c>
      <c r="G4082" s="111" t="str">
        <f>IFERROR(VLOOKUP($I$4&amp;"--"&amp;ROW(A4076),'Clie-F'!$B$5:$Z$7000,13,0),"")</f>
        <v/>
      </c>
    </row>
    <row r="4083" spans="2:7" ht="30" customHeight="1" x14ac:dyDescent="0.3">
      <c r="B4083" s="113">
        <v>4077</v>
      </c>
      <c r="C4083" s="111"/>
      <c r="D4083" s="112"/>
      <c r="E4083" s="111" t="str">
        <f t="shared" ca="1" si="63"/>
        <v/>
      </c>
      <c r="F4083" s="2" t="str">
        <f>IFERROR(VLOOKUP($I$4&amp;"--"&amp;ROW(A4077),'Clie-F'!$B$5:$Z$7000,15,0),"")</f>
        <v/>
      </c>
      <c r="G4083" s="111" t="str">
        <f>IFERROR(VLOOKUP($I$4&amp;"--"&amp;ROW(A4077),'Clie-F'!$B$5:$Z$7000,13,0),"")</f>
        <v/>
      </c>
    </row>
    <row r="4084" spans="2:7" ht="30" customHeight="1" x14ac:dyDescent="0.3">
      <c r="B4084" s="113">
        <v>4078</v>
      </c>
      <c r="C4084" s="111"/>
      <c r="D4084" s="112"/>
      <c r="E4084" s="111" t="str">
        <f t="shared" ca="1" si="63"/>
        <v/>
      </c>
      <c r="F4084" s="2" t="str">
        <f>IFERROR(VLOOKUP($I$4&amp;"--"&amp;ROW(A4078),'Clie-F'!$B$5:$Z$7000,15,0),"")</f>
        <v/>
      </c>
      <c r="G4084" s="111" t="str">
        <f>IFERROR(VLOOKUP($I$4&amp;"--"&amp;ROW(A4078),'Clie-F'!$B$5:$Z$7000,13,0),"")</f>
        <v/>
      </c>
    </row>
    <row r="4085" spans="2:7" ht="30" customHeight="1" x14ac:dyDescent="0.3">
      <c r="B4085" s="113">
        <v>4079</v>
      </c>
      <c r="C4085" s="111"/>
      <c r="D4085" s="112"/>
      <c r="E4085" s="111" t="str">
        <f t="shared" ca="1" si="63"/>
        <v/>
      </c>
      <c r="F4085" s="2" t="str">
        <f>IFERROR(VLOOKUP($I$4&amp;"--"&amp;ROW(A4079),'Clie-F'!$B$5:$Z$7000,15,0),"")</f>
        <v/>
      </c>
      <c r="G4085" s="111" t="str">
        <f>IFERROR(VLOOKUP($I$4&amp;"--"&amp;ROW(A4079),'Clie-F'!$B$5:$Z$7000,13,0),"")</f>
        <v/>
      </c>
    </row>
    <row r="4086" spans="2:7" ht="30" customHeight="1" x14ac:dyDescent="0.3">
      <c r="B4086" s="113">
        <v>4080</v>
      </c>
      <c r="C4086" s="111"/>
      <c r="D4086" s="112"/>
      <c r="E4086" s="111" t="str">
        <f t="shared" ca="1" si="63"/>
        <v/>
      </c>
      <c r="F4086" s="2" t="str">
        <f>IFERROR(VLOOKUP($I$4&amp;"--"&amp;ROW(A4080),'Clie-F'!$B$5:$Z$7000,15,0),"")</f>
        <v/>
      </c>
      <c r="G4086" s="111" t="str">
        <f>IFERROR(VLOOKUP($I$4&amp;"--"&amp;ROW(A4080),'Clie-F'!$B$5:$Z$7000,13,0),"")</f>
        <v/>
      </c>
    </row>
    <row r="4087" spans="2:7" ht="30" customHeight="1" x14ac:dyDescent="0.3">
      <c r="B4087" s="113">
        <v>4081</v>
      </c>
      <c r="C4087" s="111"/>
      <c r="D4087" s="112"/>
      <c r="E4087" s="111" t="str">
        <f t="shared" ca="1" si="63"/>
        <v/>
      </c>
      <c r="F4087" s="2" t="str">
        <f>IFERROR(VLOOKUP($I$4&amp;"--"&amp;ROW(A4081),'Clie-F'!$B$5:$Z$7000,15,0),"")</f>
        <v/>
      </c>
      <c r="G4087" s="111" t="str">
        <f>IFERROR(VLOOKUP($I$4&amp;"--"&amp;ROW(A4081),'Clie-F'!$B$5:$Z$7000,13,0),"")</f>
        <v/>
      </c>
    </row>
    <row r="4088" spans="2:7" ht="30" customHeight="1" x14ac:dyDescent="0.3">
      <c r="B4088" s="113">
        <v>4082</v>
      </c>
      <c r="C4088" s="111"/>
      <c r="D4088" s="112"/>
      <c r="E4088" s="111" t="str">
        <f t="shared" ca="1" si="63"/>
        <v/>
      </c>
      <c r="F4088" s="2" t="str">
        <f>IFERROR(VLOOKUP($I$4&amp;"--"&amp;ROW(A4082),'Clie-F'!$B$5:$Z$7000,15,0),"")</f>
        <v/>
      </c>
      <c r="G4088" s="111" t="str">
        <f>IFERROR(VLOOKUP($I$4&amp;"--"&amp;ROW(A4082),'Clie-F'!$B$5:$Z$7000,13,0),"")</f>
        <v/>
      </c>
    </row>
    <row r="4089" spans="2:7" ht="30" customHeight="1" x14ac:dyDescent="0.3">
      <c r="B4089" s="113">
        <v>4083</v>
      </c>
      <c r="C4089" s="111"/>
      <c r="D4089" s="112"/>
      <c r="E4089" s="111" t="str">
        <f t="shared" ca="1" si="63"/>
        <v/>
      </c>
      <c r="F4089" s="2" t="str">
        <f>IFERROR(VLOOKUP($I$4&amp;"--"&amp;ROW(A4083),'Clie-F'!$B$5:$Z$7000,15,0),"")</f>
        <v/>
      </c>
      <c r="G4089" s="111" t="str">
        <f>IFERROR(VLOOKUP($I$4&amp;"--"&amp;ROW(A4083),'Clie-F'!$B$5:$Z$7000,13,0),"")</f>
        <v/>
      </c>
    </row>
    <row r="4090" spans="2:7" ht="30" customHeight="1" x14ac:dyDescent="0.3">
      <c r="B4090" s="113">
        <v>4084</v>
      </c>
      <c r="C4090" s="111"/>
      <c r="D4090" s="112"/>
      <c r="E4090" s="111" t="str">
        <f t="shared" ca="1" si="63"/>
        <v/>
      </c>
      <c r="F4090" s="2" t="str">
        <f>IFERROR(VLOOKUP($I$4&amp;"--"&amp;ROW(A4084),'Clie-F'!$B$5:$Z$7000,15,0),"")</f>
        <v/>
      </c>
      <c r="G4090" s="111" t="str">
        <f>IFERROR(VLOOKUP($I$4&amp;"--"&amp;ROW(A4084),'Clie-F'!$B$5:$Z$7000,13,0),"")</f>
        <v/>
      </c>
    </row>
    <row r="4091" spans="2:7" ht="30" customHeight="1" x14ac:dyDescent="0.3">
      <c r="B4091" s="113">
        <v>4085</v>
      </c>
      <c r="C4091" s="111"/>
      <c r="D4091" s="112"/>
      <c r="E4091" s="111" t="str">
        <f t="shared" ca="1" si="63"/>
        <v/>
      </c>
      <c r="F4091" s="2" t="str">
        <f>IFERROR(VLOOKUP($I$4&amp;"--"&amp;ROW(A4085),'Clie-F'!$B$5:$Z$7000,15,0),"")</f>
        <v/>
      </c>
      <c r="G4091" s="111" t="str">
        <f>IFERROR(VLOOKUP($I$4&amp;"--"&amp;ROW(A4085),'Clie-F'!$B$5:$Z$7000,13,0),"")</f>
        <v/>
      </c>
    </row>
    <row r="4092" spans="2:7" ht="30" customHeight="1" x14ac:dyDescent="0.3">
      <c r="B4092" s="113">
        <v>4086</v>
      </c>
      <c r="C4092" s="111"/>
      <c r="D4092" s="112"/>
      <c r="E4092" s="111" t="str">
        <f t="shared" ca="1" si="63"/>
        <v/>
      </c>
      <c r="F4092" s="2" t="str">
        <f>IFERROR(VLOOKUP($I$4&amp;"--"&amp;ROW(A4086),'Clie-F'!$B$5:$Z$7000,15,0),"")</f>
        <v/>
      </c>
      <c r="G4092" s="111" t="str">
        <f>IFERROR(VLOOKUP($I$4&amp;"--"&amp;ROW(A4086),'Clie-F'!$B$5:$Z$7000,13,0),"")</f>
        <v/>
      </c>
    </row>
    <row r="4093" spans="2:7" ht="30" customHeight="1" x14ac:dyDescent="0.3">
      <c r="B4093" s="113">
        <v>4087</v>
      </c>
      <c r="C4093" s="111"/>
      <c r="D4093" s="112"/>
      <c r="E4093" s="111" t="str">
        <f t="shared" ca="1" si="63"/>
        <v/>
      </c>
      <c r="F4093" s="2" t="str">
        <f>IFERROR(VLOOKUP($I$4&amp;"--"&amp;ROW(A4087),'Clie-F'!$B$5:$Z$7000,15,0),"")</f>
        <v/>
      </c>
      <c r="G4093" s="111" t="str">
        <f>IFERROR(VLOOKUP($I$4&amp;"--"&amp;ROW(A4087),'Clie-F'!$B$5:$Z$7000,13,0),"")</f>
        <v/>
      </c>
    </row>
    <row r="4094" spans="2:7" ht="30" customHeight="1" x14ac:dyDescent="0.3">
      <c r="B4094" s="113">
        <v>4088</v>
      </c>
      <c r="C4094" s="111"/>
      <c r="D4094" s="112"/>
      <c r="E4094" s="111" t="str">
        <f t="shared" ca="1" si="63"/>
        <v/>
      </c>
      <c r="F4094" s="2" t="str">
        <f>IFERROR(VLOOKUP($I$4&amp;"--"&amp;ROW(A4088),'Clie-F'!$B$5:$Z$7000,15,0),"")</f>
        <v/>
      </c>
      <c r="G4094" s="111" t="str">
        <f>IFERROR(VLOOKUP($I$4&amp;"--"&amp;ROW(A4088),'Clie-F'!$B$5:$Z$7000,13,0),"")</f>
        <v/>
      </c>
    </row>
    <row r="4095" spans="2:7" ht="30" customHeight="1" x14ac:dyDescent="0.3">
      <c r="B4095" s="113">
        <v>4089</v>
      </c>
      <c r="C4095" s="111"/>
      <c r="D4095" s="112"/>
      <c r="E4095" s="111" t="str">
        <f t="shared" ref="E4095:E4158" ca="1" si="64">IF(D4095,DATEDIF(D4095,TODAY(),"Y"),"")</f>
        <v/>
      </c>
      <c r="F4095" s="2" t="str">
        <f>IFERROR(VLOOKUP($I$4&amp;"--"&amp;ROW(A4089),'Clie-F'!$B$5:$Z$7000,15,0),"")</f>
        <v/>
      </c>
      <c r="G4095" s="111" t="str">
        <f>IFERROR(VLOOKUP($I$4&amp;"--"&amp;ROW(A4089),'Clie-F'!$B$5:$Z$7000,13,0),"")</f>
        <v/>
      </c>
    </row>
    <row r="4096" spans="2:7" ht="30" customHeight="1" x14ac:dyDescent="0.3">
      <c r="B4096" s="113">
        <v>4090</v>
      </c>
      <c r="C4096" s="111"/>
      <c r="D4096" s="112"/>
      <c r="E4096" s="111" t="str">
        <f t="shared" ca="1" si="64"/>
        <v/>
      </c>
      <c r="F4096" s="2" t="str">
        <f>IFERROR(VLOOKUP($I$4&amp;"--"&amp;ROW(A4090),'Clie-F'!$B$5:$Z$7000,15,0),"")</f>
        <v/>
      </c>
      <c r="G4096" s="111" t="str">
        <f>IFERROR(VLOOKUP($I$4&amp;"--"&amp;ROW(A4090),'Clie-F'!$B$5:$Z$7000,13,0),"")</f>
        <v/>
      </c>
    </row>
    <row r="4097" spans="2:7" ht="30" customHeight="1" x14ac:dyDescent="0.3">
      <c r="B4097" s="113">
        <v>4091</v>
      </c>
      <c r="C4097" s="111"/>
      <c r="D4097" s="112"/>
      <c r="E4097" s="111" t="str">
        <f t="shared" ca="1" si="64"/>
        <v/>
      </c>
      <c r="F4097" s="2" t="str">
        <f>IFERROR(VLOOKUP($I$4&amp;"--"&amp;ROW(A4091),'Clie-F'!$B$5:$Z$7000,15,0),"")</f>
        <v/>
      </c>
      <c r="G4097" s="111" t="str">
        <f>IFERROR(VLOOKUP($I$4&amp;"--"&amp;ROW(A4091),'Clie-F'!$B$5:$Z$7000,13,0),"")</f>
        <v/>
      </c>
    </row>
    <row r="4098" spans="2:7" ht="30" customHeight="1" x14ac:dyDescent="0.3">
      <c r="B4098" s="113">
        <v>4092</v>
      </c>
      <c r="C4098" s="111"/>
      <c r="D4098" s="112"/>
      <c r="E4098" s="111" t="str">
        <f t="shared" ca="1" si="64"/>
        <v/>
      </c>
      <c r="F4098" s="2" t="str">
        <f>IFERROR(VLOOKUP($I$4&amp;"--"&amp;ROW(A4092),'Clie-F'!$B$5:$Z$7000,15,0),"")</f>
        <v/>
      </c>
      <c r="G4098" s="111" t="str">
        <f>IFERROR(VLOOKUP($I$4&amp;"--"&amp;ROW(A4092),'Clie-F'!$B$5:$Z$7000,13,0),"")</f>
        <v/>
      </c>
    </row>
    <row r="4099" spans="2:7" ht="30" customHeight="1" x14ac:dyDescent="0.3">
      <c r="B4099" s="113">
        <v>4093</v>
      </c>
      <c r="C4099" s="111"/>
      <c r="D4099" s="112"/>
      <c r="E4099" s="111" t="str">
        <f t="shared" ca="1" si="64"/>
        <v/>
      </c>
      <c r="F4099" s="2" t="str">
        <f>IFERROR(VLOOKUP($I$4&amp;"--"&amp;ROW(A4093),'Clie-F'!$B$5:$Z$7000,15,0),"")</f>
        <v/>
      </c>
      <c r="G4099" s="111" t="str">
        <f>IFERROR(VLOOKUP($I$4&amp;"--"&amp;ROW(A4093),'Clie-F'!$B$5:$Z$7000,13,0),"")</f>
        <v/>
      </c>
    </row>
    <row r="4100" spans="2:7" ht="30" customHeight="1" x14ac:dyDescent="0.3">
      <c r="B4100" s="113">
        <v>4094</v>
      </c>
      <c r="C4100" s="111"/>
      <c r="D4100" s="112"/>
      <c r="E4100" s="111" t="str">
        <f t="shared" ca="1" si="64"/>
        <v/>
      </c>
      <c r="F4100" s="2" t="str">
        <f>IFERROR(VLOOKUP($I$4&amp;"--"&amp;ROW(A4094),'Clie-F'!$B$5:$Z$7000,15,0),"")</f>
        <v/>
      </c>
      <c r="G4100" s="111" t="str">
        <f>IFERROR(VLOOKUP($I$4&amp;"--"&amp;ROW(A4094),'Clie-F'!$B$5:$Z$7000,13,0),"")</f>
        <v/>
      </c>
    </row>
    <row r="4101" spans="2:7" ht="30" customHeight="1" x14ac:dyDescent="0.3">
      <c r="B4101" s="113">
        <v>4095</v>
      </c>
      <c r="C4101" s="111"/>
      <c r="D4101" s="112"/>
      <c r="E4101" s="111" t="str">
        <f t="shared" ca="1" si="64"/>
        <v/>
      </c>
      <c r="F4101" s="2" t="str">
        <f>IFERROR(VLOOKUP($I$4&amp;"--"&amp;ROW(A4095),'Clie-F'!$B$5:$Z$7000,15,0),"")</f>
        <v/>
      </c>
      <c r="G4101" s="111" t="str">
        <f>IFERROR(VLOOKUP($I$4&amp;"--"&amp;ROW(A4095),'Clie-F'!$B$5:$Z$7000,13,0),"")</f>
        <v/>
      </c>
    </row>
    <row r="4102" spans="2:7" ht="30" customHeight="1" x14ac:dyDescent="0.3">
      <c r="B4102" s="113">
        <v>4096</v>
      </c>
      <c r="C4102" s="111"/>
      <c r="D4102" s="112"/>
      <c r="E4102" s="111" t="str">
        <f t="shared" ca="1" si="64"/>
        <v/>
      </c>
      <c r="F4102" s="2" t="str">
        <f>IFERROR(VLOOKUP($I$4&amp;"--"&amp;ROW(A4096),'Clie-F'!$B$5:$Z$7000,15,0),"")</f>
        <v/>
      </c>
      <c r="G4102" s="111" t="str">
        <f>IFERROR(VLOOKUP($I$4&amp;"--"&amp;ROW(A4096),'Clie-F'!$B$5:$Z$7000,13,0),"")</f>
        <v/>
      </c>
    </row>
    <row r="4103" spans="2:7" ht="30" customHeight="1" x14ac:dyDescent="0.3">
      <c r="B4103" s="113">
        <v>4097</v>
      </c>
      <c r="C4103" s="111"/>
      <c r="D4103" s="112"/>
      <c r="E4103" s="111" t="str">
        <f t="shared" ca="1" si="64"/>
        <v/>
      </c>
      <c r="F4103" s="2" t="str">
        <f>IFERROR(VLOOKUP($I$4&amp;"--"&amp;ROW(A4097),'Clie-F'!$B$5:$Z$7000,15,0),"")</f>
        <v/>
      </c>
      <c r="G4103" s="111" t="str">
        <f>IFERROR(VLOOKUP($I$4&amp;"--"&amp;ROW(A4097),'Clie-F'!$B$5:$Z$7000,13,0),"")</f>
        <v/>
      </c>
    </row>
    <row r="4104" spans="2:7" ht="30" customHeight="1" x14ac:dyDescent="0.3">
      <c r="B4104" s="113">
        <v>4098</v>
      </c>
      <c r="C4104" s="111"/>
      <c r="D4104" s="112"/>
      <c r="E4104" s="111" t="str">
        <f t="shared" ca="1" si="64"/>
        <v/>
      </c>
      <c r="F4104" s="2" t="str">
        <f>IFERROR(VLOOKUP($I$4&amp;"--"&amp;ROW(A4098),'Clie-F'!$B$5:$Z$7000,15,0),"")</f>
        <v/>
      </c>
      <c r="G4104" s="111" t="str">
        <f>IFERROR(VLOOKUP($I$4&amp;"--"&amp;ROW(A4098),'Clie-F'!$B$5:$Z$7000,13,0),"")</f>
        <v/>
      </c>
    </row>
    <row r="4105" spans="2:7" ht="30" customHeight="1" x14ac:dyDescent="0.3">
      <c r="B4105" s="113">
        <v>4099</v>
      </c>
      <c r="C4105" s="111"/>
      <c r="D4105" s="112"/>
      <c r="E4105" s="111" t="str">
        <f t="shared" ca="1" si="64"/>
        <v/>
      </c>
      <c r="F4105" s="2" t="str">
        <f>IFERROR(VLOOKUP($I$4&amp;"--"&amp;ROW(A4099),'Clie-F'!$B$5:$Z$7000,15,0),"")</f>
        <v/>
      </c>
      <c r="G4105" s="111" t="str">
        <f>IFERROR(VLOOKUP($I$4&amp;"--"&amp;ROW(A4099),'Clie-F'!$B$5:$Z$7000,13,0),"")</f>
        <v/>
      </c>
    </row>
    <row r="4106" spans="2:7" ht="30" customHeight="1" x14ac:dyDescent="0.3">
      <c r="B4106" s="113">
        <v>4100</v>
      </c>
      <c r="C4106" s="111"/>
      <c r="D4106" s="112"/>
      <c r="E4106" s="111" t="str">
        <f t="shared" ca="1" si="64"/>
        <v/>
      </c>
      <c r="F4106" s="2" t="str">
        <f>IFERROR(VLOOKUP($I$4&amp;"--"&amp;ROW(A4100),'Clie-F'!$B$5:$Z$7000,15,0),"")</f>
        <v/>
      </c>
      <c r="G4106" s="111" t="str">
        <f>IFERROR(VLOOKUP($I$4&amp;"--"&amp;ROW(A4100),'Clie-F'!$B$5:$Z$7000,13,0),"")</f>
        <v/>
      </c>
    </row>
    <row r="4107" spans="2:7" ht="30" customHeight="1" x14ac:dyDescent="0.3">
      <c r="B4107" s="113">
        <v>4101</v>
      </c>
      <c r="C4107" s="111"/>
      <c r="D4107" s="112"/>
      <c r="E4107" s="111" t="str">
        <f t="shared" ca="1" si="64"/>
        <v/>
      </c>
      <c r="F4107" s="2" t="str">
        <f>IFERROR(VLOOKUP($I$4&amp;"--"&amp;ROW(A4101),'Clie-F'!$B$5:$Z$7000,15,0),"")</f>
        <v/>
      </c>
      <c r="G4107" s="111" t="str">
        <f>IFERROR(VLOOKUP($I$4&amp;"--"&amp;ROW(A4101),'Clie-F'!$B$5:$Z$7000,13,0),"")</f>
        <v/>
      </c>
    </row>
    <row r="4108" spans="2:7" ht="30" customHeight="1" x14ac:dyDescent="0.3">
      <c r="B4108" s="113">
        <v>4102</v>
      </c>
      <c r="C4108" s="111"/>
      <c r="D4108" s="112"/>
      <c r="E4108" s="111" t="str">
        <f t="shared" ca="1" si="64"/>
        <v/>
      </c>
      <c r="F4108" s="2" t="str">
        <f>IFERROR(VLOOKUP($I$4&amp;"--"&amp;ROW(A4102),'Clie-F'!$B$5:$Z$7000,15,0),"")</f>
        <v/>
      </c>
      <c r="G4108" s="111" t="str">
        <f>IFERROR(VLOOKUP($I$4&amp;"--"&amp;ROW(A4102),'Clie-F'!$B$5:$Z$7000,13,0),"")</f>
        <v/>
      </c>
    </row>
    <row r="4109" spans="2:7" ht="30" customHeight="1" x14ac:dyDescent="0.3">
      <c r="B4109" s="113">
        <v>4103</v>
      </c>
      <c r="C4109" s="111"/>
      <c r="D4109" s="112"/>
      <c r="E4109" s="111" t="str">
        <f t="shared" ca="1" si="64"/>
        <v/>
      </c>
      <c r="F4109" s="2" t="str">
        <f>IFERROR(VLOOKUP($I$4&amp;"--"&amp;ROW(A4103),'Clie-F'!$B$5:$Z$7000,15,0),"")</f>
        <v/>
      </c>
      <c r="G4109" s="111" t="str">
        <f>IFERROR(VLOOKUP($I$4&amp;"--"&amp;ROW(A4103),'Clie-F'!$B$5:$Z$7000,13,0),"")</f>
        <v/>
      </c>
    </row>
    <row r="4110" spans="2:7" ht="30" customHeight="1" x14ac:dyDescent="0.3">
      <c r="B4110" s="113">
        <v>4104</v>
      </c>
      <c r="C4110" s="111"/>
      <c r="D4110" s="112"/>
      <c r="E4110" s="111" t="str">
        <f t="shared" ca="1" si="64"/>
        <v/>
      </c>
      <c r="F4110" s="2" t="str">
        <f>IFERROR(VLOOKUP($I$4&amp;"--"&amp;ROW(A4104),'Clie-F'!$B$5:$Z$7000,15,0),"")</f>
        <v/>
      </c>
      <c r="G4110" s="111" t="str">
        <f>IFERROR(VLOOKUP($I$4&amp;"--"&amp;ROW(A4104),'Clie-F'!$B$5:$Z$7000,13,0),"")</f>
        <v/>
      </c>
    </row>
    <row r="4111" spans="2:7" ht="30" customHeight="1" x14ac:dyDescent="0.3">
      <c r="B4111" s="113">
        <v>4105</v>
      </c>
      <c r="C4111" s="111"/>
      <c r="D4111" s="112"/>
      <c r="E4111" s="111" t="str">
        <f t="shared" ca="1" si="64"/>
        <v/>
      </c>
      <c r="F4111" s="2" t="str">
        <f>IFERROR(VLOOKUP($I$4&amp;"--"&amp;ROW(A4105),'Clie-F'!$B$5:$Z$7000,15,0),"")</f>
        <v/>
      </c>
      <c r="G4111" s="111" t="str">
        <f>IFERROR(VLOOKUP($I$4&amp;"--"&amp;ROW(A4105),'Clie-F'!$B$5:$Z$7000,13,0),"")</f>
        <v/>
      </c>
    </row>
    <row r="4112" spans="2:7" ht="30" customHeight="1" x14ac:dyDescent="0.3">
      <c r="B4112" s="113">
        <v>4106</v>
      </c>
      <c r="C4112" s="111"/>
      <c r="D4112" s="112"/>
      <c r="E4112" s="111" t="str">
        <f t="shared" ca="1" si="64"/>
        <v/>
      </c>
      <c r="F4112" s="2" t="str">
        <f>IFERROR(VLOOKUP($I$4&amp;"--"&amp;ROW(A4106),'Clie-F'!$B$5:$Z$7000,15,0),"")</f>
        <v/>
      </c>
      <c r="G4112" s="111" t="str">
        <f>IFERROR(VLOOKUP($I$4&amp;"--"&amp;ROW(A4106),'Clie-F'!$B$5:$Z$7000,13,0),"")</f>
        <v/>
      </c>
    </row>
    <row r="4113" spans="2:7" ht="30" customHeight="1" x14ac:dyDescent="0.3">
      <c r="B4113" s="113">
        <v>4107</v>
      </c>
      <c r="C4113" s="111"/>
      <c r="D4113" s="112"/>
      <c r="E4113" s="111" t="str">
        <f t="shared" ca="1" si="64"/>
        <v/>
      </c>
      <c r="F4113" s="2" t="str">
        <f>IFERROR(VLOOKUP($I$4&amp;"--"&amp;ROW(A4107),'Clie-F'!$B$5:$Z$7000,15,0),"")</f>
        <v/>
      </c>
      <c r="G4113" s="111" t="str">
        <f>IFERROR(VLOOKUP($I$4&amp;"--"&amp;ROW(A4107),'Clie-F'!$B$5:$Z$7000,13,0),"")</f>
        <v/>
      </c>
    </row>
    <row r="4114" spans="2:7" ht="30" customHeight="1" x14ac:dyDescent="0.3">
      <c r="B4114" s="113">
        <v>4108</v>
      </c>
      <c r="C4114" s="111"/>
      <c r="D4114" s="112"/>
      <c r="E4114" s="111" t="str">
        <f t="shared" ca="1" si="64"/>
        <v/>
      </c>
      <c r="F4114" s="2" t="str">
        <f>IFERROR(VLOOKUP($I$4&amp;"--"&amp;ROW(A4108),'Clie-F'!$B$5:$Z$7000,15,0),"")</f>
        <v/>
      </c>
      <c r="G4114" s="111" t="str">
        <f>IFERROR(VLOOKUP($I$4&amp;"--"&amp;ROW(A4108),'Clie-F'!$B$5:$Z$7000,13,0),"")</f>
        <v/>
      </c>
    </row>
    <row r="4115" spans="2:7" ht="30" customHeight="1" x14ac:dyDescent="0.3">
      <c r="B4115" s="113">
        <v>4109</v>
      </c>
      <c r="C4115" s="111"/>
      <c r="D4115" s="112"/>
      <c r="E4115" s="111" t="str">
        <f t="shared" ca="1" si="64"/>
        <v/>
      </c>
      <c r="F4115" s="2" t="str">
        <f>IFERROR(VLOOKUP($I$4&amp;"--"&amp;ROW(A4109),'Clie-F'!$B$5:$Z$7000,15,0),"")</f>
        <v/>
      </c>
      <c r="G4115" s="111" t="str">
        <f>IFERROR(VLOOKUP($I$4&amp;"--"&amp;ROW(A4109),'Clie-F'!$B$5:$Z$7000,13,0),"")</f>
        <v/>
      </c>
    </row>
    <row r="4116" spans="2:7" ht="30" customHeight="1" x14ac:dyDescent="0.3">
      <c r="B4116" s="113">
        <v>4110</v>
      </c>
      <c r="C4116" s="111"/>
      <c r="D4116" s="112"/>
      <c r="E4116" s="111" t="str">
        <f t="shared" ca="1" si="64"/>
        <v/>
      </c>
      <c r="F4116" s="2" t="str">
        <f>IFERROR(VLOOKUP($I$4&amp;"--"&amp;ROW(A4110),'Clie-F'!$B$5:$Z$7000,15,0),"")</f>
        <v/>
      </c>
      <c r="G4116" s="111" t="str">
        <f>IFERROR(VLOOKUP($I$4&amp;"--"&amp;ROW(A4110),'Clie-F'!$B$5:$Z$7000,13,0),"")</f>
        <v/>
      </c>
    </row>
    <row r="4117" spans="2:7" ht="30" customHeight="1" x14ac:dyDescent="0.3">
      <c r="B4117" s="113">
        <v>4111</v>
      </c>
      <c r="C4117" s="111"/>
      <c r="D4117" s="112"/>
      <c r="E4117" s="111" t="str">
        <f t="shared" ca="1" si="64"/>
        <v/>
      </c>
      <c r="F4117" s="2" t="str">
        <f>IFERROR(VLOOKUP($I$4&amp;"--"&amp;ROW(A4111),'Clie-F'!$B$5:$Z$7000,15,0),"")</f>
        <v/>
      </c>
      <c r="G4117" s="111" t="str">
        <f>IFERROR(VLOOKUP($I$4&amp;"--"&amp;ROW(A4111),'Clie-F'!$B$5:$Z$7000,13,0),"")</f>
        <v/>
      </c>
    </row>
    <row r="4118" spans="2:7" ht="30" customHeight="1" x14ac:dyDescent="0.3">
      <c r="B4118" s="113">
        <v>4112</v>
      </c>
      <c r="C4118" s="111"/>
      <c r="D4118" s="112"/>
      <c r="E4118" s="111" t="str">
        <f t="shared" ca="1" si="64"/>
        <v/>
      </c>
      <c r="F4118" s="2" t="str">
        <f>IFERROR(VLOOKUP($I$4&amp;"--"&amp;ROW(A4112),'Clie-F'!$B$5:$Z$7000,15,0),"")</f>
        <v/>
      </c>
      <c r="G4118" s="111" t="str">
        <f>IFERROR(VLOOKUP($I$4&amp;"--"&amp;ROW(A4112),'Clie-F'!$B$5:$Z$7000,13,0),"")</f>
        <v/>
      </c>
    </row>
    <row r="4119" spans="2:7" ht="30" customHeight="1" x14ac:dyDescent="0.3">
      <c r="B4119" s="113">
        <v>4113</v>
      </c>
      <c r="C4119" s="111"/>
      <c r="D4119" s="112"/>
      <c r="E4119" s="111" t="str">
        <f t="shared" ca="1" si="64"/>
        <v/>
      </c>
      <c r="F4119" s="2" t="str">
        <f>IFERROR(VLOOKUP($I$4&amp;"--"&amp;ROW(A4113),'Clie-F'!$B$5:$Z$7000,15,0),"")</f>
        <v/>
      </c>
      <c r="G4119" s="111" t="str">
        <f>IFERROR(VLOOKUP($I$4&amp;"--"&amp;ROW(A4113),'Clie-F'!$B$5:$Z$7000,13,0),"")</f>
        <v/>
      </c>
    </row>
    <row r="4120" spans="2:7" ht="30" customHeight="1" x14ac:dyDescent="0.3">
      <c r="B4120" s="113">
        <v>4114</v>
      </c>
      <c r="C4120" s="111"/>
      <c r="D4120" s="112"/>
      <c r="E4120" s="111" t="str">
        <f t="shared" ca="1" si="64"/>
        <v/>
      </c>
      <c r="F4120" s="2" t="str">
        <f>IFERROR(VLOOKUP($I$4&amp;"--"&amp;ROW(A4114),'Clie-F'!$B$5:$Z$7000,15,0),"")</f>
        <v/>
      </c>
      <c r="G4120" s="111" t="str">
        <f>IFERROR(VLOOKUP($I$4&amp;"--"&amp;ROW(A4114),'Clie-F'!$B$5:$Z$7000,13,0),"")</f>
        <v/>
      </c>
    </row>
    <row r="4121" spans="2:7" ht="30" customHeight="1" x14ac:dyDescent="0.3">
      <c r="B4121" s="113">
        <v>4115</v>
      </c>
      <c r="C4121" s="111"/>
      <c r="D4121" s="112"/>
      <c r="E4121" s="111" t="str">
        <f t="shared" ca="1" si="64"/>
        <v/>
      </c>
      <c r="F4121" s="2" t="str">
        <f>IFERROR(VLOOKUP($I$4&amp;"--"&amp;ROW(A4115),'Clie-F'!$B$5:$Z$7000,15,0),"")</f>
        <v/>
      </c>
      <c r="G4121" s="111" t="str">
        <f>IFERROR(VLOOKUP($I$4&amp;"--"&amp;ROW(A4115),'Clie-F'!$B$5:$Z$7000,13,0),"")</f>
        <v/>
      </c>
    </row>
    <row r="4122" spans="2:7" ht="30" customHeight="1" x14ac:dyDescent="0.3">
      <c r="B4122" s="113">
        <v>4116</v>
      </c>
      <c r="C4122" s="111"/>
      <c r="D4122" s="112"/>
      <c r="E4122" s="111" t="str">
        <f t="shared" ca="1" si="64"/>
        <v/>
      </c>
      <c r="F4122" s="2" t="str">
        <f>IFERROR(VLOOKUP($I$4&amp;"--"&amp;ROW(A4116),'Clie-F'!$B$5:$Z$7000,15,0),"")</f>
        <v/>
      </c>
      <c r="G4122" s="111" t="str">
        <f>IFERROR(VLOOKUP($I$4&amp;"--"&amp;ROW(A4116),'Clie-F'!$B$5:$Z$7000,13,0),"")</f>
        <v/>
      </c>
    </row>
    <row r="4123" spans="2:7" ht="30" customHeight="1" x14ac:dyDescent="0.3">
      <c r="B4123" s="113">
        <v>4117</v>
      </c>
      <c r="C4123" s="111"/>
      <c r="D4123" s="112"/>
      <c r="E4123" s="111" t="str">
        <f t="shared" ca="1" si="64"/>
        <v/>
      </c>
      <c r="F4123" s="2" t="str">
        <f>IFERROR(VLOOKUP($I$4&amp;"--"&amp;ROW(A4117),'Clie-F'!$B$5:$Z$7000,15,0),"")</f>
        <v/>
      </c>
      <c r="G4123" s="111" t="str">
        <f>IFERROR(VLOOKUP($I$4&amp;"--"&amp;ROW(A4117),'Clie-F'!$B$5:$Z$7000,13,0),"")</f>
        <v/>
      </c>
    </row>
    <row r="4124" spans="2:7" ht="30" customHeight="1" x14ac:dyDescent="0.3">
      <c r="B4124" s="113">
        <v>4118</v>
      </c>
      <c r="C4124" s="111"/>
      <c r="D4124" s="112"/>
      <c r="E4124" s="111" t="str">
        <f t="shared" ca="1" si="64"/>
        <v/>
      </c>
      <c r="F4124" s="2" t="str">
        <f>IFERROR(VLOOKUP($I$4&amp;"--"&amp;ROW(A4118),'Clie-F'!$B$5:$Z$7000,15,0),"")</f>
        <v/>
      </c>
      <c r="G4124" s="111" t="str">
        <f>IFERROR(VLOOKUP($I$4&amp;"--"&amp;ROW(A4118),'Clie-F'!$B$5:$Z$7000,13,0),"")</f>
        <v/>
      </c>
    </row>
    <row r="4125" spans="2:7" ht="30" customHeight="1" x14ac:dyDescent="0.3">
      <c r="B4125" s="113">
        <v>4119</v>
      </c>
      <c r="C4125" s="111"/>
      <c r="D4125" s="112"/>
      <c r="E4125" s="111" t="str">
        <f t="shared" ca="1" si="64"/>
        <v/>
      </c>
      <c r="F4125" s="2" t="str">
        <f>IFERROR(VLOOKUP($I$4&amp;"--"&amp;ROW(A4119),'Clie-F'!$B$5:$Z$7000,15,0),"")</f>
        <v/>
      </c>
      <c r="G4125" s="111" t="str">
        <f>IFERROR(VLOOKUP($I$4&amp;"--"&amp;ROW(A4119),'Clie-F'!$B$5:$Z$7000,13,0),"")</f>
        <v/>
      </c>
    </row>
    <row r="4126" spans="2:7" ht="30" customHeight="1" x14ac:dyDescent="0.3">
      <c r="B4126" s="113">
        <v>4120</v>
      </c>
      <c r="C4126" s="111"/>
      <c r="D4126" s="112"/>
      <c r="E4126" s="111" t="str">
        <f t="shared" ca="1" si="64"/>
        <v/>
      </c>
      <c r="F4126" s="2" t="str">
        <f>IFERROR(VLOOKUP($I$4&amp;"--"&amp;ROW(A4120),'Clie-F'!$B$5:$Z$7000,15,0),"")</f>
        <v/>
      </c>
      <c r="G4126" s="111" t="str">
        <f>IFERROR(VLOOKUP($I$4&amp;"--"&amp;ROW(A4120),'Clie-F'!$B$5:$Z$7000,13,0),"")</f>
        <v/>
      </c>
    </row>
    <row r="4127" spans="2:7" ht="30" customHeight="1" x14ac:dyDescent="0.3">
      <c r="B4127" s="113">
        <v>4121</v>
      </c>
      <c r="C4127" s="111"/>
      <c r="D4127" s="112"/>
      <c r="E4127" s="111" t="str">
        <f t="shared" ca="1" si="64"/>
        <v/>
      </c>
      <c r="F4127" s="2" t="str">
        <f>IFERROR(VLOOKUP($I$4&amp;"--"&amp;ROW(A4121),'Clie-F'!$B$5:$Z$7000,15,0),"")</f>
        <v/>
      </c>
      <c r="G4127" s="111" t="str">
        <f>IFERROR(VLOOKUP($I$4&amp;"--"&amp;ROW(A4121),'Clie-F'!$B$5:$Z$7000,13,0),"")</f>
        <v/>
      </c>
    </row>
    <row r="4128" spans="2:7" ht="30" customHeight="1" x14ac:dyDescent="0.3">
      <c r="B4128" s="113">
        <v>4122</v>
      </c>
      <c r="C4128" s="111"/>
      <c r="D4128" s="112"/>
      <c r="E4128" s="111" t="str">
        <f t="shared" ca="1" si="64"/>
        <v/>
      </c>
      <c r="F4128" s="2" t="str">
        <f>IFERROR(VLOOKUP($I$4&amp;"--"&amp;ROW(A4122),'Clie-F'!$B$5:$Z$7000,15,0),"")</f>
        <v/>
      </c>
      <c r="G4128" s="111" t="str">
        <f>IFERROR(VLOOKUP($I$4&amp;"--"&amp;ROW(A4122),'Clie-F'!$B$5:$Z$7000,13,0),"")</f>
        <v/>
      </c>
    </row>
    <row r="4129" spans="2:7" ht="30" customHeight="1" x14ac:dyDescent="0.3">
      <c r="B4129" s="113">
        <v>4123</v>
      </c>
      <c r="C4129" s="111"/>
      <c r="D4129" s="112"/>
      <c r="E4129" s="111" t="str">
        <f t="shared" ca="1" si="64"/>
        <v/>
      </c>
      <c r="F4129" s="2" t="str">
        <f>IFERROR(VLOOKUP($I$4&amp;"--"&amp;ROW(A4123),'Clie-F'!$B$5:$Z$7000,15,0),"")</f>
        <v/>
      </c>
      <c r="G4129" s="111" t="str">
        <f>IFERROR(VLOOKUP($I$4&amp;"--"&amp;ROW(A4123),'Clie-F'!$B$5:$Z$7000,13,0),"")</f>
        <v/>
      </c>
    </row>
    <row r="4130" spans="2:7" ht="30" customHeight="1" x14ac:dyDescent="0.3">
      <c r="B4130" s="113">
        <v>4124</v>
      </c>
      <c r="C4130" s="111"/>
      <c r="D4130" s="112"/>
      <c r="E4130" s="111" t="str">
        <f t="shared" ca="1" si="64"/>
        <v/>
      </c>
      <c r="F4130" s="2" t="str">
        <f>IFERROR(VLOOKUP($I$4&amp;"--"&amp;ROW(A4124),'Clie-F'!$B$5:$Z$7000,15,0),"")</f>
        <v/>
      </c>
      <c r="G4130" s="111" t="str">
        <f>IFERROR(VLOOKUP($I$4&amp;"--"&amp;ROW(A4124),'Clie-F'!$B$5:$Z$7000,13,0),"")</f>
        <v/>
      </c>
    </row>
    <row r="4131" spans="2:7" ht="30" customHeight="1" x14ac:dyDescent="0.3">
      <c r="B4131" s="113">
        <v>4125</v>
      </c>
      <c r="C4131" s="111"/>
      <c r="D4131" s="112"/>
      <c r="E4131" s="111" t="str">
        <f t="shared" ca="1" si="64"/>
        <v/>
      </c>
      <c r="F4131" s="2" t="str">
        <f>IFERROR(VLOOKUP($I$4&amp;"--"&amp;ROW(A4125),'Clie-F'!$B$5:$Z$7000,15,0),"")</f>
        <v/>
      </c>
      <c r="G4131" s="111" t="str">
        <f>IFERROR(VLOOKUP($I$4&amp;"--"&amp;ROW(A4125),'Clie-F'!$B$5:$Z$7000,13,0),"")</f>
        <v/>
      </c>
    </row>
    <row r="4132" spans="2:7" ht="30" customHeight="1" x14ac:dyDescent="0.3">
      <c r="B4132" s="113">
        <v>4126</v>
      </c>
      <c r="C4132" s="111"/>
      <c r="D4132" s="112"/>
      <c r="E4132" s="111" t="str">
        <f t="shared" ca="1" si="64"/>
        <v/>
      </c>
      <c r="F4132" s="2" t="str">
        <f>IFERROR(VLOOKUP($I$4&amp;"--"&amp;ROW(A4126),'Clie-F'!$B$5:$Z$7000,15,0),"")</f>
        <v/>
      </c>
      <c r="G4132" s="111" t="str">
        <f>IFERROR(VLOOKUP($I$4&amp;"--"&amp;ROW(A4126),'Clie-F'!$B$5:$Z$7000,13,0),"")</f>
        <v/>
      </c>
    </row>
    <row r="4133" spans="2:7" ht="30" customHeight="1" x14ac:dyDescent="0.3">
      <c r="B4133" s="113">
        <v>4127</v>
      </c>
      <c r="C4133" s="111"/>
      <c r="D4133" s="112"/>
      <c r="E4133" s="111" t="str">
        <f t="shared" ca="1" si="64"/>
        <v/>
      </c>
      <c r="F4133" s="2" t="str">
        <f>IFERROR(VLOOKUP($I$4&amp;"--"&amp;ROW(A4127),'Clie-F'!$B$5:$Z$7000,15,0),"")</f>
        <v/>
      </c>
      <c r="G4133" s="111" t="str">
        <f>IFERROR(VLOOKUP($I$4&amp;"--"&amp;ROW(A4127),'Clie-F'!$B$5:$Z$7000,13,0),"")</f>
        <v/>
      </c>
    </row>
    <row r="4134" spans="2:7" ht="30" customHeight="1" x14ac:dyDescent="0.3">
      <c r="B4134" s="113">
        <v>4128</v>
      </c>
      <c r="C4134" s="111"/>
      <c r="D4134" s="112"/>
      <c r="E4134" s="111" t="str">
        <f t="shared" ca="1" si="64"/>
        <v/>
      </c>
      <c r="F4134" s="2" t="str">
        <f>IFERROR(VLOOKUP($I$4&amp;"--"&amp;ROW(A4128),'Clie-F'!$B$5:$Z$7000,15,0),"")</f>
        <v/>
      </c>
      <c r="G4134" s="111" t="str">
        <f>IFERROR(VLOOKUP($I$4&amp;"--"&amp;ROW(A4128),'Clie-F'!$B$5:$Z$7000,13,0),"")</f>
        <v/>
      </c>
    </row>
    <row r="4135" spans="2:7" ht="30" customHeight="1" x14ac:dyDescent="0.3">
      <c r="B4135" s="113">
        <v>4129</v>
      </c>
      <c r="C4135" s="111"/>
      <c r="D4135" s="112"/>
      <c r="E4135" s="111" t="str">
        <f t="shared" ca="1" si="64"/>
        <v/>
      </c>
      <c r="F4135" s="2" t="str">
        <f>IFERROR(VLOOKUP($I$4&amp;"--"&amp;ROW(A4129),'Clie-F'!$B$5:$Z$7000,15,0),"")</f>
        <v/>
      </c>
      <c r="G4135" s="111" t="str">
        <f>IFERROR(VLOOKUP($I$4&amp;"--"&amp;ROW(A4129),'Clie-F'!$B$5:$Z$7000,13,0),"")</f>
        <v/>
      </c>
    </row>
    <row r="4136" spans="2:7" ht="30" customHeight="1" x14ac:dyDescent="0.3">
      <c r="B4136" s="113">
        <v>4130</v>
      </c>
      <c r="C4136" s="111"/>
      <c r="D4136" s="112"/>
      <c r="E4136" s="111" t="str">
        <f t="shared" ca="1" si="64"/>
        <v/>
      </c>
      <c r="F4136" s="2" t="str">
        <f>IFERROR(VLOOKUP($I$4&amp;"--"&amp;ROW(A4130),'Clie-F'!$B$5:$Z$7000,15,0),"")</f>
        <v/>
      </c>
      <c r="G4136" s="111" t="str">
        <f>IFERROR(VLOOKUP($I$4&amp;"--"&amp;ROW(A4130),'Clie-F'!$B$5:$Z$7000,13,0),"")</f>
        <v/>
      </c>
    </row>
    <row r="4137" spans="2:7" ht="30" customHeight="1" x14ac:dyDescent="0.3">
      <c r="B4137" s="113">
        <v>4131</v>
      </c>
      <c r="C4137" s="111"/>
      <c r="D4137" s="112"/>
      <c r="E4137" s="111" t="str">
        <f t="shared" ca="1" si="64"/>
        <v/>
      </c>
      <c r="F4137" s="2" t="str">
        <f>IFERROR(VLOOKUP($I$4&amp;"--"&amp;ROW(A4131),'Clie-F'!$B$5:$Z$7000,15,0),"")</f>
        <v/>
      </c>
      <c r="G4137" s="111" t="str">
        <f>IFERROR(VLOOKUP($I$4&amp;"--"&amp;ROW(A4131),'Clie-F'!$B$5:$Z$7000,13,0),"")</f>
        <v/>
      </c>
    </row>
    <row r="4138" spans="2:7" ht="30" customHeight="1" x14ac:dyDescent="0.3">
      <c r="B4138" s="113">
        <v>4132</v>
      </c>
      <c r="C4138" s="111"/>
      <c r="D4138" s="112"/>
      <c r="E4138" s="111" t="str">
        <f t="shared" ca="1" si="64"/>
        <v/>
      </c>
      <c r="F4138" s="2" t="str">
        <f>IFERROR(VLOOKUP($I$4&amp;"--"&amp;ROW(A4132),'Clie-F'!$B$5:$Z$7000,15,0),"")</f>
        <v/>
      </c>
      <c r="G4138" s="111" t="str">
        <f>IFERROR(VLOOKUP($I$4&amp;"--"&amp;ROW(A4132),'Clie-F'!$B$5:$Z$7000,13,0),"")</f>
        <v/>
      </c>
    </row>
    <row r="4139" spans="2:7" ht="30" customHeight="1" x14ac:dyDescent="0.3">
      <c r="B4139" s="113">
        <v>4133</v>
      </c>
      <c r="C4139" s="111"/>
      <c r="D4139" s="112"/>
      <c r="E4139" s="111" t="str">
        <f t="shared" ca="1" si="64"/>
        <v/>
      </c>
      <c r="F4139" s="2" t="str">
        <f>IFERROR(VLOOKUP($I$4&amp;"--"&amp;ROW(A4133),'Clie-F'!$B$5:$Z$7000,15,0),"")</f>
        <v/>
      </c>
      <c r="G4139" s="111" t="str">
        <f>IFERROR(VLOOKUP($I$4&amp;"--"&amp;ROW(A4133),'Clie-F'!$B$5:$Z$7000,13,0),"")</f>
        <v/>
      </c>
    </row>
    <row r="4140" spans="2:7" ht="30" customHeight="1" x14ac:dyDescent="0.3">
      <c r="B4140" s="113">
        <v>4134</v>
      </c>
      <c r="C4140" s="111"/>
      <c r="D4140" s="112"/>
      <c r="E4140" s="111" t="str">
        <f t="shared" ca="1" si="64"/>
        <v/>
      </c>
      <c r="F4140" s="2" t="str">
        <f>IFERROR(VLOOKUP($I$4&amp;"--"&amp;ROW(A4134),'Clie-F'!$B$5:$Z$7000,15,0),"")</f>
        <v/>
      </c>
      <c r="G4140" s="111" t="str">
        <f>IFERROR(VLOOKUP($I$4&amp;"--"&amp;ROW(A4134),'Clie-F'!$B$5:$Z$7000,13,0),"")</f>
        <v/>
      </c>
    </row>
    <row r="4141" spans="2:7" ht="30" customHeight="1" x14ac:dyDescent="0.3">
      <c r="B4141" s="113">
        <v>4135</v>
      </c>
      <c r="C4141" s="111"/>
      <c r="D4141" s="112"/>
      <c r="E4141" s="111" t="str">
        <f t="shared" ca="1" si="64"/>
        <v/>
      </c>
      <c r="F4141" s="2" t="str">
        <f>IFERROR(VLOOKUP($I$4&amp;"--"&amp;ROW(A4135),'Clie-F'!$B$5:$Z$7000,15,0),"")</f>
        <v/>
      </c>
      <c r="G4141" s="111" t="str">
        <f>IFERROR(VLOOKUP($I$4&amp;"--"&amp;ROW(A4135),'Clie-F'!$B$5:$Z$7000,13,0),"")</f>
        <v/>
      </c>
    </row>
    <row r="4142" spans="2:7" ht="30" customHeight="1" x14ac:dyDescent="0.3">
      <c r="B4142" s="113">
        <v>4136</v>
      </c>
      <c r="C4142" s="111"/>
      <c r="D4142" s="112"/>
      <c r="E4142" s="111" t="str">
        <f t="shared" ca="1" si="64"/>
        <v/>
      </c>
      <c r="F4142" s="2" t="str">
        <f>IFERROR(VLOOKUP($I$4&amp;"--"&amp;ROW(A4136),'Clie-F'!$B$5:$Z$7000,15,0),"")</f>
        <v/>
      </c>
      <c r="G4142" s="111" t="str">
        <f>IFERROR(VLOOKUP($I$4&amp;"--"&amp;ROW(A4136),'Clie-F'!$B$5:$Z$7000,13,0),"")</f>
        <v/>
      </c>
    </row>
    <row r="4143" spans="2:7" ht="30" customHeight="1" x14ac:dyDescent="0.3">
      <c r="B4143" s="113">
        <v>4137</v>
      </c>
      <c r="C4143" s="111"/>
      <c r="D4143" s="112"/>
      <c r="E4143" s="111" t="str">
        <f t="shared" ca="1" si="64"/>
        <v/>
      </c>
      <c r="F4143" s="2" t="str">
        <f>IFERROR(VLOOKUP($I$4&amp;"--"&amp;ROW(A4137),'Clie-F'!$B$5:$Z$7000,15,0),"")</f>
        <v/>
      </c>
      <c r="G4143" s="111" t="str">
        <f>IFERROR(VLOOKUP($I$4&amp;"--"&amp;ROW(A4137),'Clie-F'!$B$5:$Z$7000,13,0),"")</f>
        <v/>
      </c>
    </row>
    <row r="4144" spans="2:7" ht="30" customHeight="1" x14ac:dyDescent="0.3">
      <c r="B4144" s="113">
        <v>4138</v>
      </c>
      <c r="C4144" s="111"/>
      <c r="D4144" s="112"/>
      <c r="E4144" s="111" t="str">
        <f t="shared" ca="1" si="64"/>
        <v/>
      </c>
      <c r="F4144" s="2" t="str">
        <f>IFERROR(VLOOKUP($I$4&amp;"--"&amp;ROW(A4138),'Clie-F'!$B$5:$Z$7000,15,0),"")</f>
        <v/>
      </c>
      <c r="G4144" s="111" t="str">
        <f>IFERROR(VLOOKUP($I$4&amp;"--"&amp;ROW(A4138),'Clie-F'!$B$5:$Z$7000,13,0),"")</f>
        <v/>
      </c>
    </row>
    <row r="4145" spans="2:7" ht="30" customHeight="1" x14ac:dyDescent="0.3">
      <c r="B4145" s="113">
        <v>4139</v>
      </c>
      <c r="C4145" s="111"/>
      <c r="D4145" s="112"/>
      <c r="E4145" s="111" t="str">
        <f t="shared" ca="1" si="64"/>
        <v/>
      </c>
      <c r="F4145" s="2" t="str">
        <f>IFERROR(VLOOKUP($I$4&amp;"--"&amp;ROW(A4139),'Clie-F'!$B$5:$Z$7000,15,0),"")</f>
        <v/>
      </c>
      <c r="G4145" s="111" t="str">
        <f>IFERROR(VLOOKUP($I$4&amp;"--"&amp;ROW(A4139),'Clie-F'!$B$5:$Z$7000,13,0),"")</f>
        <v/>
      </c>
    </row>
    <row r="4146" spans="2:7" ht="30" customHeight="1" x14ac:dyDescent="0.3">
      <c r="B4146" s="113">
        <v>4140</v>
      </c>
      <c r="C4146" s="111"/>
      <c r="D4146" s="112"/>
      <c r="E4146" s="111" t="str">
        <f t="shared" ca="1" si="64"/>
        <v/>
      </c>
      <c r="F4146" s="2" t="str">
        <f>IFERROR(VLOOKUP($I$4&amp;"--"&amp;ROW(A4140),'Clie-F'!$B$5:$Z$7000,15,0),"")</f>
        <v/>
      </c>
      <c r="G4146" s="111" t="str">
        <f>IFERROR(VLOOKUP($I$4&amp;"--"&amp;ROW(A4140),'Clie-F'!$B$5:$Z$7000,13,0),"")</f>
        <v/>
      </c>
    </row>
    <row r="4147" spans="2:7" ht="30" customHeight="1" x14ac:dyDescent="0.3">
      <c r="B4147" s="113">
        <v>4141</v>
      </c>
      <c r="C4147" s="111"/>
      <c r="D4147" s="112"/>
      <c r="E4147" s="111" t="str">
        <f t="shared" ca="1" si="64"/>
        <v/>
      </c>
      <c r="F4147" s="2" t="str">
        <f>IFERROR(VLOOKUP($I$4&amp;"--"&amp;ROW(A4141),'Clie-F'!$B$5:$Z$7000,15,0),"")</f>
        <v/>
      </c>
      <c r="G4147" s="111" t="str">
        <f>IFERROR(VLOOKUP($I$4&amp;"--"&amp;ROW(A4141),'Clie-F'!$B$5:$Z$7000,13,0),"")</f>
        <v/>
      </c>
    </row>
    <row r="4148" spans="2:7" ht="30" customHeight="1" x14ac:dyDescent="0.3">
      <c r="B4148" s="113">
        <v>4142</v>
      </c>
      <c r="C4148" s="111"/>
      <c r="D4148" s="112"/>
      <c r="E4148" s="111" t="str">
        <f t="shared" ca="1" si="64"/>
        <v/>
      </c>
      <c r="F4148" s="2" t="str">
        <f>IFERROR(VLOOKUP($I$4&amp;"--"&amp;ROW(A4142),'Clie-F'!$B$5:$Z$7000,15,0),"")</f>
        <v/>
      </c>
      <c r="G4148" s="111" t="str">
        <f>IFERROR(VLOOKUP($I$4&amp;"--"&amp;ROW(A4142),'Clie-F'!$B$5:$Z$7000,13,0),"")</f>
        <v/>
      </c>
    </row>
    <row r="4149" spans="2:7" ht="30" customHeight="1" x14ac:dyDescent="0.3">
      <c r="B4149" s="113">
        <v>4143</v>
      </c>
      <c r="C4149" s="111"/>
      <c r="D4149" s="112"/>
      <c r="E4149" s="111" t="str">
        <f t="shared" ca="1" si="64"/>
        <v/>
      </c>
      <c r="F4149" s="2" t="str">
        <f>IFERROR(VLOOKUP($I$4&amp;"--"&amp;ROW(A4143),'Clie-F'!$B$5:$Z$7000,15,0),"")</f>
        <v/>
      </c>
      <c r="G4149" s="111" t="str">
        <f>IFERROR(VLOOKUP($I$4&amp;"--"&amp;ROW(A4143),'Clie-F'!$B$5:$Z$7000,13,0),"")</f>
        <v/>
      </c>
    </row>
    <row r="4150" spans="2:7" ht="30" customHeight="1" x14ac:dyDescent="0.3">
      <c r="B4150" s="113">
        <v>4144</v>
      </c>
      <c r="C4150" s="111"/>
      <c r="D4150" s="112"/>
      <c r="E4150" s="111" t="str">
        <f t="shared" ca="1" si="64"/>
        <v/>
      </c>
      <c r="F4150" s="2" t="str">
        <f>IFERROR(VLOOKUP($I$4&amp;"--"&amp;ROW(A4144),'Clie-F'!$B$5:$Z$7000,15,0),"")</f>
        <v/>
      </c>
      <c r="G4150" s="111" t="str">
        <f>IFERROR(VLOOKUP($I$4&amp;"--"&amp;ROW(A4144),'Clie-F'!$B$5:$Z$7000,13,0),"")</f>
        <v/>
      </c>
    </row>
    <row r="4151" spans="2:7" ht="30" customHeight="1" x14ac:dyDescent="0.3">
      <c r="B4151" s="113">
        <v>4145</v>
      </c>
      <c r="C4151" s="111"/>
      <c r="D4151" s="112"/>
      <c r="E4151" s="111" t="str">
        <f t="shared" ca="1" si="64"/>
        <v/>
      </c>
      <c r="F4151" s="2" t="str">
        <f>IFERROR(VLOOKUP($I$4&amp;"--"&amp;ROW(A4145),'Clie-F'!$B$5:$Z$7000,15,0),"")</f>
        <v/>
      </c>
      <c r="G4151" s="111" t="str">
        <f>IFERROR(VLOOKUP($I$4&amp;"--"&amp;ROW(A4145),'Clie-F'!$B$5:$Z$7000,13,0),"")</f>
        <v/>
      </c>
    </row>
    <row r="4152" spans="2:7" ht="30" customHeight="1" x14ac:dyDescent="0.3">
      <c r="B4152" s="113">
        <v>4146</v>
      </c>
      <c r="C4152" s="111"/>
      <c r="D4152" s="112"/>
      <c r="E4152" s="111" t="str">
        <f t="shared" ca="1" si="64"/>
        <v/>
      </c>
      <c r="F4152" s="2" t="str">
        <f>IFERROR(VLOOKUP($I$4&amp;"--"&amp;ROW(A4146),'Clie-F'!$B$5:$Z$7000,15,0),"")</f>
        <v/>
      </c>
      <c r="G4152" s="111" t="str">
        <f>IFERROR(VLOOKUP($I$4&amp;"--"&amp;ROW(A4146),'Clie-F'!$B$5:$Z$7000,13,0),"")</f>
        <v/>
      </c>
    </row>
    <row r="4153" spans="2:7" ht="30" customHeight="1" x14ac:dyDescent="0.3">
      <c r="B4153" s="113">
        <v>4147</v>
      </c>
      <c r="C4153" s="111"/>
      <c r="D4153" s="112"/>
      <c r="E4153" s="111" t="str">
        <f t="shared" ca="1" si="64"/>
        <v/>
      </c>
      <c r="F4153" s="2" t="str">
        <f>IFERROR(VLOOKUP($I$4&amp;"--"&amp;ROW(A4147),'Clie-F'!$B$5:$Z$7000,15,0),"")</f>
        <v/>
      </c>
      <c r="G4153" s="111" t="str">
        <f>IFERROR(VLOOKUP($I$4&amp;"--"&amp;ROW(A4147),'Clie-F'!$B$5:$Z$7000,13,0),"")</f>
        <v/>
      </c>
    </row>
    <row r="4154" spans="2:7" ht="30" customHeight="1" x14ac:dyDescent="0.3">
      <c r="B4154" s="113">
        <v>4148</v>
      </c>
      <c r="C4154" s="111"/>
      <c r="D4154" s="112"/>
      <c r="E4154" s="111" t="str">
        <f t="shared" ca="1" si="64"/>
        <v/>
      </c>
      <c r="F4154" s="2" t="str">
        <f>IFERROR(VLOOKUP($I$4&amp;"--"&amp;ROW(A4148),'Clie-F'!$B$5:$Z$7000,15,0),"")</f>
        <v/>
      </c>
      <c r="G4154" s="111" t="str">
        <f>IFERROR(VLOOKUP($I$4&amp;"--"&amp;ROW(A4148),'Clie-F'!$B$5:$Z$7000,13,0),"")</f>
        <v/>
      </c>
    </row>
    <row r="4155" spans="2:7" ht="30" customHeight="1" x14ac:dyDescent="0.3">
      <c r="B4155" s="113">
        <v>4149</v>
      </c>
      <c r="C4155" s="111"/>
      <c r="D4155" s="112"/>
      <c r="E4155" s="111" t="str">
        <f t="shared" ca="1" si="64"/>
        <v/>
      </c>
      <c r="F4155" s="2" t="str">
        <f>IFERROR(VLOOKUP($I$4&amp;"--"&amp;ROW(A4149),'Clie-F'!$B$5:$Z$7000,15,0),"")</f>
        <v/>
      </c>
      <c r="G4155" s="111" t="str">
        <f>IFERROR(VLOOKUP($I$4&amp;"--"&amp;ROW(A4149),'Clie-F'!$B$5:$Z$7000,13,0),"")</f>
        <v/>
      </c>
    </row>
    <row r="4156" spans="2:7" ht="30" customHeight="1" x14ac:dyDescent="0.3">
      <c r="B4156" s="113">
        <v>4150</v>
      </c>
      <c r="C4156" s="111"/>
      <c r="D4156" s="112"/>
      <c r="E4156" s="111" t="str">
        <f t="shared" ca="1" si="64"/>
        <v/>
      </c>
      <c r="F4156" s="2" t="str">
        <f>IFERROR(VLOOKUP($I$4&amp;"--"&amp;ROW(A4150),'Clie-F'!$B$5:$Z$7000,15,0),"")</f>
        <v/>
      </c>
      <c r="G4156" s="111" t="str">
        <f>IFERROR(VLOOKUP($I$4&amp;"--"&amp;ROW(A4150),'Clie-F'!$B$5:$Z$7000,13,0),"")</f>
        <v/>
      </c>
    </row>
    <row r="4157" spans="2:7" ht="30" customHeight="1" x14ac:dyDescent="0.3">
      <c r="B4157" s="113">
        <v>4151</v>
      </c>
      <c r="C4157" s="111"/>
      <c r="D4157" s="112"/>
      <c r="E4157" s="111" t="str">
        <f t="shared" ca="1" si="64"/>
        <v/>
      </c>
      <c r="F4157" s="2" t="str">
        <f>IFERROR(VLOOKUP($I$4&amp;"--"&amp;ROW(A4151),'Clie-F'!$B$5:$Z$7000,15,0),"")</f>
        <v/>
      </c>
      <c r="G4157" s="111" t="str">
        <f>IFERROR(VLOOKUP($I$4&amp;"--"&amp;ROW(A4151),'Clie-F'!$B$5:$Z$7000,13,0),"")</f>
        <v/>
      </c>
    </row>
    <row r="4158" spans="2:7" ht="30" customHeight="1" x14ac:dyDescent="0.3">
      <c r="B4158" s="113">
        <v>4152</v>
      </c>
      <c r="C4158" s="111"/>
      <c r="D4158" s="112"/>
      <c r="E4158" s="111" t="str">
        <f t="shared" ca="1" si="64"/>
        <v/>
      </c>
      <c r="F4158" s="2" t="str">
        <f>IFERROR(VLOOKUP($I$4&amp;"--"&amp;ROW(A4152),'Clie-F'!$B$5:$Z$7000,15,0),"")</f>
        <v/>
      </c>
      <c r="G4158" s="111" t="str">
        <f>IFERROR(VLOOKUP($I$4&amp;"--"&amp;ROW(A4152),'Clie-F'!$B$5:$Z$7000,13,0),"")</f>
        <v/>
      </c>
    </row>
    <row r="4159" spans="2:7" ht="30" customHeight="1" x14ac:dyDescent="0.3">
      <c r="B4159" s="113">
        <v>4153</v>
      </c>
      <c r="C4159" s="111"/>
      <c r="D4159" s="112"/>
      <c r="E4159" s="111" t="str">
        <f t="shared" ref="E4159:E4222" ca="1" si="65">IF(D4159,DATEDIF(D4159,TODAY(),"Y"),"")</f>
        <v/>
      </c>
      <c r="F4159" s="2" t="str">
        <f>IFERROR(VLOOKUP($I$4&amp;"--"&amp;ROW(A4153),'Clie-F'!$B$5:$Z$7000,15,0),"")</f>
        <v/>
      </c>
      <c r="G4159" s="111" t="str">
        <f>IFERROR(VLOOKUP($I$4&amp;"--"&amp;ROW(A4153),'Clie-F'!$B$5:$Z$7000,13,0),"")</f>
        <v/>
      </c>
    </row>
    <row r="4160" spans="2:7" ht="30" customHeight="1" x14ac:dyDescent="0.3">
      <c r="B4160" s="113">
        <v>4154</v>
      </c>
      <c r="C4160" s="111"/>
      <c r="D4160" s="112"/>
      <c r="E4160" s="111" t="str">
        <f t="shared" ca="1" si="65"/>
        <v/>
      </c>
      <c r="F4160" s="2" t="str">
        <f>IFERROR(VLOOKUP($I$4&amp;"--"&amp;ROW(A4154),'Clie-F'!$B$5:$Z$7000,15,0),"")</f>
        <v/>
      </c>
      <c r="G4160" s="111" t="str">
        <f>IFERROR(VLOOKUP($I$4&amp;"--"&amp;ROW(A4154),'Clie-F'!$B$5:$Z$7000,13,0),"")</f>
        <v/>
      </c>
    </row>
    <row r="4161" spans="2:7" ht="30" customHeight="1" x14ac:dyDescent="0.3">
      <c r="B4161" s="113">
        <v>4155</v>
      </c>
      <c r="C4161" s="111"/>
      <c r="D4161" s="112"/>
      <c r="E4161" s="111" t="str">
        <f t="shared" ca="1" si="65"/>
        <v/>
      </c>
      <c r="F4161" s="2" t="str">
        <f>IFERROR(VLOOKUP($I$4&amp;"--"&amp;ROW(A4155),'Clie-F'!$B$5:$Z$7000,15,0),"")</f>
        <v/>
      </c>
      <c r="G4161" s="111" t="str">
        <f>IFERROR(VLOOKUP($I$4&amp;"--"&amp;ROW(A4155),'Clie-F'!$B$5:$Z$7000,13,0),"")</f>
        <v/>
      </c>
    </row>
    <row r="4162" spans="2:7" ht="30" customHeight="1" x14ac:dyDescent="0.3">
      <c r="B4162" s="113">
        <v>4156</v>
      </c>
      <c r="C4162" s="111"/>
      <c r="D4162" s="112"/>
      <c r="E4162" s="111" t="str">
        <f t="shared" ca="1" si="65"/>
        <v/>
      </c>
      <c r="F4162" s="2" t="str">
        <f>IFERROR(VLOOKUP($I$4&amp;"--"&amp;ROW(A4156),'Clie-F'!$B$5:$Z$7000,15,0),"")</f>
        <v/>
      </c>
      <c r="G4162" s="111" t="str">
        <f>IFERROR(VLOOKUP($I$4&amp;"--"&amp;ROW(A4156),'Clie-F'!$B$5:$Z$7000,13,0),"")</f>
        <v/>
      </c>
    </row>
    <row r="4163" spans="2:7" ht="30" customHeight="1" x14ac:dyDescent="0.3">
      <c r="B4163" s="113">
        <v>4157</v>
      </c>
      <c r="C4163" s="111"/>
      <c r="D4163" s="112"/>
      <c r="E4163" s="111" t="str">
        <f t="shared" ca="1" si="65"/>
        <v/>
      </c>
      <c r="F4163" s="2" t="str">
        <f>IFERROR(VLOOKUP($I$4&amp;"--"&amp;ROW(A4157),'Clie-F'!$B$5:$Z$7000,15,0),"")</f>
        <v/>
      </c>
      <c r="G4163" s="111" t="str">
        <f>IFERROR(VLOOKUP($I$4&amp;"--"&amp;ROW(A4157),'Clie-F'!$B$5:$Z$7000,13,0),"")</f>
        <v/>
      </c>
    </row>
    <row r="4164" spans="2:7" ht="30" customHeight="1" x14ac:dyDescent="0.3">
      <c r="B4164" s="113">
        <v>4158</v>
      </c>
      <c r="C4164" s="111"/>
      <c r="D4164" s="112"/>
      <c r="E4164" s="111" t="str">
        <f t="shared" ca="1" si="65"/>
        <v/>
      </c>
      <c r="F4164" s="2" t="str">
        <f>IFERROR(VLOOKUP($I$4&amp;"--"&amp;ROW(A4158),'Clie-F'!$B$5:$Z$7000,15,0),"")</f>
        <v/>
      </c>
      <c r="G4164" s="111" t="str">
        <f>IFERROR(VLOOKUP($I$4&amp;"--"&amp;ROW(A4158),'Clie-F'!$B$5:$Z$7000,13,0),"")</f>
        <v/>
      </c>
    </row>
    <row r="4165" spans="2:7" ht="30" customHeight="1" x14ac:dyDescent="0.3">
      <c r="B4165" s="113">
        <v>4159</v>
      </c>
      <c r="C4165" s="111"/>
      <c r="D4165" s="112"/>
      <c r="E4165" s="111" t="str">
        <f t="shared" ca="1" si="65"/>
        <v/>
      </c>
      <c r="F4165" s="2" t="str">
        <f>IFERROR(VLOOKUP($I$4&amp;"--"&amp;ROW(A4159),'Clie-F'!$B$5:$Z$7000,15,0),"")</f>
        <v/>
      </c>
      <c r="G4165" s="111" t="str">
        <f>IFERROR(VLOOKUP($I$4&amp;"--"&amp;ROW(A4159),'Clie-F'!$B$5:$Z$7000,13,0),"")</f>
        <v/>
      </c>
    </row>
    <row r="4166" spans="2:7" ht="30" customHeight="1" x14ac:dyDescent="0.3">
      <c r="B4166" s="113">
        <v>4160</v>
      </c>
      <c r="C4166" s="111"/>
      <c r="D4166" s="112"/>
      <c r="E4166" s="111" t="str">
        <f t="shared" ca="1" si="65"/>
        <v/>
      </c>
      <c r="F4166" s="2" t="str">
        <f>IFERROR(VLOOKUP($I$4&amp;"--"&amp;ROW(A4160),'Clie-F'!$B$5:$Z$7000,15,0),"")</f>
        <v/>
      </c>
      <c r="G4166" s="111" t="str">
        <f>IFERROR(VLOOKUP($I$4&amp;"--"&amp;ROW(A4160),'Clie-F'!$B$5:$Z$7000,13,0),"")</f>
        <v/>
      </c>
    </row>
    <row r="4167" spans="2:7" ht="30" customHeight="1" x14ac:dyDescent="0.3">
      <c r="B4167" s="113">
        <v>4161</v>
      </c>
      <c r="C4167" s="111"/>
      <c r="D4167" s="112"/>
      <c r="E4167" s="111" t="str">
        <f t="shared" ca="1" si="65"/>
        <v/>
      </c>
      <c r="F4167" s="2" t="str">
        <f>IFERROR(VLOOKUP($I$4&amp;"--"&amp;ROW(A4161),'Clie-F'!$B$5:$Z$7000,15,0),"")</f>
        <v/>
      </c>
      <c r="G4167" s="111" t="str">
        <f>IFERROR(VLOOKUP($I$4&amp;"--"&amp;ROW(A4161),'Clie-F'!$B$5:$Z$7000,13,0),"")</f>
        <v/>
      </c>
    </row>
    <row r="4168" spans="2:7" ht="30" customHeight="1" x14ac:dyDescent="0.3">
      <c r="B4168" s="113">
        <v>4162</v>
      </c>
      <c r="C4168" s="111"/>
      <c r="D4168" s="112"/>
      <c r="E4168" s="111" t="str">
        <f t="shared" ca="1" si="65"/>
        <v/>
      </c>
      <c r="F4168" s="2" t="str">
        <f>IFERROR(VLOOKUP($I$4&amp;"--"&amp;ROW(A4162),'Clie-F'!$B$5:$Z$7000,15,0),"")</f>
        <v/>
      </c>
      <c r="G4168" s="111" t="str">
        <f>IFERROR(VLOOKUP($I$4&amp;"--"&amp;ROW(A4162),'Clie-F'!$B$5:$Z$7000,13,0),"")</f>
        <v/>
      </c>
    </row>
    <row r="4169" spans="2:7" ht="30" customHeight="1" x14ac:dyDescent="0.3">
      <c r="B4169" s="113">
        <v>4163</v>
      </c>
      <c r="C4169" s="111"/>
      <c r="D4169" s="112"/>
      <c r="E4169" s="111" t="str">
        <f t="shared" ca="1" si="65"/>
        <v/>
      </c>
      <c r="F4169" s="2" t="str">
        <f>IFERROR(VLOOKUP($I$4&amp;"--"&amp;ROW(A4163),'Clie-F'!$B$5:$Z$7000,15,0),"")</f>
        <v/>
      </c>
      <c r="G4169" s="111" t="str">
        <f>IFERROR(VLOOKUP($I$4&amp;"--"&amp;ROW(A4163),'Clie-F'!$B$5:$Z$7000,13,0),"")</f>
        <v/>
      </c>
    </row>
    <row r="4170" spans="2:7" ht="30" customHeight="1" x14ac:dyDescent="0.3">
      <c r="B4170" s="113">
        <v>4164</v>
      </c>
      <c r="C4170" s="111"/>
      <c r="D4170" s="112"/>
      <c r="E4170" s="111" t="str">
        <f t="shared" ca="1" si="65"/>
        <v/>
      </c>
      <c r="F4170" s="2" t="str">
        <f>IFERROR(VLOOKUP($I$4&amp;"--"&amp;ROW(A4164),'Clie-F'!$B$5:$Z$7000,15,0),"")</f>
        <v/>
      </c>
      <c r="G4170" s="111" t="str">
        <f>IFERROR(VLOOKUP($I$4&amp;"--"&amp;ROW(A4164),'Clie-F'!$B$5:$Z$7000,13,0),"")</f>
        <v/>
      </c>
    </row>
    <row r="4171" spans="2:7" ht="30" customHeight="1" x14ac:dyDescent="0.3">
      <c r="B4171" s="113">
        <v>4165</v>
      </c>
      <c r="C4171" s="111"/>
      <c r="D4171" s="112"/>
      <c r="E4171" s="111" t="str">
        <f t="shared" ca="1" si="65"/>
        <v/>
      </c>
      <c r="F4171" s="2" t="str">
        <f>IFERROR(VLOOKUP($I$4&amp;"--"&amp;ROW(A4165),'Clie-F'!$B$5:$Z$7000,15,0),"")</f>
        <v/>
      </c>
      <c r="G4171" s="111" t="str">
        <f>IFERROR(VLOOKUP($I$4&amp;"--"&amp;ROW(A4165),'Clie-F'!$B$5:$Z$7000,13,0),"")</f>
        <v/>
      </c>
    </row>
    <row r="4172" spans="2:7" ht="30" customHeight="1" x14ac:dyDescent="0.3">
      <c r="B4172" s="113">
        <v>4166</v>
      </c>
      <c r="C4172" s="111"/>
      <c r="D4172" s="112"/>
      <c r="E4172" s="111" t="str">
        <f t="shared" ca="1" si="65"/>
        <v/>
      </c>
      <c r="F4172" s="2" t="str">
        <f>IFERROR(VLOOKUP($I$4&amp;"--"&amp;ROW(A4166),'Clie-F'!$B$5:$Z$7000,15,0),"")</f>
        <v/>
      </c>
      <c r="G4172" s="111" t="str">
        <f>IFERROR(VLOOKUP($I$4&amp;"--"&amp;ROW(A4166),'Clie-F'!$B$5:$Z$7000,13,0),"")</f>
        <v/>
      </c>
    </row>
    <row r="4173" spans="2:7" ht="30" customHeight="1" x14ac:dyDescent="0.3">
      <c r="B4173" s="113">
        <v>4167</v>
      </c>
      <c r="C4173" s="111"/>
      <c r="D4173" s="112"/>
      <c r="E4173" s="111" t="str">
        <f t="shared" ca="1" si="65"/>
        <v/>
      </c>
      <c r="F4173" s="2" t="str">
        <f>IFERROR(VLOOKUP($I$4&amp;"--"&amp;ROW(A4167),'Clie-F'!$B$5:$Z$7000,15,0),"")</f>
        <v/>
      </c>
      <c r="G4173" s="111" t="str">
        <f>IFERROR(VLOOKUP($I$4&amp;"--"&amp;ROW(A4167),'Clie-F'!$B$5:$Z$7000,13,0),"")</f>
        <v/>
      </c>
    </row>
    <row r="4174" spans="2:7" ht="30" customHeight="1" x14ac:dyDescent="0.3">
      <c r="B4174" s="113">
        <v>4168</v>
      </c>
      <c r="C4174" s="111"/>
      <c r="D4174" s="112"/>
      <c r="E4174" s="111" t="str">
        <f t="shared" ca="1" si="65"/>
        <v/>
      </c>
      <c r="F4174" s="2" t="str">
        <f>IFERROR(VLOOKUP($I$4&amp;"--"&amp;ROW(A4168),'Clie-F'!$B$5:$Z$7000,15,0),"")</f>
        <v/>
      </c>
      <c r="G4174" s="111" t="str">
        <f>IFERROR(VLOOKUP($I$4&amp;"--"&amp;ROW(A4168),'Clie-F'!$B$5:$Z$7000,13,0),"")</f>
        <v/>
      </c>
    </row>
    <row r="4175" spans="2:7" ht="30" customHeight="1" x14ac:dyDescent="0.3">
      <c r="B4175" s="113">
        <v>4169</v>
      </c>
      <c r="C4175" s="111"/>
      <c r="D4175" s="112"/>
      <c r="E4175" s="111" t="str">
        <f t="shared" ca="1" si="65"/>
        <v/>
      </c>
      <c r="F4175" s="2" t="str">
        <f>IFERROR(VLOOKUP($I$4&amp;"--"&amp;ROW(A4169),'Clie-F'!$B$5:$Z$7000,15,0),"")</f>
        <v/>
      </c>
      <c r="G4175" s="111" t="str">
        <f>IFERROR(VLOOKUP($I$4&amp;"--"&amp;ROW(A4169),'Clie-F'!$B$5:$Z$7000,13,0),"")</f>
        <v/>
      </c>
    </row>
    <row r="4176" spans="2:7" ht="30" customHeight="1" x14ac:dyDescent="0.3">
      <c r="B4176" s="113">
        <v>4170</v>
      </c>
      <c r="C4176" s="111"/>
      <c r="D4176" s="112"/>
      <c r="E4176" s="111" t="str">
        <f t="shared" ca="1" si="65"/>
        <v/>
      </c>
      <c r="F4176" s="2" t="str">
        <f>IFERROR(VLOOKUP($I$4&amp;"--"&amp;ROW(A4170),'Clie-F'!$B$5:$Z$7000,15,0),"")</f>
        <v/>
      </c>
      <c r="G4176" s="111" t="str">
        <f>IFERROR(VLOOKUP($I$4&amp;"--"&amp;ROW(A4170),'Clie-F'!$B$5:$Z$7000,13,0),"")</f>
        <v/>
      </c>
    </row>
    <row r="4177" spans="2:7" ht="30" customHeight="1" x14ac:dyDescent="0.3">
      <c r="B4177" s="113">
        <v>4171</v>
      </c>
      <c r="C4177" s="111"/>
      <c r="D4177" s="112"/>
      <c r="E4177" s="111" t="str">
        <f t="shared" ca="1" si="65"/>
        <v/>
      </c>
      <c r="F4177" s="2" t="str">
        <f>IFERROR(VLOOKUP($I$4&amp;"--"&amp;ROW(A4171),'Clie-F'!$B$5:$Z$7000,15,0),"")</f>
        <v/>
      </c>
      <c r="G4177" s="111" t="str">
        <f>IFERROR(VLOOKUP($I$4&amp;"--"&amp;ROW(A4171),'Clie-F'!$B$5:$Z$7000,13,0),"")</f>
        <v/>
      </c>
    </row>
    <row r="4178" spans="2:7" ht="30" customHeight="1" x14ac:dyDescent="0.3">
      <c r="B4178" s="113">
        <v>4172</v>
      </c>
      <c r="C4178" s="111"/>
      <c r="D4178" s="112"/>
      <c r="E4178" s="111" t="str">
        <f t="shared" ca="1" si="65"/>
        <v/>
      </c>
      <c r="F4178" s="2" t="str">
        <f>IFERROR(VLOOKUP($I$4&amp;"--"&amp;ROW(A4172),'Clie-F'!$B$5:$Z$7000,15,0),"")</f>
        <v/>
      </c>
      <c r="G4178" s="111" t="str">
        <f>IFERROR(VLOOKUP($I$4&amp;"--"&amp;ROW(A4172),'Clie-F'!$B$5:$Z$7000,13,0),"")</f>
        <v/>
      </c>
    </row>
    <row r="4179" spans="2:7" ht="30" customHeight="1" x14ac:dyDescent="0.3">
      <c r="B4179" s="113">
        <v>4173</v>
      </c>
      <c r="C4179" s="111"/>
      <c r="D4179" s="112"/>
      <c r="E4179" s="111" t="str">
        <f t="shared" ca="1" si="65"/>
        <v/>
      </c>
      <c r="F4179" s="2" t="str">
        <f>IFERROR(VLOOKUP($I$4&amp;"--"&amp;ROW(A4173),'Clie-F'!$B$5:$Z$7000,15,0),"")</f>
        <v/>
      </c>
      <c r="G4179" s="111" t="str">
        <f>IFERROR(VLOOKUP($I$4&amp;"--"&amp;ROW(A4173),'Clie-F'!$B$5:$Z$7000,13,0),"")</f>
        <v/>
      </c>
    </row>
    <row r="4180" spans="2:7" ht="30" customHeight="1" x14ac:dyDescent="0.3">
      <c r="B4180" s="113">
        <v>4174</v>
      </c>
      <c r="C4180" s="111"/>
      <c r="D4180" s="112"/>
      <c r="E4180" s="111" t="str">
        <f t="shared" ca="1" si="65"/>
        <v/>
      </c>
      <c r="F4180" s="2" t="str">
        <f>IFERROR(VLOOKUP($I$4&amp;"--"&amp;ROW(A4174),'Clie-F'!$B$5:$Z$7000,15,0),"")</f>
        <v/>
      </c>
      <c r="G4180" s="111" t="str">
        <f>IFERROR(VLOOKUP($I$4&amp;"--"&amp;ROW(A4174),'Clie-F'!$B$5:$Z$7000,13,0),"")</f>
        <v/>
      </c>
    </row>
    <row r="4181" spans="2:7" ht="30" customHeight="1" x14ac:dyDescent="0.3">
      <c r="B4181" s="113">
        <v>4175</v>
      </c>
      <c r="C4181" s="111"/>
      <c r="D4181" s="112"/>
      <c r="E4181" s="111" t="str">
        <f t="shared" ca="1" si="65"/>
        <v/>
      </c>
      <c r="F4181" s="2" t="str">
        <f>IFERROR(VLOOKUP($I$4&amp;"--"&amp;ROW(A4175),'Clie-F'!$B$5:$Z$7000,15,0),"")</f>
        <v/>
      </c>
      <c r="G4181" s="111" t="str">
        <f>IFERROR(VLOOKUP($I$4&amp;"--"&amp;ROW(A4175),'Clie-F'!$B$5:$Z$7000,13,0),"")</f>
        <v/>
      </c>
    </row>
    <row r="4182" spans="2:7" ht="30" customHeight="1" x14ac:dyDescent="0.3">
      <c r="B4182" s="113">
        <v>4176</v>
      </c>
      <c r="C4182" s="111"/>
      <c r="D4182" s="112"/>
      <c r="E4182" s="111" t="str">
        <f t="shared" ca="1" si="65"/>
        <v/>
      </c>
      <c r="F4182" s="2" t="str">
        <f>IFERROR(VLOOKUP($I$4&amp;"--"&amp;ROW(A4176),'Clie-F'!$B$5:$Z$7000,15,0),"")</f>
        <v/>
      </c>
      <c r="G4182" s="111" t="str">
        <f>IFERROR(VLOOKUP($I$4&amp;"--"&amp;ROW(A4176),'Clie-F'!$B$5:$Z$7000,13,0),"")</f>
        <v/>
      </c>
    </row>
    <row r="4183" spans="2:7" ht="30" customHeight="1" x14ac:dyDescent="0.3">
      <c r="B4183" s="113">
        <v>4177</v>
      </c>
      <c r="C4183" s="111"/>
      <c r="D4183" s="112"/>
      <c r="E4183" s="111" t="str">
        <f t="shared" ca="1" si="65"/>
        <v/>
      </c>
      <c r="F4183" s="2" t="str">
        <f>IFERROR(VLOOKUP($I$4&amp;"--"&amp;ROW(A4177),'Clie-F'!$B$5:$Z$7000,15,0),"")</f>
        <v/>
      </c>
      <c r="G4183" s="111" t="str">
        <f>IFERROR(VLOOKUP($I$4&amp;"--"&amp;ROW(A4177),'Clie-F'!$B$5:$Z$7000,13,0),"")</f>
        <v/>
      </c>
    </row>
    <row r="4184" spans="2:7" ht="30" customHeight="1" x14ac:dyDescent="0.3">
      <c r="B4184" s="113">
        <v>4178</v>
      </c>
      <c r="C4184" s="111"/>
      <c r="D4184" s="112"/>
      <c r="E4184" s="111" t="str">
        <f t="shared" ca="1" si="65"/>
        <v/>
      </c>
      <c r="F4184" s="2" t="str">
        <f>IFERROR(VLOOKUP($I$4&amp;"--"&amp;ROW(A4178),'Clie-F'!$B$5:$Z$7000,15,0),"")</f>
        <v/>
      </c>
      <c r="G4184" s="111" t="str">
        <f>IFERROR(VLOOKUP($I$4&amp;"--"&amp;ROW(A4178),'Clie-F'!$B$5:$Z$7000,13,0),"")</f>
        <v/>
      </c>
    </row>
    <row r="4185" spans="2:7" ht="30" customHeight="1" x14ac:dyDescent="0.3">
      <c r="B4185" s="113">
        <v>4179</v>
      </c>
      <c r="C4185" s="111"/>
      <c r="D4185" s="112"/>
      <c r="E4185" s="111" t="str">
        <f t="shared" ca="1" si="65"/>
        <v/>
      </c>
      <c r="F4185" s="2" t="str">
        <f>IFERROR(VLOOKUP($I$4&amp;"--"&amp;ROW(A4179),'Clie-F'!$B$5:$Z$7000,15,0),"")</f>
        <v/>
      </c>
      <c r="G4185" s="111" t="str">
        <f>IFERROR(VLOOKUP($I$4&amp;"--"&amp;ROW(A4179),'Clie-F'!$B$5:$Z$7000,13,0),"")</f>
        <v/>
      </c>
    </row>
    <row r="4186" spans="2:7" ht="30" customHeight="1" x14ac:dyDescent="0.3">
      <c r="B4186" s="113">
        <v>4180</v>
      </c>
      <c r="C4186" s="111"/>
      <c r="D4186" s="112"/>
      <c r="E4186" s="111" t="str">
        <f t="shared" ca="1" si="65"/>
        <v/>
      </c>
      <c r="F4186" s="2" t="str">
        <f>IFERROR(VLOOKUP($I$4&amp;"--"&amp;ROW(A4180),'Clie-F'!$B$5:$Z$7000,15,0),"")</f>
        <v/>
      </c>
      <c r="G4186" s="111" t="str">
        <f>IFERROR(VLOOKUP($I$4&amp;"--"&amp;ROW(A4180),'Clie-F'!$B$5:$Z$7000,13,0),"")</f>
        <v/>
      </c>
    </row>
    <row r="4187" spans="2:7" ht="30" customHeight="1" x14ac:dyDescent="0.3">
      <c r="B4187" s="113">
        <v>4181</v>
      </c>
      <c r="C4187" s="111"/>
      <c r="D4187" s="112"/>
      <c r="E4187" s="111" t="str">
        <f t="shared" ca="1" si="65"/>
        <v/>
      </c>
      <c r="F4187" s="2" t="str">
        <f>IFERROR(VLOOKUP($I$4&amp;"--"&amp;ROW(A4181),'Clie-F'!$B$5:$Z$7000,15,0),"")</f>
        <v/>
      </c>
      <c r="G4187" s="111" t="str">
        <f>IFERROR(VLOOKUP($I$4&amp;"--"&amp;ROW(A4181),'Clie-F'!$B$5:$Z$7000,13,0),"")</f>
        <v/>
      </c>
    </row>
    <row r="4188" spans="2:7" ht="30" customHeight="1" x14ac:dyDescent="0.3">
      <c r="B4188" s="113">
        <v>4182</v>
      </c>
      <c r="C4188" s="111"/>
      <c r="D4188" s="112"/>
      <c r="E4188" s="111" t="str">
        <f t="shared" ca="1" si="65"/>
        <v/>
      </c>
      <c r="F4188" s="2" t="str">
        <f>IFERROR(VLOOKUP($I$4&amp;"--"&amp;ROW(A4182),'Clie-F'!$B$5:$Z$7000,15,0),"")</f>
        <v/>
      </c>
      <c r="G4188" s="111" t="str">
        <f>IFERROR(VLOOKUP($I$4&amp;"--"&amp;ROW(A4182),'Clie-F'!$B$5:$Z$7000,13,0),"")</f>
        <v/>
      </c>
    </row>
    <row r="4189" spans="2:7" ht="30" customHeight="1" x14ac:dyDescent="0.3">
      <c r="B4189" s="113">
        <v>4183</v>
      </c>
      <c r="C4189" s="111"/>
      <c r="D4189" s="112"/>
      <c r="E4189" s="111" t="str">
        <f t="shared" ca="1" si="65"/>
        <v/>
      </c>
      <c r="F4189" s="2" t="str">
        <f>IFERROR(VLOOKUP($I$4&amp;"--"&amp;ROW(A4183),'Clie-F'!$B$5:$Z$7000,15,0),"")</f>
        <v/>
      </c>
      <c r="G4189" s="111" t="str">
        <f>IFERROR(VLOOKUP($I$4&amp;"--"&amp;ROW(A4183),'Clie-F'!$B$5:$Z$7000,13,0),"")</f>
        <v/>
      </c>
    </row>
    <row r="4190" spans="2:7" ht="30" customHeight="1" x14ac:dyDescent="0.3">
      <c r="B4190" s="113">
        <v>4184</v>
      </c>
      <c r="C4190" s="111"/>
      <c r="D4190" s="112"/>
      <c r="E4190" s="111" t="str">
        <f t="shared" ca="1" si="65"/>
        <v/>
      </c>
      <c r="F4190" s="2" t="str">
        <f>IFERROR(VLOOKUP($I$4&amp;"--"&amp;ROW(A4184),'Clie-F'!$B$5:$Z$7000,15,0),"")</f>
        <v/>
      </c>
      <c r="G4190" s="111" t="str">
        <f>IFERROR(VLOOKUP($I$4&amp;"--"&amp;ROW(A4184),'Clie-F'!$B$5:$Z$7000,13,0),"")</f>
        <v/>
      </c>
    </row>
    <row r="4191" spans="2:7" ht="30" customHeight="1" x14ac:dyDescent="0.3">
      <c r="B4191" s="113">
        <v>4185</v>
      </c>
      <c r="C4191" s="111"/>
      <c r="D4191" s="112"/>
      <c r="E4191" s="111" t="str">
        <f t="shared" ca="1" si="65"/>
        <v/>
      </c>
      <c r="F4191" s="2" t="str">
        <f>IFERROR(VLOOKUP($I$4&amp;"--"&amp;ROW(A4185),'Clie-F'!$B$5:$Z$7000,15,0),"")</f>
        <v/>
      </c>
      <c r="G4191" s="111" t="str">
        <f>IFERROR(VLOOKUP($I$4&amp;"--"&amp;ROW(A4185),'Clie-F'!$B$5:$Z$7000,13,0),"")</f>
        <v/>
      </c>
    </row>
    <row r="4192" spans="2:7" ht="30" customHeight="1" x14ac:dyDescent="0.3">
      <c r="B4192" s="113">
        <v>4186</v>
      </c>
      <c r="C4192" s="111"/>
      <c r="D4192" s="112"/>
      <c r="E4192" s="111" t="str">
        <f t="shared" ca="1" si="65"/>
        <v/>
      </c>
      <c r="F4192" s="2" t="str">
        <f>IFERROR(VLOOKUP($I$4&amp;"--"&amp;ROW(A4186),'Clie-F'!$B$5:$Z$7000,15,0),"")</f>
        <v/>
      </c>
      <c r="G4192" s="111" t="str">
        <f>IFERROR(VLOOKUP($I$4&amp;"--"&amp;ROW(A4186),'Clie-F'!$B$5:$Z$7000,13,0),"")</f>
        <v/>
      </c>
    </row>
    <row r="4193" spans="2:7" ht="30" customHeight="1" x14ac:dyDescent="0.3">
      <c r="B4193" s="113">
        <v>4187</v>
      </c>
      <c r="C4193" s="111"/>
      <c r="D4193" s="112"/>
      <c r="E4193" s="111" t="str">
        <f t="shared" ca="1" si="65"/>
        <v/>
      </c>
      <c r="F4193" s="2" t="str">
        <f>IFERROR(VLOOKUP($I$4&amp;"--"&amp;ROW(A4187),'Clie-F'!$B$5:$Z$7000,15,0),"")</f>
        <v/>
      </c>
      <c r="G4193" s="111" t="str">
        <f>IFERROR(VLOOKUP($I$4&amp;"--"&amp;ROW(A4187),'Clie-F'!$B$5:$Z$7000,13,0),"")</f>
        <v/>
      </c>
    </row>
    <row r="4194" spans="2:7" ht="30" customHeight="1" x14ac:dyDescent="0.3">
      <c r="B4194" s="113">
        <v>4188</v>
      </c>
      <c r="C4194" s="111"/>
      <c r="D4194" s="112"/>
      <c r="E4194" s="111" t="str">
        <f t="shared" ca="1" si="65"/>
        <v/>
      </c>
      <c r="F4194" s="2" t="str">
        <f>IFERROR(VLOOKUP($I$4&amp;"--"&amp;ROW(A4188),'Clie-F'!$B$5:$Z$7000,15,0),"")</f>
        <v/>
      </c>
      <c r="G4194" s="111" t="str">
        <f>IFERROR(VLOOKUP($I$4&amp;"--"&amp;ROW(A4188),'Clie-F'!$B$5:$Z$7000,13,0),"")</f>
        <v/>
      </c>
    </row>
    <row r="4195" spans="2:7" ht="30" customHeight="1" x14ac:dyDescent="0.3">
      <c r="B4195" s="113">
        <v>4189</v>
      </c>
      <c r="C4195" s="111"/>
      <c r="D4195" s="112"/>
      <c r="E4195" s="111" t="str">
        <f t="shared" ca="1" si="65"/>
        <v/>
      </c>
      <c r="F4195" s="2" t="str">
        <f>IFERROR(VLOOKUP($I$4&amp;"--"&amp;ROW(A4189),'Clie-F'!$B$5:$Z$7000,15,0),"")</f>
        <v/>
      </c>
      <c r="G4195" s="111" t="str">
        <f>IFERROR(VLOOKUP($I$4&amp;"--"&amp;ROW(A4189),'Clie-F'!$B$5:$Z$7000,13,0),"")</f>
        <v/>
      </c>
    </row>
    <row r="4196" spans="2:7" ht="30" customHeight="1" x14ac:dyDescent="0.3">
      <c r="B4196" s="113">
        <v>4190</v>
      </c>
      <c r="C4196" s="111"/>
      <c r="D4196" s="112"/>
      <c r="E4196" s="111" t="str">
        <f t="shared" ca="1" si="65"/>
        <v/>
      </c>
      <c r="F4196" s="2" t="str">
        <f>IFERROR(VLOOKUP($I$4&amp;"--"&amp;ROW(A4190),'Clie-F'!$B$5:$Z$7000,15,0),"")</f>
        <v/>
      </c>
      <c r="G4196" s="111" t="str">
        <f>IFERROR(VLOOKUP($I$4&amp;"--"&amp;ROW(A4190),'Clie-F'!$B$5:$Z$7000,13,0),"")</f>
        <v/>
      </c>
    </row>
    <row r="4197" spans="2:7" ht="30" customHeight="1" x14ac:dyDescent="0.3">
      <c r="B4197" s="113">
        <v>4191</v>
      </c>
      <c r="C4197" s="111"/>
      <c r="D4197" s="112"/>
      <c r="E4197" s="111" t="str">
        <f t="shared" ca="1" si="65"/>
        <v/>
      </c>
      <c r="F4197" s="2" t="str">
        <f>IFERROR(VLOOKUP($I$4&amp;"--"&amp;ROW(A4191),'Clie-F'!$B$5:$Z$7000,15,0),"")</f>
        <v/>
      </c>
      <c r="G4197" s="111" t="str">
        <f>IFERROR(VLOOKUP($I$4&amp;"--"&amp;ROW(A4191),'Clie-F'!$B$5:$Z$7000,13,0),"")</f>
        <v/>
      </c>
    </row>
    <row r="4198" spans="2:7" ht="30" customHeight="1" x14ac:dyDescent="0.3">
      <c r="B4198" s="113">
        <v>4192</v>
      </c>
      <c r="C4198" s="111"/>
      <c r="D4198" s="112"/>
      <c r="E4198" s="111" t="str">
        <f t="shared" ca="1" si="65"/>
        <v/>
      </c>
      <c r="F4198" s="2" t="str">
        <f>IFERROR(VLOOKUP($I$4&amp;"--"&amp;ROW(A4192),'Clie-F'!$B$5:$Z$7000,15,0),"")</f>
        <v/>
      </c>
      <c r="G4198" s="111" t="str">
        <f>IFERROR(VLOOKUP($I$4&amp;"--"&amp;ROW(A4192),'Clie-F'!$B$5:$Z$7000,13,0),"")</f>
        <v/>
      </c>
    </row>
    <row r="4199" spans="2:7" ht="30" customHeight="1" x14ac:dyDescent="0.3">
      <c r="B4199" s="113">
        <v>4193</v>
      </c>
      <c r="C4199" s="111"/>
      <c r="D4199" s="112"/>
      <c r="E4199" s="111" t="str">
        <f t="shared" ca="1" si="65"/>
        <v/>
      </c>
      <c r="F4199" s="2" t="str">
        <f>IFERROR(VLOOKUP($I$4&amp;"--"&amp;ROW(A4193),'Clie-F'!$B$5:$Z$7000,15,0),"")</f>
        <v/>
      </c>
      <c r="G4199" s="111" t="str">
        <f>IFERROR(VLOOKUP($I$4&amp;"--"&amp;ROW(A4193),'Clie-F'!$B$5:$Z$7000,13,0),"")</f>
        <v/>
      </c>
    </row>
    <row r="4200" spans="2:7" ht="30" customHeight="1" x14ac:dyDescent="0.3">
      <c r="B4200" s="113">
        <v>4194</v>
      </c>
      <c r="C4200" s="111"/>
      <c r="D4200" s="112"/>
      <c r="E4200" s="111" t="str">
        <f t="shared" ca="1" si="65"/>
        <v/>
      </c>
      <c r="F4200" s="2" t="str">
        <f>IFERROR(VLOOKUP($I$4&amp;"--"&amp;ROW(A4194),'Clie-F'!$B$5:$Z$7000,15,0),"")</f>
        <v/>
      </c>
      <c r="G4200" s="111" t="str">
        <f>IFERROR(VLOOKUP($I$4&amp;"--"&amp;ROW(A4194),'Clie-F'!$B$5:$Z$7000,13,0),"")</f>
        <v/>
      </c>
    </row>
    <row r="4201" spans="2:7" ht="30" customHeight="1" x14ac:dyDescent="0.3">
      <c r="B4201" s="113">
        <v>4195</v>
      </c>
      <c r="C4201" s="111"/>
      <c r="D4201" s="112"/>
      <c r="E4201" s="111" t="str">
        <f t="shared" ca="1" si="65"/>
        <v/>
      </c>
      <c r="F4201" s="2" t="str">
        <f>IFERROR(VLOOKUP($I$4&amp;"--"&amp;ROW(A4195),'Clie-F'!$B$5:$Z$7000,15,0),"")</f>
        <v/>
      </c>
      <c r="G4201" s="111" t="str">
        <f>IFERROR(VLOOKUP($I$4&amp;"--"&amp;ROW(A4195),'Clie-F'!$B$5:$Z$7000,13,0),"")</f>
        <v/>
      </c>
    </row>
    <row r="4202" spans="2:7" ht="30" customHeight="1" x14ac:dyDescent="0.3">
      <c r="B4202" s="113">
        <v>4196</v>
      </c>
      <c r="C4202" s="111"/>
      <c r="D4202" s="112"/>
      <c r="E4202" s="111" t="str">
        <f t="shared" ca="1" si="65"/>
        <v/>
      </c>
      <c r="F4202" s="2" t="str">
        <f>IFERROR(VLOOKUP($I$4&amp;"--"&amp;ROW(A4196),'Clie-F'!$B$5:$Z$7000,15,0),"")</f>
        <v/>
      </c>
      <c r="G4202" s="111" t="str">
        <f>IFERROR(VLOOKUP($I$4&amp;"--"&amp;ROW(A4196),'Clie-F'!$B$5:$Z$7000,13,0),"")</f>
        <v/>
      </c>
    </row>
    <row r="4203" spans="2:7" ht="30" customHeight="1" x14ac:dyDescent="0.3">
      <c r="B4203" s="113">
        <v>4197</v>
      </c>
      <c r="C4203" s="111"/>
      <c r="D4203" s="112"/>
      <c r="E4203" s="111" t="str">
        <f t="shared" ca="1" si="65"/>
        <v/>
      </c>
      <c r="F4203" s="2" t="str">
        <f>IFERROR(VLOOKUP($I$4&amp;"--"&amp;ROW(A4197),'Clie-F'!$B$5:$Z$7000,15,0),"")</f>
        <v/>
      </c>
      <c r="G4203" s="111" t="str">
        <f>IFERROR(VLOOKUP($I$4&amp;"--"&amp;ROW(A4197),'Clie-F'!$B$5:$Z$7000,13,0),"")</f>
        <v/>
      </c>
    </row>
    <row r="4204" spans="2:7" ht="30" customHeight="1" x14ac:dyDescent="0.3">
      <c r="B4204" s="113">
        <v>4198</v>
      </c>
      <c r="C4204" s="111"/>
      <c r="D4204" s="112"/>
      <c r="E4204" s="111" t="str">
        <f t="shared" ca="1" si="65"/>
        <v/>
      </c>
      <c r="F4204" s="2" t="str">
        <f>IFERROR(VLOOKUP($I$4&amp;"--"&amp;ROW(A4198),'Clie-F'!$B$5:$Z$7000,15,0),"")</f>
        <v/>
      </c>
      <c r="G4204" s="111" t="str">
        <f>IFERROR(VLOOKUP($I$4&amp;"--"&amp;ROW(A4198),'Clie-F'!$B$5:$Z$7000,13,0),"")</f>
        <v/>
      </c>
    </row>
    <row r="4205" spans="2:7" ht="30" customHeight="1" x14ac:dyDescent="0.3">
      <c r="B4205" s="113">
        <v>4199</v>
      </c>
      <c r="C4205" s="111"/>
      <c r="D4205" s="112"/>
      <c r="E4205" s="111" t="str">
        <f t="shared" ca="1" si="65"/>
        <v/>
      </c>
      <c r="F4205" s="2" t="str">
        <f>IFERROR(VLOOKUP($I$4&amp;"--"&amp;ROW(A4199),'Clie-F'!$B$5:$Z$7000,15,0),"")</f>
        <v/>
      </c>
      <c r="G4205" s="111" t="str">
        <f>IFERROR(VLOOKUP($I$4&amp;"--"&amp;ROW(A4199),'Clie-F'!$B$5:$Z$7000,13,0),"")</f>
        <v/>
      </c>
    </row>
    <row r="4206" spans="2:7" ht="30" customHeight="1" x14ac:dyDescent="0.3">
      <c r="B4206" s="113">
        <v>4200</v>
      </c>
      <c r="C4206" s="111"/>
      <c r="D4206" s="112"/>
      <c r="E4206" s="111" t="str">
        <f t="shared" ca="1" si="65"/>
        <v/>
      </c>
      <c r="F4206" s="2" t="str">
        <f>IFERROR(VLOOKUP($I$4&amp;"--"&amp;ROW(A4200),'Clie-F'!$B$5:$Z$7000,15,0),"")</f>
        <v/>
      </c>
      <c r="G4206" s="111" t="str">
        <f>IFERROR(VLOOKUP($I$4&amp;"--"&amp;ROW(A4200),'Clie-F'!$B$5:$Z$7000,13,0),"")</f>
        <v/>
      </c>
    </row>
    <row r="4207" spans="2:7" ht="30" customHeight="1" x14ac:dyDescent="0.3">
      <c r="B4207" s="113">
        <v>4201</v>
      </c>
      <c r="C4207" s="111"/>
      <c r="D4207" s="112"/>
      <c r="E4207" s="111" t="str">
        <f t="shared" ca="1" si="65"/>
        <v/>
      </c>
      <c r="F4207" s="2" t="str">
        <f>IFERROR(VLOOKUP($I$4&amp;"--"&amp;ROW(A4201),'Clie-F'!$B$5:$Z$7000,15,0),"")</f>
        <v/>
      </c>
      <c r="G4207" s="111" t="str">
        <f>IFERROR(VLOOKUP($I$4&amp;"--"&amp;ROW(A4201),'Clie-F'!$B$5:$Z$7000,13,0),"")</f>
        <v/>
      </c>
    </row>
    <row r="4208" spans="2:7" ht="30" customHeight="1" x14ac:dyDescent="0.3">
      <c r="B4208" s="113">
        <v>4202</v>
      </c>
      <c r="C4208" s="111"/>
      <c r="D4208" s="112"/>
      <c r="E4208" s="111" t="str">
        <f t="shared" ca="1" si="65"/>
        <v/>
      </c>
      <c r="F4208" s="2" t="str">
        <f>IFERROR(VLOOKUP($I$4&amp;"--"&amp;ROW(A4202),'Clie-F'!$B$5:$Z$7000,15,0),"")</f>
        <v/>
      </c>
      <c r="G4208" s="111" t="str">
        <f>IFERROR(VLOOKUP($I$4&amp;"--"&amp;ROW(A4202),'Clie-F'!$B$5:$Z$7000,13,0),"")</f>
        <v/>
      </c>
    </row>
    <row r="4209" spans="2:7" ht="30" customHeight="1" x14ac:dyDescent="0.3">
      <c r="B4209" s="113">
        <v>4203</v>
      </c>
      <c r="C4209" s="111"/>
      <c r="D4209" s="112"/>
      <c r="E4209" s="111" t="str">
        <f t="shared" ca="1" si="65"/>
        <v/>
      </c>
      <c r="F4209" s="2" t="str">
        <f>IFERROR(VLOOKUP($I$4&amp;"--"&amp;ROW(A4203),'Clie-F'!$B$5:$Z$7000,15,0),"")</f>
        <v/>
      </c>
      <c r="G4209" s="111" t="str">
        <f>IFERROR(VLOOKUP($I$4&amp;"--"&amp;ROW(A4203),'Clie-F'!$B$5:$Z$7000,13,0),"")</f>
        <v/>
      </c>
    </row>
    <row r="4210" spans="2:7" ht="30" customHeight="1" x14ac:dyDescent="0.3">
      <c r="B4210" s="113">
        <v>4204</v>
      </c>
      <c r="C4210" s="111"/>
      <c r="D4210" s="112"/>
      <c r="E4210" s="111" t="str">
        <f t="shared" ca="1" si="65"/>
        <v/>
      </c>
      <c r="F4210" s="2" t="str">
        <f>IFERROR(VLOOKUP($I$4&amp;"--"&amp;ROW(A4204),'Clie-F'!$B$5:$Z$7000,15,0),"")</f>
        <v/>
      </c>
      <c r="G4210" s="111" t="str">
        <f>IFERROR(VLOOKUP($I$4&amp;"--"&amp;ROW(A4204),'Clie-F'!$B$5:$Z$7000,13,0),"")</f>
        <v/>
      </c>
    </row>
    <row r="4211" spans="2:7" ht="30" customHeight="1" x14ac:dyDescent="0.3">
      <c r="B4211" s="113">
        <v>4205</v>
      </c>
      <c r="C4211" s="111"/>
      <c r="D4211" s="112"/>
      <c r="E4211" s="111" t="str">
        <f t="shared" ca="1" si="65"/>
        <v/>
      </c>
      <c r="F4211" s="2" t="str">
        <f>IFERROR(VLOOKUP($I$4&amp;"--"&amp;ROW(A4205),'Clie-F'!$B$5:$Z$7000,15,0),"")</f>
        <v/>
      </c>
      <c r="G4211" s="111" t="str">
        <f>IFERROR(VLOOKUP($I$4&amp;"--"&amp;ROW(A4205),'Clie-F'!$B$5:$Z$7000,13,0),"")</f>
        <v/>
      </c>
    </row>
    <row r="4212" spans="2:7" ht="30" customHeight="1" x14ac:dyDescent="0.3">
      <c r="B4212" s="113">
        <v>4206</v>
      </c>
      <c r="C4212" s="111"/>
      <c r="D4212" s="112"/>
      <c r="E4212" s="111" t="str">
        <f t="shared" ca="1" si="65"/>
        <v/>
      </c>
      <c r="F4212" s="2" t="str">
        <f>IFERROR(VLOOKUP($I$4&amp;"--"&amp;ROW(A4206),'Clie-F'!$B$5:$Z$7000,15,0),"")</f>
        <v/>
      </c>
      <c r="G4212" s="111" t="str">
        <f>IFERROR(VLOOKUP($I$4&amp;"--"&amp;ROW(A4206),'Clie-F'!$B$5:$Z$7000,13,0),"")</f>
        <v/>
      </c>
    </row>
    <row r="4213" spans="2:7" ht="30" customHeight="1" x14ac:dyDescent="0.3">
      <c r="B4213" s="113">
        <v>4207</v>
      </c>
      <c r="C4213" s="111"/>
      <c r="D4213" s="112"/>
      <c r="E4213" s="111" t="str">
        <f t="shared" ca="1" si="65"/>
        <v/>
      </c>
      <c r="F4213" s="2" t="str">
        <f>IFERROR(VLOOKUP($I$4&amp;"--"&amp;ROW(A4207),'Clie-F'!$B$5:$Z$7000,15,0),"")</f>
        <v/>
      </c>
      <c r="G4213" s="111" t="str">
        <f>IFERROR(VLOOKUP($I$4&amp;"--"&amp;ROW(A4207),'Clie-F'!$B$5:$Z$7000,13,0),"")</f>
        <v/>
      </c>
    </row>
    <row r="4214" spans="2:7" ht="30" customHeight="1" x14ac:dyDescent="0.3">
      <c r="B4214" s="113">
        <v>4208</v>
      </c>
      <c r="C4214" s="111"/>
      <c r="D4214" s="112"/>
      <c r="E4214" s="111" t="str">
        <f t="shared" ca="1" si="65"/>
        <v/>
      </c>
      <c r="F4214" s="2" t="str">
        <f>IFERROR(VLOOKUP($I$4&amp;"--"&amp;ROW(A4208),'Clie-F'!$B$5:$Z$7000,15,0),"")</f>
        <v/>
      </c>
      <c r="G4214" s="111" t="str">
        <f>IFERROR(VLOOKUP($I$4&amp;"--"&amp;ROW(A4208),'Clie-F'!$B$5:$Z$7000,13,0),"")</f>
        <v/>
      </c>
    </row>
    <row r="4215" spans="2:7" ht="30" customHeight="1" x14ac:dyDescent="0.3">
      <c r="B4215" s="113">
        <v>4209</v>
      </c>
      <c r="C4215" s="111"/>
      <c r="D4215" s="112"/>
      <c r="E4215" s="111" t="str">
        <f t="shared" ca="1" si="65"/>
        <v/>
      </c>
      <c r="F4215" s="2" t="str">
        <f>IFERROR(VLOOKUP($I$4&amp;"--"&amp;ROW(A4209),'Clie-F'!$B$5:$Z$7000,15,0),"")</f>
        <v/>
      </c>
      <c r="G4215" s="111" t="str">
        <f>IFERROR(VLOOKUP($I$4&amp;"--"&amp;ROW(A4209),'Clie-F'!$B$5:$Z$7000,13,0),"")</f>
        <v/>
      </c>
    </row>
    <row r="4216" spans="2:7" ht="30" customHeight="1" x14ac:dyDescent="0.3">
      <c r="B4216" s="113">
        <v>4210</v>
      </c>
      <c r="C4216" s="111"/>
      <c r="D4216" s="112"/>
      <c r="E4216" s="111" t="str">
        <f t="shared" ca="1" si="65"/>
        <v/>
      </c>
      <c r="F4216" s="2" t="str">
        <f>IFERROR(VLOOKUP($I$4&amp;"--"&amp;ROW(A4210),'Clie-F'!$B$5:$Z$7000,15,0),"")</f>
        <v/>
      </c>
      <c r="G4216" s="111" t="str">
        <f>IFERROR(VLOOKUP($I$4&amp;"--"&amp;ROW(A4210),'Clie-F'!$B$5:$Z$7000,13,0),"")</f>
        <v/>
      </c>
    </row>
    <row r="4217" spans="2:7" ht="30" customHeight="1" x14ac:dyDescent="0.3">
      <c r="B4217" s="113">
        <v>4211</v>
      </c>
      <c r="C4217" s="111"/>
      <c r="D4217" s="112"/>
      <c r="E4217" s="111" t="str">
        <f t="shared" ca="1" si="65"/>
        <v/>
      </c>
      <c r="F4217" s="2" t="str">
        <f>IFERROR(VLOOKUP($I$4&amp;"--"&amp;ROW(A4211),'Clie-F'!$B$5:$Z$7000,15,0),"")</f>
        <v/>
      </c>
      <c r="G4217" s="111" t="str">
        <f>IFERROR(VLOOKUP($I$4&amp;"--"&amp;ROW(A4211),'Clie-F'!$B$5:$Z$7000,13,0),"")</f>
        <v/>
      </c>
    </row>
    <row r="4218" spans="2:7" ht="30" customHeight="1" x14ac:dyDescent="0.3">
      <c r="B4218" s="113">
        <v>4212</v>
      </c>
      <c r="C4218" s="111"/>
      <c r="D4218" s="112"/>
      <c r="E4218" s="111" t="str">
        <f t="shared" ca="1" si="65"/>
        <v/>
      </c>
      <c r="F4218" s="2" t="str">
        <f>IFERROR(VLOOKUP($I$4&amp;"--"&amp;ROW(A4212),'Clie-F'!$B$5:$Z$7000,15,0),"")</f>
        <v/>
      </c>
      <c r="G4218" s="111" t="str">
        <f>IFERROR(VLOOKUP($I$4&amp;"--"&amp;ROW(A4212),'Clie-F'!$B$5:$Z$7000,13,0),"")</f>
        <v/>
      </c>
    </row>
    <row r="4219" spans="2:7" ht="30" customHeight="1" x14ac:dyDescent="0.3">
      <c r="B4219" s="113">
        <v>4213</v>
      </c>
      <c r="C4219" s="111"/>
      <c r="D4219" s="112"/>
      <c r="E4219" s="111" t="str">
        <f t="shared" ca="1" si="65"/>
        <v/>
      </c>
      <c r="F4219" s="2" t="str">
        <f>IFERROR(VLOOKUP($I$4&amp;"--"&amp;ROW(A4213),'Clie-F'!$B$5:$Z$7000,15,0),"")</f>
        <v/>
      </c>
      <c r="G4219" s="111" t="str">
        <f>IFERROR(VLOOKUP($I$4&amp;"--"&amp;ROW(A4213),'Clie-F'!$B$5:$Z$7000,13,0),"")</f>
        <v/>
      </c>
    </row>
    <row r="4220" spans="2:7" ht="30" customHeight="1" x14ac:dyDescent="0.3">
      <c r="B4220" s="113">
        <v>4214</v>
      </c>
      <c r="C4220" s="111"/>
      <c r="D4220" s="112"/>
      <c r="E4220" s="111" t="str">
        <f t="shared" ca="1" si="65"/>
        <v/>
      </c>
      <c r="F4220" s="2" t="str">
        <f>IFERROR(VLOOKUP($I$4&amp;"--"&amp;ROW(A4214),'Clie-F'!$B$5:$Z$7000,15,0),"")</f>
        <v/>
      </c>
      <c r="G4220" s="111" t="str">
        <f>IFERROR(VLOOKUP($I$4&amp;"--"&amp;ROW(A4214),'Clie-F'!$B$5:$Z$7000,13,0),"")</f>
        <v/>
      </c>
    </row>
    <row r="4221" spans="2:7" ht="30" customHeight="1" x14ac:dyDescent="0.3">
      <c r="B4221" s="113">
        <v>4215</v>
      </c>
      <c r="C4221" s="111"/>
      <c r="D4221" s="112"/>
      <c r="E4221" s="111" t="str">
        <f t="shared" ca="1" si="65"/>
        <v/>
      </c>
      <c r="F4221" s="2" t="str">
        <f>IFERROR(VLOOKUP($I$4&amp;"--"&amp;ROW(A4215),'Clie-F'!$B$5:$Z$7000,15,0),"")</f>
        <v/>
      </c>
      <c r="G4221" s="111" t="str">
        <f>IFERROR(VLOOKUP($I$4&amp;"--"&amp;ROW(A4215),'Clie-F'!$B$5:$Z$7000,13,0),"")</f>
        <v/>
      </c>
    </row>
    <row r="4222" spans="2:7" ht="30" customHeight="1" x14ac:dyDescent="0.3">
      <c r="B4222" s="113">
        <v>4216</v>
      </c>
      <c r="C4222" s="111"/>
      <c r="D4222" s="112"/>
      <c r="E4222" s="111" t="str">
        <f t="shared" ca="1" si="65"/>
        <v/>
      </c>
      <c r="F4222" s="2" t="str">
        <f>IFERROR(VLOOKUP($I$4&amp;"--"&amp;ROW(A4216),'Clie-F'!$B$5:$Z$7000,15,0),"")</f>
        <v/>
      </c>
      <c r="G4222" s="111" t="str">
        <f>IFERROR(VLOOKUP($I$4&amp;"--"&amp;ROW(A4216),'Clie-F'!$B$5:$Z$7000,13,0),"")</f>
        <v/>
      </c>
    </row>
    <row r="4223" spans="2:7" ht="30" customHeight="1" x14ac:dyDescent="0.3">
      <c r="B4223" s="113">
        <v>4217</v>
      </c>
      <c r="C4223" s="111"/>
      <c r="D4223" s="112"/>
      <c r="E4223" s="111" t="str">
        <f t="shared" ref="E4223:E4286" ca="1" si="66">IF(D4223,DATEDIF(D4223,TODAY(),"Y"),"")</f>
        <v/>
      </c>
      <c r="F4223" s="2" t="str">
        <f>IFERROR(VLOOKUP($I$4&amp;"--"&amp;ROW(A4217),'Clie-F'!$B$5:$Z$7000,15,0),"")</f>
        <v/>
      </c>
      <c r="G4223" s="111" t="str">
        <f>IFERROR(VLOOKUP($I$4&amp;"--"&amp;ROW(A4217),'Clie-F'!$B$5:$Z$7000,13,0),"")</f>
        <v/>
      </c>
    </row>
    <row r="4224" spans="2:7" ht="30" customHeight="1" x14ac:dyDescent="0.3">
      <c r="B4224" s="113">
        <v>4218</v>
      </c>
      <c r="C4224" s="111"/>
      <c r="D4224" s="112"/>
      <c r="E4224" s="111" t="str">
        <f t="shared" ca="1" si="66"/>
        <v/>
      </c>
      <c r="F4224" s="2" t="str">
        <f>IFERROR(VLOOKUP($I$4&amp;"--"&amp;ROW(A4218),'Clie-F'!$B$5:$Z$7000,15,0),"")</f>
        <v/>
      </c>
      <c r="G4224" s="111" t="str">
        <f>IFERROR(VLOOKUP($I$4&amp;"--"&amp;ROW(A4218),'Clie-F'!$B$5:$Z$7000,13,0),"")</f>
        <v/>
      </c>
    </row>
    <row r="4225" spans="2:7" ht="30" customHeight="1" x14ac:dyDescent="0.3">
      <c r="B4225" s="113">
        <v>4219</v>
      </c>
      <c r="C4225" s="111"/>
      <c r="D4225" s="112"/>
      <c r="E4225" s="111" t="str">
        <f t="shared" ca="1" si="66"/>
        <v/>
      </c>
      <c r="F4225" s="2" t="str">
        <f>IFERROR(VLOOKUP($I$4&amp;"--"&amp;ROW(A4219),'Clie-F'!$B$5:$Z$7000,15,0),"")</f>
        <v/>
      </c>
      <c r="G4225" s="111" t="str">
        <f>IFERROR(VLOOKUP($I$4&amp;"--"&amp;ROW(A4219),'Clie-F'!$B$5:$Z$7000,13,0),"")</f>
        <v/>
      </c>
    </row>
    <row r="4226" spans="2:7" ht="30" customHeight="1" x14ac:dyDescent="0.3">
      <c r="B4226" s="113">
        <v>4220</v>
      </c>
      <c r="C4226" s="111"/>
      <c r="D4226" s="112"/>
      <c r="E4226" s="111" t="str">
        <f t="shared" ca="1" si="66"/>
        <v/>
      </c>
      <c r="F4226" s="2" t="str">
        <f>IFERROR(VLOOKUP($I$4&amp;"--"&amp;ROW(A4220),'Clie-F'!$B$5:$Z$7000,15,0),"")</f>
        <v/>
      </c>
      <c r="G4226" s="111" t="str">
        <f>IFERROR(VLOOKUP($I$4&amp;"--"&amp;ROW(A4220),'Clie-F'!$B$5:$Z$7000,13,0),"")</f>
        <v/>
      </c>
    </row>
    <row r="4227" spans="2:7" ht="30" customHeight="1" x14ac:dyDescent="0.3">
      <c r="B4227" s="113">
        <v>4221</v>
      </c>
      <c r="C4227" s="111"/>
      <c r="D4227" s="112"/>
      <c r="E4227" s="111" t="str">
        <f t="shared" ca="1" si="66"/>
        <v/>
      </c>
      <c r="F4227" s="2" t="str">
        <f>IFERROR(VLOOKUP($I$4&amp;"--"&amp;ROW(A4221),'Clie-F'!$B$5:$Z$7000,15,0),"")</f>
        <v/>
      </c>
      <c r="G4227" s="111" t="str">
        <f>IFERROR(VLOOKUP($I$4&amp;"--"&amp;ROW(A4221),'Clie-F'!$B$5:$Z$7000,13,0),"")</f>
        <v/>
      </c>
    </row>
    <row r="4228" spans="2:7" ht="30" customHeight="1" x14ac:dyDescent="0.3">
      <c r="B4228" s="113">
        <v>4222</v>
      </c>
      <c r="C4228" s="111"/>
      <c r="D4228" s="112"/>
      <c r="E4228" s="111" t="str">
        <f t="shared" ca="1" si="66"/>
        <v/>
      </c>
      <c r="F4228" s="2" t="str">
        <f>IFERROR(VLOOKUP($I$4&amp;"--"&amp;ROW(A4222),'Clie-F'!$B$5:$Z$7000,15,0),"")</f>
        <v/>
      </c>
      <c r="G4228" s="111" t="str">
        <f>IFERROR(VLOOKUP($I$4&amp;"--"&amp;ROW(A4222),'Clie-F'!$B$5:$Z$7000,13,0),"")</f>
        <v/>
      </c>
    </row>
    <row r="4229" spans="2:7" ht="30" customHeight="1" x14ac:dyDescent="0.3">
      <c r="B4229" s="113">
        <v>4223</v>
      </c>
      <c r="C4229" s="111"/>
      <c r="D4229" s="112"/>
      <c r="E4229" s="111" t="str">
        <f t="shared" ca="1" si="66"/>
        <v/>
      </c>
      <c r="F4229" s="2" t="str">
        <f>IFERROR(VLOOKUP($I$4&amp;"--"&amp;ROW(A4223),'Clie-F'!$B$5:$Z$7000,15,0),"")</f>
        <v/>
      </c>
      <c r="G4229" s="111" t="str">
        <f>IFERROR(VLOOKUP($I$4&amp;"--"&amp;ROW(A4223),'Clie-F'!$B$5:$Z$7000,13,0),"")</f>
        <v/>
      </c>
    </row>
    <row r="4230" spans="2:7" ht="30" customHeight="1" x14ac:dyDescent="0.3">
      <c r="B4230" s="113">
        <v>4224</v>
      </c>
      <c r="C4230" s="111"/>
      <c r="D4230" s="112"/>
      <c r="E4230" s="111" t="str">
        <f t="shared" ca="1" si="66"/>
        <v/>
      </c>
      <c r="F4230" s="2" t="str">
        <f>IFERROR(VLOOKUP($I$4&amp;"--"&amp;ROW(A4224),'Clie-F'!$B$5:$Z$7000,15,0),"")</f>
        <v/>
      </c>
      <c r="G4230" s="111" t="str">
        <f>IFERROR(VLOOKUP($I$4&amp;"--"&amp;ROW(A4224),'Clie-F'!$B$5:$Z$7000,13,0),"")</f>
        <v/>
      </c>
    </row>
    <row r="4231" spans="2:7" ht="30" customHeight="1" x14ac:dyDescent="0.3">
      <c r="B4231" s="113">
        <v>4225</v>
      </c>
      <c r="C4231" s="111"/>
      <c r="D4231" s="112"/>
      <c r="E4231" s="111" t="str">
        <f t="shared" ca="1" si="66"/>
        <v/>
      </c>
      <c r="F4231" s="2" t="str">
        <f>IFERROR(VLOOKUP($I$4&amp;"--"&amp;ROW(A4225),'Clie-F'!$B$5:$Z$7000,15,0),"")</f>
        <v/>
      </c>
      <c r="G4231" s="111" t="str">
        <f>IFERROR(VLOOKUP($I$4&amp;"--"&amp;ROW(A4225),'Clie-F'!$B$5:$Z$7000,13,0),"")</f>
        <v/>
      </c>
    </row>
    <row r="4232" spans="2:7" ht="30" customHeight="1" x14ac:dyDescent="0.3">
      <c r="B4232" s="113">
        <v>4226</v>
      </c>
      <c r="C4232" s="111"/>
      <c r="D4232" s="112"/>
      <c r="E4232" s="111" t="str">
        <f t="shared" ca="1" si="66"/>
        <v/>
      </c>
      <c r="F4232" s="2" t="str">
        <f>IFERROR(VLOOKUP($I$4&amp;"--"&amp;ROW(A4226),'Clie-F'!$B$5:$Z$7000,15,0),"")</f>
        <v/>
      </c>
      <c r="G4232" s="111" t="str">
        <f>IFERROR(VLOOKUP($I$4&amp;"--"&amp;ROW(A4226),'Clie-F'!$B$5:$Z$7000,13,0),"")</f>
        <v/>
      </c>
    </row>
    <row r="4233" spans="2:7" ht="30" customHeight="1" x14ac:dyDescent="0.3">
      <c r="B4233" s="113">
        <v>4227</v>
      </c>
      <c r="C4233" s="111"/>
      <c r="D4233" s="112"/>
      <c r="E4233" s="111" t="str">
        <f t="shared" ca="1" si="66"/>
        <v/>
      </c>
      <c r="F4233" s="2" t="str">
        <f>IFERROR(VLOOKUP($I$4&amp;"--"&amp;ROW(A4227),'Clie-F'!$B$5:$Z$7000,15,0),"")</f>
        <v/>
      </c>
      <c r="G4233" s="111" t="str">
        <f>IFERROR(VLOOKUP($I$4&amp;"--"&amp;ROW(A4227),'Clie-F'!$B$5:$Z$7000,13,0),"")</f>
        <v/>
      </c>
    </row>
    <row r="4234" spans="2:7" ht="30" customHeight="1" x14ac:dyDescent="0.3">
      <c r="B4234" s="113">
        <v>4228</v>
      </c>
      <c r="C4234" s="111"/>
      <c r="D4234" s="112"/>
      <c r="E4234" s="111" t="str">
        <f t="shared" ca="1" si="66"/>
        <v/>
      </c>
      <c r="F4234" s="2" t="str">
        <f>IFERROR(VLOOKUP($I$4&amp;"--"&amp;ROW(A4228),'Clie-F'!$B$5:$Z$7000,15,0),"")</f>
        <v/>
      </c>
      <c r="G4234" s="111" t="str">
        <f>IFERROR(VLOOKUP($I$4&amp;"--"&amp;ROW(A4228),'Clie-F'!$B$5:$Z$7000,13,0),"")</f>
        <v/>
      </c>
    </row>
    <row r="4235" spans="2:7" ht="30" customHeight="1" x14ac:dyDescent="0.3">
      <c r="B4235" s="113">
        <v>4229</v>
      </c>
      <c r="C4235" s="111"/>
      <c r="D4235" s="112"/>
      <c r="E4235" s="111" t="str">
        <f t="shared" ca="1" si="66"/>
        <v/>
      </c>
      <c r="F4235" s="2" t="str">
        <f>IFERROR(VLOOKUP($I$4&amp;"--"&amp;ROW(A4229),'Clie-F'!$B$5:$Z$7000,15,0),"")</f>
        <v/>
      </c>
      <c r="G4235" s="111" t="str">
        <f>IFERROR(VLOOKUP($I$4&amp;"--"&amp;ROW(A4229),'Clie-F'!$B$5:$Z$7000,13,0),"")</f>
        <v/>
      </c>
    </row>
    <row r="4236" spans="2:7" ht="30" customHeight="1" x14ac:dyDescent="0.3">
      <c r="B4236" s="113">
        <v>4230</v>
      </c>
      <c r="C4236" s="111"/>
      <c r="D4236" s="112"/>
      <c r="E4236" s="111" t="str">
        <f t="shared" ca="1" si="66"/>
        <v/>
      </c>
      <c r="F4236" s="2" t="str">
        <f>IFERROR(VLOOKUP($I$4&amp;"--"&amp;ROW(A4230),'Clie-F'!$B$5:$Z$7000,15,0),"")</f>
        <v/>
      </c>
      <c r="G4236" s="111" t="str">
        <f>IFERROR(VLOOKUP($I$4&amp;"--"&amp;ROW(A4230),'Clie-F'!$B$5:$Z$7000,13,0),"")</f>
        <v/>
      </c>
    </row>
    <row r="4237" spans="2:7" ht="30" customHeight="1" x14ac:dyDescent="0.3">
      <c r="B4237" s="113">
        <v>4231</v>
      </c>
      <c r="C4237" s="111"/>
      <c r="D4237" s="112"/>
      <c r="E4237" s="111" t="str">
        <f t="shared" ca="1" si="66"/>
        <v/>
      </c>
      <c r="F4237" s="2" t="str">
        <f>IFERROR(VLOOKUP($I$4&amp;"--"&amp;ROW(A4231),'Clie-F'!$B$5:$Z$7000,15,0),"")</f>
        <v/>
      </c>
      <c r="G4237" s="111" t="str">
        <f>IFERROR(VLOOKUP($I$4&amp;"--"&amp;ROW(A4231),'Clie-F'!$B$5:$Z$7000,13,0),"")</f>
        <v/>
      </c>
    </row>
    <row r="4238" spans="2:7" ht="30" customHeight="1" x14ac:dyDescent="0.3">
      <c r="B4238" s="113">
        <v>4232</v>
      </c>
      <c r="C4238" s="111"/>
      <c r="D4238" s="112"/>
      <c r="E4238" s="111" t="str">
        <f t="shared" ca="1" si="66"/>
        <v/>
      </c>
      <c r="F4238" s="2" t="str">
        <f>IFERROR(VLOOKUP($I$4&amp;"--"&amp;ROW(A4232),'Clie-F'!$B$5:$Z$7000,15,0),"")</f>
        <v/>
      </c>
      <c r="G4238" s="111" t="str">
        <f>IFERROR(VLOOKUP($I$4&amp;"--"&amp;ROW(A4232),'Clie-F'!$B$5:$Z$7000,13,0),"")</f>
        <v/>
      </c>
    </row>
    <row r="4239" spans="2:7" ht="30" customHeight="1" x14ac:dyDescent="0.3">
      <c r="B4239" s="113">
        <v>4233</v>
      </c>
      <c r="C4239" s="111"/>
      <c r="D4239" s="112"/>
      <c r="E4239" s="111" t="str">
        <f t="shared" ca="1" si="66"/>
        <v/>
      </c>
      <c r="F4239" s="2" t="str">
        <f>IFERROR(VLOOKUP($I$4&amp;"--"&amp;ROW(A4233),'Clie-F'!$B$5:$Z$7000,15,0),"")</f>
        <v/>
      </c>
      <c r="G4239" s="111" t="str">
        <f>IFERROR(VLOOKUP($I$4&amp;"--"&amp;ROW(A4233),'Clie-F'!$B$5:$Z$7000,13,0),"")</f>
        <v/>
      </c>
    </row>
    <row r="4240" spans="2:7" ht="30" customHeight="1" x14ac:dyDescent="0.3">
      <c r="B4240" s="113">
        <v>4234</v>
      </c>
      <c r="C4240" s="111"/>
      <c r="D4240" s="112"/>
      <c r="E4240" s="111" t="str">
        <f t="shared" ca="1" si="66"/>
        <v/>
      </c>
      <c r="F4240" s="2" t="str">
        <f>IFERROR(VLOOKUP($I$4&amp;"--"&amp;ROW(A4234),'Clie-F'!$B$5:$Z$7000,15,0),"")</f>
        <v/>
      </c>
      <c r="G4240" s="111" t="str">
        <f>IFERROR(VLOOKUP($I$4&amp;"--"&amp;ROW(A4234),'Clie-F'!$B$5:$Z$7000,13,0),"")</f>
        <v/>
      </c>
    </row>
    <row r="4241" spans="2:7" ht="30" customHeight="1" x14ac:dyDescent="0.3">
      <c r="B4241" s="113">
        <v>4235</v>
      </c>
      <c r="C4241" s="111"/>
      <c r="D4241" s="112"/>
      <c r="E4241" s="111" t="str">
        <f t="shared" ca="1" si="66"/>
        <v/>
      </c>
      <c r="F4241" s="2" t="str">
        <f>IFERROR(VLOOKUP($I$4&amp;"--"&amp;ROW(A4235),'Clie-F'!$B$5:$Z$7000,15,0),"")</f>
        <v/>
      </c>
      <c r="G4241" s="111" t="str">
        <f>IFERROR(VLOOKUP($I$4&amp;"--"&amp;ROW(A4235),'Clie-F'!$B$5:$Z$7000,13,0),"")</f>
        <v/>
      </c>
    </row>
    <row r="4242" spans="2:7" ht="30" customHeight="1" x14ac:dyDescent="0.3">
      <c r="B4242" s="113">
        <v>4236</v>
      </c>
      <c r="C4242" s="111"/>
      <c r="D4242" s="112"/>
      <c r="E4242" s="111" t="str">
        <f t="shared" ca="1" si="66"/>
        <v/>
      </c>
      <c r="F4242" s="2" t="str">
        <f>IFERROR(VLOOKUP($I$4&amp;"--"&amp;ROW(A4236),'Clie-F'!$B$5:$Z$7000,15,0),"")</f>
        <v/>
      </c>
      <c r="G4242" s="111" t="str">
        <f>IFERROR(VLOOKUP($I$4&amp;"--"&amp;ROW(A4236),'Clie-F'!$B$5:$Z$7000,13,0),"")</f>
        <v/>
      </c>
    </row>
    <row r="4243" spans="2:7" ht="30" customHeight="1" x14ac:dyDescent="0.3">
      <c r="B4243" s="113">
        <v>4237</v>
      </c>
      <c r="C4243" s="111"/>
      <c r="D4243" s="112"/>
      <c r="E4243" s="111" t="str">
        <f t="shared" ca="1" si="66"/>
        <v/>
      </c>
      <c r="F4243" s="2" t="str">
        <f>IFERROR(VLOOKUP($I$4&amp;"--"&amp;ROW(A4237),'Clie-F'!$B$5:$Z$7000,15,0),"")</f>
        <v/>
      </c>
      <c r="G4243" s="111" t="str">
        <f>IFERROR(VLOOKUP($I$4&amp;"--"&amp;ROW(A4237),'Clie-F'!$B$5:$Z$7000,13,0),"")</f>
        <v/>
      </c>
    </row>
    <row r="4244" spans="2:7" ht="30" customHeight="1" x14ac:dyDescent="0.3">
      <c r="B4244" s="113">
        <v>4238</v>
      </c>
      <c r="C4244" s="111"/>
      <c r="D4244" s="112"/>
      <c r="E4244" s="111" t="str">
        <f t="shared" ca="1" si="66"/>
        <v/>
      </c>
      <c r="F4244" s="2" t="str">
        <f>IFERROR(VLOOKUP($I$4&amp;"--"&amp;ROW(A4238),'Clie-F'!$B$5:$Z$7000,15,0),"")</f>
        <v/>
      </c>
      <c r="G4244" s="111" t="str">
        <f>IFERROR(VLOOKUP($I$4&amp;"--"&amp;ROW(A4238),'Clie-F'!$B$5:$Z$7000,13,0),"")</f>
        <v/>
      </c>
    </row>
    <row r="4245" spans="2:7" ht="30" customHeight="1" x14ac:dyDescent="0.3">
      <c r="B4245" s="113">
        <v>4239</v>
      </c>
      <c r="C4245" s="111"/>
      <c r="D4245" s="112"/>
      <c r="E4245" s="111" t="str">
        <f t="shared" ca="1" si="66"/>
        <v/>
      </c>
      <c r="F4245" s="2" t="str">
        <f>IFERROR(VLOOKUP($I$4&amp;"--"&amp;ROW(A4239),'Clie-F'!$B$5:$Z$7000,15,0),"")</f>
        <v/>
      </c>
      <c r="G4245" s="111" t="str">
        <f>IFERROR(VLOOKUP($I$4&amp;"--"&amp;ROW(A4239),'Clie-F'!$B$5:$Z$7000,13,0),"")</f>
        <v/>
      </c>
    </row>
    <row r="4246" spans="2:7" ht="30" customHeight="1" x14ac:dyDescent="0.3">
      <c r="B4246" s="113">
        <v>4240</v>
      </c>
      <c r="C4246" s="111"/>
      <c r="D4246" s="112"/>
      <c r="E4246" s="111" t="str">
        <f t="shared" ca="1" si="66"/>
        <v/>
      </c>
      <c r="F4246" s="2" t="str">
        <f>IFERROR(VLOOKUP($I$4&amp;"--"&amp;ROW(A4240),'Clie-F'!$B$5:$Z$7000,15,0),"")</f>
        <v/>
      </c>
      <c r="G4246" s="111" t="str">
        <f>IFERROR(VLOOKUP($I$4&amp;"--"&amp;ROW(A4240),'Clie-F'!$B$5:$Z$7000,13,0),"")</f>
        <v/>
      </c>
    </row>
    <row r="4247" spans="2:7" ht="30" customHeight="1" x14ac:dyDescent="0.3">
      <c r="B4247" s="113">
        <v>4241</v>
      </c>
      <c r="C4247" s="111"/>
      <c r="D4247" s="112"/>
      <c r="E4247" s="111" t="str">
        <f t="shared" ca="1" si="66"/>
        <v/>
      </c>
      <c r="F4247" s="2" t="str">
        <f>IFERROR(VLOOKUP($I$4&amp;"--"&amp;ROW(A4241),'Clie-F'!$B$5:$Z$7000,15,0),"")</f>
        <v/>
      </c>
      <c r="G4247" s="111" t="str">
        <f>IFERROR(VLOOKUP($I$4&amp;"--"&amp;ROW(A4241),'Clie-F'!$B$5:$Z$7000,13,0),"")</f>
        <v/>
      </c>
    </row>
    <row r="4248" spans="2:7" ht="30" customHeight="1" x14ac:dyDescent="0.3">
      <c r="B4248" s="113">
        <v>4242</v>
      </c>
      <c r="C4248" s="111"/>
      <c r="D4248" s="112"/>
      <c r="E4248" s="111" t="str">
        <f t="shared" ca="1" si="66"/>
        <v/>
      </c>
      <c r="F4248" s="2" t="str">
        <f>IFERROR(VLOOKUP($I$4&amp;"--"&amp;ROW(A4242),'Clie-F'!$B$5:$Z$7000,15,0),"")</f>
        <v/>
      </c>
      <c r="G4248" s="111" t="str">
        <f>IFERROR(VLOOKUP($I$4&amp;"--"&amp;ROW(A4242),'Clie-F'!$B$5:$Z$7000,13,0),"")</f>
        <v/>
      </c>
    </row>
    <row r="4249" spans="2:7" ht="30" customHeight="1" x14ac:dyDescent="0.3">
      <c r="B4249" s="113">
        <v>4243</v>
      </c>
      <c r="C4249" s="111"/>
      <c r="D4249" s="112"/>
      <c r="E4249" s="111" t="str">
        <f t="shared" ca="1" si="66"/>
        <v/>
      </c>
      <c r="F4249" s="2" t="str">
        <f>IFERROR(VLOOKUP($I$4&amp;"--"&amp;ROW(A4243),'Clie-F'!$B$5:$Z$7000,15,0),"")</f>
        <v/>
      </c>
      <c r="G4249" s="111" t="str">
        <f>IFERROR(VLOOKUP($I$4&amp;"--"&amp;ROW(A4243),'Clie-F'!$B$5:$Z$7000,13,0),"")</f>
        <v/>
      </c>
    </row>
    <row r="4250" spans="2:7" ht="30" customHeight="1" x14ac:dyDescent="0.3">
      <c r="B4250" s="113">
        <v>4244</v>
      </c>
      <c r="C4250" s="111"/>
      <c r="D4250" s="112"/>
      <c r="E4250" s="111" t="str">
        <f t="shared" ca="1" si="66"/>
        <v/>
      </c>
      <c r="F4250" s="2" t="str">
        <f>IFERROR(VLOOKUP($I$4&amp;"--"&amp;ROW(A4244),'Clie-F'!$B$5:$Z$7000,15,0),"")</f>
        <v/>
      </c>
      <c r="G4250" s="111" t="str">
        <f>IFERROR(VLOOKUP($I$4&amp;"--"&amp;ROW(A4244),'Clie-F'!$B$5:$Z$7000,13,0),"")</f>
        <v/>
      </c>
    </row>
    <row r="4251" spans="2:7" ht="30" customHeight="1" x14ac:dyDescent="0.3">
      <c r="B4251" s="113">
        <v>4245</v>
      </c>
      <c r="C4251" s="111"/>
      <c r="D4251" s="112"/>
      <c r="E4251" s="111" t="str">
        <f t="shared" ca="1" si="66"/>
        <v/>
      </c>
      <c r="F4251" s="2" t="str">
        <f>IFERROR(VLOOKUP($I$4&amp;"--"&amp;ROW(A4245),'Clie-F'!$B$5:$Z$7000,15,0),"")</f>
        <v/>
      </c>
      <c r="G4251" s="111" t="str">
        <f>IFERROR(VLOOKUP($I$4&amp;"--"&amp;ROW(A4245),'Clie-F'!$B$5:$Z$7000,13,0),"")</f>
        <v/>
      </c>
    </row>
    <row r="4252" spans="2:7" ht="30" customHeight="1" x14ac:dyDescent="0.3">
      <c r="B4252" s="113">
        <v>4246</v>
      </c>
      <c r="C4252" s="111"/>
      <c r="D4252" s="112"/>
      <c r="E4252" s="111" t="str">
        <f t="shared" ca="1" si="66"/>
        <v/>
      </c>
      <c r="F4252" s="2" t="str">
        <f>IFERROR(VLOOKUP($I$4&amp;"--"&amp;ROW(A4246),'Clie-F'!$B$5:$Z$7000,15,0),"")</f>
        <v/>
      </c>
      <c r="G4252" s="111" t="str">
        <f>IFERROR(VLOOKUP($I$4&amp;"--"&amp;ROW(A4246),'Clie-F'!$B$5:$Z$7000,13,0),"")</f>
        <v/>
      </c>
    </row>
    <row r="4253" spans="2:7" ht="30" customHeight="1" x14ac:dyDescent="0.3">
      <c r="B4253" s="113">
        <v>4247</v>
      </c>
      <c r="C4253" s="111"/>
      <c r="D4253" s="112"/>
      <c r="E4253" s="111" t="str">
        <f t="shared" ca="1" si="66"/>
        <v/>
      </c>
      <c r="F4253" s="2" t="str">
        <f>IFERROR(VLOOKUP($I$4&amp;"--"&amp;ROW(A4247),'Clie-F'!$B$5:$Z$7000,15,0),"")</f>
        <v/>
      </c>
      <c r="G4253" s="111" t="str">
        <f>IFERROR(VLOOKUP($I$4&amp;"--"&amp;ROW(A4247),'Clie-F'!$B$5:$Z$7000,13,0),"")</f>
        <v/>
      </c>
    </row>
    <row r="4254" spans="2:7" ht="30" customHeight="1" x14ac:dyDescent="0.3">
      <c r="B4254" s="113">
        <v>4248</v>
      </c>
      <c r="C4254" s="111"/>
      <c r="D4254" s="112"/>
      <c r="E4254" s="111" t="str">
        <f t="shared" ca="1" si="66"/>
        <v/>
      </c>
      <c r="F4254" s="2" t="str">
        <f>IFERROR(VLOOKUP($I$4&amp;"--"&amp;ROW(A4248),'Clie-F'!$B$5:$Z$7000,15,0),"")</f>
        <v/>
      </c>
      <c r="G4254" s="111" t="str">
        <f>IFERROR(VLOOKUP($I$4&amp;"--"&amp;ROW(A4248),'Clie-F'!$B$5:$Z$7000,13,0),"")</f>
        <v/>
      </c>
    </row>
    <row r="4255" spans="2:7" ht="30" customHeight="1" x14ac:dyDescent="0.3">
      <c r="B4255" s="113">
        <v>4249</v>
      </c>
      <c r="C4255" s="111"/>
      <c r="D4255" s="112"/>
      <c r="E4255" s="111" t="str">
        <f t="shared" ca="1" si="66"/>
        <v/>
      </c>
      <c r="F4255" s="2" t="str">
        <f>IFERROR(VLOOKUP($I$4&amp;"--"&amp;ROW(A4249),'Clie-F'!$B$5:$Z$7000,15,0),"")</f>
        <v/>
      </c>
      <c r="G4255" s="111" t="str">
        <f>IFERROR(VLOOKUP($I$4&amp;"--"&amp;ROW(A4249),'Clie-F'!$B$5:$Z$7000,13,0),"")</f>
        <v/>
      </c>
    </row>
    <row r="4256" spans="2:7" ht="30" customHeight="1" x14ac:dyDescent="0.3">
      <c r="B4256" s="113">
        <v>4250</v>
      </c>
      <c r="C4256" s="111"/>
      <c r="D4256" s="112"/>
      <c r="E4256" s="111" t="str">
        <f t="shared" ca="1" si="66"/>
        <v/>
      </c>
      <c r="F4256" s="2" t="str">
        <f>IFERROR(VLOOKUP($I$4&amp;"--"&amp;ROW(A4250),'Clie-F'!$B$5:$Z$7000,15,0),"")</f>
        <v/>
      </c>
      <c r="G4256" s="111" t="str">
        <f>IFERROR(VLOOKUP($I$4&amp;"--"&amp;ROW(A4250),'Clie-F'!$B$5:$Z$7000,13,0),"")</f>
        <v/>
      </c>
    </row>
    <row r="4257" spans="2:7" ht="30" customHeight="1" x14ac:dyDescent="0.3">
      <c r="B4257" s="113">
        <v>4251</v>
      </c>
      <c r="C4257" s="111"/>
      <c r="D4257" s="112"/>
      <c r="E4257" s="111" t="str">
        <f t="shared" ca="1" si="66"/>
        <v/>
      </c>
      <c r="F4257" s="2" t="str">
        <f>IFERROR(VLOOKUP($I$4&amp;"--"&amp;ROW(A4251),'Clie-F'!$B$5:$Z$7000,15,0),"")</f>
        <v/>
      </c>
      <c r="G4257" s="111" t="str">
        <f>IFERROR(VLOOKUP($I$4&amp;"--"&amp;ROW(A4251),'Clie-F'!$B$5:$Z$7000,13,0),"")</f>
        <v/>
      </c>
    </row>
    <row r="4258" spans="2:7" ht="30" customHeight="1" x14ac:dyDescent="0.3">
      <c r="B4258" s="113">
        <v>4252</v>
      </c>
      <c r="C4258" s="111"/>
      <c r="D4258" s="112"/>
      <c r="E4258" s="111" t="str">
        <f t="shared" ca="1" si="66"/>
        <v/>
      </c>
      <c r="F4258" s="2" t="str">
        <f>IFERROR(VLOOKUP($I$4&amp;"--"&amp;ROW(A4252),'Clie-F'!$B$5:$Z$7000,15,0),"")</f>
        <v/>
      </c>
      <c r="G4258" s="111" t="str">
        <f>IFERROR(VLOOKUP($I$4&amp;"--"&amp;ROW(A4252),'Clie-F'!$B$5:$Z$7000,13,0),"")</f>
        <v/>
      </c>
    </row>
    <row r="4259" spans="2:7" ht="30" customHeight="1" x14ac:dyDescent="0.3">
      <c r="B4259" s="113">
        <v>4253</v>
      </c>
      <c r="C4259" s="111"/>
      <c r="D4259" s="112"/>
      <c r="E4259" s="111" t="str">
        <f t="shared" ca="1" si="66"/>
        <v/>
      </c>
      <c r="F4259" s="2" t="str">
        <f>IFERROR(VLOOKUP($I$4&amp;"--"&amp;ROW(A4253),'Clie-F'!$B$5:$Z$7000,15,0),"")</f>
        <v/>
      </c>
      <c r="G4259" s="111" t="str">
        <f>IFERROR(VLOOKUP($I$4&amp;"--"&amp;ROW(A4253),'Clie-F'!$B$5:$Z$7000,13,0),"")</f>
        <v/>
      </c>
    </row>
    <row r="4260" spans="2:7" ht="30" customHeight="1" x14ac:dyDescent="0.3">
      <c r="B4260" s="113">
        <v>4254</v>
      </c>
      <c r="C4260" s="111"/>
      <c r="D4260" s="112"/>
      <c r="E4260" s="111" t="str">
        <f t="shared" ca="1" si="66"/>
        <v/>
      </c>
      <c r="F4260" s="2" t="str">
        <f>IFERROR(VLOOKUP($I$4&amp;"--"&amp;ROW(A4254),'Clie-F'!$B$5:$Z$7000,15,0),"")</f>
        <v/>
      </c>
      <c r="G4260" s="111" t="str">
        <f>IFERROR(VLOOKUP($I$4&amp;"--"&amp;ROW(A4254),'Clie-F'!$B$5:$Z$7000,13,0),"")</f>
        <v/>
      </c>
    </row>
    <row r="4261" spans="2:7" ht="30" customHeight="1" x14ac:dyDescent="0.3">
      <c r="B4261" s="113">
        <v>4255</v>
      </c>
      <c r="C4261" s="111"/>
      <c r="D4261" s="112"/>
      <c r="E4261" s="111" t="str">
        <f t="shared" ca="1" si="66"/>
        <v/>
      </c>
      <c r="F4261" s="2" t="str">
        <f>IFERROR(VLOOKUP($I$4&amp;"--"&amp;ROW(A4255),'Clie-F'!$B$5:$Z$7000,15,0),"")</f>
        <v/>
      </c>
      <c r="G4261" s="111" t="str">
        <f>IFERROR(VLOOKUP($I$4&amp;"--"&amp;ROW(A4255),'Clie-F'!$B$5:$Z$7000,13,0),"")</f>
        <v/>
      </c>
    </row>
    <row r="4262" spans="2:7" ht="30" customHeight="1" x14ac:dyDescent="0.3">
      <c r="B4262" s="113">
        <v>4256</v>
      </c>
      <c r="C4262" s="111"/>
      <c r="D4262" s="112"/>
      <c r="E4262" s="111" t="str">
        <f t="shared" ca="1" si="66"/>
        <v/>
      </c>
      <c r="F4262" s="2" t="str">
        <f>IFERROR(VLOOKUP($I$4&amp;"--"&amp;ROW(A4256),'Clie-F'!$B$5:$Z$7000,15,0),"")</f>
        <v/>
      </c>
      <c r="G4262" s="111" t="str">
        <f>IFERROR(VLOOKUP($I$4&amp;"--"&amp;ROW(A4256),'Clie-F'!$B$5:$Z$7000,13,0),"")</f>
        <v/>
      </c>
    </row>
    <row r="4263" spans="2:7" ht="30" customHeight="1" x14ac:dyDescent="0.3">
      <c r="B4263" s="113">
        <v>4257</v>
      </c>
      <c r="C4263" s="111"/>
      <c r="D4263" s="112"/>
      <c r="E4263" s="111" t="str">
        <f t="shared" ca="1" si="66"/>
        <v/>
      </c>
      <c r="F4263" s="2" t="str">
        <f>IFERROR(VLOOKUP($I$4&amp;"--"&amp;ROW(A4257),'Clie-F'!$B$5:$Z$7000,15,0),"")</f>
        <v/>
      </c>
      <c r="G4263" s="111" t="str">
        <f>IFERROR(VLOOKUP($I$4&amp;"--"&amp;ROW(A4257),'Clie-F'!$B$5:$Z$7000,13,0),"")</f>
        <v/>
      </c>
    </row>
    <row r="4264" spans="2:7" ht="30" customHeight="1" x14ac:dyDescent="0.3">
      <c r="B4264" s="113">
        <v>4258</v>
      </c>
      <c r="C4264" s="111"/>
      <c r="D4264" s="112"/>
      <c r="E4264" s="111" t="str">
        <f t="shared" ca="1" si="66"/>
        <v/>
      </c>
      <c r="F4264" s="2" t="str">
        <f>IFERROR(VLOOKUP($I$4&amp;"--"&amp;ROW(A4258),'Clie-F'!$B$5:$Z$7000,15,0),"")</f>
        <v/>
      </c>
      <c r="G4264" s="111" t="str">
        <f>IFERROR(VLOOKUP($I$4&amp;"--"&amp;ROW(A4258),'Clie-F'!$B$5:$Z$7000,13,0),"")</f>
        <v/>
      </c>
    </row>
    <row r="4265" spans="2:7" ht="30" customHeight="1" x14ac:dyDescent="0.3">
      <c r="B4265" s="113">
        <v>4259</v>
      </c>
      <c r="C4265" s="111"/>
      <c r="D4265" s="112"/>
      <c r="E4265" s="111" t="str">
        <f t="shared" ca="1" si="66"/>
        <v/>
      </c>
      <c r="F4265" s="2" t="str">
        <f>IFERROR(VLOOKUP($I$4&amp;"--"&amp;ROW(A4259),'Clie-F'!$B$5:$Z$7000,15,0),"")</f>
        <v/>
      </c>
      <c r="G4265" s="111" t="str">
        <f>IFERROR(VLOOKUP($I$4&amp;"--"&amp;ROW(A4259),'Clie-F'!$B$5:$Z$7000,13,0),"")</f>
        <v/>
      </c>
    </row>
    <row r="4266" spans="2:7" ht="30" customHeight="1" x14ac:dyDescent="0.3">
      <c r="B4266" s="113">
        <v>4260</v>
      </c>
      <c r="C4266" s="111"/>
      <c r="D4266" s="112"/>
      <c r="E4266" s="111" t="str">
        <f t="shared" ca="1" si="66"/>
        <v/>
      </c>
      <c r="F4266" s="2" t="str">
        <f>IFERROR(VLOOKUP($I$4&amp;"--"&amp;ROW(A4260),'Clie-F'!$B$5:$Z$7000,15,0),"")</f>
        <v/>
      </c>
      <c r="G4266" s="111" t="str">
        <f>IFERROR(VLOOKUP($I$4&amp;"--"&amp;ROW(A4260),'Clie-F'!$B$5:$Z$7000,13,0),"")</f>
        <v/>
      </c>
    </row>
    <row r="4267" spans="2:7" ht="30" customHeight="1" x14ac:dyDescent="0.3">
      <c r="B4267" s="113">
        <v>4261</v>
      </c>
      <c r="C4267" s="111"/>
      <c r="D4267" s="112"/>
      <c r="E4267" s="111" t="str">
        <f t="shared" ca="1" si="66"/>
        <v/>
      </c>
      <c r="F4267" s="2" t="str">
        <f>IFERROR(VLOOKUP($I$4&amp;"--"&amp;ROW(A4261),'Clie-F'!$B$5:$Z$7000,15,0),"")</f>
        <v/>
      </c>
      <c r="G4267" s="111" t="str">
        <f>IFERROR(VLOOKUP($I$4&amp;"--"&amp;ROW(A4261),'Clie-F'!$B$5:$Z$7000,13,0),"")</f>
        <v/>
      </c>
    </row>
    <row r="4268" spans="2:7" ht="30" customHeight="1" x14ac:dyDescent="0.3">
      <c r="B4268" s="113">
        <v>4262</v>
      </c>
      <c r="C4268" s="111"/>
      <c r="D4268" s="112"/>
      <c r="E4268" s="111" t="str">
        <f t="shared" ca="1" si="66"/>
        <v/>
      </c>
      <c r="F4268" s="2" t="str">
        <f>IFERROR(VLOOKUP($I$4&amp;"--"&amp;ROW(A4262),'Clie-F'!$B$5:$Z$7000,15,0),"")</f>
        <v/>
      </c>
      <c r="G4268" s="111" t="str">
        <f>IFERROR(VLOOKUP($I$4&amp;"--"&amp;ROW(A4262),'Clie-F'!$B$5:$Z$7000,13,0),"")</f>
        <v/>
      </c>
    </row>
    <row r="4269" spans="2:7" ht="30" customHeight="1" x14ac:dyDescent="0.3">
      <c r="B4269" s="113">
        <v>4263</v>
      </c>
      <c r="C4269" s="111"/>
      <c r="D4269" s="112"/>
      <c r="E4269" s="111" t="str">
        <f t="shared" ca="1" si="66"/>
        <v/>
      </c>
      <c r="F4269" s="2" t="str">
        <f>IFERROR(VLOOKUP($I$4&amp;"--"&amp;ROW(A4263),'Clie-F'!$B$5:$Z$7000,15,0),"")</f>
        <v/>
      </c>
      <c r="G4269" s="111" t="str">
        <f>IFERROR(VLOOKUP($I$4&amp;"--"&amp;ROW(A4263),'Clie-F'!$B$5:$Z$7000,13,0),"")</f>
        <v/>
      </c>
    </row>
    <row r="4270" spans="2:7" ht="30" customHeight="1" x14ac:dyDescent="0.3">
      <c r="B4270" s="113">
        <v>4264</v>
      </c>
      <c r="C4270" s="111"/>
      <c r="D4270" s="112"/>
      <c r="E4270" s="111" t="str">
        <f t="shared" ca="1" si="66"/>
        <v/>
      </c>
      <c r="F4270" s="2" t="str">
        <f>IFERROR(VLOOKUP($I$4&amp;"--"&amp;ROW(A4264),'Clie-F'!$B$5:$Z$7000,15,0),"")</f>
        <v/>
      </c>
      <c r="G4270" s="111" t="str">
        <f>IFERROR(VLOOKUP($I$4&amp;"--"&amp;ROW(A4264),'Clie-F'!$B$5:$Z$7000,13,0),"")</f>
        <v/>
      </c>
    </row>
    <row r="4271" spans="2:7" ht="30" customHeight="1" x14ac:dyDescent="0.3">
      <c r="B4271" s="113">
        <v>4265</v>
      </c>
      <c r="C4271" s="111"/>
      <c r="D4271" s="112"/>
      <c r="E4271" s="111" t="str">
        <f t="shared" ca="1" si="66"/>
        <v/>
      </c>
      <c r="F4271" s="2" t="str">
        <f>IFERROR(VLOOKUP($I$4&amp;"--"&amp;ROW(A4265),'Clie-F'!$B$5:$Z$7000,15,0),"")</f>
        <v/>
      </c>
      <c r="G4271" s="111" t="str">
        <f>IFERROR(VLOOKUP($I$4&amp;"--"&amp;ROW(A4265),'Clie-F'!$B$5:$Z$7000,13,0),"")</f>
        <v/>
      </c>
    </row>
    <row r="4272" spans="2:7" ht="30" customHeight="1" x14ac:dyDescent="0.3">
      <c r="B4272" s="113">
        <v>4266</v>
      </c>
      <c r="C4272" s="111"/>
      <c r="D4272" s="112"/>
      <c r="E4272" s="111" t="str">
        <f t="shared" ca="1" si="66"/>
        <v/>
      </c>
      <c r="F4272" s="2" t="str">
        <f>IFERROR(VLOOKUP($I$4&amp;"--"&amp;ROW(A4266),'Clie-F'!$B$5:$Z$7000,15,0),"")</f>
        <v/>
      </c>
      <c r="G4272" s="111" t="str">
        <f>IFERROR(VLOOKUP($I$4&amp;"--"&amp;ROW(A4266),'Clie-F'!$B$5:$Z$7000,13,0),"")</f>
        <v/>
      </c>
    </row>
    <row r="4273" spans="2:7" ht="30" customHeight="1" x14ac:dyDescent="0.3">
      <c r="B4273" s="113">
        <v>4267</v>
      </c>
      <c r="C4273" s="111"/>
      <c r="D4273" s="112"/>
      <c r="E4273" s="111" t="str">
        <f t="shared" ca="1" si="66"/>
        <v/>
      </c>
      <c r="F4273" s="2" t="str">
        <f>IFERROR(VLOOKUP($I$4&amp;"--"&amp;ROW(A4267),'Clie-F'!$B$5:$Z$7000,15,0),"")</f>
        <v/>
      </c>
      <c r="G4273" s="111" t="str">
        <f>IFERROR(VLOOKUP($I$4&amp;"--"&amp;ROW(A4267),'Clie-F'!$B$5:$Z$7000,13,0),"")</f>
        <v/>
      </c>
    </row>
    <row r="4274" spans="2:7" ht="30" customHeight="1" x14ac:dyDescent="0.3">
      <c r="B4274" s="113">
        <v>4268</v>
      </c>
      <c r="C4274" s="111"/>
      <c r="D4274" s="112"/>
      <c r="E4274" s="111" t="str">
        <f t="shared" ca="1" si="66"/>
        <v/>
      </c>
      <c r="F4274" s="2" t="str">
        <f>IFERROR(VLOOKUP($I$4&amp;"--"&amp;ROW(A4268),'Clie-F'!$B$5:$Z$7000,15,0),"")</f>
        <v/>
      </c>
      <c r="G4274" s="111" t="str">
        <f>IFERROR(VLOOKUP($I$4&amp;"--"&amp;ROW(A4268),'Clie-F'!$B$5:$Z$7000,13,0),"")</f>
        <v/>
      </c>
    </row>
    <row r="4275" spans="2:7" ht="30" customHeight="1" x14ac:dyDescent="0.3">
      <c r="B4275" s="113">
        <v>4269</v>
      </c>
      <c r="C4275" s="111"/>
      <c r="D4275" s="112"/>
      <c r="E4275" s="111" t="str">
        <f t="shared" ca="1" si="66"/>
        <v/>
      </c>
      <c r="F4275" s="2" t="str">
        <f>IFERROR(VLOOKUP($I$4&amp;"--"&amp;ROW(A4269),'Clie-F'!$B$5:$Z$7000,15,0),"")</f>
        <v/>
      </c>
      <c r="G4275" s="111" t="str">
        <f>IFERROR(VLOOKUP($I$4&amp;"--"&amp;ROW(A4269),'Clie-F'!$B$5:$Z$7000,13,0),"")</f>
        <v/>
      </c>
    </row>
    <row r="4276" spans="2:7" ht="30" customHeight="1" x14ac:dyDescent="0.3">
      <c r="B4276" s="113">
        <v>4270</v>
      </c>
      <c r="C4276" s="111"/>
      <c r="D4276" s="112"/>
      <c r="E4276" s="111" t="str">
        <f t="shared" ca="1" si="66"/>
        <v/>
      </c>
      <c r="F4276" s="2" t="str">
        <f>IFERROR(VLOOKUP($I$4&amp;"--"&amp;ROW(A4270),'Clie-F'!$B$5:$Z$7000,15,0),"")</f>
        <v/>
      </c>
      <c r="G4276" s="111" t="str">
        <f>IFERROR(VLOOKUP($I$4&amp;"--"&amp;ROW(A4270),'Clie-F'!$B$5:$Z$7000,13,0),"")</f>
        <v/>
      </c>
    </row>
    <row r="4277" spans="2:7" ht="30" customHeight="1" x14ac:dyDescent="0.3">
      <c r="B4277" s="113">
        <v>4271</v>
      </c>
      <c r="C4277" s="111"/>
      <c r="D4277" s="112"/>
      <c r="E4277" s="111" t="str">
        <f t="shared" ca="1" si="66"/>
        <v/>
      </c>
      <c r="F4277" s="2" t="str">
        <f>IFERROR(VLOOKUP($I$4&amp;"--"&amp;ROW(A4271),'Clie-F'!$B$5:$Z$7000,15,0),"")</f>
        <v/>
      </c>
      <c r="G4277" s="111" t="str">
        <f>IFERROR(VLOOKUP($I$4&amp;"--"&amp;ROW(A4271),'Clie-F'!$B$5:$Z$7000,13,0),"")</f>
        <v/>
      </c>
    </row>
    <row r="4278" spans="2:7" ht="30" customHeight="1" x14ac:dyDescent="0.3">
      <c r="B4278" s="113">
        <v>4272</v>
      </c>
      <c r="C4278" s="111"/>
      <c r="D4278" s="112"/>
      <c r="E4278" s="111" t="str">
        <f t="shared" ca="1" si="66"/>
        <v/>
      </c>
      <c r="F4278" s="2" t="str">
        <f>IFERROR(VLOOKUP($I$4&amp;"--"&amp;ROW(A4272),'Clie-F'!$B$5:$Z$7000,15,0),"")</f>
        <v/>
      </c>
      <c r="G4278" s="111" t="str">
        <f>IFERROR(VLOOKUP($I$4&amp;"--"&amp;ROW(A4272),'Clie-F'!$B$5:$Z$7000,13,0),"")</f>
        <v/>
      </c>
    </row>
    <row r="4279" spans="2:7" ht="30" customHeight="1" x14ac:dyDescent="0.3">
      <c r="B4279" s="113">
        <v>4273</v>
      </c>
      <c r="C4279" s="111"/>
      <c r="D4279" s="112"/>
      <c r="E4279" s="111" t="str">
        <f t="shared" ca="1" si="66"/>
        <v/>
      </c>
      <c r="F4279" s="2" t="str">
        <f>IFERROR(VLOOKUP($I$4&amp;"--"&amp;ROW(A4273),'Clie-F'!$B$5:$Z$7000,15,0),"")</f>
        <v/>
      </c>
      <c r="G4279" s="111" t="str">
        <f>IFERROR(VLOOKUP($I$4&amp;"--"&amp;ROW(A4273),'Clie-F'!$B$5:$Z$7000,13,0),"")</f>
        <v/>
      </c>
    </row>
    <row r="4280" spans="2:7" ht="30" customHeight="1" x14ac:dyDescent="0.3">
      <c r="B4280" s="113">
        <v>4274</v>
      </c>
      <c r="C4280" s="111"/>
      <c r="D4280" s="112"/>
      <c r="E4280" s="111" t="str">
        <f t="shared" ca="1" si="66"/>
        <v/>
      </c>
      <c r="F4280" s="2" t="str">
        <f>IFERROR(VLOOKUP($I$4&amp;"--"&amp;ROW(A4274),'Clie-F'!$B$5:$Z$7000,15,0),"")</f>
        <v/>
      </c>
      <c r="G4280" s="111" t="str">
        <f>IFERROR(VLOOKUP($I$4&amp;"--"&amp;ROW(A4274),'Clie-F'!$B$5:$Z$7000,13,0),"")</f>
        <v/>
      </c>
    </row>
    <row r="4281" spans="2:7" ht="30" customHeight="1" x14ac:dyDescent="0.3">
      <c r="B4281" s="113">
        <v>4275</v>
      </c>
      <c r="C4281" s="111"/>
      <c r="D4281" s="112"/>
      <c r="E4281" s="111" t="str">
        <f t="shared" ca="1" si="66"/>
        <v/>
      </c>
      <c r="F4281" s="2" t="str">
        <f>IFERROR(VLOOKUP($I$4&amp;"--"&amp;ROW(A4275),'Clie-F'!$B$5:$Z$7000,15,0),"")</f>
        <v/>
      </c>
      <c r="G4281" s="111" t="str">
        <f>IFERROR(VLOOKUP($I$4&amp;"--"&amp;ROW(A4275),'Clie-F'!$B$5:$Z$7000,13,0),"")</f>
        <v/>
      </c>
    </row>
    <row r="4282" spans="2:7" ht="30" customHeight="1" x14ac:dyDescent="0.3">
      <c r="B4282" s="113">
        <v>4276</v>
      </c>
      <c r="C4282" s="111"/>
      <c r="D4282" s="112"/>
      <c r="E4282" s="111" t="str">
        <f t="shared" ca="1" si="66"/>
        <v/>
      </c>
      <c r="F4282" s="2" t="str">
        <f>IFERROR(VLOOKUP($I$4&amp;"--"&amp;ROW(A4276),'Clie-F'!$B$5:$Z$7000,15,0),"")</f>
        <v/>
      </c>
      <c r="G4282" s="111" t="str">
        <f>IFERROR(VLOOKUP($I$4&amp;"--"&amp;ROW(A4276),'Clie-F'!$B$5:$Z$7000,13,0),"")</f>
        <v/>
      </c>
    </row>
    <row r="4283" spans="2:7" ht="30" customHeight="1" x14ac:dyDescent="0.3">
      <c r="B4283" s="113">
        <v>4277</v>
      </c>
      <c r="C4283" s="111"/>
      <c r="D4283" s="112"/>
      <c r="E4283" s="111" t="str">
        <f t="shared" ca="1" si="66"/>
        <v/>
      </c>
      <c r="F4283" s="2" t="str">
        <f>IFERROR(VLOOKUP($I$4&amp;"--"&amp;ROW(A4277),'Clie-F'!$B$5:$Z$7000,15,0),"")</f>
        <v/>
      </c>
      <c r="G4283" s="111" t="str">
        <f>IFERROR(VLOOKUP($I$4&amp;"--"&amp;ROW(A4277),'Clie-F'!$B$5:$Z$7000,13,0),"")</f>
        <v/>
      </c>
    </row>
    <row r="4284" spans="2:7" ht="30" customHeight="1" x14ac:dyDescent="0.3">
      <c r="B4284" s="113">
        <v>4278</v>
      </c>
      <c r="C4284" s="111"/>
      <c r="D4284" s="112"/>
      <c r="E4284" s="111" t="str">
        <f t="shared" ca="1" si="66"/>
        <v/>
      </c>
      <c r="F4284" s="2" t="str">
        <f>IFERROR(VLOOKUP($I$4&amp;"--"&amp;ROW(A4278),'Clie-F'!$B$5:$Z$7000,15,0),"")</f>
        <v/>
      </c>
      <c r="G4284" s="111" t="str">
        <f>IFERROR(VLOOKUP($I$4&amp;"--"&amp;ROW(A4278),'Clie-F'!$B$5:$Z$7000,13,0),"")</f>
        <v/>
      </c>
    </row>
    <row r="4285" spans="2:7" ht="30" customHeight="1" x14ac:dyDescent="0.3">
      <c r="B4285" s="113">
        <v>4279</v>
      </c>
      <c r="C4285" s="111"/>
      <c r="D4285" s="112"/>
      <c r="E4285" s="111" t="str">
        <f t="shared" ca="1" si="66"/>
        <v/>
      </c>
      <c r="F4285" s="2" t="str">
        <f>IFERROR(VLOOKUP($I$4&amp;"--"&amp;ROW(A4279),'Clie-F'!$B$5:$Z$7000,15,0),"")</f>
        <v/>
      </c>
      <c r="G4285" s="111" t="str">
        <f>IFERROR(VLOOKUP($I$4&amp;"--"&amp;ROW(A4279),'Clie-F'!$B$5:$Z$7000,13,0),"")</f>
        <v/>
      </c>
    </row>
    <row r="4286" spans="2:7" ht="30" customHeight="1" x14ac:dyDescent="0.3">
      <c r="B4286" s="113">
        <v>4280</v>
      </c>
      <c r="C4286" s="111"/>
      <c r="D4286" s="112"/>
      <c r="E4286" s="111" t="str">
        <f t="shared" ca="1" si="66"/>
        <v/>
      </c>
      <c r="F4286" s="2" t="str">
        <f>IFERROR(VLOOKUP($I$4&amp;"--"&amp;ROW(A4280),'Clie-F'!$B$5:$Z$7000,15,0),"")</f>
        <v/>
      </c>
      <c r="G4286" s="111" t="str">
        <f>IFERROR(VLOOKUP($I$4&amp;"--"&amp;ROW(A4280),'Clie-F'!$B$5:$Z$7000,13,0),"")</f>
        <v/>
      </c>
    </row>
    <row r="4287" spans="2:7" ht="30" customHeight="1" x14ac:dyDescent="0.3">
      <c r="B4287" s="113">
        <v>4281</v>
      </c>
      <c r="C4287" s="111"/>
      <c r="D4287" s="112"/>
      <c r="E4287" s="111" t="str">
        <f t="shared" ref="E4287:E4350" ca="1" si="67">IF(D4287,DATEDIF(D4287,TODAY(),"Y"),"")</f>
        <v/>
      </c>
      <c r="F4287" s="2" t="str">
        <f>IFERROR(VLOOKUP($I$4&amp;"--"&amp;ROW(A4281),'Clie-F'!$B$5:$Z$7000,15,0),"")</f>
        <v/>
      </c>
      <c r="G4287" s="111" t="str">
        <f>IFERROR(VLOOKUP($I$4&amp;"--"&amp;ROW(A4281),'Clie-F'!$B$5:$Z$7000,13,0),"")</f>
        <v/>
      </c>
    </row>
    <row r="4288" spans="2:7" ht="30" customHeight="1" x14ac:dyDescent="0.3">
      <c r="B4288" s="113">
        <v>4282</v>
      </c>
      <c r="C4288" s="111"/>
      <c r="D4288" s="112"/>
      <c r="E4288" s="111" t="str">
        <f t="shared" ca="1" si="67"/>
        <v/>
      </c>
      <c r="F4288" s="2" t="str">
        <f>IFERROR(VLOOKUP($I$4&amp;"--"&amp;ROW(A4282),'Clie-F'!$B$5:$Z$7000,15,0),"")</f>
        <v/>
      </c>
      <c r="G4288" s="111" t="str">
        <f>IFERROR(VLOOKUP($I$4&amp;"--"&amp;ROW(A4282),'Clie-F'!$B$5:$Z$7000,13,0),"")</f>
        <v/>
      </c>
    </row>
    <row r="4289" spans="2:7" ht="30" customHeight="1" x14ac:dyDescent="0.3">
      <c r="B4289" s="113">
        <v>4283</v>
      </c>
      <c r="C4289" s="111"/>
      <c r="D4289" s="112"/>
      <c r="E4289" s="111" t="str">
        <f t="shared" ca="1" si="67"/>
        <v/>
      </c>
      <c r="F4289" s="2" t="str">
        <f>IFERROR(VLOOKUP($I$4&amp;"--"&amp;ROW(A4283),'Clie-F'!$B$5:$Z$7000,15,0),"")</f>
        <v/>
      </c>
      <c r="G4289" s="111" t="str">
        <f>IFERROR(VLOOKUP($I$4&amp;"--"&amp;ROW(A4283),'Clie-F'!$B$5:$Z$7000,13,0),"")</f>
        <v/>
      </c>
    </row>
    <row r="4290" spans="2:7" ht="30" customHeight="1" x14ac:dyDescent="0.3">
      <c r="B4290" s="113">
        <v>4284</v>
      </c>
      <c r="C4290" s="111"/>
      <c r="D4290" s="112"/>
      <c r="E4290" s="111" t="str">
        <f t="shared" ca="1" si="67"/>
        <v/>
      </c>
      <c r="F4290" s="2" t="str">
        <f>IFERROR(VLOOKUP($I$4&amp;"--"&amp;ROW(A4284),'Clie-F'!$B$5:$Z$7000,15,0),"")</f>
        <v/>
      </c>
      <c r="G4290" s="111" t="str">
        <f>IFERROR(VLOOKUP($I$4&amp;"--"&amp;ROW(A4284),'Clie-F'!$B$5:$Z$7000,13,0),"")</f>
        <v/>
      </c>
    </row>
    <row r="4291" spans="2:7" ht="30" customHeight="1" x14ac:dyDescent="0.3">
      <c r="B4291" s="113">
        <v>4285</v>
      </c>
      <c r="C4291" s="111"/>
      <c r="D4291" s="112"/>
      <c r="E4291" s="111" t="str">
        <f t="shared" ca="1" si="67"/>
        <v/>
      </c>
      <c r="F4291" s="2" t="str">
        <f>IFERROR(VLOOKUP($I$4&amp;"--"&amp;ROW(A4285),'Clie-F'!$B$5:$Z$7000,15,0),"")</f>
        <v/>
      </c>
      <c r="G4291" s="111" t="str">
        <f>IFERROR(VLOOKUP($I$4&amp;"--"&amp;ROW(A4285),'Clie-F'!$B$5:$Z$7000,13,0),"")</f>
        <v/>
      </c>
    </row>
    <row r="4292" spans="2:7" ht="30" customHeight="1" x14ac:dyDescent="0.3">
      <c r="B4292" s="113">
        <v>4286</v>
      </c>
      <c r="C4292" s="111"/>
      <c r="D4292" s="112"/>
      <c r="E4292" s="111" t="str">
        <f t="shared" ca="1" si="67"/>
        <v/>
      </c>
      <c r="F4292" s="2" t="str">
        <f>IFERROR(VLOOKUP($I$4&amp;"--"&amp;ROW(A4286),'Clie-F'!$B$5:$Z$7000,15,0),"")</f>
        <v/>
      </c>
      <c r="G4292" s="111" t="str">
        <f>IFERROR(VLOOKUP($I$4&amp;"--"&amp;ROW(A4286),'Clie-F'!$B$5:$Z$7000,13,0),"")</f>
        <v/>
      </c>
    </row>
    <row r="4293" spans="2:7" ht="30" customHeight="1" x14ac:dyDescent="0.3">
      <c r="B4293" s="113">
        <v>4287</v>
      </c>
      <c r="C4293" s="111"/>
      <c r="D4293" s="112"/>
      <c r="E4293" s="111" t="str">
        <f t="shared" ca="1" si="67"/>
        <v/>
      </c>
      <c r="F4293" s="2" t="str">
        <f>IFERROR(VLOOKUP($I$4&amp;"--"&amp;ROW(A4287),'Clie-F'!$B$5:$Z$7000,15,0),"")</f>
        <v/>
      </c>
      <c r="G4293" s="111" t="str">
        <f>IFERROR(VLOOKUP($I$4&amp;"--"&amp;ROW(A4287),'Clie-F'!$B$5:$Z$7000,13,0),"")</f>
        <v/>
      </c>
    </row>
    <row r="4294" spans="2:7" ht="30" customHeight="1" x14ac:dyDescent="0.3">
      <c r="B4294" s="113">
        <v>4288</v>
      </c>
      <c r="C4294" s="111"/>
      <c r="D4294" s="112"/>
      <c r="E4294" s="111" t="str">
        <f t="shared" ca="1" si="67"/>
        <v/>
      </c>
      <c r="F4294" s="2" t="str">
        <f>IFERROR(VLOOKUP($I$4&amp;"--"&amp;ROW(A4288),'Clie-F'!$B$5:$Z$7000,15,0),"")</f>
        <v/>
      </c>
      <c r="G4294" s="111" t="str">
        <f>IFERROR(VLOOKUP($I$4&amp;"--"&amp;ROW(A4288),'Clie-F'!$B$5:$Z$7000,13,0),"")</f>
        <v/>
      </c>
    </row>
    <row r="4295" spans="2:7" ht="30" customHeight="1" x14ac:dyDescent="0.3">
      <c r="B4295" s="113">
        <v>4289</v>
      </c>
      <c r="C4295" s="111"/>
      <c r="D4295" s="112"/>
      <c r="E4295" s="111" t="str">
        <f t="shared" ca="1" si="67"/>
        <v/>
      </c>
      <c r="F4295" s="2" t="str">
        <f>IFERROR(VLOOKUP($I$4&amp;"--"&amp;ROW(A4289),'Clie-F'!$B$5:$Z$7000,15,0),"")</f>
        <v/>
      </c>
      <c r="G4295" s="111" t="str">
        <f>IFERROR(VLOOKUP($I$4&amp;"--"&amp;ROW(A4289),'Clie-F'!$B$5:$Z$7000,13,0),"")</f>
        <v/>
      </c>
    </row>
    <row r="4296" spans="2:7" ht="30" customHeight="1" x14ac:dyDescent="0.3">
      <c r="B4296" s="113">
        <v>4290</v>
      </c>
      <c r="C4296" s="111"/>
      <c r="D4296" s="112"/>
      <c r="E4296" s="111" t="str">
        <f t="shared" ca="1" si="67"/>
        <v/>
      </c>
      <c r="F4296" s="2" t="str">
        <f>IFERROR(VLOOKUP($I$4&amp;"--"&amp;ROW(A4290),'Clie-F'!$B$5:$Z$7000,15,0),"")</f>
        <v/>
      </c>
      <c r="G4296" s="111" t="str">
        <f>IFERROR(VLOOKUP($I$4&amp;"--"&amp;ROW(A4290),'Clie-F'!$B$5:$Z$7000,13,0),"")</f>
        <v/>
      </c>
    </row>
    <row r="4297" spans="2:7" ht="30" customHeight="1" x14ac:dyDescent="0.3">
      <c r="B4297" s="113">
        <v>4291</v>
      </c>
      <c r="C4297" s="111"/>
      <c r="D4297" s="112"/>
      <c r="E4297" s="111" t="str">
        <f t="shared" ca="1" si="67"/>
        <v/>
      </c>
      <c r="F4297" s="2" t="str">
        <f>IFERROR(VLOOKUP($I$4&amp;"--"&amp;ROW(A4291),'Clie-F'!$B$5:$Z$7000,15,0),"")</f>
        <v/>
      </c>
      <c r="G4297" s="111" t="str">
        <f>IFERROR(VLOOKUP($I$4&amp;"--"&amp;ROW(A4291),'Clie-F'!$B$5:$Z$7000,13,0),"")</f>
        <v/>
      </c>
    </row>
    <row r="4298" spans="2:7" ht="30" customHeight="1" x14ac:dyDescent="0.3">
      <c r="B4298" s="113">
        <v>4292</v>
      </c>
      <c r="C4298" s="111"/>
      <c r="D4298" s="112"/>
      <c r="E4298" s="111" t="str">
        <f t="shared" ca="1" si="67"/>
        <v/>
      </c>
      <c r="F4298" s="2" t="str">
        <f>IFERROR(VLOOKUP($I$4&amp;"--"&amp;ROW(A4292),'Clie-F'!$B$5:$Z$7000,15,0),"")</f>
        <v/>
      </c>
      <c r="G4298" s="111" t="str">
        <f>IFERROR(VLOOKUP($I$4&amp;"--"&amp;ROW(A4292),'Clie-F'!$B$5:$Z$7000,13,0),"")</f>
        <v/>
      </c>
    </row>
    <row r="4299" spans="2:7" ht="30" customHeight="1" x14ac:dyDescent="0.3">
      <c r="B4299" s="113">
        <v>4293</v>
      </c>
      <c r="C4299" s="111"/>
      <c r="D4299" s="112"/>
      <c r="E4299" s="111" t="str">
        <f t="shared" ca="1" si="67"/>
        <v/>
      </c>
      <c r="F4299" s="2" t="str">
        <f>IFERROR(VLOOKUP($I$4&amp;"--"&amp;ROW(A4293),'Clie-F'!$B$5:$Z$7000,15,0),"")</f>
        <v/>
      </c>
      <c r="G4299" s="111" t="str">
        <f>IFERROR(VLOOKUP($I$4&amp;"--"&amp;ROW(A4293),'Clie-F'!$B$5:$Z$7000,13,0),"")</f>
        <v/>
      </c>
    </row>
    <row r="4300" spans="2:7" ht="30" customHeight="1" x14ac:dyDescent="0.3">
      <c r="B4300" s="113">
        <v>4294</v>
      </c>
      <c r="C4300" s="111"/>
      <c r="D4300" s="112"/>
      <c r="E4300" s="111" t="str">
        <f t="shared" ca="1" si="67"/>
        <v/>
      </c>
      <c r="F4300" s="2" t="str">
        <f>IFERROR(VLOOKUP($I$4&amp;"--"&amp;ROW(A4294),'Clie-F'!$B$5:$Z$7000,15,0),"")</f>
        <v/>
      </c>
      <c r="G4300" s="111" t="str">
        <f>IFERROR(VLOOKUP($I$4&amp;"--"&amp;ROW(A4294),'Clie-F'!$B$5:$Z$7000,13,0),"")</f>
        <v/>
      </c>
    </row>
    <row r="4301" spans="2:7" ht="30" customHeight="1" x14ac:dyDescent="0.3">
      <c r="B4301" s="113">
        <v>4295</v>
      </c>
      <c r="C4301" s="111"/>
      <c r="D4301" s="112"/>
      <c r="E4301" s="111" t="str">
        <f t="shared" ca="1" si="67"/>
        <v/>
      </c>
      <c r="F4301" s="2" t="str">
        <f>IFERROR(VLOOKUP($I$4&amp;"--"&amp;ROW(A4295),'Clie-F'!$B$5:$Z$7000,15,0),"")</f>
        <v/>
      </c>
      <c r="G4301" s="111" t="str">
        <f>IFERROR(VLOOKUP($I$4&amp;"--"&amp;ROW(A4295),'Clie-F'!$B$5:$Z$7000,13,0),"")</f>
        <v/>
      </c>
    </row>
    <row r="4302" spans="2:7" ht="30" customHeight="1" x14ac:dyDescent="0.3">
      <c r="B4302" s="113">
        <v>4296</v>
      </c>
      <c r="C4302" s="111"/>
      <c r="D4302" s="112"/>
      <c r="E4302" s="111" t="str">
        <f t="shared" ca="1" si="67"/>
        <v/>
      </c>
      <c r="F4302" s="2" t="str">
        <f>IFERROR(VLOOKUP($I$4&amp;"--"&amp;ROW(A4296),'Clie-F'!$B$5:$Z$7000,15,0),"")</f>
        <v/>
      </c>
      <c r="G4302" s="111" t="str">
        <f>IFERROR(VLOOKUP($I$4&amp;"--"&amp;ROW(A4296),'Clie-F'!$B$5:$Z$7000,13,0),"")</f>
        <v/>
      </c>
    </row>
    <row r="4303" spans="2:7" ht="30" customHeight="1" x14ac:dyDescent="0.3">
      <c r="B4303" s="113">
        <v>4297</v>
      </c>
      <c r="C4303" s="111"/>
      <c r="D4303" s="112"/>
      <c r="E4303" s="111" t="str">
        <f t="shared" ca="1" si="67"/>
        <v/>
      </c>
      <c r="F4303" s="2" t="str">
        <f>IFERROR(VLOOKUP($I$4&amp;"--"&amp;ROW(A4297),'Clie-F'!$B$5:$Z$7000,15,0),"")</f>
        <v/>
      </c>
      <c r="G4303" s="111" t="str">
        <f>IFERROR(VLOOKUP($I$4&amp;"--"&amp;ROW(A4297),'Clie-F'!$B$5:$Z$7000,13,0),"")</f>
        <v/>
      </c>
    </row>
    <row r="4304" spans="2:7" ht="30" customHeight="1" x14ac:dyDescent="0.3">
      <c r="B4304" s="113">
        <v>4298</v>
      </c>
      <c r="C4304" s="111"/>
      <c r="D4304" s="112"/>
      <c r="E4304" s="111" t="str">
        <f t="shared" ca="1" si="67"/>
        <v/>
      </c>
      <c r="F4304" s="2" t="str">
        <f>IFERROR(VLOOKUP($I$4&amp;"--"&amp;ROW(A4298),'Clie-F'!$B$5:$Z$7000,15,0),"")</f>
        <v/>
      </c>
      <c r="G4304" s="111" t="str">
        <f>IFERROR(VLOOKUP($I$4&amp;"--"&amp;ROW(A4298),'Clie-F'!$B$5:$Z$7000,13,0),"")</f>
        <v/>
      </c>
    </row>
    <row r="4305" spans="2:7" ht="30" customHeight="1" x14ac:dyDescent="0.3">
      <c r="B4305" s="113">
        <v>4299</v>
      </c>
      <c r="C4305" s="111"/>
      <c r="D4305" s="112"/>
      <c r="E4305" s="111" t="str">
        <f t="shared" ca="1" si="67"/>
        <v/>
      </c>
      <c r="F4305" s="2" t="str">
        <f>IFERROR(VLOOKUP($I$4&amp;"--"&amp;ROW(A4299),'Clie-F'!$B$5:$Z$7000,15,0),"")</f>
        <v/>
      </c>
      <c r="G4305" s="111" t="str">
        <f>IFERROR(VLOOKUP($I$4&amp;"--"&amp;ROW(A4299),'Clie-F'!$B$5:$Z$7000,13,0),"")</f>
        <v/>
      </c>
    </row>
    <row r="4306" spans="2:7" ht="30" customHeight="1" x14ac:dyDescent="0.3">
      <c r="B4306" s="113">
        <v>4300</v>
      </c>
      <c r="C4306" s="111"/>
      <c r="D4306" s="112"/>
      <c r="E4306" s="111" t="str">
        <f t="shared" ca="1" si="67"/>
        <v/>
      </c>
      <c r="F4306" s="2" t="str">
        <f>IFERROR(VLOOKUP($I$4&amp;"--"&amp;ROW(A4300),'Clie-F'!$B$5:$Z$7000,15,0),"")</f>
        <v/>
      </c>
      <c r="G4306" s="111" t="str">
        <f>IFERROR(VLOOKUP($I$4&amp;"--"&amp;ROW(A4300),'Clie-F'!$B$5:$Z$7000,13,0),"")</f>
        <v/>
      </c>
    </row>
    <row r="4307" spans="2:7" ht="30" customHeight="1" x14ac:dyDescent="0.3">
      <c r="B4307" s="113">
        <v>4301</v>
      </c>
      <c r="C4307" s="111"/>
      <c r="D4307" s="112"/>
      <c r="E4307" s="111" t="str">
        <f t="shared" ca="1" si="67"/>
        <v/>
      </c>
      <c r="F4307" s="2" t="str">
        <f>IFERROR(VLOOKUP($I$4&amp;"--"&amp;ROW(A4301),'Clie-F'!$B$5:$Z$7000,15,0),"")</f>
        <v/>
      </c>
      <c r="G4307" s="111" t="str">
        <f>IFERROR(VLOOKUP($I$4&amp;"--"&amp;ROW(A4301),'Clie-F'!$B$5:$Z$7000,13,0),"")</f>
        <v/>
      </c>
    </row>
    <row r="4308" spans="2:7" ht="30" customHeight="1" x14ac:dyDescent="0.3">
      <c r="B4308" s="113">
        <v>4302</v>
      </c>
      <c r="C4308" s="111"/>
      <c r="D4308" s="112"/>
      <c r="E4308" s="111" t="str">
        <f t="shared" ca="1" si="67"/>
        <v/>
      </c>
      <c r="F4308" s="2" t="str">
        <f>IFERROR(VLOOKUP($I$4&amp;"--"&amp;ROW(A4302),'Clie-F'!$B$5:$Z$7000,15,0),"")</f>
        <v/>
      </c>
      <c r="G4308" s="111" t="str">
        <f>IFERROR(VLOOKUP($I$4&amp;"--"&amp;ROW(A4302),'Clie-F'!$B$5:$Z$7000,13,0),"")</f>
        <v/>
      </c>
    </row>
    <row r="4309" spans="2:7" ht="30" customHeight="1" x14ac:dyDescent="0.3">
      <c r="B4309" s="113">
        <v>4303</v>
      </c>
      <c r="C4309" s="111"/>
      <c r="D4309" s="112"/>
      <c r="E4309" s="111" t="str">
        <f t="shared" ca="1" si="67"/>
        <v/>
      </c>
      <c r="F4309" s="2" t="str">
        <f>IFERROR(VLOOKUP($I$4&amp;"--"&amp;ROW(A4303),'Clie-F'!$B$5:$Z$7000,15,0),"")</f>
        <v/>
      </c>
      <c r="G4309" s="111" t="str">
        <f>IFERROR(VLOOKUP($I$4&amp;"--"&amp;ROW(A4303),'Clie-F'!$B$5:$Z$7000,13,0),"")</f>
        <v/>
      </c>
    </row>
    <row r="4310" spans="2:7" ht="30" customHeight="1" x14ac:dyDescent="0.3">
      <c r="B4310" s="113">
        <v>4304</v>
      </c>
      <c r="C4310" s="111"/>
      <c r="D4310" s="112"/>
      <c r="E4310" s="111" t="str">
        <f t="shared" ca="1" si="67"/>
        <v/>
      </c>
      <c r="F4310" s="2" t="str">
        <f>IFERROR(VLOOKUP($I$4&amp;"--"&amp;ROW(A4304),'Clie-F'!$B$5:$Z$7000,15,0),"")</f>
        <v/>
      </c>
      <c r="G4310" s="111" t="str">
        <f>IFERROR(VLOOKUP($I$4&amp;"--"&amp;ROW(A4304),'Clie-F'!$B$5:$Z$7000,13,0),"")</f>
        <v/>
      </c>
    </row>
    <row r="4311" spans="2:7" ht="30" customHeight="1" x14ac:dyDescent="0.3">
      <c r="B4311" s="113">
        <v>4305</v>
      </c>
      <c r="C4311" s="111"/>
      <c r="D4311" s="112"/>
      <c r="E4311" s="111" t="str">
        <f t="shared" ca="1" si="67"/>
        <v/>
      </c>
      <c r="F4311" s="2" t="str">
        <f>IFERROR(VLOOKUP($I$4&amp;"--"&amp;ROW(A4305),'Clie-F'!$B$5:$Z$7000,15,0),"")</f>
        <v/>
      </c>
      <c r="G4311" s="111" t="str">
        <f>IFERROR(VLOOKUP($I$4&amp;"--"&amp;ROW(A4305),'Clie-F'!$B$5:$Z$7000,13,0),"")</f>
        <v/>
      </c>
    </row>
    <row r="4312" spans="2:7" ht="30" customHeight="1" x14ac:dyDescent="0.3">
      <c r="B4312" s="113">
        <v>4306</v>
      </c>
      <c r="C4312" s="111"/>
      <c r="D4312" s="112"/>
      <c r="E4312" s="111" t="str">
        <f t="shared" ca="1" si="67"/>
        <v/>
      </c>
      <c r="F4312" s="2" t="str">
        <f>IFERROR(VLOOKUP($I$4&amp;"--"&amp;ROW(A4306),'Clie-F'!$B$5:$Z$7000,15,0),"")</f>
        <v/>
      </c>
      <c r="G4312" s="111" t="str">
        <f>IFERROR(VLOOKUP($I$4&amp;"--"&amp;ROW(A4306),'Clie-F'!$B$5:$Z$7000,13,0),"")</f>
        <v/>
      </c>
    </row>
    <row r="4313" spans="2:7" ht="30" customHeight="1" x14ac:dyDescent="0.3">
      <c r="B4313" s="113">
        <v>4307</v>
      </c>
      <c r="C4313" s="111"/>
      <c r="D4313" s="112"/>
      <c r="E4313" s="111" t="str">
        <f t="shared" ca="1" si="67"/>
        <v/>
      </c>
      <c r="F4313" s="2" t="str">
        <f>IFERROR(VLOOKUP($I$4&amp;"--"&amp;ROW(A4307),'Clie-F'!$B$5:$Z$7000,15,0),"")</f>
        <v/>
      </c>
      <c r="G4313" s="111" t="str">
        <f>IFERROR(VLOOKUP($I$4&amp;"--"&amp;ROW(A4307),'Clie-F'!$B$5:$Z$7000,13,0),"")</f>
        <v/>
      </c>
    </row>
    <row r="4314" spans="2:7" ht="30" customHeight="1" x14ac:dyDescent="0.3">
      <c r="B4314" s="113">
        <v>4308</v>
      </c>
      <c r="C4314" s="111"/>
      <c r="D4314" s="112"/>
      <c r="E4314" s="111" t="str">
        <f t="shared" ca="1" si="67"/>
        <v/>
      </c>
      <c r="F4314" s="2" t="str">
        <f>IFERROR(VLOOKUP($I$4&amp;"--"&amp;ROW(A4308),'Clie-F'!$B$5:$Z$7000,15,0),"")</f>
        <v/>
      </c>
      <c r="G4314" s="111" t="str">
        <f>IFERROR(VLOOKUP($I$4&amp;"--"&amp;ROW(A4308),'Clie-F'!$B$5:$Z$7000,13,0),"")</f>
        <v/>
      </c>
    </row>
    <row r="4315" spans="2:7" ht="30" customHeight="1" x14ac:dyDescent="0.3">
      <c r="B4315" s="113">
        <v>4309</v>
      </c>
      <c r="C4315" s="111"/>
      <c r="D4315" s="112"/>
      <c r="E4315" s="111" t="str">
        <f t="shared" ca="1" si="67"/>
        <v/>
      </c>
      <c r="F4315" s="2" t="str">
        <f>IFERROR(VLOOKUP($I$4&amp;"--"&amp;ROW(A4309),'Clie-F'!$B$5:$Z$7000,15,0),"")</f>
        <v/>
      </c>
      <c r="G4315" s="111" t="str">
        <f>IFERROR(VLOOKUP($I$4&amp;"--"&amp;ROW(A4309),'Clie-F'!$B$5:$Z$7000,13,0),"")</f>
        <v/>
      </c>
    </row>
    <row r="4316" spans="2:7" ht="30" customHeight="1" x14ac:dyDescent="0.3">
      <c r="B4316" s="113">
        <v>4310</v>
      </c>
      <c r="C4316" s="111"/>
      <c r="D4316" s="112"/>
      <c r="E4316" s="111" t="str">
        <f t="shared" ca="1" si="67"/>
        <v/>
      </c>
      <c r="F4316" s="2" t="str">
        <f>IFERROR(VLOOKUP($I$4&amp;"--"&amp;ROW(A4310),'Clie-F'!$B$5:$Z$7000,15,0),"")</f>
        <v/>
      </c>
      <c r="G4316" s="111" t="str">
        <f>IFERROR(VLOOKUP($I$4&amp;"--"&amp;ROW(A4310),'Clie-F'!$B$5:$Z$7000,13,0),"")</f>
        <v/>
      </c>
    </row>
    <row r="4317" spans="2:7" ht="30" customHeight="1" x14ac:dyDescent="0.3">
      <c r="B4317" s="113">
        <v>4311</v>
      </c>
      <c r="C4317" s="111"/>
      <c r="D4317" s="112"/>
      <c r="E4317" s="111" t="str">
        <f t="shared" ca="1" si="67"/>
        <v/>
      </c>
      <c r="F4317" s="2" t="str">
        <f>IFERROR(VLOOKUP($I$4&amp;"--"&amp;ROW(A4311),'Clie-F'!$B$5:$Z$7000,15,0),"")</f>
        <v/>
      </c>
      <c r="G4317" s="111" t="str">
        <f>IFERROR(VLOOKUP($I$4&amp;"--"&amp;ROW(A4311),'Clie-F'!$B$5:$Z$7000,13,0),"")</f>
        <v/>
      </c>
    </row>
    <row r="4318" spans="2:7" ht="30" customHeight="1" x14ac:dyDescent="0.3">
      <c r="B4318" s="113">
        <v>4312</v>
      </c>
      <c r="C4318" s="111"/>
      <c r="D4318" s="112"/>
      <c r="E4318" s="111" t="str">
        <f t="shared" ca="1" si="67"/>
        <v/>
      </c>
      <c r="F4318" s="2" t="str">
        <f>IFERROR(VLOOKUP($I$4&amp;"--"&amp;ROW(A4312),'Clie-F'!$B$5:$Z$7000,15,0),"")</f>
        <v/>
      </c>
      <c r="G4318" s="111" t="str">
        <f>IFERROR(VLOOKUP($I$4&amp;"--"&amp;ROW(A4312),'Clie-F'!$B$5:$Z$7000,13,0),"")</f>
        <v/>
      </c>
    </row>
    <row r="4319" spans="2:7" ht="30" customHeight="1" x14ac:dyDescent="0.3">
      <c r="B4319" s="113">
        <v>4313</v>
      </c>
      <c r="C4319" s="111"/>
      <c r="D4319" s="112"/>
      <c r="E4319" s="111" t="str">
        <f t="shared" ca="1" si="67"/>
        <v/>
      </c>
      <c r="F4319" s="2" t="str">
        <f>IFERROR(VLOOKUP($I$4&amp;"--"&amp;ROW(A4313),'Clie-F'!$B$5:$Z$7000,15,0),"")</f>
        <v/>
      </c>
      <c r="G4319" s="111" t="str">
        <f>IFERROR(VLOOKUP($I$4&amp;"--"&amp;ROW(A4313),'Clie-F'!$B$5:$Z$7000,13,0),"")</f>
        <v/>
      </c>
    </row>
    <row r="4320" spans="2:7" ht="30" customHeight="1" x14ac:dyDescent="0.3">
      <c r="B4320" s="113">
        <v>4314</v>
      </c>
      <c r="C4320" s="111"/>
      <c r="D4320" s="112"/>
      <c r="E4320" s="111" t="str">
        <f t="shared" ca="1" si="67"/>
        <v/>
      </c>
      <c r="F4320" s="2" t="str">
        <f>IFERROR(VLOOKUP($I$4&amp;"--"&amp;ROW(A4314),'Clie-F'!$B$5:$Z$7000,15,0),"")</f>
        <v/>
      </c>
      <c r="G4320" s="111" t="str">
        <f>IFERROR(VLOOKUP($I$4&amp;"--"&amp;ROW(A4314),'Clie-F'!$B$5:$Z$7000,13,0),"")</f>
        <v/>
      </c>
    </row>
    <row r="4321" spans="2:7" ht="30" customHeight="1" x14ac:dyDescent="0.3">
      <c r="B4321" s="113">
        <v>4315</v>
      </c>
      <c r="C4321" s="111"/>
      <c r="D4321" s="112"/>
      <c r="E4321" s="111" t="str">
        <f t="shared" ca="1" si="67"/>
        <v/>
      </c>
      <c r="F4321" s="2" t="str">
        <f>IFERROR(VLOOKUP($I$4&amp;"--"&amp;ROW(A4315),'Clie-F'!$B$5:$Z$7000,15,0),"")</f>
        <v/>
      </c>
      <c r="G4321" s="111" t="str">
        <f>IFERROR(VLOOKUP($I$4&amp;"--"&amp;ROW(A4315),'Clie-F'!$B$5:$Z$7000,13,0),"")</f>
        <v/>
      </c>
    </row>
    <row r="4322" spans="2:7" ht="30" customHeight="1" x14ac:dyDescent="0.3">
      <c r="B4322" s="113">
        <v>4316</v>
      </c>
      <c r="C4322" s="111"/>
      <c r="D4322" s="112"/>
      <c r="E4322" s="111" t="str">
        <f t="shared" ca="1" si="67"/>
        <v/>
      </c>
      <c r="F4322" s="2" t="str">
        <f>IFERROR(VLOOKUP($I$4&amp;"--"&amp;ROW(A4316),'Clie-F'!$B$5:$Z$7000,15,0),"")</f>
        <v/>
      </c>
      <c r="G4322" s="111" t="str">
        <f>IFERROR(VLOOKUP($I$4&amp;"--"&amp;ROW(A4316),'Clie-F'!$B$5:$Z$7000,13,0),"")</f>
        <v/>
      </c>
    </row>
    <row r="4323" spans="2:7" ht="30" customHeight="1" x14ac:dyDescent="0.3">
      <c r="B4323" s="113">
        <v>4317</v>
      </c>
      <c r="C4323" s="111"/>
      <c r="D4323" s="112"/>
      <c r="E4323" s="111" t="str">
        <f t="shared" ca="1" si="67"/>
        <v/>
      </c>
      <c r="F4323" s="2" t="str">
        <f>IFERROR(VLOOKUP($I$4&amp;"--"&amp;ROW(A4317),'Clie-F'!$B$5:$Z$7000,15,0),"")</f>
        <v/>
      </c>
      <c r="G4323" s="111" t="str">
        <f>IFERROR(VLOOKUP($I$4&amp;"--"&amp;ROW(A4317),'Clie-F'!$B$5:$Z$7000,13,0),"")</f>
        <v/>
      </c>
    </row>
    <row r="4324" spans="2:7" ht="30" customHeight="1" x14ac:dyDescent="0.3">
      <c r="B4324" s="113">
        <v>4318</v>
      </c>
      <c r="C4324" s="111"/>
      <c r="D4324" s="112"/>
      <c r="E4324" s="111" t="str">
        <f t="shared" ca="1" si="67"/>
        <v/>
      </c>
      <c r="F4324" s="2" t="str">
        <f>IFERROR(VLOOKUP($I$4&amp;"--"&amp;ROW(A4318),'Clie-F'!$B$5:$Z$7000,15,0),"")</f>
        <v/>
      </c>
      <c r="G4324" s="111" t="str">
        <f>IFERROR(VLOOKUP($I$4&amp;"--"&amp;ROW(A4318),'Clie-F'!$B$5:$Z$7000,13,0),"")</f>
        <v/>
      </c>
    </row>
    <row r="4325" spans="2:7" ht="30" customHeight="1" x14ac:dyDescent="0.3">
      <c r="B4325" s="113">
        <v>4319</v>
      </c>
      <c r="C4325" s="111"/>
      <c r="D4325" s="112"/>
      <c r="E4325" s="111" t="str">
        <f t="shared" ca="1" si="67"/>
        <v/>
      </c>
      <c r="F4325" s="2" t="str">
        <f>IFERROR(VLOOKUP($I$4&amp;"--"&amp;ROW(A4319),'Clie-F'!$B$5:$Z$7000,15,0),"")</f>
        <v/>
      </c>
      <c r="G4325" s="111" t="str">
        <f>IFERROR(VLOOKUP($I$4&amp;"--"&amp;ROW(A4319),'Clie-F'!$B$5:$Z$7000,13,0),"")</f>
        <v/>
      </c>
    </row>
    <row r="4326" spans="2:7" ht="30" customHeight="1" x14ac:dyDescent="0.3">
      <c r="B4326" s="113">
        <v>4320</v>
      </c>
      <c r="C4326" s="111"/>
      <c r="D4326" s="112"/>
      <c r="E4326" s="111" t="str">
        <f t="shared" ca="1" si="67"/>
        <v/>
      </c>
      <c r="F4326" s="2" t="str">
        <f>IFERROR(VLOOKUP($I$4&amp;"--"&amp;ROW(A4320),'Clie-F'!$B$5:$Z$7000,15,0),"")</f>
        <v/>
      </c>
      <c r="G4326" s="111" t="str">
        <f>IFERROR(VLOOKUP($I$4&amp;"--"&amp;ROW(A4320),'Clie-F'!$B$5:$Z$7000,13,0),"")</f>
        <v/>
      </c>
    </row>
    <row r="4327" spans="2:7" ht="30" customHeight="1" x14ac:dyDescent="0.3">
      <c r="B4327" s="113">
        <v>4321</v>
      </c>
      <c r="C4327" s="111"/>
      <c r="D4327" s="112"/>
      <c r="E4327" s="111" t="str">
        <f t="shared" ca="1" si="67"/>
        <v/>
      </c>
      <c r="F4327" s="2" t="str">
        <f>IFERROR(VLOOKUP($I$4&amp;"--"&amp;ROW(A4321),'Clie-F'!$B$5:$Z$7000,15,0),"")</f>
        <v/>
      </c>
      <c r="G4327" s="111" t="str">
        <f>IFERROR(VLOOKUP($I$4&amp;"--"&amp;ROW(A4321),'Clie-F'!$B$5:$Z$7000,13,0),"")</f>
        <v/>
      </c>
    </row>
    <row r="4328" spans="2:7" ht="30" customHeight="1" x14ac:dyDescent="0.3">
      <c r="B4328" s="113">
        <v>4322</v>
      </c>
      <c r="C4328" s="111"/>
      <c r="D4328" s="112"/>
      <c r="E4328" s="111" t="str">
        <f t="shared" ca="1" si="67"/>
        <v/>
      </c>
      <c r="F4328" s="2" t="str">
        <f>IFERROR(VLOOKUP($I$4&amp;"--"&amp;ROW(A4322),'Clie-F'!$B$5:$Z$7000,15,0),"")</f>
        <v/>
      </c>
      <c r="G4328" s="111" t="str">
        <f>IFERROR(VLOOKUP($I$4&amp;"--"&amp;ROW(A4322),'Clie-F'!$B$5:$Z$7000,13,0),"")</f>
        <v/>
      </c>
    </row>
    <row r="4329" spans="2:7" ht="30" customHeight="1" x14ac:dyDescent="0.3">
      <c r="B4329" s="113">
        <v>4323</v>
      </c>
      <c r="C4329" s="111"/>
      <c r="D4329" s="112"/>
      <c r="E4329" s="111" t="str">
        <f t="shared" ca="1" si="67"/>
        <v/>
      </c>
      <c r="F4329" s="2" t="str">
        <f>IFERROR(VLOOKUP($I$4&amp;"--"&amp;ROW(A4323),'Clie-F'!$B$5:$Z$7000,15,0),"")</f>
        <v/>
      </c>
      <c r="G4329" s="111" t="str">
        <f>IFERROR(VLOOKUP($I$4&amp;"--"&amp;ROW(A4323),'Clie-F'!$B$5:$Z$7000,13,0),"")</f>
        <v/>
      </c>
    </row>
    <row r="4330" spans="2:7" ht="30" customHeight="1" x14ac:dyDescent="0.3">
      <c r="B4330" s="113">
        <v>4324</v>
      </c>
      <c r="C4330" s="111"/>
      <c r="D4330" s="112"/>
      <c r="E4330" s="111" t="str">
        <f t="shared" ca="1" si="67"/>
        <v/>
      </c>
      <c r="F4330" s="2" t="str">
        <f>IFERROR(VLOOKUP($I$4&amp;"--"&amp;ROW(A4324),'Clie-F'!$B$5:$Z$7000,15,0),"")</f>
        <v/>
      </c>
      <c r="G4330" s="111" t="str">
        <f>IFERROR(VLOOKUP($I$4&amp;"--"&amp;ROW(A4324),'Clie-F'!$B$5:$Z$7000,13,0),"")</f>
        <v/>
      </c>
    </row>
    <row r="4331" spans="2:7" ht="30" customHeight="1" x14ac:dyDescent="0.3">
      <c r="B4331" s="113">
        <v>4325</v>
      </c>
      <c r="C4331" s="111"/>
      <c r="D4331" s="112"/>
      <c r="E4331" s="111" t="str">
        <f t="shared" ca="1" si="67"/>
        <v/>
      </c>
      <c r="F4331" s="2" t="str">
        <f>IFERROR(VLOOKUP($I$4&amp;"--"&amp;ROW(A4325),'Clie-F'!$B$5:$Z$7000,15,0),"")</f>
        <v/>
      </c>
      <c r="G4331" s="111" t="str">
        <f>IFERROR(VLOOKUP($I$4&amp;"--"&amp;ROW(A4325),'Clie-F'!$B$5:$Z$7000,13,0),"")</f>
        <v/>
      </c>
    </row>
    <row r="4332" spans="2:7" ht="30" customHeight="1" x14ac:dyDescent="0.3">
      <c r="B4332" s="113">
        <v>4326</v>
      </c>
      <c r="C4332" s="111"/>
      <c r="D4332" s="112"/>
      <c r="E4332" s="111" t="str">
        <f t="shared" ca="1" si="67"/>
        <v/>
      </c>
      <c r="F4332" s="2" t="str">
        <f>IFERROR(VLOOKUP($I$4&amp;"--"&amp;ROW(A4326),'Clie-F'!$B$5:$Z$7000,15,0),"")</f>
        <v/>
      </c>
      <c r="G4332" s="111" t="str">
        <f>IFERROR(VLOOKUP($I$4&amp;"--"&amp;ROW(A4326),'Clie-F'!$B$5:$Z$7000,13,0),"")</f>
        <v/>
      </c>
    </row>
    <row r="4333" spans="2:7" ht="30" customHeight="1" x14ac:dyDescent="0.3">
      <c r="B4333" s="113">
        <v>4327</v>
      </c>
      <c r="C4333" s="111"/>
      <c r="D4333" s="112"/>
      <c r="E4333" s="111" t="str">
        <f t="shared" ca="1" si="67"/>
        <v/>
      </c>
      <c r="F4333" s="2" t="str">
        <f>IFERROR(VLOOKUP($I$4&amp;"--"&amp;ROW(A4327),'Clie-F'!$B$5:$Z$7000,15,0),"")</f>
        <v/>
      </c>
      <c r="G4333" s="111" t="str">
        <f>IFERROR(VLOOKUP($I$4&amp;"--"&amp;ROW(A4327),'Clie-F'!$B$5:$Z$7000,13,0),"")</f>
        <v/>
      </c>
    </row>
    <row r="4334" spans="2:7" ht="30" customHeight="1" x14ac:dyDescent="0.3">
      <c r="B4334" s="113">
        <v>4328</v>
      </c>
      <c r="C4334" s="111"/>
      <c r="D4334" s="112"/>
      <c r="E4334" s="111" t="str">
        <f t="shared" ca="1" si="67"/>
        <v/>
      </c>
      <c r="F4334" s="2" t="str">
        <f>IFERROR(VLOOKUP($I$4&amp;"--"&amp;ROW(A4328),'Clie-F'!$B$5:$Z$7000,15,0),"")</f>
        <v/>
      </c>
      <c r="G4334" s="111" t="str">
        <f>IFERROR(VLOOKUP($I$4&amp;"--"&amp;ROW(A4328),'Clie-F'!$B$5:$Z$7000,13,0),"")</f>
        <v/>
      </c>
    </row>
    <row r="4335" spans="2:7" ht="30" customHeight="1" x14ac:dyDescent="0.3">
      <c r="B4335" s="113">
        <v>4329</v>
      </c>
      <c r="C4335" s="111"/>
      <c r="D4335" s="112"/>
      <c r="E4335" s="111" t="str">
        <f t="shared" ca="1" si="67"/>
        <v/>
      </c>
      <c r="F4335" s="2" t="str">
        <f>IFERROR(VLOOKUP($I$4&amp;"--"&amp;ROW(A4329),'Clie-F'!$B$5:$Z$7000,15,0),"")</f>
        <v/>
      </c>
      <c r="G4335" s="111" t="str">
        <f>IFERROR(VLOOKUP($I$4&amp;"--"&amp;ROW(A4329),'Clie-F'!$B$5:$Z$7000,13,0),"")</f>
        <v/>
      </c>
    </row>
    <row r="4336" spans="2:7" ht="30" customHeight="1" x14ac:dyDescent="0.3">
      <c r="B4336" s="113">
        <v>4330</v>
      </c>
      <c r="C4336" s="111"/>
      <c r="D4336" s="112"/>
      <c r="E4336" s="111" t="str">
        <f t="shared" ca="1" si="67"/>
        <v/>
      </c>
      <c r="F4336" s="2" t="str">
        <f>IFERROR(VLOOKUP($I$4&amp;"--"&amp;ROW(A4330),'Clie-F'!$B$5:$Z$7000,15,0),"")</f>
        <v/>
      </c>
      <c r="G4336" s="111" t="str">
        <f>IFERROR(VLOOKUP($I$4&amp;"--"&amp;ROW(A4330),'Clie-F'!$B$5:$Z$7000,13,0),"")</f>
        <v/>
      </c>
    </row>
    <row r="4337" spans="2:7" ht="30" customHeight="1" x14ac:dyDescent="0.3">
      <c r="B4337" s="113">
        <v>4331</v>
      </c>
      <c r="C4337" s="111"/>
      <c r="D4337" s="112"/>
      <c r="E4337" s="111" t="str">
        <f t="shared" ca="1" si="67"/>
        <v/>
      </c>
      <c r="F4337" s="2" t="str">
        <f>IFERROR(VLOOKUP($I$4&amp;"--"&amp;ROW(A4331),'Clie-F'!$B$5:$Z$7000,15,0),"")</f>
        <v/>
      </c>
      <c r="G4337" s="111" t="str">
        <f>IFERROR(VLOOKUP($I$4&amp;"--"&amp;ROW(A4331),'Clie-F'!$B$5:$Z$7000,13,0),"")</f>
        <v/>
      </c>
    </row>
    <row r="4338" spans="2:7" ht="30" customHeight="1" x14ac:dyDescent="0.3">
      <c r="B4338" s="113">
        <v>4332</v>
      </c>
      <c r="C4338" s="111"/>
      <c r="D4338" s="112"/>
      <c r="E4338" s="111" t="str">
        <f t="shared" ca="1" si="67"/>
        <v/>
      </c>
      <c r="F4338" s="2" t="str">
        <f>IFERROR(VLOOKUP($I$4&amp;"--"&amp;ROW(A4332),'Clie-F'!$B$5:$Z$7000,15,0),"")</f>
        <v/>
      </c>
      <c r="G4338" s="111" t="str">
        <f>IFERROR(VLOOKUP($I$4&amp;"--"&amp;ROW(A4332),'Clie-F'!$B$5:$Z$7000,13,0),"")</f>
        <v/>
      </c>
    </row>
    <row r="4339" spans="2:7" ht="30" customHeight="1" x14ac:dyDescent="0.3">
      <c r="B4339" s="113">
        <v>4333</v>
      </c>
      <c r="C4339" s="111"/>
      <c r="D4339" s="112"/>
      <c r="E4339" s="111" t="str">
        <f t="shared" ca="1" si="67"/>
        <v/>
      </c>
      <c r="F4339" s="2" t="str">
        <f>IFERROR(VLOOKUP($I$4&amp;"--"&amp;ROW(A4333),'Clie-F'!$B$5:$Z$7000,15,0),"")</f>
        <v/>
      </c>
      <c r="G4339" s="111" t="str">
        <f>IFERROR(VLOOKUP($I$4&amp;"--"&amp;ROW(A4333),'Clie-F'!$B$5:$Z$7000,13,0),"")</f>
        <v/>
      </c>
    </row>
    <row r="4340" spans="2:7" ht="30" customHeight="1" x14ac:dyDescent="0.3">
      <c r="B4340" s="113">
        <v>4334</v>
      </c>
      <c r="C4340" s="111"/>
      <c r="D4340" s="112"/>
      <c r="E4340" s="111" t="str">
        <f t="shared" ca="1" si="67"/>
        <v/>
      </c>
      <c r="F4340" s="2" t="str">
        <f>IFERROR(VLOOKUP($I$4&amp;"--"&amp;ROW(A4334),'Clie-F'!$B$5:$Z$7000,15,0),"")</f>
        <v/>
      </c>
      <c r="G4340" s="111" t="str">
        <f>IFERROR(VLOOKUP($I$4&amp;"--"&amp;ROW(A4334),'Clie-F'!$B$5:$Z$7000,13,0),"")</f>
        <v/>
      </c>
    </row>
    <row r="4341" spans="2:7" ht="30" customHeight="1" x14ac:dyDescent="0.3">
      <c r="B4341" s="113">
        <v>4335</v>
      </c>
      <c r="C4341" s="111"/>
      <c r="D4341" s="112"/>
      <c r="E4341" s="111" t="str">
        <f t="shared" ca="1" si="67"/>
        <v/>
      </c>
      <c r="F4341" s="2" t="str">
        <f>IFERROR(VLOOKUP($I$4&amp;"--"&amp;ROW(A4335),'Clie-F'!$B$5:$Z$7000,15,0),"")</f>
        <v/>
      </c>
      <c r="G4341" s="111" t="str">
        <f>IFERROR(VLOOKUP($I$4&amp;"--"&amp;ROW(A4335),'Clie-F'!$B$5:$Z$7000,13,0),"")</f>
        <v/>
      </c>
    </row>
    <row r="4342" spans="2:7" ht="30" customHeight="1" x14ac:dyDescent="0.3">
      <c r="B4342" s="113">
        <v>4336</v>
      </c>
      <c r="C4342" s="111"/>
      <c r="D4342" s="112"/>
      <c r="E4342" s="111" t="str">
        <f t="shared" ca="1" si="67"/>
        <v/>
      </c>
      <c r="F4342" s="2" t="str">
        <f>IFERROR(VLOOKUP($I$4&amp;"--"&amp;ROW(A4336),'Clie-F'!$B$5:$Z$7000,15,0),"")</f>
        <v/>
      </c>
      <c r="G4342" s="111" t="str">
        <f>IFERROR(VLOOKUP($I$4&amp;"--"&amp;ROW(A4336),'Clie-F'!$B$5:$Z$7000,13,0),"")</f>
        <v/>
      </c>
    </row>
    <row r="4343" spans="2:7" ht="30" customHeight="1" x14ac:dyDescent="0.3">
      <c r="B4343" s="113">
        <v>4337</v>
      </c>
      <c r="C4343" s="111"/>
      <c r="D4343" s="112"/>
      <c r="E4343" s="111" t="str">
        <f t="shared" ca="1" si="67"/>
        <v/>
      </c>
      <c r="F4343" s="2" t="str">
        <f>IFERROR(VLOOKUP($I$4&amp;"--"&amp;ROW(A4337),'Clie-F'!$B$5:$Z$7000,15,0),"")</f>
        <v/>
      </c>
      <c r="G4343" s="111" t="str">
        <f>IFERROR(VLOOKUP($I$4&amp;"--"&amp;ROW(A4337),'Clie-F'!$B$5:$Z$7000,13,0),"")</f>
        <v/>
      </c>
    </row>
    <row r="4344" spans="2:7" ht="30" customHeight="1" x14ac:dyDescent="0.3">
      <c r="B4344" s="113">
        <v>4338</v>
      </c>
      <c r="C4344" s="111"/>
      <c r="D4344" s="112"/>
      <c r="E4344" s="111" t="str">
        <f t="shared" ca="1" si="67"/>
        <v/>
      </c>
      <c r="F4344" s="2" t="str">
        <f>IFERROR(VLOOKUP($I$4&amp;"--"&amp;ROW(A4338),'Clie-F'!$B$5:$Z$7000,15,0),"")</f>
        <v/>
      </c>
      <c r="G4344" s="111" t="str">
        <f>IFERROR(VLOOKUP($I$4&amp;"--"&amp;ROW(A4338),'Clie-F'!$B$5:$Z$7000,13,0),"")</f>
        <v/>
      </c>
    </row>
    <row r="4345" spans="2:7" ht="30" customHeight="1" x14ac:dyDescent="0.3">
      <c r="B4345" s="113">
        <v>4339</v>
      </c>
      <c r="C4345" s="111"/>
      <c r="D4345" s="112"/>
      <c r="E4345" s="111" t="str">
        <f t="shared" ca="1" si="67"/>
        <v/>
      </c>
      <c r="F4345" s="2" t="str">
        <f>IFERROR(VLOOKUP($I$4&amp;"--"&amp;ROW(A4339),'Clie-F'!$B$5:$Z$7000,15,0),"")</f>
        <v/>
      </c>
      <c r="G4345" s="111" t="str">
        <f>IFERROR(VLOOKUP($I$4&amp;"--"&amp;ROW(A4339),'Clie-F'!$B$5:$Z$7000,13,0),"")</f>
        <v/>
      </c>
    </row>
    <row r="4346" spans="2:7" ht="30" customHeight="1" x14ac:dyDescent="0.3">
      <c r="B4346" s="113">
        <v>4340</v>
      </c>
      <c r="C4346" s="111"/>
      <c r="D4346" s="112"/>
      <c r="E4346" s="111" t="str">
        <f t="shared" ca="1" si="67"/>
        <v/>
      </c>
      <c r="F4346" s="2" t="str">
        <f>IFERROR(VLOOKUP($I$4&amp;"--"&amp;ROW(A4340),'Clie-F'!$B$5:$Z$7000,15,0),"")</f>
        <v/>
      </c>
      <c r="G4346" s="111" t="str">
        <f>IFERROR(VLOOKUP($I$4&amp;"--"&amp;ROW(A4340),'Clie-F'!$B$5:$Z$7000,13,0),"")</f>
        <v/>
      </c>
    </row>
    <row r="4347" spans="2:7" ht="30" customHeight="1" x14ac:dyDescent="0.3">
      <c r="B4347" s="113">
        <v>4341</v>
      </c>
      <c r="C4347" s="111"/>
      <c r="D4347" s="112"/>
      <c r="E4347" s="111" t="str">
        <f t="shared" ca="1" si="67"/>
        <v/>
      </c>
      <c r="F4347" s="2" t="str">
        <f>IFERROR(VLOOKUP($I$4&amp;"--"&amp;ROW(A4341),'Clie-F'!$B$5:$Z$7000,15,0),"")</f>
        <v/>
      </c>
      <c r="G4347" s="111" t="str">
        <f>IFERROR(VLOOKUP($I$4&amp;"--"&amp;ROW(A4341),'Clie-F'!$B$5:$Z$7000,13,0),"")</f>
        <v/>
      </c>
    </row>
    <row r="4348" spans="2:7" ht="30" customHeight="1" x14ac:dyDescent="0.3">
      <c r="B4348" s="113">
        <v>4342</v>
      </c>
      <c r="C4348" s="111"/>
      <c r="D4348" s="112"/>
      <c r="E4348" s="111" t="str">
        <f t="shared" ca="1" si="67"/>
        <v/>
      </c>
      <c r="F4348" s="2" t="str">
        <f>IFERROR(VLOOKUP($I$4&amp;"--"&amp;ROW(A4342),'Clie-F'!$B$5:$Z$7000,15,0),"")</f>
        <v/>
      </c>
      <c r="G4348" s="111" t="str">
        <f>IFERROR(VLOOKUP($I$4&amp;"--"&amp;ROW(A4342),'Clie-F'!$B$5:$Z$7000,13,0),"")</f>
        <v/>
      </c>
    </row>
    <row r="4349" spans="2:7" ht="30" customHeight="1" x14ac:dyDescent="0.3">
      <c r="B4349" s="113">
        <v>4343</v>
      </c>
      <c r="C4349" s="111"/>
      <c r="D4349" s="112"/>
      <c r="E4349" s="111" t="str">
        <f t="shared" ca="1" si="67"/>
        <v/>
      </c>
      <c r="F4349" s="2" t="str">
        <f>IFERROR(VLOOKUP($I$4&amp;"--"&amp;ROW(A4343),'Clie-F'!$B$5:$Z$7000,15,0),"")</f>
        <v/>
      </c>
      <c r="G4349" s="111" t="str">
        <f>IFERROR(VLOOKUP($I$4&amp;"--"&amp;ROW(A4343),'Clie-F'!$B$5:$Z$7000,13,0),"")</f>
        <v/>
      </c>
    </row>
    <row r="4350" spans="2:7" ht="30" customHeight="1" x14ac:dyDescent="0.3">
      <c r="B4350" s="113">
        <v>4344</v>
      </c>
      <c r="C4350" s="111"/>
      <c r="D4350" s="112"/>
      <c r="E4350" s="111" t="str">
        <f t="shared" ca="1" si="67"/>
        <v/>
      </c>
      <c r="F4350" s="2" t="str">
        <f>IFERROR(VLOOKUP($I$4&amp;"--"&amp;ROW(A4344),'Clie-F'!$B$5:$Z$7000,15,0),"")</f>
        <v/>
      </c>
      <c r="G4350" s="111" t="str">
        <f>IFERROR(VLOOKUP($I$4&amp;"--"&amp;ROW(A4344),'Clie-F'!$B$5:$Z$7000,13,0),"")</f>
        <v/>
      </c>
    </row>
    <row r="4351" spans="2:7" ht="30" customHeight="1" x14ac:dyDescent="0.3">
      <c r="B4351" s="113">
        <v>4345</v>
      </c>
      <c r="C4351" s="111"/>
      <c r="D4351" s="112"/>
      <c r="E4351" s="111" t="str">
        <f t="shared" ref="E4351:E4414" ca="1" si="68">IF(D4351,DATEDIF(D4351,TODAY(),"Y"),"")</f>
        <v/>
      </c>
      <c r="F4351" s="2" t="str">
        <f>IFERROR(VLOOKUP($I$4&amp;"--"&amp;ROW(A4345),'Clie-F'!$B$5:$Z$7000,15,0),"")</f>
        <v/>
      </c>
      <c r="G4351" s="111" t="str">
        <f>IFERROR(VLOOKUP($I$4&amp;"--"&amp;ROW(A4345),'Clie-F'!$B$5:$Z$7000,13,0),"")</f>
        <v/>
      </c>
    </row>
    <row r="4352" spans="2:7" ht="30" customHeight="1" x14ac:dyDescent="0.3">
      <c r="B4352" s="113">
        <v>4346</v>
      </c>
      <c r="C4352" s="111"/>
      <c r="D4352" s="112"/>
      <c r="E4352" s="111" t="str">
        <f t="shared" ca="1" si="68"/>
        <v/>
      </c>
      <c r="F4352" s="2" t="str">
        <f>IFERROR(VLOOKUP($I$4&amp;"--"&amp;ROW(A4346),'Clie-F'!$B$5:$Z$7000,15,0),"")</f>
        <v/>
      </c>
      <c r="G4352" s="111" t="str">
        <f>IFERROR(VLOOKUP($I$4&amp;"--"&amp;ROW(A4346),'Clie-F'!$B$5:$Z$7000,13,0),"")</f>
        <v/>
      </c>
    </row>
    <row r="4353" spans="2:7" ht="30" customHeight="1" x14ac:dyDescent="0.3">
      <c r="B4353" s="113">
        <v>4347</v>
      </c>
      <c r="C4353" s="111"/>
      <c r="D4353" s="112"/>
      <c r="E4353" s="111" t="str">
        <f t="shared" ca="1" si="68"/>
        <v/>
      </c>
      <c r="F4353" s="2" t="str">
        <f>IFERROR(VLOOKUP($I$4&amp;"--"&amp;ROW(A4347),'Clie-F'!$B$5:$Z$7000,15,0),"")</f>
        <v/>
      </c>
      <c r="G4353" s="111" t="str">
        <f>IFERROR(VLOOKUP($I$4&amp;"--"&amp;ROW(A4347),'Clie-F'!$B$5:$Z$7000,13,0),"")</f>
        <v/>
      </c>
    </row>
    <row r="4354" spans="2:7" ht="30" customHeight="1" x14ac:dyDescent="0.3">
      <c r="B4354" s="113">
        <v>4348</v>
      </c>
      <c r="C4354" s="111"/>
      <c r="D4354" s="112"/>
      <c r="E4354" s="111" t="str">
        <f t="shared" ca="1" si="68"/>
        <v/>
      </c>
      <c r="F4354" s="2" t="str">
        <f>IFERROR(VLOOKUP($I$4&amp;"--"&amp;ROW(A4348),'Clie-F'!$B$5:$Z$7000,15,0),"")</f>
        <v/>
      </c>
      <c r="G4354" s="111" t="str">
        <f>IFERROR(VLOOKUP($I$4&amp;"--"&amp;ROW(A4348),'Clie-F'!$B$5:$Z$7000,13,0),"")</f>
        <v/>
      </c>
    </row>
    <row r="4355" spans="2:7" ht="30" customHeight="1" x14ac:dyDescent="0.3">
      <c r="B4355" s="113">
        <v>4349</v>
      </c>
      <c r="C4355" s="111"/>
      <c r="D4355" s="112"/>
      <c r="E4355" s="111" t="str">
        <f t="shared" ca="1" si="68"/>
        <v/>
      </c>
      <c r="F4355" s="2" t="str">
        <f>IFERROR(VLOOKUP($I$4&amp;"--"&amp;ROW(A4349),'Clie-F'!$B$5:$Z$7000,15,0),"")</f>
        <v/>
      </c>
      <c r="G4355" s="111" t="str">
        <f>IFERROR(VLOOKUP($I$4&amp;"--"&amp;ROW(A4349),'Clie-F'!$B$5:$Z$7000,13,0),"")</f>
        <v/>
      </c>
    </row>
    <row r="4356" spans="2:7" ht="30" customHeight="1" x14ac:dyDescent="0.3">
      <c r="B4356" s="113">
        <v>4350</v>
      </c>
      <c r="C4356" s="111"/>
      <c r="D4356" s="112"/>
      <c r="E4356" s="111" t="str">
        <f t="shared" ca="1" si="68"/>
        <v/>
      </c>
      <c r="F4356" s="2" t="str">
        <f>IFERROR(VLOOKUP($I$4&amp;"--"&amp;ROW(A4350),'Clie-F'!$B$5:$Z$7000,15,0),"")</f>
        <v/>
      </c>
      <c r="G4356" s="111" t="str">
        <f>IFERROR(VLOOKUP($I$4&amp;"--"&amp;ROW(A4350),'Clie-F'!$B$5:$Z$7000,13,0),"")</f>
        <v/>
      </c>
    </row>
    <row r="4357" spans="2:7" ht="30" customHeight="1" x14ac:dyDescent="0.3">
      <c r="B4357" s="113">
        <v>4351</v>
      </c>
      <c r="C4357" s="111"/>
      <c r="D4357" s="112"/>
      <c r="E4357" s="111" t="str">
        <f t="shared" ca="1" si="68"/>
        <v/>
      </c>
      <c r="F4357" s="2" t="str">
        <f>IFERROR(VLOOKUP($I$4&amp;"--"&amp;ROW(A4351),'Clie-F'!$B$5:$Z$7000,15,0),"")</f>
        <v/>
      </c>
      <c r="G4357" s="111" t="str">
        <f>IFERROR(VLOOKUP($I$4&amp;"--"&amp;ROW(A4351),'Clie-F'!$B$5:$Z$7000,13,0),"")</f>
        <v/>
      </c>
    </row>
    <row r="4358" spans="2:7" ht="30" customHeight="1" x14ac:dyDescent="0.3">
      <c r="B4358" s="113">
        <v>4352</v>
      </c>
      <c r="C4358" s="111"/>
      <c r="D4358" s="112"/>
      <c r="E4358" s="111" t="str">
        <f t="shared" ca="1" si="68"/>
        <v/>
      </c>
      <c r="F4358" s="2" t="str">
        <f>IFERROR(VLOOKUP($I$4&amp;"--"&amp;ROW(A4352),'Clie-F'!$B$5:$Z$7000,15,0),"")</f>
        <v/>
      </c>
      <c r="G4358" s="111" t="str">
        <f>IFERROR(VLOOKUP($I$4&amp;"--"&amp;ROW(A4352),'Clie-F'!$B$5:$Z$7000,13,0),"")</f>
        <v/>
      </c>
    </row>
    <row r="4359" spans="2:7" ht="30" customHeight="1" x14ac:dyDescent="0.3">
      <c r="B4359" s="113">
        <v>4353</v>
      </c>
      <c r="C4359" s="111"/>
      <c r="D4359" s="112"/>
      <c r="E4359" s="111" t="str">
        <f t="shared" ca="1" si="68"/>
        <v/>
      </c>
      <c r="F4359" s="2" t="str">
        <f>IFERROR(VLOOKUP($I$4&amp;"--"&amp;ROW(A4353),'Clie-F'!$B$5:$Z$7000,15,0),"")</f>
        <v/>
      </c>
      <c r="G4359" s="111" t="str">
        <f>IFERROR(VLOOKUP($I$4&amp;"--"&amp;ROW(A4353),'Clie-F'!$B$5:$Z$7000,13,0),"")</f>
        <v/>
      </c>
    </row>
    <row r="4360" spans="2:7" ht="30" customHeight="1" x14ac:dyDescent="0.3">
      <c r="B4360" s="113">
        <v>4354</v>
      </c>
      <c r="C4360" s="111"/>
      <c r="D4360" s="112"/>
      <c r="E4360" s="111" t="str">
        <f t="shared" ca="1" si="68"/>
        <v/>
      </c>
      <c r="F4360" s="2" t="str">
        <f>IFERROR(VLOOKUP($I$4&amp;"--"&amp;ROW(A4354),'Clie-F'!$B$5:$Z$7000,15,0),"")</f>
        <v/>
      </c>
      <c r="G4360" s="111" t="str">
        <f>IFERROR(VLOOKUP($I$4&amp;"--"&amp;ROW(A4354),'Clie-F'!$B$5:$Z$7000,13,0),"")</f>
        <v/>
      </c>
    </row>
    <row r="4361" spans="2:7" ht="30" customHeight="1" x14ac:dyDescent="0.3">
      <c r="B4361" s="113">
        <v>4355</v>
      </c>
      <c r="C4361" s="111"/>
      <c r="D4361" s="112"/>
      <c r="E4361" s="111" t="str">
        <f t="shared" ca="1" si="68"/>
        <v/>
      </c>
      <c r="F4361" s="2" t="str">
        <f>IFERROR(VLOOKUP($I$4&amp;"--"&amp;ROW(A4355),'Clie-F'!$B$5:$Z$7000,15,0),"")</f>
        <v/>
      </c>
      <c r="G4361" s="111" t="str">
        <f>IFERROR(VLOOKUP($I$4&amp;"--"&amp;ROW(A4355),'Clie-F'!$B$5:$Z$7000,13,0),"")</f>
        <v/>
      </c>
    </row>
    <row r="4362" spans="2:7" ht="30" customHeight="1" x14ac:dyDescent="0.3">
      <c r="B4362" s="113">
        <v>4356</v>
      </c>
      <c r="C4362" s="111"/>
      <c r="D4362" s="112"/>
      <c r="E4362" s="111" t="str">
        <f t="shared" ca="1" si="68"/>
        <v/>
      </c>
      <c r="F4362" s="2" t="str">
        <f>IFERROR(VLOOKUP($I$4&amp;"--"&amp;ROW(A4356),'Clie-F'!$B$5:$Z$7000,15,0),"")</f>
        <v/>
      </c>
      <c r="G4362" s="111" t="str">
        <f>IFERROR(VLOOKUP($I$4&amp;"--"&amp;ROW(A4356),'Clie-F'!$B$5:$Z$7000,13,0),"")</f>
        <v/>
      </c>
    </row>
    <row r="4363" spans="2:7" ht="30" customHeight="1" x14ac:dyDescent="0.3">
      <c r="B4363" s="113">
        <v>4357</v>
      </c>
      <c r="C4363" s="111"/>
      <c r="D4363" s="112"/>
      <c r="E4363" s="111" t="str">
        <f t="shared" ca="1" si="68"/>
        <v/>
      </c>
      <c r="F4363" s="2" t="str">
        <f>IFERROR(VLOOKUP($I$4&amp;"--"&amp;ROW(A4357),'Clie-F'!$B$5:$Z$7000,15,0),"")</f>
        <v/>
      </c>
      <c r="G4363" s="111" t="str">
        <f>IFERROR(VLOOKUP($I$4&amp;"--"&amp;ROW(A4357),'Clie-F'!$B$5:$Z$7000,13,0),"")</f>
        <v/>
      </c>
    </row>
    <row r="4364" spans="2:7" ht="30" customHeight="1" x14ac:dyDescent="0.3">
      <c r="B4364" s="113">
        <v>4358</v>
      </c>
      <c r="C4364" s="111"/>
      <c r="D4364" s="112"/>
      <c r="E4364" s="111" t="str">
        <f t="shared" ca="1" si="68"/>
        <v/>
      </c>
      <c r="F4364" s="2" t="str">
        <f>IFERROR(VLOOKUP($I$4&amp;"--"&amp;ROW(A4358),'Clie-F'!$B$5:$Z$7000,15,0),"")</f>
        <v/>
      </c>
      <c r="G4364" s="111" t="str">
        <f>IFERROR(VLOOKUP($I$4&amp;"--"&amp;ROW(A4358),'Clie-F'!$B$5:$Z$7000,13,0),"")</f>
        <v/>
      </c>
    </row>
    <row r="4365" spans="2:7" ht="30" customHeight="1" x14ac:dyDescent="0.3">
      <c r="B4365" s="113">
        <v>4359</v>
      </c>
      <c r="C4365" s="111"/>
      <c r="D4365" s="112"/>
      <c r="E4365" s="111" t="str">
        <f t="shared" ca="1" si="68"/>
        <v/>
      </c>
      <c r="F4365" s="2" t="str">
        <f>IFERROR(VLOOKUP($I$4&amp;"--"&amp;ROW(A4359),'Clie-F'!$B$5:$Z$7000,15,0),"")</f>
        <v/>
      </c>
      <c r="G4365" s="111" t="str">
        <f>IFERROR(VLOOKUP($I$4&amp;"--"&amp;ROW(A4359),'Clie-F'!$B$5:$Z$7000,13,0),"")</f>
        <v/>
      </c>
    </row>
    <row r="4366" spans="2:7" ht="30" customHeight="1" x14ac:dyDescent="0.3">
      <c r="B4366" s="113">
        <v>4360</v>
      </c>
      <c r="C4366" s="111"/>
      <c r="D4366" s="112"/>
      <c r="E4366" s="111" t="str">
        <f t="shared" ca="1" si="68"/>
        <v/>
      </c>
      <c r="F4366" s="2" t="str">
        <f>IFERROR(VLOOKUP($I$4&amp;"--"&amp;ROW(A4360),'Clie-F'!$B$5:$Z$7000,15,0),"")</f>
        <v/>
      </c>
      <c r="G4366" s="111" t="str">
        <f>IFERROR(VLOOKUP($I$4&amp;"--"&amp;ROW(A4360),'Clie-F'!$B$5:$Z$7000,13,0),"")</f>
        <v/>
      </c>
    </row>
    <row r="4367" spans="2:7" ht="30" customHeight="1" x14ac:dyDescent="0.3">
      <c r="B4367" s="113">
        <v>4361</v>
      </c>
      <c r="C4367" s="111"/>
      <c r="D4367" s="112"/>
      <c r="E4367" s="111" t="str">
        <f t="shared" ca="1" si="68"/>
        <v/>
      </c>
      <c r="F4367" s="2" t="str">
        <f>IFERROR(VLOOKUP($I$4&amp;"--"&amp;ROW(A4361),'Clie-F'!$B$5:$Z$7000,15,0),"")</f>
        <v/>
      </c>
      <c r="G4367" s="111" t="str">
        <f>IFERROR(VLOOKUP($I$4&amp;"--"&amp;ROW(A4361),'Clie-F'!$B$5:$Z$7000,13,0),"")</f>
        <v/>
      </c>
    </row>
    <row r="4368" spans="2:7" ht="30" customHeight="1" x14ac:dyDescent="0.3">
      <c r="B4368" s="113">
        <v>4362</v>
      </c>
      <c r="C4368" s="111"/>
      <c r="D4368" s="112"/>
      <c r="E4368" s="111" t="str">
        <f t="shared" ca="1" si="68"/>
        <v/>
      </c>
      <c r="F4368" s="2" t="str">
        <f>IFERROR(VLOOKUP($I$4&amp;"--"&amp;ROW(A4362),'Clie-F'!$B$5:$Z$7000,15,0),"")</f>
        <v/>
      </c>
      <c r="G4368" s="111" t="str">
        <f>IFERROR(VLOOKUP($I$4&amp;"--"&amp;ROW(A4362),'Clie-F'!$B$5:$Z$7000,13,0),"")</f>
        <v/>
      </c>
    </row>
    <row r="4369" spans="2:7" ht="30" customHeight="1" x14ac:dyDescent="0.3">
      <c r="B4369" s="113">
        <v>4363</v>
      </c>
      <c r="C4369" s="111"/>
      <c r="D4369" s="112"/>
      <c r="E4369" s="111" t="str">
        <f t="shared" ca="1" si="68"/>
        <v/>
      </c>
      <c r="F4369" s="2" t="str">
        <f>IFERROR(VLOOKUP($I$4&amp;"--"&amp;ROW(A4363),'Clie-F'!$B$5:$Z$7000,15,0),"")</f>
        <v/>
      </c>
      <c r="G4369" s="111" t="str">
        <f>IFERROR(VLOOKUP($I$4&amp;"--"&amp;ROW(A4363),'Clie-F'!$B$5:$Z$7000,13,0),"")</f>
        <v/>
      </c>
    </row>
    <row r="4370" spans="2:7" ht="30" customHeight="1" x14ac:dyDescent="0.3">
      <c r="B4370" s="113">
        <v>4364</v>
      </c>
      <c r="C4370" s="111"/>
      <c r="D4370" s="112"/>
      <c r="E4370" s="111" t="str">
        <f t="shared" ca="1" si="68"/>
        <v/>
      </c>
      <c r="F4370" s="2" t="str">
        <f>IFERROR(VLOOKUP($I$4&amp;"--"&amp;ROW(A4364),'Clie-F'!$B$5:$Z$7000,15,0),"")</f>
        <v/>
      </c>
      <c r="G4370" s="111" t="str">
        <f>IFERROR(VLOOKUP($I$4&amp;"--"&amp;ROW(A4364),'Clie-F'!$B$5:$Z$7000,13,0),"")</f>
        <v/>
      </c>
    </row>
    <row r="4371" spans="2:7" ht="30" customHeight="1" x14ac:dyDescent="0.3">
      <c r="B4371" s="113">
        <v>4365</v>
      </c>
      <c r="C4371" s="111"/>
      <c r="D4371" s="112"/>
      <c r="E4371" s="111" t="str">
        <f t="shared" ca="1" si="68"/>
        <v/>
      </c>
      <c r="F4371" s="2" t="str">
        <f>IFERROR(VLOOKUP($I$4&amp;"--"&amp;ROW(A4365),'Clie-F'!$B$5:$Z$7000,15,0),"")</f>
        <v/>
      </c>
      <c r="G4371" s="111" t="str">
        <f>IFERROR(VLOOKUP($I$4&amp;"--"&amp;ROW(A4365),'Clie-F'!$B$5:$Z$7000,13,0),"")</f>
        <v/>
      </c>
    </row>
    <row r="4372" spans="2:7" ht="30" customHeight="1" x14ac:dyDescent="0.3">
      <c r="B4372" s="113">
        <v>4366</v>
      </c>
      <c r="C4372" s="111"/>
      <c r="D4372" s="112"/>
      <c r="E4372" s="111" t="str">
        <f t="shared" ca="1" si="68"/>
        <v/>
      </c>
      <c r="F4372" s="2" t="str">
        <f>IFERROR(VLOOKUP($I$4&amp;"--"&amp;ROW(A4366),'Clie-F'!$B$5:$Z$7000,15,0),"")</f>
        <v/>
      </c>
      <c r="G4372" s="111" t="str">
        <f>IFERROR(VLOOKUP($I$4&amp;"--"&amp;ROW(A4366),'Clie-F'!$B$5:$Z$7000,13,0),"")</f>
        <v/>
      </c>
    </row>
    <row r="4373" spans="2:7" ht="30" customHeight="1" x14ac:dyDescent="0.3">
      <c r="B4373" s="113">
        <v>4367</v>
      </c>
      <c r="C4373" s="111"/>
      <c r="D4373" s="112"/>
      <c r="E4373" s="111" t="str">
        <f t="shared" ca="1" si="68"/>
        <v/>
      </c>
      <c r="F4373" s="2" t="str">
        <f>IFERROR(VLOOKUP($I$4&amp;"--"&amp;ROW(A4367),'Clie-F'!$B$5:$Z$7000,15,0),"")</f>
        <v/>
      </c>
      <c r="G4373" s="111" t="str">
        <f>IFERROR(VLOOKUP($I$4&amp;"--"&amp;ROW(A4367),'Clie-F'!$B$5:$Z$7000,13,0),"")</f>
        <v/>
      </c>
    </row>
    <row r="4374" spans="2:7" ht="30" customHeight="1" x14ac:dyDescent="0.3">
      <c r="B4374" s="113">
        <v>4368</v>
      </c>
      <c r="C4374" s="111"/>
      <c r="D4374" s="112"/>
      <c r="E4374" s="111" t="str">
        <f t="shared" ca="1" si="68"/>
        <v/>
      </c>
      <c r="F4374" s="2" t="str">
        <f>IFERROR(VLOOKUP($I$4&amp;"--"&amp;ROW(A4368),'Clie-F'!$B$5:$Z$7000,15,0),"")</f>
        <v/>
      </c>
      <c r="G4374" s="111" t="str">
        <f>IFERROR(VLOOKUP($I$4&amp;"--"&amp;ROW(A4368),'Clie-F'!$B$5:$Z$7000,13,0),"")</f>
        <v/>
      </c>
    </row>
    <row r="4375" spans="2:7" ht="30" customHeight="1" x14ac:dyDescent="0.3">
      <c r="B4375" s="113">
        <v>4369</v>
      </c>
      <c r="C4375" s="111"/>
      <c r="D4375" s="112"/>
      <c r="E4375" s="111" t="str">
        <f t="shared" ca="1" si="68"/>
        <v/>
      </c>
      <c r="F4375" s="2" t="str">
        <f>IFERROR(VLOOKUP($I$4&amp;"--"&amp;ROW(A4369),'Clie-F'!$B$5:$Z$7000,15,0),"")</f>
        <v/>
      </c>
      <c r="G4375" s="111" t="str">
        <f>IFERROR(VLOOKUP($I$4&amp;"--"&amp;ROW(A4369),'Clie-F'!$B$5:$Z$7000,13,0),"")</f>
        <v/>
      </c>
    </row>
    <row r="4376" spans="2:7" ht="30" customHeight="1" x14ac:dyDescent="0.3">
      <c r="B4376" s="113">
        <v>4370</v>
      </c>
      <c r="C4376" s="111"/>
      <c r="D4376" s="112"/>
      <c r="E4376" s="111" t="str">
        <f t="shared" ca="1" si="68"/>
        <v/>
      </c>
      <c r="F4376" s="2" t="str">
        <f>IFERROR(VLOOKUP($I$4&amp;"--"&amp;ROW(A4370),'Clie-F'!$B$5:$Z$7000,15,0),"")</f>
        <v/>
      </c>
      <c r="G4376" s="111" t="str">
        <f>IFERROR(VLOOKUP($I$4&amp;"--"&amp;ROW(A4370),'Clie-F'!$B$5:$Z$7000,13,0),"")</f>
        <v/>
      </c>
    </row>
    <row r="4377" spans="2:7" ht="30" customHeight="1" x14ac:dyDescent="0.3">
      <c r="B4377" s="113">
        <v>4371</v>
      </c>
      <c r="C4377" s="111"/>
      <c r="D4377" s="112"/>
      <c r="E4377" s="111" t="str">
        <f t="shared" ca="1" si="68"/>
        <v/>
      </c>
      <c r="F4377" s="2" t="str">
        <f>IFERROR(VLOOKUP($I$4&amp;"--"&amp;ROW(A4371),'Clie-F'!$B$5:$Z$7000,15,0),"")</f>
        <v/>
      </c>
      <c r="G4377" s="111" t="str">
        <f>IFERROR(VLOOKUP($I$4&amp;"--"&amp;ROW(A4371),'Clie-F'!$B$5:$Z$7000,13,0),"")</f>
        <v/>
      </c>
    </row>
    <row r="4378" spans="2:7" ht="30" customHeight="1" x14ac:dyDescent="0.3">
      <c r="B4378" s="113">
        <v>4372</v>
      </c>
      <c r="C4378" s="111"/>
      <c r="D4378" s="112"/>
      <c r="E4378" s="111" t="str">
        <f t="shared" ca="1" si="68"/>
        <v/>
      </c>
      <c r="F4378" s="2" t="str">
        <f>IFERROR(VLOOKUP($I$4&amp;"--"&amp;ROW(A4372),'Clie-F'!$B$5:$Z$7000,15,0),"")</f>
        <v/>
      </c>
      <c r="G4378" s="111" t="str">
        <f>IFERROR(VLOOKUP($I$4&amp;"--"&amp;ROW(A4372),'Clie-F'!$B$5:$Z$7000,13,0),"")</f>
        <v/>
      </c>
    </row>
    <row r="4379" spans="2:7" ht="30" customHeight="1" x14ac:dyDescent="0.3">
      <c r="B4379" s="113">
        <v>4373</v>
      </c>
      <c r="C4379" s="111"/>
      <c r="D4379" s="112"/>
      <c r="E4379" s="111" t="str">
        <f t="shared" ca="1" si="68"/>
        <v/>
      </c>
      <c r="F4379" s="2" t="str">
        <f>IFERROR(VLOOKUP($I$4&amp;"--"&amp;ROW(A4373),'Clie-F'!$B$5:$Z$7000,15,0),"")</f>
        <v/>
      </c>
      <c r="G4379" s="111" t="str">
        <f>IFERROR(VLOOKUP($I$4&amp;"--"&amp;ROW(A4373),'Clie-F'!$B$5:$Z$7000,13,0),"")</f>
        <v/>
      </c>
    </row>
    <row r="4380" spans="2:7" ht="30" customHeight="1" x14ac:dyDescent="0.3">
      <c r="B4380" s="113">
        <v>4374</v>
      </c>
      <c r="C4380" s="111"/>
      <c r="D4380" s="112"/>
      <c r="E4380" s="111" t="str">
        <f t="shared" ca="1" si="68"/>
        <v/>
      </c>
      <c r="F4380" s="2" t="str">
        <f>IFERROR(VLOOKUP($I$4&amp;"--"&amp;ROW(A4374),'Clie-F'!$B$5:$Z$7000,15,0),"")</f>
        <v/>
      </c>
      <c r="G4380" s="111" t="str">
        <f>IFERROR(VLOOKUP($I$4&amp;"--"&amp;ROW(A4374),'Clie-F'!$B$5:$Z$7000,13,0),"")</f>
        <v/>
      </c>
    </row>
    <row r="4381" spans="2:7" ht="30" customHeight="1" x14ac:dyDescent="0.3">
      <c r="B4381" s="113">
        <v>4375</v>
      </c>
      <c r="C4381" s="111"/>
      <c r="D4381" s="112"/>
      <c r="E4381" s="111" t="str">
        <f t="shared" ca="1" si="68"/>
        <v/>
      </c>
      <c r="F4381" s="2" t="str">
        <f>IFERROR(VLOOKUP($I$4&amp;"--"&amp;ROW(A4375),'Clie-F'!$B$5:$Z$7000,15,0),"")</f>
        <v/>
      </c>
      <c r="G4381" s="111" t="str">
        <f>IFERROR(VLOOKUP($I$4&amp;"--"&amp;ROW(A4375),'Clie-F'!$B$5:$Z$7000,13,0),"")</f>
        <v/>
      </c>
    </row>
    <row r="4382" spans="2:7" ht="30" customHeight="1" x14ac:dyDescent="0.3">
      <c r="B4382" s="113">
        <v>4376</v>
      </c>
      <c r="C4382" s="111"/>
      <c r="D4382" s="112"/>
      <c r="E4382" s="111" t="str">
        <f t="shared" ca="1" si="68"/>
        <v/>
      </c>
      <c r="F4382" s="2" t="str">
        <f>IFERROR(VLOOKUP($I$4&amp;"--"&amp;ROW(A4376),'Clie-F'!$B$5:$Z$7000,15,0),"")</f>
        <v/>
      </c>
      <c r="G4382" s="111" t="str">
        <f>IFERROR(VLOOKUP($I$4&amp;"--"&amp;ROW(A4376),'Clie-F'!$B$5:$Z$7000,13,0),"")</f>
        <v/>
      </c>
    </row>
    <row r="4383" spans="2:7" ht="30" customHeight="1" x14ac:dyDescent="0.3">
      <c r="B4383" s="113">
        <v>4377</v>
      </c>
      <c r="C4383" s="111"/>
      <c r="D4383" s="112"/>
      <c r="E4383" s="111" t="str">
        <f t="shared" ca="1" si="68"/>
        <v/>
      </c>
      <c r="F4383" s="2" t="str">
        <f>IFERROR(VLOOKUP($I$4&amp;"--"&amp;ROW(A4377),'Clie-F'!$B$5:$Z$7000,15,0),"")</f>
        <v/>
      </c>
      <c r="G4383" s="111" t="str">
        <f>IFERROR(VLOOKUP($I$4&amp;"--"&amp;ROW(A4377),'Clie-F'!$B$5:$Z$7000,13,0),"")</f>
        <v/>
      </c>
    </row>
    <row r="4384" spans="2:7" ht="30" customHeight="1" x14ac:dyDescent="0.3">
      <c r="B4384" s="113">
        <v>4378</v>
      </c>
      <c r="C4384" s="111"/>
      <c r="D4384" s="112"/>
      <c r="E4384" s="111" t="str">
        <f t="shared" ca="1" si="68"/>
        <v/>
      </c>
      <c r="F4384" s="2" t="str">
        <f>IFERROR(VLOOKUP($I$4&amp;"--"&amp;ROW(A4378),'Clie-F'!$B$5:$Z$7000,15,0),"")</f>
        <v/>
      </c>
      <c r="G4384" s="111" t="str">
        <f>IFERROR(VLOOKUP($I$4&amp;"--"&amp;ROW(A4378),'Clie-F'!$B$5:$Z$7000,13,0),"")</f>
        <v/>
      </c>
    </row>
    <row r="4385" spans="2:7" ht="30" customHeight="1" x14ac:dyDescent="0.3">
      <c r="B4385" s="113">
        <v>4379</v>
      </c>
      <c r="C4385" s="111"/>
      <c r="D4385" s="112"/>
      <c r="E4385" s="111" t="str">
        <f t="shared" ca="1" si="68"/>
        <v/>
      </c>
      <c r="F4385" s="2" t="str">
        <f>IFERROR(VLOOKUP($I$4&amp;"--"&amp;ROW(A4379),'Clie-F'!$B$5:$Z$7000,15,0),"")</f>
        <v/>
      </c>
      <c r="G4385" s="111" t="str">
        <f>IFERROR(VLOOKUP($I$4&amp;"--"&amp;ROW(A4379),'Clie-F'!$B$5:$Z$7000,13,0),"")</f>
        <v/>
      </c>
    </row>
    <row r="4386" spans="2:7" ht="30" customHeight="1" x14ac:dyDescent="0.3">
      <c r="B4386" s="113">
        <v>4380</v>
      </c>
      <c r="C4386" s="111"/>
      <c r="D4386" s="112"/>
      <c r="E4386" s="111" t="str">
        <f t="shared" ca="1" si="68"/>
        <v/>
      </c>
      <c r="F4386" s="2" t="str">
        <f>IFERROR(VLOOKUP($I$4&amp;"--"&amp;ROW(A4380),'Clie-F'!$B$5:$Z$7000,15,0),"")</f>
        <v/>
      </c>
      <c r="G4386" s="111" t="str">
        <f>IFERROR(VLOOKUP($I$4&amp;"--"&amp;ROW(A4380),'Clie-F'!$B$5:$Z$7000,13,0),"")</f>
        <v/>
      </c>
    </row>
    <row r="4387" spans="2:7" ht="30" customHeight="1" x14ac:dyDescent="0.3">
      <c r="B4387" s="113">
        <v>4381</v>
      </c>
      <c r="C4387" s="111"/>
      <c r="D4387" s="112"/>
      <c r="E4387" s="111" t="str">
        <f t="shared" ca="1" si="68"/>
        <v/>
      </c>
      <c r="F4387" s="2" t="str">
        <f>IFERROR(VLOOKUP($I$4&amp;"--"&amp;ROW(A4381),'Clie-F'!$B$5:$Z$7000,15,0),"")</f>
        <v/>
      </c>
      <c r="G4387" s="111" t="str">
        <f>IFERROR(VLOOKUP($I$4&amp;"--"&amp;ROW(A4381),'Clie-F'!$B$5:$Z$7000,13,0),"")</f>
        <v/>
      </c>
    </row>
    <row r="4388" spans="2:7" ht="30" customHeight="1" x14ac:dyDescent="0.3">
      <c r="B4388" s="113">
        <v>4382</v>
      </c>
      <c r="C4388" s="111"/>
      <c r="D4388" s="112"/>
      <c r="E4388" s="111" t="str">
        <f t="shared" ca="1" si="68"/>
        <v/>
      </c>
      <c r="F4388" s="2" t="str">
        <f>IFERROR(VLOOKUP($I$4&amp;"--"&amp;ROW(A4382),'Clie-F'!$B$5:$Z$7000,15,0),"")</f>
        <v/>
      </c>
      <c r="G4388" s="111" t="str">
        <f>IFERROR(VLOOKUP($I$4&amp;"--"&amp;ROW(A4382),'Clie-F'!$B$5:$Z$7000,13,0),"")</f>
        <v/>
      </c>
    </row>
    <row r="4389" spans="2:7" ht="30" customHeight="1" x14ac:dyDescent="0.3">
      <c r="B4389" s="113">
        <v>4383</v>
      </c>
      <c r="C4389" s="111"/>
      <c r="D4389" s="112"/>
      <c r="E4389" s="111" t="str">
        <f t="shared" ca="1" si="68"/>
        <v/>
      </c>
      <c r="F4389" s="2" t="str">
        <f>IFERROR(VLOOKUP($I$4&amp;"--"&amp;ROW(A4383),'Clie-F'!$B$5:$Z$7000,15,0),"")</f>
        <v/>
      </c>
      <c r="G4389" s="111" t="str">
        <f>IFERROR(VLOOKUP($I$4&amp;"--"&amp;ROW(A4383),'Clie-F'!$B$5:$Z$7000,13,0),"")</f>
        <v/>
      </c>
    </row>
    <row r="4390" spans="2:7" ht="30" customHeight="1" x14ac:dyDescent="0.3">
      <c r="B4390" s="113">
        <v>4384</v>
      </c>
      <c r="C4390" s="111"/>
      <c r="D4390" s="112"/>
      <c r="E4390" s="111" t="str">
        <f t="shared" ca="1" si="68"/>
        <v/>
      </c>
      <c r="F4390" s="2" t="str">
        <f>IFERROR(VLOOKUP($I$4&amp;"--"&amp;ROW(A4384),'Clie-F'!$B$5:$Z$7000,15,0),"")</f>
        <v/>
      </c>
      <c r="G4390" s="111" t="str">
        <f>IFERROR(VLOOKUP($I$4&amp;"--"&amp;ROW(A4384),'Clie-F'!$B$5:$Z$7000,13,0),"")</f>
        <v/>
      </c>
    </row>
    <row r="4391" spans="2:7" ht="30" customHeight="1" x14ac:dyDescent="0.3">
      <c r="B4391" s="113">
        <v>4385</v>
      </c>
      <c r="C4391" s="111"/>
      <c r="D4391" s="112"/>
      <c r="E4391" s="111" t="str">
        <f t="shared" ca="1" si="68"/>
        <v/>
      </c>
      <c r="F4391" s="2" t="str">
        <f>IFERROR(VLOOKUP($I$4&amp;"--"&amp;ROW(A4385),'Clie-F'!$B$5:$Z$7000,15,0),"")</f>
        <v/>
      </c>
      <c r="G4391" s="111" t="str">
        <f>IFERROR(VLOOKUP($I$4&amp;"--"&amp;ROW(A4385),'Clie-F'!$B$5:$Z$7000,13,0),"")</f>
        <v/>
      </c>
    </row>
    <row r="4392" spans="2:7" ht="30" customHeight="1" x14ac:dyDescent="0.3">
      <c r="B4392" s="113">
        <v>4386</v>
      </c>
      <c r="C4392" s="111"/>
      <c r="D4392" s="112"/>
      <c r="E4392" s="111" t="str">
        <f t="shared" ca="1" si="68"/>
        <v/>
      </c>
      <c r="F4392" s="2" t="str">
        <f>IFERROR(VLOOKUP($I$4&amp;"--"&amp;ROW(A4386),'Clie-F'!$B$5:$Z$7000,15,0),"")</f>
        <v/>
      </c>
      <c r="G4392" s="111" t="str">
        <f>IFERROR(VLOOKUP($I$4&amp;"--"&amp;ROW(A4386),'Clie-F'!$B$5:$Z$7000,13,0),"")</f>
        <v/>
      </c>
    </row>
    <row r="4393" spans="2:7" ht="30" customHeight="1" x14ac:dyDescent="0.3">
      <c r="B4393" s="113">
        <v>4387</v>
      </c>
      <c r="C4393" s="111"/>
      <c r="D4393" s="112"/>
      <c r="E4393" s="111" t="str">
        <f t="shared" ca="1" si="68"/>
        <v/>
      </c>
      <c r="F4393" s="2" t="str">
        <f>IFERROR(VLOOKUP($I$4&amp;"--"&amp;ROW(A4387),'Clie-F'!$B$5:$Z$7000,15,0),"")</f>
        <v/>
      </c>
      <c r="G4393" s="111" t="str">
        <f>IFERROR(VLOOKUP($I$4&amp;"--"&amp;ROW(A4387),'Clie-F'!$B$5:$Z$7000,13,0),"")</f>
        <v/>
      </c>
    </row>
    <row r="4394" spans="2:7" ht="30" customHeight="1" x14ac:dyDescent="0.3">
      <c r="B4394" s="113">
        <v>4388</v>
      </c>
      <c r="C4394" s="111"/>
      <c r="D4394" s="112"/>
      <c r="E4394" s="111" t="str">
        <f t="shared" ca="1" si="68"/>
        <v/>
      </c>
      <c r="F4394" s="2" t="str">
        <f>IFERROR(VLOOKUP($I$4&amp;"--"&amp;ROW(A4388),'Clie-F'!$B$5:$Z$7000,15,0),"")</f>
        <v/>
      </c>
      <c r="G4394" s="111" t="str">
        <f>IFERROR(VLOOKUP($I$4&amp;"--"&amp;ROW(A4388),'Clie-F'!$B$5:$Z$7000,13,0),"")</f>
        <v/>
      </c>
    </row>
    <row r="4395" spans="2:7" ht="30" customHeight="1" x14ac:dyDescent="0.3">
      <c r="B4395" s="113">
        <v>4389</v>
      </c>
      <c r="C4395" s="111"/>
      <c r="D4395" s="112"/>
      <c r="E4395" s="111" t="str">
        <f t="shared" ca="1" si="68"/>
        <v/>
      </c>
      <c r="F4395" s="2" t="str">
        <f>IFERROR(VLOOKUP($I$4&amp;"--"&amp;ROW(A4389),'Clie-F'!$B$5:$Z$7000,15,0),"")</f>
        <v/>
      </c>
      <c r="G4395" s="111" t="str">
        <f>IFERROR(VLOOKUP($I$4&amp;"--"&amp;ROW(A4389),'Clie-F'!$B$5:$Z$7000,13,0),"")</f>
        <v/>
      </c>
    </row>
    <row r="4396" spans="2:7" ht="30" customHeight="1" x14ac:dyDescent="0.3">
      <c r="B4396" s="113">
        <v>4390</v>
      </c>
      <c r="C4396" s="111"/>
      <c r="D4396" s="112"/>
      <c r="E4396" s="111" t="str">
        <f t="shared" ca="1" si="68"/>
        <v/>
      </c>
      <c r="F4396" s="2" t="str">
        <f>IFERROR(VLOOKUP($I$4&amp;"--"&amp;ROW(A4390),'Clie-F'!$B$5:$Z$7000,15,0),"")</f>
        <v/>
      </c>
      <c r="G4396" s="111" t="str">
        <f>IFERROR(VLOOKUP($I$4&amp;"--"&amp;ROW(A4390),'Clie-F'!$B$5:$Z$7000,13,0),"")</f>
        <v/>
      </c>
    </row>
    <row r="4397" spans="2:7" ht="30" customHeight="1" x14ac:dyDescent="0.3">
      <c r="B4397" s="113">
        <v>4391</v>
      </c>
      <c r="C4397" s="111"/>
      <c r="D4397" s="112"/>
      <c r="E4397" s="111" t="str">
        <f t="shared" ca="1" si="68"/>
        <v/>
      </c>
      <c r="F4397" s="2" t="str">
        <f>IFERROR(VLOOKUP($I$4&amp;"--"&amp;ROW(A4391),'Clie-F'!$B$5:$Z$7000,15,0),"")</f>
        <v/>
      </c>
      <c r="G4397" s="111" t="str">
        <f>IFERROR(VLOOKUP($I$4&amp;"--"&amp;ROW(A4391),'Clie-F'!$B$5:$Z$7000,13,0),"")</f>
        <v/>
      </c>
    </row>
    <row r="4398" spans="2:7" ht="30" customHeight="1" x14ac:dyDescent="0.3">
      <c r="B4398" s="113">
        <v>4392</v>
      </c>
      <c r="C4398" s="111"/>
      <c r="D4398" s="112"/>
      <c r="E4398" s="111" t="str">
        <f t="shared" ca="1" si="68"/>
        <v/>
      </c>
      <c r="F4398" s="2" t="str">
        <f>IFERROR(VLOOKUP($I$4&amp;"--"&amp;ROW(A4392),'Clie-F'!$B$5:$Z$7000,15,0),"")</f>
        <v/>
      </c>
      <c r="G4398" s="111" t="str">
        <f>IFERROR(VLOOKUP($I$4&amp;"--"&amp;ROW(A4392),'Clie-F'!$B$5:$Z$7000,13,0),"")</f>
        <v/>
      </c>
    </row>
    <row r="4399" spans="2:7" ht="30" customHeight="1" x14ac:dyDescent="0.3">
      <c r="B4399" s="113">
        <v>4393</v>
      </c>
      <c r="C4399" s="111"/>
      <c r="D4399" s="112"/>
      <c r="E4399" s="111" t="str">
        <f t="shared" ca="1" si="68"/>
        <v/>
      </c>
      <c r="F4399" s="2" t="str">
        <f>IFERROR(VLOOKUP($I$4&amp;"--"&amp;ROW(A4393),'Clie-F'!$B$5:$Z$7000,15,0),"")</f>
        <v/>
      </c>
      <c r="G4399" s="111" t="str">
        <f>IFERROR(VLOOKUP($I$4&amp;"--"&amp;ROW(A4393),'Clie-F'!$B$5:$Z$7000,13,0),"")</f>
        <v/>
      </c>
    </row>
    <row r="4400" spans="2:7" ht="30" customHeight="1" x14ac:dyDescent="0.3">
      <c r="B4400" s="113">
        <v>4394</v>
      </c>
      <c r="C4400" s="111"/>
      <c r="D4400" s="112"/>
      <c r="E4400" s="111" t="str">
        <f t="shared" ca="1" si="68"/>
        <v/>
      </c>
      <c r="F4400" s="2" t="str">
        <f>IFERROR(VLOOKUP($I$4&amp;"--"&amp;ROW(A4394),'Clie-F'!$B$5:$Z$7000,15,0),"")</f>
        <v/>
      </c>
      <c r="G4400" s="111" t="str">
        <f>IFERROR(VLOOKUP($I$4&amp;"--"&amp;ROW(A4394),'Clie-F'!$B$5:$Z$7000,13,0),"")</f>
        <v/>
      </c>
    </row>
    <row r="4401" spans="2:7" ht="30" customHeight="1" x14ac:dyDescent="0.3">
      <c r="B4401" s="113">
        <v>4395</v>
      </c>
      <c r="C4401" s="111"/>
      <c r="D4401" s="112"/>
      <c r="E4401" s="111" t="str">
        <f t="shared" ca="1" si="68"/>
        <v/>
      </c>
      <c r="F4401" s="2" t="str">
        <f>IFERROR(VLOOKUP($I$4&amp;"--"&amp;ROW(A4395),'Clie-F'!$B$5:$Z$7000,15,0),"")</f>
        <v/>
      </c>
      <c r="G4401" s="111" t="str">
        <f>IFERROR(VLOOKUP($I$4&amp;"--"&amp;ROW(A4395),'Clie-F'!$B$5:$Z$7000,13,0),"")</f>
        <v/>
      </c>
    </row>
    <row r="4402" spans="2:7" ht="30" customHeight="1" x14ac:dyDescent="0.3">
      <c r="B4402" s="113">
        <v>4396</v>
      </c>
      <c r="C4402" s="111"/>
      <c r="D4402" s="112"/>
      <c r="E4402" s="111" t="str">
        <f t="shared" ca="1" si="68"/>
        <v/>
      </c>
      <c r="F4402" s="2" t="str">
        <f>IFERROR(VLOOKUP($I$4&amp;"--"&amp;ROW(A4396),'Clie-F'!$B$5:$Z$7000,15,0),"")</f>
        <v/>
      </c>
      <c r="G4402" s="111" t="str">
        <f>IFERROR(VLOOKUP($I$4&amp;"--"&amp;ROW(A4396),'Clie-F'!$B$5:$Z$7000,13,0),"")</f>
        <v/>
      </c>
    </row>
    <row r="4403" spans="2:7" ht="30" customHeight="1" x14ac:dyDescent="0.3">
      <c r="B4403" s="113">
        <v>4397</v>
      </c>
      <c r="C4403" s="111"/>
      <c r="D4403" s="112"/>
      <c r="E4403" s="111" t="str">
        <f t="shared" ca="1" si="68"/>
        <v/>
      </c>
      <c r="F4403" s="2" t="str">
        <f>IFERROR(VLOOKUP($I$4&amp;"--"&amp;ROW(A4397),'Clie-F'!$B$5:$Z$7000,15,0),"")</f>
        <v/>
      </c>
      <c r="G4403" s="111" t="str">
        <f>IFERROR(VLOOKUP($I$4&amp;"--"&amp;ROW(A4397),'Clie-F'!$B$5:$Z$7000,13,0),"")</f>
        <v/>
      </c>
    </row>
    <row r="4404" spans="2:7" ht="30" customHeight="1" x14ac:dyDescent="0.3">
      <c r="B4404" s="113">
        <v>4398</v>
      </c>
      <c r="C4404" s="111"/>
      <c r="D4404" s="112"/>
      <c r="E4404" s="111" t="str">
        <f t="shared" ca="1" si="68"/>
        <v/>
      </c>
      <c r="F4404" s="2" t="str">
        <f>IFERROR(VLOOKUP($I$4&amp;"--"&amp;ROW(A4398),'Clie-F'!$B$5:$Z$7000,15,0),"")</f>
        <v/>
      </c>
      <c r="G4404" s="111" t="str">
        <f>IFERROR(VLOOKUP($I$4&amp;"--"&amp;ROW(A4398),'Clie-F'!$B$5:$Z$7000,13,0),"")</f>
        <v/>
      </c>
    </row>
    <row r="4405" spans="2:7" ht="30" customHeight="1" x14ac:dyDescent="0.3">
      <c r="B4405" s="113">
        <v>4399</v>
      </c>
      <c r="C4405" s="111"/>
      <c r="D4405" s="112"/>
      <c r="E4405" s="111" t="str">
        <f t="shared" ca="1" si="68"/>
        <v/>
      </c>
      <c r="F4405" s="2" t="str">
        <f>IFERROR(VLOOKUP($I$4&amp;"--"&amp;ROW(A4399),'Clie-F'!$B$5:$Z$7000,15,0),"")</f>
        <v/>
      </c>
      <c r="G4405" s="111" t="str">
        <f>IFERROR(VLOOKUP($I$4&amp;"--"&amp;ROW(A4399),'Clie-F'!$B$5:$Z$7000,13,0),"")</f>
        <v/>
      </c>
    </row>
    <row r="4406" spans="2:7" ht="30" customHeight="1" x14ac:dyDescent="0.3">
      <c r="B4406" s="113">
        <v>4400</v>
      </c>
      <c r="C4406" s="111"/>
      <c r="D4406" s="112"/>
      <c r="E4406" s="111" t="str">
        <f t="shared" ca="1" si="68"/>
        <v/>
      </c>
      <c r="F4406" s="2" t="str">
        <f>IFERROR(VLOOKUP($I$4&amp;"--"&amp;ROW(A4400),'Clie-F'!$B$5:$Z$7000,15,0),"")</f>
        <v/>
      </c>
      <c r="G4406" s="111" t="str">
        <f>IFERROR(VLOOKUP($I$4&amp;"--"&amp;ROW(A4400),'Clie-F'!$B$5:$Z$7000,13,0),"")</f>
        <v/>
      </c>
    </row>
    <row r="4407" spans="2:7" ht="30" customHeight="1" x14ac:dyDescent="0.3">
      <c r="B4407" s="113">
        <v>4401</v>
      </c>
      <c r="C4407" s="111"/>
      <c r="D4407" s="112"/>
      <c r="E4407" s="111" t="str">
        <f t="shared" ca="1" si="68"/>
        <v/>
      </c>
      <c r="F4407" s="2" t="str">
        <f>IFERROR(VLOOKUP($I$4&amp;"--"&amp;ROW(A4401),'Clie-F'!$B$5:$Z$7000,15,0),"")</f>
        <v/>
      </c>
      <c r="G4407" s="111" t="str">
        <f>IFERROR(VLOOKUP($I$4&amp;"--"&amp;ROW(A4401),'Clie-F'!$B$5:$Z$7000,13,0),"")</f>
        <v/>
      </c>
    </row>
    <row r="4408" spans="2:7" ht="30" customHeight="1" x14ac:dyDescent="0.3">
      <c r="B4408" s="113">
        <v>4402</v>
      </c>
      <c r="C4408" s="111"/>
      <c r="D4408" s="112"/>
      <c r="E4408" s="111" t="str">
        <f t="shared" ca="1" si="68"/>
        <v/>
      </c>
      <c r="F4408" s="2" t="str">
        <f>IFERROR(VLOOKUP($I$4&amp;"--"&amp;ROW(A4402),'Clie-F'!$B$5:$Z$7000,15,0),"")</f>
        <v/>
      </c>
      <c r="G4408" s="111" t="str">
        <f>IFERROR(VLOOKUP($I$4&amp;"--"&amp;ROW(A4402),'Clie-F'!$B$5:$Z$7000,13,0),"")</f>
        <v/>
      </c>
    </row>
    <row r="4409" spans="2:7" ht="30" customHeight="1" x14ac:dyDescent="0.3">
      <c r="B4409" s="113">
        <v>4403</v>
      </c>
      <c r="C4409" s="111"/>
      <c r="D4409" s="112"/>
      <c r="E4409" s="111" t="str">
        <f t="shared" ca="1" si="68"/>
        <v/>
      </c>
      <c r="F4409" s="2" t="str">
        <f>IFERROR(VLOOKUP($I$4&amp;"--"&amp;ROW(A4403),'Clie-F'!$B$5:$Z$7000,15,0),"")</f>
        <v/>
      </c>
      <c r="G4409" s="111" t="str">
        <f>IFERROR(VLOOKUP($I$4&amp;"--"&amp;ROW(A4403),'Clie-F'!$B$5:$Z$7000,13,0),"")</f>
        <v/>
      </c>
    </row>
    <row r="4410" spans="2:7" ht="30" customHeight="1" x14ac:dyDescent="0.3">
      <c r="B4410" s="113">
        <v>4404</v>
      </c>
      <c r="C4410" s="111"/>
      <c r="D4410" s="112"/>
      <c r="E4410" s="111" t="str">
        <f t="shared" ca="1" si="68"/>
        <v/>
      </c>
      <c r="F4410" s="2" t="str">
        <f>IFERROR(VLOOKUP($I$4&amp;"--"&amp;ROW(A4404),'Clie-F'!$B$5:$Z$7000,15,0),"")</f>
        <v/>
      </c>
      <c r="G4410" s="111" t="str">
        <f>IFERROR(VLOOKUP($I$4&amp;"--"&amp;ROW(A4404),'Clie-F'!$B$5:$Z$7000,13,0),"")</f>
        <v/>
      </c>
    </row>
    <row r="4411" spans="2:7" ht="30" customHeight="1" x14ac:dyDescent="0.3">
      <c r="B4411" s="113">
        <v>4405</v>
      </c>
      <c r="C4411" s="111"/>
      <c r="D4411" s="112"/>
      <c r="E4411" s="111" t="str">
        <f t="shared" ca="1" si="68"/>
        <v/>
      </c>
      <c r="F4411" s="2" t="str">
        <f>IFERROR(VLOOKUP($I$4&amp;"--"&amp;ROW(A4405),'Clie-F'!$B$5:$Z$7000,15,0),"")</f>
        <v/>
      </c>
      <c r="G4411" s="111" t="str">
        <f>IFERROR(VLOOKUP($I$4&amp;"--"&amp;ROW(A4405),'Clie-F'!$B$5:$Z$7000,13,0),"")</f>
        <v/>
      </c>
    </row>
    <row r="4412" spans="2:7" ht="30" customHeight="1" x14ac:dyDescent="0.3">
      <c r="B4412" s="113">
        <v>4406</v>
      </c>
      <c r="C4412" s="111"/>
      <c r="D4412" s="112"/>
      <c r="E4412" s="111" t="str">
        <f t="shared" ca="1" si="68"/>
        <v/>
      </c>
      <c r="F4412" s="2" t="str">
        <f>IFERROR(VLOOKUP($I$4&amp;"--"&amp;ROW(A4406),'Clie-F'!$B$5:$Z$7000,15,0),"")</f>
        <v/>
      </c>
      <c r="G4412" s="111" t="str">
        <f>IFERROR(VLOOKUP($I$4&amp;"--"&amp;ROW(A4406),'Clie-F'!$B$5:$Z$7000,13,0),"")</f>
        <v/>
      </c>
    </row>
    <row r="4413" spans="2:7" ht="30" customHeight="1" x14ac:dyDescent="0.3">
      <c r="B4413" s="113">
        <v>4407</v>
      </c>
      <c r="C4413" s="111"/>
      <c r="D4413" s="112"/>
      <c r="E4413" s="111" t="str">
        <f t="shared" ca="1" si="68"/>
        <v/>
      </c>
      <c r="F4413" s="2" t="str">
        <f>IFERROR(VLOOKUP($I$4&amp;"--"&amp;ROW(A4407),'Clie-F'!$B$5:$Z$7000,15,0),"")</f>
        <v/>
      </c>
      <c r="G4413" s="111" t="str">
        <f>IFERROR(VLOOKUP($I$4&amp;"--"&amp;ROW(A4407),'Clie-F'!$B$5:$Z$7000,13,0),"")</f>
        <v/>
      </c>
    </row>
    <row r="4414" spans="2:7" ht="30" customHeight="1" x14ac:dyDescent="0.3">
      <c r="B4414" s="113">
        <v>4408</v>
      </c>
      <c r="C4414" s="111"/>
      <c r="D4414" s="112"/>
      <c r="E4414" s="111" t="str">
        <f t="shared" ca="1" si="68"/>
        <v/>
      </c>
      <c r="F4414" s="2" t="str">
        <f>IFERROR(VLOOKUP($I$4&amp;"--"&amp;ROW(A4408),'Clie-F'!$B$5:$Z$7000,15,0),"")</f>
        <v/>
      </c>
      <c r="G4414" s="111" t="str">
        <f>IFERROR(VLOOKUP($I$4&amp;"--"&amp;ROW(A4408),'Clie-F'!$B$5:$Z$7000,13,0),"")</f>
        <v/>
      </c>
    </row>
    <row r="4415" spans="2:7" ht="30" customHeight="1" x14ac:dyDescent="0.3">
      <c r="B4415" s="113">
        <v>4409</v>
      </c>
      <c r="C4415" s="111"/>
      <c r="D4415" s="112"/>
      <c r="E4415" s="111" t="str">
        <f t="shared" ref="E4415:E4478" ca="1" si="69">IF(D4415,DATEDIF(D4415,TODAY(),"Y"),"")</f>
        <v/>
      </c>
      <c r="F4415" s="2" t="str">
        <f>IFERROR(VLOOKUP($I$4&amp;"--"&amp;ROW(A4409),'Clie-F'!$B$5:$Z$7000,15,0),"")</f>
        <v/>
      </c>
      <c r="G4415" s="111" t="str">
        <f>IFERROR(VLOOKUP($I$4&amp;"--"&amp;ROW(A4409),'Clie-F'!$B$5:$Z$7000,13,0),"")</f>
        <v/>
      </c>
    </row>
    <row r="4416" spans="2:7" ht="30" customHeight="1" x14ac:dyDescent="0.3">
      <c r="B4416" s="113">
        <v>4410</v>
      </c>
      <c r="C4416" s="111"/>
      <c r="D4416" s="112"/>
      <c r="E4416" s="111" t="str">
        <f t="shared" ca="1" si="69"/>
        <v/>
      </c>
      <c r="F4416" s="2" t="str">
        <f>IFERROR(VLOOKUP($I$4&amp;"--"&amp;ROW(A4410),'Clie-F'!$B$5:$Z$7000,15,0),"")</f>
        <v/>
      </c>
      <c r="G4416" s="111" t="str">
        <f>IFERROR(VLOOKUP($I$4&amp;"--"&amp;ROW(A4410),'Clie-F'!$B$5:$Z$7000,13,0),"")</f>
        <v/>
      </c>
    </row>
    <row r="4417" spans="2:7" ht="30" customHeight="1" x14ac:dyDescent="0.3">
      <c r="B4417" s="113">
        <v>4411</v>
      </c>
      <c r="C4417" s="111"/>
      <c r="D4417" s="112"/>
      <c r="E4417" s="111" t="str">
        <f t="shared" ca="1" si="69"/>
        <v/>
      </c>
      <c r="F4417" s="2" t="str">
        <f>IFERROR(VLOOKUP($I$4&amp;"--"&amp;ROW(A4411),'Clie-F'!$B$5:$Z$7000,15,0),"")</f>
        <v/>
      </c>
      <c r="G4417" s="111" t="str">
        <f>IFERROR(VLOOKUP($I$4&amp;"--"&amp;ROW(A4411),'Clie-F'!$B$5:$Z$7000,13,0),"")</f>
        <v/>
      </c>
    </row>
    <row r="4418" spans="2:7" ht="30" customHeight="1" x14ac:dyDescent="0.3">
      <c r="B4418" s="113">
        <v>4412</v>
      </c>
      <c r="C4418" s="111"/>
      <c r="D4418" s="112"/>
      <c r="E4418" s="111" t="str">
        <f t="shared" ca="1" si="69"/>
        <v/>
      </c>
      <c r="F4418" s="2" t="str">
        <f>IFERROR(VLOOKUP($I$4&amp;"--"&amp;ROW(A4412),'Clie-F'!$B$5:$Z$7000,15,0),"")</f>
        <v/>
      </c>
      <c r="G4418" s="111" t="str">
        <f>IFERROR(VLOOKUP($I$4&amp;"--"&amp;ROW(A4412),'Clie-F'!$B$5:$Z$7000,13,0),"")</f>
        <v/>
      </c>
    </row>
    <row r="4419" spans="2:7" ht="30" customHeight="1" x14ac:dyDescent="0.3">
      <c r="B4419" s="113">
        <v>4413</v>
      </c>
      <c r="C4419" s="111"/>
      <c r="D4419" s="112"/>
      <c r="E4419" s="111" t="str">
        <f t="shared" ca="1" si="69"/>
        <v/>
      </c>
      <c r="F4419" s="2" t="str">
        <f>IFERROR(VLOOKUP($I$4&amp;"--"&amp;ROW(A4413),'Clie-F'!$B$5:$Z$7000,15,0),"")</f>
        <v/>
      </c>
      <c r="G4419" s="111" t="str">
        <f>IFERROR(VLOOKUP($I$4&amp;"--"&amp;ROW(A4413),'Clie-F'!$B$5:$Z$7000,13,0),"")</f>
        <v/>
      </c>
    </row>
    <row r="4420" spans="2:7" ht="30" customHeight="1" x14ac:dyDescent="0.3">
      <c r="B4420" s="113">
        <v>4414</v>
      </c>
      <c r="C4420" s="111"/>
      <c r="D4420" s="112"/>
      <c r="E4420" s="111" t="str">
        <f t="shared" ca="1" si="69"/>
        <v/>
      </c>
      <c r="F4420" s="2" t="str">
        <f>IFERROR(VLOOKUP($I$4&amp;"--"&amp;ROW(A4414),'Clie-F'!$B$5:$Z$7000,15,0),"")</f>
        <v/>
      </c>
      <c r="G4420" s="111" t="str">
        <f>IFERROR(VLOOKUP($I$4&amp;"--"&amp;ROW(A4414),'Clie-F'!$B$5:$Z$7000,13,0),"")</f>
        <v/>
      </c>
    </row>
    <row r="4421" spans="2:7" ht="30" customHeight="1" x14ac:dyDescent="0.3">
      <c r="B4421" s="113">
        <v>4415</v>
      </c>
      <c r="C4421" s="111"/>
      <c r="D4421" s="112"/>
      <c r="E4421" s="111" t="str">
        <f t="shared" ca="1" si="69"/>
        <v/>
      </c>
      <c r="F4421" s="2" t="str">
        <f>IFERROR(VLOOKUP($I$4&amp;"--"&amp;ROW(A4415),'Clie-F'!$B$5:$Z$7000,15,0),"")</f>
        <v/>
      </c>
      <c r="G4421" s="111" t="str">
        <f>IFERROR(VLOOKUP($I$4&amp;"--"&amp;ROW(A4415),'Clie-F'!$B$5:$Z$7000,13,0),"")</f>
        <v/>
      </c>
    </row>
    <row r="4422" spans="2:7" ht="30" customHeight="1" x14ac:dyDescent="0.3">
      <c r="B4422" s="113">
        <v>4416</v>
      </c>
      <c r="C4422" s="111"/>
      <c r="D4422" s="112"/>
      <c r="E4422" s="111" t="str">
        <f t="shared" ca="1" si="69"/>
        <v/>
      </c>
      <c r="F4422" s="2" t="str">
        <f>IFERROR(VLOOKUP($I$4&amp;"--"&amp;ROW(A4416),'Clie-F'!$B$5:$Z$7000,15,0),"")</f>
        <v/>
      </c>
      <c r="G4422" s="111" t="str">
        <f>IFERROR(VLOOKUP($I$4&amp;"--"&amp;ROW(A4416),'Clie-F'!$B$5:$Z$7000,13,0),"")</f>
        <v/>
      </c>
    </row>
    <row r="4423" spans="2:7" ht="30" customHeight="1" x14ac:dyDescent="0.3">
      <c r="B4423" s="113">
        <v>4417</v>
      </c>
      <c r="C4423" s="111"/>
      <c r="D4423" s="112"/>
      <c r="E4423" s="111" t="str">
        <f t="shared" ca="1" si="69"/>
        <v/>
      </c>
      <c r="F4423" s="2" t="str">
        <f>IFERROR(VLOOKUP($I$4&amp;"--"&amp;ROW(A4417),'Clie-F'!$B$5:$Z$7000,15,0),"")</f>
        <v/>
      </c>
      <c r="G4423" s="111" t="str">
        <f>IFERROR(VLOOKUP($I$4&amp;"--"&amp;ROW(A4417),'Clie-F'!$B$5:$Z$7000,13,0),"")</f>
        <v/>
      </c>
    </row>
    <row r="4424" spans="2:7" ht="30" customHeight="1" x14ac:dyDescent="0.3">
      <c r="B4424" s="113">
        <v>4418</v>
      </c>
      <c r="C4424" s="111"/>
      <c r="D4424" s="112"/>
      <c r="E4424" s="111" t="str">
        <f t="shared" ca="1" si="69"/>
        <v/>
      </c>
      <c r="F4424" s="2" t="str">
        <f>IFERROR(VLOOKUP($I$4&amp;"--"&amp;ROW(A4418),'Clie-F'!$B$5:$Z$7000,15,0),"")</f>
        <v/>
      </c>
      <c r="G4424" s="111" t="str">
        <f>IFERROR(VLOOKUP($I$4&amp;"--"&amp;ROW(A4418),'Clie-F'!$B$5:$Z$7000,13,0),"")</f>
        <v/>
      </c>
    </row>
    <row r="4425" spans="2:7" ht="30" customHeight="1" x14ac:dyDescent="0.3">
      <c r="B4425" s="113">
        <v>4419</v>
      </c>
      <c r="C4425" s="111"/>
      <c r="D4425" s="112"/>
      <c r="E4425" s="111" t="str">
        <f t="shared" ca="1" si="69"/>
        <v/>
      </c>
      <c r="F4425" s="2" t="str">
        <f>IFERROR(VLOOKUP($I$4&amp;"--"&amp;ROW(A4419),'Clie-F'!$B$5:$Z$7000,15,0),"")</f>
        <v/>
      </c>
      <c r="G4425" s="111" t="str">
        <f>IFERROR(VLOOKUP($I$4&amp;"--"&amp;ROW(A4419),'Clie-F'!$B$5:$Z$7000,13,0),"")</f>
        <v/>
      </c>
    </row>
    <row r="4426" spans="2:7" ht="30" customHeight="1" x14ac:dyDescent="0.3">
      <c r="B4426" s="113">
        <v>4420</v>
      </c>
      <c r="C4426" s="111"/>
      <c r="D4426" s="112"/>
      <c r="E4426" s="111" t="str">
        <f t="shared" ca="1" si="69"/>
        <v/>
      </c>
      <c r="F4426" s="2" t="str">
        <f>IFERROR(VLOOKUP($I$4&amp;"--"&amp;ROW(A4420),'Clie-F'!$B$5:$Z$7000,15,0),"")</f>
        <v/>
      </c>
      <c r="G4426" s="111" t="str">
        <f>IFERROR(VLOOKUP($I$4&amp;"--"&amp;ROW(A4420),'Clie-F'!$B$5:$Z$7000,13,0),"")</f>
        <v/>
      </c>
    </row>
    <row r="4427" spans="2:7" ht="30" customHeight="1" x14ac:dyDescent="0.3">
      <c r="B4427" s="113">
        <v>4421</v>
      </c>
      <c r="C4427" s="111"/>
      <c r="D4427" s="112"/>
      <c r="E4427" s="111" t="str">
        <f t="shared" ca="1" si="69"/>
        <v/>
      </c>
      <c r="F4427" s="2" t="str">
        <f>IFERROR(VLOOKUP($I$4&amp;"--"&amp;ROW(A4421),'Clie-F'!$B$5:$Z$7000,15,0),"")</f>
        <v/>
      </c>
      <c r="G4427" s="111" t="str">
        <f>IFERROR(VLOOKUP($I$4&amp;"--"&amp;ROW(A4421),'Clie-F'!$B$5:$Z$7000,13,0),"")</f>
        <v/>
      </c>
    </row>
    <row r="4428" spans="2:7" ht="30" customHeight="1" x14ac:dyDescent="0.3">
      <c r="B4428" s="113">
        <v>4422</v>
      </c>
      <c r="C4428" s="111"/>
      <c r="D4428" s="112"/>
      <c r="E4428" s="111" t="str">
        <f t="shared" ca="1" si="69"/>
        <v/>
      </c>
      <c r="F4428" s="2" t="str">
        <f>IFERROR(VLOOKUP($I$4&amp;"--"&amp;ROW(A4422),'Clie-F'!$B$5:$Z$7000,15,0),"")</f>
        <v/>
      </c>
      <c r="G4428" s="111" t="str">
        <f>IFERROR(VLOOKUP($I$4&amp;"--"&amp;ROW(A4422),'Clie-F'!$B$5:$Z$7000,13,0),"")</f>
        <v/>
      </c>
    </row>
    <row r="4429" spans="2:7" ht="30" customHeight="1" x14ac:dyDescent="0.3">
      <c r="B4429" s="113">
        <v>4423</v>
      </c>
      <c r="C4429" s="111"/>
      <c r="D4429" s="112"/>
      <c r="E4429" s="111" t="str">
        <f t="shared" ca="1" si="69"/>
        <v/>
      </c>
      <c r="F4429" s="2" t="str">
        <f>IFERROR(VLOOKUP($I$4&amp;"--"&amp;ROW(A4423),'Clie-F'!$B$5:$Z$7000,15,0),"")</f>
        <v/>
      </c>
      <c r="G4429" s="111" t="str">
        <f>IFERROR(VLOOKUP($I$4&amp;"--"&amp;ROW(A4423),'Clie-F'!$B$5:$Z$7000,13,0),"")</f>
        <v/>
      </c>
    </row>
    <row r="4430" spans="2:7" ht="30" customHeight="1" x14ac:dyDescent="0.3">
      <c r="B4430" s="113">
        <v>4424</v>
      </c>
      <c r="C4430" s="111"/>
      <c r="D4430" s="112"/>
      <c r="E4430" s="111" t="str">
        <f t="shared" ca="1" si="69"/>
        <v/>
      </c>
      <c r="F4430" s="2" t="str">
        <f>IFERROR(VLOOKUP($I$4&amp;"--"&amp;ROW(A4424),'Clie-F'!$B$5:$Z$7000,15,0),"")</f>
        <v/>
      </c>
      <c r="G4430" s="111" t="str">
        <f>IFERROR(VLOOKUP($I$4&amp;"--"&amp;ROW(A4424),'Clie-F'!$B$5:$Z$7000,13,0),"")</f>
        <v/>
      </c>
    </row>
    <row r="4431" spans="2:7" ht="30" customHeight="1" x14ac:dyDescent="0.3">
      <c r="B4431" s="113">
        <v>4425</v>
      </c>
      <c r="C4431" s="111"/>
      <c r="D4431" s="112"/>
      <c r="E4431" s="111" t="str">
        <f t="shared" ca="1" si="69"/>
        <v/>
      </c>
      <c r="F4431" s="2" t="str">
        <f>IFERROR(VLOOKUP($I$4&amp;"--"&amp;ROW(A4425),'Clie-F'!$B$5:$Z$7000,15,0),"")</f>
        <v/>
      </c>
      <c r="G4431" s="111" t="str">
        <f>IFERROR(VLOOKUP($I$4&amp;"--"&amp;ROW(A4425),'Clie-F'!$B$5:$Z$7000,13,0),"")</f>
        <v/>
      </c>
    </row>
    <row r="4432" spans="2:7" ht="30" customHeight="1" x14ac:dyDescent="0.3">
      <c r="B4432" s="113">
        <v>4426</v>
      </c>
      <c r="C4432" s="111"/>
      <c r="D4432" s="112"/>
      <c r="E4432" s="111" t="str">
        <f t="shared" ca="1" si="69"/>
        <v/>
      </c>
      <c r="F4432" s="2" t="str">
        <f>IFERROR(VLOOKUP($I$4&amp;"--"&amp;ROW(A4426),'Clie-F'!$B$5:$Z$7000,15,0),"")</f>
        <v/>
      </c>
      <c r="G4432" s="111" t="str">
        <f>IFERROR(VLOOKUP($I$4&amp;"--"&amp;ROW(A4426),'Clie-F'!$B$5:$Z$7000,13,0),"")</f>
        <v/>
      </c>
    </row>
    <row r="4433" spans="2:7" ht="30" customHeight="1" x14ac:dyDescent="0.3">
      <c r="B4433" s="113">
        <v>4427</v>
      </c>
      <c r="C4433" s="111"/>
      <c r="D4433" s="112"/>
      <c r="E4433" s="111" t="str">
        <f t="shared" ca="1" si="69"/>
        <v/>
      </c>
      <c r="F4433" s="2" t="str">
        <f>IFERROR(VLOOKUP($I$4&amp;"--"&amp;ROW(A4427),'Clie-F'!$B$5:$Z$7000,15,0),"")</f>
        <v/>
      </c>
      <c r="G4433" s="111" t="str">
        <f>IFERROR(VLOOKUP($I$4&amp;"--"&amp;ROW(A4427),'Clie-F'!$B$5:$Z$7000,13,0),"")</f>
        <v/>
      </c>
    </row>
    <row r="4434" spans="2:7" ht="30" customHeight="1" x14ac:dyDescent="0.3">
      <c r="B4434" s="113">
        <v>4428</v>
      </c>
      <c r="C4434" s="111"/>
      <c r="D4434" s="112"/>
      <c r="E4434" s="111" t="str">
        <f t="shared" ca="1" si="69"/>
        <v/>
      </c>
      <c r="F4434" s="2" t="str">
        <f>IFERROR(VLOOKUP($I$4&amp;"--"&amp;ROW(A4428),'Clie-F'!$B$5:$Z$7000,15,0),"")</f>
        <v/>
      </c>
      <c r="G4434" s="111" t="str">
        <f>IFERROR(VLOOKUP($I$4&amp;"--"&amp;ROW(A4428),'Clie-F'!$B$5:$Z$7000,13,0),"")</f>
        <v/>
      </c>
    </row>
    <row r="4435" spans="2:7" ht="30" customHeight="1" x14ac:dyDescent="0.3">
      <c r="B4435" s="113">
        <v>4429</v>
      </c>
      <c r="C4435" s="111"/>
      <c r="D4435" s="112"/>
      <c r="E4435" s="111" t="str">
        <f t="shared" ca="1" si="69"/>
        <v/>
      </c>
      <c r="F4435" s="2" t="str">
        <f>IFERROR(VLOOKUP($I$4&amp;"--"&amp;ROW(A4429),'Clie-F'!$B$5:$Z$7000,15,0),"")</f>
        <v/>
      </c>
      <c r="G4435" s="111" t="str">
        <f>IFERROR(VLOOKUP($I$4&amp;"--"&amp;ROW(A4429),'Clie-F'!$B$5:$Z$7000,13,0),"")</f>
        <v/>
      </c>
    </row>
    <row r="4436" spans="2:7" ht="30" customHeight="1" x14ac:dyDescent="0.3">
      <c r="B4436" s="113">
        <v>4430</v>
      </c>
      <c r="C4436" s="111"/>
      <c r="D4436" s="112"/>
      <c r="E4436" s="111" t="str">
        <f t="shared" ca="1" si="69"/>
        <v/>
      </c>
      <c r="F4436" s="2" t="str">
        <f>IFERROR(VLOOKUP($I$4&amp;"--"&amp;ROW(A4430),'Clie-F'!$B$5:$Z$7000,15,0),"")</f>
        <v/>
      </c>
      <c r="G4436" s="111" t="str">
        <f>IFERROR(VLOOKUP($I$4&amp;"--"&amp;ROW(A4430),'Clie-F'!$B$5:$Z$7000,13,0),"")</f>
        <v/>
      </c>
    </row>
    <row r="4437" spans="2:7" ht="30" customHeight="1" x14ac:dyDescent="0.3">
      <c r="B4437" s="113">
        <v>4431</v>
      </c>
      <c r="C4437" s="111"/>
      <c r="D4437" s="112"/>
      <c r="E4437" s="111" t="str">
        <f t="shared" ca="1" si="69"/>
        <v/>
      </c>
      <c r="F4437" s="2" t="str">
        <f>IFERROR(VLOOKUP($I$4&amp;"--"&amp;ROW(A4431),'Clie-F'!$B$5:$Z$7000,15,0),"")</f>
        <v/>
      </c>
      <c r="G4437" s="111" t="str">
        <f>IFERROR(VLOOKUP($I$4&amp;"--"&amp;ROW(A4431),'Clie-F'!$B$5:$Z$7000,13,0),"")</f>
        <v/>
      </c>
    </row>
    <row r="4438" spans="2:7" ht="30" customHeight="1" x14ac:dyDescent="0.3">
      <c r="B4438" s="113">
        <v>4432</v>
      </c>
      <c r="C4438" s="111"/>
      <c r="D4438" s="112"/>
      <c r="E4438" s="111" t="str">
        <f t="shared" ca="1" si="69"/>
        <v/>
      </c>
      <c r="F4438" s="2" t="str">
        <f>IFERROR(VLOOKUP($I$4&amp;"--"&amp;ROW(A4432),'Clie-F'!$B$5:$Z$7000,15,0),"")</f>
        <v/>
      </c>
      <c r="G4438" s="111" t="str">
        <f>IFERROR(VLOOKUP($I$4&amp;"--"&amp;ROW(A4432),'Clie-F'!$B$5:$Z$7000,13,0),"")</f>
        <v/>
      </c>
    </row>
    <row r="4439" spans="2:7" ht="30" customHeight="1" x14ac:dyDescent="0.3">
      <c r="B4439" s="113">
        <v>4433</v>
      </c>
      <c r="C4439" s="111"/>
      <c r="D4439" s="112"/>
      <c r="E4439" s="111" t="str">
        <f t="shared" ca="1" si="69"/>
        <v/>
      </c>
      <c r="F4439" s="2" t="str">
        <f>IFERROR(VLOOKUP($I$4&amp;"--"&amp;ROW(A4433),'Clie-F'!$B$5:$Z$7000,15,0),"")</f>
        <v/>
      </c>
      <c r="G4439" s="111" t="str">
        <f>IFERROR(VLOOKUP($I$4&amp;"--"&amp;ROW(A4433),'Clie-F'!$B$5:$Z$7000,13,0),"")</f>
        <v/>
      </c>
    </row>
    <row r="4440" spans="2:7" ht="30" customHeight="1" x14ac:dyDescent="0.3">
      <c r="B4440" s="113">
        <v>4434</v>
      </c>
      <c r="C4440" s="111"/>
      <c r="D4440" s="112"/>
      <c r="E4440" s="111" t="str">
        <f t="shared" ca="1" si="69"/>
        <v/>
      </c>
      <c r="F4440" s="2" t="str">
        <f>IFERROR(VLOOKUP($I$4&amp;"--"&amp;ROW(A4434),'Clie-F'!$B$5:$Z$7000,15,0),"")</f>
        <v/>
      </c>
      <c r="G4440" s="111" t="str">
        <f>IFERROR(VLOOKUP($I$4&amp;"--"&amp;ROW(A4434),'Clie-F'!$B$5:$Z$7000,13,0),"")</f>
        <v/>
      </c>
    </row>
    <row r="4441" spans="2:7" ht="30" customHeight="1" x14ac:dyDescent="0.3">
      <c r="B4441" s="113">
        <v>4435</v>
      </c>
      <c r="C4441" s="111"/>
      <c r="D4441" s="112"/>
      <c r="E4441" s="111" t="str">
        <f t="shared" ca="1" si="69"/>
        <v/>
      </c>
      <c r="F4441" s="2" t="str">
        <f>IFERROR(VLOOKUP($I$4&amp;"--"&amp;ROW(A4435),'Clie-F'!$B$5:$Z$7000,15,0),"")</f>
        <v/>
      </c>
      <c r="G4441" s="111" t="str">
        <f>IFERROR(VLOOKUP($I$4&amp;"--"&amp;ROW(A4435),'Clie-F'!$B$5:$Z$7000,13,0),"")</f>
        <v/>
      </c>
    </row>
    <row r="4442" spans="2:7" ht="30" customHeight="1" x14ac:dyDescent="0.3">
      <c r="B4442" s="113">
        <v>4436</v>
      </c>
      <c r="C4442" s="111"/>
      <c r="D4442" s="112"/>
      <c r="E4442" s="111" t="str">
        <f t="shared" ca="1" si="69"/>
        <v/>
      </c>
      <c r="F4442" s="2" t="str">
        <f>IFERROR(VLOOKUP($I$4&amp;"--"&amp;ROW(A4436),'Clie-F'!$B$5:$Z$7000,15,0),"")</f>
        <v/>
      </c>
      <c r="G4442" s="111" t="str">
        <f>IFERROR(VLOOKUP($I$4&amp;"--"&amp;ROW(A4436),'Clie-F'!$B$5:$Z$7000,13,0),"")</f>
        <v/>
      </c>
    </row>
    <row r="4443" spans="2:7" ht="30" customHeight="1" x14ac:dyDescent="0.3">
      <c r="B4443" s="113">
        <v>4437</v>
      </c>
      <c r="C4443" s="111"/>
      <c r="D4443" s="112"/>
      <c r="E4443" s="111" t="str">
        <f t="shared" ca="1" si="69"/>
        <v/>
      </c>
      <c r="F4443" s="2" t="str">
        <f>IFERROR(VLOOKUP($I$4&amp;"--"&amp;ROW(A4437),'Clie-F'!$B$5:$Z$7000,15,0),"")</f>
        <v/>
      </c>
      <c r="G4443" s="111" t="str">
        <f>IFERROR(VLOOKUP($I$4&amp;"--"&amp;ROW(A4437),'Clie-F'!$B$5:$Z$7000,13,0),"")</f>
        <v/>
      </c>
    </row>
    <row r="4444" spans="2:7" ht="30" customHeight="1" x14ac:dyDescent="0.3">
      <c r="B4444" s="113">
        <v>4438</v>
      </c>
      <c r="C4444" s="111"/>
      <c r="D4444" s="112"/>
      <c r="E4444" s="111" t="str">
        <f t="shared" ca="1" si="69"/>
        <v/>
      </c>
      <c r="F4444" s="2" t="str">
        <f>IFERROR(VLOOKUP($I$4&amp;"--"&amp;ROW(A4438),'Clie-F'!$B$5:$Z$7000,15,0),"")</f>
        <v/>
      </c>
      <c r="G4444" s="111" t="str">
        <f>IFERROR(VLOOKUP($I$4&amp;"--"&amp;ROW(A4438),'Clie-F'!$B$5:$Z$7000,13,0),"")</f>
        <v/>
      </c>
    </row>
    <row r="4445" spans="2:7" ht="30" customHeight="1" x14ac:dyDescent="0.3">
      <c r="B4445" s="113">
        <v>4439</v>
      </c>
      <c r="C4445" s="111"/>
      <c r="D4445" s="112"/>
      <c r="E4445" s="111" t="str">
        <f t="shared" ca="1" si="69"/>
        <v/>
      </c>
      <c r="F4445" s="2" t="str">
        <f>IFERROR(VLOOKUP($I$4&amp;"--"&amp;ROW(A4439),'Clie-F'!$B$5:$Z$7000,15,0),"")</f>
        <v/>
      </c>
      <c r="G4445" s="111" t="str">
        <f>IFERROR(VLOOKUP($I$4&amp;"--"&amp;ROW(A4439),'Clie-F'!$B$5:$Z$7000,13,0),"")</f>
        <v/>
      </c>
    </row>
    <row r="4446" spans="2:7" ht="30" customHeight="1" x14ac:dyDescent="0.3">
      <c r="B4446" s="113">
        <v>4440</v>
      </c>
      <c r="C4446" s="111"/>
      <c r="D4446" s="112"/>
      <c r="E4446" s="111" t="str">
        <f t="shared" ca="1" si="69"/>
        <v/>
      </c>
      <c r="F4446" s="2" t="str">
        <f>IFERROR(VLOOKUP($I$4&amp;"--"&amp;ROW(A4440),'Clie-F'!$B$5:$Z$7000,15,0),"")</f>
        <v/>
      </c>
      <c r="G4446" s="111" t="str">
        <f>IFERROR(VLOOKUP($I$4&amp;"--"&amp;ROW(A4440),'Clie-F'!$B$5:$Z$7000,13,0),"")</f>
        <v/>
      </c>
    </row>
    <row r="4447" spans="2:7" ht="30" customHeight="1" x14ac:dyDescent="0.3">
      <c r="B4447" s="113">
        <v>4441</v>
      </c>
      <c r="C4447" s="111"/>
      <c r="D4447" s="112"/>
      <c r="E4447" s="111" t="str">
        <f t="shared" ca="1" si="69"/>
        <v/>
      </c>
      <c r="F4447" s="2" t="str">
        <f>IFERROR(VLOOKUP($I$4&amp;"--"&amp;ROW(A4441),'Clie-F'!$B$5:$Z$7000,15,0),"")</f>
        <v/>
      </c>
      <c r="G4447" s="111" t="str">
        <f>IFERROR(VLOOKUP($I$4&amp;"--"&amp;ROW(A4441),'Clie-F'!$B$5:$Z$7000,13,0),"")</f>
        <v/>
      </c>
    </row>
    <row r="4448" spans="2:7" ht="30" customHeight="1" x14ac:dyDescent="0.3">
      <c r="B4448" s="113">
        <v>4442</v>
      </c>
      <c r="C4448" s="111"/>
      <c r="D4448" s="112"/>
      <c r="E4448" s="111" t="str">
        <f t="shared" ca="1" si="69"/>
        <v/>
      </c>
      <c r="F4448" s="2" t="str">
        <f>IFERROR(VLOOKUP($I$4&amp;"--"&amp;ROW(A4442),'Clie-F'!$B$5:$Z$7000,15,0),"")</f>
        <v/>
      </c>
      <c r="G4448" s="111" t="str">
        <f>IFERROR(VLOOKUP($I$4&amp;"--"&amp;ROW(A4442),'Clie-F'!$B$5:$Z$7000,13,0),"")</f>
        <v/>
      </c>
    </row>
    <row r="4449" spans="2:7" ht="30" customHeight="1" x14ac:dyDescent="0.3">
      <c r="B4449" s="113">
        <v>4443</v>
      </c>
      <c r="C4449" s="111"/>
      <c r="D4449" s="112"/>
      <c r="E4449" s="111" t="str">
        <f t="shared" ca="1" si="69"/>
        <v/>
      </c>
      <c r="F4449" s="2" t="str">
        <f>IFERROR(VLOOKUP($I$4&amp;"--"&amp;ROW(A4443),'Clie-F'!$B$5:$Z$7000,15,0),"")</f>
        <v/>
      </c>
      <c r="G4449" s="111" t="str">
        <f>IFERROR(VLOOKUP($I$4&amp;"--"&amp;ROW(A4443),'Clie-F'!$B$5:$Z$7000,13,0),"")</f>
        <v/>
      </c>
    </row>
    <row r="4450" spans="2:7" ht="30" customHeight="1" x14ac:dyDescent="0.3">
      <c r="B4450" s="113">
        <v>4444</v>
      </c>
      <c r="C4450" s="111"/>
      <c r="D4450" s="112"/>
      <c r="E4450" s="111" t="str">
        <f t="shared" ca="1" si="69"/>
        <v/>
      </c>
      <c r="F4450" s="2" t="str">
        <f>IFERROR(VLOOKUP($I$4&amp;"--"&amp;ROW(A4444),'Clie-F'!$B$5:$Z$7000,15,0),"")</f>
        <v/>
      </c>
      <c r="G4450" s="111" t="str">
        <f>IFERROR(VLOOKUP($I$4&amp;"--"&amp;ROW(A4444),'Clie-F'!$B$5:$Z$7000,13,0),"")</f>
        <v/>
      </c>
    </row>
    <row r="4451" spans="2:7" ht="30" customHeight="1" x14ac:dyDescent="0.3">
      <c r="B4451" s="113">
        <v>4445</v>
      </c>
      <c r="C4451" s="111"/>
      <c r="D4451" s="112"/>
      <c r="E4451" s="111" t="str">
        <f t="shared" ca="1" si="69"/>
        <v/>
      </c>
      <c r="F4451" s="2" t="str">
        <f>IFERROR(VLOOKUP($I$4&amp;"--"&amp;ROW(A4445),'Clie-F'!$B$5:$Z$7000,15,0),"")</f>
        <v/>
      </c>
      <c r="G4451" s="111" t="str">
        <f>IFERROR(VLOOKUP($I$4&amp;"--"&amp;ROW(A4445),'Clie-F'!$B$5:$Z$7000,13,0),"")</f>
        <v/>
      </c>
    </row>
    <row r="4452" spans="2:7" ht="30" customHeight="1" x14ac:dyDescent="0.3">
      <c r="B4452" s="113">
        <v>4446</v>
      </c>
      <c r="C4452" s="111"/>
      <c r="D4452" s="112"/>
      <c r="E4452" s="111" t="str">
        <f t="shared" ca="1" si="69"/>
        <v/>
      </c>
      <c r="F4452" s="2" t="str">
        <f>IFERROR(VLOOKUP($I$4&amp;"--"&amp;ROW(A4446),'Clie-F'!$B$5:$Z$7000,15,0),"")</f>
        <v/>
      </c>
      <c r="G4452" s="111" t="str">
        <f>IFERROR(VLOOKUP($I$4&amp;"--"&amp;ROW(A4446),'Clie-F'!$B$5:$Z$7000,13,0),"")</f>
        <v/>
      </c>
    </row>
    <row r="4453" spans="2:7" ht="30" customHeight="1" x14ac:dyDescent="0.3">
      <c r="B4453" s="113">
        <v>4447</v>
      </c>
      <c r="C4453" s="111"/>
      <c r="D4453" s="112"/>
      <c r="E4453" s="111" t="str">
        <f t="shared" ca="1" si="69"/>
        <v/>
      </c>
      <c r="F4453" s="2" t="str">
        <f>IFERROR(VLOOKUP($I$4&amp;"--"&amp;ROW(A4447),'Clie-F'!$B$5:$Z$7000,15,0),"")</f>
        <v/>
      </c>
      <c r="G4453" s="111" t="str">
        <f>IFERROR(VLOOKUP($I$4&amp;"--"&amp;ROW(A4447),'Clie-F'!$B$5:$Z$7000,13,0),"")</f>
        <v/>
      </c>
    </row>
    <row r="4454" spans="2:7" ht="30" customHeight="1" x14ac:dyDescent="0.3">
      <c r="B4454" s="113">
        <v>4448</v>
      </c>
      <c r="C4454" s="111"/>
      <c r="D4454" s="112"/>
      <c r="E4454" s="111" t="str">
        <f t="shared" ca="1" si="69"/>
        <v/>
      </c>
      <c r="F4454" s="2" t="str">
        <f>IFERROR(VLOOKUP($I$4&amp;"--"&amp;ROW(A4448),'Clie-F'!$B$5:$Z$7000,15,0),"")</f>
        <v/>
      </c>
      <c r="G4454" s="111" t="str">
        <f>IFERROR(VLOOKUP($I$4&amp;"--"&amp;ROW(A4448),'Clie-F'!$B$5:$Z$7000,13,0),"")</f>
        <v/>
      </c>
    </row>
    <row r="4455" spans="2:7" ht="30" customHeight="1" x14ac:dyDescent="0.3">
      <c r="B4455" s="113">
        <v>4449</v>
      </c>
      <c r="C4455" s="111"/>
      <c r="D4455" s="112"/>
      <c r="E4455" s="111" t="str">
        <f t="shared" ca="1" si="69"/>
        <v/>
      </c>
      <c r="F4455" s="2" t="str">
        <f>IFERROR(VLOOKUP($I$4&amp;"--"&amp;ROW(A4449),'Clie-F'!$B$5:$Z$7000,15,0),"")</f>
        <v/>
      </c>
      <c r="G4455" s="111" t="str">
        <f>IFERROR(VLOOKUP($I$4&amp;"--"&amp;ROW(A4449),'Clie-F'!$B$5:$Z$7000,13,0),"")</f>
        <v/>
      </c>
    </row>
    <row r="4456" spans="2:7" ht="30" customHeight="1" x14ac:dyDescent="0.3">
      <c r="B4456" s="113">
        <v>4450</v>
      </c>
      <c r="C4456" s="111"/>
      <c r="D4456" s="112"/>
      <c r="E4456" s="111" t="str">
        <f t="shared" ca="1" si="69"/>
        <v/>
      </c>
      <c r="F4456" s="2" t="str">
        <f>IFERROR(VLOOKUP($I$4&amp;"--"&amp;ROW(A4450),'Clie-F'!$B$5:$Z$7000,15,0),"")</f>
        <v/>
      </c>
      <c r="G4456" s="111" t="str">
        <f>IFERROR(VLOOKUP($I$4&amp;"--"&amp;ROW(A4450),'Clie-F'!$B$5:$Z$7000,13,0),"")</f>
        <v/>
      </c>
    </row>
    <row r="4457" spans="2:7" ht="30" customHeight="1" x14ac:dyDescent="0.3">
      <c r="B4457" s="113">
        <v>4451</v>
      </c>
      <c r="C4457" s="111"/>
      <c r="D4457" s="112"/>
      <c r="E4457" s="111" t="str">
        <f t="shared" ca="1" si="69"/>
        <v/>
      </c>
      <c r="F4457" s="2" t="str">
        <f>IFERROR(VLOOKUP($I$4&amp;"--"&amp;ROW(A4451),'Clie-F'!$B$5:$Z$7000,15,0),"")</f>
        <v/>
      </c>
      <c r="G4457" s="111" t="str">
        <f>IFERROR(VLOOKUP($I$4&amp;"--"&amp;ROW(A4451),'Clie-F'!$B$5:$Z$7000,13,0),"")</f>
        <v/>
      </c>
    </row>
    <row r="4458" spans="2:7" ht="30" customHeight="1" x14ac:dyDescent="0.3">
      <c r="B4458" s="113">
        <v>4452</v>
      </c>
      <c r="C4458" s="111"/>
      <c r="D4458" s="112"/>
      <c r="E4458" s="111" t="str">
        <f t="shared" ca="1" si="69"/>
        <v/>
      </c>
      <c r="F4458" s="2" t="str">
        <f>IFERROR(VLOOKUP($I$4&amp;"--"&amp;ROW(A4452),'Clie-F'!$B$5:$Z$7000,15,0),"")</f>
        <v/>
      </c>
      <c r="G4458" s="111" t="str">
        <f>IFERROR(VLOOKUP($I$4&amp;"--"&amp;ROW(A4452),'Clie-F'!$B$5:$Z$7000,13,0),"")</f>
        <v/>
      </c>
    </row>
    <row r="4459" spans="2:7" ht="30" customHeight="1" x14ac:dyDescent="0.3">
      <c r="B4459" s="113">
        <v>4453</v>
      </c>
      <c r="C4459" s="111"/>
      <c r="D4459" s="112"/>
      <c r="E4459" s="111" t="str">
        <f t="shared" ca="1" si="69"/>
        <v/>
      </c>
      <c r="F4459" s="2" t="str">
        <f>IFERROR(VLOOKUP($I$4&amp;"--"&amp;ROW(A4453),'Clie-F'!$B$5:$Z$7000,15,0),"")</f>
        <v/>
      </c>
      <c r="G4459" s="111" t="str">
        <f>IFERROR(VLOOKUP($I$4&amp;"--"&amp;ROW(A4453),'Clie-F'!$B$5:$Z$7000,13,0),"")</f>
        <v/>
      </c>
    </row>
    <row r="4460" spans="2:7" ht="30" customHeight="1" x14ac:dyDescent="0.3">
      <c r="B4460" s="113">
        <v>4454</v>
      </c>
      <c r="C4460" s="111"/>
      <c r="D4460" s="112"/>
      <c r="E4460" s="111" t="str">
        <f t="shared" ca="1" si="69"/>
        <v/>
      </c>
      <c r="F4460" s="2" t="str">
        <f>IFERROR(VLOOKUP($I$4&amp;"--"&amp;ROW(A4454),'Clie-F'!$B$5:$Z$7000,15,0),"")</f>
        <v/>
      </c>
      <c r="G4460" s="111" t="str">
        <f>IFERROR(VLOOKUP($I$4&amp;"--"&amp;ROW(A4454),'Clie-F'!$B$5:$Z$7000,13,0),"")</f>
        <v/>
      </c>
    </row>
    <row r="4461" spans="2:7" ht="30" customHeight="1" x14ac:dyDescent="0.3">
      <c r="B4461" s="113">
        <v>4455</v>
      </c>
      <c r="C4461" s="111"/>
      <c r="D4461" s="112"/>
      <c r="E4461" s="111" t="str">
        <f t="shared" ca="1" si="69"/>
        <v/>
      </c>
      <c r="F4461" s="2" t="str">
        <f>IFERROR(VLOOKUP($I$4&amp;"--"&amp;ROW(A4455),'Clie-F'!$B$5:$Z$7000,15,0),"")</f>
        <v/>
      </c>
      <c r="G4461" s="111" t="str">
        <f>IFERROR(VLOOKUP($I$4&amp;"--"&amp;ROW(A4455),'Clie-F'!$B$5:$Z$7000,13,0),"")</f>
        <v/>
      </c>
    </row>
    <row r="4462" spans="2:7" ht="30" customHeight="1" x14ac:dyDescent="0.3">
      <c r="B4462" s="113">
        <v>4456</v>
      </c>
      <c r="C4462" s="111"/>
      <c r="D4462" s="112"/>
      <c r="E4462" s="111" t="str">
        <f t="shared" ca="1" si="69"/>
        <v/>
      </c>
      <c r="F4462" s="2" t="str">
        <f>IFERROR(VLOOKUP($I$4&amp;"--"&amp;ROW(A4456),'Clie-F'!$B$5:$Z$7000,15,0),"")</f>
        <v/>
      </c>
      <c r="G4462" s="111" t="str">
        <f>IFERROR(VLOOKUP($I$4&amp;"--"&amp;ROW(A4456),'Clie-F'!$B$5:$Z$7000,13,0),"")</f>
        <v/>
      </c>
    </row>
    <row r="4463" spans="2:7" ht="30" customHeight="1" x14ac:dyDescent="0.3">
      <c r="B4463" s="113">
        <v>4457</v>
      </c>
      <c r="C4463" s="111"/>
      <c r="D4463" s="112"/>
      <c r="E4463" s="111" t="str">
        <f t="shared" ca="1" si="69"/>
        <v/>
      </c>
      <c r="F4463" s="2" t="str">
        <f>IFERROR(VLOOKUP($I$4&amp;"--"&amp;ROW(A4457),'Clie-F'!$B$5:$Z$7000,15,0),"")</f>
        <v/>
      </c>
      <c r="G4463" s="111" t="str">
        <f>IFERROR(VLOOKUP($I$4&amp;"--"&amp;ROW(A4457),'Clie-F'!$B$5:$Z$7000,13,0),"")</f>
        <v/>
      </c>
    </row>
    <row r="4464" spans="2:7" ht="30" customHeight="1" x14ac:dyDescent="0.3">
      <c r="B4464" s="113">
        <v>4458</v>
      </c>
      <c r="C4464" s="111"/>
      <c r="D4464" s="112"/>
      <c r="E4464" s="111" t="str">
        <f t="shared" ca="1" si="69"/>
        <v/>
      </c>
      <c r="F4464" s="2" t="str">
        <f>IFERROR(VLOOKUP($I$4&amp;"--"&amp;ROW(A4458),'Clie-F'!$B$5:$Z$7000,15,0),"")</f>
        <v/>
      </c>
      <c r="G4464" s="111" t="str">
        <f>IFERROR(VLOOKUP($I$4&amp;"--"&amp;ROW(A4458),'Clie-F'!$B$5:$Z$7000,13,0),"")</f>
        <v/>
      </c>
    </row>
    <row r="4465" spans="2:7" ht="30" customHeight="1" x14ac:dyDescent="0.3">
      <c r="B4465" s="113">
        <v>4459</v>
      </c>
      <c r="C4465" s="111"/>
      <c r="D4465" s="112"/>
      <c r="E4465" s="111" t="str">
        <f t="shared" ca="1" si="69"/>
        <v/>
      </c>
      <c r="F4465" s="2" t="str">
        <f>IFERROR(VLOOKUP($I$4&amp;"--"&amp;ROW(A4459),'Clie-F'!$B$5:$Z$7000,15,0),"")</f>
        <v/>
      </c>
      <c r="G4465" s="111" t="str">
        <f>IFERROR(VLOOKUP($I$4&amp;"--"&amp;ROW(A4459),'Clie-F'!$B$5:$Z$7000,13,0),"")</f>
        <v/>
      </c>
    </row>
    <row r="4466" spans="2:7" ht="30" customHeight="1" x14ac:dyDescent="0.3">
      <c r="B4466" s="113">
        <v>4460</v>
      </c>
      <c r="C4466" s="111"/>
      <c r="D4466" s="112"/>
      <c r="E4466" s="111" t="str">
        <f t="shared" ca="1" si="69"/>
        <v/>
      </c>
      <c r="F4466" s="2" t="str">
        <f>IFERROR(VLOOKUP($I$4&amp;"--"&amp;ROW(A4460),'Clie-F'!$B$5:$Z$7000,15,0),"")</f>
        <v/>
      </c>
      <c r="G4466" s="111" t="str">
        <f>IFERROR(VLOOKUP($I$4&amp;"--"&amp;ROW(A4460),'Clie-F'!$B$5:$Z$7000,13,0),"")</f>
        <v/>
      </c>
    </row>
    <row r="4467" spans="2:7" ht="30" customHeight="1" x14ac:dyDescent="0.3">
      <c r="B4467" s="113">
        <v>4461</v>
      </c>
      <c r="C4467" s="111"/>
      <c r="D4467" s="112"/>
      <c r="E4467" s="111" t="str">
        <f t="shared" ca="1" si="69"/>
        <v/>
      </c>
      <c r="F4467" s="2" t="str">
        <f>IFERROR(VLOOKUP($I$4&amp;"--"&amp;ROW(A4461),'Clie-F'!$B$5:$Z$7000,15,0),"")</f>
        <v/>
      </c>
      <c r="G4467" s="111" t="str">
        <f>IFERROR(VLOOKUP($I$4&amp;"--"&amp;ROW(A4461),'Clie-F'!$B$5:$Z$7000,13,0),"")</f>
        <v/>
      </c>
    </row>
    <row r="4468" spans="2:7" ht="30" customHeight="1" x14ac:dyDescent="0.3">
      <c r="B4468" s="113">
        <v>4462</v>
      </c>
      <c r="C4468" s="111"/>
      <c r="D4468" s="112"/>
      <c r="E4468" s="111" t="str">
        <f t="shared" ca="1" si="69"/>
        <v/>
      </c>
      <c r="F4468" s="2" t="str">
        <f>IFERROR(VLOOKUP($I$4&amp;"--"&amp;ROW(A4462),'Clie-F'!$B$5:$Z$7000,15,0),"")</f>
        <v/>
      </c>
      <c r="G4468" s="111" t="str">
        <f>IFERROR(VLOOKUP($I$4&amp;"--"&amp;ROW(A4462),'Clie-F'!$B$5:$Z$7000,13,0),"")</f>
        <v/>
      </c>
    </row>
    <row r="4469" spans="2:7" ht="30" customHeight="1" x14ac:dyDescent="0.3">
      <c r="B4469" s="113">
        <v>4463</v>
      </c>
      <c r="C4469" s="111"/>
      <c r="D4469" s="112"/>
      <c r="E4469" s="111" t="str">
        <f t="shared" ca="1" si="69"/>
        <v/>
      </c>
      <c r="F4469" s="2" t="str">
        <f>IFERROR(VLOOKUP($I$4&amp;"--"&amp;ROW(A4463),'Clie-F'!$B$5:$Z$7000,15,0),"")</f>
        <v/>
      </c>
      <c r="G4469" s="111" t="str">
        <f>IFERROR(VLOOKUP($I$4&amp;"--"&amp;ROW(A4463),'Clie-F'!$B$5:$Z$7000,13,0),"")</f>
        <v/>
      </c>
    </row>
    <row r="4470" spans="2:7" ht="30" customHeight="1" x14ac:dyDescent="0.3">
      <c r="B4470" s="113">
        <v>4464</v>
      </c>
      <c r="C4470" s="111"/>
      <c r="D4470" s="112"/>
      <c r="E4470" s="111" t="str">
        <f t="shared" ca="1" si="69"/>
        <v/>
      </c>
      <c r="F4470" s="2" t="str">
        <f>IFERROR(VLOOKUP($I$4&amp;"--"&amp;ROW(A4464),'Clie-F'!$B$5:$Z$7000,15,0),"")</f>
        <v/>
      </c>
      <c r="G4470" s="111" t="str">
        <f>IFERROR(VLOOKUP($I$4&amp;"--"&amp;ROW(A4464),'Clie-F'!$B$5:$Z$7000,13,0),"")</f>
        <v/>
      </c>
    </row>
    <row r="4471" spans="2:7" ht="30" customHeight="1" x14ac:dyDescent="0.3">
      <c r="B4471" s="113">
        <v>4465</v>
      </c>
      <c r="C4471" s="111"/>
      <c r="D4471" s="112"/>
      <c r="E4471" s="111" t="str">
        <f t="shared" ca="1" si="69"/>
        <v/>
      </c>
      <c r="F4471" s="2" t="str">
        <f>IFERROR(VLOOKUP($I$4&amp;"--"&amp;ROW(A4465),'Clie-F'!$B$5:$Z$7000,15,0),"")</f>
        <v/>
      </c>
      <c r="G4471" s="111" t="str">
        <f>IFERROR(VLOOKUP($I$4&amp;"--"&amp;ROW(A4465),'Clie-F'!$B$5:$Z$7000,13,0),"")</f>
        <v/>
      </c>
    </row>
    <row r="4472" spans="2:7" ht="30" customHeight="1" x14ac:dyDescent="0.3">
      <c r="B4472" s="113">
        <v>4466</v>
      </c>
      <c r="C4472" s="111"/>
      <c r="D4472" s="112"/>
      <c r="E4472" s="111" t="str">
        <f t="shared" ca="1" si="69"/>
        <v/>
      </c>
      <c r="F4472" s="2" t="str">
        <f>IFERROR(VLOOKUP($I$4&amp;"--"&amp;ROW(A4466),'Clie-F'!$B$5:$Z$7000,15,0),"")</f>
        <v/>
      </c>
      <c r="G4472" s="111" t="str">
        <f>IFERROR(VLOOKUP($I$4&amp;"--"&amp;ROW(A4466),'Clie-F'!$B$5:$Z$7000,13,0),"")</f>
        <v/>
      </c>
    </row>
    <row r="4473" spans="2:7" ht="30" customHeight="1" x14ac:dyDescent="0.3">
      <c r="B4473" s="113">
        <v>4467</v>
      </c>
      <c r="C4473" s="111"/>
      <c r="D4473" s="112"/>
      <c r="E4473" s="111" t="str">
        <f t="shared" ca="1" si="69"/>
        <v/>
      </c>
      <c r="F4473" s="2" t="str">
        <f>IFERROR(VLOOKUP($I$4&amp;"--"&amp;ROW(A4467),'Clie-F'!$B$5:$Z$7000,15,0),"")</f>
        <v/>
      </c>
      <c r="G4473" s="111" t="str">
        <f>IFERROR(VLOOKUP($I$4&amp;"--"&amp;ROW(A4467),'Clie-F'!$B$5:$Z$7000,13,0),"")</f>
        <v/>
      </c>
    </row>
    <row r="4474" spans="2:7" ht="30" customHeight="1" x14ac:dyDescent="0.3">
      <c r="B4474" s="113">
        <v>4468</v>
      </c>
      <c r="C4474" s="111"/>
      <c r="D4474" s="112"/>
      <c r="E4474" s="111" t="str">
        <f t="shared" ca="1" si="69"/>
        <v/>
      </c>
      <c r="F4474" s="2" t="str">
        <f>IFERROR(VLOOKUP($I$4&amp;"--"&amp;ROW(A4468),'Clie-F'!$B$5:$Z$7000,15,0),"")</f>
        <v/>
      </c>
      <c r="G4474" s="111" t="str">
        <f>IFERROR(VLOOKUP($I$4&amp;"--"&amp;ROW(A4468),'Clie-F'!$B$5:$Z$7000,13,0),"")</f>
        <v/>
      </c>
    </row>
    <row r="4475" spans="2:7" ht="30" customHeight="1" x14ac:dyDescent="0.3">
      <c r="B4475" s="113">
        <v>4469</v>
      </c>
      <c r="C4475" s="111"/>
      <c r="D4475" s="112"/>
      <c r="E4475" s="111" t="str">
        <f t="shared" ca="1" si="69"/>
        <v/>
      </c>
      <c r="F4475" s="2" t="str">
        <f>IFERROR(VLOOKUP($I$4&amp;"--"&amp;ROW(A4469),'Clie-F'!$B$5:$Z$7000,15,0),"")</f>
        <v/>
      </c>
      <c r="G4475" s="111" t="str">
        <f>IFERROR(VLOOKUP($I$4&amp;"--"&amp;ROW(A4469),'Clie-F'!$B$5:$Z$7000,13,0),"")</f>
        <v/>
      </c>
    </row>
    <row r="4476" spans="2:7" ht="30" customHeight="1" x14ac:dyDescent="0.3">
      <c r="B4476" s="113">
        <v>4470</v>
      </c>
      <c r="C4476" s="111"/>
      <c r="D4476" s="112"/>
      <c r="E4476" s="111" t="str">
        <f t="shared" ca="1" si="69"/>
        <v/>
      </c>
      <c r="F4476" s="2" t="str">
        <f>IFERROR(VLOOKUP($I$4&amp;"--"&amp;ROW(A4470),'Clie-F'!$B$5:$Z$7000,15,0),"")</f>
        <v/>
      </c>
      <c r="G4476" s="111" t="str">
        <f>IFERROR(VLOOKUP($I$4&amp;"--"&amp;ROW(A4470),'Clie-F'!$B$5:$Z$7000,13,0),"")</f>
        <v/>
      </c>
    </row>
    <row r="4477" spans="2:7" ht="30" customHeight="1" x14ac:dyDescent="0.3">
      <c r="B4477" s="113">
        <v>4471</v>
      </c>
      <c r="C4477" s="111"/>
      <c r="D4477" s="112"/>
      <c r="E4477" s="111" t="str">
        <f t="shared" ca="1" si="69"/>
        <v/>
      </c>
      <c r="F4477" s="2" t="str">
        <f>IFERROR(VLOOKUP($I$4&amp;"--"&amp;ROW(A4471),'Clie-F'!$B$5:$Z$7000,15,0),"")</f>
        <v/>
      </c>
      <c r="G4477" s="111" t="str">
        <f>IFERROR(VLOOKUP($I$4&amp;"--"&amp;ROW(A4471),'Clie-F'!$B$5:$Z$7000,13,0),"")</f>
        <v/>
      </c>
    </row>
    <row r="4478" spans="2:7" ht="30" customHeight="1" x14ac:dyDescent="0.3">
      <c r="B4478" s="113">
        <v>4472</v>
      </c>
      <c r="C4478" s="111"/>
      <c r="D4478" s="112"/>
      <c r="E4478" s="111" t="str">
        <f t="shared" ca="1" si="69"/>
        <v/>
      </c>
      <c r="F4478" s="2" t="str">
        <f>IFERROR(VLOOKUP($I$4&amp;"--"&amp;ROW(A4472),'Clie-F'!$B$5:$Z$7000,15,0),"")</f>
        <v/>
      </c>
      <c r="G4478" s="111" t="str">
        <f>IFERROR(VLOOKUP($I$4&amp;"--"&amp;ROW(A4472),'Clie-F'!$B$5:$Z$7000,13,0),"")</f>
        <v/>
      </c>
    </row>
    <row r="4479" spans="2:7" ht="30" customHeight="1" x14ac:dyDescent="0.3">
      <c r="B4479" s="113">
        <v>4473</v>
      </c>
      <c r="C4479" s="111"/>
      <c r="D4479" s="112"/>
      <c r="E4479" s="111" t="str">
        <f t="shared" ref="E4479:E4542" ca="1" si="70">IF(D4479,DATEDIF(D4479,TODAY(),"Y"),"")</f>
        <v/>
      </c>
      <c r="F4479" s="2" t="str">
        <f>IFERROR(VLOOKUP($I$4&amp;"--"&amp;ROW(A4473),'Clie-F'!$B$5:$Z$7000,15,0),"")</f>
        <v/>
      </c>
      <c r="G4479" s="111" t="str">
        <f>IFERROR(VLOOKUP($I$4&amp;"--"&amp;ROW(A4473),'Clie-F'!$B$5:$Z$7000,13,0),"")</f>
        <v/>
      </c>
    </row>
    <row r="4480" spans="2:7" ht="30" customHeight="1" x14ac:dyDescent="0.3">
      <c r="B4480" s="113">
        <v>4474</v>
      </c>
      <c r="C4480" s="111"/>
      <c r="D4480" s="112"/>
      <c r="E4480" s="111" t="str">
        <f t="shared" ca="1" si="70"/>
        <v/>
      </c>
      <c r="F4480" s="2" t="str">
        <f>IFERROR(VLOOKUP($I$4&amp;"--"&amp;ROW(A4474),'Clie-F'!$B$5:$Z$7000,15,0),"")</f>
        <v/>
      </c>
      <c r="G4480" s="111" t="str">
        <f>IFERROR(VLOOKUP($I$4&amp;"--"&amp;ROW(A4474),'Clie-F'!$B$5:$Z$7000,13,0),"")</f>
        <v/>
      </c>
    </row>
    <row r="4481" spans="2:7" ht="30" customHeight="1" x14ac:dyDescent="0.3">
      <c r="B4481" s="113">
        <v>4475</v>
      </c>
      <c r="C4481" s="111"/>
      <c r="D4481" s="112"/>
      <c r="E4481" s="111" t="str">
        <f t="shared" ca="1" si="70"/>
        <v/>
      </c>
      <c r="F4481" s="2" t="str">
        <f>IFERROR(VLOOKUP($I$4&amp;"--"&amp;ROW(A4475),'Clie-F'!$B$5:$Z$7000,15,0),"")</f>
        <v/>
      </c>
      <c r="G4481" s="111" t="str">
        <f>IFERROR(VLOOKUP($I$4&amp;"--"&amp;ROW(A4475),'Clie-F'!$B$5:$Z$7000,13,0),"")</f>
        <v/>
      </c>
    </row>
    <row r="4482" spans="2:7" ht="30" customHeight="1" x14ac:dyDescent="0.3">
      <c r="B4482" s="113">
        <v>4476</v>
      </c>
      <c r="C4482" s="111"/>
      <c r="D4482" s="112"/>
      <c r="E4482" s="111" t="str">
        <f t="shared" ca="1" si="70"/>
        <v/>
      </c>
      <c r="F4482" s="2" t="str">
        <f>IFERROR(VLOOKUP($I$4&amp;"--"&amp;ROW(A4476),'Clie-F'!$B$5:$Z$7000,15,0),"")</f>
        <v/>
      </c>
      <c r="G4482" s="111" t="str">
        <f>IFERROR(VLOOKUP($I$4&amp;"--"&amp;ROW(A4476),'Clie-F'!$B$5:$Z$7000,13,0),"")</f>
        <v/>
      </c>
    </row>
    <row r="4483" spans="2:7" ht="30" customHeight="1" x14ac:dyDescent="0.3">
      <c r="B4483" s="113">
        <v>4477</v>
      </c>
      <c r="C4483" s="111"/>
      <c r="D4483" s="112"/>
      <c r="E4483" s="111" t="str">
        <f t="shared" ca="1" si="70"/>
        <v/>
      </c>
      <c r="F4483" s="2" t="str">
        <f>IFERROR(VLOOKUP($I$4&amp;"--"&amp;ROW(A4477),'Clie-F'!$B$5:$Z$7000,15,0),"")</f>
        <v/>
      </c>
      <c r="G4483" s="111" t="str">
        <f>IFERROR(VLOOKUP($I$4&amp;"--"&amp;ROW(A4477),'Clie-F'!$B$5:$Z$7000,13,0),"")</f>
        <v/>
      </c>
    </row>
    <row r="4484" spans="2:7" ht="30" customHeight="1" x14ac:dyDescent="0.3">
      <c r="B4484" s="113">
        <v>4478</v>
      </c>
      <c r="C4484" s="111"/>
      <c r="D4484" s="112"/>
      <c r="E4484" s="111" t="str">
        <f t="shared" ca="1" si="70"/>
        <v/>
      </c>
      <c r="F4484" s="2" t="str">
        <f>IFERROR(VLOOKUP($I$4&amp;"--"&amp;ROW(A4478),'Clie-F'!$B$5:$Z$7000,15,0),"")</f>
        <v/>
      </c>
      <c r="G4484" s="111" t="str">
        <f>IFERROR(VLOOKUP($I$4&amp;"--"&amp;ROW(A4478),'Clie-F'!$B$5:$Z$7000,13,0),"")</f>
        <v/>
      </c>
    </row>
    <row r="4485" spans="2:7" ht="30" customHeight="1" x14ac:dyDescent="0.3">
      <c r="B4485" s="113">
        <v>4479</v>
      </c>
      <c r="C4485" s="111"/>
      <c r="D4485" s="112"/>
      <c r="E4485" s="111" t="str">
        <f t="shared" ca="1" si="70"/>
        <v/>
      </c>
      <c r="F4485" s="2" t="str">
        <f>IFERROR(VLOOKUP($I$4&amp;"--"&amp;ROW(A4479),'Clie-F'!$B$5:$Z$7000,15,0),"")</f>
        <v/>
      </c>
      <c r="G4485" s="111" t="str">
        <f>IFERROR(VLOOKUP($I$4&amp;"--"&amp;ROW(A4479),'Clie-F'!$B$5:$Z$7000,13,0),"")</f>
        <v/>
      </c>
    </row>
    <row r="4486" spans="2:7" ht="30" customHeight="1" x14ac:dyDescent="0.3">
      <c r="B4486" s="113">
        <v>4480</v>
      </c>
      <c r="C4486" s="111"/>
      <c r="D4486" s="112"/>
      <c r="E4486" s="111" t="str">
        <f t="shared" ca="1" si="70"/>
        <v/>
      </c>
      <c r="F4486" s="2" t="str">
        <f>IFERROR(VLOOKUP($I$4&amp;"--"&amp;ROW(A4480),'Clie-F'!$B$5:$Z$7000,15,0),"")</f>
        <v/>
      </c>
      <c r="G4486" s="111" t="str">
        <f>IFERROR(VLOOKUP($I$4&amp;"--"&amp;ROW(A4480),'Clie-F'!$B$5:$Z$7000,13,0),"")</f>
        <v/>
      </c>
    </row>
    <row r="4487" spans="2:7" ht="30" customHeight="1" x14ac:dyDescent="0.3">
      <c r="B4487" s="113">
        <v>4481</v>
      </c>
      <c r="C4487" s="111"/>
      <c r="D4487" s="112"/>
      <c r="E4487" s="111" t="str">
        <f t="shared" ca="1" si="70"/>
        <v/>
      </c>
      <c r="F4487" s="2" t="str">
        <f>IFERROR(VLOOKUP($I$4&amp;"--"&amp;ROW(A4481),'Clie-F'!$B$5:$Z$7000,15,0),"")</f>
        <v/>
      </c>
      <c r="G4487" s="111" t="str">
        <f>IFERROR(VLOOKUP($I$4&amp;"--"&amp;ROW(A4481),'Clie-F'!$B$5:$Z$7000,13,0),"")</f>
        <v/>
      </c>
    </row>
    <row r="4488" spans="2:7" ht="30" customHeight="1" x14ac:dyDescent="0.3">
      <c r="B4488" s="113">
        <v>4482</v>
      </c>
      <c r="C4488" s="111"/>
      <c r="D4488" s="112"/>
      <c r="E4488" s="111" t="str">
        <f t="shared" ca="1" si="70"/>
        <v/>
      </c>
      <c r="F4488" s="2" t="str">
        <f>IFERROR(VLOOKUP($I$4&amp;"--"&amp;ROW(A4482),'Clie-F'!$B$5:$Z$7000,15,0),"")</f>
        <v/>
      </c>
      <c r="G4488" s="111" t="str">
        <f>IFERROR(VLOOKUP($I$4&amp;"--"&amp;ROW(A4482),'Clie-F'!$B$5:$Z$7000,13,0),"")</f>
        <v/>
      </c>
    </row>
    <row r="4489" spans="2:7" ht="30" customHeight="1" x14ac:dyDescent="0.3">
      <c r="B4489" s="113">
        <v>4483</v>
      </c>
      <c r="C4489" s="111"/>
      <c r="D4489" s="112"/>
      <c r="E4489" s="111" t="str">
        <f t="shared" ca="1" si="70"/>
        <v/>
      </c>
      <c r="F4489" s="2" t="str">
        <f>IFERROR(VLOOKUP($I$4&amp;"--"&amp;ROW(A4483),'Clie-F'!$B$5:$Z$7000,15,0),"")</f>
        <v/>
      </c>
      <c r="G4489" s="111" t="str">
        <f>IFERROR(VLOOKUP($I$4&amp;"--"&amp;ROW(A4483),'Clie-F'!$B$5:$Z$7000,13,0),"")</f>
        <v/>
      </c>
    </row>
    <row r="4490" spans="2:7" ht="30" customHeight="1" x14ac:dyDescent="0.3">
      <c r="B4490" s="113">
        <v>4484</v>
      </c>
      <c r="C4490" s="111"/>
      <c r="D4490" s="112"/>
      <c r="E4490" s="111" t="str">
        <f t="shared" ca="1" si="70"/>
        <v/>
      </c>
      <c r="F4490" s="2" t="str">
        <f>IFERROR(VLOOKUP($I$4&amp;"--"&amp;ROW(A4484),'Clie-F'!$B$5:$Z$7000,15,0),"")</f>
        <v/>
      </c>
      <c r="G4490" s="111" t="str">
        <f>IFERROR(VLOOKUP($I$4&amp;"--"&amp;ROW(A4484),'Clie-F'!$B$5:$Z$7000,13,0),"")</f>
        <v/>
      </c>
    </row>
    <row r="4491" spans="2:7" ht="30" customHeight="1" x14ac:dyDescent="0.3">
      <c r="B4491" s="113">
        <v>4485</v>
      </c>
      <c r="C4491" s="111"/>
      <c r="D4491" s="112"/>
      <c r="E4491" s="111" t="str">
        <f t="shared" ca="1" si="70"/>
        <v/>
      </c>
      <c r="F4491" s="2" t="str">
        <f>IFERROR(VLOOKUP($I$4&amp;"--"&amp;ROW(A4485),'Clie-F'!$B$5:$Z$7000,15,0),"")</f>
        <v/>
      </c>
      <c r="G4491" s="111" t="str">
        <f>IFERROR(VLOOKUP($I$4&amp;"--"&amp;ROW(A4485),'Clie-F'!$B$5:$Z$7000,13,0),"")</f>
        <v/>
      </c>
    </row>
    <row r="4492" spans="2:7" ht="30" customHeight="1" x14ac:dyDescent="0.3">
      <c r="B4492" s="113">
        <v>4486</v>
      </c>
      <c r="C4492" s="111"/>
      <c r="D4492" s="112"/>
      <c r="E4492" s="111" t="str">
        <f t="shared" ca="1" si="70"/>
        <v/>
      </c>
      <c r="F4492" s="2" t="str">
        <f>IFERROR(VLOOKUP($I$4&amp;"--"&amp;ROW(A4486),'Clie-F'!$B$5:$Z$7000,15,0),"")</f>
        <v/>
      </c>
      <c r="G4492" s="111" t="str">
        <f>IFERROR(VLOOKUP($I$4&amp;"--"&amp;ROW(A4486),'Clie-F'!$B$5:$Z$7000,13,0),"")</f>
        <v/>
      </c>
    </row>
    <row r="4493" spans="2:7" ht="30" customHeight="1" x14ac:dyDescent="0.3">
      <c r="B4493" s="113">
        <v>4487</v>
      </c>
      <c r="C4493" s="111"/>
      <c r="D4493" s="112"/>
      <c r="E4493" s="111" t="str">
        <f t="shared" ca="1" si="70"/>
        <v/>
      </c>
      <c r="F4493" s="2" t="str">
        <f>IFERROR(VLOOKUP($I$4&amp;"--"&amp;ROW(A4487),'Clie-F'!$B$5:$Z$7000,15,0),"")</f>
        <v/>
      </c>
      <c r="G4493" s="111" t="str">
        <f>IFERROR(VLOOKUP($I$4&amp;"--"&amp;ROW(A4487),'Clie-F'!$B$5:$Z$7000,13,0),"")</f>
        <v/>
      </c>
    </row>
    <row r="4494" spans="2:7" ht="30" customHeight="1" x14ac:dyDescent="0.3">
      <c r="B4494" s="113">
        <v>4488</v>
      </c>
      <c r="C4494" s="111"/>
      <c r="D4494" s="112"/>
      <c r="E4494" s="111" t="str">
        <f t="shared" ca="1" si="70"/>
        <v/>
      </c>
      <c r="F4494" s="2" t="str">
        <f>IFERROR(VLOOKUP($I$4&amp;"--"&amp;ROW(A4488),'Clie-F'!$B$5:$Z$7000,15,0),"")</f>
        <v/>
      </c>
      <c r="G4494" s="111" t="str">
        <f>IFERROR(VLOOKUP($I$4&amp;"--"&amp;ROW(A4488),'Clie-F'!$B$5:$Z$7000,13,0),"")</f>
        <v/>
      </c>
    </row>
    <row r="4495" spans="2:7" ht="30" customHeight="1" x14ac:dyDescent="0.3">
      <c r="B4495" s="113">
        <v>4489</v>
      </c>
      <c r="C4495" s="111"/>
      <c r="D4495" s="112"/>
      <c r="E4495" s="111" t="str">
        <f t="shared" ca="1" si="70"/>
        <v/>
      </c>
      <c r="F4495" s="2" t="str">
        <f>IFERROR(VLOOKUP($I$4&amp;"--"&amp;ROW(A4489),'Clie-F'!$B$5:$Z$7000,15,0),"")</f>
        <v/>
      </c>
      <c r="G4495" s="111" t="str">
        <f>IFERROR(VLOOKUP($I$4&amp;"--"&amp;ROW(A4489),'Clie-F'!$B$5:$Z$7000,13,0),"")</f>
        <v/>
      </c>
    </row>
    <row r="4496" spans="2:7" ht="30" customHeight="1" x14ac:dyDescent="0.3">
      <c r="B4496" s="113">
        <v>4490</v>
      </c>
      <c r="C4496" s="111"/>
      <c r="D4496" s="112"/>
      <c r="E4496" s="111" t="str">
        <f t="shared" ca="1" si="70"/>
        <v/>
      </c>
      <c r="F4496" s="2" t="str">
        <f>IFERROR(VLOOKUP($I$4&amp;"--"&amp;ROW(A4490),'Clie-F'!$B$5:$Z$7000,15,0),"")</f>
        <v/>
      </c>
      <c r="G4496" s="111" t="str">
        <f>IFERROR(VLOOKUP($I$4&amp;"--"&amp;ROW(A4490),'Clie-F'!$B$5:$Z$7000,13,0),"")</f>
        <v/>
      </c>
    </row>
    <row r="4497" spans="2:7" ht="30" customHeight="1" x14ac:dyDescent="0.3">
      <c r="B4497" s="113">
        <v>4491</v>
      </c>
      <c r="C4497" s="111"/>
      <c r="D4497" s="112"/>
      <c r="E4497" s="111" t="str">
        <f t="shared" ca="1" si="70"/>
        <v/>
      </c>
      <c r="F4497" s="2" t="str">
        <f>IFERROR(VLOOKUP($I$4&amp;"--"&amp;ROW(A4491),'Clie-F'!$B$5:$Z$7000,15,0),"")</f>
        <v/>
      </c>
      <c r="G4497" s="111" t="str">
        <f>IFERROR(VLOOKUP($I$4&amp;"--"&amp;ROW(A4491),'Clie-F'!$B$5:$Z$7000,13,0),"")</f>
        <v/>
      </c>
    </row>
    <row r="4498" spans="2:7" ht="30" customHeight="1" x14ac:dyDescent="0.3">
      <c r="B4498" s="113">
        <v>4492</v>
      </c>
      <c r="C4498" s="111"/>
      <c r="D4498" s="112"/>
      <c r="E4498" s="111" t="str">
        <f t="shared" ca="1" si="70"/>
        <v/>
      </c>
      <c r="F4498" s="2" t="str">
        <f>IFERROR(VLOOKUP($I$4&amp;"--"&amp;ROW(A4492),'Clie-F'!$B$5:$Z$7000,15,0),"")</f>
        <v/>
      </c>
      <c r="G4498" s="111" t="str">
        <f>IFERROR(VLOOKUP($I$4&amp;"--"&amp;ROW(A4492),'Clie-F'!$B$5:$Z$7000,13,0),"")</f>
        <v/>
      </c>
    </row>
    <row r="4499" spans="2:7" ht="30" customHeight="1" x14ac:dyDescent="0.3">
      <c r="B4499" s="113">
        <v>4493</v>
      </c>
      <c r="C4499" s="111"/>
      <c r="D4499" s="112"/>
      <c r="E4499" s="111" t="str">
        <f t="shared" ca="1" si="70"/>
        <v/>
      </c>
      <c r="F4499" s="2" t="str">
        <f>IFERROR(VLOOKUP($I$4&amp;"--"&amp;ROW(A4493),'Clie-F'!$B$5:$Z$7000,15,0),"")</f>
        <v/>
      </c>
      <c r="G4499" s="111" t="str">
        <f>IFERROR(VLOOKUP($I$4&amp;"--"&amp;ROW(A4493),'Clie-F'!$B$5:$Z$7000,13,0),"")</f>
        <v/>
      </c>
    </row>
    <row r="4500" spans="2:7" ht="30" customHeight="1" x14ac:dyDescent="0.3">
      <c r="B4500" s="113">
        <v>4494</v>
      </c>
      <c r="C4500" s="111"/>
      <c r="D4500" s="112"/>
      <c r="E4500" s="111" t="str">
        <f t="shared" ca="1" si="70"/>
        <v/>
      </c>
      <c r="F4500" s="2" t="str">
        <f>IFERROR(VLOOKUP($I$4&amp;"--"&amp;ROW(A4494),'Clie-F'!$B$5:$Z$7000,15,0),"")</f>
        <v/>
      </c>
      <c r="G4500" s="111" t="str">
        <f>IFERROR(VLOOKUP($I$4&amp;"--"&amp;ROW(A4494),'Clie-F'!$B$5:$Z$7000,13,0),"")</f>
        <v/>
      </c>
    </row>
    <row r="4501" spans="2:7" ht="30" customHeight="1" x14ac:dyDescent="0.3">
      <c r="B4501" s="113">
        <v>4495</v>
      </c>
      <c r="C4501" s="111"/>
      <c r="D4501" s="112"/>
      <c r="E4501" s="111" t="str">
        <f t="shared" ca="1" si="70"/>
        <v/>
      </c>
      <c r="F4501" s="2" t="str">
        <f>IFERROR(VLOOKUP($I$4&amp;"--"&amp;ROW(A4495),'Clie-F'!$B$5:$Z$7000,15,0),"")</f>
        <v/>
      </c>
      <c r="G4501" s="111" t="str">
        <f>IFERROR(VLOOKUP($I$4&amp;"--"&amp;ROW(A4495),'Clie-F'!$B$5:$Z$7000,13,0),"")</f>
        <v/>
      </c>
    </row>
    <row r="4502" spans="2:7" ht="30" customHeight="1" x14ac:dyDescent="0.3">
      <c r="B4502" s="113">
        <v>4496</v>
      </c>
      <c r="C4502" s="111"/>
      <c r="D4502" s="112"/>
      <c r="E4502" s="111" t="str">
        <f t="shared" ca="1" si="70"/>
        <v/>
      </c>
      <c r="F4502" s="2" t="str">
        <f>IFERROR(VLOOKUP($I$4&amp;"--"&amp;ROW(A4496),'Clie-F'!$B$5:$Z$7000,15,0),"")</f>
        <v/>
      </c>
      <c r="G4502" s="111" t="str">
        <f>IFERROR(VLOOKUP($I$4&amp;"--"&amp;ROW(A4496),'Clie-F'!$B$5:$Z$7000,13,0),"")</f>
        <v/>
      </c>
    </row>
    <row r="4503" spans="2:7" ht="30" customHeight="1" x14ac:dyDescent="0.3">
      <c r="B4503" s="113">
        <v>4497</v>
      </c>
      <c r="C4503" s="111"/>
      <c r="D4503" s="112"/>
      <c r="E4503" s="111" t="str">
        <f t="shared" ca="1" si="70"/>
        <v/>
      </c>
      <c r="F4503" s="2" t="str">
        <f>IFERROR(VLOOKUP($I$4&amp;"--"&amp;ROW(A4497),'Clie-F'!$B$5:$Z$7000,15,0),"")</f>
        <v/>
      </c>
      <c r="G4503" s="111" t="str">
        <f>IFERROR(VLOOKUP($I$4&amp;"--"&amp;ROW(A4497),'Clie-F'!$B$5:$Z$7000,13,0),"")</f>
        <v/>
      </c>
    </row>
    <row r="4504" spans="2:7" ht="30" customHeight="1" x14ac:dyDescent="0.3">
      <c r="B4504" s="113">
        <v>4498</v>
      </c>
      <c r="C4504" s="111"/>
      <c r="D4504" s="112"/>
      <c r="E4504" s="111" t="str">
        <f t="shared" ca="1" si="70"/>
        <v/>
      </c>
      <c r="F4504" s="2" t="str">
        <f>IFERROR(VLOOKUP($I$4&amp;"--"&amp;ROW(A4498),'Clie-F'!$B$5:$Z$7000,15,0),"")</f>
        <v/>
      </c>
      <c r="G4504" s="111" t="str">
        <f>IFERROR(VLOOKUP($I$4&amp;"--"&amp;ROW(A4498),'Clie-F'!$B$5:$Z$7000,13,0),"")</f>
        <v/>
      </c>
    </row>
    <row r="4505" spans="2:7" ht="30" customHeight="1" x14ac:dyDescent="0.3">
      <c r="B4505" s="113">
        <v>4499</v>
      </c>
      <c r="C4505" s="111"/>
      <c r="D4505" s="112"/>
      <c r="E4505" s="111" t="str">
        <f t="shared" ca="1" si="70"/>
        <v/>
      </c>
      <c r="F4505" s="2" t="str">
        <f>IFERROR(VLOOKUP($I$4&amp;"--"&amp;ROW(A4499),'Clie-F'!$B$5:$Z$7000,15,0),"")</f>
        <v/>
      </c>
      <c r="G4505" s="111" t="str">
        <f>IFERROR(VLOOKUP($I$4&amp;"--"&amp;ROW(A4499),'Clie-F'!$B$5:$Z$7000,13,0),"")</f>
        <v/>
      </c>
    </row>
    <row r="4506" spans="2:7" ht="30" customHeight="1" x14ac:dyDescent="0.3">
      <c r="B4506" s="113">
        <v>4500</v>
      </c>
      <c r="C4506" s="111"/>
      <c r="D4506" s="112"/>
      <c r="E4506" s="111" t="str">
        <f t="shared" ca="1" si="70"/>
        <v/>
      </c>
      <c r="F4506" s="2" t="str">
        <f>IFERROR(VLOOKUP($I$4&amp;"--"&amp;ROW(A4500),'Clie-F'!$B$5:$Z$7000,15,0),"")</f>
        <v/>
      </c>
      <c r="G4506" s="111" t="str">
        <f>IFERROR(VLOOKUP($I$4&amp;"--"&amp;ROW(A4500),'Clie-F'!$B$5:$Z$7000,13,0),"")</f>
        <v/>
      </c>
    </row>
    <row r="4507" spans="2:7" ht="30" customHeight="1" x14ac:dyDescent="0.3">
      <c r="B4507" s="113">
        <v>4501</v>
      </c>
      <c r="C4507" s="111"/>
      <c r="D4507" s="112"/>
      <c r="E4507" s="111" t="str">
        <f t="shared" ca="1" si="70"/>
        <v/>
      </c>
      <c r="F4507" s="2" t="str">
        <f>IFERROR(VLOOKUP($I$4&amp;"--"&amp;ROW(A4501),'Clie-F'!$B$5:$Z$7000,15,0),"")</f>
        <v/>
      </c>
      <c r="G4507" s="111" t="str">
        <f>IFERROR(VLOOKUP($I$4&amp;"--"&amp;ROW(A4501),'Clie-F'!$B$5:$Z$7000,13,0),"")</f>
        <v/>
      </c>
    </row>
    <row r="4508" spans="2:7" ht="30" customHeight="1" x14ac:dyDescent="0.3">
      <c r="B4508" s="113">
        <v>4502</v>
      </c>
      <c r="C4508" s="111"/>
      <c r="D4508" s="112"/>
      <c r="E4508" s="111" t="str">
        <f t="shared" ca="1" si="70"/>
        <v/>
      </c>
      <c r="F4508" s="2" t="str">
        <f>IFERROR(VLOOKUP($I$4&amp;"--"&amp;ROW(A4502),'Clie-F'!$B$5:$Z$7000,15,0),"")</f>
        <v/>
      </c>
      <c r="G4508" s="111" t="str">
        <f>IFERROR(VLOOKUP($I$4&amp;"--"&amp;ROW(A4502),'Clie-F'!$B$5:$Z$7000,13,0),"")</f>
        <v/>
      </c>
    </row>
    <row r="4509" spans="2:7" ht="30" customHeight="1" x14ac:dyDescent="0.3">
      <c r="B4509" s="113">
        <v>4503</v>
      </c>
      <c r="C4509" s="111"/>
      <c r="D4509" s="112"/>
      <c r="E4509" s="111" t="str">
        <f t="shared" ca="1" si="70"/>
        <v/>
      </c>
      <c r="F4509" s="2" t="str">
        <f>IFERROR(VLOOKUP($I$4&amp;"--"&amp;ROW(A4503),'Clie-F'!$B$5:$Z$7000,15,0),"")</f>
        <v/>
      </c>
      <c r="G4509" s="111" t="str">
        <f>IFERROR(VLOOKUP($I$4&amp;"--"&amp;ROW(A4503),'Clie-F'!$B$5:$Z$7000,13,0),"")</f>
        <v/>
      </c>
    </row>
    <row r="4510" spans="2:7" ht="30" customHeight="1" x14ac:dyDescent="0.3">
      <c r="B4510" s="113">
        <v>4504</v>
      </c>
      <c r="C4510" s="111"/>
      <c r="D4510" s="112"/>
      <c r="E4510" s="111" t="str">
        <f t="shared" ca="1" si="70"/>
        <v/>
      </c>
      <c r="F4510" s="2" t="str">
        <f>IFERROR(VLOOKUP($I$4&amp;"--"&amp;ROW(A4504),'Clie-F'!$B$5:$Z$7000,15,0),"")</f>
        <v/>
      </c>
      <c r="G4510" s="111" t="str">
        <f>IFERROR(VLOOKUP($I$4&amp;"--"&amp;ROW(A4504),'Clie-F'!$B$5:$Z$7000,13,0),"")</f>
        <v/>
      </c>
    </row>
    <row r="4511" spans="2:7" ht="30" customHeight="1" x14ac:dyDescent="0.3">
      <c r="B4511" s="113">
        <v>4505</v>
      </c>
      <c r="C4511" s="111"/>
      <c r="D4511" s="112"/>
      <c r="E4511" s="111" t="str">
        <f t="shared" ca="1" si="70"/>
        <v/>
      </c>
      <c r="F4511" s="2" t="str">
        <f>IFERROR(VLOOKUP($I$4&amp;"--"&amp;ROW(A4505),'Clie-F'!$B$5:$Z$7000,15,0),"")</f>
        <v/>
      </c>
      <c r="G4511" s="111" t="str">
        <f>IFERROR(VLOOKUP($I$4&amp;"--"&amp;ROW(A4505),'Clie-F'!$B$5:$Z$7000,13,0),"")</f>
        <v/>
      </c>
    </row>
    <row r="4512" spans="2:7" ht="30" customHeight="1" x14ac:dyDescent="0.3">
      <c r="B4512" s="113">
        <v>4506</v>
      </c>
      <c r="C4512" s="111"/>
      <c r="D4512" s="112"/>
      <c r="E4512" s="111" t="str">
        <f t="shared" ca="1" si="70"/>
        <v/>
      </c>
      <c r="F4512" s="2" t="str">
        <f>IFERROR(VLOOKUP($I$4&amp;"--"&amp;ROW(A4506),'Clie-F'!$B$5:$Z$7000,15,0),"")</f>
        <v/>
      </c>
      <c r="G4512" s="111" t="str">
        <f>IFERROR(VLOOKUP($I$4&amp;"--"&amp;ROW(A4506),'Clie-F'!$B$5:$Z$7000,13,0),"")</f>
        <v/>
      </c>
    </row>
    <row r="4513" spans="2:7" ht="30" customHeight="1" x14ac:dyDescent="0.3">
      <c r="B4513" s="113">
        <v>4507</v>
      </c>
      <c r="C4513" s="111"/>
      <c r="D4513" s="112"/>
      <c r="E4513" s="111" t="str">
        <f t="shared" ca="1" si="70"/>
        <v/>
      </c>
      <c r="F4513" s="2" t="str">
        <f>IFERROR(VLOOKUP($I$4&amp;"--"&amp;ROW(A4507),'Clie-F'!$B$5:$Z$7000,15,0),"")</f>
        <v/>
      </c>
      <c r="G4513" s="111" t="str">
        <f>IFERROR(VLOOKUP($I$4&amp;"--"&amp;ROW(A4507),'Clie-F'!$B$5:$Z$7000,13,0),"")</f>
        <v/>
      </c>
    </row>
    <row r="4514" spans="2:7" ht="30" customHeight="1" x14ac:dyDescent="0.3">
      <c r="B4514" s="113">
        <v>4508</v>
      </c>
      <c r="C4514" s="111"/>
      <c r="D4514" s="112"/>
      <c r="E4514" s="111" t="str">
        <f t="shared" ca="1" si="70"/>
        <v/>
      </c>
      <c r="F4514" s="2" t="str">
        <f>IFERROR(VLOOKUP($I$4&amp;"--"&amp;ROW(A4508),'Clie-F'!$B$5:$Z$7000,15,0),"")</f>
        <v/>
      </c>
      <c r="G4514" s="111" t="str">
        <f>IFERROR(VLOOKUP($I$4&amp;"--"&amp;ROW(A4508),'Clie-F'!$B$5:$Z$7000,13,0),"")</f>
        <v/>
      </c>
    </row>
    <row r="4515" spans="2:7" ht="30" customHeight="1" x14ac:dyDescent="0.3">
      <c r="B4515" s="113">
        <v>4509</v>
      </c>
      <c r="C4515" s="111"/>
      <c r="D4515" s="112"/>
      <c r="E4515" s="111" t="str">
        <f t="shared" ca="1" si="70"/>
        <v/>
      </c>
      <c r="F4515" s="2" t="str">
        <f>IFERROR(VLOOKUP($I$4&amp;"--"&amp;ROW(A4509),'Clie-F'!$B$5:$Z$7000,15,0),"")</f>
        <v/>
      </c>
      <c r="G4515" s="111" t="str">
        <f>IFERROR(VLOOKUP($I$4&amp;"--"&amp;ROW(A4509),'Clie-F'!$B$5:$Z$7000,13,0),"")</f>
        <v/>
      </c>
    </row>
    <row r="4516" spans="2:7" ht="30" customHeight="1" x14ac:dyDescent="0.3">
      <c r="B4516" s="113">
        <v>4510</v>
      </c>
      <c r="C4516" s="111"/>
      <c r="D4516" s="112"/>
      <c r="E4516" s="111" t="str">
        <f t="shared" ca="1" si="70"/>
        <v/>
      </c>
      <c r="F4516" s="2" t="str">
        <f>IFERROR(VLOOKUP($I$4&amp;"--"&amp;ROW(A4510),'Clie-F'!$B$5:$Z$7000,15,0),"")</f>
        <v/>
      </c>
      <c r="G4516" s="111" t="str">
        <f>IFERROR(VLOOKUP($I$4&amp;"--"&amp;ROW(A4510),'Clie-F'!$B$5:$Z$7000,13,0),"")</f>
        <v/>
      </c>
    </row>
    <row r="4517" spans="2:7" ht="30" customHeight="1" x14ac:dyDescent="0.3">
      <c r="B4517" s="113">
        <v>4511</v>
      </c>
      <c r="C4517" s="111"/>
      <c r="D4517" s="112"/>
      <c r="E4517" s="111" t="str">
        <f t="shared" ca="1" si="70"/>
        <v/>
      </c>
      <c r="F4517" s="2" t="str">
        <f>IFERROR(VLOOKUP($I$4&amp;"--"&amp;ROW(A4511),'Clie-F'!$B$5:$Z$7000,15,0),"")</f>
        <v/>
      </c>
      <c r="G4517" s="111" t="str">
        <f>IFERROR(VLOOKUP($I$4&amp;"--"&amp;ROW(A4511),'Clie-F'!$B$5:$Z$7000,13,0),"")</f>
        <v/>
      </c>
    </row>
    <row r="4518" spans="2:7" ht="30" customHeight="1" x14ac:dyDescent="0.3">
      <c r="B4518" s="113">
        <v>4512</v>
      </c>
      <c r="C4518" s="111"/>
      <c r="D4518" s="112"/>
      <c r="E4518" s="111" t="str">
        <f t="shared" ca="1" si="70"/>
        <v/>
      </c>
      <c r="F4518" s="2" t="str">
        <f>IFERROR(VLOOKUP($I$4&amp;"--"&amp;ROW(A4512),'Clie-F'!$B$5:$Z$7000,15,0),"")</f>
        <v/>
      </c>
      <c r="G4518" s="111" t="str">
        <f>IFERROR(VLOOKUP($I$4&amp;"--"&amp;ROW(A4512),'Clie-F'!$B$5:$Z$7000,13,0),"")</f>
        <v/>
      </c>
    </row>
    <row r="4519" spans="2:7" ht="30" customHeight="1" x14ac:dyDescent="0.3">
      <c r="B4519" s="113">
        <v>4513</v>
      </c>
      <c r="C4519" s="111"/>
      <c r="D4519" s="112"/>
      <c r="E4519" s="111" t="str">
        <f t="shared" ca="1" si="70"/>
        <v/>
      </c>
      <c r="F4519" s="2" t="str">
        <f>IFERROR(VLOOKUP($I$4&amp;"--"&amp;ROW(A4513),'Clie-F'!$B$5:$Z$7000,15,0),"")</f>
        <v/>
      </c>
      <c r="G4519" s="111" t="str">
        <f>IFERROR(VLOOKUP($I$4&amp;"--"&amp;ROW(A4513),'Clie-F'!$B$5:$Z$7000,13,0),"")</f>
        <v/>
      </c>
    </row>
    <row r="4520" spans="2:7" ht="30" customHeight="1" x14ac:dyDescent="0.3">
      <c r="B4520" s="113">
        <v>4514</v>
      </c>
      <c r="C4520" s="111"/>
      <c r="D4520" s="112"/>
      <c r="E4520" s="111" t="str">
        <f t="shared" ca="1" si="70"/>
        <v/>
      </c>
      <c r="F4520" s="2" t="str">
        <f>IFERROR(VLOOKUP($I$4&amp;"--"&amp;ROW(A4514),'Clie-F'!$B$5:$Z$7000,15,0),"")</f>
        <v/>
      </c>
      <c r="G4520" s="111" t="str">
        <f>IFERROR(VLOOKUP($I$4&amp;"--"&amp;ROW(A4514),'Clie-F'!$B$5:$Z$7000,13,0),"")</f>
        <v/>
      </c>
    </row>
    <row r="4521" spans="2:7" ht="30" customHeight="1" x14ac:dyDescent="0.3">
      <c r="B4521" s="113">
        <v>4515</v>
      </c>
      <c r="C4521" s="111"/>
      <c r="D4521" s="112"/>
      <c r="E4521" s="111" t="str">
        <f t="shared" ca="1" si="70"/>
        <v/>
      </c>
      <c r="F4521" s="2" t="str">
        <f>IFERROR(VLOOKUP($I$4&amp;"--"&amp;ROW(A4515),'Clie-F'!$B$5:$Z$7000,15,0),"")</f>
        <v/>
      </c>
      <c r="G4521" s="111" t="str">
        <f>IFERROR(VLOOKUP($I$4&amp;"--"&amp;ROW(A4515),'Clie-F'!$B$5:$Z$7000,13,0),"")</f>
        <v/>
      </c>
    </row>
    <row r="4522" spans="2:7" ht="30" customHeight="1" x14ac:dyDescent="0.3">
      <c r="B4522" s="113">
        <v>4516</v>
      </c>
      <c r="C4522" s="111"/>
      <c r="D4522" s="112"/>
      <c r="E4522" s="111" t="str">
        <f t="shared" ca="1" si="70"/>
        <v/>
      </c>
      <c r="F4522" s="2" t="str">
        <f>IFERROR(VLOOKUP($I$4&amp;"--"&amp;ROW(A4516),'Clie-F'!$B$5:$Z$7000,15,0),"")</f>
        <v/>
      </c>
      <c r="G4522" s="111" t="str">
        <f>IFERROR(VLOOKUP($I$4&amp;"--"&amp;ROW(A4516),'Clie-F'!$B$5:$Z$7000,13,0),"")</f>
        <v/>
      </c>
    </row>
    <row r="4523" spans="2:7" ht="30" customHeight="1" x14ac:dyDescent="0.3">
      <c r="B4523" s="113">
        <v>4517</v>
      </c>
      <c r="C4523" s="111"/>
      <c r="D4523" s="112"/>
      <c r="E4523" s="111" t="str">
        <f t="shared" ca="1" si="70"/>
        <v/>
      </c>
      <c r="F4523" s="2" t="str">
        <f>IFERROR(VLOOKUP($I$4&amp;"--"&amp;ROW(A4517),'Clie-F'!$B$5:$Z$7000,15,0),"")</f>
        <v/>
      </c>
      <c r="G4523" s="111" t="str">
        <f>IFERROR(VLOOKUP($I$4&amp;"--"&amp;ROW(A4517),'Clie-F'!$B$5:$Z$7000,13,0),"")</f>
        <v/>
      </c>
    </row>
    <row r="4524" spans="2:7" ht="30" customHeight="1" x14ac:dyDescent="0.3">
      <c r="B4524" s="113">
        <v>4518</v>
      </c>
      <c r="C4524" s="111"/>
      <c r="D4524" s="112"/>
      <c r="E4524" s="111" t="str">
        <f t="shared" ca="1" si="70"/>
        <v/>
      </c>
      <c r="F4524" s="2" t="str">
        <f>IFERROR(VLOOKUP($I$4&amp;"--"&amp;ROW(A4518),'Clie-F'!$B$5:$Z$7000,15,0),"")</f>
        <v/>
      </c>
      <c r="G4524" s="111" t="str">
        <f>IFERROR(VLOOKUP($I$4&amp;"--"&amp;ROW(A4518),'Clie-F'!$B$5:$Z$7000,13,0),"")</f>
        <v/>
      </c>
    </row>
    <row r="4525" spans="2:7" ht="30" customHeight="1" x14ac:dyDescent="0.3">
      <c r="B4525" s="113">
        <v>4519</v>
      </c>
      <c r="C4525" s="111"/>
      <c r="D4525" s="112"/>
      <c r="E4525" s="111" t="str">
        <f t="shared" ca="1" si="70"/>
        <v/>
      </c>
      <c r="F4525" s="2" t="str">
        <f>IFERROR(VLOOKUP($I$4&amp;"--"&amp;ROW(A4519),'Clie-F'!$B$5:$Z$7000,15,0),"")</f>
        <v/>
      </c>
      <c r="G4525" s="111" t="str">
        <f>IFERROR(VLOOKUP($I$4&amp;"--"&amp;ROW(A4519),'Clie-F'!$B$5:$Z$7000,13,0),"")</f>
        <v/>
      </c>
    </row>
    <row r="4526" spans="2:7" ht="30" customHeight="1" x14ac:dyDescent="0.3">
      <c r="B4526" s="113">
        <v>4520</v>
      </c>
      <c r="C4526" s="111"/>
      <c r="D4526" s="112"/>
      <c r="E4526" s="111" t="str">
        <f t="shared" ca="1" si="70"/>
        <v/>
      </c>
      <c r="F4526" s="2" t="str">
        <f>IFERROR(VLOOKUP($I$4&amp;"--"&amp;ROW(A4520),'Clie-F'!$B$5:$Z$7000,15,0),"")</f>
        <v/>
      </c>
      <c r="G4526" s="111" t="str">
        <f>IFERROR(VLOOKUP($I$4&amp;"--"&amp;ROW(A4520),'Clie-F'!$B$5:$Z$7000,13,0),"")</f>
        <v/>
      </c>
    </row>
    <row r="4527" spans="2:7" ht="30" customHeight="1" x14ac:dyDescent="0.3">
      <c r="B4527" s="113">
        <v>4521</v>
      </c>
      <c r="C4527" s="111"/>
      <c r="D4527" s="112"/>
      <c r="E4527" s="111" t="str">
        <f t="shared" ca="1" si="70"/>
        <v/>
      </c>
      <c r="F4527" s="2" t="str">
        <f>IFERROR(VLOOKUP($I$4&amp;"--"&amp;ROW(A4521),'Clie-F'!$B$5:$Z$7000,15,0),"")</f>
        <v/>
      </c>
      <c r="G4527" s="111" t="str">
        <f>IFERROR(VLOOKUP($I$4&amp;"--"&amp;ROW(A4521),'Clie-F'!$B$5:$Z$7000,13,0),"")</f>
        <v/>
      </c>
    </row>
    <row r="4528" spans="2:7" ht="30" customHeight="1" x14ac:dyDescent="0.3">
      <c r="B4528" s="113">
        <v>4522</v>
      </c>
      <c r="C4528" s="111"/>
      <c r="D4528" s="112"/>
      <c r="E4528" s="111" t="str">
        <f t="shared" ca="1" si="70"/>
        <v/>
      </c>
      <c r="F4528" s="2" t="str">
        <f>IFERROR(VLOOKUP($I$4&amp;"--"&amp;ROW(A4522),'Clie-F'!$B$5:$Z$7000,15,0),"")</f>
        <v/>
      </c>
      <c r="G4528" s="111" t="str">
        <f>IFERROR(VLOOKUP($I$4&amp;"--"&amp;ROW(A4522),'Clie-F'!$B$5:$Z$7000,13,0),"")</f>
        <v/>
      </c>
    </row>
    <row r="4529" spans="2:7" ht="30" customHeight="1" x14ac:dyDescent="0.3">
      <c r="B4529" s="113">
        <v>4523</v>
      </c>
      <c r="C4529" s="111"/>
      <c r="D4529" s="112"/>
      <c r="E4529" s="111" t="str">
        <f t="shared" ca="1" si="70"/>
        <v/>
      </c>
      <c r="F4529" s="2" t="str">
        <f>IFERROR(VLOOKUP($I$4&amp;"--"&amp;ROW(A4523),'Clie-F'!$B$5:$Z$7000,15,0),"")</f>
        <v/>
      </c>
      <c r="G4529" s="111" t="str">
        <f>IFERROR(VLOOKUP($I$4&amp;"--"&amp;ROW(A4523),'Clie-F'!$B$5:$Z$7000,13,0),"")</f>
        <v/>
      </c>
    </row>
    <row r="4530" spans="2:7" ht="30" customHeight="1" x14ac:dyDescent="0.3">
      <c r="B4530" s="113">
        <v>4524</v>
      </c>
      <c r="C4530" s="111"/>
      <c r="D4530" s="112"/>
      <c r="E4530" s="111" t="str">
        <f t="shared" ca="1" si="70"/>
        <v/>
      </c>
      <c r="F4530" s="2" t="str">
        <f>IFERROR(VLOOKUP($I$4&amp;"--"&amp;ROW(A4524),'Clie-F'!$B$5:$Z$7000,15,0),"")</f>
        <v/>
      </c>
      <c r="G4530" s="111" t="str">
        <f>IFERROR(VLOOKUP($I$4&amp;"--"&amp;ROW(A4524),'Clie-F'!$B$5:$Z$7000,13,0),"")</f>
        <v/>
      </c>
    </row>
    <row r="4531" spans="2:7" ht="30" customHeight="1" x14ac:dyDescent="0.3">
      <c r="B4531" s="113">
        <v>4525</v>
      </c>
      <c r="C4531" s="111"/>
      <c r="D4531" s="112"/>
      <c r="E4531" s="111" t="str">
        <f t="shared" ca="1" si="70"/>
        <v/>
      </c>
      <c r="F4531" s="2" t="str">
        <f>IFERROR(VLOOKUP($I$4&amp;"--"&amp;ROW(A4525),'Clie-F'!$B$5:$Z$7000,15,0),"")</f>
        <v/>
      </c>
      <c r="G4531" s="111" t="str">
        <f>IFERROR(VLOOKUP($I$4&amp;"--"&amp;ROW(A4525),'Clie-F'!$B$5:$Z$7000,13,0),"")</f>
        <v/>
      </c>
    </row>
    <row r="4532" spans="2:7" ht="30" customHeight="1" x14ac:dyDescent="0.3">
      <c r="B4532" s="113">
        <v>4526</v>
      </c>
      <c r="C4532" s="111"/>
      <c r="D4532" s="112"/>
      <c r="E4532" s="111" t="str">
        <f t="shared" ca="1" si="70"/>
        <v/>
      </c>
      <c r="F4532" s="2" t="str">
        <f>IFERROR(VLOOKUP($I$4&amp;"--"&amp;ROW(A4526),'Clie-F'!$B$5:$Z$7000,15,0),"")</f>
        <v/>
      </c>
      <c r="G4532" s="111" t="str">
        <f>IFERROR(VLOOKUP($I$4&amp;"--"&amp;ROW(A4526),'Clie-F'!$B$5:$Z$7000,13,0),"")</f>
        <v/>
      </c>
    </row>
    <row r="4533" spans="2:7" ht="30" customHeight="1" x14ac:dyDescent="0.3">
      <c r="B4533" s="113">
        <v>4527</v>
      </c>
      <c r="C4533" s="111"/>
      <c r="D4533" s="112"/>
      <c r="E4533" s="111" t="str">
        <f t="shared" ca="1" si="70"/>
        <v/>
      </c>
      <c r="F4533" s="2" t="str">
        <f>IFERROR(VLOOKUP($I$4&amp;"--"&amp;ROW(A4527),'Clie-F'!$B$5:$Z$7000,15,0),"")</f>
        <v/>
      </c>
      <c r="G4533" s="111" t="str">
        <f>IFERROR(VLOOKUP($I$4&amp;"--"&amp;ROW(A4527),'Clie-F'!$B$5:$Z$7000,13,0),"")</f>
        <v/>
      </c>
    </row>
    <row r="4534" spans="2:7" ht="30" customHeight="1" x14ac:dyDescent="0.3">
      <c r="B4534" s="113">
        <v>4528</v>
      </c>
      <c r="C4534" s="111"/>
      <c r="D4534" s="112"/>
      <c r="E4534" s="111" t="str">
        <f t="shared" ca="1" si="70"/>
        <v/>
      </c>
      <c r="F4534" s="2" t="str">
        <f>IFERROR(VLOOKUP($I$4&amp;"--"&amp;ROW(A4528),'Clie-F'!$B$5:$Z$7000,15,0),"")</f>
        <v/>
      </c>
      <c r="G4534" s="111" t="str">
        <f>IFERROR(VLOOKUP($I$4&amp;"--"&amp;ROW(A4528),'Clie-F'!$B$5:$Z$7000,13,0),"")</f>
        <v/>
      </c>
    </row>
    <row r="4535" spans="2:7" ht="30" customHeight="1" x14ac:dyDescent="0.3">
      <c r="B4535" s="113">
        <v>4529</v>
      </c>
      <c r="C4535" s="111"/>
      <c r="D4535" s="112"/>
      <c r="E4535" s="111" t="str">
        <f t="shared" ca="1" si="70"/>
        <v/>
      </c>
      <c r="F4535" s="2" t="str">
        <f>IFERROR(VLOOKUP($I$4&amp;"--"&amp;ROW(A4529),'Clie-F'!$B$5:$Z$7000,15,0),"")</f>
        <v/>
      </c>
      <c r="G4535" s="111" t="str">
        <f>IFERROR(VLOOKUP($I$4&amp;"--"&amp;ROW(A4529),'Clie-F'!$B$5:$Z$7000,13,0),"")</f>
        <v/>
      </c>
    </row>
    <row r="4536" spans="2:7" ht="30" customHeight="1" x14ac:dyDescent="0.3">
      <c r="B4536" s="113">
        <v>4530</v>
      </c>
      <c r="C4536" s="111"/>
      <c r="D4536" s="112"/>
      <c r="E4536" s="111" t="str">
        <f t="shared" ca="1" si="70"/>
        <v/>
      </c>
      <c r="F4536" s="2" t="str">
        <f>IFERROR(VLOOKUP($I$4&amp;"--"&amp;ROW(A4530),'Clie-F'!$B$5:$Z$7000,15,0),"")</f>
        <v/>
      </c>
      <c r="G4536" s="111" t="str">
        <f>IFERROR(VLOOKUP($I$4&amp;"--"&amp;ROW(A4530),'Clie-F'!$B$5:$Z$7000,13,0),"")</f>
        <v/>
      </c>
    </row>
    <row r="4537" spans="2:7" ht="30" customHeight="1" x14ac:dyDescent="0.3">
      <c r="B4537" s="113">
        <v>4531</v>
      </c>
      <c r="C4537" s="111"/>
      <c r="D4537" s="112"/>
      <c r="E4537" s="111" t="str">
        <f t="shared" ca="1" si="70"/>
        <v/>
      </c>
      <c r="F4537" s="2" t="str">
        <f>IFERROR(VLOOKUP($I$4&amp;"--"&amp;ROW(A4531),'Clie-F'!$B$5:$Z$7000,15,0),"")</f>
        <v/>
      </c>
      <c r="G4537" s="111" t="str">
        <f>IFERROR(VLOOKUP($I$4&amp;"--"&amp;ROW(A4531),'Clie-F'!$B$5:$Z$7000,13,0),"")</f>
        <v/>
      </c>
    </row>
    <row r="4538" spans="2:7" ht="30" customHeight="1" x14ac:dyDescent="0.3">
      <c r="B4538" s="113">
        <v>4532</v>
      </c>
      <c r="C4538" s="111"/>
      <c r="D4538" s="112"/>
      <c r="E4538" s="111" t="str">
        <f t="shared" ca="1" si="70"/>
        <v/>
      </c>
      <c r="F4538" s="2" t="str">
        <f>IFERROR(VLOOKUP($I$4&amp;"--"&amp;ROW(A4532),'Clie-F'!$B$5:$Z$7000,15,0),"")</f>
        <v/>
      </c>
      <c r="G4538" s="111" t="str">
        <f>IFERROR(VLOOKUP($I$4&amp;"--"&amp;ROW(A4532),'Clie-F'!$B$5:$Z$7000,13,0),"")</f>
        <v/>
      </c>
    </row>
    <row r="4539" spans="2:7" ht="30" customHeight="1" x14ac:dyDescent="0.3">
      <c r="B4539" s="113">
        <v>4533</v>
      </c>
      <c r="C4539" s="111"/>
      <c r="D4539" s="112"/>
      <c r="E4539" s="111" t="str">
        <f t="shared" ca="1" si="70"/>
        <v/>
      </c>
      <c r="F4539" s="2" t="str">
        <f>IFERROR(VLOOKUP($I$4&amp;"--"&amp;ROW(A4533),'Clie-F'!$B$5:$Z$7000,15,0),"")</f>
        <v/>
      </c>
      <c r="G4539" s="111" t="str">
        <f>IFERROR(VLOOKUP($I$4&amp;"--"&amp;ROW(A4533),'Clie-F'!$B$5:$Z$7000,13,0),"")</f>
        <v/>
      </c>
    </row>
    <row r="4540" spans="2:7" ht="30" customHeight="1" x14ac:dyDescent="0.3">
      <c r="B4540" s="113">
        <v>4534</v>
      </c>
      <c r="C4540" s="111"/>
      <c r="D4540" s="112"/>
      <c r="E4540" s="111" t="str">
        <f t="shared" ca="1" si="70"/>
        <v/>
      </c>
      <c r="F4540" s="2" t="str">
        <f>IFERROR(VLOOKUP($I$4&amp;"--"&amp;ROW(A4534),'Clie-F'!$B$5:$Z$7000,15,0),"")</f>
        <v/>
      </c>
      <c r="G4540" s="111" t="str">
        <f>IFERROR(VLOOKUP($I$4&amp;"--"&amp;ROW(A4534),'Clie-F'!$B$5:$Z$7000,13,0),"")</f>
        <v/>
      </c>
    </row>
    <row r="4541" spans="2:7" ht="30" customHeight="1" x14ac:dyDescent="0.3">
      <c r="B4541" s="113">
        <v>4535</v>
      </c>
      <c r="C4541" s="111"/>
      <c r="D4541" s="112"/>
      <c r="E4541" s="111" t="str">
        <f t="shared" ca="1" si="70"/>
        <v/>
      </c>
      <c r="F4541" s="2" t="str">
        <f>IFERROR(VLOOKUP($I$4&amp;"--"&amp;ROW(A4535),'Clie-F'!$B$5:$Z$7000,15,0),"")</f>
        <v/>
      </c>
      <c r="G4541" s="111" t="str">
        <f>IFERROR(VLOOKUP($I$4&amp;"--"&amp;ROW(A4535),'Clie-F'!$B$5:$Z$7000,13,0),"")</f>
        <v/>
      </c>
    </row>
    <row r="4542" spans="2:7" ht="30" customHeight="1" x14ac:dyDescent="0.3">
      <c r="B4542" s="113">
        <v>4536</v>
      </c>
      <c r="C4542" s="111"/>
      <c r="D4542" s="112"/>
      <c r="E4542" s="111" t="str">
        <f t="shared" ca="1" si="70"/>
        <v/>
      </c>
      <c r="F4542" s="2" t="str">
        <f>IFERROR(VLOOKUP($I$4&amp;"--"&amp;ROW(A4536),'Clie-F'!$B$5:$Z$7000,15,0),"")</f>
        <v/>
      </c>
      <c r="G4542" s="111" t="str">
        <f>IFERROR(VLOOKUP($I$4&amp;"--"&amp;ROW(A4536),'Clie-F'!$B$5:$Z$7000,13,0),"")</f>
        <v/>
      </c>
    </row>
    <row r="4543" spans="2:7" ht="30" customHeight="1" x14ac:dyDescent="0.3">
      <c r="B4543" s="113">
        <v>4537</v>
      </c>
      <c r="C4543" s="111"/>
      <c r="D4543" s="112"/>
      <c r="E4543" s="111" t="str">
        <f t="shared" ref="E4543:E4606" ca="1" si="71">IF(D4543,DATEDIF(D4543,TODAY(),"Y"),"")</f>
        <v/>
      </c>
      <c r="F4543" s="2" t="str">
        <f>IFERROR(VLOOKUP($I$4&amp;"--"&amp;ROW(A4537),'Clie-F'!$B$5:$Z$7000,15,0),"")</f>
        <v/>
      </c>
      <c r="G4543" s="111" t="str">
        <f>IFERROR(VLOOKUP($I$4&amp;"--"&amp;ROW(A4537),'Clie-F'!$B$5:$Z$7000,13,0),"")</f>
        <v/>
      </c>
    </row>
    <row r="4544" spans="2:7" ht="30" customHeight="1" x14ac:dyDescent="0.3">
      <c r="B4544" s="113">
        <v>4538</v>
      </c>
      <c r="C4544" s="111"/>
      <c r="D4544" s="112"/>
      <c r="E4544" s="111" t="str">
        <f t="shared" ca="1" si="71"/>
        <v/>
      </c>
      <c r="F4544" s="2" t="str">
        <f>IFERROR(VLOOKUP($I$4&amp;"--"&amp;ROW(A4538),'Clie-F'!$B$5:$Z$7000,15,0),"")</f>
        <v/>
      </c>
      <c r="G4544" s="111" t="str">
        <f>IFERROR(VLOOKUP($I$4&amp;"--"&amp;ROW(A4538),'Clie-F'!$B$5:$Z$7000,13,0),"")</f>
        <v/>
      </c>
    </row>
    <row r="4545" spans="2:7" ht="30" customHeight="1" x14ac:dyDescent="0.3">
      <c r="B4545" s="113">
        <v>4539</v>
      </c>
      <c r="C4545" s="111"/>
      <c r="D4545" s="112"/>
      <c r="E4545" s="111" t="str">
        <f t="shared" ca="1" si="71"/>
        <v/>
      </c>
      <c r="F4545" s="2" t="str">
        <f>IFERROR(VLOOKUP($I$4&amp;"--"&amp;ROW(A4539),'Clie-F'!$B$5:$Z$7000,15,0),"")</f>
        <v/>
      </c>
      <c r="G4545" s="111" t="str">
        <f>IFERROR(VLOOKUP($I$4&amp;"--"&amp;ROW(A4539),'Clie-F'!$B$5:$Z$7000,13,0),"")</f>
        <v/>
      </c>
    </row>
    <row r="4546" spans="2:7" ht="30" customHeight="1" x14ac:dyDescent="0.3">
      <c r="B4546" s="113">
        <v>4540</v>
      </c>
      <c r="C4546" s="111"/>
      <c r="D4546" s="112"/>
      <c r="E4546" s="111" t="str">
        <f t="shared" ca="1" si="71"/>
        <v/>
      </c>
      <c r="F4546" s="2" t="str">
        <f>IFERROR(VLOOKUP($I$4&amp;"--"&amp;ROW(A4540),'Clie-F'!$B$5:$Z$7000,15,0),"")</f>
        <v/>
      </c>
      <c r="G4546" s="111" t="str">
        <f>IFERROR(VLOOKUP($I$4&amp;"--"&amp;ROW(A4540),'Clie-F'!$B$5:$Z$7000,13,0),"")</f>
        <v/>
      </c>
    </row>
    <row r="4547" spans="2:7" ht="30" customHeight="1" x14ac:dyDescent="0.3">
      <c r="B4547" s="113">
        <v>4541</v>
      </c>
      <c r="C4547" s="111"/>
      <c r="D4547" s="112"/>
      <c r="E4547" s="111" t="str">
        <f t="shared" ca="1" si="71"/>
        <v/>
      </c>
      <c r="F4547" s="2" t="str">
        <f>IFERROR(VLOOKUP($I$4&amp;"--"&amp;ROW(A4541),'Clie-F'!$B$5:$Z$7000,15,0),"")</f>
        <v/>
      </c>
      <c r="G4547" s="111" t="str">
        <f>IFERROR(VLOOKUP($I$4&amp;"--"&amp;ROW(A4541),'Clie-F'!$B$5:$Z$7000,13,0),"")</f>
        <v/>
      </c>
    </row>
    <row r="4548" spans="2:7" ht="30" customHeight="1" x14ac:dyDescent="0.3">
      <c r="B4548" s="113">
        <v>4542</v>
      </c>
      <c r="C4548" s="111"/>
      <c r="D4548" s="112"/>
      <c r="E4548" s="111" t="str">
        <f t="shared" ca="1" si="71"/>
        <v/>
      </c>
      <c r="F4548" s="2" t="str">
        <f>IFERROR(VLOOKUP($I$4&amp;"--"&amp;ROW(A4542),'Clie-F'!$B$5:$Z$7000,15,0),"")</f>
        <v/>
      </c>
      <c r="G4548" s="111" t="str">
        <f>IFERROR(VLOOKUP($I$4&amp;"--"&amp;ROW(A4542),'Clie-F'!$B$5:$Z$7000,13,0),"")</f>
        <v/>
      </c>
    </row>
    <row r="4549" spans="2:7" ht="30" customHeight="1" x14ac:dyDescent="0.3">
      <c r="B4549" s="113">
        <v>4543</v>
      </c>
      <c r="C4549" s="111"/>
      <c r="D4549" s="112"/>
      <c r="E4549" s="111" t="str">
        <f t="shared" ca="1" si="71"/>
        <v/>
      </c>
      <c r="F4549" s="2" t="str">
        <f>IFERROR(VLOOKUP($I$4&amp;"--"&amp;ROW(A4543),'Clie-F'!$B$5:$Z$7000,15,0),"")</f>
        <v/>
      </c>
      <c r="G4549" s="111" t="str">
        <f>IFERROR(VLOOKUP($I$4&amp;"--"&amp;ROW(A4543),'Clie-F'!$B$5:$Z$7000,13,0),"")</f>
        <v/>
      </c>
    </row>
    <row r="4550" spans="2:7" ht="30" customHeight="1" x14ac:dyDescent="0.3">
      <c r="B4550" s="113">
        <v>4544</v>
      </c>
      <c r="C4550" s="111"/>
      <c r="D4550" s="112"/>
      <c r="E4550" s="111" t="str">
        <f t="shared" ca="1" si="71"/>
        <v/>
      </c>
      <c r="F4550" s="2" t="str">
        <f>IFERROR(VLOOKUP($I$4&amp;"--"&amp;ROW(A4544),'Clie-F'!$B$5:$Z$7000,15,0),"")</f>
        <v/>
      </c>
      <c r="G4550" s="111" t="str">
        <f>IFERROR(VLOOKUP($I$4&amp;"--"&amp;ROW(A4544),'Clie-F'!$B$5:$Z$7000,13,0),"")</f>
        <v/>
      </c>
    </row>
    <row r="4551" spans="2:7" ht="30" customHeight="1" x14ac:dyDescent="0.3">
      <c r="B4551" s="113">
        <v>4545</v>
      </c>
      <c r="C4551" s="111"/>
      <c r="D4551" s="112"/>
      <c r="E4551" s="111" t="str">
        <f t="shared" ca="1" si="71"/>
        <v/>
      </c>
      <c r="F4551" s="2" t="str">
        <f>IFERROR(VLOOKUP($I$4&amp;"--"&amp;ROW(A4545),'Clie-F'!$B$5:$Z$7000,15,0),"")</f>
        <v/>
      </c>
      <c r="G4551" s="111" t="str">
        <f>IFERROR(VLOOKUP($I$4&amp;"--"&amp;ROW(A4545),'Clie-F'!$B$5:$Z$7000,13,0),"")</f>
        <v/>
      </c>
    </row>
    <row r="4552" spans="2:7" ht="30" customHeight="1" x14ac:dyDescent="0.3">
      <c r="B4552" s="113">
        <v>4546</v>
      </c>
      <c r="C4552" s="111"/>
      <c r="D4552" s="112"/>
      <c r="E4552" s="111" t="str">
        <f t="shared" ca="1" si="71"/>
        <v/>
      </c>
      <c r="F4552" s="2" t="str">
        <f>IFERROR(VLOOKUP($I$4&amp;"--"&amp;ROW(A4546),'Clie-F'!$B$5:$Z$7000,15,0),"")</f>
        <v/>
      </c>
      <c r="G4552" s="111" t="str">
        <f>IFERROR(VLOOKUP($I$4&amp;"--"&amp;ROW(A4546),'Clie-F'!$B$5:$Z$7000,13,0),"")</f>
        <v/>
      </c>
    </row>
    <row r="4553" spans="2:7" ht="30" customHeight="1" x14ac:dyDescent="0.3">
      <c r="B4553" s="113">
        <v>4547</v>
      </c>
      <c r="C4553" s="111"/>
      <c r="D4553" s="112"/>
      <c r="E4553" s="111" t="str">
        <f t="shared" ca="1" si="71"/>
        <v/>
      </c>
      <c r="F4553" s="2" t="str">
        <f>IFERROR(VLOOKUP($I$4&amp;"--"&amp;ROW(A4547),'Clie-F'!$B$5:$Z$7000,15,0),"")</f>
        <v/>
      </c>
      <c r="G4553" s="111" t="str">
        <f>IFERROR(VLOOKUP($I$4&amp;"--"&amp;ROW(A4547),'Clie-F'!$B$5:$Z$7000,13,0),"")</f>
        <v/>
      </c>
    </row>
    <row r="4554" spans="2:7" ht="30" customHeight="1" x14ac:dyDescent="0.3">
      <c r="B4554" s="113">
        <v>4548</v>
      </c>
      <c r="C4554" s="111"/>
      <c r="D4554" s="112"/>
      <c r="E4554" s="111" t="str">
        <f t="shared" ca="1" si="71"/>
        <v/>
      </c>
      <c r="F4554" s="2" t="str">
        <f>IFERROR(VLOOKUP($I$4&amp;"--"&amp;ROW(A4548),'Clie-F'!$B$5:$Z$7000,15,0),"")</f>
        <v/>
      </c>
      <c r="G4554" s="111" t="str">
        <f>IFERROR(VLOOKUP($I$4&amp;"--"&amp;ROW(A4548),'Clie-F'!$B$5:$Z$7000,13,0),"")</f>
        <v/>
      </c>
    </row>
    <row r="4555" spans="2:7" ht="30" customHeight="1" x14ac:dyDescent="0.3">
      <c r="B4555" s="113">
        <v>4549</v>
      </c>
      <c r="C4555" s="111"/>
      <c r="D4555" s="112"/>
      <c r="E4555" s="111" t="str">
        <f t="shared" ca="1" si="71"/>
        <v/>
      </c>
      <c r="F4555" s="2" t="str">
        <f>IFERROR(VLOOKUP($I$4&amp;"--"&amp;ROW(A4549),'Clie-F'!$B$5:$Z$7000,15,0),"")</f>
        <v/>
      </c>
      <c r="G4555" s="111" t="str">
        <f>IFERROR(VLOOKUP($I$4&amp;"--"&amp;ROW(A4549),'Clie-F'!$B$5:$Z$7000,13,0),"")</f>
        <v/>
      </c>
    </row>
    <row r="4556" spans="2:7" ht="30" customHeight="1" x14ac:dyDescent="0.3">
      <c r="B4556" s="113">
        <v>4550</v>
      </c>
      <c r="C4556" s="111"/>
      <c r="D4556" s="112"/>
      <c r="E4556" s="111" t="str">
        <f t="shared" ca="1" si="71"/>
        <v/>
      </c>
      <c r="F4556" s="2" t="str">
        <f>IFERROR(VLOOKUP($I$4&amp;"--"&amp;ROW(A4550),'Clie-F'!$B$5:$Z$7000,15,0),"")</f>
        <v/>
      </c>
      <c r="G4556" s="111" t="str">
        <f>IFERROR(VLOOKUP($I$4&amp;"--"&amp;ROW(A4550),'Clie-F'!$B$5:$Z$7000,13,0),"")</f>
        <v/>
      </c>
    </row>
    <row r="4557" spans="2:7" ht="30" customHeight="1" x14ac:dyDescent="0.3">
      <c r="B4557" s="113">
        <v>4551</v>
      </c>
      <c r="C4557" s="111"/>
      <c r="D4557" s="112"/>
      <c r="E4557" s="111" t="str">
        <f t="shared" ca="1" si="71"/>
        <v/>
      </c>
      <c r="F4557" s="2" t="str">
        <f>IFERROR(VLOOKUP($I$4&amp;"--"&amp;ROW(A4551),'Clie-F'!$B$5:$Z$7000,15,0),"")</f>
        <v/>
      </c>
      <c r="G4557" s="111" t="str">
        <f>IFERROR(VLOOKUP($I$4&amp;"--"&amp;ROW(A4551),'Clie-F'!$B$5:$Z$7000,13,0),"")</f>
        <v/>
      </c>
    </row>
    <row r="4558" spans="2:7" ht="30" customHeight="1" x14ac:dyDescent="0.3">
      <c r="B4558" s="113">
        <v>4552</v>
      </c>
      <c r="C4558" s="111"/>
      <c r="D4558" s="112"/>
      <c r="E4558" s="111" t="str">
        <f t="shared" ca="1" si="71"/>
        <v/>
      </c>
      <c r="F4558" s="2" t="str">
        <f>IFERROR(VLOOKUP($I$4&amp;"--"&amp;ROW(A4552),'Clie-F'!$B$5:$Z$7000,15,0),"")</f>
        <v/>
      </c>
      <c r="G4558" s="111" t="str">
        <f>IFERROR(VLOOKUP($I$4&amp;"--"&amp;ROW(A4552),'Clie-F'!$B$5:$Z$7000,13,0),"")</f>
        <v/>
      </c>
    </row>
    <row r="4559" spans="2:7" ht="30" customHeight="1" x14ac:dyDescent="0.3">
      <c r="B4559" s="113">
        <v>4553</v>
      </c>
      <c r="C4559" s="111"/>
      <c r="D4559" s="112"/>
      <c r="E4559" s="111" t="str">
        <f t="shared" ca="1" si="71"/>
        <v/>
      </c>
      <c r="F4559" s="2" t="str">
        <f>IFERROR(VLOOKUP($I$4&amp;"--"&amp;ROW(A4553),'Clie-F'!$B$5:$Z$7000,15,0),"")</f>
        <v/>
      </c>
      <c r="G4559" s="111" t="str">
        <f>IFERROR(VLOOKUP($I$4&amp;"--"&amp;ROW(A4553),'Clie-F'!$B$5:$Z$7000,13,0),"")</f>
        <v/>
      </c>
    </row>
    <row r="4560" spans="2:7" ht="30" customHeight="1" x14ac:dyDescent="0.3">
      <c r="B4560" s="113">
        <v>4554</v>
      </c>
      <c r="C4560" s="111"/>
      <c r="D4560" s="112"/>
      <c r="E4560" s="111" t="str">
        <f t="shared" ca="1" si="71"/>
        <v/>
      </c>
      <c r="F4560" s="2" t="str">
        <f>IFERROR(VLOOKUP($I$4&amp;"--"&amp;ROW(A4554),'Clie-F'!$B$5:$Z$7000,15,0),"")</f>
        <v/>
      </c>
      <c r="G4560" s="111" t="str">
        <f>IFERROR(VLOOKUP($I$4&amp;"--"&amp;ROW(A4554),'Clie-F'!$B$5:$Z$7000,13,0),"")</f>
        <v/>
      </c>
    </row>
    <row r="4561" spans="2:7" ht="30" customHeight="1" x14ac:dyDescent="0.3">
      <c r="B4561" s="113">
        <v>4555</v>
      </c>
      <c r="C4561" s="111"/>
      <c r="D4561" s="112"/>
      <c r="E4561" s="111" t="str">
        <f t="shared" ca="1" si="71"/>
        <v/>
      </c>
      <c r="F4561" s="2" t="str">
        <f>IFERROR(VLOOKUP($I$4&amp;"--"&amp;ROW(A4555),'Clie-F'!$B$5:$Z$7000,15,0),"")</f>
        <v/>
      </c>
      <c r="G4561" s="111" t="str">
        <f>IFERROR(VLOOKUP($I$4&amp;"--"&amp;ROW(A4555),'Clie-F'!$B$5:$Z$7000,13,0),"")</f>
        <v/>
      </c>
    </row>
    <row r="4562" spans="2:7" ht="30" customHeight="1" x14ac:dyDescent="0.3">
      <c r="B4562" s="113">
        <v>4556</v>
      </c>
      <c r="C4562" s="111"/>
      <c r="D4562" s="112"/>
      <c r="E4562" s="111" t="str">
        <f t="shared" ca="1" si="71"/>
        <v/>
      </c>
      <c r="F4562" s="2" t="str">
        <f>IFERROR(VLOOKUP($I$4&amp;"--"&amp;ROW(A4556),'Clie-F'!$B$5:$Z$7000,15,0),"")</f>
        <v/>
      </c>
      <c r="G4562" s="111" t="str">
        <f>IFERROR(VLOOKUP($I$4&amp;"--"&amp;ROW(A4556),'Clie-F'!$B$5:$Z$7000,13,0),"")</f>
        <v/>
      </c>
    </row>
    <row r="4563" spans="2:7" ht="30" customHeight="1" x14ac:dyDescent="0.3">
      <c r="B4563" s="113">
        <v>4557</v>
      </c>
      <c r="C4563" s="111"/>
      <c r="D4563" s="112"/>
      <c r="E4563" s="111" t="str">
        <f t="shared" ca="1" si="71"/>
        <v/>
      </c>
      <c r="F4563" s="2" t="str">
        <f>IFERROR(VLOOKUP($I$4&amp;"--"&amp;ROW(A4557),'Clie-F'!$B$5:$Z$7000,15,0),"")</f>
        <v/>
      </c>
      <c r="G4563" s="111" t="str">
        <f>IFERROR(VLOOKUP($I$4&amp;"--"&amp;ROW(A4557),'Clie-F'!$B$5:$Z$7000,13,0),"")</f>
        <v/>
      </c>
    </row>
    <row r="4564" spans="2:7" ht="30" customHeight="1" x14ac:dyDescent="0.3">
      <c r="B4564" s="113">
        <v>4558</v>
      </c>
      <c r="C4564" s="111"/>
      <c r="D4564" s="112"/>
      <c r="E4564" s="111" t="str">
        <f t="shared" ca="1" si="71"/>
        <v/>
      </c>
      <c r="F4564" s="2" t="str">
        <f>IFERROR(VLOOKUP($I$4&amp;"--"&amp;ROW(A4558),'Clie-F'!$B$5:$Z$7000,15,0),"")</f>
        <v/>
      </c>
      <c r="G4564" s="111" t="str">
        <f>IFERROR(VLOOKUP($I$4&amp;"--"&amp;ROW(A4558),'Clie-F'!$B$5:$Z$7000,13,0),"")</f>
        <v/>
      </c>
    </row>
    <row r="4565" spans="2:7" ht="30" customHeight="1" x14ac:dyDescent="0.3">
      <c r="B4565" s="113">
        <v>4559</v>
      </c>
      <c r="C4565" s="111"/>
      <c r="D4565" s="112"/>
      <c r="E4565" s="111" t="str">
        <f t="shared" ca="1" si="71"/>
        <v/>
      </c>
      <c r="F4565" s="2" t="str">
        <f>IFERROR(VLOOKUP($I$4&amp;"--"&amp;ROW(A4559),'Clie-F'!$B$5:$Z$7000,15,0),"")</f>
        <v/>
      </c>
      <c r="G4565" s="111" t="str">
        <f>IFERROR(VLOOKUP($I$4&amp;"--"&amp;ROW(A4559),'Clie-F'!$B$5:$Z$7000,13,0),"")</f>
        <v/>
      </c>
    </row>
    <row r="4566" spans="2:7" ht="30" customHeight="1" x14ac:dyDescent="0.3">
      <c r="B4566" s="113">
        <v>4560</v>
      </c>
      <c r="C4566" s="111"/>
      <c r="D4566" s="112"/>
      <c r="E4566" s="111" t="str">
        <f t="shared" ca="1" si="71"/>
        <v/>
      </c>
      <c r="F4566" s="2" t="str">
        <f>IFERROR(VLOOKUP($I$4&amp;"--"&amp;ROW(A4560),'Clie-F'!$B$5:$Z$7000,15,0),"")</f>
        <v/>
      </c>
      <c r="G4566" s="111" t="str">
        <f>IFERROR(VLOOKUP($I$4&amp;"--"&amp;ROW(A4560),'Clie-F'!$B$5:$Z$7000,13,0),"")</f>
        <v/>
      </c>
    </row>
    <row r="4567" spans="2:7" ht="30" customHeight="1" x14ac:dyDescent="0.3">
      <c r="B4567" s="113">
        <v>4561</v>
      </c>
      <c r="C4567" s="111"/>
      <c r="D4567" s="112"/>
      <c r="E4567" s="111" t="str">
        <f t="shared" ca="1" si="71"/>
        <v/>
      </c>
      <c r="F4567" s="2" t="str">
        <f>IFERROR(VLOOKUP($I$4&amp;"--"&amp;ROW(A4561),'Clie-F'!$B$5:$Z$7000,15,0),"")</f>
        <v/>
      </c>
      <c r="G4567" s="111" t="str">
        <f>IFERROR(VLOOKUP($I$4&amp;"--"&amp;ROW(A4561),'Clie-F'!$B$5:$Z$7000,13,0),"")</f>
        <v/>
      </c>
    </row>
    <row r="4568" spans="2:7" ht="30" customHeight="1" x14ac:dyDescent="0.3">
      <c r="B4568" s="113">
        <v>4562</v>
      </c>
      <c r="C4568" s="111"/>
      <c r="D4568" s="112"/>
      <c r="E4568" s="111" t="str">
        <f t="shared" ca="1" si="71"/>
        <v/>
      </c>
      <c r="F4568" s="2" t="str">
        <f>IFERROR(VLOOKUP($I$4&amp;"--"&amp;ROW(A4562),'Clie-F'!$B$5:$Z$7000,15,0),"")</f>
        <v/>
      </c>
      <c r="G4568" s="111" t="str">
        <f>IFERROR(VLOOKUP($I$4&amp;"--"&amp;ROW(A4562),'Clie-F'!$B$5:$Z$7000,13,0),"")</f>
        <v/>
      </c>
    </row>
    <row r="4569" spans="2:7" ht="30" customHeight="1" x14ac:dyDescent="0.3">
      <c r="B4569" s="113">
        <v>4563</v>
      </c>
      <c r="C4569" s="111"/>
      <c r="D4569" s="112"/>
      <c r="E4569" s="111" t="str">
        <f t="shared" ca="1" si="71"/>
        <v/>
      </c>
      <c r="F4569" s="2" t="str">
        <f>IFERROR(VLOOKUP($I$4&amp;"--"&amp;ROW(A4563),'Clie-F'!$B$5:$Z$7000,15,0),"")</f>
        <v/>
      </c>
      <c r="G4569" s="111" t="str">
        <f>IFERROR(VLOOKUP($I$4&amp;"--"&amp;ROW(A4563),'Clie-F'!$B$5:$Z$7000,13,0),"")</f>
        <v/>
      </c>
    </row>
    <row r="4570" spans="2:7" ht="30" customHeight="1" x14ac:dyDescent="0.3">
      <c r="B4570" s="113">
        <v>4564</v>
      </c>
      <c r="C4570" s="111"/>
      <c r="D4570" s="112"/>
      <c r="E4570" s="111" t="str">
        <f t="shared" ca="1" si="71"/>
        <v/>
      </c>
      <c r="F4570" s="2" t="str">
        <f>IFERROR(VLOOKUP($I$4&amp;"--"&amp;ROW(A4564),'Clie-F'!$B$5:$Z$7000,15,0),"")</f>
        <v/>
      </c>
      <c r="G4570" s="111" t="str">
        <f>IFERROR(VLOOKUP($I$4&amp;"--"&amp;ROW(A4564),'Clie-F'!$B$5:$Z$7000,13,0),"")</f>
        <v/>
      </c>
    </row>
    <row r="4571" spans="2:7" ht="30" customHeight="1" x14ac:dyDescent="0.3">
      <c r="B4571" s="113">
        <v>4565</v>
      </c>
      <c r="C4571" s="111"/>
      <c r="D4571" s="112"/>
      <c r="E4571" s="111" t="str">
        <f t="shared" ca="1" si="71"/>
        <v/>
      </c>
      <c r="F4571" s="2" t="str">
        <f>IFERROR(VLOOKUP($I$4&amp;"--"&amp;ROW(A4565),'Clie-F'!$B$5:$Z$7000,15,0),"")</f>
        <v/>
      </c>
      <c r="G4571" s="111" t="str">
        <f>IFERROR(VLOOKUP($I$4&amp;"--"&amp;ROW(A4565),'Clie-F'!$B$5:$Z$7000,13,0),"")</f>
        <v/>
      </c>
    </row>
    <row r="4572" spans="2:7" ht="30" customHeight="1" x14ac:dyDescent="0.3">
      <c r="B4572" s="113">
        <v>4566</v>
      </c>
      <c r="C4572" s="111"/>
      <c r="D4572" s="112"/>
      <c r="E4572" s="111" t="str">
        <f t="shared" ca="1" si="71"/>
        <v/>
      </c>
      <c r="F4572" s="2" t="str">
        <f>IFERROR(VLOOKUP($I$4&amp;"--"&amp;ROW(A4566),'Clie-F'!$B$5:$Z$7000,15,0),"")</f>
        <v/>
      </c>
      <c r="G4572" s="111" t="str">
        <f>IFERROR(VLOOKUP($I$4&amp;"--"&amp;ROW(A4566),'Clie-F'!$B$5:$Z$7000,13,0),"")</f>
        <v/>
      </c>
    </row>
    <row r="4573" spans="2:7" ht="30" customHeight="1" x14ac:dyDescent="0.3">
      <c r="B4573" s="113">
        <v>4567</v>
      </c>
      <c r="C4573" s="111"/>
      <c r="D4573" s="112"/>
      <c r="E4573" s="111" t="str">
        <f t="shared" ca="1" si="71"/>
        <v/>
      </c>
      <c r="F4573" s="2" t="str">
        <f>IFERROR(VLOOKUP($I$4&amp;"--"&amp;ROW(A4567),'Clie-F'!$B$5:$Z$7000,15,0),"")</f>
        <v/>
      </c>
      <c r="G4573" s="111" t="str">
        <f>IFERROR(VLOOKUP($I$4&amp;"--"&amp;ROW(A4567),'Clie-F'!$B$5:$Z$7000,13,0),"")</f>
        <v/>
      </c>
    </row>
    <row r="4574" spans="2:7" ht="30" customHeight="1" x14ac:dyDescent="0.3">
      <c r="B4574" s="113">
        <v>4568</v>
      </c>
      <c r="C4574" s="111"/>
      <c r="D4574" s="112"/>
      <c r="E4574" s="111" t="str">
        <f t="shared" ca="1" si="71"/>
        <v/>
      </c>
      <c r="F4574" s="2" t="str">
        <f>IFERROR(VLOOKUP($I$4&amp;"--"&amp;ROW(A4568),'Clie-F'!$B$5:$Z$7000,15,0),"")</f>
        <v/>
      </c>
      <c r="G4574" s="111" t="str">
        <f>IFERROR(VLOOKUP($I$4&amp;"--"&amp;ROW(A4568),'Clie-F'!$B$5:$Z$7000,13,0),"")</f>
        <v/>
      </c>
    </row>
    <row r="4575" spans="2:7" ht="30" customHeight="1" x14ac:dyDescent="0.3">
      <c r="B4575" s="113">
        <v>4569</v>
      </c>
      <c r="C4575" s="111"/>
      <c r="D4575" s="112"/>
      <c r="E4575" s="111" t="str">
        <f t="shared" ca="1" si="71"/>
        <v/>
      </c>
      <c r="F4575" s="2" t="str">
        <f>IFERROR(VLOOKUP($I$4&amp;"--"&amp;ROW(A4569),'Clie-F'!$B$5:$Z$7000,15,0),"")</f>
        <v/>
      </c>
      <c r="G4575" s="111" t="str">
        <f>IFERROR(VLOOKUP($I$4&amp;"--"&amp;ROW(A4569),'Clie-F'!$B$5:$Z$7000,13,0),"")</f>
        <v/>
      </c>
    </row>
    <row r="4576" spans="2:7" ht="30" customHeight="1" x14ac:dyDescent="0.3">
      <c r="B4576" s="113">
        <v>4570</v>
      </c>
      <c r="C4576" s="111"/>
      <c r="D4576" s="112"/>
      <c r="E4576" s="111" t="str">
        <f t="shared" ca="1" si="71"/>
        <v/>
      </c>
      <c r="F4576" s="2" t="str">
        <f>IFERROR(VLOOKUP($I$4&amp;"--"&amp;ROW(A4570),'Clie-F'!$B$5:$Z$7000,15,0),"")</f>
        <v/>
      </c>
      <c r="G4576" s="111" t="str">
        <f>IFERROR(VLOOKUP($I$4&amp;"--"&amp;ROW(A4570),'Clie-F'!$B$5:$Z$7000,13,0),"")</f>
        <v/>
      </c>
    </row>
    <row r="4577" spans="2:7" ht="30" customHeight="1" x14ac:dyDescent="0.3">
      <c r="B4577" s="113">
        <v>4571</v>
      </c>
      <c r="C4577" s="111"/>
      <c r="D4577" s="112"/>
      <c r="E4577" s="111" t="str">
        <f t="shared" ca="1" si="71"/>
        <v/>
      </c>
      <c r="F4577" s="2" t="str">
        <f>IFERROR(VLOOKUP($I$4&amp;"--"&amp;ROW(A4571),'Clie-F'!$B$5:$Z$7000,15,0),"")</f>
        <v/>
      </c>
      <c r="G4577" s="111" t="str">
        <f>IFERROR(VLOOKUP($I$4&amp;"--"&amp;ROW(A4571),'Clie-F'!$B$5:$Z$7000,13,0),"")</f>
        <v/>
      </c>
    </row>
    <row r="4578" spans="2:7" ht="30" customHeight="1" x14ac:dyDescent="0.3">
      <c r="B4578" s="113">
        <v>4572</v>
      </c>
      <c r="C4578" s="111"/>
      <c r="D4578" s="112"/>
      <c r="E4578" s="111" t="str">
        <f t="shared" ca="1" si="71"/>
        <v/>
      </c>
      <c r="F4578" s="2" t="str">
        <f>IFERROR(VLOOKUP($I$4&amp;"--"&amp;ROW(A4572),'Clie-F'!$B$5:$Z$7000,15,0),"")</f>
        <v/>
      </c>
      <c r="G4578" s="111" t="str">
        <f>IFERROR(VLOOKUP($I$4&amp;"--"&amp;ROW(A4572),'Clie-F'!$B$5:$Z$7000,13,0),"")</f>
        <v/>
      </c>
    </row>
    <row r="4579" spans="2:7" ht="30" customHeight="1" x14ac:dyDescent="0.3">
      <c r="B4579" s="113">
        <v>4573</v>
      </c>
      <c r="C4579" s="111"/>
      <c r="D4579" s="112"/>
      <c r="E4579" s="111" t="str">
        <f t="shared" ca="1" si="71"/>
        <v/>
      </c>
      <c r="F4579" s="2" t="str">
        <f>IFERROR(VLOOKUP($I$4&amp;"--"&amp;ROW(A4573),'Clie-F'!$B$5:$Z$7000,15,0),"")</f>
        <v/>
      </c>
      <c r="G4579" s="111" t="str">
        <f>IFERROR(VLOOKUP($I$4&amp;"--"&amp;ROW(A4573),'Clie-F'!$B$5:$Z$7000,13,0),"")</f>
        <v/>
      </c>
    </row>
    <row r="4580" spans="2:7" ht="30" customHeight="1" x14ac:dyDescent="0.3">
      <c r="B4580" s="113">
        <v>4574</v>
      </c>
      <c r="C4580" s="111"/>
      <c r="D4580" s="112"/>
      <c r="E4580" s="111" t="str">
        <f t="shared" ca="1" si="71"/>
        <v/>
      </c>
      <c r="F4580" s="2" t="str">
        <f>IFERROR(VLOOKUP($I$4&amp;"--"&amp;ROW(A4574),'Clie-F'!$B$5:$Z$7000,15,0),"")</f>
        <v/>
      </c>
      <c r="G4580" s="111" t="str">
        <f>IFERROR(VLOOKUP($I$4&amp;"--"&amp;ROW(A4574),'Clie-F'!$B$5:$Z$7000,13,0),"")</f>
        <v/>
      </c>
    </row>
    <row r="4581" spans="2:7" ht="30" customHeight="1" x14ac:dyDescent="0.3">
      <c r="B4581" s="113">
        <v>4575</v>
      </c>
      <c r="C4581" s="111"/>
      <c r="D4581" s="112"/>
      <c r="E4581" s="111" t="str">
        <f t="shared" ca="1" si="71"/>
        <v/>
      </c>
      <c r="F4581" s="2" t="str">
        <f>IFERROR(VLOOKUP($I$4&amp;"--"&amp;ROW(A4575),'Clie-F'!$B$5:$Z$7000,15,0),"")</f>
        <v/>
      </c>
      <c r="G4581" s="111" t="str">
        <f>IFERROR(VLOOKUP($I$4&amp;"--"&amp;ROW(A4575),'Clie-F'!$B$5:$Z$7000,13,0),"")</f>
        <v/>
      </c>
    </row>
    <row r="4582" spans="2:7" ht="30" customHeight="1" x14ac:dyDescent="0.3">
      <c r="B4582" s="113">
        <v>4576</v>
      </c>
      <c r="C4582" s="111"/>
      <c r="D4582" s="112"/>
      <c r="E4582" s="111" t="str">
        <f t="shared" ca="1" si="71"/>
        <v/>
      </c>
      <c r="F4582" s="2" t="str">
        <f>IFERROR(VLOOKUP($I$4&amp;"--"&amp;ROW(A4576),'Clie-F'!$B$5:$Z$7000,15,0),"")</f>
        <v/>
      </c>
      <c r="G4582" s="111" t="str">
        <f>IFERROR(VLOOKUP($I$4&amp;"--"&amp;ROW(A4576),'Clie-F'!$B$5:$Z$7000,13,0),"")</f>
        <v/>
      </c>
    </row>
    <row r="4583" spans="2:7" ht="30" customHeight="1" x14ac:dyDescent="0.3">
      <c r="B4583" s="113">
        <v>4577</v>
      </c>
      <c r="C4583" s="111"/>
      <c r="D4583" s="112"/>
      <c r="E4583" s="111" t="str">
        <f t="shared" ca="1" si="71"/>
        <v/>
      </c>
      <c r="F4583" s="2" t="str">
        <f>IFERROR(VLOOKUP($I$4&amp;"--"&amp;ROW(A4577),'Clie-F'!$B$5:$Z$7000,15,0),"")</f>
        <v/>
      </c>
      <c r="G4583" s="111" t="str">
        <f>IFERROR(VLOOKUP($I$4&amp;"--"&amp;ROW(A4577),'Clie-F'!$B$5:$Z$7000,13,0),"")</f>
        <v/>
      </c>
    </row>
    <row r="4584" spans="2:7" ht="30" customHeight="1" x14ac:dyDescent="0.3">
      <c r="B4584" s="113">
        <v>4578</v>
      </c>
      <c r="C4584" s="111"/>
      <c r="D4584" s="112"/>
      <c r="E4584" s="111" t="str">
        <f t="shared" ca="1" si="71"/>
        <v/>
      </c>
      <c r="F4584" s="2" t="str">
        <f>IFERROR(VLOOKUP($I$4&amp;"--"&amp;ROW(A4578),'Clie-F'!$B$5:$Z$7000,15,0),"")</f>
        <v/>
      </c>
      <c r="G4584" s="111" t="str">
        <f>IFERROR(VLOOKUP($I$4&amp;"--"&amp;ROW(A4578),'Clie-F'!$B$5:$Z$7000,13,0),"")</f>
        <v/>
      </c>
    </row>
    <row r="4585" spans="2:7" ht="30" customHeight="1" x14ac:dyDescent="0.3">
      <c r="B4585" s="113">
        <v>4579</v>
      </c>
      <c r="C4585" s="111"/>
      <c r="D4585" s="112"/>
      <c r="E4585" s="111" t="str">
        <f t="shared" ca="1" si="71"/>
        <v/>
      </c>
      <c r="F4585" s="2" t="str">
        <f>IFERROR(VLOOKUP($I$4&amp;"--"&amp;ROW(A4579),'Clie-F'!$B$5:$Z$7000,15,0),"")</f>
        <v/>
      </c>
      <c r="G4585" s="111" t="str">
        <f>IFERROR(VLOOKUP($I$4&amp;"--"&amp;ROW(A4579),'Clie-F'!$B$5:$Z$7000,13,0),"")</f>
        <v/>
      </c>
    </row>
    <row r="4586" spans="2:7" ht="30" customHeight="1" x14ac:dyDescent="0.3">
      <c r="B4586" s="113">
        <v>4580</v>
      </c>
      <c r="C4586" s="111"/>
      <c r="D4586" s="112"/>
      <c r="E4586" s="111" t="str">
        <f t="shared" ca="1" si="71"/>
        <v/>
      </c>
      <c r="F4586" s="2" t="str">
        <f>IFERROR(VLOOKUP($I$4&amp;"--"&amp;ROW(A4580),'Clie-F'!$B$5:$Z$7000,15,0),"")</f>
        <v/>
      </c>
      <c r="G4586" s="111" t="str">
        <f>IFERROR(VLOOKUP($I$4&amp;"--"&amp;ROW(A4580),'Clie-F'!$B$5:$Z$7000,13,0),"")</f>
        <v/>
      </c>
    </row>
    <row r="4587" spans="2:7" ht="30" customHeight="1" x14ac:dyDescent="0.3">
      <c r="B4587" s="113">
        <v>4581</v>
      </c>
      <c r="C4587" s="111"/>
      <c r="D4587" s="112"/>
      <c r="E4587" s="111" t="str">
        <f t="shared" ca="1" si="71"/>
        <v/>
      </c>
      <c r="F4587" s="2" t="str">
        <f>IFERROR(VLOOKUP($I$4&amp;"--"&amp;ROW(A4581),'Clie-F'!$B$5:$Z$7000,15,0),"")</f>
        <v/>
      </c>
      <c r="G4587" s="111" t="str">
        <f>IFERROR(VLOOKUP($I$4&amp;"--"&amp;ROW(A4581),'Clie-F'!$B$5:$Z$7000,13,0),"")</f>
        <v/>
      </c>
    </row>
    <row r="4588" spans="2:7" ht="30" customHeight="1" x14ac:dyDescent="0.3">
      <c r="B4588" s="113">
        <v>4582</v>
      </c>
      <c r="C4588" s="111"/>
      <c r="D4588" s="112"/>
      <c r="E4588" s="111" t="str">
        <f t="shared" ca="1" si="71"/>
        <v/>
      </c>
      <c r="F4588" s="2" t="str">
        <f>IFERROR(VLOOKUP($I$4&amp;"--"&amp;ROW(A4582),'Clie-F'!$B$5:$Z$7000,15,0),"")</f>
        <v/>
      </c>
      <c r="G4588" s="111" t="str">
        <f>IFERROR(VLOOKUP($I$4&amp;"--"&amp;ROW(A4582),'Clie-F'!$B$5:$Z$7000,13,0),"")</f>
        <v/>
      </c>
    </row>
    <row r="4589" spans="2:7" ht="30" customHeight="1" x14ac:dyDescent="0.3">
      <c r="B4589" s="113">
        <v>4583</v>
      </c>
      <c r="C4589" s="111"/>
      <c r="D4589" s="112"/>
      <c r="E4589" s="111" t="str">
        <f t="shared" ca="1" si="71"/>
        <v/>
      </c>
      <c r="F4589" s="2" t="str">
        <f>IFERROR(VLOOKUP($I$4&amp;"--"&amp;ROW(A4583),'Clie-F'!$B$5:$Z$7000,15,0),"")</f>
        <v/>
      </c>
      <c r="G4589" s="111" t="str">
        <f>IFERROR(VLOOKUP($I$4&amp;"--"&amp;ROW(A4583),'Clie-F'!$B$5:$Z$7000,13,0),"")</f>
        <v/>
      </c>
    </row>
    <row r="4590" spans="2:7" ht="30" customHeight="1" x14ac:dyDescent="0.3">
      <c r="B4590" s="113">
        <v>4584</v>
      </c>
      <c r="C4590" s="111"/>
      <c r="D4590" s="112"/>
      <c r="E4590" s="111" t="str">
        <f t="shared" ca="1" si="71"/>
        <v/>
      </c>
      <c r="F4590" s="2" t="str">
        <f>IFERROR(VLOOKUP($I$4&amp;"--"&amp;ROW(A4584),'Clie-F'!$B$5:$Z$7000,15,0),"")</f>
        <v/>
      </c>
      <c r="G4590" s="111" t="str">
        <f>IFERROR(VLOOKUP($I$4&amp;"--"&amp;ROW(A4584),'Clie-F'!$B$5:$Z$7000,13,0),"")</f>
        <v/>
      </c>
    </row>
    <row r="4591" spans="2:7" ht="30" customHeight="1" x14ac:dyDescent="0.3">
      <c r="B4591" s="113">
        <v>4585</v>
      </c>
      <c r="C4591" s="111"/>
      <c r="D4591" s="112"/>
      <c r="E4591" s="111" t="str">
        <f t="shared" ca="1" si="71"/>
        <v/>
      </c>
      <c r="F4591" s="2" t="str">
        <f>IFERROR(VLOOKUP($I$4&amp;"--"&amp;ROW(A4585),'Clie-F'!$B$5:$Z$7000,15,0),"")</f>
        <v/>
      </c>
      <c r="G4591" s="111" t="str">
        <f>IFERROR(VLOOKUP($I$4&amp;"--"&amp;ROW(A4585),'Clie-F'!$B$5:$Z$7000,13,0),"")</f>
        <v/>
      </c>
    </row>
    <row r="4592" spans="2:7" ht="30" customHeight="1" x14ac:dyDescent="0.3">
      <c r="B4592" s="113">
        <v>4586</v>
      </c>
      <c r="C4592" s="111"/>
      <c r="D4592" s="112"/>
      <c r="E4592" s="111" t="str">
        <f t="shared" ca="1" si="71"/>
        <v/>
      </c>
      <c r="F4592" s="2" t="str">
        <f>IFERROR(VLOOKUP($I$4&amp;"--"&amp;ROW(A4586),'Clie-F'!$B$5:$Z$7000,15,0),"")</f>
        <v/>
      </c>
      <c r="G4592" s="111" t="str">
        <f>IFERROR(VLOOKUP($I$4&amp;"--"&amp;ROW(A4586),'Clie-F'!$B$5:$Z$7000,13,0),"")</f>
        <v/>
      </c>
    </row>
    <row r="4593" spans="2:7" ht="30" customHeight="1" x14ac:dyDescent="0.3">
      <c r="B4593" s="113">
        <v>4587</v>
      </c>
      <c r="C4593" s="111"/>
      <c r="D4593" s="112"/>
      <c r="E4593" s="111" t="str">
        <f t="shared" ca="1" si="71"/>
        <v/>
      </c>
      <c r="F4593" s="2" t="str">
        <f>IFERROR(VLOOKUP($I$4&amp;"--"&amp;ROW(A4587),'Clie-F'!$B$5:$Z$7000,15,0),"")</f>
        <v/>
      </c>
      <c r="G4593" s="111" t="str">
        <f>IFERROR(VLOOKUP($I$4&amp;"--"&amp;ROW(A4587),'Clie-F'!$B$5:$Z$7000,13,0),"")</f>
        <v/>
      </c>
    </row>
    <row r="4594" spans="2:7" ht="30" customHeight="1" x14ac:dyDescent="0.3">
      <c r="B4594" s="113">
        <v>4588</v>
      </c>
      <c r="C4594" s="111"/>
      <c r="D4594" s="112"/>
      <c r="E4594" s="111" t="str">
        <f t="shared" ca="1" si="71"/>
        <v/>
      </c>
      <c r="F4594" s="2" t="str">
        <f>IFERROR(VLOOKUP($I$4&amp;"--"&amp;ROW(A4588),'Clie-F'!$B$5:$Z$7000,15,0),"")</f>
        <v/>
      </c>
      <c r="G4594" s="111" t="str">
        <f>IFERROR(VLOOKUP($I$4&amp;"--"&amp;ROW(A4588),'Clie-F'!$B$5:$Z$7000,13,0),"")</f>
        <v/>
      </c>
    </row>
    <row r="4595" spans="2:7" ht="30" customHeight="1" x14ac:dyDescent="0.3">
      <c r="B4595" s="113">
        <v>4589</v>
      </c>
      <c r="C4595" s="111"/>
      <c r="D4595" s="112"/>
      <c r="E4595" s="111" t="str">
        <f t="shared" ca="1" si="71"/>
        <v/>
      </c>
      <c r="F4595" s="2" t="str">
        <f>IFERROR(VLOOKUP($I$4&amp;"--"&amp;ROW(A4589),'Clie-F'!$B$5:$Z$7000,15,0),"")</f>
        <v/>
      </c>
      <c r="G4595" s="111" t="str">
        <f>IFERROR(VLOOKUP($I$4&amp;"--"&amp;ROW(A4589),'Clie-F'!$B$5:$Z$7000,13,0),"")</f>
        <v/>
      </c>
    </row>
    <row r="4596" spans="2:7" ht="30" customHeight="1" x14ac:dyDescent="0.3">
      <c r="B4596" s="113">
        <v>4590</v>
      </c>
      <c r="C4596" s="111"/>
      <c r="D4596" s="112"/>
      <c r="E4596" s="111" t="str">
        <f t="shared" ca="1" si="71"/>
        <v/>
      </c>
      <c r="F4596" s="2" t="str">
        <f>IFERROR(VLOOKUP($I$4&amp;"--"&amp;ROW(A4590),'Clie-F'!$B$5:$Z$7000,15,0),"")</f>
        <v/>
      </c>
      <c r="G4596" s="111" t="str">
        <f>IFERROR(VLOOKUP($I$4&amp;"--"&amp;ROW(A4590),'Clie-F'!$B$5:$Z$7000,13,0),"")</f>
        <v/>
      </c>
    </row>
    <row r="4597" spans="2:7" ht="30" customHeight="1" x14ac:dyDescent="0.3">
      <c r="B4597" s="113">
        <v>4591</v>
      </c>
      <c r="C4597" s="111"/>
      <c r="D4597" s="112"/>
      <c r="E4597" s="111" t="str">
        <f t="shared" ca="1" si="71"/>
        <v/>
      </c>
      <c r="F4597" s="2" t="str">
        <f>IFERROR(VLOOKUP($I$4&amp;"--"&amp;ROW(A4591),'Clie-F'!$B$5:$Z$7000,15,0),"")</f>
        <v/>
      </c>
      <c r="G4597" s="111" t="str">
        <f>IFERROR(VLOOKUP($I$4&amp;"--"&amp;ROW(A4591),'Clie-F'!$B$5:$Z$7000,13,0),"")</f>
        <v/>
      </c>
    </row>
    <row r="4598" spans="2:7" ht="30" customHeight="1" x14ac:dyDescent="0.3">
      <c r="B4598" s="113">
        <v>4592</v>
      </c>
      <c r="C4598" s="111"/>
      <c r="D4598" s="112"/>
      <c r="E4598" s="111" t="str">
        <f t="shared" ca="1" si="71"/>
        <v/>
      </c>
      <c r="F4598" s="2" t="str">
        <f>IFERROR(VLOOKUP($I$4&amp;"--"&amp;ROW(A4592),'Clie-F'!$B$5:$Z$7000,15,0),"")</f>
        <v/>
      </c>
      <c r="G4598" s="111" t="str">
        <f>IFERROR(VLOOKUP($I$4&amp;"--"&amp;ROW(A4592),'Clie-F'!$B$5:$Z$7000,13,0),"")</f>
        <v/>
      </c>
    </row>
    <row r="4599" spans="2:7" ht="30" customHeight="1" x14ac:dyDescent="0.3">
      <c r="B4599" s="113">
        <v>4593</v>
      </c>
      <c r="C4599" s="111"/>
      <c r="D4599" s="112"/>
      <c r="E4599" s="111" t="str">
        <f t="shared" ca="1" si="71"/>
        <v/>
      </c>
      <c r="F4599" s="2" t="str">
        <f>IFERROR(VLOOKUP($I$4&amp;"--"&amp;ROW(A4593),'Clie-F'!$B$5:$Z$7000,15,0),"")</f>
        <v/>
      </c>
      <c r="G4599" s="111" t="str">
        <f>IFERROR(VLOOKUP($I$4&amp;"--"&amp;ROW(A4593),'Clie-F'!$B$5:$Z$7000,13,0),"")</f>
        <v/>
      </c>
    </row>
    <row r="4600" spans="2:7" ht="30" customHeight="1" x14ac:dyDescent="0.3">
      <c r="B4600" s="113">
        <v>4594</v>
      </c>
      <c r="C4600" s="111"/>
      <c r="D4600" s="112"/>
      <c r="E4600" s="111" t="str">
        <f t="shared" ca="1" si="71"/>
        <v/>
      </c>
      <c r="F4600" s="2" t="str">
        <f>IFERROR(VLOOKUP($I$4&amp;"--"&amp;ROW(A4594),'Clie-F'!$B$5:$Z$7000,15,0),"")</f>
        <v/>
      </c>
      <c r="G4600" s="111" t="str">
        <f>IFERROR(VLOOKUP($I$4&amp;"--"&amp;ROW(A4594),'Clie-F'!$B$5:$Z$7000,13,0),"")</f>
        <v/>
      </c>
    </row>
    <row r="4601" spans="2:7" ht="30" customHeight="1" x14ac:dyDescent="0.3">
      <c r="B4601" s="113">
        <v>4595</v>
      </c>
      <c r="C4601" s="111"/>
      <c r="D4601" s="112"/>
      <c r="E4601" s="111" t="str">
        <f t="shared" ca="1" si="71"/>
        <v/>
      </c>
      <c r="F4601" s="2" t="str">
        <f>IFERROR(VLOOKUP($I$4&amp;"--"&amp;ROW(A4595),'Clie-F'!$B$5:$Z$7000,15,0),"")</f>
        <v/>
      </c>
      <c r="G4601" s="111" t="str">
        <f>IFERROR(VLOOKUP($I$4&amp;"--"&amp;ROW(A4595),'Clie-F'!$B$5:$Z$7000,13,0),"")</f>
        <v/>
      </c>
    </row>
    <row r="4602" spans="2:7" ht="30" customHeight="1" x14ac:dyDescent="0.3">
      <c r="B4602" s="113">
        <v>4596</v>
      </c>
      <c r="C4602" s="111"/>
      <c r="D4602" s="112"/>
      <c r="E4602" s="111" t="str">
        <f t="shared" ca="1" si="71"/>
        <v/>
      </c>
      <c r="F4602" s="2" t="str">
        <f>IFERROR(VLOOKUP($I$4&amp;"--"&amp;ROW(A4596),'Clie-F'!$B$5:$Z$7000,15,0),"")</f>
        <v/>
      </c>
      <c r="G4602" s="111" t="str">
        <f>IFERROR(VLOOKUP($I$4&amp;"--"&amp;ROW(A4596),'Clie-F'!$B$5:$Z$7000,13,0),"")</f>
        <v/>
      </c>
    </row>
    <row r="4603" spans="2:7" ht="30" customHeight="1" x14ac:dyDescent="0.3">
      <c r="B4603" s="113">
        <v>4597</v>
      </c>
      <c r="C4603" s="111"/>
      <c r="D4603" s="112"/>
      <c r="E4603" s="111" t="str">
        <f t="shared" ca="1" si="71"/>
        <v/>
      </c>
      <c r="F4603" s="2" t="str">
        <f>IFERROR(VLOOKUP($I$4&amp;"--"&amp;ROW(A4597),'Clie-F'!$B$5:$Z$7000,15,0),"")</f>
        <v/>
      </c>
      <c r="G4603" s="111" t="str">
        <f>IFERROR(VLOOKUP($I$4&amp;"--"&amp;ROW(A4597),'Clie-F'!$B$5:$Z$7000,13,0),"")</f>
        <v/>
      </c>
    </row>
    <row r="4604" spans="2:7" ht="30" customHeight="1" x14ac:dyDescent="0.3">
      <c r="B4604" s="113">
        <v>4598</v>
      </c>
      <c r="C4604" s="111"/>
      <c r="D4604" s="112"/>
      <c r="E4604" s="111" t="str">
        <f t="shared" ca="1" si="71"/>
        <v/>
      </c>
      <c r="F4604" s="2" t="str">
        <f>IFERROR(VLOOKUP($I$4&amp;"--"&amp;ROW(A4598),'Clie-F'!$B$5:$Z$7000,15,0),"")</f>
        <v/>
      </c>
      <c r="G4604" s="111" t="str">
        <f>IFERROR(VLOOKUP($I$4&amp;"--"&amp;ROW(A4598),'Clie-F'!$B$5:$Z$7000,13,0),"")</f>
        <v/>
      </c>
    </row>
    <row r="4605" spans="2:7" ht="30" customHeight="1" x14ac:dyDescent="0.3">
      <c r="B4605" s="113">
        <v>4599</v>
      </c>
      <c r="C4605" s="111"/>
      <c r="D4605" s="112"/>
      <c r="E4605" s="111" t="str">
        <f t="shared" ca="1" si="71"/>
        <v/>
      </c>
      <c r="F4605" s="2" t="str">
        <f>IFERROR(VLOOKUP($I$4&amp;"--"&amp;ROW(A4599),'Clie-F'!$B$5:$Z$7000,15,0),"")</f>
        <v/>
      </c>
      <c r="G4605" s="111" t="str">
        <f>IFERROR(VLOOKUP($I$4&amp;"--"&amp;ROW(A4599),'Clie-F'!$B$5:$Z$7000,13,0),"")</f>
        <v/>
      </c>
    </row>
    <row r="4606" spans="2:7" ht="30" customHeight="1" x14ac:dyDescent="0.3">
      <c r="B4606" s="113">
        <v>4600</v>
      </c>
      <c r="C4606" s="111"/>
      <c r="D4606" s="112"/>
      <c r="E4606" s="111" t="str">
        <f t="shared" ca="1" si="71"/>
        <v/>
      </c>
      <c r="F4606" s="2" t="str">
        <f>IFERROR(VLOOKUP($I$4&amp;"--"&amp;ROW(A4600),'Clie-F'!$B$5:$Z$7000,15,0),"")</f>
        <v/>
      </c>
      <c r="G4606" s="111" t="str">
        <f>IFERROR(VLOOKUP($I$4&amp;"--"&amp;ROW(A4600),'Clie-F'!$B$5:$Z$7000,13,0),"")</f>
        <v/>
      </c>
    </row>
    <row r="4607" spans="2:7" ht="30" customHeight="1" x14ac:dyDescent="0.3">
      <c r="B4607" s="113">
        <v>4601</v>
      </c>
      <c r="C4607" s="111"/>
      <c r="D4607" s="112"/>
      <c r="E4607" s="111" t="str">
        <f t="shared" ref="E4607:E4670" ca="1" si="72">IF(D4607,DATEDIF(D4607,TODAY(),"Y"),"")</f>
        <v/>
      </c>
      <c r="F4607" s="2" t="str">
        <f>IFERROR(VLOOKUP($I$4&amp;"--"&amp;ROW(A4601),'Clie-F'!$B$5:$Z$7000,15,0),"")</f>
        <v/>
      </c>
      <c r="G4607" s="111" t="str">
        <f>IFERROR(VLOOKUP($I$4&amp;"--"&amp;ROW(A4601),'Clie-F'!$B$5:$Z$7000,13,0),"")</f>
        <v/>
      </c>
    </row>
    <row r="4608" spans="2:7" ht="30" customHeight="1" x14ac:dyDescent="0.3">
      <c r="B4608" s="113">
        <v>4602</v>
      </c>
      <c r="C4608" s="111"/>
      <c r="D4608" s="112"/>
      <c r="E4608" s="111" t="str">
        <f t="shared" ca="1" si="72"/>
        <v/>
      </c>
      <c r="F4608" s="2" t="str">
        <f>IFERROR(VLOOKUP($I$4&amp;"--"&amp;ROW(A4602),'Clie-F'!$B$5:$Z$7000,15,0),"")</f>
        <v/>
      </c>
      <c r="G4608" s="111" t="str">
        <f>IFERROR(VLOOKUP($I$4&amp;"--"&amp;ROW(A4602),'Clie-F'!$B$5:$Z$7000,13,0),"")</f>
        <v/>
      </c>
    </row>
    <row r="4609" spans="2:7" ht="30" customHeight="1" x14ac:dyDescent="0.3">
      <c r="B4609" s="113">
        <v>4603</v>
      </c>
      <c r="C4609" s="111"/>
      <c r="D4609" s="112"/>
      <c r="E4609" s="111" t="str">
        <f t="shared" ca="1" si="72"/>
        <v/>
      </c>
      <c r="F4609" s="2" t="str">
        <f>IFERROR(VLOOKUP($I$4&amp;"--"&amp;ROW(A4603),'Clie-F'!$B$5:$Z$7000,15,0),"")</f>
        <v/>
      </c>
      <c r="G4609" s="111" t="str">
        <f>IFERROR(VLOOKUP($I$4&amp;"--"&amp;ROW(A4603),'Clie-F'!$B$5:$Z$7000,13,0),"")</f>
        <v/>
      </c>
    </row>
    <row r="4610" spans="2:7" ht="30" customHeight="1" x14ac:dyDescent="0.3">
      <c r="B4610" s="113">
        <v>4604</v>
      </c>
      <c r="C4610" s="111"/>
      <c r="D4610" s="112"/>
      <c r="E4610" s="111" t="str">
        <f t="shared" ca="1" si="72"/>
        <v/>
      </c>
      <c r="F4610" s="2" t="str">
        <f>IFERROR(VLOOKUP($I$4&amp;"--"&amp;ROW(A4604),'Clie-F'!$B$5:$Z$7000,15,0),"")</f>
        <v/>
      </c>
      <c r="G4610" s="111" t="str">
        <f>IFERROR(VLOOKUP($I$4&amp;"--"&amp;ROW(A4604),'Clie-F'!$B$5:$Z$7000,13,0),"")</f>
        <v/>
      </c>
    </row>
    <row r="4611" spans="2:7" ht="30" customHeight="1" x14ac:dyDescent="0.3">
      <c r="B4611" s="113">
        <v>4605</v>
      </c>
      <c r="C4611" s="111"/>
      <c r="D4611" s="112"/>
      <c r="E4611" s="111" t="str">
        <f t="shared" ca="1" si="72"/>
        <v/>
      </c>
      <c r="F4611" s="2" t="str">
        <f>IFERROR(VLOOKUP($I$4&amp;"--"&amp;ROW(A4605),'Clie-F'!$B$5:$Z$7000,15,0),"")</f>
        <v/>
      </c>
      <c r="G4611" s="111" t="str">
        <f>IFERROR(VLOOKUP($I$4&amp;"--"&amp;ROW(A4605),'Clie-F'!$B$5:$Z$7000,13,0),"")</f>
        <v/>
      </c>
    </row>
    <row r="4612" spans="2:7" ht="30" customHeight="1" x14ac:dyDescent="0.3">
      <c r="B4612" s="113">
        <v>4606</v>
      </c>
      <c r="C4612" s="111"/>
      <c r="D4612" s="112"/>
      <c r="E4612" s="111" t="str">
        <f t="shared" ca="1" si="72"/>
        <v/>
      </c>
      <c r="F4612" s="2" t="str">
        <f>IFERROR(VLOOKUP($I$4&amp;"--"&amp;ROW(A4606),'Clie-F'!$B$5:$Z$7000,15,0),"")</f>
        <v/>
      </c>
      <c r="G4612" s="111" t="str">
        <f>IFERROR(VLOOKUP($I$4&amp;"--"&amp;ROW(A4606),'Clie-F'!$B$5:$Z$7000,13,0),"")</f>
        <v/>
      </c>
    </row>
    <row r="4613" spans="2:7" ht="30" customHeight="1" x14ac:dyDescent="0.3">
      <c r="B4613" s="113">
        <v>4607</v>
      </c>
      <c r="C4613" s="111"/>
      <c r="D4613" s="112"/>
      <c r="E4613" s="111" t="str">
        <f t="shared" ca="1" si="72"/>
        <v/>
      </c>
      <c r="F4613" s="2" t="str">
        <f>IFERROR(VLOOKUP($I$4&amp;"--"&amp;ROW(A4607),'Clie-F'!$B$5:$Z$7000,15,0),"")</f>
        <v/>
      </c>
      <c r="G4613" s="111" t="str">
        <f>IFERROR(VLOOKUP($I$4&amp;"--"&amp;ROW(A4607),'Clie-F'!$B$5:$Z$7000,13,0),"")</f>
        <v/>
      </c>
    </row>
    <row r="4614" spans="2:7" ht="30" customHeight="1" x14ac:dyDescent="0.3">
      <c r="B4614" s="113">
        <v>4608</v>
      </c>
      <c r="C4614" s="111"/>
      <c r="D4614" s="112"/>
      <c r="E4614" s="111" t="str">
        <f t="shared" ca="1" si="72"/>
        <v/>
      </c>
      <c r="F4614" s="2" t="str">
        <f>IFERROR(VLOOKUP($I$4&amp;"--"&amp;ROW(A4608),'Clie-F'!$B$5:$Z$7000,15,0),"")</f>
        <v/>
      </c>
      <c r="G4614" s="111" t="str">
        <f>IFERROR(VLOOKUP($I$4&amp;"--"&amp;ROW(A4608),'Clie-F'!$B$5:$Z$7000,13,0),"")</f>
        <v/>
      </c>
    </row>
    <row r="4615" spans="2:7" ht="30" customHeight="1" x14ac:dyDescent="0.3">
      <c r="B4615" s="113">
        <v>4609</v>
      </c>
      <c r="C4615" s="111"/>
      <c r="D4615" s="112"/>
      <c r="E4615" s="111" t="str">
        <f t="shared" ca="1" si="72"/>
        <v/>
      </c>
      <c r="F4615" s="2" t="str">
        <f>IFERROR(VLOOKUP($I$4&amp;"--"&amp;ROW(A4609),'Clie-F'!$B$5:$Z$7000,15,0),"")</f>
        <v/>
      </c>
      <c r="G4615" s="111" t="str">
        <f>IFERROR(VLOOKUP($I$4&amp;"--"&amp;ROW(A4609),'Clie-F'!$B$5:$Z$7000,13,0),"")</f>
        <v/>
      </c>
    </row>
    <row r="4616" spans="2:7" ht="30" customHeight="1" x14ac:dyDescent="0.3">
      <c r="B4616" s="113">
        <v>4610</v>
      </c>
      <c r="C4616" s="111"/>
      <c r="D4616" s="112"/>
      <c r="E4616" s="111" t="str">
        <f t="shared" ca="1" si="72"/>
        <v/>
      </c>
      <c r="F4616" s="2" t="str">
        <f>IFERROR(VLOOKUP($I$4&amp;"--"&amp;ROW(A4610),'Clie-F'!$B$5:$Z$7000,15,0),"")</f>
        <v/>
      </c>
      <c r="G4616" s="111" t="str">
        <f>IFERROR(VLOOKUP($I$4&amp;"--"&amp;ROW(A4610),'Clie-F'!$B$5:$Z$7000,13,0),"")</f>
        <v/>
      </c>
    </row>
    <row r="4617" spans="2:7" ht="30" customHeight="1" x14ac:dyDescent="0.3">
      <c r="B4617" s="113">
        <v>4611</v>
      </c>
      <c r="C4617" s="111"/>
      <c r="D4617" s="112"/>
      <c r="E4617" s="111" t="str">
        <f t="shared" ca="1" si="72"/>
        <v/>
      </c>
      <c r="F4617" s="2" t="str">
        <f>IFERROR(VLOOKUP($I$4&amp;"--"&amp;ROW(A4611),'Clie-F'!$B$5:$Z$7000,15,0),"")</f>
        <v/>
      </c>
      <c r="G4617" s="111" t="str">
        <f>IFERROR(VLOOKUP($I$4&amp;"--"&amp;ROW(A4611),'Clie-F'!$B$5:$Z$7000,13,0),"")</f>
        <v/>
      </c>
    </row>
    <row r="4618" spans="2:7" ht="30" customHeight="1" x14ac:dyDescent="0.3">
      <c r="B4618" s="113">
        <v>4612</v>
      </c>
      <c r="C4618" s="111"/>
      <c r="D4618" s="112"/>
      <c r="E4618" s="111" t="str">
        <f t="shared" ca="1" si="72"/>
        <v/>
      </c>
      <c r="F4618" s="2" t="str">
        <f>IFERROR(VLOOKUP($I$4&amp;"--"&amp;ROW(A4612),'Clie-F'!$B$5:$Z$7000,15,0),"")</f>
        <v/>
      </c>
      <c r="G4618" s="111" t="str">
        <f>IFERROR(VLOOKUP($I$4&amp;"--"&amp;ROW(A4612),'Clie-F'!$B$5:$Z$7000,13,0),"")</f>
        <v/>
      </c>
    </row>
    <row r="4619" spans="2:7" ht="30" customHeight="1" x14ac:dyDescent="0.3">
      <c r="B4619" s="113">
        <v>4613</v>
      </c>
      <c r="C4619" s="111"/>
      <c r="D4619" s="112"/>
      <c r="E4619" s="111" t="str">
        <f t="shared" ca="1" si="72"/>
        <v/>
      </c>
      <c r="F4619" s="2" t="str">
        <f>IFERROR(VLOOKUP($I$4&amp;"--"&amp;ROW(A4613),'Clie-F'!$B$5:$Z$7000,15,0),"")</f>
        <v/>
      </c>
      <c r="G4619" s="111" t="str">
        <f>IFERROR(VLOOKUP($I$4&amp;"--"&amp;ROW(A4613),'Clie-F'!$B$5:$Z$7000,13,0),"")</f>
        <v/>
      </c>
    </row>
    <row r="4620" spans="2:7" ht="30" customHeight="1" x14ac:dyDescent="0.3">
      <c r="B4620" s="113">
        <v>4614</v>
      </c>
      <c r="C4620" s="111"/>
      <c r="D4620" s="112"/>
      <c r="E4620" s="111" t="str">
        <f t="shared" ca="1" si="72"/>
        <v/>
      </c>
      <c r="F4620" s="2" t="str">
        <f>IFERROR(VLOOKUP($I$4&amp;"--"&amp;ROW(A4614),'Clie-F'!$B$5:$Z$7000,15,0),"")</f>
        <v/>
      </c>
      <c r="G4620" s="111" t="str">
        <f>IFERROR(VLOOKUP($I$4&amp;"--"&amp;ROW(A4614),'Clie-F'!$B$5:$Z$7000,13,0),"")</f>
        <v/>
      </c>
    </row>
    <row r="4621" spans="2:7" ht="30" customHeight="1" x14ac:dyDescent="0.3">
      <c r="B4621" s="113">
        <v>4615</v>
      </c>
      <c r="C4621" s="111"/>
      <c r="D4621" s="112"/>
      <c r="E4621" s="111" t="str">
        <f t="shared" ca="1" si="72"/>
        <v/>
      </c>
      <c r="F4621" s="2" t="str">
        <f>IFERROR(VLOOKUP($I$4&amp;"--"&amp;ROW(A4615),'Clie-F'!$B$5:$Z$7000,15,0),"")</f>
        <v/>
      </c>
      <c r="G4621" s="111" t="str">
        <f>IFERROR(VLOOKUP($I$4&amp;"--"&amp;ROW(A4615),'Clie-F'!$B$5:$Z$7000,13,0),"")</f>
        <v/>
      </c>
    </row>
    <row r="4622" spans="2:7" ht="30" customHeight="1" x14ac:dyDescent="0.3">
      <c r="B4622" s="113">
        <v>4616</v>
      </c>
      <c r="C4622" s="111"/>
      <c r="D4622" s="112"/>
      <c r="E4622" s="111" t="str">
        <f t="shared" ca="1" si="72"/>
        <v/>
      </c>
      <c r="F4622" s="2" t="str">
        <f>IFERROR(VLOOKUP($I$4&amp;"--"&amp;ROW(A4616),'Clie-F'!$B$5:$Z$7000,15,0),"")</f>
        <v/>
      </c>
      <c r="G4622" s="111" t="str">
        <f>IFERROR(VLOOKUP($I$4&amp;"--"&amp;ROW(A4616),'Clie-F'!$B$5:$Z$7000,13,0),"")</f>
        <v/>
      </c>
    </row>
    <row r="4623" spans="2:7" ht="30" customHeight="1" x14ac:dyDescent="0.3">
      <c r="B4623" s="113">
        <v>4617</v>
      </c>
      <c r="C4623" s="111"/>
      <c r="D4623" s="112"/>
      <c r="E4623" s="111" t="str">
        <f t="shared" ca="1" si="72"/>
        <v/>
      </c>
      <c r="F4623" s="2" t="str">
        <f>IFERROR(VLOOKUP($I$4&amp;"--"&amp;ROW(A4617),'Clie-F'!$B$5:$Z$7000,15,0),"")</f>
        <v/>
      </c>
      <c r="G4623" s="111" t="str">
        <f>IFERROR(VLOOKUP($I$4&amp;"--"&amp;ROW(A4617),'Clie-F'!$B$5:$Z$7000,13,0),"")</f>
        <v/>
      </c>
    </row>
    <row r="4624" spans="2:7" ht="30" customHeight="1" x14ac:dyDescent="0.3">
      <c r="B4624" s="113">
        <v>4618</v>
      </c>
      <c r="C4624" s="111"/>
      <c r="D4624" s="112"/>
      <c r="E4624" s="111" t="str">
        <f t="shared" ca="1" si="72"/>
        <v/>
      </c>
      <c r="F4624" s="2" t="str">
        <f>IFERROR(VLOOKUP($I$4&amp;"--"&amp;ROW(A4618),'Clie-F'!$B$5:$Z$7000,15,0),"")</f>
        <v/>
      </c>
      <c r="G4624" s="111" t="str">
        <f>IFERROR(VLOOKUP($I$4&amp;"--"&amp;ROW(A4618),'Clie-F'!$B$5:$Z$7000,13,0),"")</f>
        <v/>
      </c>
    </row>
    <row r="4625" spans="2:7" ht="30" customHeight="1" x14ac:dyDescent="0.3">
      <c r="B4625" s="113">
        <v>4619</v>
      </c>
      <c r="C4625" s="111"/>
      <c r="D4625" s="112"/>
      <c r="E4625" s="111" t="str">
        <f t="shared" ca="1" si="72"/>
        <v/>
      </c>
      <c r="F4625" s="2" t="str">
        <f>IFERROR(VLOOKUP($I$4&amp;"--"&amp;ROW(A4619),'Clie-F'!$B$5:$Z$7000,15,0),"")</f>
        <v/>
      </c>
      <c r="G4625" s="111" t="str">
        <f>IFERROR(VLOOKUP($I$4&amp;"--"&amp;ROW(A4619),'Clie-F'!$B$5:$Z$7000,13,0),"")</f>
        <v/>
      </c>
    </row>
    <row r="4626" spans="2:7" ht="30" customHeight="1" x14ac:dyDescent="0.3">
      <c r="B4626" s="113">
        <v>4620</v>
      </c>
      <c r="C4626" s="111"/>
      <c r="D4626" s="112"/>
      <c r="E4626" s="111" t="str">
        <f t="shared" ca="1" si="72"/>
        <v/>
      </c>
      <c r="F4626" s="2" t="str">
        <f>IFERROR(VLOOKUP($I$4&amp;"--"&amp;ROW(A4620),'Clie-F'!$B$5:$Z$7000,15,0),"")</f>
        <v/>
      </c>
      <c r="G4626" s="111" t="str">
        <f>IFERROR(VLOOKUP($I$4&amp;"--"&amp;ROW(A4620),'Clie-F'!$B$5:$Z$7000,13,0),"")</f>
        <v/>
      </c>
    </row>
    <row r="4627" spans="2:7" ht="30" customHeight="1" x14ac:dyDescent="0.3">
      <c r="B4627" s="113">
        <v>4621</v>
      </c>
      <c r="C4627" s="111"/>
      <c r="D4627" s="112"/>
      <c r="E4627" s="111" t="str">
        <f t="shared" ca="1" si="72"/>
        <v/>
      </c>
      <c r="F4627" s="2" t="str">
        <f>IFERROR(VLOOKUP($I$4&amp;"--"&amp;ROW(A4621),'Clie-F'!$B$5:$Z$7000,15,0),"")</f>
        <v/>
      </c>
      <c r="G4627" s="111" t="str">
        <f>IFERROR(VLOOKUP($I$4&amp;"--"&amp;ROW(A4621),'Clie-F'!$B$5:$Z$7000,13,0),"")</f>
        <v/>
      </c>
    </row>
    <row r="4628" spans="2:7" ht="30" customHeight="1" x14ac:dyDescent="0.3">
      <c r="B4628" s="113">
        <v>4622</v>
      </c>
      <c r="C4628" s="111"/>
      <c r="D4628" s="112"/>
      <c r="E4628" s="111" t="str">
        <f t="shared" ca="1" si="72"/>
        <v/>
      </c>
      <c r="F4628" s="2" t="str">
        <f>IFERROR(VLOOKUP($I$4&amp;"--"&amp;ROW(A4622),'Clie-F'!$B$5:$Z$7000,15,0),"")</f>
        <v/>
      </c>
      <c r="G4628" s="111" t="str">
        <f>IFERROR(VLOOKUP($I$4&amp;"--"&amp;ROW(A4622),'Clie-F'!$B$5:$Z$7000,13,0),"")</f>
        <v/>
      </c>
    </row>
    <row r="4629" spans="2:7" ht="30" customHeight="1" x14ac:dyDescent="0.3">
      <c r="B4629" s="113">
        <v>4623</v>
      </c>
      <c r="C4629" s="111"/>
      <c r="D4629" s="112"/>
      <c r="E4629" s="111" t="str">
        <f t="shared" ca="1" si="72"/>
        <v/>
      </c>
      <c r="F4629" s="2" t="str">
        <f>IFERROR(VLOOKUP($I$4&amp;"--"&amp;ROW(A4623),'Clie-F'!$B$5:$Z$7000,15,0),"")</f>
        <v/>
      </c>
      <c r="G4629" s="111" t="str">
        <f>IFERROR(VLOOKUP($I$4&amp;"--"&amp;ROW(A4623),'Clie-F'!$B$5:$Z$7000,13,0),"")</f>
        <v/>
      </c>
    </row>
    <row r="4630" spans="2:7" ht="30" customHeight="1" x14ac:dyDescent="0.3">
      <c r="B4630" s="113">
        <v>4624</v>
      </c>
      <c r="C4630" s="111"/>
      <c r="D4630" s="112"/>
      <c r="E4630" s="111" t="str">
        <f t="shared" ca="1" si="72"/>
        <v/>
      </c>
      <c r="F4630" s="2" t="str">
        <f>IFERROR(VLOOKUP($I$4&amp;"--"&amp;ROW(A4624),'Clie-F'!$B$5:$Z$7000,15,0),"")</f>
        <v/>
      </c>
      <c r="G4630" s="111" t="str">
        <f>IFERROR(VLOOKUP($I$4&amp;"--"&amp;ROW(A4624),'Clie-F'!$B$5:$Z$7000,13,0),"")</f>
        <v/>
      </c>
    </row>
    <row r="4631" spans="2:7" ht="30" customHeight="1" x14ac:dyDescent="0.3">
      <c r="B4631" s="113">
        <v>4625</v>
      </c>
      <c r="C4631" s="111"/>
      <c r="D4631" s="112"/>
      <c r="E4631" s="111" t="str">
        <f t="shared" ca="1" si="72"/>
        <v/>
      </c>
      <c r="F4631" s="2" t="str">
        <f>IFERROR(VLOOKUP($I$4&amp;"--"&amp;ROW(A4625),'Clie-F'!$B$5:$Z$7000,15,0),"")</f>
        <v/>
      </c>
      <c r="G4631" s="111" t="str">
        <f>IFERROR(VLOOKUP($I$4&amp;"--"&amp;ROW(A4625),'Clie-F'!$B$5:$Z$7000,13,0),"")</f>
        <v/>
      </c>
    </row>
    <row r="4632" spans="2:7" ht="30" customHeight="1" x14ac:dyDescent="0.3">
      <c r="B4632" s="113">
        <v>4626</v>
      </c>
      <c r="C4632" s="111"/>
      <c r="D4632" s="112"/>
      <c r="E4632" s="111" t="str">
        <f t="shared" ca="1" si="72"/>
        <v/>
      </c>
      <c r="F4632" s="2" t="str">
        <f>IFERROR(VLOOKUP($I$4&amp;"--"&amp;ROW(A4626),'Clie-F'!$B$5:$Z$7000,15,0),"")</f>
        <v/>
      </c>
      <c r="G4632" s="111" t="str">
        <f>IFERROR(VLOOKUP($I$4&amp;"--"&amp;ROW(A4626),'Clie-F'!$B$5:$Z$7000,13,0),"")</f>
        <v/>
      </c>
    </row>
    <row r="4633" spans="2:7" ht="30" customHeight="1" x14ac:dyDescent="0.3">
      <c r="B4633" s="113">
        <v>4627</v>
      </c>
      <c r="C4633" s="111"/>
      <c r="D4633" s="112"/>
      <c r="E4633" s="111" t="str">
        <f t="shared" ca="1" si="72"/>
        <v/>
      </c>
      <c r="F4633" s="2" t="str">
        <f>IFERROR(VLOOKUP($I$4&amp;"--"&amp;ROW(A4627),'Clie-F'!$B$5:$Z$7000,15,0),"")</f>
        <v/>
      </c>
      <c r="G4633" s="111" t="str">
        <f>IFERROR(VLOOKUP($I$4&amp;"--"&amp;ROW(A4627),'Clie-F'!$B$5:$Z$7000,13,0),"")</f>
        <v/>
      </c>
    </row>
    <row r="4634" spans="2:7" ht="30" customHeight="1" x14ac:dyDescent="0.3">
      <c r="B4634" s="113">
        <v>4628</v>
      </c>
      <c r="C4634" s="111"/>
      <c r="D4634" s="112"/>
      <c r="E4634" s="111" t="str">
        <f t="shared" ca="1" si="72"/>
        <v/>
      </c>
      <c r="F4634" s="2" t="str">
        <f>IFERROR(VLOOKUP($I$4&amp;"--"&amp;ROW(A4628),'Clie-F'!$B$5:$Z$7000,15,0),"")</f>
        <v/>
      </c>
      <c r="G4634" s="111" t="str">
        <f>IFERROR(VLOOKUP($I$4&amp;"--"&amp;ROW(A4628),'Clie-F'!$B$5:$Z$7000,13,0),"")</f>
        <v/>
      </c>
    </row>
    <row r="4635" spans="2:7" ht="30" customHeight="1" x14ac:dyDescent="0.3">
      <c r="B4635" s="113">
        <v>4629</v>
      </c>
      <c r="C4635" s="111"/>
      <c r="D4635" s="112"/>
      <c r="E4635" s="111" t="str">
        <f t="shared" ca="1" si="72"/>
        <v/>
      </c>
      <c r="F4635" s="2" t="str">
        <f>IFERROR(VLOOKUP($I$4&amp;"--"&amp;ROW(A4629),'Clie-F'!$B$5:$Z$7000,15,0),"")</f>
        <v/>
      </c>
      <c r="G4635" s="111" t="str">
        <f>IFERROR(VLOOKUP($I$4&amp;"--"&amp;ROW(A4629),'Clie-F'!$B$5:$Z$7000,13,0),"")</f>
        <v/>
      </c>
    </row>
    <row r="4636" spans="2:7" ht="30" customHeight="1" x14ac:dyDescent="0.3">
      <c r="B4636" s="113">
        <v>4630</v>
      </c>
      <c r="C4636" s="111"/>
      <c r="D4636" s="112"/>
      <c r="E4636" s="111" t="str">
        <f t="shared" ca="1" si="72"/>
        <v/>
      </c>
      <c r="F4636" s="2" t="str">
        <f>IFERROR(VLOOKUP($I$4&amp;"--"&amp;ROW(A4630),'Clie-F'!$B$5:$Z$7000,15,0),"")</f>
        <v/>
      </c>
      <c r="G4636" s="111" t="str">
        <f>IFERROR(VLOOKUP($I$4&amp;"--"&amp;ROW(A4630),'Clie-F'!$B$5:$Z$7000,13,0),"")</f>
        <v/>
      </c>
    </row>
    <row r="4637" spans="2:7" ht="30" customHeight="1" x14ac:dyDescent="0.3">
      <c r="B4637" s="113">
        <v>4631</v>
      </c>
      <c r="C4637" s="111"/>
      <c r="D4637" s="112"/>
      <c r="E4637" s="111" t="str">
        <f t="shared" ca="1" si="72"/>
        <v/>
      </c>
      <c r="F4637" s="2" t="str">
        <f>IFERROR(VLOOKUP($I$4&amp;"--"&amp;ROW(A4631),'Clie-F'!$B$5:$Z$7000,15,0),"")</f>
        <v/>
      </c>
      <c r="G4637" s="111" t="str">
        <f>IFERROR(VLOOKUP($I$4&amp;"--"&amp;ROW(A4631),'Clie-F'!$B$5:$Z$7000,13,0),"")</f>
        <v/>
      </c>
    </row>
    <row r="4638" spans="2:7" ht="30" customHeight="1" x14ac:dyDescent="0.3">
      <c r="B4638" s="113">
        <v>4632</v>
      </c>
      <c r="C4638" s="111"/>
      <c r="D4638" s="112"/>
      <c r="E4638" s="111" t="str">
        <f t="shared" ca="1" si="72"/>
        <v/>
      </c>
      <c r="F4638" s="2" t="str">
        <f>IFERROR(VLOOKUP($I$4&amp;"--"&amp;ROW(A4632),'Clie-F'!$B$5:$Z$7000,15,0),"")</f>
        <v/>
      </c>
      <c r="G4638" s="111" t="str">
        <f>IFERROR(VLOOKUP($I$4&amp;"--"&amp;ROW(A4632),'Clie-F'!$B$5:$Z$7000,13,0),"")</f>
        <v/>
      </c>
    </row>
    <row r="4639" spans="2:7" ht="30" customHeight="1" x14ac:dyDescent="0.3">
      <c r="B4639" s="113">
        <v>4633</v>
      </c>
      <c r="C4639" s="111"/>
      <c r="D4639" s="112"/>
      <c r="E4639" s="111" t="str">
        <f t="shared" ca="1" si="72"/>
        <v/>
      </c>
      <c r="F4639" s="2" t="str">
        <f>IFERROR(VLOOKUP($I$4&amp;"--"&amp;ROW(A4633),'Clie-F'!$B$5:$Z$7000,15,0),"")</f>
        <v/>
      </c>
      <c r="G4639" s="111" t="str">
        <f>IFERROR(VLOOKUP($I$4&amp;"--"&amp;ROW(A4633),'Clie-F'!$B$5:$Z$7000,13,0),"")</f>
        <v/>
      </c>
    </row>
    <row r="4640" spans="2:7" ht="30" customHeight="1" x14ac:dyDescent="0.3">
      <c r="B4640" s="113">
        <v>4634</v>
      </c>
      <c r="C4640" s="111"/>
      <c r="D4640" s="112"/>
      <c r="E4640" s="111" t="str">
        <f t="shared" ca="1" si="72"/>
        <v/>
      </c>
      <c r="F4640" s="2" t="str">
        <f>IFERROR(VLOOKUP($I$4&amp;"--"&amp;ROW(A4634),'Clie-F'!$B$5:$Z$7000,15,0),"")</f>
        <v/>
      </c>
      <c r="G4640" s="111" t="str">
        <f>IFERROR(VLOOKUP($I$4&amp;"--"&amp;ROW(A4634),'Clie-F'!$B$5:$Z$7000,13,0),"")</f>
        <v/>
      </c>
    </row>
    <row r="4641" spans="2:7" ht="30" customHeight="1" x14ac:dyDescent="0.3">
      <c r="B4641" s="113">
        <v>4635</v>
      </c>
      <c r="C4641" s="111"/>
      <c r="D4641" s="112"/>
      <c r="E4641" s="111" t="str">
        <f t="shared" ca="1" si="72"/>
        <v/>
      </c>
      <c r="F4641" s="2" t="str">
        <f>IFERROR(VLOOKUP($I$4&amp;"--"&amp;ROW(A4635),'Clie-F'!$B$5:$Z$7000,15,0),"")</f>
        <v/>
      </c>
      <c r="G4641" s="111" t="str">
        <f>IFERROR(VLOOKUP($I$4&amp;"--"&amp;ROW(A4635),'Clie-F'!$B$5:$Z$7000,13,0),"")</f>
        <v/>
      </c>
    </row>
    <row r="4642" spans="2:7" ht="30" customHeight="1" x14ac:dyDescent="0.3">
      <c r="B4642" s="113">
        <v>4636</v>
      </c>
      <c r="C4642" s="111"/>
      <c r="D4642" s="112"/>
      <c r="E4642" s="111" t="str">
        <f t="shared" ca="1" si="72"/>
        <v/>
      </c>
      <c r="F4642" s="2" t="str">
        <f>IFERROR(VLOOKUP($I$4&amp;"--"&amp;ROW(A4636),'Clie-F'!$B$5:$Z$7000,15,0),"")</f>
        <v/>
      </c>
      <c r="G4642" s="111" t="str">
        <f>IFERROR(VLOOKUP($I$4&amp;"--"&amp;ROW(A4636),'Clie-F'!$B$5:$Z$7000,13,0),"")</f>
        <v/>
      </c>
    </row>
    <row r="4643" spans="2:7" ht="30" customHeight="1" x14ac:dyDescent="0.3">
      <c r="B4643" s="113">
        <v>4637</v>
      </c>
      <c r="C4643" s="111"/>
      <c r="D4643" s="112"/>
      <c r="E4643" s="111" t="str">
        <f t="shared" ca="1" si="72"/>
        <v/>
      </c>
      <c r="F4643" s="2" t="str">
        <f>IFERROR(VLOOKUP($I$4&amp;"--"&amp;ROW(A4637),'Clie-F'!$B$5:$Z$7000,15,0),"")</f>
        <v/>
      </c>
      <c r="G4643" s="111" t="str">
        <f>IFERROR(VLOOKUP($I$4&amp;"--"&amp;ROW(A4637),'Clie-F'!$B$5:$Z$7000,13,0),"")</f>
        <v/>
      </c>
    </row>
    <row r="4644" spans="2:7" ht="30" customHeight="1" x14ac:dyDescent="0.3">
      <c r="B4644" s="113">
        <v>4638</v>
      </c>
      <c r="C4644" s="111"/>
      <c r="D4644" s="112"/>
      <c r="E4644" s="111" t="str">
        <f t="shared" ca="1" si="72"/>
        <v/>
      </c>
      <c r="F4644" s="2" t="str">
        <f>IFERROR(VLOOKUP($I$4&amp;"--"&amp;ROW(A4638),'Clie-F'!$B$5:$Z$7000,15,0),"")</f>
        <v/>
      </c>
      <c r="G4644" s="111" t="str">
        <f>IFERROR(VLOOKUP($I$4&amp;"--"&amp;ROW(A4638),'Clie-F'!$B$5:$Z$7000,13,0),"")</f>
        <v/>
      </c>
    </row>
    <row r="4645" spans="2:7" ht="30" customHeight="1" x14ac:dyDescent="0.3">
      <c r="B4645" s="113">
        <v>4639</v>
      </c>
      <c r="C4645" s="111"/>
      <c r="D4645" s="112"/>
      <c r="E4645" s="111" t="str">
        <f t="shared" ca="1" si="72"/>
        <v/>
      </c>
      <c r="F4645" s="2" t="str">
        <f>IFERROR(VLOOKUP($I$4&amp;"--"&amp;ROW(A4639),'Clie-F'!$B$5:$Z$7000,15,0),"")</f>
        <v/>
      </c>
      <c r="G4645" s="111" t="str">
        <f>IFERROR(VLOOKUP($I$4&amp;"--"&amp;ROW(A4639),'Clie-F'!$B$5:$Z$7000,13,0),"")</f>
        <v/>
      </c>
    </row>
    <row r="4646" spans="2:7" ht="30" customHeight="1" x14ac:dyDescent="0.3">
      <c r="B4646" s="113">
        <v>4640</v>
      </c>
      <c r="C4646" s="111"/>
      <c r="D4646" s="112"/>
      <c r="E4646" s="111" t="str">
        <f t="shared" ca="1" si="72"/>
        <v/>
      </c>
      <c r="F4646" s="2" t="str">
        <f>IFERROR(VLOOKUP($I$4&amp;"--"&amp;ROW(A4640),'Clie-F'!$B$5:$Z$7000,15,0),"")</f>
        <v/>
      </c>
      <c r="G4646" s="111" t="str">
        <f>IFERROR(VLOOKUP($I$4&amp;"--"&amp;ROW(A4640),'Clie-F'!$B$5:$Z$7000,13,0),"")</f>
        <v/>
      </c>
    </row>
    <row r="4647" spans="2:7" ht="30" customHeight="1" x14ac:dyDescent="0.3">
      <c r="B4647" s="113">
        <v>4641</v>
      </c>
      <c r="C4647" s="111"/>
      <c r="D4647" s="112"/>
      <c r="E4647" s="111" t="str">
        <f t="shared" ca="1" si="72"/>
        <v/>
      </c>
      <c r="F4647" s="2" t="str">
        <f>IFERROR(VLOOKUP($I$4&amp;"--"&amp;ROW(A4641),'Clie-F'!$B$5:$Z$7000,15,0),"")</f>
        <v/>
      </c>
      <c r="G4647" s="111" t="str">
        <f>IFERROR(VLOOKUP($I$4&amp;"--"&amp;ROW(A4641),'Clie-F'!$B$5:$Z$7000,13,0),"")</f>
        <v/>
      </c>
    </row>
    <row r="4648" spans="2:7" ht="30" customHeight="1" x14ac:dyDescent="0.3">
      <c r="B4648" s="113">
        <v>4642</v>
      </c>
      <c r="C4648" s="111"/>
      <c r="D4648" s="112"/>
      <c r="E4648" s="111" t="str">
        <f t="shared" ca="1" si="72"/>
        <v/>
      </c>
      <c r="F4648" s="2" t="str">
        <f>IFERROR(VLOOKUP($I$4&amp;"--"&amp;ROW(A4642),'Clie-F'!$B$5:$Z$7000,15,0),"")</f>
        <v/>
      </c>
      <c r="G4648" s="111" t="str">
        <f>IFERROR(VLOOKUP($I$4&amp;"--"&amp;ROW(A4642),'Clie-F'!$B$5:$Z$7000,13,0),"")</f>
        <v/>
      </c>
    </row>
    <row r="4649" spans="2:7" ht="30" customHeight="1" x14ac:dyDescent="0.3">
      <c r="B4649" s="113">
        <v>4643</v>
      </c>
      <c r="C4649" s="111"/>
      <c r="D4649" s="112"/>
      <c r="E4649" s="111" t="str">
        <f t="shared" ca="1" si="72"/>
        <v/>
      </c>
      <c r="F4649" s="2" t="str">
        <f>IFERROR(VLOOKUP($I$4&amp;"--"&amp;ROW(A4643),'Clie-F'!$B$5:$Z$7000,15,0),"")</f>
        <v/>
      </c>
      <c r="G4649" s="111" t="str">
        <f>IFERROR(VLOOKUP($I$4&amp;"--"&amp;ROW(A4643),'Clie-F'!$B$5:$Z$7000,13,0),"")</f>
        <v/>
      </c>
    </row>
    <row r="4650" spans="2:7" ht="30" customHeight="1" x14ac:dyDescent="0.3">
      <c r="B4650" s="113">
        <v>4644</v>
      </c>
      <c r="C4650" s="111"/>
      <c r="D4650" s="112"/>
      <c r="E4650" s="111" t="str">
        <f t="shared" ca="1" si="72"/>
        <v/>
      </c>
      <c r="F4650" s="2" t="str">
        <f>IFERROR(VLOOKUP($I$4&amp;"--"&amp;ROW(A4644),'Clie-F'!$B$5:$Z$7000,15,0),"")</f>
        <v/>
      </c>
      <c r="G4650" s="111" t="str">
        <f>IFERROR(VLOOKUP($I$4&amp;"--"&amp;ROW(A4644),'Clie-F'!$B$5:$Z$7000,13,0),"")</f>
        <v/>
      </c>
    </row>
    <row r="4651" spans="2:7" ht="30" customHeight="1" x14ac:dyDescent="0.3">
      <c r="B4651" s="113">
        <v>4645</v>
      </c>
      <c r="C4651" s="111"/>
      <c r="D4651" s="112"/>
      <c r="E4651" s="111" t="str">
        <f t="shared" ca="1" si="72"/>
        <v/>
      </c>
      <c r="F4651" s="2" t="str">
        <f>IFERROR(VLOOKUP($I$4&amp;"--"&amp;ROW(A4645),'Clie-F'!$B$5:$Z$7000,15,0),"")</f>
        <v/>
      </c>
      <c r="G4651" s="111" t="str">
        <f>IFERROR(VLOOKUP($I$4&amp;"--"&amp;ROW(A4645),'Clie-F'!$B$5:$Z$7000,13,0),"")</f>
        <v/>
      </c>
    </row>
    <row r="4652" spans="2:7" ht="30" customHeight="1" x14ac:dyDescent="0.3">
      <c r="B4652" s="113">
        <v>4646</v>
      </c>
      <c r="C4652" s="111"/>
      <c r="D4652" s="112"/>
      <c r="E4652" s="111" t="str">
        <f t="shared" ca="1" si="72"/>
        <v/>
      </c>
      <c r="F4652" s="2" t="str">
        <f>IFERROR(VLOOKUP($I$4&amp;"--"&amp;ROW(A4646),'Clie-F'!$B$5:$Z$7000,15,0),"")</f>
        <v/>
      </c>
      <c r="G4652" s="111" t="str">
        <f>IFERROR(VLOOKUP($I$4&amp;"--"&amp;ROW(A4646),'Clie-F'!$B$5:$Z$7000,13,0),"")</f>
        <v/>
      </c>
    </row>
    <row r="4653" spans="2:7" ht="30" customHeight="1" x14ac:dyDescent="0.3">
      <c r="B4653" s="113">
        <v>4647</v>
      </c>
      <c r="C4653" s="111"/>
      <c r="D4653" s="112"/>
      <c r="E4653" s="111" t="str">
        <f t="shared" ca="1" si="72"/>
        <v/>
      </c>
      <c r="F4653" s="2" t="str">
        <f>IFERROR(VLOOKUP($I$4&amp;"--"&amp;ROW(A4647),'Clie-F'!$B$5:$Z$7000,15,0),"")</f>
        <v/>
      </c>
      <c r="G4653" s="111" t="str">
        <f>IFERROR(VLOOKUP($I$4&amp;"--"&amp;ROW(A4647),'Clie-F'!$B$5:$Z$7000,13,0),"")</f>
        <v/>
      </c>
    </row>
    <row r="4654" spans="2:7" ht="30" customHeight="1" x14ac:dyDescent="0.3">
      <c r="B4654" s="113">
        <v>4648</v>
      </c>
      <c r="C4654" s="111"/>
      <c r="D4654" s="112"/>
      <c r="E4654" s="111" t="str">
        <f t="shared" ca="1" si="72"/>
        <v/>
      </c>
      <c r="F4654" s="2" t="str">
        <f>IFERROR(VLOOKUP($I$4&amp;"--"&amp;ROW(A4648),'Clie-F'!$B$5:$Z$7000,15,0),"")</f>
        <v/>
      </c>
      <c r="G4654" s="111" t="str">
        <f>IFERROR(VLOOKUP($I$4&amp;"--"&amp;ROW(A4648),'Clie-F'!$B$5:$Z$7000,13,0),"")</f>
        <v/>
      </c>
    </row>
    <row r="4655" spans="2:7" ht="30" customHeight="1" x14ac:dyDescent="0.3">
      <c r="B4655" s="113">
        <v>4649</v>
      </c>
      <c r="C4655" s="111"/>
      <c r="D4655" s="112"/>
      <c r="E4655" s="111" t="str">
        <f t="shared" ca="1" si="72"/>
        <v/>
      </c>
      <c r="F4655" s="2" t="str">
        <f>IFERROR(VLOOKUP($I$4&amp;"--"&amp;ROW(A4649),'Clie-F'!$B$5:$Z$7000,15,0),"")</f>
        <v/>
      </c>
      <c r="G4655" s="111" t="str">
        <f>IFERROR(VLOOKUP($I$4&amp;"--"&amp;ROW(A4649),'Clie-F'!$B$5:$Z$7000,13,0),"")</f>
        <v/>
      </c>
    </row>
    <row r="4656" spans="2:7" ht="30" customHeight="1" x14ac:dyDescent="0.3">
      <c r="B4656" s="113">
        <v>4650</v>
      </c>
      <c r="C4656" s="111"/>
      <c r="D4656" s="112"/>
      <c r="E4656" s="111" t="str">
        <f t="shared" ca="1" si="72"/>
        <v/>
      </c>
      <c r="F4656" s="2" t="str">
        <f>IFERROR(VLOOKUP($I$4&amp;"--"&amp;ROW(A4650),'Clie-F'!$B$5:$Z$7000,15,0),"")</f>
        <v/>
      </c>
      <c r="G4656" s="111" t="str">
        <f>IFERROR(VLOOKUP($I$4&amp;"--"&amp;ROW(A4650),'Clie-F'!$B$5:$Z$7000,13,0),"")</f>
        <v/>
      </c>
    </row>
    <row r="4657" spans="2:7" ht="30" customHeight="1" x14ac:dyDescent="0.3">
      <c r="B4657" s="113">
        <v>4651</v>
      </c>
      <c r="C4657" s="111"/>
      <c r="D4657" s="112"/>
      <c r="E4657" s="111" t="str">
        <f t="shared" ca="1" si="72"/>
        <v/>
      </c>
      <c r="F4657" s="2" t="str">
        <f>IFERROR(VLOOKUP($I$4&amp;"--"&amp;ROW(A4651),'Clie-F'!$B$5:$Z$7000,15,0),"")</f>
        <v/>
      </c>
      <c r="G4657" s="111" t="str">
        <f>IFERROR(VLOOKUP($I$4&amp;"--"&amp;ROW(A4651),'Clie-F'!$B$5:$Z$7000,13,0),"")</f>
        <v/>
      </c>
    </row>
    <row r="4658" spans="2:7" ht="30" customHeight="1" x14ac:dyDescent="0.3">
      <c r="B4658" s="113">
        <v>4652</v>
      </c>
      <c r="C4658" s="111"/>
      <c r="D4658" s="112"/>
      <c r="E4658" s="111" t="str">
        <f t="shared" ca="1" si="72"/>
        <v/>
      </c>
      <c r="F4658" s="2" t="str">
        <f>IFERROR(VLOOKUP($I$4&amp;"--"&amp;ROW(A4652),'Clie-F'!$B$5:$Z$7000,15,0),"")</f>
        <v/>
      </c>
      <c r="G4658" s="111" t="str">
        <f>IFERROR(VLOOKUP($I$4&amp;"--"&amp;ROW(A4652),'Clie-F'!$B$5:$Z$7000,13,0),"")</f>
        <v/>
      </c>
    </row>
    <row r="4659" spans="2:7" ht="30" customHeight="1" x14ac:dyDescent="0.3">
      <c r="B4659" s="113">
        <v>4653</v>
      </c>
      <c r="C4659" s="111"/>
      <c r="D4659" s="112"/>
      <c r="E4659" s="111" t="str">
        <f t="shared" ca="1" si="72"/>
        <v/>
      </c>
      <c r="F4659" s="2" t="str">
        <f>IFERROR(VLOOKUP($I$4&amp;"--"&amp;ROW(A4653),'Clie-F'!$B$5:$Z$7000,15,0),"")</f>
        <v/>
      </c>
      <c r="G4659" s="111" t="str">
        <f>IFERROR(VLOOKUP($I$4&amp;"--"&amp;ROW(A4653),'Clie-F'!$B$5:$Z$7000,13,0),"")</f>
        <v/>
      </c>
    </row>
    <row r="4660" spans="2:7" ht="30" customHeight="1" x14ac:dyDescent="0.3">
      <c r="B4660" s="113">
        <v>4654</v>
      </c>
      <c r="C4660" s="111"/>
      <c r="D4660" s="112"/>
      <c r="E4660" s="111" t="str">
        <f t="shared" ca="1" si="72"/>
        <v/>
      </c>
      <c r="F4660" s="2" t="str">
        <f>IFERROR(VLOOKUP($I$4&amp;"--"&amp;ROW(A4654),'Clie-F'!$B$5:$Z$7000,15,0),"")</f>
        <v/>
      </c>
      <c r="G4660" s="111" t="str">
        <f>IFERROR(VLOOKUP($I$4&amp;"--"&amp;ROW(A4654),'Clie-F'!$B$5:$Z$7000,13,0),"")</f>
        <v/>
      </c>
    </row>
    <row r="4661" spans="2:7" ht="30" customHeight="1" x14ac:dyDescent="0.3">
      <c r="B4661" s="113">
        <v>4655</v>
      </c>
      <c r="C4661" s="111"/>
      <c r="D4661" s="112"/>
      <c r="E4661" s="111" t="str">
        <f t="shared" ca="1" si="72"/>
        <v/>
      </c>
      <c r="F4661" s="2" t="str">
        <f>IFERROR(VLOOKUP($I$4&amp;"--"&amp;ROW(A4655),'Clie-F'!$B$5:$Z$7000,15,0),"")</f>
        <v/>
      </c>
      <c r="G4661" s="111" t="str">
        <f>IFERROR(VLOOKUP($I$4&amp;"--"&amp;ROW(A4655),'Clie-F'!$B$5:$Z$7000,13,0),"")</f>
        <v/>
      </c>
    </row>
    <row r="4662" spans="2:7" ht="30" customHeight="1" x14ac:dyDescent="0.3">
      <c r="B4662" s="113">
        <v>4656</v>
      </c>
      <c r="C4662" s="111"/>
      <c r="D4662" s="112"/>
      <c r="E4662" s="111" t="str">
        <f t="shared" ca="1" si="72"/>
        <v/>
      </c>
      <c r="F4662" s="2" t="str">
        <f>IFERROR(VLOOKUP($I$4&amp;"--"&amp;ROW(A4656),'Clie-F'!$B$5:$Z$7000,15,0),"")</f>
        <v/>
      </c>
      <c r="G4662" s="111" t="str">
        <f>IFERROR(VLOOKUP($I$4&amp;"--"&amp;ROW(A4656),'Clie-F'!$B$5:$Z$7000,13,0),"")</f>
        <v/>
      </c>
    </row>
    <row r="4663" spans="2:7" ht="30" customHeight="1" x14ac:dyDescent="0.3">
      <c r="B4663" s="113">
        <v>4657</v>
      </c>
      <c r="C4663" s="111"/>
      <c r="D4663" s="112"/>
      <c r="E4663" s="111" t="str">
        <f t="shared" ca="1" si="72"/>
        <v/>
      </c>
      <c r="F4663" s="2" t="str">
        <f>IFERROR(VLOOKUP($I$4&amp;"--"&amp;ROW(A4657),'Clie-F'!$B$5:$Z$7000,15,0),"")</f>
        <v/>
      </c>
      <c r="G4663" s="111" t="str">
        <f>IFERROR(VLOOKUP($I$4&amp;"--"&amp;ROW(A4657),'Clie-F'!$B$5:$Z$7000,13,0),"")</f>
        <v/>
      </c>
    </row>
    <row r="4664" spans="2:7" ht="30" customHeight="1" x14ac:dyDescent="0.3">
      <c r="B4664" s="113">
        <v>4658</v>
      </c>
      <c r="C4664" s="111"/>
      <c r="D4664" s="112"/>
      <c r="E4664" s="111" t="str">
        <f t="shared" ca="1" si="72"/>
        <v/>
      </c>
      <c r="F4664" s="2" t="str">
        <f>IFERROR(VLOOKUP($I$4&amp;"--"&amp;ROW(A4658),'Clie-F'!$B$5:$Z$7000,15,0),"")</f>
        <v/>
      </c>
      <c r="G4664" s="111" t="str">
        <f>IFERROR(VLOOKUP($I$4&amp;"--"&amp;ROW(A4658),'Clie-F'!$B$5:$Z$7000,13,0),"")</f>
        <v/>
      </c>
    </row>
    <row r="4665" spans="2:7" ht="30" customHeight="1" x14ac:dyDescent="0.3">
      <c r="B4665" s="113">
        <v>4659</v>
      </c>
      <c r="C4665" s="111"/>
      <c r="D4665" s="112"/>
      <c r="E4665" s="111" t="str">
        <f t="shared" ca="1" si="72"/>
        <v/>
      </c>
      <c r="F4665" s="2" t="str">
        <f>IFERROR(VLOOKUP($I$4&amp;"--"&amp;ROW(A4659),'Clie-F'!$B$5:$Z$7000,15,0),"")</f>
        <v/>
      </c>
      <c r="G4665" s="111" t="str">
        <f>IFERROR(VLOOKUP($I$4&amp;"--"&amp;ROW(A4659),'Clie-F'!$B$5:$Z$7000,13,0),"")</f>
        <v/>
      </c>
    </row>
    <row r="4666" spans="2:7" ht="30" customHeight="1" x14ac:dyDescent="0.3">
      <c r="B4666" s="113">
        <v>4660</v>
      </c>
      <c r="C4666" s="111"/>
      <c r="D4666" s="112"/>
      <c r="E4666" s="111" t="str">
        <f t="shared" ca="1" si="72"/>
        <v/>
      </c>
      <c r="F4666" s="2" t="str">
        <f>IFERROR(VLOOKUP($I$4&amp;"--"&amp;ROW(A4660),'Clie-F'!$B$5:$Z$7000,15,0),"")</f>
        <v/>
      </c>
      <c r="G4666" s="111" t="str">
        <f>IFERROR(VLOOKUP($I$4&amp;"--"&amp;ROW(A4660),'Clie-F'!$B$5:$Z$7000,13,0),"")</f>
        <v/>
      </c>
    </row>
    <row r="4667" spans="2:7" ht="30" customHeight="1" x14ac:dyDescent="0.3">
      <c r="B4667" s="113">
        <v>4661</v>
      </c>
      <c r="C4667" s="111"/>
      <c r="D4667" s="112"/>
      <c r="E4667" s="111" t="str">
        <f t="shared" ca="1" si="72"/>
        <v/>
      </c>
      <c r="F4667" s="2" t="str">
        <f>IFERROR(VLOOKUP($I$4&amp;"--"&amp;ROW(A4661),'Clie-F'!$B$5:$Z$7000,15,0),"")</f>
        <v/>
      </c>
      <c r="G4667" s="111" t="str">
        <f>IFERROR(VLOOKUP($I$4&amp;"--"&amp;ROW(A4661),'Clie-F'!$B$5:$Z$7000,13,0),"")</f>
        <v/>
      </c>
    </row>
    <row r="4668" spans="2:7" ht="30" customHeight="1" x14ac:dyDescent="0.3">
      <c r="B4668" s="113">
        <v>4662</v>
      </c>
      <c r="C4668" s="111"/>
      <c r="D4668" s="112"/>
      <c r="E4668" s="111" t="str">
        <f t="shared" ca="1" si="72"/>
        <v/>
      </c>
      <c r="F4668" s="2" t="str">
        <f>IFERROR(VLOOKUP($I$4&amp;"--"&amp;ROW(A4662),'Clie-F'!$B$5:$Z$7000,15,0),"")</f>
        <v/>
      </c>
      <c r="G4668" s="111" t="str">
        <f>IFERROR(VLOOKUP($I$4&amp;"--"&amp;ROW(A4662),'Clie-F'!$B$5:$Z$7000,13,0),"")</f>
        <v/>
      </c>
    </row>
    <row r="4669" spans="2:7" ht="30" customHeight="1" x14ac:dyDescent="0.3">
      <c r="B4669" s="113">
        <v>4663</v>
      </c>
      <c r="C4669" s="111"/>
      <c r="D4669" s="112"/>
      <c r="E4669" s="111" t="str">
        <f t="shared" ca="1" si="72"/>
        <v/>
      </c>
      <c r="F4669" s="2" t="str">
        <f>IFERROR(VLOOKUP($I$4&amp;"--"&amp;ROW(A4663),'Clie-F'!$B$5:$Z$7000,15,0),"")</f>
        <v/>
      </c>
      <c r="G4669" s="111" t="str">
        <f>IFERROR(VLOOKUP($I$4&amp;"--"&amp;ROW(A4663),'Clie-F'!$B$5:$Z$7000,13,0),"")</f>
        <v/>
      </c>
    </row>
    <row r="4670" spans="2:7" ht="30" customHeight="1" x14ac:dyDescent="0.3">
      <c r="B4670" s="113">
        <v>4664</v>
      </c>
      <c r="C4670" s="111"/>
      <c r="D4670" s="112"/>
      <c r="E4670" s="111" t="str">
        <f t="shared" ca="1" si="72"/>
        <v/>
      </c>
      <c r="F4670" s="2" t="str">
        <f>IFERROR(VLOOKUP($I$4&amp;"--"&amp;ROW(A4664),'Clie-F'!$B$5:$Z$7000,15,0),"")</f>
        <v/>
      </c>
      <c r="G4670" s="111" t="str">
        <f>IFERROR(VLOOKUP($I$4&amp;"--"&amp;ROW(A4664),'Clie-F'!$B$5:$Z$7000,13,0),"")</f>
        <v/>
      </c>
    </row>
    <row r="4671" spans="2:7" ht="30" customHeight="1" x14ac:dyDescent="0.3">
      <c r="B4671" s="113">
        <v>4665</v>
      </c>
      <c r="C4671" s="111"/>
      <c r="D4671" s="112"/>
      <c r="E4671" s="111" t="str">
        <f t="shared" ref="E4671:E4734" ca="1" si="73">IF(D4671,DATEDIF(D4671,TODAY(),"Y"),"")</f>
        <v/>
      </c>
      <c r="F4671" s="2" t="str">
        <f>IFERROR(VLOOKUP($I$4&amp;"--"&amp;ROW(A4665),'Clie-F'!$B$5:$Z$7000,15,0),"")</f>
        <v/>
      </c>
      <c r="G4671" s="111" t="str">
        <f>IFERROR(VLOOKUP($I$4&amp;"--"&amp;ROW(A4665),'Clie-F'!$B$5:$Z$7000,13,0),"")</f>
        <v/>
      </c>
    </row>
    <row r="4672" spans="2:7" ht="30" customHeight="1" x14ac:dyDescent="0.3">
      <c r="B4672" s="113">
        <v>4666</v>
      </c>
      <c r="C4672" s="111"/>
      <c r="D4672" s="112"/>
      <c r="E4672" s="111" t="str">
        <f t="shared" ca="1" si="73"/>
        <v/>
      </c>
      <c r="F4672" s="2" t="str">
        <f>IFERROR(VLOOKUP($I$4&amp;"--"&amp;ROW(A4666),'Clie-F'!$B$5:$Z$7000,15,0),"")</f>
        <v/>
      </c>
      <c r="G4672" s="111" t="str">
        <f>IFERROR(VLOOKUP($I$4&amp;"--"&amp;ROW(A4666),'Clie-F'!$B$5:$Z$7000,13,0),"")</f>
        <v/>
      </c>
    </row>
    <row r="4673" spans="2:7" ht="30" customHeight="1" x14ac:dyDescent="0.3">
      <c r="B4673" s="113">
        <v>4667</v>
      </c>
      <c r="C4673" s="111"/>
      <c r="D4673" s="112"/>
      <c r="E4673" s="111" t="str">
        <f t="shared" ca="1" si="73"/>
        <v/>
      </c>
      <c r="F4673" s="2" t="str">
        <f>IFERROR(VLOOKUP($I$4&amp;"--"&amp;ROW(A4667),'Clie-F'!$B$5:$Z$7000,15,0),"")</f>
        <v/>
      </c>
      <c r="G4673" s="111" t="str">
        <f>IFERROR(VLOOKUP($I$4&amp;"--"&amp;ROW(A4667),'Clie-F'!$B$5:$Z$7000,13,0),"")</f>
        <v/>
      </c>
    </row>
    <row r="4674" spans="2:7" ht="30" customHeight="1" x14ac:dyDescent="0.3">
      <c r="B4674" s="113">
        <v>4668</v>
      </c>
      <c r="C4674" s="111"/>
      <c r="D4674" s="112"/>
      <c r="E4674" s="111" t="str">
        <f t="shared" ca="1" si="73"/>
        <v/>
      </c>
      <c r="F4674" s="2" t="str">
        <f>IFERROR(VLOOKUP($I$4&amp;"--"&amp;ROW(A4668),'Clie-F'!$B$5:$Z$7000,15,0),"")</f>
        <v/>
      </c>
      <c r="G4674" s="111" t="str">
        <f>IFERROR(VLOOKUP($I$4&amp;"--"&amp;ROW(A4668),'Clie-F'!$B$5:$Z$7000,13,0),"")</f>
        <v/>
      </c>
    </row>
    <row r="4675" spans="2:7" ht="30" customHeight="1" x14ac:dyDescent="0.3">
      <c r="B4675" s="113">
        <v>4669</v>
      </c>
      <c r="C4675" s="111"/>
      <c r="D4675" s="112"/>
      <c r="E4675" s="111" t="str">
        <f t="shared" ca="1" si="73"/>
        <v/>
      </c>
      <c r="F4675" s="2" t="str">
        <f>IFERROR(VLOOKUP($I$4&amp;"--"&amp;ROW(A4669),'Clie-F'!$B$5:$Z$7000,15,0),"")</f>
        <v/>
      </c>
      <c r="G4675" s="111" t="str">
        <f>IFERROR(VLOOKUP($I$4&amp;"--"&amp;ROW(A4669),'Clie-F'!$B$5:$Z$7000,13,0),"")</f>
        <v/>
      </c>
    </row>
    <row r="4676" spans="2:7" ht="30" customHeight="1" x14ac:dyDescent="0.3">
      <c r="B4676" s="113">
        <v>4670</v>
      </c>
      <c r="C4676" s="111"/>
      <c r="D4676" s="112"/>
      <c r="E4676" s="111" t="str">
        <f t="shared" ca="1" si="73"/>
        <v/>
      </c>
      <c r="F4676" s="2" t="str">
        <f>IFERROR(VLOOKUP($I$4&amp;"--"&amp;ROW(A4670),'Clie-F'!$B$5:$Z$7000,15,0),"")</f>
        <v/>
      </c>
      <c r="G4676" s="111" t="str">
        <f>IFERROR(VLOOKUP($I$4&amp;"--"&amp;ROW(A4670),'Clie-F'!$B$5:$Z$7000,13,0),"")</f>
        <v/>
      </c>
    </row>
    <row r="4677" spans="2:7" ht="30" customHeight="1" x14ac:dyDescent="0.3">
      <c r="B4677" s="113">
        <v>4671</v>
      </c>
      <c r="C4677" s="111"/>
      <c r="D4677" s="112"/>
      <c r="E4677" s="111" t="str">
        <f t="shared" ca="1" si="73"/>
        <v/>
      </c>
      <c r="F4677" s="2" t="str">
        <f>IFERROR(VLOOKUP($I$4&amp;"--"&amp;ROW(A4671),'Clie-F'!$B$5:$Z$7000,15,0),"")</f>
        <v/>
      </c>
      <c r="G4677" s="111" t="str">
        <f>IFERROR(VLOOKUP($I$4&amp;"--"&amp;ROW(A4671),'Clie-F'!$B$5:$Z$7000,13,0),"")</f>
        <v/>
      </c>
    </row>
    <row r="4678" spans="2:7" ht="30" customHeight="1" x14ac:dyDescent="0.3">
      <c r="B4678" s="113">
        <v>4672</v>
      </c>
      <c r="C4678" s="111"/>
      <c r="D4678" s="112"/>
      <c r="E4678" s="111" t="str">
        <f t="shared" ca="1" si="73"/>
        <v/>
      </c>
      <c r="F4678" s="2" t="str">
        <f>IFERROR(VLOOKUP($I$4&amp;"--"&amp;ROW(A4672),'Clie-F'!$B$5:$Z$7000,15,0),"")</f>
        <v/>
      </c>
      <c r="G4678" s="111" t="str">
        <f>IFERROR(VLOOKUP($I$4&amp;"--"&amp;ROW(A4672),'Clie-F'!$B$5:$Z$7000,13,0),"")</f>
        <v/>
      </c>
    </row>
    <row r="4679" spans="2:7" ht="30" customHeight="1" x14ac:dyDescent="0.3">
      <c r="B4679" s="113">
        <v>4673</v>
      </c>
      <c r="C4679" s="111"/>
      <c r="D4679" s="112"/>
      <c r="E4679" s="111" t="str">
        <f t="shared" ca="1" si="73"/>
        <v/>
      </c>
      <c r="F4679" s="2" t="str">
        <f>IFERROR(VLOOKUP($I$4&amp;"--"&amp;ROW(A4673),'Clie-F'!$B$5:$Z$7000,15,0),"")</f>
        <v/>
      </c>
      <c r="G4679" s="111" t="str">
        <f>IFERROR(VLOOKUP($I$4&amp;"--"&amp;ROW(A4673),'Clie-F'!$B$5:$Z$7000,13,0),"")</f>
        <v/>
      </c>
    </row>
    <row r="4680" spans="2:7" ht="30" customHeight="1" x14ac:dyDescent="0.3">
      <c r="B4680" s="113">
        <v>4674</v>
      </c>
      <c r="C4680" s="111"/>
      <c r="D4680" s="112"/>
      <c r="E4680" s="111" t="str">
        <f t="shared" ca="1" si="73"/>
        <v/>
      </c>
      <c r="F4680" s="2" t="str">
        <f>IFERROR(VLOOKUP($I$4&amp;"--"&amp;ROW(A4674),'Clie-F'!$B$5:$Z$7000,15,0),"")</f>
        <v/>
      </c>
      <c r="G4680" s="111" t="str">
        <f>IFERROR(VLOOKUP($I$4&amp;"--"&amp;ROW(A4674),'Clie-F'!$B$5:$Z$7000,13,0),"")</f>
        <v/>
      </c>
    </row>
    <row r="4681" spans="2:7" ht="30" customHeight="1" x14ac:dyDescent="0.3">
      <c r="B4681" s="113">
        <v>4675</v>
      </c>
      <c r="C4681" s="111"/>
      <c r="D4681" s="112"/>
      <c r="E4681" s="111" t="str">
        <f t="shared" ca="1" si="73"/>
        <v/>
      </c>
      <c r="F4681" s="2" t="str">
        <f>IFERROR(VLOOKUP($I$4&amp;"--"&amp;ROW(A4675),'Clie-F'!$B$5:$Z$7000,15,0),"")</f>
        <v/>
      </c>
      <c r="G4681" s="111" t="str">
        <f>IFERROR(VLOOKUP($I$4&amp;"--"&amp;ROW(A4675),'Clie-F'!$B$5:$Z$7000,13,0),"")</f>
        <v/>
      </c>
    </row>
    <row r="4682" spans="2:7" ht="30" customHeight="1" x14ac:dyDescent="0.3">
      <c r="B4682" s="113">
        <v>4676</v>
      </c>
      <c r="C4682" s="111"/>
      <c r="D4682" s="112"/>
      <c r="E4682" s="111" t="str">
        <f t="shared" ca="1" si="73"/>
        <v/>
      </c>
      <c r="F4682" s="2" t="str">
        <f>IFERROR(VLOOKUP($I$4&amp;"--"&amp;ROW(A4676),'Clie-F'!$B$5:$Z$7000,15,0),"")</f>
        <v/>
      </c>
      <c r="G4682" s="111" t="str">
        <f>IFERROR(VLOOKUP($I$4&amp;"--"&amp;ROW(A4676),'Clie-F'!$B$5:$Z$7000,13,0),"")</f>
        <v/>
      </c>
    </row>
    <row r="4683" spans="2:7" ht="30" customHeight="1" x14ac:dyDescent="0.3">
      <c r="B4683" s="113">
        <v>4677</v>
      </c>
      <c r="C4683" s="111"/>
      <c r="D4683" s="112"/>
      <c r="E4683" s="111" t="str">
        <f t="shared" ca="1" si="73"/>
        <v/>
      </c>
      <c r="F4683" s="2" t="str">
        <f>IFERROR(VLOOKUP($I$4&amp;"--"&amp;ROW(A4677),'Clie-F'!$B$5:$Z$7000,15,0),"")</f>
        <v/>
      </c>
      <c r="G4683" s="111" t="str">
        <f>IFERROR(VLOOKUP($I$4&amp;"--"&amp;ROW(A4677),'Clie-F'!$B$5:$Z$7000,13,0),"")</f>
        <v/>
      </c>
    </row>
    <row r="4684" spans="2:7" ht="30" customHeight="1" x14ac:dyDescent="0.3">
      <c r="B4684" s="113">
        <v>4678</v>
      </c>
      <c r="C4684" s="111"/>
      <c r="D4684" s="112"/>
      <c r="E4684" s="111" t="str">
        <f t="shared" ca="1" si="73"/>
        <v/>
      </c>
      <c r="F4684" s="2" t="str">
        <f>IFERROR(VLOOKUP($I$4&amp;"--"&amp;ROW(A4678),'Clie-F'!$B$5:$Z$7000,15,0),"")</f>
        <v/>
      </c>
      <c r="G4684" s="111" t="str">
        <f>IFERROR(VLOOKUP($I$4&amp;"--"&amp;ROW(A4678),'Clie-F'!$B$5:$Z$7000,13,0),"")</f>
        <v/>
      </c>
    </row>
    <row r="4685" spans="2:7" ht="30" customHeight="1" x14ac:dyDescent="0.3">
      <c r="B4685" s="113">
        <v>4679</v>
      </c>
      <c r="C4685" s="111"/>
      <c r="D4685" s="112"/>
      <c r="E4685" s="111" t="str">
        <f t="shared" ca="1" si="73"/>
        <v/>
      </c>
      <c r="F4685" s="2" t="str">
        <f>IFERROR(VLOOKUP($I$4&amp;"--"&amp;ROW(A4679),'Clie-F'!$B$5:$Z$7000,15,0),"")</f>
        <v/>
      </c>
      <c r="G4685" s="111" t="str">
        <f>IFERROR(VLOOKUP($I$4&amp;"--"&amp;ROW(A4679),'Clie-F'!$B$5:$Z$7000,13,0),"")</f>
        <v/>
      </c>
    </row>
    <row r="4686" spans="2:7" ht="30" customHeight="1" x14ac:dyDescent="0.3">
      <c r="B4686" s="113">
        <v>4680</v>
      </c>
      <c r="C4686" s="111"/>
      <c r="D4686" s="112"/>
      <c r="E4686" s="111" t="str">
        <f t="shared" ca="1" si="73"/>
        <v/>
      </c>
      <c r="F4686" s="2" t="str">
        <f>IFERROR(VLOOKUP($I$4&amp;"--"&amp;ROW(A4680),'Clie-F'!$B$5:$Z$7000,15,0),"")</f>
        <v/>
      </c>
      <c r="G4686" s="111" t="str">
        <f>IFERROR(VLOOKUP($I$4&amp;"--"&amp;ROW(A4680),'Clie-F'!$B$5:$Z$7000,13,0),"")</f>
        <v/>
      </c>
    </row>
    <row r="4687" spans="2:7" ht="30" customHeight="1" x14ac:dyDescent="0.3">
      <c r="B4687" s="113">
        <v>4681</v>
      </c>
      <c r="C4687" s="111"/>
      <c r="D4687" s="112"/>
      <c r="E4687" s="111" t="str">
        <f t="shared" ca="1" si="73"/>
        <v/>
      </c>
      <c r="F4687" s="2" t="str">
        <f>IFERROR(VLOOKUP($I$4&amp;"--"&amp;ROW(A4681),'Clie-F'!$B$5:$Z$7000,15,0),"")</f>
        <v/>
      </c>
      <c r="G4687" s="111" t="str">
        <f>IFERROR(VLOOKUP($I$4&amp;"--"&amp;ROW(A4681),'Clie-F'!$B$5:$Z$7000,13,0),"")</f>
        <v/>
      </c>
    </row>
    <row r="4688" spans="2:7" ht="30" customHeight="1" x14ac:dyDescent="0.3">
      <c r="B4688" s="113">
        <v>4682</v>
      </c>
      <c r="C4688" s="111"/>
      <c r="D4688" s="112"/>
      <c r="E4688" s="111" t="str">
        <f t="shared" ca="1" si="73"/>
        <v/>
      </c>
      <c r="F4688" s="2" t="str">
        <f>IFERROR(VLOOKUP($I$4&amp;"--"&amp;ROW(A4682),'Clie-F'!$B$5:$Z$7000,15,0),"")</f>
        <v/>
      </c>
      <c r="G4688" s="111" t="str">
        <f>IFERROR(VLOOKUP($I$4&amp;"--"&amp;ROW(A4682),'Clie-F'!$B$5:$Z$7000,13,0),"")</f>
        <v/>
      </c>
    </row>
    <row r="4689" spans="2:7" ht="30" customHeight="1" x14ac:dyDescent="0.3">
      <c r="B4689" s="113">
        <v>4683</v>
      </c>
      <c r="C4689" s="111"/>
      <c r="D4689" s="112"/>
      <c r="E4689" s="111" t="str">
        <f t="shared" ca="1" si="73"/>
        <v/>
      </c>
      <c r="F4689" s="2" t="str">
        <f>IFERROR(VLOOKUP($I$4&amp;"--"&amp;ROW(A4683),'Clie-F'!$B$5:$Z$7000,15,0),"")</f>
        <v/>
      </c>
      <c r="G4689" s="111" t="str">
        <f>IFERROR(VLOOKUP($I$4&amp;"--"&amp;ROW(A4683),'Clie-F'!$B$5:$Z$7000,13,0),"")</f>
        <v/>
      </c>
    </row>
    <row r="4690" spans="2:7" ht="30" customHeight="1" x14ac:dyDescent="0.3">
      <c r="B4690" s="113">
        <v>4684</v>
      </c>
      <c r="C4690" s="111"/>
      <c r="D4690" s="112"/>
      <c r="E4690" s="111" t="str">
        <f t="shared" ca="1" si="73"/>
        <v/>
      </c>
      <c r="F4690" s="2" t="str">
        <f>IFERROR(VLOOKUP($I$4&amp;"--"&amp;ROW(A4684),'Clie-F'!$B$5:$Z$7000,15,0),"")</f>
        <v/>
      </c>
      <c r="G4690" s="111" t="str">
        <f>IFERROR(VLOOKUP($I$4&amp;"--"&amp;ROW(A4684),'Clie-F'!$B$5:$Z$7000,13,0),"")</f>
        <v/>
      </c>
    </row>
    <row r="4691" spans="2:7" ht="30" customHeight="1" x14ac:dyDescent="0.3">
      <c r="B4691" s="113">
        <v>4685</v>
      </c>
      <c r="C4691" s="111"/>
      <c r="D4691" s="112"/>
      <c r="E4691" s="111" t="str">
        <f t="shared" ca="1" si="73"/>
        <v/>
      </c>
      <c r="F4691" s="2" t="str">
        <f>IFERROR(VLOOKUP($I$4&amp;"--"&amp;ROW(A4685),'Clie-F'!$B$5:$Z$7000,15,0),"")</f>
        <v/>
      </c>
      <c r="G4691" s="111" t="str">
        <f>IFERROR(VLOOKUP($I$4&amp;"--"&amp;ROW(A4685),'Clie-F'!$B$5:$Z$7000,13,0),"")</f>
        <v/>
      </c>
    </row>
    <row r="4692" spans="2:7" ht="30" customHeight="1" x14ac:dyDescent="0.3">
      <c r="B4692" s="113">
        <v>4686</v>
      </c>
      <c r="C4692" s="111"/>
      <c r="D4692" s="112"/>
      <c r="E4692" s="111" t="str">
        <f t="shared" ca="1" si="73"/>
        <v/>
      </c>
      <c r="F4692" s="2" t="str">
        <f>IFERROR(VLOOKUP($I$4&amp;"--"&amp;ROW(A4686),'Clie-F'!$B$5:$Z$7000,15,0),"")</f>
        <v/>
      </c>
      <c r="G4692" s="111" t="str">
        <f>IFERROR(VLOOKUP($I$4&amp;"--"&amp;ROW(A4686),'Clie-F'!$B$5:$Z$7000,13,0),"")</f>
        <v/>
      </c>
    </row>
    <row r="4693" spans="2:7" ht="30" customHeight="1" x14ac:dyDescent="0.3">
      <c r="B4693" s="113">
        <v>4687</v>
      </c>
      <c r="C4693" s="111"/>
      <c r="D4693" s="112"/>
      <c r="E4693" s="111" t="str">
        <f t="shared" ca="1" si="73"/>
        <v/>
      </c>
      <c r="F4693" s="2" t="str">
        <f>IFERROR(VLOOKUP($I$4&amp;"--"&amp;ROW(A4687),'Clie-F'!$B$5:$Z$7000,15,0),"")</f>
        <v/>
      </c>
      <c r="G4693" s="111" t="str">
        <f>IFERROR(VLOOKUP($I$4&amp;"--"&amp;ROW(A4687),'Clie-F'!$B$5:$Z$7000,13,0),"")</f>
        <v/>
      </c>
    </row>
    <row r="4694" spans="2:7" ht="30" customHeight="1" x14ac:dyDescent="0.3">
      <c r="B4694" s="113">
        <v>4688</v>
      </c>
      <c r="C4694" s="111"/>
      <c r="D4694" s="112"/>
      <c r="E4694" s="111" t="str">
        <f t="shared" ca="1" si="73"/>
        <v/>
      </c>
      <c r="F4694" s="2" t="str">
        <f>IFERROR(VLOOKUP($I$4&amp;"--"&amp;ROW(A4688),'Clie-F'!$B$5:$Z$7000,15,0),"")</f>
        <v/>
      </c>
      <c r="G4694" s="111" t="str">
        <f>IFERROR(VLOOKUP($I$4&amp;"--"&amp;ROW(A4688),'Clie-F'!$B$5:$Z$7000,13,0),"")</f>
        <v/>
      </c>
    </row>
    <row r="4695" spans="2:7" ht="30" customHeight="1" x14ac:dyDescent="0.3">
      <c r="B4695" s="113">
        <v>4689</v>
      </c>
      <c r="C4695" s="111"/>
      <c r="D4695" s="112"/>
      <c r="E4695" s="111" t="str">
        <f t="shared" ca="1" si="73"/>
        <v/>
      </c>
      <c r="F4695" s="2" t="str">
        <f>IFERROR(VLOOKUP($I$4&amp;"--"&amp;ROW(A4689),'Clie-F'!$B$5:$Z$7000,15,0),"")</f>
        <v/>
      </c>
      <c r="G4695" s="111" t="str">
        <f>IFERROR(VLOOKUP($I$4&amp;"--"&amp;ROW(A4689),'Clie-F'!$B$5:$Z$7000,13,0),"")</f>
        <v/>
      </c>
    </row>
    <row r="4696" spans="2:7" ht="30" customHeight="1" x14ac:dyDescent="0.3">
      <c r="B4696" s="113">
        <v>4690</v>
      </c>
      <c r="C4696" s="111"/>
      <c r="D4696" s="112"/>
      <c r="E4696" s="111" t="str">
        <f t="shared" ca="1" si="73"/>
        <v/>
      </c>
      <c r="F4696" s="2" t="str">
        <f>IFERROR(VLOOKUP($I$4&amp;"--"&amp;ROW(A4690),'Clie-F'!$B$5:$Z$7000,15,0),"")</f>
        <v/>
      </c>
      <c r="G4696" s="111" t="str">
        <f>IFERROR(VLOOKUP($I$4&amp;"--"&amp;ROW(A4690),'Clie-F'!$B$5:$Z$7000,13,0),"")</f>
        <v/>
      </c>
    </row>
    <row r="4697" spans="2:7" ht="30" customHeight="1" x14ac:dyDescent="0.3">
      <c r="B4697" s="113">
        <v>4691</v>
      </c>
      <c r="C4697" s="111"/>
      <c r="D4697" s="112"/>
      <c r="E4697" s="111" t="str">
        <f t="shared" ca="1" si="73"/>
        <v/>
      </c>
      <c r="F4697" s="2" t="str">
        <f>IFERROR(VLOOKUP($I$4&amp;"--"&amp;ROW(A4691),'Clie-F'!$B$5:$Z$7000,15,0),"")</f>
        <v/>
      </c>
      <c r="G4697" s="111" t="str">
        <f>IFERROR(VLOOKUP($I$4&amp;"--"&amp;ROW(A4691),'Clie-F'!$B$5:$Z$7000,13,0),"")</f>
        <v/>
      </c>
    </row>
    <row r="4698" spans="2:7" ht="30" customHeight="1" x14ac:dyDescent="0.3">
      <c r="B4698" s="113">
        <v>4692</v>
      </c>
      <c r="C4698" s="111"/>
      <c r="D4698" s="112"/>
      <c r="E4698" s="111" t="str">
        <f t="shared" ca="1" si="73"/>
        <v/>
      </c>
      <c r="F4698" s="2" t="str">
        <f>IFERROR(VLOOKUP($I$4&amp;"--"&amp;ROW(A4692),'Clie-F'!$B$5:$Z$7000,15,0),"")</f>
        <v/>
      </c>
      <c r="G4698" s="111" t="str">
        <f>IFERROR(VLOOKUP($I$4&amp;"--"&amp;ROW(A4692),'Clie-F'!$B$5:$Z$7000,13,0),"")</f>
        <v/>
      </c>
    </row>
    <row r="4699" spans="2:7" ht="30" customHeight="1" x14ac:dyDescent="0.3">
      <c r="B4699" s="113">
        <v>4693</v>
      </c>
      <c r="C4699" s="111"/>
      <c r="D4699" s="112"/>
      <c r="E4699" s="111" t="str">
        <f t="shared" ca="1" si="73"/>
        <v/>
      </c>
      <c r="F4699" s="2" t="str">
        <f>IFERROR(VLOOKUP($I$4&amp;"--"&amp;ROW(A4693),'Clie-F'!$B$5:$Z$7000,15,0),"")</f>
        <v/>
      </c>
      <c r="G4699" s="111" t="str">
        <f>IFERROR(VLOOKUP($I$4&amp;"--"&amp;ROW(A4693),'Clie-F'!$B$5:$Z$7000,13,0),"")</f>
        <v/>
      </c>
    </row>
    <row r="4700" spans="2:7" ht="30" customHeight="1" x14ac:dyDescent="0.3">
      <c r="B4700" s="113">
        <v>4694</v>
      </c>
      <c r="C4700" s="111"/>
      <c r="D4700" s="112"/>
      <c r="E4700" s="111" t="str">
        <f t="shared" ca="1" si="73"/>
        <v/>
      </c>
      <c r="F4700" s="2" t="str">
        <f>IFERROR(VLOOKUP($I$4&amp;"--"&amp;ROW(A4694),'Clie-F'!$B$5:$Z$7000,15,0),"")</f>
        <v/>
      </c>
      <c r="G4700" s="111" t="str">
        <f>IFERROR(VLOOKUP($I$4&amp;"--"&amp;ROW(A4694),'Clie-F'!$B$5:$Z$7000,13,0),"")</f>
        <v/>
      </c>
    </row>
    <row r="4701" spans="2:7" ht="30" customHeight="1" x14ac:dyDescent="0.3">
      <c r="B4701" s="113">
        <v>4695</v>
      </c>
      <c r="C4701" s="111"/>
      <c r="D4701" s="112"/>
      <c r="E4701" s="111" t="str">
        <f t="shared" ca="1" si="73"/>
        <v/>
      </c>
      <c r="F4701" s="2" t="str">
        <f>IFERROR(VLOOKUP($I$4&amp;"--"&amp;ROW(A4695),'Clie-F'!$B$5:$Z$7000,15,0),"")</f>
        <v/>
      </c>
      <c r="G4701" s="111" t="str">
        <f>IFERROR(VLOOKUP($I$4&amp;"--"&amp;ROW(A4695),'Clie-F'!$B$5:$Z$7000,13,0),"")</f>
        <v/>
      </c>
    </row>
    <row r="4702" spans="2:7" ht="30" customHeight="1" x14ac:dyDescent="0.3">
      <c r="B4702" s="113">
        <v>4696</v>
      </c>
      <c r="C4702" s="111"/>
      <c r="D4702" s="112"/>
      <c r="E4702" s="111" t="str">
        <f t="shared" ca="1" si="73"/>
        <v/>
      </c>
      <c r="F4702" s="2" t="str">
        <f>IFERROR(VLOOKUP($I$4&amp;"--"&amp;ROW(A4696),'Clie-F'!$B$5:$Z$7000,15,0),"")</f>
        <v/>
      </c>
      <c r="G4702" s="111" t="str">
        <f>IFERROR(VLOOKUP($I$4&amp;"--"&amp;ROW(A4696),'Clie-F'!$B$5:$Z$7000,13,0),"")</f>
        <v/>
      </c>
    </row>
    <row r="4703" spans="2:7" ht="30" customHeight="1" x14ac:dyDescent="0.3">
      <c r="B4703" s="113">
        <v>4697</v>
      </c>
      <c r="C4703" s="111"/>
      <c r="D4703" s="112"/>
      <c r="E4703" s="111" t="str">
        <f t="shared" ca="1" si="73"/>
        <v/>
      </c>
      <c r="F4703" s="2" t="str">
        <f>IFERROR(VLOOKUP($I$4&amp;"--"&amp;ROW(A4697),'Clie-F'!$B$5:$Z$7000,15,0),"")</f>
        <v/>
      </c>
      <c r="G4703" s="111" t="str">
        <f>IFERROR(VLOOKUP($I$4&amp;"--"&amp;ROW(A4697),'Clie-F'!$B$5:$Z$7000,13,0),"")</f>
        <v/>
      </c>
    </row>
    <row r="4704" spans="2:7" ht="30" customHeight="1" x14ac:dyDescent="0.3">
      <c r="B4704" s="113">
        <v>4698</v>
      </c>
      <c r="C4704" s="111"/>
      <c r="D4704" s="112"/>
      <c r="E4704" s="111" t="str">
        <f t="shared" ca="1" si="73"/>
        <v/>
      </c>
      <c r="F4704" s="2" t="str">
        <f>IFERROR(VLOOKUP($I$4&amp;"--"&amp;ROW(A4698),'Clie-F'!$B$5:$Z$7000,15,0),"")</f>
        <v/>
      </c>
      <c r="G4704" s="111" t="str">
        <f>IFERROR(VLOOKUP($I$4&amp;"--"&amp;ROW(A4698),'Clie-F'!$B$5:$Z$7000,13,0),"")</f>
        <v/>
      </c>
    </row>
    <row r="4705" spans="2:7" ht="30" customHeight="1" x14ac:dyDescent="0.3">
      <c r="B4705" s="113">
        <v>4699</v>
      </c>
      <c r="C4705" s="111"/>
      <c r="D4705" s="112"/>
      <c r="E4705" s="111" t="str">
        <f t="shared" ca="1" si="73"/>
        <v/>
      </c>
      <c r="F4705" s="2" t="str">
        <f>IFERROR(VLOOKUP($I$4&amp;"--"&amp;ROW(A4699),'Clie-F'!$B$5:$Z$7000,15,0),"")</f>
        <v/>
      </c>
      <c r="G4705" s="111" t="str">
        <f>IFERROR(VLOOKUP($I$4&amp;"--"&amp;ROW(A4699),'Clie-F'!$B$5:$Z$7000,13,0),"")</f>
        <v/>
      </c>
    </row>
    <row r="4706" spans="2:7" ht="30" customHeight="1" x14ac:dyDescent="0.3">
      <c r="B4706" s="113">
        <v>4700</v>
      </c>
      <c r="C4706" s="111"/>
      <c r="D4706" s="112"/>
      <c r="E4706" s="111" t="str">
        <f t="shared" ca="1" si="73"/>
        <v/>
      </c>
      <c r="F4706" s="2" t="str">
        <f>IFERROR(VLOOKUP($I$4&amp;"--"&amp;ROW(A4700),'Clie-F'!$B$5:$Z$7000,15,0),"")</f>
        <v/>
      </c>
      <c r="G4706" s="111" t="str">
        <f>IFERROR(VLOOKUP($I$4&amp;"--"&amp;ROW(A4700),'Clie-F'!$B$5:$Z$7000,13,0),"")</f>
        <v/>
      </c>
    </row>
    <row r="4707" spans="2:7" ht="30" customHeight="1" x14ac:dyDescent="0.3">
      <c r="B4707" s="113">
        <v>4701</v>
      </c>
      <c r="C4707" s="111"/>
      <c r="D4707" s="112"/>
      <c r="E4707" s="111" t="str">
        <f t="shared" ca="1" si="73"/>
        <v/>
      </c>
      <c r="F4707" s="2" t="str">
        <f>IFERROR(VLOOKUP($I$4&amp;"--"&amp;ROW(A4701),'Clie-F'!$B$5:$Z$7000,15,0),"")</f>
        <v/>
      </c>
      <c r="G4707" s="111" t="str">
        <f>IFERROR(VLOOKUP($I$4&amp;"--"&amp;ROW(A4701),'Clie-F'!$B$5:$Z$7000,13,0),"")</f>
        <v/>
      </c>
    </row>
    <row r="4708" spans="2:7" ht="30" customHeight="1" x14ac:dyDescent="0.3">
      <c r="B4708" s="113">
        <v>4702</v>
      </c>
      <c r="C4708" s="111"/>
      <c r="D4708" s="112"/>
      <c r="E4708" s="111" t="str">
        <f t="shared" ca="1" si="73"/>
        <v/>
      </c>
      <c r="F4708" s="2" t="str">
        <f>IFERROR(VLOOKUP($I$4&amp;"--"&amp;ROW(A4702),'Clie-F'!$B$5:$Z$7000,15,0),"")</f>
        <v/>
      </c>
      <c r="G4708" s="111" t="str">
        <f>IFERROR(VLOOKUP($I$4&amp;"--"&amp;ROW(A4702),'Clie-F'!$B$5:$Z$7000,13,0),"")</f>
        <v/>
      </c>
    </row>
    <row r="4709" spans="2:7" ht="30" customHeight="1" x14ac:dyDescent="0.3">
      <c r="B4709" s="113">
        <v>4703</v>
      </c>
      <c r="C4709" s="111"/>
      <c r="D4709" s="112"/>
      <c r="E4709" s="111" t="str">
        <f t="shared" ca="1" si="73"/>
        <v/>
      </c>
      <c r="F4709" s="2" t="str">
        <f>IFERROR(VLOOKUP($I$4&amp;"--"&amp;ROW(A4703),'Clie-F'!$B$5:$Z$7000,15,0),"")</f>
        <v/>
      </c>
      <c r="G4709" s="111" t="str">
        <f>IFERROR(VLOOKUP($I$4&amp;"--"&amp;ROW(A4703),'Clie-F'!$B$5:$Z$7000,13,0),"")</f>
        <v/>
      </c>
    </row>
    <row r="4710" spans="2:7" ht="30" customHeight="1" x14ac:dyDescent="0.3">
      <c r="B4710" s="113">
        <v>4704</v>
      </c>
      <c r="C4710" s="111"/>
      <c r="D4710" s="112"/>
      <c r="E4710" s="111" t="str">
        <f t="shared" ca="1" si="73"/>
        <v/>
      </c>
      <c r="F4710" s="2" t="str">
        <f>IFERROR(VLOOKUP($I$4&amp;"--"&amp;ROW(A4704),'Clie-F'!$B$5:$Z$7000,15,0),"")</f>
        <v/>
      </c>
      <c r="G4710" s="111" t="str">
        <f>IFERROR(VLOOKUP($I$4&amp;"--"&amp;ROW(A4704),'Clie-F'!$B$5:$Z$7000,13,0),"")</f>
        <v/>
      </c>
    </row>
    <row r="4711" spans="2:7" ht="30" customHeight="1" x14ac:dyDescent="0.3">
      <c r="B4711" s="113">
        <v>4705</v>
      </c>
      <c r="C4711" s="111"/>
      <c r="D4711" s="112"/>
      <c r="E4711" s="111" t="str">
        <f t="shared" ca="1" si="73"/>
        <v/>
      </c>
      <c r="F4711" s="2" t="str">
        <f>IFERROR(VLOOKUP($I$4&amp;"--"&amp;ROW(A4705),'Clie-F'!$B$5:$Z$7000,15,0),"")</f>
        <v/>
      </c>
      <c r="G4711" s="111" t="str">
        <f>IFERROR(VLOOKUP($I$4&amp;"--"&amp;ROW(A4705),'Clie-F'!$B$5:$Z$7000,13,0),"")</f>
        <v/>
      </c>
    </row>
    <row r="4712" spans="2:7" ht="30" customHeight="1" x14ac:dyDescent="0.3">
      <c r="B4712" s="113">
        <v>4706</v>
      </c>
      <c r="C4712" s="111"/>
      <c r="D4712" s="112"/>
      <c r="E4712" s="111" t="str">
        <f t="shared" ca="1" si="73"/>
        <v/>
      </c>
      <c r="F4712" s="2" t="str">
        <f>IFERROR(VLOOKUP($I$4&amp;"--"&amp;ROW(A4706),'Clie-F'!$B$5:$Z$7000,15,0),"")</f>
        <v/>
      </c>
      <c r="G4712" s="111" t="str">
        <f>IFERROR(VLOOKUP($I$4&amp;"--"&amp;ROW(A4706),'Clie-F'!$B$5:$Z$7000,13,0),"")</f>
        <v/>
      </c>
    </row>
    <row r="4713" spans="2:7" ht="30" customHeight="1" x14ac:dyDescent="0.3">
      <c r="B4713" s="113">
        <v>4707</v>
      </c>
      <c r="C4713" s="111"/>
      <c r="D4713" s="112"/>
      <c r="E4713" s="111" t="str">
        <f t="shared" ca="1" si="73"/>
        <v/>
      </c>
      <c r="F4713" s="2" t="str">
        <f>IFERROR(VLOOKUP($I$4&amp;"--"&amp;ROW(A4707),'Clie-F'!$B$5:$Z$7000,15,0),"")</f>
        <v/>
      </c>
      <c r="G4713" s="111" t="str">
        <f>IFERROR(VLOOKUP($I$4&amp;"--"&amp;ROW(A4707),'Clie-F'!$B$5:$Z$7000,13,0),"")</f>
        <v/>
      </c>
    </row>
    <row r="4714" spans="2:7" ht="30" customHeight="1" x14ac:dyDescent="0.3">
      <c r="B4714" s="113">
        <v>4708</v>
      </c>
      <c r="C4714" s="111"/>
      <c r="D4714" s="112"/>
      <c r="E4714" s="111" t="str">
        <f t="shared" ca="1" si="73"/>
        <v/>
      </c>
      <c r="F4714" s="2" t="str">
        <f>IFERROR(VLOOKUP($I$4&amp;"--"&amp;ROW(A4708),'Clie-F'!$B$5:$Z$7000,15,0),"")</f>
        <v/>
      </c>
      <c r="G4714" s="111" t="str">
        <f>IFERROR(VLOOKUP($I$4&amp;"--"&amp;ROW(A4708),'Clie-F'!$B$5:$Z$7000,13,0),"")</f>
        <v/>
      </c>
    </row>
    <row r="4715" spans="2:7" ht="30" customHeight="1" x14ac:dyDescent="0.3">
      <c r="B4715" s="113">
        <v>4709</v>
      </c>
      <c r="C4715" s="111"/>
      <c r="D4715" s="112"/>
      <c r="E4715" s="111" t="str">
        <f t="shared" ca="1" si="73"/>
        <v/>
      </c>
      <c r="F4715" s="2" t="str">
        <f>IFERROR(VLOOKUP($I$4&amp;"--"&amp;ROW(A4709),'Clie-F'!$B$5:$Z$7000,15,0),"")</f>
        <v/>
      </c>
      <c r="G4715" s="111" t="str">
        <f>IFERROR(VLOOKUP($I$4&amp;"--"&amp;ROW(A4709),'Clie-F'!$B$5:$Z$7000,13,0),"")</f>
        <v/>
      </c>
    </row>
    <row r="4716" spans="2:7" ht="30" customHeight="1" x14ac:dyDescent="0.3">
      <c r="B4716" s="113">
        <v>4710</v>
      </c>
      <c r="C4716" s="111"/>
      <c r="D4716" s="112"/>
      <c r="E4716" s="111" t="str">
        <f t="shared" ca="1" si="73"/>
        <v/>
      </c>
      <c r="F4716" s="2" t="str">
        <f>IFERROR(VLOOKUP($I$4&amp;"--"&amp;ROW(A4710),'Clie-F'!$B$5:$Z$7000,15,0),"")</f>
        <v/>
      </c>
      <c r="G4716" s="111" t="str">
        <f>IFERROR(VLOOKUP($I$4&amp;"--"&amp;ROW(A4710),'Clie-F'!$B$5:$Z$7000,13,0),"")</f>
        <v/>
      </c>
    </row>
    <row r="4717" spans="2:7" ht="30" customHeight="1" x14ac:dyDescent="0.3">
      <c r="B4717" s="113">
        <v>4711</v>
      </c>
      <c r="C4717" s="111"/>
      <c r="D4717" s="112"/>
      <c r="E4717" s="111" t="str">
        <f t="shared" ca="1" si="73"/>
        <v/>
      </c>
      <c r="F4717" s="2" t="str">
        <f>IFERROR(VLOOKUP($I$4&amp;"--"&amp;ROW(A4711),'Clie-F'!$B$5:$Z$7000,15,0),"")</f>
        <v/>
      </c>
      <c r="G4717" s="111" t="str">
        <f>IFERROR(VLOOKUP($I$4&amp;"--"&amp;ROW(A4711),'Clie-F'!$B$5:$Z$7000,13,0),"")</f>
        <v/>
      </c>
    </row>
    <row r="4718" spans="2:7" ht="30" customHeight="1" x14ac:dyDescent="0.3">
      <c r="B4718" s="113">
        <v>4712</v>
      </c>
      <c r="C4718" s="111"/>
      <c r="D4718" s="112"/>
      <c r="E4718" s="111" t="str">
        <f t="shared" ca="1" si="73"/>
        <v/>
      </c>
      <c r="F4718" s="2" t="str">
        <f>IFERROR(VLOOKUP($I$4&amp;"--"&amp;ROW(A4712),'Clie-F'!$B$5:$Z$7000,15,0),"")</f>
        <v/>
      </c>
      <c r="G4718" s="111" t="str">
        <f>IFERROR(VLOOKUP($I$4&amp;"--"&amp;ROW(A4712),'Clie-F'!$B$5:$Z$7000,13,0),"")</f>
        <v/>
      </c>
    </row>
    <row r="4719" spans="2:7" ht="30" customHeight="1" x14ac:dyDescent="0.3">
      <c r="B4719" s="113">
        <v>4713</v>
      </c>
      <c r="C4719" s="111"/>
      <c r="D4719" s="112"/>
      <c r="E4719" s="111" t="str">
        <f t="shared" ca="1" si="73"/>
        <v/>
      </c>
      <c r="F4719" s="2" t="str">
        <f>IFERROR(VLOOKUP($I$4&amp;"--"&amp;ROW(A4713),'Clie-F'!$B$5:$Z$7000,15,0),"")</f>
        <v/>
      </c>
      <c r="G4719" s="111" t="str">
        <f>IFERROR(VLOOKUP($I$4&amp;"--"&amp;ROW(A4713),'Clie-F'!$B$5:$Z$7000,13,0),"")</f>
        <v/>
      </c>
    </row>
    <row r="4720" spans="2:7" ht="30" customHeight="1" x14ac:dyDescent="0.3">
      <c r="B4720" s="113">
        <v>4714</v>
      </c>
      <c r="C4720" s="111"/>
      <c r="D4720" s="112"/>
      <c r="E4720" s="111" t="str">
        <f t="shared" ca="1" si="73"/>
        <v/>
      </c>
      <c r="F4720" s="2" t="str">
        <f>IFERROR(VLOOKUP($I$4&amp;"--"&amp;ROW(A4714),'Clie-F'!$B$5:$Z$7000,15,0),"")</f>
        <v/>
      </c>
      <c r="G4720" s="111" t="str">
        <f>IFERROR(VLOOKUP($I$4&amp;"--"&amp;ROW(A4714),'Clie-F'!$B$5:$Z$7000,13,0),"")</f>
        <v/>
      </c>
    </row>
    <row r="4721" spans="2:7" ht="30" customHeight="1" x14ac:dyDescent="0.3">
      <c r="B4721" s="113">
        <v>4715</v>
      </c>
      <c r="C4721" s="111"/>
      <c r="D4721" s="112"/>
      <c r="E4721" s="111" t="str">
        <f t="shared" ca="1" si="73"/>
        <v/>
      </c>
      <c r="F4721" s="2" t="str">
        <f>IFERROR(VLOOKUP($I$4&amp;"--"&amp;ROW(A4715),'Clie-F'!$B$5:$Z$7000,15,0),"")</f>
        <v/>
      </c>
      <c r="G4721" s="111" t="str">
        <f>IFERROR(VLOOKUP($I$4&amp;"--"&amp;ROW(A4715),'Clie-F'!$B$5:$Z$7000,13,0),"")</f>
        <v/>
      </c>
    </row>
    <row r="4722" spans="2:7" ht="30" customHeight="1" x14ac:dyDescent="0.3">
      <c r="B4722" s="113">
        <v>4716</v>
      </c>
      <c r="C4722" s="111"/>
      <c r="D4722" s="112"/>
      <c r="E4722" s="111" t="str">
        <f t="shared" ca="1" si="73"/>
        <v/>
      </c>
      <c r="F4722" s="2" t="str">
        <f>IFERROR(VLOOKUP($I$4&amp;"--"&amp;ROW(A4716),'Clie-F'!$B$5:$Z$7000,15,0),"")</f>
        <v/>
      </c>
      <c r="G4722" s="111" t="str">
        <f>IFERROR(VLOOKUP($I$4&amp;"--"&amp;ROW(A4716),'Clie-F'!$B$5:$Z$7000,13,0),"")</f>
        <v/>
      </c>
    </row>
    <row r="4723" spans="2:7" ht="30" customHeight="1" x14ac:dyDescent="0.3">
      <c r="B4723" s="113">
        <v>4717</v>
      </c>
      <c r="C4723" s="111"/>
      <c r="D4723" s="112"/>
      <c r="E4723" s="111" t="str">
        <f t="shared" ca="1" si="73"/>
        <v/>
      </c>
      <c r="F4723" s="2" t="str">
        <f>IFERROR(VLOOKUP($I$4&amp;"--"&amp;ROW(A4717),'Clie-F'!$B$5:$Z$7000,15,0),"")</f>
        <v/>
      </c>
      <c r="G4723" s="111" t="str">
        <f>IFERROR(VLOOKUP($I$4&amp;"--"&amp;ROW(A4717),'Clie-F'!$B$5:$Z$7000,13,0),"")</f>
        <v/>
      </c>
    </row>
    <row r="4724" spans="2:7" ht="30" customHeight="1" x14ac:dyDescent="0.3">
      <c r="B4724" s="113">
        <v>4718</v>
      </c>
      <c r="C4724" s="111"/>
      <c r="D4724" s="112"/>
      <c r="E4724" s="111" t="str">
        <f t="shared" ca="1" si="73"/>
        <v/>
      </c>
      <c r="F4724" s="2" t="str">
        <f>IFERROR(VLOOKUP($I$4&amp;"--"&amp;ROW(A4718),'Clie-F'!$B$5:$Z$7000,15,0),"")</f>
        <v/>
      </c>
      <c r="G4724" s="111" t="str">
        <f>IFERROR(VLOOKUP($I$4&amp;"--"&amp;ROW(A4718),'Clie-F'!$B$5:$Z$7000,13,0),"")</f>
        <v/>
      </c>
    </row>
    <row r="4725" spans="2:7" ht="30" customHeight="1" x14ac:dyDescent="0.3">
      <c r="B4725" s="113">
        <v>4719</v>
      </c>
      <c r="C4725" s="111"/>
      <c r="D4725" s="112"/>
      <c r="E4725" s="111" t="str">
        <f t="shared" ca="1" si="73"/>
        <v/>
      </c>
      <c r="F4725" s="2" t="str">
        <f>IFERROR(VLOOKUP($I$4&amp;"--"&amp;ROW(A4719),'Clie-F'!$B$5:$Z$7000,15,0),"")</f>
        <v/>
      </c>
      <c r="G4725" s="111" t="str">
        <f>IFERROR(VLOOKUP($I$4&amp;"--"&amp;ROW(A4719),'Clie-F'!$B$5:$Z$7000,13,0),"")</f>
        <v/>
      </c>
    </row>
    <row r="4726" spans="2:7" ht="30" customHeight="1" x14ac:dyDescent="0.3">
      <c r="B4726" s="113">
        <v>4720</v>
      </c>
      <c r="C4726" s="111"/>
      <c r="D4726" s="112"/>
      <c r="E4726" s="111" t="str">
        <f t="shared" ca="1" si="73"/>
        <v/>
      </c>
      <c r="F4726" s="2" t="str">
        <f>IFERROR(VLOOKUP($I$4&amp;"--"&amp;ROW(A4720),'Clie-F'!$B$5:$Z$7000,15,0),"")</f>
        <v/>
      </c>
      <c r="G4726" s="111" t="str">
        <f>IFERROR(VLOOKUP($I$4&amp;"--"&amp;ROW(A4720),'Clie-F'!$B$5:$Z$7000,13,0),"")</f>
        <v/>
      </c>
    </row>
    <row r="4727" spans="2:7" ht="30" customHeight="1" x14ac:dyDescent="0.3">
      <c r="B4727" s="113">
        <v>4721</v>
      </c>
      <c r="C4727" s="111"/>
      <c r="D4727" s="112"/>
      <c r="E4727" s="111" t="str">
        <f t="shared" ca="1" si="73"/>
        <v/>
      </c>
      <c r="F4727" s="2" t="str">
        <f>IFERROR(VLOOKUP($I$4&amp;"--"&amp;ROW(A4721),'Clie-F'!$B$5:$Z$7000,15,0),"")</f>
        <v/>
      </c>
      <c r="G4727" s="111" t="str">
        <f>IFERROR(VLOOKUP($I$4&amp;"--"&amp;ROW(A4721),'Clie-F'!$B$5:$Z$7000,13,0),"")</f>
        <v/>
      </c>
    </row>
    <row r="4728" spans="2:7" ht="30" customHeight="1" x14ac:dyDescent="0.3">
      <c r="B4728" s="113">
        <v>4722</v>
      </c>
      <c r="C4728" s="111"/>
      <c r="D4728" s="112"/>
      <c r="E4728" s="111" t="str">
        <f t="shared" ca="1" si="73"/>
        <v/>
      </c>
      <c r="F4728" s="2" t="str">
        <f>IFERROR(VLOOKUP($I$4&amp;"--"&amp;ROW(A4722),'Clie-F'!$B$5:$Z$7000,15,0),"")</f>
        <v/>
      </c>
      <c r="G4728" s="111" t="str">
        <f>IFERROR(VLOOKUP($I$4&amp;"--"&amp;ROW(A4722),'Clie-F'!$B$5:$Z$7000,13,0),"")</f>
        <v/>
      </c>
    </row>
    <row r="4729" spans="2:7" ht="30" customHeight="1" x14ac:dyDescent="0.3">
      <c r="B4729" s="113">
        <v>4723</v>
      </c>
      <c r="C4729" s="111"/>
      <c r="D4729" s="112"/>
      <c r="E4729" s="111" t="str">
        <f t="shared" ca="1" si="73"/>
        <v/>
      </c>
      <c r="F4729" s="2" t="str">
        <f>IFERROR(VLOOKUP($I$4&amp;"--"&amp;ROW(A4723),'Clie-F'!$B$5:$Z$7000,15,0),"")</f>
        <v/>
      </c>
      <c r="G4729" s="111" t="str">
        <f>IFERROR(VLOOKUP($I$4&amp;"--"&amp;ROW(A4723),'Clie-F'!$B$5:$Z$7000,13,0),"")</f>
        <v/>
      </c>
    </row>
    <row r="4730" spans="2:7" ht="30" customHeight="1" x14ac:dyDescent="0.3">
      <c r="B4730" s="113">
        <v>4724</v>
      </c>
      <c r="C4730" s="111"/>
      <c r="D4730" s="112"/>
      <c r="E4730" s="111" t="str">
        <f t="shared" ca="1" si="73"/>
        <v/>
      </c>
      <c r="F4730" s="2" t="str">
        <f>IFERROR(VLOOKUP($I$4&amp;"--"&amp;ROW(A4724),'Clie-F'!$B$5:$Z$7000,15,0),"")</f>
        <v/>
      </c>
      <c r="G4730" s="111" t="str">
        <f>IFERROR(VLOOKUP($I$4&amp;"--"&amp;ROW(A4724),'Clie-F'!$B$5:$Z$7000,13,0),"")</f>
        <v/>
      </c>
    </row>
    <row r="4731" spans="2:7" ht="30" customHeight="1" x14ac:dyDescent="0.3">
      <c r="B4731" s="113">
        <v>4725</v>
      </c>
      <c r="C4731" s="111"/>
      <c r="D4731" s="112"/>
      <c r="E4731" s="111" t="str">
        <f t="shared" ca="1" si="73"/>
        <v/>
      </c>
      <c r="F4731" s="2" t="str">
        <f>IFERROR(VLOOKUP($I$4&amp;"--"&amp;ROW(A4725),'Clie-F'!$B$5:$Z$7000,15,0),"")</f>
        <v/>
      </c>
      <c r="G4731" s="111" t="str">
        <f>IFERROR(VLOOKUP($I$4&amp;"--"&amp;ROW(A4725),'Clie-F'!$B$5:$Z$7000,13,0),"")</f>
        <v/>
      </c>
    </row>
    <row r="4732" spans="2:7" ht="30" customHeight="1" x14ac:dyDescent="0.3">
      <c r="B4732" s="113">
        <v>4726</v>
      </c>
      <c r="C4732" s="111"/>
      <c r="D4732" s="112"/>
      <c r="E4732" s="111" t="str">
        <f t="shared" ca="1" si="73"/>
        <v/>
      </c>
      <c r="F4732" s="2" t="str">
        <f>IFERROR(VLOOKUP($I$4&amp;"--"&amp;ROW(A4726),'Clie-F'!$B$5:$Z$7000,15,0),"")</f>
        <v/>
      </c>
      <c r="G4732" s="111" t="str">
        <f>IFERROR(VLOOKUP($I$4&amp;"--"&amp;ROW(A4726),'Clie-F'!$B$5:$Z$7000,13,0),"")</f>
        <v/>
      </c>
    </row>
    <row r="4733" spans="2:7" ht="30" customHeight="1" x14ac:dyDescent="0.3">
      <c r="B4733" s="113">
        <v>4727</v>
      </c>
      <c r="C4733" s="111"/>
      <c r="D4733" s="112"/>
      <c r="E4733" s="111" t="str">
        <f t="shared" ca="1" si="73"/>
        <v/>
      </c>
      <c r="F4733" s="2" t="str">
        <f>IFERROR(VLOOKUP($I$4&amp;"--"&amp;ROW(A4727),'Clie-F'!$B$5:$Z$7000,15,0),"")</f>
        <v/>
      </c>
      <c r="G4733" s="111" t="str">
        <f>IFERROR(VLOOKUP($I$4&amp;"--"&amp;ROW(A4727),'Clie-F'!$B$5:$Z$7000,13,0),"")</f>
        <v/>
      </c>
    </row>
    <row r="4734" spans="2:7" ht="30" customHeight="1" x14ac:dyDescent="0.3">
      <c r="B4734" s="113">
        <v>4728</v>
      </c>
      <c r="C4734" s="111"/>
      <c r="D4734" s="112"/>
      <c r="E4734" s="111" t="str">
        <f t="shared" ca="1" si="73"/>
        <v/>
      </c>
      <c r="F4734" s="2" t="str">
        <f>IFERROR(VLOOKUP($I$4&amp;"--"&amp;ROW(A4728),'Clie-F'!$B$5:$Z$7000,15,0),"")</f>
        <v/>
      </c>
      <c r="G4734" s="111" t="str">
        <f>IFERROR(VLOOKUP($I$4&amp;"--"&amp;ROW(A4728),'Clie-F'!$B$5:$Z$7000,13,0),"")</f>
        <v/>
      </c>
    </row>
    <row r="4735" spans="2:7" ht="30" customHeight="1" x14ac:dyDescent="0.3">
      <c r="B4735" s="113">
        <v>4729</v>
      </c>
      <c r="C4735" s="111"/>
      <c r="D4735" s="112"/>
      <c r="E4735" s="111" t="str">
        <f t="shared" ref="E4735:E4798" ca="1" si="74">IF(D4735,DATEDIF(D4735,TODAY(),"Y"),"")</f>
        <v/>
      </c>
      <c r="F4735" s="2" t="str">
        <f>IFERROR(VLOOKUP($I$4&amp;"--"&amp;ROW(A4729),'Clie-F'!$B$5:$Z$7000,15,0),"")</f>
        <v/>
      </c>
      <c r="G4735" s="111" t="str">
        <f>IFERROR(VLOOKUP($I$4&amp;"--"&amp;ROW(A4729),'Clie-F'!$B$5:$Z$7000,13,0),"")</f>
        <v/>
      </c>
    </row>
    <row r="4736" spans="2:7" ht="30" customHeight="1" x14ac:dyDescent="0.3">
      <c r="B4736" s="113">
        <v>4730</v>
      </c>
      <c r="C4736" s="111"/>
      <c r="D4736" s="112"/>
      <c r="E4736" s="111" t="str">
        <f t="shared" ca="1" si="74"/>
        <v/>
      </c>
      <c r="F4736" s="2" t="str">
        <f>IFERROR(VLOOKUP($I$4&amp;"--"&amp;ROW(A4730),'Clie-F'!$B$5:$Z$7000,15,0),"")</f>
        <v/>
      </c>
      <c r="G4736" s="111" t="str">
        <f>IFERROR(VLOOKUP($I$4&amp;"--"&amp;ROW(A4730),'Clie-F'!$B$5:$Z$7000,13,0),"")</f>
        <v/>
      </c>
    </row>
    <row r="4737" spans="2:7" ht="30" customHeight="1" x14ac:dyDescent="0.3">
      <c r="B4737" s="113">
        <v>4731</v>
      </c>
      <c r="C4737" s="111"/>
      <c r="D4737" s="112"/>
      <c r="E4737" s="111" t="str">
        <f t="shared" ca="1" si="74"/>
        <v/>
      </c>
      <c r="F4737" s="2" t="str">
        <f>IFERROR(VLOOKUP($I$4&amp;"--"&amp;ROW(A4731),'Clie-F'!$B$5:$Z$7000,15,0),"")</f>
        <v/>
      </c>
      <c r="G4737" s="111" t="str">
        <f>IFERROR(VLOOKUP($I$4&amp;"--"&amp;ROW(A4731),'Clie-F'!$B$5:$Z$7000,13,0),"")</f>
        <v/>
      </c>
    </row>
    <row r="4738" spans="2:7" ht="30" customHeight="1" x14ac:dyDescent="0.3">
      <c r="B4738" s="113">
        <v>4732</v>
      </c>
      <c r="C4738" s="111"/>
      <c r="D4738" s="112"/>
      <c r="E4738" s="111" t="str">
        <f t="shared" ca="1" si="74"/>
        <v/>
      </c>
      <c r="F4738" s="2" t="str">
        <f>IFERROR(VLOOKUP($I$4&amp;"--"&amp;ROW(A4732),'Clie-F'!$B$5:$Z$7000,15,0),"")</f>
        <v/>
      </c>
      <c r="G4738" s="111" t="str">
        <f>IFERROR(VLOOKUP($I$4&amp;"--"&amp;ROW(A4732),'Clie-F'!$B$5:$Z$7000,13,0),"")</f>
        <v/>
      </c>
    </row>
    <row r="4739" spans="2:7" ht="30" customHeight="1" x14ac:dyDescent="0.3">
      <c r="B4739" s="113">
        <v>4733</v>
      </c>
      <c r="C4739" s="111"/>
      <c r="D4739" s="112"/>
      <c r="E4739" s="111" t="str">
        <f t="shared" ca="1" si="74"/>
        <v/>
      </c>
      <c r="F4739" s="2" t="str">
        <f>IFERROR(VLOOKUP($I$4&amp;"--"&amp;ROW(A4733),'Clie-F'!$B$5:$Z$7000,15,0),"")</f>
        <v/>
      </c>
      <c r="G4739" s="111" t="str">
        <f>IFERROR(VLOOKUP($I$4&amp;"--"&amp;ROW(A4733),'Clie-F'!$B$5:$Z$7000,13,0),"")</f>
        <v/>
      </c>
    </row>
    <row r="4740" spans="2:7" ht="30" customHeight="1" x14ac:dyDescent="0.3">
      <c r="B4740" s="113">
        <v>4734</v>
      </c>
      <c r="C4740" s="111"/>
      <c r="D4740" s="112"/>
      <c r="E4740" s="111" t="str">
        <f t="shared" ca="1" si="74"/>
        <v/>
      </c>
      <c r="F4740" s="2" t="str">
        <f>IFERROR(VLOOKUP($I$4&amp;"--"&amp;ROW(A4734),'Clie-F'!$B$5:$Z$7000,15,0),"")</f>
        <v/>
      </c>
      <c r="G4740" s="111" t="str">
        <f>IFERROR(VLOOKUP($I$4&amp;"--"&amp;ROW(A4734),'Clie-F'!$B$5:$Z$7000,13,0),"")</f>
        <v/>
      </c>
    </row>
    <row r="4741" spans="2:7" ht="30" customHeight="1" x14ac:dyDescent="0.3">
      <c r="B4741" s="113">
        <v>4735</v>
      </c>
      <c r="C4741" s="111"/>
      <c r="D4741" s="112"/>
      <c r="E4741" s="111" t="str">
        <f t="shared" ca="1" si="74"/>
        <v/>
      </c>
      <c r="F4741" s="2" t="str">
        <f>IFERROR(VLOOKUP($I$4&amp;"--"&amp;ROW(A4735),'Clie-F'!$B$5:$Z$7000,15,0),"")</f>
        <v/>
      </c>
      <c r="G4741" s="111" t="str">
        <f>IFERROR(VLOOKUP($I$4&amp;"--"&amp;ROW(A4735),'Clie-F'!$B$5:$Z$7000,13,0),"")</f>
        <v/>
      </c>
    </row>
    <row r="4742" spans="2:7" ht="30" customHeight="1" x14ac:dyDescent="0.3">
      <c r="B4742" s="113">
        <v>4736</v>
      </c>
      <c r="C4742" s="111"/>
      <c r="D4742" s="112"/>
      <c r="E4742" s="111" t="str">
        <f t="shared" ca="1" si="74"/>
        <v/>
      </c>
      <c r="F4742" s="2" t="str">
        <f>IFERROR(VLOOKUP($I$4&amp;"--"&amp;ROW(A4736),'Clie-F'!$B$5:$Z$7000,15,0),"")</f>
        <v/>
      </c>
      <c r="G4742" s="111" t="str">
        <f>IFERROR(VLOOKUP($I$4&amp;"--"&amp;ROW(A4736),'Clie-F'!$B$5:$Z$7000,13,0),"")</f>
        <v/>
      </c>
    </row>
    <row r="4743" spans="2:7" ht="30" customHeight="1" x14ac:dyDescent="0.3">
      <c r="B4743" s="113">
        <v>4737</v>
      </c>
      <c r="C4743" s="111"/>
      <c r="D4743" s="112"/>
      <c r="E4743" s="111" t="str">
        <f t="shared" ca="1" si="74"/>
        <v/>
      </c>
      <c r="F4743" s="2" t="str">
        <f>IFERROR(VLOOKUP($I$4&amp;"--"&amp;ROW(A4737),'Clie-F'!$B$5:$Z$7000,15,0),"")</f>
        <v/>
      </c>
      <c r="G4743" s="111" t="str">
        <f>IFERROR(VLOOKUP($I$4&amp;"--"&amp;ROW(A4737),'Clie-F'!$B$5:$Z$7000,13,0),"")</f>
        <v/>
      </c>
    </row>
    <row r="4744" spans="2:7" ht="30" customHeight="1" x14ac:dyDescent="0.3">
      <c r="B4744" s="113">
        <v>4738</v>
      </c>
      <c r="C4744" s="111"/>
      <c r="D4744" s="112"/>
      <c r="E4744" s="111" t="str">
        <f t="shared" ca="1" si="74"/>
        <v/>
      </c>
      <c r="F4744" s="2" t="str">
        <f>IFERROR(VLOOKUP($I$4&amp;"--"&amp;ROW(A4738),'Clie-F'!$B$5:$Z$7000,15,0),"")</f>
        <v/>
      </c>
      <c r="G4744" s="111" t="str">
        <f>IFERROR(VLOOKUP($I$4&amp;"--"&amp;ROW(A4738),'Clie-F'!$B$5:$Z$7000,13,0),"")</f>
        <v/>
      </c>
    </row>
    <row r="4745" spans="2:7" ht="30" customHeight="1" x14ac:dyDescent="0.3">
      <c r="B4745" s="113">
        <v>4739</v>
      </c>
      <c r="C4745" s="111"/>
      <c r="D4745" s="112"/>
      <c r="E4745" s="111" t="str">
        <f t="shared" ca="1" si="74"/>
        <v/>
      </c>
      <c r="F4745" s="2" t="str">
        <f>IFERROR(VLOOKUP($I$4&amp;"--"&amp;ROW(A4739),'Clie-F'!$B$5:$Z$7000,15,0),"")</f>
        <v/>
      </c>
      <c r="G4745" s="111" t="str">
        <f>IFERROR(VLOOKUP($I$4&amp;"--"&amp;ROW(A4739),'Clie-F'!$B$5:$Z$7000,13,0),"")</f>
        <v/>
      </c>
    </row>
    <row r="4746" spans="2:7" ht="30" customHeight="1" x14ac:dyDescent="0.3">
      <c r="B4746" s="113">
        <v>4740</v>
      </c>
      <c r="C4746" s="111"/>
      <c r="D4746" s="112"/>
      <c r="E4746" s="111" t="str">
        <f t="shared" ca="1" si="74"/>
        <v/>
      </c>
      <c r="F4746" s="2" t="str">
        <f>IFERROR(VLOOKUP($I$4&amp;"--"&amp;ROW(A4740),'Clie-F'!$B$5:$Z$7000,15,0),"")</f>
        <v/>
      </c>
      <c r="G4746" s="111" t="str">
        <f>IFERROR(VLOOKUP($I$4&amp;"--"&amp;ROW(A4740),'Clie-F'!$B$5:$Z$7000,13,0),"")</f>
        <v/>
      </c>
    </row>
    <row r="4747" spans="2:7" ht="30" customHeight="1" x14ac:dyDescent="0.3">
      <c r="B4747" s="113">
        <v>4741</v>
      </c>
      <c r="C4747" s="111"/>
      <c r="D4747" s="112"/>
      <c r="E4747" s="111" t="str">
        <f t="shared" ca="1" si="74"/>
        <v/>
      </c>
      <c r="F4747" s="2" t="str">
        <f>IFERROR(VLOOKUP($I$4&amp;"--"&amp;ROW(A4741),'Clie-F'!$B$5:$Z$7000,15,0),"")</f>
        <v/>
      </c>
      <c r="G4747" s="111" t="str">
        <f>IFERROR(VLOOKUP($I$4&amp;"--"&amp;ROW(A4741),'Clie-F'!$B$5:$Z$7000,13,0),"")</f>
        <v/>
      </c>
    </row>
    <row r="4748" spans="2:7" ht="30" customHeight="1" x14ac:dyDescent="0.3">
      <c r="B4748" s="113">
        <v>4742</v>
      </c>
      <c r="C4748" s="111"/>
      <c r="D4748" s="112"/>
      <c r="E4748" s="111" t="str">
        <f t="shared" ca="1" si="74"/>
        <v/>
      </c>
      <c r="F4748" s="2" t="str">
        <f>IFERROR(VLOOKUP($I$4&amp;"--"&amp;ROW(A4742),'Clie-F'!$B$5:$Z$7000,15,0),"")</f>
        <v/>
      </c>
      <c r="G4748" s="111" t="str">
        <f>IFERROR(VLOOKUP($I$4&amp;"--"&amp;ROW(A4742),'Clie-F'!$B$5:$Z$7000,13,0),"")</f>
        <v/>
      </c>
    </row>
    <row r="4749" spans="2:7" ht="30" customHeight="1" x14ac:dyDescent="0.3">
      <c r="B4749" s="113">
        <v>4743</v>
      </c>
      <c r="C4749" s="111"/>
      <c r="D4749" s="112"/>
      <c r="E4749" s="111" t="str">
        <f t="shared" ca="1" si="74"/>
        <v/>
      </c>
      <c r="F4749" s="2" t="str">
        <f>IFERROR(VLOOKUP($I$4&amp;"--"&amp;ROW(A4743),'Clie-F'!$B$5:$Z$7000,15,0),"")</f>
        <v/>
      </c>
      <c r="G4749" s="111" t="str">
        <f>IFERROR(VLOOKUP($I$4&amp;"--"&amp;ROW(A4743),'Clie-F'!$B$5:$Z$7000,13,0),"")</f>
        <v/>
      </c>
    </row>
    <row r="4750" spans="2:7" ht="30" customHeight="1" x14ac:dyDescent="0.3">
      <c r="B4750" s="113">
        <v>4744</v>
      </c>
      <c r="C4750" s="111"/>
      <c r="D4750" s="112"/>
      <c r="E4750" s="111" t="str">
        <f t="shared" ca="1" si="74"/>
        <v/>
      </c>
      <c r="F4750" s="2" t="str">
        <f>IFERROR(VLOOKUP($I$4&amp;"--"&amp;ROW(A4744),'Clie-F'!$B$5:$Z$7000,15,0),"")</f>
        <v/>
      </c>
      <c r="G4750" s="111" t="str">
        <f>IFERROR(VLOOKUP($I$4&amp;"--"&amp;ROW(A4744),'Clie-F'!$B$5:$Z$7000,13,0),"")</f>
        <v/>
      </c>
    </row>
    <row r="4751" spans="2:7" ht="30" customHeight="1" x14ac:dyDescent="0.3">
      <c r="B4751" s="113">
        <v>4745</v>
      </c>
      <c r="C4751" s="111"/>
      <c r="D4751" s="112"/>
      <c r="E4751" s="111" t="str">
        <f t="shared" ca="1" si="74"/>
        <v/>
      </c>
      <c r="F4751" s="2" t="str">
        <f>IFERROR(VLOOKUP($I$4&amp;"--"&amp;ROW(A4745),'Clie-F'!$B$5:$Z$7000,15,0),"")</f>
        <v/>
      </c>
      <c r="G4751" s="111" t="str">
        <f>IFERROR(VLOOKUP($I$4&amp;"--"&amp;ROW(A4745),'Clie-F'!$B$5:$Z$7000,13,0),"")</f>
        <v/>
      </c>
    </row>
    <row r="4752" spans="2:7" ht="30" customHeight="1" x14ac:dyDescent="0.3">
      <c r="B4752" s="113">
        <v>4746</v>
      </c>
      <c r="C4752" s="111"/>
      <c r="D4752" s="112"/>
      <c r="E4752" s="111" t="str">
        <f t="shared" ca="1" si="74"/>
        <v/>
      </c>
      <c r="F4752" s="2" t="str">
        <f>IFERROR(VLOOKUP($I$4&amp;"--"&amp;ROW(A4746),'Clie-F'!$B$5:$Z$7000,15,0),"")</f>
        <v/>
      </c>
      <c r="G4752" s="111" t="str">
        <f>IFERROR(VLOOKUP($I$4&amp;"--"&amp;ROW(A4746),'Clie-F'!$B$5:$Z$7000,13,0),"")</f>
        <v/>
      </c>
    </row>
    <row r="4753" spans="2:7" ht="30" customHeight="1" x14ac:dyDescent="0.3">
      <c r="B4753" s="113">
        <v>4747</v>
      </c>
      <c r="C4753" s="111"/>
      <c r="D4753" s="112"/>
      <c r="E4753" s="111" t="str">
        <f t="shared" ca="1" si="74"/>
        <v/>
      </c>
      <c r="F4753" s="2" t="str">
        <f>IFERROR(VLOOKUP($I$4&amp;"--"&amp;ROW(A4747),'Clie-F'!$B$5:$Z$7000,15,0),"")</f>
        <v/>
      </c>
      <c r="G4753" s="111" t="str">
        <f>IFERROR(VLOOKUP($I$4&amp;"--"&amp;ROW(A4747),'Clie-F'!$B$5:$Z$7000,13,0),"")</f>
        <v/>
      </c>
    </row>
    <row r="4754" spans="2:7" ht="30" customHeight="1" x14ac:dyDescent="0.3">
      <c r="B4754" s="113">
        <v>4748</v>
      </c>
      <c r="C4754" s="111"/>
      <c r="D4754" s="112"/>
      <c r="E4754" s="111" t="str">
        <f t="shared" ca="1" si="74"/>
        <v/>
      </c>
      <c r="F4754" s="2" t="str">
        <f>IFERROR(VLOOKUP($I$4&amp;"--"&amp;ROW(A4748),'Clie-F'!$B$5:$Z$7000,15,0),"")</f>
        <v/>
      </c>
      <c r="G4754" s="111" t="str">
        <f>IFERROR(VLOOKUP($I$4&amp;"--"&amp;ROW(A4748),'Clie-F'!$B$5:$Z$7000,13,0),"")</f>
        <v/>
      </c>
    </row>
    <row r="4755" spans="2:7" ht="30" customHeight="1" x14ac:dyDescent="0.3">
      <c r="B4755" s="113">
        <v>4749</v>
      </c>
      <c r="C4755" s="111"/>
      <c r="D4755" s="112"/>
      <c r="E4755" s="111" t="str">
        <f t="shared" ca="1" si="74"/>
        <v/>
      </c>
      <c r="F4755" s="2" t="str">
        <f>IFERROR(VLOOKUP($I$4&amp;"--"&amp;ROW(A4749),'Clie-F'!$B$5:$Z$7000,15,0),"")</f>
        <v/>
      </c>
      <c r="G4755" s="111" t="str">
        <f>IFERROR(VLOOKUP($I$4&amp;"--"&amp;ROW(A4749),'Clie-F'!$B$5:$Z$7000,13,0),"")</f>
        <v/>
      </c>
    </row>
    <row r="4756" spans="2:7" ht="30" customHeight="1" x14ac:dyDescent="0.3">
      <c r="B4756" s="113">
        <v>4750</v>
      </c>
      <c r="C4756" s="111"/>
      <c r="D4756" s="112"/>
      <c r="E4756" s="111" t="str">
        <f t="shared" ca="1" si="74"/>
        <v/>
      </c>
      <c r="F4756" s="2" t="str">
        <f>IFERROR(VLOOKUP($I$4&amp;"--"&amp;ROW(A4750),'Clie-F'!$B$5:$Z$7000,15,0),"")</f>
        <v/>
      </c>
      <c r="G4756" s="111" t="str">
        <f>IFERROR(VLOOKUP($I$4&amp;"--"&amp;ROW(A4750),'Clie-F'!$B$5:$Z$7000,13,0),"")</f>
        <v/>
      </c>
    </row>
    <row r="4757" spans="2:7" ht="30" customHeight="1" x14ac:dyDescent="0.3">
      <c r="B4757" s="113">
        <v>4751</v>
      </c>
      <c r="C4757" s="111"/>
      <c r="D4757" s="112"/>
      <c r="E4757" s="111" t="str">
        <f t="shared" ca="1" si="74"/>
        <v/>
      </c>
      <c r="F4757" s="2" t="str">
        <f>IFERROR(VLOOKUP($I$4&amp;"--"&amp;ROW(A4751),'Clie-F'!$B$5:$Z$7000,15,0),"")</f>
        <v/>
      </c>
      <c r="G4757" s="111" t="str">
        <f>IFERROR(VLOOKUP($I$4&amp;"--"&amp;ROW(A4751),'Clie-F'!$B$5:$Z$7000,13,0),"")</f>
        <v/>
      </c>
    </row>
    <row r="4758" spans="2:7" ht="30" customHeight="1" x14ac:dyDescent="0.3">
      <c r="B4758" s="113">
        <v>4752</v>
      </c>
      <c r="C4758" s="111"/>
      <c r="D4758" s="112"/>
      <c r="E4758" s="111" t="str">
        <f t="shared" ca="1" si="74"/>
        <v/>
      </c>
      <c r="F4758" s="2" t="str">
        <f>IFERROR(VLOOKUP($I$4&amp;"--"&amp;ROW(A4752),'Clie-F'!$B$5:$Z$7000,15,0),"")</f>
        <v/>
      </c>
      <c r="G4758" s="111" t="str">
        <f>IFERROR(VLOOKUP($I$4&amp;"--"&amp;ROW(A4752),'Clie-F'!$B$5:$Z$7000,13,0),"")</f>
        <v/>
      </c>
    </row>
    <row r="4759" spans="2:7" ht="30" customHeight="1" x14ac:dyDescent="0.3">
      <c r="B4759" s="113">
        <v>4753</v>
      </c>
      <c r="C4759" s="111"/>
      <c r="D4759" s="112"/>
      <c r="E4759" s="111" t="str">
        <f t="shared" ca="1" si="74"/>
        <v/>
      </c>
      <c r="F4759" s="2" t="str">
        <f>IFERROR(VLOOKUP($I$4&amp;"--"&amp;ROW(A4753),'Clie-F'!$B$5:$Z$7000,15,0),"")</f>
        <v/>
      </c>
      <c r="G4759" s="111" t="str">
        <f>IFERROR(VLOOKUP($I$4&amp;"--"&amp;ROW(A4753),'Clie-F'!$B$5:$Z$7000,13,0),"")</f>
        <v/>
      </c>
    </row>
    <row r="4760" spans="2:7" ht="30" customHeight="1" x14ac:dyDescent="0.3">
      <c r="B4760" s="113">
        <v>4754</v>
      </c>
      <c r="C4760" s="111"/>
      <c r="D4760" s="112"/>
      <c r="E4760" s="111" t="str">
        <f t="shared" ca="1" si="74"/>
        <v/>
      </c>
      <c r="F4760" s="2" t="str">
        <f>IFERROR(VLOOKUP($I$4&amp;"--"&amp;ROW(A4754),'Clie-F'!$B$5:$Z$7000,15,0),"")</f>
        <v/>
      </c>
      <c r="G4760" s="111" t="str">
        <f>IFERROR(VLOOKUP($I$4&amp;"--"&amp;ROW(A4754),'Clie-F'!$B$5:$Z$7000,13,0),"")</f>
        <v/>
      </c>
    </row>
    <row r="4761" spans="2:7" ht="30" customHeight="1" x14ac:dyDescent="0.3">
      <c r="B4761" s="113">
        <v>4755</v>
      </c>
      <c r="C4761" s="111"/>
      <c r="D4761" s="112"/>
      <c r="E4761" s="111" t="str">
        <f t="shared" ca="1" si="74"/>
        <v/>
      </c>
      <c r="F4761" s="2" t="str">
        <f>IFERROR(VLOOKUP($I$4&amp;"--"&amp;ROW(A4755),'Clie-F'!$B$5:$Z$7000,15,0),"")</f>
        <v/>
      </c>
      <c r="G4761" s="111" t="str">
        <f>IFERROR(VLOOKUP($I$4&amp;"--"&amp;ROW(A4755),'Clie-F'!$B$5:$Z$7000,13,0),"")</f>
        <v/>
      </c>
    </row>
    <row r="4762" spans="2:7" ht="30" customHeight="1" x14ac:dyDescent="0.3">
      <c r="B4762" s="113">
        <v>4756</v>
      </c>
      <c r="C4762" s="111"/>
      <c r="D4762" s="112"/>
      <c r="E4762" s="111" t="str">
        <f t="shared" ca="1" si="74"/>
        <v/>
      </c>
      <c r="F4762" s="2" t="str">
        <f>IFERROR(VLOOKUP($I$4&amp;"--"&amp;ROW(A4756),'Clie-F'!$B$5:$Z$7000,15,0),"")</f>
        <v/>
      </c>
      <c r="G4762" s="111" t="str">
        <f>IFERROR(VLOOKUP($I$4&amp;"--"&amp;ROW(A4756),'Clie-F'!$B$5:$Z$7000,13,0),"")</f>
        <v/>
      </c>
    </row>
    <row r="4763" spans="2:7" ht="30" customHeight="1" x14ac:dyDescent="0.3">
      <c r="B4763" s="113">
        <v>4757</v>
      </c>
      <c r="C4763" s="111"/>
      <c r="D4763" s="112"/>
      <c r="E4763" s="111" t="str">
        <f t="shared" ca="1" si="74"/>
        <v/>
      </c>
      <c r="F4763" s="2" t="str">
        <f>IFERROR(VLOOKUP($I$4&amp;"--"&amp;ROW(A4757),'Clie-F'!$B$5:$Z$7000,15,0),"")</f>
        <v/>
      </c>
      <c r="G4763" s="111" t="str">
        <f>IFERROR(VLOOKUP($I$4&amp;"--"&amp;ROW(A4757),'Clie-F'!$B$5:$Z$7000,13,0),"")</f>
        <v/>
      </c>
    </row>
    <row r="4764" spans="2:7" ht="30" customHeight="1" x14ac:dyDescent="0.3">
      <c r="B4764" s="113">
        <v>4758</v>
      </c>
      <c r="C4764" s="111"/>
      <c r="D4764" s="112"/>
      <c r="E4764" s="111" t="str">
        <f t="shared" ca="1" si="74"/>
        <v/>
      </c>
      <c r="F4764" s="2" t="str">
        <f>IFERROR(VLOOKUP($I$4&amp;"--"&amp;ROW(A4758),'Clie-F'!$B$5:$Z$7000,15,0),"")</f>
        <v/>
      </c>
      <c r="G4764" s="111" t="str">
        <f>IFERROR(VLOOKUP($I$4&amp;"--"&amp;ROW(A4758),'Clie-F'!$B$5:$Z$7000,13,0),"")</f>
        <v/>
      </c>
    </row>
    <row r="4765" spans="2:7" ht="30" customHeight="1" x14ac:dyDescent="0.3">
      <c r="B4765" s="113">
        <v>4759</v>
      </c>
      <c r="C4765" s="111"/>
      <c r="D4765" s="112"/>
      <c r="E4765" s="111" t="str">
        <f t="shared" ca="1" si="74"/>
        <v/>
      </c>
      <c r="F4765" s="2" t="str">
        <f>IFERROR(VLOOKUP($I$4&amp;"--"&amp;ROW(A4759),'Clie-F'!$B$5:$Z$7000,15,0),"")</f>
        <v/>
      </c>
      <c r="G4765" s="111" t="str">
        <f>IFERROR(VLOOKUP($I$4&amp;"--"&amp;ROW(A4759),'Clie-F'!$B$5:$Z$7000,13,0),"")</f>
        <v/>
      </c>
    </row>
    <row r="4766" spans="2:7" ht="30" customHeight="1" x14ac:dyDescent="0.3">
      <c r="B4766" s="113">
        <v>4760</v>
      </c>
      <c r="C4766" s="111"/>
      <c r="D4766" s="112"/>
      <c r="E4766" s="111" t="str">
        <f t="shared" ca="1" si="74"/>
        <v/>
      </c>
      <c r="F4766" s="2" t="str">
        <f>IFERROR(VLOOKUP($I$4&amp;"--"&amp;ROW(A4760),'Clie-F'!$B$5:$Z$7000,15,0),"")</f>
        <v/>
      </c>
      <c r="G4766" s="111" t="str">
        <f>IFERROR(VLOOKUP($I$4&amp;"--"&amp;ROW(A4760),'Clie-F'!$B$5:$Z$7000,13,0),"")</f>
        <v/>
      </c>
    </row>
    <row r="4767" spans="2:7" ht="30" customHeight="1" x14ac:dyDescent="0.3">
      <c r="B4767" s="113">
        <v>4761</v>
      </c>
      <c r="C4767" s="111"/>
      <c r="D4767" s="112"/>
      <c r="E4767" s="111" t="str">
        <f t="shared" ca="1" si="74"/>
        <v/>
      </c>
      <c r="F4767" s="2" t="str">
        <f>IFERROR(VLOOKUP($I$4&amp;"--"&amp;ROW(A4761),'Clie-F'!$B$5:$Z$7000,15,0),"")</f>
        <v/>
      </c>
      <c r="G4767" s="111" t="str">
        <f>IFERROR(VLOOKUP($I$4&amp;"--"&amp;ROW(A4761),'Clie-F'!$B$5:$Z$7000,13,0),"")</f>
        <v/>
      </c>
    </row>
    <row r="4768" spans="2:7" ht="30" customHeight="1" x14ac:dyDescent="0.3">
      <c r="B4768" s="113">
        <v>4762</v>
      </c>
      <c r="C4768" s="111"/>
      <c r="D4768" s="112"/>
      <c r="E4768" s="111" t="str">
        <f t="shared" ca="1" si="74"/>
        <v/>
      </c>
      <c r="F4768" s="2" t="str">
        <f>IFERROR(VLOOKUP($I$4&amp;"--"&amp;ROW(A4762),'Clie-F'!$B$5:$Z$7000,15,0),"")</f>
        <v/>
      </c>
      <c r="G4768" s="111" t="str">
        <f>IFERROR(VLOOKUP($I$4&amp;"--"&amp;ROW(A4762),'Clie-F'!$B$5:$Z$7000,13,0),"")</f>
        <v/>
      </c>
    </row>
    <row r="4769" spans="2:7" ht="30" customHeight="1" x14ac:dyDescent="0.3">
      <c r="B4769" s="113">
        <v>4763</v>
      </c>
      <c r="C4769" s="111"/>
      <c r="D4769" s="112"/>
      <c r="E4769" s="111" t="str">
        <f t="shared" ca="1" si="74"/>
        <v/>
      </c>
      <c r="F4769" s="2" t="str">
        <f>IFERROR(VLOOKUP($I$4&amp;"--"&amp;ROW(A4763),'Clie-F'!$B$5:$Z$7000,15,0),"")</f>
        <v/>
      </c>
      <c r="G4769" s="111" t="str">
        <f>IFERROR(VLOOKUP($I$4&amp;"--"&amp;ROW(A4763),'Clie-F'!$B$5:$Z$7000,13,0),"")</f>
        <v/>
      </c>
    </row>
    <row r="4770" spans="2:7" ht="30" customHeight="1" x14ac:dyDescent="0.3">
      <c r="B4770" s="113">
        <v>4764</v>
      </c>
      <c r="C4770" s="111"/>
      <c r="D4770" s="112"/>
      <c r="E4770" s="111" t="str">
        <f t="shared" ca="1" si="74"/>
        <v/>
      </c>
      <c r="F4770" s="2" t="str">
        <f>IFERROR(VLOOKUP($I$4&amp;"--"&amp;ROW(A4764),'Clie-F'!$B$5:$Z$7000,15,0),"")</f>
        <v/>
      </c>
      <c r="G4770" s="111" t="str">
        <f>IFERROR(VLOOKUP($I$4&amp;"--"&amp;ROW(A4764),'Clie-F'!$B$5:$Z$7000,13,0),"")</f>
        <v/>
      </c>
    </row>
    <row r="4771" spans="2:7" ht="30" customHeight="1" x14ac:dyDescent="0.3">
      <c r="B4771" s="113">
        <v>4765</v>
      </c>
      <c r="C4771" s="111"/>
      <c r="D4771" s="112"/>
      <c r="E4771" s="111" t="str">
        <f t="shared" ca="1" si="74"/>
        <v/>
      </c>
      <c r="F4771" s="2" t="str">
        <f>IFERROR(VLOOKUP($I$4&amp;"--"&amp;ROW(A4765),'Clie-F'!$B$5:$Z$7000,15,0),"")</f>
        <v/>
      </c>
      <c r="G4771" s="111" t="str">
        <f>IFERROR(VLOOKUP($I$4&amp;"--"&amp;ROW(A4765),'Clie-F'!$B$5:$Z$7000,13,0),"")</f>
        <v/>
      </c>
    </row>
    <row r="4772" spans="2:7" ht="30" customHeight="1" x14ac:dyDescent="0.3">
      <c r="B4772" s="113">
        <v>4766</v>
      </c>
      <c r="C4772" s="111"/>
      <c r="D4772" s="112"/>
      <c r="E4772" s="111" t="str">
        <f t="shared" ca="1" si="74"/>
        <v/>
      </c>
      <c r="F4772" s="2" t="str">
        <f>IFERROR(VLOOKUP($I$4&amp;"--"&amp;ROW(A4766),'Clie-F'!$B$5:$Z$7000,15,0),"")</f>
        <v/>
      </c>
      <c r="G4772" s="111" t="str">
        <f>IFERROR(VLOOKUP($I$4&amp;"--"&amp;ROW(A4766),'Clie-F'!$B$5:$Z$7000,13,0),"")</f>
        <v/>
      </c>
    </row>
    <row r="4773" spans="2:7" ht="30" customHeight="1" x14ac:dyDescent="0.3">
      <c r="B4773" s="113">
        <v>4767</v>
      </c>
      <c r="C4773" s="111"/>
      <c r="D4773" s="112"/>
      <c r="E4773" s="111" t="str">
        <f t="shared" ca="1" si="74"/>
        <v/>
      </c>
      <c r="F4773" s="2" t="str">
        <f>IFERROR(VLOOKUP($I$4&amp;"--"&amp;ROW(A4767),'Clie-F'!$B$5:$Z$7000,15,0),"")</f>
        <v/>
      </c>
      <c r="G4773" s="111" t="str">
        <f>IFERROR(VLOOKUP($I$4&amp;"--"&amp;ROW(A4767),'Clie-F'!$B$5:$Z$7000,13,0),"")</f>
        <v/>
      </c>
    </row>
    <row r="4774" spans="2:7" ht="30" customHeight="1" x14ac:dyDescent="0.3">
      <c r="B4774" s="113">
        <v>4768</v>
      </c>
      <c r="C4774" s="111"/>
      <c r="D4774" s="112"/>
      <c r="E4774" s="111" t="str">
        <f t="shared" ca="1" si="74"/>
        <v/>
      </c>
      <c r="F4774" s="2" t="str">
        <f>IFERROR(VLOOKUP($I$4&amp;"--"&amp;ROW(A4768),'Clie-F'!$B$5:$Z$7000,15,0),"")</f>
        <v/>
      </c>
      <c r="G4774" s="111" t="str">
        <f>IFERROR(VLOOKUP($I$4&amp;"--"&amp;ROW(A4768),'Clie-F'!$B$5:$Z$7000,13,0),"")</f>
        <v/>
      </c>
    </row>
    <row r="4775" spans="2:7" ht="30" customHeight="1" x14ac:dyDescent="0.3">
      <c r="B4775" s="113">
        <v>4769</v>
      </c>
      <c r="C4775" s="111"/>
      <c r="D4775" s="112"/>
      <c r="E4775" s="111" t="str">
        <f t="shared" ca="1" si="74"/>
        <v/>
      </c>
      <c r="F4775" s="2" t="str">
        <f>IFERROR(VLOOKUP($I$4&amp;"--"&amp;ROW(A4769),'Clie-F'!$B$5:$Z$7000,15,0),"")</f>
        <v/>
      </c>
      <c r="G4775" s="111" t="str">
        <f>IFERROR(VLOOKUP($I$4&amp;"--"&amp;ROW(A4769),'Clie-F'!$B$5:$Z$7000,13,0),"")</f>
        <v/>
      </c>
    </row>
    <row r="4776" spans="2:7" ht="30" customHeight="1" x14ac:dyDescent="0.3">
      <c r="B4776" s="113">
        <v>4770</v>
      </c>
      <c r="C4776" s="111"/>
      <c r="D4776" s="112"/>
      <c r="E4776" s="111" t="str">
        <f t="shared" ca="1" si="74"/>
        <v/>
      </c>
      <c r="F4776" s="2" t="str">
        <f>IFERROR(VLOOKUP($I$4&amp;"--"&amp;ROW(A4770),'Clie-F'!$B$5:$Z$7000,15,0),"")</f>
        <v/>
      </c>
      <c r="G4776" s="111" t="str">
        <f>IFERROR(VLOOKUP($I$4&amp;"--"&amp;ROW(A4770),'Clie-F'!$B$5:$Z$7000,13,0),"")</f>
        <v/>
      </c>
    </row>
    <row r="4777" spans="2:7" ht="30" customHeight="1" x14ac:dyDescent="0.3">
      <c r="B4777" s="113">
        <v>4771</v>
      </c>
      <c r="C4777" s="111"/>
      <c r="D4777" s="112"/>
      <c r="E4777" s="111" t="str">
        <f t="shared" ca="1" si="74"/>
        <v/>
      </c>
      <c r="F4777" s="2" t="str">
        <f>IFERROR(VLOOKUP($I$4&amp;"--"&amp;ROW(A4771),'Clie-F'!$B$5:$Z$7000,15,0),"")</f>
        <v/>
      </c>
      <c r="G4777" s="111" t="str">
        <f>IFERROR(VLOOKUP($I$4&amp;"--"&amp;ROW(A4771),'Clie-F'!$B$5:$Z$7000,13,0),"")</f>
        <v/>
      </c>
    </row>
    <row r="4778" spans="2:7" ht="30" customHeight="1" x14ac:dyDescent="0.3">
      <c r="B4778" s="113">
        <v>4772</v>
      </c>
      <c r="C4778" s="111"/>
      <c r="D4778" s="112"/>
      <c r="E4778" s="111" t="str">
        <f t="shared" ca="1" si="74"/>
        <v/>
      </c>
      <c r="F4778" s="2" t="str">
        <f>IFERROR(VLOOKUP($I$4&amp;"--"&amp;ROW(A4772),'Clie-F'!$B$5:$Z$7000,15,0),"")</f>
        <v/>
      </c>
      <c r="G4778" s="111" t="str">
        <f>IFERROR(VLOOKUP($I$4&amp;"--"&amp;ROW(A4772),'Clie-F'!$B$5:$Z$7000,13,0),"")</f>
        <v/>
      </c>
    </row>
    <row r="4779" spans="2:7" ht="30" customHeight="1" x14ac:dyDescent="0.3">
      <c r="B4779" s="113">
        <v>4773</v>
      </c>
      <c r="C4779" s="111"/>
      <c r="D4779" s="112"/>
      <c r="E4779" s="111" t="str">
        <f t="shared" ca="1" si="74"/>
        <v/>
      </c>
      <c r="F4779" s="2" t="str">
        <f>IFERROR(VLOOKUP($I$4&amp;"--"&amp;ROW(A4773),'Clie-F'!$B$5:$Z$7000,15,0),"")</f>
        <v/>
      </c>
      <c r="G4779" s="111" t="str">
        <f>IFERROR(VLOOKUP($I$4&amp;"--"&amp;ROW(A4773),'Clie-F'!$B$5:$Z$7000,13,0),"")</f>
        <v/>
      </c>
    </row>
    <row r="4780" spans="2:7" ht="30" customHeight="1" x14ac:dyDescent="0.3">
      <c r="B4780" s="113">
        <v>4774</v>
      </c>
      <c r="C4780" s="111"/>
      <c r="D4780" s="112"/>
      <c r="E4780" s="111" t="str">
        <f t="shared" ca="1" si="74"/>
        <v/>
      </c>
      <c r="F4780" s="2" t="str">
        <f>IFERROR(VLOOKUP($I$4&amp;"--"&amp;ROW(A4774),'Clie-F'!$B$5:$Z$7000,15,0),"")</f>
        <v/>
      </c>
      <c r="G4780" s="111" t="str">
        <f>IFERROR(VLOOKUP($I$4&amp;"--"&amp;ROW(A4774),'Clie-F'!$B$5:$Z$7000,13,0),"")</f>
        <v/>
      </c>
    </row>
    <row r="4781" spans="2:7" ht="30" customHeight="1" x14ac:dyDescent="0.3">
      <c r="B4781" s="113">
        <v>4775</v>
      </c>
      <c r="C4781" s="111"/>
      <c r="D4781" s="112"/>
      <c r="E4781" s="111" t="str">
        <f t="shared" ca="1" si="74"/>
        <v/>
      </c>
      <c r="F4781" s="2" t="str">
        <f>IFERROR(VLOOKUP($I$4&amp;"--"&amp;ROW(A4775),'Clie-F'!$B$5:$Z$7000,15,0),"")</f>
        <v/>
      </c>
      <c r="G4781" s="111" t="str">
        <f>IFERROR(VLOOKUP($I$4&amp;"--"&amp;ROW(A4775),'Clie-F'!$B$5:$Z$7000,13,0),"")</f>
        <v/>
      </c>
    </row>
    <row r="4782" spans="2:7" ht="30" customHeight="1" x14ac:dyDescent="0.3">
      <c r="B4782" s="113">
        <v>4776</v>
      </c>
      <c r="C4782" s="111"/>
      <c r="D4782" s="112"/>
      <c r="E4782" s="111" t="str">
        <f t="shared" ca="1" si="74"/>
        <v/>
      </c>
      <c r="F4782" s="2" t="str">
        <f>IFERROR(VLOOKUP($I$4&amp;"--"&amp;ROW(A4776),'Clie-F'!$B$5:$Z$7000,15,0),"")</f>
        <v/>
      </c>
      <c r="G4782" s="111" t="str">
        <f>IFERROR(VLOOKUP($I$4&amp;"--"&amp;ROW(A4776),'Clie-F'!$B$5:$Z$7000,13,0),"")</f>
        <v/>
      </c>
    </row>
    <row r="4783" spans="2:7" ht="30" customHeight="1" x14ac:dyDescent="0.3">
      <c r="B4783" s="113">
        <v>4777</v>
      </c>
      <c r="C4783" s="111"/>
      <c r="D4783" s="112"/>
      <c r="E4783" s="111" t="str">
        <f t="shared" ca="1" si="74"/>
        <v/>
      </c>
      <c r="F4783" s="2" t="str">
        <f>IFERROR(VLOOKUP($I$4&amp;"--"&amp;ROW(A4777),'Clie-F'!$B$5:$Z$7000,15,0),"")</f>
        <v/>
      </c>
      <c r="G4783" s="111" t="str">
        <f>IFERROR(VLOOKUP($I$4&amp;"--"&amp;ROW(A4777),'Clie-F'!$B$5:$Z$7000,13,0),"")</f>
        <v/>
      </c>
    </row>
    <row r="4784" spans="2:7" ht="30" customHeight="1" x14ac:dyDescent="0.3">
      <c r="B4784" s="113">
        <v>4778</v>
      </c>
      <c r="C4784" s="111"/>
      <c r="D4784" s="112"/>
      <c r="E4784" s="111" t="str">
        <f t="shared" ca="1" si="74"/>
        <v/>
      </c>
      <c r="F4784" s="2" t="str">
        <f>IFERROR(VLOOKUP($I$4&amp;"--"&amp;ROW(A4778),'Clie-F'!$B$5:$Z$7000,15,0),"")</f>
        <v/>
      </c>
      <c r="G4784" s="111" t="str">
        <f>IFERROR(VLOOKUP($I$4&amp;"--"&amp;ROW(A4778),'Clie-F'!$B$5:$Z$7000,13,0),"")</f>
        <v/>
      </c>
    </row>
    <row r="4785" spans="2:7" ht="30" customHeight="1" x14ac:dyDescent="0.3">
      <c r="B4785" s="113">
        <v>4779</v>
      </c>
      <c r="C4785" s="111"/>
      <c r="D4785" s="112"/>
      <c r="E4785" s="111" t="str">
        <f t="shared" ca="1" si="74"/>
        <v/>
      </c>
      <c r="F4785" s="2" t="str">
        <f>IFERROR(VLOOKUP($I$4&amp;"--"&amp;ROW(A4779),'Clie-F'!$B$5:$Z$7000,15,0),"")</f>
        <v/>
      </c>
      <c r="G4785" s="111" t="str">
        <f>IFERROR(VLOOKUP($I$4&amp;"--"&amp;ROW(A4779),'Clie-F'!$B$5:$Z$7000,13,0),"")</f>
        <v/>
      </c>
    </row>
    <row r="4786" spans="2:7" ht="30" customHeight="1" x14ac:dyDescent="0.3">
      <c r="B4786" s="113">
        <v>4780</v>
      </c>
      <c r="C4786" s="111"/>
      <c r="D4786" s="112"/>
      <c r="E4786" s="111" t="str">
        <f t="shared" ca="1" si="74"/>
        <v/>
      </c>
      <c r="F4786" s="2" t="str">
        <f>IFERROR(VLOOKUP($I$4&amp;"--"&amp;ROW(A4780),'Clie-F'!$B$5:$Z$7000,15,0),"")</f>
        <v/>
      </c>
      <c r="G4786" s="111" t="str">
        <f>IFERROR(VLOOKUP($I$4&amp;"--"&amp;ROW(A4780),'Clie-F'!$B$5:$Z$7000,13,0),"")</f>
        <v/>
      </c>
    </row>
    <row r="4787" spans="2:7" ht="30" customHeight="1" x14ac:dyDescent="0.3">
      <c r="B4787" s="113">
        <v>4781</v>
      </c>
      <c r="C4787" s="111"/>
      <c r="D4787" s="112"/>
      <c r="E4787" s="111" t="str">
        <f t="shared" ca="1" si="74"/>
        <v/>
      </c>
      <c r="F4787" s="2" t="str">
        <f>IFERROR(VLOOKUP($I$4&amp;"--"&amp;ROW(A4781),'Clie-F'!$B$5:$Z$7000,15,0),"")</f>
        <v/>
      </c>
      <c r="G4787" s="111" t="str">
        <f>IFERROR(VLOOKUP($I$4&amp;"--"&amp;ROW(A4781),'Clie-F'!$B$5:$Z$7000,13,0),"")</f>
        <v/>
      </c>
    </row>
    <row r="4788" spans="2:7" ht="30" customHeight="1" x14ac:dyDescent="0.3">
      <c r="B4788" s="113">
        <v>4782</v>
      </c>
      <c r="C4788" s="111"/>
      <c r="D4788" s="112"/>
      <c r="E4788" s="111" t="str">
        <f t="shared" ca="1" si="74"/>
        <v/>
      </c>
      <c r="F4788" s="2" t="str">
        <f>IFERROR(VLOOKUP($I$4&amp;"--"&amp;ROW(A4782),'Clie-F'!$B$5:$Z$7000,15,0),"")</f>
        <v/>
      </c>
      <c r="G4788" s="111" t="str">
        <f>IFERROR(VLOOKUP($I$4&amp;"--"&amp;ROW(A4782),'Clie-F'!$B$5:$Z$7000,13,0),"")</f>
        <v/>
      </c>
    </row>
    <row r="4789" spans="2:7" ht="30" customHeight="1" x14ac:dyDescent="0.3">
      <c r="B4789" s="113">
        <v>4783</v>
      </c>
      <c r="C4789" s="111"/>
      <c r="D4789" s="112"/>
      <c r="E4789" s="111" t="str">
        <f t="shared" ca="1" si="74"/>
        <v/>
      </c>
      <c r="F4789" s="2" t="str">
        <f>IFERROR(VLOOKUP($I$4&amp;"--"&amp;ROW(A4783),'Clie-F'!$B$5:$Z$7000,15,0),"")</f>
        <v/>
      </c>
      <c r="G4789" s="111" t="str">
        <f>IFERROR(VLOOKUP($I$4&amp;"--"&amp;ROW(A4783),'Clie-F'!$B$5:$Z$7000,13,0),"")</f>
        <v/>
      </c>
    </row>
    <row r="4790" spans="2:7" ht="30" customHeight="1" x14ac:dyDescent="0.3">
      <c r="B4790" s="113">
        <v>4784</v>
      </c>
      <c r="C4790" s="111"/>
      <c r="D4790" s="112"/>
      <c r="E4790" s="111" t="str">
        <f t="shared" ca="1" si="74"/>
        <v/>
      </c>
      <c r="F4790" s="2" t="str">
        <f>IFERROR(VLOOKUP($I$4&amp;"--"&amp;ROW(A4784),'Clie-F'!$B$5:$Z$7000,15,0),"")</f>
        <v/>
      </c>
      <c r="G4790" s="111" t="str">
        <f>IFERROR(VLOOKUP($I$4&amp;"--"&amp;ROW(A4784),'Clie-F'!$B$5:$Z$7000,13,0),"")</f>
        <v/>
      </c>
    </row>
    <row r="4791" spans="2:7" ht="30" customHeight="1" x14ac:dyDescent="0.3">
      <c r="B4791" s="113">
        <v>4785</v>
      </c>
      <c r="C4791" s="111"/>
      <c r="D4791" s="112"/>
      <c r="E4791" s="111" t="str">
        <f t="shared" ca="1" si="74"/>
        <v/>
      </c>
      <c r="F4791" s="2" t="str">
        <f>IFERROR(VLOOKUP($I$4&amp;"--"&amp;ROW(A4785),'Clie-F'!$B$5:$Z$7000,15,0),"")</f>
        <v/>
      </c>
      <c r="G4791" s="111" t="str">
        <f>IFERROR(VLOOKUP($I$4&amp;"--"&amp;ROW(A4785),'Clie-F'!$B$5:$Z$7000,13,0),"")</f>
        <v/>
      </c>
    </row>
    <row r="4792" spans="2:7" ht="30" customHeight="1" x14ac:dyDescent="0.3">
      <c r="B4792" s="113">
        <v>4786</v>
      </c>
      <c r="C4792" s="111"/>
      <c r="D4792" s="112"/>
      <c r="E4792" s="111" t="str">
        <f t="shared" ca="1" si="74"/>
        <v/>
      </c>
      <c r="F4792" s="2" t="str">
        <f>IFERROR(VLOOKUP($I$4&amp;"--"&amp;ROW(A4786),'Clie-F'!$B$5:$Z$7000,15,0),"")</f>
        <v/>
      </c>
      <c r="G4792" s="111" t="str">
        <f>IFERROR(VLOOKUP($I$4&amp;"--"&amp;ROW(A4786),'Clie-F'!$B$5:$Z$7000,13,0),"")</f>
        <v/>
      </c>
    </row>
    <row r="4793" spans="2:7" ht="30" customHeight="1" x14ac:dyDescent="0.3">
      <c r="B4793" s="113">
        <v>4787</v>
      </c>
      <c r="C4793" s="111"/>
      <c r="D4793" s="112"/>
      <c r="E4793" s="111" t="str">
        <f t="shared" ca="1" si="74"/>
        <v/>
      </c>
      <c r="F4793" s="2" t="str">
        <f>IFERROR(VLOOKUP($I$4&amp;"--"&amp;ROW(A4787),'Clie-F'!$B$5:$Z$7000,15,0),"")</f>
        <v/>
      </c>
      <c r="G4793" s="111" t="str">
        <f>IFERROR(VLOOKUP($I$4&amp;"--"&amp;ROW(A4787),'Clie-F'!$B$5:$Z$7000,13,0),"")</f>
        <v/>
      </c>
    </row>
    <row r="4794" spans="2:7" ht="30" customHeight="1" x14ac:dyDescent="0.3">
      <c r="B4794" s="113">
        <v>4788</v>
      </c>
      <c r="C4794" s="111"/>
      <c r="D4794" s="112"/>
      <c r="E4794" s="111" t="str">
        <f t="shared" ca="1" si="74"/>
        <v/>
      </c>
      <c r="F4794" s="2" t="str">
        <f>IFERROR(VLOOKUP($I$4&amp;"--"&amp;ROW(A4788),'Clie-F'!$B$5:$Z$7000,15,0),"")</f>
        <v/>
      </c>
      <c r="G4794" s="111" t="str">
        <f>IFERROR(VLOOKUP($I$4&amp;"--"&amp;ROW(A4788),'Clie-F'!$B$5:$Z$7000,13,0),"")</f>
        <v/>
      </c>
    </row>
    <row r="4795" spans="2:7" ht="30" customHeight="1" x14ac:dyDescent="0.3">
      <c r="B4795" s="113">
        <v>4789</v>
      </c>
      <c r="C4795" s="111"/>
      <c r="D4795" s="112"/>
      <c r="E4795" s="111" t="str">
        <f t="shared" ca="1" si="74"/>
        <v/>
      </c>
      <c r="F4795" s="2" t="str">
        <f>IFERROR(VLOOKUP($I$4&amp;"--"&amp;ROW(A4789),'Clie-F'!$B$5:$Z$7000,15,0),"")</f>
        <v/>
      </c>
      <c r="G4795" s="111" t="str">
        <f>IFERROR(VLOOKUP($I$4&amp;"--"&amp;ROW(A4789),'Clie-F'!$B$5:$Z$7000,13,0),"")</f>
        <v/>
      </c>
    </row>
    <row r="4796" spans="2:7" ht="30" customHeight="1" x14ac:dyDescent="0.3">
      <c r="B4796" s="113">
        <v>4790</v>
      </c>
      <c r="C4796" s="111"/>
      <c r="D4796" s="112"/>
      <c r="E4796" s="111" t="str">
        <f t="shared" ca="1" si="74"/>
        <v/>
      </c>
      <c r="F4796" s="2" t="str">
        <f>IFERROR(VLOOKUP($I$4&amp;"--"&amp;ROW(A4790),'Clie-F'!$B$5:$Z$7000,15,0),"")</f>
        <v/>
      </c>
      <c r="G4796" s="111" t="str">
        <f>IFERROR(VLOOKUP($I$4&amp;"--"&amp;ROW(A4790),'Clie-F'!$B$5:$Z$7000,13,0),"")</f>
        <v/>
      </c>
    </row>
    <row r="4797" spans="2:7" ht="30" customHeight="1" x14ac:dyDescent="0.3">
      <c r="B4797" s="113">
        <v>4791</v>
      </c>
      <c r="C4797" s="111"/>
      <c r="D4797" s="112"/>
      <c r="E4797" s="111" t="str">
        <f t="shared" ca="1" si="74"/>
        <v/>
      </c>
      <c r="F4797" s="2" t="str">
        <f>IFERROR(VLOOKUP($I$4&amp;"--"&amp;ROW(A4791),'Clie-F'!$B$5:$Z$7000,15,0),"")</f>
        <v/>
      </c>
      <c r="G4797" s="111" t="str">
        <f>IFERROR(VLOOKUP($I$4&amp;"--"&amp;ROW(A4791),'Clie-F'!$B$5:$Z$7000,13,0),"")</f>
        <v/>
      </c>
    </row>
    <row r="4798" spans="2:7" ht="30" customHeight="1" x14ac:dyDescent="0.3">
      <c r="B4798" s="113">
        <v>4792</v>
      </c>
      <c r="C4798" s="111"/>
      <c r="D4798" s="112"/>
      <c r="E4798" s="111" t="str">
        <f t="shared" ca="1" si="74"/>
        <v/>
      </c>
      <c r="F4798" s="2" t="str">
        <f>IFERROR(VLOOKUP($I$4&amp;"--"&amp;ROW(A4792),'Clie-F'!$B$5:$Z$7000,15,0),"")</f>
        <v/>
      </c>
      <c r="G4798" s="111" t="str">
        <f>IFERROR(VLOOKUP($I$4&amp;"--"&amp;ROW(A4792),'Clie-F'!$B$5:$Z$7000,13,0),"")</f>
        <v/>
      </c>
    </row>
    <row r="4799" spans="2:7" ht="30" customHeight="1" x14ac:dyDescent="0.3">
      <c r="B4799" s="113">
        <v>4793</v>
      </c>
      <c r="C4799" s="111"/>
      <c r="D4799" s="112"/>
      <c r="E4799" s="111" t="str">
        <f t="shared" ref="E4799:E4862" ca="1" si="75">IF(D4799,DATEDIF(D4799,TODAY(),"Y"),"")</f>
        <v/>
      </c>
      <c r="F4799" s="2" t="str">
        <f>IFERROR(VLOOKUP($I$4&amp;"--"&amp;ROW(A4793),'Clie-F'!$B$5:$Z$7000,15,0),"")</f>
        <v/>
      </c>
      <c r="G4799" s="111" t="str">
        <f>IFERROR(VLOOKUP($I$4&amp;"--"&amp;ROW(A4793),'Clie-F'!$B$5:$Z$7000,13,0),"")</f>
        <v/>
      </c>
    </row>
    <row r="4800" spans="2:7" ht="30" customHeight="1" x14ac:dyDescent="0.3">
      <c r="B4800" s="113">
        <v>4794</v>
      </c>
      <c r="C4800" s="111"/>
      <c r="D4800" s="112"/>
      <c r="E4800" s="111" t="str">
        <f t="shared" ca="1" si="75"/>
        <v/>
      </c>
      <c r="F4800" s="2" t="str">
        <f>IFERROR(VLOOKUP($I$4&amp;"--"&amp;ROW(A4794),'Clie-F'!$B$5:$Z$7000,15,0),"")</f>
        <v/>
      </c>
      <c r="G4800" s="111" t="str">
        <f>IFERROR(VLOOKUP($I$4&amp;"--"&amp;ROW(A4794),'Clie-F'!$B$5:$Z$7000,13,0),"")</f>
        <v/>
      </c>
    </row>
    <row r="4801" spans="2:7" ht="30" customHeight="1" x14ac:dyDescent="0.3">
      <c r="B4801" s="113">
        <v>4795</v>
      </c>
      <c r="C4801" s="111"/>
      <c r="D4801" s="112"/>
      <c r="E4801" s="111" t="str">
        <f t="shared" ca="1" si="75"/>
        <v/>
      </c>
      <c r="F4801" s="2" t="str">
        <f>IFERROR(VLOOKUP($I$4&amp;"--"&amp;ROW(A4795),'Clie-F'!$B$5:$Z$7000,15,0),"")</f>
        <v/>
      </c>
      <c r="G4801" s="111" t="str">
        <f>IFERROR(VLOOKUP($I$4&amp;"--"&amp;ROW(A4795),'Clie-F'!$B$5:$Z$7000,13,0),"")</f>
        <v/>
      </c>
    </row>
    <row r="4802" spans="2:7" ht="30" customHeight="1" x14ac:dyDescent="0.3">
      <c r="B4802" s="113">
        <v>4796</v>
      </c>
      <c r="C4802" s="111"/>
      <c r="D4802" s="112"/>
      <c r="E4802" s="111" t="str">
        <f t="shared" ca="1" si="75"/>
        <v/>
      </c>
      <c r="F4802" s="2" t="str">
        <f>IFERROR(VLOOKUP($I$4&amp;"--"&amp;ROW(A4796),'Clie-F'!$B$5:$Z$7000,15,0),"")</f>
        <v/>
      </c>
      <c r="G4802" s="111" t="str">
        <f>IFERROR(VLOOKUP($I$4&amp;"--"&amp;ROW(A4796),'Clie-F'!$B$5:$Z$7000,13,0),"")</f>
        <v/>
      </c>
    </row>
    <row r="4803" spans="2:7" ht="30" customHeight="1" x14ac:dyDescent="0.3">
      <c r="B4803" s="113">
        <v>4797</v>
      </c>
      <c r="C4803" s="111"/>
      <c r="D4803" s="112"/>
      <c r="E4803" s="111" t="str">
        <f t="shared" ca="1" si="75"/>
        <v/>
      </c>
      <c r="F4803" s="2" t="str">
        <f>IFERROR(VLOOKUP($I$4&amp;"--"&amp;ROW(A4797),'Clie-F'!$B$5:$Z$7000,15,0),"")</f>
        <v/>
      </c>
      <c r="G4803" s="111" t="str">
        <f>IFERROR(VLOOKUP($I$4&amp;"--"&amp;ROW(A4797),'Clie-F'!$B$5:$Z$7000,13,0),"")</f>
        <v/>
      </c>
    </row>
    <row r="4804" spans="2:7" ht="30" customHeight="1" x14ac:dyDescent="0.3">
      <c r="B4804" s="113">
        <v>4798</v>
      </c>
      <c r="C4804" s="111"/>
      <c r="D4804" s="112"/>
      <c r="E4804" s="111" t="str">
        <f t="shared" ca="1" si="75"/>
        <v/>
      </c>
      <c r="F4804" s="2" t="str">
        <f>IFERROR(VLOOKUP($I$4&amp;"--"&amp;ROW(A4798),'Clie-F'!$B$5:$Z$7000,15,0),"")</f>
        <v/>
      </c>
      <c r="G4804" s="111" t="str">
        <f>IFERROR(VLOOKUP($I$4&amp;"--"&amp;ROW(A4798),'Clie-F'!$B$5:$Z$7000,13,0),"")</f>
        <v/>
      </c>
    </row>
    <row r="4805" spans="2:7" ht="30" customHeight="1" x14ac:dyDescent="0.3">
      <c r="B4805" s="113">
        <v>4799</v>
      </c>
      <c r="C4805" s="111"/>
      <c r="D4805" s="112"/>
      <c r="E4805" s="111" t="str">
        <f t="shared" ca="1" si="75"/>
        <v/>
      </c>
      <c r="F4805" s="2" t="str">
        <f>IFERROR(VLOOKUP($I$4&amp;"--"&amp;ROW(A4799),'Clie-F'!$B$5:$Z$7000,15,0),"")</f>
        <v/>
      </c>
      <c r="G4805" s="111" t="str">
        <f>IFERROR(VLOOKUP($I$4&amp;"--"&amp;ROW(A4799),'Clie-F'!$B$5:$Z$7000,13,0),"")</f>
        <v/>
      </c>
    </row>
    <row r="4806" spans="2:7" ht="30" customHeight="1" x14ac:dyDescent="0.3">
      <c r="B4806" s="113">
        <v>4800</v>
      </c>
      <c r="C4806" s="111"/>
      <c r="D4806" s="112"/>
      <c r="E4806" s="111" t="str">
        <f t="shared" ca="1" si="75"/>
        <v/>
      </c>
      <c r="F4806" s="2" t="str">
        <f>IFERROR(VLOOKUP($I$4&amp;"--"&amp;ROW(A4800),'Clie-F'!$B$5:$Z$7000,15,0),"")</f>
        <v/>
      </c>
      <c r="G4806" s="111" t="str">
        <f>IFERROR(VLOOKUP($I$4&amp;"--"&amp;ROW(A4800),'Clie-F'!$B$5:$Z$7000,13,0),"")</f>
        <v/>
      </c>
    </row>
    <row r="4807" spans="2:7" ht="30" customHeight="1" x14ac:dyDescent="0.3">
      <c r="B4807" s="113">
        <v>4801</v>
      </c>
      <c r="C4807" s="111"/>
      <c r="D4807" s="112"/>
      <c r="E4807" s="111" t="str">
        <f t="shared" ca="1" si="75"/>
        <v/>
      </c>
      <c r="F4807" s="2" t="str">
        <f>IFERROR(VLOOKUP($I$4&amp;"--"&amp;ROW(A4801),'Clie-F'!$B$5:$Z$7000,15,0),"")</f>
        <v/>
      </c>
      <c r="G4807" s="111" t="str">
        <f>IFERROR(VLOOKUP($I$4&amp;"--"&amp;ROW(A4801),'Clie-F'!$B$5:$Z$7000,13,0),"")</f>
        <v/>
      </c>
    </row>
    <row r="4808" spans="2:7" ht="30" customHeight="1" x14ac:dyDescent="0.3">
      <c r="B4808" s="113">
        <v>4802</v>
      </c>
      <c r="C4808" s="111"/>
      <c r="D4808" s="112"/>
      <c r="E4808" s="111" t="str">
        <f t="shared" ca="1" si="75"/>
        <v/>
      </c>
      <c r="F4808" s="2" t="str">
        <f>IFERROR(VLOOKUP($I$4&amp;"--"&amp;ROW(A4802),'Clie-F'!$B$5:$Z$7000,15,0),"")</f>
        <v/>
      </c>
      <c r="G4808" s="111" t="str">
        <f>IFERROR(VLOOKUP($I$4&amp;"--"&amp;ROW(A4802),'Clie-F'!$B$5:$Z$7000,13,0),"")</f>
        <v/>
      </c>
    </row>
    <row r="4809" spans="2:7" ht="30" customHeight="1" x14ac:dyDescent="0.3">
      <c r="B4809" s="113">
        <v>4803</v>
      </c>
      <c r="C4809" s="111"/>
      <c r="D4809" s="112"/>
      <c r="E4809" s="111" t="str">
        <f t="shared" ca="1" si="75"/>
        <v/>
      </c>
      <c r="F4809" s="2" t="str">
        <f>IFERROR(VLOOKUP($I$4&amp;"--"&amp;ROW(A4803),'Clie-F'!$B$5:$Z$7000,15,0),"")</f>
        <v/>
      </c>
      <c r="G4809" s="111" t="str">
        <f>IFERROR(VLOOKUP($I$4&amp;"--"&amp;ROW(A4803),'Clie-F'!$B$5:$Z$7000,13,0),"")</f>
        <v/>
      </c>
    </row>
    <row r="4810" spans="2:7" ht="30" customHeight="1" x14ac:dyDescent="0.3">
      <c r="B4810" s="113">
        <v>4804</v>
      </c>
      <c r="C4810" s="111"/>
      <c r="D4810" s="112"/>
      <c r="E4810" s="111" t="str">
        <f t="shared" ca="1" si="75"/>
        <v/>
      </c>
      <c r="F4810" s="2" t="str">
        <f>IFERROR(VLOOKUP($I$4&amp;"--"&amp;ROW(A4804),'Clie-F'!$B$5:$Z$7000,15,0),"")</f>
        <v/>
      </c>
      <c r="G4810" s="111" t="str">
        <f>IFERROR(VLOOKUP($I$4&amp;"--"&amp;ROW(A4804),'Clie-F'!$B$5:$Z$7000,13,0),"")</f>
        <v/>
      </c>
    </row>
    <row r="4811" spans="2:7" ht="30" customHeight="1" x14ac:dyDescent="0.3">
      <c r="B4811" s="113">
        <v>4805</v>
      </c>
      <c r="C4811" s="111"/>
      <c r="D4811" s="112"/>
      <c r="E4811" s="111" t="str">
        <f t="shared" ca="1" si="75"/>
        <v/>
      </c>
      <c r="F4811" s="2" t="str">
        <f>IFERROR(VLOOKUP($I$4&amp;"--"&amp;ROW(A4805),'Clie-F'!$B$5:$Z$7000,15,0),"")</f>
        <v/>
      </c>
      <c r="G4811" s="111" t="str">
        <f>IFERROR(VLOOKUP($I$4&amp;"--"&amp;ROW(A4805),'Clie-F'!$B$5:$Z$7000,13,0),"")</f>
        <v/>
      </c>
    </row>
    <row r="4812" spans="2:7" ht="30" customHeight="1" x14ac:dyDescent="0.3">
      <c r="B4812" s="113">
        <v>4806</v>
      </c>
      <c r="C4812" s="111"/>
      <c r="D4812" s="112"/>
      <c r="E4812" s="111" t="str">
        <f t="shared" ca="1" si="75"/>
        <v/>
      </c>
      <c r="F4812" s="2" t="str">
        <f>IFERROR(VLOOKUP($I$4&amp;"--"&amp;ROW(A4806),'Clie-F'!$B$5:$Z$7000,15,0),"")</f>
        <v/>
      </c>
      <c r="G4812" s="111" t="str">
        <f>IFERROR(VLOOKUP($I$4&amp;"--"&amp;ROW(A4806),'Clie-F'!$B$5:$Z$7000,13,0),"")</f>
        <v/>
      </c>
    </row>
    <row r="4813" spans="2:7" ht="30" customHeight="1" x14ac:dyDescent="0.3">
      <c r="B4813" s="113">
        <v>4807</v>
      </c>
      <c r="C4813" s="111"/>
      <c r="D4813" s="112"/>
      <c r="E4813" s="111" t="str">
        <f t="shared" ca="1" si="75"/>
        <v/>
      </c>
      <c r="F4813" s="2" t="str">
        <f>IFERROR(VLOOKUP($I$4&amp;"--"&amp;ROW(A4807),'Clie-F'!$B$5:$Z$7000,15,0),"")</f>
        <v/>
      </c>
      <c r="G4813" s="111" t="str">
        <f>IFERROR(VLOOKUP($I$4&amp;"--"&amp;ROW(A4807),'Clie-F'!$B$5:$Z$7000,13,0),"")</f>
        <v/>
      </c>
    </row>
    <row r="4814" spans="2:7" ht="30" customHeight="1" x14ac:dyDescent="0.3">
      <c r="B4814" s="113">
        <v>4808</v>
      </c>
      <c r="C4814" s="111"/>
      <c r="D4814" s="112"/>
      <c r="E4814" s="111" t="str">
        <f t="shared" ca="1" si="75"/>
        <v/>
      </c>
      <c r="F4814" s="2" t="str">
        <f>IFERROR(VLOOKUP($I$4&amp;"--"&amp;ROW(A4808),'Clie-F'!$B$5:$Z$7000,15,0),"")</f>
        <v/>
      </c>
      <c r="G4814" s="111" t="str">
        <f>IFERROR(VLOOKUP($I$4&amp;"--"&amp;ROW(A4808),'Clie-F'!$B$5:$Z$7000,13,0),"")</f>
        <v/>
      </c>
    </row>
    <row r="4815" spans="2:7" ht="30" customHeight="1" x14ac:dyDescent="0.3">
      <c r="B4815" s="113">
        <v>4809</v>
      </c>
      <c r="C4815" s="111"/>
      <c r="D4815" s="112"/>
      <c r="E4815" s="111" t="str">
        <f t="shared" ca="1" si="75"/>
        <v/>
      </c>
      <c r="F4815" s="2" t="str">
        <f>IFERROR(VLOOKUP($I$4&amp;"--"&amp;ROW(A4809),'Clie-F'!$B$5:$Z$7000,15,0),"")</f>
        <v/>
      </c>
      <c r="G4815" s="111" t="str">
        <f>IFERROR(VLOOKUP($I$4&amp;"--"&amp;ROW(A4809),'Clie-F'!$B$5:$Z$7000,13,0),"")</f>
        <v/>
      </c>
    </row>
    <row r="4816" spans="2:7" ht="30" customHeight="1" x14ac:dyDescent="0.3">
      <c r="B4816" s="113">
        <v>4810</v>
      </c>
      <c r="C4816" s="111"/>
      <c r="D4816" s="112"/>
      <c r="E4816" s="111" t="str">
        <f t="shared" ca="1" si="75"/>
        <v/>
      </c>
      <c r="F4816" s="2" t="str">
        <f>IFERROR(VLOOKUP($I$4&amp;"--"&amp;ROW(A4810),'Clie-F'!$B$5:$Z$7000,15,0),"")</f>
        <v/>
      </c>
      <c r="G4816" s="111" t="str">
        <f>IFERROR(VLOOKUP($I$4&amp;"--"&amp;ROW(A4810),'Clie-F'!$B$5:$Z$7000,13,0),"")</f>
        <v/>
      </c>
    </row>
    <row r="4817" spans="2:7" ht="30" customHeight="1" x14ac:dyDescent="0.3">
      <c r="B4817" s="113">
        <v>4811</v>
      </c>
      <c r="C4817" s="111"/>
      <c r="D4817" s="112"/>
      <c r="E4817" s="111" t="str">
        <f t="shared" ca="1" si="75"/>
        <v/>
      </c>
      <c r="F4817" s="2" t="str">
        <f>IFERROR(VLOOKUP($I$4&amp;"--"&amp;ROW(A4811),'Clie-F'!$B$5:$Z$7000,15,0),"")</f>
        <v/>
      </c>
      <c r="G4817" s="111" t="str">
        <f>IFERROR(VLOOKUP($I$4&amp;"--"&amp;ROW(A4811),'Clie-F'!$B$5:$Z$7000,13,0),"")</f>
        <v/>
      </c>
    </row>
    <row r="4818" spans="2:7" ht="30" customHeight="1" x14ac:dyDescent="0.3">
      <c r="B4818" s="113">
        <v>4812</v>
      </c>
      <c r="C4818" s="111"/>
      <c r="D4818" s="112"/>
      <c r="E4818" s="111" t="str">
        <f t="shared" ca="1" si="75"/>
        <v/>
      </c>
      <c r="F4818" s="2" t="str">
        <f>IFERROR(VLOOKUP($I$4&amp;"--"&amp;ROW(A4812),'Clie-F'!$B$5:$Z$7000,15,0),"")</f>
        <v/>
      </c>
      <c r="G4818" s="111" t="str">
        <f>IFERROR(VLOOKUP($I$4&amp;"--"&amp;ROW(A4812),'Clie-F'!$B$5:$Z$7000,13,0),"")</f>
        <v/>
      </c>
    </row>
    <row r="4819" spans="2:7" ht="30" customHeight="1" x14ac:dyDescent="0.3">
      <c r="B4819" s="113">
        <v>4813</v>
      </c>
      <c r="C4819" s="111"/>
      <c r="D4819" s="112"/>
      <c r="E4819" s="111" t="str">
        <f t="shared" ca="1" si="75"/>
        <v/>
      </c>
      <c r="F4819" s="2" t="str">
        <f>IFERROR(VLOOKUP($I$4&amp;"--"&amp;ROW(A4813),'Clie-F'!$B$5:$Z$7000,15,0),"")</f>
        <v/>
      </c>
      <c r="G4819" s="111" t="str">
        <f>IFERROR(VLOOKUP($I$4&amp;"--"&amp;ROW(A4813),'Clie-F'!$B$5:$Z$7000,13,0),"")</f>
        <v/>
      </c>
    </row>
    <row r="4820" spans="2:7" ht="30" customHeight="1" x14ac:dyDescent="0.3">
      <c r="B4820" s="113">
        <v>4814</v>
      </c>
      <c r="C4820" s="111"/>
      <c r="D4820" s="112"/>
      <c r="E4820" s="111" t="str">
        <f t="shared" ca="1" si="75"/>
        <v/>
      </c>
      <c r="F4820" s="2" t="str">
        <f>IFERROR(VLOOKUP($I$4&amp;"--"&amp;ROW(A4814),'Clie-F'!$B$5:$Z$7000,15,0),"")</f>
        <v/>
      </c>
      <c r="G4820" s="111" t="str">
        <f>IFERROR(VLOOKUP($I$4&amp;"--"&amp;ROW(A4814),'Clie-F'!$B$5:$Z$7000,13,0),"")</f>
        <v/>
      </c>
    </row>
    <row r="4821" spans="2:7" ht="30" customHeight="1" x14ac:dyDescent="0.3">
      <c r="B4821" s="113">
        <v>4815</v>
      </c>
      <c r="C4821" s="111"/>
      <c r="D4821" s="112"/>
      <c r="E4821" s="111" t="str">
        <f t="shared" ca="1" si="75"/>
        <v/>
      </c>
      <c r="F4821" s="2" t="str">
        <f>IFERROR(VLOOKUP($I$4&amp;"--"&amp;ROW(A4815),'Clie-F'!$B$5:$Z$7000,15,0),"")</f>
        <v/>
      </c>
      <c r="G4821" s="111" t="str">
        <f>IFERROR(VLOOKUP($I$4&amp;"--"&amp;ROW(A4815),'Clie-F'!$B$5:$Z$7000,13,0),"")</f>
        <v/>
      </c>
    </row>
    <row r="4822" spans="2:7" ht="30" customHeight="1" x14ac:dyDescent="0.3">
      <c r="B4822" s="113">
        <v>4816</v>
      </c>
      <c r="C4822" s="111"/>
      <c r="D4822" s="112"/>
      <c r="E4822" s="111" t="str">
        <f t="shared" ca="1" si="75"/>
        <v/>
      </c>
      <c r="F4822" s="2" t="str">
        <f>IFERROR(VLOOKUP($I$4&amp;"--"&amp;ROW(A4816),'Clie-F'!$B$5:$Z$7000,15,0),"")</f>
        <v/>
      </c>
      <c r="G4822" s="111" t="str">
        <f>IFERROR(VLOOKUP($I$4&amp;"--"&amp;ROW(A4816),'Clie-F'!$B$5:$Z$7000,13,0),"")</f>
        <v/>
      </c>
    </row>
    <row r="4823" spans="2:7" ht="30" customHeight="1" x14ac:dyDescent="0.3">
      <c r="B4823" s="113">
        <v>4817</v>
      </c>
      <c r="C4823" s="111"/>
      <c r="D4823" s="112"/>
      <c r="E4823" s="111" t="str">
        <f t="shared" ca="1" si="75"/>
        <v/>
      </c>
      <c r="F4823" s="2" t="str">
        <f>IFERROR(VLOOKUP($I$4&amp;"--"&amp;ROW(A4817),'Clie-F'!$B$5:$Z$7000,15,0),"")</f>
        <v/>
      </c>
      <c r="G4823" s="111" t="str">
        <f>IFERROR(VLOOKUP($I$4&amp;"--"&amp;ROW(A4817),'Clie-F'!$B$5:$Z$7000,13,0),"")</f>
        <v/>
      </c>
    </row>
    <row r="4824" spans="2:7" ht="30" customHeight="1" x14ac:dyDescent="0.3">
      <c r="B4824" s="113">
        <v>4818</v>
      </c>
      <c r="C4824" s="111"/>
      <c r="D4824" s="112"/>
      <c r="E4824" s="111" t="str">
        <f t="shared" ca="1" si="75"/>
        <v/>
      </c>
      <c r="F4824" s="2" t="str">
        <f>IFERROR(VLOOKUP($I$4&amp;"--"&amp;ROW(A4818),'Clie-F'!$B$5:$Z$7000,15,0),"")</f>
        <v/>
      </c>
      <c r="G4824" s="111" t="str">
        <f>IFERROR(VLOOKUP($I$4&amp;"--"&amp;ROW(A4818),'Clie-F'!$B$5:$Z$7000,13,0),"")</f>
        <v/>
      </c>
    </row>
    <row r="4825" spans="2:7" ht="30" customHeight="1" x14ac:dyDescent="0.3">
      <c r="B4825" s="113">
        <v>4819</v>
      </c>
      <c r="C4825" s="111"/>
      <c r="D4825" s="112"/>
      <c r="E4825" s="111" t="str">
        <f t="shared" ca="1" si="75"/>
        <v/>
      </c>
      <c r="F4825" s="2" t="str">
        <f>IFERROR(VLOOKUP($I$4&amp;"--"&amp;ROW(A4819),'Clie-F'!$B$5:$Z$7000,15,0),"")</f>
        <v/>
      </c>
      <c r="G4825" s="111" t="str">
        <f>IFERROR(VLOOKUP($I$4&amp;"--"&amp;ROW(A4819),'Clie-F'!$B$5:$Z$7000,13,0),"")</f>
        <v/>
      </c>
    </row>
    <row r="4826" spans="2:7" ht="30" customHeight="1" x14ac:dyDescent="0.3">
      <c r="B4826" s="113">
        <v>4820</v>
      </c>
      <c r="C4826" s="111"/>
      <c r="D4826" s="112"/>
      <c r="E4826" s="111" t="str">
        <f t="shared" ca="1" si="75"/>
        <v/>
      </c>
      <c r="F4826" s="2" t="str">
        <f>IFERROR(VLOOKUP($I$4&amp;"--"&amp;ROW(A4820),'Clie-F'!$B$5:$Z$7000,15,0),"")</f>
        <v/>
      </c>
      <c r="G4826" s="111" t="str">
        <f>IFERROR(VLOOKUP($I$4&amp;"--"&amp;ROW(A4820),'Clie-F'!$B$5:$Z$7000,13,0),"")</f>
        <v/>
      </c>
    </row>
    <row r="4827" spans="2:7" ht="30" customHeight="1" x14ac:dyDescent="0.3">
      <c r="B4827" s="113">
        <v>4821</v>
      </c>
      <c r="C4827" s="111"/>
      <c r="D4827" s="112"/>
      <c r="E4827" s="111" t="str">
        <f t="shared" ca="1" si="75"/>
        <v/>
      </c>
      <c r="F4827" s="2" t="str">
        <f>IFERROR(VLOOKUP($I$4&amp;"--"&amp;ROW(A4821),'Clie-F'!$B$5:$Z$7000,15,0),"")</f>
        <v/>
      </c>
      <c r="G4827" s="111" t="str">
        <f>IFERROR(VLOOKUP($I$4&amp;"--"&amp;ROW(A4821),'Clie-F'!$B$5:$Z$7000,13,0),"")</f>
        <v/>
      </c>
    </row>
    <row r="4828" spans="2:7" ht="30" customHeight="1" x14ac:dyDescent="0.3">
      <c r="B4828" s="113">
        <v>4822</v>
      </c>
      <c r="C4828" s="111"/>
      <c r="D4828" s="112"/>
      <c r="E4828" s="111" t="str">
        <f t="shared" ca="1" si="75"/>
        <v/>
      </c>
      <c r="F4828" s="2" t="str">
        <f>IFERROR(VLOOKUP($I$4&amp;"--"&amp;ROW(A4822),'Clie-F'!$B$5:$Z$7000,15,0),"")</f>
        <v/>
      </c>
      <c r="G4828" s="111" t="str">
        <f>IFERROR(VLOOKUP($I$4&amp;"--"&amp;ROW(A4822),'Clie-F'!$B$5:$Z$7000,13,0),"")</f>
        <v/>
      </c>
    </row>
    <row r="4829" spans="2:7" ht="30" customHeight="1" x14ac:dyDescent="0.3">
      <c r="B4829" s="113">
        <v>4823</v>
      </c>
      <c r="C4829" s="111"/>
      <c r="D4829" s="112"/>
      <c r="E4829" s="111" t="str">
        <f t="shared" ca="1" si="75"/>
        <v/>
      </c>
      <c r="F4829" s="2" t="str">
        <f>IFERROR(VLOOKUP($I$4&amp;"--"&amp;ROW(A4823),'Clie-F'!$B$5:$Z$7000,15,0),"")</f>
        <v/>
      </c>
      <c r="G4829" s="111" t="str">
        <f>IFERROR(VLOOKUP($I$4&amp;"--"&amp;ROW(A4823),'Clie-F'!$B$5:$Z$7000,13,0),"")</f>
        <v/>
      </c>
    </row>
    <row r="4830" spans="2:7" ht="30" customHeight="1" x14ac:dyDescent="0.3">
      <c r="B4830" s="113">
        <v>4824</v>
      </c>
      <c r="C4830" s="111"/>
      <c r="D4830" s="112"/>
      <c r="E4830" s="111" t="str">
        <f t="shared" ca="1" si="75"/>
        <v/>
      </c>
      <c r="F4830" s="2" t="str">
        <f>IFERROR(VLOOKUP($I$4&amp;"--"&amp;ROW(A4824),'Clie-F'!$B$5:$Z$7000,15,0),"")</f>
        <v/>
      </c>
      <c r="G4830" s="111" t="str">
        <f>IFERROR(VLOOKUP($I$4&amp;"--"&amp;ROW(A4824),'Clie-F'!$B$5:$Z$7000,13,0),"")</f>
        <v/>
      </c>
    </row>
    <row r="4831" spans="2:7" ht="30" customHeight="1" x14ac:dyDescent="0.3">
      <c r="B4831" s="113">
        <v>4825</v>
      </c>
      <c r="C4831" s="111"/>
      <c r="D4831" s="112"/>
      <c r="E4831" s="111" t="str">
        <f t="shared" ca="1" si="75"/>
        <v/>
      </c>
      <c r="F4831" s="2" t="str">
        <f>IFERROR(VLOOKUP($I$4&amp;"--"&amp;ROW(A4825),'Clie-F'!$B$5:$Z$7000,15,0),"")</f>
        <v/>
      </c>
      <c r="G4831" s="111" t="str">
        <f>IFERROR(VLOOKUP($I$4&amp;"--"&amp;ROW(A4825),'Clie-F'!$B$5:$Z$7000,13,0),"")</f>
        <v/>
      </c>
    </row>
    <row r="4832" spans="2:7" ht="30" customHeight="1" x14ac:dyDescent="0.3">
      <c r="B4832" s="113">
        <v>4826</v>
      </c>
      <c r="C4832" s="111"/>
      <c r="D4832" s="112"/>
      <c r="E4832" s="111" t="str">
        <f t="shared" ca="1" si="75"/>
        <v/>
      </c>
      <c r="F4832" s="2" t="str">
        <f>IFERROR(VLOOKUP($I$4&amp;"--"&amp;ROW(A4826),'Clie-F'!$B$5:$Z$7000,15,0),"")</f>
        <v/>
      </c>
      <c r="G4832" s="111" t="str">
        <f>IFERROR(VLOOKUP($I$4&amp;"--"&amp;ROW(A4826),'Clie-F'!$B$5:$Z$7000,13,0),"")</f>
        <v/>
      </c>
    </row>
    <row r="4833" spans="2:7" ht="30" customHeight="1" x14ac:dyDescent="0.3">
      <c r="B4833" s="113">
        <v>4827</v>
      </c>
      <c r="C4833" s="111"/>
      <c r="D4833" s="112"/>
      <c r="E4833" s="111" t="str">
        <f t="shared" ca="1" si="75"/>
        <v/>
      </c>
      <c r="F4833" s="2" t="str">
        <f>IFERROR(VLOOKUP($I$4&amp;"--"&amp;ROW(A4827),'Clie-F'!$B$5:$Z$7000,15,0),"")</f>
        <v/>
      </c>
      <c r="G4833" s="111" t="str">
        <f>IFERROR(VLOOKUP($I$4&amp;"--"&amp;ROW(A4827),'Clie-F'!$B$5:$Z$7000,13,0),"")</f>
        <v/>
      </c>
    </row>
    <row r="4834" spans="2:7" ht="30" customHeight="1" x14ac:dyDescent="0.3">
      <c r="B4834" s="113">
        <v>4828</v>
      </c>
      <c r="C4834" s="111"/>
      <c r="D4834" s="112"/>
      <c r="E4834" s="111" t="str">
        <f t="shared" ca="1" si="75"/>
        <v/>
      </c>
      <c r="F4834" s="2" t="str">
        <f>IFERROR(VLOOKUP($I$4&amp;"--"&amp;ROW(A4828),'Clie-F'!$B$5:$Z$7000,15,0),"")</f>
        <v/>
      </c>
      <c r="G4834" s="111" t="str">
        <f>IFERROR(VLOOKUP($I$4&amp;"--"&amp;ROW(A4828),'Clie-F'!$B$5:$Z$7000,13,0),"")</f>
        <v/>
      </c>
    </row>
    <row r="4835" spans="2:7" ht="30" customHeight="1" x14ac:dyDescent="0.3">
      <c r="B4835" s="113">
        <v>4829</v>
      </c>
      <c r="C4835" s="111"/>
      <c r="D4835" s="112"/>
      <c r="E4835" s="111" t="str">
        <f t="shared" ca="1" si="75"/>
        <v/>
      </c>
      <c r="F4835" s="2" t="str">
        <f>IFERROR(VLOOKUP($I$4&amp;"--"&amp;ROW(A4829),'Clie-F'!$B$5:$Z$7000,15,0),"")</f>
        <v/>
      </c>
      <c r="G4835" s="111" t="str">
        <f>IFERROR(VLOOKUP($I$4&amp;"--"&amp;ROW(A4829),'Clie-F'!$B$5:$Z$7000,13,0),"")</f>
        <v/>
      </c>
    </row>
    <row r="4836" spans="2:7" ht="30" customHeight="1" x14ac:dyDescent="0.3">
      <c r="B4836" s="113">
        <v>4830</v>
      </c>
      <c r="C4836" s="111"/>
      <c r="D4836" s="112"/>
      <c r="E4836" s="111" t="str">
        <f t="shared" ca="1" si="75"/>
        <v/>
      </c>
      <c r="F4836" s="2" t="str">
        <f>IFERROR(VLOOKUP($I$4&amp;"--"&amp;ROW(A4830),'Clie-F'!$B$5:$Z$7000,15,0),"")</f>
        <v/>
      </c>
      <c r="G4836" s="111" t="str">
        <f>IFERROR(VLOOKUP($I$4&amp;"--"&amp;ROW(A4830),'Clie-F'!$B$5:$Z$7000,13,0),"")</f>
        <v/>
      </c>
    </row>
    <row r="4837" spans="2:7" ht="30" customHeight="1" x14ac:dyDescent="0.3">
      <c r="B4837" s="113">
        <v>4831</v>
      </c>
      <c r="C4837" s="111"/>
      <c r="D4837" s="112"/>
      <c r="E4837" s="111" t="str">
        <f t="shared" ca="1" si="75"/>
        <v/>
      </c>
      <c r="F4837" s="2" t="str">
        <f>IFERROR(VLOOKUP($I$4&amp;"--"&amp;ROW(A4831),'Clie-F'!$B$5:$Z$7000,15,0),"")</f>
        <v/>
      </c>
      <c r="G4837" s="111" t="str">
        <f>IFERROR(VLOOKUP($I$4&amp;"--"&amp;ROW(A4831),'Clie-F'!$B$5:$Z$7000,13,0),"")</f>
        <v/>
      </c>
    </row>
    <row r="4838" spans="2:7" ht="30" customHeight="1" x14ac:dyDescent="0.3">
      <c r="B4838" s="113">
        <v>4832</v>
      </c>
      <c r="C4838" s="111"/>
      <c r="D4838" s="112"/>
      <c r="E4838" s="111" t="str">
        <f t="shared" ca="1" si="75"/>
        <v/>
      </c>
      <c r="F4838" s="2" t="str">
        <f>IFERROR(VLOOKUP($I$4&amp;"--"&amp;ROW(A4832),'Clie-F'!$B$5:$Z$7000,15,0),"")</f>
        <v/>
      </c>
      <c r="G4838" s="111" t="str">
        <f>IFERROR(VLOOKUP($I$4&amp;"--"&amp;ROW(A4832),'Clie-F'!$B$5:$Z$7000,13,0),"")</f>
        <v/>
      </c>
    </row>
    <row r="4839" spans="2:7" ht="30" customHeight="1" x14ac:dyDescent="0.3">
      <c r="B4839" s="113">
        <v>4833</v>
      </c>
      <c r="C4839" s="111"/>
      <c r="D4839" s="112"/>
      <c r="E4839" s="111" t="str">
        <f t="shared" ca="1" si="75"/>
        <v/>
      </c>
      <c r="F4839" s="2" t="str">
        <f>IFERROR(VLOOKUP($I$4&amp;"--"&amp;ROW(A4833),'Clie-F'!$B$5:$Z$7000,15,0),"")</f>
        <v/>
      </c>
      <c r="G4839" s="111" t="str">
        <f>IFERROR(VLOOKUP($I$4&amp;"--"&amp;ROW(A4833),'Clie-F'!$B$5:$Z$7000,13,0),"")</f>
        <v/>
      </c>
    </row>
    <row r="4840" spans="2:7" ht="30" customHeight="1" x14ac:dyDescent="0.3">
      <c r="B4840" s="113">
        <v>4834</v>
      </c>
      <c r="C4840" s="111"/>
      <c r="D4840" s="112"/>
      <c r="E4840" s="111" t="str">
        <f t="shared" ca="1" si="75"/>
        <v/>
      </c>
      <c r="F4840" s="2" t="str">
        <f>IFERROR(VLOOKUP($I$4&amp;"--"&amp;ROW(A4834),'Clie-F'!$B$5:$Z$7000,15,0),"")</f>
        <v/>
      </c>
      <c r="G4840" s="111" t="str">
        <f>IFERROR(VLOOKUP($I$4&amp;"--"&amp;ROW(A4834),'Clie-F'!$B$5:$Z$7000,13,0),"")</f>
        <v/>
      </c>
    </row>
    <row r="4841" spans="2:7" ht="30" customHeight="1" x14ac:dyDescent="0.3">
      <c r="B4841" s="113">
        <v>4835</v>
      </c>
      <c r="C4841" s="111"/>
      <c r="D4841" s="112"/>
      <c r="E4841" s="111" t="str">
        <f t="shared" ca="1" si="75"/>
        <v/>
      </c>
      <c r="F4841" s="2" t="str">
        <f>IFERROR(VLOOKUP($I$4&amp;"--"&amp;ROW(A4835),'Clie-F'!$B$5:$Z$7000,15,0),"")</f>
        <v/>
      </c>
      <c r="G4841" s="111" t="str">
        <f>IFERROR(VLOOKUP($I$4&amp;"--"&amp;ROW(A4835),'Clie-F'!$B$5:$Z$7000,13,0),"")</f>
        <v/>
      </c>
    </row>
    <row r="4842" spans="2:7" ht="30" customHeight="1" x14ac:dyDescent="0.3">
      <c r="B4842" s="113">
        <v>4836</v>
      </c>
      <c r="C4842" s="111"/>
      <c r="D4842" s="112"/>
      <c r="E4842" s="111" t="str">
        <f t="shared" ca="1" si="75"/>
        <v/>
      </c>
      <c r="F4842" s="2" t="str">
        <f>IFERROR(VLOOKUP($I$4&amp;"--"&amp;ROW(A4836),'Clie-F'!$B$5:$Z$7000,15,0),"")</f>
        <v/>
      </c>
      <c r="G4842" s="111" t="str">
        <f>IFERROR(VLOOKUP($I$4&amp;"--"&amp;ROW(A4836),'Clie-F'!$B$5:$Z$7000,13,0),"")</f>
        <v/>
      </c>
    </row>
    <row r="4843" spans="2:7" ht="30" customHeight="1" x14ac:dyDescent="0.3">
      <c r="B4843" s="113">
        <v>4837</v>
      </c>
      <c r="C4843" s="111"/>
      <c r="D4843" s="112"/>
      <c r="E4843" s="111" t="str">
        <f t="shared" ca="1" si="75"/>
        <v/>
      </c>
      <c r="F4843" s="2" t="str">
        <f>IFERROR(VLOOKUP($I$4&amp;"--"&amp;ROW(A4837),'Clie-F'!$B$5:$Z$7000,15,0),"")</f>
        <v/>
      </c>
      <c r="G4843" s="111" t="str">
        <f>IFERROR(VLOOKUP($I$4&amp;"--"&amp;ROW(A4837),'Clie-F'!$B$5:$Z$7000,13,0),"")</f>
        <v/>
      </c>
    </row>
    <row r="4844" spans="2:7" ht="30" customHeight="1" x14ac:dyDescent="0.3">
      <c r="B4844" s="113">
        <v>4838</v>
      </c>
      <c r="C4844" s="111"/>
      <c r="D4844" s="112"/>
      <c r="E4844" s="111" t="str">
        <f t="shared" ca="1" si="75"/>
        <v/>
      </c>
      <c r="F4844" s="2" t="str">
        <f>IFERROR(VLOOKUP($I$4&amp;"--"&amp;ROW(A4838),'Clie-F'!$B$5:$Z$7000,15,0),"")</f>
        <v/>
      </c>
      <c r="G4844" s="111" t="str">
        <f>IFERROR(VLOOKUP($I$4&amp;"--"&amp;ROW(A4838),'Clie-F'!$B$5:$Z$7000,13,0),"")</f>
        <v/>
      </c>
    </row>
    <row r="4845" spans="2:7" ht="30" customHeight="1" x14ac:dyDescent="0.3">
      <c r="B4845" s="113">
        <v>4839</v>
      </c>
      <c r="C4845" s="111"/>
      <c r="D4845" s="112"/>
      <c r="E4845" s="111" t="str">
        <f t="shared" ca="1" si="75"/>
        <v/>
      </c>
      <c r="F4845" s="2" t="str">
        <f>IFERROR(VLOOKUP($I$4&amp;"--"&amp;ROW(A4839),'Clie-F'!$B$5:$Z$7000,15,0),"")</f>
        <v/>
      </c>
      <c r="G4845" s="111" t="str">
        <f>IFERROR(VLOOKUP($I$4&amp;"--"&amp;ROW(A4839),'Clie-F'!$B$5:$Z$7000,13,0),"")</f>
        <v/>
      </c>
    </row>
    <row r="4846" spans="2:7" ht="30" customHeight="1" x14ac:dyDescent="0.3">
      <c r="B4846" s="113">
        <v>4840</v>
      </c>
      <c r="C4846" s="111"/>
      <c r="D4846" s="112"/>
      <c r="E4846" s="111" t="str">
        <f t="shared" ca="1" si="75"/>
        <v/>
      </c>
      <c r="F4846" s="2" t="str">
        <f>IFERROR(VLOOKUP($I$4&amp;"--"&amp;ROW(A4840),'Clie-F'!$B$5:$Z$7000,15,0),"")</f>
        <v/>
      </c>
      <c r="G4846" s="111" t="str">
        <f>IFERROR(VLOOKUP($I$4&amp;"--"&amp;ROW(A4840),'Clie-F'!$B$5:$Z$7000,13,0),"")</f>
        <v/>
      </c>
    </row>
    <row r="4847" spans="2:7" ht="30" customHeight="1" x14ac:dyDescent="0.3">
      <c r="B4847" s="113">
        <v>4841</v>
      </c>
      <c r="C4847" s="111"/>
      <c r="D4847" s="112"/>
      <c r="E4847" s="111" t="str">
        <f t="shared" ca="1" si="75"/>
        <v/>
      </c>
      <c r="F4847" s="2" t="str">
        <f>IFERROR(VLOOKUP($I$4&amp;"--"&amp;ROW(A4841),'Clie-F'!$B$5:$Z$7000,15,0),"")</f>
        <v/>
      </c>
      <c r="G4847" s="111" t="str">
        <f>IFERROR(VLOOKUP($I$4&amp;"--"&amp;ROW(A4841),'Clie-F'!$B$5:$Z$7000,13,0),"")</f>
        <v/>
      </c>
    </row>
    <row r="4848" spans="2:7" ht="30" customHeight="1" x14ac:dyDescent="0.3">
      <c r="B4848" s="113">
        <v>4842</v>
      </c>
      <c r="C4848" s="111"/>
      <c r="D4848" s="112"/>
      <c r="E4848" s="111" t="str">
        <f t="shared" ca="1" si="75"/>
        <v/>
      </c>
      <c r="F4848" s="2" t="str">
        <f>IFERROR(VLOOKUP($I$4&amp;"--"&amp;ROW(A4842),'Clie-F'!$B$5:$Z$7000,15,0),"")</f>
        <v/>
      </c>
      <c r="G4848" s="111" t="str">
        <f>IFERROR(VLOOKUP($I$4&amp;"--"&amp;ROW(A4842),'Clie-F'!$B$5:$Z$7000,13,0),"")</f>
        <v/>
      </c>
    </row>
    <row r="4849" spans="2:7" ht="30" customHeight="1" x14ac:dyDescent="0.3">
      <c r="B4849" s="113">
        <v>4843</v>
      </c>
      <c r="C4849" s="111"/>
      <c r="D4849" s="112"/>
      <c r="E4849" s="111" t="str">
        <f t="shared" ca="1" si="75"/>
        <v/>
      </c>
      <c r="F4849" s="2" t="str">
        <f>IFERROR(VLOOKUP($I$4&amp;"--"&amp;ROW(A4843),'Clie-F'!$B$5:$Z$7000,15,0),"")</f>
        <v/>
      </c>
      <c r="G4849" s="111" t="str">
        <f>IFERROR(VLOOKUP($I$4&amp;"--"&amp;ROW(A4843),'Clie-F'!$B$5:$Z$7000,13,0),"")</f>
        <v/>
      </c>
    </row>
    <row r="4850" spans="2:7" ht="30" customHeight="1" x14ac:dyDescent="0.3">
      <c r="B4850" s="113">
        <v>4844</v>
      </c>
      <c r="C4850" s="111"/>
      <c r="D4850" s="112"/>
      <c r="E4850" s="111" t="str">
        <f t="shared" ca="1" si="75"/>
        <v/>
      </c>
      <c r="F4850" s="2" t="str">
        <f>IFERROR(VLOOKUP($I$4&amp;"--"&amp;ROW(A4844),'Clie-F'!$B$5:$Z$7000,15,0),"")</f>
        <v/>
      </c>
      <c r="G4850" s="111" t="str">
        <f>IFERROR(VLOOKUP($I$4&amp;"--"&amp;ROW(A4844),'Clie-F'!$B$5:$Z$7000,13,0),"")</f>
        <v/>
      </c>
    </row>
    <row r="4851" spans="2:7" ht="30" customHeight="1" x14ac:dyDescent="0.3">
      <c r="B4851" s="113">
        <v>4845</v>
      </c>
      <c r="C4851" s="111"/>
      <c r="D4851" s="112"/>
      <c r="E4851" s="111" t="str">
        <f t="shared" ca="1" si="75"/>
        <v/>
      </c>
      <c r="F4851" s="2" t="str">
        <f>IFERROR(VLOOKUP($I$4&amp;"--"&amp;ROW(A4845),'Clie-F'!$B$5:$Z$7000,15,0),"")</f>
        <v/>
      </c>
      <c r="G4851" s="111" t="str">
        <f>IFERROR(VLOOKUP($I$4&amp;"--"&amp;ROW(A4845),'Clie-F'!$B$5:$Z$7000,13,0),"")</f>
        <v/>
      </c>
    </row>
    <row r="4852" spans="2:7" ht="30" customHeight="1" x14ac:dyDescent="0.3">
      <c r="B4852" s="113">
        <v>4846</v>
      </c>
      <c r="C4852" s="111"/>
      <c r="D4852" s="112"/>
      <c r="E4852" s="111" t="str">
        <f t="shared" ca="1" si="75"/>
        <v/>
      </c>
      <c r="F4852" s="2" t="str">
        <f>IFERROR(VLOOKUP($I$4&amp;"--"&amp;ROW(A4846),'Clie-F'!$B$5:$Z$7000,15,0),"")</f>
        <v/>
      </c>
      <c r="G4852" s="111" t="str">
        <f>IFERROR(VLOOKUP($I$4&amp;"--"&amp;ROW(A4846),'Clie-F'!$B$5:$Z$7000,13,0),"")</f>
        <v/>
      </c>
    </row>
    <row r="4853" spans="2:7" ht="30" customHeight="1" x14ac:dyDescent="0.3">
      <c r="B4853" s="113">
        <v>4847</v>
      </c>
      <c r="C4853" s="111"/>
      <c r="D4853" s="112"/>
      <c r="E4853" s="111" t="str">
        <f t="shared" ca="1" si="75"/>
        <v/>
      </c>
      <c r="F4853" s="2" t="str">
        <f>IFERROR(VLOOKUP($I$4&amp;"--"&amp;ROW(A4847),'Clie-F'!$B$5:$Z$7000,15,0),"")</f>
        <v/>
      </c>
      <c r="G4853" s="111" t="str">
        <f>IFERROR(VLOOKUP($I$4&amp;"--"&amp;ROW(A4847),'Clie-F'!$B$5:$Z$7000,13,0),"")</f>
        <v/>
      </c>
    </row>
    <row r="4854" spans="2:7" ht="30" customHeight="1" x14ac:dyDescent="0.3">
      <c r="B4854" s="113">
        <v>4848</v>
      </c>
      <c r="C4854" s="111"/>
      <c r="D4854" s="112"/>
      <c r="E4854" s="111" t="str">
        <f t="shared" ca="1" si="75"/>
        <v/>
      </c>
      <c r="F4854" s="2" t="str">
        <f>IFERROR(VLOOKUP($I$4&amp;"--"&amp;ROW(A4848),'Clie-F'!$B$5:$Z$7000,15,0),"")</f>
        <v/>
      </c>
      <c r="G4854" s="111" t="str">
        <f>IFERROR(VLOOKUP($I$4&amp;"--"&amp;ROW(A4848),'Clie-F'!$B$5:$Z$7000,13,0),"")</f>
        <v/>
      </c>
    </row>
    <row r="4855" spans="2:7" ht="30" customHeight="1" x14ac:dyDescent="0.3">
      <c r="B4855" s="113">
        <v>4849</v>
      </c>
      <c r="C4855" s="111"/>
      <c r="D4855" s="112"/>
      <c r="E4855" s="111" t="str">
        <f t="shared" ca="1" si="75"/>
        <v/>
      </c>
      <c r="F4855" s="2" t="str">
        <f>IFERROR(VLOOKUP($I$4&amp;"--"&amp;ROW(A4849),'Clie-F'!$B$5:$Z$7000,15,0),"")</f>
        <v/>
      </c>
      <c r="G4855" s="111" t="str">
        <f>IFERROR(VLOOKUP($I$4&amp;"--"&amp;ROW(A4849),'Clie-F'!$B$5:$Z$7000,13,0),"")</f>
        <v/>
      </c>
    </row>
    <row r="4856" spans="2:7" ht="30" customHeight="1" x14ac:dyDescent="0.3">
      <c r="B4856" s="113">
        <v>4850</v>
      </c>
      <c r="C4856" s="111"/>
      <c r="D4856" s="112"/>
      <c r="E4856" s="111" t="str">
        <f t="shared" ca="1" si="75"/>
        <v/>
      </c>
      <c r="F4856" s="2" t="str">
        <f>IFERROR(VLOOKUP($I$4&amp;"--"&amp;ROW(A4850),'Clie-F'!$B$5:$Z$7000,15,0),"")</f>
        <v/>
      </c>
      <c r="G4856" s="111" t="str">
        <f>IFERROR(VLOOKUP($I$4&amp;"--"&amp;ROW(A4850),'Clie-F'!$B$5:$Z$7000,13,0),"")</f>
        <v/>
      </c>
    </row>
    <row r="4857" spans="2:7" ht="30" customHeight="1" x14ac:dyDescent="0.3">
      <c r="B4857" s="113">
        <v>4851</v>
      </c>
      <c r="C4857" s="111"/>
      <c r="D4857" s="112"/>
      <c r="E4857" s="111" t="str">
        <f t="shared" ca="1" si="75"/>
        <v/>
      </c>
      <c r="F4857" s="2" t="str">
        <f>IFERROR(VLOOKUP($I$4&amp;"--"&amp;ROW(A4851),'Clie-F'!$B$5:$Z$7000,15,0),"")</f>
        <v/>
      </c>
      <c r="G4857" s="111" t="str">
        <f>IFERROR(VLOOKUP($I$4&amp;"--"&amp;ROW(A4851),'Clie-F'!$B$5:$Z$7000,13,0),"")</f>
        <v/>
      </c>
    </row>
    <row r="4858" spans="2:7" ht="30" customHeight="1" x14ac:dyDescent="0.3">
      <c r="B4858" s="113">
        <v>4852</v>
      </c>
      <c r="C4858" s="111"/>
      <c r="D4858" s="112"/>
      <c r="E4858" s="111" t="str">
        <f t="shared" ca="1" si="75"/>
        <v/>
      </c>
      <c r="F4858" s="2" t="str">
        <f>IFERROR(VLOOKUP($I$4&amp;"--"&amp;ROW(A4852),'Clie-F'!$B$5:$Z$7000,15,0),"")</f>
        <v/>
      </c>
      <c r="G4858" s="111" t="str">
        <f>IFERROR(VLOOKUP($I$4&amp;"--"&amp;ROW(A4852),'Clie-F'!$B$5:$Z$7000,13,0),"")</f>
        <v/>
      </c>
    </row>
    <row r="4859" spans="2:7" ht="30" customHeight="1" x14ac:dyDescent="0.3">
      <c r="B4859" s="113">
        <v>4853</v>
      </c>
      <c r="C4859" s="111"/>
      <c r="D4859" s="112"/>
      <c r="E4859" s="111" t="str">
        <f t="shared" ca="1" si="75"/>
        <v/>
      </c>
      <c r="F4859" s="2" t="str">
        <f>IFERROR(VLOOKUP($I$4&amp;"--"&amp;ROW(A4853),'Clie-F'!$B$5:$Z$7000,15,0),"")</f>
        <v/>
      </c>
      <c r="G4859" s="111" t="str">
        <f>IFERROR(VLOOKUP($I$4&amp;"--"&amp;ROW(A4853),'Clie-F'!$B$5:$Z$7000,13,0),"")</f>
        <v/>
      </c>
    </row>
    <row r="4860" spans="2:7" ht="30" customHeight="1" x14ac:dyDescent="0.3">
      <c r="B4860" s="113">
        <v>4854</v>
      </c>
      <c r="C4860" s="111"/>
      <c r="D4860" s="112"/>
      <c r="E4860" s="111" t="str">
        <f t="shared" ca="1" si="75"/>
        <v/>
      </c>
      <c r="F4860" s="2" t="str">
        <f>IFERROR(VLOOKUP($I$4&amp;"--"&amp;ROW(A4854),'Clie-F'!$B$5:$Z$7000,15,0),"")</f>
        <v/>
      </c>
      <c r="G4860" s="111" t="str">
        <f>IFERROR(VLOOKUP($I$4&amp;"--"&amp;ROW(A4854),'Clie-F'!$B$5:$Z$7000,13,0),"")</f>
        <v/>
      </c>
    </row>
    <row r="4861" spans="2:7" ht="30" customHeight="1" x14ac:dyDescent="0.3">
      <c r="B4861" s="113">
        <v>4855</v>
      </c>
      <c r="C4861" s="111"/>
      <c r="D4861" s="112"/>
      <c r="E4861" s="111" t="str">
        <f t="shared" ca="1" si="75"/>
        <v/>
      </c>
      <c r="F4861" s="2" t="str">
        <f>IFERROR(VLOOKUP($I$4&amp;"--"&amp;ROW(A4855),'Clie-F'!$B$5:$Z$7000,15,0),"")</f>
        <v/>
      </c>
      <c r="G4861" s="111" t="str">
        <f>IFERROR(VLOOKUP($I$4&amp;"--"&amp;ROW(A4855),'Clie-F'!$B$5:$Z$7000,13,0),"")</f>
        <v/>
      </c>
    </row>
    <row r="4862" spans="2:7" ht="30" customHeight="1" x14ac:dyDescent="0.3">
      <c r="B4862" s="113">
        <v>4856</v>
      </c>
      <c r="C4862" s="111"/>
      <c r="D4862" s="112"/>
      <c r="E4862" s="111" t="str">
        <f t="shared" ca="1" si="75"/>
        <v/>
      </c>
      <c r="F4862" s="2" t="str">
        <f>IFERROR(VLOOKUP($I$4&amp;"--"&amp;ROW(A4856),'Clie-F'!$B$5:$Z$7000,15,0),"")</f>
        <v/>
      </c>
      <c r="G4862" s="111" t="str">
        <f>IFERROR(VLOOKUP($I$4&amp;"--"&amp;ROW(A4856),'Clie-F'!$B$5:$Z$7000,13,0),"")</f>
        <v/>
      </c>
    </row>
    <row r="4863" spans="2:7" ht="30" customHeight="1" x14ac:dyDescent="0.3">
      <c r="B4863" s="113">
        <v>4857</v>
      </c>
      <c r="C4863" s="111"/>
      <c r="D4863" s="112"/>
      <c r="E4863" s="111" t="str">
        <f t="shared" ref="E4863:E4926" ca="1" si="76">IF(D4863,DATEDIF(D4863,TODAY(),"Y"),"")</f>
        <v/>
      </c>
      <c r="F4863" s="2" t="str">
        <f>IFERROR(VLOOKUP($I$4&amp;"--"&amp;ROW(A4857),'Clie-F'!$B$5:$Z$7000,15,0),"")</f>
        <v/>
      </c>
      <c r="G4863" s="111" t="str">
        <f>IFERROR(VLOOKUP($I$4&amp;"--"&amp;ROW(A4857),'Clie-F'!$B$5:$Z$7000,13,0),"")</f>
        <v/>
      </c>
    </row>
    <row r="4864" spans="2:7" ht="30" customHeight="1" x14ac:dyDescent="0.3">
      <c r="B4864" s="113">
        <v>4858</v>
      </c>
      <c r="C4864" s="111"/>
      <c r="D4864" s="112"/>
      <c r="E4864" s="111" t="str">
        <f t="shared" ca="1" si="76"/>
        <v/>
      </c>
      <c r="F4864" s="2" t="str">
        <f>IFERROR(VLOOKUP($I$4&amp;"--"&amp;ROW(A4858),'Clie-F'!$B$5:$Z$7000,15,0),"")</f>
        <v/>
      </c>
      <c r="G4864" s="111" t="str">
        <f>IFERROR(VLOOKUP($I$4&amp;"--"&amp;ROW(A4858),'Clie-F'!$B$5:$Z$7000,13,0),"")</f>
        <v/>
      </c>
    </row>
    <row r="4865" spans="2:7" ht="30" customHeight="1" x14ac:dyDescent="0.3">
      <c r="B4865" s="113">
        <v>4859</v>
      </c>
      <c r="C4865" s="111"/>
      <c r="D4865" s="112"/>
      <c r="E4865" s="111" t="str">
        <f t="shared" ca="1" si="76"/>
        <v/>
      </c>
      <c r="F4865" s="2" t="str">
        <f>IFERROR(VLOOKUP($I$4&amp;"--"&amp;ROW(A4859),'Clie-F'!$B$5:$Z$7000,15,0),"")</f>
        <v/>
      </c>
      <c r="G4865" s="111" t="str">
        <f>IFERROR(VLOOKUP($I$4&amp;"--"&amp;ROW(A4859),'Clie-F'!$B$5:$Z$7000,13,0),"")</f>
        <v/>
      </c>
    </row>
    <row r="4866" spans="2:7" ht="30" customHeight="1" x14ac:dyDescent="0.3">
      <c r="B4866" s="113">
        <v>4860</v>
      </c>
      <c r="C4866" s="111"/>
      <c r="D4866" s="112"/>
      <c r="E4866" s="111" t="str">
        <f t="shared" ca="1" si="76"/>
        <v/>
      </c>
      <c r="F4866" s="2" t="str">
        <f>IFERROR(VLOOKUP($I$4&amp;"--"&amp;ROW(A4860),'Clie-F'!$B$5:$Z$7000,15,0),"")</f>
        <v/>
      </c>
      <c r="G4866" s="111" t="str">
        <f>IFERROR(VLOOKUP($I$4&amp;"--"&amp;ROW(A4860),'Clie-F'!$B$5:$Z$7000,13,0),"")</f>
        <v/>
      </c>
    </row>
    <row r="4867" spans="2:7" ht="30" customHeight="1" x14ac:dyDescent="0.3">
      <c r="B4867" s="113">
        <v>4861</v>
      </c>
      <c r="C4867" s="111"/>
      <c r="D4867" s="112"/>
      <c r="E4867" s="111" t="str">
        <f t="shared" ca="1" si="76"/>
        <v/>
      </c>
      <c r="F4867" s="2" t="str">
        <f>IFERROR(VLOOKUP($I$4&amp;"--"&amp;ROW(A4861),'Clie-F'!$B$5:$Z$7000,15,0),"")</f>
        <v/>
      </c>
      <c r="G4867" s="111" t="str">
        <f>IFERROR(VLOOKUP($I$4&amp;"--"&amp;ROW(A4861),'Clie-F'!$B$5:$Z$7000,13,0),"")</f>
        <v/>
      </c>
    </row>
    <row r="4868" spans="2:7" ht="30" customHeight="1" x14ac:dyDescent="0.3">
      <c r="B4868" s="113">
        <v>4862</v>
      </c>
      <c r="C4868" s="111"/>
      <c r="D4868" s="112"/>
      <c r="E4868" s="111" t="str">
        <f t="shared" ca="1" si="76"/>
        <v/>
      </c>
      <c r="F4868" s="2" t="str">
        <f>IFERROR(VLOOKUP($I$4&amp;"--"&amp;ROW(A4862),'Clie-F'!$B$5:$Z$7000,15,0),"")</f>
        <v/>
      </c>
      <c r="G4868" s="111" t="str">
        <f>IFERROR(VLOOKUP($I$4&amp;"--"&amp;ROW(A4862),'Clie-F'!$B$5:$Z$7000,13,0),"")</f>
        <v/>
      </c>
    </row>
    <row r="4869" spans="2:7" ht="30" customHeight="1" x14ac:dyDescent="0.3">
      <c r="B4869" s="113">
        <v>4863</v>
      </c>
      <c r="C4869" s="111"/>
      <c r="D4869" s="112"/>
      <c r="E4869" s="111" t="str">
        <f t="shared" ca="1" si="76"/>
        <v/>
      </c>
      <c r="F4869" s="2" t="str">
        <f>IFERROR(VLOOKUP($I$4&amp;"--"&amp;ROW(A4863),'Clie-F'!$B$5:$Z$7000,15,0),"")</f>
        <v/>
      </c>
      <c r="G4869" s="111" t="str">
        <f>IFERROR(VLOOKUP($I$4&amp;"--"&amp;ROW(A4863),'Clie-F'!$B$5:$Z$7000,13,0),"")</f>
        <v/>
      </c>
    </row>
    <row r="4870" spans="2:7" ht="30" customHeight="1" x14ac:dyDescent="0.3">
      <c r="B4870" s="113">
        <v>4864</v>
      </c>
      <c r="C4870" s="111"/>
      <c r="D4870" s="112"/>
      <c r="E4870" s="111" t="str">
        <f t="shared" ca="1" si="76"/>
        <v/>
      </c>
      <c r="F4870" s="2" t="str">
        <f>IFERROR(VLOOKUP($I$4&amp;"--"&amp;ROW(A4864),'Clie-F'!$B$5:$Z$7000,15,0),"")</f>
        <v/>
      </c>
      <c r="G4870" s="111" t="str">
        <f>IFERROR(VLOOKUP($I$4&amp;"--"&amp;ROW(A4864),'Clie-F'!$B$5:$Z$7000,13,0),"")</f>
        <v/>
      </c>
    </row>
    <row r="4871" spans="2:7" ht="30" customHeight="1" x14ac:dyDescent="0.3">
      <c r="B4871" s="113">
        <v>4865</v>
      </c>
      <c r="C4871" s="111"/>
      <c r="D4871" s="112"/>
      <c r="E4871" s="111" t="str">
        <f t="shared" ca="1" si="76"/>
        <v/>
      </c>
      <c r="F4871" s="2" t="str">
        <f>IFERROR(VLOOKUP($I$4&amp;"--"&amp;ROW(A4865),'Clie-F'!$B$5:$Z$7000,15,0),"")</f>
        <v/>
      </c>
      <c r="G4871" s="111" t="str">
        <f>IFERROR(VLOOKUP($I$4&amp;"--"&amp;ROW(A4865),'Clie-F'!$B$5:$Z$7000,13,0),"")</f>
        <v/>
      </c>
    </row>
    <row r="4872" spans="2:7" ht="30" customHeight="1" x14ac:dyDescent="0.3">
      <c r="B4872" s="113">
        <v>4866</v>
      </c>
      <c r="C4872" s="111"/>
      <c r="D4872" s="112"/>
      <c r="E4872" s="111" t="str">
        <f t="shared" ca="1" si="76"/>
        <v/>
      </c>
      <c r="F4872" s="2" t="str">
        <f>IFERROR(VLOOKUP($I$4&amp;"--"&amp;ROW(A4866),'Clie-F'!$B$5:$Z$7000,15,0),"")</f>
        <v/>
      </c>
      <c r="G4872" s="111" t="str">
        <f>IFERROR(VLOOKUP($I$4&amp;"--"&amp;ROW(A4866),'Clie-F'!$B$5:$Z$7000,13,0),"")</f>
        <v/>
      </c>
    </row>
    <row r="4873" spans="2:7" ht="30" customHeight="1" x14ac:dyDescent="0.3">
      <c r="B4873" s="113">
        <v>4867</v>
      </c>
      <c r="C4873" s="111"/>
      <c r="D4873" s="112"/>
      <c r="E4873" s="111" t="str">
        <f t="shared" ca="1" si="76"/>
        <v/>
      </c>
      <c r="F4873" s="2" t="str">
        <f>IFERROR(VLOOKUP($I$4&amp;"--"&amp;ROW(A4867),'Clie-F'!$B$5:$Z$7000,15,0),"")</f>
        <v/>
      </c>
      <c r="G4873" s="111" t="str">
        <f>IFERROR(VLOOKUP($I$4&amp;"--"&amp;ROW(A4867),'Clie-F'!$B$5:$Z$7000,13,0),"")</f>
        <v/>
      </c>
    </row>
    <row r="4874" spans="2:7" ht="30" customHeight="1" x14ac:dyDescent="0.3">
      <c r="B4874" s="113">
        <v>4868</v>
      </c>
      <c r="C4874" s="111"/>
      <c r="D4874" s="112"/>
      <c r="E4874" s="111" t="str">
        <f t="shared" ca="1" si="76"/>
        <v/>
      </c>
      <c r="F4874" s="2" t="str">
        <f>IFERROR(VLOOKUP($I$4&amp;"--"&amp;ROW(A4868),'Clie-F'!$B$5:$Z$7000,15,0),"")</f>
        <v/>
      </c>
      <c r="G4874" s="111" t="str">
        <f>IFERROR(VLOOKUP($I$4&amp;"--"&amp;ROW(A4868),'Clie-F'!$B$5:$Z$7000,13,0),"")</f>
        <v/>
      </c>
    </row>
    <row r="4875" spans="2:7" ht="30" customHeight="1" x14ac:dyDescent="0.3">
      <c r="B4875" s="113">
        <v>4869</v>
      </c>
      <c r="C4875" s="111"/>
      <c r="D4875" s="112"/>
      <c r="E4875" s="111" t="str">
        <f t="shared" ca="1" si="76"/>
        <v/>
      </c>
      <c r="F4875" s="2" t="str">
        <f>IFERROR(VLOOKUP($I$4&amp;"--"&amp;ROW(A4869),'Clie-F'!$B$5:$Z$7000,15,0),"")</f>
        <v/>
      </c>
      <c r="G4875" s="111" t="str">
        <f>IFERROR(VLOOKUP($I$4&amp;"--"&amp;ROW(A4869),'Clie-F'!$B$5:$Z$7000,13,0),"")</f>
        <v/>
      </c>
    </row>
    <row r="4876" spans="2:7" ht="30" customHeight="1" x14ac:dyDescent="0.3">
      <c r="B4876" s="113">
        <v>4870</v>
      </c>
      <c r="C4876" s="111"/>
      <c r="D4876" s="112"/>
      <c r="E4876" s="111" t="str">
        <f t="shared" ca="1" si="76"/>
        <v/>
      </c>
      <c r="F4876" s="2" t="str">
        <f>IFERROR(VLOOKUP($I$4&amp;"--"&amp;ROW(A4870),'Clie-F'!$B$5:$Z$7000,15,0),"")</f>
        <v/>
      </c>
      <c r="G4876" s="111" t="str">
        <f>IFERROR(VLOOKUP($I$4&amp;"--"&amp;ROW(A4870),'Clie-F'!$B$5:$Z$7000,13,0),"")</f>
        <v/>
      </c>
    </row>
    <row r="4877" spans="2:7" ht="30" customHeight="1" x14ac:dyDescent="0.3">
      <c r="B4877" s="113">
        <v>4871</v>
      </c>
      <c r="C4877" s="111"/>
      <c r="D4877" s="112"/>
      <c r="E4877" s="111" t="str">
        <f t="shared" ca="1" si="76"/>
        <v/>
      </c>
      <c r="F4877" s="2" t="str">
        <f>IFERROR(VLOOKUP($I$4&amp;"--"&amp;ROW(A4871),'Clie-F'!$B$5:$Z$7000,15,0),"")</f>
        <v/>
      </c>
      <c r="G4877" s="111" t="str">
        <f>IFERROR(VLOOKUP($I$4&amp;"--"&amp;ROW(A4871),'Clie-F'!$B$5:$Z$7000,13,0),"")</f>
        <v/>
      </c>
    </row>
    <row r="4878" spans="2:7" ht="30" customHeight="1" x14ac:dyDescent="0.3">
      <c r="B4878" s="113">
        <v>4872</v>
      </c>
      <c r="C4878" s="111"/>
      <c r="D4878" s="112"/>
      <c r="E4878" s="111" t="str">
        <f t="shared" ca="1" si="76"/>
        <v/>
      </c>
      <c r="F4878" s="2" t="str">
        <f>IFERROR(VLOOKUP($I$4&amp;"--"&amp;ROW(A4872),'Clie-F'!$B$5:$Z$7000,15,0),"")</f>
        <v/>
      </c>
      <c r="G4878" s="111" t="str">
        <f>IFERROR(VLOOKUP($I$4&amp;"--"&amp;ROW(A4872),'Clie-F'!$B$5:$Z$7000,13,0),"")</f>
        <v/>
      </c>
    </row>
    <row r="4879" spans="2:7" ht="30" customHeight="1" x14ac:dyDescent="0.3">
      <c r="B4879" s="113">
        <v>4873</v>
      </c>
      <c r="C4879" s="111"/>
      <c r="D4879" s="112"/>
      <c r="E4879" s="111" t="str">
        <f t="shared" ca="1" si="76"/>
        <v/>
      </c>
      <c r="F4879" s="2" t="str">
        <f>IFERROR(VLOOKUP($I$4&amp;"--"&amp;ROW(A4873),'Clie-F'!$B$5:$Z$7000,15,0),"")</f>
        <v/>
      </c>
      <c r="G4879" s="111" t="str">
        <f>IFERROR(VLOOKUP($I$4&amp;"--"&amp;ROW(A4873),'Clie-F'!$B$5:$Z$7000,13,0),"")</f>
        <v/>
      </c>
    </row>
    <row r="4880" spans="2:7" ht="30" customHeight="1" x14ac:dyDescent="0.3">
      <c r="B4880" s="113">
        <v>4874</v>
      </c>
      <c r="C4880" s="111"/>
      <c r="D4880" s="112"/>
      <c r="E4880" s="111" t="str">
        <f t="shared" ca="1" si="76"/>
        <v/>
      </c>
      <c r="F4880" s="2" t="str">
        <f>IFERROR(VLOOKUP($I$4&amp;"--"&amp;ROW(A4874),'Clie-F'!$B$5:$Z$7000,15,0),"")</f>
        <v/>
      </c>
      <c r="G4880" s="111" t="str">
        <f>IFERROR(VLOOKUP($I$4&amp;"--"&amp;ROW(A4874),'Clie-F'!$B$5:$Z$7000,13,0),"")</f>
        <v/>
      </c>
    </row>
    <row r="4881" spans="2:7" ht="30" customHeight="1" x14ac:dyDescent="0.3">
      <c r="B4881" s="113">
        <v>4875</v>
      </c>
      <c r="C4881" s="111"/>
      <c r="D4881" s="112"/>
      <c r="E4881" s="111" t="str">
        <f t="shared" ca="1" si="76"/>
        <v/>
      </c>
      <c r="F4881" s="2" t="str">
        <f>IFERROR(VLOOKUP($I$4&amp;"--"&amp;ROW(A4875),'Clie-F'!$B$5:$Z$7000,15,0),"")</f>
        <v/>
      </c>
      <c r="G4881" s="111" t="str">
        <f>IFERROR(VLOOKUP($I$4&amp;"--"&amp;ROW(A4875),'Clie-F'!$B$5:$Z$7000,13,0),"")</f>
        <v/>
      </c>
    </row>
    <row r="4882" spans="2:7" ht="30" customHeight="1" x14ac:dyDescent="0.3">
      <c r="B4882" s="113">
        <v>4876</v>
      </c>
      <c r="C4882" s="111"/>
      <c r="D4882" s="112"/>
      <c r="E4882" s="111" t="str">
        <f t="shared" ca="1" si="76"/>
        <v/>
      </c>
      <c r="F4882" s="2" t="str">
        <f>IFERROR(VLOOKUP($I$4&amp;"--"&amp;ROW(A4876),'Clie-F'!$B$5:$Z$7000,15,0),"")</f>
        <v/>
      </c>
      <c r="G4882" s="111" t="str">
        <f>IFERROR(VLOOKUP($I$4&amp;"--"&amp;ROW(A4876),'Clie-F'!$B$5:$Z$7000,13,0),"")</f>
        <v/>
      </c>
    </row>
    <row r="4883" spans="2:7" ht="30" customHeight="1" x14ac:dyDescent="0.3">
      <c r="B4883" s="113">
        <v>4877</v>
      </c>
      <c r="C4883" s="111"/>
      <c r="D4883" s="112"/>
      <c r="E4883" s="111" t="str">
        <f t="shared" ca="1" si="76"/>
        <v/>
      </c>
      <c r="F4883" s="2" t="str">
        <f>IFERROR(VLOOKUP($I$4&amp;"--"&amp;ROW(A4877),'Clie-F'!$B$5:$Z$7000,15,0),"")</f>
        <v/>
      </c>
      <c r="G4883" s="111" t="str">
        <f>IFERROR(VLOOKUP($I$4&amp;"--"&amp;ROW(A4877),'Clie-F'!$B$5:$Z$7000,13,0),"")</f>
        <v/>
      </c>
    </row>
    <row r="4884" spans="2:7" ht="30" customHeight="1" x14ac:dyDescent="0.3">
      <c r="B4884" s="113">
        <v>4878</v>
      </c>
      <c r="C4884" s="111"/>
      <c r="D4884" s="112"/>
      <c r="E4884" s="111" t="str">
        <f t="shared" ca="1" si="76"/>
        <v/>
      </c>
      <c r="F4884" s="2" t="str">
        <f>IFERROR(VLOOKUP($I$4&amp;"--"&amp;ROW(A4878),'Clie-F'!$B$5:$Z$7000,15,0),"")</f>
        <v/>
      </c>
      <c r="G4884" s="111" t="str">
        <f>IFERROR(VLOOKUP($I$4&amp;"--"&amp;ROW(A4878),'Clie-F'!$B$5:$Z$7000,13,0),"")</f>
        <v/>
      </c>
    </row>
    <row r="4885" spans="2:7" ht="30" customHeight="1" x14ac:dyDescent="0.3">
      <c r="B4885" s="113">
        <v>4879</v>
      </c>
      <c r="C4885" s="111"/>
      <c r="D4885" s="112"/>
      <c r="E4885" s="111" t="str">
        <f t="shared" ca="1" si="76"/>
        <v/>
      </c>
      <c r="F4885" s="2" t="str">
        <f>IFERROR(VLOOKUP($I$4&amp;"--"&amp;ROW(A4879),'Clie-F'!$B$5:$Z$7000,15,0),"")</f>
        <v/>
      </c>
      <c r="G4885" s="111" t="str">
        <f>IFERROR(VLOOKUP($I$4&amp;"--"&amp;ROW(A4879),'Clie-F'!$B$5:$Z$7000,13,0),"")</f>
        <v/>
      </c>
    </row>
    <row r="4886" spans="2:7" ht="30" customHeight="1" x14ac:dyDescent="0.3">
      <c r="B4886" s="113">
        <v>4880</v>
      </c>
      <c r="C4886" s="111"/>
      <c r="D4886" s="112"/>
      <c r="E4886" s="111" t="str">
        <f t="shared" ca="1" si="76"/>
        <v/>
      </c>
      <c r="F4886" s="2" t="str">
        <f>IFERROR(VLOOKUP($I$4&amp;"--"&amp;ROW(A4880),'Clie-F'!$B$5:$Z$7000,15,0),"")</f>
        <v/>
      </c>
      <c r="G4886" s="111" t="str">
        <f>IFERROR(VLOOKUP($I$4&amp;"--"&amp;ROW(A4880),'Clie-F'!$B$5:$Z$7000,13,0),"")</f>
        <v/>
      </c>
    </row>
    <row r="4887" spans="2:7" ht="30" customHeight="1" x14ac:dyDescent="0.3">
      <c r="B4887" s="113">
        <v>4881</v>
      </c>
      <c r="C4887" s="111"/>
      <c r="D4887" s="112"/>
      <c r="E4887" s="111" t="str">
        <f t="shared" ca="1" si="76"/>
        <v/>
      </c>
      <c r="F4887" s="2" t="str">
        <f>IFERROR(VLOOKUP($I$4&amp;"--"&amp;ROW(A4881),'Clie-F'!$B$5:$Z$7000,15,0),"")</f>
        <v/>
      </c>
      <c r="G4887" s="111" t="str">
        <f>IFERROR(VLOOKUP($I$4&amp;"--"&amp;ROW(A4881),'Clie-F'!$B$5:$Z$7000,13,0),"")</f>
        <v/>
      </c>
    </row>
    <row r="4888" spans="2:7" ht="30" customHeight="1" x14ac:dyDescent="0.3">
      <c r="B4888" s="113">
        <v>4882</v>
      </c>
      <c r="C4888" s="111"/>
      <c r="D4888" s="112"/>
      <c r="E4888" s="111" t="str">
        <f t="shared" ca="1" si="76"/>
        <v/>
      </c>
      <c r="F4888" s="2" t="str">
        <f>IFERROR(VLOOKUP($I$4&amp;"--"&amp;ROW(A4882),'Clie-F'!$B$5:$Z$7000,15,0),"")</f>
        <v/>
      </c>
      <c r="G4888" s="111" t="str">
        <f>IFERROR(VLOOKUP($I$4&amp;"--"&amp;ROW(A4882),'Clie-F'!$B$5:$Z$7000,13,0),"")</f>
        <v/>
      </c>
    </row>
    <row r="4889" spans="2:7" ht="30" customHeight="1" x14ac:dyDescent="0.3">
      <c r="B4889" s="113">
        <v>4883</v>
      </c>
      <c r="C4889" s="111"/>
      <c r="D4889" s="112"/>
      <c r="E4889" s="111" t="str">
        <f t="shared" ca="1" si="76"/>
        <v/>
      </c>
      <c r="F4889" s="2" t="str">
        <f>IFERROR(VLOOKUP($I$4&amp;"--"&amp;ROW(A4883),'Clie-F'!$B$5:$Z$7000,15,0),"")</f>
        <v/>
      </c>
      <c r="G4889" s="111" t="str">
        <f>IFERROR(VLOOKUP($I$4&amp;"--"&amp;ROW(A4883),'Clie-F'!$B$5:$Z$7000,13,0),"")</f>
        <v/>
      </c>
    </row>
    <row r="4890" spans="2:7" ht="30" customHeight="1" x14ac:dyDescent="0.3">
      <c r="B4890" s="113">
        <v>4884</v>
      </c>
      <c r="C4890" s="111"/>
      <c r="D4890" s="112"/>
      <c r="E4890" s="111" t="str">
        <f t="shared" ca="1" si="76"/>
        <v/>
      </c>
      <c r="F4890" s="2" t="str">
        <f>IFERROR(VLOOKUP($I$4&amp;"--"&amp;ROW(A4884),'Clie-F'!$B$5:$Z$7000,15,0),"")</f>
        <v/>
      </c>
      <c r="G4890" s="111" t="str">
        <f>IFERROR(VLOOKUP($I$4&amp;"--"&amp;ROW(A4884),'Clie-F'!$B$5:$Z$7000,13,0),"")</f>
        <v/>
      </c>
    </row>
    <row r="4891" spans="2:7" ht="30" customHeight="1" x14ac:dyDescent="0.3">
      <c r="B4891" s="113">
        <v>4885</v>
      </c>
      <c r="C4891" s="111"/>
      <c r="D4891" s="112"/>
      <c r="E4891" s="111" t="str">
        <f t="shared" ca="1" si="76"/>
        <v/>
      </c>
      <c r="F4891" s="2" t="str">
        <f>IFERROR(VLOOKUP($I$4&amp;"--"&amp;ROW(A4885),'Clie-F'!$B$5:$Z$7000,15,0),"")</f>
        <v/>
      </c>
      <c r="G4891" s="111" t="str">
        <f>IFERROR(VLOOKUP($I$4&amp;"--"&amp;ROW(A4885),'Clie-F'!$B$5:$Z$7000,13,0),"")</f>
        <v/>
      </c>
    </row>
    <row r="4892" spans="2:7" ht="30" customHeight="1" x14ac:dyDescent="0.3">
      <c r="B4892" s="113">
        <v>4886</v>
      </c>
      <c r="C4892" s="111"/>
      <c r="D4892" s="112"/>
      <c r="E4892" s="111" t="str">
        <f t="shared" ca="1" si="76"/>
        <v/>
      </c>
      <c r="F4892" s="2" t="str">
        <f>IFERROR(VLOOKUP($I$4&amp;"--"&amp;ROW(A4886),'Clie-F'!$B$5:$Z$7000,15,0),"")</f>
        <v/>
      </c>
      <c r="G4892" s="111" t="str">
        <f>IFERROR(VLOOKUP($I$4&amp;"--"&amp;ROW(A4886),'Clie-F'!$B$5:$Z$7000,13,0),"")</f>
        <v/>
      </c>
    </row>
    <row r="4893" spans="2:7" ht="30" customHeight="1" x14ac:dyDescent="0.3">
      <c r="B4893" s="113">
        <v>4887</v>
      </c>
      <c r="C4893" s="111"/>
      <c r="D4893" s="112"/>
      <c r="E4893" s="111" t="str">
        <f t="shared" ca="1" si="76"/>
        <v/>
      </c>
      <c r="F4893" s="2" t="str">
        <f>IFERROR(VLOOKUP($I$4&amp;"--"&amp;ROW(A4887),'Clie-F'!$B$5:$Z$7000,15,0),"")</f>
        <v/>
      </c>
      <c r="G4893" s="111" t="str">
        <f>IFERROR(VLOOKUP($I$4&amp;"--"&amp;ROW(A4887),'Clie-F'!$B$5:$Z$7000,13,0),"")</f>
        <v/>
      </c>
    </row>
    <row r="4894" spans="2:7" ht="30" customHeight="1" x14ac:dyDescent="0.3">
      <c r="B4894" s="113">
        <v>4888</v>
      </c>
      <c r="C4894" s="111"/>
      <c r="D4894" s="112"/>
      <c r="E4894" s="111" t="str">
        <f t="shared" ca="1" si="76"/>
        <v/>
      </c>
      <c r="F4894" s="2" t="str">
        <f>IFERROR(VLOOKUP($I$4&amp;"--"&amp;ROW(A4888),'Clie-F'!$B$5:$Z$7000,15,0),"")</f>
        <v/>
      </c>
      <c r="G4894" s="111" t="str">
        <f>IFERROR(VLOOKUP($I$4&amp;"--"&amp;ROW(A4888),'Clie-F'!$B$5:$Z$7000,13,0),"")</f>
        <v/>
      </c>
    </row>
    <row r="4895" spans="2:7" ht="30" customHeight="1" x14ac:dyDescent="0.3">
      <c r="B4895" s="113">
        <v>4889</v>
      </c>
      <c r="C4895" s="111"/>
      <c r="D4895" s="112"/>
      <c r="E4895" s="111" t="str">
        <f t="shared" ca="1" si="76"/>
        <v/>
      </c>
      <c r="F4895" s="2" t="str">
        <f>IFERROR(VLOOKUP($I$4&amp;"--"&amp;ROW(A4889),'Clie-F'!$B$5:$Z$7000,15,0),"")</f>
        <v/>
      </c>
      <c r="G4895" s="111" t="str">
        <f>IFERROR(VLOOKUP($I$4&amp;"--"&amp;ROW(A4889),'Clie-F'!$B$5:$Z$7000,13,0),"")</f>
        <v/>
      </c>
    </row>
    <row r="4896" spans="2:7" ht="30" customHeight="1" x14ac:dyDescent="0.3">
      <c r="B4896" s="113">
        <v>4890</v>
      </c>
      <c r="C4896" s="111"/>
      <c r="D4896" s="112"/>
      <c r="E4896" s="111" t="str">
        <f t="shared" ca="1" si="76"/>
        <v/>
      </c>
      <c r="F4896" s="2" t="str">
        <f>IFERROR(VLOOKUP($I$4&amp;"--"&amp;ROW(A4890),'Clie-F'!$B$5:$Z$7000,15,0),"")</f>
        <v/>
      </c>
      <c r="G4896" s="111" t="str">
        <f>IFERROR(VLOOKUP($I$4&amp;"--"&amp;ROW(A4890),'Clie-F'!$B$5:$Z$7000,13,0),"")</f>
        <v/>
      </c>
    </row>
    <row r="4897" spans="2:7" ht="30" customHeight="1" x14ac:dyDescent="0.3">
      <c r="B4897" s="113">
        <v>4891</v>
      </c>
      <c r="C4897" s="111"/>
      <c r="D4897" s="112"/>
      <c r="E4897" s="111" t="str">
        <f t="shared" ca="1" si="76"/>
        <v/>
      </c>
      <c r="F4897" s="2" t="str">
        <f>IFERROR(VLOOKUP($I$4&amp;"--"&amp;ROW(A4891),'Clie-F'!$B$5:$Z$7000,15,0),"")</f>
        <v/>
      </c>
      <c r="G4897" s="111" t="str">
        <f>IFERROR(VLOOKUP($I$4&amp;"--"&amp;ROW(A4891),'Clie-F'!$B$5:$Z$7000,13,0),"")</f>
        <v/>
      </c>
    </row>
    <row r="4898" spans="2:7" ht="30" customHeight="1" x14ac:dyDescent="0.3">
      <c r="B4898" s="113">
        <v>4892</v>
      </c>
      <c r="C4898" s="111"/>
      <c r="D4898" s="112"/>
      <c r="E4898" s="111" t="str">
        <f t="shared" ca="1" si="76"/>
        <v/>
      </c>
      <c r="F4898" s="2" t="str">
        <f>IFERROR(VLOOKUP($I$4&amp;"--"&amp;ROW(A4892),'Clie-F'!$B$5:$Z$7000,15,0),"")</f>
        <v/>
      </c>
      <c r="G4898" s="111" t="str">
        <f>IFERROR(VLOOKUP($I$4&amp;"--"&amp;ROW(A4892),'Clie-F'!$B$5:$Z$7000,13,0),"")</f>
        <v/>
      </c>
    </row>
    <row r="4899" spans="2:7" ht="30" customHeight="1" x14ac:dyDescent="0.3">
      <c r="B4899" s="113">
        <v>4893</v>
      </c>
      <c r="C4899" s="111"/>
      <c r="D4899" s="112"/>
      <c r="E4899" s="111" t="str">
        <f t="shared" ca="1" si="76"/>
        <v/>
      </c>
      <c r="F4899" s="2" t="str">
        <f>IFERROR(VLOOKUP($I$4&amp;"--"&amp;ROW(A4893),'Clie-F'!$B$5:$Z$7000,15,0),"")</f>
        <v/>
      </c>
      <c r="G4899" s="111" t="str">
        <f>IFERROR(VLOOKUP($I$4&amp;"--"&amp;ROW(A4893),'Clie-F'!$B$5:$Z$7000,13,0),"")</f>
        <v/>
      </c>
    </row>
    <row r="4900" spans="2:7" ht="30" customHeight="1" x14ac:dyDescent="0.3">
      <c r="B4900" s="113">
        <v>4894</v>
      </c>
      <c r="C4900" s="111"/>
      <c r="D4900" s="112"/>
      <c r="E4900" s="111" t="str">
        <f t="shared" ca="1" si="76"/>
        <v/>
      </c>
      <c r="F4900" s="2" t="str">
        <f>IFERROR(VLOOKUP($I$4&amp;"--"&amp;ROW(A4894),'Clie-F'!$B$5:$Z$7000,15,0),"")</f>
        <v/>
      </c>
      <c r="G4900" s="111" t="str">
        <f>IFERROR(VLOOKUP($I$4&amp;"--"&amp;ROW(A4894),'Clie-F'!$B$5:$Z$7000,13,0),"")</f>
        <v/>
      </c>
    </row>
    <row r="4901" spans="2:7" ht="30" customHeight="1" x14ac:dyDescent="0.3">
      <c r="B4901" s="113">
        <v>4895</v>
      </c>
      <c r="C4901" s="111"/>
      <c r="D4901" s="112"/>
      <c r="E4901" s="111" t="str">
        <f t="shared" ca="1" si="76"/>
        <v/>
      </c>
      <c r="F4901" s="2" t="str">
        <f>IFERROR(VLOOKUP($I$4&amp;"--"&amp;ROW(A4895),'Clie-F'!$B$5:$Z$7000,15,0),"")</f>
        <v/>
      </c>
      <c r="G4901" s="111" t="str">
        <f>IFERROR(VLOOKUP($I$4&amp;"--"&amp;ROW(A4895),'Clie-F'!$B$5:$Z$7000,13,0),"")</f>
        <v/>
      </c>
    </row>
    <row r="4902" spans="2:7" ht="30" customHeight="1" x14ac:dyDescent="0.3">
      <c r="B4902" s="113">
        <v>4896</v>
      </c>
      <c r="C4902" s="111"/>
      <c r="D4902" s="112"/>
      <c r="E4902" s="111" t="str">
        <f t="shared" ca="1" si="76"/>
        <v/>
      </c>
      <c r="F4902" s="2" t="str">
        <f>IFERROR(VLOOKUP($I$4&amp;"--"&amp;ROW(A4896),'Clie-F'!$B$5:$Z$7000,15,0),"")</f>
        <v/>
      </c>
      <c r="G4902" s="111" t="str">
        <f>IFERROR(VLOOKUP($I$4&amp;"--"&amp;ROW(A4896),'Clie-F'!$B$5:$Z$7000,13,0),"")</f>
        <v/>
      </c>
    </row>
    <row r="4903" spans="2:7" ht="30" customHeight="1" x14ac:dyDescent="0.3">
      <c r="B4903" s="113">
        <v>4897</v>
      </c>
      <c r="C4903" s="111"/>
      <c r="D4903" s="112"/>
      <c r="E4903" s="111" t="str">
        <f t="shared" ca="1" si="76"/>
        <v/>
      </c>
      <c r="F4903" s="2" t="str">
        <f>IFERROR(VLOOKUP($I$4&amp;"--"&amp;ROW(A4897),'Clie-F'!$B$5:$Z$7000,15,0),"")</f>
        <v/>
      </c>
      <c r="G4903" s="111" t="str">
        <f>IFERROR(VLOOKUP($I$4&amp;"--"&amp;ROW(A4897),'Clie-F'!$B$5:$Z$7000,13,0),"")</f>
        <v/>
      </c>
    </row>
    <row r="4904" spans="2:7" ht="30" customHeight="1" x14ac:dyDescent="0.3">
      <c r="B4904" s="113">
        <v>4898</v>
      </c>
      <c r="C4904" s="111"/>
      <c r="D4904" s="112"/>
      <c r="E4904" s="111" t="str">
        <f t="shared" ca="1" si="76"/>
        <v/>
      </c>
      <c r="F4904" s="2" t="str">
        <f>IFERROR(VLOOKUP($I$4&amp;"--"&amp;ROW(A4898),'Clie-F'!$B$5:$Z$7000,15,0),"")</f>
        <v/>
      </c>
      <c r="G4904" s="111" t="str">
        <f>IFERROR(VLOOKUP($I$4&amp;"--"&amp;ROW(A4898),'Clie-F'!$B$5:$Z$7000,13,0),"")</f>
        <v/>
      </c>
    </row>
    <row r="4905" spans="2:7" ht="30" customHeight="1" x14ac:dyDescent="0.3">
      <c r="B4905" s="113">
        <v>4899</v>
      </c>
      <c r="C4905" s="111"/>
      <c r="D4905" s="112"/>
      <c r="E4905" s="111" t="str">
        <f t="shared" ca="1" si="76"/>
        <v/>
      </c>
      <c r="F4905" s="2" t="str">
        <f>IFERROR(VLOOKUP($I$4&amp;"--"&amp;ROW(A4899),'Clie-F'!$B$5:$Z$7000,15,0),"")</f>
        <v/>
      </c>
      <c r="G4905" s="111" t="str">
        <f>IFERROR(VLOOKUP($I$4&amp;"--"&amp;ROW(A4899),'Clie-F'!$B$5:$Z$7000,13,0),"")</f>
        <v/>
      </c>
    </row>
    <row r="4906" spans="2:7" ht="30" customHeight="1" x14ac:dyDescent="0.3">
      <c r="B4906" s="113">
        <v>4900</v>
      </c>
      <c r="C4906" s="111"/>
      <c r="D4906" s="112"/>
      <c r="E4906" s="111" t="str">
        <f t="shared" ca="1" si="76"/>
        <v/>
      </c>
      <c r="F4906" s="2" t="str">
        <f>IFERROR(VLOOKUP($I$4&amp;"--"&amp;ROW(A4900),'Clie-F'!$B$5:$Z$7000,15,0),"")</f>
        <v/>
      </c>
      <c r="G4906" s="111" t="str">
        <f>IFERROR(VLOOKUP($I$4&amp;"--"&amp;ROW(A4900),'Clie-F'!$B$5:$Z$7000,13,0),"")</f>
        <v/>
      </c>
    </row>
    <row r="4907" spans="2:7" ht="30" customHeight="1" x14ac:dyDescent="0.3">
      <c r="B4907" s="113">
        <v>4901</v>
      </c>
      <c r="C4907" s="111"/>
      <c r="D4907" s="112"/>
      <c r="E4907" s="111" t="str">
        <f t="shared" ca="1" si="76"/>
        <v/>
      </c>
      <c r="F4907" s="2" t="str">
        <f>IFERROR(VLOOKUP($I$4&amp;"--"&amp;ROW(A4901),'Clie-F'!$B$5:$Z$7000,15,0),"")</f>
        <v/>
      </c>
      <c r="G4907" s="111" t="str">
        <f>IFERROR(VLOOKUP($I$4&amp;"--"&amp;ROW(A4901),'Clie-F'!$B$5:$Z$7000,13,0),"")</f>
        <v/>
      </c>
    </row>
    <row r="4908" spans="2:7" ht="30" customHeight="1" x14ac:dyDescent="0.3">
      <c r="B4908" s="113">
        <v>4902</v>
      </c>
      <c r="C4908" s="111"/>
      <c r="D4908" s="112"/>
      <c r="E4908" s="111" t="str">
        <f t="shared" ca="1" si="76"/>
        <v/>
      </c>
      <c r="F4908" s="2" t="str">
        <f>IFERROR(VLOOKUP($I$4&amp;"--"&amp;ROW(A4902),'Clie-F'!$B$5:$Z$7000,15,0),"")</f>
        <v/>
      </c>
      <c r="G4908" s="111" t="str">
        <f>IFERROR(VLOOKUP($I$4&amp;"--"&amp;ROW(A4902),'Clie-F'!$B$5:$Z$7000,13,0),"")</f>
        <v/>
      </c>
    </row>
    <row r="4909" spans="2:7" ht="30" customHeight="1" x14ac:dyDescent="0.3">
      <c r="B4909" s="113">
        <v>4903</v>
      </c>
      <c r="C4909" s="111"/>
      <c r="D4909" s="112"/>
      <c r="E4909" s="111" t="str">
        <f t="shared" ca="1" si="76"/>
        <v/>
      </c>
      <c r="F4909" s="2" t="str">
        <f>IFERROR(VLOOKUP($I$4&amp;"--"&amp;ROW(A4903),'Clie-F'!$B$5:$Z$7000,15,0),"")</f>
        <v/>
      </c>
      <c r="G4909" s="111" t="str">
        <f>IFERROR(VLOOKUP($I$4&amp;"--"&amp;ROW(A4903),'Clie-F'!$B$5:$Z$7000,13,0),"")</f>
        <v/>
      </c>
    </row>
    <row r="4910" spans="2:7" ht="30" customHeight="1" x14ac:dyDescent="0.3">
      <c r="B4910" s="113">
        <v>4904</v>
      </c>
      <c r="C4910" s="111"/>
      <c r="D4910" s="112"/>
      <c r="E4910" s="111" t="str">
        <f t="shared" ca="1" si="76"/>
        <v/>
      </c>
      <c r="F4910" s="2" t="str">
        <f>IFERROR(VLOOKUP($I$4&amp;"--"&amp;ROW(A4904),'Clie-F'!$B$5:$Z$7000,15,0),"")</f>
        <v/>
      </c>
      <c r="G4910" s="111" t="str">
        <f>IFERROR(VLOOKUP($I$4&amp;"--"&amp;ROW(A4904),'Clie-F'!$B$5:$Z$7000,13,0),"")</f>
        <v/>
      </c>
    </row>
    <row r="4911" spans="2:7" ht="30" customHeight="1" x14ac:dyDescent="0.3">
      <c r="B4911" s="113">
        <v>4905</v>
      </c>
      <c r="C4911" s="111"/>
      <c r="D4911" s="112"/>
      <c r="E4911" s="111" t="str">
        <f t="shared" ca="1" si="76"/>
        <v/>
      </c>
      <c r="F4911" s="2" t="str">
        <f>IFERROR(VLOOKUP($I$4&amp;"--"&amp;ROW(A4905),'Clie-F'!$B$5:$Z$7000,15,0),"")</f>
        <v/>
      </c>
      <c r="G4911" s="111" t="str">
        <f>IFERROR(VLOOKUP($I$4&amp;"--"&amp;ROW(A4905),'Clie-F'!$B$5:$Z$7000,13,0),"")</f>
        <v/>
      </c>
    </row>
    <row r="4912" spans="2:7" ht="30" customHeight="1" x14ac:dyDescent="0.3">
      <c r="B4912" s="113">
        <v>4906</v>
      </c>
      <c r="C4912" s="111"/>
      <c r="D4912" s="112"/>
      <c r="E4912" s="111" t="str">
        <f t="shared" ca="1" si="76"/>
        <v/>
      </c>
      <c r="F4912" s="2" t="str">
        <f>IFERROR(VLOOKUP($I$4&amp;"--"&amp;ROW(A4906),'Clie-F'!$B$5:$Z$7000,15,0),"")</f>
        <v/>
      </c>
      <c r="G4912" s="111" t="str">
        <f>IFERROR(VLOOKUP($I$4&amp;"--"&amp;ROW(A4906),'Clie-F'!$B$5:$Z$7000,13,0),"")</f>
        <v/>
      </c>
    </row>
    <row r="4913" spans="2:7" ht="30" customHeight="1" x14ac:dyDescent="0.3">
      <c r="B4913" s="113">
        <v>4907</v>
      </c>
      <c r="C4913" s="111"/>
      <c r="D4913" s="112"/>
      <c r="E4913" s="111" t="str">
        <f t="shared" ca="1" si="76"/>
        <v/>
      </c>
      <c r="F4913" s="2" t="str">
        <f>IFERROR(VLOOKUP($I$4&amp;"--"&amp;ROW(A4907),'Clie-F'!$B$5:$Z$7000,15,0),"")</f>
        <v/>
      </c>
      <c r="G4913" s="111" t="str">
        <f>IFERROR(VLOOKUP($I$4&amp;"--"&amp;ROW(A4907),'Clie-F'!$B$5:$Z$7000,13,0),"")</f>
        <v/>
      </c>
    </row>
    <row r="4914" spans="2:7" ht="30" customHeight="1" x14ac:dyDescent="0.3">
      <c r="B4914" s="113">
        <v>4908</v>
      </c>
      <c r="C4914" s="111"/>
      <c r="D4914" s="112"/>
      <c r="E4914" s="111" t="str">
        <f t="shared" ca="1" si="76"/>
        <v/>
      </c>
      <c r="F4914" s="2" t="str">
        <f>IFERROR(VLOOKUP($I$4&amp;"--"&amp;ROW(A4908),'Clie-F'!$B$5:$Z$7000,15,0),"")</f>
        <v/>
      </c>
      <c r="G4914" s="111" t="str">
        <f>IFERROR(VLOOKUP($I$4&amp;"--"&amp;ROW(A4908),'Clie-F'!$B$5:$Z$7000,13,0),"")</f>
        <v/>
      </c>
    </row>
    <row r="4915" spans="2:7" ht="30" customHeight="1" x14ac:dyDescent="0.3">
      <c r="B4915" s="113">
        <v>4909</v>
      </c>
      <c r="C4915" s="111"/>
      <c r="D4915" s="112"/>
      <c r="E4915" s="111" t="str">
        <f t="shared" ca="1" si="76"/>
        <v/>
      </c>
      <c r="F4915" s="2" t="str">
        <f>IFERROR(VLOOKUP($I$4&amp;"--"&amp;ROW(A4909),'Clie-F'!$B$5:$Z$7000,15,0),"")</f>
        <v/>
      </c>
      <c r="G4915" s="111" t="str">
        <f>IFERROR(VLOOKUP($I$4&amp;"--"&amp;ROW(A4909),'Clie-F'!$B$5:$Z$7000,13,0),"")</f>
        <v/>
      </c>
    </row>
    <row r="4916" spans="2:7" ht="30" customHeight="1" x14ac:dyDescent="0.3">
      <c r="B4916" s="113">
        <v>4910</v>
      </c>
      <c r="C4916" s="111"/>
      <c r="D4916" s="112"/>
      <c r="E4916" s="111" t="str">
        <f t="shared" ca="1" si="76"/>
        <v/>
      </c>
      <c r="F4916" s="2" t="str">
        <f>IFERROR(VLOOKUP($I$4&amp;"--"&amp;ROW(A4910),'Clie-F'!$B$5:$Z$7000,15,0),"")</f>
        <v/>
      </c>
      <c r="G4916" s="111" t="str">
        <f>IFERROR(VLOOKUP($I$4&amp;"--"&amp;ROW(A4910),'Clie-F'!$B$5:$Z$7000,13,0),"")</f>
        <v/>
      </c>
    </row>
    <row r="4917" spans="2:7" ht="30" customHeight="1" x14ac:dyDescent="0.3">
      <c r="B4917" s="113">
        <v>4911</v>
      </c>
      <c r="C4917" s="111"/>
      <c r="D4917" s="112"/>
      <c r="E4917" s="111" t="str">
        <f t="shared" ca="1" si="76"/>
        <v/>
      </c>
      <c r="F4917" s="2" t="str">
        <f>IFERROR(VLOOKUP($I$4&amp;"--"&amp;ROW(A4911),'Clie-F'!$B$5:$Z$7000,15,0),"")</f>
        <v/>
      </c>
      <c r="G4917" s="111" t="str">
        <f>IFERROR(VLOOKUP($I$4&amp;"--"&amp;ROW(A4911),'Clie-F'!$B$5:$Z$7000,13,0),"")</f>
        <v/>
      </c>
    </row>
    <row r="4918" spans="2:7" ht="30" customHeight="1" x14ac:dyDescent="0.3">
      <c r="B4918" s="113">
        <v>4912</v>
      </c>
      <c r="C4918" s="111"/>
      <c r="D4918" s="112"/>
      <c r="E4918" s="111" t="str">
        <f t="shared" ca="1" si="76"/>
        <v/>
      </c>
      <c r="F4918" s="2" t="str">
        <f>IFERROR(VLOOKUP($I$4&amp;"--"&amp;ROW(A4912),'Clie-F'!$B$5:$Z$7000,15,0),"")</f>
        <v/>
      </c>
      <c r="G4918" s="111" t="str">
        <f>IFERROR(VLOOKUP($I$4&amp;"--"&amp;ROW(A4912),'Clie-F'!$B$5:$Z$7000,13,0),"")</f>
        <v/>
      </c>
    </row>
    <row r="4919" spans="2:7" ht="30" customHeight="1" x14ac:dyDescent="0.3">
      <c r="B4919" s="113">
        <v>4913</v>
      </c>
      <c r="C4919" s="111"/>
      <c r="D4919" s="112"/>
      <c r="E4919" s="111" t="str">
        <f t="shared" ca="1" si="76"/>
        <v/>
      </c>
      <c r="F4919" s="2" t="str">
        <f>IFERROR(VLOOKUP($I$4&amp;"--"&amp;ROW(A4913),'Clie-F'!$B$5:$Z$7000,15,0),"")</f>
        <v/>
      </c>
      <c r="G4919" s="111" t="str">
        <f>IFERROR(VLOOKUP($I$4&amp;"--"&amp;ROW(A4913),'Clie-F'!$B$5:$Z$7000,13,0),"")</f>
        <v/>
      </c>
    </row>
    <row r="4920" spans="2:7" ht="30" customHeight="1" x14ac:dyDescent="0.3">
      <c r="B4920" s="113">
        <v>4914</v>
      </c>
      <c r="C4920" s="111"/>
      <c r="D4920" s="112"/>
      <c r="E4920" s="111" t="str">
        <f t="shared" ca="1" si="76"/>
        <v/>
      </c>
      <c r="F4920" s="2" t="str">
        <f>IFERROR(VLOOKUP($I$4&amp;"--"&amp;ROW(A4914),'Clie-F'!$B$5:$Z$7000,15,0),"")</f>
        <v/>
      </c>
      <c r="G4920" s="111" t="str">
        <f>IFERROR(VLOOKUP($I$4&amp;"--"&amp;ROW(A4914),'Clie-F'!$B$5:$Z$7000,13,0),"")</f>
        <v/>
      </c>
    </row>
    <row r="4921" spans="2:7" ht="30" customHeight="1" x14ac:dyDescent="0.3">
      <c r="B4921" s="113">
        <v>4915</v>
      </c>
      <c r="C4921" s="111"/>
      <c r="D4921" s="112"/>
      <c r="E4921" s="111" t="str">
        <f t="shared" ca="1" si="76"/>
        <v/>
      </c>
      <c r="F4921" s="2" t="str">
        <f>IFERROR(VLOOKUP($I$4&amp;"--"&amp;ROW(A4915),'Clie-F'!$B$5:$Z$7000,15,0),"")</f>
        <v/>
      </c>
      <c r="G4921" s="111" t="str">
        <f>IFERROR(VLOOKUP($I$4&amp;"--"&amp;ROW(A4915),'Clie-F'!$B$5:$Z$7000,13,0),"")</f>
        <v/>
      </c>
    </row>
    <row r="4922" spans="2:7" ht="30" customHeight="1" x14ac:dyDescent="0.3">
      <c r="B4922" s="113">
        <v>4916</v>
      </c>
      <c r="C4922" s="111"/>
      <c r="D4922" s="112"/>
      <c r="E4922" s="111" t="str">
        <f t="shared" ca="1" si="76"/>
        <v/>
      </c>
      <c r="F4922" s="2" t="str">
        <f>IFERROR(VLOOKUP($I$4&amp;"--"&amp;ROW(A4916),'Clie-F'!$B$5:$Z$7000,15,0),"")</f>
        <v/>
      </c>
      <c r="G4922" s="111" t="str">
        <f>IFERROR(VLOOKUP($I$4&amp;"--"&amp;ROW(A4916),'Clie-F'!$B$5:$Z$7000,13,0),"")</f>
        <v/>
      </c>
    </row>
    <row r="4923" spans="2:7" ht="30" customHeight="1" x14ac:dyDescent="0.3">
      <c r="B4923" s="113">
        <v>4917</v>
      </c>
      <c r="C4923" s="111"/>
      <c r="D4923" s="112"/>
      <c r="E4923" s="111" t="str">
        <f t="shared" ca="1" si="76"/>
        <v/>
      </c>
      <c r="F4923" s="2" t="str">
        <f>IFERROR(VLOOKUP($I$4&amp;"--"&amp;ROW(A4917),'Clie-F'!$B$5:$Z$7000,15,0),"")</f>
        <v/>
      </c>
      <c r="G4923" s="111" t="str">
        <f>IFERROR(VLOOKUP($I$4&amp;"--"&amp;ROW(A4917),'Clie-F'!$B$5:$Z$7000,13,0),"")</f>
        <v/>
      </c>
    </row>
    <row r="4924" spans="2:7" ht="30" customHeight="1" x14ac:dyDescent="0.3">
      <c r="B4924" s="113">
        <v>4918</v>
      </c>
      <c r="C4924" s="111"/>
      <c r="D4924" s="112"/>
      <c r="E4924" s="111" t="str">
        <f t="shared" ca="1" si="76"/>
        <v/>
      </c>
      <c r="F4924" s="2" t="str">
        <f>IFERROR(VLOOKUP($I$4&amp;"--"&amp;ROW(A4918),'Clie-F'!$B$5:$Z$7000,15,0),"")</f>
        <v/>
      </c>
      <c r="G4924" s="111" t="str">
        <f>IFERROR(VLOOKUP($I$4&amp;"--"&amp;ROW(A4918),'Clie-F'!$B$5:$Z$7000,13,0),"")</f>
        <v/>
      </c>
    </row>
    <row r="4925" spans="2:7" ht="30" customHeight="1" x14ac:dyDescent="0.3">
      <c r="B4925" s="113">
        <v>4919</v>
      </c>
      <c r="C4925" s="111"/>
      <c r="D4925" s="112"/>
      <c r="E4925" s="111" t="str">
        <f t="shared" ca="1" si="76"/>
        <v/>
      </c>
      <c r="F4925" s="2" t="str">
        <f>IFERROR(VLOOKUP($I$4&amp;"--"&amp;ROW(A4919),'Clie-F'!$B$5:$Z$7000,15,0),"")</f>
        <v/>
      </c>
      <c r="G4925" s="111" t="str">
        <f>IFERROR(VLOOKUP($I$4&amp;"--"&amp;ROW(A4919),'Clie-F'!$B$5:$Z$7000,13,0),"")</f>
        <v/>
      </c>
    </row>
    <row r="4926" spans="2:7" ht="30" customHeight="1" x14ac:dyDescent="0.3">
      <c r="B4926" s="113">
        <v>4920</v>
      </c>
      <c r="C4926" s="111"/>
      <c r="D4926" s="112"/>
      <c r="E4926" s="111" t="str">
        <f t="shared" ca="1" si="76"/>
        <v/>
      </c>
      <c r="F4926" s="2" t="str">
        <f>IFERROR(VLOOKUP($I$4&amp;"--"&amp;ROW(A4920),'Clie-F'!$B$5:$Z$7000,15,0),"")</f>
        <v/>
      </c>
      <c r="G4926" s="111" t="str">
        <f>IFERROR(VLOOKUP($I$4&amp;"--"&amp;ROW(A4920),'Clie-F'!$B$5:$Z$7000,13,0),"")</f>
        <v/>
      </c>
    </row>
    <row r="4927" spans="2:7" ht="30" customHeight="1" x14ac:dyDescent="0.3">
      <c r="B4927" s="113">
        <v>4921</v>
      </c>
      <c r="C4927" s="111"/>
      <c r="D4927" s="112"/>
      <c r="E4927" s="111" t="str">
        <f t="shared" ref="E4927:E4990" ca="1" si="77">IF(D4927,DATEDIF(D4927,TODAY(),"Y"),"")</f>
        <v/>
      </c>
      <c r="F4927" s="2" t="str">
        <f>IFERROR(VLOOKUP($I$4&amp;"--"&amp;ROW(A4921),'Clie-F'!$B$5:$Z$7000,15,0),"")</f>
        <v/>
      </c>
      <c r="G4927" s="111" t="str">
        <f>IFERROR(VLOOKUP($I$4&amp;"--"&amp;ROW(A4921),'Clie-F'!$B$5:$Z$7000,13,0),"")</f>
        <v/>
      </c>
    </row>
    <row r="4928" spans="2:7" ht="30" customHeight="1" x14ac:dyDescent="0.3">
      <c r="B4928" s="113">
        <v>4922</v>
      </c>
      <c r="C4928" s="111"/>
      <c r="D4928" s="112"/>
      <c r="E4928" s="111" t="str">
        <f t="shared" ca="1" si="77"/>
        <v/>
      </c>
      <c r="F4928" s="2" t="str">
        <f>IFERROR(VLOOKUP($I$4&amp;"--"&amp;ROW(A4922),'Clie-F'!$B$5:$Z$7000,15,0),"")</f>
        <v/>
      </c>
      <c r="G4928" s="111" t="str">
        <f>IFERROR(VLOOKUP($I$4&amp;"--"&amp;ROW(A4922),'Clie-F'!$B$5:$Z$7000,13,0),"")</f>
        <v/>
      </c>
    </row>
    <row r="4929" spans="2:7" ht="30" customHeight="1" x14ac:dyDescent="0.3">
      <c r="B4929" s="113">
        <v>4923</v>
      </c>
      <c r="C4929" s="111"/>
      <c r="D4929" s="112"/>
      <c r="E4929" s="111" t="str">
        <f t="shared" ca="1" si="77"/>
        <v/>
      </c>
      <c r="F4929" s="2" t="str">
        <f>IFERROR(VLOOKUP($I$4&amp;"--"&amp;ROW(A4923),'Clie-F'!$B$5:$Z$7000,15,0),"")</f>
        <v/>
      </c>
      <c r="G4929" s="111" t="str">
        <f>IFERROR(VLOOKUP($I$4&amp;"--"&amp;ROW(A4923),'Clie-F'!$B$5:$Z$7000,13,0),"")</f>
        <v/>
      </c>
    </row>
    <row r="4930" spans="2:7" ht="30" customHeight="1" x14ac:dyDescent="0.3">
      <c r="B4930" s="113">
        <v>4924</v>
      </c>
      <c r="C4930" s="111"/>
      <c r="D4930" s="112"/>
      <c r="E4930" s="111" t="str">
        <f t="shared" ca="1" si="77"/>
        <v/>
      </c>
      <c r="F4930" s="2" t="str">
        <f>IFERROR(VLOOKUP($I$4&amp;"--"&amp;ROW(A4924),'Clie-F'!$B$5:$Z$7000,15,0),"")</f>
        <v/>
      </c>
      <c r="G4930" s="111" t="str">
        <f>IFERROR(VLOOKUP($I$4&amp;"--"&amp;ROW(A4924),'Clie-F'!$B$5:$Z$7000,13,0),"")</f>
        <v/>
      </c>
    </row>
    <row r="4931" spans="2:7" ht="30" customHeight="1" x14ac:dyDescent="0.3">
      <c r="B4931" s="113">
        <v>4925</v>
      </c>
      <c r="C4931" s="111"/>
      <c r="D4931" s="112"/>
      <c r="E4931" s="111" t="str">
        <f t="shared" ca="1" si="77"/>
        <v/>
      </c>
      <c r="F4931" s="2" t="str">
        <f>IFERROR(VLOOKUP($I$4&amp;"--"&amp;ROW(A4925),'Clie-F'!$B$5:$Z$7000,15,0),"")</f>
        <v/>
      </c>
      <c r="G4931" s="111" t="str">
        <f>IFERROR(VLOOKUP($I$4&amp;"--"&amp;ROW(A4925),'Clie-F'!$B$5:$Z$7000,13,0),"")</f>
        <v/>
      </c>
    </row>
    <row r="4932" spans="2:7" ht="30" customHeight="1" x14ac:dyDescent="0.3">
      <c r="B4932" s="113">
        <v>4926</v>
      </c>
      <c r="C4932" s="111"/>
      <c r="D4932" s="112"/>
      <c r="E4932" s="111" t="str">
        <f t="shared" ca="1" si="77"/>
        <v/>
      </c>
      <c r="F4932" s="2" t="str">
        <f>IFERROR(VLOOKUP($I$4&amp;"--"&amp;ROW(A4926),'Clie-F'!$B$5:$Z$7000,15,0),"")</f>
        <v/>
      </c>
      <c r="G4932" s="111" t="str">
        <f>IFERROR(VLOOKUP($I$4&amp;"--"&amp;ROW(A4926),'Clie-F'!$B$5:$Z$7000,13,0),"")</f>
        <v/>
      </c>
    </row>
    <row r="4933" spans="2:7" ht="30" customHeight="1" x14ac:dyDescent="0.3">
      <c r="B4933" s="113">
        <v>4927</v>
      </c>
      <c r="C4933" s="111"/>
      <c r="D4933" s="112"/>
      <c r="E4933" s="111" t="str">
        <f t="shared" ca="1" si="77"/>
        <v/>
      </c>
      <c r="F4933" s="2" t="str">
        <f>IFERROR(VLOOKUP($I$4&amp;"--"&amp;ROW(A4927),'Clie-F'!$B$5:$Z$7000,15,0),"")</f>
        <v/>
      </c>
      <c r="G4933" s="111" t="str">
        <f>IFERROR(VLOOKUP($I$4&amp;"--"&amp;ROW(A4927),'Clie-F'!$B$5:$Z$7000,13,0),"")</f>
        <v/>
      </c>
    </row>
    <row r="4934" spans="2:7" ht="30" customHeight="1" x14ac:dyDescent="0.3">
      <c r="B4934" s="113">
        <v>4928</v>
      </c>
      <c r="C4934" s="111"/>
      <c r="D4934" s="112"/>
      <c r="E4934" s="111" t="str">
        <f t="shared" ca="1" si="77"/>
        <v/>
      </c>
      <c r="F4934" s="2" t="str">
        <f>IFERROR(VLOOKUP($I$4&amp;"--"&amp;ROW(A4928),'Clie-F'!$B$5:$Z$7000,15,0),"")</f>
        <v/>
      </c>
      <c r="G4934" s="111" t="str">
        <f>IFERROR(VLOOKUP($I$4&amp;"--"&amp;ROW(A4928),'Clie-F'!$B$5:$Z$7000,13,0),"")</f>
        <v/>
      </c>
    </row>
    <row r="4935" spans="2:7" ht="30" customHeight="1" x14ac:dyDescent="0.3">
      <c r="B4935" s="113">
        <v>4929</v>
      </c>
      <c r="C4935" s="111"/>
      <c r="D4935" s="112"/>
      <c r="E4935" s="111" t="str">
        <f t="shared" ca="1" si="77"/>
        <v/>
      </c>
      <c r="F4935" s="2" t="str">
        <f>IFERROR(VLOOKUP($I$4&amp;"--"&amp;ROW(A4929),'Clie-F'!$B$5:$Z$7000,15,0),"")</f>
        <v/>
      </c>
      <c r="G4935" s="111" t="str">
        <f>IFERROR(VLOOKUP($I$4&amp;"--"&amp;ROW(A4929),'Clie-F'!$B$5:$Z$7000,13,0),"")</f>
        <v/>
      </c>
    </row>
    <row r="4936" spans="2:7" ht="30" customHeight="1" x14ac:dyDescent="0.3">
      <c r="B4936" s="113">
        <v>4930</v>
      </c>
      <c r="C4936" s="111"/>
      <c r="D4936" s="112"/>
      <c r="E4936" s="111" t="str">
        <f t="shared" ca="1" si="77"/>
        <v/>
      </c>
      <c r="F4936" s="2" t="str">
        <f>IFERROR(VLOOKUP($I$4&amp;"--"&amp;ROW(A4930),'Clie-F'!$B$5:$Z$7000,15,0),"")</f>
        <v/>
      </c>
      <c r="G4936" s="111" t="str">
        <f>IFERROR(VLOOKUP($I$4&amp;"--"&amp;ROW(A4930),'Clie-F'!$B$5:$Z$7000,13,0),"")</f>
        <v/>
      </c>
    </row>
    <row r="4937" spans="2:7" ht="30" customHeight="1" x14ac:dyDescent="0.3">
      <c r="B4937" s="113">
        <v>4931</v>
      </c>
      <c r="C4937" s="111"/>
      <c r="D4937" s="112"/>
      <c r="E4937" s="111" t="str">
        <f t="shared" ca="1" si="77"/>
        <v/>
      </c>
      <c r="F4937" s="2" t="str">
        <f>IFERROR(VLOOKUP($I$4&amp;"--"&amp;ROW(A4931),'Clie-F'!$B$5:$Z$7000,15,0),"")</f>
        <v/>
      </c>
      <c r="G4937" s="111" t="str">
        <f>IFERROR(VLOOKUP($I$4&amp;"--"&amp;ROW(A4931),'Clie-F'!$B$5:$Z$7000,13,0),"")</f>
        <v/>
      </c>
    </row>
    <row r="4938" spans="2:7" ht="30" customHeight="1" x14ac:dyDescent="0.3">
      <c r="B4938" s="113">
        <v>4932</v>
      </c>
      <c r="C4938" s="111"/>
      <c r="D4938" s="112"/>
      <c r="E4938" s="111" t="str">
        <f t="shared" ca="1" si="77"/>
        <v/>
      </c>
      <c r="F4938" s="2" t="str">
        <f>IFERROR(VLOOKUP($I$4&amp;"--"&amp;ROW(A4932),'Clie-F'!$B$5:$Z$7000,15,0),"")</f>
        <v/>
      </c>
      <c r="G4938" s="111" t="str">
        <f>IFERROR(VLOOKUP($I$4&amp;"--"&amp;ROW(A4932),'Clie-F'!$B$5:$Z$7000,13,0),"")</f>
        <v/>
      </c>
    </row>
    <row r="4939" spans="2:7" ht="30" customHeight="1" x14ac:dyDescent="0.3">
      <c r="B4939" s="113">
        <v>4933</v>
      </c>
      <c r="C4939" s="111"/>
      <c r="D4939" s="112"/>
      <c r="E4939" s="111" t="str">
        <f t="shared" ca="1" si="77"/>
        <v/>
      </c>
      <c r="F4939" s="2" t="str">
        <f>IFERROR(VLOOKUP($I$4&amp;"--"&amp;ROW(A4933),'Clie-F'!$B$5:$Z$7000,15,0),"")</f>
        <v/>
      </c>
      <c r="G4939" s="111" t="str">
        <f>IFERROR(VLOOKUP($I$4&amp;"--"&amp;ROW(A4933),'Clie-F'!$B$5:$Z$7000,13,0),"")</f>
        <v/>
      </c>
    </row>
    <row r="4940" spans="2:7" ht="30" customHeight="1" x14ac:dyDescent="0.3">
      <c r="B4940" s="113">
        <v>4934</v>
      </c>
      <c r="C4940" s="111"/>
      <c r="D4940" s="112"/>
      <c r="E4940" s="111" t="str">
        <f t="shared" ca="1" si="77"/>
        <v/>
      </c>
      <c r="F4940" s="2" t="str">
        <f>IFERROR(VLOOKUP($I$4&amp;"--"&amp;ROW(A4934),'Clie-F'!$B$5:$Z$7000,15,0),"")</f>
        <v/>
      </c>
      <c r="G4940" s="111" t="str">
        <f>IFERROR(VLOOKUP($I$4&amp;"--"&amp;ROW(A4934),'Clie-F'!$B$5:$Z$7000,13,0),"")</f>
        <v/>
      </c>
    </row>
    <row r="4941" spans="2:7" ht="30" customHeight="1" x14ac:dyDescent="0.3">
      <c r="B4941" s="113">
        <v>4935</v>
      </c>
      <c r="C4941" s="111"/>
      <c r="D4941" s="112"/>
      <c r="E4941" s="111" t="str">
        <f t="shared" ca="1" si="77"/>
        <v/>
      </c>
      <c r="F4941" s="2" t="str">
        <f>IFERROR(VLOOKUP($I$4&amp;"--"&amp;ROW(A4935),'Clie-F'!$B$5:$Z$7000,15,0),"")</f>
        <v/>
      </c>
      <c r="G4941" s="111" t="str">
        <f>IFERROR(VLOOKUP($I$4&amp;"--"&amp;ROW(A4935),'Clie-F'!$B$5:$Z$7000,13,0),"")</f>
        <v/>
      </c>
    </row>
    <row r="4942" spans="2:7" ht="30" customHeight="1" x14ac:dyDescent="0.3">
      <c r="B4942" s="113">
        <v>4936</v>
      </c>
      <c r="C4942" s="111"/>
      <c r="D4942" s="112"/>
      <c r="E4942" s="111" t="str">
        <f t="shared" ca="1" si="77"/>
        <v/>
      </c>
      <c r="F4942" s="2" t="str">
        <f>IFERROR(VLOOKUP($I$4&amp;"--"&amp;ROW(A4936),'Clie-F'!$B$5:$Z$7000,15,0),"")</f>
        <v/>
      </c>
      <c r="G4942" s="111" t="str">
        <f>IFERROR(VLOOKUP($I$4&amp;"--"&amp;ROW(A4936),'Clie-F'!$B$5:$Z$7000,13,0),"")</f>
        <v/>
      </c>
    </row>
    <row r="4943" spans="2:7" ht="30" customHeight="1" x14ac:dyDescent="0.3">
      <c r="B4943" s="113">
        <v>4937</v>
      </c>
      <c r="C4943" s="111"/>
      <c r="D4943" s="112"/>
      <c r="E4943" s="111" t="str">
        <f t="shared" ca="1" si="77"/>
        <v/>
      </c>
      <c r="F4943" s="2" t="str">
        <f>IFERROR(VLOOKUP($I$4&amp;"--"&amp;ROW(A4937),'Clie-F'!$B$5:$Z$7000,15,0),"")</f>
        <v/>
      </c>
      <c r="G4943" s="111" t="str">
        <f>IFERROR(VLOOKUP($I$4&amp;"--"&amp;ROW(A4937),'Clie-F'!$B$5:$Z$7000,13,0),"")</f>
        <v/>
      </c>
    </row>
    <row r="4944" spans="2:7" ht="30" customHeight="1" x14ac:dyDescent="0.3">
      <c r="B4944" s="113">
        <v>4938</v>
      </c>
      <c r="C4944" s="111"/>
      <c r="D4944" s="112"/>
      <c r="E4944" s="111" t="str">
        <f t="shared" ca="1" si="77"/>
        <v/>
      </c>
      <c r="F4944" s="2" t="str">
        <f>IFERROR(VLOOKUP($I$4&amp;"--"&amp;ROW(A4938),'Clie-F'!$B$5:$Z$7000,15,0),"")</f>
        <v/>
      </c>
      <c r="G4944" s="111" t="str">
        <f>IFERROR(VLOOKUP($I$4&amp;"--"&amp;ROW(A4938),'Clie-F'!$B$5:$Z$7000,13,0),"")</f>
        <v/>
      </c>
    </row>
    <row r="4945" spans="2:7" ht="30" customHeight="1" x14ac:dyDescent="0.3">
      <c r="B4945" s="113">
        <v>4939</v>
      </c>
      <c r="C4945" s="111"/>
      <c r="D4945" s="112"/>
      <c r="E4945" s="111" t="str">
        <f t="shared" ca="1" si="77"/>
        <v/>
      </c>
      <c r="F4945" s="2" t="str">
        <f>IFERROR(VLOOKUP($I$4&amp;"--"&amp;ROW(A4939),'Clie-F'!$B$5:$Z$7000,15,0),"")</f>
        <v/>
      </c>
      <c r="G4945" s="111" t="str">
        <f>IFERROR(VLOOKUP($I$4&amp;"--"&amp;ROW(A4939),'Clie-F'!$B$5:$Z$7000,13,0),"")</f>
        <v/>
      </c>
    </row>
    <row r="4946" spans="2:7" ht="30" customHeight="1" x14ac:dyDescent="0.3">
      <c r="B4946" s="113">
        <v>4940</v>
      </c>
      <c r="C4946" s="111"/>
      <c r="D4946" s="112"/>
      <c r="E4946" s="111" t="str">
        <f t="shared" ca="1" si="77"/>
        <v/>
      </c>
      <c r="F4946" s="2" t="str">
        <f>IFERROR(VLOOKUP($I$4&amp;"--"&amp;ROW(A4940),'Clie-F'!$B$5:$Z$7000,15,0),"")</f>
        <v/>
      </c>
      <c r="G4946" s="111" t="str">
        <f>IFERROR(VLOOKUP($I$4&amp;"--"&amp;ROW(A4940),'Clie-F'!$B$5:$Z$7000,13,0),"")</f>
        <v/>
      </c>
    </row>
    <row r="4947" spans="2:7" ht="30" customHeight="1" x14ac:dyDescent="0.3">
      <c r="B4947" s="113">
        <v>4941</v>
      </c>
      <c r="C4947" s="111"/>
      <c r="D4947" s="112"/>
      <c r="E4947" s="111" t="str">
        <f t="shared" ca="1" si="77"/>
        <v/>
      </c>
      <c r="F4947" s="2" t="str">
        <f>IFERROR(VLOOKUP($I$4&amp;"--"&amp;ROW(A4941),'Clie-F'!$B$5:$Z$7000,15,0),"")</f>
        <v/>
      </c>
      <c r="G4947" s="111" t="str">
        <f>IFERROR(VLOOKUP($I$4&amp;"--"&amp;ROW(A4941),'Clie-F'!$B$5:$Z$7000,13,0),"")</f>
        <v/>
      </c>
    </row>
    <row r="4948" spans="2:7" ht="30" customHeight="1" x14ac:dyDescent="0.3">
      <c r="B4948" s="113">
        <v>4942</v>
      </c>
      <c r="C4948" s="111"/>
      <c r="D4948" s="112"/>
      <c r="E4948" s="111" t="str">
        <f t="shared" ca="1" si="77"/>
        <v/>
      </c>
      <c r="F4948" s="2" t="str">
        <f>IFERROR(VLOOKUP($I$4&amp;"--"&amp;ROW(A4942),'Clie-F'!$B$5:$Z$7000,15,0),"")</f>
        <v/>
      </c>
      <c r="G4948" s="111" t="str">
        <f>IFERROR(VLOOKUP($I$4&amp;"--"&amp;ROW(A4942),'Clie-F'!$B$5:$Z$7000,13,0),"")</f>
        <v/>
      </c>
    </row>
    <row r="4949" spans="2:7" ht="30" customHeight="1" x14ac:dyDescent="0.3">
      <c r="B4949" s="113">
        <v>4943</v>
      </c>
      <c r="C4949" s="111"/>
      <c r="D4949" s="112"/>
      <c r="E4949" s="111" t="str">
        <f t="shared" ca="1" si="77"/>
        <v/>
      </c>
      <c r="F4949" s="2" t="str">
        <f>IFERROR(VLOOKUP($I$4&amp;"--"&amp;ROW(A4943),'Clie-F'!$B$5:$Z$7000,15,0),"")</f>
        <v/>
      </c>
      <c r="G4949" s="111" t="str">
        <f>IFERROR(VLOOKUP($I$4&amp;"--"&amp;ROW(A4943),'Clie-F'!$B$5:$Z$7000,13,0),"")</f>
        <v/>
      </c>
    </row>
    <row r="4950" spans="2:7" ht="30" customHeight="1" x14ac:dyDescent="0.3">
      <c r="B4950" s="113">
        <v>4944</v>
      </c>
      <c r="C4950" s="111"/>
      <c r="D4950" s="112"/>
      <c r="E4950" s="111" t="str">
        <f t="shared" ca="1" si="77"/>
        <v/>
      </c>
      <c r="F4950" s="2" t="str">
        <f>IFERROR(VLOOKUP($I$4&amp;"--"&amp;ROW(A4944),'Clie-F'!$B$5:$Z$7000,15,0),"")</f>
        <v/>
      </c>
      <c r="G4950" s="111" t="str">
        <f>IFERROR(VLOOKUP($I$4&amp;"--"&amp;ROW(A4944),'Clie-F'!$B$5:$Z$7000,13,0),"")</f>
        <v/>
      </c>
    </row>
    <row r="4951" spans="2:7" ht="30" customHeight="1" x14ac:dyDescent="0.3">
      <c r="B4951" s="113">
        <v>4945</v>
      </c>
      <c r="C4951" s="111"/>
      <c r="D4951" s="112"/>
      <c r="E4951" s="111" t="str">
        <f t="shared" ca="1" si="77"/>
        <v/>
      </c>
      <c r="F4951" s="2" t="str">
        <f>IFERROR(VLOOKUP($I$4&amp;"--"&amp;ROW(A4945),'Clie-F'!$B$5:$Z$7000,15,0),"")</f>
        <v/>
      </c>
      <c r="G4951" s="111" t="str">
        <f>IFERROR(VLOOKUP($I$4&amp;"--"&amp;ROW(A4945),'Clie-F'!$B$5:$Z$7000,13,0),"")</f>
        <v/>
      </c>
    </row>
    <row r="4952" spans="2:7" ht="30" customHeight="1" x14ac:dyDescent="0.3">
      <c r="B4952" s="113">
        <v>4946</v>
      </c>
      <c r="C4952" s="111"/>
      <c r="D4952" s="112"/>
      <c r="E4952" s="111" t="str">
        <f t="shared" ca="1" si="77"/>
        <v/>
      </c>
      <c r="F4952" s="2" t="str">
        <f>IFERROR(VLOOKUP($I$4&amp;"--"&amp;ROW(A4946),'Clie-F'!$B$5:$Z$7000,15,0),"")</f>
        <v/>
      </c>
      <c r="G4952" s="111" t="str">
        <f>IFERROR(VLOOKUP($I$4&amp;"--"&amp;ROW(A4946),'Clie-F'!$B$5:$Z$7000,13,0),"")</f>
        <v/>
      </c>
    </row>
    <row r="4953" spans="2:7" ht="30" customHeight="1" x14ac:dyDescent="0.3">
      <c r="B4953" s="113">
        <v>4947</v>
      </c>
      <c r="C4953" s="111"/>
      <c r="D4953" s="112"/>
      <c r="E4953" s="111" t="str">
        <f t="shared" ca="1" si="77"/>
        <v/>
      </c>
      <c r="F4953" s="2" t="str">
        <f>IFERROR(VLOOKUP($I$4&amp;"--"&amp;ROW(A4947),'Clie-F'!$B$5:$Z$7000,15,0),"")</f>
        <v/>
      </c>
      <c r="G4953" s="111" t="str">
        <f>IFERROR(VLOOKUP($I$4&amp;"--"&amp;ROW(A4947),'Clie-F'!$B$5:$Z$7000,13,0),"")</f>
        <v/>
      </c>
    </row>
    <row r="4954" spans="2:7" ht="30" customHeight="1" x14ac:dyDescent="0.3">
      <c r="B4954" s="113">
        <v>4948</v>
      </c>
      <c r="C4954" s="111"/>
      <c r="D4954" s="112"/>
      <c r="E4954" s="111" t="str">
        <f t="shared" ca="1" si="77"/>
        <v/>
      </c>
      <c r="F4954" s="2" t="str">
        <f>IFERROR(VLOOKUP($I$4&amp;"--"&amp;ROW(A4948),'Clie-F'!$B$5:$Z$7000,15,0),"")</f>
        <v/>
      </c>
      <c r="G4954" s="111" t="str">
        <f>IFERROR(VLOOKUP($I$4&amp;"--"&amp;ROW(A4948),'Clie-F'!$B$5:$Z$7000,13,0),"")</f>
        <v/>
      </c>
    </row>
    <row r="4955" spans="2:7" ht="30" customHeight="1" x14ac:dyDescent="0.3">
      <c r="B4955" s="113">
        <v>4949</v>
      </c>
      <c r="C4955" s="111"/>
      <c r="D4955" s="112"/>
      <c r="E4955" s="111" t="str">
        <f t="shared" ca="1" si="77"/>
        <v/>
      </c>
      <c r="F4955" s="2" t="str">
        <f>IFERROR(VLOOKUP($I$4&amp;"--"&amp;ROW(A4949),'Clie-F'!$B$5:$Z$7000,15,0),"")</f>
        <v/>
      </c>
      <c r="G4955" s="111" t="str">
        <f>IFERROR(VLOOKUP($I$4&amp;"--"&amp;ROW(A4949),'Clie-F'!$B$5:$Z$7000,13,0),"")</f>
        <v/>
      </c>
    </row>
    <row r="4956" spans="2:7" ht="30" customHeight="1" x14ac:dyDescent="0.3">
      <c r="B4956" s="113">
        <v>4950</v>
      </c>
      <c r="C4956" s="111"/>
      <c r="D4956" s="112"/>
      <c r="E4956" s="111" t="str">
        <f t="shared" ca="1" si="77"/>
        <v/>
      </c>
      <c r="F4956" s="2" t="str">
        <f>IFERROR(VLOOKUP($I$4&amp;"--"&amp;ROW(A4950),'Clie-F'!$B$5:$Z$7000,15,0),"")</f>
        <v/>
      </c>
      <c r="G4956" s="111" t="str">
        <f>IFERROR(VLOOKUP($I$4&amp;"--"&amp;ROW(A4950),'Clie-F'!$B$5:$Z$7000,13,0),"")</f>
        <v/>
      </c>
    </row>
    <row r="4957" spans="2:7" ht="30" customHeight="1" x14ac:dyDescent="0.3">
      <c r="B4957" s="113">
        <v>4951</v>
      </c>
      <c r="C4957" s="111"/>
      <c r="D4957" s="112"/>
      <c r="E4957" s="111" t="str">
        <f t="shared" ca="1" si="77"/>
        <v/>
      </c>
      <c r="F4957" s="2" t="str">
        <f>IFERROR(VLOOKUP($I$4&amp;"--"&amp;ROW(A4951),'Clie-F'!$B$5:$Z$7000,15,0),"")</f>
        <v/>
      </c>
      <c r="G4957" s="111" t="str">
        <f>IFERROR(VLOOKUP($I$4&amp;"--"&amp;ROW(A4951),'Clie-F'!$B$5:$Z$7000,13,0),"")</f>
        <v/>
      </c>
    </row>
    <row r="4958" spans="2:7" ht="30" customHeight="1" x14ac:dyDescent="0.3">
      <c r="B4958" s="113">
        <v>4952</v>
      </c>
      <c r="C4958" s="111"/>
      <c r="D4958" s="112"/>
      <c r="E4958" s="111" t="str">
        <f t="shared" ca="1" si="77"/>
        <v/>
      </c>
      <c r="F4958" s="2" t="str">
        <f>IFERROR(VLOOKUP($I$4&amp;"--"&amp;ROW(A4952),'Clie-F'!$B$5:$Z$7000,15,0),"")</f>
        <v/>
      </c>
      <c r="G4958" s="111" t="str">
        <f>IFERROR(VLOOKUP($I$4&amp;"--"&amp;ROW(A4952),'Clie-F'!$B$5:$Z$7000,13,0),"")</f>
        <v/>
      </c>
    </row>
    <row r="4959" spans="2:7" ht="30" customHeight="1" x14ac:dyDescent="0.3">
      <c r="B4959" s="113">
        <v>4953</v>
      </c>
      <c r="C4959" s="111"/>
      <c r="D4959" s="112"/>
      <c r="E4959" s="111" t="str">
        <f t="shared" ca="1" si="77"/>
        <v/>
      </c>
      <c r="F4959" s="2" t="str">
        <f>IFERROR(VLOOKUP($I$4&amp;"--"&amp;ROW(A4953),'Clie-F'!$B$5:$Z$7000,15,0),"")</f>
        <v/>
      </c>
      <c r="G4959" s="111" t="str">
        <f>IFERROR(VLOOKUP($I$4&amp;"--"&amp;ROW(A4953),'Clie-F'!$B$5:$Z$7000,13,0),"")</f>
        <v/>
      </c>
    </row>
    <row r="4960" spans="2:7" ht="30" customHeight="1" x14ac:dyDescent="0.3">
      <c r="B4960" s="113">
        <v>4954</v>
      </c>
      <c r="C4960" s="111"/>
      <c r="D4960" s="112"/>
      <c r="E4960" s="111" t="str">
        <f t="shared" ca="1" si="77"/>
        <v/>
      </c>
      <c r="F4960" s="2" t="str">
        <f>IFERROR(VLOOKUP($I$4&amp;"--"&amp;ROW(A4954),'Clie-F'!$B$5:$Z$7000,15,0),"")</f>
        <v/>
      </c>
      <c r="G4960" s="111" t="str">
        <f>IFERROR(VLOOKUP($I$4&amp;"--"&amp;ROW(A4954),'Clie-F'!$B$5:$Z$7000,13,0),"")</f>
        <v/>
      </c>
    </row>
    <row r="4961" spans="2:7" ht="30" customHeight="1" x14ac:dyDescent="0.3">
      <c r="B4961" s="113">
        <v>4955</v>
      </c>
      <c r="C4961" s="111"/>
      <c r="D4961" s="112"/>
      <c r="E4961" s="111" t="str">
        <f t="shared" ca="1" si="77"/>
        <v/>
      </c>
      <c r="F4961" s="2" t="str">
        <f>IFERROR(VLOOKUP($I$4&amp;"--"&amp;ROW(A4955),'Clie-F'!$B$5:$Z$7000,15,0),"")</f>
        <v/>
      </c>
      <c r="G4961" s="111" t="str">
        <f>IFERROR(VLOOKUP($I$4&amp;"--"&amp;ROW(A4955),'Clie-F'!$B$5:$Z$7000,13,0),"")</f>
        <v/>
      </c>
    </row>
    <row r="4962" spans="2:7" ht="30" customHeight="1" x14ac:dyDescent="0.3">
      <c r="B4962" s="113">
        <v>4956</v>
      </c>
      <c r="C4962" s="111"/>
      <c r="D4962" s="112"/>
      <c r="E4962" s="111" t="str">
        <f t="shared" ca="1" si="77"/>
        <v/>
      </c>
      <c r="F4962" s="2" t="str">
        <f>IFERROR(VLOOKUP($I$4&amp;"--"&amp;ROW(A4956),'Clie-F'!$B$5:$Z$7000,15,0),"")</f>
        <v/>
      </c>
      <c r="G4962" s="111" t="str">
        <f>IFERROR(VLOOKUP($I$4&amp;"--"&amp;ROW(A4956),'Clie-F'!$B$5:$Z$7000,13,0),"")</f>
        <v/>
      </c>
    </row>
    <row r="4963" spans="2:7" ht="30" customHeight="1" x14ac:dyDescent="0.3">
      <c r="B4963" s="113">
        <v>4957</v>
      </c>
      <c r="C4963" s="111"/>
      <c r="D4963" s="112"/>
      <c r="E4963" s="111" t="str">
        <f t="shared" ca="1" si="77"/>
        <v/>
      </c>
      <c r="F4963" s="2" t="str">
        <f>IFERROR(VLOOKUP($I$4&amp;"--"&amp;ROW(A4957),'Clie-F'!$B$5:$Z$7000,15,0),"")</f>
        <v/>
      </c>
      <c r="G4963" s="111" t="str">
        <f>IFERROR(VLOOKUP($I$4&amp;"--"&amp;ROW(A4957),'Clie-F'!$B$5:$Z$7000,13,0),"")</f>
        <v/>
      </c>
    </row>
    <row r="4964" spans="2:7" ht="30" customHeight="1" x14ac:dyDescent="0.3">
      <c r="B4964" s="113">
        <v>4958</v>
      </c>
      <c r="C4964" s="111"/>
      <c r="D4964" s="112"/>
      <c r="E4964" s="111" t="str">
        <f t="shared" ca="1" si="77"/>
        <v/>
      </c>
      <c r="F4964" s="2" t="str">
        <f>IFERROR(VLOOKUP($I$4&amp;"--"&amp;ROW(A4958),'Clie-F'!$B$5:$Z$7000,15,0),"")</f>
        <v/>
      </c>
      <c r="G4964" s="111" t="str">
        <f>IFERROR(VLOOKUP($I$4&amp;"--"&amp;ROW(A4958),'Clie-F'!$B$5:$Z$7000,13,0),"")</f>
        <v/>
      </c>
    </row>
    <row r="4965" spans="2:7" ht="30" customHeight="1" x14ac:dyDescent="0.3">
      <c r="B4965" s="113">
        <v>4959</v>
      </c>
      <c r="C4965" s="111"/>
      <c r="D4965" s="112"/>
      <c r="E4965" s="111" t="str">
        <f t="shared" ca="1" si="77"/>
        <v/>
      </c>
      <c r="F4965" s="2" t="str">
        <f>IFERROR(VLOOKUP($I$4&amp;"--"&amp;ROW(A4959),'Clie-F'!$B$5:$Z$7000,15,0),"")</f>
        <v/>
      </c>
      <c r="G4965" s="111" t="str">
        <f>IFERROR(VLOOKUP($I$4&amp;"--"&amp;ROW(A4959),'Clie-F'!$B$5:$Z$7000,13,0),"")</f>
        <v/>
      </c>
    </row>
    <row r="4966" spans="2:7" ht="30" customHeight="1" x14ac:dyDescent="0.3">
      <c r="B4966" s="113">
        <v>4960</v>
      </c>
      <c r="C4966" s="111"/>
      <c r="D4966" s="112"/>
      <c r="E4966" s="111" t="str">
        <f t="shared" ca="1" si="77"/>
        <v/>
      </c>
      <c r="F4966" s="2" t="str">
        <f>IFERROR(VLOOKUP($I$4&amp;"--"&amp;ROW(A4960),'Clie-F'!$B$5:$Z$7000,15,0),"")</f>
        <v/>
      </c>
      <c r="G4966" s="111" t="str">
        <f>IFERROR(VLOOKUP($I$4&amp;"--"&amp;ROW(A4960),'Clie-F'!$B$5:$Z$7000,13,0),"")</f>
        <v/>
      </c>
    </row>
    <row r="4967" spans="2:7" ht="30" customHeight="1" x14ac:dyDescent="0.3">
      <c r="B4967" s="113">
        <v>4961</v>
      </c>
      <c r="C4967" s="111"/>
      <c r="D4967" s="112"/>
      <c r="E4967" s="111" t="str">
        <f t="shared" ca="1" si="77"/>
        <v/>
      </c>
      <c r="F4967" s="2" t="str">
        <f>IFERROR(VLOOKUP($I$4&amp;"--"&amp;ROW(A4961),'Clie-F'!$B$5:$Z$7000,15,0),"")</f>
        <v/>
      </c>
      <c r="G4967" s="111" t="str">
        <f>IFERROR(VLOOKUP($I$4&amp;"--"&amp;ROW(A4961),'Clie-F'!$B$5:$Z$7000,13,0),"")</f>
        <v/>
      </c>
    </row>
    <row r="4968" spans="2:7" ht="30" customHeight="1" x14ac:dyDescent="0.3">
      <c r="B4968" s="113">
        <v>4962</v>
      </c>
      <c r="C4968" s="111"/>
      <c r="D4968" s="112"/>
      <c r="E4968" s="111" t="str">
        <f t="shared" ca="1" si="77"/>
        <v/>
      </c>
      <c r="F4968" s="2" t="str">
        <f>IFERROR(VLOOKUP($I$4&amp;"--"&amp;ROW(A4962),'Clie-F'!$B$5:$Z$7000,15,0),"")</f>
        <v/>
      </c>
      <c r="G4968" s="111" t="str">
        <f>IFERROR(VLOOKUP($I$4&amp;"--"&amp;ROW(A4962),'Clie-F'!$B$5:$Z$7000,13,0),"")</f>
        <v/>
      </c>
    </row>
    <row r="4969" spans="2:7" ht="30" customHeight="1" x14ac:dyDescent="0.3">
      <c r="B4969" s="113">
        <v>4963</v>
      </c>
      <c r="C4969" s="111"/>
      <c r="D4969" s="112"/>
      <c r="E4969" s="111" t="str">
        <f t="shared" ca="1" si="77"/>
        <v/>
      </c>
      <c r="F4969" s="2" t="str">
        <f>IFERROR(VLOOKUP($I$4&amp;"--"&amp;ROW(A4963),'Clie-F'!$B$5:$Z$7000,15,0),"")</f>
        <v/>
      </c>
      <c r="G4969" s="111" t="str">
        <f>IFERROR(VLOOKUP($I$4&amp;"--"&amp;ROW(A4963),'Clie-F'!$B$5:$Z$7000,13,0),"")</f>
        <v/>
      </c>
    </row>
    <row r="4970" spans="2:7" ht="30" customHeight="1" x14ac:dyDescent="0.3">
      <c r="B4970" s="113">
        <v>4964</v>
      </c>
      <c r="C4970" s="111"/>
      <c r="D4970" s="112"/>
      <c r="E4970" s="111" t="str">
        <f t="shared" ca="1" si="77"/>
        <v/>
      </c>
      <c r="F4970" s="2" t="str">
        <f>IFERROR(VLOOKUP($I$4&amp;"--"&amp;ROW(A4964),'Clie-F'!$B$5:$Z$7000,15,0),"")</f>
        <v/>
      </c>
      <c r="G4970" s="111" t="str">
        <f>IFERROR(VLOOKUP($I$4&amp;"--"&amp;ROW(A4964),'Clie-F'!$B$5:$Z$7000,13,0),"")</f>
        <v/>
      </c>
    </row>
    <row r="4971" spans="2:7" ht="30" customHeight="1" x14ac:dyDescent="0.3">
      <c r="B4971" s="113">
        <v>4965</v>
      </c>
      <c r="C4971" s="111"/>
      <c r="D4971" s="112"/>
      <c r="E4971" s="111" t="str">
        <f t="shared" ca="1" si="77"/>
        <v/>
      </c>
      <c r="F4971" s="2" t="str">
        <f>IFERROR(VLOOKUP($I$4&amp;"--"&amp;ROW(A4965),'Clie-F'!$B$5:$Z$7000,15,0),"")</f>
        <v/>
      </c>
      <c r="G4971" s="111" t="str">
        <f>IFERROR(VLOOKUP($I$4&amp;"--"&amp;ROW(A4965),'Clie-F'!$B$5:$Z$7000,13,0),"")</f>
        <v/>
      </c>
    </row>
    <row r="4972" spans="2:7" ht="30" customHeight="1" x14ac:dyDescent="0.3">
      <c r="B4972" s="113">
        <v>4966</v>
      </c>
      <c r="C4972" s="111"/>
      <c r="D4972" s="112"/>
      <c r="E4972" s="111" t="str">
        <f t="shared" ca="1" si="77"/>
        <v/>
      </c>
      <c r="F4972" s="2" t="str">
        <f>IFERROR(VLOOKUP($I$4&amp;"--"&amp;ROW(A4966),'Clie-F'!$B$5:$Z$7000,15,0),"")</f>
        <v/>
      </c>
      <c r="G4972" s="111" t="str">
        <f>IFERROR(VLOOKUP($I$4&amp;"--"&amp;ROW(A4966),'Clie-F'!$B$5:$Z$7000,13,0),"")</f>
        <v/>
      </c>
    </row>
    <row r="4973" spans="2:7" ht="30" customHeight="1" x14ac:dyDescent="0.3">
      <c r="B4973" s="113">
        <v>4967</v>
      </c>
      <c r="C4973" s="111"/>
      <c r="D4973" s="112"/>
      <c r="E4973" s="111" t="str">
        <f t="shared" ca="1" si="77"/>
        <v/>
      </c>
      <c r="F4973" s="2" t="str">
        <f>IFERROR(VLOOKUP($I$4&amp;"--"&amp;ROW(A4967),'Clie-F'!$B$5:$Z$7000,15,0),"")</f>
        <v/>
      </c>
      <c r="G4973" s="111" t="str">
        <f>IFERROR(VLOOKUP($I$4&amp;"--"&amp;ROW(A4967),'Clie-F'!$B$5:$Z$7000,13,0),"")</f>
        <v/>
      </c>
    </row>
    <row r="4974" spans="2:7" ht="30" customHeight="1" x14ac:dyDescent="0.3">
      <c r="B4974" s="113">
        <v>4968</v>
      </c>
      <c r="C4974" s="111"/>
      <c r="D4974" s="112"/>
      <c r="E4974" s="111" t="str">
        <f t="shared" ca="1" si="77"/>
        <v/>
      </c>
      <c r="F4974" s="2" t="str">
        <f>IFERROR(VLOOKUP($I$4&amp;"--"&amp;ROW(A4968),'Clie-F'!$B$5:$Z$7000,15,0),"")</f>
        <v/>
      </c>
      <c r="G4974" s="111" t="str">
        <f>IFERROR(VLOOKUP($I$4&amp;"--"&amp;ROW(A4968),'Clie-F'!$B$5:$Z$7000,13,0),"")</f>
        <v/>
      </c>
    </row>
    <row r="4975" spans="2:7" ht="30" customHeight="1" x14ac:dyDescent="0.3">
      <c r="B4975" s="113">
        <v>4969</v>
      </c>
      <c r="C4975" s="111"/>
      <c r="D4975" s="112"/>
      <c r="E4975" s="111" t="str">
        <f t="shared" ca="1" si="77"/>
        <v/>
      </c>
      <c r="F4975" s="2" t="str">
        <f>IFERROR(VLOOKUP($I$4&amp;"--"&amp;ROW(A4969),'Clie-F'!$B$5:$Z$7000,15,0),"")</f>
        <v/>
      </c>
      <c r="G4975" s="111" t="str">
        <f>IFERROR(VLOOKUP($I$4&amp;"--"&amp;ROW(A4969),'Clie-F'!$B$5:$Z$7000,13,0),"")</f>
        <v/>
      </c>
    </row>
    <row r="4976" spans="2:7" ht="30" customHeight="1" x14ac:dyDescent="0.3">
      <c r="B4976" s="113">
        <v>4970</v>
      </c>
      <c r="C4976" s="111"/>
      <c r="D4976" s="112"/>
      <c r="E4976" s="111" t="str">
        <f t="shared" ca="1" si="77"/>
        <v/>
      </c>
      <c r="F4976" s="2" t="str">
        <f>IFERROR(VLOOKUP($I$4&amp;"--"&amp;ROW(A4970),'Clie-F'!$B$5:$Z$7000,15,0),"")</f>
        <v/>
      </c>
      <c r="G4976" s="111" t="str">
        <f>IFERROR(VLOOKUP($I$4&amp;"--"&amp;ROW(A4970),'Clie-F'!$B$5:$Z$7000,13,0),"")</f>
        <v/>
      </c>
    </row>
    <row r="4977" spans="2:7" ht="30" customHeight="1" x14ac:dyDescent="0.3">
      <c r="B4977" s="113">
        <v>4971</v>
      </c>
      <c r="C4977" s="111"/>
      <c r="D4977" s="112"/>
      <c r="E4977" s="111" t="str">
        <f t="shared" ca="1" si="77"/>
        <v/>
      </c>
      <c r="F4977" s="2" t="str">
        <f>IFERROR(VLOOKUP($I$4&amp;"--"&amp;ROW(A4971),'Clie-F'!$B$5:$Z$7000,15,0),"")</f>
        <v/>
      </c>
      <c r="G4977" s="111" t="str">
        <f>IFERROR(VLOOKUP($I$4&amp;"--"&amp;ROW(A4971),'Clie-F'!$B$5:$Z$7000,13,0),"")</f>
        <v/>
      </c>
    </row>
    <row r="4978" spans="2:7" ht="30" customHeight="1" x14ac:dyDescent="0.3">
      <c r="B4978" s="113">
        <v>4972</v>
      </c>
      <c r="C4978" s="111"/>
      <c r="D4978" s="112"/>
      <c r="E4978" s="111" t="str">
        <f t="shared" ca="1" si="77"/>
        <v/>
      </c>
      <c r="F4978" s="2" t="str">
        <f>IFERROR(VLOOKUP($I$4&amp;"--"&amp;ROW(A4972),'Clie-F'!$B$5:$Z$7000,15,0),"")</f>
        <v/>
      </c>
      <c r="G4978" s="111" t="str">
        <f>IFERROR(VLOOKUP($I$4&amp;"--"&amp;ROW(A4972),'Clie-F'!$B$5:$Z$7000,13,0),"")</f>
        <v/>
      </c>
    </row>
    <row r="4979" spans="2:7" ht="30" customHeight="1" x14ac:dyDescent="0.3">
      <c r="B4979" s="113">
        <v>4973</v>
      </c>
      <c r="C4979" s="111"/>
      <c r="D4979" s="112"/>
      <c r="E4979" s="111" t="str">
        <f t="shared" ca="1" si="77"/>
        <v/>
      </c>
      <c r="F4979" s="2" t="str">
        <f>IFERROR(VLOOKUP($I$4&amp;"--"&amp;ROW(A4973),'Clie-F'!$B$5:$Z$7000,15,0),"")</f>
        <v/>
      </c>
      <c r="G4979" s="111" t="str">
        <f>IFERROR(VLOOKUP($I$4&amp;"--"&amp;ROW(A4973),'Clie-F'!$B$5:$Z$7000,13,0),"")</f>
        <v/>
      </c>
    </row>
    <row r="4980" spans="2:7" ht="30" customHeight="1" x14ac:dyDescent="0.3">
      <c r="B4980" s="113">
        <v>4974</v>
      </c>
      <c r="C4980" s="111"/>
      <c r="D4980" s="112"/>
      <c r="E4980" s="111" t="str">
        <f t="shared" ca="1" si="77"/>
        <v/>
      </c>
      <c r="F4980" s="2" t="str">
        <f>IFERROR(VLOOKUP($I$4&amp;"--"&amp;ROW(A4974),'Clie-F'!$B$5:$Z$7000,15,0),"")</f>
        <v/>
      </c>
      <c r="G4980" s="111" t="str">
        <f>IFERROR(VLOOKUP($I$4&amp;"--"&amp;ROW(A4974),'Clie-F'!$B$5:$Z$7000,13,0),"")</f>
        <v/>
      </c>
    </row>
    <row r="4981" spans="2:7" ht="30" customHeight="1" x14ac:dyDescent="0.3">
      <c r="B4981" s="113">
        <v>4975</v>
      </c>
      <c r="C4981" s="111"/>
      <c r="D4981" s="112"/>
      <c r="E4981" s="111" t="str">
        <f t="shared" ca="1" si="77"/>
        <v/>
      </c>
      <c r="F4981" s="2" t="str">
        <f>IFERROR(VLOOKUP($I$4&amp;"--"&amp;ROW(A4975),'Clie-F'!$B$5:$Z$7000,15,0),"")</f>
        <v/>
      </c>
      <c r="G4981" s="111" t="str">
        <f>IFERROR(VLOOKUP($I$4&amp;"--"&amp;ROW(A4975),'Clie-F'!$B$5:$Z$7000,13,0),"")</f>
        <v/>
      </c>
    </row>
    <row r="4982" spans="2:7" ht="30" customHeight="1" x14ac:dyDescent="0.3">
      <c r="B4982" s="113">
        <v>4976</v>
      </c>
      <c r="C4982" s="111"/>
      <c r="D4982" s="112"/>
      <c r="E4982" s="111" t="str">
        <f t="shared" ca="1" si="77"/>
        <v/>
      </c>
      <c r="F4982" s="2" t="str">
        <f>IFERROR(VLOOKUP($I$4&amp;"--"&amp;ROW(A4976),'Clie-F'!$B$5:$Z$7000,15,0),"")</f>
        <v/>
      </c>
      <c r="G4982" s="111" t="str">
        <f>IFERROR(VLOOKUP($I$4&amp;"--"&amp;ROW(A4976),'Clie-F'!$B$5:$Z$7000,13,0),"")</f>
        <v/>
      </c>
    </row>
    <row r="4983" spans="2:7" ht="30" customHeight="1" x14ac:dyDescent="0.3">
      <c r="B4983" s="113">
        <v>4977</v>
      </c>
      <c r="C4983" s="111"/>
      <c r="D4983" s="112"/>
      <c r="E4983" s="111" t="str">
        <f t="shared" ca="1" si="77"/>
        <v/>
      </c>
      <c r="F4983" s="2" t="str">
        <f>IFERROR(VLOOKUP($I$4&amp;"--"&amp;ROW(A4977),'Clie-F'!$B$5:$Z$7000,15,0),"")</f>
        <v/>
      </c>
      <c r="G4983" s="111" t="str">
        <f>IFERROR(VLOOKUP($I$4&amp;"--"&amp;ROW(A4977),'Clie-F'!$B$5:$Z$7000,13,0),"")</f>
        <v/>
      </c>
    </row>
    <row r="4984" spans="2:7" ht="30" customHeight="1" x14ac:dyDescent="0.3">
      <c r="B4984" s="113">
        <v>4978</v>
      </c>
      <c r="C4984" s="111"/>
      <c r="D4984" s="112"/>
      <c r="E4984" s="111" t="str">
        <f t="shared" ca="1" si="77"/>
        <v/>
      </c>
      <c r="F4984" s="2" t="str">
        <f>IFERROR(VLOOKUP($I$4&amp;"--"&amp;ROW(A4978),'Clie-F'!$B$5:$Z$7000,15,0),"")</f>
        <v/>
      </c>
      <c r="G4984" s="111" t="str">
        <f>IFERROR(VLOOKUP($I$4&amp;"--"&amp;ROW(A4978),'Clie-F'!$B$5:$Z$7000,13,0),"")</f>
        <v/>
      </c>
    </row>
    <row r="4985" spans="2:7" ht="30" customHeight="1" x14ac:dyDescent="0.3">
      <c r="B4985" s="113">
        <v>4979</v>
      </c>
      <c r="C4985" s="111"/>
      <c r="D4985" s="112"/>
      <c r="E4985" s="111" t="str">
        <f t="shared" ca="1" si="77"/>
        <v/>
      </c>
      <c r="F4985" s="2" t="str">
        <f>IFERROR(VLOOKUP($I$4&amp;"--"&amp;ROW(A4979),'Clie-F'!$B$5:$Z$7000,15,0),"")</f>
        <v/>
      </c>
      <c r="G4985" s="111" t="str">
        <f>IFERROR(VLOOKUP($I$4&amp;"--"&amp;ROW(A4979),'Clie-F'!$B$5:$Z$7000,13,0),"")</f>
        <v/>
      </c>
    </row>
    <row r="4986" spans="2:7" ht="30" customHeight="1" x14ac:dyDescent="0.3">
      <c r="B4986" s="113">
        <v>4980</v>
      </c>
      <c r="C4986" s="111"/>
      <c r="D4986" s="112"/>
      <c r="E4986" s="111" t="str">
        <f t="shared" ca="1" si="77"/>
        <v/>
      </c>
      <c r="F4986" s="2" t="str">
        <f>IFERROR(VLOOKUP($I$4&amp;"--"&amp;ROW(A4980),'Clie-F'!$B$5:$Z$7000,15,0),"")</f>
        <v/>
      </c>
      <c r="G4986" s="111" t="str">
        <f>IFERROR(VLOOKUP($I$4&amp;"--"&amp;ROW(A4980),'Clie-F'!$B$5:$Z$7000,13,0),"")</f>
        <v/>
      </c>
    </row>
    <row r="4987" spans="2:7" ht="30" customHeight="1" x14ac:dyDescent="0.3">
      <c r="B4987" s="113">
        <v>4981</v>
      </c>
      <c r="C4987" s="111"/>
      <c r="D4987" s="112"/>
      <c r="E4987" s="111" t="str">
        <f t="shared" ca="1" si="77"/>
        <v/>
      </c>
      <c r="F4987" s="2" t="str">
        <f>IFERROR(VLOOKUP($I$4&amp;"--"&amp;ROW(A4981),'Clie-F'!$B$5:$Z$7000,15,0),"")</f>
        <v/>
      </c>
      <c r="G4987" s="111" t="str">
        <f>IFERROR(VLOOKUP($I$4&amp;"--"&amp;ROW(A4981),'Clie-F'!$B$5:$Z$7000,13,0),"")</f>
        <v/>
      </c>
    </row>
    <row r="4988" spans="2:7" ht="30" customHeight="1" x14ac:dyDescent="0.3">
      <c r="B4988" s="113">
        <v>4982</v>
      </c>
      <c r="C4988" s="111"/>
      <c r="D4988" s="112"/>
      <c r="E4988" s="111" t="str">
        <f t="shared" ca="1" si="77"/>
        <v/>
      </c>
      <c r="F4988" s="2" t="str">
        <f>IFERROR(VLOOKUP($I$4&amp;"--"&amp;ROW(A4982),'Clie-F'!$B$5:$Z$7000,15,0),"")</f>
        <v/>
      </c>
      <c r="G4988" s="111" t="str">
        <f>IFERROR(VLOOKUP($I$4&amp;"--"&amp;ROW(A4982),'Clie-F'!$B$5:$Z$7000,13,0),"")</f>
        <v/>
      </c>
    </row>
    <row r="4989" spans="2:7" ht="30" customHeight="1" x14ac:dyDescent="0.3">
      <c r="B4989" s="113">
        <v>4983</v>
      </c>
      <c r="C4989" s="111"/>
      <c r="D4989" s="112"/>
      <c r="E4989" s="111" t="str">
        <f t="shared" ca="1" si="77"/>
        <v/>
      </c>
      <c r="F4989" s="2" t="str">
        <f>IFERROR(VLOOKUP($I$4&amp;"--"&amp;ROW(A4983),'Clie-F'!$B$5:$Z$7000,15,0),"")</f>
        <v/>
      </c>
      <c r="G4989" s="111" t="str">
        <f>IFERROR(VLOOKUP($I$4&amp;"--"&amp;ROW(A4983),'Clie-F'!$B$5:$Z$7000,13,0),"")</f>
        <v/>
      </c>
    </row>
    <row r="4990" spans="2:7" ht="30" customHeight="1" x14ac:dyDescent="0.3">
      <c r="B4990" s="113">
        <v>4984</v>
      </c>
      <c r="C4990" s="111"/>
      <c r="D4990" s="112"/>
      <c r="E4990" s="111" t="str">
        <f t="shared" ca="1" si="77"/>
        <v/>
      </c>
      <c r="F4990" s="2" t="str">
        <f>IFERROR(VLOOKUP($I$4&amp;"--"&amp;ROW(A4984),'Clie-F'!$B$5:$Z$7000,15,0),"")</f>
        <v/>
      </c>
      <c r="G4990" s="111" t="str">
        <f>IFERROR(VLOOKUP($I$4&amp;"--"&amp;ROW(A4984),'Clie-F'!$B$5:$Z$7000,13,0),"")</f>
        <v/>
      </c>
    </row>
    <row r="4991" spans="2:7" ht="30" customHeight="1" x14ac:dyDescent="0.3">
      <c r="B4991" s="113">
        <v>4985</v>
      </c>
      <c r="C4991" s="111"/>
      <c r="D4991" s="112"/>
      <c r="E4991" s="111" t="str">
        <f t="shared" ref="E4991:E5054" ca="1" si="78">IF(D4991,DATEDIF(D4991,TODAY(),"Y"),"")</f>
        <v/>
      </c>
      <c r="F4991" s="2" t="str">
        <f>IFERROR(VLOOKUP($I$4&amp;"--"&amp;ROW(A4985),'Clie-F'!$B$5:$Z$7000,15,0),"")</f>
        <v/>
      </c>
      <c r="G4991" s="111" t="str">
        <f>IFERROR(VLOOKUP($I$4&amp;"--"&amp;ROW(A4985),'Clie-F'!$B$5:$Z$7000,13,0),"")</f>
        <v/>
      </c>
    </row>
    <row r="4992" spans="2:7" ht="30" customHeight="1" x14ac:dyDescent="0.3">
      <c r="B4992" s="113">
        <v>4986</v>
      </c>
      <c r="C4992" s="111"/>
      <c r="D4992" s="112"/>
      <c r="E4992" s="111" t="str">
        <f t="shared" ca="1" si="78"/>
        <v/>
      </c>
      <c r="F4992" s="2" t="str">
        <f>IFERROR(VLOOKUP($I$4&amp;"--"&amp;ROW(A4986),'Clie-F'!$B$5:$Z$7000,15,0),"")</f>
        <v/>
      </c>
      <c r="G4992" s="111" t="str">
        <f>IFERROR(VLOOKUP($I$4&amp;"--"&amp;ROW(A4986),'Clie-F'!$B$5:$Z$7000,13,0),"")</f>
        <v/>
      </c>
    </row>
    <row r="4993" spans="2:7" ht="30" customHeight="1" x14ac:dyDescent="0.3">
      <c r="B4993" s="113">
        <v>4987</v>
      </c>
      <c r="C4993" s="111"/>
      <c r="D4993" s="112"/>
      <c r="E4993" s="111" t="str">
        <f t="shared" ca="1" si="78"/>
        <v/>
      </c>
      <c r="F4993" s="2" t="str">
        <f>IFERROR(VLOOKUP($I$4&amp;"--"&amp;ROW(A4987),'Clie-F'!$B$5:$Z$7000,15,0),"")</f>
        <v/>
      </c>
      <c r="G4993" s="111" t="str">
        <f>IFERROR(VLOOKUP($I$4&amp;"--"&amp;ROW(A4987),'Clie-F'!$B$5:$Z$7000,13,0),"")</f>
        <v/>
      </c>
    </row>
    <row r="4994" spans="2:7" ht="30" customHeight="1" x14ac:dyDescent="0.3">
      <c r="B4994" s="113">
        <v>4988</v>
      </c>
      <c r="C4994" s="111"/>
      <c r="D4994" s="112"/>
      <c r="E4994" s="111" t="str">
        <f t="shared" ca="1" si="78"/>
        <v/>
      </c>
      <c r="F4994" s="2" t="str">
        <f>IFERROR(VLOOKUP($I$4&amp;"--"&amp;ROW(A4988),'Clie-F'!$B$5:$Z$7000,15,0),"")</f>
        <v/>
      </c>
      <c r="G4994" s="111" t="str">
        <f>IFERROR(VLOOKUP($I$4&amp;"--"&amp;ROW(A4988),'Clie-F'!$B$5:$Z$7000,13,0),"")</f>
        <v/>
      </c>
    </row>
    <row r="4995" spans="2:7" ht="30" customHeight="1" x14ac:dyDescent="0.3">
      <c r="B4995" s="113">
        <v>4989</v>
      </c>
      <c r="C4995" s="111"/>
      <c r="D4995" s="112"/>
      <c r="E4995" s="111" t="str">
        <f t="shared" ca="1" si="78"/>
        <v/>
      </c>
      <c r="F4995" s="2" t="str">
        <f>IFERROR(VLOOKUP($I$4&amp;"--"&amp;ROW(A4989),'Clie-F'!$B$5:$Z$7000,15,0),"")</f>
        <v/>
      </c>
      <c r="G4995" s="111" t="str">
        <f>IFERROR(VLOOKUP($I$4&amp;"--"&amp;ROW(A4989),'Clie-F'!$B$5:$Z$7000,13,0),"")</f>
        <v/>
      </c>
    </row>
    <row r="4996" spans="2:7" ht="30" customHeight="1" x14ac:dyDescent="0.3">
      <c r="B4996" s="113">
        <v>4990</v>
      </c>
      <c r="C4996" s="111"/>
      <c r="D4996" s="112"/>
      <c r="E4996" s="111" t="str">
        <f t="shared" ca="1" si="78"/>
        <v/>
      </c>
      <c r="F4996" s="2" t="str">
        <f>IFERROR(VLOOKUP($I$4&amp;"--"&amp;ROW(A4990),'Clie-F'!$B$5:$Z$7000,15,0),"")</f>
        <v/>
      </c>
      <c r="G4996" s="111" t="str">
        <f>IFERROR(VLOOKUP($I$4&amp;"--"&amp;ROW(A4990),'Clie-F'!$B$5:$Z$7000,13,0),"")</f>
        <v/>
      </c>
    </row>
    <row r="4997" spans="2:7" ht="30" customHeight="1" x14ac:dyDescent="0.3">
      <c r="B4997" s="113">
        <v>4991</v>
      </c>
      <c r="C4997" s="111"/>
      <c r="D4997" s="112"/>
      <c r="E4997" s="111" t="str">
        <f t="shared" ca="1" si="78"/>
        <v/>
      </c>
      <c r="F4997" s="2" t="str">
        <f>IFERROR(VLOOKUP($I$4&amp;"--"&amp;ROW(A4991),'Clie-F'!$B$5:$Z$7000,15,0),"")</f>
        <v/>
      </c>
      <c r="G4997" s="111" t="str">
        <f>IFERROR(VLOOKUP($I$4&amp;"--"&amp;ROW(A4991),'Clie-F'!$B$5:$Z$7000,13,0),"")</f>
        <v/>
      </c>
    </row>
    <row r="4998" spans="2:7" ht="30" customHeight="1" x14ac:dyDescent="0.3">
      <c r="B4998" s="113">
        <v>4992</v>
      </c>
      <c r="C4998" s="111"/>
      <c r="D4998" s="112"/>
      <c r="E4998" s="111" t="str">
        <f t="shared" ca="1" si="78"/>
        <v/>
      </c>
      <c r="F4998" s="2" t="str">
        <f>IFERROR(VLOOKUP($I$4&amp;"--"&amp;ROW(A4992),'Clie-F'!$B$5:$Z$7000,15,0),"")</f>
        <v/>
      </c>
      <c r="G4998" s="111" t="str">
        <f>IFERROR(VLOOKUP($I$4&amp;"--"&amp;ROW(A4992),'Clie-F'!$B$5:$Z$7000,13,0),"")</f>
        <v/>
      </c>
    </row>
    <row r="4999" spans="2:7" ht="30" customHeight="1" x14ac:dyDescent="0.3">
      <c r="B4999" s="113">
        <v>4993</v>
      </c>
      <c r="C4999" s="111"/>
      <c r="D4999" s="112"/>
      <c r="E4999" s="111" t="str">
        <f t="shared" ca="1" si="78"/>
        <v/>
      </c>
      <c r="F4999" s="2" t="str">
        <f>IFERROR(VLOOKUP($I$4&amp;"--"&amp;ROW(A4993),'Clie-F'!$B$5:$Z$7000,15,0),"")</f>
        <v/>
      </c>
      <c r="G4999" s="111" t="str">
        <f>IFERROR(VLOOKUP($I$4&amp;"--"&amp;ROW(A4993),'Clie-F'!$B$5:$Z$7000,13,0),"")</f>
        <v/>
      </c>
    </row>
    <row r="5000" spans="2:7" ht="30" customHeight="1" x14ac:dyDescent="0.3">
      <c r="B5000" s="113">
        <v>4994</v>
      </c>
      <c r="C5000" s="111"/>
      <c r="D5000" s="112"/>
      <c r="E5000" s="111" t="str">
        <f t="shared" ca="1" si="78"/>
        <v/>
      </c>
      <c r="F5000" s="2" t="str">
        <f>IFERROR(VLOOKUP($I$4&amp;"--"&amp;ROW(A4994),'Clie-F'!$B$5:$Z$7000,15,0),"")</f>
        <v/>
      </c>
      <c r="G5000" s="111" t="str">
        <f>IFERROR(VLOOKUP($I$4&amp;"--"&amp;ROW(A4994),'Clie-F'!$B$5:$Z$7000,13,0),"")</f>
        <v/>
      </c>
    </row>
    <row r="5001" spans="2:7" ht="30" customHeight="1" x14ac:dyDescent="0.3">
      <c r="B5001" s="113">
        <v>4995</v>
      </c>
      <c r="C5001" s="111"/>
      <c r="D5001" s="112"/>
      <c r="E5001" s="111" t="str">
        <f t="shared" ca="1" si="78"/>
        <v/>
      </c>
      <c r="F5001" s="2" t="str">
        <f>IFERROR(VLOOKUP($I$4&amp;"--"&amp;ROW(A4995),'Clie-F'!$B$5:$Z$7000,15,0),"")</f>
        <v/>
      </c>
      <c r="G5001" s="111" t="str">
        <f>IFERROR(VLOOKUP($I$4&amp;"--"&amp;ROW(A4995),'Clie-F'!$B$5:$Z$7000,13,0),"")</f>
        <v/>
      </c>
    </row>
    <row r="5002" spans="2:7" ht="30" customHeight="1" x14ac:dyDescent="0.3">
      <c r="B5002" s="113">
        <v>4996</v>
      </c>
      <c r="C5002" s="111"/>
      <c r="D5002" s="112"/>
      <c r="E5002" s="111" t="str">
        <f t="shared" ca="1" si="78"/>
        <v/>
      </c>
      <c r="F5002" s="2" t="str">
        <f>IFERROR(VLOOKUP($I$4&amp;"--"&amp;ROW(A4996),'Clie-F'!$B$5:$Z$7000,15,0),"")</f>
        <v/>
      </c>
      <c r="G5002" s="111" t="str">
        <f>IFERROR(VLOOKUP($I$4&amp;"--"&amp;ROW(A4996),'Clie-F'!$B$5:$Z$7000,13,0),"")</f>
        <v/>
      </c>
    </row>
    <row r="5003" spans="2:7" ht="30" customHeight="1" x14ac:dyDescent="0.3">
      <c r="B5003" s="113">
        <v>4997</v>
      </c>
      <c r="C5003" s="111"/>
      <c r="D5003" s="112"/>
      <c r="E5003" s="111" t="str">
        <f t="shared" ca="1" si="78"/>
        <v/>
      </c>
      <c r="F5003" s="2" t="str">
        <f>IFERROR(VLOOKUP($I$4&amp;"--"&amp;ROW(A4997),'Clie-F'!$B$5:$Z$7000,15,0),"")</f>
        <v/>
      </c>
      <c r="G5003" s="111" t="str">
        <f>IFERROR(VLOOKUP($I$4&amp;"--"&amp;ROW(A4997),'Clie-F'!$B$5:$Z$7000,13,0),"")</f>
        <v/>
      </c>
    </row>
    <row r="5004" spans="2:7" ht="30" customHeight="1" x14ac:dyDescent="0.3">
      <c r="B5004" s="113">
        <v>4998</v>
      </c>
      <c r="C5004" s="111"/>
      <c r="D5004" s="112"/>
      <c r="E5004" s="111" t="str">
        <f t="shared" ca="1" si="78"/>
        <v/>
      </c>
      <c r="F5004" s="2" t="str">
        <f>IFERROR(VLOOKUP($I$4&amp;"--"&amp;ROW(A4998),'Clie-F'!$B$5:$Z$7000,15,0),"")</f>
        <v/>
      </c>
      <c r="G5004" s="111" t="str">
        <f>IFERROR(VLOOKUP($I$4&amp;"--"&amp;ROW(A4998),'Clie-F'!$B$5:$Z$7000,13,0),"")</f>
        <v/>
      </c>
    </row>
    <row r="5005" spans="2:7" ht="30" customHeight="1" x14ac:dyDescent="0.3">
      <c r="B5005" s="113">
        <v>4999</v>
      </c>
      <c r="C5005" s="111"/>
      <c r="D5005" s="112"/>
      <c r="E5005" s="111" t="str">
        <f t="shared" ca="1" si="78"/>
        <v/>
      </c>
      <c r="F5005" s="2" t="str">
        <f>IFERROR(VLOOKUP($I$4&amp;"--"&amp;ROW(A4999),'Clie-F'!$B$5:$Z$7000,15,0),"")</f>
        <v/>
      </c>
      <c r="G5005" s="111" t="str">
        <f>IFERROR(VLOOKUP($I$4&amp;"--"&amp;ROW(A4999),'Clie-F'!$B$5:$Z$7000,13,0),"")</f>
        <v/>
      </c>
    </row>
    <row r="5006" spans="2:7" ht="30" customHeight="1" x14ac:dyDescent="0.3">
      <c r="B5006" s="113">
        <v>5000</v>
      </c>
      <c r="C5006" s="111"/>
      <c r="D5006" s="112"/>
      <c r="E5006" s="111" t="str">
        <f t="shared" ca="1" si="78"/>
        <v/>
      </c>
      <c r="F5006" s="2" t="str">
        <f>IFERROR(VLOOKUP($I$4&amp;"--"&amp;ROW(A5000),'Clie-F'!$B$5:$Z$7000,15,0),"")</f>
        <v/>
      </c>
      <c r="G5006" s="111" t="str">
        <f>IFERROR(VLOOKUP($I$4&amp;"--"&amp;ROW(A5000),'Clie-F'!$B$5:$Z$7000,13,0),"")</f>
        <v/>
      </c>
    </row>
    <row r="5007" spans="2:7" ht="30" customHeight="1" x14ac:dyDescent="0.3">
      <c r="B5007" s="113">
        <v>5001</v>
      </c>
      <c r="C5007" s="111"/>
      <c r="D5007" s="112"/>
      <c r="E5007" s="111" t="str">
        <f t="shared" ca="1" si="78"/>
        <v/>
      </c>
      <c r="F5007" s="2" t="str">
        <f>IFERROR(VLOOKUP($I$4&amp;"--"&amp;ROW(A5001),'Clie-F'!$B$5:$Z$7000,15,0),"")</f>
        <v/>
      </c>
      <c r="G5007" s="111" t="str">
        <f>IFERROR(VLOOKUP($I$4&amp;"--"&amp;ROW(A5001),'Clie-F'!$B$5:$Z$7000,13,0),"")</f>
        <v/>
      </c>
    </row>
    <row r="5008" spans="2:7" ht="30" customHeight="1" x14ac:dyDescent="0.3">
      <c r="B5008" s="113">
        <v>5002</v>
      </c>
      <c r="C5008" s="111"/>
      <c r="D5008" s="112"/>
      <c r="E5008" s="111" t="str">
        <f t="shared" ca="1" si="78"/>
        <v/>
      </c>
      <c r="F5008" s="2" t="str">
        <f>IFERROR(VLOOKUP($I$4&amp;"--"&amp;ROW(A5002),'Clie-F'!$B$5:$Z$7000,15,0),"")</f>
        <v/>
      </c>
      <c r="G5008" s="111" t="str">
        <f>IFERROR(VLOOKUP($I$4&amp;"--"&amp;ROW(A5002),'Clie-F'!$B$5:$Z$7000,13,0),"")</f>
        <v/>
      </c>
    </row>
    <row r="5009" spans="2:7" ht="30" customHeight="1" x14ac:dyDescent="0.3">
      <c r="B5009" s="113">
        <v>5003</v>
      </c>
      <c r="C5009" s="111"/>
      <c r="D5009" s="112"/>
      <c r="E5009" s="111" t="str">
        <f t="shared" ca="1" si="78"/>
        <v/>
      </c>
      <c r="F5009" s="2" t="str">
        <f>IFERROR(VLOOKUP($I$4&amp;"--"&amp;ROW(A5003),'Clie-F'!$B$5:$Z$7000,15,0),"")</f>
        <v/>
      </c>
      <c r="G5009" s="111" t="str">
        <f>IFERROR(VLOOKUP($I$4&amp;"--"&amp;ROW(A5003),'Clie-F'!$B$5:$Z$7000,13,0),"")</f>
        <v/>
      </c>
    </row>
    <row r="5010" spans="2:7" ht="30" customHeight="1" x14ac:dyDescent="0.3">
      <c r="B5010" s="113">
        <v>5004</v>
      </c>
      <c r="C5010" s="111"/>
      <c r="D5010" s="112"/>
      <c r="E5010" s="111" t="str">
        <f t="shared" ca="1" si="78"/>
        <v/>
      </c>
      <c r="F5010" s="2" t="str">
        <f>IFERROR(VLOOKUP($I$4&amp;"--"&amp;ROW(A5004),'Clie-F'!$B$5:$Z$7000,15,0),"")</f>
        <v/>
      </c>
      <c r="G5010" s="111" t="str">
        <f>IFERROR(VLOOKUP($I$4&amp;"--"&amp;ROW(A5004),'Clie-F'!$B$5:$Z$7000,13,0),"")</f>
        <v/>
      </c>
    </row>
    <row r="5011" spans="2:7" ht="30" customHeight="1" x14ac:dyDescent="0.3">
      <c r="B5011" s="113">
        <v>5005</v>
      </c>
      <c r="C5011" s="111"/>
      <c r="D5011" s="112"/>
      <c r="E5011" s="111" t="str">
        <f t="shared" ca="1" si="78"/>
        <v/>
      </c>
      <c r="F5011" s="2" t="str">
        <f>IFERROR(VLOOKUP($I$4&amp;"--"&amp;ROW(A5005),'Clie-F'!$B$5:$Z$7000,15,0),"")</f>
        <v/>
      </c>
      <c r="G5011" s="111" t="str">
        <f>IFERROR(VLOOKUP($I$4&amp;"--"&amp;ROW(A5005),'Clie-F'!$B$5:$Z$7000,13,0),"")</f>
        <v/>
      </c>
    </row>
    <row r="5012" spans="2:7" ht="30" customHeight="1" x14ac:dyDescent="0.3">
      <c r="B5012" s="113">
        <v>5006</v>
      </c>
      <c r="C5012" s="111"/>
      <c r="D5012" s="112"/>
      <c r="E5012" s="111" t="str">
        <f t="shared" ca="1" si="78"/>
        <v/>
      </c>
      <c r="F5012" s="2" t="str">
        <f>IFERROR(VLOOKUP($I$4&amp;"--"&amp;ROW(A5006),'Clie-F'!$B$5:$Z$7000,15,0),"")</f>
        <v/>
      </c>
      <c r="G5012" s="111" t="str">
        <f>IFERROR(VLOOKUP($I$4&amp;"--"&amp;ROW(A5006),'Clie-F'!$B$5:$Z$7000,13,0),"")</f>
        <v/>
      </c>
    </row>
    <row r="5013" spans="2:7" ht="30" customHeight="1" x14ac:dyDescent="0.3">
      <c r="B5013" s="113">
        <v>5007</v>
      </c>
      <c r="C5013" s="111"/>
      <c r="D5013" s="112"/>
      <c r="E5013" s="111" t="str">
        <f t="shared" ca="1" si="78"/>
        <v/>
      </c>
      <c r="F5013" s="2" t="str">
        <f>IFERROR(VLOOKUP($I$4&amp;"--"&amp;ROW(A5007),'Clie-F'!$B$5:$Z$7000,15,0),"")</f>
        <v/>
      </c>
      <c r="G5013" s="111" t="str">
        <f>IFERROR(VLOOKUP($I$4&amp;"--"&amp;ROW(A5007),'Clie-F'!$B$5:$Z$7000,13,0),"")</f>
        <v/>
      </c>
    </row>
    <row r="5014" spans="2:7" ht="30" customHeight="1" x14ac:dyDescent="0.3">
      <c r="B5014" s="113">
        <v>5008</v>
      </c>
      <c r="C5014" s="111"/>
      <c r="D5014" s="112"/>
      <c r="E5014" s="111" t="str">
        <f t="shared" ca="1" si="78"/>
        <v/>
      </c>
      <c r="F5014" s="2" t="str">
        <f>IFERROR(VLOOKUP($I$4&amp;"--"&amp;ROW(A5008),'Clie-F'!$B$5:$Z$7000,15,0),"")</f>
        <v/>
      </c>
      <c r="G5014" s="111" t="str">
        <f>IFERROR(VLOOKUP($I$4&amp;"--"&amp;ROW(A5008),'Clie-F'!$B$5:$Z$7000,13,0),"")</f>
        <v/>
      </c>
    </row>
    <row r="5015" spans="2:7" ht="30" customHeight="1" x14ac:dyDescent="0.3">
      <c r="B5015" s="113">
        <v>5009</v>
      </c>
      <c r="C5015" s="111"/>
      <c r="D5015" s="112"/>
      <c r="E5015" s="111" t="str">
        <f t="shared" ca="1" si="78"/>
        <v/>
      </c>
      <c r="F5015" s="2" t="str">
        <f>IFERROR(VLOOKUP($I$4&amp;"--"&amp;ROW(A5009),'Clie-F'!$B$5:$Z$7000,15,0),"")</f>
        <v/>
      </c>
      <c r="G5015" s="111" t="str">
        <f>IFERROR(VLOOKUP($I$4&amp;"--"&amp;ROW(A5009),'Clie-F'!$B$5:$Z$7000,13,0),"")</f>
        <v/>
      </c>
    </row>
    <row r="5016" spans="2:7" ht="30" customHeight="1" x14ac:dyDescent="0.3">
      <c r="B5016" s="113">
        <v>5010</v>
      </c>
      <c r="C5016" s="111"/>
      <c r="D5016" s="112"/>
      <c r="E5016" s="111" t="str">
        <f t="shared" ca="1" si="78"/>
        <v/>
      </c>
      <c r="F5016" s="2" t="str">
        <f>IFERROR(VLOOKUP($I$4&amp;"--"&amp;ROW(A5010),'Clie-F'!$B$5:$Z$7000,15,0),"")</f>
        <v/>
      </c>
      <c r="G5016" s="111" t="str">
        <f>IFERROR(VLOOKUP($I$4&amp;"--"&amp;ROW(A5010),'Clie-F'!$B$5:$Z$7000,13,0),"")</f>
        <v/>
      </c>
    </row>
    <row r="5017" spans="2:7" ht="30" customHeight="1" x14ac:dyDescent="0.3">
      <c r="B5017" s="113">
        <v>5011</v>
      </c>
      <c r="C5017" s="111"/>
      <c r="D5017" s="112"/>
      <c r="E5017" s="111" t="str">
        <f t="shared" ca="1" si="78"/>
        <v/>
      </c>
      <c r="F5017" s="2" t="str">
        <f>IFERROR(VLOOKUP($I$4&amp;"--"&amp;ROW(A5011),'Clie-F'!$B$5:$Z$7000,15,0),"")</f>
        <v/>
      </c>
      <c r="G5017" s="111" t="str">
        <f>IFERROR(VLOOKUP($I$4&amp;"--"&amp;ROW(A5011),'Clie-F'!$B$5:$Z$7000,13,0),"")</f>
        <v/>
      </c>
    </row>
    <row r="5018" spans="2:7" ht="30" customHeight="1" x14ac:dyDescent="0.3">
      <c r="B5018" s="113">
        <v>5012</v>
      </c>
      <c r="C5018" s="111"/>
      <c r="D5018" s="112"/>
      <c r="E5018" s="111" t="str">
        <f t="shared" ca="1" si="78"/>
        <v/>
      </c>
      <c r="F5018" s="2" t="str">
        <f>IFERROR(VLOOKUP($I$4&amp;"--"&amp;ROW(A5012),'Clie-F'!$B$5:$Z$7000,15,0),"")</f>
        <v/>
      </c>
      <c r="G5018" s="111" t="str">
        <f>IFERROR(VLOOKUP($I$4&amp;"--"&amp;ROW(A5012),'Clie-F'!$B$5:$Z$7000,13,0),"")</f>
        <v/>
      </c>
    </row>
    <row r="5019" spans="2:7" ht="30" customHeight="1" x14ac:dyDescent="0.3">
      <c r="B5019" s="113">
        <v>5013</v>
      </c>
      <c r="C5019" s="111"/>
      <c r="D5019" s="112"/>
      <c r="E5019" s="111" t="str">
        <f t="shared" ca="1" si="78"/>
        <v/>
      </c>
      <c r="F5019" s="2" t="str">
        <f>IFERROR(VLOOKUP($I$4&amp;"--"&amp;ROW(A5013),'Clie-F'!$B$5:$Z$7000,15,0),"")</f>
        <v/>
      </c>
      <c r="G5019" s="111" t="str">
        <f>IFERROR(VLOOKUP($I$4&amp;"--"&amp;ROW(A5013),'Clie-F'!$B$5:$Z$7000,13,0),"")</f>
        <v/>
      </c>
    </row>
    <row r="5020" spans="2:7" ht="30" customHeight="1" x14ac:dyDescent="0.3">
      <c r="B5020" s="113">
        <v>5014</v>
      </c>
      <c r="C5020" s="111"/>
      <c r="D5020" s="112"/>
      <c r="E5020" s="111" t="str">
        <f t="shared" ca="1" si="78"/>
        <v/>
      </c>
      <c r="F5020" s="2" t="str">
        <f>IFERROR(VLOOKUP($I$4&amp;"--"&amp;ROW(A5014),'Clie-F'!$B$5:$Z$7000,15,0),"")</f>
        <v/>
      </c>
      <c r="G5020" s="111" t="str">
        <f>IFERROR(VLOOKUP($I$4&amp;"--"&amp;ROW(A5014),'Clie-F'!$B$5:$Z$7000,13,0),"")</f>
        <v/>
      </c>
    </row>
    <row r="5021" spans="2:7" ht="30" customHeight="1" x14ac:dyDescent="0.3">
      <c r="B5021" s="113">
        <v>5015</v>
      </c>
      <c r="C5021" s="111"/>
      <c r="D5021" s="112"/>
      <c r="E5021" s="111" t="str">
        <f t="shared" ca="1" si="78"/>
        <v/>
      </c>
      <c r="F5021" s="2" t="str">
        <f>IFERROR(VLOOKUP($I$4&amp;"--"&amp;ROW(A5015),'Clie-F'!$B$5:$Z$7000,15,0),"")</f>
        <v/>
      </c>
      <c r="G5021" s="111" t="str">
        <f>IFERROR(VLOOKUP($I$4&amp;"--"&amp;ROW(A5015),'Clie-F'!$B$5:$Z$7000,13,0),"")</f>
        <v/>
      </c>
    </row>
    <row r="5022" spans="2:7" ht="30" customHeight="1" x14ac:dyDescent="0.3">
      <c r="B5022" s="113">
        <v>5016</v>
      </c>
      <c r="C5022" s="111"/>
      <c r="D5022" s="112"/>
      <c r="E5022" s="111" t="str">
        <f t="shared" ca="1" si="78"/>
        <v/>
      </c>
      <c r="F5022" s="2" t="str">
        <f>IFERROR(VLOOKUP($I$4&amp;"--"&amp;ROW(A5016),'Clie-F'!$B$5:$Z$7000,15,0),"")</f>
        <v/>
      </c>
      <c r="G5022" s="111" t="str">
        <f>IFERROR(VLOOKUP($I$4&amp;"--"&amp;ROW(A5016),'Clie-F'!$B$5:$Z$7000,13,0),"")</f>
        <v/>
      </c>
    </row>
    <row r="5023" spans="2:7" ht="30" customHeight="1" x14ac:dyDescent="0.3">
      <c r="B5023" s="113">
        <v>5017</v>
      </c>
      <c r="C5023" s="111"/>
      <c r="D5023" s="112"/>
      <c r="E5023" s="111" t="str">
        <f t="shared" ca="1" si="78"/>
        <v/>
      </c>
      <c r="F5023" s="2" t="str">
        <f>IFERROR(VLOOKUP($I$4&amp;"--"&amp;ROW(A5017),'Clie-F'!$B$5:$Z$7000,15,0),"")</f>
        <v/>
      </c>
      <c r="G5023" s="111" t="str">
        <f>IFERROR(VLOOKUP($I$4&amp;"--"&amp;ROW(A5017),'Clie-F'!$B$5:$Z$7000,13,0),"")</f>
        <v/>
      </c>
    </row>
    <row r="5024" spans="2:7" ht="30" customHeight="1" x14ac:dyDescent="0.3">
      <c r="B5024" s="113">
        <v>5018</v>
      </c>
      <c r="C5024" s="111"/>
      <c r="D5024" s="112"/>
      <c r="E5024" s="111" t="str">
        <f t="shared" ca="1" si="78"/>
        <v/>
      </c>
      <c r="F5024" s="2" t="str">
        <f>IFERROR(VLOOKUP($I$4&amp;"--"&amp;ROW(A5018),'Clie-F'!$B$5:$Z$7000,15,0),"")</f>
        <v/>
      </c>
      <c r="G5024" s="111" t="str">
        <f>IFERROR(VLOOKUP($I$4&amp;"--"&amp;ROW(A5018),'Clie-F'!$B$5:$Z$7000,13,0),"")</f>
        <v/>
      </c>
    </row>
    <row r="5025" spans="2:7" ht="30" customHeight="1" x14ac:dyDescent="0.3">
      <c r="B5025" s="113">
        <v>5019</v>
      </c>
      <c r="C5025" s="111"/>
      <c r="D5025" s="112"/>
      <c r="E5025" s="111" t="str">
        <f t="shared" ca="1" si="78"/>
        <v/>
      </c>
      <c r="F5025" s="2" t="str">
        <f>IFERROR(VLOOKUP($I$4&amp;"--"&amp;ROW(A5019),'Clie-F'!$B$5:$Z$7000,15,0),"")</f>
        <v/>
      </c>
      <c r="G5025" s="111" t="str">
        <f>IFERROR(VLOOKUP($I$4&amp;"--"&amp;ROW(A5019),'Clie-F'!$B$5:$Z$7000,13,0),"")</f>
        <v/>
      </c>
    </row>
    <row r="5026" spans="2:7" ht="30" customHeight="1" x14ac:dyDescent="0.3">
      <c r="B5026" s="113">
        <v>5020</v>
      </c>
      <c r="C5026" s="111"/>
      <c r="D5026" s="112"/>
      <c r="E5026" s="111" t="str">
        <f t="shared" ca="1" si="78"/>
        <v/>
      </c>
      <c r="F5026" s="2" t="str">
        <f>IFERROR(VLOOKUP($I$4&amp;"--"&amp;ROW(A5020),'Clie-F'!$B$5:$Z$7000,15,0),"")</f>
        <v/>
      </c>
      <c r="G5026" s="111" t="str">
        <f>IFERROR(VLOOKUP($I$4&amp;"--"&amp;ROW(A5020),'Clie-F'!$B$5:$Z$7000,13,0),"")</f>
        <v/>
      </c>
    </row>
    <row r="5027" spans="2:7" ht="30" customHeight="1" x14ac:dyDescent="0.3">
      <c r="B5027" s="113">
        <v>5021</v>
      </c>
      <c r="C5027" s="111"/>
      <c r="D5027" s="112"/>
      <c r="E5027" s="111" t="str">
        <f t="shared" ca="1" si="78"/>
        <v/>
      </c>
      <c r="F5027" s="2" t="str">
        <f>IFERROR(VLOOKUP($I$4&amp;"--"&amp;ROW(A5021),'Clie-F'!$B$5:$Z$7000,15,0),"")</f>
        <v/>
      </c>
      <c r="G5027" s="111" t="str">
        <f>IFERROR(VLOOKUP($I$4&amp;"--"&amp;ROW(A5021),'Clie-F'!$B$5:$Z$7000,13,0),"")</f>
        <v/>
      </c>
    </row>
    <row r="5028" spans="2:7" ht="30" customHeight="1" x14ac:dyDescent="0.3">
      <c r="B5028" s="113">
        <v>5022</v>
      </c>
      <c r="C5028" s="111"/>
      <c r="D5028" s="112"/>
      <c r="E5028" s="111" t="str">
        <f t="shared" ca="1" si="78"/>
        <v/>
      </c>
      <c r="F5028" s="2" t="str">
        <f>IFERROR(VLOOKUP($I$4&amp;"--"&amp;ROW(A5022),'Clie-F'!$B$5:$Z$7000,15,0),"")</f>
        <v/>
      </c>
      <c r="G5028" s="111" t="str">
        <f>IFERROR(VLOOKUP($I$4&amp;"--"&amp;ROW(A5022),'Clie-F'!$B$5:$Z$7000,13,0),"")</f>
        <v/>
      </c>
    </row>
    <row r="5029" spans="2:7" ht="30" customHeight="1" x14ac:dyDescent="0.3">
      <c r="B5029" s="113">
        <v>5023</v>
      </c>
      <c r="C5029" s="111"/>
      <c r="D5029" s="112"/>
      <c r="E5029" s="111" t="str">
        <f t="shared" ca="1" si="78"/>
        <v/>
      </c>
      <c r="F5029" s="2" t="str">
        <f>IFERROR(VLOOKUP($I$4&amp;"--"&amp;ROW(A5023),'Clie-F'!$B$5:$Z$7000,15,0),"")</f>
        <v/>
      </c>
      <c r="G5029" s="111" t="str">
        <f>IFERROR(VLOOKUP($I$4&amp;"--"&amp;ROW(A5023),'Clie-F'!$B$5:$Z$7000,13,0),"")</f>
        <v/>
      </c>
    </row>
    <row r="5030" spans="2:7" ht="30" customHeight="1" x14ac:dyDescent="0.3">
      <c r="B5030" s="113">
        <v>5024</v>
      </c>
      <c r="C5030" s="111"/>
      <c r="D5030" s="112"/>
      <c r="E5030" s="111" t="str">
        <f t="shared" ca="1" si="78"/>
        <v/>
      </c>
      <c r="F5030" s="2" t="str">
        <f>IFERROR(VLOOKUP($I$4&amp;"--"&amp;ROW(A5024),'Clie-F'!$B$5:$Z$7000,15,0),"")</f>
        <v/>
      </c>
      <c r="G5030" s="111" t="str">
        <f>IFERROR(VLOOKUP($I$4&amp;"--"&amp;ROW(A5024),'Clie-F'!$B$5:$Z$7000,13,0),"")</f>
        <v/>
      </c>
    </row>
    <row r="5031" spans="2:7" ht="30" customHeight="1" x14ac:dyDescent="0.3">
      <c r="B5031" s="113">
        <v>5025</v>
      </c>
      <c r="C5031" s="111"/>
      <c r="D5031" s="112"/>
      <c r="E5031" s="111" t="str">
        <f t="shared" ca="1" si="78"/>
        <v/>
      </c>
      <c r="F5031" s="2" t="str">
        <f>IFERROR(VLOOKUP($I$4&amp;"--"&amp;ROW(A5025),'Clie-F'!$B$5:$Z$7000,15,0),"")</f>
        <v/>
      </c>
      <c r="G5031" s="111" t="str">
        <f>IFERROR(VLOOKUP($I$4&amp;"--"&amp;ROW(A5025),'Clie-F'!$B$5:$Z$7000,13,0),"")</f>
        <v/>
      </c>
    </row>
    <row r="5032" spans="2:7" ht="30" customHeight="1" x14ac:dyDescent="0.3">
      <c r="B5032" s="113">
        <v>5026</v>
      </c>
      <c r="C5032" s="111"/>
      <c r="D5032" s="112"/>
      <c r="E5032" s="111" t="str">
        <f t="shared" ca="1" si="78"/>
        <v/>
      </c>
      <c r="F5032" s="2" t="str">
        <f>IFERROR(VLOOKUP($I$4&amp;"--"&amp;ROW(A5026),'Clie-F'!$B$5:$Z$7000,15,0),"")</f>
        <v/>
      </c>
      <c r="G5032" s="111" t="str">
        <f>IFERROR(VLOOKUP($I$4&amp;"--"&amp;ROW(A5026),'Clie-F'!$B$5:$Z$7000,13,0),"")</f>
        <v/>
      </c>
    </row>
    <row r="5033" spans="2:7" ht="30" customHeight="1" x14ac:dyDescent="0.3">
      <c r="B5033" s="113">
        <v>5027</v>
      </c>
      <c r="C5033" s="111"/>
      <c r="D5033" s="112"/>
      <c r="E5033" s="111" t="str">
        <f t="shared" ca="1" si="78"/>
        <v/>
      </c>
      <c r="F5033" s="2" t="str">
        <f>IFERROR(VLOOKUP($I$4&amp;"--"&amp;ROW(A5027),'Clie-F'!$B$5:$Z$7000,15,0),"")</f>
        <v/>
      </c>
      <c r="G5033" s="111" t="str">
        <f>IFERROR(VLOOKUP($I$4&amp;"--"&amp;ROW(A5027),'Clie-F'!$B$5:$Z$7000,13,0),"")</f>
        <v/>
      </c>
    </row>
    <row r="5034" spans="2:7" ht="30" customHeight="1" x14ac:dyDescent="0.3">
      <c r="B5034" s="113">
        <v>5028</v>
      </c>
      <c r="C5034" s="111"/>
      <c r="D5034" s="112"/>
      <c r="E5034" s="111" t="str">
        <f t="shared" ca="1" si="78"/>
        <v/>
      </c>
      <c r="F5034" s="2" t="str">
        <f>IFERROR(VLOOKUP($I$4&amp;"--"&amp;ROW(A5028),'Clie-F'!$B$5:$Z$7000,15,0),"")</f>
        <v/>
      </c>
      <c r="G5034" s="111" t="str">
        <f>IFERROR(VLOOKUP($I$4&amp;"--"&amp;ROW(A5028),'Clie-F'!$B$5:$Z$7000,13,0),"")</f>
        <v/>
      </c>
    </row>
    <row r="5035" spans="2:7" ht="30" customHeight="1" x14ac:dyDescent="0.3">
      <c r="B5035" s="113">
        <v>5029</v>
      </c>
      <c r="C5035" s="111"/>
      <c r="D5035" s="112"/>
      <c r="E5035" s="111" t="str">
        <f t="shared" ca="1" si="78"/>
        <v/>
      </c>
      <c r="F5035" s="2" t="str">
        <f>IFERROR(VLOOKUP($I$4&amp;"--"&amp;ROW(A5029),'Clie-F'!$B$5:$Z$7000,15,0),"")</f>
        <v/>
      </c>
      <c r="G5035" s="111" t="str">
        <f>IFERROR(VLOOKUP($I$4&amp;"--"&amp;ROW(A5029),'Clie-F'!$B$5:$Z$7000,13,0),"")</f>
        <v/>
      </c>
    </row>
    <row r="5036" spans="2:7" ht="30" customHeight="1" x14ac:dyDescent="0.3">
      <c r="B5036" s="113">
        <v>5030</v>
      </c>
      <c r="C5036" s="111"/>
      <c r="D5036" s="112"/>
      <c r="E5036" s="111" t="str">
        <f t="shared" ca="1" si="78"/>
        <v/>
      </c>
      <c r="F5036" s="2" t="str">
        <f>IFERROR(VLOOKUP($I$4&amp;"--"&amp;ROW(A5030),'Clie-F'!$B$5:$Z$7000,15,0),"")</f>
        <v/>
      </c>
      <c r="G5036" s="111" t="str">
        <f>IFERROR(VLOOKUP($I$4&amp;"--"&amp;ROW(A5030),'Clie-F'!$B$5:$Z$7000,13,0),"")</f>
        <v/>
      </c>
    </row>
    <row r="5037" spans="2:7" ht="30" customHeight="1" x14ac:dyDescent="0.3">
      <c r="B5037" s="113">
        <v>5031</v>
      </c>
      <c r="C5037" s="111"/>
      <c r="D5037" s="112"/>
      <c r="E5037" s="111" t="str">
        <f t="shared" ca="1" si="78"/>
        <v/>
      </c>
      <c r="F5037" s="2" t="str">
        <f>IFERROR(VLOOKUP($I$4&amp;"--"&amp;ROW(A5031),'Clie-F'!$B$5:$Z$7000,15,0),"")</f>
        <v/>
      </c>
      <c r="G5037" s="111" t="str">
        <f>IFERROR(VLOOKUP($I$4&amp;"--"&amp;ROW(A5031),'Clie-F'!$B$5:$Z$7000,13,0),"")</f>
        <v/>
      </c>
    </row>
    <row r="5038" spans="2:7" ht="30" customHeight="1" x14ac:dyDescent="0.3">
      <c r="B5038" s="113">
        <v>5032</v>
      </c>
      <c r="C5038" s="111"/>
      <c r="D5038" s="112"/>
      <c r="E5038" s="111" t="str">
        <f t="shared" ca="1" si="78"/>
        <v/>
      </c>
      <c r="F5038" s="2" t="str">
        <f>IFERROR(VLOOKUP($I$4&amp;"--"&amp;ROW(A5032),'Clie-F'!$B$5:$Z$7000,15,0),"")</f>
        <v/>
      </c>
      <c r="G5038" s="111" t="str">
        <f>IFERROR(VLOOKUP($I$4&amp;"--"&amp;ROW(A5032),'Clie-F'!$B$5:$Z$7000,13,0),"")</f>
        <v/>
      </c>
    </row>
    <row r="5039" spans="2:7" ht="30" customHeight="1" x14ac:dyDescent="0.3">
      <c r="B5039" s="113">
        <v>5033</v>
      </c>
      <c r="C5039" s="111"/>
      <c r="D5039" s="112"/>
      <c r="E5039" s="111" t="str">
        <f t="shared" ca="1" si="78"/>
        <v/>
      </c>
      <c r="F5039" s="2" t="str">
        <f>IFERROR(VLOOKUP($I$4&amp;"--"&amp;ROW(A5033),'Clie-F'!$B$5:$Z$7000,15,0),"")</f>
        <v/>
      </c>
      <c r="G5039" s="111" t="str">
        <f>IFERROR(VLOOKUP($I$4&amp;"--"&amp;ROW(A5033),'Clie-F'!$B$5:$Z$7000,13,0),"")</f>
        <v/>
      </c>
    </row>
    <row r="5040" spans="2:7" ht="30" customHeight="1" x14ac:dyDescent="0.3">
      <c r="B5040" s="113">
        <v>5034</v>
      </c>
      <c r="C5040" s="111"/>
      <c r="D5040" s="112"/>
      <c r="E5040" s="111" t="str">
        <f t="shared" ca="1" si="78"/>
        <v/>
      </c>
      <c r="F5040" s="2" t="str">
        <f>IFERROR(VLOOKUP($I$4&amp;"--"&amp;ROW(A5034),'Clie-F'!$B$5:$Z$7000,15,0),"")</f>
        <v/>
      </c>
      <c r="G5040" s="111" t="str">
        <f>IFERROR(VLOOKUP($I$4&amp;"--"&amp;ROW(A5034),'Clie-F'!$B$5:$Z$7000,13,0),"")</f>
        <v/>
      </c>
    </row>
    <row r="5041" spans="2:7" ht="30" customHeight="1" x14ac:dyDescent="0.3">
      <c r="B5041" s="113">
        <v>5035</v>
      </c>
      <c r="C5041" s="111"/>
      <c r="D5041" s="112"/>
      <c r="E5041" s="111" t="str">
        <f t="shared" ca="1" si="78"/>
        <v/>
      </c>
      <c r="F5041" s="2" t="str">
        <f>IFERROR(VLOOKUP($I$4&amp;"--"&amp;ROW(A5035),'Clie-F'!$B$5:$Z$7000,15,0),"")</f>
        <v/>
      </c>
      <c r="G5041" s="111" t="str">
        <f>IFERROR(VLOOKUP($I$4&amp;"--"&amp;ROW(A5035),'Clie-F'!$B$5:$Z$7000,13,0),"")</f>
        <v/>
      </c>
    </row>
    <row r="5042" spans="2:7" ht="30" customHeight="1" x14ac:dyDescent="0.3">
      <c r="B5042" s="113">
        <v>5036</v>
      </c>
      <c r="C5042" s="111"/>
      <c r="D5042" s="112"/>
      <c r="E5042" s="111" t="str">
        <f t="shared" ca="1" si="78"/>
        <v/>
      </c>
      <c r="F5042" s="2" t="str">
        <f>IFERROR(VLOOKUP($I$4&amp;"--"&amp;ROW(A5036),'Clie-F'!$B$5:$Z$7000,15,0),"")</f>
        <v/>
      </c>
      <c r="G5042" s="111" t="str">
        <f>IFERROR(VLOOKUP($I$4&amp;"--"&amp;ROW(A5036),'Clie-F'!$B$5:$Z$7000,13,0),"")</f>
        <v/>
      </c>
    </row>
    <row r="5043" spans="2:7" ht="30" customHeight="1" x14ac:dyDescent="0.3">
      <c r="B5043" s="113">
        <v>5037</v>
      </c>
      <c r="C5043" s="111"/>
      <c r="D5043" s="112"/>
      <c r="E5043" s="111" t="str">
        <f t="shared" ca="1" si="78"/>
        <v/>
      </c>
      <c r="F5043" s="2" t="str">
        <f>IFERROR(VLOOKUP($I$4&amp;"--"&amp;ROW(A5037),'Clie-F'!$B$5:$Z$7000,15,0),"")</f>
        <v/>
      </c>
      <c r="G5043" s="111" t="str">
        <f>IFERROR(VLOOKUP($I$4&amp;"--"&amp;ROW(A5037),'Clie-F'!$B$5:$Z$7000,13,0),"")</f>
        <v/>
      </c>
    </row>
    <row r="5044" spans="2:7" ht="30" customHeight="1" x14ac:dyDescent="0.3">
      <c r="B5044" s="113">
        <v>5038</v>
      </c>
      <c r="C5044" s="111"/>
      <c r="D5044" s="112"/>
      <c r="E5044" s="111" t="str">
        <f t="shared" ca="1" si="78"/>
        <v/>
      </c>
      <c r="F5044" s="2" t="str">
        <f>IFERROR(VLOOKUP($I$4&amp;"--"&amp;ROW(A5038),'Clie-F'!$B$5:$Z$7000,15,0),"")</f>
        <v/>
      </c>
      <c r="G5044" s="111" t="str">
        <f>IFERROR(VLOOKUP($I$4&amp;"--"&amp;ROW(A5038),'Clie-F'!$B$5:$Z$7000,13,0),"")</f>
        <v/>
      </c>
    </row>
    <row r="5045" spans="2:7" ht="30" customHeight="1" x14ac:dyDescent="0.3">
      <c r="B5045" s="113">
        <v>5039</v>
      </c>
      <c r="C5045" s="111"/>
      <c r="D5045" s="112"/>
      <c r="E5045" s="111" t="str">
        <f t="shared" ca="1" si="78"/>
        <v/>
      </c>
      <c r="F5045" s="2" t="str">
        <f>IFERROR(VLOOKUP($I$4&amp;"--"&amp;ROW(A5039),'Clie-F'!$B$5:$Z$7000,15,0),"")</f>
        <v/>
      </c>
      <c r="G5045" s="111" t="str">
        <f>IFERROR(VLOOKUP($I$4&amp;"--"&amp;ROW(A5039),'Clie-F'!$B$5:$Z$7000,13,0),"")</f>
        <v/>
      </c>
    </row>
    <row r="5046" spans="2:7" ht="30" customHeight="1" x14ac:dyDescent="0.3">
      <c r="B5046" s="113">
        <v>5040</v>
      </c>
      <c r="C5046" s="111"/>
      <c r="D5046" s="112"/>
      <c r="E5046" s="111" t="str">
        <f t="shared" ca="1" si="78"/>
        <v/>
      </c>
      <c r="F5046" s="2" t="str">
        <f>IFERROR(VLOOKUP($I$4&amp;"--"&amp;ROW(A5040),'Clie-F'!$B$5:$Z$7000,15,0),"")</f>
        <v/>
      </c>
      <c r="G5046" s="111" t="str">
        <f>IFERROR(VLOOKUP($I$4&amp;"--"&amp;ROW(A5040),'Clie-F'!$B$5:$Z$7000,13,0),"")</f>
        <v/>
      </c>
    </row>
    <row r="5047" spans="2:7" ht="30" customHeight="1" x14ac:dyDescent="0.3">
      <c r="B5047" s="113">
        <v>5041</v>
      </c>
      <c r="C5047" s="111"/>
      <c r="D5047" s="112"/>
      <c r="E5047" s="111" t="str">
        <f t="shared" ca="1" si="78"/>
        <v/>
      </c>
      <c r="F5047" s="2" t="str">
        <f>IFERROR(VLOOKUP($I$4&amp;"--"&amp;ROW(A5041),'Clie-F'!$B$5:$Z$7000,15,0),"")</f>
        <v/>
      </c>
      <c r="G5047" s="111" t="str">
        <f>IFERROR(VLOOKUP($I$4&amp;"--"&amp;ROW(A5041),'Clie-F'!$B$5:$Z$7000,13,0),"")</f>
        <v/>
      </c>
    </row>
    <row r="5048" spans="2:7" ht="30" customHeight="1" x14ac:dyDescent="0.3">
      <c r="B5048" s="113">
        <v>5042</v>
      </c>
      <c r="C5048" s="111"/>
      <c r="D5048" s="112"/>
      <c r="E5048" s="111" t="str">
        <f t="shared" ca="1" si="78"/>
        <v/>
      </c>
      <c r="F5048" s="2" t="str">
        <f>IFERROR(VLOOKUP($I$4&amp;"--"&amp;ROW(A5042),'Clie-F'!$B$5:$Z$7000,15,0),"")</f>
        <v/>
      </c>
      <c r="G5048" s="111" t="str">
        <f>IFERROR(VLOOKUP($I$4&amp;"--"&amp;ROW(A5042),'Clie-F'!$B$5:$Z$7000,13,0),"")</f>
        <v/>
      </c>
    </row>
    <row r="5049" spans="2:7" ht="30" customHeight="1" x14ac:dyDescent="0.3">
      <c r="B5049" s="113">
        <v>5043</v>
      </c>
      <c r="C5049" s="111"/>
      <c r="D5049" s="112"/>
      <c r="E5049" s="111" t="str">
        <f t="shared" ca="1" si="78"/>
        <v/>
      </c>
      <c r="F5049" s="2" t="str">
        <f>IFERROR(VLOOKUP($I$4&amp;"--"&amp;ROW(A5043),'Clie-F'!$B$5:$Z$7000,15,0),"")</f>
        <v/>
      </c>
      <c r="G5049" s="111" t="str">
        <f>IFERROR(VLOOKUP($I$4&amp;"--"&amp;ROW(A5043),'Clie-F'!$B$5:$Z$7000,13,0),"")</f>
        <v/>
      </c>
    </row>
    <row r="5050" spans="2:7" ht="30" customHeight="1" x14ac:dyDescent="0.3">
      <c r="B5050" s="113">
        <v>5044</v>
      </c>
      <c r="C5050" s="111"/>
      <c r="D5050" s="112"/>
      <c r="E5050" s="111" t="str">
        <f t="shared" ca="1" si="78"/>
        <v/>
      </c>
      <c r="F5050" s="2" t="str">
        <f>IFERROR(VLOOKUP($I$4&amp;"--"&amp;ROW(A5044),'Clie-F'!$B$5:$Z$7000,15,0),"")</f>
        <v/>
      </c>
      <c r="G5050" s="111" t="str">
        <f>IFERROR(VLOOKUP($I$4&amp;"--"&amp;ROW(A5044),'Clie-F'!$B$5:$Z$7000,13,0),"")</f>
        <v/>
      </c>
    </row>
    <row r="5051" spans="2:7" ht="30" customHeight="1" x14ac:dyDescent="0.3">
      <c r="B5051" s="113">
        <v>5045</v>
      </c>
      <c r="C5051" s="111"/>
      <c r="D5051" s="112"/>
      <c r="E5051" s="111" t="str">
        <f t="shared" ca="1" si="78"/>
        <v/>
      </c>
      <c r="F5051" s="2" t="str">
        <f>IFERROR(VLOOKUP($I$4&amp;"--"&amp;ROW(A5045),'Clie-F'!$B$5:$Z$7000,15,0),"")</f>
        <v/>
      </c>
      <c r="G5051" s="111" t="str">
        <f>IFERROR(VLOOKUP($I$4&amp;"--"&amp;ROW(A5045),'Clie-F'!$B$5:$Z$7000,13,0),"")</f>
        <v/>
      </c>
    </row>
    <row r="5052" spans="2:7" ht="30" customHeight="1" x14ac:dyDescent="0.3">
      <c r="B5052" s="113">
        <v>5046</v>
      </c>
      <c r="C5052" s="111"/>
      <c r="D5052" s="112"/>
      <c r="E5052" s="111" t="str">
        <f t="shared" ca="1" si="78"/>
        <v/>
      </c>
      <c r="F5052" s="2" t="str">
        <f>IFERROR(VLOOKUP($I$4&amp;"--"&amp;ROW(A5046),'Clie-F'!$B$5:$Z$7000,15,0),"")</f>
        <v/>
      </c>
      <c r="G5052" s="111" t="str">
        <f>IFERROR(VLOOKUP($I$4&amp;"--"&amp;ROW(A5046),'Clie-F'!$B$5:$Z$7000,13,0),"")</f>
        <v/>
      </c>
    </row>
    <row r="5053" spans="2:7" ht="30" customHeight="1" x14ac:dyDescent="0.3">
      <c r="B5053" s="113">
        <v>5047</v>
      </c>
      <c r="C5053" s="111"/>
      <c r="D5053" s="112"/>
      <c r="E5053" s="111" t="str">
        <f t="shared" ca="1" si="78"/>
        <v/>
      </c>
      <c r="F5053" s="2" t="str">
        <f>IFERROR(VLOOKUP($I$4&amp;"--"&amp;ROW(A5047),'Clie-F'!$B$5:$Z$7000,15,0),"")</f>
        <v/>
      </c>
      <c r="G5053" s="111" t="str">
        <f>IFERROR(VLOOKUP($I$4&amp;"--"&amp;ROW(A5047),'Clie-F'!$B$5:$Z$7000,13,0),"")</f>
        <v/>
      </c>
    </row>
    <row r="5054" spans="2:7" ht="30" customHeight="1" x14ac:dyDescent="0.3">
      <c r="B5054" s="113">
        <v>5048</v>
      </c>
      <c r="C5054" s="111"/>
      <c r="D5054" s="112"/>
      <c r="E5054" s="111" t="str">
        <f t="shared" ca="1" si="78"/>
        <v/>
      </c>
      <c r="F5054" s="2" t="str">
        <f>IFERROR(VLOOKUP($I$4&amp;"--"&amp;ROW(A5048),'Clie-F'!$B$5:$Z$7000,15,0),"")</f>
        <v/>
      </c>
      <c r="G5054" s="111" t="str">
        <f>IFERROR(VLOOKUP($I$4&amp;"--"&amp;ROW(A5048),'Clie-F'!$B$5:$Z$7000,13,0),"")</f>
        <v/>
      </c>
    </row>
    <row r="5055" spans="2:7" ht="30" customHeight="1" x14ac:dyDescent="0.3">
      <c r="B5055" s="113">
        <v>5049</v>
      </c>
      <c r="C5055" s="111"/>
      <c r="D5055" s="112"/>
      <c r="E5055" s="111" t="str">
        <f t="shared" ref="E5055:E5118" ca="1" si="79">IF(D5055,DATEDIF(D5055,TODAY(),"Y"),"")</f>
        <v/>
      </c>
      <c r="F5055" s="2" t="str">
        <f>IFERROR(VLOOKUP($I$4&amp;"--"&amp;ROW(A5049),'Clie-F'!$B$5:$Z$7000,15,0),"")</f>
        <v/>
      </c>
      <c r="G5055" s="111" t="str">
        <f>IFERROR(VLOOKUP($I$4&amp;"--"&amp;ROW(A5049),'Clie-F'!$B$5:$Z$7000,13,0),"")</f>
        <v/>
      </c>
    </row>
    <row r="5056" spans="2:7" ht="30" customHeight="1" x14ac:dyDescent="0.3">
      <c r="B5056" s="113">
        <v>5050</v>
      </c>
      <c r="C5056" s="111"/>
      <c r="D5056" s="112"/>
      <c r="E5056" s="111" t="str">
        <f t="shared" ca="1" si="79"/>
        <v/>
      </c>
      <c r="F5056" s="2" t="str">
        <f>IFERROR(VLOOKUP($I$4&amp;"--"&amp;ROW(A5050),'Clie-F'!$B$5:$Z$7000,15,0),"")</f>
        <v/>
      </c>
      <c r="G5056" s="111" t="str">
        <f>IFERROR(VLOOKUP($I$4&amp;"--"&amp;ROW(A5050),'Clie-F'!$B$5:$Z$7000,13,0),"")</f>
        <v/>
      </c>
    </row>
    <row r="5057" spans="2:7" ht="30" customHeight="1" x14ac:dyDescent="0.3">
      <c r="B5057" s="113">
        <v>5051</v>
      </c>
      <c r="C5057" s="111"/>
      <c r="D5057" s="112"/>
      <c r="E5057" s="111" t="str">
        <f t="shared" ca="1" si="79"/>
        <v/>
      </c>
      <c r="F5057" s="2" t="str">
        <f>IFERROR(VLOOKUP($I$4&amp;"--"&amp;ROW(A5051),'Clie-F'!$B$5:$Z$7000,15,0),"")</f>
        <v/>
      </c>
      <c r="G5057" s="111" t="str">
        <f>IFERROR(VLOOKUP($I$4&amp;"--"&amp;ROW(A5051),'Clie-F'!$B$5:$Z$7000,13,0),"")</f>
        <v/>
      </c>
    </row>
    <row r="5058" spans="2:7" ht="30" customHeight="1" x14ac:dyDescent="0.3">
      <c r="B5058" s="113">
        <v>5052</v>
      </c>
      <c r="C5058" s="111"/>
      <c r="D5058" s="112"/>
      <c r="E5058" s="111" t="str">
        <f t="shared" ca="1" si="79"/>
        <v/>
      </c>
      <c r="F5058" s="2" t="str">
        <f>IFERROR(VLOOKUP($I$4&amp;"--"&amp;ROW(A5052),'Clie-F'!$B$5:$Z$7000,15,0),"")</f>
        <v/>
      </c>
      <c r="G5058" s="111" t="str">
        <f>IFERROR(VLOOKUP($I$4&amp;"--"&amp;ROW(A5052),'Clie-F'!$B$5:$Z$7000,13,0),"")</f>
        <v/>
      </c>
    </row>
    <row r="5059" spans="2:7" ht="30" customHeight="1" x14ac:dyDescent="0.3">
      <c r="B5059" s="113">
        <v>5053</v>
      </c>
      <c r="C5059" s="111"/>
      <c r="D5059" s="112"/>
      <c r="E5059" s="111" t="str">
        <f t="shared" ca="1" si="79"/>
        <v/>
      </c>
      <c r="F5059" s="2" t="str">
        <f>IFERROR(VLOOKUP($I$4&amp;"--"&amp;ROW(A5053),'Clie-F'!$B$5:$Z$7000,15,0),"")</f>
        <v/>
      </c>
      <c r="G5059" s="111" t="str">
        <f>IFERROR(VLOOKUP($I$4&amp;"--"&amp;ROW(A5053),'Clie-F'!$B$5:$Z$7000,13,0),"")</f>
        <v/>
      </c>
    </row>
    <row r="5060" spans="2:7" ht="30" customHeight="1" x14ac:dyDescent="0.3">
      <c r="B5060" s="113">
        <v>5054</v>
      </c>
      <c r="C5060" s="111"/>
      <c r="D5060" s="112"/>
      <c r="E5060" s="111" t="str">
        <f t="shared" ca="1" si="79"/>
        <v/>
      </c>
      <c r="F5060" s="2" t="str">
        <f>IFERROR(VLOOKUP($I$4&amp;"--"&amp;ROW(A5054),'Clie-F'!$B$5:$Z$7000,15,0),"")</f>
        <v/>
      </c>
      <c r="G5060" s="111" t="str">
        <f>IFERROR(VLOOKUP($I$4&amp;"--"&amp;ROW(A5054),'Clie-F'!$B$5:$Z$7000,13,0),"")</f>
        <v/>
      </c>
    </row>
    <row r="5061" spans="2:7" ht="30" customHeight="1" x14ac:dyDescent="0.3">
      <c r="B5061" s="113">
        <v>5055</v>
      </c>
      <c r="C5061" s="111"/>
      <c r="D5061" s="112"/>
      <c r="E5061" s="111" t="str">
        <f t="shared" ca="1" si="79"/>
        <v/>
      </c>
      <c r="F5061" s="2" t="str">
        <f>IFERROR(VLOOKUP($I$4&amp;"--"&amp;ROW(A5055),'Clie-F'!$B$5:$Z$7000,15,0),"")</f>
        <v/>
      </c>
      <c r="G5061" s="111" t="str">
        <f>IFERROR(VLOOKUP($I$4&amp;"--"&amp;ROW(A5055),'Clie-F'!$B$5:$Z$7000,13,0),"")</f>
        <v/>
      </c>
    </row>
    <row r="5062" spans="2:7" ht="30" customHeight="1" x14ac:dyDescent="0.3">
      <c r="B5062" s="113">
        <v>5056</v>
      </c>
      <c r="C5062" s="111"/>
      <c r="D5062" s="112"/>
      <c r="E5062" s="111" t="str">
        <f t="shared" ca="1" si="79"/>
        <v/>
      </c>
      <c r="F5062" s="2" t="str">
        <f>IFERROR(VLOOKUP($I$4&amp;"--"&amp;ROW(A5056),'Clie-F'!$B$5:$Z$7000,15,0),"")</f>
        <v/>
      </c>
      <c r="G5062" s="111" t="str">
        <f>IFERROR(VLOOKUP($I$4&amp;"--"&amp;ROW(A5056),'Clie-F'!$B$5:$Z$7000,13,0),"")</f>
        <v/>
      </c>
    </row>
    <row r="5063" spans="2:7" ht="30" customHeight="1" x14ac:dyDescent="0.3">
      <c r="B5063" s="113">
        <v>5057</v>
      </c>
      <c r="C5063" s="111"/>
      <c r="D5063" s="112"/>
      <c r="E5063" s="111" t="str">
        <f t="shared" ca="1" si="79"/>
        <v/>
      </c>
      <c r="F5063" s="2" t="str">
        <f>IFERROR(VLOOKUP($I$4&amp;"--"&amp;ROW(A5057),'Clie-F'!$B$5:$Z$7000,15,0),"")</f>
        <v/>
      </c>
      <c r="G5063" s="111" t="str">
        <f>IFERROR(VLOOKUP($I$4&amp;"--"&amp;ROW(A5057),'Clie-F'!$B$5:$Z$7000,13,0),"")</f>
        <v/>
      </c>
    </row>
    <row r="5064" spans="2:7" ht="30" customHeight="1" x14ac:dyDescent="0.3">
      <c r="B5064" s="113">
        <v>5058</v>
      </c>
      <c r="C5064" s="111"/>
      <c r="D5064" s="112"/>
      <c r="E5064" s="111" t="str">
        <f t="shared" ca="1" si="79"/>
        <v/>
      </c>
      <c r="F5064" s="2" t="str">
        <f>IFERROR(VLOOKUP($I$4&amp;"--"&amp;ROW(A5058),'Clie-F'!$B$5:$Z$7000,15,0),"")</f>
        <v/>
      </c>
      <c r="G5064" s="111" t="str">
        <f>IFERROR(VLOOKUP($I$4&amp;"--"&amp;ROW(A5058),'Clie-F'!$B$5:$Z$7000,13,0),"")</f>
        <v/>
      </c>
    </row>
    <row r="5065" spans="2:7" ht="30" customHeight="1" x14ac:dyDescent="0.3">
      <c r="B5065" s="113">
        <v>5059</v>
      </c>
      <c r="C5065" s="111"/>
      <c r="D5065" s="112"/>
      <c r="E5065" s="111" t="str">
        <f t="shared" ca="1" si="79"/>
        <v/>
      </c>
      <c r="F5065" s="2" t="str">
        <f>IFERROR(VLOOKUP($I$4&amp;"--"&amp;ROW(A5059),'Clie-F'!$B$5:$Z$7000,15,0),"")</f>
        <v/>
      </c>
      <c r="G5065" s="111" t="str">
        <f>IFERROR(VLOOKUP($I$4&amp;"--"&amp;ROW(A5059),'Clie-F'!$B$5:$Z$7000,13,0),"")</f>
        <v/>
      </c>
    </row>
    <row r="5066" spans="2:7" ht="30" customHeight="1" x14ac:dyDescent="0.3">
      <c r="B5066" s="113">
        <v>5060</v>
      </c>
      <c r="C5066" s="111"/>
      <c r="D5066" s="112"/>
      <c r="E5066" s="111" t="str">
        <f t="shared" ca="1" si="79"/>
        <v/>
      </c>
      <c r="F5066" s="2" t="str">
        <f>IFERROR(VLOOKUP($I$4&amp;"--"&amp;ROW(A5060),'Clie-F'!$B$5:$Z$7000,15,0),"")</f>
        <v/>
      </c>
      <c r="G5066" s="111" t="str">
        <f>IFERROR(VLOOKUP($I$4&amp;"--"&amp;ROW(A5060),'Clie-F'!$B$5:$Z$7000,13,0),"")</f>
        <v/>
      </c>
    </row>
    <row r="5067" spans="2:7" ht="30" customHeight="1" x14ac:dyDescent="0.3">
      <c r="B5067" s="113">
        <v>5061</v>
      </c>
      <c r="C5067" s="111"/>
      <c r="D5067" s="112"/>
      <c r="E5067" s="111" t="str">
        <f t="shared" ca="1" si="79"/>
        <v/>
      </c>
      <c r="F5067" s="2" t="str">
        <f>IFERROR(VLOOKUP($I$4&amp;"--"&amp;ROW(A5061),'Clie-F'!$B$5:$Z$7000,15,0),"")</f>
        <v/>
      </c>
      <c r="G5067" s="111" t="str">
        <f>IFERROR(VLOOKUP($I$4&amp;"--"&amp;ROW(A5061),'Clie-F'!$B$5:$Z$7000,13,0),"")</f>
        <v/>
      </c>
    </row>
    <row r="5068" spans="2:7" ht="30" customHeight="1" x14ac:dyDescent="0.3">
      <c r="B5068" s="113">
        <v>5062</v>
      </c>
      <c r="C5068" s="111"/>
      <c r="D5068" s="112"/>
      <c r="E5068" s="111" t="str">
        <f t="shared" ca="1" si="79"/>
        <v/>
      </c>
      <c r="F5068" s="2" t="str">
        <f>IFERROR(VLOOKUP($I$4&amp;"--"&amp;ROW(A5062),'Clie-F'!$B$5:$Z$7000,15,0),"")</f>
        <v/>
      </c>
      <c r="G5068" s="111" t="str">
        <f>IFERROR(VLOOKUP($I$4&amp;"--"&amp;ROW(A5062),'Clie-F'!$B$5:$Z$7000,13,0),"")</f>
        <v/>
      </c>
    </row>
    <row r="5069" spans="2:7" ht="30" customHeight="1" x14ac:dyDescent="0.3">
      <c r="B5069" s="113">
        <v>5063</v>
      </c>
      <c r="C5069" s="111"/>
      <c r="D5069" s="112"/>
      <c r="E5069" s="111" t="str">
        <f t="shared" ca="1" si="79"/>
        <v/>
      </c>
      <c r="F5069" s="2" t="str">
        <f>IFERROR(VLOOKUP($I$4&amp;"--"&amp;ROW(A5063),'Clie-F'!$B$5:$Z$7000,15,0),"")</f>
        <v/>
      </c>
      <c r="G5069" s="111" t="str">
        <f>IFERROR(VLOOKUP($I$4&amp;"--"&amp;ROW(A5063),'Clie-F'!$B$5:$Z$7000,13,0),"")</f>
        <v/>
      </c>
    </row>
    <row r="5070" spans="2:7" ht="30" customHeight="1" x14ac:dyDescent="0.3">
      <c r="B5070" s="113">
        <v>5064</v>
      </c>
      <c r="C5070" s="111"/>
      <c r="D5070" s="112"/>
      <c r="E5070" s="111" t="str">
        <f t="shared" ca="1" si="79"/>
        <v/>
      </c>
      <c r="F5070" s="2" t="str">
        <f>IFERROR(VLOOKUP($I$4&amp;"--"&amp;ROW(A5064),'Clie-F'!$B$5:$Z$7000,15,0),"")</f>
        <v/>
      </c>
      <c r="G5070" s="111" t="str">
        <f>IFERROR(VLOOKUP($I$4&amp;"--"&amp;ROW(A5064),'Clie-F'!$B$5:$Z$7000,13,0),"")</f>
        <v/>
      </c>
    </row>
    <row r="5071" spans="2:7" ht="30" customHeight="1" x14ac:dyDescent="0.3">
      <c r="B5071" s="113">
        <v>5065</v>
      </c>
      <c r="C5071" s="111"/>
      <c r="D5071" s="112"/>
      <c r="E5071" s="111" t="str">
        <f t="shared" ca="1" si="79"/>
        <v/>
      </c>
      <c r="F5071" s="2" t="str">
        <f>IFERROR(VLOOKUP($I$4&amp;"--"&amp;ROW(A5065),'Clie-F'!$B$5:$Z$7000,15,0),"")</f>
        <v/>
      </c>
      <c r="G5071" s="111" t="str">
        <f>IFERROR(VLOOKUP($I$4&amp;"--"&amp;ROW(A5065),'Clie-F'!$B$5:$Z$7000,13,0),"")</f>
        <v/>
      </c>
    </row>
    <row r="5072" spans="2:7" ht="30" customHeight="1" x14ac:dyDescent="0.3">
      <c r="B5072" s="113">
        <v>5066</v>
      </c>
      <c r="C5072" s="111"/>
      <c r="D5072" s="112"/>
      <c r="E5072" s="111" t="str">
        <f t="shared" ca="1" si="79"/>
        <v/>
      </c>
      <c r="F5072" s="2" t="str">
        <f>IFERROR(VLOOKUP($I$4&amp;"--"&amp;ROW(A5066),'Clie-F'!$B$5:$Z$7000,15,0),"")</f>
        <v/>
      </c>
      <c r="G5072" s="111" t="str">
        <f>IFERROR(VLOOKUP($I$4&amp;"--"&amp;ROW(A5066),'Clie-F'!$B$5:$Z$7000,13,0),"")</f>
        <v/>
      </c>
    </row>
    <row r="5073" spans="2:7" ht="30" customHeight="1" x14ac:dyDescent="0.3">
      <c r="B5073" s="113">
        <v>5067</v>
      </c>
      <c r="C5073" s="111"/>
      <c r="D5073" s="112"/>
      <c r="E5073" s="111" t="str">
        <f t="shared" ca="1" si="79"/>
        <v/>
      </c>
      <c r="F5073" s="2" t="str">
        <f>IFERROR(VLOOKUP($I$4&amp;"--"&amp;ROW(A5067),'Clie-F'!$B$5:$Z$7000,15,0),"")</f>
        <v/>
      </c>
      <c r="G5073" s="111" t="str">
        <f>IFERROR(VLOOKUP($I$4&amp;"--"&amp;ROW(A5067),'Clie-F'!$B$5:$Z$7000,13,0),"")</f>
        <v/>
      </c>
    </row>
    <row r="5074" spans="2:7" ht="30" customHeight="1" x14ac:dyDescent="0.3">
      <c r="B5074" s="113">
        <v>5068</v>
      </c>
      <c r="C5074" s="111"/>
      <c r="D5074" s="112"/>
      <c r="E5074" s="111" t="str">
        <f t="shared" ca="1" si="79"/>
        <v/>
      </c>
      <c r="F5074" s="2" t="str">
        <f>IFERROR(VLOOKUP($I$4&amp;"--"&amp;ROW(A5068),'Clie-F'!$B$5:$Z$7000,15,0),"")</f>
        <v/>
      </c>
      <c r="G5074" s="111" t="str">
        <f>IFERROR(VLOOKUP($I$4&amp;"--"&amp;ROW(A5068),'Clie-F'!$B$5:$Z$7000,13,0),"")</f>
        <v/>
      </c>
    </row>
    <row r="5075" spans="2:7" ht="30" customHeight="1" x14ac:dyDescent="0.3">
      <c r="B5075" s="113">
        <v>5069</v>
      </c>
      <c r="C5075" s="111"/>
      <c r="D5075" s="112"/>
      <c r="E5075" s="111" t="str">
        <f t="shared" ca="1" si="79"/>
        <v/>
      </c>
      <c r="F5075" s="2" t="str">
        <f>IFERROR(VLOOKUP($I$4&amp;"--"&amp;ROW(A5069),'Clie-F'!$B$5:$Z$7000,15,0),"")</f>
        <v/>
      </c>
      <c r="G5075" s="111" t="str">
        <f>IFERROR(VLOOKUP($I$4&amp;"--"&amp;ROW(A5069),'Clie-F'!$B$5:$Z$7000,13,0),"")</f>
        <v/>
      </c>
    </row>
    <row r="5076" spans="2:7" ht="30" customHeight="1" x14ac:dyDescent="0.3">
      <c r="B5076" s="113">
        <v>5070</v>
      </c>
      <c r="C5076" s="111"/>
      <c r="D5076" s="112"/>
      <c r="E5076" s="111" t="str">
        <f t="shared" ca="1" si="79"/>
        <v/>
      </c>
      <c r="F5076" s="2" t="str">
        <f>IFERROR(VLOOKUP($I$4&amp;"--"&amp;ROW(A5070),'Clie-F'!$B$5:$Z$7000,15,0),"")</f>
        <v/>
      </c>
      <c r="G5076" s="111" t="str">
        <f>IFERROR(VLOOKUP($I$4&amp;"--"&amp;ROW(A5070),'Clie-F'!$B$5:$Z$7000,13,0),"")</f>
        <v/>
      </c>
    </row>
    <row r="5077" spans="2:7" ht="30" customHeight="1" x14ac:dyDescent="0.3">
      <c r="B5077" s="113">
        <v>5071</v>
      </c>
      <c r="C5077" s="111"/>
      <c r="D5077" s="112"/>
      <c r="E5077" s="111" t="str">
        <f t="shared" ca="1" si="79"/>
        <v/>
      </c>
      <c r="F5077" s="2" t="str">
        <f>IFERROR(VLOOKUP($I$4&amp;"--"&amp;ROW(A5071),'Clie-F'!$B$5:$Z$7000,15,0),"")</f>
        <v/>
      </c>
      <c r="G5077" s="111" t="str">
        <f>IFERROR(VLOOKUP($I$4&amp;"--"&amp;ROW(A5071),'Clie-F'!$B$5:$Z$7000,13,0),"")</f>
        <v/>
      </c>
    </row>
    <row r="5078" spans="2:7" ht="30" customHeight="1" x14ac:dyDescent="0.3">
      <c r="B5078" s="113">
        <v>5072</v>
      </c>
      <c r="C5078" s="111"/>
      <c r="D5078" s="112"/>
      <c r="E5078" s="111" t="str">
        <f t="shared" ca="1" si="79"/>
        <v/>
      </c>
      <c r="F5078" s="2" t="str">
        <f>IFERROR(VLOOKUP($I$4&amp;"--"&amp;ROW(A5072),'Clie-F'!$B$5:$Z$7000,15,0),"")</f>
        <v/>
      </c>
      <c r="G5078" s="111" t="str">
        <f>IFERROR(VLOOKUP($I$4&amp;"--"&amp;ROW(A5072),'Clie-F'!$B$5:$Z$7000,13,0),"")</f>
        <v/>
      </c>
    </row>
    <row r="5079" spans="2:7" ht="30" customHeight="1" x14ac:dyDescent="0.3">
      <c r="B5079" s="113">
        <v>5073</v>
      </c>
      <c r="C5079" s="111"/>
      <c r="D5079" s="112"/>
      <c r="E5079" s="111" t="str">
        <f t="shared" ca="1" si="79"/>
        <v/>
      </c>
      <c r="F5079" s="2" t="str">
        <f>IFERROR(VLOOKUP($I$4&amp;"--"&amp;ROW(A5073),'Clie-F'!$B$5:$Z$7000,15,0),"")</f>
        <v/>
      </c>
      <c r="G5079" s="111" t="str">
        <f>IFERROR(VLOOKUP($I$4&amp;"--"&amp;ROW(A5073),'Clie-F'!$B$5:$Z$7000,13,0),"")</f>
        <v/>
      </c>
    </row>
    <row r="5080" spans="2:7" ht="30" customHeight="1" x14ac:dyDescent="0.3">
      <c r="B5080" s="113">
        <v>5074</v>
      </c>
      <c r="C5080" s="111"/>
      <c r="D5080" s="112"/>
      <c r="E5080" s="111" t="str">
        <f t="shared" ca="1" si="79"/>
        <v/>
      </c>
      <c r="F5080" s="2" t="str">
        <f>IFERROR(VLOOKUP($I$4&amp;"--"&amp;ROW(A5074),'Clie-F'!$B$5:$Z$7000,15,0),"")</f>
        <v/>
      </c>
      <c r="G5080" s="111" t="str">
        <f>IFERROR(VLOOKUP($I$4&amp;"--"&amp;ROW(A5074),'Clie-F'!$B$5:$Z$7000,13,0),"")</f>
        <v/>
      </c>
    </row>
    <row r="5081" spans="2:7" ht="30" customHeight="1" x14ac:dyDescent="0.3">
      <c r="B5081" s="113">
        <v>5075</v>
      </c>
      <c r="C5081" s="111"/>
      <c r="D5081" s="112"/>
      <c r="E5081" s="111" t="str">
        <f t="shared" ca="1" si="79"/>
        <v/>
      </c>
      <c r="F5081" s="2" t="str">
        <f>IFERROR(VLOOKUP($I$4&amp;"--"&amp;ROW(A5075),'Clie-F'!$B$5:$Z$7000,15,0),"")</f>
        <v/>
      </c>
      <c r="G5081" s="111" t="str">
        <f>IFERROR(VLOOKUP($I$4&amp;"--"&amp;ROW(A5075),'Clie-F'!$B$5:$Z$7000,13,0),"")</f>
        <v/>
      </c>
    </row>
    <row r="5082" spans="2:7" ht="30" customHeight="1" x14ac:dyDescent="0.3">
      <c r="B5082" s="113">
        <v>5076</v>
      </c>
      <c r="C5082" s="111"/>
      <c r="D5082" s="112"/>
      <c r="E5082" s="111" t="str">
        <f t="shared" ca="1" si="79"/>
        <v/>
      </c>
      <c r="F5082" s="2" t="str">
        <f>IFERROR(VLOOKUP($I$4&amp;"--"&amp;ROW(A5076),'Clie-F'!$B$5:$Z$7000,15,0),"")</f>
        <v/>
      </c>
      <c r="G5082" s="111" t="str">
        <f>IFERROR(VLOOKUP($I$4&amp;"--"&amp;ROW(A5076),'Clie-F'!$B$5:$Z$7000,13,0),"")</f>
        <v/>
      </c>
    </row>
    <row r="5083" spans="2:7" ht="30" customHeight="1" x14ac:dyDescent="0.3">
      <c r="B5083" s="113">
        <v>5077</v>
      </c>
      <c r="C5083" s="111"/>
      <c r="D5083" s="112"/>
      <c r="E5083" s="111" t="str">
        <f t="shared" ca="1" si="79"/>
        <v/>
      </c>
      <c r="F5083" s="2" t="str">
        <f>IFERROR(VLOOKUP($I$4&amp;"--"&amp;ROW(A5077),'Clie-F'!$B$5:$Z$7000,15,0),"")</f>
        <v/>
      </c>
      <c r="G5083" s="111" t="str">
        <f>IFERROR(VLOOKUP($I$4&amp;"--"&amp;ROW(A5077),'Clie-F'!$B$5:$Z$7000,13,0),"")</f>
        <v/>
      </c>
    </row>
    <row r="5084" spans="2:7" ht="30" customHeight="1" x14ac:dyDescent="0.3">
      <c r="B5084" s="113">
        <v>5078</v>
      </c>
      <c r="C5084" s="111"/>
      <c r="D5084" s="112"/>
      <c r="E5084" s="111" t="str">
        <f t="shared" ca="1" si="79"/>
        <v/>
      </c>
      <c r="F5084" s="2" t="str">
        <f>IFERROR(VLOOKUP($I$4&amp;"--"&amp;ROW(A5078),'Clie-F'!$B$5:$Z$7000,15,0),"")</f>
        <v/>
      </c>
      <c r="G5084" s="111" t="str">
        <f>IFERROR(VLOOKUP($I$4&amp;"--"&amp;ROW(A5078),'Clie-F'!$B$5:$Z$7000,13,0),"")</f>
        <v/>
      </c>
    </row>
    <row r="5085" spans="2:7" ht="30" customHeight="1" x14ac:dyDescent="0.3">
      <c r="B5085" s="113">
        <v>5079</v>
      </c>
      <c r="C5085" s="111"/>
      <c r="D5085" s="112"/>
      <c r="E5085" s="111" t="str">
        <f t="shared" ca="1" si="79"/>
        <v/>
      </c>
      <c r="F5085" s="2" t="str">
        <f>IFERROR(VLOOKUP($I$4&amp;"--"&amp;ROW(A5079),'Clie-F'!$B$5:$Z$7000,15,0),"")</f>
        <v/>
      </c>
      <c r="G5085" s="111" t="str">
        <f>IFERROR(VLOOKUP($I$4&amp;"--"&amp;ROW(A5079),'Clie-F'!$B$5:$Z$7000,13,0),"")</f>
        <v/>
      </c>
    </row>
    <row r="5086" spans="2:7" ht="30" customHeight="1" x14ac:dyDescent="0.3">
      <c r="B5086" s="113">
        <v>5080</v>
      </c>
      <c r="C5086" s="111"/>
      <c r="D5086" s="112"/>
      <c r="E5086" s="111" t="str">
        <f t="shared" ca="1" si="79"/>
        <v/>
      </c>
      <c r="F5086" s="2" t="str">
        <f>IFERROR(VLOOKUP($I$4&amp;"--"&amp;ROW(A5080),'Clie-F'!$B$5:$Z$7000,15,0),"")</f>
        <v/>
      </c>
      <c r="G5086" s="111" t="str">
        <f>IFERROR(VLOOKUP($I$4&amp;"--"&amp;ROW(A5080),'Clie-F'!$B$5:$Z$7000,13,0),"")</f>
        <v/>
      </c>
    </row>
    <row r="5087" spans="2:7" ht="30" customHeight="1" x14ac:dyDescent="0.3">
      <c r="B5087" s="113">
        <v>5081</v>
      </c>
      <c r="C5087" s="111"/>
      <c r="D5087" s="112"/>
      <c r="E5087" s="111" t="str">
        <f t="shared" ca="1" si="79"/>
        <v/>
      </c>
      <c r="F5087" s="2" t="str">
        <f>IFERROR(VLOOKUP($I$4&amp;"--"&amp;ROW(A5081),'Clie-F'!$B$5:$Z$7000,15,0),"")</f>
        <v/>
      </c>
      <c r="G5087" s="111" t="str">
        <f>IFERROR(VLOOKUP($I$4&amp;"--"&amp;ROW(A5081),'Clie-F'!$B$5:$Z$7000,13,0),"")</f>
        <v/>
      </c>
    </row>
    <row r="5088" spans="2:7" ht="30" customHeight="1" x14ac:dyDescent="0.3">
      <c r="B5088" s="113">
        <v>5082</v>
      </c>
      <c r="C5088" s="111"/>
      <c r="D5088" s="112"/>
      <c r="E5088" s="111" t="str">
        <f t="shared" ca="1" si="79"/>
        <v/>
      </c>
      <c r="F5088" s="2" t="str">
        <f>IFERROR(VLOOKUP($I$4&amp;"--"&amp;ROW(A5082),'Clie-F'!$B$5:$Z$7000,15,0),"")</f>
        <v/>
      </c>
      <c r="G5088" s="111" t="str">
        <f>IFERROR(VLOOKUP($I$4&amp;"--"&amp;ROW(A5082),'Clie-F'!$B$5:$Z$7000,13,0),"")</f>
        <v/>
      </c>
    </row>
    <row r="5089" spans="2:7" ht="30" customHeight="1" x14ac:dyDescent="0.3">
      <c r="B5089" s="113">
        <v>5083</v>
      </c>
      <c r="C5089" s="111"/>
      <c r="D5089" s="112"/>
      <c r="E5089" s="111" t="str">
        <f t="shared" ca="1" si="79"/>
        <v/>
      </c>
      <c r="F5089" s="2" t="str">
        <f>IFERROR(VLOOKUP($I$4&amp;"--"&amp;ROW(A5083),'Clie-F'!$B$5:$Z$7000,15,0),"")</f>
        <v/>
      </c>
      <c r="G5089" s="111" t="str">
        <f>IFERROR(VLOOKUP($I$4&amp;"--"&amp;ROW(A5083),'Clie-F'!$B$5:$Z$7000,13,0),"")</f>
        <v/>
      </c>
    </row>
    <row r="5090" spans="2:7" ht="30" customHeight="1" x14ac:dyDescent="0.3">
      <c r="B5090" s="113">
        <v>5084</v>
      </c>
      <c r="C5090" s="111"/>
      <c r="D5090" s="112"/>
      <c r="E5090" s="111" t="str">
        <f t="shared" ca="1" si="79"/>
        <v/>
      </c>
      <c r="F5090" s="2" t="str">
        <f>IFERROR(VLOOKUP($I$4&amp;"--"&amp;ROW(A5084),'Clie-F'!$B$5:$Z$7000,15,0),"")</f>
        <v/>
      </c>
      <c r="G5090" s="111" t="str">
        <f>IFERROR(VLOOKUP($I$4&amp;"--"&amp;ROW(A5084),'Clie-F'!$B$5:$Z$7000,13,0),"")</f>
        <v/>
      </c>
    </row>
    <row r="5091" spans="2:7" ht="30" customHeight="1" x14ac:dyDescent="0.3">
      <c r="B5091" s="113">
        <v>5085</v>
      </c>
      <c r="C5091" s="111"/>
      <c r="D5091" s="112"/>
      <c r="E5091" s="111" t="str">
        <f t="shared" ca="1" si="79"/>
        <v/>
      </c>
      <c r="F5091" s="2" t="str">
        <f>IFERROR(VLOOKUP($I$4&amp;"--"&amp;ROW(A5085),'Clie-F'!$B$5:$Z$7000,15,0),"")</f>
        <v/>
      </c>
      <c r="G5091" s="111" t="str">
        <f>IFERROR(VLOOKUP($I$4&amp;"--"&amp;ROW(A5085),'Clie-F'!$B$5:$Z$7000,13,0),"")</f>
        <v/>
      </c>
    </row>
    <row r="5092" spans="2:7" ht="30" customHeight="1" x14ac:dyDescent="0.3">
      <c r="B5092" s="113">
        <v>5086</v>
      </c>
      <c r="C5092" s="111"/>
      <c r="D5092" s="112"/>
      <c r="E5092" s="111" t="str">
        <f t="shared" ca="1" si="79"/>
        <v/>
      </c>
      <c r="F5092" s="2" t="str">
        <f>IFERROR(VLOOKUP($I$4&amp;"--"&amp;ROW(A5086),'Clie-F'!$B$5:$Z$7000,15,0),"")</f>
        <v/>
      </c>
      <c r="G5092" s="111" t="str">
        <f>IFERROR(VLOOKUP($I$4&amp;"--"&amp;ROW(A5086),'Clie-F'!$B$5:$Z$7000,13,0),"")</f>
        <v/>
      </c>
    </row>
    <row r="5093" spans="2:7" ht="30" customHeight="1" x14ac:dyDescent="0.3">
      <c r="B5093" s="113">
        <v>5087</v>
      </c>
      <c r="C5093" s="111"/>
      <c r="D5093" s="112"/>
      <c r="E5093" s="111" t="str">
        <f t="shared" ca="1" si="79"/>
        <v/>
      </c>
      <c r="F5093" s="2" t="str">
        <f>IFERROR(VLOOKUP($I$4&amp;"--"&amp;ROW(A5087),'Clie-F'!$B$5:$Z$7000,15,0),"")</f>
        <v/>
      </c>
      <c r="G5093" s="111" t="str">
        <f>IFERROR(VLOOKUP($I$4&amp;"--"&amp;ROW(A5087),'Clie-F'!$B$5:$Z$7000,13,0),"")</f>
        <v/>
      </c>
    </row>
    <row r="5094" spans="2:7" ht="30" customHeight="1" x14ac:dyDescent="0.3">
      <c r="B5094" s="113">
        <v>5088</v>
      </c>
      <c r="C5094" s="111"/>
      <c r="D5094" s="112"/>
      <c r="E5094" s="111" t="str">
        <f t="shared" ca="1" si="79"/>
        <v/>
      </c>
      <c r="F5094" s="2" t="str">
        <f>IFERROR(VLOOKUP($I$4&amp;"--"&amp;ROW(A5088),'Clie-F'!$B$5:$Z$7000,15,0),"")</f>
        <v/>
      </c>
      <c r="G5094" s="111" t="str">
        <f>IFERROR(VLOOKUP($I$4&amp;"--"&amp;ROW(A5088),'Clie-F'!$B$5:$Z$7000,13,0),"")</f>
        <v/>
      </c>
    </row>
    <row r="5095" spans="2:7" ht="30" customHeight="1" x14ac:dyDescent="0.3">
      <c r="B5095" s="113">
        <v>5089</v>
      </c>
      <c r="C5095" s="111"/>
      <c r="D5095" s="112"/>
      <c r="E5095" s="111" t="str">
        <f t="shared" ca="1" si="79"/>
        <v/>
      </c>
      <c r="F5095" s="2" t="str">
        <f>IFERROR(VLOOKUP($I$4&amp;"--"&amp;ROW(A5089),'Clie-F'!$B$5:$Z$7000,15,0),"")</f>
        <v/>
      </c>
      <c r="G5095" s="111" t="str">
        <f>IFERROR(VLOOKUP($I$4&amp;"--"&amp;ROW(A5089),'Clie-F'!$B$5:$Z$7000,13,0),"")</f>
        <v/>
      </c>
    </row>
    <row r="5096" spans="2:7" ht="30" customHeight="1" x14ac:dyDescent="0.3">
      <c r="B5096" s="113">
        <v>5090</v>
      </c>
      <c r="C5096" s="111"/>
      <c r="D5096" s="112"/>
      <c r="E5096" s="111" t="str">
        <f t="shared" ca="1" si="79"/>
        <v/>
      </c>
      <c r="F5096" s="2" t="str">
        <f>IFERROR(VLOOKUP($I$4&amp;"--"&amp;ROW(A5090),'Clie-F'!$B$5:$Z$7000,15,0),"")</f>
        <v/>
      </c>
      <c r="G5096" s="111" t="str">
        <f>IFERROR(VLOOKUP($I$4&amp;"--"&amp;ROW(A5090),'Clie-F'!$B$5:$Z$7000,13,0),"")</f>
        <v/>
      </c>
    </row>
    <row r="5097" spans="2:7" ht="30" customHeight="1" x14ac:dyDescent="0.3">
      <c r="B5097" s="113">
        <v>5091</v>
      </c>
      <c r="C5097" s="111"/>
      <c r="D5097" s="112"/>
      <c r="E5097" s="111" t="str">
        <f t="shared" ca="1" si="79"/>
        <v/>
      </c>
      <c r="F5097" s="2" t="str">
        <f>IFERROR(VLOOKUP($I$4&amp;"--"&amp;ROW(A5091),'Clie-F'!$B$5:$Z$7000,15,0),"")</f>
        <v/>
      </c>
      <c r="G5097" s="111" t="str">
        <f>IFERROR(VLOOKUP($I$4&amp;"--"&amp;ROW(A5091),'Clie-F'!$B$5:$Z$7000,13,0),"")</f>
        <v/>
      </c>
    </row>
    <row r="5098" spans="2:7" ht="30" customHeight="1" x14ac:dyDescent="0.3">
      <c r="B5098" s="113">
        <v>5092</v>
      </c>
      <c r="C5098" s="111"/>
      <c r="D5098" s="112"/>
      <c r="E5098" s="111" t="str">
        <f t="shared" ca="1" si="79"/>
        <v/>
      </c>
      <c r="F5098" s="2" t="str">
        <f>IFERROR(VLOOKUP($I$4&amp;"--"&amp;ROW(A5092),'Clie-F'!$B$5:$Z$7000,15,0),"")</f>
        <v/>
      </c>
      <c r="G5098" s="111" t="str">
        <f>IFERROR(VLOOKUP($I$4&amp;"--"&amp;ROW(A5092),'Clie-F'!$B$5:$Z$7000,13,0),"")</f>
        <v/>
      </c>
    </row>
    <row r="5099" spans="2:7" ht="30" customHeight="1" x14ac:dyDescent="0.3">
      <c r="B5099" s="113">
        <v>5093</v>
      </c>
      <c r="C5099" s="111"/>
      <c r="D5099" s="112"/>
      <c r="E5099" s="111" t="str">
        <f t="shared" ca="1" si="79"/>
        <v/>
      </c>
      <c r="F5099" s="2" t="str">
        <f>IFERROR(VLOOKUP($I$4&amp;"--"&amp;ROW(A5093),'Clie-F'!$B$5:$Z$7000,15,0),"")</f>
        <v/>
      </c>
      <c r="G5099" s="111" t="str">
        <f>IFERROR(VLOOKUP($I$4&amp;"--"&amp;ROW(A5093),'Clie-F'!$B$5:$Z$7000,13,0),"")</f>
        <v/>
      </c>
    </row>
    <row r="5100" spans="2:7" ht="30" customHeight="1" x14ac:dyDescent="0.3">
      <c r="B5100" s="113">
        <v>5094</v>
      </c>
      <c r="C5100" s="111"/>
      <c r="D5100" s="112"/>
      <c r="E5100" s="111" t="str">
        <f t="shared" ca="1" si="79"/>
        <v/>
      </c>
      <c r="F5100" s="2" t="str">
        <f>IFERROR(VLOOKUP($I$4&amp;"--"&amp;ROW(A5094),'Clie-F'!$B$5:$Z$7000,15,0),"")</f>
        <v/>
      </c>
      <c r="G5100" s="111" t="str">
        <f>IFERROR(VLOOKUP($I$4&amp;"--"&amp;ROW(A5094),'Clie-F'!$B$5:$Z$7000,13,0),"")</f>
        <v/>
      </c>
    </row>
    <row r="5101" spans="2:7" ht="30" customHeight="1" x14ac:dyDescent="0.3">
      <c r="B5101" s="113">
        <v>5095</v>
      </c>
      <c r="C5101" s="111"/>
      <c r="D5101" s="112"/>
      <c r="E5101" s="111" t="str">
        <f t="shared" ca="1" si="79"/>
        <v/>
      </c>
      <c r="F5101" s="2" t="str">
        <f>IFERROR(VLOOKUP($I$4&amp;"--"&amp;ROW(A5095),'Clie-F'!$B$5:$Z$7000,15,0),"")</f>
        <v/>
      </c>
      <c r="G5101" s="111" t="str">
        <f>IFERROR(VLOOKUP($I$4&amp;"--"&amp;ROW(A5095),'Clie-F'!$B$5:$Z$7000,13,0),"")</f>
        <v/>
      </c>
    </row>
    <row r="5102" spans="2:7" ht="30" customHeight="1" x14ac:dyDescent="0.3">
      <c r="B5102" s="113">
        <v>5096</v>
      </c>
      <c r="C5102" s="111"/>
      <c r="D5102" s="112"/>
      <c r="E5102" s="111" t="str">
        <f t="shared" ca="1" si="79"/>
        <v/>
      </c>
      <c r="F5102" s="2" t="str">
        <f>IFERROR(VLOOKUP($I$4&amp;"--"&amp;ROW(A5096),'Clie-F'!$B$5:$Z$7000,15,0),"")</f>
        <v/>
      </c>
      <c r="G5102" s="111" t="str">
        <f>IFERROR(VLOOKUP($I$4&amp;"--"&amp;ROW(A5096),'Clie-F'!$B$5:$Z$7000,13,0),"")</f>
        <v/>
      </c>
    </row>
    <row r="5103" spans="2:7" ht="30" customHeight="1" x14ac:dyDescent="0.3">
      <c r="B5103" s="113">
        <v>5097</v>
      </c>
      <c r="C5103" s="111"/>
      <c r="D5103" s="112"/>
      <c r="E5103" s="111" t="str">
        <f t="shared" ca="1" si="79"/>
        <v/>
      </c>
      <c r="F5103" s="2" t="str">
        <f>IFERROR(VLOOKUP($I$4&amp;"--"&amp;ROW(A5097),'Clie-F'!$B$5:$Z$7000,15,0),"")</f>
        <v/>
      </c>
      <c r="G5103" s="111" t="str">
        <f>IFERROR(VLOOKUP($I$4&amp;"--"&amp;ROW(A5097),'Clie-F'!$B$5:$Z$7000,13,0),"")</f>
        <v/>
      </c>
    </row>
    <row r="5104" spans="2:7" ht="30" customHeight="1" x14ac:dyDescent="0.3">
      <c r="B5104" s="113">
        <v>5098</v>
      </c>
      <c r="C5104" s="111"/>
      <c r="D5104" s="112"/>
      <c r="E5104" s="111" t="str">
        <f t="shared" ca="1" si="79"/>
        <v/>
      </c>
      <c r="F5104" s="2" t="str">
        <f>IFERROR(VLOOKUP($I$4&amp;"--"&amp;ROW(A5098),'Clie-F'!$B$5:$Z$7000,15,0),"")</f>
        <v/>
      </c>
      <c r="G5104" s="111" t="str">
        <f>IFERROR(VLOOKUP($I$4&amp;"--"&amp;ROW(A5098),'Clie-F'!$B$5:$Z$7000,13,0),"")</f>
        <v/>
      </c>
    </row>
    <row r="5105" spans="2:7" ht="30" customHeight="1" x14ac:dyDescent="0.3">
      <c r="B5105" s="113">
        <v>5099</v>
      </c>
      <c r="C5105" s="111"/>
      <c r="D5105" s="112"/>
      <c r="E5105" s="111" t="str">
        <f t="shared" ca="1" si="79"/>
        <v/>
      </c>
      <c r="F5105" s="2" t="str">
        <f>IFERROR(VLOOKUP($I$4&amp;"--"&amp;ROW(A5099),'Clie-F'!$B$5:$Z$7000,15,0),"")</f>
        <v/>
      </c>
      <c r="G5105" s="111" t="str">
        <f>IFERROR(VLOOKUP($I$4&amp;"--"&amp;ROW(A5099),'Clie-F'!$B$5:$Z$7000,13,0),"")</f>
        <v/>
      </c>
    </row>
    <row r="5106" spans="2:7" ht="30" customHeight="1" x14ac:dyDescent="0.3">
      <c r="B5106" s="113">
        <v>5100</v>
      </c>
      <c r="C5106" s="111"/>
      <c r="D5106" s="112"/>
      <c r="E5106" s="111" t="str">
        <f t="shared" ca="1" si="79"/>
        <v/>
      </c>
      <c r="F5106" s="2" t="str">
        <f>IFERROR(VLOOKUP($I$4&amp;"--"&amp;ROW(A5100),'Clie-F'!$B$5:$Z$7000,15,0),"")</f>
        <v/>
      </c>
      <c r="G5106" s="111" t="str">
        <f>IFERROR(VLOOKUP($I$4&amp;"--"&amp;ROW(A5100),'Clie-F'!$B$5:$Z$7000,13,0),"")</f>
        <v/>
      </c>
    </row>
    <row r="5107" spans="2:7" ht="30" customHeight="1" x14ac:dyDescent="0.3">
      <c r="B5107" s="113">
        <v>5101</v>
      </c>
      <c r="C5107" s="111"/>
      <c r="D5107" s="112"/>
      <c r="E5107" s="111" t="str">
        <f t="shared" ca="1" si="79"/>
        <v/>
      </c>
      <c r="F5107" s="2" t="str">
        <f>IFERROR(VLOOKUP($I$4&amp;"--"&amp;ROW(A5101),'Clie-F'!$B$5:$Z$7000,15,0),"")</f>
        <v/>
      </c>
      <c r="G5107" s="111" t="str">
        <f>IFERROR(VLOOKUP($I$4&amp;"--"&amp;ROW(A5101),'Clie-F'!$B$5:$Z$7000,13,0),"")</f>
        <v/>
      </c>
    </row>
    <row r="5108" spans="2:7" ht="30" customHeight="1" x14ac:dyDescent="0.3">
      <c r="B5108" s="113">
        <v>5102</v>
      </c>
      <c r="C5108" s="111"/>
      <c r="D5108" s="112"/>
      <c r="E5108" s="111" t="str">
        <f t="shared" ca="1" si="79"/>
        <v/>
      </c>
      <c r="F5108" s="2" t="str">
        <f>IFERROR(VLOOKUP($I$4&amp;"--"&amp;ROW(A5102),'Clie-F'!$B$5:$Z$7000,15,0),"")</f>
        <v/>
      </c>
      <c r="G5108" s="111" t="str">
        <f>IFERROR(VLOOKUP($I$4&amp;"--"&amp;ROW(A5102),'Clie-F'!$B$5:$Z$7000,13,0),"")</f>
        <v/>
      </c>
    </row>
    <row r="5109" spans="2:7" ht="30" customHeight="1" x14ac:dyDescent="0.3">
      <c r="B5109" s="113">
        <v>5103</v>
      </c>
      <c r="C5109" s="111"/>
      <c r="D5109" s="112"/>
      <c r="E5109" s="111" t="str">
        <f t="shared" ca="1" si="79"/>
        <v/>
      </c>
      <c r="F5109" s="2" t="str">
        <f>IFERROR(VLOOKUP($I$4&amp;"--"&amp;ROW(A5103),'Clie-F'!$B$5:$Z$7000,15,0),"")</f>
        <v/>
      </c>
      <c r="G5109" s="111" t="str">
        <f>IFERROR(VLOOKUP($I$4&amp;"--"&amp;ROW(A5103),'Clie-F'!$B$5:$Z$7000,13,0),"")</f>
        <v/>
      </c>
    </row>
    <row r="5110" spans="2:7" ht="30" customHeight="1" x14ac:dyDescent="0.3">
      <c r="B5110" s="113">
        <v>5104</v>
      </c>
      <c r="C5110" s="111"/>
      <c r="D5110" s="112"/>
      <c r="E5110" s="111" t="str">
        <f t="shared" ca="1" si="79"/>
        <v/>
      </c>
      <c r="F5110" s="2" t="str">
        <f>IFERROR(VLOOKUP($I$4&amp;"--"&amp;ROW(A5104),'Clie-F'!$B$5:$Z$7000,15,0),"")</f>
        <v/>
      </c>
      <c r="G5110" s="111" t="str">
        <f>IFERROR(VLOOKUP($I$4&amp;"--"&amp;ROW(A5104),'Clie-F'!$B$5:$Z$7000,13,0),"")</f>
        <v/>
      </c>
    </row>
    <row r="5111" spans="2:7" ht="30" customHeight="1" x14ac:dyDescent="0.3">
      <c r="B5111" s="113">
        <v>5105</v>
      </c>
      <c r="C5111" s="111"/>
      <c r="D5111" s="112"/>
      <c r="E5111" s="111" t="str">
        <f t="shared" ca="1" si="79"/>
        <v/>
      </c>
      <c r="F5111" s="2" t="str">
        <f>IFERROR(VLOOKUP($I$4&amp;"--"&amp;ROW(A5105),'Clie-F'!$B$5:$Z$7000,15,0),"")</f>
        <v/>
      </c>
      <c r="G5111" s="111" t="str">
        <f>IFERROR(VLOOKUP($I$4&amp;"--"&amp;ROW(A5105),'Clie-F'!$B$5:$Z$7000,13,0),"")</f>
        <v/>
      </c>
    </row>
    <row r="5112" spans="2:7" ht="30" customHeight="1" x14ac:dyDescent="0.3">
      <c r="B5112" s="113">
        <v>5106</v>
      </c>
      <c r="C5112" s="111"/>
      <c r="D5112" s="112"/>
      <c r="E5112" s="111" t="str">
        <f t="shared" ca="1" si="79"/>
        <v/>
      </c>
      <c r="F5112" s="2" t="str">
        <f>IFERROR(VLOOKUP($I$4&amp;"--"&amp;ROW(A5106),'Clie-F'!$B$5:$Z$7000,15,0),"")</f>
        <v/>
      </c>
      <c r="G5112" s="111" t="str">
        <f>IFERROR(VLOOKUP($I$4&amp;"--"&amp;ROW(A5106),'Clie-F'!$B$5:$Z$7000,13,0),"")</f>
        <v/>
      </c>
    </row>
    <row r="5113" spans="2:7" ht="30" customHeight="1" x14ac:dyDescent="0.3">
      <c r="B5113" s="113">
        <v>5107</v>
      </c>
      <c r="C5113" s="111"/>
      <c r="D5113" s="112"/>
      <c r="E5113" s="111" t="str">
        <f t="shared" ca="1" si="79"/>
        <v/>
      </c>
      <c r="F5113" s="2" t="str">
        <f>IFERROR(VLOOKUP($I$4&amp;"--"&amp;ROW(A5107),'Clie-F'!$B$5:$Z$7000,15,0),"")</f>
        <v/>
      </c>
      <c r="G5113" s="111" t="str">
        <f>IFERROR(VLOOKUP($I$4&amp;"--"&amp;ROW(A5107),'Clie-F'!$B$5:$Z$7000,13,0),"")</f>
        <v/>
      </c>
    </row>
    <row r="5114" spans="2:7" ht="30" customHeight="1" x14ac:dyDescent="0.3">
      <c r="B5114" s="113">
        <v>5108</v>
      </c>
      <c r="C5114" s="111"/>
      <c r="D5114" s="112"/>
      <c r="E5114" s="111" t="str">
        <f t="shared" ca="1" si="79"/>
        <v/>
      </c>
      <c r="F5114" s="2" t="str">
        <f>IFERROR(VLOOKUP($I$4&amp;"--"&amp;ROW(A5108),'Clie-F'!$B$5:$Z$7000,15,0),"")</f>
        <v/>
      </c>
      <c r="G5114" s="111" t="str">
        <f>IFERROR(VLOOKUP($I$4&amp;"--"&amp;ROW(A5108),'Clie-F'!$B$5:$Z$7000,13,0),"")</f>
        <v/>
      </c>
    </row>
    <row r="5115" spans="2:7" ht="30" customHeight="1" x14ac:dyDescent="0.3">
      <c r="B5115" s="113">
        <v>5109</v>
      </c>
      <c r="C5115" s="111"/>
      <c r="D5115" s="112"/>
      <c r="E5115" s="111" t="str">
        <f t="shared" ca="1" si="79"/>
        <v/>
      </c>
      <c r="F5115" s="2" t="str">
        <f>IFERROR(VLOOKUP($I$4&amp;"--"&amp;ROW(A5109),'Clie-F'!$B$5:$Z$7000,15,0),"")</f>
        <v/>
      </c>
      <c r="G5115" s="111" t="str">
        <f>IFERROR(VLOOKUP($I$4&amp;"--"&amp;ROW(A5109),'Clie-F'!$B$5:$Z$7000,13,0),"")</f>
        <v/>
      </c>
    </row>
    <row r="5116" spans="2:7" ht="30" customHeight="1" x14ac:dyDescent="0.3">
      <c r="B5116" s="113">
        <v>5110</v>
      </c>
      <c r="C5116" s="111"/>
      <c r="D5116" s="112"/>
      <c r="E5116" s="111" t="str">
        <f t="shared" ca="1" si="79"/>
        <v/>
      </c>
      <c r="F5116" s="2" t="str">
        <f>IFERROR(VLOOKUP($I$4&amp;"--"&amp;ROW(A5110),'Clie-F'!$B$5:$Z$7000,15,0),"")</f>
        <v/>
      </c>
      <c r="G5116" s="111" t="str">
        <f>IFERROR(VLOOKUP($I$4&amp;"--"&amp;ROW(A5110),'Clie-F'!$B$5:$Z$7000,13,0),"")</f>
        <v/>
      </c>
    </row>
    <row r="5117" spans="2:7" ht="30" customHeight="1" x14ac:dyDescent="0.3">
      <c r="B5117" s="113">
        <v>5111</v>
      </c>
      <c r="C5117" s="111"/>
      <c r="D5117" s="112"/>
      <c r="E5117" s="111" t="str">
        <f t="shared" ca="1" si="79"/>
        <v/>
      </c>
      <c r="F5117" s="2" t="str">
        <f>IFERROR(VLOOKUP($I$4&amp;"--"&amp;ROW(A5111),'Clie-F'!$B$5:$Z$7000,15,0),"")</f>
        <v/>
      </c>
      <c r="G5117" s="111" t="str">
        <f>IFERROR(VLOOKUP($I$4&amp;"--"&amp;ROW(A5111),'Clie-F'!$B$5:$Z$7000,13,0),"")</f>
        <v/>
      </c>
    </row>
    <row r="5118" spans="2:7" ht="30" customHeight="1" x14ac:dyDescent="0.3">
      <c r="B5118" s="113">
        <v>5112</v>
      </c>
      <c r="C5118" s="111"/>
      <c r="D5118" s="112"/>
      <c r="E5118" s="111" t="str">
        <f t="shared" ca="1" si="79"/>
        <v/>
      </c>
      <c r="F5118" s="2" t="str">
        <f>IFERROR(VLOOKUP($I$4&amp;"--"&amp;ROW(A5112),'Clie-F'!$B$5:$Z$7000,15,0),"")</f>
        <v/>
      </c>
      <c r="G5118" s="111" t="str">
        <f>IFERROR(VLOOKUP($I$4&amp;"--"&amp;ROW(A5112),'Clie-F'!$B$5:$Z$7000,13,0),"")</f>
        <v/>
      </c>
    </row>
    <row r="5119" spans="2:7" ht="30" customHeight="1" x14ac:dyDescent="0.3">
      <c r="B5119" s="113">
        <v>5113</v>
      </c>
      <c r="C5119" s="111"/>
      <c r="D5119" s="112"/>
      <c r="E5119" s="111" t="str">
        <f t="shared" ref="E5119:E5182" ca="1" si="80">IF(D5119,DATEDIF(D5119,TODAY(),"Y"),"")</f>
        <v/>
      </c>
      <c r="F5119" s="2" t="str">
        <f>IFERROR(VLOOKUP($I$4&amp;"--"&amp;ROW(A5113),'Clie-F'!$B$5:$Z$7000,15,0),"")</f>
        <v/>
      </c>
      <c r="G5119" s="111" t="str">
        <f>IFERROR(VLOOKUP($I$4&amp;"--"&amp;ROW(A5113),'Clie-F'!$B$5:$Z$7000,13,0),"")</f>
        <v/>
      </c>
    </row>
    <row r="5120" spans="2:7" ht="30" customHeight="1" x14ac:dyDescent="0.3">
      <c r="B5120" s="113">
        <v>5114</v>
      </c>
      <c r="C5120" s="111"/>
      <c r="D5120" s="112"/>
      <c r="E5120" s="111" t="str">
        <f t="shared" ca="1" si="80"/>
        <v/>
      </c>
      <c r="F5120" s="2" t="str">
        <f>IFERROR(VLOOKUP($I$4&amp;"--"&amp;ROW(A5114),'Clie-F'!$B$5:$Z$7000,15,0),"")</f>
        <v/>
      </c>
      <c r="G5120" s="111" t="str">
        <f>IFERROR(VLOOKUP($I$4&amp;"--"&amp;ROW(A5114),'Clie-F'!$B$5:$Z$7000,13,0),"")</f>
        <v/>
      </c>
    </row>
    <row r="5121" spans="2:7" ht="30" customHeight="1" x14ac:dyDescent="0.3">
      <c r="B5121" s="113">
        <v>5115</v>
      </c>
      <c r="C5121" s="111"/>
      <c r="D5121" s="112"/>
      <c r="E5121" s="111" t="str">
        <f t="shared" ca="1" si="80"/>
        <v/>
      </c>
      <c r="F5121" s="2" t="str">
        <f>IFERROR(VLOOKUP($I$4&amp;"--"&amp;ROW(A5115),'Clie-F'!$B$5:$Z$7000,15,0),"")</f>
        <v/>
      </c>
      <c r="G5121" s="111" t="str">
        <f>IFERROR(VLOOKUP($I$4&amp;"--"&amp;ROW(A5115),'Clie-F'!$B$5:$Z$7000,13,0),"")</f>
        <v/>
      </c>
    </row>
    <row r="5122" spans="2:7" ht="30" customHeight="1" x14ac:dyDescent="0.3">
      <c r="B5122" s="113">
        <v>5116</v>
      </c>
      <c r="C5122" s="111"/>
      <c r="D5122" s="112"/>
      <c r="E5122" s="111" t="str">
        <f t="shared" ca="1" si="80"/>
        <v/>
      </c>
      <c r="F5122" s="2" t="str">
        <f>IFERROR(VLOOKUP($I$4&amp;"--"&amp;ROW(A5116),'Clie-F'!$B$5:$Z$7000,15,0),"")</f>
        <v/>
      </c>
      <c r="G5122" s="111" t="str">
        <f>IFERROR(VLOOKUP($I$4&amp;"--"&amp;ROW(A5116),'Clie-F'!$B$5:$Z$7000,13,0),"")</f>
        <v/>
      </c>
    </row>
    <row r="5123" spans="2:7" ht="30" customHeight="1" x14ac:dyDescent="0.3">
      <c r="B5123" s="113">
        <v>5117</v>
      </c>
      <c r="C5123" s="111"/>
      <c r="D5123" s="112"/>
      <c r="E5123" s="111" t="str">
        <f t="shared" ca="1" si="80"/>
        <v/>
      </c>
      <c r="F5123" s="2" t="str">
        <f>IFERROR(VLOOKUP($I$4&amp;"--"&amp;ROW(A5117),'Clie-F'!$B$5:$Z$7000,15,0),"")</f>
        <v/>
      </c>
      <c r="G5123" s="111" t="str">
        <f>IFERROR(VLOOKUP($I$4&amp;"--"&amp;ROW(A5117),'Clie-F'!$B$5:$Z$7000,13,0),"")</f>
        <v/>
      </c>
    </row>
    <row r="5124" spans="2:7" ht="30" customHeight="1" x14ac:dyDescent="0.3">
      <c r="B5124" s="113">
        <v>5118</v>
      </c>
      <c r="C5124" s="111"/>
      <c r="D5124" s="112"/>
      <c r="E5124" s="111" t="str">
        <f t="shared" ca="1" si="80"/>
        <v/>
      </c>
      <c r="F5124" s="2" t="str">
        <f>IFERROR(VLOOKUP($I$4&amp;"--"&amp;ROW(A5118),'Clie-F'!$B$5:$Z$7000,15,0),"")</f>
        <v/>
      </c>
      <c r="G5124" s="111" t="str">
        <f>IFERROR(VLOOKUP($I$4&amp;"--"&amp;ROW(A5118),'Clie-F'!$B$5:$Z$7000,13,0),"")</f>
        <v/>
      </c>
    </row>
    <row r="5125" spans="2:7" ht="30" customHeight="1" x14ac:dyDescent="0.3">
      <c r="B5125" s="113">
        <v>5119</v>
      </c>
      <c r="C5125" s="111"/>
      <c r="D5125" s="112"/>
      <c r="E5125" s="111" t="str">
        <f t="shared" ca="1" si="80"/>
        <v/>
      </c>
      <c r="F5125" s="2" t="str">
        <f>IFERROR(VLOOKUP($I$4&amp;"--"&amp;ROW(A5119),'Clie-F'!$B$5:$Z$7000,15,0),"")</f>
        <v/>
      </c>
      <c r="G5125" s="111" t="str">
        <f>IFERROR(VLOOKUP($I$4&amp;"--"&amp;ROW(A5119),'Clie-F'!$B$5:$Z$7000,13,0),"")</f>
        <v/>
      </c>
    </row>
    <row r="5126" spans="2:7" ht="30" customHeight="1" x14ac:dyDescent="0.3">
      <c r="B5126" s="113">
        <v>5120</v>
      </c>
      <c r="C5126" s="111"/>
      <c r="D5126" s="112"/>
      <c r="E5126" s="111" t="str">
        <f t="shared" ca="1" si="80"/>
        <v/>
      </c>
      <c r="F5126" s="2" t="str">
        <f>IFERROR(VLOOKUP($I$4&amp;"--"&amp;ROW(A5120),'Clie-F'!$B$5:$Z$7000,15,0),"")</f>
        <v/>
      </c>
      <c r="G5126" s="111" t="str">
        <f>IFERROR(VLOOKUP($I$4&amp;"--"&amp;ROW(A5120),'Clie-F'!$B$5:$Z$7000,13,0),"")</f>
        <v/>
      </c>
    </row>
    <row r="5127" spans="2:7" ht="30" customHeight="1" x14ac:dyDescent="0.3">
      <c r="B5127" s="113">
        <v>5121</v>
      </c>
      <c r="C5127" s="111"/>
      <c r="D5127" s="112"/>
      <c r="E5127" s="111" t="str">
        <f t="shared" ca="1" si="80"/>
        <v/>
      </c>
      <c r="F5127" s="2" t="str">
        <f>IFERROR(VLOOKUP($I$4&amp;"--"&amp;ROW(A5121),'Clie-F'!$B$5:$Z$7000,15,0),"")</f>
        <v/>
      </c>
      <c r="G5127" s="111" t="str">
        <f>IFERROR(VLOOKUP($I$4&amp;"--"&amp;ROW(A5121),'Clie-F'!$B$5:$Z$7000,13,0),"")</f>
        <v/>
      </c>
    </row>
    <row r="5128" spans="2:7" ht="30" customHeight="1" x14ac:dyDescent="0.3">
      <c r="B5128" s="113">
        <v>5122</v>
      </c>
      <c r="C5128" s="111"/>
      <c r="D5128" s="112"/>
      <c r="E5128" s="111" t="str">
        <f t="shared" ca="1" si="80"/>
        <v/>
      </c>
      <c r="F5128" s="2" t="str">
        <f>IFERROR(VLOOKUP($I$4&amp;"--"&amp;ROW(A5122),'Clie-F'!$B$5:$Z$7000,15,0),"")</f>
        <v/>
      </c>
      <c r="G5128" s="111" t="str">
        <f>IFERROR(VLOOKUP($I$4&amp;"--"&amp;ROW(A5122),'Clie-F'!$B$5:$Z$7000,13,0),"")</f>
        <v/>
      </c>
    </row>
    <row r="5129" spans="2:7" ht="30" customHeight="1" x14ac:dyDescent="0.3">
      <c r="B5129" s="113">
        <v>5123</v>
      </c>
      <c r="C5129" s="111"/>
      <c r="D5129" s="112"/>
      <c r="E5129" s="111" t="str">
        <f t="shared" ca="1" si="80"/>
        <v/>
      </c>
      <c r="F5129" s="2" t="str">
        <f>IFERROR(VLOOKUP($I$4&amp;"--"&amp;ROW(A5123),'Clie-F'!$B$5:$Z$7000,15,0),"")</f>
        <v/>
      </c>
      <c r="G5129" s="111" t="str">
        <f>IFERROR(VLOOKUP($I$4&amp;"--"&amp;ROW(A5123),'Clie-F'!$B$5:$Z$7000,13,0),"")</f>
        <v/>
      </c>
    </row>
    <row r="5130" spans="2:7" ht="30" customHeight="1" x14ac:dyDescent="0.3">
      <c r="B5130" s="113">
        <v>5124</v>
      </c>
      <c r="C5130" s="111"/>
      <c r="D5130" s="112"/>
      <c r="E5130" s="111" t="str">
        <f t="shared" ca="1" si="80"/>
        <v/>
      </c>
      <c r="F5130" s="2" t="str">
        <f>IFERROR(VLOOKUP($I$4&amp;"--"&amp;ROW(A5124),'Clie-F'!$B$5:$Z$7000,15,0),"")</f>
        <v/>
      </c>
      <c r="G5130" s="111" t="str">
        <f>IFERROR(VLOOKUP($I$4&amp;"--"&amp;ROW(A5124),'Clie-F'!$B$5:$Z$7000,13,0),"")</f>
        <v/>
      </c>
    </row>
    <row r="5131" spans="2:7" ht="30" customHeight="1" x14ac:dyDescent="0.3">
      <c r="B5131" s="113">
        <v>5125</v>
      </c>
      <c r="C5131" s="111"/>
      <c r="D5131" s="112"/>
      <c r="E5131" s="111" t="str">
        <f t="shared" ca="1" si="80"/>
        <v/>
      </c>
      <c r="F5131" s="2" t="str">
        <f>IFERROR(VLOOKUP($I$4&amp;"--"&amp;ROW(A5125),'Clie-F'!$B$5:$Z$7000,15,0),"")</f>
        <v/>
      </c>
      <c r="G5131" s="111" t="str">
        <f>IFERROR(VLOOKUP($I$4&amp;"--"&amp;ROW(A5125),'Clie-F'!$B$5:$Z$7000,13,0),"")</f>
        <v/>
      </c>
    </row>
    <row r="5132" spans="2:7" ht="30" customHeight="1" x14ac:dyDescent="0.3">
      <c r="B5132" s="113">
        <v>5126</v>
      </c>
      <c r="C5132" s="111"/>
      <c r="D5132" s="112"/>
      <c r="E5132" s="111" t="str">
        <f t="shared" ca="1" si="80"/>
        <v/>
      </c>
      <c r="F5132" s="2" t="str">
        <f>IFERROR(VLOOKUP($I$4&amp;"--"&amp;ROW(A5126),'Clie-F'!$B$5:$Z$7000,15,0),"")</f>
        <v/>
      </c>
      <c r="G5132" s="111" t="str">
        <f>IFERROR(VLOOKUP($I$4&amp;"--"&amp;ROW(A5126),'Clie-F'!$B$5:$Z$7000,13,0),"")</f>
        <v/>
      </c>
    </row>
    <row r="5133" spans="2:7" ht="30" customHeight="1" x14ac:dyDescent="0.3">
      <c r="B5133" s="113">
        <v>5127</v>
      </c>
      <c r="C5133" s="111"/>
      <c r="D5133" s="112"/>
      <c r="E5133" s="111" t="str">
        <f t="shared" ca="1" si="80"/>
        <v/>
      </c>
      <c r="F5133" s="2" t="str">
        <f>IFERROR(VLOOKUP($I$4&amp;"--"&amp;ROW(A5127),'Clie-F'!$B$5:$Z$7000,15,0),"")</f>
        <v/>
      </c>
      <c r="G5133" s="111" t="str">
        <f>IFERROR(VLOOKUP($I$4&amp;"--"&amp;ROW(A5127),'Clie-F'!$B$5:$Z$7000,13,0),"")</f>
        <v/>
      </c>
    </row>
    <row r="5134" spans="2:7" ht="30" customHeight="1" x14ac:dyDescent="0.3">
      <c r="B5134" s="113">
        <v>5128</v>
      </c>
      <c r="C5134" s="111"/>
      <c r="D5134" s="112"/>
      <c r="E5134" s="111" t="str">
        <f t="shared" ca="1" si="80"/>
        <v/>
      </c>
      <c r="F5134" s="2" t="str">
        <f>IFERROR(VLOOKUP($I$4&amp;"--"&amp;ROW(A5128),'Clie-F'!$B$5:$Z$7000,15,0),"")</f>
        <v/>
      </c>
      <c r="G5134" s="111" t="str">
        <f>IFERROR(VLOOKUP($I$4&amp;"--"&amp;ROW(A5128),'Clie-F'!$B$5:$Z$7000,13,0),"")</f>
        <v/>
      </c>
    </row>
    <row r="5135" spans="2:7" ht="30" customHeight="1" x14ac:dyDescent="0.3">
      <c r="B5135" s="113">
        <v>5129</v>
      </c>
      <c r="C5135" s="111"/>
      <c r="D5135" s="112"/>
      <c r="E5135" s="111" t="str">
        <f t="shared" ca="1" si="80"/>
        <v/>
      </c>
      <c r="F5135" s="2" t="str">
        <f>IFERROR(VLOOKUP($I$4&amp;"--"&amp;ROW(A5129),'Clie-F'!$B$5:$Z$7000,15,0),"")</f>
        <v/>
      </c>
      <c r="G5135" s="111" t="str">
        <f>IFERROR(VLOOKUP($I$4&amp;"--"&amp;ROW(A5129),'Clie-F'!$B$5:$Z$7000,13,0),"")</f>
        <v/>
      </c>
    </row>
    <row r="5136" spans="2:7" ht="30" customHeight="1" x14ac:dyDescent="0.3">
      <c r="B5136" s="113">
        <v>5130</v>
      </c>
      <c r="C5136" s="111"/>
      <c r="D5136" s="112"/>
      <c r="E5136" s="111" t="str">
        <f t="shared" ca="1" si="80"/>
        <v/>
      </c>
      <c r="F5136" s="2" t="str">
        <f>IFERROR(VLOOKUP($I$4&amp;"--"&amp;ROW(A5130),'Clie-F'!$B$5:$Z$7000,15,0),"")</f>
        <v/>
      </c>
      <c r="G5136" s="111" t="str">
        <f>IFERROR(VLOOKUP($I$4&amp;"--"&amp;ROW(A5130),'Clie-F'!$B$5:$Z$7000,13,0),"")</f>
        <v/>
      </c>
    </row>
    <row r="5137" spans="2:7" ht="30" customHeight="1" x14ac:dyDescent="0.3">
      <c r="B5137" s="113">
        <v>5131</v>
      </c>
      <c r="C5137" s="111"/>
      <c r="D5137" s="112"/>
      <c r="E5137" s="111" t="str">
        <f t="shared" ca="1" si="80"/>
        <v/>
      </c>
      <c r="F5137" s="2" t="str">
        <f>IFERROR(VLOOKUP($I$4&amp;"--"&amp;ROW(A5131),'Clie-F'!$B$5:$Z$7000,15,0),"")</f>
        <v/>
      </c>
      <c r="G5137" s="111" t="str">
        <f>IFERROR(VLOOKUP($I$4&amp;"--"&amp;ROW(A5131),'Clie-F'!$B$5:$Z$7000,13,0),"")</f>
        <v/>
      </c>
    </row>
    <row r="5138" spans="2:7" ht="30" customHeight="1" x14ac:dyDescent="0.3">
      <c r="B5138" s="113">
        <v>5132</v>
      </c>
      <c r="C5138" s="111"/>
      <c r="D5138" s="112"/>
      <c r="E5138" s="111" t="str">
        <f t="shared" ca="1" si="80"/>
        <v/>
      </c>
      <c r="F5138" s="2" t="str">
        <f>IFERROR(VLOOKUP($I$4&amp;"--"&amp;ROW(A5132),'Clie-F'!$B$5:$Z$7000,15,0),"")</f>
        <v/>
      </c>
      <c r="G5138" s="111" t="str">
        <f>IFERROR(VLOOKUP($I$4&amp;"--"&amp;ROW(A5132),'Clie-F'!$B$5:$Z$7000,13,0),"")</f>
        <v/>
      </c>
    </row>
    <row r="5139" spans="2:7" ht="30" customHeight="1" x14ac:dyDescent="0.3">
      <c r="B5139" s="113">
        <v>5133</v>
      </c>
      <c r="C5139" s="111"/>
      <c r="D5139" s="112"/>
      <c r="E5139" s="111" t="str">
        <f t="shared" ca="1" si="80"/>
        <v/>
      </c>
      <c r="F5139" s="2" t="str">
        <f>IFERROR(VLOOKUP($I$4&amp;"--"&amp;ROW(A5133),'Clie-F'!$B$5:$Z$7000,15,0),"")</f>
        <v/>
      </c>
      <c r="G5139" s="111" t="str">
        <f>IFERROR(VLOOKUP($I$4&amp;"--"&amp;ROW(A5133),'Clie-F'!$B$5:$Z$7000,13,0),"")</f>
        <v/>
      </c>
    </row>
    <row r="5140" spans="2:7" ht="30" customHeight="1" x14ac:dyDescent="0.3">
      <c r="B5140" s="113">
        <v>5134</v>
      </c>
      <c r="C5140" s="111"/>
      <c r="D5140" s="112"/>
      <c r="E5140" s="111" t="str">
        <f t="shared" ca="1" si="80"/>
        <v/>
      </c>
      <c r="F5140" s="2" t="str">
        <f>IFERROR(VLOOKUP($I$4&amp;"--"&amp;ROW(A5134),'Clie-F'!$B$5:$Z$7000,15,0),"")</f>
        <v/>
      </c>
      <c r="G5140" s="111" t="str">
        <f>IFERROR(VLOOKUP($I$4&amp;"--"&amp;ROW(A5134),'Clie-F'!$B$5:$Z$7000,13,0),"")</f>
        <v/>
      </c>
    </row>
    <row r="5141" spans="2:7" ht="30" customHeight="1" x14ac:dyDescent="0.3">
      <c r="B5141" s="113">
        <v>5135</v>
      </c>
      <c r="C5141" s="111"/>
      <c r="D5141" s="112"/>
      <c r="E5141" s="111" t="str">
        <f t="shared" ca="1" si="80"/>
        <v/>
      </c>
      <c r="F5141" s="2" t="str">
        <f>IFERROR(VLOOKUP($I$4&amp;"--"&amp;ROW(A5135),'Clie-F'!$B$5:$Z$7000,15,0),"")</f>
        <v/>
      </c>
      <c r="G5141" s="111" t="str">
        <f>IFERROR(VLOOKUP($I$4&amp;"--"&amp;ROW(A5135),'Clie-F'!$B$5:$Z$7000,13,0),"")</f>
        <v/>
      </c>
    </row>
    <row r="5142" spans="2:7" ht="30" customHeight="1" x14ac:dyDescent="0.3">
      <c r="B5142" s="113">
        <v>5136</v>
      </c>
      <c r="C5142" s="111"/>
      <c r="D5142" s="112"/>
      <c r="E5142" s="111" t="str">
        <f t="shared" ca="1" si="80"/>
        <v/>
      </c>
      <c r="F5142" s="2" t="str">
        <f>IFERROR(VLOOKUP($I$4&amp;"--"&amp;ROW(A5136),'Clie-F'!$B$5:$Z$7000,15,0),"")</f>
        <v/>
      </c>
      <c r="G5142" s="111" t="str">
        <f>IFERROR(VLOOKUP($I$4&amp;"--"&amp;ROW(A5136),'Clie-F'!$B$5:$Z$7000,13,0),"")</f>
        <v/>
      </c>
    </row>
    <row r="5143" spans="2:7" ht="30" customHeight="1" x14ac:dyDescent="0.3">
      <c r="B5143" s="113">
        <v>5137</v>
      </c>
      <c r="C5143" s="111"/>
      <c r="D5143" s="112"/>
      <c r="E5143" s="111" t="str">
        <f t="shared" ca="1" si="80"/>
        <v/>
      </c>
      <c r="F5143" s="2" t="str">
        <f>IFERROR(VLOOKUP($I$4&amp;"--"&amp;ROW(A5137),'Clie-F'!$B$5:$Z$7000,15,0),"")</f>
        <v/>
      </c>
      <c r="G5143" s="111" t="str">
        <f>IFERROR(VLOOKUP($I$4&amp;"--"&amp;ROW(A5137),'Clie-F'!$B$5:$Z$7000,13,0),"")</f>
        <v/>
      </c>
    </row>
    <row r="5144" spans="2:7" ht="30" customHeight="1" x14ac:dyDescent="0.3">
      <c r="B5144" s="113">
        <v>5138</v>
      </c>
      <c r="C5144" s="111"/>
      <c r="D5144" s="112"/>
      <c r="E5144" s="111" t="str">
        <f t="shared" ca="1" si="80"/>
        <v/>
      </c>
      <c r="F5144" s="2" t="str">
        <f>IFERROR(VLOOKUP($I$4&amp;"--"&amp;ROW(A5138),'Clie-F'!$B$5:$Z$7000,15,0),"")</f>
        <v/>
      </c>
      <c r="G5144" s="111" t="str">
        <f>IFERROR(VLOOKUP($I$4&amp;"--"&amp;ROW(A5138),'Clie-F'!$B$5:$Z$7000,13,0),"")</f>
        <v/>
      </c>
    </row>
    <row r="5145" spans="2:7" ht="30" customHeight="1" x14ac:dyDescent="0.3">
      <c r="B5145" s="113">
        <v>5139</v>
      </c>
      <c r="C5145" s="111"/>
      <c r="D5145" s="112"/>
      <c r="E5145" s="111" t="str">
        <f t="shared" ca="1" si="80"/>
        <v/>
      </c>
      <c r="F5145" s="2" t="str">
        <f>IFERROR(VLOOKUP($I$4&amp;"--"&amp;ROW(A5139),'Clie-F'!$B$5:$Z$7000,15,0),"")</f>
        <v/>
      </c>
      <c r="G5145" s="111" t="str">
        <f>IFERROR(VLOOKUP($I$4&amp;"--"&amp;ROW(A5139),'Clie-F'!$B$5:$Z$7000,13,0),"")</f>
        <v/>
      </c>
    </row>
    <row r="5146" spans="2:7" ht="30" customHeight="1" x14ac:dyDescent="0.3">
      <c r="B5146" s="113">
        <v>5140</v>
      </c>
      <c r="C5146" s="111"/>
      <c r="D5146" s="112"/>
      <c r="E5146" s="111" t="str">
        <f t="shared" ca="1" si="80"/>
        <v/>
      </c>
      <c r="F5146" s="2" t="str">
        <f>IFERROR(VLOOKUP($I$4&amp;"--"&amp;ROW(A5140),'Clie-F'!$B$5:$Z$7000,15,0),"")</f>
        <v/>
      </c>
      <c r="G5146" s="111" t="str">
        <f>IFERROR(VLOOKUP($I$4&amp;"--"&amp;ROW(A5140),'Clie-F'!$B$5:$Z$7000,13,0),"")</f>
        <v/>
      </c>
    </row>
    <row r="5147" spans="2:7" ht="30" customHeight="1" x14ac:dyDescent="0.3">
      <c r="B5147" s="113">
        <v>5141</v>
      </c>
      <c r="C5147" s="111"/>
      <c r="D5147" s="112"/>
      <c r="E5147" s="111" t="str">
        <f t="shared" ca="1" si="80"/>
        <v/>
      </c>
      <c r="F5147" s="2" t="str">
        <f>IFERROR(VLOOKUP($I$4&amp;"--"&amp;ROW(A5141),'Clie-F'!$B$5:$Z$7000,15,0),"")</f>
        <v/>
      </c>
      <c r="G5147" s="111" t="str">
        <f>IFERROR(VLOOKUP($I$4&amp;"--"&amp;ROW(A5141),'Clie-F'!$B$5:$Z$7000,13,0),"")</f>
        <v/>
      </c>
    </row>
    <row r="5148" spans="2:7" ht="30" customHeight="1" x14ac:dyDescent="0.3">
      <c r="B5148" s="113">
        <v>5142</v>
      </c>
      <c r="C5148" s="111"/>
      <c r="D5148" s="112"/>
      <c r="E5148" s="111" t="str">
        <f t="shared" ca="1" si="80"/>
        <v/>
      </c>
      <c r="F5148" s="2" t="str">
        <f>IFERROR(VLOOKUP($I$4&amp;"--"&amp;ROW(A5142),'Clie-F'!$B$5:$Z$7000,15,0),"")</f>
        <v/>
      </c>
      <c r="G5148" s="111" t="str">
        <f>IFERROR(VLOOKUP($I$4&amp;"--"&amp;ROW(A5142),'Clie-F'!$B$5:$Z$7000,13,0),"")</f>
        <v/>
      </c>
    </row>
    <row r="5149" spans="2:7" ht="30" customHeight="1" x14ac:dyDescent="0.3">
      <c r="B5149" s="113">
        <v>5143</v>
      </c>
      <c r="C5149" s="111"/>
      <c r="D5149" s="112"/>
      <c r="E5149" s="111" t="str">
        <f t="shared" ca="1" si="80"/>
        <v/>
      </c>
      <c r="F5149" s="2" t="str">
        <f>IFERROR(VLOOKUP($I$4&amp;"--"&amp;ROW(A5143),'Clie-F'!$B$5:$Z$7000,15,0),"")</f>
        <v/>
      </c>
      <c r="G5149" s="111" t="str">
        <f>IFERROR(VLOOKUP($I$4&amp;"--"&amp;ROW(A5143),'Clie-F'!$B$5:$Z$7000,13,0),"")</f>
        <v/>
      </c>
    </row>
    <row r="5150" spans="2:7" ht="30" customHeight="1" x14ac:dyDescent="0.3">
      <c r="B5150" s="113">
        <v>5144</v>
      </c>
      <c r="C5150" s="111"/>
      <c r="D5150" s="112"/>
      <c r="E5150" s="111" t="str">
        <f t="shared" ca="1" si="80"/>
        <v/>
      </c>
      <c r="F5150" s="2" t="str">
        <f>IFERROR(VLOOKUP($I$4&amp;"--"&amp;ROW(A5144),'Clie-F'!$B$5:$Z$7000,15,0),"")</f>
        <v/>
      </c>
      <c r="G5150" s="111" t="str">
        <f>IFERROR(VLOOKUP($I$4&amp;"--"&amp;ROW(A5144),'Clie-F'!$B$5:$Z$7000,13,0),"")</f>
        <v/>
      </c>
    </row>
    <row r="5151" spans="2:7" ht="30" customHeight="1" x14ac:dyDescent="0.3">
      <c r="B5151" s="113">
        <v>5145</v>
      </c>
      <c r="C5151" s="111"/>
      <c r="D5151" s="112"/>
      <c r="E5151" s="111" t="str">
        <f t="shared" ca="1" si="80"/>
        <v/>
      </c>
      <c r="F5151" s="2" t="str">
        <f>IFERROR(VLOOKUP($I$4&amp;"--"&amp;ROW(A5145),'Clie-F'!$B$5:$Z$7000,15,0),"")</f>
        <v/>
      </c>
      <c r="G5151" s="111" t="str">
        <f>IFERROR(VLOOKUP($I$4&amp;"--"&amp;ROW(A5145),'Clie-F'!$B$5:$Z$7000,13,0),"")</f>
        <v/>
      </c>
    </row>
    <row r="5152" spans="2:7" ht="30" customHeight="1" x14ac:dyDescent="0.3">
      <c r="B5152" s="113">
        <v>5146</v>
      </c>
      <c r="C5152" s="111"/>
      <c r="D5152" s="112"/>
      <c r="E5152" s="111" t="str">
        <f t="shared" ca="1" si="80"/>
        <v/>
      </c>
      <c r="F5152" s="2" t="str">
        <f>IFERROR(VLOOKUP($I$4&amp;"--"&amp;ROW(A5146),'Clie-F'!$B$5:$Z$7000,15,0),"")</f>
        <v/>
      </c>
      <c r="G5152" s="111" t="str">
        <f>IFERROR(VLOOKUP($I$4&amp;"--"&amp;ROW(A5146),'Clie-F'!$B$5:$Z$7000,13,0),"")</f>
        <v/>
      </c>
    </row>
    <row r="5153" spans="2:7" ht="30" customHeight="1" x14ac:dyDescent="0.3">
      <c r="B5153" s="113">
        <v>5147</v>
      </c>
      <c r="C5153" s="111"/>
      <c r="D5153" s="112"/>
      <c r="E5153" s="111" t="str">
        <f t="shared" ca="1" si="80"/>
        <v/>
      </c>
      <c r="F5153" s="2" t="str">
        <f>IFERROR(VLOOKUP($I$4&amp;"--"&amp;ROW(A5147),'Clie-F'!$B$5:$Z$7000,15,0),"")</f>
        <v/>
      </c>
      <c r="G5153" s="111" t="str">
        <f>IFERROR(VLOOKUP($I$4&amp;"--"&amp;ROW(A5147),'Clie-F'!$B$5:$Z$7000,13,0),"")</f>
        <v/>
      </c>
    </row>
    <row r="5154" spans="2:7" ht="30" customHeight="1" x14ac:dyDescent="0.3">
      <c r="B5154" s="113">
        <v>5148</v>
      </c>
      <c r="C5154" s="111"/>
      <c r="D5154" s="112"/>
      <c r="E5154" s="111" t="str">
        <f t="shared" ca="1" si="80"/>
        <v/>
      </c>
      <c r="F5154" s="2" t="str">
        <f>IFERROR(VLOOKUP($I$4&amp;"--"&amp;ROW(A5148),'Clie-F'!$B$5:$Z$7000,15,0),"")</f>
        <v/>
      </c>
      <c r="G5154" s="111" t="str">
        <f>IFERROR(VLOOKUP($I$4&amp;"--"&amp;ROW(A5148),'Clie-F'!$B$5:$Z$7000,13,0),"")</f>
        <v/>
      </c>
    </row>
    <row r="5155" spans="2:7" ht="30" customHeight="1" x14ac:dyDescent="0.3">
      <c r="B5155" s="113">
        <v>5149</v>
      </c>
      <c r="C5155" s="111"/>
      <c r="D5155" s="112"/>
      <c r="E5155" s="111" t="str">
        <f t="shared" ca="1" si="80"/>
        <v/>
      </c>
      <c r="F5155" s="2" t="str">
        <f>IFERROR(VLOOKUP($I$4&amp;"--"&amp;ROW(A5149),'Clie-F'!$B$5:$Z$7000,15,0),"")</f>
        <v/>
      </c>
      <c r="G5155" s="111" t="str">
        <f>IFERROR(VLOOKUP($I$4&amp;"--"&amp;ROW(A5149),'Clie-F'!$B$5:$Z$7000,13,0),"")</f>
        <v/>
      </c>
    </row>
    <row r="5156" spans="2:7" ht="30" customHeight="1" x14ac:dyDescent="0.3">
      <c r="B5156" s="113">
        <v>5150</v>
      </c>
      <c r="C5156" s="111"/>
      <c r="D5156" s="112"/>
      <c r="E5156" s="111" t="str">
        <f t="shared" ca="1" si="80"/>
        <v/>
      </c>
      <c r="F5156" s="2" t="str">
        <f>IFERROR(VLOOKUP($I$4&amp;"--"&amp;ROW(A5150),'Clie-F'!$B$5:$Z$7000,15,0),"")</f>
        <v/>
      </c>
      <c r="G5156" s="111" t="str">
        <f>IFERROR(VLOOKUP($I$4&amp;"--"&amp;ROW(A5150),'Clie-F'!$B$5:$Z$7000,13,0),"")</f>
        <v/>
      </c>
    </row>
    <row r="5157" spans="2:7" ht="30" customHeight="1" x14ac:dyDescent="0.3">
      <c r="B5157" s="113">
        <v>5151</v>
      </c>
      <c r="C5157" s="111"/>
      <c r="D5157" s="112"/>
      <c r="E5157" s="111" t="str">
        <f t="shared" ca="1" si="80"/>
        <v/>
      </c>
      <c r="F5157" s="2" t="str">
        <f>IFERROR(VLOOKUP($I$4&amp;"--"&amp;ROW(A5151),'Clie-F'!$B$5:$Z$7000,15,0),"")</f>
        <v/>
      </c>
      <c r="G5157" s="111" t="str">
        <f>IFERROR(VLOOKUP($I$4&amp;"--"&amp;ROW(A5151),'Clie-F'!$B$5:$Z$7000,13,0),"")</f>
        <v/>
      </c>
    </row>
    <row r="5158" spans="2:7" ht="30" customHeight="1" x14ac:dyDescent="0.3">
      <c r="B5158" s="113">
        <v>5152</v>
      </c>
      <c r="C5158" s="111"/>
      <c r="D5158" s="112"/>
      <c r="E5158" s="111" t="str">
        <f t="shared" ca="1" si="80"/>
        <v/>
      </c>
      <c r="F5158" s="2" t="str">
        <f>IFERROR(VLOOKUP($I$4&amp;"--"&amp;ROW(A5152),'Clie-F'!$B$5:$Z$7000,15,0),"")</f>
        <v/>
      </c>
      <c r="G5158" s="111" t="str">
        <f>IFERROR(VLOOKUP($I$4&amp;"--"&amp;ROW(A5152),'Clie-F'!$B$5:$Z$7000,13,0),"")</f>
        <v/>
      </c>
    </row>
    <row r="5159" spans="2:7" ht="30" customHeight="1" x14ac:dyDescent="0.3">
      <c r="B5159" s="113">
        <v>5153</v>
      </c>
      <c r="C5159" s="111"/>
      <c r="D5159" s="112"/>
      <c r="E5159" s="111" t="str">
        <f t="shared" ca="1" si="80"/>
        <v/>
      </c>
      <c r="F5159" s="2" t="str">
        <f>IFERROR(VLOOKUP($I$4&amp;"--"&amp;ROW(A5153),'Clie-F'!$B$5:$Z$7000,15,0),"")</f>
        <v/>
      </c>
      <c r="G5159" s="111" t="str">
        <f>IFERROR(VLOOKUP($I$4&amp;"--"&amp;ROW(A5153),'Clie-F'!$B$5:$Z$7000,13,0),"")</f>
        <v/>
      </c>
    </row>
    <row r="5160" spans="2:7" ht="30" customHeight="1" x14ac:dyDescent="0.3">
      <c r="B5160" s="113">
        <v>5154</v>
      </c>
      <c r="C5160" s="111"/>
      <c r="D5160" s="112"/>
      <c r="E5160" s="111" t="str">
        <f t="shared" ca="1" si="80"/>
        <v/>
      </c>
      <c r="F5160" s="2" t="str">
        <f>IFERROR(VLOOKUP($I$4&amp;"--"&amp;ROW(A5154),'Clie-F'!$B$5:$Z$7000,15,0),"")</f>
        <v/>
      </c>
      <c r="G5160" s="111" t="str">
        <f>IFERROR(VLOOKUP($I$4&amp;"--"&amp;ROW(A5154),'Clie-F'!$B$5:$Z$7000,13,0),"")</f>
        <v/>
      </c>
    </row>
    <row r="5161" spans="2:7" ht="30" customHeight="1" x14ac:dyDescent="0.3">
      <c r="B5161" s="113">
        <v>5155</v>
      </c>
      <c r="C5161" s="111"/>
      <c r="D5161" s="112"/>
      <c r="E5161" s="111" t="str">
        <f t="shared" ca="1" si="80"/>
        <v/>
      </c>
      <c r="F5161" s="2" t="str">
        <f>IFERROR(VLOOKUP($I$4&amp;"--"&amp;ROW(A5155),'Clie-F'!$B$5:$Z$7000,15,0),"")</f>
        <v/>
      </c>
      <c r="G5161" s="111" t="str">
        <f>IFERROR(VLOOKUP($I$4&amp;"--"&amp;ROW(A5155),'Clie-F'!$B$5:$Z$7000,13,0),"")</f>
        <v/>
      </c>
    </row>
    <row r="5162" spans="2:7" ht="30" customHeight="1" x14ac:dyDescent="0.3">
      <c r="B5162" s="113">
        <v>5156</v>
      </c>
      <c r="C5162" s="111"/>
      <c r="D5162" s="112"/>
      <c r="E5162" s="111" t="str">
        <f t="shared" ca="1" si="80"/>
        <v/>
      </c>
      <c r="F5162" s="2" t="str">
        <f>IFERROR(VLOOKUP($I$4&amp;"--"&amp;ROW(A5156),'Clie-F'!$B$5:$Z$7000,15,0),"")</f>
        <v/>
      </c>
      <c r="G5162" s="111" t="str">
        <f>IFERROR(VLOOKUP($I$4&amp;"--"&amp;ROW(A5156),'Clie-F'!$B$5:$Z$7000,13,0),"")</f>
        <v/>
      </c>
    </row>
    <row r="5163" spans="2:7" ht="30" customHeight="1" x14ac:dyDescent="0.3">
      <c r="B5163" s="113">
        <v>5157</v>
      </c>
      <c r="C5163" s="111"/>
      <c r="D5163" s="112"/>
      <c r="E5163" s="111" t="str">
        <f t="shared" ca="1" si="80"/>
        <v/>
      </c>
      <c r="F5163" s="2" t="str">
        <f>IFERROR(VLOOKUP($I$4&amp;"--"&amp;ROW(A5157),'Clie-F'!$B$5:$Z$7000,15,0),"")</f>
        <v/>
      </c>
      <c r="G5163" s="111" t="str">
        <f>IFERROR(VLOOKUP($I$4&amp;"--"&amp;ROW(A5157),'Clie-F'!$B$5:$Z$7000,13,0),"")</f>
        <v/>
      </c>
    </row>
    <row r="5164" spans="2:7" ht="30" customHeight="1" x14ac:dyDescent="0.3">
      <c r="B5164" s="113">
        <v>5158</v>
      </c>
      <c r="C5164" s="111"/>
      <c r="D5164" s="112"/>
      <c r="E5164" s="111" t="str">
        <f t="shared" ca="1" si="80"/>
        <v/>
      </c>
      <c r="F5164" s="2" t="str">
        <f>IFERROR(VLOOKUP($I$4&amp;"--"&amp;ROW(A5158),'Clie-F'!$B$5:$Z$7000,15,0),"")</f>
        <v/>
      </c>
      <c r="G5164" s="111" t="str">
        <f>IFERROR(VLOOKUP($I$4&amp;"--"&amp;ROW(A5158),'Clie-F'!$B$5:$Z$7000,13,0),"")</f>
        <v/>
      </c>
    </row>
    <row r="5165" spans="2:7" ht="30" customHeight="1" x14ac:dyDescent="0.3">
      <c r="B5165" s="113">
        <v>5159</v>
      </c>
      <c r="C5165" s="111"/>
      <c r="D5165" s="112"/>
      <c r="E5165" s="111" t="str">
        <f t="shared" ca="1" si="80"/>
        <v/>
      </c>
      <c r="F5165" s="2" t="str">
        <f>IFERROR(VLOOKUP($I$4&amp;"--"&amp;ROW(A5159),'Clie-F'!$B$5:$Z$7000,15,0),"")</f>
        <v/>
      </c>
      <c r="G5165" s="111" t="str">
        <f>IFERROR(VLOOKUP($I$4&amp;"--"&amp;ROW(A5159),'Clie-F'!$B$5:$Z$7000,13,0),"")</f>
        <v/>
      </c>
    </row>
    <row r="5166" spans="2:7" ht="30" customHeight="1" x14ac:dyDescent="0.3">
      <c r="B5166" s="113">
        <v>5160</v>
      </c>
      <c r="C5166" s="111"/>
      <c r="D5166" s="112"/>
      <c r="E5166" s="111" t="str">
        <f t="shared" ca="1" si="80"/>
        <v/>
      </c>
      <c r="F5166" s="2" t="str">
        <f>IFERROR(VLOOKUP($I$4&amp;"--"&amp;ROW(A5160),'Clie-F'!$B$5:$Z$7000,15,0),"")</f>
        <v/>
      </c>
      <c r="G5166" s="111" t="str">
        <f>IFERROR(VLOOKUP($I$4&amp;"--"&amp;ROW(A5160),'Clie-F'!$B$5:$Z$7000,13,0),"")</f>
        <v/>
      </c>
    </row>
    <row r="5167" spans="2:7" ht="30" customHeight="1" x14ac:dyDescent="0.3">
      <c r="B5167" s="113">
        <v>5161</v>
      </c>
      <c r="C5167" s="111"/>
      <c r="D5167" s="112"/>
      <c r="E5167" s="111" t="str">
        <f t="shared" ca="1" si="80"/>
        <v/>
      </c>
      <c r="F5167" s="2" t="str">
        <f>IFERROR(VLOOKUP($I$4&amp;"--"&amp;ROW(A5161),'Clie-F'!$B$5:$Z$7000,15,0),"")</f>
        <v/>
      </c>
      <c r="G5167" s="111" t="str">
        <f>IFERROR(VLOOKUP($I$4&amp;"--"&amp;ROW(A5161),'Clie-F'!$B$5:$Z$7000,13,0),"")</f>
        <v/>
      </c>
    </row>
    <row r="5168" spans="2:7" ht="30" customHeight="1" x14ac:dyDescent="0.3">
      <c r="B5168" s="113">
        <v>5162</v>
      </c>
      <c r="C5168" s="111"/>
      <c r="D5168" s="112"/>
      <c r="E5168" s="111" t="str">
        <f t="shared" ca="1" si="80"/>
        <v/>
      </c>
      <c r="F5168" s="2" t="str">
        <f>IFERROR(VLOOKUP($I$4&amp;"--"&amp;ROW(A5162),'Clie-F'!$B$5:$Z$7000,15,0),"")</f>
        <v/>
      </c>
      <c r="G5168" s="111" t="str">
        <f>IFERROR(VLOOKUP($I$4&amp;"--"&amp;ROW(A5162),'Clie-F'!$B$5:$Z$7000,13,0),"")</f>
        <v/>
      </c>
    </row>
    <row r="5169" spans="2:7" ht="30" customHeight="1" x14ac:dyDescent="0.3">
      <c r="B5169" s="113">
        <v>5163</v>
      </c>
      <c r="C5169" s="111"/>
      <c r="D5169" s="112"/>
      <c r="E5169" s="111" t="str">
        <f t="shared" ca="1" si="80"/>
        <v/>
      </c>
      <c r="F5169" s="2" t="str">
        <f>IFERROR(VLOOKUP($I$4&amp;"--"&amp;ROW(A5163),'Clie-F'!$B$5:$Z$7000,15,0),"")</f>
        <v/>
      </c>
      <c r="G5169" s="111" t="str">
        <f>IFERROR(VLOOKUP($I$4&amp;"--"&amp;ROW(A5163),'Clie-F'!$B$5:$Z$7000,13,0),"")</f>
        <v/>
      </c>
    </row>
    <row r="5170" spans="2:7" ht="30" customHeight="1" x14ac:dyDescent="0.3">
      <c r="B5170" s="113">
        <v>5164</v>
      </c>
      <c r="C5170" s="111"/>
      <c r="D5170" s="112"/>
      <c r="E5170" s="111" t="str">
        <f t="shared" ca="1" si="80"/>
        <v/>
      </c>
      <c r="F5170" s="2" t="str">
        <f>IFERROR(VLOOKUP($I$4&amp;"--"&amp;ROW(A5164),'Clie-F'!$B$5:$Z$7000,15,0),"")</f>
        <v/>
      </c>
      <c r="G5170" s="111" t="str">
        <f>IFERROR(VLOOKUP($I$4&amp;"--"&amp;ROW(A5164),'Clie-F'!$B$5:$Z$7000,13,0),"")</f>
        <v/>
      </c>
    </row>
    <row r="5171" spans="2:7" ht="30" customHeight="1" x14ac:dyDescent="0.3">
      <c r="B5171" s="113">
        <v>5165</v>
      </c>
      <c r="C5171" s="111"/>
      <c r="D5171" s="112"/>
      <c r="E5171" s="111" t="str">
        <f t="shared" ca="1" si="80"/>
        <v/>
      </c>
      <c r="F5171" s="2" t="str">
        <f>IFERROR(VLOOKUP($I$4&amp;"--"&amp;ROW(A5165),'Clie-F'!$B$5:$Z$7000,15,0),"")</f>
        <v/>
      </c>
      <c r="G5171" s="111" t="str">
        <f>IFERROR(VLOOKUP($I$4&amp;"--"&amp;ROW(A5165),'Clie-F'!$B$5:$Z$7000,13,0),"")</f>
        <v/>
      </c>
    </row>
    <row r="5172" spans="2:7" ht="30" customHeight="1" x14ac:dyDescent="0.3">
      <c r="B5172" s="113">
        <v>5166</v>
      </c>
      <c r="C5172" s="111"/>
      <c r="D5172" s="112"/>
      <c r="E5172" s="111" t="str">
        <f t="shared" ca="1" si="80"/>
        <v/>
      </c>
      <c r="F5172" s="2" t="str">
        <f>IFERROR(VLOOKUP($I$4&amp;"--"&amp;ROW(A5166),'Clie-F'!$B$5:$Z$7000,15,0),"")</f>
        <v/>
      </c>
      <c r="G5172" s="111" t="str">
        <f>IFERROR(VLOOKUP($I$4&amp;"--"&amp;ROW(A5166),'Clie-F'!$B$5:$Z$7000,13,0),"")</f>
        <v/>
      </c>
    </row>
    <row r="5173" spans="2:7" ht="30" customHeight="1" x14ac:dyDescent="0.3">
      <c r="B5173" s="113">
        <v>5167</v>
      </c>
      <c r="C5173" s="111"/>
      <c r="D5173" s="112"/>
      <c r="E5173" s="111" t="str">
        <f t="shared" ca="1" si="80"/>
        <v/>
      </c>
      <c r="F5173" s="2" t="str">
        <f>IFERROR(VLOOKUP($I$4&amp;"--"&amp;ROW(A5167),'Clie-F'!$B$5:$Z$7000,15,0),"")</f>
        <v/>
      </c>
      <c r="G5173" s="111" t="str">
        <f>IFERROR(VLOOKUP($I$4&amp;"--"&amp;ROW(A5167),'Clie-F'!$B$5:$Z$7000,13,0),"")</f>
        <v/>
      </c>
    </row>
    <row r="5174" spans="2:7" ht="30" customHeight="1" x14ac:dyDescent="0.3">
      <c r="B5174" s="113">
        <v>5168</v>
      </c>
      <c r="C5174" s="111"/>
      <c r="D5174" s="112"/>
      <c r="E5174" s="111" t="str">
        <f t="shared" ca="1" si="80"/>
        <v/>
      </c>
      <c r="F5174" s="2" t="str">
        <f>IFERROR(VLOOKUP($I$4&amp;"--"&amp;ROW(A5168),'Clie-F'!$B$5:$Z$7000,15,0),"")</f>
        <v/>
      </c>
      <c r="G5174" s="111" t="str">
        <f>IFERROR(VLOOKUP($I$4&amp;"--"&amp;ROW(A5168),'Clie-F'!$B$5:$Z$7000,13,0),"")</f>
        <v/>
      </c>
    </row>
    <row r="5175" spans="2:7" ht="30" customHeight="1" x14ac:dyDescent="0.3">
      <c r="B5175" s="113">
        <v>5169</v>
      </c>
      <c r="C5175" s="111"/>
      <c r="D5175" s="112"/>
      <c r="E5175" s="111" t="str">
        <f t="shared" ca="1" si="80"/>
        <v/>
      </c>
      <c r="F5175" s="2" t="str">
        <f>IFERROR(VLOOKUP($I$4&amp;"--"&amp;ROW(A5169),'Clie-F'!$B$5:$Z$7000,15,0),"")</f>
        <v/>
      </c>
      <c r="G5175" s="111" t="str">
        <f>IFERROR(VLOOKUP($I$4&amp;"--"&amp;ROW(A5169),'Clie-F'!$B$5:$Z$7000,13,0),"")</f>
        <v/>
      </c>
    </row>
    <row r="5176" spans="2:7" ht="30" customHeight="1" x14ac:dyDescent="0.3">
      <c r="B5176" s="113">
        <v>5170</v>
      </c>
      <c r="C5176" s="111"/>
      <c r="D5176" s="112"/>
      <c r="E5176" s="111" t="str">
        <f t="shared" ca="1" si="80"/>
        <v/>
      </c>
      <c r="F5176" s="2" t="str">
        <f>IFERROR(VLOOKUP($I$4&amp;"--"&amp;ROW(A5170),'Clie-F'!$B$5:$Z$7000,15,0),"")</f>
        <v/>
      </c>
      <c r="G5176" s="111" t="str">
        <f>IFERROR(VLOOKUP($I$4&amp;"--"&amp;ROW(A5170),'Clie-F'!$B$5:$Z$7000,13,0),"")</f>
        <v/>
      </c>
    </row>
    <row r="5177" spans="2:7" ht="30" customHeight="1" x14ac:dyDescent="0.3">
      <c r="B5177" s="113">
        <v>5171</v>
      </c>
      <c r="C5177" s="111"/>
      <c r="D5177" s="112"/>
      <c r="E5177" s="111" t="str">
        <f t="shared" ca="1" si="80"/>
        <v/>
      </c>
      <c r="F5177" s="2" t="str">
        <f>IFERROR(VLOOKUP($I$4&amp;"--"&amp;ROW(A5171),'Clie-F'!$B$5:$Z$7000,15,0),"")</f>
        <v/>
      </c>
      <c r="G5177" s="111" t="str">
        <f>IFERROR(VLOOKUP($I$4&amp;"--"&amp;ROW(A5171),'Clie-F'!$B$5:$Z$7000,13,0),"")</f>
        <v/>
      </c>
    </row>
    <row r="5178" spans="2:7" ht="30" customHeight="1" x14ac:dyDescent="0.3">
      <c r="B5178" s="113">
        <v>5172</v>
      </c>
      <c r="C5178" s="111"/>
      <c r="D5178" s="112"/>
      <c r="E5178" s="111" t="str">
        <f t="shared" ca="1" si="80"/>
        <v/>
      </c>
      <c r="F5178" s="2" t="str">
        <f>IFERROR(VLOOKUP($I$4&amp;"--"&amp;ROW(A5172),'Clie-F'!$B$5:$Z$7000,15,0),"")</f>
        <v/>
      </c>
      <c r="G5178" s="111" t="str">
        <f>IFERROR(VLOOKUP($I$4&amp;"--"&amp;ROW(A5172),'Clie-F'!$B$5:$Z$7000,13,0),"")</f>
        <v/>
      </c>
    </row>
    <row r="5179" spans="2:7" ht="30" customHeight="1" x14ac:dyDescent="0.3">
      <c r="B5179" s="113">
        <v>5173</v>
      </c>
      <c r="C5179" s="111"/>
      <c r="D5179" s="112"/>
      <c r="E5179" s="111" t="str">
        <f t="shared" ca="1" si="80"/>
        <v/>
      </c>
      <c r="F5179" s="2" t="str">
        <f>IFERROR(VLOOKUP($I$4&amp;"--"&amp;ROW(A5173),'Clie-F'!$B$5:$Z$7000,15,0),"")</f>
        <v/>
      </c>
      <c r="G5179" s="111" t="str">
        <f>IFERROR(VLOOKUP($I$4&amp;"--"&amp;ROW(A5173),'Clie-F'!$B$5:$Z$7000,13,0),"")</f>
        <v/>
      </c>
    </row>
    <row r="5180" spans="2:7" ht="30" customHeight="1" x14ac:dyDescent="0.3">
      <c r="B5180" s="113">
        <v>5174</v>
      </c>
      <c r="C5180" s="111"/>
      <c r="D5180" s="112"/>
      <c r="E5180" s="111" t="str">
        <f t="shared" ca="1" si="80"/>
        <v/>
      </c>
      <c r="F5180" s="2" t="str">
        <f>IFERROR(VLOOKUP($I$4&amp;"--"&amp;ROW(A5174),'Clie-F'!$B$5:$Z$7000,15,0),"")</f>
        <v/>
      </c>
      <c r="G5180" s="111" t="str">
        <f>IFERROR(VLOOKUP($I$4&amp;"--"&amp;ROW(A5174),'Clie-F'!$B$5:$Z$7000,13,0),"")</f>
        <v/>
      </c>
    </row>
    <row r="5181" spans="2:7" ht="30" customHeight="1" x14ac:dyDescent="0.3">
      <c r="B5181" s="113">
        <v>5175</v>
      </c>
      <c r="C5181" s="111"/>
      <c r="D5181" s="112"/>
      <c r="E5181" s="111" t="str">
        <f t="shared" ca="1" si="80"/>
        <v/>
      </c>
      <c r="F5181" s="2" t="str">
        <f>IFERROR(VLOOKUP($I$4&amp;"--"&amp;ROW(A5175),'Clie-F'!$B$5:$Z$7000,15,0),"")</f>
        <v/>
      </c>
      <c r="G5181" s="111" t="str">
        <f>IFERROR(VLOOKUP($I$4&amp;"--"&amp;ROW(A5175),'Clie-F'!$B$5:$Z$7000,13,0),"")</f>
        <v/>
      </c>
    </row>
    <row r="5182" spans="2:7" ht="30" customHeight="1" x14ac:dyDescent="0.3">
      <c r="B5182" s="113">
        <v>5176</v>
      </c>
      <c r="C5182" s="111"/>
      <c r="D5182" s="112"/>
      <c r="E5182" s="111" t="str">
        <f t="shared" ca="1" si="80"/>
        <v/>
      </c>
      <c r="F5182" s="2" t="str">
        <f>IFERROR(VLOOKUP($I$4&amp;"--"&amp;ROW(A5176),'Clie-F'!$B$5:$Z$7000,15,0),"")</f>
        <v/>
      </c>
      <c r="G5182" s="111" t="str">
        <f>IFERROR(VLOOKUP($I$4&amp;"--"&amp;ROW(A5176),'Clie-F'!$B$5:$Z$7000,13,0),"")</f>
        <v/>
      </c>
    </row>
    <row r="5183" spans="2:7" ht="30" customHeight="1" x14ac:dyDescent="0.3">
      <c r="B5183" s="113">
        <v>5177</v>
      </c>
      <c r="C5183" s="111"/>
      <c r="D5183" s="112"/>
      <c r="E5183" s="111" t="str">
        <f t="shared" ref="E5183:E5246" ca="1" si="81">IF(D5183,DATEDIF(D5183,TODAY(),"Y"),"")</f>
        <v/>
      </c>
      <c r="F5183" s="2" t="str">
        <f>IFERROR(VLOOKUP($I$4&amp;"--"&amp;ROW(A5177),'Clie-F'!$B$5:$Z$7000,15,0),"")</f>
        <v/>
      </c>
      <c r="G5183" s="111" t="str">
        <f>IFERROR(VLOOKUP($I$4&amp;"--"&amp;ROW(A5177),'Clie-F'!$B$5:$Z$7000,13,0),"")</f>
        <v/>
      </c>
    </row>
    <row r="5184" spans="2:7" ht="30" customHeight="1" x14ac:dyDescent="0.3">
      <c r="B5184" s="113">
        <v>5178</v>
      </c>
      <c r="C5184" s="111"/>
      <c r="D5184" s="112"/>
      <c r="E5184" s="111" t="str">
        <f t="shared" ca="1" si="81"/>
        <v/>
      </c>
      <c r="F5184" s="2" t="str">
        <f>IFERROR(VLOOKUP($I$4&amp;"--"&amp;ROW(A5178),'Clie-F'!$B$5:$Z$7000,15,0),"")</f>
        <v/>
      </c>
      <c r="G5184" s="111" t="str">
        <f>IFERROR(VLOOKUP($I$4&amp;"--"&amp;ROW(A5178),'Clie-F'!$B$5:$Z$7000,13,0),"")</f>
        <v/>
      </c>
    </row>
    <row r="5185" spans="2:7" ht="30" customHeight="1" x14ac:dyDescent="0.3">
      <c r="B5185" s="113">
        <v>5179</v>
      </c>
      <c r="C5185" s="111"/>
      <c r="D5185" s="112"/>
      <c r="E5185" s="111" t="str">
        <f t="shared" ca="1" si="81"/>
        <v/>
      </c>
      <c r="F5185" s="2" t="str">
        <f>IFERROR(VLOOKUP($I$4&amp;"--"&amp;ROW(A5179),'Clie-F'!$B$5:$Z$7000,15,0),"")</f>
        <v/>
      </c>
      <c r="G5185" s="111" t="str">
        <f>IFERROR(VLOOKUP($I$4&amp;"--"&amp;ROW(A5179),'Clie-F'!$B$5:$Z$7000,13,0),"")</f>
        <v/>
      </c>
    </row>
    <row r="5186" spans="2:7" ht="30" customHeight="1" x14ac:dyDescent="0.3">
      <c r="B5186" s="113">
        <v>5180</v>
      </c>
      <c r="C5186" s="111"/>
      <c r="D5186" s="112"/>
      <c r="E5186" s="111" t="str">
        <f t="shared" ca="1" si="81"/>
        <v/>
      </c>
      <c r="F5186" s="2" t="str">
        <f>IFERROR(VLOOKUP($I$4&amp;"--"&amp;ROW(A5180),'Clie-F'!$B$5:$Z$7000,15,0),"")</f>
        <v/>
      </c>
      <c r="G5186" s="111" t="str">
        <f>IFERROR(VLOOKUP($I$4&amp;"--"&amp;ROW(A5180),'Clie-F'!$B$5:$Z$7000,13,0),"")</f>
        <v/>
      </c>
    </row>
    <row r="5187" spans="2:7" ht="30" customHeight="1" x14ac:dyDescent="0.3">
      <c r="B5187" s="113">
        <v>5181</v>
      </c>
      <c r="C5187" s="111"/>
      <c r="D5187" s="112"/>
      <c r="E5187" s="111" t="str">
        <f t="shared" ca="1" si="81"/>
        <v/>
      </c>
      <c r="F5187" s="2" t="str">
        <f>IFERROR(VLOOKUP($I$4&amp;"--"&amp;ROW(A5181),'Clie-F'!$B$5:$Z$7000,15,0),"")</f>
        <v/>
      </c>
      <c r="G5187" s="111" t="str">
        <f>IFERROR(VLOOKUP($I$4&amp;"--"&amp;ROW(A5181),'Clie-F'!$B$5:$Z$7000,13,0),"")</f>
        <v/>
      </c>
    </row>
    <row r="5188" spans="2:7" ht="30" customHeight="1" x14ac:dyDescent="0.3">
      <c r="B5188" s="113">
        <v>5182</v>
      </c>
      <c r="C5188" s="111"/>
      <c r="D5188" s="112"/>
      <c r="E5188" s="111" t="str">
        <f t="shared" ca="1" si="81"/>
        <v/>
      </c>
      <c r="F5188" s="2" t="str">
        <f>IFERROR(VLOOKUP($I$4&amp;"--"&amp;ROW(A5182),'Clie-F'!$B$5:$Z$7000,15,0),"")</f>
        <v/>
      </c>
      <c r="G5188" s="111" t="str">
        <f>IFERROR(VLOOKUP($I$4&amp;"--"&amp;ROW(A5182),'Clie-F'!$B$5:$Z$7000,13,0),"")</f>
        <v/>
      </c>
    </row>
    <row r="5189" spans="2:7" ht="30" customHeight="1" x14ac:dyDescent="0.3">
      <c r="B5189" s="113">
        <v>5183</v>
      </c>
      <c r="C5189" s="111"/>
      <c r="D5189" s="112"/>
      <c r="E5189" s="111" t="str">
        <f t="shared" ca="1" si="81"/>
        <v/>
      </c>
      <c r="F5189" s="2" t="str">
        <f>IFERROR(VLOOKUP($I$4&amp;"--"&amp;ROW(A5183),'Clie-F'!$B$5:$Z$7000,15,0),"")</f>
        <v/>
      </c>
      <c r="G5189" s="111" t="str">
        <f>IFERROR(VLOOKUP($I$4&amp;"--"&amp;ROW(A5183),'Clie-F'!$B$5:$Z$7000,13,0),"")</f>
        <v/>
      </c>
    </row>
    <row r="5190" spans="2:7" ht="30" customHeight="1" x14ac:dyDescent="0.3">
      <c r="B5190" s="113">
        <v>5184</v>
      </c>
      <c r="C5190" s="111"/>
      <c r="D5190" s="112"/>
      <c r="E5190" s="111" t="str">
        <f t="shared" ca="1" si="81"/>
        <v/>
      </c>
      <c r="F5190" s="2" t="str">
        <f>IFERROR(VLOOKUP($I$4&amp;"--"&amp;ROW(A5184),'Clie-F'!$B$5:$Z$7000,15,0),"")</f>
        <v/>
      </c>
      <c r="G5190" s="111" t="str">
        <f>IFERROR(VLOOKUP($I$4&amp;"--"&amp;ROW(A5184),'Clie-F'!$B$5:$Z$7000,13,0),"")</f>
        <v/>
      </c>
    </row>
    <row r="5191" spans="2:7" ht="30" customHeight="1" x14ac:dyDescent="0.3">
      <c r="B5191" s="113">
        <v>5185</v>
      </c>
      <c r="C5191" s="111"/>
      <c r="D5191" s="112"/>
      <c r="E5191" s="111" t="str">
        <f t="shared" ca="1" si="81"/>
        <v/>
      </c>
      <c r="F5191" s="2" t="str">
        <f>IFERROR(VLOOKUP($I$4&amp;"--"&amp;ROW(A5185),'Clie-F'!$B$5:$Z$7000,15,0),"")</f>
        <v/>
      </c>
      <c r="G5191" s="111" t="str">
        <f>IFERROR(VLOOKUP($I$4&amp;"--"&amp;ROW(A5185),'Clie-F'!$B$5:$Z$7000,13,0),"")</f>
        <v/>
      </c>
    </row>
    <row r="5192" spans="2:7" ht="30" customHeight="1" x14ac:dyDescent="0.3">
      <c r="B5192" s="113">
        <v>5186</v>
      </c>
      <c r="C5192" s="111"/>
      <c r="D5192" s="112"/>
      <c r="E5192" s="111" t="str">
        <f t="shared" ca="1" si="81"/>
        <v/>
      </c>
      <c r="F5192" s="2" t="str">
        <f>IFERROR(VLOOKUP($I$4&amp;"--"&amp;ROW(A5186),'Clie-F'!$B$5:$Z$7000,15,0),"")</f>
        <v/>
      </c>
      <c r="G5192" s="111" t="str">
        <f>IFERROR(VLOOKUP($I$4&amp;"--"&amp;ROW(A5186),'Clie-F'!$B$5:$Z$7000,13,0),"")</f>
        <v/>
      </c>
    </row>
    <row r="5193" spans="2:7" ht="30" customHeight="1" x14ac:dyDescent="0.3">
      <c r="B5193" s="113">
        <v>5187</v>
      </c>
      <c r="C5193" s="111"/>
      <c r="D5193" s="112"/>
      <c r="E5193" s="111" t="str">
        <f t="shared" ca="1" si="81"/>
        <v/>
      </c>
      <c r="F5193" s="2" t="str">
        <f>IFERROR(VLOOKUP($I$4&amp;"--"&amp;ROW(A5187),'Clie-F'!$B$5:$Z$7000,15,0),"")</f>
        <v/>
      </c>
      <c r="G5193" s="111" t="str">
        <f>IFERROR(VLOOKUP($I$4&amp;"--"&amp;ROW(A5187),'Clie-F'!$B$5:$Z$7000,13,0),"")</f>
        <v/>
      </c>
    </row>
    <row r="5194" spans="2:7" ht="30" customHeight="1" x14ac:dyDescent="0.3">
      <c r="B5194" s="113">
        <v>5188</v>
      </c>
      <c r="C5194" s="111"/>
      <c r="D5194" s="112"/>
      <c r="E5194" s="111" t="str">
        <f t="shared" ca="1" si="81"/>
        <v/>
      </c>
      <c r="F5194" s="2" t="str">
        <f>IFERROR(VLOOKUP($I$4&amp;"--"&amp;ROW(A5188),'Clie-F'!$B$5:$Z$7000,15,0),"")</f>
        <v/>
      </c>
      <c r="G5194" s="111" t="str">
        <f>IFERROR(VLOOKUP($I$4&amp;"--"&amp;ROW(A5188),'Clie-F'!$B$5:$Z$7000,13,0),"")</f>
        <v/>
      </c>
    </row>
    <row r="5195" spans="2:7" ht="30" customHeight="1" x14ac:dyDescent="0.3">
      <c r="B5195" s="113">
        <v>5189</v>
      </c>
      <c r="C5195" s="111"/>
      <c r="D5195" s="112"/>
      <c r="E5195" s="111" t="str">
        <f t="shared" ca="1" si="81"/>
        <v/>
      </c>
      <c r="F5195" s="2" t="str">
        <f>IFERROR(VLOOKUP($I$4&amp;"--"&amp;ROW(A5189),'Clie-F'!$B$5:$Z$7000,15,0),"")</f>
        <v/>
      </c>
      <c r="G5195" s="111" t="str">
        <f>IFERROR(VLOOKUP($I$4&amp;"--"&amp;ROW(A5189),'Clie-F'!$B$5:$Z$7000,13,0),"")</f>
        <v/>
      </c>
    </row>
    <row r="5196" spans="2:7" ht="30" customHeight="1" x14ac:dyDescent="0.3">
      <c r="B5196" s="113">
        <v>5190</v>
      </c>
      <c r="C5196" s="111"/>
      <c r="D5196" s="112"/>
      <c r="E5196" s="111" t="str">
        <f t="shared" ca="1" si="81"/>
        <v/>
      </c>
      <c r="F5196" s="2" t="str">
        <f>IFERROR(VLOOKUP($I$4&amp;"--"&amp;ROW(A5190),'Clie-F'!$B$5:$Z$7000,15,0),"")</f>
        <v/>
      </c>
      <c r="G5196" s="111" t="str">
        <f>IFERROR(VLOOKUP($I$4&amp;"--"&amp;ROW(A5190),'Clie-F'!$B$5:$Z$7000,13,0),"")</f>
        <v/>
      </c>
    </row>
    <row r="5197" spans="2:7" ht="30" customHeight="1" x14ac:dyDescent="0.3">
      <c r="B5197" s="113">
        <v>5191</v>
      </c>
      <c r="C5197" s="111"/>
      <c r="D5197" s="112"/>
      <c r="E5197" s="111" t="str">
        <f t="shared" ca="1" si="81"/>
        <v/>
      </c>
      <c r="F5197" s="2" t="str">
        <f>IFERROR(VLOOKUP($I$4&amp;"--"&amp;ROW(A5191),'Clie-F'!$B$5:$Z$7000,15,0),"")</f>
        <v/>
      </c>
      <c r="G5197" s="111" t="str">
        <f>IFERROR(VLOOKUP($I$4&amp;"--"&amp;ROW(A5191),'Clie-F'!$B$5:$Z$7000,13,0),"")</f>
        <v/>
      </c>
    </row>
    <row r="5198" spans="2:7" ht="30" customHeight="1" x14ac:dyDescent="0.3">
      <c r="B5198" s="113">
        <v>5192</v>
      </c>
      <c r="C5198" s="111"/>
      <c r="D5198" s="112"/>
      <c r="E5198" s="111" t="str">
        <f t="shared" ca="1" si="81"/>
        <v/>
      </c>
      <c r="F5198" s="2" t="str">
        <f>IFERROR(VLOOKUP($I$4&amp;"--"&amp;ROW(A5192),'Clie-F'!$B$5:$Z$7000,15,0),"")</f>
        <v/>
      </c>
      <c r="G5198" s="111" t="str">
        <f>IFERROR(VLOOKUP($I$4&amp;"--"&amp;ROW(A5192),'Clie-F'!$B$5:$Z$7000,13,0),"")</f>
        <v/>
      </c>
    </row>
    <row r="5199" spans="2:7" ht="30" customHeight="1" x14ac:dyDescent="0.3">
      <c r="B5199" s="113">
        <v>5193</v>
      </c>
      <c r="C5199" s="111"/>
      <c r="D5199" s="112"/>
      <c r="E5199" s="111" t="str">
        <f t="shared" ca="1" si="81"/>
        <v/>
      </c>
      <c r="F5199" s="2" t="str">
        <f>IFERROR(VLOOKUP($I$4&amp;"--"&amp;ROW(A5193),'Clie-F'!$B$5:$Z$7000,15,0),"")</f>
        <v/>
      </c>
      <c r="G5199" s="111" t="str">
        <f>IFERROR(VLOOKUP($I$4&amp;"--"&amp;ROW(A5193),'Clie-F'!$B$5:$Z$7000,13,0),"")</f>
        <v/>
      </c>
    </row>
    <row r="5200" spans="2:7" ht="30" customHeight="1" x14ac:dyDescent="0.3">
      <c r="B5200" s="113">
        <v>5194</v>
      </c>
      <c r="C5200" s="111"/>
      <c r="D5200" s="112"/>
      <c r="E5200" s="111" t="str">
        <f t="shared" ca="1" si="81"/>
        <v/>
      </c>
      <c r="F5200" s="2" t="str">
        <f>IFERROR(VLOOKUP($I$4&amp;"--"&amp;ROW(A5194),'Clie-F'!$B$5:$Z$7000,15,0),"")</f>
        <v/>
      </c>
      <c r="G5200" s="111" t="str">
        <f>IFERROR(VLOOKUP($I$4&amp;"--"&amp;ROW(A5194),'Clie-F'!$B$5:$Z$7000,13,0),"")</f>
        <v/>
      </c>
    </row>
    <row r="5201" spans="2:7" ht="30" customHeight="1" x14ac:dyDescent="0.3">
      <c r="B5201" s="113">
        <v>5195</v>
      </c>
      <c r="C5201" s="111"/>
      <c r="D5201" s="112"/>
      <c r="E5201" s="111" t="str">
        <f t="shared" ca="1" si="81"/>
        <v/>
      </c>
      <c r="F5201" s="2" t="str">
        <f>IFERROR(VLOOKUP($I$4&amp;"--"&amp;ROW(A5195),'Clie-F'!$B$5:$Z$7000,15,0),"")</f>
        <v/>
      </c>
      <c r="G5201" s="111" t="str">
        <f>IFERROR(VLOOKUP($I$4&amp;"--"&amp;ROW(A5195),'Clie-F'!$B$5:$Z$7000,13,0),"")</f>
        <v/>
      </c>
    </row>
    <row r="5202" spans="2:7" ht="30" customHeight="1" x14ac:dyDescent="0.3">
      <c r="B5202" s="113">
        <v>5196</v>
      </c>
      <c r="C5202" s="111"/>
      <c r="D5202" s="112"/>
      <c r="E5202" s="111" t="str">
        <f t="shared" ca="1" si="81"/>
        <v/>
      </c>
      <c r="F5202" s="2" t="str">
        <f>IFERROR(VLOOKUP($I$4&amp;"--"&amp;ROW(A5196),'Clie-F'!$B$5:$Z$7000,15,0),"")</f>
        <v/>
      </c>
      <c r="G5202" s="111" t="str">
        <f>IFERROR(VLOOKUP($I$4&amp;"--"&amp;ROW(A5196),'Clie-F'!$B$5:$Z$7000,13,0),"")</f>
        <v/>
      </c>
    </row>
    <row r="5203" spans="2:7" ht="30" customHeight="1" x14ac:dyDescent="0.3">
      <c r="B5203" s="113">
        <v>5197</v>
      </c>
      <c r="C5203" s="111"/>
      <c r="D5203" s="112"/>
      <c r="E5203" s="111" t="str">
        <f t="shared" ca="1" si="81"/>
        <v/>
      </c>
      <c r="F5203" s="2" t="str">
        <f>IFERROR(VLOOKUP($I$4&amp;"--"&amp;ROW(A5197),'Clie-F'!$B$5:$Z$7000,15,0),"")</f>
        <v/>
      </c>
      <c r="G5203" s="111" t="str">
        <f>IFERROR(VLOOKUP($I$4&amp;"--"&amp;ROW(A5197),'Clie-F'!$B$5:$Z$7000,13,0),"")</f>
        <v/>
      </c>
    </row>
    <row r="5204" spans="2:7" ht="30" customHeight="1" x14ac:dyDescent="0.3">
      <c r="B5204" s="113">
        <v>5198</v>
      </c>
      <c r="C5204" s="111"/>
      <c r="D5204" s="112"/>
      <c r="E5204" s="111" t="str">
        <f t="shared" ca="1" si="81"/>
        <v/>
      </c>
      <c r="F5204" s="2" t="str">
        <f>IFERROR(VLOOKUP($I$4&amp;"--"&amp;ROW(A5198),'Clie-F'!$B$5:$Z$7000,15,0),"")</f>
        <v/>
      </c>
      <c r="G5204" s="111" t="str">
        <f>IFERROR(VLOOKUP($I$4&amp;"--"&amp;ROW(A5198),'Clie-F'!$B$5:$Z$7000,13,0),"")</f>
        <v/>
      </c>
    </row>
    <row r="5205" spans="2:7" ht="30" customHeight="1" x14ac:dyDescent="0.3">
      <c r="B5205" s="113">
        <v>5199</v>
      </c>
      <c r="C5205" s="111"/>
      <c r="D5205" s="112"/>
      <c r="E5205" s="111" t="str">
        <f t="shared" ca="1" si="81"/>
        <v/>
      </c>
      <c r="F5205" s="2" t="str">
        <f>IFERROR(VLOOKUP($I$4&amp;"--"&amp;ROW(A5199),'Clie-F'!$B$5:$Z$7000,15,0),"")</f>
        <v/>
      </c>
      <c r="G5205" s="111" t="str">
        <f>IFERROR(VLOOKUP($I$4&amp;"--"&amp;ROW(A5199),'Clie-F'!$B$5:$Z$7000,13,0),"")</f>
        <v/>
      </c>
    </row>
    <row r="5206" spans="2:7" ht="30" customHeight="1" x14ac:dyDescent="0.3">
      <c r="B5206" s="113">
        <v>5200</v>
      </c>
      <c r="C5206" s="111"/>
      <c r="D5206" s="112"/>
      <c r="E5206" s="111" t="str">
        <f t="shared" ca="1" si="81"/>
        <v/>
      </c>
      <c r="F5206" s="2" t="str">
        <f>IFERROR(VLOOKUP($I$4&amp;"--"&amp;ROW(A5200),'Clie-F'!$B$5:$Z$7000,15,0),"")</f>
        <v/>
      </c>
      <c r="G5206" s="111" t="str">
        <f>IFERROR(VLOOKUP($I$4&amp;"--"&amp;ROW(A5200),'Clie-F'!$B$5:$Z$7000,13,0),"")</f>
        <v/>
      </c>
    </row>
    <row r="5207" spans="2:7" ht="30" customHeight="1" x14ac:dyDescent="0.3">
      <c r="B5207" s="113">
        <v>5201</v>
      </c>
      <c r="C5207" s="111"/>
      <c r="D5207" s="112"/>
      <c r="E5207" s="111" t="str">
        <f t="shared" ca="1" si="81"/>
        <v/>
      </c>
      <c r="F5207" s="2" t="str">
        <f>IFERROR(VLOOKUP($I$4&amp;"--"&amp;ROW(A5201),'Clie-F'!$B$5:$Z$7000,15,0),"")</f>
        <v/>
      </c>
      <c r="G5207" s="111" t="str">
        <f>IFERROR(VLOOKUP($I$4&amp;"--"&amp;ROW(A5201),'Clie-F'!$B$5:$Z$7000,13,0),"")</f>
        <v/>
      </c>
    </row>
    <row r="5208" spans="2:7" ht="30" customHeight="1" x14ac:dyDescent="0.3">
      <c r="B5208" s="113">
        <v>5202</v>
      </c>
      <c r="C5208" s="111"/>
      <c r="D5208" s="112"/>
      <c r="E5208" s="111" t="str">
        <f t="shared" ca="1" si="81"/>
        <v/>
      </c>
      <c r="F5208" s="2" t="str">
        <f>IFERROR(VLOOKUP($I$4&amp;"--"&amp;ROW(A5202),'Clie-F'!$B$5:$Z$7000,15,0),"")</f>
        <v/>
      </c>
      <c r="G5208" s="111" t="str">
        <f>IFERROR(VLOOKUP($I$4&amp;"--"&amp;ROW(A5202),'Clie-F'!$B$5:$Z$7000,13,0),"")</f>
        <v/>
      </c>
    </row>
    <row r="5209" spans="2:7" ht="30" customHeight="1" x14ac:dyDescent="0.3">
      <c r="B5209" s="113">
        <v>5203</v>
      </c>
      <c r="C5209" s="111"/>
      <c r="D5209" s="112"/>
      <c r="E5209" s="111" t="str">
        <f t="shared" ca="1" si="81"/>
        <v/>
      </c>
      <c r="F5209" s="2" t="str">
        <f>IFERROR(VLOOKUP($I$4&amp;"--"&amp;ROW(A5203),'Clie-F'!$B$5:$Z$7000,15,0),"")</f>
        <v/>
      </c>
      <c r="G5209" s="111" t="str">
        <f>IFERROR(VLOOKUP($I$4&amp;"--"&amp;ROW(A5203),'Clie-F'!$B$5:$Z$7000,13,0),"")</f>
        <v/>
      </c>
    </row>
    <row r="5210" spans="2:7" ht="30" customHeight="1" x14ac:dyDescent="0.3">
      <c r="B5210" s="113">
        <v>5204</v>
      </c>
      <c r="C5210" s="111"/>
      <c r="D5210" s="112"/>
      <c r="E5210" s="111" t="str">
        <f t="shared" ca="1" si="81"/>
        <v/>
      </c>
      <c r="F5210" s="2" t="str">
        <f>IFERROR(VLOOKUP($I$4&amp;"--"&amp;ROW(A5204),'Clie-F'!$B$5:$Z$7000,15,0),"")</f>
        <v/>
      </c>
      <c r="G5210" s="111" t="str">
        <f>IFERROR(VLOOKUP($I$4&amp;"--"&amp;ROW(A5204),'Clie-F'!$B$5:$Z$7000,13,0),"")</f>
        <v/>
      </c>
    </row>
    <row r="5211" spans="2:7" ht="30" customHeight="1" x14ac:dyDescent="0.3">
      <c r="B5211" s="113">
        <v>5205</v>
      </c>
      <c r="C5211" s="111"/>
      <c r="D5211" s="112"/>
      <c r="E5211" s="111" t="str">
        <f t="shared" ca="1" si="81"/>
        <v/>
      </c>
      <c r="F5211" s="2" t="str">
        <f>IFERROR(VLOOKUP($I$4&amp;"--"&amp;ROW(A5205),'Clie-F'!$B$5:$Z$7000,15,0),"")</f>
        <v/>
      </c>
      <c r="G5211" s="111" t="str">
        <f>IFERROR(VLOOKUP($I$4&amp;"--"&amp;ROW(A5205),'Clie-F'!$B$5:$Z$7000,13,0),"")</f>
        <v/>
      </c>
    </row>
    <row r="5212" spans="2:7" ht="30" customHeight="1" x14ac:dyDescent="0.3">
      <c r="B5212" s="113">
        <v>5206</v>
      </c>
      <c r="C5212" s="111"/>
      <c r="D5212" s="112"/>
      <c r="E5212" s="111" t="str">
        <f t="shared" ca="1" si="81"/>
        <v/>
      </c>
      <c r="F5212" s="2" t="str">
        <f>IFERROR(VLOOKUP($I$4&amp;"--"&amp;ROW(A5206),'Clie-F'!$B$5:$Z$7000,15,0),"")</f>
        <v/>
      </c>
      <c r="G5212" s="111" t="str">
        <f>IFERROR(VLOOKUP($I$4&amp;"--"&amp;ROW(A5206),'Clie-F'!$B$5:$Z$7000,13,0),"")</f>
        <v/>
      </c>
    </row>
    <row r="5213" spans="2:7" ht="30" customHeight="1" x14ac:dyDescent="0.3">
      <c r="B5213" s="113">
        <v>5207</v>
      </c>
      <c r="C5213" s="111"/>
      <c r="D5213" s="112"/>
      <c r="E5213" s="111" t="str">
        <f t="shared" ca="1" si="81"/>
        <v/>
      </c>
      <c r="F5213" s="2" t="str">
        <f>IFERROR(VLOOKUP($I$4&amp;"--"&amp;ROW(A5207),'Clie-F'!$B$5:$Z$7000,15,0),"")</f>
        <v/>
      </c>
      <c r="G5213" s="111" t="str">
        <f>IFERROR(VLOOKUP($I$4&amp;"--"&amp;ROW(A5207),'Clie-F'!$B$5:$Z$7000,13,0),"")</f>
        <v/>
      </c>
    </row>
    <row r="5214" spans="2:7" ht="30" customHeight="1" x14ac:dyDescent="0.3">
      <c r="B5214" s="113">
        <v>5208</v>
      </c>
      <c r="C5214" s="111"/>
      <c r="D5214" s="112"/>
      <c r="E5214" s="111" t="str">
        <f t="shared" ca="1" si="81"/>
        <v/>
      </c>
      <c r="F5214" s="2" t="str">
        <f>IFERROR(VLOOKUP($I$4&amp;"--"&amp;ROW(A5208),'Clie-F'!$B$5:$Z$7000,15,0),"")</f>
        <v/>
      </c>
      <c r="G5214" s="111" t="str">
        <f>IFERROR(VLOOKUP($I$4&amp;"--"&amp;ROW(A5208),'Clie-F'!$B$5:$Z$7000,13,0),"")</f>
        <v/>
      </c>
    </row>
    <row r="5215" spans="2:7" ht="30" customHeight="1" x14ac:dyDescent="0.3">
      <c r="B5215" s="113">
        <v>5209</v>
      </c>
      <c r="C5215" s="111"/>
      <c r="D5215" s="112"/>
      <c r="E5215" s="111" t="str">
        <f t="shared" ca="1" si="81"/>
        <v/>
      </c>
      <c r="F5215" s="2" t="str">
        <f>IFERROR(VLOOKUP($I$4&amp;"--"&amp;ROW(A5209),'Clie-F'!$B$5:$Z$7000,15,0),"")</f>
        <v/>
      </c>
      <c r="G5215" s="111" t="str">
        <f>IFERROR(VLOOKUP($I$4&amp;"--"&amp;ROW(A5209),'Clie-F'!$B$5:$Z$7000,13,0),"")</f>
        <v/>
      </c>
    </row>
    <row r="5216" spans="2:7" ht="30" customHeight="1" x14ac:dyDescent="0.3">
      <c r="B5216" s="113">
        <v>5210</v>
      </c>
      <c r="C5216" s="111"/>
      <c r="D5216" s="112"/>
      <c r="E5216" s="111" t="str">
        <f t="shared" ca="1" si="81"/>
        <v/>
      </c>
      <c r="F5216" s="2" t="str">
        <f>IFERROR(VLOOKUP($I$4&amp;"--"&amp;ROW(A5210),'Clie-F'!$B$5:$Z$7000,15,0),"")</f>
        <v/>
      </c>
      <c r="G5216" s="111" t="str">
        <f>IFERROR(VLOOKUP($I$4&amp;"--"&amp;ROW(A5210),'Clie-F'!$B$5:$Z$7000,13,0),"")</f>
        <v/>
      </c>
    </row>
    <row r="5217" spans="2:7" ht="30" customHeight="1" x14ac:dyDescent="0.3">
      <c r="B5217" s="113">
        <v>5211</v>
      </c>
      <c r="C5217" s="111"/>
      <c r="D5217" s="112"/>
      <c r="E5217" s="111" t="str">
        <f t="shared" ca="1" si="81"/>
        <v/>
      </c>
      <c r="F5217" s="2" t="str">
        <f>IFERROR(VLOOKUP($I$4&amp;"--"&amp;ROW(A5211),'Clie-F'!$B$5:$Z$7000,15,0),"")</f>
        <v/>
      </c>
      <c r="G5217" s="111" t="str">
        <f>IFERROR(VLOOKUP($I$4&amp;"--"&amp;ROW(A5211),'Clie-F'!$B$5:$Z$7000,13,0),"")</f>
        <v/>
      </c>
    </row>
    <row r="5218" spans="2:7" ht="30" customHeight="1" x14ac:dyDescent="0.3">
      <c r="B5218" s="113">
        <v>5212</v>
      </c>
      <c r="C5218" s="111"/>
      <c r="D5218" s="112"/>
      <c r="E5218" s="111" t="str">
        <f t="shared" ca="1" si="81"/>
        <v/>
      </c>
      <c r="F5218" s="2" t="str">
        <f>IFERROR(VLOOKUP($I$4&amp;"--"&amp;ROW(A5212),'Clie-F'!$B$5:$Z$7000,15,0),"")</f>
        <v/>
      </c>
      <c r="G5218" s="111" t="str">
        <f>IFERROR(VLOOKUP($I$4&amp;"--"&amp;ROW(A5212),'Clie-F'!$B$5:$Z$7000,13,0),"")</f>
        <v/>
      </c>
    </row>
    <row r="5219" spans="2:7" ht="30" customHeight="1" x14ac:dyDescent="0.3">
      <c r="B5219" s="113">
        <v>5213</v>
      </c>
      <c r="C5219" s="111"/>
      <c r="D5219" s="112"/>
      <c r="E5219" s="111" t="str">
        <f t="shared" ca="1" si="81"/>
        <v/>
      </c>
      <c r="F5219" s="2" t="str">
        <f>IFERROR(VLOOKUP($I$4&amp;"--"&amp;ROW(A5213),'Clie-F'!$B$5:$Z$7000,15,0),"")</f>
        <v/>
      </c>
      <c r="G5219" s="111" t="str">
        <f>IFERROR(VLOOKUP($I$4&amp;"--"&amp;ROW(A5213),'Clie-F'!$B$5:$Z$7000,13,0),"")</f>
        <v/>
      </c>
    </row>
    <row r="5220" spans="2:7" ht="30" customHeight="1" x14ac:dyDescent="0.3">
      <c r="B5220" s="113">
        <v>5214</v>
      </c>
      <c r="C5220" s="111"/>
      <c r="D5220" s="112"/>
      <c r="E5220" s="111" t="str">
        <f t="shared" ca="1" si="81"/>
        <v/>
      </c>
      <c r="F5220" s="2" t="str">
        <f>IFERROR(VLOOKUP($I$4&amp;"--"&amp;ROW(A5214),'Clie-F'!$B$5:$Z$7000,15,0),"")</f>
        <v/>
      </c>
      <c r="G5220" s="111" t="str">
        <f>IFERROR(VLOOKUP($I$4&amp;"--"&amp;ROW(A5214),'Clie-F'!$B$5:$Z$7000,13,0),"")</f>
        <v/>
      </c>
    </row>
    <row r="5221" spans="2:7" ht="30" customHeight="1" x14ac:dyDescent="0.3">
      <c r="B5221" s="113">
        <v>5215</v>
      </c>
      <c r="C5221" s="111"/>
      <c r="D5221" s="112"/>
      <c r="E5221" s="111" t="str">
        <f t="shared" ca="1" si="81"/>
        <v/>
      </c>
      <c r="F5221" s="2" t="str">
        <f>IFERROR(VLOOKUP($I$4&amp;"--"&amp;ROW(A5215),'Clie-F'!$B$5:$Z$7000,15,0),"")</f>
        <v/>
      </c>
      <c r="G5221" s="111" t="str">
        <f>IFERROR(VLOOKUP($I$4&amp;"--"&amp;ROW(A5215),'Clie-F'!$B$5:$Z$7000,13,0),"")</f>
        <v/>
      </c>
    </row>
    <row r="5222" spans="2:7" ht="30" customHeight="1" x14ac:dyDescent="0.3">
      <c r="B5222" s="113">
        <v>5216</v>
      </c>
      <c r="C5222" s="111"/>
      <c r="D5222" s="112"/>
      <c r="E5222" s="111" t="str">
        <f t="shared" ca="1" si="81"/>
        <v/>
      </c>
      <c r="F5222" s="2" t="str">
        <f>IFERROR(VLOOKUP($I$4&amp;"--"&amp;ROW(A5216),'Clie-F'!$B$5:$Z$7000,15,0),"")</f>
        <v/>
      </c>
      <c r="G5222" s="111" t="str">
        <f>IFERROR(VLOOKUP($I$4&amp;"--"&amp;ROW(A5216),'Clie-F'!$B$5:$Z$7000,13,0),"")</f>
        <v/>
      </c>
    </row>
    <row r="5223" spans="2:7" ht="30" customHeight="1" x14ac:dyDescent="0.3">
      <c r="B5223" s="113">
        <v>5217</v>
      </c>
      <c r="C5223" s="111"/>
      <c r="D5223" s="112"/>
      <c r="E5223" s="111" t="str">
        <f t="shared" ca="1" si="81"/>
        <v/>
      </c>
      <c r="F5223" s="2" t="str">
        <f>IFERROR(VLOOKUP($I$4&amp;"--"&amp;ROW(A5217),'Clie-F'!$B$5:$Z$7000,15,0),"")</f>
        <v/>
      </c>
      <c r="G5223" s="111" t="str">
        <f>IFERROR(VLOOKUP($I$4&amp;"--"&amp;ROW(A5217),'Clie-F'!$B$5:$Z$7000,13,0),"")</f>
        <v/>
      </c>
    </row>
    <row r="5224" spans="2:7" ht="30" customHeight="1" x14ac:dyDescent="0.3">
      <c r="B5224" s="113">
        <v>5218</v>
      </c>
      <c r="C5224" s="111"/>
      <c r="D5224" s="112"/>
      <c r="E5224" s="111" t="str">
        <f t="shared" ca="1" si="81"/>
        <v/>
      </c>
      <c r="F5224" s="2" t="str">
        <f>IFERROR(VLOOKUP($I$4&amp;"--"&amp;ROW(A5218),'Clie-F'!$B$5:$Z$7000,15,0),"")</f>
        <v/>
      </c>
      <c r="G5224" s="111" t="str">
        <f>IFERROR(VLOOKUP($I$4&amp;"--"&amp;ROW(A5218),'Clie-F'!$B$5:$Z$7000,13,0),"")</f>
        <v/>
      </c>
    </row>
    <row r="5225" spans="2:7" ht="30" customHeight="1" x14ac:dyDescent="0.3">
      <c r="B5225" s="113">
        <v>5219</v>
      </c>
      <c r="C5225" s="111"/>
      <c r="D5225" s="112"/>
      <c r="E5225" s="111" t="str">
        <f t="shared" ca="1" si="81"/>
        <v/>
      </c>
      <c r="F5225" s="2" t="str">
        <f>IFERROR(VLOOKUP($I$4&amp;"--"&amp;ROW(A5219),'Clie-F'!$B$5:$Z$7000,15,0),"")</f>
        <v/>
      </c>
      <c r="G5225" s="111" t="str">
        <f>IFERROR(VLOOKUP($I$4&amp;"--"&amp;ROW(A5219),'Clie-F'!$B$5:$Z$7000,13,0),"")</f>
        <v/>
      </c>
    </row>
    <row r="5226" spans="2:7" ht="30" customHeight="1" x14ac:dyDescent="0.3">
      <c r="B5226" s="113">
        <v>5220</v>
      </c>
      <c r="C5226" s="111"/>
      <c r="D5226" s="112"/>
      <c r="E5226" s="111" t="str">
        <f t="shared" ca="1" si="81"/>
        <v/>
      </c>
      <c r="F5226" s="2" t="str">
        <f>IFERROR(VLOOKUP($I$4&amp;"--"&amp;ROW(A5220),'Clie-F'!$B$5:$Z$7000,15,0),"")</f>
        <v/>
      </c>
      <c r="G5226" s="111" t="str">
        <f>IFERROR(VLOOKUP($I$4&amp;"--"&amp;ROW(A5220),'Clie-F'!$B$5:$Z$7000,13,0),"")</f>
        <v/>
      </c>
    </row>
    <row r="5227" spans="2:7" ht="30" customHeight="1" x14ac:dyDescent="0.3">
      <c r="B5227" s="113">
        <v>5221</v>
      </c>
      <c r="C5227" s="111"/>
      <c r="D5227" s="112"/>
      <c r="E5227" s="111" t="str">
        <f t="shared" ca="1" si="81"/>
        <v/>
      </c>
      <c r="F5227" s="2" t="str">
        <f>IFERROR(VLOOKUP($I$4&amp;"--"&amp;ROW(A5221),'Clie-F'!$B$5:$Z$7000,15,0),"")</f>
        <v/>
      </c>
      <c r="G5227" s="111" t="str">
        <f>IFERROR(VLOOKUP($I$4&amp;"--"&amp;ROW(A5221),'Clie-F'!$B$5:$Z$7000,13,0),"")</f>
        <v/>
      </c>
    </row>
    <row r="5228" spans="2:7" ht="30" customHeight="1" x14ac:dyDescent="0.3">
      <c r="B5228" s="113">
        <v>5222</v>
      </c>
      <c r="C5228" s="111"/>
      <c r="D5228" s="112"/>
      <c r="E5228" s="111" t="str">
        <f t="shared" ca="1" si="81"/>
        <v/>
      </c>
      <c r="F5228" s="2" t="str">
        <f>IFERROR(VLOOKUP($I$4&amp;"--"&amp;ROW(A5222),'Clie-F'!$B$5:$Z$7000,15,0),"")</f>
        <v/>
      </c>
      <c r="G5228" s="111" t="str">
        <f>IFERROR(VLOOKUP($I$4&amp;"--"&amp;ROW(A5222),'Clie-F'!$B$5:$Z$7000,13,0),"")</f>
        <v/>
      </c>
    </row>
    <row r="5229" spans="2:7" ht="30" customHeight="1" x14ac:dyDescent="0.3">
      <c r="B5229" s="113">
        <v>5223</v>
      </c>
      <c r="C5229" s="111"/>
      <c r="D5229" s="112"/>
      <c r="E5229" s="111" t="str">
        <f t="shared" ca="1" si="81"/>
        <v/>
      </c>
      <c r="F5229" s="2" t="str">
        <f>IFERROR(VLOOKUP($I$4&amp;"--"&amp;ROW(A5223),'Clie-F'!$B$5:$Z$7000,15,0),"")</f>
        <v/>
      </c>
      <c r="G5229" s="111" t="str">
        <f>IFERROR(VLOOKUP($I$4&amp;"--"&amp;ROW(A5223),'Clie-F'!$B$5:$Z$7000,13,0),"")</f>
        <v/>
      </c>
    </row>
    <row r="5230" spans="2:7" ht="30" customHeight="1" x14ac:dyDescent="0.3">
      <c r="B5230" s="113">
        <v>5224</v>
      </c>
      <c r="C5230" s="111"/>
      <c r="D5230" s="112"/>
      <c r="E5230" s="111" t="str">
        <f t="shared" ca="1" si="81"/>
        <v/>
      </c>
      <c r="F5230" s="2" t="str">
        <f>IFERROR(VLOOKUP($I$4&amp;"--"&amp;ROW(A5224),'Clie-F'!$B$5:$Z$7000,15,0),"")</f>
        <v/>
      </c>
      <c r="G5230" s="111" t="str">
        <f>IFERROR(VLOOKUP($I$4&amp;"--"&amp;ROW(A5224),'Clie-F'!$B$5:$Z$7000,13,0),"")</f>
        <v/>
      </c>
    </row>
    <row r="5231" spans="2:7" ht="30" customHeight="1" x14ac:dyDescent="0.3">
      <c r="B5231" s="113">
        <v>5225</v>
      </c>
      <c r="C5231" s="111"/>
      <c r="D5231" s="112"/>
      <c r="E5231" s="111" t="str">
        <f t="shared" ca="1" si="81"/>
        <v/>
      </c>
      <c r="F5231" s="2" t="str">
        <f>IFERROR(VLOOKUP($I$4&amp;"--"&amp;ROW(A5225),'Clie-F'!$B$5:$Z$7000,15,0),"")</f>
        <v/>
      </c>
      <c r="G5231" s="111" t="str">
        <f>IFERROR(VLOOKUP($I$4&amp;"--"&amp;ROW(A5225),'Clie-F'!$B$5:$Z$7000,13,0),"")</f>
        <v/>
      </c>
    </row>
    <row r="5232" spans="2:7" ht="30" customHeight="1" x14ac:dyDescent="0.3">
      <c r="B5232" s="113">
        <v>5226</v>
      </c>
      <c r="C5232" s="111"/>
      <c r="D5232" s="112"/>
      <c r="E5232" s="111" t="str">
        <f t="shared" ca="1" si="81"/>
        <v/>
      </c>
      <c r="F5232" s="2" t="str">
        <f>IFERROR(VLOOKUP($I$4&amp;"--"&amp;ROW(A5226),'Clie-F'!$B$5:$Z$7000,15,0),"")</f>
        <v/>
      </c>
      <c r="G5232" s="111" t="str">
        <f>IFERROR(VLOOKUP($I$4&amp;"--"&amp;ROW(A5226),'Clie-F'!$B$5:$Z$7000,13,0),"")</f>
        <v/>
      </c>
    </row>
    <row r="5233" spans="2:7" ht="30" customHeight="1" x14ac:dyDescent="0.3">
      <c r="B5233" s="113">
        <v>5227</v>
      </c>
      <c r="C5233" s="111"/>
      <c r="D5233" s="112"/>
      <c r="E5233" s="111" t="str">
        <f t="shared" ca="1" si="81"/>
        <v/>
      </c>
      <c r="F5233" s="2" t="str">
        <f>IFERROR(VLOOKUP($I$4&amp;"--"&amp;ROW(A5227),'Clie-F'!$B$5:$Z$7000,15,0),"")</f>
        <v/>
      </c>
      <c r="G5233" s="111" t="str">
        <f>IFERROR(VLOOKUP($I$4&amp;"--"&amp;ROW(A5227),'Clie-F'!$B$5:$Z$7000,13,0),"")</f>
        <v/>
      </c>
    </row>
    <row r="5234" spans="2:7" ht="30" customHeight="1" x14ac:dyDescent="0.3">
      <c r="B5234" s="113">
        <v>5228</v>
      </c>
      <c r="C5234" s="111"/>
      <c r="D5234" s="112"/>
      <c r="E5234" s="111" t="str">
        <f t="shared" ca="1" si="81"/>
        <v/>
      </c>
      <c r="F5234" s="2" t="str">
        <f>IFERROR(VLOOKUP($I$4&amp;"--"&amp;ROW(A5228),'Clie-F'!$B$5:$Z$7000,15,0),"")</f>
        <v/>
      </c>
      <c r="G5234" s="111" t="str">
        <f>IFERROR(VLOOKUP($I$4&amp;"--"&amp;ROW(A5228),'Clie-F'!$B$5:$Z$7000,13,0),"")</f>
        <v/>
      </c>
    </row>
    <row r="5235" spans="2:7" ht="30" customHeight="1" x14ac:dyDescent="0.3">
      <c r="B5235" s="113">
        <v>5229</v>
      </c>
      <c r="C5235" s="111"/>
      <c r="D5235" s="112"/>
      <c r="E5235" s="111" t="str">
        <f t="shared" ca="1" si="81"/>
        <v/>
      </c>
      <c r="F5235" s="2" t="str">
        <f>IFERROR(VLOOKUP($I$4&amp;"--"&amp;ROW(A5229),'Clie-F'!$B$5:$Z$7000,15,0),"")</f>
        <v/>
      </c>
      <c r="G5235" s="111" t="str">
        <f>IFERROR(VLOOKUP($I$4&amp;"--"&amp;ROW(A5229),'Clie-F'!$B$5:$Z$7000,13,0),"")</f>
        <v/>
      </c>
    </row>
    <row r="5236" spans="2:7" ht="30" customHeight="1" x14ac:dyDescent="0.3">
      <c r="B5236" s="113">
        <v>5230</v>
      </c>
      <c r="C5236" s="111"/>
      <c r="D5236" s="112"/>
      <c r="E5236" s="111" t="str">
        <f t="shared" ca="1" si="81"/>
        <v/>
      </c>
      <c r="F5236" s="2" t="str">
        <f>IFERROR(VLOOKUP($I$4&amp;"--"&amp;ROW(A5230),'Clie-F'!$B$5:$Z$7000,15,0),"")</f>
        <v/>
      </c>
      <c r="G5236" s="111" t="str">
        <f>IFERROR(VLOOKUP($I$4&amp;"--"&amp;ROW(A5230),'Clie-F'!$B$5:$Z$7000,13,0),"")</f>
        <v/>
      </c>
    </row>
    <row r="5237" spans="2:7" ht="30" customHeight="1" x14ac:dyDescent="0.3">
      <c r="B5237" s="113">
        <v>5231</v>
      </c>
      <c r="C5237" s="111"/>
      <c r="D5237" s="112"/>
      <c r="E5237" s="111" t="str">
        <f t="shared" ca="1" si="81"/>
        <v/>
      </c>
      <c r="F5237" s="2" t="str">
        <f>IFERROR(VLOOKUP($I$4&amp;"--"&amp;ROW(A5231),'Clie-F'!$B$5:$Z$7000,15,0),"")</f>
        <v/>
      </c>
      <c r="G5237" s="111" t="str">
        <f>IFERROR(VLOOKUP($I$4&amp;"--"&amp;ROW(A5231),'Clie-F'!$B$5:$Z$7000,13,0),"")</f>
        <v/>
      </c>
    </row>
    <row r="5238" spans="2:7" ht="30" customHeight="1" x14ac:dyDescent="0.3">
      <c r="B5238" s="113">
        <v>5232</v>
      </c>
      <c r="C5238" s="111"/>
      <c r="D5238" s="112"/>
      <c r="E5238" s="111" t="str">
        <f t="shared" ca="1" si="81"/>
        <v/>
      </c>
      <c r="F5238" s="2" t="str">
        <f>IFERROR(VLOOKUP($I$4&amp;"--"&amp;ROW(A5232),'Clie-F'!$B$5:$Z$7000,15,0),"")</f>
        <v/>
      </c>
      <c r="G5238" s="111" t="str">
        <f>IFERROR(VLOOKUP($I$4&amp;"--"&amp;ROW(A5232),'Clie-F'!$B$5:$Z$7000,13,0),"")</f>
        <v/>
      </c>
    </row>
    <row r="5239" spans="2:7" ht="30" customHeight="1" x14ac:dyDescent="0.3">
      <c r="B5239" s="113">
        <v>5233</v>
      </c>
      <c r="C5239" s="111"/>
      <c r="D5239" s="112"/>
      <c r="E5239" s="111" t="str">
        <f t="shared" ca="1" si="81"/>
        <v/>
      </c>
      <c r="F5239" s="2" t="str">
        <f>IFERROR(VLOOKUP($I$4&amp;"--"&amp;ROW(A5233),'Clie-F'!$B$5:$Z$7000,15,0),"")</f>
        <v/>
      </c>
      <c r="G5239" s="111" t="str">
        <f>IFERROR(VLOOKUP($I$4&amp;"--"&amp;ROW(A5233),'Clie-F'!$B$5:$Z$7000,13,0),"")</f>
        <v/>
      </c>
    </row>
    <row r="5240" spans="2:7" ht="30" customHeight="1" x14ac:dyDescent="0.3">
      <c r="B5240" s="113">
        <v>5234</v>
      </c>
      <c r="C5240" s="111"/>
      <c r="D5240" s="112"/>
      <c r="E5240" s="111" t="str">
        <f t="shared" ca="1" si="81"/>
        <v/>
      </c>
      <c r="F5240" s="2" t="str">
        <f>IFERROR(VLOOKUP($I$4&amp;"--"&amp;ROW(A5234),'Clie-F'!$B$5:$Z$7000,15,0),"")</f>
        <v/>
      </c>
      <c r="G5240" s="111" t="str">
        <f>IFERROR(VLOOKUP($I$4&amp;"--"&amp;ROW(A5234),'Clie-F'!$B$5:$Z$7000,13,0),"")</f>
        <v/>
      </c>
    </row>
    <row r="5241" spans="2:7" ht="30" customHeight="1" x14ac:dyDescent="0.3">
      <c r="B5241" s="113">
        <v>5235</v>
      </c>
      <c r="C5241" s="111"/>
      <c r="D5241" s="112"/>
      <c r="E5241" s="111" t="str">
        <f t="shared" ca="1" si="81"/>
        <v/>
      </c>
      <c r="F5241" s="2" t="str">
        <f>IFERROR(VLOOKUP($I$4&amp;"--"&amp;ROW(A5235),'Clie-F'!$B$5:$Z$7000,15,0),"")</f>
        <v/>
      </c>
      <c r="G5241" s="111" t="str">
        <f>IFERROR(VLOOKUP($I$4&amp;"--"&amp;ROW(A5235),'Clie-F'!$B$5:$Z$7000,13,0),"")</f>
        <v/>
      </c>
    </row>
    <row r="5242" spans="2:7" ht="30" customHeight="1" x14ac:dyDescent="0.3">
      <c r="B5242" s="113">
        <v>5236</v>
      </c>
      <c r="C5242" s="111"/>
      <c r="D5242" s="112"/>
      <c r="E5242" s="111" t="str">
        <f t="shared" ca="1" si="81"/>
        <v/>
      </c>
      <c r="F5242" s="2" t="str">
        <f>IFERROR(VLOOKUP($I$4&amp;"--"&amp;ROW(A5236),'Clie-F'!$B$5:$Z$7000,15,0),"")</f>
        <v/>
      </c>
      <c r="G5242" s="111" t="str">
        <f>IFERROR(VLOOKUP($I$4&amp;"--"&amp;ROW(A5236),'Clie-F'!$B$5:$Z$7000,13,0),"")</f>
        <v/>
      </c>
    </row>
    <row r="5243" spans="2:7" ht="30" customHeight="1" x14ac:dyDescent="0.3">
      <c r="B5243" s="113">
        <v>5237</v>
      </c>
      <c r="C5243" s="111"/>
      <c r="D5243" s="112"/>
      <c r="E5243" s="111" t="str">
        <f t="shared" ca="1" si="81"/>
        <v/>
      </c>
      <c r="F5243" s="2" t="str">
        <f>IFERROR(VLOOKUP($I$4&amp;"--"&amp;ROW(A5237),'Clie-F'!$B$5:$Z$7000,15,0),"")</f>
        <v/>
      </c>
      <c r="G5243" s="111" t="str">
        <f>IFERROR(VLOOKUP($I$4&amp;"--"&amp;ROW(A5237),'Clie-F'!$B$5:$Z$7000,13,0),"")</f>
        <v/>
      </c>
    </row>
    <row r="5244" spans="2:7" ht="30" customHeight="1" x14ac:dyDescent="0.3">
      <c r="B5244" s="113">
        <v>5238</v>
      </c>
      <c r="C5244" s="111"/>
      <c r="D5244" s="112"/>
      <c r="E5244" s="111" t="str">
        <f t="shared" ca="1" si="81"/>
        <v/>
      </c>
      <c r="F5244" s="2" t="str">
        <f>IFERROR(VLOOKUP($I$4&amp;"--"&amp;ROW(A5238),'Clie-F'!$B$5:$Z$7000,15,0),"")</f>
        <v/>
      </c>
      <c r="G5244" s="111" t="str">
        <f>IFERROR(VLOOKUP($I$4&amp;"--"&amp;ROW(A5238),'Clie-F'!$B$5:$Z$7000,13,0),"")</f>
        <v/>
      </c>
    </row>
    <row r="5245" spans="2:7" ht="30" customHeight="1" x14ac:dyDescent="0.3">
      <c r="B5245" s="113">
        <v>5239</v>
      </c>
      <c r="C5245" s="111"/>
      <c r="D5245" s="112"/>
      <c r="E5245" s="111" t="str">
        <f t="shared" ca="1" si="81"/>
        <v/>
      </c>
      <c r="F5245" s="2" t="str">
        <f>IFERROR(VLOOKUP($I$4&amp;"--"&amp;ROW(A5239),'Clie-F'!$B$5:$Z$7000,15,0),"")</f>
        <v/>
      </c>
      <c r="G5245" s="111" t="str">
        <f>IFERROR(VLOOKUP($I$4&amp;"--"&amp;ROW(A5239),'Clie-F'!$B$5:$Z$7000,13,0),"")</f>
        <v/>
      </c>
    </row>
    <row r="5246" spans="2:7" ht="30" customHeight="1" x14ac:dyDescent="0.3">
      <c r="B5246" s="113">
        <v>5240</v>
      </c>
      <c r="C5246" s="111"/>
      <c r="D5246" s="112"/>
      <c r="E5246" s="111" t="str">
        <f t="shared" ca="1" si="81"/>
        <v/>
      </c>
      <c r="F5246" s="2" t="str">
        <f>IFERROR(VLOOKUP($I$4&amp;"--"&amp;ROW(A5240),'Clie-F'!$B$5:$Z$7000,15,0),"")</f>
        <v/>
      </c>
      <c r="G5246" s="111" t="str">
        <f>IFERROR(VLOOKUP($I$4&amp;"--"&amp;ROW(A5240),'Clie-F'!$B$5:$Z$7000,13,0),"")</f>
        <v/>
      </c>
    </row>
    <row r="5247" spans="2:7" ht="30" customHeight="1" x14ac:dyDescent="0.3">
      <c r="B5247" s="113">
        <v>5241</v>
      </c>
      <c r="C5247" s="111"/>
      <c r="D5247" s="112"/>
      <c r="E5247" s="111" t="str">
        <f t="shared" ref="E5247:E5310" ca="1" si="82">IF(D5247,DATEDIF(D5247,TODAY(),"Y"),"")</f>
        <v/>
      </c>
      <c r="F5247" s="2" t="str">
        <f>IFERROR(VLOOKUP($I$4&amp;"--"&amp;ROW(A5241),'Clie-F'!$B$5:$Z$7000,15,0),"")</f>
        <v/>
      </c>
      <c r="G5247" s="111" t="str">
        <f>IFERROR(VLOOKUP($I$4&amp;"--"&amp;ROW(A5241),'Clie-F'!$B$5:$Z$7000,13,0),"")</f>
        <v/>
      </c>
    </row>
    <row r="5248" spans="2:7" ht="30" customHeight="1" x14ac:dyDescent="0.3">
      <c r="B5248" s="113">
        <v>5242</v>
      </c>
      <c r="C5248" s="111"/>
      <c r="D5248" s="112"/>
      <c r="E5248" s="111" t="str">
        <f t="shared" ca="1" si="82"/>
        <v/>
      </c>
      <c r="F5248" s="2" t="str">
        <f>IFERROR(VLOOKUP($I$4&amp;"--"&amp;ROW(A5242),'Clie-F'!$B$5:$Z$7000,15,0),"")</f>
        <v/>
      </c>
      <c r="G5248" s="111" t="str">
        <f>IFERROR(VLOOKUP($I$4&amp;"--"&amp;ROW(A5242),'Clie-F'!$B$5:$Z$7000,13,0),"")</f>
        <v/>
      </c>
    </row>
    <row r="5249" spans="2:7" ht="30" customHeight="1" x14ac:dyDescent="0.3">
      <c r="B5249" s="113">
        <v>5243</v>
      </c>
      <c r="C5249" s="111"/>
      <c r="D5249" s="112"/>
      <c r="E5249" s="111" t="str">
        <f t="shared" ca="1" si="82"/>
        <v/>
      </c>
      <c r="F5249" s="2" t="str">
        <f>IFERROR(VLOOKUP($I$4&amp;"--"&amp;ROW(A5243),'Clie-F'!$B$5:$Z$7000,15,0),"")</f>
        <v/>
      </c>
      <c r="G5249" s="111" t="str">
        <f>IFERROR(VLOOKUP($I$4&amp;"--"&amp;ROW(A5243),'Clie-F'!$B$5:$Z$7000,13,0),"")</f>
        <v/>
      </c>
    </row>
    <row r="5250" spans="2:7" ht="30" customHeight="1" x14ac:dyDescent="0.3">
      <c r="B5250" s="113">
        <v>5244</v>
      </c>
      <c r="C5250" s="111"/>
      <c r="D5250" s="112"/>
      <c r="E5250" s="111" t="str">
        <f t="shared" ca="1" si="82"/>
        <v/>
      </c>
      <c r="F5250" s="2" t="str">
        <f>IFERROR(VLOOKUP($I$4&amp;"--"&amp;ROW(A5244),'Clie-F'!$B$5:$Z$7000,15,0),"")</f>
        <v/>
      </c>
      <c r="G5250" s="111" t="str">
        <f>IFERROR(VLOOKUP($I$4&amp;"--"&amp;ROW(A5244),'Clie-F'!$B$5:$Z$7000,13,0),"")</f>
        <v/>
      </c>
    </row>
    <row r="5251" spans="2:7" ht="30" customHeight="1" x14ac:dyDescent="0.3">
      <c r="B5251" s="113">
        <v>5245</v>
      </c>
      <c r="C5251" s="111"/>
      <c r="D5251" s="112"/>
      <c r="E5251" s="111" t="str">
        <f t="shared" ca="1" si="82"/>
        <v/>
      </c>
      <c r="F5251" s="2" t="str">
        <f>IFERROR(VLOOKUP($I$4&amp;"--"&amp;ROW(A5245),'Clie-F'!$B$5:$Z$7000,15,0),"")</f>
        <v/>
      </c>
      <c r="G5251" s="111" t="str">
        <f>IFERROR(VLOOKUP($I$4&amp;"--"&amp;ROW(A5245),'Clie-F'!$B$5:$Z$7000,13,0),"")</f>
        <v/>
      </c>
    </row>
    <row r="5252" spans="2:7" ht="30" customHeight="1" x14ac:dyDescent="0.3">
      <c r="B5252" s="113">
        <v>5246</v>
      </c>
      <c r="C5252" s="111"/>
      <c r="D5252" s="112"/>
      <c r="E5252" s="111" t="str">
        <f t="shared" ca="1" si="82"/>
        <v/>
      </c>
      <c r="F5252" s="2" t="str">
        <f>IFERROR(VLOOKUP($I$4&amp;"--"&amp;ROW(A5246),'Clie-F'!$B$5:$Z$7000,15,0),"")</f>
        <v/>
      </c>
      <c r="G5252" s="111" t="str">
        <f>IFERROR(VLOOKUP($I$4&amp;"--"&amp;ROW(A5246),'Clie-F'!$B$5:$Z$7000,13,0),"")</f>
        <v/>
      </c>
    </row>
    <row r="5253" spans="2:7" ht="30" customHeight="1" x14ac:dyDescent="0.3">
      <c r="B5253" s="113">
        <v>5247</v>
      </c>
      <c r="C5253" s="111"/>
      <c r="D5253" s="112"/>
      <c r="E5253" s="111" t="str">
        <f t="shared" ca="1" si="82"/>
        <v/>
      </c>
      <c r="F5253" s="2" t="str">
        <f>IFERROR(VLOOKUP($I$4&amp;"--"&amp;ROW(A5247),'Clie-F'!$B$5:$Z$7000,15,0),"")</f>
        <v/>
      </c>
      <c r="G5253" s="111" t="str">
        <f>IFERROR(VLOOKUP($I$4&amp;"--"&amp;ROW(A5247),'Clie-F'!$B$5:$Z$7000,13,0),"")</f>
        <v/>
      </c>
    </row>
    <row r="5254" spans="2:7" ht="30" customHeight="1" x14ac:dyDescent="0.3">
      <c r="B5254" s="113">
        <v>5248</v>
      </c>
      <c r="C5254" s="111"/>
      <c r="D5254" s="112"/>
      <c r="E5254" s="111" t="str">
        <f t="shared" ca="1" si="82"/>
        <v/>
      </c>
      <c r="F5254" s="2" t="str">
        <f>IFERROR(VLOOKUP($I$4&amp;"--"&amp;ROW(A5248),'Clie-F'!$B$5:$Z$7000,15,0),"")</f>
        <v/>
      </c>
      <c r="G5254" s="111" t="str">
        <f>IFERROR(VLOOKUP($I$4&amp;"--"&amp;ROW(A5248),'Clie-F'!$B$5:$Z$7000,13,0),"")</f>
        <v/>
      </c>
    </row>
    <row r="5255" spans="2:7" ht="30" customHeight="1" x14ac:dyDescent="0.3">
      <c r="B5255" s="113">
        <v>5249</v>
      </c>
      <c r="C5255" s="111"/>
      <c r="D5255" s="112"/>
      <c r="E5255" s="111" t="str">
        <f t="shared" ca="1" si="82"/>
        <v/>
      </c>
      <c r="F5255" s="2" t="str">
        <f>IFERROR(VLOOKUP($I$4&amp;"--"&amp;ROW(A5249),'Clie-F'!$B$5:$Z$7000,15,0),"")</f>
        <v/>
      </c>
      <c r="G5255" s="111" t="str">
        <f>IFERROR(VLOOKUP($I$4&amp;"--"&amp;ROW(A5249),'Clie-F'!$B$5:$Z$7000,13,0),"")</f>
        <v/>
      </c>
    </row>
    <row r="5256" spans="2:7" ht="30" customHeight="1" x14ac:dyDescent="0.3">
      <c r="B5256" s="113">
        <v>5250</v>
      </c>
      <c r="C5256" s="111"/>
      <c r="D5256" s="112"/>
      <c r="E5256" s="111" t="str">
        <f t="shared" ca="1" si="82"/>
        <v/>
      </c>
      <c r="F5256" s="2" t="str">
        <f>IFERROR(VLOOKUP($I$4&amp;"--"&amp;ROW(A5250),'Clie-F'!$B$5:$Z$7000,15,0),"")</f>
        <v/>
      </c>
      <c r="G5256" s="111" t="str">
        <f>IFERROR(VLOOKUP($I$4&amp;"--"&amp;ROW(A5250),'Clie-F'!$B$5:$Z$7000,13,0),"")</f>
        <v/>
      </c>
    </row>
    <row r="5257" spans="2:7" ht="30" customHeight="1" x14ac:dyDescent="0.3">
      <c r="B5257" s="113">
        <v>5251</v>
      </c>
      <c r="C5257" s="111"/>
      <c r="D5257" s="112"/>
      <c r="E5257" s="111" t="str">
        <f t="shared" ca="1" si="82"/>
        <v/>
      </c>
      <c r="F5257" s="2" t="str">
        <f>IFERROR(VLOOKUP($I$4&amp;"--"&amp;ROW(A5251),'Clie-F'!$B$5:$Z$7000,15,0),"")</f>
        <v/>
      </c>
      <c r="G5257" s="111" t="str">
        <f>IFERROR(VLOOKUP($I$4&amp;"--"&amp;ROW(A5251),'Clie-F'!$B$5:$Z$7000,13,0),"")</f>
        <v/>
      </c>
    </row>
    <row r="5258" spans="2:7" ht="30" customHeight="1" x14ac:dyDescent="0.3">
      <c r="B5258" s="113">
        <v>5252</v>
      </c>
      <c r="C5258" s="111"/>
      <c r="D5258" s="112"/>
      <c r="E5258" s="111" t="str">
        <f t="shared" ca="1" si="82"/>
        <v/>
      </c>
      <c r="F5258" s="2" t="str">
        <f>IFERROR(VLOOKUP($I$4&amp;"--"&amp;ROW(A5252),'Clie-F'!$B$5:$Z$7000,15,0),"")</f>
        <v/>
      </c>
      <c r="G5258" s="111" t="str">
        <f>IFERROR(VLOOKUP($I$4&amp;"--"&amp;ROW(A5252),'Clie-F'!$B$5:$Z$7000,13,0),"")</f>
        <v/>
      </c>
    </row>
    <row r="5259" spans="2:7" ht="30" customHeight="1" x14ac:dyDescent="0.3">
      <c r="B5259" s="113">
        <v>5253</v>
      </c>
      <c r="C5259" s="111"/>
      <c r="D5259" s="112"/>
      <c r="E5259" s="111" t="str">
        <f t="shared" ca="1" si="82"/>
        <v/>
      </c>
      <c r="F5259" s="2" t="str">
        <f>IFERROR(VLOOKUP($I$4&amp;"--"&amp;ROW(A5253),'Clie-F'!$B$5:$Z$7000,15,0),"")</f>
        <v/>
      </c>
      <c r="G5259" s="111" t="str">
        <f>IFERROR(VLOOKUP($I$4&amp;"--"&amp;ROW(A5253),'Clie-F'!$B$5:$Z$7000,13,0),"")</f>
        <v/>
      </c>
    </row>
    <row r="5260" spans="2:7" ht="30" customHeight="1" x14ac:dyDescent="0.3">
      <c r="B5260" s="113">
        <v>5254</v>
      </c>
      <c r="C5260" s="111"/>
      <c r="D5260" s="112"/>
      <c r="E5260" s="111" t="str">
        <f t="shared" ca="1" si="82"/>
        <v/>
      </c>
      <c r="F5260" s="2" t="str">
        <f>IFERROR(VLOOKUP($I$4&amp;"--"&amp;ROW(A5254),'Clie-F'!$B$5:$Z$7000,15,0),"")</f>
        <v/>
      </c>
      <c r="G5260" s="111" t="str">
        <f>IFERROR(VLOOKUP($I$4&amp;"--"&amp;ROW(A5254),'Clie-F'!$B$5:$Z$7000,13,0),"")</f>
        <v/>
      </c>
    </row>
    <row r="5261" spans="2:7" ht="30" customHeight="1" x14ac:dyDescent="0.3">
      <c r="B5261" s="113">
        <v>5255</v>
      </c>
      <c r="C5261" s="111"/>
      <c r="D5261" s="112"/>
      <c r="E5261" s="111" t="str">
        <f t="shared" ca="1" si="82"/>
        <v/>
      </c>
      <c r="F5261" s="2" t="str">
        <f>IFERROR(VLOOKUP($I$4&amp;"--"&amp;ROW(A5255),'Clie-F'!$B$5:$Z$7000,15,0),"")</f>
        <v/>
      </c>
      <c r="G5261" s="111" t="str">
        <f>IFERROR(VLOOKUP($I$4&amp;"--"&amp;ROW(A5255),'Clie-F'!$B$5:$Z$7000,13,0),"")</f>
        <v/>
      </c>
    </row>
    <row r="5262" spans="2:7" ht="30" customHeight="1" x14ac:dyDescent="0.3">
      <c r="B5262" s="113">
        <v>5256</v>
      </c>
      <c r="C5262" s="111"/>
      <c r="D5262" s="112"/>
      <c r="E5262" s="111" t="str">
        <f t="shared" ca="1" si="82"/>
        <v/>
      </c>
      <c r="F5262" s="2" t="str">
        <f>IFERROR(VLOOKUP($I$4&amp;"--"&amp;ROW(A5256),'Clie-F'!$B$5:$Z$7000,15,0),"")</f>
        <v/>
      </c>
      <c r="G5262" s="111" t="str">
        <f>IFERROR(VLOOKUP($I$4&amp;"--"&amp;ROW(A5256),'Clie-F'!$B$5:$Z$7000,13,0),"")</f>
        <v/>
      </c>
    </row>
    <row r="5263" spans="2:7" ht="30" customHeight="1" x14ac:dyDescent="0.3">
      <c r="B5263" s="113">
        <v>5257</v>
      </c>
      <c r="C5263" s="111"/>
      <c r="D5263" s="112"/>
      <c r="E5263" s="111" t="str">
        <f t="shared" ca="1" si="82"/>
        <v/>
      </c>
      <c r="F5263" s="2" t="str">
        <f>IFERROR(VLOOKUP($I$4&amp;"--"&amp;ROW(A5257),'Clie-F'!$B$5:$Z$7000,15,0),"")</f>
        <v/>
      </c>
      <c r="G5263" s="111" t="str">
        <f>IFERROR(VLOOKUP($I$4&amp;"--"&amp;ROW(A5257),'Clie-F'!$B$5:$Z$7000,13,0),"")</f>
        <v/>
      </c>
    </row>
    <row r="5264" spans="2:7" ht="30" customHeight="1" x14ac:dyDescent="0.3">
      <c r="B5264" s="113">
        <v>5258</v>
      </c>
      <c r="C5264" s="111"/>
      <c r="D5264" s="112"/>
      <c r="E5264" s="111" t="str">
        <f t="shared" ca="1" si="82"/>
        <v/>
      </c>
      <c r="F5264" s="2" t="str">
        <f>IFERROR(VLOOKUP($I$4&amp;"--"&amp;ROW(A5258),'Clie-F'!$B$5:$Z$7000,15,0),"")</f>
        <v/>
      </c>
      <c r="G5264" s="111" t="str">
        <f>IFERROR(VLOOKUP($I$4&amp;"--"&amp;ROW(A5258),'Clie-F'!$B$5:$Z$7000,13,0),"")</f>
        <v/>
      </c>
    </row>
    <row r="5265" spans="2:7" ht="30" customHeight="1" x14ac:dyDescent="0.3">
      <c r="B5265" s="113">
        <v>5259</v>
      </c>
      <c r="C5265" s="111"/>
      <c r="D5265" s="112"/>
      <c r="E5265" s="111" t="str">
        <f t="shared" ca="1" si="82"/>
        <v/>
      </c>
      <c r="F5265" s="2" t="str">
        <f>IFERROR(VLOOKUP($I$4&amp;"--"&amp;ROW(A5259),'Clie-F'!$B$5:$Z$7000,15,0),"")</f>
        <v/>
      </c>
      <c r="G5265" s="111" t="str">
        <f>IFERROR(VLOOKUP($I$4&amp;"--"&amp;ROW(A5259),'Clie-F'!$B$5:$Z$7000,13,0),"")</f>
        <v/>
      </c>
    </row>
    <row r="5266" spans="2:7" ht="30" customHeight="1" x14ac:dyDescent="0.3">
      <c r="B5266" s="113">
        <v>5260</v>
      </c>
      <c r="C5266" s="111"/>
      <c r="D5266" s="112"/>
      <c r="E5266" s="111" t="str">
        <f t="shared" ca="1" si="82"/>
        <v/>
      </c>
      <c r="F5266" s="2" t="str">
        <f>IFERROR(VLOOKUP($I$4&amp;"--"&amp;ROW(A5260),'Clie-F'!$B$5:$Z$7000,15,0),"")</f>
        <v/>
      </c>
      <c r="G5266" s="111" t="str">
        <f>IFERROR(VLOOKUP($I$4&amp;"--"&amp;ROW(A5260),'Clie-F'!$B$5:$Z$7000,13,0),"")</f>
        <v/>
      </c>
    </row>
    <row r="5267" spans="2:7" ht="30" customHeight="1" x14ac:dyDescent="0.3">
      <c r="B5267" s="113">
        <v>5261</v>
      </c>
      <c r="C5267" s="111"/>
      <c r="D5267" s="112"/>
      <c r="E5267" s="111" t="str">
        <f t="shared" ca="1" si="82"/>
        <v/>
      </c>
      <c r="F5267" s="2" t="str">
        <f>IFERROR(VLOOKUP($I$4&amp;"--"&amp;ROW(A5261),'Clie-F'!$B$5:$Z$7000,15,0),"")</f>
        <v/>
      </c>
      <c r="G5267" s="111" t="str">
        <f>IFERROR(VLOOKUP($I$4&amp;"--"&amp;ROW(A5261),'Clie-F'!$B$5:$Z$7000,13,0),"")</f>
        <v/>
      </c>
    </row>
    <row r="5268" spans="2:7" ht="30" customHeight="1" x14ac:dyDescent="0.3">
      <c r="B5268" s="113">
        <v>5262</v>
      </c>
      <c r="C5268" s="111"/>
      <c r="D5268" s="112"/>
      <c r="E5268" s="111" t="str">
        <f t="shared" ca="1" si="82"/>
        <v/>
      </c>
      <c r="F5268" s="2" t="str">
        <f>IFERROR(VLOOKUP($I$4&amp;"--"&amp;ROW(A5262),'Clie-F'!$B$5:$Z$7000,15,0),"")</f>
        <v/>
      </c>
      <c r="G5268" s="111" t="str">
        <f>IFERROR(VLOOKUP($I$4&amp;"--"&amp;ROW(A5262),'Clie-F'!$B$5:$Z$7000,13,0),"")</f>
        <v/>
      </c>
    </row>
    <row r="5269" spans="2:7" ht="30" customHeight="1" x14ac:dyDescent="0.3">
      <c r="B5269" s="113">
        <v>5263</v>
      </c>
      <c r="C5269" s="111"/>
      <c r="D5269" s="112"/>
      <c r="E5269" s="111" t="str">
        <f t="shared" ca="1" si="82"/>
        <v/>
      </c>
      <c r="F5269" s="2" t="str">
        <f>IFERROR(VLOOKUP($I$4&amp;"--"&amp;ROW(A5263),'Clie-F'!$B$5:$Z$7000,15,0),"")</f>
        <v/>
      </c>
      <c r="G5269" s="111" t="str">
        <f>IFERROR(VLOOKUP($I$4&amp;"--"&amp;ROW(A5263),'Clie-F'!$B$5:$Z$7000,13,0),"")</f>
        <v/>
      </c>
    </row>
    <row r="5270" spans="2:7" ht="30" customHeight="1" x14ac:dyDescent="0.3">
      <c r="B5270" s="113">
        <v>5264</v>
      </c>
      <c r="C5270" s="111"/>
      <c r="D5270" s="112"/>
      <c r="E5270" s="111" t="str">
        <f t="shared" ca="1" si="82"/>
        <v/>
      </c>
      <c r="F5270" s="2" t="str">
        <f>IFERROR(VLOOKUP($I$4&amp;"--"&amp;ROW(A5264),'Clie-F'!$B$5:$Z$7000,15,0),"")</f>
        <v/>
      </c>
      <c r="G5270" s="111" t="str">
        <f>IFERROR(VLOOKUP($I$4&amp;"--"&amp;ROW(A5264),'Clie-F'!$B$5:$Z$7000,13,0),"")</f>
        <v/>
      </c>
    </row>
    <row r="5271" spans="2:7" ht="30" customHeight="1" x14ac:dyDescent="0.3">
      <c r="B5271" s="113">
        <v>5265</v>
      </c>
      <c r="C5271" s="111"/>
      <c r="D5271" s="112"/>
      <c r="E5271" s="111" t="str">
        <f t="shared" ca="1" si="82"/>
        <v/>
      </c>
      <c r="F5271" s="2" t="str">
        <f>IFERROR(VLOOKUP($I$4&amp;"--"&amp;ROW(A5265),'Clie-F'!$B$5:$Z$7000,15,0),"")</f>
        <v/>
      </c>
      <c r="G5271" s="111" t="str">
        <f>IFERROR(VLOOKUP($I$4&amp;"--"&amp;ROW(A5265),'Clie-F'!$B$5:$Z$7000,13,0),"")</f>
        <v/>
      </c>
    </row>
    <row r="5272" spans="2:7" ht="30" customHeight="1" x14ac:dyDescent="0.3">
      <c r="B5272" s="113">
        <v>5266</v>
      </c>
      <c r="C5272" s="111"/>
      <c r="D5272" s="112"/>
      <c r="E5272" s="111" t="str">
        <f t="shared" ca="1" si="82"/>
        <v/>
      </c>
      <c r="F5272" s="2" t="str">
        <f>IFERROR(VLOOKUP($I$4&amp;"--"&amp;ROW(A5266),'Clie-F'!$B$5:$Z$7000,15,0),"")</f>
        <v/>
      </c>
      <c r="G5272" s="111" t="str">
        <f>IFERROR(VLOOKUP($I$4&amp;"--"&amp;ROW(A5266),'Clie-F'!$B$5:$Z$7000,13,0),"")</f>
        <v/>
      </c>
    </row>
    <row r="5273" spans="2:7" ht="30" customHeight="1" x14ac:dyDescent="0.3">
      <c r="B5273" s="113">
        <v>5267</v>
      </c>
      <c r="C5273" s="111"/>
      <c r="D5273" s="112"/>
      <c r="E5273" s="111" t="str">
        <f t="shared" ca="1" si="82"/>
        <v/>
      </c>
      <c r="F5273" s="2" t="str">
        <f>IFERROR(VLOOKUP($I$4&amp;"--"&amp;ROW(A5267),'Clie-F'!$B$5:$Z$7000,15,0),"")</f>
        <v/>
      </c>
      <c r="G5273" s="111" t="str">
        <f>IFERROR(VLOOKUP($I$4&amp;"--"&amp;ROW(A5267),'Clie-F'!$B$5:$Z$7000,13,0),"")</f>
        <v/>
      </c>
    </row>
    <row r="5274" spans="2:7" ht="30" customHeight="1" x14ac:dyDescent="0.3">
      <c r="B5274" s="113">
        <v>5268</v>
      </c>
      <c r="C5274" s="111"/>
      <c r="D5274" s="112"/>
      <c r="E5274" s="111" t="str">
        <f t="shared" ca="1" si="82"/>
        <v/>
      </c>
      <c r="F5274" s="2" t="str">
        <f>IFERROR(VLOOKUP($I$4&amp;"--"&amp;ROW(A5268),'Clie-F'!$B$5:$Z$7000,15,0),"")</f>
        <v/>
      </c>
      <c r="G5274" s="111" t="str">
        <f>IFERROR(VLOOKUP($I$4&amp;"--"&amp;ROW(A5268),'Clie-F'!$B$5:$Z$7000,13,0),"")</f>
        <v/>
      </c>
    </row>
    <row r="5275" spans="2:7" ht="30" customHeight="1" x14ac:dyDescent="0.3">
      <c r="B5275" s="113">
        <v>5269</v>
      </c>
      <c r="C5275" s="111"/>
      <c r="D5275" s="112"/>
      <c r="E5275" s="111" t="str">
        <f t="shared" ca="1" si="82"/>
        <v/>
      </c>
      <c r="F5275" s="2" t="str">
        <f>IFERROR(VLOOKUP($I$4&amp;"--"&amp;ROW(A5269),'Clie-F'!$B$5:$Z$7000,15,0),"")</f>
        <v/>
      </c>
      <c r="G5275" s="111" t="str">
        <f>IFERROR(VLOOKUP($I$4&amp;"--"&amp;ROW(A5269),'Clie-F'!$B$5:$Z$7000,13,0),"")</f>
        <v/>
      </c>
    </row>
    <row r="5276" spans="2:7" ht="30" customHeight="1" x14ac:dyDescent="0.3">
      <c r="B5276" s="113">
        <v>5270</v>
      </c>
      <c r="C5276" s="111"/>
      <c r="D5276" s="112"/>
      <c r="E5276" s="111" t="str">
        <f t="shared" ca="1" si="82"/>
        <v/>
      </c>
      <c r="F5276" s="2" t="str">
        <f>IFERROR(VLOOKUP($I$4&amp;"--"&amp;ROW(A5270),'Clie-F'!$B$5:$Z$7000,15,0),"")</f>
        <v/>
      </c>
      <c r="G5276" s="111" t="str">
        <f>IFERROR(VLOOKUP($I$4&amp;"--"&amp;ROW(A5270),'Clie-F'!$B$5:$Z$7000,13,0),"")</f>
        <v/>
      </c>
    </row>
    <row r="5277" spans="2:7" ht="30" customHeight="1" x14ac:dyDescent="0.3">
      <c r="B5277" s="113">
        <v>5271</v>
      </c>
      <c r="C5277" s="111"/>
      <c r="D5277" s="112"/>
      <c r="E5277" s="111" t="str">
        <f t="shared" ca="1" si="82"/>
        <v/>
      </c>
      <c r="F5277" s="2" t="str">
        <f>IFERROR(VLOOKUP($I$4&amp;"--"&amp;ROW(A5271),'Clie-F'!$B$5:$Z$7000,15,0),"")</f>
        <v/>
      </c>
      <c r="G5277" s="111" t="str">
        <f>IFERROR(VLOOKUP($I$4&amp;"--"&amp;ROW(A5271),'Clie-F'!$B$5:$Z$7000,13,0),"")</f>
        <v/>
      </c>
    </row>
    <row r="5278" spans="2:7" ht="30" customHeight="1" x14ac:dyDescent="0.3">
      <c r="B5278" s="113">
        <v>5272</v>
      </c>
      <c r="C5278" s="111"/>
      <c r="D5278" s="112"/>
      <c r="E5278" s="111" t="str">
        <f t="shared" ca="1" si="82"/>
        <v/>
      </c>
      <c r="F5278" s="2" t="str">
        <f>IFERROR(VLOOKUP($I$4&amp;"--"&amp;ROW(A5272),'Clie-F'!$B$5:$Z$7000,15,0),"")</f>
        <v/>
      </c>
      <c r="G5278" s="111" t="str">
        <f>IFERROR(VLOOKUP($I$4&amp;"--"&amp;ROW(A5272),'Clie-F'!$B$5:$Z$7000,13,0),"")</f>
        <v/>
      </c>
    </row>
    <row r="5279" spans="2:7" ht="30" customHeight="1" x14ac:dyDescent="0.3">
      <c r="B5279" s="113">
        <v>5273</v>
      </c>
      <c r="C5279" s="111"/>
      <c r="D5279" s="112"/>
      <c r="E5279" s="111" t="str">
        <f t="shared" ca="1" si="82"/>
        <v/>
      </c>
      <c r="F5279" s="2" t="str">
        <f>IFERROR(VLOOKUP($I$4&amp;"--"&amp;ROW(A5273),'Clie-F'!$B$5:$Z$7000,15,0),"")</f>
        <v/>
      </c>
      <c r="G5279" s="111" t="str">
        <f>IFERROR(VLOOKUP($I$4&amp;"--"&amp;ROW(A5273),'Clie-F'!$B$5:$Z$7000,13,0),"")</f>
        <v/>
      </c>
    </row>
    <row r="5280" spans="2:7" ht="30" customHeight="1" x14ac:dyDescent="0.3">
      <c r="B5280" s="113">
        <v>5274</v>
      </c>
      <c r="C5280" s="111"/>
      <c r="D5280" s="112"/>
      <c r="E5280" s="111" t="str">
        <f t="shared" ca="1" si="82"/>
        <v/>
      </c>
      <c r="F5280" s="2" t="str">
        <f>IFERROR(VLOOKUP($I$4&amp;"--"&amp;ROW(A5274),'Clie-F'!$B$5:$Z$7000,15,0),"")</f>
        <v/>
      </c>
      <c r="G5280" s="111" t="str">
        <f>IFERROR(VLOOKUP($I$4&amp;"--"&amp;ROW(A5274),'Clie-F'!$B$5:$Z$7000,13,0),"")</f>
        <v/>
      </c>
    </row>
    <row r="5281" spans="2:7" ht="30" customHeight="1" x14ac:dyDescent="0.3">
      <c r="B5281" s="113">
        <v>5275</v>
      </c>
      <c r="C5281" s="111"/>
      <c r="D5281" s="112"/>
      <c r="E5281" s="111" t="str">
        <f t="shared" ca="1" si="82"/>
        <v/>
      </c>
      <c r="F5281" s="2" t="str">
        <f>IFERROR(VLOOKUP($I$4&amp;"--"&amp;ROW(A5275),'Clie-F'!$B$5:$Z$7000,15,0),"")</f>
        <v/>
      </c>
      <c r="G5281" s="111" t="str">
        <f>IFERROR(VLOOKUP($I$4&amp;"--"&amp;ROW(A5275),'Clie-F'!$B$5:$Z$7000,13,0),"")</f>
        <v/>
      </c>
    </row>
    <row r="5282" spans="2:7" ht="30" customHeight="1" x14ac:dyDescent="0.3">
      <c r="B5282" s="113">
        <v>5276</v>
      </c>
      <c r="C5282" s="111"/>
      <c r="D5282" s="112"/>
      <c r="E5282" s="111" t="str">
        <f t="shared" ca="1" si="82"/>
        <v/>
      </c>
      <c r="F5282" s="2" t="str">
        <f>IFERROR(VLOOKUP($I$4&amp;"--"&amp;ROW(A5276),'Clie-F'!$B$5:$Z$7000,15,0),"")</f>
        <v/>
      </c>
      <c r="G5282" s="111" t="str">
        <f>IFERROR(VLOOKUP($I$4&amp;"--"&amp;ROW(A5276),'Clie-F'!$B$5:$Z$7000,13,0),"")</f>
        <v/>
      </c>
    </row>
    <row r="5283" spans="2:7" ht="30" customHeight="1" x14ac:dyDescent="0.3">
      <c r="B5283" s="113">
        <v>5277</v>
      </c>
      <c r="C5283" s="111"/>
      <c r="D5283" s="112"/>
      <c r="E5283" s="111" t="str">
        <f t="shared" ca="1" si="82"/>
        <v/>
      </c>
      <c r="F5283" s="2" t="str">
        <f>IFERROR(VLOOKUP($I$4&amp;"--"&amp;ROW(A5277),'Clie-F'!$B$5:$Z$7000,15,0),"")</f>
        <v/>
      </c>
      <c r="G5283" s="111" t="str">
        <f>IFERROR(VLOOKUP($I$4&amp;"--"&amp;ROW(A5277),'Clie-F'!$B$5:$Z$7000,13,0),"")</f>
        <v/>
      </c>
    </row>
    <row r="5284" spans="2:7" ht="30" customHeight="1" x14ac:dyDescent="0.3">
      <c r="B5284" s="113">
        <v>5278</v>
      </c>
      <c r="C5284" s="111"/>
      <c r="D5284" s="112"/>
      <c r="E5284" s="111" t="str">
        <f t="shared" ca="1" si="82"/>
        <v/>
      </c>
      <c r="F5284" s="2" t="str">
        <f>IFERROR(VLOOKUP($I$4&amp;"--"&amp;ROW(A5278),'Clie-F'!$B$5:$Z$7000,15,0),"")</f>
        <v/>
      </c>
      <c r="G5284" s="111" t="str">
        <f>IFERROR(VLOOKUP($I$4&amp;"--"&amp;ROW(A5278),'Clie-F'!$B$5:$Z$7000,13,0),"")</f>
        <v/>
      </c>
    </row>
    <row r="5285" spans="2:7" ht="30" customHeight="1" x14ac:dyDescent="0.3">
      <c r="B5285" s="113">
        <v>5279</v>
      </c>
      <c r="C5285" s="111"/>
      <c r="D5285" s="112"/>
      <c r="E5285" s="111" t="str">
        <f t="shared" ca="1" si="82"/>
        <v/>
      </c>
      <c r="F5285" s="2" t="str">
        <f>IFERROR(VLOOKUP($I$4&amp;"--"&amp;ROW(A5279),'Clie-F'!$B$5:$Z$7000,15,0),"")</f>
        <v/>
      </c>
      <c r="G5285" s="111" t="str">
        <f>IFERROR(VLOOKUP($I$4&amp;"--"&amp;ROW(A5279),'Clie-F'!$B$5:$Z$7000,13,0),"")</f>
        <v/>
      </c>
    </row>
    <row r="5286" spans="2:7" ht="30" customHeight="1" x14ac:dyDescent="0.3">
      <c r="B5286" s="113">
        <v>5280</v>
      </c>
      <c r="C5286" s="111"/>
      <c r="D5286" s="112"/>
      <c r="E5286" s="111" t="str">
        <f t="shared" ca="1" si="82"/>
        <v/>
      </c>
      <c r="F5286" s="2" t="str">
        <f>IFERROR(VLOOKUP($I$4&amp;"--"&amp;ROW(A5280),'Clie-F'!$B$5:$Z$7000,15,0),"")</f>
        <v/>
      </c>
      <c r="G5286" s="111" t="str">
        <f>IFERROR(VLOOKUP($I$4&amp;"--"&amp;ROW(A5280),'Clie-F'!$B$5:$Z$7000,13,0),"")</f>
        <v/>
      </c>
    </row>
    <row r="5287" spans="2:7" ht="30" customHeight="1" x14ac:dyDescent="0.3">
      <c r="B5287" s="113">
        <v>5281</v>
      </c>
      <c r="C5287" s="111"/>
      <c r="D5287" s="112"/>
      <c r="E5287" s="111" t="str">
        <f t="shared" ca="1" si="82"/>
        <v/>
      </c>
      <c r="F5287" s="2" t="str">
        <f>IFERROR(VLOOKUP($I$4&amp;"--"&amp;ROW(A5281),'Clie-F'!$B$5:$Z$7000,15,0),"")</f>
        <v/>
      </c>
      <c r="G5287" s="111" t="str">
        <f>IFERROR(VLOOKUP($I$4&amp;"--"&amp;ROW(A5281),'Clie-F'!$B$5:$Z$7000,13,0),"")</f>
        <v/>
      </c>
    </row>
    <row r="5288" spans="2:7" ht="30" customHeight="1" x14ac:dyDescent="0.3">
      <c r="B5288" s="113">
        <v>5282</v>
      </c>
      <c r="C5288" s="111"/>
      <c r="D5288" s="112"/>
      <c r="E5288" s="111" t="str">
        <f t="shared" ca="1" si="82"/>
        <v/>
      </c>
      <c r="F5288" s="2" t="str">
        <f>IFERROR(VLOOKUP($I$4&amp;"--"&amp;ROW(A5282),'Clie-F'!$B$5:$Z$7000,15,0),"")</f>
        <v/>
      </c>
      <c r="G5288" s="111" t="str">
        <f>IFERROR(VLOOKUP($I$4&amp;"--"&amp;ROW(A5282),'Clie-F'!$B$5:$Z$7000,13,0),"")</f>
        <v/>
      </c>
    </row>
    <row r="5289" spans="2:7" ht="30" customHeight="1" x14ac:dyDescent="0.3">
      <c r="B5289" s="113">
        <v>5283</v>
      </c>
      <c r="C5289" s="111"/>
      <c r="D5289" s="112"/>
      <c r="E5289" s="111" t="str">
        <f t="shared" ca="1" si="82"/>
        <v/>
      </c>
      <c r="F5289" s="2" t="str">
        <f>IFERROR(VLOOKUP($I$4&amp;"--"&amp;ROW(A5283),'Clie-F'!$B$5:$Z$7000,15,0),"")</f>
        <v/>
      </c>
      <c r="G5289" s="111" t="str">
        <f>IFERROR(VLOOKUP($I$4&amp;"--"&amp;ROW(A5283),'Clie-F'!$B$5:$Z$7000,13,0),"")</f>
        <v/>
      </c>
    </row>
    <row r="5290" spans="2:7" ht="30" customHeight="1" x14ac:dyDescent="0.3">
      <c r="B5290" s="113">
        <v>5284</v>
      </c>
      <c r="C5290" s="111"/>
      <c r="D5290" s="112"/>
      <c r="E5290" s="111" t="str">
        <f t="shared" ca="1" si="82"/>
        <v/>
      </c>
      <c r="F5290" s="2" t="str">
        <f>IFERROR(VLOOKUP($I$4&amp;"--"&amp;ROW(A5284),'Clie-F'!$B$5:$Z$7000,15,0),"")</f>
        <v/>
      </c>
      <c r="G5290" s="111" t="str">
        <f>IFERROR(VLOOKUP($I$4&amp;"--"&amp;ROW(A5284),'Clie-F'!$B$5:$Z$7000,13,0),"")</f>
        <v/>
      </c>
    </row>
    <row r="5291" spans="2:7" ht="30" customHeight="1" x14ac:dyDescent="0.3">
      <c r="B5291" s="113">
        <v>5285</v>
      </c>
      <c r="C5291" s="111"/>
      <c r="D5291" s="112"/>
      <c r="E5291" s="111" t="str">
        <f t="shared" ca="1" si="82"/>
        <v/>
      </c>
      <c r="F5291" s="2" t="str">
        <f>IFERROR(VLOOKUP($I$4&amp;"--"&amp;ROW(A5285),'Clie-F'!$B$5:$Z$7000,15,0),"")</f>
        <v/>
      </c>
      <c r="G5291" s="111" t="str">
        <f>IFERROR(VLOOKUP($I$4&amp;"--"&amp;ROW(A5285),'Clie-F'!$B$5:$Z$7000,13,0),"")</f>
        <v/>
      </c>
    </row>
    <row r="5292" spans="2:7" ht="30" customHeight="1" x14ac:dyDescent="0.3">
      <c r="B5292" s="113">
        <v>5286</v>
      </c>
      <c r="C5292" s="111"/>
      <c r="D5292" s="112"/>
      <c r="E5292" s="111" t="str">
        <f t="shared" ca="1" si="82"/>
        <v/>
      </c>
      <c r="F5292" s="2" t="str">
        <f>IFERROR(VLOOKUP($I$4&amp;"--"&amp;ROW(A5286),'Clie-F'!$B$5:$Z$7000,15,0),"")</f>
        <v/>
      </c>
      <c r="G5292" s="111" t="str">
        <f>IFERROR(VLOOKUP($I$4&amp;"--"&amp;ROW(A5286),'Clie-F'!$B$5:$Z$7000,13,0),"")</f>
        <v/>
      </c>
    </row>
    <row r="5293" spans="2:7" ht="30" customHeight="1" x14ac:dyDescent="0.3">
      <c r="B5293" s="113">
        <v>5287</v>
      </c>
      <c r="C5293" s="111"/>
      <c r="D5293" s="112"/>
      <c r="E5293" s="111" t="str">
        <f t="shared" ca="1" si="82"/>
        <v/>
      </c>
      <c r="F5293" s="2" t="str">
        <f>IFERROR(VLOOKUP($I$4&amp;"--"&amp;ROW(A5287),'Clie-F'!$B$5:$Z$7000,15,0),"")</f>
        <v/>
      </c>
      <c r="G5293" s="111" t="str">
        <f>IFERROR(VLOOKUP($I$4&amp;"--"&amp;ROW(A5287),'Clie-F'!$B$5:$Z$7000,13,0),"")</f>
        <v/>
      </c>
    </row>
    <row r="5294" spans="2:7" ht="30" customHeight="1" x14ac:dyDescent="0.3">
      <c r="B5294" s="113">
        <v>5288</v>
      </c>
      <c r="C5294" s="111"/>
      <c r="D5294" s="112"/>
      <c r="E5294" s="111" t="str">
        <f t="shared" ca="1" si="82"/>
        <v/>
      </c>
      <c r="F5294" s="2" t="str">
        <f>IFERROR(VLOOKUP($I$4&amp;"--"&amp;ROW(A5288),'Clie-F'!$B$5:$Z$7000,15,0),"")</f>
        <v/>
      </c>
      <c r="G5294" s="111" t="str">
        <f>IFERROR(VLOOKUP($I$4&amp;"--"&amp;ROW(A5288),'Clie-F'!$B$5:$Z$7000,13,0),"")</f>
        <v/>
      </c>
    </row>
    <row r="5295" spans="2:7" ht="30" customHeight="1" x14ac:dyDescent="0.3">
      <c r="B5295" s="113">
        <v>5289</v>
      </c>
      <c r="C5295" s="111"/>
      <c r="D5295" s="112"/>
      <c r="E5295" s="111" t="str">
        <f t="shared" ca="1" si="82"/>
        <v/>
      </c>
      <c r="F5295" s="2" t="str">
        <f>IFERROR(VLOOKUP($I$4&amp;"--"&amp;ROW(A5289),'Clie-F'!$B$5:$Z$7000,15,0),"")</f>
        <v/>
      </c>
      <c r="G5295" s="111" t="str">
        <f>IFERROR(VLOOKUP($I$4&amp;"--"&amp;ROW(A5289),'Clie-F'!$B$5:$Z$7000,13,0),"")</f>
        <v/>
      </c>
    </row>
    <row r="5296" spans="2:7" ht="30" customHeight="1" x14ac:dyDescent="0.3">
      <c r="B5296" s="113">
        <v>5290</v>
      </c>
      <c r="C5296" s="111"/>
      <c r="D5296" s="112"/>
      <c r="E5296" s="111" t="str">
        <f t="shared" ca="1" si="82"/>
        <v/>
      </c>
      <c r="F5296" s="2" t="str">
        <f>IFERROR(VLOOKUP($I$4&amp;"--"&amp;ROW(A5290),'Clie-F'!$B$5:$Z$7000,15,0),"")</f>
        <v/>
      </c>
      <c r="G5296" s="111" t="str">
        <f>IFERROR(VLOOKUP($I$4&amp;"--"&amp;ROW(A5290),'Clie-F'!$B$5:$Z$7000,13,0),"")</f>
        <v/>
      </c>
    </row>
    <row r="5297" spans="2:7" ht="30" customHeight="1" x14ac:dyDescent="0.3">
      <c r="B5297" s="113">
        <v>5291</v>
      </c>
      <c r="C5297" s="111"/>
      <c r="D5297" s="112"/>
      <c r="E5297" s="111" t="str">
        <f t="shared" ca="1" si="82"/>
        <v/>
      </c>
      <c r="F5297" s="2" t="str">
        <f>IFERROR(VLOOKUP($I$4&amp;"--"&amp;ROW(A5291),'Clie-F'!$B$5:$Z$7000,15,0),"")</f>
        <v/>
      </c>
      <c r="G5297" s="111" t="str">
        <f>IFERROR(VLOOKUP($I$4&amp;"--"&amp;ROW(A5291),'Clie-F'!$B$5:$Z$7000,13,0),"")</f>
        <v/>
      </c>
    </row>
    <row r="5298" spans="2:7" ht="30" customHeight="1" x14ac:dyDescent="0.3">
      <c r="B5298" s="113">
        <v>5292</v>
      </c>
      <c r="C5298" s="111"/>
      <c r="D5298" s="112"/>
      <c r="E5298" s="111" t="str">
        <f t="shared" ca="1" si="82"/>
        <v/>
      </c>
      <c r="F5298" s="2" t="str">
        <f>IFERROR(VLOOKUP($I$4&amp;"--"&amp;ROW(A5292),'Clie-F'!$B$5:$Z$7000,15,0),"")</f>
        <v/>
      </c>
      <c r="G5298" s="111" t="str">
        <f>IFERROR(VLOOKUP($I$4&amp;"--"&amp;ROW(A5292),'Clie-F'!$B$5:$Z$7000,13,0),"")</f>
        <v/>
      </c>
    </row>
    <row r="5299" spans="2:7" ht="30" customHeight="1" x14ac:dyDescent="0.3">
      <c r="B5299" s="113">
        <v>5293</v>
      </c>
      <c r="C5299" s="111"/>
      <c r="D5299" s="112"/>
      <c r="E5299" s="111" t="str">
        <f t="shared" ca="1" si="82"/>
        <v/>
      </c>
      <c r="F5299" s="2" t="str">
        <f>IFERROR(VLOOKUP($I$4&amp;"--"&amp;ROW(A5293),'Clie-F'!$B$5:$Z$7000,15,0),"")</f>
        <v/>
      </c>
      <c r="G5299" s="111" t="str">
        <f>IFERROR(VLOOKUP($I$4&amp;"--"&amp;ROW(A5293),'Clie-F'!$B$5:$Z$7000,13,0),"")</f>
        <v/>
      </c>
    </row>
    <row r="5300" spans="2:7" ht="30" customHeight="1" x14ac:dyDescent="0.3">
      <c r="B5300" s="113">
        <v>5294</v>
      </c>
      <c r="C5300" s="111"/>
      <c r="D5300" s="112"/>
      <c r="E5300" s="111" t="str">
        <f t="shared" ca="1" si="82"/>
        <v/>
      </c>
      <c r="F5300" s="2" t="str">
        <f>IFERROR(VLOOKUP($I$4&amp;"--"&amp;ROW(A5294),'Clie-F'!$B$5:$Z$7000,15,0),"")</f>
        <v/>
      </c>
      <c r="G5300" s="111" t="str">
        <f>IFERROR(VLOOKUP($I$4&amp;"--"&amp;ROW(A5294),'Clie-F'!$B$5:$Z$7000,13,0),"")</f>
        <v/>
      </c>
    </row>
    <row r="5301" spans="2:7" ht="30" customHeight="1" x14ac:dyDescent="0.3">
      <c r="B5301" s="113">
        <v>5295</v>
      </c>
      <c r="C5301" s="111"/>
      <c r="D5301" s="112"/>
      <c r="E5301" s="111" t="str">
        <f t="shared" ca="1" si="82"/>
        <v/>
      </c>
      <c r="F5301" s="2" t="str">
        <f>IFERROR(VLOOKUP($I$4&amp;"--"&amp;ROW(A5295),'Clie-F'!$B$5:$Z$7000,15,0),"")</f>
        <v/>
      </c>
      <c r="G5301" s="111" t="str">
        <f>IFERROR(VLOOKUP($I$4&amp;"--"&amp;ROW(A5295),'Clie-F'!$B$5:$Z$7000,13,0),"")</f>
        <v/>
      </c>
    </row>
    <row r="5302" spans="2:7" ht="30" customHeight="1" x14ac:dyDescent="0.3">
      <c r="B5302" s="113">
        <v>5296</v>
      </c>
      <c r="C5302" s="111"/>
      <c r="D5302" s="112"/>
      <c r="E5302" s="111" t="str">
        <f t="shared" ca="1" si="82"/>
        <v/>
      </c>
      <c r="F5302" s="2" t="str">
        <f>IFERROR(VLOOKUP($I$4&amp;"--"&amp;ROW(A5296),'Clie-F'!$B$5:$Z$7000,15,0),"")</f>
        <v/>
      </c>
      <c r="G5302" s="111" t="str">
        <f>IFERROR(VLOOKUP($I$4&amp;"--"&amp;ROW(A5296),'Clie-F'!$B$5:$Z$7000,13,0),"")</f>
        <v/>
      </c>
    </row>
    <row r="5303" spans="2:7" ht="30" customHeight="1" x14ac:dyDescent="0.3">
      <c r="B5303" s="113">
        <v>5297</v>
      </c>
      <c r="C5303" s="111"/>
      <c r="D5303" s="112"/>
      <c r="E5303" s="111" t="str">
        <f t="shared" ca="1" si="82"/>
        <v/>
      </c>
      <c r="F5303" s="2" t="str">
        <f>IFERROR(VLOOKUP($I$4&amp;"--"&amp;ROW(A5297),'Clie-F'!$B$5:$Z$7000,15,0),"")</f>
        <v/>
      </c>
      <c r="G5303" s="111" t="str">
        <f>IFERROR(VLOOKUP($I$4&amp;"--"&amp;ROW(A5297),'Clie-F'!$B$5:$Z$7000,13,0),"")</f>
        <v/>
      </c>
    </row>
    <row r="5304" spans="2:7" ht="30" customHeight="1" x14ac:dyDescent="0.3">
      <c r="B5304" s="113">
        <v>5298</v>
      </c>
      <c r="C5304" s="111"/>
      <c r="D5304" s="112"/>
      <c r="E5304" s="111" t="str">
        <f t="shared" ca="1" si="82"/>
        <v/>
      </c>
      <c r="F5304" s="2" t="str">
        <f>IFERROR(VLOOKUP($I$4&amp;"--"&amp;ROW(A5298),'Clie-F'!$B$5:$Z$7000,15,0),"")</f>
        <v/>
      </c>
      <c r="G5304" s="111" t="str">
        <f>IFERROR(VLOOKUP($I$4&amp;"--"&amp;ROW(A5298),'Clie-F'!$B$5:$Z$7000,13,0),"")</f>
        <v/>
      </c>
    </row>
    <row r="5305" spans="2:7" ht="30" customHeight="1" x14ac:dyDescent="0.3">
      <c r="B5305" s="113">
        <v>5299</v>
      </c>
      <c r="C5305" s="111"/>
      <c r="D5305" s="112"/>
      <c r="E5305" s="111" t="str">
        <f t="shared" ca="1" si="82"/>
        <v/>
      </c>
      <c r="F5305" s="2" t="str">
        <f>IFERROR(VLOOKUP($I$4&amp;"--"&amp;ROW(A5299),'Clie-F'!$B$5:$Z$7000,15,0),"")</f>
        <v/>
      </c>
      <c r="G5305" s="111" t="str">
        <f>IFERROR(VLOOKUP($I$4&amp;"--"&amp;ROW(A5299),'Clie-F'!$B$5:$Z$7000,13,0),"")</f>
        <v/>
      </c>
    </row>
    <row r="5306" spans="2:7" ht="30" customHeight="1" x14ac:dyDescent="0.3">
      <c r="B5306" s="113">
        <v>5300</v>
      </c>
      <c r="C5306" s="111"/>
      <c r="D5306" s="112"/>
      <c r="E5306" s="111" t="str">
        <f t="shared" ca="1" si="82"/>
        <v/>
      </c>
      <c r="F5306" s="2" t="str">
        <f>IFERROR(VLOOKUP($I$4&amp;"--"&amp;ROW(A5300),'Clie-F'!$B$5:$Z$7000,15,0),"")</f>
        <v/>
      </c>
      <c r="G5306" s="111" t="str">
        <f>IFERROR(VLOOKUP($I$4&amp;"--"&amp;ROW(A5300),'Clie-F'!$B$5:$Z$7000,13,0),"")</f>
        <v/>
      </c>
    </row>
    <row r="5307" spans="2:7" ht="30" customHeight="1" x14ac:dyDescent="0.3">
      <c r="B5307" s="113">
        <v>5301</v>
      </c>
      <c r="C5307" s="111"/>
      <c r="D5307" s="112"/>
      <c r="E5307" s="111" t="str">
        <f t="shared" ca="1" si="82"/>
        <v/>
      </c>
      <c r="F5307" s="2" t="str">
        <f>IFERROR(VLOOKUP($I$4&amp;"--"&amp;ROW(A5301),'Clie-F'!$B$5:$Z$7000,15,0),"")</f>
        <v/>
      </c>
      <c r="G5307" s="111" t="str">
        <f>IFERROR(VLOOKUP($I$4&amp;"--"&amp;ROW(A5301),'Clie-F'!$B$5:$Z$7000,13,0),"")</f>
        <v/>
      </c>
    </row>
    <row r="5308" spans="2:7" ht="30" customHeight="1" x14ac:dyDescent="0.3">
      <c r="B5308" s="113">
        <v>5302</v>
      </c>
      <c r="C5308" s="111"/>
      <c r="D5308" s="112"/>
      <c r="E5308" s="111" t="str">
        <f t="shared" ca="1" si="82"/>
        <v/>
      </c>
      <c r="F5308" s="2" t="str">
        <f>IFERROR(VLOOKUP($I$4&amp;"--"&amp;ROW(A5302),'Clie-F'!$B$5:$Z$7000,15,0),"")</f>
        <v/>
      </c>
      <c r="G5308" s="111" t="str">
        <f>IFERROR(VLOOKUP($I$4&amp;"--"&amp;ROW(A5302),'Clie-F'!$B$5:$Z$7000,13,0),"")</f>
        <v/>
      </c>
    </row>
    <row r="5309" spans="2:7" ht="30" customHeight="1" x14ac:dyDescent="0.3">
      <c r="B5309" s="113">
        <v>5303</v>
      </c>
      <c r="C5309" s="111"/>
      <c r="D5309" s="112"/>
      <c r="E5309" s="111" t="str">
        <f t="shared" ca="1" si="82"/>
        <v/>
      </c>
      <c r="F5309" s="2" t="str">
        <f>IFERROR(VLOOKUP($I$4&amp;"--"&amp;ROW(A5303),'Clie-F'!$B$5:$Z$7000,15,0),"")</f>
        <v/>
      </c>
      <c r="G5309" s="111" t="str">
        <f>IFERROR(VLOOKUP($I$4&amp;"--"&amp;ROW(A5303),'Clie-F'!$B$5:$Z$7000,13,0),"")</f>
        <v/>
      </c>
    </row>
    <row r="5310" spans="2:7" ht="30" customHeight="1" x14ac:dyDescent="0.3">
      <c r="B5310" s="113">
        <v>5304</v>
      </c>
      <c r="C5310" s="111"/>
      <c r="D5310" s="112"/>
      <c r="E5310" s="111" t="str">
        <f t="shared" ca="1" si="82"/>
        <v/>
      </c>
      <c r="F5310" s="2" t="str">
        <f>IFERROR(VLOOKUP($I$4&amp;"--"&amp;ROW(A5304),'Clie-F'!$B$5:$Z$7000,15,0),"")</f>
        <v/>
      </c>
      <c r="G5310" s="111" t="str">
        <f>IFERROR(VLOOKUP($I$4&amp;"--"&amp;ROW(A5304),'Clie-F'!$B$5:$Z$7000,13,0),"")</f>
        <v/>
      </c>
    </row>
    <row r="5311" spans="2:7" ht="30" customHeight="1" x14ac:dyDescent="0.3">
      <c r="B5311" s="113">
        <v>5305</v>
      </c>
      <c r="C5311" s="111"/>
      <c r="D5311" s="112"/>
      <c r="E5311" s="111" t="str">
        <f t="shared" ref="E5311:E5374" ca="1" si="83">IF(D5311,DATEDIF(D5311,TODAY(),"Y"),"")</f>
        <v/>
      </c>
      <c r="F5311" s="2" t="str">
        <f>IFERROR(VLOOKUP($I$4&amp;"--"&amp;ROW(A5305),'Clie-F'!$B$5:$Z$7000,15,0),"")</f>
        <v/>
      </c>
      <c r="G5311" s="111" t="str">
        <f>IFERROR(VLOOKUP($I$4&amp;"--"&amp;ROW(A5305),'Clie-F'!$B$5:$Z$7000,13,0),"")</f>
        <v/>
      </c>
    </row>
    <row r="5312" spans="2:7" ht="30" customHeight="1" x14ac:dyDescent="0.3">
      <c r="B5312" s="113">
        <v>5306</v>
      </c>
      <c r="C5312" s="111"/>
      <c r="D5312" s="112"/>
      <c r="E5312" s="111" t="str">
        <f t="shared" ca="1" si="83"/>
        <v/>
      </c>
      <c r="F5312" s="2" t="str">
        <f>IFERROR(VLOOKUP($I$4&amp;"--"&amp;ROW(A5306),'Clie-F'!$B$5:$Z$7000,15,0),"")</f>
        <v/>
      </c>
      <c r="G5312" s="111" t="str">
        <f>IFERROR(VLOOKUP($I$4&amp;"--"&amp;ROW(A5306),'Clie-F'!$B$5:$Z$7000,13,0),"")</f>
        <v/>
      </c>
    </row>
    <row r="5313" spans="2:7" ht="30" customHeight="1" x14ac:dyDescent="0.3">
      <c r="B5313" s="113">
        <v>5307</v>
      </c>
      <c r="C5313" s="111"/>
      <c r="D5313" s="112"/>
      <c r="E5313" s="111" t="str">
        <f t="shared" ca="1" si="83"/>
        <v/>
      </c>
      <c r="F5313" s="2" t="str">
        <f>IFERROR(VLOOKUP($I$4&amp;"--"&amp;ROW(A5307),'Clie-F'!$B$5:$Z$7000,15,0),"")</f>
        <v/>
      </c>
      <c r="G5313" s="111" t="str">
        <f>IFERROR(VLOOKUP($I$4&amp;"--"&amp;ROW(A5307),'Clie-F'!$B$5:$Z$7000,13,0),"")</f>
        <v/>
      </c>
    </row>
    <row r="5314" spans="2:7" ht="30" customHeight="1" x14ac:dyDescent="0.3">
      <c r="B5314" s="113">
        <v>5308</v>
      </c>
      <c r="C5314" s="111"/>
      <c r="D5314" s="112"/>
      <c r="E5314" s="111" t="str">
        <f t="shared" ca="1" si="83"/>
        <v/>
      </c>
      <c r="F5314" s="2" t="str">
        <f>IFERROR(VLOOKUP($I$4&amp;"--"&amp;ROW(A5308),'Clie-F'!$B$5:$Z$7000,15,0),"")</f>
        <v/>
      </c>
      <c r="G5314" s="111" t="str">
        <f>IFERROR(VLOOKUP($I$4&amp;"--"&amp;ROW(A5308),'Clie-F'!$B$5:$Z$7000,13,0),"")</f>
        <v/>
      </c>
    </row>
    <row r="5315" spans="2:7" ht="30" customHeight="1" x14ac:dyDescent="0.3">
      <c r="B5315" s="113">
        <v>5309</v>
      </c>
      <c r="C5315" s="111"/>
      <c r="D5315" s="112"/>
      <c r="E5315" s="111" t="str">
        <f t="shared" ca="1" si="83"/>
        <v/>
      </c>
      <c r="F5315" s="2" t="str">
        <f>IFERROR(VLOOKUP($I$4&amp;"--"&amp;ROW(A5309),'Clie-F'!$B$5:$Z$7000,15,0),"")</f>
        <v/>
      </c>
      <c r="G5315" s="111" t="str">
        <f>IFERROR(VLOOKUP($I$4&amp;"--"&amp;ROW(A5309),'Clie-F'!$B$5:$Z$7000,13,0),"")</f>
        <v/>
      </c>
    </row>
    <row r="5316" spans="2:7" ht="30" customHeight="1" x14ac:dyDescent="0.3">
      <c r="B5316" s="113">
        <v>5310</v>
      </c>
      <c r="C5316" s="111"/>
      <c r="D5316" s="112"/>
      <c r="E5316" s="111" t="str">
        <f t="shared" ca="1" si="83"/>
        <v/>
      </c>
      <c r="F5316" s="2" t="str">
        <f>IFERROR(VLOOKUP($I$4&amp;"--"&amp;ROW(A5310),'Clie-F'!$B$5:$Z$7000,15,0),"")</f>
        <v/>
      </c>
      <c r="G5316" s="111" t="str">
        <f>IFERROR(VLOOKUP($I$4&amp;"--"&amp;ROW(A5310),'Clie-F'!$B$5:$Z$7000,13,0),"")</f>
        <v/>
      </c>
    </row>
    <row r="5317" spans="2:7" ht="30" customHeight="1" x14ac:dyDescent="0.3">
      <c r="B5317" s="113">
        <v>5311</v>
      </c>
      <c r="C5317" s="111"/>
      <c r="D5317" s="112"/>
      <c r="E5317" s="111" t="str">
        <f t="shared" ca="1" si="83"/>
        <v/>
      </c>
      <c r="F5317" s="2" t="str">
        <f>IFERROR(VLOOKUP($I$4&amp;"--"&amp;ROW(A5311),'Clie-F'!$B$5:$Z$7000,15,0),"")</f>
        <v/>
      </c>
      <c r="G5317" s="111" t="str">
        <f>IFERROR(VLOOKUP($I$4&amp;"--"&amp;ROW(A5311),'Clie-F'!$B$5:$Z$7000,13,0),"")</f>
        <v/>
      </c>
    </row>
    <row r="5318" spans="2:7" ht="30" customHeight="1" x14ac:dyDescent="0.3">
      <c r="B5318" s="113">
        <v>5312</v>
      </c>
      <c r="C5318" s="111"/>
      <c r="D5318" s="112"/>
      <c r="E5318" s="111" t="str">
        <f t="shared" ca="1" si="83"/>
        <v/>
      </c>
      <c r="F5318" s="2" t="str">
        <f>IFERROR(VLOOKUP($I$4&amp;"--"&amp;ROW(A5312),'Clie-F'!$B$5:$Z$7000,15,0),"")</f>
        <v/>
      </c>
      <c r="G5318" s="111" t="str">
        <f>IFERROR(VLOOKUP($I$4&amp;"--"&amp;ROW(A5312),'Clie-F'!$B$5:$Z$7000,13,0),"")</f>
        <v/>
      </c>
    </row>
    <row r="5319" spans="2:7" ht="30" customHeight="1" x14ac:dyDescent="0.3">
      <c r="B5319" s="113">
        <v>5313</v>
      </c>
      <c r="C5319" s="111"/>
      <c r="D5319" s="112"/>
      <c r="E5319" s="111" t="str">
        <f t="shared" ca="1" si="83"/>
        <v/>
      </c>
      <c r="F5319" s="2" t="str">
        <f>IFERROR(VLOOKUP($I$4&amp;"--"&amp;ROW(A5313),'Clie-F'!$B$5:$Z$7000,15,0),"")</f>
        <v/>
      </c>
      <c r="G5319" s="111" t="str">
        <f>IFERROR(VLOOKUP($I$4&amp;"--"&amp;ROW(A5313),'Clie-F'!$B$5:$Z$7000,13,0),"")</f>
        <v/>
      </c>
    </row>
    <row r="5320" spans="2:7" ht="30" customHeight="1" x14ac:dyDescent="0.3">
      <c r="B5320" s="113">
        <v>5314</v>
      </c>
      <c r="C5320" s="111"/>
      <c r="D5320" s="112"/>
      <c r="E5320" s="111" t="str">
        <f t="shared" ca="1" si="83"/>
        <v/>
      </c>
      <c r="F5320" s="2" t="str">
        <f>IFERROR(VLOOKUP($I$4&amp;"--"&amp;ROW(A5314),'Clie-F'!$B$5:$Z$7000,15,0),"")</f>
        <v/>
      </c>
      <c r="G5320" s="111" t="str">
        <f>IFERROR(VLOOKUP($I$4&amp;"--"&amp;ROW(A5314),'Clie-F'!$B$5:$Z$7000,13,0),"")</f>
        <v/>
      </c>
    </row>
    <row r="5321" spans="2:7" ht="30" customHeight="1" x14ac:dyDescent="0.3">
      <c r="B5321" s="113">
        <v>5315</v>
      </c>
      <c r="C5321" s="111"/>
      <c r="D5321" s="112"/>
      <c r="E5321" s="111" t="str">
        <f t="shared" ca="1" si="83"/>
        <v/>
      </c>
      <c r="F5321" s="2" t="str">
        <f>IFERROR(VLOOKUP($I$4&amp;"--"&amp;ROW(A5315),'Clie-F'!$B$5:$Z$7000,15,0),"")</f>
        <v/>
      </c>
      <c r="G5321" s="111" t="str">
        <f>IFERROR(VLOOKUP($I$4&amp;"--"&amp;ROW(A5315),'Clie-F'!$B$5:$Z$7000,13,0),"")</f>
        <v/>
      </c>
    </row>
    <row r="5322" spans="2:7" ht="30" customHeight="1" x14ac:dyDescent="0.3">
      <c r="B5322" s="113">
        <v>5316</v>
      </c>
      <c r="C5322" s="111"/>
      <c r="D5322" s="112"/>
      <c r="E5322" s="111" t="str">
        <f t="shared" ca="1" si="83"/>
        <v/>
      </c>
      <c r="F5322" s="2" t="str">
        <f>IFERROR(VLOOKUP($I$4&amp;"--"&amp;ROW(A5316),'Clie-F'!$B$5:$Z$7000,15,0),"")</f>
        <v/>
      </c>
      <c r="G5322" s="111" t="str">
        <f>IFERROR(VLOOKUP($I$4&amp;"--"&amp;ROW(A5316),'Clie-F'!$B$5:$Z$7000,13,0),"")</f>
        <v/>
      </c>
    </row>
    <row r="5323" spans="2:7" ht="30" customHeight="1" x14ac:dyDescent="0.3">
      <c r="B5323" s="113">
        <v>5317</v>
      </c>
      <c r="C5323" s="111"/>
      <c r="D5323" s="112"/>
      <c r="E5323" s="111" t="str">
        <f t="shared" ca="1" si="83"/>
        <v/>
      </c>
      <c r="F5323" s="2" t="str">
        <f>IFERROR(VLOOKUP($I$4&amp;"--"&amp;ROW(A5317),'Clie-F'!$B$5:$Z$7000,15,0),"")</f>
        <v/>
      </c>
      <c r="G5323" s="111" t="str">
        <f>IFERROR(VLOOKUP($I$4&amp;"--"&amp;ROW(A5317),'Clie-F'!$B$5:$Z$7000,13,0),"")</f>
        <v/>
      </c>
    </row>
    <row r="5324" spans="2:7" ht="30" customHeight="1" x14ac:dyDescent="0.3">
      <c r="B5324" s="113">
        <v>5318</v>
      </c>
      <c r="C5324" s="111"/>
      <c r="D5324" s="112"/>
      <c r="E5324" s="111" t="str">
        <f t="shared" ca="1" si="83"/>
        <v/>
      </c>
      <c r="F5324" s="2" t="str">
        <f>IFERROR(VLOOKUP($I$4&amp;"--"&amp;ROW(A5318),'Clie-F'!$B$5:$Z$7000,15,0),"")</f>
        <v/>
      </c>
      <c r="G5324" s="111" t="str">
        <f>IFERROR(VLOOKUP($I$4&amp;"--"&amp;ROW(A5318),'Clie-F'!$B$5:$Z$7000,13,0),"")</f>
        <v/>
      </c>
    </row>
    <row r="5325" spans="2:7" ht="30" customHeight="1" x14ac:dyDescent="0.3">
      <c r="B5325" s="113">
        <v>5319</v>
      </c>
      <c r="C5325" s="111"/>
      <c r="D5325" s="112"/>
      <c r="E5325" s="111" t="str">
        <f t="shared" ca="1" si="83"/>
        <v/>
      </c>
      <c r="F5325" s="2" t="str">
        <f>IFERROR(VLOOKUP($I$4&amp;"--"&amp;ROW(A5319),'Clie-F'!$B$5:$Z$7000,15,0),"")</f>
        <v/>
      </c>
      <c r="G5325" s="111" t="str">
        <f>IFERROR(VLOOKUP($I$4&amp;"--"&amp;ROW(A5319),'Clie-F'!$B$5:$Z$7000,13,0),"")</f>
        <v/>
      </c>
    </row>
    <row r="5326" spans="2:7" ht="30" customHeight="1" x14ac:dyDescent="0.3">
      <c r="B5326" s="113">
        <v>5320</v>
      </c>
      <c r="C5326" s="111"/>
      <c r="D5326" s="112"/>
      <c r="E5326" s="111" t="str">
        <f t="shared" ca="1" si="83"/>
        <v/>
      </c>
      <c r="F5326" s="2" t="str">
        <f>IFERROR(VLOOKUP($I$4&amp;"--"&amp;ROW(A5320),'Clie-F'!$B$5:$Z$7000,15,0),"")</f>
        <v/>
      </c>
      <c r="G5326" s="111" t="str">
        <f>IFERROR(VLOOKUP($I$4&amp;"--"&amp;ROW(A5320),'Clie-F'!$B$5:$Z$7000,13,0),"")</f>
        <v/>
      </c>
    </row>
    <row r="5327" spans="2:7" ht="30" customHeight="1" x14ac:dyDescent="0.3">
      <c r="B5327" s="113">
        <v>5321</v>
      </c>
      <c r="C5327" s="111"/>
      <c r="D5327" s="112"/>
      <c r="E5327" s="111" t="str">
        <f t="shared" ca="1" si="83"/>
        <v/>
      </c>
      <c r="F5327" s="2" t="str">
        <f>IFERROR(VLOOKUP($I$4&amp;"--"&amp;ROW(A5321),'Clie-F'!$B$5:$Z$7000,15,0),"")</f>
        <v/>
      </c>
      <c r="G5327" s="111" t="str">
        <f>IFERROR(VLOOKUP($I$4&amp;"--"&amp;ROW(A5321),'Clie-F'!$B$5:$Z$7000,13,0),"")</f>
        <v/>
      </c>
    </row>
    <row r="5328" spans="2:7" ht="30" customHeight="1" x14ac:dyDescent="0.3">
      <c r="B5328" s="113">
        <v>5322</v>
      </c>
      <c r="C5328" s="111"/>
      <c r="D5328" s="112"/>
      <c r="E5328" s="111" t="str">
        <f t="shared" ca="1" si="83"/>
        <v/>
      </c>
      <c r="F5328" s="2" t="str">
        <f>IFERROR(VLOOKUP($I$4&amp;"--"&amp;ROW(A5322),'Clie-F'!$B$5:$Z$7000,15,0),"")</f>
        <v/>
      </c>
      <c r="G5328" s="111" t="str">
        <f>IFERROR(VLOOKUP($I$4&amp;"--"&amp;ROW(A5322),'Clie-F'!$B$5:$Z$7000,13,0),"")</f>
        <v/>
      </c>
    </row>
    <row r="5329" spans="2:7" ht="30" customHeight="1" x14ac:dyDescent="0.3">
      <c r="B5329" s="113">
        <v>5323</v>
      </c>
      <c r="C5329" s="111"/>
      <c r="D5329" s="112"/>
      <c r="E5329" s="111" t="str">
        <f t="shared" ca="1" si="83"/>
        <v/>
      </c>
      <c r="F5329" s="2" t="str">
        <f>IFERROR(VLOOKUP($I$4&amp;"--"&amp;ROW(A5323),'Clie-F'!$B$5:$Z$7000,15,0),"")</f>
        <v/>
      </c>
      <c r="G5329" s="111" t="str">
        <f>IFERROR(VLOOKUP($I$4&amp;"--"&amp;ROW(A5323),'Clie-F'!$B$5:$Z$7000,13,0),"")</f>
        <v/>
      </c>
    </row>
    <row r="5330" spans="2:7" ht="30" customHeight="1" x14ac:dyDescent="0.3">
      <c r="B5330" s="113">
        <v>5324</v>
      </c>
      <c r="C5330" s="111"/>
      <c r="D5330" s="112"/>
      <c r="E5330" s="111" t="str">
        <f t="shared" ca="1" si="83"/>
        <v/>
      </c>
      <c r="F5330" s="2" t="str">
        <f>IFERROR(VLOOKUP($I$4&amp;"--"&amp;ROW(A5324),'Clie-F'!$B$5:$Z$7000,15,0),"")</f>
        <v/>
      </c>
      <c r="G5330" s="111" t="str">
        <f>IFERROR(VLOOKUP($I$4&amp;"--"&amp;ROW(A5324),'Clie-F'!$B$5:$Z$7000,13,0),"")</f>
        <v/>
      </c>
    </row>
    <row r="5331" spans="2:7" ht="30" customHeight="1" x14ac:dyDescent="0.3">
      <c r="B5331" s="113">
        <v>5325</v>
      </c>
      <c r="C5331" s="111"/>
      <c r="D5331" s="112"/>
      <c r="E5331" s="111" t="str">
        <f t="shared" ca="1" si="83"/>
        <v/>
      </c>
      <c r="F5331" s="2" t="str">
        <f>IFERROR(VLOOKUP($I$4&amp;"--"&amp;ROW(A5325),'Clie-F'!$B$5:$Z$7000,15,0),"")</f>
        <v/>
      </c>
      <c r="G5331" s="111" t="str">
        <f>IFERROR(VLOOKUP($I$4&amp;"--"&amp;ROW(A5325),'Clie-F'!$B$5:$Z$7000,13,0),"")</f>
        <v/>
      </c>
    </row>
    <row r="5332" spans="2:7" ht="30" customHeight="1" x14ac:dyDescent="0.3">
      <c r="B5332" s="113">
        <v>5326</v>
      </c>
      <c r="C5332" s="111"/>
      <c r="D5332" s="112"/>
      <c r="E5332" s="111" t="str">
        <f t="shared" ca="1" si="83"/>
        <v/>
      </c>
      <c r="F5332" s="2" t="str">
        <f>IFERROR(VLOOKUP($I$4&amp;"--"&amp;ROW(A5326),'Clie-F'!$B$5:$Z$7000,15,0),"")</f>
        <v/>
      </c>
      <c r="G5332" s="111" t="str">
        <f>IFERROR(VLOOKUP($I$4&amp;"--"&amp;ROW(A5326),'Clie-F'!$B$5:$Z$7000,13,0),"")</f>
        <v/>
      </c>
    </row>
    <row r="5333" spans="2:7" ht="30" customHeight="1" x14ac:dyDescent="0.3">
      <c r="B5333" s="113">
        <v>5327</v>
      </c>
      <c r="C5333" s="111"/>
      <c r="D5333" s="112"/>
      <c r="E5333" s="111" t="str">
        <f t="shared" ca="1" si="83"/>
        <v/>
      </c>
      <c r="F5333" s="2" t="str">
        <f>IFERROR(VLOOKUP($I$4&amp;"--"&amp;ROW(A5327),'Clie-F'!$B$5:$Z$7000,15,0),"")</f>
        <v/>
      </c>
      <c r="G5333" s="111" t="str">
        <f>IFERROR(VLOOKUP($I$4&amp;"--"&amp;ROW(A5327),'Clie-F'!$B$5:$Z$7000,13,0),"")</f>
        <v/>
      </c>
    </row>
    <row r="5334" spans="2:7" ht="30" customHeight="1" x14ac:dyDescent="0.3">
      <c r="B5334" s="113">
        <v>5328</v>
      </c>
      <c r="C5334" s="111"/>
      <c r="D5334" s="112"/>
      <c r="E5334" s="111" t="str">
        <f t="shared" ca="1" si="83"/>
        <v/>
      </c>
      <c r="F5334" s="2" t="str">
        <f>IFERROR(VLOOKUP($I$4&amp;"--"&amp;ROW(A5328),'Clie-F'!$B$5:$Z$7000,15,0),"")</f>
        <v/>
      </c>
      <c r="G5334" s="111" t="str">
        <f>IFERROR(VLOOKUP($I$4&amp;"--"&amp;ROW(A5328),'Clie-F'!$B$5:$Z$7000,13,0),"")</f>
        <v/>
      </c>
    </row>
    <row r="5335" spans="2:7" ht="30" customHeight="1" x14ac:dyDescent="0.3">
      <c r="B5335" s="113">
        <v>5329</v>
      </c>
      <c r="C5335" s="111"/>
      <c r="D5335" s="112"/>
      <c r="E5335" s="111" t="str">
        <f t="shared" ca="1" si="83"/>
        <v/>
      </c>
      <c r="F5335" s="2" t="str">
        <f>IFERROR(VLOOKUP($I$4&amp;"--"&amp;ROW(A5329),'Clie-F'!$B$5:$Z$7000,15,0),"")</f>
        <v/>
      </c>
      <c r="G5335" s="111" t="str">
        <f>IFERROR(VLOOKUP($I$4&amp;"--"&amp;ROW(A5329),'Clie-F'!$B$5:$Z$7000,13,0),"")</f>
        <v/>
      </c>
    </row>
    <row r="5336" spans="2:7" ht="30" customHeight="1" x14ac:dyDescent="0.3">
      <c r="B5336" s="113">
        <v>5330</v>
      </c>
      <c r="C5336" s="111"/>
      <c r="D5336" s="112"/>
      <c r="E5336" s="111" t="str">
        <f t="shared" ca="1" si="83"/>
        <v/>
      </c>
      <c r="F5336" s="2" t="str">
        <f>IFERROR(VLOOKUP($I$4&amp;"--"&amp;ROW(A5330),'Clie-F'!$B$5:$Z$7000,15,0),"")</f>
        <v/>
      </c>
      <c r="G5336" s="111" t="str">
        <f>IFERROR(VLOOKUP($I$4&amp;"--"&amp;ROW(A5330),'Clie-F'!$B$5:$Z$7000,13,0),"")</f>
        <v/>
      </c>
    </row>
    <row r="5337" spans="2:7" ht="30" customHeight="1" x14ac:dyDescent="0.3">
      <c r="B5337" s="113">
        <v>5331</v>
      </c>
      <c r="C5337" s="111"/>
      <c r="D5337" s="112"/>
      <c r="E5337" s="111" t="str">
        <f t="shared" ca="1" si="83"/>
        <v/>
      </c>
      <c r="F5337" s="2" t="str">
        <f>IFERROR(VLOOKUP($I$4&amp;"--"&amp;ROW(A5331),'Clie-F'!$B$5:$Z$7000,15,0),"")</f>
        <v/>
      </c>
      <c r="G5337" s="111" t="str">
        <f>IFERROR(VLOOKUP($I$4&amp;"--"&amp;ROW(A5331),'Clie-F'!$B$5:$Z$7000,13,0),"")</f>
        <v/>
      </c>
    </row>
    <row r="5338" spans="2:7" ht="30" customHeight="1" x14ac:dyDescent="0.3">
      <c r="B5338" s="113">
        <v>5332</v>
      </c>
      <c r="C5338" s="111"/>
      <c r="D5338" s="112"/>
      <c r="E5338" s="111" t="str">
        <f t="shared" ca="1" si="83"/>
        <v/>
      </c>
      <c r="F5338" s="2" t="str">
        <f>IFERROR(VLOOKUP($I$4&amp;"--"&amp;ROW(A5332),'Clie-F'!$B$5:$Z$7000,15,0),"")</f>
        <v/>
      </c>
      <c r="G5338" s="111" t="str">
        <f>IFERROR(VLOOKUP($I$4&amp;"--"&amp;ROW(A5332),'Clie-F'!$B$5:$Z$7000,13,0),"")</f>
        <v/>
      </c>
    </row>
    <row r="5339" spans="2:7" ht="30" customHeight="1" x14ac:dyDescent="0.3">
      <c r="B5339" s="113">
        <v>5333</v>
      </c>
      <c r="C5339" s="111"/>
      <c r="D5339" s="112"/>
      <c r="E5339" s="111" t="str">
        <f t="shared" ca="1" si="83"/>
        <v/>
      </c>
      <c r="F5339" s="2" t="str">
        <f>IFERROR(VLOOKUP($I$4&amp;"--"&amp;ROW(A5333),'Clie-F'!$B$5:$Z$7000,15,0),"")</f>
        <v/>
      </c>
      <c r="G5339" s="111" t="str">
        <f>IFERROR(VLOOKUP($I$4&amp;"--"&amp;ROW(A5333),'Clie-F'!$B$5:$Z$7000,13,0),"")</f>
        <v/>
      </c>
    </row>
    <row r="5340" spans="2:7" ht="30" customHeight="1" x14ac:dyDescent="0.3">
      <c r="B5340" s="113">
        <v>5334</v>
      </c>
      <c r="C5340" s="111"/>
      <c r="D5340" s="112"/>
      <c r="E5340" s="111" t="str">
        <f t="shared" ca="1" si="83"/>
        <v/>
      </c>
      <c r="F5340" s="2" t="str">
        <f>IFERROR(VLOOKUP($I$4&amp;"--"&amp;ROW(A5334),'Clie-F'!$B$5:$Z$7000,15,0),"")</f>
        <v/>
      </c>
      <c r="G5340" s="111" t="str">
        <f>IFERROR(VLOOKUP($I$4&amp;"--"&amp;ROW(A5334),'Clie-F'!$B$5:$Z$7000,13,0),"")</f>
        <v/>
      </c>
    </row>
    <row r="5341" spans="2:7" ht="30" customHeight="1" x14ac:dyDescent="0.3">
      <c r="B5341" s="113">
        <v>5335</v>
      </c>
      <c r="C5341" s="111"/>
      <c r="D5341" s="112"/>
      <c r="E5341" s="111" t="str">
        <f t="shared" ca="1" si="83"/>
        <v/>
      </c>
      <c r="F5341" s="2" t="str">
        <f>IFERROR(VLOOKUP($I$4&amp;"--"&amp;ROW(A5335),'Clie-F'!$B$5:$Z$7000,15,0),"")</f>
        <v/>
      </c>
      <c r="G5341" s="111" t="str">
        <f>IFERROR(VLOOKUP($I$4&amp;"--"&amp;ROW(A5335),'Clie-F'!$B$5:$Z$7000,13,0),"")</f>
        <v/>
      </c>
    </row>
    <row r="5342" spans="2:7" ht="30" customHeight="1" x14ac:dyDescent="0.3">
      <c r="B5342" s="113">
        <v>5336</v>
      </c>
      <c r="C5342" s="111"/>
      <c r="D5342" s="112"/>
      <c r="E5342" s="111" t="str">
        <f t="shared" ca="1" si="83"/>
        <v/>
      </c>
      <c r="F5342" s="2" t="str">
        <f>IFERROR(VLOOKUP($I$4&amp;"--"&amp;ROW(A5336),'Clie-F'!$B$5:$Z$7000,15,0),"")</f>
        <v/>
      </c>
      <c r="G5342" s="111" t="str">
        <f>IFERROR(VLOOKUP($I$4&amp;"--"&amp;ROW(A5336),'Clie-F'!$B$5:$Z$7000,13,0),"")</f>
        <v/>
      </c>
    </row>
    <row r="5343" spans="2:7" ht="30" customHeight="1" x14ac:dyDescent="0.3">
      <c r="B5343" s="113">
        <v>5337</v>
      </c>
      <c r="C5343" s="111"/>
      <c r="D5343" s="112"/>
      <c r="E5343" s="111" t="str">
        <f t="shared" ca="1" si="83"/>
        <v/>
      </c>
      <c r="F5343" s="2" t="str">
        <f>IFERROR(VLOOKUP($I$4&amp;"--"&amp;ROW(A5337),'Clie-F'!$B$5:$Z$7000,15,0),"")</f>
        <v/>
      </c>
      <c r="G5343" s="111" t="str">
        <f>IFERROR(VLOOKUP($I$4&amp;"--"&amp;ROW(A5337),'Clie-F'!$B$5:$Z$7000,13,0),"")</f>
        <v/>
      </c>
    </row>
    <row r="5344" spans="2:7" ht="30" customHeight="1" x14ac:dyDescent="0.3">
      <c r="B5344" s="113">
        <v>5338</v>
      </c>
      <c r="C5344" s="111"/>
      <c r="D5344" s="112"/>
      <c r="E5344" s="111" t="str">
        <f t="shared" ca="1" si="83"/>
        <v/>
      </c>
      <c r="F5344" s="2" t="str">
        <f>IFERROR(VLOOKUP($I$4&amp;"--"&amp;ROW(A5338),'Clie-F'!$B$5:$Z$7000,15,0),"")</f>
        <v/>
      </c>
      <c r="G5344" s="111" t="str">
        <f>IFERROR(VLOOKUP($I$4&amp;"--"&amp;ROW(A5338),'Clie-F'!$B$5:$Z$7000,13,0),"")</f>
        <v/>
      </c>
    </row>
    <row r="5345" spans="2:7" ht="30" customHeight="1" x14ac:dyDescent="0.3">
      <c r="B5345" s="113">
        <v>5339</v>
      </c>
      <c r="C5345" s="111"/>
      <c r="D5345" s="112"/>
      <c r="E5345" s="111" t="str">
        <f t="shared" ca="1" si="83"/>
        <v/>
      </c>
      <c r="F5345" s="2" t="str">
        <f>IFERROR(VLOOKUP($I$4&amp;"--"&amp;ROW(A5339),'Clie-F'!$B$5:$Z$7000,15,0),"")</f>
        <v/>
      </c>
      <c r="G5345" s="111" t="str">
        <f>IFERROR(VLOOKUP($I$4&amp;"--"&amp;ROW(A5339),'Clie-F'!$B$5:$Z$7000,13,0),"")</f>
        <v/>
      </c>
    </row>
    <row r="5346" spans="2:7" ht="30" customHeight="1" x14ac:dyDescent="0.3">
      <c r="B5346" s="113">
        <v>5340</v>
      </c>
      <c r="C5346" s="111"/>
      <c r="D5346" s="112"/>
      <c r="E5346" s="111" t="str">
        <f t="shared" ca="1" si="83"/>
        <v/>
      </c>
      <c r="F5346" s="2" t="str">
        <f>IFERROR(VLOOKUP($I$4&amp;"--"&amp;ROW(A5340),'Clie-F'!$B$5:$Z$7000,15,0),"")</f>
        <v/>
      </c>
      <c r="G5346" s="111" t="str">
        <f>IFERROR(VLOOKUP($I$4&amp;"--"&amp;ROW(A5340),'Clie-F'!$B$5:$Z$7000,13,0),"")</f>
        <v/>
      </c>
    </row>
    <row r="5347" spans="2:7" ht="30" customHeight="1" x14ac:dyDescent="0.3">
      <c r="B5347" s="113">
        <v>5341</v>
      </c>
      <c r="C5347" s="111"/>
      <c r="D5347" s="112"/>
      <c r="E5347" s="111" t="str">
        <f t="shared" ca="1" si="83"/>
        <v/>
      </c>
      <c r="F5347" s="2" t="str">
        <f>IFERROR(VLOOKUP($I$4&amp;"--"&amp;ROW(A5341),'Clie-F'!$B$5:$Z$7000,15,0),"")</f>
        <v/>
      </c>
      <c r="G5347" s="111" t="str">
        <f>IFERROR(VLOOKUP($I$4&amp;"--"&amp;ROW(A5341),'Clie-F'!$B$5:$Z$7000,13,0),"")</f>
        <v/>
      </c>
    </row>
    <row r="5348" spans="2:7" ht="30" customHeight="1" x14ac:dyDescent="0.3">
      <c r="B5348" s="113">
        <v>5342</v>
      </c>
      <c r="C5348" s="111"/>
      <c r="D5348" s="112"/>
      <c r="E5348" s="111" t="str">
        <f t="shared" ca="1" si="83"/>
        <v/>
      </c>
      <c r="F5348" s="2" t="str">
        <f>IFERROR(VLOOKUP($I$4&amp;"--"&amp;ROW(A5342),'Clie-F'!$B$5:$Z$7000,15,0),"")</f>
        <v/>
      </c>
      <c r="G5348" s="111" t="str">
        <f>IFERROR(VLOOKUP($I$4&amp;"--"&amp;ROW(A5342),'Clie-F'!$B$5:$Z$7000,13,0),"")</f>
        <v/>
      </c>
    </row>
    <row r="5349" spans="2:7" ht="30" customHeight="1" x14ac:dyDescent="0.3">
      <c r="B5349" s="113">
        <v>5343</v>
      </c>
      <c r="C5349" s="111"/>
      <c r="D5349" s="112"/>
      <c r="E5349" s="111" t="str">
        <f t="shared" ca="1" si="83"/>
        <v/>
      </c>
      <c r="F5349" s="2" t="str">
        <f>IFERROR(VLOOKUP($I$4&amp;"--"&amp;ROW(A5343),'Clie-F'!$B$5:$Z$7000,15,0),"")</f>
        <v/>
      </c>
      <c r="G5349" s="111" t="str">
        <f>IFERROR(VLOOKUP($I$4&amp;"--"&amp;ROW(A5343),'Clie-F'!$B$5:$Z$7000,13,0),"")</f>
        <v/>
      </c>
    </row>
    <row r="5350" spans="2:7" ht="30" customHeight="1" x14ac:dyDescent="0.3">
      <c r="B5350" s="113">
        <v>5344</v>
      </c>
      <c r="C5350" s="111"/>
      <c r="D5350" s="112"/>
      <c r="E5350" s="111" t="str">
        <f t="shared" ca="1" si="83"/>
        <v/>
      </c>
      <c r="F5350" s="2" t="str">
        <f>IFERROR(VLOOKUP($I$4&amp;"--"&amp;ROW(A5344),'Clie-F'!$B$5:$Z$7000,15,0),"")</f>
        <v/>
      </c>
      <c r="G5350" s="111" t="str">
        <f>IFERROR(VLOOKUP($I$4&amp;"--"&amp;ROW(A5344),'Clie-F'!$B$5:$Z$7000,13,0),"")</f>
        <v/>
      </c>
    </row>
    <row r="5351" spans="2:7" ht="30" customHeight="1" x14ac:dyDescent="0.3">
      <c r="B5351" s="113">
        <v>5345</v>
      </c>
      <c r="C5351" s="111"/>
      <c r="D5351" s="112"/>
      <c r="E5351" s="111" t="str">
        <f t="shared" ca="1" si="83"/>
        <v/>
      </c>
      <c r="F5351" s="2" t="str">
        <f>IFERROR(VLOOKUP($I$4&amp;"--"&amp;ROW(A5345),'Clie-F'!$B$5:$Z$7000,15,0),"")</f>
        <v/>
      </c>
      <c r="G5351" s="111" t="str">
        <f>IFERROR(VLOOKUP($I$4&amp;"--"&amp;ROW(A5345),'Clie-F'!$B$5:$Z$7000,13,0),"")</f>
        <v/>
      </c>
    </row>
    <row r="5352" spans="2:7" ht="30" customHeight="1" x14ac:dyDescent="0.3">
      <c r="B5352" s="113">
        <v>5346</v>
      </c>
      <c r="C5352" s="111"/>
      <c r="D5352" s="112"/>
      <c r="E5352" s="111" t="str">
        <f t="shared" ca="1" si="83"/>
        <v/>
      </c>
      <c r="F5352" s="2" t="str">
        <f>IFERROR(VLOOKUP($I$4&amp;"--"&amp;ROW(A5346),'Clie-F'!$B$5:$Z$7000,15,0),"")</f>
        <v/>
      </c>
      <c r="G5352" s="111" t="str">
        <f>IFERROR(VLOOKUP($I$4&amp;"--"&amp;ROW(A5346),'Clie-F'!$B$5:$Z$7000,13,0),"")</f>
        <v/>
      </c>
    </row>
    <row r="5353" spans="2:7" ht="30" customHeight="1" x14ac:dyDescent="0.3">
      <c r="B5353" s="113">
        <v>5347</v>
      </c>
      <c r="C5353" s="111"/>
      <c r="D5353" s="112"/>
      <c r="E5353" s="111" t="str">
        <f t="shared" ca="1" si="83"/>
        <v/>
      </c>
      <c r="F5353" s="2" t="str">
        <f>IFERROR(VLOOKUP($I$4&amp;"--"&amp;ROW(A5347),'Clie-F'!$B$5:$Z$7000,15,0),"")</f>
        <v/>
      </c>
      <c r="G5353" s="111" t="str">
        <f>IFERROR(VLOOKUP($I$4&amp;"--"&amp;ROW(A5347),'Clie-F'!$B$5:$Z$7000,13,0),"")</f>
        <v/>
      </c>
    </row>
    <row r="5354" spans="2:7" ht="30" customHeight="1" x14ac:dyDescent="0.3">
      <c r="B5354" s="113">
        <v>5348</v>
      </c>
      <c r="C5354" s="111"/>
      <c r="D5354" s="112"/>
      <c r="E5354" s="111" t="str">
        <f t="shared" ca="1" si="83"/>
        <v/>
      </c>
      <c r="F5354" s="2" t="str">
        <f>IFERROR(VLOOKUP($I$4&amp;"--"&amp;ROW(A5348),'Clie-F'!$B$5:$Z$7000,15,0),"")</f>
        <v/>
      </c>
      <c r="G5354" s="111" t="str">
        <f>IFERROR(VLOOKUP($I$4&amp;"--"&amp;ROW(A5348),'Clie-F'!$B$5:$Z$7000,13,0),"")</f>
        <v/>
      </c>
    </row>
    <row r="5355" spans="2:7" ht="30" customHeight="1" x14ac:dyDescent="0.3">
      <c r="B5355" s="113">
        <v>5349</v>
      </c>
      <c r="C5355" s="111"/>
      <c r="D5355" s="112"/>
      <c r="E5355" s="111" t="str">
        <f t="shared" ca="1" si="83"/>
        <v/>
      </c>
      <c r="F5355" s="2" t="str">
        <f>IFERROR(VLOOKUP($I$4&amp;"--"&amp;ROW(A5349),'Clie-F'!$B$5:$Z$7000,15,0),"")</f>
        <v/>
      </c>
      <c r="G5355" s="111" t="str">
        <f>IFERROR(VLOOKUP($I$4&amp;"--"&amp;ROW(A5349),'Clie-F'!$B$5:$Z$7000,13,0),"")</f>
        <v/>
      </c>
    </row>
    <row r="5356" spans="2:7" ht="30" customHeight="1" x14ac:dyDescent="0.3">
      <c r="B5356" s="113">
        <v>5350</v>
      </c>
      <c r="C5356" s="111"/>
      <c r="D5356" s="112"/>
      <c r="E5356" s="111" t="str">
        <f t="shared" ca="1" si="83"/>
        <v/>
      </c>
      <c r="F5356" s="2" t="str">
        <f>IFERROR(VLOOKUP($I$4&amp;"--"&amp;ROW(A5350),'Clie-F'!$B$5:$Z$7000,15,0),"")</f>
        <v/>
      </c>
      <c r="G5356" s="111" t="str">
        <f>IFERROR(VLOOKUP($I$4&amp;"--"&amp;ROW(A5350),'Clie-F'!$B$5:$Z$7000,13,0),"")</f>
        <v/>
      </c>
    </row>
    <row r="5357" spans="2:7" ht="30" customHeight="1" x14ac:dyDescent="0.3">
      <c r="B5357" s="113">
        <v>5351</v>
      </c>
      <c r="C5357" s="111"/>
      <c r="D5357" s="112"/>
      <c r="E5357" s="111" t="str">
        <f t="shared" ca="1" si="83"/>
        <v/>
      </c>
      <c r="F5357" s="2" t="str">
        <f>IFERROR(VLOOKUP($I$4&amp;"--"&amp;ROW(A5351),'Clie-F'!$B$5:$Z$7000,15,0),"")</f>
        <v/>
      </c>
      <c r="G5357" s="111" t="str">
        <f>IFERROR(VLOOKUP($I$4&amp;"--"&amp;ROW(A5351),'Clie-F'!$B$5:$Z$7000,13,0),"")</f>
        <v/>
      </c>
    </row>
    <row r="5358" spans="2:7" ht="30" customHeight="1" x14ac:dyDescent="0.3">
      <c r="B5358" s="113">
        <v>5352</v>
      </c>
      <c r="C5358" s="111"/>
      <c r="D5358" s="112"/>
      <c r="E5358" s="111" t="str">
        <f t="shared" ca="1" si="83"/>
        <v/>
      </c>
      <c r="F5358" s="2" t="str">
        <f>IFERROR(VLOOKUP($I$4&amp;"--"&amp;ROW(A5352),'Clie-F'!$B$5:$Z$7000,15,0),"")</f>
        <v/>
      </c>
      <c r="G5358" s="111" t="str">
        <f>IFERROR(VLOOKUP($I$4&amp;"--"&amp;ROW(A5352),'Clie-F'!$B$5:$Z$7000,13,0),"")</f>
        <v/>
      </c>
    </row>
    <row r="5359" spans="2:7" ht="30" customHeight="1" x14ac:dyDescent="0.3">
      <c r="B5359" s="113">
        <v>5353</v>
      </c>
      <c r="C5359" s="111"/>
      <c r="D5359" s="112"/>
      <c r="E5359" s="111" t="str">
        <f t="shared" ca="1" si="83"/>
        <v/>
      </c>
      <c r="F5359" s="2" t="str">
        <f>IFERROR(VLOOKUP($I$4&amp;"--"&amp;ROW(A5353),'Clie-F'!$B$5:$Z$7000,15,0),"")</f>
        <v/>
      </c>
      <c r="G5359" s="111" t="str">
        <f>IFERROR(VLOOKUP($I$4&amp;"--"&amp;ROW(A5353),'Clie-F'!$B$5:$Z$7000,13,0),"")</f>
        <v/>
      </c>
    </row>
    <row r="5360" spans="2:7" ht="30" customHeight="1" x14ac:dyDescent="0.3">
      <c r="B5360" s="113">
        <v>5354</v>
      </c>
      <c r="C5360" s="111"/>
      <c r="D5360" s="112"/>
      <c r="E5360" s="111" t="str">
        <f t="shared" ca="1" si="83"/>
        <v/>
      </c>
      <c r="F5360" s="2" t="str">
        <f>IFERROR(VLOOKUP($I$4&amp;"--"&amp;ROW(A5354),'Clie-F'!$B$5:$Z$7000,15,0),"")</f>
        <v/>
      </c>
      <c r="G5360" s="111" t="str">
        <f>IFERROR(VLOOKUP($I$4&amp;"--"&amp;ROW(A5354),'Clie-F'!$B$5:$Z$7000,13,0),"")</f>
        <v/>
      </c>
    </row>
    <row r="5361" spans="2:7" ht="30" customHeight="1" x14ac:dyDescent="0.3">
      <c r="B5361" s="113">
        <v>5355</v>
      </c>
      <c r="C5361" s="111"/>
      <c r="D5361" s="112"/>
      <c r="E5361" s="111" t="str">
        <f t="shared" ca="1" si="83"/>
        <v/>
      </c>
      <c r="F5361" s="2" t="str">
        <f>IFERROR(VLOOKUP($I$4&amp;"--"&amp;ROW(A5355),'Clie-F'!$B$5:$Z$7000,15,0),"")</f>
        <v/>
      </c>
      <c r="G5361" s="111" t="str">
        <f>IFERROR(VLOOKUP($I$4&amp;"--"&amp;ROW(A5355),'Clie-F'!$B$5:$Z$7000,13,0),"")</f>
        <v/>
      </c>
    </row>
    <row r="5362" spans="2:7" ht="30" customHeight="1" x14ac:dyDescent="0.3">
      <c r="B5362" s="113">
        <v>5356</v>
      </c>
      <c r="C5362" s="111"/>
      <c r="D5362" s="112"/>
      <c r="E5362" s="111" t="str">
        <f t="shared" ca="1" si="83"/>
        <v/>
      </c>
      <c r="F5362" s="2" t="str">
        <f>IFERROR(VLOOKUP($I$4&amp;"--"&amp;ROW(A5356),'Clie-F'!$B$5:$Z$7000,15,0),"")</f>
        <v/>
      </c>
      <c r="G5362" s="111" t="str">
        <f>IFERROR(VLOOKUP($I$4&amp;"--"&amp;ROW(A5356),'Clie-F'!$B$5:$Z$7000,13,0),"")</f>
        <v/>
      </c>
    </row>
    <row r="5363" spans="2:7" ht="30" customHeight="1" x14ac:dyDescent="0.3">
      <c r="B5363" s="113">
        <v>5357</v>
      </c>
      <c r="C5363" s="111"/>
      <c r="D5363" s="112"/>
      <c r="E5363" s="111" t="str">
        <f t="shared" ca="1" si="83"/>
        <v/>
      </c>
      <c r="F5363" s="2" t="str">
        <f>IFERROR(VLOOKUP($I$4&amp;"--"&amp;ROW(A5357),'Clie-F'!$B$5:$Z$7000,15,0),"")</f>
        <v/>
      </c>
      <c r="G5363" s="111" t="str">
        <f>IFERROR(VLOOKUP($I$4&amp;"--"&amp;ROW(A5357),'Clie-F'!$B$5:$Z$7000,13,0),"")</f>
        <v/>
      </c>
    </row>
    <row r="5364" spans="2:7" ht="30" customHeight="1" x14ac:dyDescent="0.3">
      <c r="B5364" s="113">
        <v>5358</v>
      </c>
      <c r="C5364" s="111"/>
      <c r="D5364" s="112"/>
      <c r="E5364" s="111" t="str">
        <f t="shared" ca="1" si="83"/>
        <v/>
      </c>
      <c r="F5364" s="2" t="str">
        <f>IFERROR(VLOOKUP($I$4&amp;"--"&amp;ROW(A5358),'Clie-F'!$B$5:$Z$7000,15,0),"")</f>
        <v/>
      </c>
      <c r="G5364" s="111" t="str">
        <f>IFERROR(VLOOKUP($I$4&amp;"--"&amp;ROW(A5358),'Clie-F'!$B$5:$Z$7000,13,0),"")</f>
        <v/>
      </c>
    </row>
    <row r="5365" spans="2:7" ht="30" customHeight="1" x14ac:dyDescent="0.3">
      <c r="B5365" s="113">
        <v>5359</v>
      </c>
      <c r="C5365" s="111"/>
      <c r="D5365" s="112"/>
      <c r="E5365" s="111" t="str">
        <f t="shared" ca="1" si="83"/>
        <v/>
      </c>
      <c r="F5365" s="2" t="str">
        <f>IFERROR(VLOOKUP($I$4&amp;"--"&amp;ROW(A5359),'Clie-F'!$B$5:$Z$7000,15,0),"")</f>
        <v/>
      </c>
      <c r="G5365" s="111" t="str">
        <f>IFERROR(VLOOKUP($I$4&amp;"--"&amp;ROW(A5359),'Clie-F'!$B$5:$Z$7000,13,0),"")</f>
        <v/>
      </c>
    </row>
    <row r="5366" spans="2:7" ht="30" customHeight="1" x14ac:dyDescent="0.3">
      <c r="B5366" s="113">
        <v>5360</v>
      </c>
      <c r="C5366" s="111"/>
      <c r="D5366" s="112"/>
      <c r="E5366" s="111" t="str">
        <f t="shared" ca="1" si="83"/>
        <v/>
      </c>
      <c r="F5366" s="2" t="str">
        <f>IFERROR(VLOOKUP($I$4&amp;"--"&amp;ROW(A5360),'Clie-F'!$B$5:$Z$7000,15,0),"")</f>
        <v/>
      </c>
      <c r="G5366" s="111" t="str">
        <f>IFERROR(VLOOKUP($I$4&amp;"--"&amp;ROW(A5360),'Clie-F'!$B$5:$Z$7000,13,0),"")</f>
        <v/>
      </c>
    </row>
    <row r="5367" spans="2:7" ht="30" customHeight="1" x14ac:dyDescent="0.3">
      <c r="B5367" s="113">
        <v>5361</v>
      </c>
      <c r="C5367" s="111"/>
      <c r="D5367" s="112"/>
      <c r="E5367" s="111" t="str">
        <f t="shared" ca="1" si="83"/>
        <v/>
      </c>
      <c r="F5367" s="2" t="str">
        <f>IFERROR(VLOOKUP($I$4&amp;"--"&amp;ROW(A5361),'Clie-F'!$B$5:$Z$7000,15,0),"")</f>
        <v/>
      </c>
      <c r="G5367" s="111" t="str">
        <f>IFERROR(VLOOKUP($I$4&amp;"--"&amp;ROW(A5361),'Clie-F'!$B$5:$Z$7000,13,0),"")</f>
        <v/>
      </c>
    </row>
    <row r="5368" spans="2:7" ht="30" customHeight="1" x14ac:dyDescent="0.3">
      <c r="B5368" s="113">
        <v>5362</v>
      </c>
      <c r="C5368" s="111"/>
      <c r="D5368" s="112"/>
      <c r="E5368" s="111" t="str">
        <f t="shared" ca="1" si="83"/>
        <v/>
      </c>
      <c r="F5368" s="2" t="str">
        <f>IFERROR(VLOOKUP($I$4&amp;"--"&amp;ROW(A5362),'Clie-F'!$B$5:$Z$7000,15,0),"")</f>
        <v/>
      </c>
      <c r="G5368" s="111" t="str">
        <f>IFERROR(VLOOKUP($I$4&amp;"--"&amp;ROW(A5362),'Clie-F'!$B$5:$Z$7000,13,0),"")</f>
        <v/>
      </c>
    </row>
    <row r="5369" spans="2:7" ht="30" customHeight="1" x14ac:dyDescent="0.3">
      <c r="B5369" s="113">
        <v>5363</v>
      </c>
      <c r="C5369" s="111"/>
      <c r="D5369" s="112"/>
      <c r="E5369" s="111" t="str">
        <f t="shared" ca="1" si="83"/>
        <v/>
      </c>
      <c r="F5369" s="2" t="str">
        <f>IFERROR(VLOOKUP($I$4&amp;"--"&amp;ROW(A5363),'Clie-F'!$B$5:$Z$7000,15,0),"")</f>
        <v/>
      </c>
      <c r="G5369" s="111" t="str">
        <f>IFERROR(VLOOKUP($I$4&amp;"--"&amp;ROW(A5363),'Clie-F'!$B$5:$Z$7000,13,0),"")</f>
        <v/>
      </c>
    </row>
    <row r="5370" spans="2:7" ht="30" customHeight="1" x14ac:dyDescent="0.3">
      <c r="B5370" s="113">
        <v>5364</v>
      </c>
      <c r="C5370" s="111"/>
      <c r="D5370" s="112"/>
      <c r="E5370" s="111" t="str">
        <f t="shared" ca="1" si="83"/>
        <v/>
      </c>
      <c r="F5370" s="2" t="str">
        <f>IFERROR(VLOOKUP($I$4&amp;"--"&amp;ROW(A5364),'Clie-F'!$B$5:$Z$7000,15,0),"")</f>
        <v/>
      </c>
      <c r="G5370" s="111" t="str">
        <f>IFERROR(VLOOKUP($I$4&amp;"--"&amp;ROW(A5364),'Clie-F'!$B$5:$Z$7000,13,0),"")</f>
        <v/>
      </c>
    </row>
    <row r="5371" spans="2:7" ht="30" customHeight="1" x14ac:dyDescent="0.3">
      <c r="B5371" s="113">
        <v>5365</v>
      </c>
      <c r="C5371" s="111"/>
      <c r="D5371" s="112"/>
      <c r="E5371" s="111" t="str">
        <f t="shared" ca="1" si="83"/>
        <v/>
      </c>
      <c r="F5371" s="2" t="str">
        <f>IFERROR(VLOOKUP($I$4&amp;"--"&amp;ROW(A5365),'Clie-F'!$B$5:$Z$7000,15,0),"")</f>
        <v/>
      </c>
      <c r="G5371" s="111" t="str">
        <f>IFERROR(VLOOKUP($I$4&amp;"--"&amp;ROW(A5365),'Clie-F'!$B$5:$Z$7000,13,0),"")</f>
        <v/>
      </c>
    </row>
    <row r="5372" spans="2:7" ht="30" customHeight="1" x14ac:dyDescent="0.3">
      <c r="B5372" s="113">
        <v>5366</v>
      </c>
      <c r="C5372" s="111"/>
      <c r="D5372" s="112"/>
      <c r="E5372" s="111" t="str">
        <f t="shared" ca="1" si="83"/>
        <v/>
      </c>
      <c r="F5372" s="2" t="str">
        <f>IFERROR(VLOOKUP($I$4&amp;"--"&amp;ROW(A5366),'Clie-F'!$B$5:$Z$7000,15,0),"")</f>
        <v/>
      </c>
      <c r="G5372" s="111" t="str">
        <f>IFERROR(VLOOKUP($I$4&amp;"--"&amp;ROW(A5366),'Clie-F'!$B$5:$Z$7000,13,0),"")</f>
        <v/>
      </c>
    </row>
    <row r="5373" spans="2:7" ht="30" customHeight="1" x14ac:dyDescent="0.3">
      <c r="B5373" s="113">
        <v>5367</v>
      </c>
      <c r="C5373" s="111"/>
      <c r="D5373" s="112"/>
      <c r="E5373" s="111" t="str">
        <f t="shared" ca="1" si="83"/>
        <v/>
      </c>
      <c r="F5373" s="2" t="str">
        <f>IFERROR(VLOOKUP($I$4&amp;"--"&amp;ROW(A5367),'Clie-F'!$B$5:$Z$7000,15,0),"")</f>
        <v/>
      </c>
      <c r="G5373" s="111" t="str">
        <f>IFERROR(VLOOKUP($I$4&amp;"--"&amp;ROW(A5367),'Clie-F'!$B$5:$Z$7000,13,0),"")</f>
        <v/>
      </c>
    </row>
    <row r="5374" spans="2:7" ht="30" customHeight="1" x14ac:dyDescent="0.3">
      <c r="B5374" s="113">
        <v>5368</v>
      </c>
      <c r="C5374" s="111"/>
      <c r="D5374" s="112"/>
      <c r="E5374" s="111" t="str">
        <f t="shared" ca="1" si="83"/>
        <v/>
      </c>
      <c r="F5374" s="2" t="str">
        <f>IFERROR(VLOOKUP($I$4&amp;"--"&amp;ROW(A5368),'Clie-F'!$B$5:$Z$7000,15,0),"")</f>
        <v/>
      </c>
      <c r="G5374" s="111" t="str">
        <f>IFERROR(VLOOKUP($I$4&amp;"--"&amp;ROW(A5368),'Clie-F'!$B$5:$Z$7000,13,0),"")</f>
        <v/>
      </c>
    </row>
    <row r="5375" spans="2:7" ht="30" customHeight="1" x14ac:dyDescent="0.3">
      <c r="B5375" s="113">
        <v>5369</v>
      </c>
      <c r="C5375" s="111"/>
      <c r="D5375" s="112"/>
      <c r="E5375" s="111" t="str">
        <f t="shared" ref="E5375:E5438" ca="1" si="84">IF(D5375,DATEDIF(D5375,TODAY(),"Y"),"")</f>
        <v/>
      </c>
      <c r="F5375" s="2" t="str">
        <f>IFERROR(VLOOKUP($I$4&amp;"--"&amp;ROW(A5369),'Clie-F'!$B$5:$Z$7000,15,0),"")</f>
        <v/>
      </c>
      <c r="G5375" s="111" t="str">
        <f>IFERROR(VLOOKUP($I$4&amp;"--"&amp;ROW(A5369),'Clie-F'!$B$5:$Z$7000,13,0),"")</f>
        <v/>
      </c>
    </row>
    <row r="5376" spans="2:7" ht="30" customHeight="1" x14ac:dyDescent="0.3">
      <c r="B5376" s="113">
        <v>5370</v>
      </c>
      <c r="C5376" s="111"/>
      <c r="D5376" s="112"/>
      <c r="E5376" s="111" t="str">
        <f t="shared" ca="1" si="84"/>
        <v/>
      </c>
      <c r="F5376" s="2" t="str">
        <f>IFERROR(VLOOKUP($I$4&amp;"--"&amp;ROW(A5370),'Clie-F'!$B$5:$Z$7000,15,0),"")</f>
        <v/>
      </c>
      <c r="G5376" s="111" t="str">
        <f>IFERROR(VLOOKUP($I$4&amp;"--"&amp;ROW(A5370),'Clie-F'!$B$5:$Z$7000,13,0),"")</f>
        <v/>
      </c>
    </row>
    <row r="5377" spans="2:7" ht="30" customHeight="1" x14ac:dyDescent="0.3">
      <c r="B5377" s="113">
        <v>5371</v>
      </c>
      <c r="C5377" s="111"/>
      <c r="D5377" s="112"/>
      <c r="E5377" s="111" t="str">
        <f t="shared" ca="1" si="84"/>
        <v/>
      </c>
      <c r="F5377" s="2" t="str">
        <f>IFERROR(VLOOKUP($I$4&amp;"--"&amp;ROW(A5371),'Clie-F'!$B$5:$Z$7000,15,0),"")</f>
        <v/>
      </c>
      <c r="G5377" s="111" t="str">
        <f>IFERROR(VLOOKUP($I$4&amp;"--"&amp;ROW(A5371),'Clie-F'!$B$5:$Z$7000,13,0),"")</f>
        <v/>
      </c>
    </row>
    <row r="5378" spans="2:7" ht="30" customHeight="1" x14ac:dyDescent="0.3">
      <c r="B5378" s="113">
        <v>5372</v>
      </c>
      <c r="C5378" s="111"/>
      <c r="D5378" s="112"/>
      <c r="E5378" s="111" t="str">
        <f t="shared" ca="1" si="84"/>
        <v/>
      </c>
      <c r="F5378" s="2" t="str">
        <f>IFERROR(VLOOKUP($I$4&amp;"--"&amp;ROW(A5372),'Clie-F'!$B$5:$Z$7000,15,0),"")</f>
        <v/>
      </c>
      <c r="G5378" s="111" t="str">
        <f>IFERROR(VLOOKUP($I$4&amp;"--"&amp;ROW(A5372),'Clie-F'!$B$5:$Z$7000,13,0),"")</f>
        <v/>
      </c>
    </row>
    <row r="5379" spans="2:7" ht="30" customHeight="1" x14ac:dyDescent="0.3">
      <c r="B5379" s="113">
        <v>5373</v>
      </c>
      <c r="C5379" s="111"/>
      <c r="D5379" s="112"/>
      <c r="E5379" s="111" t="str">
        <f t="shared" ca="1" si="84"/>
        <v/>
      </c>
      <c r="F5379" s="2" t="str">
        <f>IFERROR(VLOOKUP($I$4&amp;"--"&amp;ROW(A5373),'Clie-F'!$B$5:$Z$7000,15,0),"")</f>
        <v/>
      </c>
      <c r="G5379" s="111" t="str">
        <f>IFERROR(VLOOKUP($I$4&amp;"--"&amp;ROW(A5373),'Clie-F'!$B$5:$Z$7000,13,0),"")</f>
        <v/>
      </c>
    </row>
    <row r="5380" spans="2:7" ht="30" customHeight="1" x14ac:dyDescent="0.3">
      <c r="B5380" s="113">
        <v>5374</v>
      </c>
      <c r="C5380" s="111"/>
      <c r="D5380" s="112"/>
      <c r="E5380" s="111" t="str">
        <f t="shared" ca="1" si="84"/>
        <v/>
      </c>
      <c r="F5380" s="2" t="str">
        <f>IFERROR(VLOOKUP($I$4&amp;"--"&amp;ROW(A5374),'Clie-F'!$B$5:$Z$7000,15,0),"")</f>
        <v/>
      </c>
      <c r="G5380" s="111" t="str">
        <f>IFERROR(VLOOKUP($I$4&amp;"--"&amp;ROW(A5374),'Clie-F'!$B$5:$Z$7000,13,0),"")</f>
        <v/>
      </c>
    </row>
    <row r="5381" spans="2:7" ht="30" customHeight="1" x14ac:dyDescent="0.3">
      <c r="B5381" s="113">
        <v>5375</v>
      </c>
      <c r="C5381" s="111"/>
      <c r="D5381" s="112"/>
      <c r="E5381" s="111" t="str">
        <f t="shared" ca="1" si="84"/>
        <v/>
      </c>
      <c r="F5381" s="2" t="str">
        <f>IFERROR(VLOOKUP($I$4&amp;"--"&amp;ROW(A5375),'Clie-F'!$B$5:$Z$7000,15,0),"")</f>
        <v/>
      </c>
      <c r="G5381" s="111" t="str">
        <f>IFERROR(VLOOKUP($I$4&amp;"--"&amp;ROW(A5375),'Clie-F'!$B$5:$Z$7000,13,0),"")</f>
        <v/>
      </c>
    </row>
    <row r="5382" spans="2:7" ht="30" customHeight="1" x14ac:dyDescent="0.3">
      <c r="B5382" s="113">
        <v>5376</v>
      </c>
      <c r="C5382" s="111"/>
      <c r="D5382" s="112"/>
      <c r="E5382" s="111" t="str">
        <f t="shared" ca="1" si="84"/>
        <v/>
      </c>
      <c r="F5382" s="2" t="str">
        <f>IFERROR(VLOOKUP($I$4&amp;"--"&amp;ROW(A5376),'Clie-F'!$B$5:$Z$7000,15,0),"")</f>
        <v/>
      </c>
      <c r="G5382" s="111" t="str">
        <f>IFERROR(VLOOKUP($I$4&amp;"--"&amp;ROW(A5376),'Clie-F'!$B$5:$Z$7000,13,0),"")</f>
        <v/>
      </c>
    </row>
    <row r="5383" spans="2:7" ht="30" customHeight="1" x14ac:dyDescent="0.3">
      <c r="B5383" s="113">
        <v>5377</v>
      </c>
      <c r="C5383" s="111"/>
      <c r="D5383" s="112"/>
      <c r="E5383" s="111" t="str">
        <f t="shared" ca="1" si="84"/>
        <v/>
      </c>
      <c r="F5383" s="2" t="str">
        <f>IFERROR(VLOOKUP($I$4&amp;"--"&amp;ROW(A5377),'Clie-F'!$B$5:$Z$7000,15,0),"")</f>
        <v/>
      </c>
      <c r="G5383" s="111" t="str">
        <f>IFERROR(VLOOKUP($I$4&amp;"--"&amp;ROW(A5377),'Clie-F'!$B$5:$Z$7000,13,0),"")</f>
        <v/>
      </c>
    </row>
    <row r="5384" spans="2:7" ht="30" customHeight="1" x14ac:dyDescent="0.3">
      <c r="B5384" s="113">
        <v>5378</v>
      </c>
      <c r="C5384" s="111"/>
      <c r="D5384" s="112"/>
      <c r="E5384" s="111" t="str">
        <f t="shared" ca="1" si="84"/>
        <v/>
      </c>
      <c r="F5384" s="2" t="str">
        <f>IFERROR(VLOOKUP($I$4&amp;"--"&amp;ROW(A5378),'Clie-F'!$B$5:$Z$7000,15,0),"")</f>
        <v/>
      </c>
      <c r="G5384" s="111" t="str">
        <f>IFERROR(VLOOKUP($I$4&amp;"--"&amp;ROW(A5378),'Clie-F'!$B$5:$Z$7000,13,0),"")</f>
        <v/>
      </c>
    </row>
    <row r="5385" spans="2:7" ht="30" customHeight="1" x14ac:dyDescent="0.3">
      <c r="B5385" s="113">
        <v>5379</v>
      </c>
      <c r="C5385" s="111"/>
      <c r="D5385" s="112"/>
      <c r="E5385" s="111" t="str">
        <f t="shared" ca="1" si="84"/>
        <v/>
      </c>
      <c r="F5385" s="2" t="str">
        <f>IFERROR(VLOOKUP($I$4&amp;"--"&amp;ROW(A5379),'Clie-F'!$B$5:$Z$7000,15,0),"")</f>
        <v/>
      </c>
      <c r="G5385" s="111" t="str">
        <f>IFERROR(VLOOKUP($I$4&amp;"--"&amp;ROW(A5379),'Clie-F'!$B$5:$Z$7000,13,0),"")</f>
        <v/>
      </c>
    </row>
    <row r="5386" spans="2:7" ht="30" customHeight="1" x14ac:dyDescent="0.3">
      <c r="B5386" s="113">
        <v>5380</v>
      </c>
      <c r="C5386" s="111"/>
      <c r="D5386" s="112"/>
      <c r="E5386" s="111" t="str">
        <f t="shared" ca="1" si="84"/>
        <v/>
      </c>
      <c r="F5386" s="2" t="str">
        <f>IFERROR(VLOOKUP($I$4&amp;"--"&amp;ROW(A5380),'Clie-F'!$B$5:$Z$7000,15,0),"")</f>
        <v/>
      </c>
      <c r="G5386" s="111" t="str">
        <f>IFERROR(VLOOKUP($I$4&amp;"--"&amp;ROW(A5380),'Clie-F'!$B$5:$Z$7000,13,0),"")</f>
        <v/>
      </c>
    </row>
    <row r="5387" spans="2:7" ht="30" customHeight="1" x14ac:dyDescent="0.3">
      <c r="B5387" s="113">
        <v>5381</v>
      </c>
      <c r="C5387" s="111"/>
      <c r="D5387" s="112"/>
      <c r="E5387" s="111" t="str">
        <f t="shared" ca="1" si="84"/>
        <v/>
      </c>
      <c r="F5387" s="2" t="str">
        <f>IFERROR(VLOOKUP($I$4&amp;"--"&amp;ROW(A5381),'Clie-F'!$B$5:$Z$7000,15,0),"")</f>
        <v/>
      </c>
      <c r="G5387" s="111" t="str">
        <f>IFERROR(VLOOKUP($I$4&amp;"--"&amp;ROW(A5381),'Clie-F'!$B$5:$Z$7000,13,0),"")</f>
        <v/>
      </c>
    </row>
    <row r="5388" spans="2:7" ht="30" customHeight="1" x14ac:dyDescent="0.3">
      <c r="B5388" s="113">
        <v>5382</v>
      </c>
      <c r="C5388" s="111"/>
      <c r="D5388" s="112"/>
      <c r="E5388" s="111" t="str">
        <f t="shared" ca="1" si="84"/>
        <v/>
      </c>
      <c r="F5388" s="2" t="str">
        <f>IFERROR(VLOOKUP($I$4&amp;"--"&amp;ROW(A5382),'Clie-F'!$B$5:$Z$7000,15,0),"")</f>
        <v/>
      </c>
      <c r="G5388" s="111" t="str">
        <f>IFERROR(VLOOKUP($I$4&amp;"--"&amp;ROW(A5382),'Clie-F'!$B$5:$Z$7000,13,0),"")</f>
        <v/>
      </c>
    </row>
    <row r="5389" spans="2:7" ht="30" customHeight="1" x14ac:dyDescent="0.3">
      <c r="B5389" s="113">
        <v>5383</v>
      </c>
      <c r="C5389" s="111"/>
      <c r="D5389" s="112"/>
      <c r="E5389" s="111" t="str">
        <f t="shared" ca="1" si="84"/>
        <v/>
      </c>
      <c r="F5389" s="2" t="str">
        <f>IFERROR(VLOOKUP($I$4&amp;"--"&amp;ROW(A5383),'Clie-F'!$B$5:$Z$7000,15,0),"")</f>
        <v/>
      </c>
      <c r="G5389" s="111" t="str">
        <f>IFERROR(VLOOKUP($I$4&amp;"--"&amp;ROW(A5383),'Clie-F'!$B$5:$Z$7000,13,0),"")</f>
        <v/>
      </c>
    </row>
    <row r="5390" spans="2:7" ht="30" customHeight="1" x14ac:dyDescent="0.3">
      <c r="B5390" s="113">
        <v>5384</v>
      </c>
      <c r="C5390" s="111"/>
      <c r="D5390" s="112"/>
      <c r="E5390" s="111" t="str">
        <f t="shared" ca="1" si="84"/>
        <v/>
      </c>
      <c r="F5390" s="2" t="str">
        <f>IFERROR(VLOOKUP($I$4&amp;"--"&amp;ROW(A5384),'Clie-F'!$B$5:$Z$7000,15,0),"")</f>
        <v/>
      </c>
      <c r="G5390" s="111" t="str">
        <f>IFERROR(VLOOKUP($I$4&amp;"--"&amp;ROW(A5384),'Clie-F'!$B$5:$Z$7000,13,0),"")</f>
        <v/>
      </c>
    </row>
    <row r="5391" spans="2:7" ht="30" customHeight="1" x14ac:dyDescent="0.3">
      <c r="B5391" s="113">
        <v>5385</v>
      </c>
      <c r="C5391" s="111"/>
      <c r="D5391" s="112"/>
      <c r="E5391" s="111" t="str">
        <f t="shared" ca="1" si="84"/>
        <v/>
      </c>
      <c r="F5391" s="2" t="str">
        <f>IFERROR(VLOOKUP($I$4&amp;"--"&amp;ROW(A5385),'Clie-F'!$B$5:$Z$7000,15,0),"")</f>
        <v/>
      </c>
      <c r="G5391" s="111" t="str">
        <f>IFERROR(VLOOKUP($I$4&amp;"--"&amp;ROW(A5385),'Clie-F'!$B$5:$Z$7000,13,0),"")</f>
        <v/>
      </c>
    </row>
    <row r="5392" spans="2:7" ht="30" customHeight="1" x14ac:dyDescent="0.3">
      <c r="B5392" s="113">
        <v>5386</v>
      </c>
      <c r="C5392" s="111"/>
      <c r="D5392" s="112"/>
      <c r="E5392" s="111" t="str">
        <f t="shared" ca="1" si="84"/>
        <v/>
      </c>
      <c r="F5392" s="2" t="str">
        <f>IFERROR(VLOOKUP($I$4&amp;"--"&amp;ROW(A5386),'Clie-F'!$B$5:$Z$7000,15,0),"")</f>
        <v/>
      </c>
      <c r="G5392" s="111" t="str">
        <f>IFERROR(VLOOKUP($I$4&amp;"--"&amp;ROW(A5386),'Clie-F'!$B$5:$Z$7000,13,0),"")</f>
        <v/>
      </c>
    </row>
    <row r="5393" spans="2:7" ht="30" customHeight="1" x14ac:dyDescent="0.3">
      <c r="B5393" s="113">
        <v>5387</v>
      </c>
      <c r="C5393" s="111"/>
      <c r="D5393" s="112"/>
      <c r="E5393" s="111" t="str">
        <f t="shared" ca="1" si="84"/>
        <v/>
      </c>
      <c r="F5393" s="2" t="str">
        <f>IFERROR(VLOOKUP($I$4&amp;"--"&amp;ROW(A5387),'Clie-F'!$B$5:$Z$7000,15,0),"")</f>
        <v/>
      </c>
      <c r="G5393" s="111" t="str">
        <f>IFERROR(VLOOKUP($I$4&amp;"--"&amp;ROW(A5387),'Clie-F'!$B$5:$Z$7000,13,0),"")</f>
        <v/>
      </c>
    </row>
    <row r="5394" spans="2:7" ht="30" customHeight="1" x14ac:dyDescent="0.3">
      <c r="B5394" s="113">
        <v>5388</v>
      </c>
      <c r="C5394" s="111"/>
      <c r="D5394" s="112"/>
      <c r="E5394" s="111" t="str">
        <f t="shared" ca="1" si="84"/>
        <v/>
      </c>
      <c r="F5394" s="2" t="str">
        <f>IFERROR(VLOOKUP($I$4&amp;"--"&amp;ROW(A5388),'Clie-F'!$B$5:$Z$7000,15,0),"")</f>
        <v/>
      </c>
      <c r="G5394" s="111" t="str">
        <f>IFERROR(VLOOKUP($I$4&amp;"--"&amp;ROW(A5388),'Clie-F'!$B$5:$Z$7000,13,0),"")</f>
        <v/>
      </c>
    </row>
    <row r="5395" spans="2:7" ht="30" customHeight="1" x14ac:dyDescent="0.3">
      <c r="B5395" s="113">
        <v>5389</v>
      </c>
      <c r="C5395" s="111"/>
      <c r="D5395" s="112"/>
      <c r="E5395" s="111" t="str">
        <f t="shared" ca="1" si="84"/>
        <v/>
      </c>
      <c r="F5395" s="2" t="str">
        <f>IFERROR(VLOOKUP($I$4&amp;"--"&amp;ROW(A5389),'Clie-F'!$B$5:$Z$7000,15,0),"")</f>
        <v/>
      </c>
      <c r="G5395" s="111" t="str">
        <f>IFERROR(VLOOKUP($I$4&amp;"--"&amp;ROW(A5389),'Clie-F'!$B$5:$Z$7000,13,0),"")</f>
        <v/>
      </c>
    </row>
    <row r="5396" spans="2:7" ht="30" customHeight="1" x14ac:dyDescent="0.3">
      <c r="B5396" s="113">
        <v>5390</v>
      </c>
      <c r="C5396" s="111"/>
      <c r="D5396" s="112"/>
      <c r="E5396" s="111" t="str">
        <f t="shared" ca="1" si="84"/>
        <v/>
      </c>
      <c r="F5396" s="2" t="str">
        <f>IFERROR(VLOOKUP($I$4&amp;"--"&amp;ROW(A5390),'Clie-F'!$B$5:$Z$7000,15,0),"")</f>
        <v/>
      </c>
      <c r="G5396" s="111" t="str">
        <f>IFERROR(VLOOKUP($I$4&amp;"--"&amp;ROW(A5390),'Clie-F'!$B$5:$Z$7000,13,0),"")</f>
        <v/>
      </c>
    </row>
    <row r="5397" spans="2:7" ht="30" customHeight="1" x14ac:dyDescent="0.3">
      <c r="B5397" s="113">
        <v>5391</v>
      </c>
      <c r="C5397" s="111"/>
      <c r="D5397" s="112"/>
      <c r="E5397" s="111" t="str">
        <f t="shared" ca="1" si="84"/>
        <v/>
      </c>
      <c r="F5397" s="2" t="str">
        <f>IFERROR(VLOOKUP($I$4&amp;"--"&amp;ROW(A5391),'Clie-F'!$B$5:$Z$7000,15,0),"")</f>
        <v/>
      </c>
      <c r="G5397" s="111" t="str">
        <f>IFERROR(VLOOKUP($I$4&amp;"--"&amp;ROW(A5391),'Clie-F'!$B$5:$Z$7000,13,0),"")</f>
        <v/>
      </c>
    </row>
    <row r="5398" spans="2:7" ht="30" customHeight="1" x14ac:dyDescent="0.3">
      <c r="B5398" s="113">
        <v>5392</v>
      </c>
      <c r="C5398" s="111"/>
      <c r="D5398" s="112"/>
      <c r="E5398" s="111" t="str">
        <f t="shared" ca="1" si="84"/>
        <v/>
      </c>
      <c r="F5398" s="2" t="str">
        <f>IFERROR(VLOOKUP($I$4&amp;"--"&amp;ROW(A5392),'Clie-F'!$B$5:$Z$7000,15,0),"")</f>
        <v/>
      </c>
      <c r="G5398" s="111" t="str">
        <f>IFERROR(VLOOKUP($I$4&amp;"--"&amp;ROW(A5392),'Clie-F'!$B$5:$Z$7000,13,0),"")</f>
        <v/>
      </c>
    </row>
    <row r="5399" spans="2:7" ht="30" customHeight="1" x14ac:dyDescent="0.3">
      <c r="B5399" s="113">
        <v>5393</v>
      </c>
      <c r="C5399" s="111"/>
      <c r="D5399" s="112"/>
      <c r="E5399" s="111" t="str">
        <f t="shared" ca="1" si="84"/>
        <v/>
      </c>
      <c r="F5399" s="2" t="str">
        <f>IFERROR(VLOOKUP($I$4&amp;"--"&amp;ROW(A5393),'Clie-F'!$B$5:$Z$7000,15,0),"")</f>
        <v/>
      </c>
      <c r="G5399" s="111" t="str">
        <f>IFERROR(VLOOKUP($I$4&amp;"--"&amp;ROW(A5393),'Clie-F'!$B$5:$Z$7000,13,0),"")</f>
        <v/>
      </c>
    </row>
    <row r="5400" spans="2:7" ht="30" customHeight="1" x14ac:dyDescent="0.3">
      <c r="B5400" s="113">
        <v>5394</v>
      </c>
      <c r="C5400" s="111"/>
      <c r="D5400" s="112"/>
      <c r="E5400" s="111" t="str">
        <f t="shared" ca="1" si="84"/>
        <v/>
      </c>
      <c r="F5400" s="2" t="str">
        <f>IFERROR(VLOOKUP($I$4&amp;"--"&amp;ROW(A5394),'Clie-F'!$B$5:$Z$7000,15,0),"")</f>
        <v/>
      </c>
      <c r="G5400" s="111" t="str">
        <f>IFERROR(VLOOKUP($I$4&amp;"--"&amp;ROW(A5394),'Clie-F'!$B$5:$Z$7000,13,0),"")</f>
        <v/>
      </c>
    </row>
    <row r="5401" spans="2:7" ht="30" customHeight="1" x14ac:dyDescent="0.3">
      <c r="B5401" s="113">
        <v>5395</v>
      </c>
      <c r="C5401" s="111"/>
      <c r="D5401" s="112"/>
      <c r="E5401" s="111" t="str">
        <f t="shared" ca="1" si="84"/>
        <v/>
      </c>
      <c r="F5401" s="2" t="str">
        <f>IFERROR(VLOOKUP($I$4&amp;"--"&amp;ROW(A5395),'Clie-F'!$B$5:$Z$7000,15,0),"")</f>
        <v/>
      </c>
      <c r="G5401" s="111" t="str">
        <f>IFERROR(VLOOKUP($I$4&amp;"--"&amp;ROW(A5395),'Clie-F'!$B$5:$Z$7000,13,0),"")</f>
        <v/>
      </c>
    </row>
    <row r="5402" spans="2:7" ht="30" customHeight="1" x14ac:dyDescent="0.3">
      <c r="B5402" s="113">
        <v>5396</v>
      </c>
      <c r="C5402" s="111"/>
      <c r="D5402" s="112"/>
      <c r="E5402" s="111" t="str">
        <f t="shared" ca="1" si="84"/>
        <v/>
      </c>
      <c r="F5402" s="2" t="str">
        <f>IFERROR(VLOOKUP($I$4&amp;"--"&amp;ROW(A5396),'Clie-F'!$B$5:$Z$7000,15,0),"")</f>
        <v/>
      </c>
      <c r="G5402" s="111" t="str">
        <f>IFERROR(VLOOKUP($I$4&amp;"--"&amp;ROW(A5396),'Clie-F'!$B$5:$Z$7000,13,0),"")</f>
        <v/>
      </c>
    </row>
    <row r="5403" spans="2:7" ht="30" customHeight="1" x14ac:dyDescent="0.3">
      <c r="B5403" s="113">
        <v>5397</v>
      </c>
      <c r="C5403" s="111"/>
      <c r="D5403" s="112"/>
      <c r="E5403" s="111" t="str">
        <f t="shared" ca="1" si="84"/>
        <v/>
      </c>
      <c r="F5403" s="2" t="str">
        <f>IFERROR(VLOOKUP($I$4&amp;"--"&amp;ROW(A5397),'Clie-F'!$B$5:$Z$7000,15,0),"")</f>
        <v/>
      </c>
      <c r="G5403" s="111" t="str">
        <f>IFERROR(VLOOKUP($I$4&amp;"--"&amp;ROW(A5397),'Clie-F'!$B$5:$Z$7000,13,0),"")</f>
        <v/>
      </c>
    </row>
    <row r="5404" spans="2:7" ht="30" customHeight="1" x14ac:dyDescent="0.3">
      <c r="B5404" s="113">
        <v>5398</v>
      </c>
      <c r="C5404" s="111"/>
      <c r="D5404" s="112"/>
      <c r="E5404" s="111" t="str">
        <f t="shared" ca="1" si="84"/>
        <v/>
      </c>
      <c r="F5404" s="2" t="str">
        <f>IFERROR(VLOOKUP($I$4&amp;"--"&amp;ROW(A5398),'Clie-F'!$B$5:$Z$7000,15,0),"")</f>
        <v/>
      </c>
      <c r="G5404" s="111" t="str">
        <f>IFERROR(VLOOKUP($I$4&amp;"--"&amp;ROW(A5398),'Clie-F'!$B$5:$Z$7000,13,0),"")</f>
        <v/>
      </c>
    </row>
    <row r="5405" spans="2:7" ht="30" customHeight="1" x14ac:dyDescent="0.3">
      <c r="B5405" s="113">
        <v>5399</v>
      </c>
      <c r="C5405" s="111"/>
      <c r="D5405" s="112"/>
      <c r="E5405" s="111" t="str">
        <f t="shared" ca="1" si="84"/>
        <v/>
      </c>
      <c r="F5405" s="2" t="str">
        <f>IFERROR(VLOOKUP($I$4&amp;"--"&amp;ROW(A5399),'Clie-F'!$B$5:$Z$7000,15,0),"")</f>
        <v/>
      </c>
      <c r="G5405" s="111" t="str">
        <f>IFERROR(VLOOKUP($I$4&amp;"--"&amp;ROW(A5399),'Clie-F'!$B$5:$Z$7000,13,0),"")</f>
        <v/>
      </c>
    </row>
    <row r="5406" spans="2:7" ht="30" customHeight="1" x14ac:dyDescent="0.3">
      <c r="B5406" s="113">
        <v>5400</v>
      </c>
      <c r="C5406" s="111"/>
      <c r="D5406" s="112"/>
      <c r="E5406" s="111" t="str">
        <f t="shared" ca="1" si="84"/>
        <v/>
      </c>
      <c r="F5406" s="2" t="str">
        <f>IFERROR(VLOOKUP($I$4&amp;"--"&amp;ROW(A5400),'Clie-F'!$B$5:$Z$7000,15,0),"")</f>
        <v/>
      </c>
      <c r="G5406" s="111" t="str">
        <f>IFERROR(VLOOKUP($I$4&amp;"--"&amp;ROW(A5400),'Clie-F'!$B$5:$Z$7000,13,0),"")</f>
        <v/>
      </c>
    </row>
    <row r="5407" spans="2:7" ht="30" customHeight="1" x14ac:dyDescent="0.3">
      <c r="B5407" s="113">
        <v>5401</v>
      </c>
      <c r="C5407" s="111"/>
      <c r="D5407" s="112"/>
      <c r="E5407" s="111" t="str">
        <f t="shared" ca="1" si="84"/>
        <v/>
      </c>
      <c r="F5407" s="2" t="str">
        <f>IFERROR(VLOOKUP($I$4&amp;"--"&amp;ROW(A5401),'Clie-F'!$B$5:$Z$7000,15,0),"")</f>
        <v/>
      </c>
      <c r="G5407" s="111" t="str">
        <f>IFERROR(VLOOKUP($I$4&amp;"--"&amp;ROW(A5401),'Clie-F'!$B$5:$Z$7000,13,0),"")</f>
        <v/>
      </c>
    </row>
    <row r="5408" spans="2:7" ht="30" customHeight="1" x14ac:dyDescent="0.3">
      <c r="B5408" s="113">
        <v>5402</v>
      </c>
      <c r="C5408" s="111"/>
      <c r="D5408" s="112"/>
      <c r="E5408" s="111" t="str">
        <f t="shared" ca="1" si="84"/>
        <v/>
      </c>
      <c r="F5408" s="2" t="str">
        <f>IFERROR(VLOOKUP($I$4&amp;"--"&amp;ROW(A5402),'Clie-F'!$B$5:$Z$7000,15,0),"")</f>
        <v/>
      </c>
      <c r="G5408" s="111" t="str">
        <f>IFERROR(VLOOKUP($I$4&amp;"--"&amp;ROW(A5402),'Clie-F'!$B$5:$Z$7000,13,0),"")</f>
        <v/>
      </c>
    </row>
    <row r="5409" spans="2:7" ht="30" customHeight="1" x14ac:dyDescent="0.3">
      <c r="B5409" s="113">
        <v>5403</v>
      </c>
      <c r="C5409" s="111"/>
      <c r="D5409" s="112"/>
      <c r="E5409" s="111" t="str">
        <f t="shared" ca="1" si="84"/>
        <v/>
      </c>
      <c r="F5409" s="2" t="str">
        <f>IFERROR(VLOOKUP($I$4&amp;"--"&amp;ROW(A5403),'Clie-F'!$B$5:$Z$7000,15,0),"")</f>
        <v/>
      </c>
      <c r="G5409" s="111" t="str">
        <f>IFERROR(VLOOKUP($I$4&amp;"--"&amp;ROW(A5403),'Clie-F'!$B$5:$Z$7000,13,0),"")</f>
        <v/>
      </c>
    </row>
    <row r="5410" spans="2:7" ht="30" customHeight="1" x14ac:dyDescent="0.3">
      <c r="B5410" s="113">
        <v>5404</v>
      </c>
      <c r="C5410" s="111"/>
      <c r="D5410" s="112"/>
      <c r="E5410" s="111" t="str">
        <f t="shared" ca="1" si="84"/>
        <v/>
      </c>
      <c r="F5410" s="2" t="str">
        <f>IFERROR(VLOOKUP($I$4&amp;"--"&amp;ROW(A5404),'Clie-F'!$B$5:$Z$7000,15,0),"")</f>
        <v/>
      </c>
      <c r="G5410" s="111" t="str">
        <f>IFERROR(VLOOKUP($I$4&amp;"--"&amp;ROW(A5404),'Clie-F'!$B$5:$Z$7000,13,0),"")</f>
        <v/>
      </c>
    </row>
    <row r="5411" spans="2:7" ht="30" customHeight="1" x14ac:dyDescent="0.3">
      <c r="B5411" s="113">
        <v>5405</v>
      </c>
      <c r="C5411" s="111"/>
      <c r="D5411" s="112"/>
      <c r="E5411" s="111" t="str">
        <f t="shared" ca="1" si="84"/>
        <v/>
      </c>
      <c r="F5411" s="2" t="str">
        <f>IFERROR(VLOOKUP($I$4&amp;"--"&amp;ROW(A5405),'Clie-F'!$B$5:$Z$7000,15,0),"")</f>
        <v/>
      </c>
      <c r="G5411" s="111" t="str">
        <f>IFERROR(VLOOKUP($I$4&amp;"--"&amp;ROW(A5405),'Clie-F'!$B$5:$Z$7000,13,0),"")</f>
        <v/>
      </c>
    </row>
    <row r="5412" spans="2:7" ht="30" customHeight="1" x14ac:dyDescent="0.3">
      <c r="B5412" s="113">
        <v>5406</v>
      </c>
      <c r="C5412" s="111"/>
      <c r="D5412" s="112"/>
      <c r="E5412" s="111" t="str">
        <f t="shared" ca="1" si="84"/>
        <v/>
      </c>
      <c r="F5412" s="2" t="str">
        <f>IFERROR(VLOOKUP($I$4&amp;"--"&amp;ROW(A5406),'Clie-F'!$B$5:$Z$7000,15,0),"")</f>
        <v/>
      </c>
      <c r="G5412" s="111" t="str">
        <f>IFERROR(VLOOKUP($I$4&amp;"--"&amp;ROW(A5406),'Clie-F'!$B$5:$Z$7000,13,0),"")</f>
        <v/>
      </c>
    </row>
    <row r="5413" spans="2:7" ht="30" customHeight="1" x14ac:dyDescent="0.3">
      <c r="B5413" s="113">
        <v>5407</v>
      </c>
      <c r="C5413" s="111"/>
      <c r="D5413" s="112"/>
      <c r="E5413" s="111" t="str">
        <f t="shared" ca="1" si="84"/>
        <v/>
      </c>
      <c r="F5413" s="2" t="str">
        <f>IFERROR(VLOOKUP($I$4&amp;"--"&amp;ROW(A5407),'Clie-F'!$B$5:$Z$7000,15,0),"")</f>
        <v/>
      </c>
      <c r="G5413" s="111" t="str">
        <f>IFERROR(VLOOKUP($I$4&amp;"--"&amp;ROW(A5407),'Clie-F'!$B$5:$Z$7000,13,0),"")</f>
        <v/>
      </c>
    </row>
    <row r="5414" spans="2:7" ht="30" customHeight="1" x14ac:dyDescent="0.3">
      <c r="B5414" s="113">
        <v>5408</v>
      </c>
      <c r="C5414" s="111"/>
      <c r="D5414" s="112"/>
      <c r="E5414" s="111" t="str">
        <f t="shared" ca="1" si="84"/>
        <v/>
      </c>
      <c r="F5414" s="2" t="str">
        <f>IFERROR(VLOOKUP($I$4&amp;"--"&amp;ROW(A5408),'Clie-F'!$B$5:$Z$7000,15,0),"")</f>
        <v/>
      </c>
      <c r="G5414" s="111" t="str">
        <f>IFERROR(VLOOKUP($I$4&amp;"--"&amp;ROW(A5408),'Clie-F'!$B$5:$Z$7000,13,0),"")</f>
        <v/>
      </c>
    </row>
    <row r="5415" spans="2:7" ht="30" customHeight="1" x14ac:dyDescent="0.3">
      <c r="B5415" s="113">
        <v>5409</v>
      </c>
      <c r="C5415" s="111"/>
      <c r="D5415" s="112"/>
      <c r="E5415" s="111" t="str">
        <f t="shared" ca="1" si="84"/>
        <v/>
      </c>
      <c r="F5415" s="2" t="str">
        <f>IFERROR(VLOOKUP($I$4&amp;"--"&amp;ROW(A5409),'Clie-F'!$B$5:$Z$7000,15,0),"")</f>
        <v/>
      </c>
      <c r="G5415" s="111" t="str">
        <f>IFERROR(VLOOKUP($I$4&amp;"--"&amp;ROW(A5409),'Clie-F'!$B$5:$Z$7000,13,0),"")</f>
        <v/>
      </c>
    </row>
    <row r="5416" spans="2:7" ht="30" customHeight="1" x14ac:dyDescent="0.3">
      <c r="B5416" s="113">
        <v>5410</v>
      </c>
      <c r="C5416" s="111"/>
      <c r="D5416" s="112"/>
      <c r="E5416" s="111" t="str">
        <f t="shared" ca="1" si="84"/>
        <v/>
      </c>
      <c r="F5416" s="2" t="str">
        <f>IFERROR(VLOOKUP($I$4&amp;"--"&amp;ROW(A5410),'Clie-F'!$B$5:$Z$7000,15,0),"")</f>
        <v/>
      </c>
      <c r="G5416" s="111" t="str">
        <f>IFERROR(VLOOKUP($I$4&amp;"--"&amp;ROW(A5410),'Clie-F'!$B$5:$Z$7000,13,0),"")</f>
        <v/>
      </c>
    </row>
    <row r="5417" spans="2:7" ht="30" customHeight="1" x14ac:dyDescent="0.3">
      <c r="B5417" s="113">
        <v>5411</v>
      </c>
      <c r="C5417" s="111"/>
      <c r="D5417" s="112"/>
      <c r="E5417" s="111" t="str">
        <f t="shared" ca="1" si="84"/>
        <v/>
      </c>
      <c r="F5417" s="2" t="str">
        <f>IFERROR(VLOOKUP($I$4&amp;"--"&amp;ROW(A5411),'Clie-F'!$B$5:$Z$7000,15,0),"")</f>
        <v/>
      </c>
      <c r="G5417" s="111" t="str">
        <f>IFERROR(VLOOKUP($I$4&amp;"--"&amp;ROW(A5411),'Clie-F'!$B$5:$Z$7000,13,0),"")</f>
        <v/>
      </c>
    </row>
    <row r="5418" spans="2:7" ht="30" customHeight="1" x14ac:dyDescent="0.3">
      <c r="B5418" s="113">
        <v>5412</v>
      </c>
      <c r="C5418" s="111"/>
      <c r="D5418" s="112"/>
      <c r="E5418" s="111" t="str">
        <f t="shared" ca="1" si="84"/>
        <v/>
      </c>
      <c r="F5418" s="2" t="str">
        <f>IFERROR(VLOOKUP($I$4&amp;"--"&amp;ROW(A5412),'Clie-F'!$B$5:$Z$7000,15,0),"")</f>
        <v/>
      </c>
      <c r="G5418" s="111" t="str">
        <f>IFERROR(VLOOKUP($I$4&amp;"--"&amp;ROW(A5412),'Clie-F'!$B$5:$Z$7000,13,0),"")</f>
        <v/>
      </c>
    </row>
    <row r="5419" spans="2:7" ht="30" customHeight="1" x14ac:dyDescent="0.3">
      <c r="B5419" s="113">
        <v>5413</v>
      </c>
      <c r="C5419" s="111"/>
      <c r="D5419" s="112"/>
      <c r="E5419" s="111" t="str">
        <f t="shared" ca="1" si="84"/>
        <v/>
      </c>
      <c r="F5419" s="2" t="str">
        <f>IFERROR(VLOOKUP($I$4&amp;"--"&amp;ROW(A5413),'Clie-F'!$B$5:$Z$7000,15,0),"")</f>
        <v/>
      </c>
      <c r="G5419" s="111" t="str">
        <f>IFERROR(VLOOKUP($I$4&amp;"--"&amp;ROW(A5413),'Clie-F'!$B$5:$Z$7000,13,0),"")</f>
        <v/>
      </c>
    </row>
    <row r="5420" spans="2:7" ht="30" customHeight="1" x14ac:dyDescent="0.3">
      <c r="B5420" s="113">
        <v>5414</v>
      </c>
      <c r="C5420" s="111"/>
      <c r="D5420" s="112"/>
      <c r="E5420" s="111" t="str">
        <f t="shared" ca="1" si="84"/>
        <v/>
      </c>
      <c r="F5420" s="2" t="str">
        <f>IFERROR(VLOOKUP($I$4&amp;"--"&amp;ROW(A5414),'Clie-F'!$B$5:$Z$7000,15,0),"")</f>
        <v/>
      </c>
      <c r="G5420" s="111" t="str">
        <f>IFERROR(VLOOKUP($I$4&amp;"--"&amp;ROW(A5414),'Clie-F'!$B$5:$Z$7000,13,0),"")</f>
        <v/>
      </c>
    </row>
    <row r="5421" spans="2:7" ht="30" customHeight="1" x14ac:dyDescent="0.3">
      <c r="B5421" s="113">
        <v>5415</v>
      </c>
      <c r="C5421" s="111"/>
      <c r="D5421" s="112"/>
      <c r="E5421" s="111" t="str">
        <f t="shared" ca="1" si="84"/>
        <v/>
      </c>
      <c r="F5421" s="2" t="str">
        <f>IFERROR(VLOOKUP($I$4&amp;"--"&amp;ROW(A5415),'Clie-F'!$B$5:$Z$7000,15,0),"")</f>
        <v/>
      </c>
      <c r="G5421" s="111" t="str">
        <f>IFERROR(VLOOKUP($I$4&amp;"--"&amp;ROW(A5415),'Clie-F'!$B$5:$Z$7000,13,0),"")</f>
        <v/>
      </c>
    </row>
    <row r="5422" spans="2:7" ht="30" customHeight="1" x14ac:dyDescent="0.3">
      <c r="B5422" s="113">
        <v>5416</v>
      </c>
      <c r="C5422" s="111"/>
      <c r="D5422" s="112"/>
      <c r="E5422" s="111" t="str">
        <f t="shared" ca="1" si="84"/>
        <v/>
      </c>
      <c r="F5422" s="2" t="str">
        <f>IFERROR(VLOOKUP($I$4&amp;"--"&amp;ROW(A5416),'Clie-F'!$B$5:$Z$7000,15,0),"")</f>
        <v/>
      </c>
      <c r="G5422" s="111" t="str">
        <f>IFERROR(VLOOKUP($I$4&amp;"--"&amp;ROW(A5416),'Clie-F'!$B$5:$Z$7000,13,0),"")</f>
        <v/>
      </c>
    </row>
    <row r="5423" spans="2:7" ht="30" customHeight="1" x14ac:dyDescent="0.3">
      <c r="B5423" s="113">
        <v>5417</v>
      </c>
      <c r="C5423" s="111"/>
      <c r="D5423" s="112"/>
      <c r="E5423" s="111" t="str">
        <f t="shared" ca="1" si="84"/>
        <v/>
      </c>
      <c r="F5423" s="2" t="str">
        <f>IFERROR(VLOOKUP($I$4&amp;"--"&amp;ROW(A5417),'Clie-F'!$B$5:$Z$7000,15,0),"")</f>
        <v/>
      </c>
      <c r="G5423" s="111" t="str">
        <f>IFERROR(VLOOKUP($I$4&amp;"--"&amp;ROW(A5417),'Clie-F'!$B$5:$Z$7000,13,0),"")</f>
        <v/>
      </c>
    </row>
    <row r="5424" spans="2:7" ht="30" customHeight="1" x14ac:dyDescent="0.3">
      <c r="B5424" s="113">
        <v>5418</v>
      </c>
      <c r="C5424" s="111"/>
      <c r="D5424" s="112"/>
      <c r="E5424" s="111" t="str">
        <f t="shared" ca="1" si="84"/>
        <v/>
      </c>
      <c r="F5424" s="2" t="str">
        <f>IFERROR(VLOOKUP($I$4&amp;"--"&amp;ROW(A5418),'Clie-F'!$B$5:$Z$7000,15,0),"")</f>
        <v/>
      </c>
      <c r="G5424" s="111" t="str">
        <f>IFERROR(VLOOKUP($I$4&amp;"--"&amp;ROW(A5418),'Clie-F'!$B$5:$Z$7000,13,0),"")</f>
        <v/>
      </c>
    </row>
    <row r="5425" spans="2:7" ht="30" customHeight="1" x14ac:dyDescent="0.3">
      <c r="B5425" s="113">
        <v>5419</v>
      </c>
      <c r="C5425" s="111"/>
      <c r="D5425" s="112"/>
      <c r="E5425" s="111" t="str">
        <f t="shared" ca="1" si="84"/>
        <v/>
      </c>
      <c r="F5425" s="2" t="str">
        <f>IFERROR(VLOOKUP($I$4&amp;"--"&amp;ROW(A5419),'Clie-F'!$B$5:$Z$7000,15,0),"")</f>
        <v/>
      </c>
      <c r="G5425" s="111" t="str">
        <f>IFERROR(VLOOKUP($I$4&amp;"--"&amp;ROW(A5419),'Clie-F'!$B$5:$Z$7000,13,0),"")</f>
        <v/>
      </c>
    </row>
    <row r="5426" spans="2:7" ht="30" customHeight="1" x14ac:dyDescent="0.3">
      <c r="B5426" s="113">
        <v>5420</v>
      </c>
      <c r="C5426" s="111"/>
      <c r="D5426" s="112"/>
      <c r="E5426" s="111" t="str">
        <f t="shared" ca="1" si="84"/>
        <v/>
      </c>
      <c r="F5426" s="2" t="str">
        <f>IFERROR(VLOOKUP($I$4&amp;"--"&amp;ROW(A5420),'Clie-F'!$B$5:$Z$7000,15,0),"")</f>
        <v/>
      </c>
      <c r="G5426" s="111" t="str">
        <f>IFERROR(VLOOKUP($I$4&amp;"--"&amp;ROW(A5420),'Clie-F'!$B$5:$Z$7000,13,0),"")</f>
        <v/>
      </c>
    </row>
    <row r="5427" spans="2:7" ht="30" customHeight="1" x14ac:dyDescent="0.3">
      <c r="B5427" s="113">
        <v>5421</v>
      </c>
      <c r="C5427" s="111"/>
      <c r="D5427" s="112"/>
      <c r="E5427" s="111" t="str">
        <f t="shared" ca="1" si="84"/>
        <v/>
      </c>
      <c r="F5427" s="2" t="str">
        <f>IFERROR(VLOOKUP($I$4&amp;"--"&amp;ROW(A5421),'Clie-F'!$B$5:$Z$7000,15,0),"")</f>
        <v/>
      </c>
      <c r="G5427" s="111" t="str">
        <f>IFERROR(VLOOKUP($I$4&amp;"--"&amp;ROW(A5421),'Clie-F'!$B$5:$Z$7000,13,0),"")</f>
        <v/>
      </c>
    </row>
    <row r="5428" spans="2:7" ht="30" customHeight="1" x14ac:dyDescent="0.3">
      <c r="B5428" s="113">
        <v>5422</v>
      </c>
      <c r="C5428" s="111"/>
      <c r="D5428" s="112"/>
      <c r="E5428" s="111" t="str">
        <f t="shared" ca="1" si="84"/>
        <v/>
      </c>
      <c r="F5428" s="2" t="str">
        <f>IFERROR(VLOOKUP($I$4&amp;"--"&amp;ROW(A5422),'Clie-F'!$B$5:$Z$7000,15,0),"")</f>
        <v/>
      </c>
      <c r="G5428" s="111" t="str">
        <f>IFERROR(VLOOKUP($I$4&amp;"--"&amp;ROW(A5422),'Clie-F'!$B$5:$Z$7000,13,0),"")</f>
        <v/>
      </c>
    </row>
    <row r="5429" spans="2:7" ht="30" customHeight="1" x14ac:dyDescent="0.3">
      <c r="B5429" s="113">
        <v>5423</v>
      </c>
      <c r="C5429" s="111"/>
      <c r="D5429" s="112"/>
      <c r="E5429" s="111" t="str">
        <f t="shared" ca="1" si="84"/>
        <v/>
      </c>
      <c r="F5429" s="2" t="str">
        <f>IFERROR(VLOOKUP($I$4&amp;"--"&amp;ROW(A5423),'Clie-F'!$B$5:$Z$7000,15,0),"")</f>
        <v/>
      </c>
      <c r="G5429" s="111" t="str">
        <f>IFERROR(VLOOKUP($I$4&amp;"--"&amp;ROW(A5423),'Clie-F'!$B$5:$Z$7000,13,0),"")</f>
        <v/>
      </c>
    </row>
    <row r="5430" spans="2:7" ht="30" customHeight="1" x14ac:dyDescent="0.3">
      <c r="B5430" s="113">
        <v>5424</v>
      </c>
      <c r="C5430" s="111"/>
      <c r="D5430" s="112"/>
      <c r="E5430" s="111" t="str">
        <f t="shared" ca="1" si="84"/>
        <v/>
      </c>
      <c r="F5430" s="2" t="str">
        <f>IFERROR(VLOOKUP($I$4&amp;"--"&amp;ROW(A5424),'Clie-F'!$B$5:$Z$7000,15,0),"")</f>
        <v/>
      </c>
      <c r="G5430" s="111" t="str">
        <f>IFERROR(VLOOKUP($I$4&amp;"--"&amp;ROW(A5424),'Clie-F'!$B$5:$Z$7000,13,0),"")</f>
        <v/>
      </c>
    </row>
    <row r="5431" spans="2:7" ht="30" customHeight="1" x14ac:dyDescent="0.3">
      <c r="B5431" s="113">
        <v>5425</v>
      </c>
      <c r="C5431" s="111"/>
      <c r="D5431" s="112"/>
      <c r="E5431" s="111" t="str">
        <f t="shared" ca="1" si="84"/>
        <v/>
      </c>
      <c r="F5431" s="2" t="str">
        <f>IFERROR(VLOOKUP($I$4&amp;"--"&amp;ROW(A5425),'Clie-F'!$B$5:$Z$7000,15,0),"")</f>
        <v/>
      </c>
      <c r="G5431" s="111" t="str">
        <f>IFERROR(VLOOKUP($I$4&amp;"--"&amp;ROW(A5425),'Clie-F'!$B$5:$Z$7000,13,0),"")</f>
        <v/>
      </c>
    </row>
    <row r="5432" spans="2:7" ht="30" customHeight="1" x14ac:dyDescent="0.3">
      <c r="B5432" s="113">
        <v>5426</v>
      </c>
      <c r="C5432" s="111"/>
      <c r="D5432" s="112"/>
      <c r="E5432" s="111" t="str">
        <f t="shared" ca="1" si="84"/>
        <v/>
      </c>
      <c r="F5432" s="2" t="str">
        <f>IFERROR(VLOOKUP($I$4&amp;"--"&amp;ROW(A5426),'Clie-F'!$B$5:$Z$7000,15,0),"")</f>
        <v/>
      </c>
      <c r="G5432" s="111" t="str">
        <f>IFERROR(VLOOKUP($I$4&amp;"--"&amp;ROW(A5426),'Clie-F'!$B$5:$Z$7000,13,0),"")</f>
        <v/>
      </c>
    </row>
    <row r="5433" spans="2:7" ht="30" customHeight="1" x14ac:dyDescent="0.3">
      <c r="B5433" s="113">
        <v>5427</v>
      </c>
      <c r="C5433" s="111"/>
      <c r="D5433" s="112"/>
      <c r="E5433" s="111" t="str">
        <f t="shared" ca="1" si="84"/>
        <v/>
      </c>
      <c r="F5433" s="2" t="str">
        <f>IFERROR(VLOOKUP($I$4&amp;"--"&amp;ROW(A5427),'Clie-F'!$B$5:$Z$7000,15,0),"")</f>
        <v/>
      </c>
      <c r="G5433" s="111" t="str">
        <f>IFERROR(VLOOKUP($I$4&amp;"--"&amp;ROW(A5427),'Clie-F'!$B$5:$Z$7000,13,0),"")</f>
        <v/>
      </c>
    </row>
    <row r="5434" spans="2:7" ht="30" customHeight="1" x14ac:dyDescent="0.3">
      <c r="B5434" s="113">
        <v>5428</v>
      </c>
      <c r="C5434" s="111"/>
      <c r="D5434" s="112"/>
      <c r="E5434" s="111" t="str">
        <f t="shared" ca="1" si="84"/>
        <v/>
      </c>
      <c r="F5434" s="2" t="str">
        <f>IFERROR(VLOOKUP($I$4&amp;"--"&amp;ROW(A5428),'Clie-F'!$B$5:$Z$7000,15,0),"")</f>
        <v/>
      </c>
      <c r="G5434" s="111" t="str">
        <f>IFERROR(VLOOKUP($I$4&amp;"--"&amp;ROW(A5428),'Clie-F'!$B$5:$Z$7000,13,0),"")</f>
        <v/>
      </c>
    </row>
    <row r="5435" spans="2:7" ht="30" customHeight="1" x14ac:dyDescent="0.3">
      <c r="B5435" s="113">
        <v>5429</v>
      </c>
      <c r="C5435" s="111"/>
      <c r="D5435" s="112"/>
      <c r="E5435" s="111" t="str">
        <f t="shared" ca="1" si="84"/>
        <v/>
      </c>
      <c r="F5435" s="2" t="str">
        <f>IFERROR(VLOOKUP($I$4&amp;"--"&amp;ROW(A5429),'Clie-F'!$B$5:$Z$7000,15,0),"")</f>
        <v/>
      </c>
      <c r="G5435" s="111" t="str">
        <f>IFERROR(VLOOKUP($I$4&amp;"--"&amp;ROW(A5429),'Clie-F'!$B$5:$Z$7000,13,0),"")</f>
        <v/>
      </c>
    </row>
    <row r="5436" spans="2:7" ht="30" customHeight="1" x14ac:dyDescent="0.3">
      <c r="B5436" s="113">
        <v>5430</v>
      </c>
      <c r="C5436" s="111"/>
      <c r="D5436" s="112"/>
      <c r="E5436" s="111" t="str">
        <f t="shared" ca="1" si="84"/>
        <v/>
      </c>
      <c r="F5436" s="2" t="str">
        <f>IFERROR(VLOOKUP($I$4&amp;"--"&amp;ROW(A5430),'Clie-F'!$B$5:$Z$7000,15,0),"")</f>
        <v/>
      </c>
      <c r="G5436" s="111" t="str">
        <f>IFERROR(VLOOKUP($I$4&amp;"--"&amp;ROW(A5430),'Clie-F'!$B$5:$Z$7000,13,0),"")</f>
        <v/>
      </c>
    </row>
    <row r="5437" spans="2:7" ht="30" customHeight="1" x14ac:dyDescent="0.3">
      <c r="B5437" s="113">
        <v>5431</v>
      </c>
      <c r="C5437" s="111"/>
      <c r="D5437" s="112"/>
      <c r="E5437" s="111" t="str">
        <f t="shared" ca="1" si="84"/>
        <v/>
      </c>
      <c r="F5437" s="2" t="str">
        <f>IFERROR(VLOOKUP($I$4&amp;"--"&amp;ROW(A5431),'Clie-F'!$B$5:$Z$7000,15,0),"")</f>
        <v/>
      </c>
      <c r="G5437" s="111" t="str">
        <f>IFERROR(VLOOKUP($I$4&amp;"--"&amp;ROW(A5431),'Clie-F'!$B$5:$Z$7000,13,0),"")</f>
        <v/>
      </c>
    </row>
    <row r="5438" spans="2:7" ht="30" customHeight="1" x14ac:dyDescent="0.3">
      <c r="B5438" s="113">
        <v>5432</v>
      </c>
      <c r="C5438" s="111"/>
      <c r="D5438" s="112"/>
      <c r="E5438" s="111" t="str">
        <f t="shared" ca="1" si="84"/>
        <v/>
      </c>
      <c r="F5438" s="2" t="str">
        <f>IFERROR(VLOOKUP($I$4&amp;"--"&amp;ROW(A5432),'Clie-F'!$B$5:$Z$7000,15,0),"")</f>
        <v/>
      </c>
      <c r="G5438" s="111" t="str">
        <f>IFERROR(VLOOKUP($I$4&amp;"--"&amp;ROW(A5432),'Clie-F'!$B$5:$Z$7000,13,0),"")</f>
        <v/>
      </c>
    </row>
    <row r="5439" spans="2:7" ht="30" customHeight="1" x14ac:dyDescent="0.3">
      <c r="B5439" s="113">
        <v>5433</v>
      </c>
      <c r="C5439" s="111"/>
      <c r="D5439" s="112"/>
      <c r="E5439" s="111" t="str">
        <f t="shared" ref="E5439:E5502" ca="1" si="85">IF(D5439,DATEDIF(D5439,TODAY(),"Y"),"")</f>
        <v/>
      </c>
      <c r="F5439" s="2" t="str">
        <f>IFERROR(VLOOKUP($I$4&amp;"--"&amp;ROW(A5433),'Clie-F'!$B$5:$Z$7000,15,0),"")</f>
        <v/>
      </c>
      <c r="G5439" s="111" t="str">
        <f>IFERROR(VLOOKUP($I$4&amp;"--"&amp;ROW(A5433),'Clie-F'!$B$5:$Z$7000,13,0),"")</f>
        <v/>
      </c>
    </row>
    <row r="5440" spans="2:7" ht="30" customHeight="1" x14ac:dyDescent="0.3">
      <c r="B5440" s="113">
        <v>5434</v>
      </c>
      <c r="C5440" s="111"/>
      <c r="D5440" s="112"/>
      <c r="E5440" s="111" t="str">
        <f t="shared" ca="1" si="85"/>
        <v/>
      </c>
      <c r="F5440" s="2" t="str">
        <f>IFERROR(VLOOKUP($I$4&amp;"--"&amp;ROW(A5434),'Clie-F'!$B$5:$Z$7000,15,0),"")</f>
        <v/>
      </c>
      <c r="G5440" s="111" t="str">
        <f>IFERROR(VLOOKUP($I$4&amp;"--"&amp;ROW(A5434),'Clie-F'!$B$5:$Z$7000,13,0),"")</f>
        <v/>
      </c>
    </row>
    <row r="5441" spans="2:7" ht="30" customHeight="1" x14ac:dyDescent="0.3">
      <c r="B5441" s="113">
        <v>5435</v>
      </c>
      <c r="C5441" s="111"/>
      <c r="D5441" s="112"/>
      <c r="E5441" s="111" t="str">
        <f t="shared" ca="1" si="85"/>
        <v/>
      </c>
      <c r="F5441" s="2" t="str">
        <f>IFERROR(VLOOKUP($I$4&amp;"--"&amp;ROW(A5435),'Clie-F'!$B$5:$Z$7000,15,0),"")</f>
        <v/>
      </c>
      <c r="G5441" s="111" t="str">
        <f>IFERROR(VLOOKUP($I$4&amp;"--"&amp;ROW(A5435),'Clie-F'!$B$5:$Z$7000,13,0),"")</f>
        <v/>
      </c>
    </row>
    <row r="5442" spans="2:7" ht="30" customHeight="1" x14ac:dyDescent="0.3">
      <c r="B5442" s="113">
        <v>5436</v>
      </c>
      <c r="C5442" s="111"/>
      <c r="D5442" s="112"/>
      <c r="E5442" s="111" t="str">
        <f t="shared" ca="1" si="85"/>
        <v/>
      </c>
      <c r="F5442" s="2" t="str">
        <f>IFERROR(VLOOKUP($I$4&amp;"--"&amp;ROW(A5436),'Clie-F'!$B$5:$Z$7000,15,0),"")</f>
        <v/>
      </c>
      <c r="G5442" s="111" t="str">
        <f>IFERROR(VLOOKUP($I$4&amp;"--"&amp;ROW(A5436),'Clie-F'!$B$5:$Z$7000,13,0),"")</f>
        <v/>
      </c>
    </row>
    <row r="5443" spans="2:7" ht="30" customHeight="1" x14ac:dyDescent="0.3">
      <c r="B5443" s="113">
        <v>5437</v>
      </c>
      <c r="C5443" s="111"/>
      <c r="D5443" s="112"/>
      <c r="E5443" s="111" t="str">
        <f t="shared" ca="1" si="85"/>
        <v/>
      </c>
      <c r="F5443" s="2" t="str">
        <f>IFERROR(VLOOKUP($I$4&amp;"--"&amp;ROW(A5437),'Clie-F'!$B$5:$Z$7000,15,0),"")</f>
        <v/>
      </c>
      <c r="G5443" s="111" t="str">
        <f>IFERROR(VLOOKUP($I$4&amp;"--"&amp;ROW(A5437),'Clie-F'!$B$5:$Z$7000,13,0),"")</f>
        <v/>
      </c>
    </row>
    <row r="5444" spans="2:7" ht="30" customHeight="1" x14ac:dyDescent="0.3">
      <c r="B5444" s="113">
        <v>5438</v>
      </c>
      <c r="C5444" s="111"/>
      <c r="D5444" s="112"/>
      <c r="E5444" s="111" t="str">
        <f t="shared" ca="1" si="85"/>
        <v/>
      </c>
      <c r="F5444" s="2" t="str">
        <f>IFERROR(VLOOKUP($I$4&amp;"--"&amp;ROW(A5438),'Clie-F'!$B$5:$Z$7000,15,0),"")</f>
        <v/>
      </c>
      <c r="G5444" s="111" t="str">
        <f>IFERROR(VLOOKUP($I$4&amp;"--"&amp;ROW(A5438),'Clie-F'!$B$5:$Z$7000,13,0),"")</f>
        <v/>
      </c>
    </row>
    <row r="5445" spans="2:7" ht="30" customHeight="1" x14ac:dyDescent="0.3">
      <c r="B5445" s="113">
        <v>5439</v>
      </c>
      <c r="C5445" s="111"/>
      <c r="D5445" s="112"/>
      <c r="E5445" s="111" t="str">
        <f t="shared" ca="1" si="85"/>
        <v/>
      </c>
      <c r="F5445" s="2" t="str">
        <f>IFERROR(VLOOKUP($I$4&amp;"--"&amp;ROW(A5439),'Clie-F'!$B$5:$Z$7000,15,0),"")</f>
        <v/>
      </c>
      <c r="G5445" s="111" t="str">
        <f>IFERROR(VLOOKUP($I$4&amp;"--"&amp;ROW(A5439),'Clie-F'!$B$5:$Z$7000,13,0),"")</f>
        <v/>
      </c>
    </row>
    <row r="5446" spans="2:7" ht="30" customHeight="1" x14ac:dyDescent="0.3">
      <c r="B5446" s="113">
        <v>5440</v>
      </c>
      <c r="C5446" s="111"/>
      <c r="D5446" s="112"/>
      <c r="E5446" s="111" t="str">
        <f t="shared" ca="1" si="85"/>
        <v/>
      </c>
      <c r="F5446" s="2" t="str">
        <f>IFERROR(VLOOKUP($I$4&amp;"--"&amp;ROW(A5440),'Clie-F'!$B$5:$Z$7000,15,0),"")</f>
        <v/>
      </c>
      <c r="G5446" s="111" t="str">
        <f>IFERROR(VLOOKUP($I$4&amp;"--"&amp;ROW(A5440),'Clie-F'!$B$5:$Z$7000,13,0),"")</f>
        <v/>
      </c>
    </row>
    <row r="5447" spans="2:7" ht="30" customHeight="1" x14ac:dyDescent="0.3">
      <c r="B5447" s="113">
        <v>5441</v>
      </c>
      <c r="C5447" s="111"/>
      <c r="D5447" s="112"/>
      <c r="E5447" s="111" t="str">
        <f t="shared" ca="1" si="85"/>
        <v/>
      </c>
      <c r="F5447" s="2" t="str">
        <f>IFERROR(VLOOKUP($I$4&amp;"--"&amp;ROW(A5441),'Clie-F'!$B$5:$Z$7000,15,0),"")</f>
        <v/>
      </c>
      <c r="G5447" s="111" t="str">
        <f>IFERROR(VLOOKUP($I$4&amp;"--"&amp;ROW(A5441),'Clie-F'!$B$5:$Z$7000,13,0),"")</f>
        <v/>
      </c>
    </row>
    <row r="5448" spans="2:7" ht="30" customHeight="1" x14ac:dyDescent="0.3">
      <c r="B5448" s="113">
        <v>5442</v>
      </c>
      <c r="C5448" s="111"/>
      <c r="D5448" s="112"/>
      <c r="E5448" s="111" t="str">
        <f t="shared" ca="1" si="85"/>
        <v/>
      </c>
      <c r="F5448" s="2" t="str">
        <f>IFERROR(VLOOKUP($I$4&amp;"--"&amp;ROW(A5442),'Clie-F'!$B$5:$Z$7000,15,0),"")</f>
        <v/>
      </c>
      <c r="G5448" s="111" t="str">
        <f>IFERROR(VLOOKUP($I$4&amp;"--"&amp;ROW(A5442),'Clie-F'!$B$5:$Z$7000,13,0),"")</f>
        <v/>
      </c>
    </row>
    <row r="5449" spans="2:7" ht="30" customHeight="1" x14ac:dyDescent="0.3">
      <c r="B5449" s="113">
        <v>5443</v>
      </c>
      <c r="C5449" s="111"/>
      <c r="D5449" s="112"/>
      <c r="E5449" s="111" t="str">
        <f t="shared" ca="1" si="85"/>
        <v/>
      </c>
      <c r="F5449" s="2" t="str">
        <f>IFERROR(VLOOKUP($I$4&amp;"--"&amp;ROW(A5443),'Clie-F'!$B$5:$Z$7000,15,0),"")</f>
        <v/>
      </c>
      <c r="G5449" s="111" t="str">
        <f>IFERROR(VLOOKUP($I$4&amp;"--"&amp;ROW(A5443),'Clie-F'!$B$5:$Z$7000,13,0),"")</f>
        <v/>
      </c>
    </row>
    <row r="5450" spans="2:7" ht="30" customHeight="1" x14ac:dyDescent="0.3">
      <c r="B5450" s="113">
        <v>5444</v>
      </c>
      <c r="C5450" s="111"/>
      <c r="D5450" s="112"/>
      <c r="E5450" s="111" t="str">
        <f t="shared" ca="1" si="85"/>
        <v/>
      </c>
      <c r="F5450" s="2" t="str">
        <f>IFERROR(VLOOKUP($I$4&amp;"--"&amp;ROW(A5444),'Clie-F'!$B$5:$Z$7000,15,0),"")</f>
        <v/>
      </c>
      <c r="G5450" s="111" t="str">
        <f>IFERROR(VLOOKUP($I$4&amp;"--"&amp;ROW(A5444),'Clie-F'!$B$5:$Z$7000,13,0),"")</f>
        <v/>
      </c>
    </row>
    <row r="5451" spans="2:7" ht="30" customHeight="1" x14ac:dyDescent="0.3">
      <c r="B5451" s="113">
        <v>5445</v>
      </c>
      <c r="C5451" s="111"/>
      <c r="D5451" s="112"/>
      <c r="E5451" s="111" t="str">
        <f t="shared" ca="1" si="85"/>
        <v/>
      </c>
      <c r="F5451" s="2" t="str">
        <f>IFERROR(VLOOKUP($I$4&amp;"--"&amp;ROW(A5445),'Clie-F'!$B$5:$Z$7000,15,0),"")</f>
        <v/>
      </c>
      <c r="G5451" s="111" t="str">
        <f>IFERROR(VLOOKUP($I$4&amp;"--"&amp;ROW(A5445),'Clie-F'!$B$5:$Z$7000,13,0),"")</f>
        <v/>
      </c>
    </row>
    <row r="5452" spans="2:7" ht="30" customHeight="1" x14ac:dyDescent="0.3">
      <c r="B5452" s="113">
        <v>5446</v>
      </c>
      <c r="C5452" s="111"/>
      <c r="D5452" s="112"/>
      <c r="E5452" s="111" t="str">
        <f t="shared" ca="1" si="85"/>
        <v/>
      </c>
      <c r="F5452" s="2" t="str">
        <f>IFERROR(VLOOKUP($I$4&amp;"--"&amp;ROW(A5446),'Clie-F'!$B$5:$Z$7000,15,0),"")</f>
        <v/>
      </c>
      <c r="G5452" s="111" t="str">
        <f>IFERROR(VLOOKUP($I$4&amp;"--"&amp;ROW(A5446),'Clie-F'!$B$5:$Z$7000,13,0),"")</f>
        <v/>
      </c>
    </row>
    <row r="5453" spans="2:7" ht="30" customHeight="1" x14ac:dyDescent="0.3">
      <c r="B5453" s="113">
        <v>5447</v>
      </c>
      <c r="C5453" s="111"/>
      <c r="D5453" s="112"/>
      <c r="E5453" s="111" t="str">
        <f t="shared" ca="1" si="85"/>
        <v/>
      </c>
      <c r="F5453" s="2" t="str">
        <f>IFERROR(VLOOKUP($I$4&amp;"--"&amp;ROW(A5447),'Clie-F'!$B$5:$Z$7000,15,0),"")</f>
        <v/>
      </c>
      <c r="G5453" s="111" t="str">
        <f>IFERROR(VLOOKUP($I$4&amp;"--"&amp;ROW(A5447),'Clie-F'!$B$5:$Z$7000,13,0),"")</f>
        <v/>
      </c>
    </row>
    <row r="5454" spans="2:7" ht="30" customHeight="1" x14ac:dyDescent="0.3">
      <c r="B5454" s="113">
        <v>5448</v>
      </c>
      <c r="C5454" s="111"/>
      <c r="D5454" s="112"/>
      <c r="E5454" s="111" t="str">
        <f t="shared" ca="1" si="85"/>
        <v/>
      </c>
      <c r="F5454" s="2" t="str">
        <f>IFERROR(VLOOKUP($I$4&amp;"--"&amp;ROW(A5448),'Clie-F'!$B$5:$Z$7000,15,0),"")</f>
        <v/>
      </c>
      <c r="G5454" s="111" t="str">
        <f>IFERROR(VLOOKUP($I$4&amp;"--"&amp;ROW(A5448),'Clie-F'!$B$5:$Z$7000,13,0),"")</f>
        <v/>
      </c>
    </row>
    <row r="5455" spans="2:7" ht="30" customHeight="1" x14ac:dyDescent="0.3">
      <c r="B5455" s="113">
        <v>5449</v>
      </c>
      <c r="C5455" s="111"/>
      <c r="D5455" s="112"/>
      <c r="E5455" s="111" t="str">
        <f t="shared" ca="1" si="85"/>
        <v/>
      </c>
      <c r="F5455" s="2" t="str">
        <f>IFERROR(VLOOKUP($I$4&amp;"--"&amp;ROW(A5449),'Clie-F'!$B$5:$Z$7000,15,0),"")</f>
        <v/>
      </c>
      <c r="G5455" s="111" t="str">
        <f>IFERROR(VLOOKUP($I$4&amp;"--"&amp;ROW(A5449),'Clie-F'!$B$5:$Z$7000,13,0),"")</f>
        <v/>
      </c>
    </row>
    <row r="5456" spans="2:7" ht="30" customHeight="1" x14ac:dyDescent="0.3">
      <c r="B5456" s="113">
        <v>5450</v>
      </c>
      <c r="C5456" s="111"/>
      <c r="D5456" s="112"/>
      <c r="E5456" s="111" t="str">
        <f t="shared" ca="1" si="85"/>
        <v/>
      </c>
      <c r="F5456" s="2" t="str">
        <f>IFERROR(VLOOKUP($I$4&amp;"--"&amp;ROW(A5450),'Clie-F'!$B$5:$Z$7000,15,0),"")</f>
        <v/>
      </c>
      <c r="G5456" s="111" t="str">
        <f>IFERROR(VLOOKUP($I$4&amp;"--"&amp;ROW(A5450),'Clie-F'!$B$5:$Z$7000,13,0),"")</f>
        <v/>
      </c>
    </row>
    <row r="5457" spans="2:7" ht="30" customHeight="1" x14ac:dyDescent="0.3">
      <c r="B5457" s="113">
        <v>5451</v>
      </c>
      <c r="C5457" s="111"/>
      <c r="D5457" s="112"/>
      <c r="E5457" s="111" t="str">
        <f t="shared" ca="1" si="85"/>
        <v/>
      </c>
      <c r="F5457" s="2" t="str">
        <f>IFERROR(VLOOKUP($I$4&amp;"--"&amp;ROW(A5451),'Clie-F'!$B$5:$Z$7000,15,0),"")</f>
        <v/>
      </c>
      <c r="G5457" s="111" t="str">
        <f>IFERROR(VLOOKUP($I$4&amp;"--"&amp;ROW(A5451),'Clie-F'!$B$5:$Z$7000,13,0),"")</f>
        <v/>
      </c>
    </row>
    <row r="5458" spans="2:7" ht="30" customHeight="1" x14ac:dyDescent="0.3">
      <c r="B5458" s="113">
        <v>5452</v>
      </c>
      <c r="C5458" s="111"/>
      <c r="D5458" s="112"/>
      <c r="E5458" s="111" t="str">
        <f t="shared" ca="1" si="85"/>
        <v/>
      </c>
      <c r="F5458" s="2" t="str">
        <f>IFERROR(VLOOKUP($I$4&amp;"--"&amp;ROW(A5452),'Clie-F'!$B$5:$Z$7000,15,0),"")</f>
        <v/>
      </c>
      <c r="G5458" s="111" t="str">
        <f>IFERROR(VLOOKUP($I$4&amp;"--"&amp;ROW(A5452),'Clie-F'!$B$5:$Z$7000,13,0),"")</f>
        <v/>
      </c>
    </row>
    <row r="5459" spans="2:7" ht="30" customHeight="1" x14ac:dyDescent="0.3">
      <c r="B5459" s="113">
        <v>5453</v>
      </c>
      <c r="C5459" s="111"/>
      <c r="D5459" s="112"/>
      <c r="E5459" s="111" t="str">
        <f t="shared" ca="1" si="85"/>
        <v/>
      </c>
      <c r="F5459" s="2" t="str">
        <f>IFERROR(VLOOKUP($I$4&amp;"--"&amp;ROW(A5453),'Clie-F'!$B$5:$Z$7000,15,0),"")</f>
        <v/>
      </c>
      <c r="G5459" s="111" t="str">
        <f>IFERROR(VLOOKUP($I$4&amp;"--"&amp;ROW(A5453),'Clie-F'!$B$5:$Z$7000,13,0),"")</f>
        <v/>
      </c>
    </row>
    <row r="5460" spans="2:7" ht="30" customHeight="1" x14ac:dyDescent="0.3">
      <c r="B5460" s="113">
        <v>5454</v>
      </c>
      <c r="C5460" s="111"/>
      <c r="D5460" s="112"/>
      <c r="E5460" s="111" t="str">
        <f t="shared" ca="1" si="85"/>
        <v/>
      </c>
      <c r="F5460" s="2" t="str">
        <f>IFERROR(VLOOKUP($I$4&amp;"--"&amp;ROW(A5454),'Clie-F'!$B$5:$Z$7000,15,0),"")</f>
        <v/>
      </c>
      <c r="G5460" s="111" t="str">
        <f>IFERROR(VLOOKUP($I$4&amp;"--"&amp;ROW(A5454),'Clie-F'!$B$5:$Z$7000,13,0),"")</f>
        <v/>
      </c>
    </row>
    <row r="5461" spans="2:7" ht="30" customHeight="1" x14ac:dyDescent="0.3">
      <c r="B5461" s="113">
        <v>5455</v>
      </c>
      <c r="C5461" s="111"/>
      <c r="D5461" s="112"/>
      <c r="E5461" s="111" t="str">
        <f t="shared" ca="1" si="85"/>
        <v/>
      </c>
      <c r="F5461" s="2" t="str">
        <f>IFERROR(VLOOKUP($I$4&amp;"--"&amp;ROW(A5455),'Clie-F'!$B$5:$Z$7000,15,0),"")</f>
        <v/>
      </c>
      <c r="G5461" s="111" t="str">
        <f>IFERROR(VLOOKUP($I$4&amp;"--"&amp;ROW(A5455),'Clie-F'!$B$5:$Z$7000,13,0),"")</f>
        <v/>
      </c>
    </row>
    <row r="5462" spans="2:7" ht="30" customHeight="1" x14ac:dyDescent="0.3">
      <c r="B5462" s="113">
        <v>5456</v>
      </c>
      <c r="C5462" s="111"/>
      <c r="D5462" s="112"/>
      <c r="E5462" s="111" t="str">
        <f t="shared" ca="1" si="85"/>
        <v/>
      </c>
      <c r="F5462" s="2" t="str">
        <f>IFERROR(VLOOKUP($I$4&amp;"--"&amp;ROW(A5456),'Clie-F'!$B$5:$Z$7000,15,0),"")</f>
        <v/>
      </c>
      <c r="G5462" s="111" t="str">
        <f>IFERROR(VLOOKUP($I$4&amp;"--"&amp;ROW(A5456),'Clie-F'!$B$5:$Z$7000,13,0),"")</f>
        <v/>
      </c>
    </row>
    <row r="5463" spans="2:7" ht="30" customHeight="1" x14ac:dyDescent="0.3">
      <c r="B5463" s="113">
        <v>5457</v>
      </c>
      <c r="C5463" s="111"/>
      <c r="D5463" s="112"/>
      <c r="E5463" s="111" t="str">
        <f t="shared" ca="1" si="85"/>
        <v/>
      </c>
      <c r="F5463" s="2" t="str">
        <f>IFERROR(VLOOKUP($I$4&amp;"--"&amp;ROW(A5457),'Clie-F'!$B$5:$Z$7000,15,0),"")</f>
        <v/>
      </c>
      <c r="G5463" s="111" t="str">
        <f>IFERROR(VLOOKUP($I$4&amp;"--"&amp;ROW(A5457),'Clie-F'!$B$5:$Z$7000,13,0),"")</f>
        <v/>
      </c>
    </row>
    <row r="5464" spans="2:7" ht="30" customHeight="1" x14ac:dyDescent="0.3">
      <c r="B5464" s="113">
        <v>5458</v>
      </c>
      <c r="C5464" s="111"/>
      <c r="D5464" s="112"/>
      <c r="E5464" s="111" t="str">
        <f t="shared" ca="1" si="85"/>
        <v/>
      </c>
      <c r="F5464" s="2" t="str">
        <f>IFERROR(VLOOKUP($I$4&amp;"--"&amp;ROW(A5458),'Clie-F'!$B$5:$Z$7000,15,0),"")</f>
        <v/>
      </c>
      <c r="G5464" s="111" t="str">
        <f>IFERROR(VLOOKUP($I$4&amp;"--"&amp;ROW(A5458),'Clie-F'!$B$5:$Z$7000,13,0),"")</f>
        <v/>
      </c>
    </row>
    <row r="5465" spans="2:7" ht="30" customHeight="1" x14ac:dyDescent="0.3">
      <c r="B5465" s="113">
        <v>5459</v>
      </c>
      <c r="C5465" s="111"/>
      <c r="D5465" s="112"/>
      <c r="E5465" s="111" t="str">
        <f t="shared" ca="1" si="85"/>
        <v/>
      </c>
      <c r="F5465" s="2" t="str">
        <f>IFERROR(VLOOKUP($I$4&amp;"--"&amp;ROW(A5459),'Clie-F'!$B$5:$Z$7000,15,0),"")</f>
        <v/>
      </c>
      <c r="G5465" s="111" t="str">
        <f>IFERROR(VLOOKUP($I$4&amp;"--"&amp;ROW(A5459),'Clie-F'!$B$5:$Z$7000,13,0),"")</f>
        <v/>
      </c>
    </row>
    <row r="5466" spans="2:7" ht="30" customHeight="1" x14ac:dyDescent="0.3">
      <c r="B5466" s="113">
        <v>5460</v>
      </c>
      <c r="C5466" s="111"/>
      <c r="D5466" s="112"/>
      <c r="E5466" s="111" t="str">
        <f t="shared" ca="1" si="85"/>
        <v/>
      </c>
      <c r="F5466" s="2" t="str">
        <f>IFERROR(VLOOKUP($I$4&amp;"--"&amp;ROW(A5460),'Clie-F'!$B$5:$Z$7000,15,0),"")</f>
        <v/>
      </c>
      <c r="G5466" s="111" t="str">
        <f>IFERROR(VLOOKUP($I$4&amp;"--"&amp;ROW(A5460),'Clie-F'!$B$5:$Z$7000,13,0),"")</f>
        <v/>
      </c>
    </row>
    <row r="5467" spans="2:7" ht="30" customHeight="1" x14ac:dyDescent="0.3">
      <c r="B5467" s="113">
        <v>5461</v>
      </c>
      <c r="C5467" s="111"/>
      <c r="D5467" s="112"/>
      <c r="E5467" s="111" t="str">
        <f t="shared" ca="1" si="85"/>
        <v/>
      </c>
      <c r="F5467" s="2" t="str">
        <f>IFERROR(VLOOKUP($I$4&amp;"--"&amp;ROW(A5461),'Clie-F'!$B$5:$Z$7000,15,0),"")</f>
        <v/>
      </c>
      <c r="G5467" s="111" t="str">
        <f>IFERROR(VLOOKUP($I$4&amp;"--"&amp;ROW(A5461),'Clie-F'!$B$5:$Z$7000,13,0),"")</f>
        <v/>
      </c>
    </row>
    <row r="5468" spans="2:7" ht="30" customHeight="1" x14ac:dyDescent="0.3">
      <c r="B5468" s="113">
        <v>5462</v>
      </c>
      <c r="C5468" s="111"/>
      <c r="D5468" s="112"/>
      <c r="E5468" s="111" t="str">
        <f t="shared" ca="1" si="85"/>
        <v/>
      </c>
      <c r="F5468" s="2" t="str">
        <f>IFERROR(VLOOKUP($I$4&amp;"--"&amp;ROW(A5462),'Clie-F'!$B$5:$Z$7000,15,0),"")</f>
        <v/>
      </c>
      <c r="G5468" s="111" t="str">
        <f>IFERROR(VLOOKUP($I$4&amp;"--"&amp;ROW(A5462),'Clie-F'!$B$5:$Z$7000,13,0),"")</f>
        <v/>
      </c>
    </row>
    <row r="5469" spans="2:7" ht="30" customHeight="1" x14ac:dyDescent="0.3">
      <c r="B5469" s="113">
        <v>5463</v>
      </c>
      <c r="C5469" s="111"/>
      <c r="D5469" s="112"/>
      <c r="E5469" s="111" t="str">
        <f t="shared" ca="1" si="85"/>
        <v/>
      </c>
      <c r="F5469" s="2" t="str">
        <f>IFERROR(VLOOKUP($I$4&amp;"--"&amp;ROW(A5463),'Clie-F'!$B$5:$Z$7000,15,0),"")</f>
        <v/>
      </c>
      <c r="G5469" s="111" t="str">
        <f>IFERROR(VLOOKUP($I$4&amp;"--"&amp;ROW(A5463),'Clie-F'!$B$5:$Z$7000,13,0),"")</f>
        <v/>
      </c>
    </row>
    <row r="5470" spans="2:7" ht="30" customHeight="1" x14ac:dyDescent="0.3">
      <c r="B5470" s="113">
        <v>5464</v>
      </c>
      <c r="C5470" s="111"/>
      <c r="D5470" s="112"/>
      <c r="E5470" s="111" t="str">
        <f t="shared" ca="1" si="85"/>
        <v/>
      </c>
      <c r="F5470" s="2" t="str">
        <f>IFERROR(VLOOKUP($I$4&amp;"--"&amp;ROW(A5464),'Clie-F'!$B$5:$Z$7000,15,0),"")</f>
        <v/>
      </c>
      <c r="G5470" s="111" t="str">
        <f>IFERROR(VLOOKUP($I$4&amp;"--"&amp;ROW(A5464),'Clie-F'!$B$5:$Z$7000,13,0),"")</f>
        <v/>
      </c>
    </row>
    <row r="5471" spans="2:7" ht="30" customHeight="1" x14ac:dyDescent="0.3">
      <c r="B5471" s="113">
        <v>5465</v>
      </c>
      <c r="C5471" s="111"/>
      <c r="D5471" s="112"/>
      <c r="E5471" s="111" t="str">
        <f t="shared" ca="1" si="85"/>
        <v/>
      </c>
      <c r="F5471" s="2" t="str">
        <f>IFERROR(VLOOKUP($I$4&amp;"--"&amp;ROW(A5465),'Clie-F'!$B$5:$Z$7000,15,0),"")</f>
        <v/>
      </c>
      <c r="G5471" s="111" t="str">
        <f>IFERROR(VLOOKUP($I$4&amp;"--"&amp;ROW(A5465),'Clie-F'!$B$5:$Z$7000,13,0),"")</f>
        <v/>
      </c>
    </row>
    <row r="5472" spans="2:7" ht="30" customHeight="1" x14ac:dyDescent="0.3">
      <c r="B5472" s="113">
        <v>5466</v>
      </c>
      <c r="C5472" s="111"/>
      <c r="D5472" s="112"/>
      <c r="E5472" s="111" t="str">
        <f t="shared" ca="1" si="85"/>
        <v/>
      </c>
      <c r="F5472" s="2" t="str">
        <f>IFERROR(VLOOKUP($I$4&amp;"--"&amp;ROW(A5466),'Clie-F'!$B$5:$Z$7000,15,0),"")</f>
        <v/>
      </c>
      <c r="G5472" s="111" t="str">
        <f>IFERROR(VLOOKUP($I$4&amp;"--"&amp;ROW(A5466),'Clie-F'!$B$5:$Z$7000,13,0),"")</f>
        <v/>
      </c>
    </row>
    <row r="5473" spans="2:7" ht="30" customHeight="1" x14ac:dyDescent="0.3">
      <c r="B5473" s="113">
        <v>5467</v>
      </c>
      <c r="C5473" s="111"/>
      <c r="D5473" s="112"/>
      <c r="E5473" s="111" t="str">
        <f t="shared" ca="1" si="85"/>
        <v/>
      </c>
      <c r="F5473" s="2" t="str">
        <f>IFERROR(VLOOKUP($I$4&amp;"--"&amp;ROW(A5467),'Clie-F'!$B$5:$Z$7000,15,0),"")</f>
        <v/>
      </c>
      <c r="G5473" s="111" t="str">
        <f>IFERROR(VLOOKUP($I$4&amp;"--"&amp;ROW(A5467),'Clie-F'!$B$5:$Z$7000,13,0),"")</f>
        <v/>
      </c>
    </row>
    <row r="5474" spans="2:7" ht="30" customHeight="1" x14ac:dyDescent="0.3">
      <c r="B5474" s="113">
        <v>5468</v>
      </c>
      <c r="C5474" s="111"/>
      <c r="D5474" s="112"/>
      <c r="E5474" s="111" t="str">
        <f t="shared" ca="1" si="85"/>
        <v/>
      </c>
      <c r="F5474" s="2" t="str">
        <f>IFERROR(VLOOKUP($I$4&amp;"--"&amp;ROW(A5468),'Clie-F'!$B$5:$Z$7000,15,0),"")</f>
        <v/>
      </c>
      <c r="G5474" s="111" t="str">
        <f>IFERROR(VLOOKUP($I$4&amp;"--"&amp;ROW(A5468),'Clie-F'!$B$5:$Z$7000,13,0),"")</f>
        <v/>
      </c>
    </row>
    <row r="5475" spans="2:7" ht="30" customHeight="1" x14ac:dyDescent="0.3">
      <c r="B5475" s="113">
        <v>5469</v>
      </c>
      <c r="C5475" s="111"/>
      <c r="D5475" s="112"/>
      <c r="E5475" s="111" t="str">
        <f t="shared" ca="1" si="85"/>
        <v/>
      </c>
      <c r="F5475" s="2" t="str">
        <f>IFERROR(VLOOKUP($I$4&amp;"--"&amp;ROW(A5469),'Clie-F'!$B$5:$Z$7000,15,0),"")</f>
        <v/>
      </c>
      <c r="G5475" s="111" t="str">
        <f>IFERROR(VLOOKUP($I$4&amp;"--"&amp;ROW(A5469),'Clie-F'!$B$5:$Z$7000,13,0),"")</f>
        <v/>
      </c>
    </row>
    <row r="5476" spans="2:7" ht="30" customHeight="1" x14ac:dyDescent="0.3">
      <c r="B5476" s="113">
        <v>5470</v>
      </c>
      <c r="C5476" s="111"/>
      <c r="D5476" s="112"/>
      <c r="E5476" s="111" t="str">
        <f t="shared" ca="1" si="85"/>
        <v/>
      </c>
      <c r="F5476" s="2" t="str">
        <f>IFERROR(VLOOKUP($I$4&amp;"--"&amp;ROW(A5470),'Clie-F'!$B$5:$Z$7000,15,0),"")</f>
        <v/>
      </c>
      <c r="G5476" s="111" t="str">
        <f>IFERROR(VLOOKUP($I$4&amp;"--"&amp;ROW(A5470),'Clie-F'!$B$5:$Z$7000,13,0),"")</f>
        <v/>
      </c>
    </row>
    <row r="5477" spans="2:7" ht="30" customHeight="1" x14ac:dyDescent="0.3">
      <c r="B5477" s="113">
        <v>5471</v>
      </c>
      <c r="C5477" s="111"/>
      <c r="D5477" s="112"/>
      <c r="E5477" s="111" t="str">
        <f t="shared" ca="1" si="85"/>
        <v/>
      </c>
      <c r="F5477" s="2" t="str">
        <f>IFERROR(VLOOKUP($I$4&amp;"--"&amp;ROW(A5471),'Clie-F'!$B$5:$Z$7000,15,0),"")</f>
        <v/>
      </c>
      <c r="G5477" s="111" t="str">
        <f>IFERROR(VLOOKUP($I$4&amp;"--"&amp;ROW(A5471),'Clie-F'!$B$5:$Z$7000,13,0),"")</f>
        <v/>
      </c>
    </row>
    <row r="5478" spans="2:7" ht="30" customHeight="1" x14ac:dyDescent="0.3">
      <c r="B5478" s="113">
        <v>5472</v>
      </c>
      <c r="C5478" s="111"/>
      <c r="D5478" s="112"/>
      <c r="E5478" s="111" t="str">
        <f t="shared" ca="1" si="85"/>
        <v/>
      </c>
      <c r="F5478" s="2" t="str">
        <f>IFERROR(VLOOKUP($I$4&amp;"--"&amp;ROW(A5472),'Clie-F'!$B$5:$Z$7000,15,0),"")</f>
        <v/>
      </c>
      <c r="G5478" s="111" t="str">
        <f>IFERROR(VLOOKUP($I$4&amp;"--"&amp;ROW(A5472),'Clie-F'!$B$5:$Z$7000,13,0),"")</f>
        <v/>
      </c>
    </row>
    <row r="5479" spans="2:7" ht="30" customHeight="1" x14ac:dyDescent="0.3">
      <c r="B5479" s="113">
        <v>5473</v>
      </c>
      <c r="C5479" s="111"/>
      <c r="D5479" s="112"/>
      <c r="E5479" s="111" t="str">
        <f t="shared" ca="1" si="85"/>
        <v/>
      </c>
      <c r="F5479" s="2" t="str">
        <f>IFERROR(VLOOKUP($I$4&amp;"--"&amp;ROW(A5473),'Clie-F'!$B$5:$Z$7000,15,0),"")</f>
        <v/>
      </c>
      <c r="G5479" s="111" t="str">
        <f>IFERROR(VLOOKUP($I$4&amp;"--"&amp;ROW(A5473),'Clie-F'!$B$5:$Z$7000,13,0),"")</f>
        <v/>
      </c>
    </row>
    <row r="5480" spans="2:7" ht="30" customHeight="1" x14ac:dyDescent="0.3">
      <c r="B5480" s="113">
        <v>5474</v>
      </c>
      <c r="C5480" s="111"/>
      <c r="D5480" s="112"/>
      <c r="E5480" s="111" t="str">
        <f t="shared" ca="1" si="85"/>
        <v/>
      </c>
      <c r="F5480" s="2" t="str">
        <f>IFERROR(VLOOKUP($I$4&amp;"--"&amp;ROW(A5474),'Clie-F'!$B$5:$Z$7000,15,0),"")</f>
        <v/>
      </c>
      <c r="G5480" s="111" t="str">
        <f>IFERROR(VLOOKUP($I$4&amp;"--"&amp;ROW(A5474),'Clie-F'!$B$5:$Z$7000,13,0),"")</f>
        <v/>
      </c>
    </row>
    <row r="5481" spans="2:7" ht="30" customHeight="1" x14ac:dyDescent="0.3">
      <c r="B5481" s="113">
        <v>5475</v>
      </c>
      <c r="C5481" s="111"/>
      <c r="D5481" s="112"/>
      <c r="E5481" s="111" t="str">
        <f t="shared" ca="1" si="85"/>
        <v/>
      </c>
      <c r="F5481" s="2" t="str">
        <f>IFERROR(VLOOKUP($I$4&amp;"--"&amp;ROW(A5475),'Clie-F'!$B$5:$Z$7000,15,0),"")</f>
        <v/>
      </c>
      <c r="G5481" s="111" t="str">
        <f>IFERROR(VLOOKUP($I$4&amp;"--"&amp;ROW(A5475),'Clie-F'!$B$5:$Z$7000,13,0),"")</f>
        <v/>
      </c>
    </row>
    <row r="5482" spans="2:7" ht="30" customHeight="1" x14ac:dyDescent="0.3">
      <c r="B5482" s="113">
        <v>5476</v>
      </c>
      <c r="C5482" s="111"/>
      <c r="D5482" s="112"/>
      <c r="E5482" s="111" t="str">
        <f t="shared" ca="1" si="85"/>
        <v/>
      </c>
      <c r="F5482" s="2" t="str">
        <f>IFERROR(VLOOKUP($I$4&amp;"--"&amp;ROW(A5476),'Clie-F'!$B$5:$Z$7000,15,0),"")</f>
        <v/>
      </c>
      <c r="G5482" s="111" t="str">
        <f>IFERROR(VLOOKUP($I$4&amp;"--"&amp;ROW(A5476),'Clie-F'!$B$5:$Z$7000,13,0),"")</f>
        <v/>
      </c>
    </row>
    <row r="5483" spans="2:7" ht="30" customHeight="1" x14ac:dyDescent="0.3">
      <c r="B5483" s="113">
        <v>5477</v>
      </c>
      <c r="C5483" s="111"/>
      <c r="D5483" s="112"/>
      <c r="E5483" s="111" t="str">
        <f t="shared" ca="1" si="85"/>
        <v/>
      </c>
      <c r="F5483" s="2" t="str">
        <f>IFERROR(VLOOKUP($I$4&amp;"--"&amp;ROW(A5477),'Clie-F'!$B$5:$Z$7000,15,0),"")</f>
        <v/>
      </c>
      <c r="G5483" s="111" t="str">
        <f>IFERROR(VLOOKUP($I$4&amp;"--"&amp;ROW(A5477),'Clie-F'!$B$5:$Z$7000,13,0),"")</f>
        <v/>
      </c>
    </row>
    <row r="5484" spans="2:7" ht="30" customHeight="1" x14ac:dyDescent="0.3">
      <c r="B5484" s="113">
        <v>5478</v>
      </c>
      <c r="C5484" s="111"/>
      <c r="D5484" s="112"/>
      <c r="E5484" s="111" t="str">
        <f t="shared" ca="1" si="85"/>
        <v/>
      </c>
      <c r="F5484" s="2" t="str">
        <f>IFERROR(VLOOKUP($I$4&amp;"--"&amp;ROW(A5478),'Clie-F'!$B$5:$Z$7000,15,0),"")</f>
        <v/>
      </c>
      <c r="G5484" s="111" t="str">
        <f>IFERROR(VLOOKUP($I$4&amp;"--"&amp;ROW(A5478),'Clie-F'!$B$5:$Z$7000,13,0),"")</f>
        <v/>
      </c>
    </row>
    <row r="5485" spans="2:7" ht="30" customHeight="1" x14ac:dyDescent="0.3">
      <c r="B5485" s="113">
        <v>5479</v>
      </c>
      <c r="C5485" s="111"/>
      <c r="D5485" s="112"/>
      <c r="E5485" s="111" t="str">
        <f t="shared" ca="1" si="85"/>
        <v/>
      </c>
      <c r="F5485" s="2" t="str">
        <f>IFERROR(VLOOKUP($I$4&amp;"--"&amp;ROW(A5479),'Clie-F'!$B$5:$Z$7000,15,0),"")</f>
        <v/>
      </c>
      <c r="G5485" s="111" t="str">
        <f>IFERROR(VLOOKUP($I$4&amp;"--"&amp;ROW(A5479),'Clie-F'!$B$5:$Z$7000,13,0),"")</f>
        <v/>
      </c>
    </row>
    <row r="5486" spans="2:7" ht="30" customHeight="1" x14ac:dyDescent="0.3">
      <c r="B5486" s="113">
        <v>5480</v>
      </c>
      <c r="C5486" s="111"/>
      <c r="D5486" s="112"/>
      <c r="E5486" s="111" t="str">
        <f t="shared" ca="1" si="85"/>
        <v/>
      </c>
      <c r="F5486" s="2" t="str">
        <f>IFERROR(VLOOKUP($I$4&amp;"--"&amp;ROW(A5480),'Clie-F'!$B$5:$Z$7000,15,0),"")</f>
        <v/>
      </c>
      <c r="G5486" s="111" t="str">
        <f>IFERROR(VLOOKUP($I$4&amp;"--"&amp;ROW(A5480),'Clie-F'!$B$5:$Z$7000,13,0),"")</f>
        <v/>
      </c>
    </row>
    <row r="5487" spans="2:7" ht="30" customHeight="1" x14ac:dyDescent="0.3">
      <c r="B5487" s="113">
        <v>5481</v>
      </c>
      <c r="C5487" s="111"/>
      <c r="D5487" s="112"/>
      <c r="E5487" s="111" t="str">
        <f t="shared" ca="1" si="85"/>
        <v/>
      </c>
      <c r="F5487" s="2" t="str">
        <f>IFERROR(VLOOKUP($I$4&amp;"--"&amp;ROW(A5481),'Clie-F'!$B$5:$Z$7000,15,0),"")</f>
        <v/>
      </c>
      <c r="G5487" s="111" t="str">
        <f>IFERROR(VLOOKUP($I$4&amp;"--"&amp;ROW(A5481),'Clie-F'!$B$5:$Z$7000,13,0),"")</f>
        <v/>
      </c>
    </row>
    <row r="5488" spans="2:7" ht="30" customHeight="1" x14ac:dyDescent="0.3">
      <c r="B5488" s="113">
        <v>5482</v>
      </c>
      <c r="C5488" s="111"/>
      <c r="D5488" s="112"/>
      <c r="E5488" s="111" t="str">
        <f t="shared" ca="1" si="85"/>
        <v/>
      </c>
      <c r="F5488" s="2" t="str">
        <f>IFERROR(VLOOKUP($I$4&amp;"--"&amp;ROW(A5482),'Clie-F'!$B$5:$Z$7000,15,0),"")</f>
        <v/>
      </c>
      <c r="G5488" s="111" t="str">
        <f>IFERROR(VLOOKUP($I$4&amp;"--"&amp;ROW(A5482),'Clie-F'!$B$5:$Z$7000,13,0),"")</f>
        <v/>
      </c>
    </row>
    <row r="5489" spans="2:7" ht="30" customHeight="1" x14ac:dyDescent="0.3">
      <c r="B5489" s="113">
        <v>5483</v>
      </c>
      <c r="C5489" s="111"/>
      <c r="D5489" s="112"/>
      <c r="E5489" s="111" t="str">
        <f t="shared" ca="1" si="85"/>
        <v/>
      </c>
      <c r="F5489" s="2" t="str">
        <f>IFERROR(VLOOKUP($I$4&amp;"--"&amp;ROW(A5483),'Clie-F'!$B$5:$Z$7000,15,0),"")</f>
        <v/>
      </c>
      <c r="G5489" s="111" t="str">
        <f>IFERROR(VLOOKUP($I$4&amp;"--"&amp;ROW(A5483),'Clie-F'!$B$5:$Z$7000,13,0),"")</f>
        <v/>
      </c>
    </row>
    <row r="5490" spans="2:7" ht="30" customHeight="1" x14ac:dyDescent="0.3">
      <c r="B5490" s="113">
        <v>5484</v>
      </c>
      <c r="C5490" s="111"/>
      <c r="D5490" s="112"/>
      <c r="E5490" s="111" t="str">
        <f t="shared" ca="1" si="85"/>
        <v/>
      </c>
      <c r="F5490" s="2" t="str">
        <f>IFERROR(VLOOKUP($I$4&amp;"--"&amp;ROW(A5484),'Clie-F'!$B$5:$Z$7000,15,0),"")</f>
        <v/>
      </c>
      <c r="G5490" s="111" t="str">
        <f>IFERROR(VLOOKUP($I$4&amp;"--"&amp;ROW(A5484),'Clie-F'!$B$5:$Z$7000,13,0),"")</f>
        <v/>
      </c>
    </row>
    <row r="5491" spans="2:7" ht="30" customHeight="1" x14ac:dyDescent="0.3">
      <c r="B5491" s="113">
        <v>5485</v>
      </c>
      <c r="C5491" s="111"/>
      <c r="D5491" s="112"/>
      <c r="E5491" s="111" t="str">
        <f t="shared" ca="1" si="85"/>
        <v/>
      </c>
      <c r="F5491" s="2" t="str">
        <f>IFERROR(VLOOKUP($I$4&amp;"--"&amp;ROW(A5485),'Clie-F'!$B$5:$Z$7000,15,0),"")</f>
        <v/>
      </c>
      <c r="G5491" s="111" t="str">
        <f>IFERROR(VLOOKUP($I$4&amp;"--"&amp;ROW(A5485),'Clie-F'!$B$5:$Z$7000,13,0),"")</f>
        <v/>
      </c>
    </row>
    <row r="5492" spans="2:7" ht="30" customHeight="1" x14ac:dyDescent="0.3">
      <c r="B5492" s="113">
        <v>5486</v>
      </c>
      <c r="C5492" s="111"/>
      <c r="D5492" s="112"/>
      <c r="E5492" s="111" t="str">
        <f t="shared" ca="1" si="85"/>
        <v/>
      </c>
      <c r="F5492" s="2" t="str">
        <f>IFERROR(VLOOKUP($I$4&amp;"--"&amp;ROW(A5486),'Clie-F'!$B$5:$Z$7000,15,0),"")</f>
        <v/>
      </c>
      <c r="G5492" s="111" t="str">
        <f>IFERROR(VLOOKUP($I$4&amp;"--"&amp;ROW(A5486),'Clie-F'!$B$5:$Z$7000,13,0),"")</f>
        <v/>
      </c>
    </row>
    <row r="5493" spans="2:7" ht="30" customHeight="1" x14ac:dyDescent="0.3">
      <c r="B5493" s="113">
        <v>5487</v>
      </c>
      <c r="C5493" s="111"/>
      <c r="D5493" s="112"/>
      <c r="E5493" s="111" t="str">
        <f t="shared" ca="1" si="85"/>
        <v/>
      </c>
      <c r="F5493" s="2" t="str">
        <f>IFERROR(VLOOKUP($I$4&amp;"--"&amp;ROW(A5487),'Clie-F'!$B$5:$Z$7000,15,0),"")</f>
        <v/>
      </c>
      <c r="G5493" s="111" t="str">
        <f>IFERROR(VLOOKUP($I$4&amp;"--"&amp;ROW(A5487),'Clie-F'!$B$5:$Z$7000,13,0),"")</f>
        <v/>
      </c>
    </row>
    <row r="5494" spans="2:7" ht="30" customHeight="1" x14ac:dyDescent="0.3">
      <c r="B5494" s="113">
        <v>5488</v>
      </c>
      <c r="C5494" s="111"/>
      <c r="D5494" s="112"/>
      <c r="E5494" s="111" t="str">
        <f t="shared" ca="1" si="85"/>
        <v/>
      </c>
      <c r="F5494" s="2" t="str">
        <f>IFERROR(VLOOKUP($I$4&amp;"--"&amp;ROW(A5488),'Clie-F'!$B$5:$Z$7000,15,0),"")</f>
        <v/>
      </c>
      <c r="G5494" s="111" t="str">
        <f>IFERROR(VLOOKUP($I$4&amp;"--"&amp;ROW(A5488),'Clie-F'!$B$5:$Z$7000,13,0),"")</f>
        <v/>
      </c>
    </row>
    <row r="5495" spans="2:7" ht="30" customHeight="1" x14ac:dyDescent="0.3">
      <c r="B5495" s="113">
        <v>5489</v>
      </c>
      <c r="C5495" s="111"/>
      <c r="D5495" s="112"/>
      <c r="E5495" s="111" t="str">
        <f t="shared" ca="1" si="85"/>
        <v/>
      </c>
      <c r="F5495" s="2" t="str">
        <f>IFERROR(VLOOKUP($I$4&amp;"--"&amp;ROW(A5489),'Clie-F'!$B$5:$Z$7000,15,0),"")</f>
        <v/>
      </c>
      <c r="G5495" s="111" t="str">
        <f>IFERROR(VLOOKUP($I$4&amp;"--"&amp;ROW(A5489),'Clie-F'!$B$5:$Z$7000,13,0),"")</f>
        <v/>
      </c>
    </row>
    <row r="5496" spans="2:7" ht="30" customHeight="1" x14ac:dyDescent="0.3">
      <c r="B5496" s="113">
        <v>5490</v>
      </c>
      <c r="C5496" s="111"/>
      <c r="D5496" s="112"/>
      <c r="E5496" s="111" t="str">
        <f t="shared" ca="1" si="85"/>
        <v/>
      </c>
      <c r="F5496" s="2" t="str">
        <f>IFERROR(VLOOKUP($I$4&amp;"--"&amp;ROW(A5490),'Clie-F'!$B$5:$Z$7000,15,0),"")</f>
        <v/>
      </c>
      <c r="G5496" s="111" t="str">
        <f>IFERROR(VLOOKUP($I$4&amp;"--"&amp;ROW(A5490),'Clie-F'!$B$5:$Z$7000,13,0),"")</f>
        <v/>
      </c>
    </row>
    <row r="5497" spans="2:7" ht="30" customHeight="1" x14ac:dyDescent="0.3">
      <c r="B5497" s="113">
        <v>5491</v>
      </c>
      <c r="C5497" s="111"/>
      <c r="D5497" s="112"/>
      <c r="E5497" s="111" t="str">
        <f t="shared" ca="1" si="85"/>
        <v/>
      </c>
      <c r="F5497" s="2" t="str">
        <f>IFERROR(VLOOKUP($I$4&amp;"--"&amp;ROW(A5491),'Clie-F'!$B$5:$Z$7000,15,0),"")</f>
        <v/>
      </c>
      <c r="G5497" s="111" t="str">
        <f>IFERROR(VLOOKUP($I$4&amp;"--"&amp;ROW(A5491),'Clie-F'!$B$5:$Z$7000,13,0),"")</f>
        <v/>
      </c>
    </row>
    <row r="5498" spans="2:7" ht="30" customHeight="1" x14ac:dyDescent="0.3">
      <c r="B5498" s="113">
        <v>5492</v>
      </c>
      <c r="C5498" s="111"/>
      <c r="D5498" s="112"/>
      <c r="E5498" s="111" t="str">
        <f t="shared" ca="1" si="85"/>
        <v/>
      </c>
      <c r="F5498" s="2" t="str">
        <f>IFERROR(VLOOKUP($I$4&amp;"--"&amp;ROW(A5492),'Clie-F'!$B$5:$Z$7000,15,0),"")</f>
        <v/>
      </c>
      <c r="G5498" s="111" t="str">
        <f>IFERROR(VLOOKUP($I$4&amp;"--"&amp;ROW(A5492),'Clie-F'!$B$5:$Z$7000,13,0),"")</f>
        <v/>
      </c>
    </row>
    <row r="5499" spans="2:7" ht="30" customHeight="1" x14ac:dyDescent="0.3">
      <c r="B5499" s="113">
        <v>5493</v>
      </c>
      <c r="C5499" s="111"/>
      <c r="D5499" s="112"/>
      <c r="E5499" s="111" t="str">
        <f t="shared" ca="1" si="85"/>
        <v/>
      </c>
      <c r="F5499" s="2" t="str">
        <f>IFERROR(VLOOKUP($I$4&amp;"--"&amp;ROW(A5493),'Clie-F'!$B$5:$Z$7000,15,0),"")</f>
        <v/>
      </c>
      <c r="G5499" s="111" t="str">
        <f>IFERROR(VLOOKUP($I$4&amp;"--"&amp;ROW(A5493),'Clie-F'!$B$5:$Z$7000,13,0),"")</f>
        <v/>
      </c>
    </row>
    <row r="5500" spans="2:7" ht="30" customHeight="1" x14ac:dyDescent="0.3">
      <c r="B5500" s="113">
        <v>5494</v>
      </c>
      <c r="C5500" s="111"/>
      <c r="D5500" s="112"/>
      <c r="E5500" s="111" t="str">
        <f t="shared" ca="1" si="85"/>
        <v/>
      </c>
      <c r="F5500" s="2" t="str">
        <f>IFERROR(VLOOKUP($I$4&amp;"--"&amp;ROW(A5494),'Clie-F'!$B$5:$Z$7000,15,0),"")</f>
        <v/>
      </c>
      <c r="G5500" s="111" t="str">
        <f>IFERROR(VLOOKUP($I$4&amp;"--"&amp;ROW(A5494),'Clie-F'!$B$5:$Z$7000,13,0),"")</f>
        <v/>
      </c>
    </row>
    <row r="5501" spans="2:7" ht="30" customHeight="1" x14ac:dyDescent="0.3">
      <c r="B5501" s="113">
        <v>5495</v>
      </c>
      <c r="C5501" s="111"/>
      <c r="D5501" s="112"/>
      <c r="E5501" s="111" t="str">
        <f t="shared" ca="1" si="85"/>
        <v/>
      </c>
      <c r="F5501" s="2" t="str">
        <f>IFERROR(VLOOKUP($I$4&amp;"--"&amp;ROW(A5495),'Clie-F'!$B$5:$Z$7000,15,0),"")</f>
        <v/>
      </c>
      <c r="G5501" s="111" t="str">
        <f>IFERROR(VLOOKUP($I$4&amp;"--"&amp;ROW(A5495),'Clie-F'!$B$5:$Z$7000,13,0),"")</f>
        <v/>
      </c>
    </row>
    <row r="5502" spans="2:7" ht="30" customHeight="1" x14ac:dyDescent="0.3">
      <c r="B5502" s="113">
        <v>5496</v>
      </c>
      <c r="C5502" s="111"/>
      <c r="D5502" s="112"/>
      <c r="E5502" s="111" t="str">
        <f t="shared" ca="1" si="85"/>
        <v/>
      </c>
      <c r="F5502" s="2" t="str">
        <f>IFERROR(VLOOKUP($I$4&amp;"--"&amp;ROW(A5496),'Clie-F'!$B$5:$Z$7000,15,0),"")</f>
        <v/>
      </c>
      <c r="G5502" s="111" t="str">
        <f>IFERROR(VLOOKUP($I$4&amp;"--"&amp;ROW(A5496),'Clie-F'!$B$5:$Z$7000,13,0),"")</f>
        <v/>
      </c>
    </row>
    <row r="5503" spans="2:7" ht="30" customHeight="1" x14ac:dyDescent="0.3">
      <c r="B5503" s="113">
        <v>5497</v>
      </c>
      <c r="C5503" s="111"/>
      <c r="D5503" s="112"/>
      <c r="E5503" s="111" t="str">
        <f t="shared" ref="E5503:E5566" ca="1" si="86">IF(D5503,DATEDIF(D5503,TODAY(),"Y"),"")</f>
        <v/>
      </c>
      <c r="F5503" s="2" t="str">
        <f>IFERROR(VLOOKUP($I$4&amp;"--"&amp;ROW(A5497),'Clie-F'!$B$5:$Z$7000,15,0),"")</f>
        <v/>
      </c>
      <c r="G5503" s="111" t="str">
        <f>IFERROR(VLOOKUP($I$4&amp;"--"&amp;ROW(A5497),'Clie-F'!$B$5:$Z$7000,13,0),"")</f>
        <v/>
      </c>
    </row>
    <row r="5504" spans="2:7" ht="30" customHeight="1" x14ac:dyDescent="0.3">
      <c r="B5504" s="113">
        <v>5498</v>
      </c>
      <c r="C5504" s="111"/>
      <c r="D5504" s="112"/>
      <c r="E5504" s="111" t="str">
        <f t="shared" ca="1" si="86"/>
        <v/>
      </c>
      <c r="F5504" s="2" t="str">
        <f>IFERROR(VLOOKUP($I$4&amp;"--"&amp;ROW(A5498),'Clie-F'!$B$5:$Z$7000,15,0),"")</f>
        <v/>
      </c>
      <c r="G5504" s="111" t="str">
        <f>IFERROR(VLOOKUP($I$4&amp;"--"&amp;ROW(A5498),'Clie-F'!$B$5:$Z$7000,13,0),"")</f>
        <v/>
      </c>
    </row>
    <row r="5505" spans="2:7" ht="30" customHeight="1" x14ac:dyDescent="0.3">
      <c r="B5505" s="113">
        <v>5499</v>
      </c>
      <c r="C5505" s="111"/>
      <c r="D5505" s="112"/>
      <c r="E5505" s="111" t="str">
        <f t="shared" ca="1" si="86"/>
        <v/>
      </c>
      <c r="F5505" s="2" t="str">
        <f>IFERROR(VLOOKUP($I$4&amp;"--"&amp;ROW(A5499),'Clie-F'!$B$5:$Z$7000,15,0),"")</f>
        <v/>
      </c>
      <c r="G5505" s="111" t="str">
        <f>IFERROR(VLOOKUP($I$4&amp;"--"&amp;ROW(A5499),'Clie-F'!$B$5:$Z$7000,13,0),"")</f>
        <v/>
      </c>
    </row>
    <row r="5506" spans="2:7" ht="30" customHeight="1" x14ac:dyDescent="0.3">
      <c r="B5506" s="113">
        <v>5500</v>
      </c>
      <c r="C5506" s="111"/>
      <c r="D5506" s="112"/>
      <c r="E5506" s="111" t="str">
        <f t="shared" ca="1" si="86"/>
        <v/>
      </c>
      <c r="F5506" s="2" t="str">
        <f>IFERROR(VLOOKUP($I$4&amp;"--"&amp;ROW(A5500),'Clie-F'!$B$5:$Z$7000,15,0),"")</f>
        <v/>
      </c>
      <c r="G5506" s="111" t="str">
        <f>IFERROR(VLOOKUP($I$4&amp;"--"&amp;ROW(A5500),'Clie-F'!$B$5:$Z$7000,13,0),"")</f>
        <v/>
      </c>
    </row>
    <row r="5507" spans="2:7" ht="30" customHeight="1" x14ac:dyDescent="0.3">
      <c r="B5507" s="113">
        <v>5501</v>
      </c>
      <c r="C5507" s="111"/>
      <c r="D5507" s="112"/>
      <c r="E5507" s="111" t="str">
        <f t="shared" ca="1" si="86"/>
        <v/>
      </c>
      <c r="F5507" s="2" t="str">
        <f>IFERROR(VLOOKUP($I$4&amp;"--"&amp;ROW(A5501),'Clie-F'!$B$5:$Z$7000,15,0),"")</f>
        <v/>
      </c>
      <c r="G5507" s="111" t="str">
        <f>IFERROR(VLOOKUP($I$4&amp;"--"&amp;ROW(A5501),'Clie-F'!$B$5:$Z$7000,13,0),"")</f>
        <v/>
      </c>
    </row>
    <row r="5508" spans="2:7" ht="30" customHeight="1" x14ac:dyDescent="0.3">
      <c r="B5508" s="113">
        <v>5502</v>
      </c>
      <c r="C5508" s="111"/>
      <c r="D5508" s="112"/>
      <c r="E5508" s="111" t="str">
        <f t="shared" ca="1" si="86"/>
        <v/>
      </c>
      <c r="F5508" s="2" t="str">
        <f>IFERROR(VLOOKUP($I$4&amp;"--"&amp;ROW(A5502),'Clie-F'!$B$5:$Z$7000,15,0),"")</f>
        <v/>
      </c>
      <c r="G5508" s="111" t="str">
        <f>IFERROR(VLOOKUP($I$4&amp;"--"&amp;ROW(A5502),'Clie-F'!$B$5:$Z$7000,13,0),"")</f>
        <v/>
      </c>
    </row>
    <row r="5509" spans="2:7" ht="30" customHeight="1" x14ac:dyDescent="0.3">
      <c r="B5509" s="113">
        <v>5503</v>
      </c>
      <c r="C5509" s="111"/>
      <c r="D5509" s="112"/>
      <c r="E5509" s="111" t="str">
        <f t="shared" ca="1" si="86"/>
        <v/>
      </c>
      <c r="F5509" s="2" t="str">
        <f>IFERROR(VLOOKUP($I$4&amp;"--"&amp;ROW(A5503),'Clie-F'!$B$5:$Z$7000,15,0),"")</f>
        <v/>
      </c>
      <c r="G5509" s="111" t="str">
        <f>IFERROR(VLOOKUP($I$4&amp;"--"&amp;ROW(A5503),'Clie-F'!$B$5:$Z$7000,13,0),"")</f>
        <v/>
      </c>
    </row>
    <row r="5510" spans="2:7" ht="30" customHeight="1" x14ac:dyDescent="0.3">
      <c r="B5510" s="113">
        <v>5504</v>
      </c>
      <c r="C5510" s="111"/>
      <c r="D5510" s="112"/>
      <c r="E5510" s="111" t="str">
        <f t="shared" ca="1" si="86"/>
        <v/>
      </c>
      <c r="F5510" s="2" t="str">
        <f>IFERROR(VLOOKUP($I$4&amp;"--"&amp;ROW(A5504),'Clie-F'!$B$5:$Z$7000,15,0),"")</f>
        <v/>
      </c>
      <c r="G5510" s="111" t="str">
        <f>IFERROR(VLOOKUP($I$4&amp;"--"&amp;ROW(A5504),'Clie-F'!$B$5:$Z$7000,13,0),"")</f>
        <v/>
      </c>
    </row>
    <row r="5511" spans="2:7" ht="30" customHeight="1" x14ac:dyDescent="0.3">
      <c r="B5511" s="113">
        <v>5505</v>
      </c>
      <c r="C5511" s="111"/>
      <c r="D5511" s="112"/>
      <c r="E5511" s="111" t="str">
        <f t="shared" ca="1" si="86"/>
        <v/>
      </c>
      <c r="F5511" s="2" t="str">
        <f>IFERROR(VLOOKUP($I$4&amp;"--"&amp;ROW(A5505),'Clie-F'!$B$5:$Z$7000,15,0),"")</f>
        <v/>
      </c>
      <c r="G5511" s="111" t="str">
        <f>IFERROR(VLOOKUP($I$4&amp;"--"&amp;ROW(A5505),'Clie-F'!$B$5:$Z$7000,13,0),"")</f>
        <v/>
      </c>
    </row>
    <row r="5512" spans="2:7" ht="30" customHeight="1" x14ac:dyDescent="0.3">
      <c r="B5512" s="113">
        <v>5506</v>
      </c>
      <c r="C5512" s="111"/>
      <c r="D5512" s="112"/>
      <c r="E5512" s="111" t="str">
        <f t="shared" ca="1" si="86"/>
        <v/>
      </c>
      <c r="F5512" s="2" t="str">
        <f>IFERROR(VLOOKUP($I$4&amp;"--"&amp;ROW(A5506),'Clie-F'!$B$5:$Z$7000,15,0),"")</f>
        <v/>
      </c>
      <c r="G5512" s="111" t="str">
        <f>IFERROR(VLOOKUP($I$4&amp;"--"&amp;ROW(A5506),'Clie-F'!$B$5:$Z$7000,13,0),"")</f>
        <v/>
      </c>
    </row>
    <row r="5513" spans="2:7" ht="30" customHeight="1" x14ac:dyDescent="0.3">
      <c r="B5513" s="113">
        <v>5507</v>
      </c>
      <c r="C5513" s="111"/>
      <c r="D5513" s="112"/>
      <c r="E5513" s="111" t="str">
        <f t="shared" ca="1" si="86"/>
        <v/>
      </c>
      <c r="F5513" s="2" t="str">
        <f>IFERROR(VLOOKUP($I$4&amp;"--"&amp;ROW(A5507),'Clie-F'!$B$5:$Z$7000,15,0),"")</f>
        <v/>
      </c>
      <c r="G5513" s="111" t="str">
        <f>IFERROR(VLOOKUP($I$4&amp;"--"&amp;ROW(A5507),'Clie-F'!$B$5:$Z$7000,13,0),"")</f>
        <v/>
      </c>
    </row>
    <row r="5514" spans="2:7" ht="30" customHeight="1" x14ac:dyDescent="0.3">
      <c r="B5514" s="113">
        <v>5508</v>
      </c>
      <c r="C5514" s="111"/>
      <c r="D5514" s="112"/>
      <c r="E5514" s="111" t="str">
        <f t="shared" ca="1" si="86"/>
        <v/>
      </c>
      <c r="F5514" s="2" t="str">
        <f>IFERROR(VLOOKUP($I$4&amp;"--"&amp;ROW(A5508),'Clie-F'!$B$5:$Z$7000,15,0),"")</f>
        <v/>
      </c>
      <c r="G5514" s="111" t="str">
        <f>IFERROR(VLOOKUP($I$4&amp;"--"&amp;ROW(A5508),'Clie-F'!$B$5:$Z$7000,13,0),"")</f>
        <v/>
      </c>
    </row>
    <row r="5515" spans="2:7" ht="30" customHeight="1" x14ac:dyDescent="0.3">
      <c r="B5515" s="113">
        <v>5509</v>
      </c>
      <c r="C5515" s="111"/>
      <c r="D5515" s="112"/>
      <c r="E5515" s="111" t="str">
        <f t="shared" ca="1" si="86"/>
        <v/>
      </c>
      <c r="F5515" s="2" t="str">
        <f>IFERROR(VLOOKUP($I$4&amp;"--"&amp;ROW(A5509),'Clie-F'!$B$5:$Z$7000,15,0),"")</f>
        <v/>
      </c>
      <c r="G5515" s="111" t="str">
        <f>IFERROR(VLOOKUP($I$4&amp;"--"&amp;ROW(A5509),'Clie-F'!$B$5:$Z$7000,13,0),"")</f>
        <v/>
      </c>
    </row>
    <row r="5516" spans="2:7" ht="30" customHeight="1" x14ac:dyDescent="0.3">
      <c r="B5516" s="113">
        <v>5510</v>
      </c>
      <c r="C5516" s="111"/>
      <c r="D5516" s="112"/>
      <c r="E5516" s="111" t="str">
        <f t="shared" ca="1" si="86"/>
        <v/>
      </c>
      <c r="F5516" s="2" t="str">
        <f>IFERROR(VLOOKUP($I$4&amp;"--"&amp;ROW(A5510),'Clie-F'!$B$5:$Z$7000,15,0),"")</f>
        <v/>
      </c>
      <c r="G5516" s="111" t="str">
        <f>IFERROR(VLOOKUP($I$4&amp;"--"&amp;ROW(A5510),'Clie-F'!$B$5:$Z$7000,13,0),"")</f>
        <v/>
      </c>
    </row>
    <row r="5517" spans="2:7" ht="30" customHeight="1" x14ac:dyDescent="0.3">
      <c r="B5517" s="113">
        <v>5511</v>
      </c>
      <c r="C5517" s="111"/>
      <c r="D5517" s="112"/>
      <c r="E5517" s="111" t="str">
        <f t="shared" ca="1" si="86"/>
        <v/>
      </c>
      <c r="F5517" s="2" t="str">
        <f>IFERROR(VLOOKUP($I$4&amp;"--"&amp;ROW(A5511),'Clie-F'!$B$5:$Z$7000,15,0),"")</f>
        <v/>
      </c>
      <c r="G5517" s="111" t="str">
        <f>IFERROR(VLOOKUP($I$4&amp;"--"&amp;ROW(A5511),'Clie-F'!$B$5:$Z$7000,13,0),"")</f>
        <v/>
      </c>
    </row>
    <row r="5518" spans="2:7" ht="30" customHeight="1" x14ac:dyDescent="0.3">
      <c r="B5518" s="113">
        <v>5512</v>
      </c>
      <c r="C5518" s="111"/>
      <c r="D5518" s="112"/>
      <c r="E5518" s="111" t="str">
        <f t="shared" ca="1" si="86"/>
        <v/>
      </c>
      <c r="F5518" s="2" t="str">
        <f>IFERROR(VLOOKUP($I$4&amp;"--"&amp;ROW(A5512),'Clie-F'!$B$5:$Z$7000,15,0),"")</f>
        <v/>
      </c>
      <c r="G5518" s="111" t="str">
        <f>IFERROR(VLOOKUP($I$4&amp;"--"&amp;ROW(A5512),'Clie-F'!$B$5:$Z$7000,13,0),"")</f>
        <v/>
      </c>
    </row>
    <row r="5519" spans="2:7" ht="30" customHeight="1" x14ac:dyDescent="0.3">
      <c r="B5519" s="113">
        <v>5513</v>
      </c>
      <c r="C5519" s="111"/>
      <c r="D5519" s="112"/>
      <c r="E5519" s="111" t="str">
        <f t="shared" ca="1" si="86"/>
        <v/>
      </c>
      <c r="F5519" s="2" t="str">
        <f>IFERROR(VLOOKUP($I$4&amp;"--"&amp;ROW(A5513),'Clie-F'!$B$5:$Z$7000,15,0),"")</f>
        <v/>
      </c>
      <c r="G5519" s="111" t="str">
        <f>IFERROR(VLOOKUP($I$4&amp;"--"&amp;ROW(A5513),'Clie-F'!$B$5:$Z$7000,13,0),"")</f>
        <v/>
      </c>
    </row>
    <row r="5520" spans="2:7" ht="30" customHeight="1" x14ac:dyDescent="0.3">
      <c r="B5520" s="113">
        <v>5514</v>
      </c>
      <c r="C5520" s="111"/>
      <c r="D5520" s="112"/>
      <c r="E5520" s="111" t="str">
        <f t="shared" ca="1" si="86"/>
        <v/>
      </c>
      <c r="F5520" s="2" t="str">
        <f>IFERROR(VLOOKUP($I$4&amp;"--"&amp;ROW(A5514),'Clie-F'!$B$5:$Z$7000,15,0),"")</f>
        <v/>
      </c>
      <c r="G5520" s="111" t="str">
        <f>IFERROR(VLOOKUP($I$4&amp;"--"&amp;ROW(A5514),'Clie-F'!$B$5:$Z$7000,13,0),"")</f>
        <v/>
      </c>
    </row>
    <row r="5521" spans="2:7" ht="30" customHeight="1" x14ac:dyDescent="0.3">
      <c r="B5521" s="113">
        <v>5515</v>
      </c>
      <c r="C5521" s="111"/>
      <c r="D5521" s="112"/>
      <c r="E5521" s="111" t="str">
        <f t="shared" ca="1" si="86"/>
        <v/>
      </c>
      <c r="F5521" s="2" t="str">
        <f>IFERROR(VLOOKUP($I$4&amp;"--"&amp;ROW(A5515),'Clie-F'!$B$5:$Z$7000,15,0),"")</f>
        <v/>
      </c>
      <c r="G5521" s="111" t="str">
        <f>IFERROR(VLOOKUP($I$4&amp;"--"&amp;ROW(A5515),'Clie-F'!$B$5:$Z$7000,13,0),"")</f>
        <v/>
      </c>
    </row>
    <row r="5522" spans="2:7" ht="30" customHeight="1" x14ac:dyDescent="0.3">
      <c r="B5522" s="113">
        <v>5516</v>
      </c>
      <c r="C5522" s="111"/>
      <c r="D5522" s="112"/>
      <c r="E5522" s="111" t="str">
        <f t="shared" ca="1" si="86"/>
        <v/>
      </c>
      <c r="F5522" s="2" t="str">
        <f>IFERROR(VLOOKUP($I$4&amp;"--"&amp;ROW(A5516),'Clie-F'!$B$5:$Z$7000,15,0),"")</f>
        <v/>
      </c>
      <c r="G5522" s="111" t="str">
        <f>IFERROR(VLOOKUP($I$4&amp;"--"&amp;ROW(A5516),'Clie-F'!$B$5:$Z$7000,13,0),"")</f>
        <v/>
      </c>
    </row>
    <row r="5523" spans="2:7" ht="30" customHeight="1" x14ac:dyDescent="0.3">
      <c r="B5523" s="113">
        <v>5517</v>
      </c>
      <c r="C5523" s="111"/>
      <c r="D5523" s="112"/>
      <c r="E5523" s="111" t="str">
        <f t="shared" ca="1" si="86"/>
        <v/>
      </c>
      <c r="F5523" s="2" t="str">
        <f>IFERROR(VLOOKUP($I$4&amp;"--"&amp;ROW(A5517),'Clie-F'!$B$5:$Z$7000,15,0),"")</f>
        <v/>
      </c>
      <c r="G5523" s="111" t="str">
        <f>IFERROR(VLOOKUP($I$4&amp;"--"&amp;ROW(A5517),'Clie-F'!$B$5:$Z$7000,13,0),"")</f>
        <v/>
      </c>
    </row>
    <row r="5524" spans="2:7" ht="30" customHeight="1" x14ac:dyDescent="0.3">
      <c r="B5524" s="113">
        <v>5518</v>
      </c>
      <c r="C5524" s="111"/>
      <c r="D5524" s="112"/>
      <c r="E5524" s="111" t="str">
        <f t="shared" ca="1" si="86"/>
        <v/>
      </c>
      <c r="F5524" s="2" t="str">
        <f>IFERROR(VLOOKUP($I$4&amp;"--"&amp;ROW(A5518),'Clie-F'!$B$5:$Z$7000,15,0),"")</f>
        <v/>
      </c>
      <c r="G5524" s="111" t="str">
        <f>IFERROR(VLOOKUP($I$4&amp;"--"&amp;ROW(A5518),'Clie-F'!$B$5:$Z$7000,13,0),"")</f>
        <v/>
      </c>
    </row>
    <row r="5525" spans="2:7" ht="30" customHeight="1" x14ac:dyDescent="0.3">
      <c r="B5525" s="113">
        <v>5519</v>
      </c>
      <c r="C5525" s="111"/>
      <c r="D5525" s="112"/>
      <c r="E5525" s="111" t="str">
        <f t="shared" ca="1" si="86"/>
        <v/>
      </c>
      <c r="F5525" s="2" t="str">
        <f>IFERROR(VLOOKUP($I$4&amp;"--"&amp;ROW(A5519),'Clie-F'!$B$5:$Z$7000,15,0),"")</f>
        <v/>
      </c>
      <c r="G5525" s="111" t="str">
        <f>IFERROR(VLOOKUP($I$4&amp;"--"&amp;ROW(A5519),'Clie-F'!$B$5:$Z$7000,13,0),"")</f>
        <v/>
      </c>
    </row>
    <row r="5526" spans="2:7" ht="30" customHeight="1" x14ac:dyDescent="0.3">
      <c r="B5526" s="113">
        <v>5520</v>
      </c>
      <c r="C5526" s="111"/>
      <c r="D5526" s="112"/>
      <c r="E5526" s="111" t="str">
        <f t="shared" ca="1" si="86"/>
        <v/>
      </c>
      <c r="F5526" s="2" t="str">
        <f>IFERROR(VLOOKUP($I$4&amp;"--"&amp;ROW(A5520),'Clie-F'!$B$5:$Z$7000,15,0),"")</f>
        <v/>
      </c>
      <c r="G5526" s="111" t="str">
        <f>IFERROR(VLOOKUP($I$4&amp;"--"&amp;ROW(A5520),'Clie-F'!$B$5:$Z$7000,13,0),"")</f>
        <v/>
      </c>
    </row>
    <row r="5527" spans="2:7" ht="30" customHeight="1" x14ac:dyDescent="0.3">
      <c r="B5527" s="113">
        <v>5521</v>
      </c>
      <c r="C5527" s="111"/>
      <c r="D5527" s="112"/>
      <c r="E5527" s="111" t="str">
        <f t="shared" ca="1" si="86"/>
        <v/>
      </c>
      <c r="F5527" s="2" t="str">
        <f>IFERROR(VLOOKUP($I$4&amp;"--"&amp;ROW(A5521),'Clie-F'!$B$5:$Z$7000,15,0),"")</f>
        <v/>
      </c>
      <c r="G5527" s="111" t="str">
        <f>IFERROR(VLOOKUP($I$4&amp;"--"&amp;ROW(A5521),'Clie-F'!$B$5:$Z$7000,13,0),"")</f>
        <v/>
      </c>
    </row>
    <row r="5528" spans="2:7" ht="30" customHeight="1" x14ac:dyDescent="0.3">
      <c r="B5528" s="113">
        <v>5522</v>
      </c>
      <c r="C5528" s="111"/>
      <c r="D5528" s="112"/>
      <c r="E5528" s="111" t="str">
        <f t="shared" ca="1" si="86"/>
        <v/>
      </c>
      <c r="F5528" s="2" t="str">
        <f>IFERROR(VLOOKUP($I$4&amp;"--"&amp;ROW(A5522),'Clie-F'!$B$5:$Z$7000,15,0),"")</f>
        <v/>
      </c>
      <c r="G5528" s="111" t="str">
        <f>IFERROR(VLOOKUP($I$4&amp;"--"&amp;ROW(A5522),'Clie-F'!$B$5:$Z$7000,13,0),"")</f>
        <v/>
      </c>
    </row>
    <row r="5529" spans="2:7" ht="30" customHeight="1" x14ac:dyDescent="0.3">
      <c r="B5529" s="113">
        <v>5523</v>
      </c>
      <c r="C5529" s="111"/>
      <c r="D5529" s="112"/>
      <c r="E5529" s="111" t="str">
        <f t="shared" ca="1" si="86"/>
        <v/>
      </c>
      <c r="F5529" s="2" t="str">
        <f>IFERROR(VLOOKUP($I$4&amp;"--"&amp;ROW(A5523),'Clie-F'!$B$5:$Z$7000,15,0),"")</f>
        <v/>
      </c>
      <c r="G5529" s="111" t="str">
        <f>IFERROR(VLOOKUP($I$4&amp;"--"&amp;ROW(A5523),'Clie-F'!$B$5:$Z$7000,13,0),"")</f>
        <v/>
      </c>
    </row>
    <row r="5530" spans="2:7" ht="30" customHeight="1" x14ac:dyDescent="0.3">
      <c r="B5530" s="113">
        <v>5524</v>
      </c>
      <c r="C5530" s="111"/>
      <c r="D5530" s="112"/>
      <c r="E5530" s="111" t="str">
        <f t="shared" ca="1" si="86"/>
        <v/>
      </c>
      <c r="F5530" s="2" t="str">
        <f>IFERROR(VLOOKUP($I$4&amp;"--"&amp;ROW(A5524),'Clie-F'!$B$5:$Z$7000,15,0),"")</f>
        <v/>
      </c>
      <c r="G5530" s="111" t="str">
        <f>IFERROR(VLOOKUP($I$4&amp;"--"&amp;ROW(A5524),'Clie-F'!$B$5:$Z$7000,13,0),"")</f>
        <v/>
      </c>
    </row>
    <row r="5531" spans="2:7" ht="30" customHeight="1" x14ac:dyDescent="0.3">
      <c r="B5531" s="113">
        <v>5525</v>
      </c>
      <c r="C5531" s="111"/>
      <c r="D5531" s="112"/>
      <c r="E5531" s="111" t="str">
        <f t="shared" ca="1" si="86"/>
        <v/>
      </c>
      <c r="F5531" s="2" t="str">
        <f>IFERROR(VLOOKUP($I$4&amp;"--"&amp;ROW(A5525),'Clie-F'!$B$5:$Z$7000,15,0),"")</f>
        <v/>
      </c>
      <c r="G5531" s="111" t="str">
        <f>IFERROR(VLOOKUP($I$4&amp;"--"&amp;ROW(A5525),'Clie-F'!$B$5:$Z$7000,13,0),"")</f>
        <v/>
      </c>
    </row>
    <row r="5532" spans="2:7" ht="30" customHeight="1" x14ac:dyDescent="0.3">
      <c r="B5532" s="113">
        <v>5526</v>
      </c>
      <c r="C5532" s="111"/>
      <c r="D5532" s="112"/>
      <c r="E5532" s="111" t="str">
        <f t="shared" ca="1" si="86"/>
        <v/>
      </c>
      <c r="F5532" s="2" t="str">
        <f>IFERROR(VLOOKUP($I$4&amp;"--"&amp;ROW(A5526),'Clie-F'!$B$5:$Z$7000,15,0),"")</f>
        <v/>
      </c>
      <c r="G5532" s="111" t="str">
        <f>IFERROR(VLOOKUP($I$4&amp;"--"&amp;ROW(A5526),'Clie-F'!$B$5:$Z$7000,13,0),"")</f>
        <v/>
      </c>
    </row>
    <row r="5533" spans="2:7" ht="30" customHeight="1" x14ac:dyDescent="0.3">
      <c r="B5533" s="113">
        <v>5527</v>
      </c>
      <c r="C5533" s="111"/>
      <c r="D5533" s="112"/>
      <c r="E5533" s="111" t="str">
        <f t="shared" ca="1" si="86"/>
        <v/>
      </c>
      <c r="F5533" s="2" t="str">
        <f>IFERROR(VLOOKUP($I$4&amp;"--"&amp;ROW(A5527),'Clie-F'!$B$5:$Z$7000,15,0),"")</f>
        <v/>
      </c>
      <c r="G5533" s="111" t="str">
        <f>IFERROR(VLOOKUP($I$4&amp;"--"&amp;ROW(A5527),'Clie-F'!$B$5:$Z$7000,13,0),"")</f>
        <v/>
      </c>
    </row>
    <row r="5534" spans="2:7" ht="30" customHeight="1" x14ac:dyDescent="0.3">
      <c r="B5534" s="113">
        <v>5528</v>
      </c>
      <c r="C5534" s="111"/>
      <c r="D5534" s="112"/>
      <c r="E5534" s="111" t="str">
        <f t="shared" ca="1" si="86"/>
        <v/>
      </c>
      <c r="F5534" s="2" t="str">
        <f>IFERROR(VLOOKUP($I$4&amp;"--"&amp;ROW(A5528),'Clie-F'!$B$5:$Z$7000,15,0),"")</f>
        <v/>
      </c>
      <c r="G5534" s="111" t="str">
        <f>IFERROR(VLOOKUP($I$4&amp;"--"&amp;ROW(A5528),'Clie-F'!$B$5:$Z$7000,13,0),"")</f>
        <v/>
      </c>
    </row>
    <row r="5535" spans="2:7" ht="30" customHeight="1" x14ac:dyDescent="0.3">
      <c r="B5535" s="113">
        <v>5529</v>
      </c>
      <c r="C5535" s="111"/>
      <c r="D5535" s="112"/>
      <c r="E5535" s="111" t="str">
        <f t="shared" ca="1" si="86"/>
        <v/>
      </c>
      <c r="F5535" s="2" t="str">
        <f>IFERROR(VLOOKUP($I$4&amp;"--"&amp;ROW(A5529),'Clie-F'!$B$5:$Z$7000,15,0),"")</f>
        <v/>
      </c>
      <c r="G5535" s="111" t="str">
        <f>IFERROR(VLOOKUP($I$4&amp;"--"&amp;ROW(A5529),'Clie-F'!$B$5:$Z$7000,13,0),"")</f>
        <v/>
      </c>
    </row>
    <row r="5536" spans="2:7" ht="30" customHeight="1" x14ac:dyDescent="0.3">
      <c r="B5536" s="113">
        <v>5530</v>
      </c>
      <c r="C5536" s="111"/>
      <c r="D5536" s="112"/>
      <c r="E5536" s="111" t="str">
        <f t="shared" ca="1" si="86"/>
        <v/>
      </c>
      <c r="F5536" s="2" t="str">
        <f>IFERROR(VLOOKUP($I$4&amp;"--"&amp;ROW(A5530),'Clie-F'!$B$5:$Z$7000,15,0),"")</f>
        <v/>
      </c>
      <c r="G5536" s="111" t="str">
        <f>IFERROR(VLOOKUP($I$4&amp;"--"&amp;ROW(A5530),'Clie-F'!$B$5:$Z$7000,13,0),"")</f>
        <v/>
      </c>
    </row>
    <row r="5537" spans="2:7" ht="30" customHeight="1" x14ac:dyDescent="0.3">
      <c r="B5537" s="113">
        <v>5531</v>
      </c>
      <c r="C5537" s="111"/>
      <c r="D5537" s="112"/>
      <c r="E5537" s="111" t="str">
        <f t="shared" ca="1" si="86"/>
        <v/>
      </c>
      <c r="F5537" s="2" t="str">
        <f>IFERROR(VLOOKUP($I$4&amp;"--"&amp;ROW(A5531),'Clie-F'!$B$5:$Z$7000,15,0),"")</f>
        <v/>
      </c>
      <c r="G5537" s="111" t="str">
        <f>IFERROR(VLOOKUP($I$4&amp;"--"&amp;ROW(A5531),'Clie-F'!$B$5:$Z$7000,13,0),"")</f>
        <v/>
      </c>
    </row>
    <row r="5538" spans="2:7" ht="30" customHeight="1" x14ac:dyDescent="0.3">
      <c r="B5538" s="113">
        <v>5532</v>
      </c>
      <c r="C5538" s="111"/>
      <c r="D5538" s="112"/>
      <c r="E5538" s="111" t="str">
        <f t="shared" ca="1" si="86"/>
        <v/>
      </c>
      <c r="F5538" s="2" t="str">
        <f>IFERROR(VLOOKUP($I$4&amp;"--"&amp;ROW(A5532),'Clie-F'!$B$5:$Z$7000,15,0),"")</f>
        <v/>
      </c>
      <c r="G5538" s="111" t="str">
        <f>IFERROR(VLOOKUP($I$4&amp;"--"&amp;ROW(A5532),'Clie-F'!$B$5:$Z$7000,13,0),"")</f>
        <v/>
      </c>
    </row>
    <row r="5539" spans="2:7" ht="30" customHeight="1" x14ac:dyDescent="0.3">
      <c r="B5539" s="113">
        <v>5533</v>
      </c>
      <c r="C5539" s="111"/>
      <c r="D5539" s="112"/>
      <c r="E5539" s="111" t="str">
        <f t="shared" ca="1" si="86"/>
        <v/>
      </c>
      <c r="F5539" s="2" t="str">
        <f>IFERROR(VLOOKUP($I$4&amp;"--"&amp;ROW(A5533),'Clie-F'!$B$5:$Z$7000,15,0),"")</f>
        <v/>
      </c>
      <c r="G5539" s="111" t="str">
        <f>IFERROR(VLOOKUP($I$4&amp;"--"&amp;ROW(A5533),'Clie-F'!$B$5:$Z$7000,13,0),"")</f>
        <v/>
      </c>
    </row>
    <row r="5540" spans="2:7" ht="30" customHeight="1" x14ac:dyDescent="0.3">
      <c r="B5540" s="113">
        <v>5534</v>
      </c>
      <c r="C5540" s="111"/>
      <c r="D5540" s="112"/>
      <c r="E5540" s="111" t="str">
        <f t="shared" ca="1" si="86"/>
        <v/>
      </c>
      <c r="F5540" s="2" t="str">
        <f>IFERROR(VLOOKUP($I$4&amp;"--"&amp;ROW(A5534),'Clie-F'!$B$5:$Z$7000,15,0),"")</f>
        <v/>
      </c>
      <c r="G5540" s="111" t="str">
        <f>IFERROR(VLOOKUP($I$4&amp;"--"&amp;ROW(A5534),'Clie-F'!$B$5:$Z$7000,13,0),"")</f>
        <v/>
      </c>
    </row>
    <row r="5541" spans="2:7" ht="30" customHeight="1" x14ac:dyDescent="0.3">
      <c r="B5541" s="113">
        <v>5535</v>
      </c>
      <c r="C5541" s="111"/>
      <c r="D5541" s="112"/>
      <c r="E5541" s="111" t="str">
        <f t="shared" ca="1" si="86"/>
        <v/>
      </c>
      <c r="F5541" s="2" t="str">
        <f>IFERROR(VLOOKUP($I$4&amp;"--"&amp;ROW(A5535),'Clie-F'!$B$5:$Z$7000,15,0),"")</f>
        <v/>
      </c>
      <c r="G5541" s="111" t="str">
        <f>IFERROR(VLOOKUP($I$4&amp;"--"&amp;ROW(A5535),'Clie-F'!$B$5:$Z$7000,13,0),"")</f>
        <v/>
      </c>
    </row>
    <row r="5542" spans="2:7" ht="30" customHeight="1" x14ac:dyDescent="0.3">
      <c r="B5542" s="113">
        <v>5536</v>
      </c>
      <c r="C5542" s="111"/>
      <c r="D5542" s="112"/>
      <c r="E5542" s="111" t="str">
        <f t="shared" ca="1" si="86"/>
        <v/>
      </c>
      <c r="F5542" s="2" t="str">
        <f>IFERROR(VLOOKUP($I$4&amp;"--"&amp;ROW(A5536),'Clie-F'!$B$5:$Z$7000,15,0),"")</f>
        <v/>
      </c>
      <c r="G5542" s="111" t="str">
        <f>IFERROR(VLOOKUP($I$4&amp;"--"&amp;ROW(A5536),'Clie-F'!$B$5:$Z$7000,13,0),"")</f>
        <v/>
      </c>
    </row>
    <row r="5543" spans="2:7" ht="30" customHeight="1" x14ac:dyDescent="0.3">
      <c r="B5543" s="113">
        <v>5537</v>
      </c>
      <c r="C5543" s="111"/>
      <c r="D5543" s="112"/>
      <c r="E5543" s="111" t="str">
        <f t="shared" ca="1" si="86"/>
        <v/>
      </c>
      <c r="F5543" s="2" t="str">
        <f>IFERROR(VLOOKUP($I$4&amp;"--"&amp;ROW(A5537),'Clie-F'!$B$5:$Z$7000,15,0),"")</f>
        <v/>
      </c>
      <c r="G5543" s="111" t="str">
        <f>IFERROR(VLOOKUP($I$4&amp;"--"&amp;ROW(A5537),'Clie-F'!$B$5:$Z$7000,13,0),"")</f>
        <v/>
      </c>
    </row>
    <row r="5544" spans="2:7" ht="30" customHeight="1" x14ac:dyDescent="0.3">
      <c r="B5544" s="113">
        <v>5538</v>
      </c>
      <c r="C5544" s="111"/>
      <c r="D5544" s="112"/>
      <c r="E5544" s="111" t="str">
        <f t="shared" ca="1" si="86"/>
        <v/>
      </c>
      <c r="F5544" s="2" t="str">
        <f>IFERROR(VLOOKUP($I$4&amp;"--"&amp;ROW(A5538),'Clie-F'!$B$5:$Z$7000,15,0),"")</f>
        <v/>
      </c>
      <c r="G5544" s="111" t="str">
        <f>IFERROR(VLOOKUP($I$4&amp;"--"&amp;ROW(A5538),'Clie-F'!$B$5:$Z$7000,13,0),"")</f>
        <v/>
      </c>
    </row>
    <row r="5545" spans="2:7" ht="30" customHeight="1" x14ac:dyDescent="0.3">
      <c r="B5545" s="113">
        <v>5539</v>
      </c>
      <c r="C5545" s="111"/>
      <c r="D5545" s="112"/>
      <c r="E5545" s="111" t="str">
        <f t="shared" ca="1" si="86"/>
        <v/>
      </c>
      <c r="F5545" s="2" t="str">
        <f>IFERROR(VLOOKUP($I$4&amp;"--"&amp;ROW(A5539),'Clie-F'!$B$5:$Z$7000,15,0),"")</f>
        <v/>
      </c>
      <c r="G5545" s="111" t="str">
        <f>IFERROR(VLOOKUP($I$4&amp;"--"&amp;ROW(A5539),'Clie-F'!$B$5:$Z$7000,13,0),"")</f>
        <v/>
      </c>
    </row>
    <row r="5546" spans="2:7" ht="30" customHeight="1" x14ac:dyDescent="0.3">
      <c r="B5546" s="113">
        <v>5540</v>
      </c>
      <c r="C5546" s="111"/>
      <c r="D5546" s="112"/>
      <c r="E5546" s="111" t="str">
        <f t="shared" ca="1" si="86"/>
        <v/>
      </c>
      <c r="F5546" s="2" t="str">
        <f>IFERROR(VLOOKUP($I$4&amp;"--"&amp;ROW(A5540),'Clie-F'!$B$5:$Z$7000,15,0),"")</f>
        <v/>
      </c>
      <c r="G5546" s="111" t="str">
        <f>IFERROR(VLOOKUP($I$4&amp;"--"&amp;ROW(A5540),'Clie-F'!$B$5:$Z$7000,13,0),"")</f>
        <v/>
      </c>
    </row>
    <row r="5547" spans="2:7" ht="30" customHeight="1" x14ac:dyDescent="0.3">
      <c r="B5547" s="113">
        <v>5541</v>
      </c>
      <c r="C5547" s="111"/>
      <c r="D5547" s="112"/>
      <c r="E5547" s="111" t="str">
        <f t="shared" ca="1" si="86"/>
        <v/>
      </c>
      <c r="F5547" s="2" t="str">
        <f>IFERROR(VLOOKUP($I$4&amp;"--"&amp;ROW(A5541),'Clie-F'!$B$5:$Z$7000,15,0),"")</f>
        <v/>
      </c>
      <c r="G5547" s="111" t="str">
        <f>IFERROR(VLOOKUP($I$4&amp;"--"&amp;ROW(A5541),'Clie-F'!$B$5:$Z$7000,13,0),"")</f>
        <v/>
      </c>
    </row>
    <row r="5548" spans="2:7" ht="30" customHeight="1" x14ac:dyDescent="0.3">
      <c r="B5548" s="113">
        <v>5542</v>
      </c>
      <c r="C5548" s="111"/>
      <c r="D5548" s="112"/>
      <c r="E5548" s="111" t="str">
        <f t="shared" ca="1" si="86"/>
        <v/>
      </c>
      <c r="F5548" s="2" t="str">
        <f>IFERROR(VLOOKUP($I$4&amp;"--"&amp;ROW(A5542),'Clie-F'!$B$5:$Z$7000,15,0),"")</f>
        <v/>
      </c>
      <c r="G5548" s="111" t="str">
        <f>IFERROR(VLOOKUP($I$4&amp;"--"&amp;ROW(A5542),'Clie-F'!$B$5:$Z$7000,13,0),"")</f>
        <v/>
      </c>
    </row>
    <row r="5549" spans="2:7" ht="30" customHeight="1" x14ac:dyDescent="0.3">
      <c r="B5549" s="113">
        <v>5543</v>
      </c>
      <c r="C5549" s="111"/>
      <c r="D5549" s="112"/>
      <c r="E5549" s="111" t="str">
        <f t="shared" ca="1" si="86"/>
        <v/>
      </c>
      <c r="F5549" s="2" t="str">
        <f>IFERROR(VLOOKUP($I$4&amp;"--"&amp;ROW(A5543),'Clie-F'!$B$5:$Z$7000,15,0),"")</f>
        <v/>
      </c>
      <c r="G5549" s="111" t="str">
        <f>IFERROR(VLOOKUP($I$4&amp;"--"&amp;ROW(A5543),'Clie-F'!$B$5:$Z$7000,13,0),"")</f>
        <v/>
      </c>
    </row>
    <row r="5550" spans="2:7" ht="30" customHeight="1" x14ac:dyDescent="0.3">
      <c r="B5550" s="113">
        <v>5544</v>
      </c>
      <c r="C5550" s="111"/>
      <c r="D5550" s="112"/>
      <c r="E5550" s="111" t="str">
        <f t="shared" ca="1" si="86"/>
        <v/>
      </c>
      <c r="F5550" s="2" t="str">
        <f>IFERROR(VLOOKUP($I$4&amp;"--"&amp;ROW(A5544),'Clie-F'!$B$5:$Z$7000,15,0),"")</f>
        <v/>
      </c>
      <c r="G5550" s="111" t="str">
        <f>IFERROR(VLOOKUP($I$4&amp;"--"&amp;ROW(A5544),'Clie-F'!$B$5:$Z$7000,13,0),"")</f>
        <v/>
      </c>
    </row>
    <row r="5551" spans="2:7" ht="30" customHeight="1" x14ac:dyDescent="0.3">
      <c r="B5551" s="113">
        <v>5545</v>
      </c>
      <c r="C5551" s="111"/>
      <c r="D5551" s="112"/>
      <c r="E5551" s="111" t="str">
        <f t="shared" ca="1" si="86"/>
        <v/>
      </c>
      <c r="F5551" s="2" t="str">
        <f>IFERROR(VLOOKUP($I$4&amp;"--"&amp;ROW(A5545),'Clie-F'!$B$5:$Z$7000,15,0),"")</f>
        <v/>
      </c>
      <c r="G5551" s="111" t="str">
        <f>IFERROR(VLOOKUP($I$4&amp;"--"&amp;ROW(A5545),'Clie-F'!$B$5:$Z$7000,13,0),"")</f>
        <v/>
      </c>
    </row>
    <row r="5552" spans="2:7" ht="30" customHeight="1" x14ac:dyDescent="0.3">
      <c r="B5552" s="113">
        <v>5546</v>
      </c>
      <c r="C5552" s="111"/>
      <c r="D5552" s="112"/>
      <c r="E5552" s="111" t="str">
        <f t="shared" ca="1" si="86"/>
        <v/>
      </c>
      <c r="F5552" s="2" t="str">
        <f>IFERROR(VLOOKUP($I$4&amp;"--"&amp;ROW(A5546),'Clie-F'!$B$5:$Z$7000,15,0),"")</f>
        <v/>
      </c>
      <c r="G5552" s="111" t="str">
        <f>IFERROR(VLOOKUP($I$4&amp;"--"&amp;ROW(A5546),'Clie-F'!$B$5:$Z$7000,13,0),"")</f>
        <v/>
      </c>
    </row>
    <row r="5553" spans="2:7" ht="30" customHeight="1" x14ac:dyDescent="0.3">
      <c r="B5553" s="113">
        <v>5547</v>
      </c>
      <c r="C5553" s="111"/>
      <c r="D5553" s="112"/>
      <c r="E5553" s="111" t="str">
        <f t="shared" ca="1" si="86"/>
        <v/>
      </c>
      <c r="F5553" s="2" t="str">
        <f>IFERROR(VLOOKUP($I$4&amp;"--"&amp;ROW(A5547),'Clie-F'!$B$5:$Z$7000,15,0),"")</f>
        <v/>
      </c>
      <c r="G5553" s="111" t="str">
        <f>IFERROR(VLOOKUP($I$4&amp;"--"&amp;ROW(A5547),'Clie-F'!$B$5:$Z$7000,13,0),"")</f>
        <v/>
      </c>
    </row>
    <row r="5554" spans="2:7" ht="30" customHeight="1" x14ac:dyDescent="0.3">
      <c r="B5554" s="113">
        <v>5548</v>
      </c>
      <c r="C5554" s="111"/>
      <c r="D5554" s="112"/>
      <c r="E5554" s="111" t="str">
        <f t="shared" ca="1" si="86"/>
        <v/>
      </c>
      <c r="F5554" s="2" t="str">
        <f>IFERROR(VLOOKUP($I$4&amp;"--"&amp;ROW(A5548),'Clie-F'!$B$5:$Z$7000,15,0),"")</f>
        <v/>
      </c>
      <c r="G5554" s="111" t="str">
        <f>IFERROR(VLOOKUP($I$4&amp;"--"&amp;ROW(A5548),'Clie-F'!$B$5:$Z$7000,13,0),"")</f>
        <v/>
      </c>
    </row>
    <row r="5555" spans="2:7" ht="30" customHeight="1" x14ac:dyDescent="0.3">
      <c r="B5555" s="113">
        <v>5549</v>
      </c>
      <c r="C5555" s="111"/>
      <c r="D5555" s="112"/>
      <c r="E5555" s="111" t="str">
        <f t="shared" ca="1" si="86"/>
        <v/>
      </c>
      <c r="F5555" s="2" t="str">
        <f>IFERROR(VLOOKUP($I$4&amp;"--"&amp;ROW(A5549),'Clie-F'!$B$5:$Z$7000,15,0),"")</f>
        <v/>
      </c>
      <c r="G5555" s="111" t="str">
        <f>IFERROR(VLOOKUP($I$4&amp;"--"&amp;ROW(A5549),'Clie-F'!$B$5:$Z$7000,13,0),"")</f>
        <v/>
      </c>
    </row>
    <row r="5556" spans="2:7" ht="30" customHeight="1" x14ac:dyDescent="0.3">
      <c r="B5556" s="113">
        <v>5550</v>
      </c>
      <c r="C5556" s="111"/>
      <c r="D5556" s="112"/>
      <c r="E5556" s="111" t="str">
        <f t="shared" ca="1" si="86"/>
        <v/>
      </c>
      <c r="F5556" s="2" t="str">
        <f>IFERROR(VLOOKUP($I$4&amp;"--"&amp;ROW(A5550),'Clie-F'!$B$5:$Z$7000,15,0),"")</f>
        <v/>
      </c>
      <c r="G5556" s="111" t="str">
        <f>IFERROR(VLOOKUP($I$4&amp;"--"&amp;ROW(A5550),'Clie-F'!$B$5:$Z$7000,13,0),"")</f>
        <v/>
      </c>
    </row>
    <row r="5557" spans="2:7" ht="30" customHeight="1" x14ac:dyDescent="0.3">
      <c r="B5557" s="113">
        <v>5551</v>
      </c>
      <c r="C5557" s="111"/>
      <c r="D5557" s="112"/>
      <c r="E5557" s="111" t="str">
        <f t="shared" ca="1" si="86"/>
        <v/>
      </c>
      <c r="F5557" s="2" t="str">
        <f>IFERROR(VLOOKUP($I$4&amp;"--"&amp;ROW(A5551),'Clie-F'!$B$5:$Z$7000,15,0),"")</f>
        <v/>
      </c>
      <c r="G5557" s="111" t="str">
        <f>IFERROR(VLOOKUP($I$4&amp;"--"&amp;ROW(A5551),'Clie-F'!$B$5:$Z$7000,13,0),"")</f>
        <v/>
      </c>
    </row>
    <row r="5558" spans="2:7" ht="30" customHeight="1" x14ac:dyDescent="0.3">
      <c r="B5558" s="113">
        <v>5552</v>
      </c>
      <c r="C5558" s="111"/>
      <c r="D5558" s="112"/>
      <c r="E5558" s="111" t="str">
        <f t="shared" ca="1" si="86"/>
        <v/>
      </c>
      <c r="F5558" s="2" t="str">
        <f>IFERROR(VLOOKUP($I$4&amp;"--"&amp;ROW(A5552),'Clie-F'!$B$5:$Z$7000,15,0),"")</f>
        <v/>
      </c>
      <c r="G5558" s="111" t="str">
        <f>IFERROR(VLOOKUP($I$4&amp;"--"&amp;ROW(A5552),'Clie-F'!$B$5:$Z$7000,13,0),"")</f>
        <v/>
      </c>
    </row>
    <row r="5559" spans="2:7" ht="30" customHeight="1" x14ac:dyDescent="0.3">
      <c r="B5559" s="113">
        <v>5553</v>
      </c>
      <c r="C5559" s="111"/>
      <c r="D5559" s="112"/>
      <c r="E5559" s="111" t="str">
        <f t="shared" ca="1" si="86"/>
        <v/>
      </c>
      <c r="F5559" s="2" t="str">
        <f>IFERROR(VLOOKUP($I$4&amp;"--"&amp;ROW(A5553),'Clie-F'!$B$5:$Z$7000,15,0),"")</f>
        <v/>
      </c>
      <c r="G5559" s="111" t="str">
        <f>IFERROR(VLOOKUP($I$4&amp;"--"&amp;ROW(A5553),'Clie-F'!$B$5:$Z$7000,13,0),"")</f>
        <v/>
      </c>
    </row>
    <row r="5560" spans="2:7" ht="30" customHeight="1" x14ac:dyDescent="0.3">
      <c r="B5560" s="113">
        <v>5554</v>
      </c>
      <c r="C5560" s="111"/>
      <c r="D5560" s="112"/>
      <c r="E5560" s="111" t="str">
        <f t="shared" ca="1" si="86"/>
        <v/>
      </c>
      <c r="F5560" s="2" t="str">
        <f>IFERROR(VLOOKUP($I$4&amp;"--"&amp;ROW(A5554),'Clie-F'!$B$5:$Z$7000,15,0),"")</f>
        <v/>
      </c>
      <c r="G5560" s="111" t="str">
        <f>IFERROR(VLOOKUP($I$4&amp;"--"&amp;ROW(A5554),'Clie-F'!$B$5:$Z$7000,13,0),"")</f>
        <v/>
      </c>
    </row>
    <row r="5561" spans="2:7" ht="30" customHeight="1" x14ac:dyDescent="0.3">
      <c r="B5561" s="113">
        <v>5555</v>
      </c>
      <c r="C5561" s="111"/>
      <c r="D5561" s="112"/>
      <c r="E5561" s="111" t="str">
        <f t="shared" ca="1" si="86"/>
        <v/>
      </c>
      <c r="F5561" s="2" t="str">
        <f>IFERROR(VLOOKUP($I$4&amp;"--"&amp;ROW(A5555),'Clie-F'!$B$5:$Z$7000,15,0),"")</f>
        <v/>
      </c>
      <c r="G5561" s="111" t="str">
        <f>IFERROR(VLOOKUP($I$4&amp;"--"&amp;ROW(A5555),'Clie-F'!$B$5:$Z$7000,13,0),"")</f>
        <v/>
      </c>
    </row>
    <row r="5562" spans="2:7" ht="30" customHeight="1" x14ac:dyDescent="0.3">
      <c r="B5562" s="113">
        <v>5556</v>
      </c>
      <c r="C5562" s="111"/>
      <c r="D5562" s="112"/>
      <c r="E5562" s="111" t="str">
        <f t="shared" ca="1" si="86"/>
        <v/>
      </c>
      <c r="F5562" s="2" t="str">
        <f>IFERROR(VLOOKUP($I$4&amp;"--"&amp;ROW(A5556),'Clie-F'!$B$5:$Z$7000,15,0),"")</f>
        <v/>
      </c>
      <c r="G5562" s="111" t="str">
        <f>IFERROR(VLOOKUP($I$4&amp;"--"&amp;ROW(A5556),'Clie-F'!$B$5:$Z$7000,13,0),"")</f>
        <v/>
      </c>
    </row>
    <row r="5563" spans="2:7" ht="30" customHeight="1" x14ac:dyDescent="0.3">
      <c r="B5563" s="113">
        <v>5557</v>
      </c>
      <c r="C5563" s="111"/>
      <c r="D5563" s="112"/>
      <c r="E5563" s="111" t="str">
        <f t="shared" ca="1" si="86"/>
        <v/>
      </c>
      <c r="F5563" s="2" t="str">
        <f>IFERROR(VLOOKUP($I$4&amp;"--"&amp;ROW(A5557),'Clie-F'!$B$5:$Z$7000,15,0),"")</f>
        <v/>
      </c>
      <c r="G5563" s="111" t="str">
        <f>IFERROR(VLOOKUP($I$4&amp;"--"&amp;ROW(A5557),'Clie-F'!$B$5:$Z$7000,13,0),"")</f>
        <v/>
      </c>
    </row>
    <row r="5564" spans="2:7" ht="30" customHeight="1" x14ac:dyDescent="0.3">
      <c r="B5564" s="113">
        <v>5558</v>
      </c>
      <c r="C5564" s="111"/>
      <c r="D5564" s="112"/>
      <c r="E5564" s="111" t="str">
        <f t="shared" ca="1" si="86"/>
        <v/>
      </c>
      <c r="F5564" s="2" t="str">
        <f>IFERROR(VLOOKUP($I$4&amp;"--"&amp;ROW(A5558),'Clie-F'!$B$5:$Z$7000,15,0),"")</f>
        <v/>
      </c>
      <c r="G5564" s="111" t="str">
        <f>IFERROR(VLOOKUP($I$4&amp;"--"&amp;ROW(A5558),'Clie-F'!$B$5:$Z$7000,13,0),"")</f>
        <v/>
      </c>
    </row>
    <row r="5565" spans="2:7" ht="30" customHeight="1" x14ac:dyDescent="0.3">
      <c r="B5565" s="113">
        <v>5559</v>
      </c>
      <c r="C5565" s="111"/>
      <c r="D5565" s="112"/>
      <c r="E5565" s="111" t="str">
        <f t="shared" ca="1" si="86"/>
        <v/>
      </c>
      <c r="F5565" s="2" t="str">
        <f>IFERROR(VLOOKUP($I$4&amp;"--"&amp;ROW(A5559),'Clie-F'!$B$5:$Z$7000,15,0),"")</f>
        <v/>
      </c>
      <c r="G5565" s="111" t="str">
        <f>IFERROR(VLOOKUP($I$4&amp;"--"&amp;ROW(A5559),'Clie-F'!$B$5:$Z$7000,13,0),"")</f>
        <v/>
      </c>
    </row>
    <row r="5566" spans="2:7" ht="30" customHeight="1" x14ac:dyDescent="0.3">
      <c r="B5566" s="113">
        <v>5560</v>
      </c>
      <c r="C5566" s="111"/>
      <c r="D5566" s="112"/>
      <c r="E5566" s="111" t="str">
        <f t="shared" ca="1" si="86"/>
        <v/>
      </c>
      <c r="F5566" s="2" t="str">
        <f>IFERROR(VLOOKUP($I$4&amp;"--"&amp;ROW(A5560),'Clie-F'!$B$5:$Z$7000,15,0),"")</f>
        <v/>
      </c>
      <c r="G5566" s="111" t="str">
        <f>IFERROR(VLOOKUP($I$4&amp;"--"&amp;ROW(A5560),'Clie-F'!$B$5:$Z$7000,13,0),"")</f>
        <v/>
      </c>
    </row>
    <row r="5567" spans="2:7" ht="30" customHeight="1" x14ac:dyDescent="0.3">
      <c r="B5567" s="113">
        <v>5561</v>
      </c>
      <c r="C5567" s="111"/>
      <c r="D5567" s="112"/>
      <c r="E5567" s="111" t="str">
        <f t="shared" ref="E5567:E5630" ca="1" si="87">IF(D5567,DATEDIF(D5567,TODAY(),"Y"),"")</f>
        <v/>
      </c>
      <c r="F5567" s="2" t="str">
        <f>IFERROR(VLOOKUP($I$4&amp;"--"&amp;ROW(A5561),'Clie-F'!$B$5:$Z$7000,15,0),"")</f>
        <v/>
      </c>
      <c r="G5567" s="111" t="str">
        <f>IFERROR(VLOOKUP($I$4&amp;"--"&amp;ROW(A5561),'Clie-F'!$B$5:$Z$7000,13,0),"")</f>
        <v/>
      </c>
    </row>
    <row r="5568" spans="2:7" ht="30" customHeight="1" x14ac:dyDescent="0.3">
      <c r="B5568" s="113">
        <v>5562</v>
      </c>
      <c r="C5568" s="111"/>
      <c r="D5568" s="112"/>
      <c r="E5568" s="111" t="str">
        <f t="shared" ca="1" si="87"/>
        <v/>
      </c>
      <c r="F5568" s="2" t="str">
        <f>IFERROR(VLOOKUP($I$4&amp;"--"&amp;ROW(A5562),'Clie-F'!$B$5:$Z$7000,15,0),"")</f>
        <v/>
      </c>
      <c r="G5568" s="111" t="str">
        <f>IFERROR(VLOOKUP($I$4&amp;"--"&amp;ROW(A5562),'Clie-F'!$B$5:$Z$7000,13,0),"")</f>
        <v/>
      </c>
    </row>
    <row r="5569" spans="2:7" ht="30" customHeight="1" x14ac:dyDescent="0.3">
      <c r="B5569" s="113">
        <v>5563</v>
      </c>
      <c r="C5569" s="111"/>
      <c r="D5569" s="112"/>
      <c r="E5569" s="111" t="str">
        <f t="shared" ca="1" si="87"/>
        <v/>
      </c>
      <c r="F5569" s="2" t="str">
        <f>IFERROR(VLOOKUP($I$4&amp;"--"&amp;ROW(A5563),'Clie-F'!$B$5:$Z$7000,15,0),"")</f>
        <v/>
      </c>
      <c r="G5569" s="111" t="str">
        <f>IFERROR(VLOOKUP($I$4&amp;"--"&amp;ROW(A5563),'Clie-F'!$B$5:$Z$7000,13,0),"")</f>
        <v/>
      </c>
    </row>
    <row r="5570" spans="2:7" ht="30" customHeight="1" x14ac:dyDescent="0.3">
      <c r="B5570" s="113">
        <v>5564</v>
      </c>
      <c r="C5570" s="111"/>
      <c r="D5570" s="112"/>
      <c r="E5570" s="111" t="str">
        <f t="shared" ca="1" si="87"/>
        <v/>
      </c>
      <c r="F5570" s="2" t="str">
        <f>IFERROR(VLOOKUP($I$4&amp;"--"&amp;ROW(A5564),'Clie-F'!$B$5:$Z$7000,15,0),"")</f>
        <v/>
      </c>
      <c r="G5570" s="111" t="str">
        <f>IFERROR(VLOOKUP($I$4&amp;"--"&amp;ROW(A5564),'Clie-F'!$B$5:$Z$7000,13,0),"")</f>
        <v/>
      </c>
    </row>
    <row r="5571" spans="2:7" ht="30" customHeight="1" x14ac:dyDescent="0.3">
      <c r="B5571" s="113">
        <v>5565</v>
      </c>
      <c r="C5571" s="111"/>
      <c r="D5571" s="112"/>
      <c r="E5571" s="111" t="str">
        <f t="shared" ca="1" si="87"/>
        <v/>
      </c>
      <c r="F5571" s="2" t="str">
        <f>IFERROR(VLOOKUP($I$4&amp;"--"&amp;ROW(A5565),'Clie-F'!$B$5:$Z$7000,15,0),"")</f>
        <v/>
      </c>
      <c r="G5571" s="111" t="str">
        <f>IFERROR(VLOOKUP($I$4&amp;"--"&amp;ROW(A5565),'Clie-F'!$B$5:$Z$7000,13,0),"")</f>
        <v/>
      </c>
    </row>
    <row r="5572" spans="2:7" ht="30" customHeight="1" x14ac:dyDescent="0.3">
      <c r="B5572" s="113">
        <v>5566</v>
      </c>
      <c r="C5572" s="111"/>
      <c r="D5572" s="112"/>
      <c r="E5572" s="111" t="str">
        <f t="shared" ca="1" si="87"/>
        <v/>
      </c>
      <c r="F5572" s="2" t="str">
        <f>IFERROR(VLOOKUP($I$4&amp;"--"&amp;ROW(A5566),'Clie-F'!$B$5:$Z$7000,15,0),"")</f>
        <v/>
      </c>
      <c r="G5572" s="111" t="str">
        <f>IFERROR(VLOOKUP($I$4&amp;"--"&amp;ROW(A5566),'Clie-F'!$B$5:$Z$7000,13,0),"")</f>
        <v/>
      </c>
    </row>
    <row r="5573" spans="2:7" ht="30" customHeight="1" x14ac:dyDescent="0.3">
      <c r="B5573" s="113">
        <v>5567</v>
      </c>
      <c r="C5573" s="111"/>
      <c r="D5573" s="112"/>
      <c r="E5573" s="111" t="str">
        <f t="shared" ca="1" si="87"/>
        <v/>
      </c>
      <c r="F5573" s="2" t="str">
        <f>IFERROR(VLOOKUP($I$4&amp;"--"&amp;ROW(A5567),'Clie-F'!$B$5:$Z$7000,15,0),"")</f>
        <v/>
      </c>
      <c r="G5573" s="111" t="str">
        <f>IFERROR(VLOOKUP($I$4&amp;"--"&amp;ROW(A5567),'Clie-F'!$B$5:$Z$7000,13,0),"")</f>
        <v/>
      </c>
    </row>
    <row r="5574" spans="2:7" ht="30" customHeight="1" x14ac:dyDescent="0.3">
      <c r="B5574" s="113">
        <v>5568</v>
      </c>
      <c r="C5574" s="111"/>
      <c r="D5574" s="112"/>
      <c r="E5574" s="111" t="str">
        <f t="shared" ca="1" si="87"/>
        <v/>
      </c>
      <c r="F5574" s="2" t="str">
        <f>IFERROR(VLOOKUP($I$4&amp;"--"&amp;ROW(A5568),'Clie-F'!$B$5:$Z$7000,15,0),"")</f>
        <v/>
      </c>
      <c r="G5574" s="111" t="str">
        <f>IFERROR(VLOOKUP($I$4&amp;"--"&amp;ROW(A5568),'Clie-F'!$B$5:$Z$7000,13,0),"")</f>
        <v/>
      </c>
    </row>
    <row r="5575" spans="2:7" ht="30" customHeight="1" x14ac:dyDescent="0.3">
      <c r="B5575" s="113">
        <v>5569</v>
      </c>
      <c r="C5575" s="111"/>
      <c r="D5575" s="112"/>
      <c r="E5575" s="111" t="str">
        <f t="shared" ca="1" si="87"/>
        <v/>
      </c>
      <c r="F5575" s="2" t="str">
        <f>IFERROR(VLOOKUP($I$4&amp;"--"&amp;ROW(A5569),'Clie-F'!$B$5:$Z$7000,15,0),"")</f>
        <v/>
      </c>
      <c r="G5575" s="111" t="str">
        <f>IFERROR(VLOOKUP($I$4&amp;"--"&amp;ROW(A5569),'Clie-F'!$B$5:$Z$7000,13,0),"")</f>
        <v/>
      </c>
    </row>
    <row r="5576" spans="2:7" ht="30" customHeight="1" x14ac:dyDescent="0.3">
      <c r="B5576" s="113">
        <v>5570</v>
      </c>
      <c r="C5576" s="111"/>
      <c r="D5576" s="112"/>
      <c r="E5576" s="111" t="str">
        <f t="shared" ca="1" si="87"/>
        <v/>
      </c>
      <c r="F5576" s="2" t="str">
        <f>IFERROR(VLOOKUP($I$4&amp;"--"&amp;ROW(A5570),'Clie-F'!$B$5:$Z$7000,15,0),"")</f>
        <v/>
      </c>
      <c r="G5576" s="111" t="str">
        <f>IFERROR(VLOOKUP($I$4&amp;"--"&amp;ROW(A5570),'Clie-F'!$B$5:$Z$7000,13,0),"")</f>
        <v/>
      </c>
    </row>
    <row r="5577" spans="2:7" ht="30" customHeight="1" x14ac:dyDescent="0.3">
      <c r="B5577" s="113">
        <v>5571</v>
      </c>
      <c r="C5577" s="111"/>
      <c r="D5577" s="112"/>
      <c r="E5577" s="111" t="str">
        <f t="shared" ca="1" si="87"/>
        <v/>
      </c>
      <c r="F5577" s="2" t="str">
        <f>IFERROR(VLOOKUP($I$4&amp;"--"&amp;ROW(A5571),'Clie-F'!$B$5:$Z$7000,15,0),"")</f>
        <v/>
      </c>
      <c r="G5577" s="111" t="str">
        <f>IFERROR(VLOOKUP($I$4&amp;"--"&amp;ROW(A5571),'Clie-F'!$B$5:$Z$7000,13,0),"")</f>
        <v/>
      </c>
    </row>
    <row r="5578" spans="2:7" ht="30" customHeight="1" x14ac:dyDescent="0.3">
      <c r="B5578" s="113">
        <v>5572</v>
      </c>
      <c r="C5578" s="111"/>
      <c r="D5578" s="112"/>
      <c r="E5578" s="111" t="str">
        <f t="shared" ca="1" si="87"/>
        <v/>
      </c>
      <c r="F5578" s="2" t="str">
        <f>IFERROR(VLOOKUP($I$4&amp;"--"&amp;ROW(A5572),'Clie-F'!$B$5:$Z$7000,15,0),"")</f>
        <v/>
      </c>
      <c r="G5578" s="111" t="str">
        <f>IFERROR(VLOOKUP($I$4&amp;"--"&amp;ROW(A5572),'Clie-F'!$B$5:$Z$7000,13,0),"")</f>
        <v/>
      </c>
    </row>
    <row r="5579" spans="2:7" ht="30" customHeight="1" x14ac:dyDescent="0.3">
      <c r="B5579" s="113">
        <v>5573</v>
      </c>
      <c r="C5579" s="111"/>
      <c r="D5579" s="112"/>
      <c r="E5579" s="111" t="str">
        <f t="shared" ca="1" si="87"/>
        <v/>
      </c>
      <c r="F5579" s="2" t="str">
        <f>IFERROR(VLOOKUP($I$4&amp;"--"&amp;ROW(A5573),'Clie-F'!$B$5:$Z$7000,15,0),"")</f>
        <v/>
      </c>
      <c r="G5579" s="111" t="str">
        <f>IFERROR(VLOOKUP($I$4&amp;"--"&amp;ROW(A5573),'Clie-F'!$B$5:$Z$7000,13,0),"")</f>
        <v/>
      </c>
    </row>
    <row r="5580" spans="2:7" ht="30" customHeight="1" x14ac:dyDescent="0.3">
      <c r="B5580" s="113">
        <v>5574</v>
      </c>
      <c r="C5580" s="111"/>
      <c r="D5580" s="112"/>
      <c r="E5580" s="111" t="str">
        <f t="shared" ca="1" si="87"/>
        <v/>
      </c>
      <c r="F5580" s="2" t="str">
        <f>IFERROR(VLOOKUP($I$4&amp;"--"&amp;ROW(A5574),'Clie-F'!$B$5:$Z$7000,15,0),"")</f>
        <v/>
      </c>
      <c r="G5580" s="111" t="str">
        <f>IFERROR(VLOOKUP($I$4&amp;"--"&amp;ROW(A5574),'Clie-F'!$B$5:$Z$7000,13,0),"")</f>
        <v/>
      </c>
    </row>
    <row r="5581" spans="2:7" ht="30" customHeight="1" x14ac:dyDescent="0.3">
      <c r="B5581" s="113">
        <v>5575</v>
      </c>
      <c r="C5581" s="111"/>
      <c r="D5581" s="112"/>
      <c r="E5581" s="111" t="str">
        <f t="shared" ca="1" si="87"/>
        <v/>
      </c>
      <c r="F5581" s="2" t="str">
        <f>IFERROR(VLOOKUP($I$4&amp;"--"&amp;ROW(A5575),'Clie-F'!$B$5:$Z$7000,15,0),"")</f>
        <v/>
      </c>
      <c r="G5581" s="111" t="str">
        <f>IFERROR(VLOOKUP($I$4&amp;"--"&amp;ROW(A5575),'Clie-F'!$B$5:$Z$7000,13,0),"")</f>
        <v/>
      </c>
    </row>
    <row r="5582" spans="2:7" ht="30" customHeight="1" x14ac:dyDescent="0.3">
      <c r="B5582" s="113">
        <v>5576</v>
      </c>
      <c r="C5582" s="111"/>
      <c r="D5582" s="112"/>
      <c r="E5582" s="111" t="str">
        <f t="shared" ca="1" si="87"/>
        <v/>
      </c>
      <c r="F5582" s="2" t="str">
        <f>IFERROR(VLOOKUP($I$4&amp;"--"&amp;ROW(A5576),'Clie-F'!$B$5:$Z$7000,15,0),"")</f>
        <v/>
      </c>
      <c r="G5582" s="111" t="str">
        <f>IFERROR(VLOOKUP($I$4&amp;"--"&amp;ROW(A5576),'Clie-F'!$B$5:$Z$7000,13,0),"")</f>
        <v/>
      </c>
    </row>
    <row r="5583" spans="2:7" ht="30" customHeight="1" x14ac:dyDescent="0.3">
      <c r="B5583" s="113">
        <v>5577</v>
      </c>
      <c r="C5583" s="111"/>
      <c r="D5583" s="112"/>
      <c r="E5583" s="111" t="str">
        <f t="shared" ca="1" si="87"/>
        <v/>
      </c>
      <c r="F5583" s="2" t="str">
        <f>IFERROR(VLOOKUP($I$4&amp;"--"&amp;ROW(A5577),'Clie-F'!$B$5:$Z$7000,15,0),"")</f>
        <v/>
      </c>
      <c r="G5583" s="111" t="str">
        <f>IFERROR(VLOOKUP($I$4&amp;"--"&amp;ROW(A5577),'Clie-F'!$B$5:$Z$7000,13,0),"")</f>
        <v/>
      </c>
    </row>
    <row r="5584" spans="2:7" ht="30" customHeight="1" x14ac:dyDescent="0.3">
      <c r="B5584" s="113">
        <v>5578</v>
      </c>
      <c r="C5584" s="111"/>
      <c r="D5584" s="112"/>
      <c r="E5584" s="111" t="str">
        <f t="shared" ca="1" si="87"/>
        <v/>
      </c>
      <c r="F5584" s="2" t="str">
        <f>IFERROR(VLOOKUP($I$4&amp;"--"&amp;ROW(A5578),'Clie-F'!$B$5:$Z$7000,15,0),"")</f>
        <v/>
      </c>
      <c r="G5584" s="111" t="str">
        <f>IFERROR(VLOOKUP($I$4&amp;"--"&amp;ROW(A5578),'Clie-F'!$B$5:$Z$7000,13,0),"")</f>
        <v/>
      </c>
    </row>
    <row r="5585" spans="2:7" ht="30" customHeight="1" x14ac:dyDescent="0.3">
      <c r="B5585" s="113">
        <v>5579</v>
      </c>
      <c r="C5585" s="111"/>
      <c r="D5585" s="112"/>
      <c r="E5585" s="111" t="str">
        <f t="shared" ca="1" si="87"/>
        <v/>
      </c>
      <c r="F5585" s="2" t="str">
        <f>IFERROR(VLOOKUP($I$4&amp;"--"&amp;ROW(A5579),'Clie-F'!$B$5:$Z$7000,15,0),"")</f>
        <v/>
      </c>
      <c r="G5585" s="111" t="str">
        <f>IFERROR(VLOOKUP($I$4&amp;"--"&amp;ROW(A5579),'Clie-F'!$B$5:$Z$7000,13,0),"")</f>
        <v/>
      </c>
    </row>
    <row r="5586" spans="2:7" ht="30" customHeight="1" x14ac:dyDescent="0.3">
      <c r="B5586" s="113">
        <v>5580</v>
      </c>
      <c r="C5586" s="111"/>
      <c r="D5586" s="112"/>
      <c r="E5586" s="111" t="str">
        <f t="shared" ca="1" si="87"/>
        <v/>
      </c>
      <c r="F5586" s="2" t="str">
        <f>IFERROR(VLOOKUP($I$4&amp;"--"&amp;ROW(A5580),'Clie-F'!$B$5:$Z$7000,15,0),"")</f>
        <v/>
      </c>
      <c r="G5586" s="111" t="str">
        <f>IFERROR(VLOOKUP($I$4&amp;"--"&amp;ROW(A5580),'Clie-F'!$B$5:$Z$7000,13,0),"")</f>
        <v/>
      </c>
    </row>
    <row r="5587" spans="2:7" ht="30" customHeight="1" x14ac:dyDescent="0.3">
      <c r="B5587" s="113">
        <v>5581</v>
      </c>
      <c r="C5587" s="111"/>
      <c r="D5587" s="112"/>
      <c r="E5587" s="111" t="str">
        <f t="shared" ca="1" si="87"/>
        <v/>
      </c>
      <c r="F5587" s="2" t="str">
        <f>IFERROR(VLOOKUP($I$4&amp;"--"&amp;ROW(A5581),'Clie-F'!$B$5:$Z$7000,15,0),"")</f>
        <v/>
      </c>
      <c r="G5587" s="111" t="str">
        <f>IFERROR(VLOOKUP($I$4&amp;"--"&amp;ROW(A5581),'Clie-F'!$B$5:$Z$7000,13,0),"")</f>
        <v/>
      </c>
    </row>
    <row r="5588" spans="2:7" ht="30" customHeight="1" x14ac:dyDescent="0.3">
      <c r="B5588" s="113">
        <v>5582</v>
      </c>
      <c r="C5588" s="111"/>
      <c r="D5588" s="112"/>
      <c r="E5588" s="111" t="str">
        <f t="shared" ca="1" si="87"/>
        <v/>
      </c>
      <c r="F5588" s="2" t="str">
        <f>IFERROR(VLOOKUP($I$4&amp;"--"&amp;ROW(A5582),'Clie-F'!$B$5:$Z$7000,15,0),"")</f>
        <v/>
      </c>
      <c r="G5588" s="111" t="str">
        <f>IFERROR(VLOOKUP($I$4&amp;"--"&amp;ROW(A5582),'Clie-F'!$B$5:$Z$7000,13,0),"")</f>
        <v/>
      </c>
    </row>
    <row r="5589" spans="2:7" ht="30" customHeight="1" x14ac:dyDescent="0.3">
      <c r="B5589" s="113">
        <v>5583</v>
      </c>
      <c r="C5589" s="111"/>
      <c r="D5589" s="112"/>
      <c r="E5589" s="111" t="str">
        <f t="shared" ca="1" si="87"/>
        <v/>
      </c>
      <c r="F5589" s="2" t="str">
        <f>IFERROR(VLOOKUP($I$4&amp;"--"&amp;ROW(A5583),'Clie-F'!$B$5:$Z$7000,15,0),"")</f>
        <v/>
      </c>
      <c r="G5589" s="111" t="str">
        <f>IFERROR(VLOOKUP($I$4&amp;"--"&amp;ROW(A5583),'Clie-F'!$B$5:$Z$7000,13,0),"")</f>
        <v/>
      </c>
    </row>
    <row r="5590" spans="2:7" ht="30" customHeight="1" x14ac:dyDescent="0.3">
      <c r="B5590" s="113">
        <v>5584</v>
      </c>
      <c r="C5590" s="111"/>
      <c r="D5590" s="112"/>
      <c r="E5590" s="111" t="str">
        <f t="shared" ca="1" si="87"/>
        <v/>
      </c>
      <c r="F5590" s="2" t="str">
        <f>IFERROR(VLOOKUP($I$4&amp;"--"&amp;ROW(A5584),'Clie-F'!$B$5:$Z$7000,15,0),"")</f>
        <v/>
      </c>
      <c r="G5590" s="111" t="str">
        <f>IFERROR(VLOOKUP($I$4&amp;"--"&amp;ROW(A5584),'Clie-F'!$B$5:$Z$7000,13,0),"")</f>
        <v/>
      </c>
    </row>
    <row r="5591" spans="2:7" ht="30" customHeight="1" x14ac:dyDescent="0.3">
      <c r="B5591" s="113">
        <v>5585</v>
      </c>
      <c r="C5591" s="111"/>
      <c r="D5591" s="112"/>
      <c r="E5591" s="111" t="str">
        <f t="shared" ca="1" si="87"/>
        <v/>
      </c>
      <c r="F5591" s="2" t="str">
        <f>IFERROR(VLOOKUP($I$4&amp;"--"&amp;ROW(A5585),'Clie-F'!$B$5:$Z$7000,15,0),"")</f>
        <v/>
      </c>
      <c r="G5591" s="111" t="str">
        <f>IFERROR(VLOOKUP($I$4&amp;"--"&amp;ROW(A5585),'Clie-F'!$B$5:$Z$7000,13,0),"")</f>
        <v/>
      </c>
    </row>
    <row r="5592" spans="2:7" ht="30" customHeight="1" x14ac:dyDescent="0.3">
      <c r="B5592" s="113">
        <v>5586</v>
      </c>
      <c r="C5592" s="111"/>
      <c r="D5592" s="112"/>
      <c r="E5592" s="111" t="str">
        <f t="shared" ca="1" si="87"/>
        <v/>
      </c>
      <c r="F5592" s="2" t="str">
        <f>IFERROR(VLOOKUP($I$4&amp;"--"&amp;ROW(A5586),'Clie-F'!$B$5:$Z$7000,15,0),"")</f>
        <v/>
      </c>
      <c r="G5592" s="111" t="str">
        <f>IFERROR(VLOOKUP($I$4&amp;"--"&amp;ROW(A5586),'Clie-F'!$B$5:$Z$7000,13,0),"")</f>
        <v/>
      </c>
    </row>
    <row r="5593" spans="2:7" ht="30" customHeight="1" x14ac:dyDescent="0.3">
      <c r="B5593" s="113">
        <v>5587</v>
      </c>
      <c r="C5593" s="111"/>
      <c r="D5593" s="112"/>
      <c r="E5593" s="111" t="str">
        <f t="shared" ca="1" si="87"/>
        <v/>
      </c>
      <c r="F5593" s="2" t="str">
        <f>IFERROR(VLOOKUP($I$4&amp;"--"&amp;ROW(A5587),'Clie-F'!$B$5:$Z$7000,15,0),"")</f>
        <v/>
      </c>
      <c r="G5593" s="111" t="str">
        <f>IFERROR(VLOOKUP($I$4&amp;"--"&amp;ROW(A5587),'Clie-F'!$B$5:$Z$7000,13,0),"")</f>
        <v/>
      </c>
    </row>
    <row r="5594" spans="2:7" ht="30" customHeight="1" x14ac:dyDescent="0.3">
      <c r="B5594" s="113">
        <v>5588</v>
      </c>
      <c r="C5594" s="111"/>
      <c r="D5594" s="112"/>
      <c r="E5594" s="111" t="str">
        <f t="shared" ca="1" si="87"/>
        <v/>
      </c>
      <c r="F5594" s="2" t="str">
        <f>IFERROR(VLOOKUP($I$4&amp;"--"&amp;ROW(A5588),'Clie-F'!$B$5:$Z$7000,15,0),"")</f>
        <v/>
      </c>
      <c r="G5594" s="111" t="str">
        <f>IFERROR(VLOOKUP($I$4&amp;"--"&amp;ROW(A5588),'Clie-F'!$B$5:$Z$7000,13,0),"")</f>
        <v/>
      </c>
    </row>
    <row r="5595" spans="2:7" ht="30" customHeight="1" x14ac:dyDescent="0.3">
      <c r="B5595" s="113">
        <v>5589</v>
      </c>
      <c r="C5595" s="111"/>
      <c r="D5595" s="112"/>
      <c r="E5595" s="111" t="str">
        <f t="shared" ca="1" si="87"/>
        <v/>
      </c>
      <c r="F5595" s="2" t="str">
        <f>IFERROR(VLOOKUP($I$4&amp;"--"&amp;ROW(A5589),'Clie-F'!$B$5:$Z$7000,15,0),"")</f>
        <v/>
      </c>
      <c r="G5595" s="111" t="str">
        <f>IFERROR(VLOOKUP($I$4&amp;"--"&amp;ROW(A5589),'Clie-F'!$B$5:$Z$7000,13,0),"")</f>
        <v/>
      </c>
    </row>
    <row r="5596" spans="2:7" ht="30" customHeight="1" x14ac:dyDescent="0.3">
      <c r="B5596" s="113">
        <v>5590</v>
      </c>
      <c r="C5596" s="111"/>
      <c r="D5596" s="112"/>
      <c r="E5596" s="111" t="str">
        <f t="shared" ca="1" si="87"/>
        <v/>
      </c>
      <c r="F5596" s="2" t="str">
        <f>IFERROR(VLOOKUP($I$4&amp;"--"&amp;ROW(A5590),'Clie-F'!$B$5:$Z$7000,15,0),"")</f>
        <v/>
      </c>
      <c r="G5596" s="111" t="str">
        <f>IFERROR(VLOOKUP($I$4&amp;"--"&amp;ROW(A5590),'Clie-F'!$B$5:$Z$7000,13,0),"")</f>
        <v/>
      </c>
    </row>
    <row r="5597" spans="2:7" ht="30" customHeight="1" x14ac:dyDescent="0.3">
      <c r="B5597" s="113">
        <v>5591</v>
      </c>
      <c r="C5597" s="111"/>
      <c r="D5597" s="112"/>
      <c r="E5597" s="111" t="str">
        <f t="shared" ca="1" si="87"/>
        <v/>
      </c>
      <c r="F5597" s="2" t="str">
        <f>IFERROR(VLOOKUP($I$4&amp;"--"&amp;ROW(A5591),'Clie-F'!$B$5:$Z$7000,15,0),"")</f>
        <v/>
      </c>
      <c r="G5597" s="111" t="str">
        <f>IFERROR(VLOOKUP($I$4&amp;"--"&amp;ROW(A5591),'Clie-F'!$B$5:$Z$7000,13,0),"")</f>
        <v/>
      </c>
    </row>
    <row r="5598" spans="2:7" ht="30" customHeight="1" x14ac:dyDescent="0.3">
      <c r="B5598" s="113">
        <v>5592</v>
      </c>
      <c r="C5598" s="111"/>
      <c r="D5598" s="112"/>
      <c r="E5598" s="111" t="str">
        <f t="shared" ca="1" si="87"/>
        <v/>
      </c>
      <c r="F5598" s="2" t="str">
        <f>IFERROR(VLOOKUP($I$4&amp;"--"&amp;ROW(A5592),'Clie-F'!$B$5:$Z$7000,15,0),"")</f>
        <v/>
      </c>
      <c r="G5598" s="111" t="str">
        <f>IFERROR(VLOOKUP($I$4&amp;"--"&amp;ROW(A5592),'Clie-F'!$B$5:$Z$7000,13,0),"")</f>
        <v/>
      </c>
    </row>
    <row r="5599" spans="2:7" ht="30" customHeight="1" x14ac:dyDescent="0.3">
      <c r="B5599" s="113">
        <v>5593</v>
      </c>
      <c r="C5599" s="111"/>
      <c r="D5599" s="112"/>
      <c r="E5599" s="111" t="str">
        <f t="shared" ca="1" si="87"/>
        <v/>
      </c>
      <c r="F5599" s="2" t="str">
        <f>IFERROR(VLOOKUP($I$4&amp;"--"&amp;ROW(A5593),'Clie-F'!$B$5:$Z$7000,15,0),"")</f>
        <v/>
      </c>
      <c r="G5599" s="111" t="str">
        <f>IFERROR(VLOOKUP($I$4&amp;"--"&amp;ROW(A5593),'Clie-F'!$B$5:$Z$7000,13,0),"")</f>
        <v/>
      </c>
    </row>
    <row r="5600" spans="2:7" ht="30" customHeight="1" x14ac:dyDescent="0.3">
      <c r="B5600" s="113">
        <v>5594</v>
      </c>
      <c r="C5600" s="111"/>
      <c r="D5600" s="112"/>
      <c r="E5600" s="111" t="str">
        <f t="shared" ca="1" si="87"/>
        <v/>
      </c>
      <c r="F5600" s="2" t="str">
        <f>IFERROR(VLOOKUP($I$4&amp;"--"&amp;ROW(A5594),'Clie-F'!$B$5:$Z$7000,15,0),"")</f>
        <v/>
      </c>
      <c r="G5600" s="111" t="str">
        <f>IFERROR(VLOOKUP($I$4&amp;"--"&amp;ROW(A5594),'Clie-F'!$B$5:$Z$7000,13,0),"")</f>
        <v/>
      </c>
    </row>
    <row r="5601" spans="2:7" ht="30" customHeight="1" x14ac:dyDescent="0.3">
      <c r="B5601" s="113">
        <v>5595</v>
      </c>
      <c r="C5601" s="111"/>
      <c r="D5601" s="112"/>
      <c r="E5601" s="111" t="str">
        <f t="shared" ca="1" si="87"/>
        <v/>
      </c>
      <c r="F5601" s="2" t="str">
        <f>IFERROR(VLOOKUP($I$4&amp;"--"&amp;ROW(A5595),'Clie-F'!$B$5:$Z$7000,15,0),"")</f>
        <v/>
      </c>
      <c r="G5601" s="111" t="str">
        <f>IFERROR(VLOOKUP($I$4&amp;"--"&amp;ROW(A5595),'Clie-F'!$B$5:$Z$7000,13,0),"")</f>
        <v/>
      </c>
    </row>
    <row r="5602" spans="2:7" ht="30" customHeight="1" x14ac:dyDescent="0.3">
      <c r="B5602" s="113">
        <v>5596</v>
      </c>
      <c r="C5602" s="111"/>
      <c r="D5602" s="112"/>
      <c r="E5602" s="111" t="str">
        <f t="shared" ca="1" si="87"/>
        <v/>
      </c>
      <c r="F5602" s="2" t="str">
        <f>IFERROR(VLOOKUP($I$4&amp;"--"&amp;ROW(A5596),'Clie-F'!$B$5:$Z$7000,15,0),"")</f>
        <v/>
      </c>
      <c r="G5602" s="111" t="str">
        <f>IFERROR(VLOOKUP($I$4&amp;"--"&amp;ROW(A5596),'Clie-F'!$B$5:$Z$7000,13,0),"")</f>
        <v/>
      </c>
    </row>
    <row r="5603" spans="2:7" ht="30" customHeight="1" x14ac:dyDescent="0.3">
      <c r="B5603" s="113">
        <v>5597</v>
      </c>
      <c r="C5603" s="111"/>
      <c r="D5603" s="112"/>
      <c r="E5603" s="111" t="str">
        <f t="shared" ca="1" si="87"/>
        <v/>
      </c>
      <c r="F5603" s="2" t="str">
        <f>IFERROR(VLOOKUP($I$4&amp;"--"&amp;ROW(A5597),'Clie-F'!$B$5:$Z$7000,15,0),"")</f>
        <v/>
      </c>
      <c r="G5603" s="111" t="str">
        <f>IFERROR(VLOOKUP($I$4&amp;"--"&amp;ROW(A5597),'Clie-F'!$B$5:$Z$7000,13,0),"")</f>
        <v/>
      </c>
    </row>
    <row r="5604" spans="2:7" ht="30" customHeight="1" x14ac:dyDescent="0.3">
      <c r="B5604" s="113">
        <v>5598</v>
      </c>
      <c r="C5604" s="111"/>
      <c r="D5604" s="112"/>
      <c r="E5604" s="111" t="str">
        <f t="shared" ca="1" si="87"/>
        <v/>
      </c>
      <c r="F5604" s="2" t="str">
        <f>IFERROR(VLOOKUP($I$4&amp;"--"&amp;ROW(A5598),'Clie-F'!$B$5:$Z$7000,15,0),"")</f>
        <v/>
      </c>
      <c r="G5604" s="111" t="str">
        <f>IFERROR(VLOOKUP($I$4&amp;"--"&amp;ROW(A5598),'Clie-F'!$B$5:$Z$7000,13,0),"")</f>
        <v/>
      </c>
    </row>
    <row r="5605" spans="2:7" ht="30" customHeight="1" x14ac:dyDescent="0.3">
      <c r="B5605" s="113">
        <v>5599</v>
      </c>
      <c r="C5605" s="111"/>
      <c r="D5605" s="112"/>
      <c r="E5605" s="111" t="str">
        <f t="shared" ca="1" si="87"/>
        <v/>
      </c>
      <c r="F5605" s="2" t="str">
        <f>IFERROR(VLOOKUP($I$4&amp;"--"&amp;ROW(A5599),'Clie-F'!$B$5:$Z$7000,15,0),"")</f>
        <v/>
      </c>
      <c r="G5605" s="111" t="str">
        <f>IFERROR(VLOOKUP($I$4&amp;"--"&amp;ROW(A5599),'Clie-F'!$B$5:$Z$7000,13,0),"")</f>
        <v/>
      </c>
    </row>
    <row r="5606" spans="2:7" ht="30" customHeight="1" x14ac:dyDescent="0.3">
      <c r="B5606" s="113">
        <v>5600</v>
      </c>
      <c r="C5606" s="111"/>
      <c r="D5606" s="112"/>
      <c r="E5606" s="111" t="str">
        <f t="shared" ca="1" si="87"/>
        <v/>
      </c>
      <c r="F5606" s="2" t="str">
        <f>IFERROR(VLOOKUP($I$4&amp;"--"&amp;ROW(A5600),'Clie-F'!$B$5:$Z$7000,15,0),"")</f>
        <v/>
      </c>
      <c r="G5606" s="111" t="str">
        <f>IFERROR(VLOOKUP($I$4&amp;"--"&amp;ROW(A5600),'Clie-F'!$B$5:$Z$7000,13,0),"")</f>
        <v/>
      </c>
    </row>
    <row r="5607" spans="2:7" ht="30" customHeight="1" x14ac:dyDescent="0.3">
      <c r="B5607" s="113">
        <v>5601</v>
      </c>
      <c r="C5607" s="111"/>
      <c r="D5607" s="112"/>
      <c r="E5607" s="111" t="str">
        <f t="shared" ca="1" si="87"/>
        <v/>
      </c>
      <c r="F5607" s="2" t="str">
        <f>IFERROR(VLOOKUP($I$4&amp;"--"&amp;ROW(A5601),'Clie-F'!$B$5:$Z$7000,15,0),"")</f>
        <v/>
      </c>
      <c r="G5607" s="111" t="str">
        <f>IFERROR(VLOOKUP($I$4&amp;"--"&amp;ROW(A5601),'Clie-F'!$B$5:$Z$7000,13,0),"")</f>
        <v/>
      </c>
    </row>
    <row r="5608" spans="2:7" ht="30" customHeight="1" x14ac:dyDescent="0.3">
      <c r="B5608" s="113">
        <v>5602</v>
      </c>
      <c r="C5608" s="111"/>
      <c r="D5608" s="112"/>
      <c r="E5608" s="111" t="str">
        <f t="shared" ca="1" si="87"/>
        <v/>
      </c>
      <c r="F5608" s="2" t="str">
        <f>IFERROR(VLOOKUP($I$4&amp;"--"&amp;ROW(A5602),'Clie-F'!$B$5:$Z$7000,15,0),"")</f>
        <v/>
      </c>
      <c r="G5608" s="111" t="str">
        <f>IFERROR(VLOOKUP($I$4&amp;"--"&amp;ROW(A5602),'Clie-F'!$B$5:$Z$7000,13,0),"")</f>
        <v/>
      </c>
    </row>
    <row r="5609" spans="2:7" ht="30" customHeight="1" x14ac:dyDescent="0.3">
      <c r="B5609" s="113">
        <v>5603</v>
      </c>
      <c r="C5609" s="111"/>
      <c r="D5609" s="112"/>
      <c r="E5609" s="111" t="str">
        <f t="shared" ca="1" si="87"/>
        <v/>
      </c>
      <c r="F5609" s="2" t="str">
        <f>IFERROR(VLOOKUP($I$4&amp;"--"&amp;ROW(A5603),'Clie-F'!$B$5:$Z$7000,15,0),"")</f>
        <v/>
      </c>
      <c r="G5609" s="111" t="str">
        <f>IFERROR(VLOOKUP($I$4&amp;"--"&amp;ROW(A5603),'Clie-F'!$B$5:$Z$7000,13,0),"")</f>
        <v/>
      </c>
    </row>
    <row r="5610" spans="2:7" ht="30" customHeight="1" x14ac:dyDescent="0.3">
      <c r="B5610" s="113">
        <v>5604</v>
      </c>
      <c r="C5610" s="111"/>
      <c r="D5610" s="112"/>
      <c r="E5610" s="111" t="str">
        <f t="shared" ca="1" si="87"/>
        <v/>
      </c>
      <c r="F5610" s="2" t="str">
        <f>IFERROR(VLOOKUP($I$4&amp;"--"&amp;ROW(A5604),'Clie-F'!$B$5:$Z$7000,15,0),"")</f>
        <v/>
      </c>
      <c r="G5610" s="111" t="str">
        <f>IFERROR(VLOOKUP($I$4&amp;"--"&amp;ROW(A5604),'Clie-F'!$B$5:$Z$7000,13,0),"")</f>
        <v/>
      </c>
    </row>
    <row r="5611" spans="2:7" ht="30" customHeight="1" x14ac:dyDescent="0.3">
      <c r="B5611" s="113">
        <v>5605</v>
      </c>
      <c r="C5611" s="111"/>
      <c r="D5611" s="112"/>
      <c r="E5611" s="111" t="str">
        <f t="shared" ca="1" si="87"/>
        <v/>
      </c>
      <c r="F5611" s="2" t="str">
        <f>IFERROR(VLOOKUP($I$4&amp;"--"&amp;ROW(A5605),'Clie-F'!$B$5:$Z$7000,15,0),"")</f>
        <v/>
      </c>
      <c r="G5611" s="111" t="str">
        <f>IFERROR(VLOOKUP($I$4&amp;"--"&amp;ROW(A5605),'Clie-F'!$B$5:$Z$7000,13,0),"")</f>
        <v/>
      </c>
    </row>
    <row r="5612" spans="2:7" ht="30" customHeight="1" x14ac:dyDescent="0.3">
      <c r="B5612" s="113">
        <v>5606</v>
      </c>
      <c r="C5612" s="111"/>
      <c r="D5612" s="112"/>
      <c r="E5612" s="111" t="str">
        <f t="shared" ca="1" si="87"/>
        <v/>
      </c>
      <c r="F5612" s="2" t="str">
        <f>IFERROR(VLOOKUP($I$4&amp;"--"&amp;ROW(A5606),'Clie-F'!$B$5:$Z$7000,15,0),"")</f>
        <v/>
      </c>
      <c r="G5612" s="111" t="str">
        <f>IFERROR(VLOOKUP($I$4&amp;"--"&amp;ROW(A5606),'Clie-F'!$B$5:$Z$7000,13,0),"")</f>
        <v/>
      </c>
    </row>
    <row r="5613" spans="2:7" ht="30" customHeight="1" x14ac:dyDescent="0.3">
      <c r="B5613" s="113">
        <v>5607</v>
      </c>
      <c r="C5613" s="111"/>
      <c r="D5613" s="112"/>
      <c r="E5613" s="111" t="str">
        <f t="shared" ca="1" si="87"/>
        <v/>
      </c>
      <c r="F5613" s="2" t="str">
        <f>IFERROR(VLOOKUP($I$4&amp;"--"&amp;ROW(A5607),'Clie-F'!$B$5:$Z$7000,15,0),"")</f>
        <v/>
      </c>
      <c r="G5613" s="111" t="str">
        <f>IFERROR(VLOOKUP($I$4&amp;"--"&amp;ROW(A5607),'Clie-F'!$B$5:$Z$7000,13,0),"")</f>
        <v/>
      </c>
    </row>
    <row r="5614" spans="2:7" ht="30" customHeight="1" x14ac:dyDescent="0.3">
      <c r="B5614" s="113">
        <v>5608</v>
      </c>
      <c r="C5614" s="111"/>
      <c r="D5614" s="112"/>
      <c r="E5614" s="111" t="str">
        <f t="shared" ca="1" si="87"/>
        <v/>
      </c>
      <c r="F5614" s="2" t="str">
        <f>IFERROR(VLOOKUP($I$4&amp;"--"&amp;ROW(A5608),'Clie-F'!$B$5:$Z$7000,15,0),"")</f>
        <v/>
      </c>
      <c r="G5614" s="111" t="str">
        <f>IFERROR(VLOOKUP($I$4&amp;"--"&amp;ROW(A5608),'Clie-F'!$B$5:$Z$7000,13,0),"")</f>
        <v/>
      </c>
    </row>
    <row r="5615" spans="2:7" ht="30" customHeight="1" x14ac:dyDescent="0.3">
      <c r="B5615" s="113">
        <v>5609</v>
      </c>
      <c r="C5615" s="111"/>
      <c r="D5615" s="112"/>
      <c r="E5615" s="111" t="str">
        <f t="shared" ca="1" si="87"/>
        <v/>
      </c>
      <c r="F5615" s="2" t="str">
        <f>IFERROR(VLOOKUP($I$4&amp;"--"&amp;ROW(A5609),'Clie-F'!$B$5:$Z$7000,15,0),"")</f>
        <v/>
      </c>
      <c r="G5615" s="111" t="str">
        <f>IFERROR(VLOOKUP($I$4&amp;"--"&amp;ROW(A5609),'Clie-F'!$B$5:$Z$7000,13,0),"")</f>
        <v/>
      </c>
    </row>
    <row r="5616" spans="2:7" ht="30" customHeight="1" x14ac:dyDescent="0.3">
      <c r="B5616" s="113">
        <v>5610</v>
      </c>
      <c r="C5616" s="111"/>
      <c r="D5616" s="112"/>
      <c r="E5616" s="111" t="str">
        <f t="shared" ca="1" si="87"/>
        <v/>
      </c>
      <c r="F5616" s="2" t="str">
        <f>IFERROR(VLOOKUP($I$4&amp;"--"&amp;ROW(A5610),'Clie-F'!$B$5:$Z$7000,15,0),"")</f>
        <v/>
      </c>
      <c r="G5616" s="111" t="str">
        <f>IFERROR(VLOOKUP($I$4&amp;"--"&amp;ROW(A5610),'Clie-F'!$B$5:$Z$7000,13,0),"")</f>
        <v/>
      </c>
    </row>
    <row r="5617" spans="2:7" ht="30" customHeight="1" x14ac:dyDescent="0.3">
      <c r="B5617" s="113">
        <v>5611</v>
      </c>
      <c r="C5617" s="111"/>
      <c r="D5617" s="112"/>
      <c r="E5617" s="111" t="str">
        <f t="shared" ca="1" si="87"/>
        <v/>
      </c>
      <c r="F5617" s="2" t="str">
        <f>IFERROR(VLOOKUP($I$4&amp;"--"&amp;ROW(A5611),'Clie-F'!$B$5:$Z$7000,15,0),"")</f>
        <v/>
      </c>
      <c r="G5617" s="111" t="str">
        <f>IFERROR(VLOOKUP($I$4&amp;"--"&amp;ROW(A5611),'Clie-F'!$B$5:$Z$7000,13,0),"")</f>
        <v/>
      </c>
    </row>
    <row r="5618" spans="2:7" ht="30" customHeight="1" x14ac:dyDescent="0.3">
      <c r="B5618" s="113">
        <v>5612</v>
      </c>
      <c r="C5618" s="111"/>
      <c r="D5618" s="112"/>
      <c r="E5618" s="111" t="str">
        <f t="shared" ca="1" si="87"/>
        <v/>
      </c>
      <c r="F5618" s="2" t="str">
        <f>IFERROR(VLOOKUP($I$4&amp;"--"&amp;ROW(A5612),'Clie-F'!$B$5:$Z$7000,15,0),"")</f>
        <v/>
      </c>
      <c r="G5618" s="111" t="str">
        <f>IFERROR(VLOOKUP($I$4&amp;"--"&amp;ROW(A5612),'Clie-F'!$B$5:$Z$7000,13,0),"")</f>
        <v/>
      </c>
    </row>
    <row r="5619" spans="2:7" ht="30" customHeight="1" x14ac:dyDescent="0.3">
      <c r="B5619" s="113">
        <v>5613</v>
      </c>
      <c r="C5619" s="111"/>
      <c r="D5619" s="112"/>
      <c r="E5619" s="111" t="str">
        <f t="shared" ca="1" si="87"/>
        <v/>
      </c>
      <c r="F5619" s="2" t="str">
        <f>IFERROR(VLOOKUP($I$4&amp;"--"&amp;ROW(A5613),'Clie-F'!$B$5:$Z$7000,15,0),"")</f>
        <v/>
      </c>
      <c r="G5619" s="111" t="str">
        <f>IFERROR(VLOOKUP($I$4&amp;"--"&amp;ROW(A5613),'Clie-F'!$B$5:$Z$7000,13,0),"")</f>
        <v/>
      </c>
    </row>
    <row r="5620" spans="2:7" ht="30" customHeight="1" x14ac:dyDescent="0.3">
      <c r="B5620" s="113">
        <v>5614</v>
      </c>
      <c r="C5620" s="111"/>
      <c r="D5620" s="112"/>
      <c r="E5620" s="111" t="str">
        <f t="shared" ca="1" si="87"/>
        <v/>
      </c>
      <c r="F5620" s="2" t="str">
        <f>IFERROR(VLOOKUP($I$4&amp;"--"&amp;ROW(A5614),'Clie-F'!$B$5:$Z$7000,15,0),"")</f>
        <v/>
      </c>
      <c r="G5620" s="111" t="str">
        <f>IFERROR(VLOOKUP($I$4&amp;"--"&amp;ROW(A5614),'Clie-F'!$B$5:$Z$7000,13,0),"")</f>
        <v/>
      </c>
    </row>
    <row r="5621" spans="2:7" ht="30" customHeight="1" x14ac:dyDescent="0.3">
      <c r="B5621" s="113">
        <v>5615</v>
      </c>
      <c r="C5621" s="111"/>
      <c r="D5621" s="112"/>
      <c r="E5621" s="111" t="str">
        <f t="shared" ca="1" si="87"/>
        <v/>
      </c>
      <c r="F5621" s="2" t="str">
        <f>IFERROR(VLOOKUP($I$4&amp;"--"&amp;ROW(A5615),'Clie-F'!$B$5:$Z$7000,15,0),"")</f>
        <v/>
      </c>
      <c r="G5621" s="111" t="str">
        <f>IFERROR(VLOOKUP($I$4&amp;"--"&amp;ROW(A5615),'Clie-F'!$B$5:$Z$7000,13,0),"")</f>
        <v/>
      </c>
    </row>
    <row r="5622" spans="2:7" ht="30" customHeight="1" x14ac:dyDescent="0.3">
      <c r="B5622" s="113">
        <v>5616</v>
      </c>
      <c r="C5622" s="111"/>
      <c r="D5622" s="112"/>
      <c r="E5622" s="111" t="str">
        <f t="shared" ca="1" si="87"/>
        <v/>
      </c>
      <c r="F5622" s="2" t="str">
        <f>IFERROR(VLOOKUP($I$4&amp;"--"&amp;ROW(A5616),'Clie-F'!$B$5:$Z$7000,15,0),"")</f>
        <v/>
      </c>
      <c r="G5622" s="111" t="str">
        <f>IFERROR(VLOOKUP($I$4&amp;"--"&amp;ROW(A5616),'Clie-F'!$B$5:$Z$7000,13,0),"")</f>
        <v/>
      </c>
    </row>
    <row r="5623" spans="2:7" ht="30" customHeight="1" x14ac:dyDescent="0.3">
      <c r="B5623" s="113">
        <v>5617</v>
      </c>
      <c r="C5623" s="111"/>
      <c r="D5623" s="112"/>
      <c r="E5623" s="111" t="str">
        <f t="shared" ca="1" si="87"/>
        <v/>
      </c>
      <c r="F5623" s="2" t="str">
        <f>IFERROR(VLOOKUP($I$4&amp;"--"&amp;ROW(A5617),'Clie-F'!$B$5:$Z$7000,15,0),"")</f>
        <v/>
      </c>
      <c r="G5623" s="111" t="str">
        <f>IFERROR(VLOOKUP($I$4&amp;"--"&amp;ROW(A5617),'Clie-F'!$B$5:$Z$7000,13,0),"")</f>
        <v/>
      </c>
    </row>
    <row r="5624" spans="2:7" ht="30" customHeight="1" x14ac:dyDescent="0.3">
      <c r="B5624" s="113">
        <v>5618</v>
      </c>
      <c r="C5624" s="111"/>
      <c r="D5624" s="112"/>
      <c r="E5624" s="111" t="str">
        <f t="shared" ca="1" si="87"/>
        <v/>
      </c>
      <c r="F5624" s="2" t="str">
        <f>IFERROR(VLOOKUP($I$4&amp;"--"&amp;ROW(A5618),'Clie-F'!$B$5:$Z$7000,15,0),"")</f>
        <v/>
      </c>
      <c r="G5624" s="111" t="str">
        <f>IFERROR(VLOOKUP($I$4&amp;"--"&amp;ROW(A5618),'Clie-F'!$B$5:$Z$7000,13,0),"")</f>
        <v/>
      </c>
    </row>
    <row r="5625" spans="2:7" ht="30" customHeight="1" x14ac:dyDescent="0.3">
      <c r="B5625" s="113">
        <v>5619</v>
      </c>
      <c r="C5625" s="111"/>
      <c r="D5625" s="112"/>
      <c r="E5625" s="111" t="str">
        <f t="shared" ca="1" si="87"/>
        <v/>
      </c>
      <c r="F5625" s="2" t="str">
        <f>IFERROR(VLOOKUP($I$4&amp;"--"&amp;ROW(A5619),'Clie-F'!$B$5:$Z$7000,15,0),"")</f>
        <v/>
      </c>
      <c r="G5625" s="111" t="str">
        <f>IFERROR(VLOOKUP($I$4&amp;"--"&amp;ROW(A5619),'Clie-F'!$B$5:$Z$7000,13,0),"")</f>
        <v/>
      </c>
    </row>
    <row r="5626" spans="2:7" ht="30" customHeight="1" x14ac:dyDescent="0.3">
      <c r="B5626" s="113">
        <v>5620</v>
      </c>
      <c r="C5626" s="111"/>
      <c r="D5626" s="112"/>
      <c r="E5626" s="111" t="str">
        <f t="shared" ca="1" si="87"/>
        <v/>
      </c>
      <c r="F5626" s="2" t="str">
        <f>IFERROR(VLOOKUP($I$4&amp;"--"&amp;ROW(A5620),'Clie-F'!$B$5:$Z$7000,15,0),"")</f>
        <v/>
      </c>
      <c r="G5626" s="111" t="str">
        <f>IFERROR(VLOOKUP($I$4&amp;"--"&amp;ROW(A5620),'Clie-F'!$B$5:$Z$7000,13,0),"")</f>
        <v/>
      </c>
    </row>
    <row r="5627" spans="2:7" ht="30" customHeight="1" x14ac:dyDescent="0.3">
      <c r="B5627" s="113">
        <v>5621</v>
      </c>
      <c r="C5627" s="111"/>
      <c r="D5627" s="112"/>
      <c r="E5627" s="111" t="str">
        <f t="shared" ca="1" si="87"/>
        <v/>
      </c>
      <c r="F5627" s="2" t="str">
        <f>IFERROR(VLOOKUP($I$4&amp;"--"&amp;ROW(A5621),'Clie-F'!$B$5:$Z$7000,15,0),"")</f>
        <v/>
      </c>
      <c r="G5627" s="111" t="str">
        <f>IFERROR(VLOOKUP($I$4&amp;"--"&amp;ROW(A5621),'Clie-F'!$B$5:$Z$7000,13,0),"")</f>
        <v/>
      </c>
    </row>
    <row r="5628" spans="2:7" ht="30" customHeight="1" x14ac:dyDescent="0.3">
      <c r="B5628" s="113">
        <v>5622</v>
      </c>
      <c r="C5628" s="111"/>
      <c r="D5628" s="112"/>
      <c r="E5628" s="111" t="str">
        <f t="shared" ca="1" si="87"/>
        <v/>
      </c>
      <c r="F5628" s="2" t="str">
        <f>IFERROR(VLOOKUP($I$4&amp;"--"&amp;ROW(A5622),'Clie-F'!$B$5:$Z$7000,15,0),"")</f>
        <v/>
      </c>
      <c r="G5628" s="111" t="str">
        <f>IFERROR(VLOOKUP($I$4&amp;"--"&amp;ROW(A5622),'Clie-F'!$B$5:$Z$7000,13,0),"")</f>
        <v/>
      </c>
    </row>
    <row r="5629" spans="2:7" ht="30" customHeight="1" x14ac:dyDescent="0.3">
      <c r="B5629" s="113">
        <v>5623</v>
      </c>
      <c r="C5629" s="111"/>
      <c r="D5629" s="112"/>
      <c r="E5629" s="111" t="str">
        <f t="shared" ca="1" si="87"/>
        <v/>
      </c>
      <c r="F5629" s="2" t="str">
        <f>IFERROR(VLOOKUP($I$4&amp;"--"&amp;ROW(A5623),'Clie-F'!$B$5:$Z$7000,15,0),"")</f>
        <v/>
      </c>
      <c r="G5629" s="111" t="str">
        <f>IFERROR(VLOOKUP($I$4&amp;"--"&amp;ROW(A5623),'Clie-F'!$B$5:$Z$7000,13,0),"")</f>
        <v/>
      </c>
    </row>
    <row r="5630" spans="2:7" ht="30" customHeight="1" x14ac:dyDescent="0.3">
      <c r="B5630" s="113">
        <v>5624</v>
      </c>
      <c r="C5630" s="111"/>
      <c r="D5630" s="112"/>
      <c r="E5630" s="111" t="str">
        <f t="shared" ca="1" si="87"/>
        <v/>
      </c>
      <c r="F5630" s="2" t="str">
        <f>IFERROR(VLOOKUP($I$4&amp;"--"&amp;ROW(A5624),'Clie-F'!$B$5:$Z$7000,15,0),"")</f>
        <v/>
      </c>
      <c r="G5630" s="111" t="str">
        <f>IFERROR(VLOOKUP($I$4&amp;"--"&amp;ROW(A5624),'Clie-F'!$B$5:$Z$7000,13,0),"")</f>
        <v/>
      </c>
    </row>
    <row r="5631" spans="2:7" ht="30" customHeight="1" x14ac:dyDescent="0.3">
      <c r="B5631" s="113">
        <v>5625</v>
      </c>
      <c r="C5631" s="111"/>
      <c r="D5631" s="112"/>
      <c r="E5631" s="111" t="str">
        <f t="shared" ref="E5631:E5694" ca="1" si="88">IF(D5631,DATEDIF(D5631,TODAY(),"Y"),"")</f>
        <v/>
      </c>
      <c r="F5631" s="2" t="str">
        <f>IFERROR(VLOOKUP($I$4&amp;"--"&amp;ROW(A5625),'Clie-F'!$B$5:$Z$7000,15,0),"")</f>
        <v/>
      </c>
      <c r="G5631" s="111" t="str">
        <f>IFERROR(VLOOKUP($I$4&amp;"--"&amp;ROW(A5625),'Clie-F'!$B$5:$Z$7000,13,0),"")</f>
        <v/>
      </c>
    </row>
    <row r="5632" spans="2:7" ht="30" customHeight="1" x14ac:dyDescent="0.3">
      <c r="B5632" s="113">
        <v>5626</v>
      </c>
      <c r="C5632" s="111"/>
      <c r="D5632" s="112"/>
      <c r="E5632" s="111" t="str">
        <f t="shared" ca="1" si="88"/>
        <v/>
      </c>
      <c r="F5632" s="2" t="str">
        <f>IFERROR(VLOOKUP($I$4&amp;"--"&amp;ROW(A5626),'Clie-F'!$B$5:$Z$7000,15,0),"")</f>
        <v/>
      </c>
      <c r="G5632" s="111" t="str">
        <f>IFERROR(VLOOKUP($I$4&amp;"--"&amp;ROW(A5626),'Clie-F'!$B$5:$Z$7000,13,0),"")</f>
        <v/>
      </c>
    </row>
    <row r="5633" spans="2:7" ht="30" customHeight="1" x14ac:dyDescent="0.3">
      <c r="B5633" s="113">
        <v>5627</v>
      </c>
      <c r="C5633" s="111"/>
      <c r="D5633" s="112"/>
      <c r="E5633" s="111" t="str">
        <f t="shared" ca="1" si="88"/>
        <v/>
      </c>
      <c r="F5633" s="2" t="str">
        <f>IFERROR(VLOOKUP($I$4&amp;"--"&amp;ROW(A5627),'Clie-F'!$B$5:$Z$7000,15,0),"")</f>
        <v/>
      </c>
      <c r="G5633" s="111" t="str">
        <f>IFERROR(VLOOKUP($I$4&amp;"--"&amp;ROW(A5627),'Clie-F'!$B$5:$Z$7000,13,0),"")</f>
        <v/>
      </c>
    </row>
    <row r="5634" spans="2:7" ht="30" customHeight="1" x14ac:dyDescent="0.3">
      <c r="B5634" s="113">
        <v>5628</v>
      </c>
      <c r="C5634" s="111"/>
      <c r="D5634" s="112"/>
      <c r="E5634" s="111" t="str">
        <f t="shared" ca="1" si="88"/>
        <v/>
      </c>
      <c r="F5634" s="2" t="str">
        <f>IFERROR(VLOOKUP($I$4&amp;"--"&amp;ROW(A5628),'Clie-F'!$B$5:$Z$7000,15,0),"")</f>
        <v/>
      </c>
      <c r="G5634" s="111" t="str">
        <f>IFERROR(VLOOKUP($I$4&amp;"--"&amp;ROW(A5628),'Clie-F'!$B$5:$Z$7000,13,0),"")</f>
        <v/>
      </c>
    </row>
    <row r="5635" spans="2:7" ht="30" customHeight="1" x14ac:dyDescent="0.3">
      <c r="B5635" s="113">
        <v>5629</v>
      </c>
      <c r="C5635" s="111"/>
      <c r="D5635" s="112"/>
      <c r="E5635" s="111" t="str">
        <f t="shared" ca="1" si="88"/>
        <v/>
      </c>
      <c r="F5635" s="2" t="str">
        <f>IFERROR(VLOOKUP($I$4&amp;"--"&amp;ROW(A5629),'Clie-F'!$B$5:$Z$7000,15,0),"")</f>
        <v/>
      </c>
      <c r="G5635" s="111" t="str">
        <f>IFERROR(VLOOKUP($I$4&amp;"--"&amp;ROW(A5629),'Clie-F'!$B$5:$Z$7000,13,0),"")</f>
        <v/>
      </c>
    </row>
    <row r="5636" spans="2:7" ht="30" customHeight="1" x14ac:dyDescent="0.3">
      <c r="B5636" s="113">
        <v>5630</v>
      </c>
      <c r="C5636" s="111"/>
      <c r="D5636" s="112"/>
      <c r="E5636" s="111" t="str">
        <f t="shared" ca="1" si="88"/>
        <v/>
      </c>
      <c r="F5636" s="2" t="str">
        <f>IFERROR(VLOOKUP($I$4&amp;"--"&amp;ROW(A5630),'Clie-F'!$B$5:$Z$7000,15,0),"")</f>
        <v/>
      </c>
      <c r="G5636" s="111" t="str">
        <f>IFERROR(VLOOKUP($I$4&amp;"--"&amp;ROW(A5630),'Clie-F'!$B$5:$Z$7000,13,0),"")</f>
        <v/>
      </c>
    </row>
    <row r="5637" spans="2:7" ht="30" customHeight="1" x14ac:dyDescent="0.3">
      <c r="B5637" s="113">
        <v>5631</v>
      </c>
      <c r="C5637" s="111"/>
      <c r="D5637" s="112"/>
      <c r="E5637" s="111" t="str">
        <f t="shared" ca="1" si="88"/>
        <v/>
      </c>
      <c r="F5637" s="2" t="str">
        <f>IFERROR(VLOOKUP($I$4&amp;"--"&amp;ROW(A5631),'Clie-F'!$B$5:$Z$7000,15,0),"")</f>
        <v/>
      </c>
      <c r="G5637" s="111" t="str">
        <f>IFERROR(VLOOKUP($I$4&amp;"--"&amp;ROW(A5631),'Clie-F'!$B$5:$Z$7000,13,0),"")</f>
        <v/>
      </c>
    </row>
    <row r="5638" spans="2:7" ht="30" customHeight="1" x14ac:dyDescent="0.3">
      <c r="B5638" s="113">
        <v>5632</v>
      </c>
      <c r="C5638" s="111"/>
      <c r="D5638" s="112"/>
      <c r="E5638" s="111" t="str">
        <f t="shared" ca="1" si="88"/>
        <v/>
      </c>
      <c r="F5638" s="2" t="str">
        <f>IFERROR(VLOOKUP($I$4&amp;"--"&amp;ROW(A5632),'Clie-F'!$B$5:$Z$7000,15,0),"")</f>
        <v/>
      </c>
      <c r="G5638" s="111" t="str">
        <f>IFERROR(VLOOKUP($I$4&amp;"--"&amp;ROW(A5632),'Clie-F'!$B$5:$Z$7000,13,0),"")</f>
        <v/>
      </c>
    </row>
    <row r="5639" spans="2:7" ht="30" customHeight="1" x14ac:dyDescent="0.3">
      <c r="B5639" s="113">
        <v>5633</v>
      </c>
      <c r="C5639" s="111"/>
      <c r="D5639" s="112"/>
      <c r="E5639" s="111" t="str">
        <f t="shared" ca="1" si="88"/>
        <v/>
      </c>
      <c r="F5639" s="2" t="str">
        <f>IFERROR(VLOOKUP($I$4&amp;"--"&amp;ROW(A5633),'Clie-F'!$B$5:$Z$7000,15,0),"")</f>
        <v/>
      </c>
      <c r="G5639" s="111" t="str">
        <f>IFERROR(VLOOKUP($I$4&amp;"--"&amp;ROW(A5633),'Clie-F'!$B$5:$Z$7000,13,0),"")</f>
        <v/>
      </c>
    </row>
    <row r="5640" spans="2:7" ht="30" customHeight="1" x14ac:dyDescent="0.3">
      <c r="B5640" s="113">
        <v>5634</v>
      </c>
      <c r="C5640" s="111"/>
      <c r="D5640" s="112"/>
      <c r="E5640" s="111" t="str">
        <f t="shared" ca="1" si="88"/>
        <v/>
      </c>
      <c r="F5640" s="2" t="str">
        <f>IFERROR(VLOOKUP($I$4&amp;"--"&amp;ROW(A5634),'Clie-F'!$B$5:$Z$7000,15,0),"")</f>
        <v/>
      </c>
      <c r="G5640" s="111" t="str">
        <f>IFERROR(VLOOKUP($I$4&amp;"--"&amp;ROW(A5634),'Clie-F'!$B$5:$Z$7000,13,0),"")</f>
        <v/>
      </c>
    </row>
    <row r="5641" spans="2:7" ht="30" customHeight="1" x14ac:dyDescent="0.3">
      <c r="B5641" s="113">
        <v>5635</v>
      </c>
      <c r="C5641" s="111"/>
      <c r="D5641" s="112"/>
      <c r="E5641" s="111" t="str">
        <f t="shared" ca="1" si="88"/>
        <v/>
      </c>
      <c r="F5641" s="2" t="str">
        <f>IFERROR(VLOOKUP($I$4&amp;"--"&amp;ROW(A5635),'Clie-F'!$B$5:$Z$7000,15,0),"")</f>
        <v/>
      </c>
      <c r="G5641" s="111" t="str">
        <f>IFERROR(VLOOKUP($I$4&amp;"--"&amp;ROW(A5635),'Clie-F'!$B$5:$Z$7000,13,0),"")</f>
        <v/>
      </c>
    </row>
    <row r="5642" spans="2:7" ht="30" customHeight="1" x14ac:dyDescent="0.3">
      <c r="B5642" s="113">
        <v>5636</v>
      </c>
      <c r="C5642" s="111"/>
      <c r="D5642" s="112"/>
      <c r="E5642" s="111" t="str">
        <f t="shared" ca="1" si="88"/>
        <v/>
      </c>
      <c r="F5642" s="2" t="str">
        <f>IFERROR(VLOOKUP($I$4&amp;"--"&amp;ROW(A5636),'Clie-F'!$B$5:$Z$7000,15,0),"")</f>
        <v/>
      </c>
      <c r="G5642" s="111" t="str">
        <f>IFERROR(VLOOKUP($I$4&amp;"--"&amp;ROW(A5636),'Clie-F'!$B$5:$Z$7000,13,0),"")</f>
        <v/>
      </c>
    </row>
    <row r="5643" spans="2:7" ht="30" customHeight="1" x14ac:dyDescent="0.3">
      <c r="B5643" s="113">
        <v>5637</v>
      </c>
      <c r="C5643" s="111"/>
      <c r="D5643" s="112"/>
      <c r="E5643" s="111" t="str">
        <f t="shared" ca="1" si="88"/>
        <v/>
      </c>
      <c r="F5643" s="2" t="str">
        <f>IFERROR(VLOOKUP($I$4&amp;"--"&amp;ROW(A5637),'Clie-F'!$B$5:$Z$7000,15,0),"")</f>
        <v/>
      </c>
      <c r="G5643" s="111" t="str">
        <f>IFERROR(VLOOKUP($I$4&amp;"--"&amp;ROW(A5637),'Clie-F'!$B$5:$Z$7000,13,0),"")</f>
        <v/>
      </c>
    </row>
    <row r="5644" spans="2:7" ht="30" customHeight="1" x14ac:dyDescent="0.3">
      <c r="B5644" s="113">
        <v>5638</v>
      </c>
      <c r="C5644" s="111"/>
      <c r="D5644" s="112"/>
      <c r="E5644" s="111" t="str">
        <f t="shared" ca="1" si="88"/>
        <v/>
      </c>
      <c r="F5644" s="2" t="str">
        <f>IFERROR(VLOOKUP($I$4&amp;"--"&amp;ROW(A5638),'Clie-F'!$B$5:$Z$7000,15,0),"")</f>
        <v/>
      </c>
      <c r="G5644" s="111" t="str">
        <f>IFERROR(VLOOKUP($I$4&amp;"--"&amp;ROW(A5638),'Clie-F'!$B$5:$Z$7000,13,0),"")</f>
        <v/>
      </c>
    </row>
    <row r="5645" spans="2:7" ht="30" customHeight="1" x14ac:dyDescent="0.3">
      <c r="B5645" s="113">
        <v>5639</v>
      </c>
      <c r="C5645" s="111"/>
      <c r="D5645" s="112"/>
      <c r="E5645" s="111" t="str">
        <f t="shared" ca="1" si="88"/>
        <v/>
      </c>
      <c r="F5645" s="2" t="str">
        <f>IFERROR(VLOOKUP($I$4&amp;"--"&amp;ROW(A5639),'Clie-F'!$B$5:$Z$7000,15,0),"")</f>
        <v/>
      </c>
      <c r="G5645" s="111" t="str">
        <f>IFERROR(VLOOKUP($I$4&amp;"--"&amp;ROW(A5639),'Clie-F'!$B$5:$Z$7000,13,0),"")</f>
        <v/>
      </c>
    </row>
    <row r="5646" spans="2:7" ht="30" customHeight="1" x14ac:dyDescent="0.3">
      <c r="B5646" s="113">
        <v>5640</v>
      </c>
      <c r="C5646" s="111"/>
      <c r="D5646" s="112"/>
      <c r="E5646" s="111" t="str">
        <f t="shared" ca="1" si="88"/>
        <v/>
      </c>
      <c r="F5646" s="2" t="str">
        <f>IFERROR(VLOOKUP($I$4&amp;"--"&amp;ROW(A5640),'Clie-F'!$B$5:$Z$7000,15,0),"")</f>
        <v/>
      </c>
      <c r="G5646" s="111" t="str">
        <f>IFERROR(VLOOKUP($I$4&amp;"--"&amp;ROW(A5640),'Clie-F'!$B$5:$Z$7000,13,0),"")</f>
        <v/>
      </c>
    </row>
    <row r="5647" spans="2:7" ht="30" customHeight="1" x14ac:dyDescent="0.3">
      <c r="B5647" s="113">
        <v>5641</v>
      </c>
      <c r="C5647" s="111"/>
      <c r="D5647" s="112"/>
      <c r="E5647" s="111" t="str">
        <f t="shared" ca="1" si="88"/>
        <v/>
      </c>
      <c r="F5647" s="2" t="str">
        <f>IFERROR(VLOOKUP($I$4&amp;"--"&amp;ROW(A5641),'Clie-F'!$B$5:$Z$7000,15,0),"")</f>
        <v/>
      </c>
      <c r="G5647" s="111" t="str">
        <f>IFERROR(VLOOKUP($I$4&amp;"--"&amp;ROW(A5641),'Clie-F'!$B$5:$Z$7000,13,0),"")</f>
        <v/>
      </c>
    </row>
    <row r="5648" spans="2:7" ht="30" customHeight="1" x14ac:dyDescent="0.3">
      <c r="B5648" s="113">
        <v>5642</v>
      </c>
      <c r="C5648" s="111"/>
      <c r="D5648" s="112"/>
      <c r="E5648" s="111" t="str">
        <f t="shared" ca="1" si="88"/>
        <v/>
      </c>
      <c r="F5648" s="2" t="str">
        <f>IFERROR(VLOOKUP($I$4&amp;"--"&amp;ROW(A5642),'Clie-F'!$B$5:$Z$7000,15,0),"")</f>
        <v/>
      </c>
      <c r="G5648" s="111" t="str">
        <f>IFERROR(VLOOKUP($I$4&amp;"--"&amp;ROW(A5642),'Clie-F'!$B$5:$Z$7000,13,0),"")</f>
        <v/>
      </c>
    </row>
    <row r="5649" spans="2:7" ht="30" customHeight="1" x14ac:dyDescent="0.3">
      <c r="B5649" s="113">
        <v>5643</v>
      </c>
      <c r="C5649" s="111"/>
      <c r="D5649" s="112"/>
      <c r="E5649" s="111" t="str">
        <f t="shared" ca="1" si="88"/>
        <v/>
      </c>
      <c r="F5649" s="2" t="str">
        <f>IFERROR(VLOOKUP($I$4&amp;"--"&amp;ROW(A5643),'Clie-F'!$B$5:$Z$7000,15,0),"")</f>
        <v/>
      </c>
      <c r="G5649" s="111" t="str">
        <f>IFERROR(VLOOKUP($I$4&amp;"--"&amp;ROW(A5643),'Clie-F'!$B$5:$Z$7000,13,0),"")</f>
        <v/>
      </c>
    </row>
    <row r="5650" spans="2:7" ht="30" customHeight="1" x14ac:dyDescent="0.3">
      <c r="B5650" s="113">
        <v>5644</v>
      </c>
      <c r="C5650" s="111"/>
      <c r="D5650" s="112"/>
      <c r="E5650" s="111" t="str">
        <f t="shared" ca="1" si="88"/>
        <v/>
      </c>
      <c r="F5650" s="2" t="str">
        <f>IFERROR(VLOOKUP($I$4&amp;"--"&amp;ROW(A5644),'Clie-F'!$B$5:$Z$7000,15,0),"")</f>
        <v/>
      </c>
      <c r="G5650" s="111" t="str">
        <f>IFERROR(VLOOKUP($I$4&amp;"--"&amp;ROW(A5644),'Clie-F'!$B$5:$Z$7000,13,0),"")</f>
        <v/>
      </c>
    </row>
    <row r="5651" spans="2:7" ht="30" customHeight="1" x14ac:dyDescent="0.3">
      <c r="B5651" s="113">
        <v>5645</v>
      </c>
      <c r="C5651" s="111"/>
      <c r="D5651" s="112"/>
      <c r="E5651" s="111" t="str">
        <f t="shared" ca="1" si="88"/>
        <v/>
      </c>
      <c r="F5651" s="2" t="str">
        <f>IFERROR(VLOOKUP($I$4&amp;"--"&amp;ROW(A5645),'Clie-F'!$B$5:$Z$7000,15,0),"")</f>
        <v/>
      </c>
      <c r="G5651" s="111" t="str">
        <f>IFERROR(VLOOKUP($I$4&amp;"--"&amp;ROW(A5645),'Clie-F'!$B$5:$Z$7000,13,0),"")</f>
        <v/>
      </c>
    </row>
    <row r="5652" spans="2:7" ht="30" customHeight="1" x14ac:dyDescent="0.3">
      <c r="B5652" s="113">
        <v>5646</v>
      </c>
      <c r="C5652" s="111"/>
      <c r="D5652" s="112"/>
      <c r="E5652" s="111" t="str">
        <f t="shared" ca="1" si="88"/>
        <v/>
      </c>
      <c r="F5652" s="2" t="str">
        <f>IFERROR(VLOOKUP($I$4&amp;"--"&amp;ROW(A5646),'Clie-F'!$B$5:$Z$7000,15,0),"")</f>
        <v/>
      </c>
      <c r="G5652" s="111" t="str">
        <f>IFERROR(VLOOKUP($I$4&amp;"--"&amp;ROW(A5646),'Clie-F'!$B$5:$Z$7000,13,0),"")</f>
        <v/>
      </c>
    </row>
    <row r="5653" spans="2:7" ht="30" customHeight="1" x14ac:dyDescent="0.3">
      <c r="B5653" s="113">
        <v>5647</v>
      </c>
      <c r="C5653" s="111"/>
      <c r="D5653" s="112"/>
      <c r="E5653" s="111" t="str">
        <f t="shared" ca="1" si="88"/>
        <v/>
      </c>
      <c r="F5653" s="2" t="str">
        <f>IFERROR(VLOOKUP($I$4&amp;"--"&amp;ROW(A5647),'Clie-F'!$B$5:$Z$7000,15,0),"")</f>
        <v/>
      </c>
      <c r="G5653" s="111" t="str">
        <f>IFERROR(VLOOKUP($I$4&amp;"--"&amp;ROW(A5647),'Clie-F'!$B$5:$Z$7000,13,0),"")</f>
        <v/>
      </c>
    </row>
    <row r="5654" spans="2:7" ht="30" customHeight="1" x14ac:dyDescent="0.3">
      <c r="B5654" s="113">
        <v>5648</v>
      </c>
      <c r="C5654" s="111"/>
      <c r="D5654" s="112"/>
      <c r="E5654" s="111" t="str">
        <f t="shared" ca="1" si="88"/>
        <v/>
      </c>
      <c r="F5654" s="2" t="str">
        <f>IFERROR(VLOOKUP($I$4&amp;"--"&amp;ROW(A5648),'Clie-F'!$B$5:$Z$7000,15,0),"")</f>
        <v/>
      </c>
      <c r="G5654" s="111" t="str">
        <f>IFERROR(VLOOKUP($I$4&amp;"--"&amp;ROW(A5648),'Clie-F'!$B$5:$Z$7000,13,0),"")</f>
        <v/>
      </c>
    </row>
    <row r="5655" spans="2:7" ht="30" customHeight="1" x14ac:dyDescent="0.3">
      <c r="B5655" s="113">
        <v>5649</v>
      </c>
      <c r="C5655" s="111"/>
      <c r="D5655" s="112"/>
      <c r="E5655" s="111" t="str">
        <f t="shared" ca="1" si="88"/>
        <v/>
      </c>
      <c r="F5655" s="2" t="str">
        <f>IFERROR(VLOOKUP($I$4&amp;"--"&amp;ROW(A5649),'Clie-F'!$B$5:$Z$7000,15,0),"")</f>
        <v/>
      </c>
      <c r="G5655" s="111" t="str">
        <f>IFERROR(VLOOKUP($I$4&amp;"--"&amp;ROW(A5649),'Clie-F'!$B$5:$Z$7000,13,0),"")</f>
        <v/>
      </c>
    </row>
    <row r="5656" spans="2:7" ht="30" customHeight="1" x14ac:dyDescent="0.3">
      <c r="B5656" s="113">
        <v>5650</v>
      </c>
      <c r="C5656" s="111"/>
      <c r="D5656" s="112"/>
      <c r="E5656" s="111" t="str">
        <f t="shared" ca="1" si="88"/>
        <v/>
      </c>
      <c r="F5656" s="2" t="str">
        <f>IFERROR(VLOOKUP($I$4&amp;"--"&amp;ROW(A5650),'Clie-F'!$B$5:$Z$7000,15,0),"")</f>
        <v/>
      </c>
      <c r="G5656" s="111" t="str">
        <f>IFERROR(VLOOKUP($I$4&amp;"--"&amp;ROW(A5650),'Clie-F'!$B$5:$Z$7000,13,0),"")</f>
        <v/>
      </c>
    </row>
    <row r="5657" spans="2:7" ht="30" customHeight="1" x14ac:dyDescent="0.3">
      <c r="B5657" s="113">
        <v>5651</v>
      </c>
      <c r="C5657" s="111"/>
      <c r="D5657" s="112"/>
      <c r="E5657" s="111" t="str">
        <f t="shared" ca="1" si="88"/>
        <v/>
      </c>
      <c r="F5657" s="2" t="str">
        <f>IFERROR(VLOOKUP($I$4&amp;"--"&amp;ROW(A5651),'Clie-F'!$B$5:$Z$7000,15,0),"")</f>
        <v/>
      </c>
      <c r="G5657" s="111" t="str">
        <f>IFERROR(VLOOKUP($I$4&amp;"--"&amp;ROW(A5651),'Clie-F'!$B$5:$Z$7000,13,0),"")</f>
        <v/>
      </c>
    </row>
    <row r="5658" spans="2:7" ht="30" customHeight="1" x14ac:dyDescent="0.3">
      <c r="B5658" s="113">
        <v>5652</v>
      </c>
      <c r="C5658" s="111"/>
      <c r="D5658" s="112"/>
      <c r="E5658" s="111" t="str">
        <f t="shared" ca="1" si="88"/>
        <v/>
      </c>
      <c r="F5658" s="2" t="str">
        <f>IFERROR(VLOOKUP($I$4&amp;"--"&amp;ROW(A5652),'Clie-F'!$B$5:$Z$7000,15,0),"")</f>
        <v/>
      </c>
      <c r="G5658" s="111" t="str">
        <f>IFERROR(VLOOKUP($I$4&amp;"--"&amp;ROW(A5652),'Clie-F'!$B$5:$Z$7000,13,0),"")</f>
        <v/>
      </c>
    </row>
    <row r="5659" spans="2:7" ht="30" customHeight="1" x14ac:dyDescent="0.3">
      <c r="B5659" s="113">
        <v>5653</v>
      </c>
      <c r="C5659" s="111"/>
      <c r="D5659" s="112"/>
      <c r="E5659" s="111" t="str">
        <f t="shared" ca="1" si="88"/>
        <v/>
      </c>
      <c r="F5659" s="2" t="str">
        <f>IFERROR(VLOOKUP($I$4&amp;"--"&amp;ROW(A5653),'Clie-F'!$B$5:$Z$7000,15,0),"")</f>
        <v/>
      </c>
      <c r="G5659" s="111" t="str">
        <f>IFERROR(VLOOKUP($I$4&amp;"--"&amp;ROW(A5653),'Clie-F'!$B$5:$Z$7000,13,0),"")</f>
        <v/>
      </c>
    </row>
    <row r="5660" spans="2:7" ht="30" customHeight="1" x14ac:dyDescent="0.3">
      <c r="B5660" s="113">
        <v>5654</v>
      </c>
      <c r="C5660" s="111"/>
      <c r="D5660" s="112"/>
      <c r="E5660" s="111" t="str">
        <f t="shared" ca="1" si="88"/>
        <v/>
      </c>
      <c r="F5660" s="2" t="str">
        <f>IFERROR(VLOOKUP($I$4&amp;"--"&amp;ROW(A5654),'Clie-F'!$B$5:$Z$7000,15,0),"")</f>
        <v/>
      </c>
      <c r="G5660" s="111" t="str">
        <f>IFERROR(VLOOKUP($I$4&amp;"--"&amp;ROW(A5654),'Clie-F'!$B$5:$Z$7000,13,0),"")</f>
        <v/>
      </c>
    </row>
    <row r="5661" spans="2:7" ht="30" customHeight="1" x14ac:dyDescent="0.3">
      <c r="B5661" s="113">
        <v>5655</v>
      </c>
      <c r="C5661" s="111"/>
      <c r="D5661" s="112"/>
      <c r="E5661" s="111" t="str">
        <f t="shared" ca="1" si="88"/>
        <v/>
      </c>
      <c r="F5661" s="2" t="str">
        <f>IFERROR(VLOOKUP($I$4&amp;"--"&amp;ROW(A5655),'Clie-F'!$B$5:$Z$7000,15,0),"")</f>
        <v/>
      </c>
      <c r="G5661" s="111" t="str">
        <f>IFERROR(VLOOKUP($I$4&amp;"--"&amp;ROW(A5655),'Clie-F'!$B$5:$Z$7000,13,0),"")</f>
        <v/>
      </c>
    </row>
    <row r="5662" spans="2:7" ht="30" customHeight="1" x14ac:dyDescent="0.3">
      <c r="B5662" s="113">
        <v>5656</v>
      </c>
      <c r="C5662" s="111"/>
      <c r="D5662" s="112"/>
      <c r="E5662" s="111" t="str">
        <f t="shared" ca="1" si="88"/>
        <v/>
      </c>
      <c r="F5662" s="2" t="str">
        <f>IFERROR(VLOOKUP($I$4&amp;"--"&amp;ROW(A5656),'Clie-F'!$B$5:$Z$7000,15,0),"")</f>
        <v/>
      </c>
      <c r="G5662" s="111" t="str">
        <f>IFERROR(VLOOKUP($I$4&amp;"--"&amp;ROW(A5656),'Clie-F'!$B$5:$Z$7000,13,0),"")</f>
        <v/>
      </c>
    </row>
    <row r="5663" spans="2:7" ht="30" customHeight="1" x14ac:dyDescent="0.3">
      <c r="B5663" s="113">
        <v>5657</v>
      </c>
      <c r="C5663" s="111"/>
      <c r="D5663" s="112"/>
      <c r="E5663" s="111" t="str">
        <f t="shared" ca="1" si="88"/>
        <v/>
      </c>
      <c r="F5663" s="2" t="str">
        <f>IFERROR(VLOOKUP($I$4&amp;"--"&amp;ROW(A5657),'Clie-F'!$B$5:$Z$7000,15,0),"")</f>
        <v/>
      </c>
      <c r="G5663" s="111" t="str">
        <f>IFERROR(VLOOKUP($I$4&amp;"--"&amp;ROW(A5657),'Clie-F'!$B$5:$Z$7000,13,0),"")</f>
        <v/>
      </c>
    </row>
    <row r="5664" spans="2:7" ht="30" customHeight="1" x14ac:dyDescent="0.3">
      <c r="B5664" s="113">
        <v>5658</v>
      </c>
      <c r="C5664" s="111"/>
      <c r="D5664" s="112"/>
      <c r="E5664" s="111" t="str">
        <f t="shared" ca="1" si="88"/>
        <v/>
      </c>
      <c r="F5664" s="2" t="str">
        <f>IFERROR(VLOOKUP($I$4&amp;"--"&amp;ROW(A5658),'Clie-F'!$B$5:$Z$7000,15,0),"")</f>
        <v/>
      </c>
      <c r="G5664" s="111" t="str">
        <f>IFERROR(VLOOKUP($I$4&amp;"--"&amp;ROW(A5658),'Clie-F'!$B$5:$Z$7000,13,0),"")</f>
        <v/>
      </c>
    </row>
    <row r="5665" spans="2:7" ht="30" customHeight="1" x14ac:dyDescent="0.3">
      <c r="B5665" s="113">
        <v>5659</v>
      </c>
      <c r="C5665" s="111"/>
      <c r="D5665" s="112"/>
      <c r="E5665" s="111" t="str">
        <f t="shared" ca="1" si="88"/>
        <v/>
      </c>
      <c r="F5665" s="2" t="str">
        <f>IFERROR(VLOOKUP($I$4&amp;"--"&amp;ROW(A5659),'Clie-F'!$B$5:$Z$7000,15,0),"")</f>
        <v/>
      </c>
      <c r="G5665" s="111" t="str">
        <f>IFERROR(VLOOKUP($I$4&amp;"--"&amp;ROW(A5659),'Clie-F'!$B$5:$Z$7000,13,0),"")</f>
        <v/>
      </c>
    </row>
    <row r="5666" spans="2:7" ht="30" customHeight="1" x14ac:dyDescent="0.3">
      <c r="B5666" s="113">
        <v>5660</v>
      </c>
      <c r="C5666" s="111"/>
      <c r="D5666" s="112"/>
      <c r="E5666" s="111" t="str">
        <f t="shared" ca="1" si="88"/>
        <v/>
      </c>
      <c r="F5666" s="2" t="str">
        <f>IFERROR(VLOOKUP($I$4&amp;"--"&amp;ROW(A5660),'Clie-F'!$B$5:$Z$7000,15,0),"")</f>
        <v/>
      </c>
      <c r="G5666" s="111" t="str">
        <f>IFERROR(VLOOKUP($I$4&amp;"--"&amp;ROW(A5660),'Clie-F'!$B$5:$Z$7000,13,0),"")</f>
        <v/>
      </c>
    </row>
    <row r="5667" spans="2:7" ht="30" customHeight="1" x14ac:dyDescent="0.3">
      <c r="B5667" s="113">
        <v>5661</v>
      </c>
      <c r="C5667" s="111"/>
      <c r="D5667" s="112"/>
      <c r="E5667" s="111" t="str">
        <f t="shared" ca="1" si="88"/>
        <v/>
      </c>
      <c r="F5667" s="2" t="str">
        <f>IFERROR(VLOOKUP($I$4&amp;"--"&amp;ROW(A5661),'Clie-F'!$B$5:$Z$7000,15,0),"")</f>
        <v/>
      </c>
      <c r="G5667" s="111" t="str">
        <f>IFERROR(VLOOKUP($I$4&amp;"--"&amp;ROW(A5661),'Clie-F'!$B$5:$Z$7000,13,0),"")</f>
        <v/>
      </c>
    </row>
    <row r="5668" spans="2:7" ht="30" customHeight="1" x14ac:dyDescent="0.3">
      <c r="B5668" s="113">
        <v>5662</v>
      </c>
      <c r="C5668" s="111"/>
      <c r="D5668" s="112"/>
      <c r="E5668" s="111" t="str">
        <f t="shared" ca="1" si="88"/>
        <v/>
      </c>
      <c r="F5668" s="2" t="str">
        <f>IFERROR(VLOOKUP($I$4&amp;"--"&amp;ROW(A5662),'Clie-F'!$B$5:$Z$7000,15,0),"")</f>
        <v/>
      </c>
      <c r="G5668" s="111" t="str">
        <f>IFERROR(VLOOKUP($I$4&amp;"--"&amp;ROW(A5662),'Clie-F'!$B$5:$Z$7000,13,0),"")</f>
        <v/>
      </c>
    </row>
    <row r="5669" spans="2:7" ht="30" customHeight="1" x14ac:dyDescent="0.3">
      <c r="B5669" s="113">
        <v>5663</v>
      </c>
      <c r="C5669" s="111"/>
      <c r="D5669" s="112"/>
      <c r="E5669" s="111" t="str">
        <f t="shared" ca="1" si="88"/>
        <v/>
      </c>
      <c r="F5669" s="2" t="str">
        <f>IFERROR(VLOOKUP($I$4&amp;"--"&amp;ROW(A5663),'Clie-F'!$B$5:$Z$7000,15,0),"")</f>
        <v/>
      </c>
      <c r="G5669" s="111" t="str">
        <f>IFERROR(VLOOKUP($I$4&amp;"--"&amp;ROW(A5663),'Clie-F'!$B$5:$Z$7000,13,0),"")</f>
        <v/>
      </c>
    </row>
    <row r="5670" spans="2:7" ht="30" customHeight="1" x14ac:dyDescent="0.3">
      <c r="B5670" s="113">
        <v>5664</v>
      </c>
      <c r="C5670" s="111"/>
      <c r="D5670" s="112"/>
      <c r="E5670" s="111" t="str">
        <f t="shared" ca="1" si="88"/>
        <v/>
      </c>
      <c r="F5670" s="2" t="str">
        <f>IFERROR(VLOOKUP($I$4&amp;"--"&amp;ROW(A5664),'Clie-F'!$B$5:$Z$7000,15,0),"")</f>
        <v/>
      </c>
      <c r="G5670" s="111" t="str">
        <f>IFERROR(VLOOKUP($I$4&amp;"--"&amp;ROW(A5664),'Clie-F'!$B$5:$Z$7000,13,0),"")</f>
        <v/>
      </c>
    </row>
    <row r="5671" spans="2:7" ht="30" customHeight="1" x14ac:dyDescent="0.3">
      <c r="B5671" s="113">
        <v>5665</v>
      </c>
      <c r="C5671" s="111"/>
      <c r="D5671" s="112"/>
      <c r="E5671" s="111" t="str">
        <f t="shared" ca="1" si="88"/>
        <v/>
      </c>
      <c r="F5671" s="2" t="str">
        <f>IFERROR(VLOOKUP($I$4&amp;"--"&amp;ROW(A5665),'Clie-F'!$B$5:$Z$7000,15,0),"")</f>
        <v/>
      </c>
      <c r="G5671" s="111" t="str">
        <f>IFERROR(VLOOKUP($I$4&amp;"--"&amp;ROW(A5665),'Clie-F'!$B$5:$Z$7000,13,0),"")</f>
        <v/>
      </c>
    </row>
    <row r="5672" spans="2:7" ht="30" customHeight="1" x14ac:dyDescent="0.3">
      <c r="B5672" s="113">
        <v>5666</v>
      </c>
      <c r="C5672" s="111"/>
      <c r="D5672" s="112"/>
      <c r="E5672" s="111" t="str">
        <f t="shared" ca="1" si="88"/>
        <v/>
      </c>
      <c r="F5672" s="2" t="str">
        <f>IFERROR(VLOOKUP($I$4&amp;"--"&amp;ROW(A5666),'Clie-F'!$B$5:$Z$7000,15,0),"")</f>
        <v/>
      </c>
      <c r="G5672" s="111" t="str">
        <f>IFERROR(VLOOKUP($I$4&amp;"--"&amp;ROW(A5666),'Clie-F'!$B$5:$Z$7000,13,0),"")</f>
        <v/>
      </c>
    </row>
    <row r="5673" spans="2:7" ht="30" customHeight="1" x14ac:dyDescent="0.3">
      <c r="B5673" s="113">
        <v>5667</v>
      </c>
      <c r="C5673" s="111"/>
      <c r="D5673" s="112"/>
      <c r="E5673" s="111" t="str">
        <f t="shared" ca="1" si="88"/>
        <v/>
      </c>
      <c r="F5673" s="2" t="str">
        <f>IFERROR(VLOOKUP($I$4&amp;"--"&amp;ROW(A5667),'Clie-F'!$B$5:$Z$7000,15,0),"")</f>
        <v/>
      </c>
      <c r="G5673" s="111" t="str">
        <f>IFERROR(VLOOKUP($I$4&amp;"--"&amp;ROW(A5667),'Clie-F'!$B$5:$Z$7000,13,0),"")</f>
        <v/>
      </c>
    </row>
    <row r="5674" spans="2:7" ht="30" customHeight="1" x14ac:dyDescent="0.3">
      <c r="B5674" s="113">
        <v>5668</v>
      </c>
      <c r="C5674" s="111"/>
      <c r="D5674" s="112"/>
      <c r="E5674" s="111" t="str">
        <f t="shared" ca="1" si="88"/>
        <v/>
      </c>
      <c r="F5674" s="2" t="str">
        <f>IFERROR(VLOOKUP($I$4&amp;"--"&amp;ROW(A5668),'Clie-F'!$B$5:$Z$7000,15,0),"")</f>
        <v/>
      </c>
      <c r="G5674" s="111" t="str">
        <f>IFERROR(VLOOKUP($I$4&amp;"--"&amp;ROW(A5668),'Clie-F'!$B$5:$Z$7000,13,0),"")</f>
        <v/>
      </c>
    </row>
    <row r="5675" spans="2:7" ht="30" customHeight="1" x14ac:dyDescent="0.3">
      <c r="B5675" s="113">
        <v>5669</v>
      </c>
      <c r="C5675" s="111"/>
      <c r="D5675" s="112"/>
      <c r="E5675" s="111" t="str">
        <f t="shared" ca="1" si="88"/>
        <v/>
      </c>
      <c r="F5675" s="2" t="str">
        <f>IFERROR(VLOOKUP($I$4&amp;"--"&amp;ROW(A5669),'Clie-F'!$B$5:$Z$7000,15,0),"")</f>
        <v/>
      </c>
      <c r="G5675" s="111" t="str">
        <f>IFERROR(VLOOKUP($I$4&amp;"--"&amp;ROW(A5669),'Clie-F'!$B$5:$Z$7000,13,0),"")</f>
        <v/>
      </c>
    </row>
    <row r="5676" spans="2:7" ht="30" customHeight="1" x14ac:dyDescent="0.3">
      <c r="B5676" s="113">
        <v>5670</v>
      </c>
      <c r="C5676" s="111"/>
      <c r="D5676" s="112"/>
      <c r="E5676" s="111" t="str">
        <f t="shared" ca="1" si="88"/>
        <v/>
      </c>
      <c r="F5676" s="2" t="str">
        <f>IFERROR(VLOOKUP($I$4&amp;"--"&amp;ROW(A5670),'Clie-F'!$B$5:$Z$7000,15,0),"")</f>
        <v/>
      </c>
      <c r="G5676" s="111" t="str">
        <f>IFERROR(VLOOKUP($I$4&amp;"--"&amp;ROW(A5670),'Clie-F'!$B$5:$Z$7000,13,0),"")</f>
        <v/>
      </c>
    </row>
    <row r="5677" spans="2:7" ht="30" customHeight="1" x14ac:dyDescent="0.3">
      <c r="B5677" s="113">
        <v>5671</v>
      </c>
      <c r="C5677" s="111"/>
      <c r="D5677" s="112"/>
      <c r="E5677" s="111" t="str">
        <f t="shared" ca="1" si="88"/>
        <v/>
      </c>
      <c r="F5677" s="2" t="str">
        <f>IFERROR(VLOOKUP($I$4&amp;"--"&amp;ROW(A5671),'Clie-F'!$B$5:$Z$7000,15,0),"")</f>
        <v/>
      </c>
      <c r="G5677" s="111" t="str">
        <f>IFERROR(VLOOKUP($I$4&amp;"--"&amp;ROW(A5671),'Clie-F'!$B$5:$Z$7000,13,0),"")</f>
        <v/>
      </c>
    </row>
    <row r="5678" spans="2:7" ht="30" customHeight="1" x14ac:dyDescent="0.3">
      <c r="B5678" s="113">
        <v>5672</v>
      </c>
      <c r="C5678" s="111"/>
      <c r="D5678" s="112"/>
      <c r="E5678" s="111" t="str">
        <f t="shared" ca="1" si="88"/>
        <v/>
      </c>
      <c r="F5678" s="2" t="str">
        <f>IFERROR(VLOOKUP($I$4&amp;"--"&amp;ROW(A5672),'Clie-F'!$B$5:$Z$7000,15,0),"")</f>
        <v/>
      </c>
      <c r="G5678" s="111" t="str">
        <f>IFERROR(VLOOKUP($I$4&amp;"--"&amp;ROW(A5672),'Clie-F'!$B$5:$Z$7000,13,0),"")</f>
        <v/>
      </c>
    </row>
    <row r="5679" spans="2:7" ht="30" customHeight="1" x14ac:dyDescent="0.3">
      <c r="B5679" s="113">
        <v>5673</v>
      </c>
      <c r="C5679" s="111"/>
      <c r="D5679" s="112"/>
      <c r="E5679" s="111" t="str">
        <f t="shared" ca="1" si="88"/>
        <v/>
      </c>
      <c r="F5679" s="2" t="str">
        <f>IFERROR(VLOOKUP($I$4&amp;"--"&amp;ROW(A5673),'Clie-F'!$B$5:$Z$7000,15,0),"")</f>
        <v/>
      </c>
      <c r="G5679" s="111" t="str">
        <f>IFERROR(VLOOKUP($I$4&amp;"--"&amp;ROW(A5673),'Clie-F'!$B$5:$Z$7000,13,0),"")</f>
        <v/>
      </c>
    </row>
    <row r="5680" spans="2:7" ht="30" customHeight="1" x14ac:dyDescent="0.3">
      <c r="B5680" s="113">
        <v>5674</v>
      </c>
      <c r="C5680" s="111"/>
      <c r="D5680" s="112"/>
      <c r="E5680" s="111" t="str">
        <f t="shared" ca="1" si="88"/>
        <v/>
      </c>
      <c r="F5680" s="2" t="str">
        <f>IFERROR(VLOOKUP($I$4&amp;"--"&amp;ROW(A5674),'Clie-F'!$B$5:$Z$7000,15,0),"")</f>
        <v/>
      </c>
      <c r="G5680" s="111" t="str">
        <f>IFERROR(VLOOKUP($I$4&amp;"--"&amp;ROW(A5674),'Clie-F'!$B$5:$Z$7000,13,0),"")</f>
        <v/>
      </c>
    </row>
    <row r="5681" spans="2:7" ht="30" customHeight="1" x14ac:dyDescent="0.3">
      <c r="B5681" s="113">
        <v>5675</v>
      </c>
      <c r="C5681" s="111"/>
      <c r="D5681" s="112"/>
      <c r="E5681" s="111" t="str">
        <f t="shared" ca="1" si="88"/>
        <v/>
      </c>
      <c r="F5681" s="2" t="str">
        <f>IFERROR(VLOOKUP($I$4&amp;"--"&amp;ROW(A5675),'Clie-F'!$B$5:$Z$7000,15,0),"")</f>
        <v/>
      </c>
      <c r="G5681" s="111" t="str">
        <f>IFERROR(VLOOKUP($I$4&amp;"--"&amp;ROW(A5675),'Clie-F'!$B$5:$Z$7000,13,0),"")</f>
        <v/>
      </c>
    </row>
    <row r="5682" spans="2:7" ht="30" customHeight="1" x14ac:dyDescent="0.3">
      <c r="B5682" s="113">
        <v>5676</v>
      </c>
      <c r="C5682" s="111"/>
      <c r="D5682" s="112"/>
      <c r="E5682" s="111" t="str">
        <f t="shared" ca="1" si="88"/>
        <v/>
      </c>
      <c r="F5682" s="2" t="str">
        <f>IFERROR(VLOOKUP($I$4&amp;"--"&amp;ROW(A5676),'Clie-F'!$B$5:$Z$7000,15,0),"")</f>
        <v/>
      </c>
      <c r="G5682" s="111" t="str">
        <f>IFERROR(VLOOKUP($I$4&amp;"--"&amp;ROW(A5676),'Clie-F'!$B$5:$Z$7000,13,0),"")</f>
        <v/>
      </c>
    </row>
    <row r="5683" spans="2:7" ht="30" customHeight="1" x14ac:dyDescent="0.3">
      <c r="B5683" s="113">
        <v>5677</v>
      </c>
      <c r="C5683" s="111"/>
      <c r="D5683" s="112"/>
      <c r="E5683" s="111" t="str">
        <f t="shared" ca="1" si="88"/>
        <v/>
      </c>
      <c r="F5683" s="2" t="str">
        <f>IFERROR(VLOOKUP($I$4&amp;"--"&amp;ROW(A5677),'Clie-F'!$B$5:$Z$7000,15,0),"")</f>
        <v/>
      </c>
      <c r="G5683" s="111" t="str">
        <f>IFERROR(VLOOKUP($I$4&amp;"--"&amp;ROW(A5677),'Clie-F'!$B$5:$Z$7000,13,0),"")</f>
        <v/>
      </c>
    </row>
    <row r="5684" spans="2:7" ht="30" customHeight="1" x14ac:dyDescent="0.3">
      <c r="B5684" s="113">
        <v>5678</v>
      </c>
      <c r="C5684" s="111"/>
      <c r="D5684" s="112"/>
      <c r="E5684" s="111" t="str">
        <f t="shared" ca="1" si="88"/>
        <v/>
      </c>
      <c r="F5684" s="2" t="str">
        <f>IFERROR(VLOOKUP($I$4&amp;"--"&amp;ROW(A5678),'Clie-F'!$B$5:$Z$7000,15,0),"")</f>
        <v/>
      </c>
      <c r="G5684" s="111" t="str">
        <f>IFERROR(VLOOKUP($I$4&amp;"--"&amp;ROW(A5678),'Clie-F'!$B$5:$Z$7000,13,0),"")</f>
        <v/>
      </c>
    </row>
    <row r="5685" spans="2:7" ht="30" customHeight="1" x14ac:dyDescent="0.3">
      <c r="B5685" s="113">
        <v>5679</v>
      </c>
      <c r="C5685" s="111"/>
      <c r="D5685" s="112"/>
      <c r="E5685" s="111" t="str">
        <f t="shared" ca="1" si="88"/>
        <v/>
      </c>
      <c r="F5685" s="2" t="str">
        <f>IFERROR(VLOOKUP($I$4&amp;"--"&amp;ROW(A5679),'Clie-F'!$B$5:$Z$7000,15,0),"")</f>
        <v/>
      </c>
      <c r="G5685" s="111" t="str">
        <f>IFERROR(VLOOKUP($I$4&amp;"--"&amp;ROW(A5679),'Clie-F'!$B$5:$Z$7000,13,0),"")</f>
        <v/>
      </c>
    </row>
    <row r="5686" spans="2:7" ht="30" customHeight="1" x14ac:dyDescent="0.3">
      <c r="B5686" s="113">
        <v>5680</v>
      </c>
      <c r="C5686" s="111"/>
      <c r="D5686" s="112"/>
      <c r="E5686" s="111" t="str">
        <f t="shared" ca="1" si="88"/>
        <v/>
      </c>
      <c r="F5686" s="2" t="str">
        <f>IFERROR(VLOOKUP($I$4&amp;"--"&amp;ROW(A5680),'Clie-F'!$B$5:$Z$7000,15,0),"")</f>
        <v/>
      </c>
      <c r="G5686" s="111" t="str">
        <f>IFERROR(VLOOKUP($I$4&amp;"--"&amp;ROW(A5680),'Clie-F'!$B$5:$Z$7000,13,0),"")</f>
        <v/>
      </c>
    </row>
    <row r="5687" spans="2:7" ht="30" customHeight="1" x14ac:dyDescent="0.3">
      <c r="B5687" s="113">
        <v>5681</v>
      </c>
      <c r="C5687" s="111"/>
      <c r="D5687" s="112"/>
      <c r="E5687" s="111" t="str">
        <f t="shared" ca="1" si="88"/>
        <v/>
      </c>
      <c r="F5687" s="2" t="str">
        <f>IFERROR(VLOOKUP($I$4&amp;"--"&amp;ROW(A5681),'Clie-F'!$B$5:$Z$7000,15,0),"")</f>
        <v/>
      </c>
      <c r="G5687" s="111" t="str">
        <f>IFERROR(VLOOKUP($I$4&amp;"--"&amp;ROW(A5681),'Clie-F'!$B$5:$Z$7000,13,0),"")</f>
        <v/>
      </c>
    </row>
    <row r="5688" spans="2:7" ht="30" customHeight="1" x14ac:dyDescent="0.3">
      <c r="B5688" s="113">
        <v>5682</v>
      </c>
      <c r="C5688" s="111"/>
      <c r="D5688" s="112"/>
      <c r="E5688" s="111" t="str">
        <f t="shared" ca="1" si="88"/>
        <v/>
      </c>
      <c r="F5688" s="2" t="str">
        <f>IFERROR(VLOOKUP($I$4&amp;"--"&amp;ROW(A5682),'Clie-F'!$B$5:$Z$7000,15,0),"")</f>
        <v/>
      </c>
      <c r="G5688" s="111" t="str">
        <f>IFERROR(VLOOKUP($I$4&amp;"--"&amp;ROW(A5682),'Clie-F'!$B$5:$Z$7000,13,0),"")</f>
        <v/>
      </c>
    </row>
    <row r="5689" spans="2:7" ht="30" customHeight="1" x14ac:dyDescent="0.3">
      <c r="B5689" s="113">
        <v>5683</v>
      </c>
      <c r="C5689" s="111"/>
      <c r="D5689" s="112"/>
      <c r="E5689" s="111" t="str">
        <f t="shared" ca="1" si="88"/>
        <v/>
      </c>
      <c r="F5689" s="2" t="str">
        <f>IFERROR(VLOOKUP($I$4&amp;"--"&amp;ROW(A5683),'Clie-F'!$B$5:$Z$7000,15,0),"")</f>
        <v/>
      </c>
      <c r="G5689" s="111" t="str">
        <f>IFERROR(VLOOKUP($I$4&amp;"--"&amp;ROW(A5683),'Clie-F'!$B$5:$Z$7000,13,0),"")</f>
        <v/>
      </c>
    </row>
    <row r="5690" spans="2:7" ht="30" customHeight="1" x14ac:dyDescent="0.3">
      <c r="B5690" s="113">
        <v>5684</v>
      </c>
      <c r="C5690" s="111"/>
      <c r="D5690" s="112"/>
      <c r="E5690" s="111" t="str">
        <f t="shared" ca="1" si="88"/>
        <v/>
      </c>
      <c r="F5690" s="2" t="str">
        <f>IFERROR(VLOOKUP($I$4&amp;"--"&amp;ROW(A5684),'Clie-F'!$B$5:$Z$7000,15,0),"")</f>
        <v/>
      </c>
      <c r="G5690" s="111" t="str">
        <f>IFERROR(VLOOKUP($I$4&amp;"--"&amp;ROW(A5684),'Clie-F'!$B$5:$Z$7000,13,0),"")</f>
        <v/>
      </c>
    </row>
    <row r="5691" spans="2:7" ht="30" customHeight="1" x14ac:dyDescent="0.3">
      <c r="B5691" s="113">
        <v>5685</v>
      </c>
      <c r="C5691" s="111"/>
      <c r="D5691" s="112"/>
      <c r="E5691" s="111" t="str">
        <f t="shared" ca="1" si="88"/>
        <v/>
      </c>
      <c r="F5691" s="2" t="str">
        <f>IFERROR(VLOOKUP($I$4&amp;"--"&amp;ROW(A5685),'Clie-F'!$B$5:$Z$7000,15,0),"")</f>
        <v/>
      </c>
      <c r="G5691" s="111" t="str">
        <f>IFERROR(VLOOKUP($I$4&amp;"--"&amp;ROW(A5685),'Clie-F'!$B$5:$Z$7000,13,0),"")</f>
        <v/>
      </c>
    </row>
    <row r="5692" spans="2:7" ht="30" customHeight="1" x14ac:dyDescent="0.3">
      <c r="B5692" s="113">
        <v>5686</v>
      </c>
      <c r="C5692" s="111"/>
      <c r="D5692" s="112"/>
      <c r="E5692" s="111" t="str">
        <f t="shared" ca="1" si="88"/>
        <v/>
      </c>
      <c r="F5692" s="2" t="str">
        <f>IFERROR(VLOOKUP($I$4&amp;"--"&amp;ROW(A5686),'Clie-F'!$B$5:$Z$7000,15,0),"")</f>
        <v/>
      </c>
      <c r="G5692" s="111" t="str">
        <f>IFERROR(VLOOKUP($I$4&amp;"--"&amp;ROW(A5686),'Clie-F'!$B$5:$Z$7000,13,0),"")</f>
        <v/>
      </c>
    </row>
    <row r="5693" spans="2:7" ht="30" customHeight="1" x14ac:dyDescent="0.3">
      <c r="B5693" s="113">
        <v>5687</v>
      </c>
      <c r="C5693" s="111"/>
      <c r="D5693" s="112"/>
      <c r="E5693" s="111" t="str">
        <f t="shared" ca="1" si="88"/>
        <v/>
      </c>
      <c r="F5693" s="2" t="str">
        <f>IFERROR(VLOOKUP($I$4&amp;"--"&amp;ROW(A5687),'Clie-F'!$B$5:$Z$7000,15,0),"")</f>
        <v/>
      </c>
      <c r="G5693" s="111" t="str">
        <f>IFERROR(VLOOKUP($I$4&amp;"--"&amp;ROW(A5687),'Clie-F'!$B$5:$Z$7000,13,0),"")</f>
        <v/>
      </c>
    </row>
    <row r="5694" spans="2:7" ht="30" customHeight="1" x14ac:dyDescent="0.3">
      <c r="B5694" s="113">
        <v>5688</v>
      </c>
      <c r="C5694" s="111"/>
      <c r="D5694" s="112"/>
      <c r="E5694" s="111" t="str">
        <f t="shared" ca="1" si="88"/>
        <v/>
      </c>
      <c r="F5694" s="2" t="str">
        <f>IFERROR(VLOOKUP($I$4&amp;"--"&amp;ROW(A5688),'Clie-F'!$B$5:$Z$7000,15,0),"")</f>
        <v/>
      </c>
      <c r="G5694" s="111" t="str">
        <f>IFERROR(VLOOKUP($I$4&amp;"--"&amp;ROW(A5688),'Clie-F'!$B$5:$Z$7000,13,0),"")</f>
        <v/>
      </c>
    </row>
    <row r="5695" spans="2:7" ht="30" customHeight="1" x14ac:dyDescent="0.3">
      <c r="B5695" s="113">
        <v>5689</v>
      </c>
      <c r="C5695" s="111"/>
      <c r="D5695" s="112"/>
      <c r="E5695" s="111" t="str">
        <f t="shared" ref="E5695:E5758" ca="1" si="89">IF(D5695,DATEDIF(D5695,TODAY(),"Y"),"")</f>
        <v/>
      </c>
      <c r="F5695" s="2" t="str">
        <f>IFERROR(VLOOKUP($I$4&amp;"--"&amp;ROW(A5689),'Clie-F'!$B$5:$Z$7000,15,0),"")</f>
        <v/>
      </c>
      <c r="G5695" s="111" t="str">
        <f>IFERROR(VLOOKUP($I$4&amp;"--"&amp;ROW(A5689),'Clie-F'!$B$5:$Z$7000,13,0),"")</f>
        <v/>
      </c>
    </row>
    <row r="5696" spans="2:7" ht="30" customHeight="1" x14ac:dyDescent="0.3">
      <c r="B5696" s="113">
        <v>5690</v>
      </c>
      <c r="C5696" s="111"/>
      <c r="D5696" s="112"/>
      <c r="E5696" s="111" t="str">
        <f t="shared" ca="1" si="89"/>
        <v/>
      </c>
      <c r="F5696" s="2" t="str">
        <f>IFERROR(VLOOKUP($I$4&amp;"--"&amp;ROW(A5690),'Clie-F'!$B$5:$Z$7000,15,0),"")</f>
        <v/>
      </c>
      <c r="G5696" s="111" t="str">
        <f>IFERROR(VLOOKUP($I$4&amp;"--"&amp;ROW(A5690),'Clie-F'!$B$5:$Z$7000,13,0),"")</f>
        <v/>
      </c>
    </row>
    <row r="5697" spans="2:7" ht="30" customHeight="1" x14ac:dyDescent="0.3">
      <c r="B5697" s="113">
        <v>5691</v>
      </c>
      <c r="C5697" s="111"/>
      <c r="D5697" s="112"/>
      <c r="E5697" s="111" t="str">
        <f t="shared" ca="1" si="89"/>
        <v/>
      </c>
      <c r="F5697" s="2" t="str">
        <f>IFERROR(VLOOKUP($I$4&amp;"--"&amp;ROW(A5691),'Clie-F'!$B$5:$Z$7000,15,0),"")</f>
        <v/>
      </c>
      <c r="G5697" s="111" t="str">
        <f>IFERROR(VLOOKUP($I$4&amp;"--"&amp;ROW(A5691),'Clie-F'!$B$5:$Z$7000,13,0),"")</f>
        <v/>
      </c>
    </row>
    <row r="5698" spans="2:7" ht="30" customHeight="1" x14ac:dyDescent="0.3">
      <c r="B5698" s="113">
        <v>5692</v>
      </c>
      <c r="C5698" s="111"/>
      <c r="D5698" s="112"/>
      <c r="E5698" s="111" t="str">
        <f t="shared" ca="1" si="89"/>
        <v/>
      </c>
      <c r="F5698" s="2" t="str">
        <f>IFERROR(VLOOKUP($I$4&amp;"--"&amp;ROW(A5692),'Clie-F'!$B$5:$Z$7000,15,0),"")</f>
        <v/>
      </c>
      <c r="G5698" s="111" t="str">
        <f>IFERROR(VLOOKUP($I$4&amp;"--"&amp;ROW(A5692),'Clie-F'!$B$5:$Z$7000,13,0),"")</f>
        <v/>
      </c>
    </row>
    <row r="5699" spans="2:7" ht="30" customHeight="1" x14ac:dyDescent="0.3">
      <c r="B5699" s="113">
        <v>5693</v>
      </c>
      <c r="C5699" s="111"/>
      <c r="D5699" s="112"/>
      <c r="E5699" s="111" t="str">
        <f t="shared" ca="1" si="89"/>
        <v/>
      </c>
      <c r="F5699" s="2" t="str">
        <f>IFERROR(VLOOKUP($I$4&amp;"--"&amp;ROW(A5693),'Clie-F'!$B$5:$Z$7000,15,0),"")</f>
        <v/>
      </c>
      <c r="G5699" s="111" t="str">
        <f>IFERROR(VLOOKUP($I$4&amp;"--"&amp;ROW(A5693),'Clie-F'!$B$5:$Z$7000,13,0),"")</f>
        <v/>
      </c>
    </row>
    <row r="5700" spans="2:7" ht="30" customHeight="1" x14ac:dyDescent="0.3">
      <c r="B5700" s="113">
        <v>5694</v>
      </c>
      <c r="C5700" s="111"/>
      <c r="D5700" s="112"/>
      <c r="E5700" s="111" t="str">
        <f t="shared" ca="1" si="89"/>
        <v/>
      </c>
      <c r="F5700" s="2" t="str">
        <f>IFERROR(VLOOKUP($I$4&amp;"--"&amp;ROW(A5694),'Clie-F'!$B$5:$Z$7000,15,0),"")</f>
        <v/>
      </c>
      <c r="G5700" s="111" t="str">
        <f>IFERROR(VLOOKUP($I$4&amp;"--"&amp;ROW(A5694),'Clie-F'!$B$5:$Z$7000,13,0),"")</f>
        <v/>
      </c>
    </row>
    <row r="5701" spans="2:7" ht="30" customHeight="1" x14ac:dyDescent="0.3">
      <c r="B5701" s="113">
        <v>5695</v>
      </c>
      <c r="C5701" s="111"/>
      <c r="D5701" s="112"/>
      <c r="E5701" s="111" t="str">
        <f t="shared" ca="1" si="89"/>
        <v/>
      </c>
      <c r="F5701" s="2" t="str">
        <f>IFERROR(VLOOKUP($I$4&amp;"--"&amp;ROW(A5695),'Clie-F'!$B$5:$Z$7000,15,0),"")</f>
        <v/>
      </c>
      <c r="G5701" s="111" t="str">
        <f>IFERROR(VLOOKUP($I$4&amp;"--"&amp;ROW(A5695),'Clie-F'!$B$5:$Z$7000,13,0),"")</f>
        <v/>
      </c>
    </row>
    <row r="5702" spans="2:7" ht="30" customHeight="1" x14ac:dyDescent="0.3">
      <c r="B5702" s="113">
        <v>5696</v>
      </c>
      <c r="C5702" s="111"/>
      <c r="D5702" s="112"/>
      <c r="E5702" s="111" t="str">
        <f t="shared" ca="1" si="89"/>
        <v/>
      </c>
      <c r="F5702" s="2" t="str">
        <f>IFERROR(VLOOKUP($I$4&amp;"--"&amp;ROW(A5696),'Clie-F'!$B$5:$Z$7000,15,0),"")</f>
        <v/>
      </c>
      <c r="G5702" s="111" t="str">
        <f>IFERROR(VLOOKUP($I$4&amp;"--"&amp;ROW(A5696),'Clie-F'!$B$5:$Z$7000,13,0),"")</f>
        <v/>
      </c>
    </row>
    <row r="5703" spans="2:7" ht="30" customHeight="1" x14ac:dyDescent="0.3">
      <c r="B5703" s="113">
        <v>5697</v>
      </c>
      <c r="C5703" s="111"/>
      <c r="D5703" s="112"/>
      <c r="E5703" s="111" t="str">
        <f t="shared" ca="1" si="89"/>
        <v/>
      </c>
      <c r="F5703" s="2" t="str">
        <f>IFERROR(VLOOKUP($I$4&amp;"--"&amp;ROW(A5697),'Clie-F'!$B$5:$Z$7000,15,0),"")</f>
        <v/>
      </c>
      <c r="G5703" s="111" t="str">
        <f>IFERROR(VLOOKUP($I$4&amp;"--"&amp;ROW(A5697),'Clie-F'!$B$5:$Z$7000,13,0),"")</f>
        <v/>
      </c>
    </row>
    <row r="5704" spans="2:7" ht="30" customHeight="1" x14ac:dyDescent="0.3">
      <c r="B5704" s="113">
        <v>5698</v>
      </c>
      <c r="C5704" s="111"/>
      <c r="D5704" s="112"/>
      <c r="E5704" s="111" t="str">
        <f t="shared" ca="1" si="89"/>
        <v/>
      </c>
      <c r="F5704" s="2" t="str">
        <f>IFERROR(VLOOKUP($I$4&amp;"--"&amp;ROW(A5698),'Clie-F'!$B$5:$Z$7000,15,0),"")</f>
        <v/>
      </c>
      <c r="G5704" s="111" t="str">
        <f>IFERROR(VLOOKUP($I$4&amp;"--"&amp;ROW(A5698),'Clie-F'!$B$5:$Z$7000,13,0),"")</f>
        <v/>
      </c>
    </row>
    <row r="5705" spans="2:7" ht="30" customHeight="1" x14ac:dyDescent="0.3">
      <c r="B5705" s="113">
        <v>5699</v>
      </c>
      <c r="C5705" s="111"/>
      <c r="D5705" s="112"/>
      <c r="E5705" s="111" t="str">
        <f t="shared" ca="1" si="89"/>
        <v/>
      </c>
      <c r="F5705" s="2" t="str">
        <f>IFERROR(VLOOKUP($I$4&amp;"--"&amp;ROW(A5699),'Clie-F'!$B$5:$Z$7000,15,0),"")</f>
        <v/>
      </c>
      <c r="G5705" s="111" t="str">
        <f>IFERROR(VLOOKUP($I$4&amp;"--"&amp;ROW(A5699),'Clie-F'!$B$5:$Z$7000,13,0),"")</f>
        <v/>
      </c>
    </row>
    <row r="5706" spans="2:7" ht="30" customHeight="1" x14ac:dyDescent="0.3">
      <c r="B5706" s="113">
        <v>5700</v>
      </c>
      <c r="C5706" s="111"/>
      <c r="D5706" s="112"/>
      <c r="E5706" s="111" t="str">
        <f t="shared" ca="1" si="89"/>
        <v/>
      </c>
      <c r="F5706" s="2" t="str">
        <f>IFERROR(VLOOKUP($I$4&amp;"--"&amp;ROW(A5700),'Clie-F'!$B$5:$Z$7000,15,0),"")</f>
        <v/>
      </c>
      <c r="G5706" s="111" t="str">
        <f>IFERROR(VLOOKUP($I$4&amp;"--"&amp;ROW(A5700),'Clie-F'!$B$5:$Z$7000,13,0),"")</f>
        <v/>
      </c>
    </row>
    <row r="5707" spans="2:7" ht="30" customHeight="1" x14ac:dyDescent="0.3">
      <c r="B5707" s="113">
        <v>5701</v>
      </c>
      <c r="C5707" s="111"/>
      <c r="D5707" s="112"/>
      <c r="E5707" s="111" t="str">
        <f t="shared" ca="1" si="89"/>
        <v/>
      </c>
      <c r="F5707" s="2" t="str">
        <f>IFERROR(VLOOKUP($I$4&amp;"--"&amp;ROW(A5701),'Clie-F'!$B$5:$Z$7000,15,0),"")</f>
        <v/>
      </c>
      <c r="G5707" s="111" t="str">
        <f>IFERROR(VLOOKUP($I$4&amp;"--"&amp;ROW(A5701),'Clie-F'!$B$5:$Z$7000,13,0),"")</f>
        <v/>
      </c>
    </row>
    <row r="5708" spans="2:7" ht="30" customHeight="1" x14ac:dyDescent="0.3">
      <c r="B5708" s="113">
        <v>5702</v>
      </c>
      <c r="C5708" s="111"/>
      <c r="D5708" s="112"/>
      <c r="E5708" s="111" t="str">
        <f t="shared" ca="1" si="89"/>
        <v/>
      </c>
      <c r="F5708" s="2" t="str">
        <f>IFERROR(VLOOKUP($I$4&amp;"--"&amp;ROW(A5702),'Clie-F'!$B$5:$Z$7000,15,0),"")</f>
        <v/>
      </c>
      <c r="G5708" s="111" t="str">
        <f>IFERROR(VLOOKUP($I$4&amp;"--"&amp;ROW(A5702),'Clie-F'!$B$5:$Z$7000,13,0),"")</f>
        <v/>
      </c>
    </row>
    <row r="5709" spans="2:7" ht="30" customHeight="1" x14ac:dyDescent="0.3">
      <c r="B5709" s="113">
        <v>5703</v>
      </c>
      <c r="C5709" s="111"/>
      <c r="D5709" s="112"/>
      <c r="E5709" s="111" t="str">
        <f t="shared" ca="1" si="89"/>
        <v/>
      </c>
      <c r="F5709" s="2" t="str">
        <f>IFERROR(VLOOKUP($I$4&amp;"--"&amp;ROW(A5703),'Clie-F'!$B$5:$Z$7000,15,0),"")</f>
        <v/>
      </c>
      <c r="G5709" s="111" t="str">
        <f>IFERROR(VLOOKUP($I$4&amp;"--"&amp;ROW(A5703),'Clie-F'!$B$5:$Z$7000,13,0),"")</f>
        <v/>
      </c>
    </row>
    <row r="5710" spans="2:7" ht="30" customHeight="1" x14ac:dyDescent="0.3">
      <c r="B5710" s="113">
        <v>5704</v>
      </c>
      <c r="C5710" s="111"/>
      <c r="D5710" s="112"/>
      <c r="E5710" s="111" t="str">
        <f t="shared" ca="1" si="89"/>
        <v/>
      </c>
      <c r="F5710" s="2" t="str">
        <f>IFERROR(VLOOKUP($I$4&amp;"--"&amp;ROW(A5704),'Clie-F'!$B$5:$Z$7000,15,0),"")</f>
        <v/>
      </c>
      <c r="G5710" s="111" t="str">
        <f>IFERROR(VLOOKUP($I$4&amp;"--"&amp;ROW(A5704),'Clie-F'!$B$5:$Z$7000,13,0),"")</f>
        <v/>
      </c>
    </row>
    <row r="5711" spans="2:7" ht="30" customHeight="1" x14ac:dyDescent="0.3">
      <c r="B5711" s="113">
        <v>5705</v>
      </c>
      <c r="C5711" s="111"/>
      <c r="D5711" s="112"/>
      <c r="E5711" s="111" t="str">
        <f t="shared" ca="1" si="89"/>
        <v/>
      </c>
      <c r="F5711" s="2" t="str">
        <f>IFERROR(VLOOKUP($I$4&amp;"--"&amp;ROW(A5705),'Clie-F'!$B$5:$Z$7000,15,0),"")</f>
        <v/>
      </c>
      <c r="G5711" s="111" t="str">
        <f>IFERROR(VLOOKUP($I$4&amp;"--"&amp;ROW(A5705),'Clie-F'!$B$5:$Z$7000,13,0),"")</f>
        <v/>
      </c>
    </row>
    <row r="5712" spans="2:7" ht="30" customHeight="1" x14ac:dyDescent="0.3">
      <c r="B5712" s="113">
        <v>5706</v>
      </c>
      <c r="C5712" s="111"/>
      <c r="D5712" s="112"/>
      <c r="E5712" s="111" t="str">
        <f t="shared" ca="1" si="89"/>
        <v/>
      </c>
      <c r="F5712" s="2" t="str">
        <f>IFERROR(VLOOKUP($I$4&amp;"--"&amp;ROW(A5706),'Clie-F'!$B$5:$Z$7000,15,0),"")</f>
        <v/>
      </c>
      <c r="G5712" s="111" t="str">
        <f>IFERROR(VLOOKUP($I$4&amp;"--"&amp;ROW(A5706),'Clie-F'!$B$5:$Z$7000,13,0),"")</f>
        <v/>
      </c>
    </row>
    <row r="5713" spans="2:7" ht="30" customHeight="1" x14ac:dyDescent="0.3">
      <c r="B5713" s="113">
        <v>5707</v>
      </c>
      <c r="C5713" s="111"/>
      <c r="D5713" s="112"/>
      <c r="E5713" s="111" t="str">
        <f t="shared" ca="1" si="89"/>
        <v/>
      </c>
      <c r="F5713" s="2" t="str">
        <f>IFERROR(VLOOKUP($I$4&amp;"--"&amp;ROW(A5707),'Clie-F'!$B$5:$Z$7000,15,0),"")</f>
        <v/>
      </c>
      <c r="G5713" s="111" t="str">
        <f>IFERROR(VLOOKUP($I$4&amp;"--"&amp;ROW(A5707),'Clie-F'!$B$5:$Z$7000,13,0),"")</f>
        <v/>
      </c>
    </row>
    <row r="5714" spans="2:7" ht="30" customHeight="1" x14ac:dyDescent="0.3">
      <c r="B5714" s="113">
        <v>5708</v>
      </c>
      <c r="C5714" s="111"/>
      <c r="D5714" s="112"/>
      <c r="E5714" s="111" t="str">
        <f t="shared" ca="1" si="89"/>
        <v/>
      </c>
      <c r="F5714" s="2" t="str">
        <f>IFERROR(VLOOKUP($I$4&amp;"--"&amp;ROW(A5708),'Clie-F'!$B$5:$Z$7000,15,0),"")</f>
        <v/>
      </c>
      <c r="G5714" s="111" t="str">
        <f>IFERROR(VLOOKUP($I$4&amp;"--"&amp;ROW(A5708),'Clie-F'!$B$5:$Z$7000,13,0),"")</f>
        <v/>
      </c>
    </row>
    <row r="5715" spans="2:7" ht="30" customHeight="1" x14ac:dyDescent="0.3">
      <c r="B5715" s="113">
        <v>5709</v>
      </c>
      <c r="C5715" s="111"/>
      <c r="D5715" s="112"/>
      <c r="E5715" s="111" t="str">
        <f t="shared" ca="1" si="89"/>
        <v/>
      </c>
      <c r="F5715" s="2" t="str">
        <f>IFERROR(VLOOKUP($I$4&amp;"--"&amp;ROW(A5709),'Clie-F'!$B$5:$Z$7000,15,0),"")</f>
        <v/>
      </c>
      <c r="G5715" s="111" t="str">
        <f>IFERROR(VLOOKUP($I$4&amp;"--"&amp;ROW(A5709),'Clie-F'!$B$5:$Z$7000,13,0),"")</f>
        <v/>
      </c>
    </row>
    <row r="5716" spans="2:7" ht="30" customHeight="1" x14ac:dyDescent="0.3">
      <c r="B5716" s="113">
        <v>5710</v>
      </c>
      <c r="C5716" s="111"/>
      <c r="D5716" s="112"/>
      <c r="E5716" s="111" t="str">
        <f t="shared" ca="1" si="89"/>
        <v/>
      </c>
      <c r="F5716" s="2" t="str">
        <f>IFERROR(VLOOKUP($I$4&amp;"--"&amp;ROW(A5710),'Clie-F'!$B$5:$Z$7000,15,0),"")</f>
        <v/>
      </c>
      <c r="G5716" s="111" t="str">
        <f>IFERROR(VLOOKUP($I$4&amp;"--"&amp;ROW(A5710),'Clie-F'!$B$5:$Z$7000,13,0),"")</f>
        <v/>
      </c>
    </row>
    <row r="5717" spans="2:7" ht="30" customHeight="1" x14ac:dyDescent="0.3">
      <c r="B5717" s="113">
        <v>5711</v>
      </c>
      <c r="C5717" s="111"/>
      <c r="D5717" s="112"/>
      <c r="E5717" s="111" t="str">
        <f t="shared" ca="1" si="89"/>
        <v/>
      </c>
      <c r="F5717" s="2" t="str">
        <f>IFERROR(VLOOKUP($I$4&amp;"--"&amp;ROW(A5711),'Clie-F'!$B$5:$Z$7000,15,0),"")</f>
        <v/>
      </c>
      <c r="G5717" s="111" t="str">
        <f>IFERROR(VLOOKUP($I$4&amp;"--"&amp;ROW(A5711),'Clie-F'!$B$5:$Z$7000,13,0),"")</f>
        <v/>
      </c>
    </row>
    <row r="5718" spans="2:7" ht="30" customHeight="1" x14ac:dyDescent="0.3">
      <c r="B5718" s="113">
        <v>5712</v>
      </c>
      <c r="C5718" s="111"/>
      <c r="D5718" s="112"/>
      <c r="E5718" s="111" t="str">
        <f t="shared" ca="1" si="89"/>
        <v/>
      </c>
      <c r="F5718" s="2" t="str">
        <f>IFERROR(VLOOKUP($I$4&amp;"--"&amp;ROW(A5712),'Clie-F'!$B$5:$Z$7000,15,0),"")</f>
        <v/>
      </c>
      <c r="G5718" s="111" t="str">
        <f>IFERROR(VLOOKUP($I$4&amp;"--"&amp;ROW(A5712),'Clie-F'!$B$5:$Z$7000,13,0),"")</f>
        <v/>
      </c>
    </row>
    <row r="5719" spans="2:7" ht="30" customHeight="1" x14ac:dyDescent="0.3">
      <c r="B5719" s="113">
        <v>5713</v>
      </c>
      <c r="C5719" s="111"/>
      <c r="D5719" s="112"/>
      <c r="E5719" s="111" t="str">
        <f t="shared" ca="1" si="89"/>
        <v/>
      </c>
      <c r="F5719" s="2" t="str">
        <f>IFERROR(VLOOKUP($I$4&amp;"--"&amp;ROW(A5713),'Clie-F'!$B$5:$Z$7000,15,0),"")</f>
        <v/>
      </c>
      <c r="G5719" s="111" t="str">
        <f>IFERROR(VLOOKUP($I$4&amp;"--"&amp;ROW(A5713),'Clie-F'!$B$5:$Z$7000,13,0),"")</f>
        <v/>
      </c>
    </row>
    <row r="5720" spans="2:7" ht="30" customHeight="1" x14ac:dyDescent="0.3">
      <c r="B5720" s="113">
        <v>5714</v>
      </c>
      <c r="C5720" s="111"/>
      <c r="D5720" s="112"/>
      <c r="E5720" s="111" t="str">
        <f t="shared" ca="1" si="89"/>
        <v/>
      </c>
      <c r="F5720" s="2" t="str">
        <f>IFERROR(VLOOKUP($I$4&amp;"--"&amp;ROW(A5714),'Clie-F'!$B$5:$Z$7000,15,0),"")</f>
        <v/>
      </c>
      <c r="G5720" s="111" t="str">
        <f>IFERROR(VLOOKUP($I$4&amp;"--"&amp;ROW(A5714),'Clie-F'!$B$5:$Z$7000,13,0),"")</f>
        <v/>
      </c>
    </row>
    <row r="5721" spans="2:7" ht="30" customHeight="1" x14ac:dyDescent="0.3">
      <c r="B5721" s="113">
        <v>5715</v>
      </c>
      <c r="C5721" s="111"/>
      <c r="D5721" s="112"/>
      <c r="E5721" s="111" t="str">
        <f t="shared" ca="1" si="89"/>
        <v/>
      </c>
      <c r="F5721" s="2" t="str">
        <f>IFERROR(VLOOKUP($I$4&amp;"--"&amp;ROW(A5715),'Clie-F'!$B$5:$Z$7000,15,0),"")</f>
        <v/>
      </c>
      <c r="G5721" s="111" t="str">
        <f>IFERROR(VLOOKUP($I$4&amp;"--"&amp;ROW(A5715),'Clie-F'!$B$5:$Z$7000,13,0),"")</f>
        <v/>
      </c>
    </row>
    <row r="5722" spans="2:7" ht="30" customHeight="1" x14ac:dyDescent="0.3">
      <c r="B5722" s="113">
        <v>5716</v>
      </c>
      <c r="C5722" s="111"/>
      <c r="D5722" s="112"/>
      <c r="E5722" s="111" t="str">
        <f t="shared" ca="1" si="89"/>
        <v/>
      </c>
      <c r="F5722" s="2" t="str">
        <f>IFERROR(VLOOKUP($I$4&amp;"--"&amp;ROW(A5716),'Clie-F'!$B$5:$Z$7000,15,0),"")</f>
        <v/>
      </c>
      <c r="G5722" s="111" t="str">
        <f>IFERROR(VLOOKUP($I$4&amp;"--"&amp;ROW(A5716),'Clie-F'!$B$5:$Z$7000,13,0),"")</f>
        <v/>
      </c>
    </row>
    <row r="5723" spans="2:7" ht="30" customHeight="1" x14ac:dyDescent="0.3">
      <c r="B5723" s="113">
        <v>5717</v>
      </c>
      <c r="C5723" s="111"/>
      <c r="D5723" s="112"/>
      <c r="E5723" s="111" t="str">
        <f t="shared" ca="1" si="89"/>
        <v/>
      </c>
      <c r="F5723" s="2" t="str">
        <f>IFERROR(VLOOKUP($I$4&amp;"--"&amp;ROW(A5717),'Clie-F'!$B$5:$Z$7000,15,0),"")</f>
        <v/>
      </c>
      <c r="G5723" s="111" t="str">
        <f>IFERROR(VLOOKUP($I$4&amp;"--"&amp;ROW(A5717),'Clie-F'!$B$5:$Z$7000,13,0),"")</f>
        <v/>
      </c>
    </row>
    <row r="5724" spans="2:7" ht="30" customHeight="1" x14ac:dyDescent="0.3">
      <c r="B5724" s="113">
        <v>5718</v>
      </c>
      <c r="C5724" s="111"/>
      <c r="D5724" s="112"/>
      <c r="E5724" s="111" t="str">
        <f t="shared" ca="1" si="89"/>
        <v/>
      </c>
      <c r="F5724" s="2" t="str">
        <f>IFERROR(VLOOKUP($I$4&amp;"--"&amp;ROW(A5718),'Clie-F'!$B$5:$Z$7000,15,0),"")</f>
        <v/>
      </c>
      <c r="G5724" s="111" t="str">
        <f>IFERROR(VLOOKUP($I$4&amp;"--"&amp;ROW(A5718),'Clie-F'!$B$5:$Z$7000,13,0),"")</f>
        <v/>
      </c>
    </row>
    <row r="5725" spans="2:7" ht="30" customHeight="1" x14ac:dyDescent="0.3">
      <c r="B5725" s="113">
        <v>5719</v>
      </c>
      <c r="C5725" s="111"/>
      <c r="D5725" s="112"/>
      <c r="E5725" s="111" t="str">
        <f t="shared" ca="1" si="89"/>
        <v/>
      </c>
      <c r="F5725" s="2" t="str">
        <f>IFERROR(VLOOKUP($I$4&amp;"--"&amp;ROW(A5719),'Clie-F'!$B$5:$Z$7000,15,0),"")</f>
        <v/>
      </c>
      <c r="G5725" s="111" t="str">
        <f>IFERROR(VLOOKUP($I$4&amp;"--"&amp;ROW(A5719),'Clie-F'!$B$5:$Z$7000,13,0),"")</f>
        <v/>
      </c>
    </row>
    <row r="5726" spans="2:7" ht="30" customHeight="1" x14ac:dyDescent="0.3">
      <c r="B5726" s="113">
        <v>5720</v>
      </c>
      <c r="C5726" s="111"/>
      <c r="D5726" s="112"/>
      <c r="E5726" s="111" t="str">
        <f t="shared" ca="1" si="89"/>
        <v/>
      </c>
      <c r="F5726" s="2" t="str">
        <f>IFERROR(VLOOKUP($I$4&amp;"--"&amp;ROW(A5720),'Clie-F'!$B$5:$Z$7000,15,0),"")</f>
        <v/>
      </c>
      <c r="G5726" s="111" t="str">
        <f>IFERROR(VLOOKUP($I$4&amp;"--"&amp;ROW(A5720),'Clie-F'!$B$5:$Z$7000,13,0),"")</f>
        <v/>
      </c>
    </row>
    <row r="5727" spans="2:7" ht="30" customHeight="1" x14ac:dyDescent="0.3">
      <c r="B5727" s="113">
        <v>5721</v>
      </c>
      <c r="C5727" s="111"/>
      <c r="D5727" s="112"/>
      <c r="E5727" s="111" t="str">
        <f t="shared" ca="1" si="89"/>
        <v/>
      </c>
      <c r="F5727" s="2" t="str">
        <f>IFERROR(VLOOKUP($I$4&amp;"--"&amp;ROW(A5721),'Clie-F'!$B$5:$Z$7000,15,0),"")</f>
        <v/>
      </c>
      <c r="G5727" s="111" t="str">
        <f>IFERROR(VLOOKUP($I$4&amp;"--"&amp;ROW(A5721),'Clie-F'!$B$5:$Z$7000,13,0),"")</f>
        <v/>
      </c>
    </row>
    <row r="5728" spans="2:7" ht="30" customHeight="1" x14ac:dyDescent="0.3">
      <c r="B5728" s="113">
        <v>5722</v>
      </c>
      <c r="C5728" s="111"/>
      <c r="D5728" s="112"/>
      <c r="E5728" s="111" t="str">
        <f t="shared" ca="1" si="89"/>
        <v/>
      </c>
      <c r="F5728" s="2" t="str">
        <f>IFERROR(VLOOKUP($I$4&amp;"--"&amp;ROW(A5722),'Clie-F'!$B$5:$Z$7000,15,0),"")</f>
        <v/>
      </c>
      <c r="G5728" s="111" t="str">
        <f>IFERROR(VLOOKUP($I$4&amp;"--"&amp;ROW(A5722),'Clie-F'!$B$5:$Z$7000,13,0),"")</f>
        <v/>
      </c>
    </row>
    <row r="5729" spans="2:7" ht="30" customHeight="1" x14ac:dyDescent="0.3">
      <c r="B5729" s="113">
        <v>5723</v>
      </c>
      <c r="C5729" s="111"/>
      <c r="D5729" s="112"/>
      <c r="E5729" s="111" t="str">
        <f t="shared" ca="1" si="89"/>
        <v/>
      </c>
      <c r="F5729" s="2" t="str">
        <f>IFERROR(VLOOKUP($I$4&amp;"--"&amp;ROW(A5723),'Clie-F'!$B$5:$Z$7000,15,0),"")</f>
        <v/>
      </c>
      <c r="G5729" s="111" t="str">
        <f>IFERROR(VLOOKUP($I$4&amp;"--"&amp;ROW(A5723),'Clie-F'!$B$5:$Z$7000,13,0),"")</f>
        <v/>
      </c>
    </row>
    <row r="5730" spans="2:7" ht="30" customHeight="1" x14ac:dyDescent="0.3">
      <c r="B5730" s="113">
        <v>5724</v>
      </c>
      <c r="C5730" s="111"/>
      <c r="D5730" s="112"/>
      <c r="E5730" s="111" t="str">
        <f t="shared" ca="1" si="89"/>
        <v/>
      </c>
      <c r="F5730" s="2" t="str">
        <f>IFERROR(VLOOKUP($I$4&amp;"--"&amp;ROW(A5724),'Clie-F'!$B$5:$Z$7000,15,0),"")</f>
        <v/>
      </c>
      <c r="G5730" s="111" t="str">
        <f>IFERROR(VLOOKUP($I$4&amp;"--"&amp;ROW(A5724),'Clie-F'!$B$5:$Z$7000,13,0),"")</f>
        <v/>
      </c>
    </row>
    <row r="5731" spans="2:7" ht="30" customHeight="1" x14ac:dyDescent="0.3">
      <c r="B5731" s="113">
        <v>5725</v>
      </c>
      <c r="C5731" s="111"/>
      <c r="D5731" s="112"/>
      <c r="E5731" s="111" t="str">
        <f t="shared" ca="1" si="89"/>
        <v/>
      </c>
      <c r="F5731" s="2" t="str">
        <f>IFERROR(VLOOKUP($I$4&amp;"--"&amp;ROW(A5725),'Clie-F'!$B$5:$Z$7000,15,0),"")</f>
        <v/>
      </c>
      <c r="G5731" s="111" t="str">
        <f>IFERROR(VLOOKUP($I$4&amp;"--"&amp;ROW(A5725),'Clie-F'!$B$5:$Z$7000,13,0),"")</f>
        <v/>
      </c>
    </row>
    <row r="5732" spans="2:7" ht="30" customHeight="1" x14ac:dyDescent="0.3">
      <c r="B5732" s="113">
        <v>5726</v>
      </c>
      <c r="C5732" s="111"/>
      <c r="D5732" s="112"/>
      <c r="E5732" s="111" t="str">
        <f t="shared" ca="1" si="89"/>
        <v/>
      </c>
      <c r="F5732" s="2" t="str">
        <f>IFERROR(VLOOKUP($I$4&amp;"--"&amp;ROW(A5726),'Clie-F'!$B$5:$Z$7000,15,0),"")</f>
        <v/>
      </c>
      <c r="G5732" s="111" t="str">
        <f>IFERROR(VLOOKUP($I$4&amp;"--"&amp;ROW(A5726),'Clie-F'!$B$5:$Z$7000,13,0),"")</f>
        <v/>
      </c>
    </row>
    <row r="5733" spans="2:7" ht="30" customHeight="1" x14ac:dyDescent="0.3">
      <c r="B5733" s="113">
        <v>5727</v>
      </c>
      <c r="C5733" s="111"/>
      <c r="D5733" s="112"/>
      <c r="E5733" s="111" t="str">
        <f t="shared" ca="1" si="89"/>
        <v/>
      </c>
      <c r="F5733" s="2" t="str">
        <f>IFERROR(VLOOKUP($I$4&amp;"--"&amp;ROW(A5727),'Clie-F'!$B$5:$Z$7000,15,0),"")</f>
        <v/>
      </c>
      <c r="G5733" s="111" t="str">
        <f>IFERROR(VLOOKUP($I$4&amp;"--"&amp;ROW(A5727),'Clie-F'!$B$5:$Z$7000,13,0),"")</f>
        <v/>
      </c>
    </row>
    <row r="5734" spans="2:7" ht="30" customHeight="1" x14ac:dyDescent="0.3">
      <c r="B5734" s="113">
        <v>5728</v>
      </c>
      <c r="C5734" s="111"/>
      <c r="D5734" s="112"/>
      <c r="E5734" s="111" t="str">
        <f t="shared" ca="1" si="89"/>
        <v/>
      </c>
      <c r="F5734" s="2" t="str">
        <f>IFERROR(VLOOKUP($I$4&amp;"--"&amp;ROW(A5728),'Clie-F'!$B$5:$Z$7000,15,0),"")</f>
        <v/>
      </c>
      <c r="G5734" s="111" t="str">
        <f>IFERROR(VLOOKUP($I$4&amp;"--"&amp;ROW(A5728),'Clie-F'!$B$5:$Z$7000,13,0),"")</f>
        <v/>
      </c>
    </row>
    <row r="5735" spans="2:7" ht="30" customHeight="1" x14ac:dyDescent="0.3">
      <c r="B5735" s="113">
        <v>5729</v>
      </c>
      <c r="C5735" s="111"/>
      <c r="D5735" s="112"/>
      <c r="E5735" s="111" t="str">
        <f t="shared" ca="1" si="89"/>
        <v/>
      </c>
      <c r="F5735" s="2" t="str">
        <f>IFERROR(VLOOKUP($I$4&amp;"--"&amp;ROW(A5729),'Clie-F'!$B$5:$Z$7000,15,0),"")</f>
        <v/>
      </c>
      <c r="G5735" s="111" t="str">
        <f>IFERROR(VLOOKUP($I$4&amp;"--"&amp;ROW(A5729),'Clie-F'!$B$5:$Z$7000,13,0),"")</f>
        <v/>
      </c>
    </row>
    <row r="5736" spans="2:7" ht="30" customHeight="1" x14ac:dyDescent="0.3">
      <c r="B5736" s="113">
        <v>5730</v>
      </c>
      <c r="C5736" s="111"/>
      <c r="D5736" s="112"/>
      <c r="E5736" s="111" t="str">
        <f t="shared" ca="1" si="89"/>
        <v/>
      </c>
      <c r="F5736" s="2" t="str">
        <f>IFERROR(VLOOKUP($I$4&amp;"--"&amp;ROW(A5730),'Clie-F'!$B$5:$Z$7000,15,0),"")</f>
        <v/>
      </c>
      <c r="G5736" s="111" t="str">
        <f>IFERROR(VLOOKUP($I$4&amp;"--"&amp;ROW(A5730),'Clie-F'!$B$5:$Z$7000,13,0),"")</f>
        <v/>
      </c>
    </row>
    <row r="5737" spans="2:7" ht="30" customHeight="1" x14ac:dyDescent="0.3">
      <c r="B5737" s="113">
        <v>5731</v>
      </c>
      <c r="C5737" s="111"/>
      <c r="D5737" s="112"/>
      <c r="E5737" s="111" t="str">
        <f t="shared" ca="1" si="89"/>
        <v/>
      </c>
      <c r="F5737" s="2" t="str">
        <f>IFERROR(VLOOKUP($I$4&amp;"--"&amp;ROW(A5731),'Clie-F'!$B$5:$Z$7000,15,0),"")</f>
        <v/>
      </c>
      <c r="G5737" s="111" t="str">
        <f>IFERROR(VLOOKUP($I$4&amp;"--"&amp;ROW(A5731),'Clie-F'!$B$5:$Z$7000,13,0),"")</f>
        <v/>
      </c>
    </row>
    <row r="5738" spans="2:7" ht="30" customHeight="1" x14ac:dyDescent="0.3">
      <c r="B5738" s="113">
        <v>5732</v>
      </c>
      <c r="C5738" s="111"/>
      <c r="D5738" s="112"/>
      <c r="E5738" s="111" t="str">
        <f t="shared" ca="1" si="89"/>
        <v/>
      </c>
      <c r="F5738" s="2" t="str">
        <f>IFERROR(VLOOKUP($I$4&amp;"--"&amp;ROW(A5732),'Clie-F'!$B$5:$Z$7000,15,0),"")</f>
        <v/>
      </c>
      <c r="G5738" s="111" t="str">
        <f>IFERROR(VLOOKUP($I$4&amp;"--"&amp;ROW(A5732),'Clie-F'!$B$5:$Z$7000,13,0),"")</f>
        <v/>
      </c>
    </row>
    <row r="5739" spans="2:7" ht="30" customHeight="1" x14ac:dyDescent="0.3">
      <c r="B5739" s="113">
        <v>5733</v>
      </c>
      <c r="C5739" s="111"/>
      <c r="D5739" s="112"/>
      <c r="E5739" s="111" t="str">
        <f t="shared" ca="1" si="89"/>
        <v/>
      </c>
      <c r="F5739" s="2" t="str">
        <f>IFERROR(VLOOKUP($I$4&amp;"--"&amp;ROW(A5733),'Clie-F'!$B$5:$Z$7000,15,0),"")</f>
        <v/>
      </c>
      <c r="G5739" s="111" t="str">
        <f>IFERROR(VLOOKUP($I$4&amp;"--"&amp;ROW(A5733),'Clie-F'!$B$5:$Z$7000,13,0),"")</f>
        <v/>
      </c>
    </row>
    <row r="5740" spans="2:7" ht="30" customHeight="1" x14ac:dyDescent="0.3">
      <c r="B5740" s="113">
        <v>5734</v>
      </c>
      <c r="C5740" s="111"/>
      <c r="D5740" s="112"/>
      <c r="E5740" s="111" t="str">
        <f t="shared" ca="1" si="89"/>
        <v/>
      </c>
      <c r="F5740" s="2" t="str">
        <f>IFERROR(VLOOKUP($I$4&amp;"--"&amp;ROW(A5734),'Clie-F'!$B$5:$Z$7000,15,0),"")</f>
        <v/>
      </c>
      <c r="G5740" s="111" t="str">
        <f>IFERROR(VLOOKUP($I$4&amp;"--"&amp;ROW(A5734),'Clie-F'!$B$5:$Z$7000,13,0),"")</f>
        <v/>
      </c>
    </row>
    <row r="5741" spans="2:7" ht="30" customHeight="1" x14ac:dyDescent="0.3">
      <c r="B5741" s="113">
        <v>5735</v>
      </c>
      <c r="C5741" s="111"/>
      <c r="D5741" s="112"/>
      <c r="E5741" s="111" t="str">
        <f t="shared" ca="1" si="89"/>
        <v/>
      </c>
      <c r="F5741" s="2" t="str">
        <f>IFERROR(VLOOKUP($I$4&amp;"--"&amp;ROW(A5735),'Clie-F'!$B$5:$Z$7000,15,0),"")</f>
        <v/>
      </c>
      <c r="G5741" s="111" t="str">
        <f>IFERROR(VLOOKUP($I$4&amp;"--"&amp;ROW(A5735),'Clie-F'!$B$5:$Z$7000,13,0),"")</f>
        <v/>
      </c>
    </row>
    <row r="5742" spans="2:7" ht="30" customHeight="1" x14ac:dyDescent="0.3">
      <c r="B5742" s="113">
        <v>5736</v>
      </c>
      <c r="C5742" s="111"/>
      <c r="D5742" s="112"/>
      <c r="E5742" s="111" t="str">
        <f t="shared" ca="1" si="89"/>
        <v/>
      </c>
      <c r="F5742" s="2" t="str">
        <f>IFERROR(VLOOKUP($I$4&amp;"--"&amp;ROW(A5736),'Clie-F'!$B$5:$Z$7000,15,0),"")</f>
        <v/>
      </c>
      <c r="G5742" s="111" t="str">
        <f>IFERROR(VLOOKUP($I$4&amp;"--"&amp;ROW(A5736),'Clie-F'!$B$5:$Z$7000,13,0),"")</f>
        <v/>
      </c>
    </row>
    <row r="5743" spans="2:7" ht="30" customHeight="1" x14ac:dyDescent="0.3">
      <c r="B5743" s="113">
        <v>5737</v>
      </c>
      <c r="C5743" s="111"/>
      <c r="D5743" s="112"/>
      <c r="E5743" s="111" t="str">
        <f t="shared" ca="1" si="89"/>
        <v/>
      </c>
      <c r="F5743" s="2" t="str">
        <f>IFERROR(VLOOKUP($I$4&amp;"--"&amp;ROW(A5737),'Clie-F'!$B$5:$Z$7000,15,0),"")</f>
        <v/>
      </c>
      <c r="G5743" s="111" t="str">
        <f>IFERROR(VLOOKUP($I$4&amp;"--"&amp;ROW(A5737),'Clie-F'!$B$5:$Z$7000,13,0),"")</f>
        <v/>
      </c>
    </row>
    <row r="5744" spans="2:7" ht="30" customHeight="1" x14ac:dyDescent="0.3">
      <c r="B5744" s="113">
        <v>5738</v>
      </c>
      <c r="C5744" s="111"/>
      <c r="D5744" s="112"/>
      <c r="E5744" s="111" t="str">
        <f t="shared" ca="1" si="89"/>
        <v/>
      </c>
      <c r="F5744" s="2" t="str">
        <f>IFERROR(VLOOKUP($I$4&amp;"--"&amp;ROW(A5738),'Clie-F'!$B$5:$Z$7000,15,0),"")</f>
        <v/>
      </c>
      <c r="G5744" s="111" t="str">
        <f>IFERROR(VLOOKUP($I$4&amp;"--"&amp;ROW(A5738),'Clie-F'!$B$5:$Z$7000,13,0),"")</f>
        <v/>
      </c>
    </row>
    <row r="5745" spans="2:7" ht="30" customHeight="1" x14ac:dyDescent="0.3">
      <c r="B5745" s="113">
        <v>5739</v>
      </c>
      <c r="C5745" s="111"/>
      <c r="D5745" s="112"/>
      <c r="E5745" s="111" t="str">
        <f t="shared" ca="1" si="89"/>
        <v/>
      </c>
      <c r="F5745" s="2" t="str">
        <f>IFERROR(VLOOKUP($I$4&amp;"--"&amp;ROW(A5739),'Clie-F'!$B$5:$Z$7000,15,0),"")</f>
        <v/>
      </c>
      <c r="G5745" s="111" t="str">
        <f>IFERROR(VLOOKUP($I$4&amp;"--"&amp;ROW(A5739),'Clie-F'!$B$5:$Z$7000,13,0),"")</f>
        <v/>
      </c>
    </row>
    <row r="5746" spans="2:7" ht="30" customHeight="1" x14ac:dyDescent="0.3">
      <c r="B5746" s="113">
        <v>5740</v>
      </c>
      <c r="C5746" s="111"/>
      <c r="D5746" s="112"/>
      <c r="E5746" s="111" t="str">
        <f t="shared" ca="1" si="89"/>
        <v/>
      </c>
      <c r="F5746" s="2" t="str">
        <f>IFERROR(VLOOKUP($I$4&amp;"--"&amp;ROW(A5740),'Clie-F'!$B$5:$Z$7000,15,0),"")</f>
        <v/>
      </c>
      <c r="G5746" s="111" t="str">
        <f>IFERROR(VLOOKUP($I$4&amp;"--"&amp;ROW(A5740),'Clie-F'!$B$5:$Z$7000,13,0),"")</f>
        <v/>
      </c>
    </row>
    <row r="5747" spans="2:7" ht="30" customHeight="1" x14ac:dyDescent="0.3">
      <c r="B5747" s="113">
        <v>5741</v>
      </c>
      <c r="C5747" s="111"/>
      <c r="D5747" s="112"/>
      <c r="E5747" s="111" t="str">
        <f t="shared" ca="1" si="89"/>
        <v/>
      </c>
      <c r="F5747" s="2" t="str">
        <f>IFERROR(VLOOKUP($I$4&amp;"--"&amp;ROW(A5741),'Clie-F'!$B$5:$Z$7000,15,0),"")</f>
        <v/>
      </c>
      <c r="G5747" s="111" t="str">
        <f>IFERROR(VLOOKUP($I$4&amp;"--"&amp;ROW(A5741),'Clie-F'!$B$5:$Z$7000,13,0),"")</f>
        <v/>
      </c>
    </row>
    <row r="5748" spans="2:7" ht="30" customHeight="1" x14ac:dyDescent="0.3">
      <c r="B5748" s="113">
        <v>5742</v>
      </c>
      <c r="C5748" s="111"/>
      <c r="D5748" s="112"/>
      <c r="E5748" s="111" t="str">
        <f t="shared" ca="1" si="89"/>
        <v/>
      </c>
      <c r="F5748" s="2" t="str">
        <f>IFERROR(VLOOKUP($I$4&amp;"--"&amp;ROW(A5742),'Clie-F'!$B$5:$Z$7000,15,0),"")</f>
        <v/>
      </c>
      <c r="G5748" s="111" t="str">
        <f>IFERROR(VLOOKUP($I$4&amp;"--"&amp;ROW(A5742),'Clie-F'!$B$5:$Z$7000,13,0),"")</f>
        <v/>
      </c>
    </row>
    <row r="5749" spans="2:7" ht="30" customHeight="1" x14ac:dyDescent="0.3">
      <c r="B5749" s="113">
        <v>5743</v>
      </c>
      <c r="C5749" s="111"/>
      <c r="D5749" s="112"/>
      <c r="E5749" s="111" t="str">
        <f t="shared" ca="1" si="89"/>
        <v/>
      </c>
      <c r="F5749" s="2" t="str">
        <f>IFERROR(VLOOKUP($I$4&amp;"--"&amp;ROW(A5743),'Clie-F'!$B$5:$Z$7000,15,0),"")</f>
        <v/>
      </c>
      <c r="G5749" s="111" t="str">
        <f>IFERROR(VLOOKUP($I$4&amp;"--"&amp;ROW(A5743),'Clie-F'!$B$5:$Z$7000,13,0),"")</f>
        <v/>
      </c>
    </row>
    <row r="5750" spans="2:7" ht="30" customHeight="1" x14ac:dyDescent="0.3">
      <c r="B5750" s="113">
        <v>5744</v>
      </c>
      <c r="C5750" s="111"/>
      <c r="D5750" s="112"/>
      <c r="E5750" s="111" t="str">
        <f t="shared" ca="1" si="89"/>
        <v/>
      </c>
      <c r="F5750" s="2" t="str">
        <f>IFERROR(VLOOKUP($I$4&amp;"--"&amp;ROW(A5744),'Clie-F'!$B$5:$Z$7000,15,0),"")</f>
        <v/>
      </c>
      <c r="G5750" s="111" t="str">
        <f>IFERROR(VLOOKUP($I$4&amp;"--"&amp;ROW(A5744),'Clie-F'!$B$5:$Z$7000,13,0),"")</f>
        <v/>
      </c>
    </row>
    <row r="5751" spans="2:7" ht="30" customHeight="1" x14ac:dyDescent="0.3">
      <c r="B5751" s="113">
        <v>5745</v>
      </c>
      <c r="C5751" s="111"/>
      <c r="D5751" s="112"/>
      <c r="E5751" s="111" t="str">
        <f t="shared" ca="1" si="89"/>
        <v/>
      </c>
      <c r="F5751" s="2" t="str">
        <f>IFERROR(VLOOKUP($I$4&amp;"--"&amp;ROW(A5745),'Clie-F'!$B$5:$Z$7000,15,0),"")</f>
        <v/>
      </c>
      <c r="G5751" s="111" t="str">
        <f>IFERROR(VLOOKUP($I$4&amp;"--"&amp;ROW(A5745),'Clie-F'!$B$5:$Z$7000,13,0),"")</f>
        <v/>
      </c>
    </row>
    <row r="5752" spans="2:7" ht="30" customHeight="1" x14ac:dyDescent="0.3">
      <c r="B5752" s="113">
        <v>5746</v>
      </c>
      <c r="C5752" s="111"/>
      <c r="D5752" s="112"/>
      <c r="E5752" s="111" t="str">
        <f t="shared" ca="1" si="89"/>
        <v/>
      </c>
      <c r="F5752" s="2" t="str">
        <f>IFERROR(VLOOKUP($I$4&amp;"--"&amp;ROW(A5746),'Clie-F'!$B$5:$Z$7000,15,0),"")</f>
        <v/>
      </c>
      <c r="G5752" s="111" t="str">
        <f>IFERROR(VLOOKUP($I$4&amp;"--"&amp;ROW(A5746),'Clie-F'!$B$5:$Z$7000,13,0),"")</f>
        <v/>
      </c>
    </row>
    <row r="5753" spans="2:7" ht="30" customHeight="1" x14ac:dyDescent="0.3">
      <c r="B5753" s="113">
        <v>5747</v>
      </c>
      <c r="C5753" s="111"/>
      <c r="D5753" s="112"/>
      <c r="E5753" s="111" t="str">
        <f t="shared" ca="1" si="89"/>
        <v/>
      </c>
      <c r="F5753" s="2" t="str">
        <f>IFERROR(VLOOKUP($I$4&amp;"--"&amp;ROW(A5747),'Clie-F'!$B$5:$Z$7000,15,0),"")</f>
        <v/>
      </c>
      <c r="G5753" s="111" t="str">
        <f>IFERROR(VLOOKUP($I$4&amp;"--"&amp;ROW(A5747),'Clie-F'!$B$5:$Z$7000,13,0),"")</f>
        <v/>
      </c>
    </row>
    <row r="5754" spans="2:7" ht="30" customHeight="1" x14ac:dyDescent="0.3">
      <c r="B5754" s="113">
        <v>5748</v>
      </c>
      <c r="C5754" s="111"/>
      <c r="D5754" s="112"/>
      <c r="E5754" s="111" t="str">
        <f t="shared" ca="1" si="89"/>
        <v/>
      </c>
      <c r="F5754" s="2" t="str">
        <f>IFERROR(VLOOKUP($I$4&amp;"--"&amp;ROW(A5748),'Clie-F'!$B$5:$Z$7000,15,0),"")</f>
        <v/>
      </c>
      <c r="G5754" s="111" t="str">
        <f>IFERROR(VLOOKUP($I$4&amp;"--"&amp;ROW(A5748),'Clie-F'!$B$5:$Z$7000,13,0),"")</f>
        <v/>
      </c>
    </row>
    <row r="5755" spans="2:7" ht="30" customHeight="1" x14ac:dyDescent="0.3">
      <c r="B5755" s="113">
        <v>5749</v>
      </c>
      <c r="C5755" s="111"/>
      <c r="D5755" s="112"/>
      <c r="E5755" s="111" t="str">
        <f t="shared" ca="1" si="89"/>
        <v/>
      </c>
      <c r="F5755" s="2" t="str">
        <f>IFERROR(VLOOKUP($I$4&amp;"--"&amp;ROW(A5749),'Clie-F'!$B$5:$Z$7000,15,0),"")</f>
        <v/>
      </c>
      <c r="G5755" s="111" t="str">
        <f>IFERROR(VLOOKUP($I$4&amp;"--"&amp;ROW(A5749),'Clie-F'!$B$5:$Z$7000,13,0),"")</f>
        <v/>
      </c>
    </row>
    <row r="5756" spans="2:7" ht="30" customHeight="1" x14ac:dyDescent="0.3">
      <c r="B5756" s="113">
        <v>5750</v>
      </c>
      <c r="C5756" s="111"/>
      <c r="D5756" s="112"/>
      <c r="E5756" s="111" t="str">
        <f t="shared" ca="1" si="89"/>
        <v/>
      </c>
      <c r="F5756" s="2" t="str">
        <f>IFERROR(VLOOKUP($I$4&amp;"--"&amp;ROW(A5750),'Clie-F'!$B$5:$Z$7000,15,0),"")</f>
        <v/>
      </c>
      <c r="G5756" s="111" t="str">
        <f>IFERROR(VLOOKUP($I$4&amp;"--"&amp;ROW(A5750),'Clie-F'!$B$5:$Z$7000,13,0),"")</f>
        <v/>
      </c>
    </row>
    <row r="5757" spans="2:7" ht="30" customHeight="1" x14ac:dyDescent="0.3">
      <c r="B5757" s="113">
        <v>5751</v>
      </c>
      <c r="C5757" s="111"/>
      <c r="D5757" s="112"/>
      <c r="E5757" s="111" t="str">
        <f t="shared" ca="1" si="89"/>
        <v/>
      </c>
      <c r="F5757" s="2" t="str">
        <f>IFERROR(VLOOKUP($I$4&amp;"--"&amp;ROW(A5751),'Clie-F'!$B$5:$Z$7000,15,0),"")</f>
        <v/>
      </c>
      <c r="G5757" s="111" t="str">
        <f>IFERROR(VLOOKUP($I$4&amp;"--"&amp;ROW(A5751),'Clie-F'!$B$5:$Z$7000,13,0),"")</f>
        <v/>
      </c>
    </row>
    <row r="5758" spans="2:7" ht="30" customHeight="1" x14ac:dyDescent="0.3">
      <c r="B5758" s="113">
        <v>5752</v>
      </c>
      <c r="C5758" s="111"/>
      <c r="D5758" s="112"/>
      <c r="E5758" s="111" t="str">
        <f t="shared" ca="1" si="89"/>
        <v/>
      </c>
      <c r="F5758" s="2" t="str">
        <f>IFERROR(VLOOKUP($I$4&amp;"--"&amp;ROW(A5752),'Clie-F'!$B$5:$Z$7000,15,0),"")</f>
        <v/>
      </c>
      <c r="G5758" s="111" t="str">
        <f>IFERROR(VLOOKUP($I$4&amp;"--"&amp;ROW(A5752),'Clie-F'!$B$5:$Z$7000,13,0),"")</f>
        <v/>
      </c>
    </row>
    <row r="5759" spans="2:7" ht="30" customHeight="1" x14ac:dyDescent="0.3">
      <c r="B5759" s="113">
        <v>5753</v>
      </c>
      <c r="C5759" s="111"/>
      <c r="D5759" s="112"/>
      <c r="E5759" s="111" t="str">
        <f t="shared" ref="E5759:E5822" ca="1" si="90">IF(D5759,DATEDIF(D5759,TODAY(),"Y"),"")</f>
        <v/>
      </c>
      <c r="F5759" s="2" t="str">
        <f>IFERROR(VLOOKUP($I$4&amp;"--"&amp;ROW(A5753),'Clie-F'!$B$5:$Z$7000,15,0),"")</f>
        <v/>
      </c>
      <c r="G5759" s="111" t="str">
        <f>IFERROR(VLOOKUP($I$4&amp;"--"&amp;ROW(A5753),'Clie-F'!$B$5:$Z$7000,13,0),"")</f>
        <v/>
      </c>
    </row>
    <row r="5760" spans="2:7" ht="30" customHeight="1" x14ac:dyDescent="0.3">
      <c r="B5760" s="113">
        <v>5754</v>
      </c>
      <c r="C5760" s="111"/>
      <c r="D5760" s="112"/>
      <c r="E5760" s="111" t="str">
        <f t="shared" ca="1" si="90"/>
        <v/>
      </c>
      <c r="F5760" s="2" t="str">
        <f>IFERROR(VLOOKUP($I$4&amp;"--"&amp;ROW(A5754),'Clie-F'!$B$5:$Z$7000,15,0),"")</f>
        <v/>
      </c>
      <c r="G5760" s="111" t="str">
        <f>IFERROR(VLOOKUP($I$4&amp;"--"&amp;ROW(A5754),'Clie-F'!$B$5:$Z$7000,13,0),"")</f>
        <v/>
      </c>
    </row>
    <row r="5761" spans="2:7" ht="30" customHeight="1" x14ac:dyDescent="0.3">
      <c r="B5761" s="113">
        <v>5755</v>
      </c>
      <c r="C5761" s="111"/>
      <c r="D5761" s="112"/>
      <c r="E5761" s="111" t="str">
        <f t="shared" ca="1" si="90"/>
        <v/>
      </c>
      <c r="F5761" s="2" t="str">
        <f>IFERROR(VLOOKUP($I$4&amp;"--"&amp;ROW(A5755),'Clie-F'!$B$5:$Z$7000,15,0),"")</f>
        <v/>
      </c>
      <c r="G5761" s="111" t="str">
        <f>IFERROR(VLOOKUP($I$4&amp;"--"&amp;ROW(A5755),'Clie-F'!$B$5:$Z$7000,13,0),"")</f>
        <v/>
      </c>
    </row>
    <row r="5762" spans="2:7" ht="30" customHeight="1" x14ac:dyDescent="0.3">
      <c r="B5762" s="113">
        <v>5756</v>
      </c>
      <c r="C5762" s="111"/>
      <c r="D5762" s="112"/>
      <c r="E5762" s="111" t="str">
        <f t="shared" ca="1" si="90"/>
        <v/>
      </c>
      <c r="F5762" s="2" t="str">
        <f>IFERROR(VLOOKUP($I$4&amp;"--"&amp;ROW(A5756),'Clie-F'!$B$5:$Z$7000,15,0),"")</f>
        <v/>
      </c>
      <c r="G5762" s="111" t="str">
        <f>IFERROR(VLOOKUP($I$4&amp;"--"&amp;ROW(A5756),'Clie-F'!$B$5:$Z$7000,13,0),"")</f>
        <v/>
      </c>
    </row>
    <row r="5763" spans="2:7" ht="30" customHeight="1" x14ac:dyDescent="0.3">
      <c r="B5763" s="113">
        <v>5757</v>
      </c>
      <c r="C5763" s="111"/>
      <c r="D5763" s="112"/>
      <c r="E5763" s="111" t="str">
        <f t="shared" ca="1" si="90"/>
        <v/>
      </c>
      <c r="F5763" s="2" t="str">
        <f>IFERROR(VLOOKUP($I$4&amp;"--"&amp;ROW(A5757),'Clie-F'!$B$5:$Z$7000,15,0),"")</f>
        <v/>
      </c>
      <c r="G5763" s="111" t="str">
        <f>IFERROR(VLOOKUP($I$4&amp;"--"&amp;ROW(A5757),'Clie-F'!$B$5:$Z$7000,13,0),"")</f>
        <v/>
      </c>
    </row>
    <row r="5764" spans="2:7" ht="30" customHeight="1" x14ac:dyDescent="0.3">
      <c r="B5764" s="113">
        <v>5758</v>
      </c>
      <c r="C5764" s="111"/>
      <c r="D5764" s="112"/>
      <c r="E5764" s="111" t="str">
        <f t="shared" ca="1" si="90"/>
        <v/>
      </c>
      <c r="F5764" s="2" t="str">
        <f>IFERROR(VLOOKUP($I$4&amp;"--"&amp;ROW(A5758),'Clie-F'!$B$5:$Z$7000,15,0),"")</f>
        <v/>
      </c>
      <c r="G5764" s="111" t="str">
        <f>IFERROR(VLOOKUP($I$4&amp;"--"&amp;ROW(A5758),'Clie-F'!$B$5:$Z$7000,13,0),"")</f>
        <v/>
      </c>
    </row>
    <row r="5765" spans="2:7" ht="30" customHeight="1" x14ac:dyDescent="0.3">
      <c r="B5765" s="113">
        <v>5759</v>
      </c>
      <c r="C5765" s="111"/>
      <c r="D5765" s="112"/>
      <c r="E5765" s="111" t="str">
        <f t="shared" ca="1" si="90"/>
        <v/>
      </c>
      <c r="F5765" s="2" t="str">
        <f>IFERROR(VLOOKUP($I$4&amp;"--"&amp;ROW(A5759),'Clie-F'!$B$5:$Z$7000,15,0),"")</f>
        <v/>
      </c>
      <c r="G5765" s="111" t="str">
        <f>IFERROR(VLOOKUP($I$4&amp;"--"&amp;ROW(A5759),'Clie-F'!$B$5:$Z$7000,13,0),"")</f>
        <v/>
      </c>
    </row>
    <row r="5766" spans="2:7" ht="30" customHeight="1" x14ac:dyDescent="0.3">
      <c r="B5766" s="113">
        <v>5760</v>
      </c>
      <c r="C5766" s="111"/>
      <c r="D5766" s="112"/>
      <c r="E5766" s="111" t="str">
        <f t="shared" ca="1" si="90"/>
        <v/>
      </c>
      <c r="F5766" s="2" t="str">
        <f>IFERROR(VLOOKUP($I$4&amp;"--"&amp;ROW(A5760),'Clie-F'!$B$5:$Z$7000,15,0),"")</f>
        <v/>
      </c>
      <c r="G5766" s="111" t="str">
        <f>IFERROR(VLOOKUP($I$4&amp;"--"&amp;ROW(A5760),'Clie-F'!$B$5:$Z$7000,13,0),"")</f>
        <v/>
      </c>
    </row>
    <row r="5767" spans="2:7" ht="30" customHeight="1" x14ac:dyDescent="0.3">
      <c r="B5767" s="113">
        <v>5761</v>
      </c>
      <c r="C5767" s="111"/>
      <c r="D5767" s="112"/>
      <c r="E5767" s="111" t="str">
        <f t="shared" ca="1" si="90"/>
        <v/>
      </c>
      <c r="F5767" s="2" t="str">
        <f>IFERROR(VLOOKUP($I$4&amp;"--"&amp;ROW(A5761),'Clie-F'!$B$5:$Z$7000,15,0),"")</f>
        <v/>
      </c>
      <c r="G5767" s="111" t="str">
        <f>IFERROR(VLOOKUP($I$4&amp;"--"&amp;ROW(A5761),'Clie-F'!$B$5:$Z$7000,13,0),"")</f>
        <v/>
      </c>
    </row>
    <row r="5768" spans="2:7" ht="30" customHeight="1" x14ac:dyDescent="0.3">
      <c r="B5768" s="113">
        <v>5762</v>
      </c>
      <c r="C5768" s="111"/>
      <c r="D5768" s="112"/>
      <c r="E5768" s="111" t="str">
        <f t="shared" ca="1" si="90"/>
        <v/>
      </c>
      <c r="F5768" s="2" t="str">
        <f>IFERROR(VLOOKUP($I$4&amp;"--"&amp;ROW(A5762),'Clie-F'!$B$5:$Z$7000,15,0),"")</f>
        <v/>
      </c>
      <c r="G5768" s="111" t="str">
        <f>IFERROR(VLOOKUP($I$4&amp;"--"&amp;ROW(A5762),'Clie-F'!$B$5:$Z$7000,13,0),"")</f>
        <v/>
      </c>
    </row>
    <row r="5769" spans="2:7" ht="30" customHeight="1" x14ac:dyDescent="0.3">
      <c r="B5769" s="113">
        <v>5763</v>
      </c>
      <c r="C5769" s="111"/>
      <c r="D5769" s="112"/>
      <c r="E5769" s="111" t="str">
        <f t="shared" ca="1" si="90"/>
        <v/>
      </c>
      <c r="F5769" s="2" t="str">
        <f>IFERROR(VLOOKUP($I$4&amp;"--"&amp;ROW(A5763),'Clie-F'!$B$5:$Z$7000,15,0),"")</f>
        <v/>
      </c>
      <c r="G5769" s="111" t="str">
        <f>IFERROR(VLOOKUP($I$4&amp;"--"&amp;ROW(A5763),'Clie-F'!$B$5:$Z$7000,13,0),"")</f>
        <v/>
      </c>
    </row>
    <row r="5770" spans="2:7" ht="30" customHeight="1" x14ac:dyDescent="0.3">
      <c r="B5770" s="113">
        <v>5764</v>
      </c>
      <c r="C5770" s="111"/>
      <c r="D5770" s="112"/>
      <c r="E5770" s="111" t="str">
        <f t="shared" ca="1" si="90"/>
        <v/>
      </c>
      <c r="F5770" s="2" t="str">
        <f>IFERROR(VLOOKUP($I$4&amp;"--"&amp;ROW(A5764),'Clie-F'!$B$5:$Z$7000,15,0),"")</f>
        <v/>
      </c>
      <c r="G5770" s="111" t="str">
        <f>IFERROR(VLOOKUP($I$4&amp;"--"&amp;ROW(A5764),'Clie-F'!$B$5:$Z$7000,13,0),"")</f>
        <v/>
      </c>
    </row>
    <row r="5771" spans="2:7" ht="30" customHeight="1" x14ac:dyDescent="0.3">
      <c r="B5771" s="113">
        <v>5765</v>
      </c>
      <c r="C5771" s="111"/>
      <c r="D5771" s="112"/>
      <c r="E5771" s="111" t="str">
        <f t="shared" ca="1" si="90"/>
        <v/>
      </c>
      <c r="F5771" s="2" t="str">
        <f>IFERROR(VLOOKUP($I$4&amp;"--"&amp;ROW(A5765),'Clie-F'!$B$5:$Z$7000,15,0),"")</f>
        <v/>
      </c>
      <c r="G5771" s="111" t="str">
        <f>IFERROR(VLOOKUP($I$4&amp;"--"&amp;ROW(A5765),'Clie-F'!$B$5:$Z$7000,13,0),"")</f>
        <v/>
      </c>
    </row>
    <row r="5772" spans="2:7" ht="30" customHeight="1" x14ac:dyDescent="0.3">
      <c r="B5772" s="113">
        <v>5766</v>
      </c>
      <c r="C5772" s="111"/>
      <c r="D5772" s="112"/>
      <c r="E5772" s="111" t="str">
        <f t="shared" ca="1" si="90"/>
        <v/>
      </c>
      <c r="F5772" s="2" t="str">
        <f>IFERROR(VLOOKUP($I$4&amp;"--"&amp;ROW(A5766),'Clie-F'!$B$5:$Z$7000,15,0),"")</f>
        <v/>
      </c>
      <c r="G5772" s="111" t="str">
        <f>IFERROR(VLOOKUP($I$4&amp;"--"&amp;ROW(A5766),'Clie-F'!$B$5:$Z$7000,13,0),"")</f>
        <v/>
      </c>
    </row>
    <row r="5773" spans="2:7" ht="30" customHeight="1" x14ac:dyDescent="0.3">
      <c r="B5773" s="113">
        <v>5767</v>
      </c>
      <c r="C5773" s="111"/>
      <c r="D5773" s="112"/>
      <c r="E5773" s="111" t="str">
        <f t="shared" ca="1" si="90"/>
        <v/>
      </c>
      <c r="F5773" s="2" t="str">
        <f>IFERROR(VLOOKUP($I$4&amp;"--"&amp;ROW(A5767),'Clie-F'!$B$5:$Z$7000,15,0),"")</f>
        <v/>
      </c>
      <c r="G5773" s="111" t="str">
        <f>IFERROR(VLOOKUP($I$4&amp;"--"&amp;ROW(A5767),'Clie-F'!$B$5:$Z$7000,13,0),"")</f>
        <v/>
      </c>
    </row>
    <row r="5774" spans="2:7" ht="30" customHeight="1" x14ac:dyDescent="0.3">
      <c r="B5774" s="113">
        <v>5768</v>
      </c>
      <c r="C5774" s="111"/>
      <c r="D5774" s="112"/>
      <c r="E5774" s="111" t="str">
        <f t="shared" ca="1" si="90"/>
        <v/>
      </c>
      <c r="F5774" s="2" t="str">
        <f>IFERROR(VLOOKUP($I$4&amp;"--"&amp;ROW(A5768),'Clie-F'!$B$5:$Z$7000,15,0),"")</f>
        <v/>
      </c>
      <c r="G5774" s="111" t="str">
        <f>IFERROR(VLOOKUP($I$4&amp;"--"&amp;ROW(A5768),'Clie-F'!$B$5:$Z$7000,13,0),"")</f>
        <v/>
      </c>
    </row>
    <row r="5775" spans="2:7" ht="30" customHeight="1" x14ac:dyDescent="0.3">
      <c r="B5775" s="113">
        <v>5769</v>
      </c>
      <c r="C5775" s="111"/>
      <c r="D5775" s="112"/>
      <c r="E5775" s="111" t="str">
        <f t="shared" ca="1" si="90"/>
        <v/>
      </c>
      <c r="F5775" s="2" t="str">
        <f>IFERROR(VLOOKUP($I$4&amp;"--"&amp;ROW(A5769),'Clie-F'!$B$5:$Z$7000,15,0),"")</f>
        <v/>
      </c>
      <c r="G5775" s="111" t="str">
        <f>IFERROR(VLOOKUP($I$4&amp;"--"&amp;ROW(A5769),'Clie-F'!$B$5:$Z$7000,13,0),"")</f>
        <v/>
      </c>
    </row>
    <row r="5776" spans="2:7" ht="30" customHeight="1" x14ac:dyDescent="0.3">
      <c r="B5776" s="113">
        <v>5770</v>
      </c>
      <c r="C5776" s="111"/>
      <c r="D5776" s="112"/>
      <c r="E5776" s="111" t="str">
        <f t="shared" ca="1" si="90"/>
        <v/>
      </c>
      <c r="F5776" s="2" t="str">
        <f>IFERROR(VLOOKUP($I$4&amp;"--"&amp;ROW(A5770),'Clie-F'!$B$5:$Z$7000,15,0),"")</f>
        <v/>
      </c>
      <c r="G5776" s="111" t="str">
        <f>IFERROR(VLOOKUP($I$4&amp;"--"&amp;ROW(A5770),'Clie-F'!$B$5:$Z$7000,13,0),"")</f>
        <v/>
      </c>
    </row>
    <row r="5777" spans="2:7" ht="30" customHeight="1" x14ac:dyDescent="0.3">
      <c r="B5777" s="113">
        <v>5771</v>
      </c>
      <c r="C5777" s="111"/>
      <c r="D5777" s="112"/>
      <c r="E5777" s="111" t="str">
        <f t="shared" ca="1" si="90"/>
        <v/>
      </c>
      <c r="F5777" s="2" t="str">
        <f>IFERROR(VLOOKUP($I$4&amp;"--"&amp;ROW(A5771),'Clie-F'!$B$5:$Z$7000,15,0),"")</f>
        <v/>
      </c>
      <c r="G5777" s="111" t="str">
        <f>IFERROR(VLOOKUP($I$4&amp;"--"&amp;ROW(A5771),'Clie-F'!$B$5:$Z$7000,13,0),"")</f>
        <v/>
      </c>
    </row>
    <row r="5778" spans="2:7" ht="30" customHeight="1" x14ac:dyDescent="0.3">
      <c r="B5778" s="113">
        <v>5772</v>
      </c>
      <c r="C5778" s="111"/>
      <c r="D5778" s="112"/>
      <c r="E5778" s="111" t="str">
        <f t="shared" ca="1" si="90"/>
        <v/>
      </c>
      <c r="F5778" s="2" t="str">
        <f>IFERROR(VLOOKUP($I$4&amp;"--"&amp;ROW(A5772),'Clie-F'!$B$5:$Z$7000,15,0),"")</f>
        <v/>
      </c>
      <c r="G5778" s="111" t="str">
        <f>IFERROR(VLOOKUP($I$4&amp;"--"&amp;ROW(A5772),'Clie-F'!$B$5:$Z$7000,13,0),"")</f>
        <v/>
      </c>
    </row>
    <row r="5779" spans="2:7" ht="30" customHeight="1" x14ac:dyDescent="0.3">
      <c r="B5779" s="113">
        <v>5773</v>
      </c>
      <c r="C5779" s="111"/>
      <c r="D5779" s="112"/>
      <c r="E5779" s="111" t="str">
        <f t="shared" ca="1" si="90"/>
        <v/>
      </c>
      <c r="F5779" s="2" t="str">
        <f>IFERROR(VLOOKUP($I$4&amp;"--"&amp;ROW(A5773),'Clie-F'!$B$5:$Z$7000,15,0),"")</f>
        <v/>
      </c>
      <c r="G5779" s="111" t="str">
        <f>IFERROR(VLOOKUP($I$4&amp;"--"&amp;ROW(A5773),'Clie-F'!$B$5:$Z$7000,13,0),"")</f>
        <v/>
      </c>
    </row>
    <row r="5780" spans="2:7" ht="30" customHeight="1" x14ac:dyDescent="0.3">
      <c r="B5780" s="113">
        <v>5774</v>
      </c>
      <c r="C5780" s="111"/>
      <c r="D5780" s="112"/>
      <c r="E5780" s="111" t="str">
        <f t="shared" ca="1" si="90"/>
        <v/>
      </c>
      <c r="F5780" s="2" t="str">
        <f>IFERROR(VLOOKUP($I$4&amp;"--"&amp;ROW(A5774),'Clie-F'!$B$5:$Z$7000,15,0),"")</f>
        <v/>
      </c>
      <c r="G5780" s="111" t="str">
        <f>IFERROR(VLOOKUP($I$4&amp;"--"&amp;ROW(A5774),'Clie-F'!$B$5:$Z$7000,13,0),"")</f>
        <v/>
      </c>
    </row>
    <row r="5781" spans="2:7" ht="30" customHeight="1" x14ac:dyDescent="0.3">
      <c r="B5781" s="113">
        <v>5775</v>
      </c>
      <c r="C5781" s="111"/>
      <c r="D5781" s="112"/>
      <c r="E5781" s="111" t="str">
        <f t="shared" ca="1" si="90"/>
        <v/>
      </c>
      <c r="F5781" s="2" t="str">
        <f>IFERROR(VLOOKUP($I$4&amp;"--"&amp;ROW(A5775),'Clie-F'!$B$5:$Z$7000,15,0),"")</f>
        <v/>
      </c>
      <c r="G5781" s="111" t="str">
        <f>IFERROR(VLOOKUP($I$4&amp;"--"&amp;ROW(A5775),'Clie-F'!$B$5:$Z$7000,13,0),"")</f>
        <v/>
      </c>
    </row>
    <row r="5782" spans="2:7" ht="30" customHeight="1" x14ac:dyDescent="0.3">
      <c r="B5782" s="113">
        <v>5776</v>
      </c>
      <c r="C5782" s="111"/>
      <c r="D5782" s="112"/>
      <c r="E5782" s="111" t="str">
        <f t="shared" ca="1" si="90"/>
        <v/>
      </c>
      <c r="F5782" s="2" t="str">
        <f>IFERROR(VLOOKUP($I$4&amp;"--"&amp;ROW(A5776),'Clie-F'!$B$5:$Z$7000,15,0),"")</f>
        <v/>
      </c>
      <c r="G5782" s="111" t="str">
        <f>IFERROR(VLOOKUP($I$4&amp;"--"&amp;ROW(A5776),'Clie-F'!$B$5:$Z$7000,13,0),"")</f>
        <v/>
      </c>
    </row>
    <row r="5783" spans="2:7" ht="30" customHeight="1" x14ac:dyDescent="0.3">
      <c r="B5783" s="113">
        <v>5777</v>
      </c>
      <c r="C5783" s="111"/>
      <c r="D5783" s="112"/>
      <c r="E5783" s="111" t="str">
        <f t="shared" ca="1" si="90"/>
        <v/>
      </c>
      <c r="F5783" s="2" t="str">
        <f>IFERROR(VLOOKUP($I$4&amp;"--"&amp;ROW(A5777),'Clie-F'!$B$5:$Z$7000,15,0),"")</f>
        <v/>
      </c>
      <c r="G5783" s="111" t="str">
        <f>IFERROR(VLOOKUP($I$4&amp;"--"&amp;ROW(A5777),'Clie-F'!$B$5:$Z$7000,13,0),"")</f>
        <v/>
      </c>
    </row>
    <row r="5784" spans="2:7" ht="30" customHeight="1" x14ac:dyDescent="0.3">
      <c r="B5784" s="113">
        <v>5778</v>
      </c>
      <c r="C5784" s="111"/>
      <c r="D5784" s="112"/>
      <c r="E5784" s="111" t="str">
        <f t="shared" ca="1" si="90"/>
        <v/>
      </c>
      <c r="F5784" s="2" t="str">
        <f>IFERROR(VLOOKUP($I$4&amp;"--"&amp;ROW(A5778),'Clie-F'!$B$5:$Z$7000,15,0),"")</f>
        <v/>
      </c>
      <c r="G5784" s="111" t="str">
        <f>IFERROR(VLOOKUP($I$4&amp;"--"&amp;ROW(A5778),'Clie-F'!$B$5:$Z$7000,13,0),"")</f>
        <v/>
      </c>
    </row>
    <row r="5785" spans="2:7" ht="30" customHeight="1" x14ac:dyDescent="0.3">
      <c r="B5785" s="113">
        <v>5779</v>
      </c>
      <c r="C5785" s="111"/>
      <c r="D5785" s="112"/>
      <c r="E5785" s="111" t="str">
        <f t="shared" ca="1" si="90"/>
        <v/>
      </c>
      <c r="F5785" s="2" t="str">
        <f>IFERROR(VLOOKUP($I$4&amp;"--"&amp;ROW(A5779),'Clie-F'!$B$5:$Z$7000,15,0),"")</f>
        <v/>
      </c>
      <c r="G5785" s="111" t="str">
        <f>IFERROR(VLOOKUP($I$4&amp;"--"&amp;ROW(A5779),'Clie-F'!$B$5:$Z$7000,13,0),"")</f>
        <v/>
      </c>
    </row>
    <row r="5786" spans="2:7" ht="30" customHeight="1" x14ac:dyDescent="0.3">
      <c r="B5786" s="113">
        <v>5780</v>
      </c>
      <c r="C5786" s="111"/>
      <c r="D5786" s="112"/>
      <c r="E5786" s="111" t="str">
        <f t="shared" ca="1" si="90"/>
        <v/>
      </c>
      <c r="F5786" s="2" t="str">
        <f>IFERROR(VLOOKUP($I$4&amp;"--"&amp;ROW(A5780),'Clie-F'!$B$5:$Z$7000,15,0),"")</f>
        <v/>
      </c>
      <c r="G5786" s="111" t="str">
        <f>IFERROR(VLOOKUP($I$4&amp;"--"&amp;ROW(A5780),'Clie-F'!$B$5:$Z$7000,13,0),"")</f>
        <v/>
      </c>
    </row>
    <row r="5787" spans="2:7" ht="30" customHeight="1" x14ac:dyDescent="0.3">
      <c r="B5787" s="113">
        <v>5781</v>
      </c>
      <c r="C5787" s="111"/>
      <c r="D5787" s="112"/>
      <c r="E5787" s="111" t="str">
        <f t="shared" ca="1" si="90"/>
        <v/>
      </c>
      <c r="F5787" s="2" t="str">
        <f>IFERROR(VLOOKUP($I$4&amp;"--"&amp;ROW(A5781),'Clie-F'!$B$5:$Z$7000,15,0),"")</f>
        <v/>
      </c>
      <c r="G5787" s="111" t="str">
        <f>IFERROR(VLOOKUP($I$4&amp;"--"&amp;ROW(A5781),'Clie-F'!$B$5:$Z$7000,13,0),"")</f>
        <v/>
      </c>
    </row>
    <row r="5788" spans="2:7" ht="30" customHeight="1" x14ac:dyDescent="0.3">
      <c r="B5788" s="113">
        <v>5782</v>
      </c>
      <c r="C5788" s="111"/>
      <c r="D5788" s="112"/>
      <c r="E5788" s="111" t="str">
        <f t="shared" ca="1" si="90"/>
        <v/>
      </c>
      <c r="F5788" s="2" t="str">
        <f>IFERROR(VLOOKUP($I$4&amp;"--"&amp;ROW(A5782),'Clie-F'!$B$5:$Z$7000,15,0),"")</f>
        <v/>
      </c>
      <c r="G5788" s="111" t="str">
        <f>IFERROR(VLOOKUP($I$4&amp;"--"&amp;ROW(A5782),'Clie-F'!$B$5:$Z$7000,13,0),"")</f>
        <v/>
      </c>
    </row>
    <row r="5789" spans="2:7" ht="30" customHeight="1" x14ac:dyDescent="0.3">
      <c r="B5789" s="113">
        <v>5783</v>
      </c>
      <c r="C5789" s="111"/>
      <c r="D5789" s="112"/>
      <c r="E5789" s="111" t="str">
        <f t="shared" ca="1" si="90"/>
        <v/>
      </c>
      <c r="F5789" s="2" t="str">
        <f>IFERROR(VLOOKUP($I$4&amp;"--"&amp;ROW(A5783),'Clie-F'!$B$5:$Z$7000,15,0),"")</f>
        <v/>
      </c>
      <c r="G5789" s="111" t="str">
        <f>IFERROR(VLOOKUP($I$4&amp;"--"&amp;ROW(A5783),'Clie-F'!$B$5:$Z$7000,13,0),"")</f>
        <v/>
      </c>
    </row>
    <row r="5790" spans="2:7" ht="30" customHeight="1" x14ac:dyDescent="0.3">
      <c r="B5790" s="113">
        <v>5784</v>
      </c>
      <c r="C5790" s="111"/>
      <c r="D5790" s="112"/>
      <c r="E5790" s="111" t="str">
        <f t="shared" ca="1" si="90"/>
        <v/>
      </c>
      <c r="F5790" s="2" t="str">
        <f>IFERROR(VLOOKUP($I$4&amp;"--"&amp;ROW(A5784),'Clie-F'!$B$5:$Z$7000,15,0),"")</f>
        <v/>
      </c>
      <c r="G5790" s="111" t="str">
        <f>IFERROR(VLOOKUP($I$4&amp;"--"&amp;ROW(A5784),'Clie-F'!$B$5:$Z$7000,13,0),"")</f>
        <v/>
      </c>
    </row>
    <row r="5791" spans="2:7" ht="30" customHeight="1" x14ac:dyDescent="0.3">
      <c r="B5791" s="113">
        <v>5785</v>
      </c>
      <c r="C5791" s="111"/>
      <c r="D5791" s="112"/>
      <c r="E5791" s="111" t="str">
        <f t="shared" ca="1" si="90"/>
        <v/>
      </c>
      <c r="F5791" s="2" t="str">
        <f>IFERROR(VLOOKUP($I$4&amp;"--"&amp;ROW(A5785),'Clie-F'!$B$5:$Z$7000,15,0),"")</f>
        <v/>
      </c>
      <c r="G5791" s="111" t="str">
        <f>IFERROR(VLOOKUP($I$4&amp;"--"&amp;ROW(A5785),'Clie-F'!$B$5:$Z$7000,13,0),"")</f>
        <v/>
      </c>
    </row>
    <row r="5792" spans="2:7" ht="30" customHeight="1" x14ac:dyDescent="0.3">
      <c r="B5792" s="113">
        <v>5786</v>
      </c>
      <c r="C5792" s="111"/>
      <c r="D5792" s="112"/>
      <c r="E5792" s="111" t="str">
        <f t="shared" ca="1" si="90"/>
        <v/>
      </c>
      <c r="F5792" s="2" t="str">
        <f>IFERROR(VLOOKUP($I$4&amp;"--"&amp;ROW(A5786),'Clie-F'!$B$5:$Z$7000,15,0),"")</f>
        <v/>
      </c>
      <c r="G5792" s="111" t="str">
        <f>IFERROR(VLOOKUP($I$4&amp;"--"&amp;ROW(A5786),'Clie-F'!$B$5:$Z$7000,13,0),"")</f>
        <v/>
      </c>
    </row>
    <row r="5793" spans="2:7" ht="30" customHeight="1" x14ac:dyDescent="0.3">
      <c r="B5793" s="113">
        <v>5787</v>
      </c>
      <c r="C5793" s="111"/>
      <c r="D5793" s="112"/>
      <c r="E5793" s="111" t="str">
        <f t="shared" ca="1" si="90"/>
        <v/>
      </c>
      <c r="F5793" s="2" t="str">
        <f>IFERROR(VLOOKUP($I$4&amp;"--"&amp;ROW(A5787),'Clie-F'!$B$5:$Z$7000,15,0),"")</f>
        <v/>
      </c>
      <c r="G5793" s="111" t="str">
        <f>IFERROR(VLOOKUP($I$4&amp;"--"&amp;ROW(A5787),'Clie-F'!$B$5:$Z$7000,13,0),"")</f>
        <v/>
      </c>
    </row>
    <row r="5794" spans="2:7" ht="30" customHeight="1" x14ac:dyDescent="0.3">
      <c r="B5794" s="113">
        <v>5788</v>
      </c>
      <c r="C5794" s="111"/>
      <c r="D5794" s="112"/>
      <c r="E5794" s="111" t="str">
        <f t="shared" ca="1" si="90"/>
        <v/>
      </c>
      <c r="F5794" s="2" t="str">
        <f>IFERROR(VLOOKUP($I$4&amp;"--"&amp;ROW(A5788),'Clie-F'!$B$5:$Z$7000,15,0),"")</f>
        <v/>
      </c>
      <c r="G5794" s="111" t="str">
        <f>IFERROR(VLOOKUP($I$4&amp;"--"&amp;ROW(A5788),'Clie-F'!$B$5:$Z$7000,13,0),"")</f>
        <v/>
      </c>
    </row>
    <row r="5795" spans="2:7" ht="30" customHeight="1" x14ac:dyDescent="0.3">
      <c r="B5795" s="113">
        <v>5789</v>
      </c>
      <c r="C5795" s="111"/>
      <c r="D5795" s="112"/>
      <c r="E5795" s="111" t="str">
        <f t="shared" ca="1" si="90"/>
        <v/>
      </c>
      <c r="F5795" s="2" t="str">
        <f>IFERROR(VLOOKUP($I$4&amp;"--"&amp;ROW(A5789),'Clie-F'!$B$5:$Z$7000,15,0),"")</f>
        <v/>
      </c>
      <c r="G5795" s="111" t="str">
        <f>IFERROR(VLOOKUP($I$4&amp;"--"&amp;ROW(A5789),'Clie-F'!$B$5:$Z$7000,13,0),"")</f>
        <v/>
      </c>
    </row>
    <row r="5796" spans="2:7" ht="30" customHeight="1" x14ac:dyDescent="0.3">
      <c r="B5796" s="113">
        <v>5790</v>
      </c>
      <c r="C5796" s="111"/>
      <c r="D5796" s="112"/>
      <c r="E5796" s="111" t="str">
        <f t="shared" ca="1" si="90"/>
        <v/>
      </c>
      <c r="F5796" s="2" t="str">
        <f>IFERROR(VLOOKUP($I$4&amp;"--"&amp;ROW(A5790),'Clie-F'!$B$5:$Z$7000,15,0),"")</f>
        <v/>
      </c>
      <c r="G5796" s="111" t="str">
        <f>IFERROR(VLOOKUP($I$4&amp;"--"&amp;ROW(A5790),'Clie-F'!$B$5:$Z$7000,13,0),"")</f>
        <v/>
      </c>
    </row>
    <row r="5797" spans="2:7" ht="30" customHeight="1" x14ac:dyDescent="0.3">
      <c r="B5797" s="113">
        <v>5791</v>
      </c>
      <c r="C5797" s="111"/>
      <c r="D5797" s="112"/>
      <c r="E5797" s="111" t="str">
        <f t="shared" ca="1" si="90"/>
        <v/>
      </c>
      <c r="F5797" s="2" t="str">
        <f>IFERROR(VLOOKUP($I$4&amp;"--"&amp;ROW(A5791),'Clie-F'!$B$5:$Z$7000,15,0),"")</f>
        <v/>
      </c>
      <c r="G5797" s="111" t="str">
        <f>IFERROR(VLOOKUP($I$4&amp;"--"&amp;ROW(A5791),'Clie-F'!$B$5:$Z$7000,13,0),"")</f>
        <v/>
      </c>
    </row>
    <row r="5798" spans="2:7" ht="30" customHeight="1" x14ac:dyDescent="0.3">
      <c r="B5798" s="113">
        <v>5792</v>
      </c>
      <c r="C5798" s="111"/>
      <c r="D5798" s="112"/>
      <c r="E5798" s="111" t="str">
        <f t="shared" ca="1" si="90"/>
        <v/>
      </c>
      <c r="F5798" s="2" t="str">
        <f>IFERROR(VLOOKUP($I$4&amp;"--"&amp;ROW(A5792),'Clie-F'!$B$5:$Z$7000,15,0),"")</f>
        <v/>
      </c>
      <c r="G5798" s="111" t="str">
        <f>IFERROR(VLOOKUP($I$4&amp;"--"&amp;ROW(A5792),'Clie-F'!$B$5:$Z$7000,13,0),"")</f>
        <v/>
      </c>
    </row>
    <row r="5799" spans="2:7" ht="30" customHeight="1" x14ac:dyDescent="0.3">
      <c r="B5799" s="113">
        <v>5793</v>
      </c>
      <c r="C5799" s="111"/>
      <c r="D5799" s="112"/>
      <c r="E5799" s="111" t="str">
        <f t="shared" ca="1" si="90"/>
        <v/>
      </c>
      <c r="F5799" s="2" t="str">
        <f>IFERROR(VLOOKUP($I$4&amp;"--"&amp;ROW(A5793),'Clie-F'!$B$5:$Z$7000,15,0),"")</f>
        <v/>
      </c>
      <c r="G5799" s="111" t="str">
        <f>IFERROR(VLOOKUP($I$4&amp;"--"&amp;ROW(A5793),'Clie-F'!$B$5:$Z$7000,13,0),"")</f>
        <v/>
      </c>
    </row>
    <row r="5800" spans="2:7" ht="30" customHeight="1" x14ac:dyDescent="0.3">
      <c r="B5800" s="113">
        <v>5794</v>
      </c>
      <c r="C5800" s="111"/>
      <c r="D5800" s="112"/>
      <c r="E5800" s="111" t="str">
        <f t="shared" ca="1" si="90"/>
        <v/>
      </c>
      <c r="F5800" s="2" t="str">
        <f>IFERROR(VLOOKUP($I$4&amp;"--"&amp;ROW(A5794),'Clie-F'!$B$5:$Z$7000,15,0),"")</f>
        <v/>
      </c>
      <c r="G5800" s="111" t="str">
        <f>IFERROR(VLOOKUP($I$4&amp;"--"&amp;ROW(A5794),'Clie-F'!$B$5:$Z$7000,13,0),"")</f>
        <v/>
      </c>
    </row>
    <row r="5801" spans="2:7" ht="30" customHeight="1" x14ac:dyDescent="0.3">
      <c r="B5801" s="113">
        <v>5795</v>
      </c>
      <c r="C5801" s="111"/>
      <c r="D5801" s="112"/>
      <c r="E5801" s="111" t="str">
        <f t="shared" ca="1" si="90"/>
        <v/>
      </c>
      <c r="F5801" s="2" t="str">
        <f>IFERROR(VLOOKUP($I$4&amp;"--"&amp;ROW(A5795),'Clie-F'!$B$5:$Z$7000,15,0),"")</f>
        <v/>
      </c>
      <c r="G5801" s="111" t="str">
        <f>IFERROR(VLOOKUP($I$4&amp;"--"&amp;ROW(A5795),'Clie-F'!$B$5:$Z$7000,13,0),"")</f>
        <v/>
      </c>
    </row>
    <row r="5802" spans="2:7" ht="30" customHeight="1" x14ac:dyDescent="0.3">
      <c r="B5802" s="113">
        <v>5796</v>
      </c>
      <c r="C5802" s="111"/>
      <c r="D5802" s="112"/>
      <c r="E5802" s="111" t="str">
        <f t="shared" ca="1" si="90"/>
        <v/>
      </c>
      <c r="F5802" s="2" t="str">
        <f>IFERROR(VLOOKUP($I$4&amp;"--"&amp;ROW(A5796),'Clie-F'!$B$5:$Z$7000,15,0),"")</f>
        <v/>
      </c>
      <c r="G5802" s="111" t="str">
        <f>IFERROR(VLOOKUP($I$4&amp;"--"&amp;ROW(A5796),'Clie-F'!$B$5:$Z$7000,13,0),"")</f>
        <v/>
      </c>
    </row>
    <row r="5803" spans="2:7" ht="30" customHeight="1" x14ac:dyDescent="0.3">
      <c r="B5803" s="113">
        <v>5797</v>
      </c>
      <c r="C5803" s="111"/>
      <c r="D5803" s="112"/>
      <c r="E5803" s="111" t="str">
        <f t="shared" ca="1" si="90"/>
        <v/>
      </c>
      <c r="F5803" s="2" t="str">
        <f>IFERROR(VLOOKUP($I$4&amp;"--"&amp;ROW(A5797),'Clie-F'!$B$5:$Z$7000,15,0),"")</f>
        <v/>
      </c>
      <c r="G5803" s="111" t="str">
        <f>IFERROR(VLOOKUP($I$4&amp;"--"&amp;ROW(A5797),'Clie-F'!$B$5:$Z$7000,13,0),"")</f>
        <v/>
      </c>
    </row>
    <row r="5804" spans="2:7" ht="30" customHeight="1" x14ac:dyDescent="0.3">
      <c r="B5804" s="113">
        <v>5798</v>
      </c>
      <c r="C5804" s="111"/>
      <c r="D5804" s="112"/>
      <c r="E5804" s="111" t="str">
        <f t="shared" ca="1" si="90"/>
        <v/>
      </c>
      <c r="F5804" s="2" t="str">
        <f>IFERROR(VLOOKUP($I$4&amp;"--"&amp;ROW(A5798),'Clie-F'!$B$5:$Z$7000,15,0),"")</f>
        <v/>
      </c>
      <c r="G5804" s="111" t="str">
        <f>IFERROR(VLOOKUP($I$4&amp;"--"&amp;ROW(A5798),'Clie-F'!$B$5:$Z$7000,13,0),"")</f>
        <v/>
      </c>
    </row>
    <row r="5805" spans="2:7" ht="30" customHeight="1" x14ac:dyDescent="0.3">
      <c r="B5805" s="113">
        <v>5799</v>
      </c>
      <c r="C5805" s="111"/>
      <c r="D5805" s="112"/>
      <c r="E5805" s="111" t="str">
        <f t="shared" ca="1" si="90"/>
        <v/>
      </c>
      <c r="F5805" s="2" t="str">
        <f>IFERROR(VLOOKUP($I$4&amp;"--"&amp;ROW(A5799),'Clie-F'!$B$5:$Z$7000,15,0),"")</f>
        <v/>
      </c>
      <c r="G5805" s="111" t="str">
        <f>IFERROR(VLOOKUP($I$4&amp;"--"&amp;ROW(A5799),'Clie-F'!$B$5:$Z$7000,13,0),"")</f>
        <v/>
      </c>
    </row>
    <row r="5806" spans="2:7" ht="30" customHeight="1" x14ac:dyDescent="0.3">
      <c r="B5806" s="113">
        <v>5800</v>
      </c>
      <c r="C5806" s="111"/>
      <c r="D5806" s="112"/>
      <c r="E5806" s="111" t="str">
        <f t="shared" ca="1" si="90"/>
        <v/>
      </c>
      <c r="F5806" s="2" t="str">
        <f>IFERROR(VLOOKUP($I$4&amp;"--"&amp;ROW(A5800),'Clie-F'!$B$5:$Z$7000,15,0),"")</f>
        <v/>
      </c>
      <c r="G5806" s="111" t="str">
        <f>IFERROR(VLOOKUP($I$4&amp;"--"&amp;ROW(A5800),'Clie-F'!$B$5:$Z$7000,13,0),"")</f>
        <v/>
      </c>
    </row>
    <row r="5807" spans="2:7" ht="30" customHeight="1" x14ac:dyDescent="0.3">
      <c r="B5807" s="113">
        <v>5801</v>
      </c>
      <c r="C5807" s="111"/>
      <c r="D5807" s="112"/>
      <c r="E5807" s="111" t="str">
        <f t="shared" ca="1" si="90"/>
        <v/>
      </c>
      <c r="F5807" s="2" t="str">
        <f>IFERROR(VLOOKUP($I$4&amp;"--"&amp;ROW(A5801),'Clie-F'!$B$5:$Z$7000,15,0),"")</f>
        <v/>
      </c>
      <c r="G5807" s="111" t="str">
        <f>IFERROR(VLOOKUP($I$4&amp;"--"&amp;ROW(A5801),'Clie-F'!$B$5:$Z$7000,13,0),"")</f>
        <v/>
      </c>
    </row>
    <row r="5808" spans="2:7" ht="30" customHeight="1" x14ac:dyDescent="0.3">
      <c r="B5808" s="113">
        <v>5802</v>
      </c>
      <c r="C5808" s="111"/>
      <c r="D5808" s="112"/>
      <c r="E5808" s="111" t="str">
        <f t="shared" ca="1" si="90"/>
        <v/>
      </c>
      <c r="F5808" s="2" t="str">
        <f>IFERROR(VLOOKUP($I$4&amp;"--"&amp;ROW(A5802),'Clie-F'!$B$5:$Z$7000,15,0),"")</f>
        <v/>
      </c>
      <c r="G5808" s="111" t="str">
        <f>IFERROR(VLOOKUP($I$4&amp;"--"&amp;ROW(A5802),'Clie-F'!$B$5:$Z$7000,13,0),"")</f>
        <v/>
      </c>
    </row>
    <row r="5809" spans="2:7" ht="30" customHeight="1" x14ac:dyDescent="0.3">
      <c r="B5809" s="113">
        <v>5803</v>
      </c>
      <c r="C5809" s="111"/>
      <c r="D5809" s="112"/>
      <c r="E5809" s="111" t="str">
        <f t="shared" ca="1" si="90"/>
        <v/>
      </c>
      <c r="F5809" s="2" t="str">
        <f>IFERROR(VLOOKUP($I$4&amp;"--"&amp;ROW(A5803),'Clie-F'!$B$5:$Z$7000,15,0),"")</f>
        <v/>
      </c>
      <c r="G5809" s="111" t="str">
        <f>IFERROR(VLOOKUP($I$4&amp;"--"&amp;ROW(A5803),'Clie-F'!$B$5:$Z$7000,13,0),"")</f>
        <v/>
      </c>
    </row>
    <row r="5810" spans="2:7" ht="30" customHeight="1" x14ac:dyDescent="0.3">
      <c r="B5810" s="113">
        <v>5804</v>
      </c>
      <c r="C5810" s="111"/>
      <c r="D5810" s="112"/>
      <c r="E5810" s="111" t="str">
        <f t="shared" ca="1" si="90"/>
        <v/>
      </c>
      <c r="F5810" s="2" t="str">
        <f>IFERROR(VLOOKUP($I$4&amp;"--"&amp;ROW(A5804),'Clie-F'!$B$5:$Z$7000,15,0),"")</f>
        <v/>
      </c>
      <c r="G5810" s="111" t="str">
        <f>IFERROR(VLOOKUP($I$4&amp;"--"&amp;ROW(A5804),'Clie-F'!$B$5:$Z$7000,13,0),"")</f>
        <v/>
      </c>
    </row>
    <row r="5811" spans="2:7" ht="30" customHeight="1" x14ac:dyDescent="0.3">
      <c r="B5811" s="113">
        <v>5805</v>
      </c>
      <c r="C5811" s="111"/>
      <c r="D5811" s="112"/>
      <c r="E5811" s="111" t="str">
        <f t="shared" ca="1" si="90"/>
        <v/>
      </c>
      <c r="F5811" s="2" t="str">
        <f>IFERROR(VLOOKUP($I$4&amp;"--"&amp;ROW(A5805),'Clie-F'!$B$5:$Z$7000,15,0),"")</f>
        <v/>
      </c>
      <c r="G5811" s="111" t="str">
        <f>IFERROR(VLOOKUP($I$4&amp;"--"&amp;ROW(A5805),'Clie-F'!$B$5:$Z$7000,13,0),"")</f>
        <v/>
      </c>
    </row>
    <row r="5812" spans="2:7" ht="30" customHeight="1" x14ac:dyDescent="0.3">
      <c r="B5812" s="113">
        <v>5806</v>
      </c>
      <c r="C5812" s="111"/>
      <c r="D5812" s="112"/>
      <c r="E5812" s="111" t="str">
        <f t="shared" ca="1" si="90"/>
        <v/>
      </c>
      <c r="F5812" s="2" t="str">
        <f>IFERROR(VLOOKUP($I$4&amp;"--"&amp;ROW(A5806),'Clie-F'!$B$5:$Z$7000,15,0),"")</f>
        <v/>
      </c>
      <c r="G5812" s="111" t="str">
        <f>IFERROR(VLOOKUP($I$4&amp;"--"&amp;ROW(A5806),'Clie-F'!$B$5:$Z$7000,13,0),"")</f>
        <v/>
      </c>
    </row>
    <row r="5813" spans="2:7" ht="30" customHeight="1" x14ac:dyDescent="0.3">
      <c r="B5813" s="113">
        <v>5807</v>
      </c>
      <c r="C5813" s="111"/>
      <c r="D5813" s="112"/>
      <c r="E5813" s="111" t="str">
        <f t="shared" ca="1" si="90"/>
        <v/>
      </c>
      <c r="F5813" s="2" t="str">
        <f>IFERROR(VLOOKUP($I$4&amp;"--"&amp;ROW(A5807),'Clie-F'!$B$5:$Z$7000,15,0),"")</f>
        <v/>
      </c>
      <c r="G5813" s="111" t="str">
        <f>IFERROR(VLOOKUP($I$4&amp;"--"&amp;ROW(A5807),'Clie-F'!$B$5:$Z$7000,13,0),"")</f>
        <v/>
      </c>
    </row>
    <row r="5814" spans="2:7" ht="30" customHeight="1" x14ac:dyDescent="0.3">
      <c r="B5814" s="113">
        <v>5808</v>
      </c>
      <c r="C5814" s="111"/>
      <c r="D5814" s="112"/>
      <c r="E5814" s="111" t="str">
        <f t="shared" ca="1" si="90"/>
        <v/>
      </c>
      <c r="F5814" s="2" t="str">
        <f>IFERROR(VLOOKUP($I$4&amp;"--"&amp;ROW(A5808),'Clie-F'!$B$5:$Z$7000,15,0),"")</f>
        <v/>
      </c>
      <c r="G5814" s="111" t="str">
        <f>IFERROR(VLOOKUP($I$4&amp;"--"&amp;ROW(A5808),'Clie-F'!$B$5:$Z$7000,13,0),"")</f>
        <v/>
      </c>
    </row>
    <row r="5815" spans="2:7" ht="30" customHeight="1" x14ac:dyDescent="0.3">
      <c r="B5815" s="113">
        <v>5809</v>
      </c>
      <c r="C5815" s="111"/>
      <c r="D5815" s="112"/>
      <c r="E5815" s="111" t="str">
        <f t="shared" ca="1" si="90"/>
        <v/>
      </c>
      <c r="F5815" s="2" t="str">
        <f>IFERROR(VLOOKUP($I$4&amp;"--"&amp;ROW(A5809),'Clie-F'!$B$5:$Z$7000,15,0),"")</f>
        <v/>
      </c>
      <c r="G5815" s="111" t="str">
        <f>IFERROR(VLOOKUP($I$4&amp;"--"&amp;ROW(A5809),'Clie-F'!$B$5:$Z$7000,13,0),"")</f>
        <v/>
      </c>
    </row>
    <row r="5816" spans="2:7" ht="30" customHeight="1" x14ac:dyDescent="0.3">
      <c r="B5816" s="113">
        <v>5810</v>
      </c>
      <c r="C5816" s="111"/>
      <c r="D5816" s="112"/>
      <c r="E5816" s="111" t="str">
        <f t="shared" ca="1" si="90"/>
        <v/>
      </c>
      <c r="F5816" s="2" t="str">
        <f>IFERROR(VLOOKUP($I$4&amp;"--"&amp;ROW(A5810),'Clie-F'!$B$5:$Z$7000,15,0),"")</f>
        <v/>
      </c>
      <c r="G5816" s="111" t="str">
        <f>IFERROR(VLOOKUP($I$4&amp;"--"&amp;ROW(A5810),'Clie-F'!$B$5:$Z$7000,13,0),"")</f>
        <v/>
      </c>
    </row>
    <row r="5817" spans="2:7" ht="30" customHeight="1" x14ac:dyDescent="0.3">
      <c r="B5817" s="113">
        <v>5811</v>
      </c>
      <c r="C5817" s="111"/>
      <c r="D5817" s="112"/>
      <c r="E5817" s="111" t="str">
        <f t="shared" ca="1" si="90"/>
        <v/>
      </c>
      <c r="F5817" s="2" t="str">
        <f>IFERROR(VLOOKUP($I$4&amp;"--"&amp;ROW(A5811),'Clie-F'!$B$5:$Z$7000,15,0),"")</f>
        <v/>
      </c>
      <c r="G5817" s="111" t="str">
        <f>IFERROR(VLOOKUP($I$4&amp;"--"&amp;ROW(A5811),'Clie-F'!$B$5:$Z$7000,13,0),"")</f>
        <v/>
      </c>
    </row>
    <row r="5818" spans="2:7" ht="30" customHeight="1" x14ac:dyDescent="0.3">
      <c r="B5818" s="113">
        <v>5812</v>
      </c>
      <c r="C5818" s="111"/>
      <c r="D5818" s="112"/>
      <c r="E5818" s="111" t="str">
        <f t="shared" ca="1" si="90"/>
        <v/>
      </c>
      <c r="F5818" s="2" t="str">
        <f>IFERROR(VLOOKUP($I$4&amp;"--"&amp;ROW(A5812),'Clie-F'!$B$5:$Z$7000,15,0),"")</f>
        <v/>
      </c>
      <c r="G5818" s="111" t="str">
        <f>IFERROR(VLOOKUP($I$4&amp;"--"&amp;ROW(A5812),'Clie-F'!$B$5:$Z$7000,13,0),"")</f>
        <v/>
      </c>
    </row>
    <row r="5819" spans="2:7" ht="30" customHeight="1" x14ac:dyDescent="0.3">
      <c r="B5819" s="113">
        <v>5813</v>
      </c>
      <c r="C5819" s="111"/>
      <c r="D5819" s="112"/>
      <c r="E5819" s="111" t="str">
        <f t="shared" ca="1" si="90"/>
        <v/>
      </c>
      <c r="F5819" s="2" t="str">
        <f>IFERROR(VLOOKUP($I$4&amp;"--"&amp;ROW(A5813),'Clie-F'!$B$5:$Z$7000,15,0),"")</f>
        <v/>
      </c>
      <c r="G5819" s="111" t="str">
        <f>IFERROR(VLOOKUP($I$4&amp;"--"&amp;ROW(A5813),'Clie-F'!$B$5:$Z$7000,13,0),"")</f>
        <v/>
      </c>
    </row>
    <row r="5820" spans="2:7" ht="30" customHeight="1" x14ac:dyDescent="0.3">
      <c r="B5820" s="113">
        <v>5814</v>
      </c>
      <c r="C5820" s="111"/>
      <c r="D5820" s="112"/>
      <c r="E5820" s="111" t="str">
        <f t="shared" ca="1" si="90"/>
        <v/>
      </c>
      <c r="F5820" s="2" t="str">
        <f>IFERROR(VLOOKUP($I$4&amp;"--"&amp;ROW(A5814),'Clie-F'!$B$5:$Z$7000,15,0),"")</f>
        <v/>
      </c>
      <c r="G5820" s="111" t="str">
        <f>IFERROR(VLOOKUP($I$4&amp;"--"&amp;ROW(A5814),'Clie-F'!$B$5:$Z$7000,13,0),"")</f>
        <v/>
      </c>
    </row>
    <row r="5821" spans="2:7" ht="30" customHeight="1" x14ac:dyDescent="0.3">
      <c r="B5821" s="113">
        <v>5815</v>
      </c>
      <c r="C5821" s="111"/>
      <c r="D5821" s="112"/>
      <c r="E5821" s="111" t="str">
        <f t="shared" ca="1" si="90"/>
        <v/>
      </c>
      <c r="F5821" s="2" t="str">
        <f>IFERROR(VLOOKUP($I$4&amp;"--"&amp;ROW(A5815),'Clie-F'!$B$5:$Z$7000,15,0),"")</f>
        <v/>
      </c>
      <c r="G5821" s="111" t="str">
        <f>IFERROR(VLOOKUP($I$4&amp;"--"&amp;ROW(A5815),'Clie-F'!$B$5:$Z$7000,13,0),"")</f>
        <v/>
      </c>
    </row>
    <row r="5822" spans="2:7" ht="30" customHeight="1" x14ac:dyDescent="0.3">
      <c r="B5822" s="113">
        <v>5816</v>
      </c>
      <c r="C5822" s="111"/>
      <c r="D5822" s="112"/>
      <c r="E5822" s="111" t="str">
        <f t="shared" ca="1" si="90"/>
        <v/>
      </c>
      <c r="F5822" s="2" t="str">
        <f>IFERROR(VLOOKUP($I$4&amp;"--"&amp;ROW(A5816),'Clie-F'!$B$5:$Z$7000,15,0),"")</f>
        <v/>
      </c>
      <c r="G5822" s="111" t="str">
        <f>IFERROR(VLOOKUP($I$4&amp;"--"&amp;ROW(A5816),'Clie-F'!$B$5:$Z$7000,13,0),"")</f>
        <v/>
      </c>
    </row>
    <row r="5823" spans="2:7" ht="30" customHeight="1" x14ac:dyDescent="0.3">
      <c r="B5823" s="113">
        <v>5817</v>
      </c>
      <c r="C5823" s="111"/>
      <c r="D5823" s="112"/>
      <c r="E5823" s="111" t="str">
        <f t="shared" ref="E5823:E5886" ca="1" si="91">IF(D5823,DATEDIF(D5823,TODAY(),"Y"),"")</f>
        <v/>
      </c>
      <c r="F5823" s="2" t="str">
        <f>IFERROR(VLOOKUP($I$4&amp;"--"&amp;ROW(A5817),'Clie-F'!$B$5:$Z$7000,15,0),"")</f>
        <v/>
      </c>
      <c r="G5823" s="111" t="str">
        <f>IFERROR(VLOOKUP($I$4&amp;"--"&amp;ROW(A5817),'Clie-F'!$B$5:$Z$7000,13,0),"")</f>
        <v/>
      </c>
    </row>
    <row r="5824" spans="2:7" ht="30" customHeight="1" x14ac:dyDescent="0.3">
      <c r="B5824" s="113">
        <v>5818</v>
      </c>
      <c r="C5824" s="111"/>
      <c r="D5824" s="112"/>
      <c r="E5824" s="111" t="str">
        <f t="shared" ca="1" si="91"/>
        <v/>
      </c>
      <c r="F5824" s="2" t="str">
        <f>IFERROR(VLOOKUP($I$4&amp;"--"&amp;ROW(A5818),'Clie-F'!$B$5:$Z$7000,15,0),"")</f>
        <v/>
      </c>
      <c r="G5824" s="111" t="str">
        <f>IFERROR(VLOOKUP($I$4&amp;"--"&amp;ROW(A5818),'Clie-F'!$B$5:$Z$7000,13,0),"")</f>
        <v/>
      </c>
    </row>
    <row r="5825" spans="2:7" ht="30" customHeight="1" x14ac:dyDescent="0.3">
      <c r="B5825" s="113">
        <v>5819</v>
      </c>
      <c r="C5825" s="111"/>
      <c r="D5825" s="112"/>
      <c r="E5825" s="111" t="str">
        <f t="shared" ca="1" si="91"/>
        <v/>
      </c>
      <c r="F5825" s="2" t="str">
        <f>IFERROR(VLOOKUP($I$4&amp;"--"&amp;ROW(A5819),'Clie-F'!$B$5:$Z$7000,15,0),"")</f>
        <v/>
      </c>
      <c r="G5825" s="111" t="str">
        <f>IFERROR(VLOOKUP($I$4&amp;"--"&amp;ROW(A5819),'Clie-F'!$B$5:$Z$7000,13,0),"")</f>
        <v/>
      </c>
    </row>
    <row r="5826" spans="2:7" ht="30" customHeight="1" x14ac:dyDescent="0.3">
      <c r="B5826" s="113">
        <v>5820</v>
      </c>
      <c r="C5826" s="111"/>
      <c r="D5826" s="112"/>
      <c r="E5826" s="111" t="str">
        <f t="shared" ca="1" si="91"/>
        <v/>
      </c>
      <c r="F5826" s="2" t="str">
        <f>IFERROR(VLOOKUP($I$4&amp;"--"&amp;ROW(A5820),'Clie-F'!$B$5:$Z$7000,15,0),"")</f>
        <v/>
      </c>
      <c r="G5826" s="111" t="str">
        <f>IFERROR(VLOOKUP($I$4&amp;"--"&amp;ROW(A5820),'Clie-F'!$B$5:$Z$7000,13,0),"")</f>
        <v/>
      </c>
    </row>
    <row r="5827" spans="2:7" ht="30" customHeight="1" x14ac:dyDescent="0.3">
      <c r="B5827" s="113">
        <v>5821</v>
      </c>
      <c r="C5827" s="111"/>
      <c r="D5827" s="112"/>
      <c r="E5827" s="111" t="str">
        <f t="shared" ca="1" si="91"/>
        <v/>
      </c>
      <c r="F5827" s="2" t="str">
        <f>IFERROR(VLOOKUP($I$4&amp;"--"&amp;ROW(A5821),'Clie-F'!$B$5:$Z$7000,15,0),"")</f>
        <v/>
      </c>
      <c r="G5827" s="111" t="str">
        <f>IFERROR(VLOOKUP($I$4&amp;"--"&amp;ROW(A5821),'Clie-F'!$B$5:$Z$7000,13,0),"")</f>
        <v/>
      </c>
    </row>
    <row r="5828" spans="2:7" ht="30" customHeight="1" x14ac:dyDescent="0.3">
      <c r="B5828" s="113">
        <v>5822</v>
      </c>
      <c r="C5828" s="111"/>
      <c r="D5828" s="112"/>
      <c r="E5828" s="111" t="str">
        <f t="shared" ca="1" si="91"/>
        <v/>
      </c>
      <c r="F5828" s="2" t="str">
        <f>IFERROR(VLOOKUP($I$4&amp;"--"&amp;ROW(A5822),'Clie-F'!$B$5:$Z$7000,15,0),"")</f>
        <v/>
      </c>
      <c r="G5828" s="111" t="str">
        <f>IFERROR(VLOOKUP($I$4&amp;"--"&amp;ROW(A5822),'Clie-F'!$B$5:$Z$7000,13,0),"")</f>
        <v/>
      </c>
    </row>
    <row r="5829" spans="2:7" ht="30" customHeight="1" x14ac:dyDescent="0.3">
      <c r="B5829" s="113">
        <v>5823</v>
      </c>
      <c r="C5829" s="111"/>
      <c r="D5829" s="112"/>
      <c r="E5829" s="111" t="str">
        <f t="shared" ca="1" si="91"/>
        <v/>
      </c>
      <c r="F5829" s="2" t="str">
        <f>IFERROR(VLOOKUP($I$4&amp;"--"&amp;ROW(A5823),'Clie-F'!$B$5:$Z$7000,15,0),"")</f>
        <v/>
      </c>
      <c r="G5829" s="111" t="str">
        <f>IFERROR(VLOOKUP($I$4&amp;"--"&amp;ROW(A5823),'Clie-F'!$B$5:$Z$7000,13,0),"")</f>
        <v/>
      </c>
    </row>
    <row r="5830" spans="2:7" ht="30" customHeight="1" x14ac:dyDescent="0.3">
      <c r="B5830" s="113">
        <v>5824</v>
      </c>
      <c r="C5830" s="111"/>
      <c r="D5830" s="112"/>
      <c r="E5830" s="111" t="str">
        <f t="shared" ca="1" si="91"/>
        <v/>
      </c>
      <c r="F5830" s="2" t="str">
        <f>IFERROR(VLOOKUP($I$4&amp;"--"&amp;ROW(A5824),'Clie-F'!$B$5:$Z$7000,15,0),"")</f>
        <v/>
      </c>
      <c r="G5830" s="111" t="str">
        <f>IFERROR(VLOOKUP($I$4&amp;"--"&amp;ROW(A5824),'Clie-F'!$B$5:$Z$7000,13,0),"")</f>
        <v/>
      </c>
    </row>
    <row r="5831" spans="2:7" ht="30" customHeight="1" x14ac:dyDescent="0.3">
      <c r="B5831" s="113">
        <v>5825</v>
      </c>
      <c r="C5831" s="111"/>
      <c r="D5831" s="112"/>
      <c r="E5831" s="111" t="str">
        <f t="shared" ca="1" si="91"/>
        <v/>
      </c>
      <c r="F5831" s="2" t="str">
        <f>IFERROR(VLOOKUP($I$4&amp;"--"&amp;ROW(A5825),'Clie-F'!$B$5:$Z$7000,15,0),"")</f>
        <v/>
      </c>
      <c r="G5831" s="111" t="str">
        <f>IFERROR(VLOOKUP($I$4&amp;"--"&amp;ROW(A5825),'Clie-F'!$B$5:$Z$7000,13,0),"")</f>
        <v/>
      </c>
    </row>
    <row r="5832" spans="2:7" ht="30" customHeight="1" x14ac:dyDescent="0.3">
      <c r="B5832" s="113">
        <v>5826</v>
      </c>
      <c r="C5832" s="111"/>
      <c r="D5832" s="112"/>
      <c r="E5832" s="111" t="str">
        <f t="shared" ca="1" si="91"/>
        <v/>
      </c>
      <c r="F5832" s="2" t="str">
        <f>IFERROR(VLOOKUP($I$4&amp;"--"&amp;ROW(A5826),'Clie-F'!$B$5:$Z$7000,15,0),"")</f>
        <v/>
      </c>
      <c r="G5832" s="111" t="str">
        <f>IFERROR(VLOOKUP($I$4&amp;"--"&amp;ROW(A5826),'Clie-F'!$B$5:$Z$7000,13,0),"")</f>
        <v/>
      </c>
    </row>
    <row r="5833" spans="2:7" ht="30" customHeight="1" x14ac:dyDescent="0.3">
      <c r="B5833" s="113">
        <v>5827</v>
      </c>
      <c r="C5833" s="111"/>
      <c r="D5833" s="112"/>
      <c r="E5833" s="111" t="str">
        <f t="shared" ca="1" si="91"/>
        <v/>
      </c>
      <c r="F5833" s="2" t="str">
        <f>IFERROR(VLOOKUP($I$4&amp;"--"&amp;ROW(A5827),'Clie-F'!$B$5:$Z$7000,15,0),"")</f>
        <v/>
      </c>
      <c r="G5833" s="111" t="str">
        <f>IFERROR(VLOOKUP($I$4&amp;"--"&amp;ROW(A5827),'Clie-F'!$B$5:$Z$7000,13,0),"")</f>
        <v/>
      </c>
    </row>
    <row r="5834" spans="2:7" ht="30" customHeight="1" x14ac:dyDescent="0.3">
      <c r="B5834" s="113">
        <v>5828</v>
      </c>
      <c r="C5834" s="111"/>
      <c r="D5834" s="112"/>
      <c r="E5834" s="111" t="str">
        <f t="shared" ca="1" si="91"/>
        <v/>
      </c>
      <c r="F5834" s="2" t="str">
        <f>IFERROR(VLOOKUP($I$4&amp;"--"&amp;ROW(A5828),'Clie-F'!$B$5:$Z$7000,15,0),"")</f>
        <v/>
      </c>
      <c r="G5834" s="111" t="str">
        <f>IFERROR(VLOOKUP($I$4&amp;"--"&amp;ROW(A5828),'Clie-F'!$B$5:$Z$7000,13,0),"")</f>
        <v/>
      </c>
    </row>
    <row r="5835" spans="2:7" ht="30" customHeight="1" x14ac:dyDescent="0.3">
      <c r="B5835" s="113">
        <v>5829</v>
      </c>
      <c r="C5835" s="111"/>
      <c r="D5835" s="112"/>
      <c r="E5835" s="111" t="str">
        <f t="shared" ca="1" si="91"/>
        <v/>
      </c>
      <c r="F5835" s="2" t="str">
        <f>IFERROR(VLOOKUP($I$4&amp;"--"&amp;ROW(A5829),'Clie-F'!$B$5:$Z$7000,15,0),"")</f>
        <v/>
      </c>
      <c r="G5835" s="111" t="str">
        <f>IFERROR(VLOOKUP($I$4&amp;"--"&amp;ROW(A5829),'Clie-F'!$B$5:$Z$7000,13,0),"")</f>
        <v/>
      </c>
    </row>
    <row r="5836" spans="2:7" ht="30" customHeight="1" x14ac:dyDescent="0.3">
      <c r="B5836" s="113">
        <v>5830</v>
      </c>
      <c r="C5836" s="111"/>
      <c r="D5836" s="112"/>
      <c r="E5836" s="111" t="str">
        <f t="shared" ca="1" si="91"/>
        <v/>
      </c>
      <c r="F5836" s="2" t="str">
        <f>IFERROR(VLOOKUP($I$4&amp;"--"&amp;ROW(A5830),'Clie-F'!$B$5:$Z$7000,15,0),"")</f>
        <v/>
      </c>
      <c r="G5836" s="111" t="str">
        <f>IFERROR(VLOOKUP($I$4&amp;"--"&amp;ROW(A5830),'Clie-F'!$B$5:$Z$7000,13,0),"")</f>
        <v/>
      </c>
    </row>
    <row r="5837" spans="2:7" ht="30" customHeight="1" x14ac:dyDescent="0.3">
      <c r="B5837" s="113">
        <v>5831</v>
      </c>
      <c r="C5837" s="111"/>
      <c r="D5837" s="112"/>
      <c r="E5837" s="111" t="str">
        <f t="shared" ca="1" si="91"/>
        <v/>
      </c>
      <c r="F5837" s="2" t="str">
        <f>IFERROR(VLOOKUP($I$4&amp;"--"&amp;ROW(A5831),'Clie-F'!$B$5:$Z$7000,15,0),"")</f>
        <v/>
      </c>
      <c r="G5837" s="111" t="str">
        <f>IFERROR(VLOOKUP($I$4&amp;"--"&amp;ROW(A5831),'Clie-F'!$B$5:$Z$7000,13,0),"")</f>
        <v/>
      </c>
    </row>
    <row r="5838" spans="2:7" ht="30" customHeight="1" x14ac:dyDescent="0.3">
      <c r="B5838" s="113">
        <v>5832</v>
      </c>
      <c r="C5838" s="111"/>
      <c r="D5838" s="112"/>
      <c r="E5838" s="111" t="str">
        <f t="shared" ca="1" si="91"/>
        <v/>
      </c>
      <c r="F5838" s="2" t="str">
        <f>IFERROR(VLOOKUP($I$4&amp;"--"&amp;ROW(A5832),'Clie-F'!$B$5:$Z$7000,15,0),"")</f>
        <v/>
      </c>
      <c r="G5838" s="111" t="str">
        <f>IFERROR(VLOOKUP($I$4&amp;"--"&amp;ROW(A5832),'Clie-F'!$B$5:$Z$7000,13,0),"")</f>
        <v/>
      </c>
    </row>
    <row r="5839" spans="2:7" ht="30" customHeight="1" x14ac:dyDescent="0.3">
      <c r="B5839" s="113">
        <v>5833</v>
      </c>
      <c r="C5839" s="111"/>
      <c r="D5839" s="112"/>
      <c r="E5839" s="111" t="str">
        <f t="shared" ca="1" si="91"/>
        <v/>
      </c>
      <c r="F5839" s="2" t="str">
        <f>IFERROR(VLOOKUP($I$4&amp;"--"&amp;ROW(A5833),'Clie-F'!$B$5:$Z$7000,15,0),"")</f>
        <v/>
      </c>
      <c r="G5839" s="111" t="str">
        <f>IFERROR(VLOOKUP($I$4&amp;"--"&amp;ROW(A5833),'Clie-F'!$B$5:$Z$7000,13,0),"")</f>
        <v/>
      </c>
    </row>
    <row r="5840" spans="2:7" ht="30" customHeight="1" x14ac:dyDescent="0.3">
      <c r="B5840" s="113">
        <v>5834</v>
      </c>
      <c r="C5840" s="111"/>
      <c r="D5840" s="112"/>
      <c r="E5840" s="111" t="str">
        <f t="shared" ca="1" si="91"/>
        <v/>
      </c>
      <c r="F5840" s="2" t="str">
        <f>IFERROR(VLOOKUP($I$4&amp;"--"&amp;ROW(A5834),'Clie-F'!$B$5:$Z$7000,15,0),"")</f>
        <v/>
      </c>
      <c r="G5840" s="111" t="str">
        <f>IFERROR(VLOOKUP($I$4&amp;"--"&amp;ROW(A5834),'Clie-F'!$B$5:$Z$7000,13,0),"")</f>
        <v/>
      </c>
    </row>
    <row r="5841" spans="2:7" ht="30" customHeight="1" x14ac:dyDescent="0.3">
      <c r="B5841" s="113">
        <v>5835</v>
      </c>
      <c r="C5841" s="111"/>
      <c r="D5841" s="112"/>
      <c r="E5841" s="111" t="str">
        <f t="shared" ca="1" si="91"/>
        <v/>
      </c>
      <c r="F5841" s="2" t="str">
        <f>IFERROR(VLOOKUP($I$4&amp;"--"&amp;ROW(A5835),'Clie-F'!$B$5:$Z$7000,15,0),"")</f>
        <v/>
      </c>
      <c r="G5841" s="111" t="str">
        <f>IFERROR(VLOOKUP($I$4&amp;"--"&amp;ROW(A5835),'Clie-F'!$B$5:$Z$7000,13,0),"")</f>
        <v/>
      </c>
    </row>
    <row r="5842" spans="2:7" ht="30" customHeight="1" x14ac:dyDescent="0.3">
      <c r="B5842" s="113">
        <v>5836</v>
      </c>
      <c r="C5842" s="111"/>
      <c r="D5842" s="112"/>
      <c r="E5842" s="111" t="str">
        <f t="shared" ca="1" si="91"/>
        <v/>
      </c>
      <c r="F5842" s="2" t="str">
        <f>IFERROR(VLOOKUP($I$4&amp;"--"&amp;ROW(A5836),'Clie-F'!$B$5:$Z$7000,15,0),"")</f>
        <v/>
      </c>
      <c r="G5842" s="111" t="str">
        <f>IFERROR(VLOOKUP($I$4&amp;"--"&amp;ROW(A5836),'Clie-F'!$B$5:$Z$7000,13,0),"")</f>
        <v/>
      </c>
    </row>
    <row r="5843" spans="2:7" ht="30" customHeight="1" x14ac:dyDescent="0.3">
      <c r="B5843" s="113">
        <v>5837</v>
      </c>
      <c r="C5843" s="111"/>
      <c r="D5843" s="112"/>
      <c r="E5843" s="111" t="str">
        <f t="shared" ca="1" si="91"/>
        <v/>
      </c>
      <c r="F5843" s="2" t="str">
        <f>IFERROR(VLOOKUP($I$4&amp;"--"&amp;ROW(A5837),'Clie-F'!$B$5:$Z$7000,15,0),"")</f>
        <v/>
      </c>
      <c r="G5843" s="111" t="str">
        <f>IFERROR(VLOOKUP($I$4&amp;"--"&amp;ROW(A5837),'Clie-F'!$B$5:$Z$7000,13,0),"")</f>
        <v/>
      </c>
    </row>
    <row r="5844" spans="2:7" ht="30" customHeight="1" x14ac:dyDescent="0.3">
      <c r="B5844" s="113">
        <v>5838</v>
      </c>
      <c r="C5844" s="111"/>
      <c r="D5844" s="112"/>
      <c r="E5844" s="111" t="str">
        <f t="shared" ca="1" si="91"/>
        <v/>
      </c>
      <c r="F5844" s="2" t="str">
        <f>IFERROR(VLOOKUP($I$4&amp;"--"&amp;ROW(A5838),'Clie-F'!$B$5:$Z$7000,15,0),"")</f>
        <v/>
      </c>
      <c r="G5844" s="111" t="str">
        <f>IFERROR(VLOOKUP($I$4&amp;"--"&amp;ROW(A5838),'Clie-F'!$B$5:$Z$7000,13,0),"")</f>
        <v/>
      </c>
    </row>
    <row r="5845" spans="2:7" ht="30" customHeight="1" x14ac:dyDescent="0.3">
      <c r="B5845" s="113">
        <v>5839</v>
      </c>
      <c r="C5845" s="111"/>
      <c r="D5845" s="112"/>
      <c r="E5845" s="111" t="str">
        <f t="shared" ca="1" si="91"/>
        <v/>
      </c>
      <c r="F5845" s="2" t="str">
        <f>IFERROR(VLOOKUP($I$4&amp;"--"&amp;ROW(A5839),'Clie-F'!$B$5:$Z$7000,15,0),"")</f>
        <v/>
      </c>
      <c r="G5845" s="111" t="str">
        <f>IFERROR(VLOOKUP($I$4&amp;"--"&amp;ROW(A5839),'Clie-F'!$B$5:$Z$7000,13,0),"")</f>
        <v/>
      </c>
    </row>
    <row r="5846" spans="2:7" ht="30" customHeight="1" x14ac:dyDescent="0.3">
      <c r="B5846" s="113">
        <v>5840</v>
      </c>
      <c r="C5846" s="111"/>
      <c r="D5846" s="112"/>
      <c r="E5846" s="111" t="str">
        <f t="shared" ca="1" si="91"/>
        <v/>
      </c>
      <c r="F5846" s="2" t="str">
        <f>IFERROR(VLOOKUP($I$4&amp;"--"&amp;ROW(A5840),'Clie-F'!$B$5:$Z$7000,15,0),"")</f>
        <v/>
      </c>
      <c r="G5846" s="111" t="str">
        <f>IFERROR(VLOOKUP($I$4&amp;"--"&amp;ROW(A5840),'Clie-F'!$B$5:$Z$7000,13,0),"")</f>
        <v/>
      </c>
    </row>
    <row r="5847" spans="2:7" ht="30" customHeight="1" x14ac:dyDescent="0.3">
      <c r="B5847" s="113">
        <v>5841</v>
      </c>
      <c r="C5847" s="111"/>
      <c r="D5847" s="112"/>
      <c r="E5847" s="111" t="str">
        <f t="shared" ca="1" si="91"/>
        <v/>
      </c>
      <c r="F5847" s="2" t="str">
        <f>IFERROR(VLOOKUP($I$4&amp;"--"&amp;ROW(A5841),'Clie-F'!$B$5:$Z$7000,15,0),"")</f>
        <v/>
      </c>
      <c r="G5847" s="111" t="str">
        <f>IFERROR(VLOOKUP($I$4&amp;"--"&amp;ROW(A5841),'Clie-F'!$B$5:$Z$7000,13,0),"")</f>
        <v/>
      </c>
    </row>
    <row r="5848" spans="2:7" ht="30" customHeight="1" x14ac:dyDescent="0.3">
      <c r="B5848" s="113">
        <v>5842</v>
      </c>
      <c r="C5848" s="111"/>
      <c r="D5848" s="112"/>
      <c r="E5848" s="111" t="str">
        <f t="shared" ca="1" si="91"/>
        <v/>
      </c>
      <c r="F5848" s="2" t="str">
        <f>IFERROR(VLOOKUP($I$4&amp;"--"&amp;ROW(A5842),'Clie-F'!$B$5:$Z$7000,15,0),"")</f>
        <v/>
      </c>
      <c r="G5848" s="111" t="str">
        <f>IFERROR(VLOOKUP($I$4&amp;"--"&amp;ROW(A5842),'Clie-F'!$B$5:$Z$7000,13,0),"")</f>
        <v/>
      </c>
    </row>
    <row r="5849" spans="2:7" ht="30" customHeight="1" x14ac:dyDescent="0.3">
      <c r="B5849" s="113">
        <v>5843</v>
      </c>
      <c r="C5849" s="111"/>
      <c r="D5849" s="112"/>
      <c r="E5849" s="111" t="str">
        <f t="shared" ca="1" si="91"/>
        <v/>
      </c>
      <c r="F5849" s="2" t="str">
        <f>IFERROR(VLOOKUP($I$4&amp;"--"&amp;ROW(A5843),'Clie-F'!$B$5:$Z$7000,15,0),"")</f>
        <v/>
      </c>
      <c r="G5849" s="111" t="str">
        <f>IFERROR(VLOOKUP($I$4&amp;"--"&amp;ROW(A5843),'Clie-F'!$B$5:$Z$7000,13,0),"")</f>
        <v/>
      </c>
    </row>
    <row r="5850" spans="2:7" ht="30" customHeight="1" x14ac:dyDescent="0.3">
      <c r="B5850" s="113">
        <v>5844</v>
      </c>
      <c r="C5850" s="111"/>
      <c r="D5850" s="112"/>
      <c r="E5850" s="111" t="str">
        <f t="shared" ca="1" si="91"/>
        <v/>
      </c>
      <c r="F5850" s="2" t="str">
        <f>IFERROR(VLOOKUP($I$4&amp;"--"&amp;ROW(A5844),'Clie-F'!$B$5:$Z$7000,15,0),"")</f>
        <v/>
      </c>
      <c r="G5850" s="111" t="str">
        <f>IFERROR(VLOOKUP($I$4&amp;"--"&amp;ROW(A5844),'Clie-F'!$B$5:$Z$7000,13,0),"")</f>
        <v/>
      </c>
    </row>
    <row r="5851" spans="2:7" ht="30" customHeight="1" x14ac:dyDescent="0.3">
      <c r="B5851" s="113">
        <v>5845</v>
      </c>
      <c r="C5851" s="111"/>
      <c r="D5851" s="112"/>
      <c r="E5851" s="111" t="str">
        <f t="shared" ca="1" si="91"/>
        <v/>
      </c>
      <c r="F5851" s="2" t="str">
        <f>IFERROR(VLOOKUP($I$4&amp;"--"&amp;ROW(A5845),'Clie-F'!$B$5:$Z$7000,15,0),"")</f>
        <v/>
      </c>
      <c r="G5851" s="111" t="str">
        <f>IFERROR(VLOOKUP($I$4&amp;"--"&amp;ROW(A5845),'Clie-F'!$B$5:$Z$7000,13,0),"")</f>
        <v/>
      </c>
    </row>
    <row r="5852" spans="2:7" ht="30" customHeight="1" x14ac:dyDescent="0.3">
      <c r="B5852" s="113">
        <v>5846</v>
      </c>
      <c r="C5852" s="111"/>
      <c r="D5852" s="112"/>
      <c r="E5852" s="111" t="str">
        <f t="shared" ca="1" si="91"/>
        <v/>
      </c>
      <c r="F5852" s="2" t="str">
        <f>IFERROR(VLOOKUP($I$4&amp;"--"&amp;ROW(A5846),'Clie-F'!$B$5:$Z$7000,15,0),"")</f>
        <v/>
      </c>
      <c r="G5852" s="111" t="str">
        <f>IFERROR(VLOOKUP($I$4&amp;"--"&amp;ROW(A5846),'Clie-F'!$B$5:$Z$7000,13,0),"")</f>
        <v/>
      </c>
    </row>
    <row r="5853" spans="2:7" ht="30" customHeight="1" x14ac:dyDescent="0.3">
      <c r="B5853" s="113">
        <v>5847</v>
      </c>
      <c r="C5853" s="111"/>
      <c r="D5853" s="112"/>
      <c r="E5853" s="111" t="str">
        <f t="shared" ca="1" si="91"/>
        <v/>
      </c>
      <c r="F5853" s="2" t="str">
        <f>IFERROR(VLOOKUP($I$4&amp;"--"&amp;ROW(A5847),'Clie-F'!$B$5:$Z$7000,15,0),"")</f>
        <v/>
      </c>
      <c r="G5853" s="111" t="str">
        <f>IFERROR(VLOOKUP($I$4&amp;"--"&amp;ROW(A5847),'Clie-F'!$B$5:$Z$7000,13,0),"")</f>
        <v/>
      </c>
    </row>
    <row r="5854" spans="2:7" ht="30" customHeight="1" x14ac:dyDescent="0.3">
      <c r="B5854" s="113">
        <v>5848</v>
      </c>
      <c r="C5854" s="111"/>
      <c r="D5854" s="112"/>
      <c r="E5854" s="111" t="str">
        <f t="shared" ca="1" si="91"/>
        <v/>
      </c>
      <c r="F5854" s="2" t="str">
        <f>IFERROR(VLOOKUP($I$4&amp;"--"&amp;ROW(A5848),'Clie-F'!$B$5:$Z$7000,15,0),"")</f>
        <v/>
      </c>
      <c r="G5854" s="111" t="str">
        <f>IFERROR(VLOOKUP($I$4&amp;"--"&amp;ROW(A5848),'Clie-F'!$B$5:$Z$7000,13,0),"")</f>
        <v/>
      </c>
    </row>
    <row r="5855" spans="2:7" ht="30" customHeight="1" x14ac:dyDescent="0.3">
      <c r="B5855" s="113">
        <v>5849</v>
      </c>
      <c r="C5855" s="111"/>
      <c r="D5855" s="112"/>
      <c r="E5855" s="111" t="str">
        <f t="shared" ca="1" si="91"/>
        <v/>
      </c>
      <c r="F5855" s="2" t="str">
        <f>IFERROR(VLOOKUP($I$4&amp;"--"&amp;ROW(A5849),'Clie-F'!$B$5:$Z$7000,15,0),"")</f>
        <v/>
      </c>
      <c r="G5855" s="111" t="str">
        <f>IFERROR(VLOOKUP($I$4&amp;"--"&amp;ROW(A5849),'Clie-F'!$B$5:$Z$7000,13,0),"")</f>
        <v/>
      </c>
    </row>
    <row r="5856" spans="2:7" ht="30" customHeight="1" x14ac:dyDescent="0.3">
      <c r="B5856" s="113">
        <v>5850</v>
      </c>
      <c r="C5856" s="111"/>
      <c r="D5856" s="112"/>
      <c r="E5856" s="111" t="str">
        <f t="shared" ca="1" si="91"/>
        <v/>
      </c>
      <c r="F5856" s="2" t="str">
        <f>IFERROR(VLOOKUP($I$4&amp;"--"&amp;ROW(A5850),'Clie-F'!$B$5:$Z$7000,15,0),"")</f>
        <v/>
      </c>
      <c r="G5856" s="111" t="str">
        <f>IFERROR(VLOOKUP($I$4&amp;"--"&amp;ROW(A5850),'Clie-F'!$B$5:$Z$7000,13,0),"")</f>
        <v/>
      </c>
    </row>
    <row r="5857" spans="2:7" ht="30" customHeight="1" x14ac:dyDescent="0.3">
      <c r="B5857" s="113">
        <v>5851</v>
      </c>
      <c r="C5857" s="111"/>
      <c r="D5857" s="112"/>
      <c r="E5857" s="111" t="str">
        <f t="shared" ca="1" si="91"/>
        <v/>
      </c>
      <c r="F5857" s="2" t="str">
        <f>IFERROR(VLOOKUP($I$4&amp;"--"&amp;ROW(A5851),'Clie-F'!$B$5:$Z$7000,15,0),"")</f>
        <v/>
      </c>
      <c r="G5857" s="111" t="str">
        <f>IFERROR(VLOOKUP($I$4&amp;"--"&amp;ROW(A5851),'Clie-F'!$B$5:$Z$7000,13,0),"")</f>
        <v/>
      </c>
    </row>
    <row r="5858" spans="2:7" ht="30" customHeight="1" x14ac:dyDescent="0.3">
      <c r="B5858" s="113">
        <v>5852</v>
      </c>
      <c r="C5858" s="111"/>
      <c r="D5858" s="112"/>
      <c r="E5858" s="111" t="str">
        <f t="shared" ca="1" si="91"/>
        <v/>
      </c>
      <c r="F5858" s="2" t="str">
        <f>IFERROR(VLOOKUP($I$4&amp;"--"&amp;ROW(A5852),'Clie-F'!$B$5:$Z$7000,15,0),"")</f>
        <v/>
      </c>
      <c r="G5858" s="111" t="str">
        <f>IFERROR(VLOOKUP($I$4&amp;"--"&amp;ROW(A5852),'Clie-F'!$B$5:$Z$7000,13,0),"")</f>
        <v/>
      </c>
    </row>
    <row r="5859" spans="2:7" ht="30" customHeight="1" x14ac:dyDescent="0.3">
      <c r="B5859" s="113">
        <v>5853</v>
      </c>
      <c r="C5859" s="111"/>
      <c r="D5859" s="112"/>
      <c r="E5859" s="111" t="str">
        <f t="shared" ca="1" si="91"/>
        <v/>
      </c>
      <c r="F5859" s="2" t="str">
        <f>IFERROR(VLOOKUP($I$4&amp;"--"&amp;ROW(A5853),'Clie-F'!$B$5:$Z$7000,15,0),"")</f>
        <v/>
      </c>
      <c r="G5859" s="111" t="str">
        <f>IFERROR(VLOOKUP($I$4&amp;"--"&amp;ROW(A5853),'Clie-F'!$B$5:$Z$7000,13,0),"")</f>
        <v/>
      </c>
    </row>
    <row r="5860" spans="2:7" ht="30" customHeight="1" x14ac:dyDescent="0.3">
      <c r="B5860" s="113">
        <v>5854</v>
      </c>
      <c r="C5860" s="111"/>
      <c r="D5860" s="112"/>
      <c r="E5860" s="111" t="str">
        <f t="shared" ca="1" si="91"/>
        <v/>
      </c>
      <c r="F5860" s="2" t="str">
        <f>IFERROR(VLOOKUP($I$4&amp;"--"&amp;ROW(A5854),'Clie-F'!$B$5:$Z$7000,15,0),"")</f>
        <v/>
      </c>
      <c r="G5860" s="111" t="str">
        <f>IFERROR(VLOOKUP($I$4&amp;"--"&amp;ROW(A5854),'Clie-F'!$B$5:$Z$7000,13,0),"")</f>
        <v/>
      </c>
    </row>
    <row r="5861" spans="2:7" ht="30" customHeight="1" x14ac:dyDescent="0.3">
      <c r="B5861" s="113">
        <v>5855</v>
      </c>
      <c r="C5861" s="111"/>
      <c r="D5861" s="112"/>
      <c r="E5861" s="111" t="str">
        <f t="shared" ca="1" si="91"/>
        <v/>
      </c>
      <c r="F5861" s="2" t="str">
        <f>IFERROR(VLOOKUP($I$4&amp;"--"&amp;ROW(A5855),'Clie-F'!$B$5:$Z$7000,15,0),"")</f>
        <v/>
      </c>
      <c r="G5861" s="111" t="str">
        <f>IFERROR(VLOOKUP($I$4&amp;"--"&amp;ROW(A5855),'Clie-F'!$B$5:$Z$7000,13,0),"")</f>
        <v/>
      </c>
    </row>
    <row r="5862" spans="2:7" ht="30" customHeight="1" x14ac:dyDescent="0.3">
      <c r="B5862" s="113">
        <v>5856</v>
      </c>
      <c r="C5862" s="111"/>
      <c r="D5862" s="112"/>
      <c r="E5862" s="111" t="str">
        <f t="shared" ca="1" si="91"/>
        <v/>
      </c>
      <c r="F5862" s="2" t="str">
        <f>IFERROR(VLOOKUP($I$4&amp;"--"&amp;ROW(A5856),'Clie-F'!$B$5:$Z$7000,15,0),"")</f>
        <v/>
      </c>
      <c r="G5862" s="111" t="str">
        <f>IFERROR(VLOOKUP($I$4&amp;"--"&amp;ROW(A5856),'Clie-F'!$B$5:$Z$7000,13,0),"")</f>
        <v/>
      </c>
    </row>
    <row r="5863" spans="2:7" ht="30" customHeight="1" x14ac:dyDescent="0.3">
      <c r="B5863" s="113">
        <v>5857</v>
      </c>
      <c r="C5863" s="111"/>
      <c r="D5863" s="112"/>
      <c r="E5863" s="111" t="str">
        <f t="shared" ca="1" si="91"/>
        <v/>
      </c>
      <c r="F5863" s="2" t="str">
        <f>IFERROR(VLOOKUP($I$4&amp;"--"&amp;ROW(A5857),'Clie-F'!$B$5:$Z$7000,15,0),"")</f>
        <v/>
      </c>
      <c r="G5863" s="111" t="str">
        <f>IFERROR(VLOOKUP($I$4&amp;"--"&amp;ROW(A5857),'Clie-F'!$B$5:$Z$7000,13,0),"")</f>
        <v/>
      </c>
    </row>
    <row r="5864" spans="2:7" ht="30" customHeight="1" x14ac:dyDescent="0.3">
      <c r="B5864" s="113">
        <v>5858</v>
      </c>
      <c r="C5864" s="111"/>
      <c r="D5864" s="112"/>
      <c r="E5864" s="111" t="str">
        <f t="shared" ca="1" si="91"/>
        <v/>
      </c>
      <c r="F5864" s="2" t="str">
        <f>IFERROR(VLOOKUP($I$4&amp;"--"&amp;ROW(A5858),'Clie-F'!$B$5:$Z$7000,15,0),"")</f>
        <v/>
      </c>
      <c r="G5864" s="111" t="str">
        <f>IFERROR(VLOOKUP($I$4&amp;"--"&amp;ROW(A5858),'Clie-F'!$B$5:$Z$7000,13,0),"")</f>
        <v/>
      </c>
    </row>
    <row r="5865" spans="2:7" ht="30" customHeight="1" x14ac:dyDescent="0.3">
      <c r="B5865" s="113">
        <v>5859</v>
      </c>
      <c r="C5865" s="111"/>
      <c r="D5865" s="112"/>
      <c r="E5865" s="111" t="str">
        <f t="shared" ca="1" si="91"/>
        <v/>
      </c>
      <c r="F5865" s="2" t="str">
        <f>IFERROR(VLOOKUP($I$4&amp;"--"&amp;ROW(A5859),'Clie-F'!$B$5:$Z$7000,15,0),"")</f>
        <v/>
      </c>
      <c r="G5865" s="111" t="str">
        <f>IFERROR(VLOOKUP($I$4&amp;"--"&amp;ROW(A5859),'Clie-F'!$B$5:$Z$7000,13,0),"")</f>
        <v/>
      </c>
    </row>
    <row r="5866" spans="2:7" ht="30" customHeight="1" x14ac:dyDescent="0.3">
      <c r="B5866" s="113">
        <v>5860</v>
      </c>
      <c r="C5866" s="111"/>
      <c r="D5866" s="112"/>
      <c r="E5866" s="111" t="str">
        <f t="shared" ca="1" si="91"/>
        <v/>
      </c>
      <c r="F5866" s="2" t="str">
        <f>IFERROR(VLOOKUP($I$4&amp;"--"&amp;ROW(A5860),'Clie-F'!$B$5:$Z$7000,15,0),"")</f>
        <v/>
      </c>
      <c r="G5866" s="111" t="str">
        <f>IFERROR(VLOOKUP($I$4&amp;"--"&amp;ROW(A5860),'Clie-F'!$B$5:$Z$7000,13,0),"")</f>
        <v/>
      </c>
    </row>
    <row r="5867" spans="2:7" ht="30" customHeight="1" x14ac:dyDescent="0.3">
      <c r="B5867" s="113">
        <v>5861</v>
      </c>
      <c r="C5867" s="111"/>
      <c r="D5867" s="112"/>
      <c r="E5867" s="111" t="str">
        <f t="shared" ca="1" si="91"/>
        <v/>
      </c>
      <c r="F5867" s="2" t="str">
        <f>IFERROR(VLOOKUP($I$4&amp;"--"&amp;ROW(A5861),'Clie-F'!$B$5:$Z$7000,15,0),"")</f>
        <v/>
      </c>
      <c r="G5867" s="111" t="str">
        <f>IFERROR(VLOOKUP($I$4&amp;"--"&amp;ROW(A5861),'Clie-F'!$B$5:$Z$7000,13,0),"")</f>
        <v/>
      </c>
    </row>
    <row r="5868" spans="2:7" ht="30" customHeight="1" x14ac:dyDescent="0.3">
      <c r="B5868" s="113">
        <v>5862</v>
      </c>
      <c r="C5868" s="111"/>
      <c r="D5868" s="112"/>
      <c r="E5868" s="111" t="str">
        <f t="shared" ca="1" si="91"/>
        <v/>
      </c>
      <c r="F5868" s="2" t="str">
        <f>IFERROR(VLOOKUP($I$4&amp;"--"&amp;ROW(A5862),'Clie-F'!$B$5:$Z$7000,15,0),"")</f>
        <v/>
      </c>
      <c r="G5868" s="111" t="str">
        <f>IFERROR(VLOOKUP($I$4&amp;"--"&amp;ROW(A5862),'Clie-F'!$B$5:$Z$7000,13,0),"")</f>
        <v/>
      </c>
    </row>
    <row r="5869" spans="2:7" ht="30" customHeight="1" x14ac:dyDescent="0.3">
      <c r="B5869" s="113">
        <v>5863</v>
      </c>
      <c r="C5869" s="111"/>
      <c r="D5869" s="112"/>
      <c r="E5869" s="111" t="str">
        <f t="shared" ca="1" si="91"/>
        <v/>
      </c>
      <c r="F5869" s="2" t="str">
        <f>IFERROR(VLOOKUP($I$4&amp;"--"&amp;ROW(A5863),'Clie-F'!$B$5:$Z$7000,15,0),"")</f>
        <v/>
      </c>
      <c r="G5869" s="111" t="str">
        <f>IFERROR(VLOOKUP($I$4&amp;"--"&amp;ROW(A5863),'Clie-F'!$B$5:$Z$7000,13,0),"")</f>
        <v/>
      </c>
    </row>
    <row r="5870" spans="2:7" ht="30" customHeight="1" x14ac:dyDescent="0.3">
      <c r="B5870" s="113">
        <v>5864</v>
      </c>
      <c r="C5870" s="111"/>
      <c r="D5870" s="112"/>
      <c r="E5870" s="111" t="str">
        <f t="shared" ca="1" si="91"/>
        <v/>
      </c>
      <c r="F5870" s="2" t="str">
        <f>IFERROR(VLOOKUP($I$4&amp;"--"&amp;ROW(A5864),'Clie-F'!$B$5:$Z$7000,15,0),"")</f>
        <v/>
      </c>
      <c r="G5870" s="111" t="str">
        <f>IFERROR(VLOOKUP($I$4&amp;"--"&amp;ROW(A5864),'Clie-F'!$B$5:$Z$7000,13,0),"")</f>
        <v/>
      </c>
    </row>
    <row r="5871" spans="2:7" ht="30" customHeight="1" x14ac:dyDescent="0.3">
      <c r="B5871" s="113">
        <v>5865</v>
      </c>
      <c r="C5871" s="111"/>
      <c r="D5871" s="112"/>
      <c r="E5871" s="111" t="str">
        <f t="shared" ca="1" si="91"/>
        <v/>
      </c>
      <c r="F5871" s="2" t="str">
        <f>IFERROR(VLOOKUP($I$4&amp;"--"&amp;ROW(A5865),'Clie-F'!$B$5:$Z$7000,15,0),"")</f>
        <v/>
      </c>
      <c r="G5871" s="111" t="str">
        <f>IFERROR(VLOOKUP($I$4&amp;"--"&amp;ROW(A5865),'Clie-F'!$B$5:$Z$7000,13,0),"")</f>
        <v/>
      </c>
    </row>
    <row r="5872" spans="2:7" ht="30" customHeight="1" x14ac:dyDescent="0.3">
      <c r="B5872" s="113">
        <v>5866</v>
      </c>
      <c r="C5872" s="111"/>
      <c r="D5872" s="112"/>
      <c r="E5872" s="111" t="str">
        <f t="shared" ca="1" si="91"/>
        <v/>
      </c>
      <c r="F5872" s="2" t="str">
        <f>IFERROR(VLOOKUP($I$4&amp;"--"&amp;ROW(A5866),'Clie-F'!$B$5:$Z$7000,15,0),"")</f>
        <v/>
      </c>
      <c r="G5872" s="111" t="str">
        <f>IFERROR(VLOOKUP($I$4&amp;"--"&amp;ROW(A5866),'Clie-F'!$B$5:$Z$7000,13,0),"")</f>
        <v/>
      </c>
    </row>
    <row r="5873" spans="2:7" ht="30" customHeight="1" x14ac:dyDescent="0.3">
      <c r="B5873" s="113">
        <v>5867</v>
      </c>
      <c r="C5873" s="111"/>
      <c r="D5873" s="112"/>
      <c r="E5873" s="111" t="str">
        <f t="shared" ca="1" si="91"/>
        <v/>
      </c>
      <c r="F5873" s="2" t="str">
        <f>IFERROR(VLOOKUP($I$4&amp;"--"&amp;ROW(A5867),'Clie-F'!$B$5:$Z$7000,15,0),"")</f>
        <v/>
      </c>
      <c r="G5873" s="111" t="str">
        <f>IFERROR(VLOOKUP($I$4&amp;"--"&amp;ROW(A5867),'Clie-F'!$B$5:$Z$7000,13,0),"")</f>
        <v/>
      </c>
    </row>
    <row r="5874" spans="2:7" ht="30" customHeight="1" x14ac:dyDescent="0.3">
      <c r="B5874" s="113">
        <v>5868</v>
      </c>
      <c r="C5874" s="111"/>
      <c r="D5874" s="112"/>
      <c r="E5874" s="111" t="str">
        <f t="shared" ca="1" si="91"/>
        <v/>
      </c>
      <c r="F5874" s="2" t="str">
        <f>IFERROR(VLOOKUP($I$4&amp;"--"&amp;ROW(A5868),'Clie-F'!$B$5:$Z$7000,15,0),"")</f>
        <v/>
      </c>
      <c r="G5874" s="111" t="str">
        <f>IFERROR(VLOOKUP($I$4&amp;"--"&amp;ROW(A5868),'Clie-F'!$B$5:$Z$7000,13,0),"")</f>
        <v/>
      </c>
    </row>
    <row r="5875" spans="2:7" ht="30" customHeight="1" x14ac:dyDescent="0.3">
      <c r="B5875" s="113">
        <v>5869</v>
      </c>
      <c r="C5875" s="111"/>
      <c r="D5875" s="112"/>
      <c r="E5875" s="111" t="str">
        <f t="shared" ca="1" si="91"/>
        <v/>
      </c>
      <c r="F5875" s="2" t="str">
        <f>IFERROR(VLOOKUP($I$4&amp;"--"&amp;ROW(A5869),'Clie-F'!$B$5:$Z$7000,15,0),"")</f>
        <v/>
      </c>
      <c r="G5875" s="111" t="str">
        <f>IFERROR(VLOOKUP($I$4&amp;"--"&amp;ROW(A5869),'Clie-F'!$B$5:$Z$7000,13,0),"")</f>
        <v/>
      </c>
    </row>
    <row r="5876" spans="2:7" ht="30" customHeight="1" x14ac:dyDescent="0.3">
      <c r="B5876" s="113">
        <v>5870</v>
      </c>
      <c r="C5876" s="111"/>
      <c r="D5876" s="112"/>
      <c r="E5876" s="111" t="str">
        <f t="shared" ca="1" si="91"/>
        <v/>
      </c>
      <c r="F5876" s="2" t="str">
        <f>IFERROR(VLOOKUP($I$4&amp;"--"&amp;ROW(A5870),'Clie-F'!$B$5:$Z$7000,15,0),"")</f>
        <v/>
      </c>
      <c r="G5876" s="111" t="str">
        <f>IFERROR(VLOOKUP($I$4&amp;"--"&amp;ROW(A5870),'Clie-F'!$B$5:$Z$7000,13,0),"")</f>
        <v/>
      </c>
    </row>
    <row r="5877" spans="2:7" ht="30" customHeight="1" x14ac:dyDescent="0.3">
      <c r="B5877" s="113">
        <v>5871</v>
      </c>
      <c r="C5877" s="111"/>
      <c r="D5877" s="112"/>
      <c r="E5877" s="111" t="str">
        <f t="shared" ca="1" si="91"/>
        <v/>
      </c>
      <c r="F5877" s="2" t="str">
        <f>IFERROR(VLOOKUP($I$4&amp;"--"&amp;ROW(A5871),'Clie-F'!$B$5:$Z$7000,15,0),"")</f>
        <v/>
      </c>
      <c r="G5877" s="111" t="str">
        <f>IFERROR(VLOOKUP($I$4&amp;"--"&amp;ROW(A5871),'Clie-F'!$B$5:$Z$7000,13,0),"")</f>
        <v/>
      </c>
    </row>
    <row r="5878" spans="2:7" ht="30" customHeight="1" x14ac:dyDescent="0.3">
      <c r="B5878" s="113">
        <v>5872</v>
      </c>
      <c r="C5878" s="111"/>
      <c r="D5878" s="112"/>
      <c r="E5878" s="111" t="str">
        <f t="shared" ca="1" si="91"/>
        <v/>
      </c>
      <c r="F5878" s="2" t="str">
        <f>IFERROR(VLOOKUP($I$4&amp;"--"&amp;ROW(A5872),'Clie-F'!$B$5:$Z$7000,15,0),"")</f>
        <v/>
      </c>
      <c r="G5878" s="111" t="str">
        <f>IFERROR(VLOOKUP($I$4&amp;"--"&amp;ROW(A5872),'Clie-F'!$B$5:$Z$7000,13,0),"")</f>
        <v/>
      </c>
    </row>
    <row r="5879" spans="2:7" ht="30" customHeight="1" x14ac:dyDescent="0.3">
      <c r="B5879" s="113">
        <v>5873</v>
      </c>
      <c r="C5879" s="111"/>
      <c r="D5879" s="112"/>
      <c r="E5879" s="111" t="str">
        <f t="shared" ca="1" si="91"/>
        <v/>
      </c>
      <c r="F5879" s="2" t="str">
        <f>IFERROR(VLOOKUP($I$4&amp;"--"&amp;ROW(A5873),'Clie-F'!$B$5:$Z$7000,15,0),"")</f>
        <v/>
      </c>
      <c r="G5879" s="111" t="str">
        <f>IFERROR(VLOOKUP($I$4&amp;"--"&amp;ROW(A5873),'Clie-F'!$B$5:$Z$7000,13,0),"")</f>
        <v/>
      </c>
    </row>
    <row r="5880" spans="2:7" ht="30" customHeight="1" x14ac:dyDescent="0.3">
      <c r="B5880" s="113">
        <v>5874</v>
      </c>
      <c r="C5880" s="111"/>
      <c r="D5880" s="112"/>
      <c r="E5880" s="111" t="str">
        <f t="shared" ca="1" si="91"/>
        <v/>
      </c>
      <c r="F5880" s="2" t="str">
        <f>IFERROR(VLOOKUP($I$4&amp;"--"&amp;ROW(A5874),'Clie-F'!$B$5:$Z$7000,15,0),"")</f>
        <v/>
      </c>
      <c r="G5880" s="111" t="str">
        <f>IFERROR(VLOOKUP($I$4&amp;"--"&amp;ROW(A5874),'Clie-F'!$B$5:$Z$7000,13,0),"")</f>
        <v/>
      </c>
    </row>
    <row r="5881" spans="2:7" ht="30" customHeight="1" x14ac:dyDescent="0.3">
      <c r="B5881" s="113">
        <v>5875</v>
      </c>
      <c r="C5881" s="111"/>
      <c r="D5881" s="112"/>
      <c r="E5881" s="111" t="str">
        <f t="shared" ca="1" si="91"/>
        <v/>
      </c>
      <c r="F5881" s="2" t="str">
        <f>IFERROR(VLOOKUP($I$4&amp;"--"&amp;ROW(A5875),'Clie-F'!$B$5:$Z$7000,15,0),"")</f>
        <v/>
      </c>
      <c r="G5881" s="111" t="str">
        <f>IFERROR(VLOOKUP($I$4&amp;"--"&amp;ROW(A5875),'Clie-F'!$B$5:$Z$7000,13,0),"")</f>
        <v/>
      </c>
    </row>
    <row r="5882" spans="2:7" ht="30" customHeight="1" x14ac:dyDescent="0.3">
      <c r="B5882" s="113">
        <v>5876</v>
      </c>
      <c r="C5882" s="111"/>
      <c r="D5882" s="112"/>
      <c r="E5882" s="111" t="str">
        <f t="shared" ca="1" si="91"/>
        <v/>
      </c>
      <c r="F5882" s="2" t="str">
        <f>IFERROR(VLOOKUP($I$4&amp;"--"&amp;ROW(A5876),'Clie-F'!$B$5:$Z$7000,15,0),"")</f>
        <v/>
      </c>
      <c r="G5882" s="111" t="str">
        <f>IFERROR(VLOOKUP($I$4&amp;"--"&amp;ROW(A5876),'Clie-F'!$B$5:$Z$7000,13,0),"")</f>
        <v/>
      </c>
    </row>
    <row r="5883" spans="2:7" ht="30" customHeight="1" x14ac:dyDescent="0.3">
      <c r="B5883" s="113">
        <v>5877</v>
      </c>
      <c r="C5883" s="111"/>
      <c r="D5883" s="112"/>
      <c r="E5883" s="111" t="str">
        <f t="shared" ca="1" si="91"/>
        <v/>
      </c>
      <c r="F5883" s="2" t="str">
        <f>IFERROR(VLOOKUP($I$4&amp;"--"&amp;ROW(A5877),'Clie-F'!$B$5:$Z$7000,15,0),"")</f>
        <v/>
      </c>
      <c r="G5883" s="111" t="str">
        <f>IFERROR(VLOOKUP($I$4&amp;"--"&amp;ROW(A5877),'Clie-F'!$B$5:$Z$7000,13,0),"")</f>
        <v/>
      </c>
    </row>
    <row r="5884" spans="2:7" ht="30" customHeight="1" x14ac:dyDescent="0.3">
      <c r="B5884" s="113">
        <v>5878</v>
      </c>
      <c r="C5884" s="111"/>
      <c r="D5884" s="112"/>
      <c r="E5884" s="111" t="str">
        <f t="shared" ca="1" si="91"/>
        <v/>
      </c>
      <c r="F5884" s="2" t="str">
        <f>IFERROR(VLOOKUP($I$4&amp;"--"&amp;ROW(A5878),'Clie-F'!$B$5:$Z$7000,15,0),"")</f>
        <v/>
      </c>
      <c r="G5884" s="111" t="str">
        <f>IFERROR(VLOOKUP($I$4&amp;"--"&amp;ROW(A5878),'Clie-F'!$B$5:$Z$7000,13,0),"")</f>
        <v/>
      </c>
    </row>
    <row r="5885" spans="2:7" ht="30" customHeight="1" x14ac:dyDescent="0.3">
      <c r="B5885" s="113">
        <v>5879</v>
      </c>
      <c r="C5885" s="111"/>
      <c r="D5885" s="112"/>
      <c r="E5885" s="111" t="str">
        <f t="shared" ca="1" si="91"/>
        <v/>
      </c>
      <c r="F5885" s="2" t="str">
        <f>IFERROR(VLOOKUP($I$4&amp;"--"&amp;ROW(A5879),'Clie-F'!$B$5:$Z$7000,15,0),"")</f>
        <v/>
      </c>
      <c r="G5885" s="111" t="str">
        <f>IFERROR(VLOOKUP($I$4&amp;"--"&amp;ROW(A5879),'Clie-F'!$B$5:$Z$7000,13,0),"")</f>
        <v/>
      </c>
    </row>
    <row r="5886" spans="2:7" ht="30" customHeight="1" x14ac:dyDescent="0.3">
      <c r="B5886" s="113">
        <v>5880</v>
      </c>
      <c r="C5886" s="111"/>
      <c r="D5886" s="112"/>
      <c r="E5886" s="111" t="str">
        <f t="shared" ca="1" si="91"/>
        <v/>
      </c>
      <c r="F5886" s="2" t="str">
        <f>IFERROR(VLOOKUP($I$4&amp;"--"&amp;ROW(A5880),'Clie-F'!$B$5:$Z$7000,15,0),"")</f>
        <v/>
      </c>
      <c r="G5886" s="111" t="str">
        <f>IFERROR(VLOOKUP($I$4&amp;"--"&amp;ROW(A5880),'Clie-F'!$B$5:$Z$7000,13,0),"")</f>
        <v/>
      </c>
    </row>
    <row r="5887" spans="2:7" ht="30" customHeight="1" x14ac:dyDescent="0.3">
      <c r="B5887" s="113">
        <v>5881</v>
      </c>
      <c r="C5887" s="111"/>
      <c r="D5887" s="112"/>
      <c r="E5887" s="111" t="str">
        <f t="shared" ref="E5887:E5950" ca="1" si="92">IF(D5887,DATEDIF(D5887,TODAY(),"Y"),"")</f>
        <v/>
      </c>
      <c r="F5887" s="2" t="str">
        <f>IFERROR(VLOOKUP($I$4&amp;"--"&amp;ROW(A5881),'Clie-F'!$B$5:$Z$7000,15,0),"")</f>
        <v/>
      </c>
      <c r="G5887" s="111" t="str">
        <f>IFERROR(VLOOKUP($I$4&amp;"--"&amp;ROW(A5881),'Clie-F'!$B$5:$Z$7000,13,0),"")</f>
        <v/>
      </c>
    </row>
    <row r="5888" spans="2:7" ht="30" customHeight="1" x14ac:dyDescent="0.3">
      <c r="B5888" s="113">
        <v>5882</v>
      </c>
      <c r="C5888" s="111"/>
      <c r="D5888" s="112"/>
      <c r="E5888" s="111" t="str">
        <f t="shared" ca="1" si="92"/>
        <v/>
      </c>
      <c r="F5888" s="2" t="str">
        <f>IFERROR(VLOOKUP($I$4&amp;"--"&amp;ROW(A5882),'Clie-F'!$B$5:$Z$7000,15,0),"")</f>
        <v/>
      </c>
      <c r="G5888" s="111" t="str">
        <f>IFERROR(VLOOKUP($I$4&amp;"--"&amp;ROW(A5882),'Clie-F'!$B$5:$Z$7000,13,0),"")</f>
        <v/>
      </c>
    </row>
    <row r="5889" spans="2:7" ht="30" customHeight="1" x14ac:dyDescent="0.3">
      <c r="B5889" s="113">
        <v>5883</v>
      </c>
      <c r="C5889" s="111"/>
      <c r="D5889" s="112"/>
      <c r="E5889" s="111" t="str">
        <f t="shared" ca="1" si="92"/>
        <v/>
      </c>
      <c r="F5889" s="2" t="str">
        <f>IFERROR(VLOOKUP($I$4&amp;"--"&amp;ROW(A5883),'Clie-F'!$B$5:$Z$7000,15,0),"")</f>
        <v/>
      </c>
      <c r="G5889" s="111" t="str">
        <f>IFERROR(VLOOKUP($I$4&amp;"--"&amp;ROW(A5883),'Clie-F'!$B$5:$Z$7000,13,0),"")</f>
        <v/>
      </c>
    </row>
    <row r="5890" spans="2:7" ht="30" customHeight="1" x14ac:dyDescent="0.3">
      <c r="B5890" s="113">
        <v>5884</v>
      </c>
      <c r="C5890" s="111"/>
      <c r="D5890" s="112"/>
      <c r="E5890" s="111" t="str">
        <f t="shared" ca="1" si="92"/>
        <v/>
      </c>
      <c r="F5890" s="2" t="str">
        <f>IFERROR(VLOOKUP($I$4&amp;"--"&amp;ROW(A5884),'Clie-F'!$B$5:$Z$7000,15,0),"")</f>
        <v/>
      </c>
      <c r="G5890" s="111" t="str">
        <f>IFERROR(VLOOKUP($I$4&amp;"--"&amp;ROW(A5884),'Clie-F'!$B$5:$Z$7000,13,0),"")</f>
        <v/>
      </c>
    </row>
    <row r="5891" spans="2:7" ht="30" customHeight="1" x14ac:dyDescent="0.3">
      <c r="B5891" s="113">
        <v>5885</v>
      </c>
      <c r="C5891" s="111"/>
      <c r="D5891" s="112"/>
      <c r="E5891" s="111" t="str">
        <f t="shared" ca="1" si="92"/>
        <v/>
      </c>
      <c r="F5891" s="2" t="str">
        <f>IFERROR(VLOOKUP($I$4&amp;"--"&amp;ROW(A5885),'Clie-F'!$B$5:$Z$7000,15,0),"")</f>
        <v/>
      </c>
      <c r="G5891" s="111" t="str">
        <f>IFERROR(VLOOKUP($I$4&amp;"--"&amp;ROW(A5885),'Clie-F'!$B$5:$Z$7000,13,0),"")</f>
        <v/>
      </c>
    </row>
    <row r="5892" spans="2:7" ht="30" customHeight="1" x14ac:dyDescent="0.3">
      <c r="B5892" s="113">
        <v>5886</v>
      </c>
      <c r="C5892" s="111"/>
      <c r="D5892" s="112"/>
      <c r="E5892" s="111" t="str">
        <f t="shared" ca="1" si="92"/>
        <v/>
      </c>
      <c r="F5892" s="2" t="str">
        <f>IFERROR(VLOOKUP($I$4&amp;"--"&amp;ROW(A5886),'Clie-F'!$B$5:$Z$7000,15,0),"")</f>
        <v/>
      </c>
      <c r="G5892" s="111" t="str">
        <f>IFERROR(VLOOKUP($I$4&amp;"--"&amp;ROW(A5886),'Clie-F'!$B$5:$Z$7000,13,0),"")</f>
        <v/>
      </c>
    </row>
    <row r="5893" spans="2:7" ht="30" customHeight="1" x14ac:dyDescent="0.3">
      <c r="B5893" s="113">
        <v>5887</v>
      </c>
      <c r="C5893" s="111"/>
      <c r="D5893" s="112"/>
      <c r="E5893" s="111" t="str">
        <f t="shared" ca="1" si="92"/>
        <v/>
      </c>
      <c r="F5893" s="2" t="str">
        <f>IFERROR(VLOOKUP($I$4&amp;"--"&amp;ROW(A5887),'Clie-F'!$B$5:$Z$7000,15,0),"")</f>
        <v/>
      </c>
      <c r="G5893" s="111" t="str">
        <f>IFERROR(VLOOKUP($I$4&amp;"--"&amp;ROW(A5887),'Clie-F'!$B$5:$Z$7000,13,0),"")</f>
        <v/>
      </c>
    </row>
    <row r="5894" spans="2:7" ht="30" customHeight="1" x14ac:dyDescent="0.3">
      <c r="B5894" s="113">
        <v>5888</v>
      </c>
      <c r="C5894" s="111"/>
      <c r="D5894" s="112"/>
      <c r="E5894" s="111" t="str">
        <f t="shared" ca="1" si="92"/>
        <v/>
      </c>
      <c r="F5894" s="2" t="str">
        <f>IFERROR(VLOOKUP($I$4&amp;"--"&amp;ROW(A5888),'Clie-F'!$B$5:$Z$7000,15,0),"")</f>
        <v/>
      </c>
      <c r="G5894" s="111" t="str">
        <f>IFERROR(VLOOKUP($I$4&amp;"--"&amp;ROW(A5888),'Clie-F'!$B$5:$Z$7000,13,0),"")</f>
        <v/>
      </c>
    </row>
    <row r="5895" spans="2:7" ht="30" customHeight="1" x14ac:dyDescent="0.3">
      <c r="B5895" s="113">
        <v>5889</v>
      </c>
      <c r="C5895" s="111"/>
      <c r="D5895" s="112"/>
      <c r="E5895" s="111" t="str">
        <f t="shared" ca="1" si="92"/>
        <v/>
      </c>
      <c r="F5895" s="2" t="str">
        <f>IFERROR(VLOOKUP($I$4&amp;"--"&amp;ROW(A5889),'Clie-F'!$B$5:$Z$7000,15,0),"")</f>
        <v/>
      </c>
      <c r="G5895" s="111" t="str">
        <f>IFERROR(VLOOKUP($I$4&amp;"--"&amp;ROW(A5889),'Clie-F'!$B$5:$Z$7000,13,0),"")</f>
        <v/>
      </c>
    </row>
    <row r="5896" spans="2:7" ht="30" customHeight="1" x14ac:dyDescent="0.3">
      <c r="B5896" s="113">
        <v>5890</v>
      </c>
      <c r="C5896" s="111"/>
      <c r="D5896" s="112"/>
      <c r="E5896" s="111" t="str">
        <f t="shared" ca="1" si="92"/>
        <v/>
      </c>
      <c r="F5896" s="2" t="str">
        <f>IFERROR(VLOOKUP($I$4&amp;"--"&amp;ROW(A5890),'Clie-F'!$B$5:$Z$7000,15,0),"")</f>
        <v/>
      </c>
      <c r="G5896" s="111" t="str">
        <f>IFERROR(VLOOKUP($I$4&amp;"--"&amp;ROW(A5890),'Clie-F'!$B$5:$Z$7000,13,0),"")</f>
        <v/>
      </c>
    </row>
    <row r="5897" spans="2:7" ht="30" customHeight="1" x14ac:dyDescent="0.3">
      <c r="B5897" s="113">
        <v>5891</v>
      </c>
      <c r="C5897" s="111"/>
      <c r="D5897" s="112"/>
      <c r="E5897" s="111" t="str">
        <f t="shared" ca="1" si="92"/>
        <v/>
      </c>
      <c r="F5897" s="2" t="str">
        <f>IFERROR(VLOOKUP($I$4&amp;"--"&amp;ROW(A5891),'Clie-F'!$B$5:$Z$7000,15,0),"")</f>
        <v/>
      </c>
      <c r="G5897" s="111" t="str">
        <f>IFERROR(VLOOKUP($I$4&amp;"--"&amp;ROW(A5891),'Clie-F'!$B$5:$Z$7000,13,0),"")</f>
        <v/>
      </c>
    </row>
    <row r="5898" spans="2:7" ht="30" customHeight="1" x14ac:dyDescent="0.3">
      <c r="B5898" s="113">
        <v>5892</v>
      </c>
      <c r="C5898" s="111"/>
      <c r="D5898" s="112"/>
      <c r="E5898" s="111" t="str">
        <f t="shared" ca="1" si="92"/>
        <v/>
      </c>
      <c r="F5898" s="2" t="str">
        <f>IFERROR(VLOOKUP($I$4&amp;"--"&amp;ROW(A5892),'Clie-F'!$B$5:$Z$7000,15,0),"")</f>
        <v/>
      </c>
      <c r="G5898" s="111" t="str">
        <f>IFERROR(VLOOKUP($I$4&amp;"--"&amp;ROW(A5892),'Clie-F'!$B$5:$Z$7000,13,0),"")</f>
        <v/>
      </c>
    </row>
    <row r="5899" spans="2:7" ht="30" customHeight="1" x14ac:dyDescent="0.3">
      <c r="B5899" s="113">
        <v>5893</v>
      </c>
      <c r="C5899" s="111"/>
      <c r="D5899" s="112"/>
      <c r="E5899" s="111" t="str">
        <f t="shared" ca="1" si="92"/>
        <v/>
      </c>
      <c r="F5899" s="2" t="str">
        <f>IFERROR(VLOOKUP($I$4&amp;"--"&amp;ROW(A5893),'Clie-F'!$B$5:$Z$7000,15,0),"")</f>
        <v/>
      </c>
      <c r="G5899" s="111" t="str">
        <f>IFERROR(VLOOKUP($I$4&amp;"--"&amp;ROW(A5893),'Clie-F'!$B$5:$Z$7000,13,0),"")</f>
        <v/>
      </c>
    </row>
    <row r="5900" spans="2:7" ht="30" customHeight="1" x14ac:dyDescent="0.3">
      <c r="B5900" s="113">
        <v>5894</v>
      </c>
      <c r="C5900" s="111"/>
      <c r="D5900" s="112"/>
      <c r="E5900" s="111" t="str">
        <f t="shared" ca="1" si="92"/>
        <v/>
      </c>
      <c r="F5900" s="2" t="str">
        <f>IFERROR(VLOOKUP($I$4&amp;"--"&amp;ROW(A5894),'Clie-F'!$B$5:$Z$7000,15,0),"")</f>
        <v/>
      </c>
      <c r="G5900" s="111" t="str">
        <f>IFERROR(VLOOKUP($I$4&amp;"--"&amp;ROW(A5894),'Clie-F'!$B$5:$Z$7000,13,0),"")</f>
        <v/>
      </c>
    </row>
    <row r="5901" spans="2:7" ht="30" customHeight="1" x14ac:dyDescent="0.3">
      <c r="B5901" s="113">
        <v>5895</v>
      </c>
      <c r="C5901" s="111"/>
      <c r="D5901" s="112"/>
      <c r="E5901" s="111" t="str">
        <f t="shared" ca="1" si="92"/>
        <v/>
      </c>
      <c r="F5901" s="2" t="str">
        <f>IFERROR(VLOOKUP($I$4&amp;"--"&amp;ROW(A5895),'Clie-F'!$B$5:$Z$7000,15,0),"")</f>
        <v/>
      </c>
      <c r="G5901" s="111" t="str">
        <f>IFERROR(VLOOKUP($I$4&amp;"--"&amp;ROW(A5895),'Clie-F'!$B$5:$Z$7000,13,0),"")</f>
        <v/>
      </c>
    </row>
    <row r="5902" spans="2:7" ht="30" customHeight="1" x14ac:dyDescent="0.3">
      <c r="B5902" s="113">
        <v>5896</v>
      </c>
      <c r="C5902" s="111"/>
      <c r="D5902" s="112"/>
      <c r="E5902" s="111" t="str">
        <f t="shared" ca="1" si="92"/>
        <v/>
      </c>
      <c r="F5902" s="2" t="str">
        <f>IFERROR(VLOOKUP($I$4&amp;"--"&amp;ROW(A5896),'Clie-F'!$B$5:$Z$7000,15,0),"")</f>
        <v/>
      </c>
      <c r="G5902" s="111" t="str">
        <f>IFERROR(VLOOKUP($I$4&amp;"--"&amp;ROW(A5896),'Clie-F'!$B$5:$Z$7000,13,0),"")</f>
        <v/>
      </c>
    </row>
    <row r="5903" spans="2:7" ht="30" customHeight="1" x14ac:dyDescent="0.3">
      <c r="B5903" s="113">
        <v>5897</v>
      </c>
      <c r="C5903" s="111"/>
      <c r="D5903" s="112"/>
      <c r="E5903" s="111" t="str">
        <f t="shared" ca="1" si="92"/>
        <v/>
      </c>
      <c r="F5903" s="2" t="str">
        <f>IFERROR(VLOOKUP($I$4&amp;"--"&amp;ROW(A5897),'Clie-F'!$B$5:$Z$7000,15,0),"")</f>
        <v/>
      </c>
      <c r="G5903" s="111" t="str">
        <f>IFERROR(VLOOKUP($I$4&amp;"--"&amp;ROW(A5897),'Clie-F'!$B$5:$Z$7000,13,0),"")</f>
        <v/>
      </c>
    </row>
    <row r="5904" spans="2:7" ht="30" customHeight="1" x14ac:dyDescent="0.3">
      <c r="B5904" s="113">
        <v>5898</v>
      </c>
      <c r="C5904" s="111"/>
      <c r="D5904" s="112"/>
      <c r="E5904" s="111" t="str">
        <f t="shared" ca="1" si="92"/>
        <v/>
      </c>
      <c r="F5904" s="2" t="str">
        <f>IFERROR(VLOOKUP($I$4&amp;"--"&amp;ROW(A5898),'Clie-F'!$B$5:$Z$7000,15,0),"")</f>
        <v/>
      </c>
      <c r="G5904" s="111" t="str">
        <f>IFERROR(VLOOKUP($I$4&amp;"--"&amp;ROW(A5898),'Clie-F'!$B$5:$Z$7000,13,0),"")</f>
        <v/>
      </c>
    </row>
    <row r="5905" spans="2:7" ht="30" customHeight="1" x14ac:dyDescent="0.3">
      <c r="B5905" s="113">
        <v>5899</v>
      </c>
      <c r="C5905" s="111"/>
      <c r="D5905" s="112"/>
      <c r="E5905" s="111" t="str">
        <f t="shared" ca="1" si="92"/>
        <v/>
      </c>
      <c r="F5905" s="2" t="str">
        <f>IFERROR(VLOOKUP($I$4&amp;"--"&amp;ROW(A5899),'Clie-F'!$B$5:$Z$7000,15,0),"")</f>
        <v/>
      </c>
      <c r="G5905" s="111" t="str">
        <f>IFERROR(VLOOKUP($I$4&amp;"--"&amp;ROW(A5899),'Clie-F'!$B$5:$Z$7000,13,0),"")</f>
        <v/>
      </c>
    </row>
    <row r="5906" spans="2:7" ht="30" customHeight="1" x14ac:dyDescent="0.3">
      <c r="B5906" s="113">
        <v>5900</v>
      </c>
      <c r="C5906" s="111"/>
      <c r="D5906" s="112"/>
      <c r="E5906" s="111" t="str">
        <f t="shared" ca="1" si="92"/>
        <v/>
      </c>
      <c r="F5906" s="2" t="str">
        <f>IFERROR(VLOOKUP($I$4&amp;"--"&amp;ROW(A5900),'Clie-F'!$B$5:$Z$7000,15,0),"")</f>
        <v/>
      </c>
      <c r="G5906" s="111" t="str">
        <f>IFERROR(VLOOKUP($I$4&amp;"--"&amp;ROW(A5900),'Clie-F'!$B$5:$Z$7000,13,0),"")</f>
        <v/>
      </c>
    </row>
    <row r="5907" spans="2:7" ht="30" customHeight="1" x14ac:dyDescent="0.3">
      <c r="B5907" s="113">
        <v>5901</v>
      </c>
      <c r="C5907" s="111"/>
      <c r="D5907" s="112"/>
      <c r="E5907" s="111" t="str">
        <f t="shared" ca="1" si="92"/>
        <v/>
      </c>
      <c r="F5907" s="2" t="str">
        <f>IFERROR(VLOOKUP($I$4&amp;"--"&amp;ROW(A5901),'Clie-F'!$B$5:$Z$7000,15,0),"")</f>
        <v/>
      </c>
      <c r="G5907" s="111" t="str">
        <f>IFERROR(VLOOKUP($I$4&amp;"--"&amp;ROW(A5901),'Clie-F'!$B$5:$Z$7000,13,0),"")</f>
        <v/>
      </c>
    </row>
    <row r="5908" spans="2:7" ht="30" customHeight="1" x14ac:dyDescent="0.3">
      <c r="B5908" s="113">
        <v>5902</v>
      </c>
      <c r="C5908" s="111"/>
      <c r="D5908" s="112"/>
      <c r="E5908" s="111" t="str">
        <f t="shared" ca="1" si="92"/>
        <v/>
      </c>
      <c r="F5908" s="2" t="str">
        <f>IFERROR(VLOOKUP($I$4&amp;"--"&amp;ROW(A5902),'Clie-F'!$B$5:$Z$7000,15,0),"")</f>
        <v/>
      </c>
      <c r="G5908" s="111" t="str">
        <f>IFERROR(VLOOKUP($I$4&amp;"--"&amp;ROW(A5902),'Clie-F'!$B$5:$Z$7000,13,0),"")</f>
        <v/>
      </c>
    </row>
    <row r="5909" spans="2:7" ht="30" customHeight="1" x14ac:dyDescent="0.3">
      <c r="B5909" s="113">
        <v>5903</v>
      </c>
      <c r="C5909" s="111"/>
      <c r="D5909" s="112"/>
      <c r="E5909" s="111" t="str">
        <f t="shared" ca="1" si="92"/>
        <v/>
      </c>
      <c r="F5909" s="2" t="str">
        <f>IFERROR(VLOOKUP($I$4&amp;"--"&amp;ROW(A5903),'Clie-F'!$B$5:$Z$7000,15,0),"")</f>
        <v/>
      </c>
      <c r="G5909" s="111" t="str">
        <f>IFERROR(VLOOKUP($I$4&amp;"--"&amp;ROW(A5903),'Clie-F'!$B$5:$Z$7000,13,0),"")</f>
        <v/>
      </c>
    </row>
    <row r="5910" spans="2:7" ht="30" customHeight="1" x14ac:dyDescent="0.3">
      <c r="B5910" s="113">
        <v>5904</v>
      </c>
      <c r="C5910" s="111"/>
      <c r="D5910" s="112"/>
      <c r="E5910" s="111" t="str">
        <f t="shared" ca="1" si="92"/>
        <v/>
      </c>
      <c r="F5910" s="2" t="str">
        <f>IFERROR(VLOOKUP($I$4&amp;"--"&amp;ROW(A5904),'Clie-F'!$B$5:$Z$7000,15,0),"")</f>
        <v/>
      </c>
      <c r="G5910" s="111" t="str">
        <f>IFERROR(VLOOKUP($I$4&amp;"--"&amp;ROW(A5904),'Clie-F'!$B$5:$Z$7000,13,0),"")</f>
        <v/>
      </c>
    </row>
    <row r="5911" spans="2:7" ht="30" customHeight="1" x14ac:dyDescent="0.3">
      <c r="B5911" s="113">
        <v>5905</v>
      </c>
      <c r="C5911" s="111"/>
      <c r="D5911" s="112"/>
      <c r="E5911" s="111" t="str">
        <f t="shared" ca="1" si="92"/>
        <v/>
      </c>
      <c r="F5911" s="2" t="str">
        <f>IFERROR(VLOOKUP($I$4&amp;"--"&amp;ROW(A5905),'Clie-F'!$B$5:$Z$7000,15,0),"")</f>
        <v/>
      </c>
      <c r="G5911" s="111" t="str">
        <f>IFERROR(VLOOKUP($I$4&amp;"--"&amp;ROW(A5905),'Clie-F'!$B$5:$Z$7000,13,0),"")</f>
        <v/>
      </c>
    </row>
    <row r="5912" spans="2:7" ht="30" customHeight="1" x14ac:dyDescent="0.3">
      <c r="B5912" s="113">
        <v>5906</v>
      </c>
      <c r="C5912" s="111"/>
      <c r="D5912" s="112"/>
      <c r="E5912" s="111" t="str">
        <f t="shared" ca="1" si="92"/>
        <v/>
      </c>
      <c r="F5912" s="2" t="str">
        <f>IFERROR(VLOOKUP($I$4&amp;"--"&amp;ROW(A5906),'Clie-F'!$B$5:$Z$7000,15,0),"")</f>
        <v/>
      </c>
      <c r="G5912" s="111" t="str">
        <f>IFERROR(VLOOKUP($I$4&amp;"--"&amp;ROW(A5906),'Clie-F'!$B$5:$Z$7000,13,0),"")</f>
        <v/>
      </c>
    </row>
    <row r="5913" spans="2:7" ht="30" customHeight="1" x14ac:dyDescent="0.3">
      <c r="B5913" s="113">
        <v>5907</v>
      </c>
      <c r="C5913" s="111"/>
      <c r="D5913" s="112"/>
      <c r="E5913" s="111" t="str">
        <f t="shared" ca="1" si="92"/>
        <v/>
      </c>
      <c r="F5913" s="2" t="str">
        <f>IFERROR(VLOOKUP($I$4&amp;"--"&amp;ROW(A5907),'Clie-F'!$B$5:$Z$7000,15,0),"")</f>
        <v/>
      </c>
      <c r="G5913" s="111" t="str">
        <f>IFERROR(VLOOKUP($I$4&amp;"--"&amp;ROW(A5907),'Clie-F'!$B$5:$Z$7000,13,0),"")</f>
        <v/>
      </c>
    </row>
    <row r="5914" spans="2:7" ht="30" customHeight="1" x14ac:dyDescent="0.3">
      <c r="B5914" s="113">
        <v>5908</v>
      </c>
      <c r="C5914" s="111"/>
      <c r="D5914" s="112"/>
      <c r="E5914" s="111" t="str">
        <f t="shared" ca="1" si="92"/>
        <v/>
      </c>
      <c r="F5914" s="2" t="str">
        <f>IFERROR(VLOOKUP($I$4&amp;"--"&amp;ROW(A5908),'Clie-F'!$B$5:$Z$7000,15,0),"")</f>
        <v/>
      </c>
      <c r="G5914" s="111" t="str">
        <f>IFERROR(VLOOKUP($I$4&amp;"--"&amp;ROW(A5908),'Clie-F'!$B$5:$Z$7000,13,0),"")</f>
        <v/>
      </c>
    </row>
    <row r="5915" spans="2:7" ht="30" customHeight="1" x14ac:dyDescent="0.3">
      <c r="B5915" s="113">
        <v>5909</v>
      </c>
      <c r="C5915" s="111"/>
      <c r="D5915" s="112"/>
      <c r="E5915" s="111" t="str">
        <f t="shared" ca="1" si="92"/>
        <v/>
      </c>
      <c r="F5915" s="2" t="str">
        <f>IFERROR(VLOOKUP($I$4&amp;"--"&amp;ROW(A5909),'Clie-F'!$B$5:$Z$7000,15,0),"")</f>
        <v/>
      </c>
      <c r="G5915" s="111" t="str">
        <f>IFERROR(VLOOKUP($I$4&amp;"--"&amp;ROW(A5909),'Clie-F'!$B$5:$Z$7000,13,0),"")</f>
        <v/>
      </c>
    </row>
    <row r="5916" spans="2:7" ht="30" customHeight="1" x14ac:dyDescent="0.3">
      <c r="B5916" s="113">
        <v>5910</v>
      </c>
      <c r="C5916" s="111"/>
      <c r="D5916" s="112"/>
      <c r="E5916" s="111" t="str">
        <f t="shared" ca="1" si="92"/>
        <v/>
      </c>
      <c r="F5916" s="2" t="str">
        <f>IFERROR(VLOOKUP($I$4&amp;"--"&amp;ROW(A5910),'Clie-F'!$B$5:$Z$7000,15,0),"")</f>
        <v/>
      </c>
      <c r="G5916" s="111" t="str">
        <f>IFERROR(VLOOKUP($I$4&amp;"--"&amp;ROW(A5910),'Clie-F'!$B$5:$Z$7000,13,0),"")</f>
        <v/>
      </c>
    </row>
    <row r="5917" spans="2:7" ht="30" customHeight="1" x14ac:dyDescent="0.3">
      <c r="B5917" s="113">
        <v>5911</v>
      </c>
      <c r="C5917" s="111"/>
      <c r="D5917" s="112"/>
      <c r="E5917" s="111" t="str">
        <f t="shared" ca="1" si="92"/>
        <v/>
      </c>
      <c r="F5917" s="2" t="str">
        <f>IFERROR(VLOOKUP($I$4&amp;"--"&amp;ROW(A5911),'Clie-F'!$B$5:$Z$7000,15,0),"")</f>
        <v/>
      </c>
      <c r="G5917" s="111" t="str">
        <f>IFERROR(VLOOKUP($I$4&amp;"--"&amp;ROW(A5911),'Clie-F'!$B$5:$Z$7000,13,0),"")</f>
        <v/>
      </c>
    </row>
    <row r="5918" spans="2:7" ht="30" customHeight="1" x14ac:dyDescent="0.3">
      <c r="B5918" s="113">
        <v>5912</v>
      </c>
      <c r="C5918" s="111"/>
      <c r="D5918" s="112"/>
      <c r="E5918" s="111" t="str">
        <f t="shared" ca="1" si="92"/>
        <v/>
      </c>
      <c r="F5918" s="2" t="str">
        <f>IFERROR(VLOOKUP($I$4&amp;"--"&amp;ROW(A5912),'Clie-F'!$B$5:$Z$7000,15,0),"")</f>
        <v/>
      </c>
      <c r="G5918" s="111" t="str">
        <f>IFERROR(VLOOKUP($I$4&amp;"--"&amp;ROW(A5912),'Clie-F'!$B$5:$Z$7000,13,0),"")</f>
        <v/>
      </c>
    </row>
    <row r="5919" spans="2:7" ht="30" customHeight="1" x14ac:dyDescent="0.3">
      <c r="B5919" s="113">
        <v>5913</v>
      </c>
      <c r="C5919" s="111"/>
      <c r="D5919" s="112"/>
      <c r="E5919" s="111" t="str">
        <f t="shared" ca="1" si="92"/>
        <v/>
      </c>
      <c r="F5919" s="2" t="str">
        <f>IFERROR(VLOOKUP($I$4&amp;"--"&amp;ROW(A5913),'Clie-F'!$B$5:$Z$7000,15,0),"")</f>
        <v/>
      </c>
      <c r="G5919" s="111" t="str">
        <f>IFERROR(VLOOKUP($I$4&amp;"--"&amp;ROW(A5913),'Clie-F'!$B$5:$Z$7000,13,0),"")</f>
        <v/>
      </c>
    </row>
    <row r="5920" spans="2:7" ht="30" customHeight="1" x14ac:dyDescent="0.3">
      <c r="B5920" s="113">
        <v>5914</v>
      </c>
      <c r="C5920" s="111"/>
      <c r="D5920" s="112"/>
      <c r="E5920" s="111" t="str">
        <f t="shared" ca="1" si="92"/>
        <v/>
      </c>
      <c r="F5920" s="2" t="str">
        <f>IFERROR(VLOOKUP($I$4&amp;"--"&amp;ROW(A5914),'Clie-F'!$B$5:$Z$7000,15,0),"")</f>
        <v/>
      </c>
      <c r="G5920" s="111" t="str">
        <f>IFERROR(VLOOKUP($I$4&amp;"--"&amp;ROW(A5914),'Clie-F'!$B$5:$Z$7000,13,0),"")</f>
        <v/>
      </c>
    </row>
    <row r="5921" spans="2:7" ht="30" customHeight="1" x14ac:dyDescent="0.3">
      <c r="B5921" s="113">
        <v>5915</v>
      </c>
      <c r="C5921" s="111"/>
      <c r="D5921" s="112"/>
      <c r="E5921" s="111" t="str">
        <f t="shared" ca="1" si="92"/>
        <v/>
      </c>
      <c r="F5921" s="2" t="str">
        <f>IFERROR(VLOOKUP($I$4&amp;"--"&amp;ROW(A5915),'Clie-F'!$B$5:$Z$7000,15,0),"")</f>
        <v/>
      </c>
      <c r="G5921" s="111" t="str">
        <f>IFERROR(VLOOKUP($I$4&amp;"--"&amp;ROW(A5915),'Clie-F'!$B$5:$Z$7000,13,0),"")</f>
        <v/>
      </c>
    </row>
    <row r="5922" spans="2:7" ht="30" customHeight="1" x14ac:dyDescent="0.3">
      <c r="B5922" s="113">
        <v>5916</v>
      </c>
      <c r="C5922" s="111"/>
      <c r="D5922" s="112"/>
      <c r="E5922" s="111" t="str">
        <f t="shared" ca="1" si="92"/>
        <v/>
      </c>
      <c r="F5922" s="2" t="str">
        <f>IFERROR(VLOOKUP($I$4&amp;"--"&amp;ROW(A5916),'Clie-F'!$B$5:$Z$7000,15,0),"")</f>
        <v/>
      </c>
      <c r="G5922" s="111" t="str">
        <f>IFERROR(VLOOKUP($I$4&amp;"--"&amp;ROW(A5916),'Clie-F'!$B$5:$Z$7000,13,0),"")</f>
        <v/>
      </c>
    </row>
    <row r="5923" spans="2:7" ht="30" customHeight="1" x14ac:dyDescent="0.3">
      <c r="B5923" s="113">
        <v>5917</v>
      </c>
      <c r="C5923" s="111"/>
      <c r="D5923" s="112"/>
      <c r="E5923" s="111" t="str">
        <f t="shared" ca="1" si="92"/>
        <v/>
      </c>
      <c r="F5923" s="2" t="str">
        <f>IFERROR(VLOOKUP($I$4&amp;"--"&amp;ROW(A5917),'Clie-F'!$B$5:$Z$7000,15,0),"")</f>
        <v/>
      </c>
      <c r="G5923" s="111" t="str">
        <f>IFERROR(VLOOKUP($I$4&amp;"--"&amp;ROW(A5917),'Clie-F'!$B$5:$Z$7000,13,0),"")</f>
        <v/>
      </c>
    </row>
    <row r="5924" spans="2:7" ht="30" customHeight="1" x14ac:dyDescent="0.3">
      <c r="B5924" s="113">
        <v>5918</v>
      </c>
      <c r="C5924" s="111"/>
      <c r="D5924" s="112"/>
      <c r="E5924" s="111" t="str">
        <f t="shared" ca="1" si="92"/>
        <v/>
      </c>
      <c r="F5924" s="2" t="str">
        <f>IFERROR(VLOOKUP($I$4&amp;"--"&amp;ROW(A5918),'Clie-F'!$B$5:$Z$7000,15,0),"")</f>
        <v/>
      </c>
      <c r="G5924" s="111" t="str">
        <f>IFERROR(VLOOKUP($I$4&amp;"--"&amp;ROW(A5918),'Clie-F'!$B$5:$Z$7000,13,0),"")</f>
        <v/>
      </c>
    </row>
    <row r="5925" spans="2:7" ht="30" customHeight="1" x14ac:dyDescent="0.3">
      <c r="B5925" s="113">
        <v>5919</v>
      </c>
      <c r="C5925" s="111"/>
      <c r="D5925" s="112"/>
      <c r="E5925" s="111" t="str">
        <f t="shared" ca="1" si="92"/>
        <v/>
      </c>
      <c r="F5925" s="2" t="str">
        <f>IFERROR(VLOOKUP($I$4&amp;"--"&amp;ROW(A5919),'Clie-F'!$B$5:$Z$7000,15,0),"")</f>
        <v/>
      </c>
      <c r="G5925" s="111" t="str">
        <f>IFERROR(VLOOKUP($I$4&amp;"--"&amp;ROW(A5919),'Clie-F'!$B$5:$Z$7000,13,0),"")</f>
        <v/>
      </c>
    </row>
    <row r="5926" spans="2:7" ht="30" customHeight="1" x14ac:dyDescent="0.3">
      <c r="B5926" s="113">
        <v>5920</v>
      </c>
      <c r="C5926" s="111"/>
      <c r="D5926" s="112"/>
      <c r="E5926" s="111" t="str">
        <f t="shared" ca="1" si="92"/>
        <v/>
      </c>
      <c r="F5926" s="2" t="str">
        <f>IFERROR(VLOOKUP($I$4&amp;"--"&amp;ROW(A5920),'Clie-F'!$B$5:$Z$7000,15,0),"")</f>
        <v/>
      </c>
      <c r="G5926" s="111" t="str">
        <f>IFERROR(VLOOKUP($I$4&amp;"--"&amp;ROW(A5920),'Clie-F'!$B$5:$Z$7000,13,0),"")</f>
        <v/>
      </c>
    </row>
    <row r="5927" spans="2:7" ht="30" customHeight="1" x14ac:dyDescent="0.3">
      <c r="B5927" s="113">
        <v>5921</v>
      </c>
      <c r="C5927" s="111"/>
      <c r="D5927" s="112"/>
      <c r="E5927" s="111" t="str">
        <f t="shared" ca="1" si="92"/>
        <v/>
      </c>
      <c r="F5927" s="2" t="str">
        <f>IFERROR(VLOOKUP($I$4&amp;"--"&amp;ROW(A5921),'Clie-F'!$B$5:$Z$7000,15,0),"")</f>
        <v/>
      </c>
      <c r="G5927" s="111" t="str">
        <f>IFERROR(VLOOKUP($I$4&amp;"--"&amp;ROW(A5921),'Clie-F'!$B$5:$Z$7000,13,0),"")</f>
        <v/>
      </c>
    </row>
    <row r="5928" spans="2:7" ht="30" customHeight="1" x14ac:dyDescent="0.3">
      <c r="B5928" s="113">
        <v>5922</v>
      </c>
      <c r="C5928" s="111"/>
      <c r="D5928" s="112"/>
      <c r="E5928" s="111" t="str">
        <f t="shared" ca="1" si="92"/>
        <v/>
      </c>
      <c r="F5928" s="2" t="str">
        <f>IFERROR(VLOOKUP($I$4&amp;"--"&amp;ROW(A5922),'Clie-F'!$B$5:$Z$7000,15,0),"")</f>
        <v/>
      </c>
      <c r="G5928" s="111" t="str">
        <f>IFERROR(VLOOKUP($I$4&amp;"--"&amp;ROW(A5922),'Clie-F'!$B$5:$Z$7000,13,0),"")</f>
        <v/>
      </c>
    </row>
    <row r="5929" spans="2:7" ht="30" customHeight="1" x14ac:dyDescent="0.3">
      <c r="B5929" s="113">
        <v>5923</v>
      </c>
      <c r="C5929" s="111"/>
      <c r="D5929" s="112"/>
      <c r="E5929" s="111" t="str">
        <f t="shared" ca="1" si="92"/>
        <v/>
      </c>
      <c r="F5929" s="2" t="str">
        <f>IFERROR(VLOOKUP($I$4&amp;"--"&amp;ROW(A5923),'Clie-F'!$B$5:$Z$7000,15,0),"")</f>
        <v/>
      </c>
      <c r="G5929" s="111" t="str">
        <f>IFERROR(VLOOKUP($I$4&amp;"--"&amp;ROW(A5923),'Clie-F'!$B$5:$Z$7000,13,0),"")</f>
        <v/>
      </c>
    </row>
    <row r="5930" spans="2:7" ht="30" customHeight="1" x14ac:dyDescent="0.3">
      <c r="B5930" s="113">
        <v>5924</v>
      </c>
      <c r="C5930" s="111"/>
      <c r="D5930" s="112"/>
      <c r="E5930" s="111" t="str">
        <f t="shared" ca="1" si="92"/>
        <v/>
      </c>
      <c r="F5930" s="2" t="str">
        <f>IFERROR(VLOOKUP($I$4&amp;"--"&amp;ROW(A5924),'Clie-F'!$B$5:$Z$7000,15,0),"")</f>
        <v/>
      </c>
      <c r="G5930" s="111" t="str">
        <f>IFERROR(VLOOKUP($I$4&amp;"--"&amp;ROW(A5924),'Clie-F'!$B$5:$Z$7000,13,0),"")</f>
        <v/>
      </c>
    </row>
    <row r="5931" spans="2:7" ht="30" customHeight="1" x14ac:dyDescent="0.3">
      <c r="B5931" s="113">
        <v>5925</v>
      </c>
      <c r="C5931" s="111"/>
      <c r="D5931" s="112"/>
      <c r="E5931" s="111" t="str">
        <f t="shared" ca="1" si="92"/>
        <v/>
      </c>
      <c r="F5931" s="2" t="str">
        <f>IFERROR(VLOOKUP($I$4&amp;"--"&amp;ROW(A5925),'Clie-F'!$B$5:$Z$7000,15,0),"")</f>
        <v/>
      </c>
      <c r="G5931" s="111" t="str">
        <f>IFERROR(VLOOKUP($I$4&amp;"--"&amp;ROW(A5925),'Clie-F'!$B$5:$Z$7000,13,0),"")</f>
        <v/>
      </c>
    </row>
    <row r="5932" spans="2:7" ht="30" customHeight="1" x14ac:dyDescent="0.3">
      <c r="B5932" s="113">
        <v>5926</v>
      </c>
      <c r="C5932" s="111"/>
      <c r="D5932" s="112"/>
      <c r="E5932" s="111" t="str">
        <f t="shared" ca="1" si="92"/>
        <v/>
      </c>
      <c r="F5932" s="2" t="str">
        <f>IFERROR(VLOOKUP($I$4&amp;"--"&amp;ROW(A5926),'Clie-F'!$B$5:$Z$7000,15,0),"")</f>
        <v/>
      </c>
      <c r="G5932" s="111" t="str">
        <f>IFERROR(VLOOKUP($I$4&amp;"--"&amp;ROW(A5926),'Clie-F'!$B$5:$Z$7000,13,0),"")</f>
        <v/>
      </c>
    </row>
    <row r="5933" spans="2:7" ht="30" customHeight="1" x14ac:dyDescent="0.3">
      <c r="B5933" s="113">
        <v>5927</v>
      </c>
      <c r="C5933" s="111"/>
      <c r="D5933" s="112"/>
      <c r="E5933" s="111" t="str">
        <f t="shared" ca="1" si="92"/>
        <v/>
      </c>
      <c r="F5933" s="2" t="str">
        <f>IFERROR(VLOOKUP($I$4&amp;"--"&amp;ROW(A5927),'Clie-F'!$B$5:$Z$7000,15,0),"")</f>
        <v/>
      </c>
      <c r="G5933" s="111" t="str">
        <f>IFERROR(VLOOKUP($I$4&amp;"--"&amp;ROW(A5927),'Clie-F'!$B$5:$Z$7000,13,0),"")</f>
        <v/>
      </c>
    </row>
    <row r="5934" spans="2:7" ht="30" customHeight="1" x14ac:dyDescent="0.3">
      <c r="B5934" s="113">
        <v>5928</v>
      </c>
      <c r="C5934" s="111"/>
      <c r="D5934" s="112"/>
      <c r="E5934" s="111" t="str">
        <f t="shared" ca="1" si="92"/>
        <v/>
      </c>
      <c r="F5934" s="2" t="str">
        <f>IFERROR(VLOOKUP($I$4&amp;"--"&amp;ROW(A5928),'Clie-F'!$B$5:$Z$7000,15,0),"")</f>
        <v/>
      </c>
      <c r="G5934" s="111" t="str">
        <f>IFERROR(VLOOKUP($I$4&amp;"--"&amp;ROW(A5928),'Clie-F'!$B$5:$Z$7000,13,0),"")</f>
        <v/>
      </c>
    </row>
    <row r="5935" spans="2:7" ht="30" customHeight="1" x14ac:dyDescent="0.3">
      <c r="B5935" s="113">
        <v>5929</v>
      </c>
      <c r="C5935" s="111"/>
      <c r="D5935" s="112"/>
      <c r="E5935" s="111" t="str">
        <f t="shared" ca="1" si="92"/>
        <v/>
      </c>
      <c r="F5935" s="2" t="str">
        <f>IFERROR(VLOOKUP($I$4&amp;"--"&amp;ROW(A5929),'Clie-F'!$B$5:$Z$7000,15,0),"")</f>
        <v/>
      </c>
      <c r="G5935" s="111" t="str">
        <f>IFERROR(VLOOKUP($I$4&amp;"--"&amp;ROW(A5929),'Clie-F'!$B$5:$Z$7000,13,0),"")</f>
        <v/>
      </c>
    </row>
    <row r="5936" spans="2:7" ht="30" customHeight="1" x14ac:dyDescent="0.3">
      <c r="B5936" s="113">
        <v>5930</v>
      </c>
      <c r="C5936" s="111"/>
      <c r="D5936" s="112"/>
      <c r="E5936" s="111" t="str">
        <f t="shared" ca="1" si="92"/>
        <v/>
      </c>
      <c r="F5936" s="2" t="str">
        <f>IFERROR(VLOOKUP($I$4&amp;"--"&amp;ROW(A5930),'Clie-F'!$B$5:$Z$7000,15,0),"")</f>
        <v/>
      </c>
      <c r="G5936" s="111" t="str">
        <f>IFERROR(VLOOKUP($I$4&amp;"--"&amp;ROW(A5930),'Clie-F'!$B$5:$Z$7000,13,0),"")</f>
        <v/>
      </c>
    </row>
    <row r="5937" spans="2:7" ht="30" customHeight="1" x14ac:dyDescent="0.3">
      <c r="B5937" s="113">
        <v>5931</v>
      </c>
      <c r="C5937" s="111"/>
      <c r="D5937" s="112"/>
      <c r="E5937" s="111" t="str">
        <f t="shared" ca="1" si="92"/>
        <v/>
      </c>
      <c r="F5937" s="2" t="str">
        <f>IFERROR(VLOOKUP($I$4&amp;"--"&amp;ROW(A5931),'Clie-F'!$B$5:$Z$7000,15,0),"")</f>
        <v/>
      </c>
      <c r="G5937" s="111" t="str">
        <f>IFERROR(VLOOKUP($I$4&amp;"--"&amp;ROW(A5931),'Clie-F'!$B$5:$Z$7000,13,0),"")</f>
        <v/>
      </c>
    </row>
    <row r="5938" spans="2:7" ht="30" customHeight="1" x14ac:dyDescent="0.3">
      <c r="B5938" s="113">
        <v>5932</v>
      </c>
      <c r="C5938" s="111"/>
      <c r="D5938" s="112"/>
      <c r="E5938" s="111" t="str">
        <f t="shared" ca="1" si="92"/>
        <v/>
      </c>
      <c r="F5938" s="2" t="str">
        <f>IFERROR(VLOOKUP($I$4&amp;"--"&amp;ROW(A5932),'Clie-F'!$B$5:$Z$7000,15,0),"")</f>
        <v/>
      </c>
      <c r="G5938" s="111" t="str">
        <f>IFERROR(VLOOKUP($I$4&amp;"--"&amp;ROW(A5932),'Clie-F'!$B$5:$Z$7000,13,0),"")</f>
        <v/>
      </c>
    </row>
    <row r="5939" spans="2:7" ht="30" customHeight="1" x14ac:dyDescent="0.3">
      <c r="B5939" s="113">
        <v>5933</v>
      </c>
      <c r="C5939" s="111"/>
      <c r="D5939" s="112"/>
      <c r="E5939" s="111" t="str">
        <f t="shared" ca="1" si="92"/>
        <v/>
      </c>
      <c r="F5939" s="2" t="str">
        <f>IFERROR(VLOOKUP($I$4&amp;"--"&amp;ROW(A5933),'Clie-F'!$B$5:$Z$7000,15,0),"")</f>
        <v/>
      </c>
      <c r="G5939" s="111" t="str">
        <f>IFERROR(VLOOKUP($I$4&amp;"--"&amp;ROW(A5933),'Clie-F'!$B$5:$Z$7000,13,0),"")</f>
        <v/>
      </c>
    </row>
    <row r="5940" spans="2:7" ht="30" customHeight="1" x14ac:dyDescent="0.3">
      <c r="B5940" s="113">
        <v>5934</v>
      </c>
      <c r="C5940" s="111"/>
      <c r="D5940" s="112"/>
      <c r="E5940" s="111" t="str">
        <f t="shared" ca="1" si="92"/>
        <v/>
      </c>
      <c r="F5940" s="2" t="str">
        <f>IFERROR(VLOOKUP($I$4&amp;"--"&amp;ROW(A5934),'Clie-F'!$B$5:$Z$7000,15,0),"")</f>
        <v/>
      </c>
      <c r="G5940" s="111" t="str">
        <f>IFERROR(VLOOKUP($I$4&amp;"--"&amp;ROW(A5934),'Clie-F'!$B$5:$Z$7000,13,0),"")</f>
        <v/>
      </c>
    </row>
    <row r="5941" spans="2:7" ht="30" customHeight="1" x14ac:dyDescent="0.3">
      <c r="B5941" s="113">
        <v>5935</v>
      </c>
      <c r="C5941" s="111"/>
      <c r="D5941" s="112"/>
      <c r="E5941" s="111" t="str">
        <f t="shared" ca="1" si="92"/>
        <v/>
      </c>
      <c r="F5941" s="2" t="str">
        <f>IFERROR(VLOOKUP($I$4&amp;"--"&amp;ROW(A5935),'Clie-F'!$B$5:$Z$7000,15,0),"")</f>
        <v/>
      </c>
      <c r="G5941" s="111" t="str">
        <f>IFERROR(VLOOKUP($I$4&amp;"--"&amp;ROW(A5935),'Clie-F'!$B$5:$Z$7000,13,0),"")</f>
        <v/>
      </c>
    </row>
    <row r="5942" spans="2:7" ht="30" customHeight="1" x14ac:dyDescent="0.3">
      <c r="B5942" s="113">
        <v>5936</v>
      </c>
      <c r="C5942" s="111"/>
      <c r="D5942" s="112"/>
      <c r="E5942" s="111" t="str">
        <f t="shared" ca="1" si="92"/>
        <v/>
      </c>
      <c r="F5942" s="2" t="str">
        <f>IFERROR(VLOOKUP($I$4&amp;"--"&amp;ROW(A5936),'Clie-F'!$B$5:$Z$7000,15,0),"")</f>
        <v/>
      </c>
      <c r="G5942" s="111" t="str">
        <f>IFERROR(VLOOKUP($I$4&amp;"--"&amp;ROW(A5936),'Clie-F'!$B$5:$Z$7000,13,0),"")</f>
        <v/>
      </c>
    </row>
    <row r="5943" spans="2:7" ht="30" customHeight="1" x14ac:dyDescent="0.3">
      <c r="B5943" s="113">
        <v>5937</v>
      </c>
      <c r="C5943" s="111"/>
      <c r="D5943" s="112"/>
      <c r="E5943" s="111" t="str">
        <f t="shared" ca="1" si="92"/>
        <v/>
      </c>
      <c r="F5943" s="2" t="str">
        <f>IFERROR(VLOOKUP($I$4&amp;"--"&amp;ROW(A5937),'Clie-F'!$B$5:$Z$7000,15,0),"")</f>
        <v/>
      </c>
      <c r="G5943" s="111" t="str">
        <f>IFERROR(VLOOKUP($I$4&amp;"--"&amp;ROW(A5937),'Clie-F'!$B$5:$Z$7000,13,0),"")</f>
        <v/>
      </c>
    </row>
    <row r="5944" spans="2:7" ht="30" customHeight="1" x14ac:dyDescent="0.3">
      <c r="B5944" s="113">
        <v>5938</v>
      </c>
      <c r="C5944" s="111"/>
      <c r="D5944" s="112"/>
      <c r="E5944" s="111" t="str">
        <f t="shared" ca="1" si="92"/>
        <v/>
      </c>
      <c r="F5944" s="2" t="str">
        <f>IFERROR(VLOOKUP($I$4&amp;"--"&amp;ROW(A5938),'Clie-F'!$B$5:$Z$7000,15,0),"")</f>
        <v/>
      </c>
      <c r="G5944" s="111" t="str">
        <f>IFERROR(VLOOKUP($I$4&amp;"--"&amp;ROW(A5938),'Clie-F'!$B$5:$Z$7000,13,0),"")</f>
        <v/>
      </c>
    </row>
    <row r="5945" spans="2:7" ht="30" customHeight="1" x14ac:dyDescent="0.3">
      <c r="B5945" s="113">
        <v>5939</v>
      </c>
      <c r="C5945" s="111"/>
      <c r="D5945" s="112"/>
      <c r="E5945" s="111" t="str">
        <f t="shared" ca="1" si="92"/>
        <v/>
      </c>
      <c r="F5945" s="2" t="str">
        <f>IFERROR(VLOOKUP($I$4&amp;"--"&amp;ROW(A5939),'Clie-F'!$B$5:$Z$7000,15,0),"")</f>
        <v/>
      </c>
      <c r="G5945" s="111" t="str">
        <f>IFERROR(VLOOKUP($I$4&amp;"--"&amp;ROW(A5939),'Clie-F'!$B$5:$Z$7000,13,0),"")</f>
        <v/>
      </c>
    </row>
    <row r="5946" spans="2:7" ht="30" customHeight="1" x14ac:dyDescent="0.3">
      <c r="B5946" s="113">
        <v>5940</v>
      </c>
      <c r="C5946" s="111"/>
      <c r="D5946" s="112"/>
      <c r="E5946" s="111" t="str">
        <f t="shared" ca="1" si="92"/>
        <v/>
      </c>
      <c r="F5946" s="2" t="str">
        <f>IFERROR(VLOOKUP($I$4&amp;"--"&amp;ROW(A5940),'Clie-F'!$B$5:$Z$7000,15,0),"")</f>
        <v/>
      </c>
      <c r="G5946" s="111" t="str">
        <f>IFERROR(VLOOKUP($I$4&amp;"--"&amp;ROW(A5940),'Clie-F'!$B$5:$Z$7000,13,0),"")</f>
        <v/>
      </c>
    </row>
    <row r="5947" spans="2:7" ht="30" customHeight="1" x14ac:dyDescent="0.3">
      <c r="B5947" s="113">
        <v>5941</v>
      </c>
      <c r="C5947" s="111"/>
      <c r="D5947" s="112"/>
      <c r="E5947" s="111" t="str">
        <f t="shared" ca="1" si="92"/>
        <v/>
      </c>
      <c r="F5947" s="2" t="str">
        <f>IFERROR(VLOOKUP($I$4&amp;"--"&amp;ROW(A5941),'Clie-F'!$B$5:$Z$7000,15,0),"")</f>
        <v/>
      </c>
      <c r="G5947" s="111" t="str">
        <f>IFERROR(VLOOKUP($I$4&amp;"--"&amp;ROW(A5941),'Clie-F'!$B$5:$Z$7000,13,0),"")</f>
        <v/>
      </c>
    </row>
    <row r="5948" spans="2:7" ht="30" customHeight="1" x14ac:dyDescent="0.3">
      <c r="B5948" s="113">
        <v>5942</v>
      </c>
      <c r="C5948" s="111"/>
      <c r="D5948" s="112"/>
      <c r="E5948" s="111" t="str">
        <f t="shared" ca="1" si="92"/>
        <v/>
      </c>
      <c r="F5948" s="2" t="str">
        <f>IFERROR(VLOOKUP($I$4&amp;"--"&amp;ROW(A5942),'Clie-F'!$B$5:$Z$7000,15,0),"")</f>
        <v/>
      </c>
      <c r="G5948" s="111" t="str">
        <f>IFERROR(VLOOKUP($I$4&amp;"--"&amp;ROW(A5942),'Clie-F'!$B$5:$Z$7000,13,0),"")</f>
        <v/>
      </c>
    </row>
    <row r="5949" spans="2:7" ht="30" customHeight="1" x14ac:dyDescent="0.3">
      <c r="B5949" s="113">
        <v>5943</v>
      </c>
      <c r="C5949" s="111"/>
      <c r="D5949" s="112"/>
      <c r="E5949" s="111" t="str">
        <f t="shared" ca="1" si="92"/>
        <v/>
      </c>
      <c r="F5949" s="2" t="str">
        <f>IFERROR(VLOOKUP($I$4&amp;"--"&amp;ROW(A5943),'Clie-F'!$B$5:$Z$7000,15,0),"")</f>
        <v/>
      </c>
      <c r="G5949" s="111" t="str">
        <f>IFERROR(VLOOKUP($I$4&amp;"--"&amp;ROW(A5943),'Clie-F'!$B$5:$Z$7000,13,0),"")</f>
        <v/>
      </c>
    </row>
    <row r="5950" spans="2:7" ht="30" customHeight="1" x14ac:dyDescent="0.3">
      <c r="B5950" s="113">
        <v>5944</v>
      </c>
      <c r="C5950" s="111"/>
      <c r="D5950" s="112"/>
      <c r="E5950" s="111" t="str">
        <f t="shared" ca="1" si="92"/>
        <v/>
      </c>
      <c r="F5950" s="2" t="str">
        <f>IFERROR(VLOOKUP($I$4&amp;"--"&amp;ROW(A5944),'Clie-F'!$B$5:$Z$7000,15,0),"")</f>
        <v/>
      </c>
      <c r="G5950" s="111" t="str">
        <f>IFERROR(VLOOKUP($I$4&amp;"--"&amp;ROW(A5944),'Clie-F'!$B$5:$Z$7000,13,0),"")</f>
        <v/>
      </c>
    </row>
    <row r="5951" spans="2:7" ht="30" customHeight="1" x14ac:dyDescent="0.3">
      <c r="B5951" s="113">
        <v>5945</v>
      </c>
      <c r="C5951" s="111"/>
      <c r="D5951" s="112"/>
      <c r="E5951" s="111" t="str">
        <f t="shared" ref="E5951:E6007" ca="1" si="93">IF(D5951,DATEDIF(D5951,TODAY(),"Y"),"")</f>
        <v/>
      </c>
      <c r="F5951" s="2" t="str">
        <f>IFERROR(VLOOKUP($I$4&amp;"--"&amp;ROW(A5945),'Clie-F'!$B$5:$Z$7000,15,0),"")</f>
        <v/>
      </c>
      <c r="G5951" s="111" t="str">
        <f>IFERROR(VLOOKUP($I$4&amp;"--"&amp;ROW(A5945),'Clie-F'!$B$5:$Z$7000,13,0),"")</f>
        <v/>
      </c>
    </row>
    <row r="5952" spans="2:7" ht="30" customHeight="1" x14ac:dyDescent="0.3">
      <c r="B5952" s="113">
        <v>5946</v>
      </c>
      <c r="C5952" s="111"/>
      <c r="D5952" s="112"/>
      <c r="E5952" s="111" t="str">
        <f t="shared" ca="1" si="93"/>
        <v/>
      </c>
      <c r="F5952" s="2" t="str">
        <f>IFERROR(VLOOKUP($I$4&amp;"--"&amp;ROW(A5946),'Clie-F'!$B$5:$Z$7000,15,0),"")</f>
        <v/>
      </c>
      <c r="G5952" s="111" t="str">
        <f>IFERROR(VLOOKUP($I$4&amp;"--"&amp;ROW(A5946),'Clie-F'!$B$5:$Z$7000,13,0),"")</f>
        <v/>
      </c>
    </row>
    <row r="5953" spans="2:7" ht="30" customHeight="1" x14ac:dyDescent="0.3">
      <c r="B5953" s="113">
        <v>5947</v>
      </c>
      <c r="C5953" s="111"/>
      <c r="D5953" s="112"/>
      <c r="E5953" s="111" t="str">
        <f t="shared" ca="1" si="93"/>
        <v/>
      </c>
      <c r="F5953" s="2" t="str">
        <f>IFERROR(VLOOKUP($I$4&amp;"--"&amp;ROW(A5947),'Clie-F'!$B$5:$Z$7000,15,0),"")</f>
        <v/>
      </c>
      <c r="G5953" s="111" t="str">
        <f>IFERROR(VLOOKUP($I$4&amp;"--"&amp;ROW(A5947),'Clie-F'!$B$5:$Z$7000,13,0),"")</f>
        <v/>
      </c>
    </row>
    <row r="5954" spans="2:7" ht="30" customHeight="1" x14ac:dyDescent="0.3">
      <c r="B5954" s="113">
        <v>5948</v>
      </c>
      <c r="C5954" s="111"/>
      <c r="D5954" s="112"/>
      <c r="E5954" s="111" t="str">
        <f t="shared" ca="1" si="93"/>
        <v/>
      </c>
      <c r="F5954" s="2" t="str">
        <f>IFERROR(VLOOKUP($I$4&amp;"--"&amp;ROW(A5948),'Clie-F'!$B$5:$Z$7000,15,0),"")</f>
        <v/>
      </c>
      <c r="G5954" s="111" t="str">
        <f>IFERROR(VLOOKUP($I$4&amp;"--"&amp;ROW(A5948),'Clie-F'!$B$5:$Z$7000,13,0),"")</f>
        <v/>
      </c>
    </row>
    <row r="5955" spans="2:7" ht="30" customHeight="1" x14ac:dyDescent="0.3">
      <c r="B5955" s="113">
        <v>5949</v>
      </c>
      <c r="C5955" s="111"/>
      <c r="D5955" s="112"/>
      <c r="E5955" s="111" t="str">
        <f t="shared" ca="1" si="93"/>
        <v/>
      </c>
      <c r="F5955" s="2" t="str">
        <f>IFERROR(VLOOKUP($I$4&amp;"--"&amp;ROW(A5949),'Clie-F'!$B$5:$Z$7000,15,0),"")</f>
        <v/>
      </c>
      <c r="G5955" s="111" t="str">
        <f>IFERROR(VLOOKUP($I$4&amp;"--"&amp;ROW(A5949),'Clie-F'!$B$5:$Z$7000,13,0),"")</f>
        <v/>
      </c>
    </row>
    <row r="5956" spans="2:7" ht="30" customHeight="1" x14ac:dyDescent="0.3">
      <c r="B5956" s="113">
        <v>5950</v>
      </c>
      <c r="C5956" s="111"/>
      <c r="D5956" s="112"/>
      <c r="E5956" s="111" t="str">
        <f t="shared" ca="1" si="93"/>
        <v/>
      </c>
      <c r="F5956" s="2" t="str">
        <f>IFERROR(VLOOKUP($I$4&amp;"--"&amp;ROW(A5950),'Clie-F'!$B$5:$Z$7000,15,0),"")</f>
        <v/>
      </c>
      <c r="G5956" s="111" t="str">
        <f>IFERROR(VLOOKUP($I$4&amp;"--"&amp;ROW(A5950),'Clie-F'!$B$5:$Z$7000,13,0),"")</f>
        <v/>
      </c>
    </row>
    <row r="5957" spans="2:7" ht="30" customHeight="1" x14ac:dyDescent="0.3">
      <c r="B5957" s="113">
        <v>5951</v>
      </c>
      <c r="C5957" s="111"/>
      <c r="D5957" s="112"/>
      <c r="E5957" s="111" t="str">
        <f t="shared" ca="1" si="93"/>
        <v/>
      </c>
      <c r="F5957" s="2" t="str">
        <f>IFERROR(VLOOKUP($I$4&amp;"--"&amp;ROW(A5951),'Clie-F'!$B$5:$Z$7000,15,0),"")</f>
        <v/>
      </c>
      <c r="G5957" s="111" t="str">
        <f>IFERROR(VLOOKUP($I$4&amp;"--"&amp;ROW(A5951),'Clie-F'!$B$5:$Z$7000,13,0),"")</f>
        <v/>
      </c>
    </row>
    <row r="5958" spans="2:7" ht="30" customHeight="1" x14ac:dyDescent="0.3">
      <c r="B5958" s="113">
        <v>5952</v>
      </c>
      <c r="C5958" s="111"/>
      <c r="D5958" s="112"/>
      <c r="E5958" s="111" t="str">
        <f t="shared" ca="1" si="93"/>
        <v/>
      </c>
      <c r="F5958" s="2" t="str">
        <f>IFERROR(VLOOKUP($I$4&amp;"--"&amp;ROW(A5952),'Clie-F'!$B$5:$Z$7000,15,0),"")</f>
        <v/>
      </c>
      <c r="G5958" s="111" t="str">
        <f>IFERROR(VLOOKUP($I$4&amp;"--"&amp;ROW(A5952),'Clie-F'!$B$5:$Z$7000,13,0),"")</f>
        <v/>
      </c>
    </row>
    <row r="5959" spans="2:7" ht="30" customHeight="1" x14ac:dyDescent="0.3">
      <c r="B5959" s="113">
        <v>5953</v>
      </c>
      <c r="C5959" s="111"/>
      <c r="D5959" s="112"/>
      <c r="E5959" s="111" t="str">
        <f t="shared" ca="1" si="93"/>
        <v/>
      </c>
      <c r="F5959" s="2" t="str">
        <f>IFERROR(VLOOKUP($I$4&amp;"--"&amp;ROW(A5953),'Clie-F'!$B$5:$Z$7000,15,0),"")</f>
        <v/>
      </c>
      <c r="G5959" s="111" t="str">
        <f>IFERROR(VLOOKUP($I$4&amp;"--"&amp;ROW(A5953),'Clie-F'!$B$5:$Z$7000,13,0),"")</f>
        <v/>
      </c>
    </row>
    <row r="5960" spans="2:7" ht="30" customHeight="1" x14ac:dyDescent="0.3">
      <c r="B5960" s="113">
        <v>5954</v>
      </c>
      <c r="C5960" s="111"/>
      <c r="D5960" s="112"/>
      <c r="E5960" s="111" t="str">
        <f t="shared" ca="1" si="93"/>
        <v/>
      </c>
      <c r="F5960" s="2" t="str">
        <f>IFERROR(VLOOKUP($I$4&amp;"--"&amp;ROW(A5954),'Clie-F'!$B$5:$Z$7000,15,0),"")</f>
        <v/>
      </c>
      <c r="G5960" s="111" t="str">
        <f>IFERROR(VLOOKUP($I$4&amp;"--"&amp;ROW(A5954),'Clie-F'!$B$5:$Z$7000,13,0),"")</f>
        <v/>
      </c>
    </row>
    <row r="5961" spans="2:7" ht="30" customHeight="1" x14ac:dyDescent="0.3">
      <c r="B5961" s="113">
        <v>5955</v>
      </c>
      <c r="C5961" s="111"/>
      <c r="D5961" s="112"/>
      <c r="E5961" s="111" t="str">
        <f t="shared" ca="1" si="93"/>
        <v/>
      </c>
      <c r="F5961" s="2" t="str">
        <f>IFERROR(VLOOKUP($I$4&amp;"--"&amp;ROW(A5955),'Clie-F'!$B$5:$Z$7000,15,0),"")</f>
        <v/>
      </c>
      <c r="G5961" s="111" t="str">
        <f>IFERROR(VLOOKUP($I$4&amp;"--"&amp;ROW(A5955),'Clie-F'!$B$5:$Z$7000,13,0),"")</f>
        <v/>
      </c>
    </row>
    <row r="5962" spans="2:7" ht="30" customHeight="1" x14ac:dyDescent="0.3">
      <c r="B5962" s="113">
        <v>5956</v>
      </c>
      <c r="C5962" s="111"/>
      <c r="D5962" s="112"/>
      <c r="E5962" s="111" t="str">
        <f t="shared" ca="1" si="93"/>
        <v/>
      </c>
      <c r="F5962" s="2" t="str">
        <f>IFERROR(VLOOKUP($I$4&amp;"--"&amp;ROW(A5956),'Clie-F'!$B$5:$Z$7000,15,0),"")</f>
        <v/>
      </c>
      <c r="G5962" s="111" t="str">
        <f>IFERROR(VLOOKUP($I$4&amp;"--"&amp;ROW(A5956),'Clie-F'!$B$5:$Z$7000,13,0),"")</f>
        <v/>
      </c>
    </row>
    <row r="5963" spans="2:7" ht="30" customHeight="1" x14ac:dyDescent="0.3">
      <c r="B5963" s="113">
        <v>5957</v>
      </c>
      <c r="C5963" s="111"/>
      <c r="D5963" s="112"/>
      <c r="E5963" s="111" t="str">
        <f t="shared" ca="1" si="93"/>
        <v/>
      </c>
      <c r="F5963" s="2" t="str">
        <f>IFERROR(VLOOKUP($I$4&amp;"--"&amp;ROW(A5957),'Clie-F'!$B$5:$Z$7000,15,0),"")</f>
        <v/>
      </c>
      <c r="G5963" s="111" t="str">
        <f>IFERROR(VLOOKUP($I$4&amp;"--"&amp;ROW(A5957),'Clie-F'!$B$5:$Z$7000,13,0),"")</f>
        <v/>
      </c>
    </row>
    <row r="5964" spans="2:7" ht="30" customHeight="1" x14ac:dyDescent="0.3">
      <c r="B5964" s="113">
        <v>5958</v>
      </c>
      <c r="C5964" s="111"/>
      <c r="D5964" s="112"/>
      <c r="E5964" s="111" t="str">
        <f t="shared" ca="1" si="93"/>
        <v/>
      </c>
      <c r="F5964" s="2" t="str">
        <f>IFERROR(VLOOKUP($I$4&amp;"--"&amp;ROW(A5958),'Clie-F'!$B$5:$Z$7000,15,0),"")</f>
        <v/>
      </c>
      <c r="G5964" s="111" t="str">
        <f>IFERROR(VLOOKUP($I$4&amp;"--"&amp;ROW(A5958),'Clie-F'!$B$5:$Z$7000,13,0),"")</f>
        <v/>
      </c>
    </row>
    <row r="5965" spans="2:7" ht="30" customHeight="1" x14ac:dyDescent="0.3">
      <c r="B5965" s="113">
        <v>5959</v>
      </c>
      <c r="C5965" s="111"/>
      <c r="D5965" s="112"/>
      <c r="E5965" s="111" t="str">
        <f t="shared" ca="1" si="93"/>
        <v/>
      </c>
      <c r="F5965" s="2" t="str">
        <f>IFERROR(VLOOKUP($I$4&amp;"--"&amp;ROW(A5959),'Clie-F'!$B$5:$Z$7000,15,0),"")</f>
        <v/>
      </c>
      <c r="G5965" s="111" t="str">
        <f>IFERROR(VLOOKUP($I$4&amp;"--"&amp;ROW(A5959),'Clie-F'!$B$5:$Z$7000,13,0),"")</f>
        <v/>
      </c>
    </row>
    <row r="5966" spans="2:7" ht="30" customHeight="1" x14ac:dyDescent="0.3">
      <c r="B5966" s="113">
        <v>5960</v>
      </c>
      <c r="C5966" s="111"/>
      <c r="D5966" s="112"/>
      <c r="E5966" s="111" t="str">
        <f t="shared" ca="1" si="93"/>
        <v/>
      </c>
      <c r="F5966" s="2" t="str">
        <f>IFERROR(VLOOKUP($I$4&amp;"--"&amp;ROW(A5960),'Clie-F'!$B$5:$Z$7000,15,0),"")</f>
        <v/>
      </c>
      <c r="G5966" s="111" t="str">
        <f>IFERROR(VLOOKUP($I$4&amp;"--"&amp;ROW(A5960),'Clie-F'!$B$5:$Z$7000,13,0),"")</f>
        <v/>
      </c>
    </row>
    <row r="5967" spans="2:7" ht="30" customHeight="1" x14ac:dyDescent="0.3">
      <c r="B5967" s="113">
        <v>5961</v>
      </c>
      <c r="C5967" s="111"/>
      <c r="D5967" s="112"/>
      <c r="E5967" s="111" t="str">
        <f t="shared" ca="1" si="93"/>
        <v/>
      </c>
      <c r="F5967" s="2" t="str">
        <f>IFERROR(VLOOKUP($I$4&amp;"--"&amp;ROW(A5961),'Clie-F'!$B$5:$Z$7000,15,0),"")</f>
        <v/>
      </c>
      <c r="G5967" s="111" t="str">
        <f>IFERROR(VLOOKUP($I$4&amp;"--"&amp;ROW(A5961),'Clie-F'!$B$5:$Z$7000,13,0),"")</f>
        <v/>
      </c>
    </row>
    <row r="5968" spans="2:7" ht="30" customHeight="1" x14ac:dyDescent="0.3">
      <c r="B5968" s="113">
        <v>5962</v>
      </c>
      <c r="C5968" s="111"/>
      <c r="D5968" s="112"/>
      <c r="E5968" s="111" t="str">
        <f t="shared" ca="1" si="93"/>
        <v/>
      </c>
      <c r="F5968" s="2" t="str">
        <f>IFERROR(VLOOKUP($I$4&amp;"--"&amp;ROW(A5962),'Clie-F'!$B$5:$Z$7000,15,0),"")</f>
        <v/>
      </c>
      <c r="G5968" s="111" t="str">
        <f>IFERROR(VLOOKUP($I$4&amp;"--"&amp;ROW(A5962),'Clie-F'!$B$5:$Z$7000,13,0),"")</f>
        <v/>
      </c>
    </row>
    <row r="5969" spans="2:7" ht="30" customHeight="1" x14ac:dyDescent="0.3">
      <c r="B5969" s="113">
        <v>5963</v>
      </c>
      <c r="C5969" s="111"/>
      <c r="D5969" s="112"/>
      <c r="E5969" s="111" t="str">
        <f t="shared" ca="1" si="93"/>
        <v/>
      </c>
      <c r="F5969" s="2" t="str">
        <f>IFERROR(VLOOKUP($I$4&amp;"--"&amp;ROW(A5963),'Clie-F'!$B$5:$Z$7000,15,0),"")</f>
        <v/>
      </c>
      <c r="G5969" s="111" t="str">
        <f>IFERROR(VLOOKUP($I$4&amp;"--"&amp;ROW(A5963),'Clie-F'!$B$5:$Z$7000,13,0),"")</f>
        <v/>
      </c>
    </row>
    <row r="5970" spans="2:7" ht="30" customHeight="1" x14ac:dyDescent="0.3">
      <c r="B5970" s="113">
        <v>5964</v>
      </c>
      <c r="C5970" s="111"/>
      <c r="D5970" s="112"/>
      <c r="E5970" s="111" t="str">
        <f t="shared" ca="1" si="93"/>
        <v/>
      </c>
      <c r="F5970" s="2" t="str">
        <f>IFERROR(VLOOKUP($I$4&amp;"--"&amp;ROW(A5964),'Clie-F'!$B$5:$Z$7000,15,0),"")</f>
        <v/>
      </c>
      <c r="G5970" s="111" t="str">
        <f>IFERROR(VLOOKUP($I$4&amp;"--"&amp;ROW(A5964),'Clie-F'!$B$5:$Z$7000,13,0),"")</f>
        <v/>
      </c>
    </row>
    <row r="5971" spans="2:7" ht="30" customHeight="1" x14ac:dyDescent="0.3">
      <c r="B5971" s="113">
        <v>5965</v>
      </c>
      <c r="C5971" s="111"/>
      <c r="D5971" s="112"/>
      <c r="E5971" s="111" t="str">
        <f t="shared" ca="1" si="93"/>
        <v/>
      </c>
      <c r="F5971" s="2" t="str">
        <f>IFERROR(VLOOKUP($I$4&amp;"--"&amp;ROW(A5965),'Clie-F'!$B$5:$Z$7000,15,0),"")</f>
        <v/>
      </c>
      <c r="G5971" s="111" t="str">
        <f>IFERROR(VLOOKUP($I$4&amp;"--"&amp;ROW(A5965),'Clie-F'!$B$5:$Z$7000,13,0),"")</f>
        <v/>
      </c>
    </row>
    <row r="5972" spans="2:7" ht="30" customHeight="1" x14ac:dyDescent="0.3">
      <c r="B5972" s="113">
        <v>5966</v>
      </c>
      <c r="C5972" s="111"/>
      <c r="D5972" s="112"/>
      <c r="E5972" s="111" t="str">
        <f t="shared" ca="1" si="93"/>
        <v/>
      </c>
      <c r="F5972" s="2" t="str">
        <f>IFERROR(VLOOKUP($I$4&amp;"--"&amp;ROW(A5966),'Clie-F'!$B$5:$Z$7000,15,0),"")</f>
        <v/>
      </c>
      <c r="G5972" s="111" t="str">
        <f>IFERROR(VLOOKUP($I$4&amp;"--"&amp;ROW(A5966),'Clie-F'!$B$5:$Z$7000,13,0),"")</f>
        <v/>
      </c>
    </row>
    <row r="5973" spans="2:7" ht="30" customHeight="1" x14ac:dyDescent="0.3">
      <c r="B5973" s="113">
        <v>5967</v>
      </c>
      <c r="C5973" s="111"/>
      <c r="D5973" s="112"/>
      <c r="E5973" s="111" t="str">
        <f t="shared" ca="1" si="93"/>
        <v/>
      </c>
      <c r="F5973" s="2" t="str">
        <f>IFERROR(VLOOKUP($I$4&amp;"--"&amp;ROW(A5967),'Clie-F'!$B$5:$Z$7000,15,0),"")</f>
        <v/>
      </c>
      <c r="G5973" s="111" t="str">
        <f>IFERROR(VLOOKUP($I$4&amp;"--"&amp;ROW(A5967),'Clie-F'!$B$5:$Z$7000,13,0),"")</f>
        <v/>
      </c>
    </row>
    <row r="5974" spans="2:7" ht="30" customHeight="1" x14ac:dyDescent="0.3">
      <c r="B5974" s="113">
        <v>5968</v>
      </c>
      <c r="C5974" s="111"/>
      <c r="D5974" s="112"/>
      <c r="E5974" s="111" t="str">
        <f t="shared" ca="1" si="93"/>
        <v/>
      </c>
      <c r="F5974" s="2" t="str">
        <f>IFERROR(VLOOKUP($I$4&amp;"--"&amp;ROW(A5968),'Clie-F'!$B$5:$Z$7000,15,0),"")</f>
        <v/>
      </c>
      <c r="G5974" s="111" t="str">
        <f>IFERROR(VLOOKUP($I$4&amp;"--"&amp;ROW(A5968),'Clie-F'!$B$5:$Z$7000,13,0),"")</f>
        <v/>
      </c>
    </row>
    <row r="5975" spans="2:7" ht="30" customHeight="1" x14ac:dyDescent="0.3">
      <c r="B5975" s="113">
        <v>5969</v>
      </c>
      <c r="C5975" s="111"/>
      <c r="D5975" s="112"/>
      <c r="E5975" s="111" t="str">
        <f t="shared" ca="1" si="93"/>
        <v/>
      </c>
      <c r="F5975" s="2" t="str">
        <f>IFERROR(VLOOKUP($I$4&amp;"--"&amp;ROW(A5969),'Clie-F'!$B$5:$Z$7000,15,0),"")</f>
        <v/>
      </c>
      <c r="G5975" s="111" t="str">
        <f>IFERROR(VLOOKUP($I$4&amp;"--"&amp;ROW(A5969),'Clie-F'!$B$5:$Z$7000,13,0),"")</f>
        <v/>
      </c>
    </row>
    <row r="5976" spans="2:7" ht="30" customHeight="1" x14ac:dyDescent="0.3">
      <c r="B5976" s="113">
        <v>5970</v>
      </c>
      <c r="C5976" s="111"/>
      <c r="D5976" s="112"/>
      <c r="E5976" s="111" t="str">
        <f t="shared" ca="1" si="93"/>
        <v/>
      </c>
      <c r="F5976" s="2" t="str">
        <f>IFERROR(VLOOKUP($I$4&amp;"--"&amp;ROW(A5970),'Clie-F'!$B$5:$Z$7000,15,0),"")</f>
        <v/>
      </c>
      <c r="G5976" s="111" t="str">
        <f>IFERROR(VLOOKUP($I$4&amp;"--"&amp;ROW(A5970),'Clie-F'!$B$5:$Z$7000,13,0),"")</f>
        <v/>
      </c>
    </row>
    <row r="5977" spans="2:7" ht="30" customHeight="1" x14ac:dyDescent="0.3">
      <c r="B5977" s="113">
        <v>5971</v>
      </c>
      <c r="C5977" s="111"/>
      <c r="D5977" s="112"/>
      <c r="E5977" s="111" t="str">
        <f t="shared" ca="1" si="93"/>
        <v/>
      </c>
      <c r="F5977" s="2" t="str">
        <f>IFERROR(VLOOKUP($I$4&amp;"--"&amp;ROW(A5971),'Clie-F'!$B$5:$Z$7000,15,0),"")</f>
        <v/>
      </c>
      <c r="G5977" s="111" t="str">
        <f>IFERROR(VLOOKUP($I$4&amp;"--"&amp;ROW(A5971),'Clie-F'!$B$5:$Z$7000,13,0),"")</f>
        <v/>
      </c>
    </row>
    <row r="5978" spans="2:7" ht="30" customHeight="1" x14ac:dyDescent="0.3">
      <c r="B5978" s="113">
        <v>5972</v>
      </c>
      <c r="C5978" s="111"/>
      <c r="D5978" s="112"/>
      <c r="E5978" s="111" t="str">
        <f t="shared" ca="1" si="93"/>
        <v/>
      </c>
      <c r="F5978" s="2" t="str">
        <f>IFERROR(VLOOKUP($I$4&amp;"--"&amp;ROW(A5972),'Clie-F'!$B$5:$Z$7000,15,0),"")</f>
        <v/>
      </c>
      <c r="G5978" s="111" t="str">
        <f>IFERROR(VLOOKUP($I$4&amp;"--"&amp;ROW(A5972),'Clie-F'!$B$5:$Z$7000,13,0),"")</f>
        <v/>
      </c>
    </row>
    <row r="5979" spans="2:7" ht="30" customHeight="1" x14ac:dyDescent="0.3">
      <c r="B5979" s="113">
        <v>5973</v>
      </c>
      <c r="C5979" s="111"/>
      <c r="D5979" s="112"/>
      <c r="E5979" s="111" t="str">
        <f t="shared" ca="1" si="93"/>
        <v/>
      </c>
      <c r="F5979" s="2" t="str">
        <f>IFERROR(VLOOKUP($I$4&amp;"--"&amp;ROW(A5973),'Clie-F'!$B$5:$Z$7000,15,0),"")</f>
        <v/>
      </c>
      <c r="G5979" s="111" t="str">
        <f>IFERROR(VLOOKUP($I$4&amp;"--"&amp;ROW(A5973),'Clie-F'!$B$5:$Z$7000,13,0),"")</f>
        <v/>
      </c>
    </row>
    <row r="5980" spans="2:7" ht="30" customHeight="1" x14ac:dyDescent="0.3">
      <c r="B5980" s="113">
        <v>5974</v>
      </c>
      <c r="C5980" s="111"/>
      <c r="D5980" s="112"/>
      <c r="E5980" s="111" t="str">
        <f t="shared" ca="1" si="93"/>
        <v/>
      </c>
      <c r="F5980" s="2" t="str">
        <f>IFERROR(VLOOKUP($I$4&amp;"--"&amp;ROW(A5974),'Clie-F'!$B$5:$Z$7000,15,0),"")</f>
        <v/>
      </c>
      <c r="G5980" s="111" t="str">
        <f>IFERROR(VLOOKUP($I$4&amp;"--"&amp;ROW(A5974),'Clie-F'!$B$5:$Z$7000,13,0),"")</f>
        <v/>
      </c>
    </row>
    <row r="5981" spans="2:7" ht="30" customHeight="1" x14ac:dyDescent="0.3">
      <c r="B5981" s="113">
        <v>5975</v>
      </c>
      <c r="C5981" s="111"/>
      <c r="D5981" s="112"/>
      <c r="E5981" s="111" t="str">
        <f t="shared" ca="1" si="93"/>
        <v/>
      </c>
      <c r="F5981" s="2" t="str">
        <f>IFERROR(VLOOKUP($I$4&amp;"--"&amp;ROW(A5975),'Clie-F'!$B$5:$Z$7000,15,0),"")</f>
        <v/>
      </c>
      <c r="G5981" s="111" t="str">
        <f>IFERROR(VLOOKUP($I$4&amp;"--"&amp;ROW(A5975),'Clie-F'!$B$5:$Z$7000,13,0),"")</f>
        <v/>
      </c>
    </row>
    <row r="5982" spans="2:7" ht="30" customHeight="1" x14ac:dyDescent="0.3">
      <c r="B5982" s="113">
        <v>5976</v>
      </c>
      <c r="C5982" s="111"/>
      <c r="D5982" s="112"/>
      <c r="E5982" s="111" t="str">
        <f t="shared" ca="1" si="93"/>
        <v/>
      </c>
      <c r="F5982" s="2" t="str">
        <f>IFERROR(VLOOKUP($I$4&amp;"--"&amp;ROW(A5976),'Clie-F'!$B$5:$Z$7000,15,0),"")</f>
        <v/>
      </c>
      <c r="G5982" s="111" t="str">
        <f>IFERROR(VLOOKUP($I$4&amp;"--"&amp;ROW(A5976),'Clie-F'!$B$5:$Z$7000,13,0),"")</f>
        <v/>
      </c>
    </row>
    <row r="5983" spans="2:7" ht="30" customHeight="1" x14ac:dyDescent="0.3">
      <c r="B5983" s="113">
        <v>5977</v>
      </c>
      <c r="C5983" s="111"/>
      <c r="D5983" s="112"/>
      <c r="E5983" s="111" t="str">
        <f t="shared" ca="1" si="93"/>
        <v/>
      </c>
      <c r="F5983" s="2" t="str">
        <f>IFERROR(VLOOKUP($I$4&amp;"--"&amp;ROW(A5977),'Clie-F'!$B$5:$Z$7000,15,0),"")</f>
        <v/>
      </c>
      <c r="G5983" s="111" t="str">
        <f>IFERROR(VLOOKUP($I$4&amp;"--"&amp;ROW(A5977),'Clie-F'!$B$5:$Z$7000,13,0),"")</f>
        <v/>
      </c>
    </row>
    <row r="5984" spans="2:7" ht="30" customHeight="1" x14ac:dyDescent="0.3">
      <c r="B5984" s="113">
        <v>5978</v>
      </c>
      <c r="C5984" s="111"/>
      <c r="D5984" s="112"/>
      <c r="E5984" s="111" t="str">
        <f t="shared" ca="1" si="93"/>
        <v/>
      </c>
      <c r="F5984" s="2" t="str">
        <f>IFERROR(VLOOKUP($I$4&amp;"--"&amp;ROW(A5978),'Clie-F'!$B$5:$Z$7000,15,0),"")</f>
        <v/>
      </c>
      <c r="G5984" s="111" t="str">
        <f>IFERROR(VLOOKUP($I$4&amp;"--"&amp;ROW(A5978),'Clie-F'!$B$5:$Z$7000,13,0),"")</f>
        <v/>
      </c>
    </row>
    <row r="5985" spans="2:7" ht="30" customHeight="1" x14ac:dyDescent="0.3">
      <c r="B5985" s="113">
        <v>5979</v>
      </c>
      <c r="C5985" s="111"/>
      <c r="D5985" s="112"/>
      <c r="E5985" s="111" t="str">
        <f t="shared" ca="1" si="93"/>
        <v/>
      </c>
      <c r="F5985" s="2" t="str">
        <f>IFERROR(VLOOKUP($I$4&amp;"--"&amp;ROW(A5979),'Clie-F'!$B$5:$Z$7000,15,0),"")</f>
        <v/>
      </c>
      <c r="G5985" s="111" t="str">
        <f>IFERROR(VLOOKUP($I$4&amp;"--"&amp;ROW(A5979),'Clie-F'!$B$5:$Z$7000,13,0),"")</f>
        <v/>
      </c>
    </row>
    <row r="5986" spans="2:7" ht="30" customHeight="1" x14ac:dyDescent="0.3">
      <c r="B5986" s="113">
        <v>5980</v>
      </c>
      <c r="C5986" s="111"/>
      <c r="D5986" s="112"/>
      <c r="E5986" s="111" t="str">
        <f t="shared" ca="1" si="93"/>
        <v/>
      </c>
      <c r="F5986" s="2" t="str">
        <f>IFERROR(VLOOKUP($I$4&amp;"--"&amp;ROW(A5980),'Clie-F'!$B$5:$Z$7000,15,0),"")</f>
        <v/>
      </c>
      <c r="G5986" s="111" t="str">
        <f>IFERROR(VLOOKUP($I$4&amp;"--"&amp;ROW(A5980),'Clie-F'!$B$5:$Z$7000,13,0),"")</f>
        <v/>
      </c>
    </row>
    <row r="5987" spans="2:7" ht="30" customHeight="1" x14ac:dyDescent="0.3">
      <c r="B5987" s="113">
        <v>5981</v>
      </c>
      <c r="C5987" s="111"/>
      <c r="D5987" s="112"/>
      <c r="E5987" s="111" t="str">
        <f t="shared" ca="1" si="93"/>
        <v/>
      </c>
      <c r="F5987" s="2" t="str">
        <f>IFERROR(VLOOKUP($I$4&amp;"--"&amp;ROW(A5981),'Clie-F'!$B$5:$Z$7000,15,0),"")</f>
        <v/>
      </c>
      <c r="G5987" s="111" t="str">
        <f>IFERROR(VLOOKUP($I$4&amp;"--"&amp;ROW(A5981),'Clie-F'!$B$5:$Z$7000,13,0),"")</f>
        <v/>
      </c>
    </row>
    <row r="5988" spans="2:7" ht="30" customHeight="1" x14ac:dyDescent="0.3">
      <c r="B5988" s="113">
        <v>5982</v>
      </c>
      <c r="C5988" s="111"/>
      <c r="D5988" s="112"/>
      <c r="E5988" s="111" t="str">
        <f t="shared" ca="1" si="93"/>
        <v/>
      </c>
      <c r="F5988" s="2" t="str">
        <f>IFERROR(VLOOKUP($I$4&amp;"--"&amp;ROW(A5982),'Clie-F'!$B$5:$Z$7000,15,0),"")</f>
        <v/>
      </c>
      <c r="G5988" s="111" t="str">
        <f>IFERROR(VLOOKUP($I$4&amp;"--"&amp;ROW(A5982),'Clie-F'!$B$5:$Z$7000,13,0),"")</f>
        <v/>
      </c>
    </row>
    <row r="5989" spans="2:7" ht="30" customHeight="1" x14ac:dyDescent="0.3">
      <c r="B5989" s="113">
        <v>5983</v>
      </c>
      <c r="C5989" s="111"/>
      <c r="D5989" s="112"/>
      <c r="E5989" s="111" t="str">
        <f t="shared" ca="1" si="93"/>
        <v/>
      </c>
      <c r="F5989" s="2" t="str">
        <f>IFERROR(VLOOKUP($I$4&amp;"--"&amp;ROW(A5983),'Clie-F'!$B$5:$Z$7000,15,0),"")</f>
        <v/>
      </c>
      <c r="G5989" s="111" t="str">
        <f>IFERROR(VLOOKUP($I$4&amp;"--"&amp;ROW(A5983),'Clie-F'!$B$5:$Z$7000,13,0),"")</f>
        <v/>
      </c>
    </row>
    <row r="5990" spans="2:7" ht="30" customHeight="1" x14ac:dyDescent="0.3">
      <c r="B5990" s="113">
        <v>5984</v>
      </c>
      <c r="C5990" s="111"/>
      <c r="D5990" s="112"/>
      <c r="E5990" s="111" t="str">
        <f t="shared" ca="1" si="93"/>
        <v/>
      </c>
      <c r="F5990" s="2" t="str">
        <f>IFERROR(VLOOKUP($I$4&amp;"--"&amp;ROW(A5984),'Clie-F'!$B$5:$Z$7000,15,0),"")</f>
        <v/>
      </c>
      <c r="G5990" s="111" t="str">
        <f>IFERROR(VLOOKUP($I$4&amp;"--"&amp;ROW(A5984),'Clie-F'!$B$5:$Z$7000,13,0),"")</f>
        <v/>
      </c>
    </row>
    <row r="5991" spans="2:7" ht="30" customHeight="1" x14ac:dyDescent="0.3">
      <c r="B5991" s="113">
        <v>5985</v>
      </c>
      <c r="C5991" s="111"/>
      <c r="D5991" s="112"/>
      <c r="E5991" s="111" t="str">
        <f t="shared" ca="1" si="93"/>
        <v/>
      </c>
      <c r="F5991" s="2" t="str">
        <f>IFERROR(VLOOKUP($I$4&amp;"--"&amp;ROW(A5985),'Clie-F'!$B$5:$Z$7000,15,0),"")</f>
        <v/>
      </c>
      <c r="G5991" s="111" t="str">
        <f>IFERROR(VLOOKUP($I$4&amp;"--"&amp;ROW(A5985),'Clie-F'!$B$5:$Z$7000,13,0),"")</f>
        <v/>
      </c>
    </row>
    <row r="5992" spans="2:7" ht="30" customHeight="1" x14ac:dyDescent="0.3">
      <c r="B5992" s="113">
        <v>5986</v>
      </c>
      <c r="C5992" s="111"/>
      <c r="D5992" s="112"/>
      <c r="E5992" s="111" t="str">
        <f t="shared" ca="1" si="93"/>
        <v/>
      </c>
      <c r="F5992" s="2" t="str">
        <f>IFERROR(VLOOKUP($I$4&amp;"--"&amp;ROW(A5986),'Clie-F'!$B$5:$Z$7000,15,0),"")</f>
        <v/>
      </c>
      <c r="G5992" s="111" t="str">
        <f>IFERROR(VLOOKUP($I$4&amp;"--"&amp;ROW(A5986),'Clie-F'!$B$5:$Z$7000,13,0),"")</f>
        <v/>
      </c>
    </row>
    <row r="5993" spans="2:7" ht="30" customHeight="1" x14ac:dyDescent="0.3">
      <c r="B5993" s="113">
        <v>5987</v>
      </c>
      <c r="C5993" s="111"/>
      <c r="D5993" s="112"/>
      <c r="E5993" s="111" t="str">
        <f t="shared" ca="1" si="93"/>
        <v/>
      </c>
      <c r="F5993" s="2" t="str">
        <f>IFERROR(VLOOKUP($I$4&amp;"--"&amp;ROW(A5987),'Clie-F'!$B$5:$Z$7000,15,0),"")</f>
        <v/>
      </c>
      <c r="G5993" s="111" t="str">
        <f>IFERROR(VLOOKUP($I$4&amp;"--"&amp;ROW(A5987),'Clie-F'!$B$5:$Z$7000,13,0),"")</f>
        <v/>
      </c>
    </row>
    <row r="5994" spans="2:7" ht="30" customHeight="1" x14ac:dyDescent="0.3">
      <c r="B5994" s="113">
        <v>5988</v>
      </c>
      <c r="C5994" s="111"/>
      <c r="D5994" s="112"/>
      <c r="E5994" s="111" t="str">
        <f t="shared" ca="1" si="93"/>
        <v/>
      </c>
      <c r="F5994" s="2" t="str">
        <f>IFERROR(VLOOKUP($I$4&amp;"--"&amp;ROW(A5988),'Clie-F'!$B$5:$Z$7000,15,0),"")</f>
        <v/>
      </c>
      <c r="G5994" s="111" t="str">
        <f>IFERROR(VLOOKUP($I$4&amp;"--"&amp;ROW(A5988),'Clie-F'!$B$5:$Z$7000,13,0),"")</f>
        <v/>
      </c>
    </row>
    <row r="5995" spans="2:7" ht="30" customHeight="1" x14ac:dyDescent="0.3">
      <c r="B5995" s="113">
        <v>5989</v>
      </c>
      <c r="C5995" s="111"/>
      <c r="D5995" s="112"/>
      <c r="E5995" s="111" t="str">
        <f t="shared" ca="1" si="93"/>
        <v/>
      </c>
      <c r="F5995" s="2" t="str">
        <f>IFERROR(VLOOKUP($I$4&amp;"--"&amp;ROW(A5989),'Clie-F'!$B$5:$Z$7000,15,0),"")</f>
        <v/>
      </c>
      <c r="G5995" s="111" t="str">
        <f>IFERROR(VLOOKUP($I$4&amp;"--"&amp;ROW(A5989),'Clie-F'!$B$5:$Z$7000,13,0),"")</f>
        <v/>
      </c>
    </row>
    <row r="5996" spans="2:7" ht="30" customHeight="1" x14ac:dyDescent="0.3">
      <c r="B5996" s="113">
        <v>5990</v>
      </c>
      <c r="C5996" s="111"/>
      <c r="D5996" s="112"/>
      <c r="E5996" s="111" t="str">
        <f t="shared" ca="1" si="93"/>
        <v/>
      </c>
      <c r="F5996" s="2" t="str">
        <f>IFERROR(VLOOKUP($I$4&amp;"--"&amp;ROW(A5990),'Clie-F'!$B$5:$Z$7000,15,0),"")</f>
        <v/>
      </c>
      <c r="G5996" s="111" t="str">
        <f>IFERROR(VLOOKUP($I$4&amp;"--"&amp;ROW(A5990),'Clie-F'!$B$5:$Z$7000,13,0),"")</f>
        <v/>
      </c>
    </row>
    <row r="5997" spans="2:7" ht="30" customHeight="1" x14ac:dyDescent="0.3">
      <c r="B5997" s="113">
        <v>5991</v>
      </c>
      <c r="C5997" s="111"/>
      <c r="D5997" s="112"/>
      <c r="E5997" s="111" t="str">
        <f t="shared" ca="1" si="93"/>
        <v/>
      </c>
      <c r="F5997" s="2" t="str">
        <f>IFERROR(VLOOKUP($I$4&amp;"--"&amp;ROW(A5991),'Clie-F'!$B$5:$Z$7000,15,0),"")</f>
        <v/>
      </c>
      <c r="G5997" s="111" t="str">
        <f>IFERROR(VLOOKUP($I$4&amp;"--"&amp;ROW(A5991),'Clie-F'!$B$5:$Z$7000,13,0),"")</f>
        <v/>
      </c>
    </row>
    <row r="5998" spans="2:7" ht="30" customHeight="1" x14ac:dyDescent="0.3">
      <c r="B5998" s="113">
        <v>5992</v>
      </c>
      <c r="C5998" s="111"/>
      <c r="D5998" s="112"/>
      <c r="E5998" s="111" t="str">
        <f t="shared" ca="1" si="93"/>
        <v/>
      </c>
      <c r="F5998" s="2" t="str">
        <f>IFERROR(VLOOKUP($I$4&amp;"--"&amp;ROW(A5992),'Clie-F'!$B$5:$Z$7000,15,0),"")</f>
        <v/>
      </c>
      <c r="G5998" s="111" t="str">
        <f>IFERROR(VLOOKUP($I$4&amp;"--"&amp;ROW(A5992),'Clie-F'!$B$5:$Z$7000,13,0),"")</f>
        <v/>
      </c>
    </row>
    <row r="5999" spans="2:7" ht="30" customHeight="1" x14ac:dyDescent="0.3">
      <c r="B5999" s="113">
        <v>5993</v>
      </c>
      <c r="C5999" s="111"/>
      <c r="D5999" s="112"/>
      <c r="E5999" s="111" t="str">
        <f t="shared" ca="1" si="93"/>
        <v/>
      </c>
      <c r="F5999" s="2" t="str">
        <f>IFERROR(VLOOKUP($I$4&amp;"--"&amp;ROW(A5993),'Clie-F'!$B$5:$Z$7000,15,0),"")</f>
        <v/>
      </c>
      <c r="G5999" s="111" t="str">
        <f>IFERROR(VLOOKUP($I$4&amp;"--"&amp;ROW(A5993),'Clie-F'!$B$5:$Z$7000,13,0),"")</f>
        <v/>
      </c>
    </row>
    <row r="6000" spans="2:7" ht="30" customHeight="1" x14ac:dyDescent="0.3">
      <c r="B6000" s="113">
        <v>5994</v>
      </c>
      <c r="C6000" s="111"/>
      <c r="D6000" s="112"/>
      <c r="E6000" s="111" t="str">
        <f t="shared" ca="1" si="93"/>
        <v/>
      </c>
      <c r="F6000" s="2" t="str">
        <f>IFERROR(VLOOKUP($I$4&amp;"--"&amp;ROW(A5994),'Clie-F'!$B$5:$Z$7000,15,0),"")</f>
        <v/>
      </c>
      <c r="G6000" s="111" t="str">
        <f>IFERROR(VLOOKUP($I$4&amp;"--"&amp;ROW(A5994),'Clie-F'!$B$5:$Z$7000,13,0),"")</f>
        <v/>
      </c>
    </row>
    <row r="6001" spans="2:7" ht="30" customHeight="1" x14ac:dyDescent="0.3">
      <c r="B6001" s="113">
        <v>5995</v>
      </c>
      <c r="C6001" s="111"/>
      <c r="D6001" s="112"/>
      <c r="E6001" s="111" t="str">
        <f t="shared" ca="1" si="93"/>
        <v/>
      </c>
      <c r="F6001" s="2" t="str">
        <f>IFERROR(VLOOKUP($I$4&amp;"--"&amp;ROW(A5995),'Clie-F'!$B$5:$Z$7000,15,0),"")</f>
        <v/>
      </c>
      <c r="G6001" s="111" t="str">
        <f>IFERROR(VLOOKUP($I$4&amp;"--"&amp;ROW(A5995),'Clie-F'!$B$5:$Z$7000,13,0),"")</f>
        <v/>
      </c>
    </row>
    <row r="6002" spans="2:7" ht="30" customHeight="1" x14ac:dyDescent="0.3">
      <c r="B6002" s="113">
        <v>5996</v>
      </c>
      <c r="C6002" s="111"/>
      <c r="D6002" s="112"/>
      <c r="E6002" s="111" t="str">
        <f t="shared" ca="1" si="93"/>
        <v/>
      </c>
      <c r="F6002" s="2" t="str">
        <f>IFERROR(VLOOKUP($I$4&amp;"--"&amp;ROW(A5996),'Clie-F'!$B$5:$Z$7000,15,0),"")</f>
        <v/>
      </c>
      <c r="G6002" s="111" t="str">
        <f>IFERROR(VLOOKUP($I$4&amp;"--"&amp;ROW(A5996),'Clie-F'!$B$5:$Z$7000,13,0),"")</f>
        <v/>
      </c>
    </row>
    <row r="6003" spans="2:7" ht="30" customHeight="1" x14ac:dyDescent="0.3">
      <c r="B6003" s="113">
        <v>5997</v>
      </c>
      <c r="C6003" s="111"/>
      <c r="D6003" s="112"/>
      <c r="E6003" s="111" t="str">
        <f t="shared" ca="1" si="93"/>
        <v/>
      </c>
      <c r="F6003" s="2" t="str">
        <f>IFERROR(VLOOKUP($I$4&amp;"--"&amp;ROW(A5997),'Clie-F'!$B$5:$Z$7000,15,0),"")</f>
        <v/>
      </c>
      <c r="G6003" s="111" t="str">
        <f>IFERROR(VLOOKUP($I$4&amp;"--"&amp;ROW(A5997),'Clie-F'!$B$5:$Z$7000,13,0),"")</f>
        <v/>
      </c>
    </row>
    <row r="6004" spans="2:7" ht="30" customHeight="1" x14ac:dyDescent="0.3">
      <c r="B6004" s="113">
        <v>5998</v>
      </c>
      <c r="C6004" s="111"/>
      <c r="D6004" s="112"/>
      <c r="E6004" s="111" t="str">
        <f t="shared" ca="1" si="93"/>
        <v/>
      </c>
      <c r="F6004" s="2" t="str">
        <f>IFERROR(VLOOKUP($I$4&amp;"--"&amp;ROW(A5998),'Clie-F'!$B$5:$Z$7000,15,0),"")</f>
        <v/>
      </c>
      <c r="G6004" s="111" t="str">
        <f>IFERROR(VLOOKUP($I$4&amp;"--"&amp;ROW(A5998),'Clie-F'!$B$5:$Z$7000,13,0),"")</f>
        <v/>
      </c>
    </row>
    <row r="6005" spans="2:7" ht="30" customHeight="1" x14ac:dyDescent="0.3">
      <c r="B6005" s="113">
        <v>5999</v>
      </c>
      <c r="C6005" s="111"/>
      <c r="D6005" s="112"/>
      <c r="E6005" s="111" t="str">
        <f t="shared" ca="1" si="93"/>
        <v/>
      </c>
      <c r="F6005" s="2" t="str">
        <f>IFERROR(VLOOKUP($I$4&amp;"--"&amp;ROW(A5999),'Clie-F'!$B$5:$Z$7000,15,0),"")</f>
        <v/>
      </c>
      <c r="G6005" s="111" t="str">
        <f>IFERROR(VLOOKUP($I$4&amp;"--"&amp;ROW(A5999),'Clie-F'!$B$5:$Z$7000,13,0),"")</f>
        <v/>
      </c>
    </row>
    <row r="6006" spans="2:7" ht="30" customHeight="1" x14ac:dyDescent="0.3">
      <c r="B6006" s="113">
        <v>6000</v>
      </c>
      <c r="C6006" s="111"/>
      <c r="D6006" s="112"/>
      <c r="E6006" s="111" t="str">
        <f t="shared" ca="1" si="93"/>
        <v/>
      </c>
      <c r="F6006" s="2" t="str">
        <f>IFERROR(VLOOKUP($I$4&amp;"--"&amp;ROW(A6000),'Clie-F'!$B$5:$Z$7000,15,0),"")</f>
        <v/>
      </c>
      <c r="G6006" s="111" t="str">
        <f>IFERROR(VLOOKUP($I$4&amp;"--"&amp;ROW(A6000),'Clie-F'!$B$5:$Z$7000,13,0),"")</f>
        <v/>
      </c>
    </row>
    <row r="6007" spans="2:7" ht="30" customHeight="1" x14ac:dyDescent="0.3">
      <c r="B6007" s="113">
        <v>6001</v>
      </c>
      <c r="C6007" s="111"/>
      <c r="D6007" s="112"/>
      <c r="E6007" s="111" t="str">
        <f t="shared" ca="1" si="93"/>
        <v/>
      </c>
      <c r="F6007" s="2" t="str">
        <f>IFERROR(VLOOKUP($I$4&amp;"--"&amp;ROW(A6001),'Clie-F'!$B$5:$Z$7000,15,0),"")</f>
        <v/>
      </c>
      <c r="G6007" s="111" t="str">
        <f>IFERROR(VLOOKUP($I$4&amp;"--"&amp;ROW(A6001),'Clie-F'!$B$5:$Z$7000,13,0),"")</f>
        <v/>
      </c>
    </row>
  </sheetData>
  <sheetProtection sheet="1" formatColumns="0" insertHyperlinks="0" sort="0" autoFilter="0"/>
  <autoFilter ref="C6:E6" xr:uid="{00000000-0009-0000-0000-000008000000}"/>
  <mergeCells count="2">
    <mergeCell ref="B4:C4"/>
    <mergeCell ref="D4:E4"/>
  </mergeCells>
  <conditionalFormatting sqref="B7:G6007">
    <cfRule type="expression" dxfId="29" priority="3">
      <formula>$C7=""</formula>
    </cfRule>
  </conditionalFormatting>
  <conditionalFormatting sqref="F7:G3966 G8:G6007">
    <cfRule type="expression" dxfId="28" priority="2">
      <formula>$C7=""</formula>
    </cfRule>
  </conditionalFormatting>
  <dataValidations count="1">
    <dataValidation type="list" allowBlank="1" showInputMessage="1" showErrorMessage="1" sqref="D4" xr:uid="{00000000-0002-0000-0800-000000000000}">
      <formula1>"Janeiro,Fevereiro,Março,Abril,Maio,Junho,Julho,Agosto,Setembro,Outubro,Novembro,Dezembro"</formula1>
      <formula2>0</formula2>
    </dataValidation>
  </dataValidations>
  <pageMargins left="0.51180555555555596" right="0.51180555555555596" top="0.78749999999999998" bottom="0.78749999999999998" header="0.511811023622047" footer="0.511811023622047"/>
  <pageSetup paperSize="9" fitToHeight="0" orientation="landscape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Q304"/>
  <sheetViews>
    <sheetView showGridLines="0" topLeftCell="F1" zoomScaleNormal="100" workbookViewId="0">
      <pane ySplit="4" topLeftCell="A24" activePane="bottomLeft" state="frozen"/>
      <selection pane="bottomLeft" activeCell="P28" sqref="P28"/>
    </sheetView>
  </sheetViews>
  <sheetFormatPr defaultColWidth="9.109375" defaultRowHeight="13.8" x14ac:dyDescent="0.3"/>
  <cols>
    <col min="1" max="1" width="4.6640625" style="2" customWidth="1"/>
    <col min="2" max="2" width="5.44140625" style="2" customWidth="1"/>
    <col min="3" max="3" width="32.109375" style="2" customWidth="1"/>
    <col min="4" max="4" width="28.44140625" style="2" customWidth="1"/>
    <col min="5" max="5" width="21.44140625" style="2" customWidth="1"/>
    <col min="6" max="6" width="16.6640625" style="2" customWidth="1"/>
    <col min="7" max="7" width="30.44140625" style="2" customWidth="1"/>
    <col min="8" max="8" width="35.44140625" style="2" customWidth="1"/>
    <col min="9" max="9" width="21.44140625" style="2" customWidth="1"/>
    <col min="10" max="10" width="16.33203125" style="2" customWidth="1"/>
    <col min="11" max="11" width="18.6640625" style="2" customWidth="1"/>
    <col min="12" max="12" width="13.6640625" style="2" customWidth="1"/>
    <col min="13" max="13" width="20.44140625" style="2" customWidth="1"/>
    <col min="14" max="14" width="25.6640625" style="2" customWidth="1"/>
    <col min="15" max="15" width="16.33203125" style="2" customWidth="1"/>
    <col min="16" max="16" width="34.6640625" style="2" customWidth="1"/>
    <col min="17" max="17" width="13.33203125" style="2" customWidth="1"/>
    <col min="18" max="16384" width="9.109375" style="2"/>
  </cols>
  <sheetData>
    <row r="1" spans="2:17" s="4" customFormat="1" ht="50.25" customHeight="1" x14ac:dyDescent="0.3"/>
    <row r="2" spans="2:17" s="6" customFormat="1" ht="36.75" customHeight="1" x14ac:dyDescent="0.3"/>
    <row r="3" spans="2:17" s="11" customFormat="1" ht="19.5" customHeight="1" x14ac:dyDescent="0.3"/>
    <row r="4" spans="2:17" ht="32.25" customHeight="1" x14ac:dyDescent="0.3">
      <c r="B4" s="109" t="s">
        <v>11</v>
      </c>
      <c r="C4" s="92" t="s">
        <v>1032</v>
      </c>
      <c r="D4" s="92" t="s">
        <v>1033</v>
      </c>
      <c r="E4" s="92" t="s">
        <v>1034</v>
      </c>
      <c r="F4" s="92" t="s">
        <v>823</v>
      </c>
      <c r="G4" s="92" t="s">
        <v>824</v>
      </c>
      <c r="H4" s="92" t="s">
        <v>825</v>
      </c>
      <c r="I4" s="92" t="s">
        <v>826</v>
      </c>
      <c r="J4" s="92" t="s">
        <v>827</v>
      </c>
      <c r="K4" s="92" t="s">
        <v>828</v>
      </c>
      <c r="L4" s="92" t="s">
        <v>829</v>
      </c>
      <c r="M4" s="92" t="s">
        <v>1035</v>
      </c>
      <c r="N4" s="92" t="s">
        <v>1036</v>
      </c>
      <c r="O4" s="92" t="s">
        <v>832</v>
      </c>
      <c r="P4" s="92" t="s">
        <v>33</v>
      </c>
      <c r="Q4" s="114" t="s">
        <v>833</v>
      </c>
    </row>
    <row r="5" spans="2:17" ht="30" customHeight="1" x14ac:dyDescent="0.3">
      <c r="B5" s="39">
        <v>1</v>
      </c>
      <c r="C5" s="105" t="s">
        <v>1037</v>
      </c>
      <c r="D5" s="105" t="s">
        <v>1038</v>
      </c>
      <c r="E5" s="105" t="s">
        <v>1039</v>
      </c>
      <c r="F5" s="105" t="s">
        <v>1040</v>
      </c>
      <c r="G5" s="115" t="s">
        <v>1041</v>
      </c>
      <c r="H5" s="105" t="s">
        <v>1042</v>
      </c>
      <c r="I5" s="105" t="s">
        <v>1043</v>
      </c>
      <c r="J5" s="105" t="s">
        <v>1044</v>
      </c>
      <c r="K5" s="105" t="s">
        <v>54</v>
      </c>
      <c r="L5" s="105" t="s">
        <v>841</v>
      </c>
      <c r="M5" s="116" t="s">
        <v>1045</v>
      </c>
      <c r="N5" s="105" t="s">
        <v>1046</v>
      </c>
      <c r="O5" s="105" t="s">
        <v>862</v>
      </c>
      <c r="P5" s="105" t="s">
        <v>1047</v>
      </c>
      <c r="Q5" s="117">
        <v>42205</v>
      </c>
    </row>
    <row r="6" spans="2:17" ht="30" customHeight="1" x14ac:dyDescent="0.3">
      <c r="B6" s="51">
        <v>2</v>
      </c>
      <c r="C6" s="105" t="s">
        <v>47</v>
      </c>
      <c r="D6" s="105" t="s">
        <v>1048</v>
      </c>
      <c r="E6" s="105" t="s">
        <v>1049</v>
      </c>
      <c r="F6" s="105" t="s">
        <v>1050</v>
      </c>
      <c r="G6" s="115" t="s">
        <v>1051</v>
      </c>
      <c r="H6" s="105" t="s">
        <v>1052</v>
      </c>
      <c r="I6" s="105" t="s">
        <v>929</v>
      </c>
      <c r="J6" s="105" t="s">
        <v>1053</v>
      </c>
      <c r="K6" s="105" t="s">
        <v>54</v>
      </c>
      <c r="L6" s="105" t="s">
        <v>841</v>
      </c>
      <c r="M6" s="116" t="s">
        <v>1054</v>
      </c>
      <c r="N6" s="105" t="s">
        <v>1055</v>
      </c>
      <c r="O6" s="105" t="s">
        <v>844</v>
      </c>
      <c r="P6" s="105" t="s">
        <v>1047</v>
      </c>
      <c r="Q6" s="118">
        <v>43441</v>
      </c>
    </row>
    <row r="7" spans="2:17" ht="30" customHeight="1" x14ac:dyDescent="0.3">
      <c r="B7" s="51">
        <v>3</v>
      </c>
      <c r="C7" s="105" t="s">
        <v>519</v>
      </c>
      <c r="D7" s="105" t="s">
        <v>1056</v>
      </c>
      <c r="E7" s="105" t="s">
        <v>1057</v>
      </c>
      <c r="F7" s="105" t="s">
        <v>1058</v>
      </c>
      <c r="G7" s="115" t="s">
        <v>1059</v>
      </c>
      <c r="H7" s="105" t="s">
        <v>1060</v>
      </c>
      <c r="I7" s="105" t="s">
        <v>1061</v>
      </c>
      <c r="J7" s="105" t="s">
        <v>1062</v>
      </c>
      <c r="K7" s="105" t="s">
        <v>54</v>
      </c>
      <c r="L7" s="105" t="s">
        <v>841</v>
      </c>
      <c r="M7" s="116" t="s">
        <v>1063</v>
      </c>
      <c r="N7" s="105" t="s">
        <v>1064</v>
      </c>
      <c r="O7" s="105" t="s">
        <v>862</v>
      </c>
      <c r="P7" s="105" t="s">
        <v>1047</v>
      </c>
      <c r="Q7" s="118">
        <v>44260</v>
      </c>
    </row>
    <row r="8" spans="2:17" ht="30" customHeight="1" x14ac:dyDescent="0.3">
      <c r="B8" s="51">
        <v>4</v>
      </c>
      <c r="C8" s="105" t="s">
        <v>1065</v>
      </c>
      <c r="D8" s="105" t="s">
        <v>1066</v>
      </c>
      <c r="E8" s="105" t="s">
        <v>1067</v>
      </c>
      <c r="F8" s="105" t="s">
        <v>1068</v>
      </c>
      <c r="G8" s="115" t="s">
        <v>1069</v>
      </c>
      <c r="H8" s="105" t="s">
        <v>1070</v>
      </c>
      <c r="I8" s="105" t="s">
        <v>1071</v>
      </c>
      <c r="J8" s="105" t="s">
        <v>1072</v>
      </c>
      <c r="K8" s="105" t="s">
        <v>1073</v>
      </c>
      <c r="L8" s="105" t="s">
        <v>1074</v>
      </c>
      <c r="M8" s="116" t="s">
        <v>1075</v>
      </c>
      <c r="N8" s="105" t="s">
        <v>1076</v>
      </c>
      <c r="O8" s="105" t="s">
        <v>862</v>
      </c>
      <c r="P8" s="105" t="s">
        <v>1047</v>
      </c>
      <c r="Q8" s="118">
        <v>44309</v>
      </c>
    </row>
    <row r="9" spans="2:17" ht="30" customHeight="1" x14ac:dyDescent="0.3">
      <c r="B9" s="51">
        <v>5</v>
      </c>
      <c r="C9" s="105" t="s">
        <v>133</v>
      </c>
      <c r="D9" s="105" t="s">
        <v>1077</v>
      </c>
      <c r="E9" s="105" t="s">
        <v>1078</v>
      </c>
      <c r="F9" s="105" t="s">
        <v>1079</v>
      </c>
      <c r="G9" s="115" t="s">
        <v>1080</v>
      </c>
      <c r="H9" s="105" t="s">
        <v>1081</v>
      </c>
      <c r="I9" s="105" t="s">
        <v>1082</v>
      </c>
      <c r="J9" s="105" t="s">
        <v>1083</v>
      </c>
      <c r="K9" s="105" t="s">
        <v>54</v>
      </c>
      <c r="L9" s="105" t="s">
        <v>841</v>
      </c>
      <c r="M9" s="116" t="s">
        <v>1054</v>
      </c>
      <c r="N9" s="105" t="s">
        <v>1084</v>
      </c>
      <c r="O9" s="105" t="s">
        <v>844</v>
      </c>
      <c r="P9" s="105" t="s">
        <v>1047</v>
      </c>
      <c r="Q9" s="118">
        <v>44242</v>
      </c>
    </row>
    <row r="10" spans="2:17" ht="30" customHeight="1" x14ac:dyDescent="0.3">
      <c r="B10" s="51">
        <v>6</v>
      </c>
      <c r="C10" s="105" t="s">
        <v>133</v>
      </c>
      <c r="D10" s="105" t="s">
        <v>1085</v>
      </c>
      <c r="E10" s="105" t="s">
        <v>1086</v>
      </c>
      <c r="F10" s="105" t="s">
        <v>1079</v>
      </c>
      <c r="G10" s="115" t="s">
        <v>1080</v>
      </c>
      <c r="H10" s="105" t="s">
        <v>1081</v>
      </c>
      <c r="I10" s="105" t="s">
        <v>1082</v>
      </c>
      <c r="J10" s="105" t="s">
        <v>1083</v>
      </c>
      <c r="K10" s="105" t="s">
        <v>54</v>
      </c>
      <c r="L10" s="105" t="s">
        <v>841</v>
      </c>
      <c r="M10" s="116" t="s">
        <v>1054</v>
      </c>
      <c r="N10" s="105" t="s">
        <v>1084</v>
      </c>
      <c r="O10" s="105" t="s">
        <v>844</v>
      </c>
      <c r="P10" s="105" t="s">
        <v>1047</v>
      </c>
      <c r="Q10" s="118">
        <v>44242</v>
      </c>
    </row>
    <row r="11" spans="2:17" ht="30" customHeight="1" x14ac:dyDescent="0.3">
      <c r="B11" s="51">
        <v>7</v>
      </c>
      <c r="C11" s="105" t="s">
        <v>655</v>
      </c>
      <c r="D11" s="105" t="s">
        <v>1087</v>
      </c>
      <c r="E11" s="105" t="s">
        <v>1088</v>
      </c>
      <c r="F11" s="105" t="s">
        <v>1089</v>
      </c>
      <c r="G11" s="115" t="s">
        <v>1090</v>
      </c>
      <c r="H11" s="105" t="s">
        <v>1091</v>
      </c>
      <c r="I11" s="105" t="s">
        <v>893</v>
      </c>
      <c r="J11" s="105" t="s">
        <v>1092</v>
      </c>
      <c r="K11" s="105" t="s">
        <v>54</v>
      </c>
      <c r="L11" s="105" t="s">
        <v>841</v>
      </c>
      <c r="M11" s="116" t="s">
        <v>1093</v>
      </c>
      <c r="N11" s="105" t="s">
        <v>1094</v>
      </c>
      <c r="O11" s="105" t="s">
        <v>844</v>
      </c>
      <c r="P11" s="105" t="s">
        <v>1047</v>
      </c>
      <c r="Q11" s="118">
        <v>44662</v>
      </c>
    </row>
    <row r="12" spans="2:17" ht="30" customHeight="1" x14ac:dyDescent="0.3">
      <c r="B12" s="51">
        <v>8</v>
      </c>
      <c r="C12" s="105" t="s">
        <v>205</v>
      </c>
      <c r="D12" s="105" t="s">
        <v>1095</v>
      </c>
      <c r="E12" s="105" t="s">
        <v>1096</v>
      </c>
      <c r="F12" s="105" t="s">
        <v>1097</v>
      </c>
      <c r="G12" s="115" t="s">
        <v>1098</v>
      </c>
      <c r="H12" s="105" t="s">
        <v>1099</v>
      </c>
      <c r="I12" s="105" t="s">
        <v>1100</v>
      </c>
      <c r="J12" s="105" t="s">
        <v>1101</v>
      </c>
      <c r="K12" s="105" t="s">
        <v>54</v>
      </c>
      <c r="L12" s="105" t="s">
        <v>841</v>
      </c>
      <c r="M12" s="116" t="s">
        <v>1102</v>
      </c>
      <c r="N12" s="105" t="s">
        <v>1103</v>
      </c>
      <c r="O12" s="105" t="s">
        <v>844</v>
      </c>
      <c r="P12" s="105" t="s">
        <v>1104</v>
      </c>
      <c r="Q12" s="118">
        <v>44490</v>
      </c>
    </row>
    <row r="13" spans="2:17" ht="30" customHeight="1" x14ac:dyDescent="0.3">
      <c r="B13" s="51">
        <v>9</v>
      </c>
      <c r="C13" s="105" t="s">
        <v>1105</v>
      </c>
      <c r="D13" s="105" t="s">
        <v>1106</v>
      </c>
      <c r="E13" s="105" t="s">
        <v>1107</v>
      </c>
      <c r="F13" s="105" t="s">
        <v>1108</v>
      </c>
      <c r="G13" s="115" t="s">
        <v>1109</v>
      </c>
      <c r="H13" s="105" t="s">
        <v>1110</v>
      </c>
      <c r="I13" s="105" t="s">
        <v>1082</v>
      </c>
      <c r="J13" s="105" t="s">
        <v>1083</v>
      </c>
      <c r="K13" s="105" t="s">
        <v>54</v>
      </c>
      <c r="L13" s="105" t="s">
        <v>841</v>
      </c>
      <c r="M13" s="116" t="s">
        <v>1111</v>
      </c>
      <c r="N13" s="105" t="s">
        <v>1112</v>
      </c>
      <c r="O13" s="105" t="s">
        <v>844</v>
      </c>
      <c r="P13" s="105" t="s">
        <v>1047</v>
      </c>
      <c r="Q13" s="118">
        <v>44392</v>
      </c>
    </row>
    <row r="14" spans="2:17" ht="30" customHeight="1" x14ac:dyDescent="0.3">
      <c r="B14" s="51">
        <v>10</v>
      </c>
      <c r="C14" s="105" t="s">
        <v>110</v>
      </c>
      <c r="D14" s="105" t="s">
        <v>110</v>
      </c>
      <c r="E14" s="105" t="s">
        <v>1113</v>
      </c>
      <c r="F14" s="105" t="s">
        <v>1114</v>
      </c>
      <c r="G14" s="115" t="s">
        <v>1115</v>
      </c>
      <c r="H14" s="105" t="s">
        <v>1116</v>
      </c>
      <c r="I14" s="105" t="s">
        <v>1117</v>
      </c>
      <c r="J14" s="105" t="s">
        <v>1118</v>
      </c>
      <c r="K14" s="105" t="s">
        <v>54</v>
      </c>
      <c r="L14" s="105" t="s">
        <v>841</v>
      </c>
      <c r="M14" s="116" t="s">
        <v>1119</v>
      </c>
      <c r="N14" s="105" t="s">
        <v>1120</v>
      </c>
      <c r="O14" s="105" t="s">
        <v>844</v>
      </c>
      <c r="P14" s="105" t="s">
        <v>1047</v>
      </c>
      <c r="Q14" s="118">
        <v>44343</v>
      </c>
    </row>
    <row r="15" spans="2:17" ht="30" customHeight="1" x14ac:dyDescent="0.3">
      <c r="B15" s="51">
        <v>11</v>
      </c>
      <c r="C15" s="119" t="s">
        <v>355</v>
      </c>
      <c r="D15" s="119" t="s">
        <v>1121</v>
      </c>
      <c r="E15" s="119" t="s">
        <v>1122</v>
      </c>
      <c r="F15" s="119" t="s">
        <v>1123</v>
      </c>
      <c r="G15" s="115" t="s">
        <v>1124</v>
      </c>
      <c r="H15" s="119" t="s">
        <v>1125</v>
      </c>
      <c r="I15" s="119" t="s">
        <v>1082</v>
      </c>
      <c r="J15" s="119" t="s">
        <v>1083</v>
      </c>
      <c r="K15" s="119" t="s">
        <v>54</v>
      </c>
      <c r="L15" s="119" t="s">
        <v>841</v>
      </c>
      <c r="M15" s="120" t="s">
        <v>1054</v>
      </c>
      <c r="N15" s="119" t="s">
        <v>1126</v>
      </c>
      <c r="O15" s="119" t="s">
        <v>896</v>
      </c>
      <c r="P15" s="119" t="s">
        <v>896</v>
      </c>
      <c r="Q15" s="121">
        <v>44651</v>
      </c>
    </row>
    <row r="16" spans="2:17" ht="30" customHeight="1" x14ac:dyDescent="0.3">
      <c r="B16" s="51">
        <v>12</v>
      </c>
      <c r="C16" s="119" t="s">
        <v>1127</v>
      </c>
      <c r="D16" s="119" t="s">
        <v>1128</v>
      </c>
      <c r="E16" s="119" t="s">
        <v>1129</v>
      </c>
      <c r="F16" s="119" t="s">
        <v>1130</v>
      </c>
      <c r="G16" s="115" t="s">
        <v>1131</v>
      </c>
      <c r="H16" s="119" t="s">
        <v>1132</v>
      </c>
      <c r="I16" s="119" t="s">
        <v>1133</v>
      </c>
      <c r="J16" s="119" t="s">
        <v>860</v>
      </c>
      <c r="K16" s="119" t="s">
        <v>179</v>
      </c>
      <c r="L16" s="119" t="s">
        <v>841</v>
      </c>
      <c r="M16" s="120" t="s">
        <v>1134</v>
      </c>
      <c r="N16" s="119" t="s">
        <v>1135</v>
      </c>
      <c r="O16" s="119" t="s">
        <v>862</v>
      </c>
      <c r="P16" s="119" t="s">
        <v>1047</v>
      </c>
      <c r="Q16" s="121">
        <v>44691</v>
      </c>
    </row>
    <row r="17" spans="2:17" ht="30" customHeight="1" x14ac:dyDescent="0.3">
      <c r="B17" s="51">
        <v>13</v>
      </c>
      <c r="C17" s="119" t="s">
        <v>251</v>
      </c>
      <c r="D17" s="119" t="s">
        <v>1136</v>
      </c>
      <c r="E17" s="119" t="s">
        <v>1137</v>
      </c>
      <c r="F17" s="119" t="s">
        <v>1138</v>
      </c>
      <c r="G17" s="115" t="s">
        <v>1139</v>
      </c>
      <c r="H17" s="119" t="s">
        <v>1140</v>
      </c>
      <c r="I17" s="119" t="s">
        <v>1082</v>
      </c>
      <c r="J17" s="119" t="s">
        <v>1141</v>
      </c>
      <c r="K17" s="119" t="s">
        <v>54</v>
      </c>
      <c r="L17" s="119" t="s">
        <v>841</v>
      </c>
      <c r="M17" s="120" t="s">
        <v>1054</v>
      </c>
      <c r="N17" s="119" t="s">
        <v>1142</v>
      </c>
      <c r="O17" s="119" t="s">
        <v>896</v>
      </c>
      <c r="P17" s="119" t="s">
        <v>896</v>
      </c>
      <c r="Q17" s="121">
        <v>44777</v>
      </c>
    </row>
    <row r="18" spans="2:17" ht="30" customHeight="1" x14ac:dyDescent="0.3">
      <c r="B18" s="51">
        <v>14</v>
      </c>
      <c r="C18" s="119" t="s">
        <v>382</v>
      </c>
      <c r="D18" s="119" t="s">
        <v>1143</v>
      </c>
      <c r="E18" s="119" t="s">
        <v>1144</v>
      </c>
      <c r="F18" s="119" t="s">
        <v>1145</v>
      </c>
      <c r="G18" s="115" t="s">
        <v>1146</v>
      </c>
      <c r="H18" s="119" t="s">
        <v>1147</v>
      </c>
      <c r="I18" s="119" t="s">
        <v>1148</v>
      </c>
      <c r="J18" s="119" t="s">
        <v>1149</v>
      </c>
      <c r="K18" s="119" t="s">
        <v>114</v>
      </c>
      <c r="L18" s="119" t="s">
        <v>841</v>
      </c>
      <c r="M18" s="120" t="s">
        <v>1054</v>
      </c>
      <c r="N18" s="119" t="s">
        <v>1150</v>
      </c>
      <c r="O18" s="119" t="s">
        <v>896</v>
      </c>
      <c r="P18" s="119" t="s">
        <v>896</v>
      </c>
      <c r="Q18" s="121">
        <v>44837</v>
      </c>
    </row>
    <row r="19" spans="2:17" ht="30" customHeight="1" x14ac:dyDescent="0.3">
      <c r="B19" s="51">
        <v>15</v>
      </c>
      <c r="C19" s="119" t="s">
        <v>184</v>
      </c>
      <c r="D19" s="119" t="s">
        <v>1151</v>
      </c>
      <c r="E19" s="119" t="s">
        <v>1152</v>
      </c>
      <c r="F19" s="119"/>
      <c r="G19" s="115" t="s">
        <v>1153</v>
      </c>
      <c r="H19" s="119" t="s">
        <v>1154</v>
      </c>
      <c r="I19" s="119" t="s">
        <v>1155</v>
      </c>
      <c r="J19" s="119" t="s">
        <v>1156</v>
      </c>
      <c r="K19" s="119" t="s">
        <v>54</v>
      </c>
      <c r="L19" s="119" t="s">
        <v>841</v>
      </c>
      <c r="M19" s="120" t="s">
        <v>1054</v>
      </c>
      <c r="N19" s="119" t="s">
        <v>1157</v>
      </c>
      <c r="O19" s="119" t="s">
        <v>844</v>
      </c>
      <c r="P19" s="119"/>
      <c r="Q19" s="121">
        <v>44701</v>
      </c>
    </row>
    <row r="20" spans="2:17" ht="30" customHeight="1" x14ac:dyDescent="0.3">
      <c r="B20" s="51">
        <v>16</v>
      </c>
      <c r="C20" s="119" t="s">
        <v>215</v>
      </c>
      <c r="D20" s="119" t="s">
        <v>1158</v>
      </c>
      <c r="E20" s="119" t="s">
        <v>1159</v>
      </c>
      <c r="F20" s="119"/>
      <c r="G20" s="115" t="s">
        <v>1160</v>
      </c>
      <c r="H20" s="119" t="s">
        <v>1161</v>
      </c>
      <c r="I20" s="119" t="s">
        <v>1162</v>
      </c>
      <c r="J20" s="119" t="s">
        <v>1163</v>
      </c>
      <c r="K20" s="119" t="s">
        <v>54</v>
      </c>
      <c r="L20" s="119" t="s">
        <v>841</v>
      </c>
      <c r="M20" s="120" t="s">
        <v>1054</v>
      </c>
      <c r="N20" s="119" t="s">
        <v>1164</v>
      </c>
      <c r="O20" s="119" t="s">
        <v>896</v>
      </c>
      <c r="P20" s="119"/>
      <c r="Q20" s="121">
        <v>44721</v>
      </c>
    </row>
    <row r="21" spans="2:17" ht="30" customHeight="1" x14ac:dyDescent="0.3">
      <c r="B21" s="51">
        <v>17</v>
      </c>
      <c r="C21" s="119" t="s">
        <v>264</v>
      </c>
      <c r="D21" s="119" t="s">
        <v>1165</v>
      </c>
      <c r="E21" s="119" t="s">
        <v>1166</v>
      </c>
      <c r="F21" s="119"/>
      <c r="G21" s="115" t="s">
        <v>1167</v>
      </c>
      <c r="H21" s="119" t="s">
        <v>1168</v>
      </c>
      <c r="I21" s="119" t="s">
        <v>1169</v>
      </c>
      <c r="J21" s="119" t="s">
        <v>1170</v>
      </c>
      <c r="K21" s="119" t="s">
        <v>1171</v>
      </c>
      <c r="L21" s="119" t="s">
        <v>841</v>
      </c>
      <c r="M21" s="120" t="s">
        <v>1172</v>
      </c>
      <c r="N21" s="119" t="s">
        <v>1165</v>
      </c>
      <c r="O21" s="119" t="s">
        <v>844</v>
      </c>
      <c r="P21" s="119"/>
      <c r="Q21" s="121">
        <v>44942</v>
      </c>
    </row>
    <row r="22" spans="2:17" ht="30" customHeight="1" x14ac:dyDescent="0.3">
      <c r="B22" s="51">
        <v>18</v>
      </c>
      <c r="C22" s="105" t="s">
        <v>448</v>
      </c>
      <c r="D22" s="105" t="s">
        <v>1173</v>
      </c>
      <c r="E22" s="105" t="s">
        <v>1174</v>
      </c>
      <c r="F22" s="105" t="s">
        <v>1175</v>
      </c>
      <c r="G22" s="115" t="s">
        <v>1176</v>
      </c>
      <c r="H22" s="105" t="s">
        <v>1177</v>
      </c>
      <c r="I22" s="105" t="s">
        <v>1178</v>
      </c>
      <c r="J22" s="105" t="s">
        <v>1179</v>
      </c>
      <c r="K22" s="105" t="s">
        <v>74</v>
      </c>
      <c r="L22" s="105" t="s">
        <v>841</v>
      </c>
      <c r="M22" s="116" t="s">
        <v>844</v>
      </c>
      <c r="N22" s="105" t="s">
        <v>1180</v>
      </c>
      <c r="O22" s="105" t="s">
        <v>862</v>
      </c>
      <c r="P22" s="105"/>
      <c r="Q22" s="118">
        <v>45059</v>
      </c>
    </row>
    <row r="23" spans="2:17" ht="30" customHeight="1" x14ac:dyDescent="0.3">
      <c r="B23" s="51">
        <v>19</v>
      </c>
      <c r="C23" s="105" t="s">
        <v>471</v>
      </c>
      <c r="D23" s="105" t="s">
        <v>471</v>
      </c>
      <c r="E23" s="105" t="s">
        <v>1181</v>
      </c>
      <c r="F23" s="105"/>
      <c r="G23" s="115" t="s">
        <v>1146</v>
      </c>
      <c r="H23" s="105" t="s">
        <v>1182</v>
      </c>
      <c r="I23" s="105" t="s">
        <v>1183</v>
      </c>
      <c r="J23" s="105" t="s">
        <v>1184</v>
      </c>
      <c r="K23" s="105" t="s">
        <v>114</v>
      </c>
      <c r="L23" s="105" t="s">
        <v>841</v>
      </c>
      <c r="M23" s="116" t="s">
        <v>844</v>
      </c>
      <c r="N23" s="105" t="s">
        <v>1150</v>
      </c>
      <c r="O23" s="105" t="s">
        <v>844</v>
      </c>
      <c r="P23" s="105"/>
      <c r="Q23" s="118">
        <v>45191</v>
      </c>
    </row>
    <row r="24" spans="2:17" ht="30" customHeight="1" x14ac:dyDescent="0.3">
      <c r="B24" s="51">
        <v>20</v>
      </c>
      <c r="C24" s="105" t="s">
        <v>474</v>
      </c>
      <c r="D24" s="105" t="s">
        <v>1185</v>
      </c>
      <c r="E24" s="105" t="s">
        <v>1186</v>
      </c>
      <c r="F24" s="105"/>
      <c r="G24" s="115" t="s">
        <v>1187</v>
      </c>
      <c r="H24" s="105" t="s">
        <v>1188</v>
      </c>
      <c r="I24" s="105" t="s">
        <v>1189</v>
      </c>
      <c r="J24" s="105" t="s">
        <v>1190</v>
      </c>
      <c r="K24" s="105" t="s">
        <v>54</v>
      </c>
      <c r="L24" s="105" t="s">
        <v>841</v>
      </c>
      <c r="M24" s="116" t="s">
        <v>844</v>
      </c>
      <c r="N24" s="105" t="s">
        <v>1191</v>
      </c>
      <c r="O24" s="105" t="s">
        <v>844</v>
      </c>
      <c r="P24" s="105"/>
      <c r="Q24" s="118">
        <v>45201</v>
      </c>
    </row>
    <row r="25" spans="2:17" ht="30" customHeight="1" x14ac:dyDescent="0.3">
      <c r="B25" s="51">
        <v>21</v>
      </c>
      <c r="C25" s="105" t="s">
        <v>514</v>
      </c>
      <c r="D25" s="105" t="s">
        <v>1192</v>
      </c>
      <c r="E25" s="105" t="s">
        <v>1193</v>
      </c>
      <c r="F25" s="105"/>
      <c r="G25" s="115" t="s">
        <v>1194</v>
      </c>
      <c r="H25" s="105" t="s">
        <v>1195</v>
      </c>
      <c r="I25" s="105" t="s">
        <v>893</v>
      </c>
      <c r="J25" s="105" t="s">
        <v>1196</v>
      </c>
      <c r="K25" s="105" t="s">
        <v>114</v>
      </c>
      <c r="L25" s="105" t="s">
        <v>841</v>
      </c>
      <c r="M25" s="116" t="s">
        <v>1111</v>
      </c>
      <c r="N25" s="105" t="s">
        <v>1192</v>
      </c>
      <c r="O25" s="105" t="s">
        <v>896</v>
      </c>
      <c r="P25" s="105"/>
      <c r="Q25" s="118">
        <v>45261</v>
      </c>
    </row>
    <row r="26" spans="2:17" ht="30" customHeight="1" x14ac:dyDescent="0.3">
      <c r="B26" s="51">
        <v>22</v>
      </c>
      <c r="C26" s="105" t="s">
        <v>557</v>
      </c>
      <c r="D26" s="105" t="s">
        <v>1197</v>
      </c>
      <c r="E26" s="105" t="s">
        <v>1198</v>
      </c>
      <c r="F26" s="105" t="s">
        <v>1199</v>
      </c>
      <c r="G26" s="115" t="s">
        <v>1200</v>
      </c>
      <c r="H26" s="105" t="s">
        <v>1201</v>
      </c>
      <c r="I26" s="105" t="s">
        <v>1202</v>
      </c>
      <c r="J26" s="105" t="s">
        <v>1203</v>
      </c>
      <c r="K26" s="105" t="s">
        <v>114</v>
      </c>
      <c r="L26" s="105" t="s">
        <v>841</v>
      </c>
      <c r="M26" s="116" t="s">
        <v>844</v>
      </c>
      <c r="N26" s="105" t="s">
        <v>1204</v>
      </c>
      <c r="O26" s="105" t="s">
        <v>896</v>
      </c>
      <c r="P26" s="105"/>
      <c r="Q26" s="118">
        <v>45366</v>
      </c>
    </row>
    <row r="27" spans="2:17" ht="30" customHeight="1" x14ac:dyDescent="0.3">
      <c r="B27" s="51">
        <v>23</v>
      </c>
      <c r="C27" s="105" t="s">
        <v>723</v>
      </c>
      <c r="D27" s="105" t="s">
        <v>1205</v>
      </c>
      <c r="E27" s="105" t="s">
        <v>1206</v>
      </c>
      <c r="F27" s="105" t="s">
        <v>1207</v>
      </c>
      <c r="G27" s="266" t="s">
        <v>1208</v>
      </c>
      <c r="H27" s="105" t="s">
        <v>1209</v>
      </c>
      <c r="I27" s="105" t="s">
        <v>929</v>
      </c>
      <c r="J27" s="105" t="s">
        <v>1210</v>
      </c>
      <c r="K27" s="105" t="s">
        <v>54</v>
      </c>
      <c r="L27" s="105" t="s">
        <v>841</v>
      </c>
      <c r="M27" s="116"/>
      <c r="N27" s="105" t="s">
        <v>1211</v>
      </c>
      <c r="O27" s="105" t="s">
        <v>844</v>
      </c>
      <c r="P27" s="105"/>
      <c r="Q27" s="118">
        <v>45700</v>
      </c>
    </row>
    <row r="28" spans="2:17" ht="30" customHeight="1" x14ac:dyDescent="0.3">
      <c r="B28" s="51">
        <v>24</v>
      </c>
      <c r="C28" s="105" t="s">
        <v>744</v>
      </c>
      <c r="D28" s="105" t="s">
        <v>1212</v>
      </c>
      <c r="E28" s="105" t="s">
        <v>1213</v>
      </c>
      <c r="F28" s="105" t="s">
        <v>1214</v>
      </c>
      <c r="G28" s="279" t="s">
        <v>1215</v>
      </c>
      <c r="H28" s="105" t="s">
        <v>1216</v>
      </c>
      <c r="I28" s="105" t="s">
        <v>893</v>
      </c>
      <c r="J28" s="105" t="s">
        <v>1217</v>
      </c>
      <c r="K28" s="105" t="s">
        <v>754</v>
      </c>
      <c r="L28" s="105" t="s">
        <v>841</v>
      </c>
      <c r="M28" s="116" t="s">
        <v>1075</v>
      </c>
      <c r="N28" s="105" t="s">
        <v>1218</v>
      </c>
      <c r="O28" s="105" t="s">
        <v>844</v>
      </c>
      <c r="P28" s="105"/>
      <c r="Q28" s="118"/>
    </row>
    <row r="29" spans="2:17" ht="30" customHeight="1" x14ac:dyDescent="0.3">
      <c r="B29" s="51">
        <v>25</v>
      </c>
      <c r="C29" s="105"/>
      <c r="D29" s="105"/>
      <c r="E29" s="105"/>
      <c r="F29" s="105"/>
      <c r="G29" s="105"/>
      <c r="H29" s="105"/>
      <c r="I29" s="105"/>
      <c r="J29" s="105"/>
      <c r="K29" s="105"/>
      <c r="L29" s="105"/>
      <c r="M29" s="116"/>
      <c r="N29" s="105"/>
      <c r="O29" s="105"/>
      <c r="P29" s="105"/>
      <c r="Q29" s="118"/>
    </row>
    <row r="30" spans="2:17" ht="30" customHeight="1" x14ac:dyDescent="0.3">
      <c r="B30" s="51">
        <v>26</v>
      </c>
      <c r="C30" s="105"/>
      <c r="D30" s="105"/>
      <c r="E30" s="105"/>
      <c r="F30" s="105"/>
      <c r="G30" s="105"/>
      <c r="H30" s="105"/>
      <c r="I30" s="105"/>
      <c r="J30" s="105"/>
      <c r="K30" s="105"/>
      <c r="L30" s="105"/>
      <c r="M30" s="116"/>
      <c r="N30" s="105"/>
      <c r="O30" s="105"/>
      <c r="P30" s="105"/>
      <c r="Q30" s="118"/>
    </row>
    <row r="31" spans="2:17" ht="30" customHeight="1" x14ac:dyDescent="0.3">
      <c r="B31" s="51">
        <v>27</v>
      </c>
      <c r="C31" s="105"/>
      <c r="D31" s="105"/>
      <c r="E31" s="105"/>
      <c r="F31" s="105"/>
      <c r="G31" s="105"/>
      <c r="H31" s="105"/>
      <c r="I31" s="105"/>
      <c r="J31" s="105"/>
      <c r="K31" s="105"/>
      <c r="L31" s="105"/>
      <c r="M31" s="116"/>
      <c r="N31" s="105"/>
      <c r="O31" s="105"/>
      <c r="P31" s="105"/>
      <c r="Q31" s="118"/>
    </row>
    <row r="32" spans="2:17" ht="30" customHeight="1" x14ac:dyDescent="0.3">
      <c r="B32" s="51">
        <v>28</v>
      </c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16"/>
      <c r="N32" s="105"/>
      <c r="O32" s="105"/>
      <c r="P32" s="105"/>
      <c r="Q32" s="118"/>
    </row>
    <row r="33" spans="2:17" ht="30" customHeight="1" x14ac:dyDescent="0.3">
      <c r="B33" s="51">
        <v>29</v>
      </c>
      <c r="C33" s="105"/>
      <c r="D33" s="105"/>
      <c r="E33" s="105"/>
      <c r="F33" s="105"/>
      <c r="G33" s="105"/>
      <c r="H33" s="105"/>
      <c r="I33" s="105"/>
      <c r="J33" s="105"/>
      <c r="K33" s="105"/>
      <c r="L33" s="105"/>
      <c r="M33" s="116"/>
      <c r="N33" s="105"/>
      <c r="O33" s="105"/>
      <c r="P33" s="105"/>
      <c r="Q33" s="118"/>
    </row>
    <row r="34" spans="2:17" ht="30" customHeight="1" x14ac:dyDescent="0.3">
      <c r="B34" s="51">
        <v>30</v>
      </c>
      <c r="C34" s="105"/>
      <c r="D34" s="105"/>
      <c r="E34" s="105"/>
      <c r="F34" s="105"/>
      <c r="G34" s="105"/>
      <c r="H34" s="105"/>
      <c r="I34" s="105"/>
      <c r="J34" s="105"/>
      <c r="K34" s="105"/>
      <c r="L34" s="105"/>
      <c r="M34" s="116"/>
      <c r="N34" s="105"/>
      <c r="O34" s="105"/>
      <c r="P34" s="105"/>
      <c r="Q34" s="118"/>
    </row>
    <row r="35" spans="2:17" ht="30" customHeight="1" x14ac:dyDescent="0.3">
      <c r="B35" s="51">
        <v>31</v>
      </c>
      <c r="C35" s="105"/>
      <c r="D35" s="105"/>
      <c r="E35" s="105"/>
      <c r="F35" s="105"/>
      <c r="G35" s="105"/>
      <c r="H35" s="105"/>
      <c r="I35" s="105"/>
      <c r="J35" s="105"/>
      <c r="K35" s="105"/>
      <c r="L35" s="105"/>
      <c r="M35" s="116"/>
      <c r="N35" s="105"/>
      <c r="O35" s="105"/>
      <c r="P35" s="105"/>
      <c r="Q35" s="118"/>
    </row>
    <row r="36" spans="2:17" ht="30" customHeight="1" x14ac:dyDescent="0.3">
      <c r="B36" s="51">
        <v>32</v>
      </c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116"/>
      <c r="N36" s="105"/>
      <c r="O36" s="105"/>
      <c r="P36" s="105"/>
      <c r="Q36" s="118"/>
    </row>
    <row r="37" spans="2:17" ht="30" customHeight="1" x14ac:dyDescent="0.3">
      <c r="B37" s="51">
        <v>33</v>
      </c>
      <c r="C37" s="105"/>
      <c r="D37" s="105"/>
      <c r="E37" s="105"/>
      <c r="F37" s="105"/>
      <c r="G37" s="105"/>
      <c r="H37" s="105"/>
      <c r="I37" s="105"/>
      <c r="J37" s="105"/>
      <c r="K37" s="105"/>
      <c r="L37" s="105"/>
      <c r="M37" s="116"/>
      <c r="N37" s="105"/>
      <c r="O37" s="105"/>
      <c r="P37" s="105"/>
      <c r="Q37" s="118"/>
    </row>
    <row r="38" spans="2:17" ht="30" customHeight="1" x14ac:dyDescent="0.3">
      <c r="B38" s="51">
        <v>34</v>
      </c>
      <c r="C38" s="105"/>
      <c r="D38" s="105"/>
      <c r="E38" s="105"/>
      <c r="F38" s="105"/>
      <c r="G38" s="105"/>
      <c r="H38" s="105"/>
      <c r="I38" s="105"/>
      <c r="J38" s="105"/>
      <c r="K38" s="105"/>
      <c r="L38" s="105"/>
      <c r="M38" s="116"/>
      <c r="N38" s="105"/>
      <c r="O38" s="105"/>
      <c r="P38" s="105"/>
      <c r="Q38" s="118"/>
    </row>
    <row r="39" spans="2:17" ht="30" customHeight="1" x14ac:dyDescent="0.3">
      <c r="B39" s="51">
        <v>35</v>
      </c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16"/>
      <c r="N39" s="105"/>
      <c r="O39" s="105"/>
      <c r="P39" s="105"/>
      <c r="Q39" s="118"/>
    </row>
    <row r="40" spans="2:17" ht="30" customHeight="1" x14ac:dyDescent="0.3">
      <c r="B40" s="51">
        <v>36</v>
      </c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116"/>
      <c r="N40" s="105"/>
      <c r="O40" s="105"/>
      <c r="P40" s="105"/>
      <c r="Q40" s="118"/>
    </row>
    <row r="41" spans="2:17" ht="30" customHeight="1" x14ac:dyDescent="0.3">
      <c r="B41" s="51">
        <v>37</v>
      </c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116"/>
      <c r="N41" s="105"/>
      <c r="O41" s="105"/>
      <c r="P41" s="105"/>
      <c r="Q41" s="118"/>
    </row>
    <row r="42" spans="2:17" ht="30" customHeight="1" x14ac:dyDescent="0.3">
      <c r="B42" s="51">
        <v>38</v>
      </c>
      <c r="C42" s="105"/>
      <c r="D42" s="105"/>
      <c r="E42" s="105"/>
      <c r="F42" s="105"/>
      <c r="G42" s="105"/>
      <c r="H42" s="105"/>
      <c r="I42" s="105"/>
      <c r="J42" s="105"/>
      <c r="K42" s="105"/>
      <c r="L42" s="105"/>
      <c r="M42" s="116"/>
      <c r="N42" s="105"/>
      <c r="O42" s="105"/>
      <c r="P42" s="105"/>
      <c r="Q42" s="118"/>
    </row>
    <row r="43" spans="2:17" ht="30" customHeight="1" x14ac:dyDescent="0.3">
      <c r="B43" s="51">
        <v>39</v>
      </c>
      <c r="C43" s="105"/>
      <c r="D43" s="105"/>
      <c r="E43" s="105"/>
      <c r="F43" s="105"/>
      <c r="G43" s="105"/>
      <c r="H43" s="105"/>
      <c r="I43" s="105"/>
      <c r="J43" s="105"/>
      <c r="K43" s="105"/>
      <c r="L43" s="105"/>
      <c r="M43" s="116"/>
      <c r="N43" s="105"/>
      <c r="O43" s="105"/>
      <c r="P43" s="105"/>
      <c r="Q43" s="118"/>
    </row>
    <row r="44" spans="2:17" ht="30" customHeight="1" x14ac:dyDescent="0.3">
      <c r="B44" s="51">
        <v>40</v>
      </c>
      <c r="C44" s="105"/>
      <c r="D44" s="105"/>
      <c r="E44" s="105"/>
      <c r="F44" s="105"/>
      <c r="G44" s="105"/>
      <c r="H44" s="105"/>
      <c r="I44" s="105"/>
      <c r="J44" s="105"/>
      <c r="K44" s="105"/>
      <c r="L44" s="105"/>
      <c r="M44" s="116"/>
      <c r="N44" s="105"/>
      <c r="O44" s="105"/>
      <c r="P44" s="105"/>
      <c r="Q44" s="118"/>
    </row>
    <row r="45" spans="2:17" ht="30" customHeight="1" x14ac:dyDescent="0.3">
      <c r="B45" s="51">
        <v>41</v>
      </c>
      <c r="C45" s="105"/>
      <c r="D45" s="105"/>
      <c r="E45" s="105"/>
      <c r="F45" s="105"/>
      <c r="G45" s="105"/>
      <c r="H45" s="105"/>
      <c r="I45" s="105"/>
      <c r="J45" s="105"/>
      <c r="K45" s="105"/>
      <c r="L45" s="105"/>
      <c r="M45" s="116"/>
      <c r="N45" s="105"/>
      <c r="O45" s="105"/>
      <c r="P45" s="105"/>
      <c r="Q45" s="118"/>
    </row>
    <row r="46" spans="2:17" ht="30" customHeight="1" x14ac:dyDescent="0.3">
      <c r="B46" s="51">
        <v>42</v>
      </c>
      <c r="C46" s="105"/>
      <c r="D46" s="105"/>
      <c r="E46" s="105"/>
      <c r="F46" s="105"/>
      <c r="G46" s="105"/>
      <c r="H46" s="105"/>
      <c r="I46" s="105"/>
      <c r="J46" s="105"/>
      <c r="K46" s="105"/>
      <c r="L46" s="105"/>
      <c r="M46" s="116"/>
      <c r="N46" s="105"/>
      <c r="O46" s="105"/>
      <c r="P46" s="105"/>
      <c r="Q46" s="118"/>
    </row>
    <row r="47" spans="2:17" ht="30" customHeight="1" x14ac:dyDescent="0.3">
      <c r="B47" s="51">
        <v>43</v>
      </c>
      <c r="C47" s="105"/>
      <c r="D47" s="105"/>
      <c r="E47" s="105"/>
      <c r="F47" s="105"/>
      <c r="G47" s="105"/>
      <c r="H47" s="105"/>
      <c r="I47" s="105"/>
      <c r="J47" s="105"/>
      <c r="K47" s="105"/>
      <c r="L47" s="105"/>
      <c r="M47" s="116"/>
      <c r="N47" s="105"/>
      <c r="O47" s="105"/>
      <c r="P47" s="105"/>
      <c r="Q47" s="118"/>
    </row>
    <row r="48" spans="2:17" ht="30" customHeight="1" x14ac:dyDescent="0.3">
      <c r="B48" s="51">
        <v>44</v>
      </c>
      <c r="C48" s="105"/>
      <c r="D48" s="105"/>
      <c r="E48" s="105"/>
      <c r="F48" s="105"/>
      <c r="G48" s="105"/>
      <c r="H48" s="105"/>
      <c r="I48" s="105"/>
      <c r="J48" s="105"/>
      <c r="K48" s="105"/>
      <c r="L48" s="105"/>
      <c r="M48" s="116"/>
      <c r="N48" s="105"/>
      <c r="O48" s="105"/>
      <c r="P48" s="105"/>
      <c r="Q48" s="118"/>
    </row>
    <row r="49" spans="2:17" ht="30" customHeight="1" x14ac:dyDescent="0.3">
      <c r="B49" s="51">
        <v>45</v>
      </c>
      <c r="C49" s="105"/>
      <c r="D49" s="105"/>
      <c r="E49" s="105"/>
      <c r="F49" s="105"/>
      <c r="G49" s="105"/>
      <c r="H49" s="105"/>
      <c r="I49" s="105"/>
      <c r="J49" s="105"/>
      <c r="K49" s="105"/>
      <c r="L49" s="105"/>
      <c r="M49" s="116"/>
      <c r="N49" s="105"/>
      <c r="O49" s="105"/>
      <c r="P49" s="105"/>
      <c r="Q49" s="118"/>
    </row>
    <row r="50" spans="2:17" ht="30" customHeight="1" x14ac:dyDescent="0.3">
      <c r="B50" s="51">
        <v>46</v>
      </c>
      <c r="C50" s="105"/>
      <c r="D50" s="105"/>
      <c r="E50" s="105"/>
      <c r="F50" s="105"/>
      <c r="G50" s="105"/>
      <c r="H50" s="105"/>
      <c r="I50" s="105"/>
      <c r="J50" s="105"/>
      <c r="K50" s="105"/>
      <c r="L50" s="105"/>
      <c r="M50" s="116"/>
      <c r="N50" s="105"/>
      <c r="O50" s="105"/>
      <c r="P50" s="105"/>
      <c r="Q50" s="118"/>
    </row>
    <row r="51" spans="2:17" ht="30" customHeight="1" x14ac:dyDescent="0.3">
      <c r="B51" s="51">
        <v>47</v>
      </c>
      <c r="C51" s="105"/>
      <c r="D51" s="105"/>
      <c r="E51" s="105"/>
      <c r="F51" s="105"/>
      <c r="G51" s="105"/>
      <c r="H51" s="105"/>
      <c r="I51" s="105"/>
      <c r="J51" s="105"/>
      <c r="K51" s="105"/>
      <c r="L51" s="105"/>
      <c r="M51" s="116"/>
      <c r="N51" s="105"/>
      <c r="O51" s="105"/>
      <c r="P51" s="105"/>
      <c r="Q51" s="118"/>
    </row>
    <row r="52" spans="2:17" ht="30" customHeight="1" x14ac:dyDescent="0.3">
      <c r="B52" s="51">
        <v>48</v>
      </c>
      <c r="C52" s="105"/>
      <c r="D52" s="105"/>
      <c r="E52" s="105"/>
      <c r="F52" s="105"/>
      <c r="G52" s="105"/>
      <c r="H52" s="105"/>
      <c r="I52" s="105"/>
      <c r="J52" s="105"/>
      <c r="K52" s="105"/>
      <c r="L52" s="105"/>
      <c r="M52" s="116"/>
      <c r="N52" s="105"/>
      <c r="O52" s="105"/>
      <c r="P52" s="105"/>
      <c r="Q52" s="118"/>
    </row>
    <row r="53" spans="2:17" ht="30" customHeight="1" x14ac:dyDescent="0.3">
      <c r="B53" s="51">
        <v>49</v>
      </c>
      <c r="C53" s="105"/>
      <c r="D53" s="105"/>
      <c r="E53" s="105"/>
      <c r="F53" s="105"/>
      <c r="G53" s="105"/>
      <c r="H53" s="105"/>
      <c r="I53" s="105"/>
      <c r="J53" s="105"/>
      <c r="K53" s="105"/>
      <c r="L53" s="105"/>
      <c r="M53" s="116"/>
      <c r="N53" s="105"/>
      <c r="O53" s="105"/>
      <c r="P53" s="105"/>
      <c r="Q53" s="118"/>
    </row>
    <row r="54" spans="2:17" ht="30" customHeight="1" x14ac:dyDescent="0.3">
      <c r="B54" s="51">
        <v>50</v>
      </c>
      <c r="C54" s="105"/>
      <c r="D54" s="105"/>
      <c r="E54" s="105"/>
      <c r="F54" s="105"/>
      <c r="G54" s="105"/>
      <c r="H54" s="105"/>
      <c r="I54" s="105"/>
      <c r="J54" s="105"/>
      <c r="K54" s="105"/>
      <c r="L54" s="105"/>
      <c r="M54" s="116"/>
      <c r="N54" s="105"/>
      <c r="O54" s="105"/>
      <c r="P54" s="105"/>
      <c r="Q54" s="118"/>
    </row>
    <row r="55" spans="2:17" ht="30" customHeight="1" x14ac:dyDescent="0.3">
      <c r="B55" s="51">
        <v>51</v>
      </c>
      <c r="C55" s="105"/>
      <c r="D55" s="105"/>
      <c r="E55" s="105"/>
      <c r="F55" s="105"/>
      <c r="G55" s="105"/>
      <c r="H55" s="105"/>
      <c r="I55" s="105"/>
      <c r="J55" s="105"/>
      <c r="K55" s="105"/>
      <c r="L55" s="105"/>
      <c r="M55" s="116"/>
      <c r="N55" s="105"/>
      <c r="O55" s="105"/>
      <c r="P55" s="105"/>
      <c r="Q55" s="118"/>
    </row>
    <row r="56" spans="2:17" ht="30" customHeight="1" x14ac:dyDescent="0.3">
      <c r="B56" s="51">
        <v>52</v>
      </c>
      <c r="C56" s="105"/>
      <c r="D56" s="105"/>
      <c r="E56" s="105"/>
      <c r="F56" s="105"/>
      <c r="G56" s="105"/>
      <c r="H56" s="105"/>
      <c r="I56" s="105"/>
      <c r="J56" s="105"/>
      <c r="K56" s="105"/>
      <c r="L56" s="105"/>
      <c r="M56" s="116"/>
      <c r="N56" s="105"/>
      <c r="O56" s="105"/>
      <c r="P56" s="105"/>
      <c r="Q56" s="118"/>
    </row>
    <row r="57" spans="2:17" ht="30" customHeight="1" x14ac:dyDescent="0.3">
      <c r="B57" s="51">
        <v>53</v>
      </c>
      <c r="C57" s="105"/>
      <c r="D57" s="105"/>
      <c r="E57" s="105"/>
      <c r="F57" s="105"/>
      <c r="G57" s="105"/>
      <c r="H57" s="105"/>
      <c r="I57" s="105"/>
      <c r="J57" s="105"/>
      <c r="K57" s="105"/>
      <c r="L57" s="105"/>
      <c r="M57" s="116"/>
      <c r="N57" s="105"/>
      <c r="O57" s="105"/>
      <c r="P57" s="105"/>
      <c r="Q57" s="118"/>
    </row>
    <row r="58" spans="2:17" ht="30" customHeight="1" x14ac:dyDescent="0.3">
      <c r="B58" s="51">
        <v>54</v>
      </c>
      <c r="C58" s="105"/>
      <c r="D58" s="105"/>
      <c r="E58" s="105"/>
      <c r="F58" s="105"/>
      <c r="G58" s="105"/>
      <c r="H58" s="105"/>
      <c r="I58" s="105"/>
      <c r="J58" s="105"/>
      <c r="K58" s="105"/>
      <c r="L58" s="105"/>
      <c r="M58" s="116"/>
      <c r="N58" s="105"/>
      <c r="O58" s="105"/>
      <c r="P58" s="105"/>
      <c r="Q58" s="118"/>
    </row>
    <row r="59" spans="2:17" ht="30" customHeight="1" x14ac:dyDescent="0.3">
      <c r="B59" s="51">
        <v>55</v>
      </c>
      <c r="C59" s="105"/>
      <c r="D59" s="105"/>
      <c r="E59" s="105"/>
      <c r="F59" s="105"/>
      <c r="G59" s="105"/>
      <c r="H59" s="105"/>
      <c r="I59" s="105"/>
      <c r="J59" s="105"/>
      <c r="K59" s="105"/>
      <c r="L59" s="105"/>
      <c r="M59" s="116"/>
      <c r="N59" s="105"/>
      <c r="O59" s="105"/>
      <c r="P59" s="105"/>
      <c r="Q59" s="118"/>
    </row>
    <row r="60" spans="2:17" ht="30" customHeight="1" x14ac:dyDescent="0.3">
      <c r="B60" s="51">
        <v>56</v>
      </c>
      <c r="C60" s="105"/>
      <c r="D60" s="105"/>
      <c r="E60" s="105"/>
      <c r="F60" s="105"/>
      <c r="G60" s="105"/>
      <c r="H60" s="105"/>
      <c r="I60" s="105"/>
      <c r="J60" s="105"/>
      <c r="K60" s="105"/>
      <c r="L60" s="105"/>
      <c r="M60" s="116"/>
      <c r="N60" s="105"/>
      <c r="O60" s="105"/>
      <c r="P60" s="105"/>
      <c r="Q60" s="118"/>
    </row>
    <row r="61" spans="2:17" ht="30" customHeight="1" x14ac:dyDescent="0.3">
      <c r="B61" s="51">
        <v>57</v>
      </c>
      <c r="C61" s="105"/>
      <c r="D61" s="105"/>
      <c r="E61" s="105"/>
      <c r="F61" s="105"/>
      <c r="G61" s="105"/>
      <c r="H61" s="105"/>
      <c r="I61" s="105"/>
      <c r="J61" s="105"/>
      <c r="K61" s="105"/>
      <c r="L61" s="105"/>
      <c r="M61" s="116"/>
      <c r="N61" s="105"/>
      <c r="O61" s="105"/>
      <c r="P61" s="105"/>
      <c r="Q61" s="118"/>
    </row>
    <row r="62" spans="2:17" ht="30" customHeight="1" x14ac:dyDescent="0.3">
      <c r="B62" s="51">
        <v>58</v>
      </c>
      <c r="C62" s="105"/>
      <c r="D62" s="105"/>
      <c r="E62" s="105"/>
      <c r="F62" s="105"/>
      <c r="G62" s="105"/>
      <c r="H62" s="105"/>
      <c r="I62" s="105"/>
      <c r="J62" s="105"/>
      <c r="K62" s="105"/>
      <c r="L62" s="105"/>
      <c r="M62" s="116"/>
      <c r="N62" s="105"/>
      <c r="O62" s="105"/>
      <c r="P62" s="105"/>
      <c r="Q62" s="118"/>
    </row>
    <row r="63" spans="2:17" ht="30" customHeight="1" x14ac:dyDescent="0.3">
      <c r="B63" s="51">
        <v>59</v>
      </c>
      <c r="C63" s="105"/>
      <c r="D63" s="105"/>
      <c r="E63" s="105"/>
      <c r="F63" s="105"/>
      <c r="G63" s="105"/>
      <c r="H63" s="105"/>
      <c r="I63" s="105"/>
      <c r="J63" s="105"/>
      <c r="K63" s="105"/>
      <c r="L63" s="105"/>
      <c r="M63" s="116"/>
      <c r="N63" s="105"/>
      <c r="O63" s="105"/>
      <c r="P63" s="105"/>
      <c r="Q63" s="118"/>
    </row>
    <row r="64" spans="2:17" ht="30" customHeight="1" x14ac:dyDescent="0.3">
      <c r="B64" s="51">
        <v>60</v>
      </c>
      <c r="C64" s="105"/>
      <c r="D64" s="105"/>
      <c r="E64" s="105"/>
      <c r="F64" s="105"/>
      <c r="G64" s="105"/>
      <c r="H64" s="105"/>
      <c r="I64" s="105"/>
      <c r="J64" s="105"/>
      <c r="K64" s="105"/>
      <c r="L64" s="105"/>
      <c r="M64" s="116"/>
      <c r="N64" s="105"/>
      <c r="O64" s="105"/>
      <c r="P64" s="105"/>
      <c r="Q64" s="118"/>
    </row>
    <row r="65" spans="2:17" ht="30" customHeight="1" x14ac:dyDescent="0.3">
      <c r="B65" s="51">
        <v>61</v>
      </c>
      <c r="C65" s="105"/>
      <c r="D65" s="105"/>
      <c r="E65" s="105"/>
      <c r="F65" s="105"/>
      <c r="G65" s="105"/>
      <c r="H65" s="105"/>
      <c r="I65" s="105"/>
      <c r="J65" s="105"/>
      <c r="K65" s="105"/>
      <c r="L65" s="105"/>
      <c r="M65" s="116"/>
      <c r="N65" s="105"/>
      <c r="O65" s="105"/>
      <c r="P65" s="105"/>
      <c r="Q65" s="118"/>
    </row>
    <row r="66" spans="2:17" ht="30" customHeight="1" x14ac:dyDescent="0.3">
      <c r="B66" s="51">
        <v>62</v>
      </c>
      <c r="C66" s="105"/>
      <c r="D66" s="105"/>
      <c r="E66" s="105"/>
      <c r="F66" s="105"/>
      <c r="G66" s="105"/>
      <c r="H66" s="105"/>
      <c r="I66" s="105"/>
      <c r="J66" s="105"/>
      <c r="K66" s="105"/>
      <c r="L66" s="105"/>
      <c r="M66" s="116"/>
      <c r="N66" s="105"/>
      <c r="O66" s="105"/>
      <c r="P66" s="105"/>
      <c r="Q66" s="118"/>
    </row>
    <row r="67" spans="2:17" ht="30" customHeight="1" x14ac:dyDescent="0.3">
      <c r="B67" s="51">
        <v>63</v>
      </c>
      <c r="C67" s="105"/>
      <c r="D67" s="105"/>
      <c r="E67" s="105"/>
      <c r="F67" s="105"/>
      <c r="G67" s="105"/>
      <c r="H67" s="105"/>
      <c r="I67" s="105"/>
      <c r="J67" s="105"/>
      <c r="K67" s="105"/>
      <c r="L67" s="105"/>
      <c r="M67" s="116"/>
      <c r="N67" s="105"/>
      <c r="O67" s="105"/>
      <c r="P67" s="105"/>
      <c r="Q67" s="118"/>
    </row>
    <row r="68" spans="2:17" ht="30" customHeight="1" x14ac:dyDescent="0.3">
      <c r="B68" s="51">
        <v>64</v>
      </c>
      <c r="C68" s="105"/>
      <c r="D68" s="105"/>
      <c r="E68" s="105"/>
      <c r="F68" s="105"/>
      <c r="G68" s="105"/>
      <c r="H68" s="105"/>
      <c r="I68" s="105"/>
      <c r="J68" s="105"/>
      <c r="K68" s="105"/>
      <c r="L68" s="105"/>
      <c r="M68" s="116"/>
      <c r="N68" s="105"/>
      <c r="O68" s="105"/>
      <c r="P68" s="105"/>
      <c r="Q68" s="118"/>
    </row>
    <row r="69" spans="2:17" ht="30" customHeight="1" x14ac:dyDescent="0.3">
      <c r="B69" s="51">
        <v>65</v>
      </c>
      <c r="C69" s="105"/>
      <c r="D69" s="105"/>
      <c r="E69" s="105"/>
      <c r="F69" s="105"/>
      <c r="G69" s="105"/>
      <c r="H69" s="105"/>
      <c r="I69" s="105"/>
      <c r="J69" s="105"/>
      <c r="K69" s="105"/>
      <c r="L69" s="105"/>
      <c r="M69" s="116"/>
      <c r="N69" s="105"/>
      <c r="O69" s="105"/>
      <c r="P69" s="105"/>
      <c r="Q69" s="118"/>
    </row>
    <row r="70" spans="2:17" ht="30" customHeight="1" x14ac:dyDescent="0.3">
      <c r="B70" s="51">
        <v>66</v>
      </c>
      <c r="C70" s="105"/>
      <c r="D70" s="105"/>
      <c r="E70" s="105"/>
      <c r="F70" s="105"/>
      <c r="G70" s="105"/>
      <c r="H70" s="105"/>
      <c r="I70" s="105"/>
      <c r="J70" s="105"/>
      <c r="K70" s="105"/>
      <c r="L70" s="105"/>
      <c r="M70" s="116"/>
      <c r="N70" s="105"/>
      <c r="O70" s="105"/>
      <c r="P70" s="105"/>
      <c r="Q70" s="118"/>
    </row>
    <row r="71" spans="2:17" ht="30" customHeight="1" x14ac:dyDescent="0.3">
      <c r="B71" s="51">
        <v>67</v>
      </c>
      <c r="C71" s="105"/>
      <c r="D71" s="105"/>
      <c r="E71" s="105"/>
      <c r="F71" s="105"/>
      <c r="G71" s="105"/>
      <c r="H71" s="105"/>
      <c r="I71" s="105"/>
      <c r="J71" s="105"/>
      <c r="K71" s="105"/>
      <c r="L71" s="105"/>
      <c r="M71" s="116"/>
      <c r="N71" s="105"/>
      <c r="O71" s="105"/>
      <c r="P71" s="105"/>
      <c r="Q71" s="118"/>
    </row>
    <row r="72" spans="2:17" ht="30" customHeight="1" x14ac:dyDescent="0.3">
      <c r="B72" s="51">
        <v>68</v>
      </c>
      <c r="C72" s="105"/>
      <c r="D72" s="105"/>
      <c r="E72" s="105"/>
      <c r="F72" s="105"/>
      <c r="G72" s="105"/>
      <c r="H72" s="105"/>
      <c r="I72" s="105"/>
      <c r="J72" s="105"/>
      <c r="K72" s="105"/>
      <c r="L72" s="105"/>
      <c r="M72" s="116"/>
      <c r="N72" s="105"/>
      <c r="O72" s="105"/>
      <c r="P72" s="105"/>
      <c r="Q72" s="118"/>
    </row>
    <row r="73" spans="2:17" ht="30" customHeight="1" x14ac:dyDescent="0.3">
      <c r="B73" s="51">
        <v>69</v>
      </c>
      <c r="C73" s="105"/>
      <c r="D73" s="105"/>
      <c r="E73" s="105"/>
      <c r="F73" s="105"/>
      <c r="G73" s="105"/>
      <c r="H73" s="105"/>
      <c r="I73" s="105"/>
      <c r="J73" s="105"/>
      <c r="K73" s="105"/>
      <c r="L73" s="105"/>
      <c r="M73" s="116"/>
      <c r="N73" s="105"/>
      <c r="O73" s="105"/>
      <c r="P73" s="105"/>
      <c r="Q73" s="118"/>
    </row>
    <row r="74" spans="2:17" ht="30" customHeight="1" x14ac:dyDescent="0.3">
      <c r="B74" s="51">
        <v>70</v>
      </c>
      <c r="C74" s="105"/>
      <c r="D74" s="105"/>
      <c r="E74" s="105"/>
      <c r="F74" s="105"/>
      <c r="G74" s="105"/>
      <c r="H74" s="105"/>
      <c r="I74" s="105"/>
      <c r="J74" s="105"/>
      <c r="K74" s="105"/>
      <c r="L74" s="105"/>
      <c r="M74" s="116"/>
      <c r="N74" s="105"/>
      <c r="O74" s="105"/>
      <c r="P74" s="105"/>
      <c r="Q74" s="118"/>
    </row>
    <row r="75" spans="2:17" ht="30" customHeight="1" x14ac:dyDescent="0.3">
      <c r="B75" s="51">
        <v>71</v>
      </c>
      <c r="C75" s="105"/>
      <c r="D75" s="105"/>
      <c r="E75" s="105"/>
      <c r="F75" s="105"/>
      <c r="G75" s="105"/>
      <c r="H75" s="105"/>
      <c r="I75" s="105"/>
      <c r="J75" s="105"/>
      <c r="K75" s="105"/>
      <c r="L75" s="105"/>
      <c r="M75" s="116"/>
      <c r="N75" s="105"/>
      <c r="O75" s="105"/>
      <c r="P75" s="105"/>
      <c r="Q75" s="118"/>
    </row>
    <row r="76" spans="2:17" ht="30" customHeight="1" x14ac:dyDescent="0.3">
      <c r="B76" s="51">
        <v>72</v>
      </c>
      <c r="C76" s="105"/>
      <c r="D76" s="105"/>
      <c r="E76" s="105"/>
      <c r="F76" s="105"/>
      <c r="G76" s="105"/>
      <c r="H76" s="105"/>
      <c r="I76" s="105"/>
      <c r="J76" s="105"/>
      <c r="K76" s="105"/>
      <c r="L76" s="105"/>
      <c r="M76" s="116"/>
      <c r="N76" s="105"/>
      <c r="O76" s="105"/>
      <c r="P76" s="105"/>
      <c r="Q76" s="118"/>
    </row>
    <row r="77" spans="2:17" ht="30" customHeight="1" x14ac:dyDescent="0.3">
      <c r="B77" s="51">
        <v>73</v>
      </c>
      <c r="C77" s="105"/>
      <c r="D77" s="105"/>
      <c r="E77" s="105"/>
      <c r="F77" s="105"/>
      <c r="G77" s="105"/>
      <c r="H77" s="105"/>
      <c r="I77" s="105"/>
      <c r="J77" s="105"/>
      <c r="K77" s="105"/>
      <c r="L77" s="105"/>
      <c r="M77" s="116"/>
      <c r="N77" s="105"/>
      <c r="O77" s="105"/>
      <c r="P77" s="105"/>
      <c r="Q77" s="118"/>
    </row>
    <row r="78" spans="2:17" ht="30" customHeight="1" x14ac:dyDescent="0.3">
      <c r="B78" s="51">
        <v>74</v>
      </c>
      <c r="C78" s="105"/>
      <c r="D78" s="105"/>
      <c r="E78" s="105"/>
      <c r="F78" s="105"/>
      <c r="G78" s="105"/>
      <c r="H78" s="105"/>
      <c r="I78" s="105"/>
      <c r="J78" s="105"/>
      <c r="K78" s="105"/>
      <c r="L78" s="105"/>
      <c r="M78" s="116"/>
      <c r="N78" s="105"/>
      <c r="O78" s="105"/>
      <c r="P78" s="105"/>
      <c r="Q78" s="118"/>
    </row>
    <row r="79" spans="2:17" ht="30" customHeight="1" x14ac:dyDescent="0.3">
      <c r="B79" s="51">
        <v>75</v>
      </c>
      <c r="C79" s="105"/>
      <c r="D79" s="105"/>
      <c r="E79" s="105"/>
      <c r="F79" s="105"/>
      <c r="G79" s="105"/>
      <c r="H79" s="105"/>
      <c r="I79" s="105"/>
      <c r="J79" s="105"/>
      <c r="K79" s="105"/>
      <c r="L79" s="105"/>
      <c r="M79" s="116"/>
      <c r="N79" s="105"/>
      <c r="O79" s="105"/>
      <c r="P79" s="105"/>
      <c r="Q79" s="118"/>
    </row>
    <row r="80" spans="2:17" ht="30" customHeight="1" x14ac:dyDescent="0.3">
      <c r="B80" s="51">
        <v>76</v>
      </c>
      <c r="C80" s="105"/>
      <c r="D80" s="105"/>
      <c r="E80" s="105"/>
      <c r="F80" s="105"/>
      <c r="G80" s="105"/>
      <c r="H80" s="105"/>
      <c r="I80" s="105"/>
      <c r="J80" s="105"/>
      <c r="K80" s="105"/>
      <c r="L80" s="105"/>
      <c r="M80" s="116"/>
      <c r="N80" s="105"/>
      <c r="O80" s="105"/>
      <c r="P80" s="105"/>
      <c r="Q80" s="118"/>
    </row>
    <row r="81" spans="2:17" ht="30" customHeight="1" x14ac:dyDescent="0.3">
      <c r="B81" s="51">
        <v>77</v>
      </c>
      <c r="C81" s="105"/>
      <c r="D81" s="105"/>
      <c r="E81" s="105"/>
      <c r="F81" s="105"/>
      <c r="G81" s="105"/>
      <c r="H81" s="105"/>
      <c r="I81" s="105"/>
      <c r="J81" s="105"/>
      <c r="K81" s="105"/>
      <c r="L81" s="105"/>
      <c r="M81" s="116"/>
      <c r="N81" s="105"/>
      <c r="O81" s="105"/>
      <c r="P81" s="105"/>
      <c r="Q81" s="118"/>
    </row>
    <row r="82" spans="2:17" ht="30" customHeight="1" x14ac:dyDescent="0.3">
      <c r="B82" s="51">
        <v>78</v>
      </c>
      <c r="C82" s="105"/>
      <c r="D82" s="105"/>
      <c r="E82" s="105"/>
      <c r="F82" s="105"/>
      <c r="G82" s="105"/>
      <c r="H82" s="105"/>
      <c r="I82" s="105"/>
      <c r="J82" s="105"/>
      <c r="K82" s="105"/>
      <c r="L82" s="105"/>
      <c r="M82" s="116"/>
      <c r="N82" s="105"/>
      <c r="O82" s="105"/>
      <c r="P82" s="105"/>
      <c r="Q82" s="118"/>
    </row>
    <row r="83" spans="2:17" ht="30" customHeight="1" x14ac:dyDescent="0.3">
      <c r="B83" s="51">
        <v>79</v>
      </c>
      <c r="C83" s="105"/>
      <c r="D83" s="105"/>
      <c r="E83" s="105"/>
      <c r="F83" s="105"/>
      <c r="G83" s="105"/>
      <c r="H83" s="105"/>
      <c r="I83" s="105"/>
      <c r="J83" s="105"/>
      <c r="K83" s="105"/>
      <c r="L83" s="105"/>
      <c r="M83" s="116"/>
      <c r="N83" s="105"/>
      <c r="O83" s="105"/>
      <c r="P83" s="105"/>
      <c r="Q83" s="118"/>
    </row>
    <row r="84" spans="2:17" ht="30" customHeight="1" x14ac:dyDescent="0.3">
      <c r="B84" s="51">
        <v>80</v>
      </c>
      <c r="C84" s="105"/>
      <c r="D84" s="105"/>
      <c r="E84" s="105"/>
      <c r="F84" s="105"/>
      <c r="G84" s="105"/>
      <c r="H84" s="105"/>
      <c r="I84" s="105"/>
      <c r="J84" s="105"/>
      <c r="K84" s="105"/>
      <c r="L84" s="105"/>
      <c r="M84" s="116"/>
      <c r="N84" s="105"/>
      <c r="O84" s="105"/>
      <c r="P84" s="105"/>
      <c r="Q84" s="118"/>
    </row>
    <row r="85" spans="2:17" ht="30" customHeight="1" x14ac:dyDescent="0.3">
      <c r="B85" s="51">
        <v>81</v>
      </c>
      <c r="C85" s="105"/>
      <c r="D85" s="105"/>
      <c r="E85" s="105"/>
      <c r="F85" s="105"/>
      <c r="G85" s="105"/>
      <c r="H85" s="105"/>
      <c r="I85" s="105"/>
      <c r="J85" s="105"/>
      <c r="K85" s="105"/>
      <c r="L85" s="105"/>
      <c r="M85" s="116"/>
      <c r="N85" s="105"/>
      <c r="O85" s="105"/>
      <c r="P85" s="105"/>
      <c r="Q85" s="118"/>
    </row>
    <row r="86" spans="2:17" ht="30" customHeight="1" x14ac:dyDescent="0.3">
      <c r="B86" s="51">
        <v>82</v>
      </c>
      <c r="C86" s="105"/>
      <c r="D86" s="105"/>
      <c r="E86" s="105"/>
      <c r="F86" s="105"/>
      <c r="G86" s="105"/>
      <c r="H86" s="105"/>
      <c r="I86" s="105"/>
      <c r="J86" s="105"/>
      <c r="K86" s="105"/>
      <c r="L86" s="105"/>
      <c r="M86" s="116"/>
      <c r="N86" s="105"/>
      <c r="O86" s="105"/>
      <c r="P86" s="105"/>
      <c r="Q86" s="118"/>
    </row>
    <row r="87" spans="2:17" ht="30" customHeight="1" x14ac:dyDescent="0.3">
      <c r="B87" s="51">
        <v>83</v>
      </c>
      <c r="C87" s="105"/>
      <c r="D87" s="105"/>
      <c r="E87" s="105"/>
      <c r="F87" s="105"/>
      <c r="G87" s="105"/>
      <c r="H87" s="105"/>
      <c r="I87" s="105"/>
      <c r="J87" s="105"/>
      <c r="K87" s="105"/>
      <c r="L87" s="105"/>
      <c r="M87" s="116"/>
      <c r="N87" s="105"/>
      <c r="O87" s="105"/>
      <c r="P87" s="105"/>
      <c r="Q87" s="118"/>
    </row>
    <row r="88" spans="2:17" ht="30" customHeight="1" x14ac:dyDescent="0.3">
      <c r="B88" s="51">
        <v>84</v>
      </c>
      <c r="C88" s="105"/>
      <c r="D88" s="105"/>
      <c r="E88" s="105"/>
      <c r="F88" s="105"/>
      <c r="G88" s="105"/>
      <c r="H88" s="105"/>
      <c r="I88" s="105"/>
      <c r="J88" s="105"/>
      <c r="K88" s="105"/>
      <c r="L88" s="105"/>
      <c r="M88" s="116"/>
      <c r="N88" s="105"/>
      <c r="O88" s="105"/>
      <c r="P88" s="105"/>
      <c r="Q88" s="118"/>
    </row>
    <row r="89" spans="2:17" ht="30" customHeight="1" x14ac:dyDescent="0.3">
      <c r="B89" s="51">
        <v>85</v>
      </c>
      <c r="C89" s="105"/>
      <c r="D89" s="105"/>
      <c r="E89" s="105"/>
      <c r="F89" s="105"/>
      <c r="G89" s="105"/>
      <c r="H89" s="105"/>
      <c r="I89" s="105"/>
      <c r="J89" s="105"/>
      <c r="K89" s="105"/>
      <c r="L89" s="105"/>
      <c r="M89" s="116"/>
      <c r="N89" s="105"/>
      <c r="O89" s="105"/>
      <c r="P89" s="105"/>
      <c r="Q89" s="118"/>
    </row>
    <row r="90" spans="2:17" ht="30" customHeight="1" x14ac:dyDescent="0.3">
      <c r="B90" s="51">
        <v>86</v>
      </c>
      <c r="C90" s="105"/>
      <c r="D90" s="105"/>
      <c r="E90" s="105"/>
      <c r="F90" s="105"/>
      <c r="G90" s="105"/>
      <c r="H90" s="105"/>
      <c r="I90" s="105"/>
      <c r="J90" s="105"/>
      <c r="K90" s="105"/>
      <c r="L90" s="105"/>
      <c r="M90" s="116"/>
      <c r="N90" s="105"/>
      <c r="O90" s="105"/>
      <c r="P90" s="105"/>
      <c r="Q90" s="118"/>
    </row>
    <row r="91" spans="2:17" ht="30" customHeight="1" x14ac:dyDescent="0.3">
      <c r="B91" s="51">
        <v>87</v>
      </c>
      <c r="C91" s="105"/>
      <c r="D91" s="105"/>
      <c r="E91" s="105"/>
      <c r="F91" s="105"/>
      <c r="G91" s="105"/>
      <c r="H91" s="105"/>
      <c r="I91" s="105"/>
      <c r="J91" s="105"/>
      <c r="K91" s="105"/>
      <c r="L91" s="105"/>
      <c r="M91" s="116"/>
      <c r="N91" s="105"/>
      <c r="O91" s="105"/>
      <c r="P91" s="105"/>
      <c r="Q91" s="118"/>
    </row>
    <row r="92" spans="2:17" ht="30" customHeight="1" x14ac:dyDescent="0.3">
      <c r="B92" s="51">
        <v>88</v>
      </c>
      <c r="C92" s="105"/>
      <c r="D92" s="105"/>
      <c r="E92" s="105"/>
      <c r="F92" s="105"/>
      <c r="G92" s="105"/>
      <c r="H92" s="105"/>
      <c r="I92" s="105"/>
      <c r="J92" s="105"/>
      <c r="K92" s="105"/>
      <c r="L92" s="105"/>
      <c r="M92" s="116"/>
      <c r="N92" s="105"/>
      <c r="O92" s="105"/>
      <c r="P92" s="105"/>
      <c r="Q92" s="118"/>
    </row>
    <row r="93" spans="2:17" ht="30" customHeight="1" x14ac:dyDescent="0.3">
      <c r="B93" s="51">
        <v>89</v>
      </c>
      <c r="C93" s="105"/>
      <c r="D93" s="105"/>
      <c r="E93" s="105"/>
      <c r="F93" s="105"/>
      <c r="G93" s="105"/>
      <c r="H93" s="105"/>
      <c r="I93" s="105"/>
      <c r="J93" s="105"/>
      <c r="K93" s="105"/>
      <c r="L93" s="105"/>
      <c r="M93" s="116"/>
      <c r="N93" s="105"/>
      <c r="O93" s="105"/>
      <c r="P93" s="105"/>
      <c r="Q93" s="118"/>
    </row>
    <row r="94" spans="2:17" ht="30" customHeight="1" x14ac:dyDescent="0.3">
      <c r="B94" s="51">
        <v>90</v>
      </c>
      <c r="C94" s="105"/>
      <c r="D94" s="105"/>
      <c r="E94" s="105"/>
      <c r="F94" s="105"/>
      <c r="G94" s="105"/>
      <c r="H94" s="105"/>
      <c r="I94" s="105"/>
      <c r="J94" s="105"/>
      <c r="K94" s="105"/>
      <c r="L94" s="105"/>
      <c r="M94" s="116"/>
      <c r="N94" s="105"/>
      <c r="O94" s="105"/>
      <c r="P94" s="105"/>
      <c r="Q94" s="118"/>
    </row>
    <row r="95" spans="2:17" ht="30" customHeight="1" x14ac:dyDescent="0.3">
      <c r="B95" s="51">
        <v>91</v>
      </c>
      <c r="C95" s="105"/>
      <c r="D95" s="105"/>
      <c r="E95" s="105"/>
      <c r="F95" s="105"/>
      <c r="G95" s="105"/>
      <c r="H95" s="105"/>
      <c r="I95" s="105"/>
      <c r="J95" s="105"/>
      <c r="K95" s="105"/>
      <c r="L95" s="105"/>
      <c r="M95" s="116"/>
      <c r="N95" s="105"/>
      <c r="O95" s="105"/>
      <c r="P95" s="105"/>
      <c r="Q95" s="118"/>
    </row>
    <row r="96" spans="2:17" ht="30" customHeight="1" x14ac:dyDescent="0.3">
      <c r="B96" s="51">
        <v>92</v>
      </c>
      <c r="C96" s="105"/>
      <c r="D96" s="105"/>
      <c r="E96" s="105"/>
      <c r="F96" s="105"/>
      <c r="G96" s="105"/>
      <c r="H96" s="105"/>
      <c r="I96" s="105"/>
      <c r="J96" s="105"/>
      <c r="K96" s="105"/>
      <c r="L96" s="105"/>
      <c r="M96" s="116"/>
      <c r="N96" s="105"/>
      <c r="O96" s="105"/>
      <c r="P96" s="105"/>
      <c r="Q96" s="118"/>
    </row>
    <row r="97" spans="2:17" ht="30" customHeight="1" x14ac:dyDescent="0.3">
      <c r="B97" s="51">
        <v>93</v>
      </c>
      <c r="C97" s="105"/>
      <c r="D97" s="105"/>
      <c r="E97" s="105"/>
      <c r="F97" s="105"/>
      <c r="G97" s="105"/>
      <c r="H97" s="105"/>
      <c r="I97" s="105"/>
      <c r="J97" s="105"/>
      <c r="K97" s="105"/>
      <c r="L97" s="105"/>
      <c r="M97" s="116"/>
      <c r="N97" s="105"/>
      <c r="O97" s="105"/>
      <c r="P97" s="105"/>
      <c r="Q97" s="118"/>
    </row>
    <row r="98" spans="2:17" ht="30" customHeight="1" x14ac:dyDescent="0.3">
      <c r="B98" s="51">
        <v>94</v>
      </c>
      <c r="C98" s="105"/>
      <c r="D98" s="105"/>
      <c r="E98" s="105"/>
      <c r="F98" s="105"/>
      <c r="G98" s="105"/>
      <c r="H98" s="105"/>
      <c r="I98" s="105"/>
      <c r="J98" s="105"/>
      <c r="K98" s="105"/>
      <c r="L98" s="105"/>
      <c r="M98" s="116"/>
      <c r="N98" s="105"/>
      <c r="O98" s="105"/>
      <c r="P98" s="105"/>
      <c r="Q98" s="118"/>
    </row>
    <row r="99" spans="2:17" ht="30" customHeight="1" x14ac:dyDescent="0.3">
      <c r="B99" s="51">
        <v>95</v>
      </c>
      <c r="C99" s="105"/>
      <c r="D99" s="105"/>
      <c r="E99" s="105"/>
      <c r="F99" s="105"/>
      <c r="G99" s="105"/>
      <c r="H99" s="105"/>
      <c r="I99" s="105"/>
      <c r="J99" s="105"/>
      <c r="K99" s="105"/>
      <c r="L99" s="105"/>
      <c r="M99" s="116"/>
      <c r="N99" s="105"/>
      <c r="O99" s="105"/>
      <c r="P99" s="105"/>
      <c r="Q99" s="118"/>
    </row>
    <row r="100" spans="2:17" ht="30" customHeight="1" x14ac:dyDescent="0.3">
      <c r="B100" s="51">
        <v>96</v>
      </c>
      <c r="C100" s="105"/>
      <c r="D100" s="105"/>
      <c r="E100" s="105"/>
      <c r="F100" s="105"/>
      <c r="G100" s="105"/>
      <c r="H100" s="105"/>
      <c r="I100" s="105"/>
      <c r="J100" s="105"/>
      <c r="K100" s="105"/>
      <c r="L100" s="105"/>
      <c r="M100" s="116"/>
      <c r="N100" s="105"/>
      <c r="O100" s="105"/>
      <c r="P100" s="105"/>
      <c r="Q100" s="118"/>
    </row>
    <row r="101" spans="2:17" ht="30" customHeight="1" x14ac:dyDescent="0.3">
      <c r="B101" s="51">
        <v>97</v>
      </c>
      <c r="C101" s="105"/>
      <c r="D101" s="105"/>
      <c r="E101" s="105"/>
      <c r="F101" s="105"/>
      <c r="G101" s="105"/>
      <c r="H101" s="105"/>
      <c r="I101" s="105"/>
      <c r="J101" s="105"/>
      <c r="K101" s="105"/>
      <c r="L101" s="105"/>
      <c r="M101" s="116"/>
      <c r="N101" s="105"/>
      <c r="O101" s="105"/>
      <c r="P101" s="105"/>
      <c r="Q101" s="118"/>
    </row>
    <row r="102" spans="2:17" ht="30" customHeight="1" x14ac:dyDescent="0.3">
      <c r="B102" s="51">
        <v>98</v>
      </c>
      <c r="C102" s="105"/>
      <c r="D102" s="105"/>
      <c r="E102" s="105"/>
      <c r="F102" s="105"/>
      <c r="G102" s="105"/>
      <c r="H102" s="105"/>
      <c r="I102" s="105"/>
      <c r="J102" s="105"/>
      <c r="K102" s="105"/>
      <c r="L102" s="105"/>
      <c r="M102" s="116"/>
      <c r="N102" s="105"/>
      <c r="O102" s="105"/>
      <c r="P102" s="105"/>
      <c r="Q102" s="118"/>
    </row>
    <row r="103" spans="2:17" ht="30" customHeight="1" x14ac:dyDescent="0.3">
      <c r="B103" s="51">
        <v>99</v>
      </c>
      <c r="C103" s="105"/>
      <c r="D103" s="105"/>
      <c r="E103" s="105"/>
      <c r="F103" s="105"/>
      <c r="G103" s="105"/>
      <c r="H103" s="105"/>
      <c r="I103" s="105"/>
      <c r="J103" s="105"/>
      <c r="K103" s="105"/>
      <c r="L103" s="105"/>
      <c r="M103" s="116"/>
      <c r="N103" s="105"/>
      <c r="O103" s="105"/>
      <c r="P103" s="105"/>
      <c r="Q103" s="118"/>
    </row>
    <row r="104" spans="2:17" ht="30" customHeight="1" x14ac:dyDescent="0.3">
      <c r="B104" s="51">
        <v>100</v>
      </c>
      <c r="C104" s="105"/>
      <c r="D104" s="105"/>
      <c r="E104" s="105"/>
      <c r="F104" s="105"/>
      <c r="G104" s="105"/>
      <c r="H104" s="105"/>
      <c r="I104" s="105"/>
      <c r="J104" s="105"/>
      <c r="K104" s="105"/>
      <c r="L104" s="105"/>
      <c r="M104" s="116"/>
      <c r="N104" s="105"/>
      <c r="O104" s="105"/>
      <c r="P104" s="105"/>
      <c r="Q104" s="118"/>
    </row>
    <row r="105" spans="2:17" ht="30" customHeight="1" x14ac:dyDescent="0.3">
      <c r="B105" s="51">
        <v>101</v>
      </c>
      <c r="C105" s="105"/>
      <c r="D105" s="105"/>
      <c r="E105" s="105"/>
      <c r="F105" s="105"/>
      <c r="G105" s="105"/>
      <c r="H105" s="105"/>
      <c r="I105" s="105"/>
      <c r="J105" s="105"/>
      <c r="K105" s="105"/>
      <c r="L105" s="105"/>
      <c r="M105" s="116"/>
      <c r="N105" s="105"/>
      <c r="O105" s="105"/>
      <c r="P105" s="105"/>
      <c r="Q105" s="118"/>
    </row>
    <row r="106" spans="2:17" ht="30" customHeight="1" x14ac:dyDescent="0.3">
      <c r="B106" s="51">
        <v>102</v>
      </c>
      <c r="C106" s="105"/>
      <c r="D106" s="105"/>
      <c r="E106" s="105"/>
      <c r="F106" s="105"/>
      <c r="G106" s="105"/>
      <c r="H106" s="105"/>
      <c r="I106" s="105"/>
      <c r="J106" s="105"/>
      <c r="K106" s="105"/>
      <c r="L106" s="105"/>
      <c r="M106" s="116"/>
      <c r="N106" s="105"/>
      <c r="O106" s="105"/>
      <c r="P106" s="105"/>
      <c r="Q106" s="118"/>
    </row>
    <row r="107" spans="2:17" ht="30" customHeight="1" x14ac:dyDescent="0.3">
      <c r="B107" s="51">
        <v>103</v>
      </c>
      <c r="C107" s="105"/>
      <c r="D107" s="105"/>
      <c r="E107" s="105"/>
      <c r="F107" s="105"/>
      <c r="G107" s="105"/>
      <c r="H107" s="105"/>
      <c r="I107" s="105"/>
      <c r="J107" s="105"/>
      <c r="K107" s="105"/>
      <c r="L107" s="105"/>
      <c r="M107" s="116"/>
      <c r="N107" s="105"/>
      <c r="O107" s="105"/>
      <c r="P107" s="105"/>
      <c r="Q107" s="118"/>
    </row>
    <row r="108" spans="2:17" ht="30" customHeight="1" x14ac:dyDescent="0.3">
      <c r="B108" s="51">
        <v>104</v>
      </c>
      <c r="C108" s="105"/>
      <c r="D108" s="105"/>
      <c r="E108" s="105"/>
      <c r="F108" s="105"/>
      <c r="G108" s="105"/>
      <c r="H108" s="105"/>
      <c r="I108" s="105"/>
      <c r="J108" s="105"/>
      <c r="K108" s="105"/>
      <c r="L108" s="105"/>
      <c r="M108" s="116"/>
      <c r="N108" s="105"/>
      <c r="O108" s="105"/>
      <c r="P108" s="105"/>
      <c r="Q108" s="118"/>
    </row>
    <row r="109" spans="2:17" ht="30" customHeight="1" x14ac:dyDescent="0.3">
      <c r="B109" s="51">
        <v>105</v>
      </c>
      <c r="C109" s="105"/>
      <c r="D109" s="105"/>
      <c r="E109" s="105"/>
      <c r="F109" s="105"/>
      <c r="G109" s="105"/>
      <c r="H109" s="105"/>
      <c r="I109" s="105"/>
      <c r="J109" s="105"/>
      <c r="K109" s="105"/>
      <c r="L109" s="105"/>
      <c r="M109" s="116"/>
      <c r="N109" s="105"/>
      <c r="O109" s="105"/>
      <c r="P109" s="105"/>
      <c r="Q109" s="118"/>
    </row>
    <row r="110" spans="2:17" ht="30" customHeight="1" x14ac:dyDescent="0.3">
      <c r="B110" s="51">
        <v>106</v>
      </c>
      <c r="C110" s="105"/>
      <c r="D110" s="105"/>
      <c r="E110" s="105"/>
      <c r="F110" s="105"/>
      <c r="G110" s="105"/>
      <c r="H110" s="105"/>
      <c r="I110" s="105"/>
      <c r="J110" s="105"/>
      <c r="K110" s="105"/>
      <c r="L110" s="105"/>
      <c r="M110" s="116"/>
      <c r="N110" s="105"/>
      <c r="O110" s="105"/>
      <c r="P110" s="105"/>
      <c r="Q110" s="118"/>
    </row>
    <row r="111" spans="2:17" ht="30" customHeight="1" x14ac:dyDescent="0.3">
      <c r="B111" s="51">
        <v>107</v>
      </c>
      <c r="C111" s="105"/>
      <c r="D111" s="105"/>
      <c r="E111" s="105"/>
      <c r="F111" s="105"/>
      <c r="G111" s="105"/>
      <c r="H111" s="105"/>
      <c r="I111" s="105"/>
      <c r="J111" s="105"/>
      <c r="K111" s="105"/>
      <c r="L111" s="105"/>
      <c r="M111" s="116"/>
      <c r="N111" s="105"/>
      <c r="O111" s="105"/>
      <c r="P111" s="105"/>
      <c r="Q111" s="118"/>
    </row>
    <row r="112" spans="2:17" ht="30" customHeight="1" x14ac:dyDescent="0.3">
      <c r="B112" s="51">
        <v>108</v>
      </c>
      <c r="C112" s="105"/>
      <c r="D112" s="105"/>
      <c r="E112" s="105"/>
      <c r="F112" s="105"/>
      <c r="G112" s="105"/>
      <c r="H112" s="105"/>
      <c r="I112" s="105"/>
      <c r="J112" s="105"/>
      <c r="K112" s="105"/>
      <c r="L112" s="105"/>
      <c r="M112" s="116"/>
      <c r="N112" s="105"/>
      <c r="O112" s="105"/>
      <c r="P112" s="105"/>
      <c r="Q112" s="118"/>
    </row>
    <row r="113" spans="2:17" ht="30" customHeight="1" x14ac:dyDescent="0.3">
      <c r="B113" s="51">
        <v>109</v>
      </c>
      <c r="C113" s="105"/>
      <c r="D113" s="105"/>
      <c r="E113" s="105"/>
      <c r="F113" s="105"/>
      <c r="G113" s="105"/>
      <c r="H113" s="105"/>
      <c r="I113" s="105"/>
      <c r="J113" s="105"/>
      <c r="K113" s="105"/>
      <c r="L113" s="105"/>
      <c r="M113" s="116"/>
      <c r="N113" s="105"/>
      <c r="O113" s="105"/>
      <c r="P113" s="105"/>
      <c r="Q113" s="118"/>
    </row>
    <row r="114" spans="2:17" ht="30" customHeight="1" x14ac:dyDescent="0.3">
      <c r="B114" s="51">
        <v>110</v>
      </c>
      <c r="C114" s="105"/>
      <c r="D114" s="105"/>
      <c r="E114" s="105"/>
      <c r="F114" s="105"/>
      <c r="G114" s="105"/>
      <c r="H114" s="105"/>
      <c r="I114" s="105"/>
      <c r="J114" s="105"/>
      <c r="K114" s="105"/>
      <c r="L114" s="105"/>
      <c r="M114" s="116"/>
      <c r="N114" s="105"/>
      <c r="O114" s="105"/>
      <c r="P114" s="105"/>
      <c r="Q114" s="118"/>
    </row>
    <row r="115" spans="2:17" ht="30" customHeight="1" x14ac:dyDescent="0.3">
      <c r="B115" s="51">
        <v>111</v>
      </c>
      <c r="C115" s="105"/>
      <c r="D115" s="105"/>
      <c r="E115" s="105"/>
      <c r="F115" s="105"/>
      <c r="G115" s="105"/>
      <c r="H115" s="105"/>
      <c r="I115" s="105"/>
      <c r="J115" s="105"/>
      <c r="K115" s="105"/>
      <c r="L115" s="105"/>
      <c r="M115" s="116"/>
      <c r="N115" s="105"/>
      <c r="O115" s="105"/>
      <c r="P115" s="105"/>
      <c r="Q115" s="118"/>
    </row>
    <row r="116" spans="2:17" ht="30" customHeight="1" x14ac:dyDescent="0.3">
      <c r="B116" s="51">
        <v>112</v>
      </c>
      <c r="C116" s="105"/>
      <c r="D116" s="105"/>
      <c r="E116" s="105"/>
      <c r="F116" s="105"/>
      <c r="G116" s="105"/>
      <c r="H116" s="105"/>
      <c r="I116" s="105"/>
      <c r="J116" s="105"/>
      <c r="K116" s="105"/>
      <c r="L116" s="105"/>
      <c r="M116" s="116"/>
      <c r="N116" s="105"/>
      <c r="O116" s="105"/>
      <c r="P116" s="105"/>
      <c r="Q116" s="118"/>
    </row>
    <row r="117" spans="2:17" ht="30" customHeight="1" x14ac:dyDescent="0.3">
      <c r="B117" s="51">
        <v>113</v>
      </c>
      <c r="C117" s="105"/>
      <c r="D117" s="105"/>
      <c r="E117" s="105"/>
      <c r="F117" s="105"/>
      <c r="G117" s="105"/>
      <c r="H117" s="105"/>
      <c r="I117" s="105"/>
      <c r="J117" s="105"/>
      <c r="K117" s="105"/>
      <c r="L117" s="105"/>
      <c r="M117" s="116"/>
      <c r="N117" s="105"/>
      <c r="O117" s="105"/>
      <c r="P117" s="105"/>
      <c r="Q117" s="118"/>
    </row>
    <row r="118" spans="2:17" ht="30" customHeight="1" x14ac:dyDescent="0.3">
      <c r="B118" s="51">
        <v>114</v>
      </c>
      <c r="C118" s="105"/>
      <c r="D118" s="105"/>
      <c r="E118" s="105"/>
      <c r="F118" s="105"/>
      <c r="G118" s="105"/>
      <c r="H118" s="105"/>
      <c r="I118" s="105"/>
      <c r="J118" s="105"/>
      <c r="K118" s="105"/>
      <c r="L118" s="105"/>
      <c r="M118" s="116"/>
      <c r="N118" s="105"/>
      <c r="O118" s="105"/>
      <c r="P118" s="105"/>
      <c r="Q118" s="118"/>
    </row>
    <row r="119" spans="2:17" ht="30" customHeight="1" x14ac:dyDescent="0.3">
      <c r="B119" s="51">
        <v>115</v>
      </c>
      <c r="C119" s="105"/>
      <c r="D119" s="105"/>
      <c r="E119" s="105"/>
      <c r="F119" s="105"/>
      <c r="G119" s="105"/>
      <c r="H119" s="105"/>
      <c r="I119" s="105"/>
      <c r="J119" s="105"/>
      <c r="K119" s="105"/>
      <c r="L119" s="105"/>
      <c r="M119" s="116"/>
      <c r="N119" s="105"/>
      <c r="O119" s="105"/>
      <c r="P119" s="105"/>
      <c r="Q119" s="118"/>
    </row>
    <row r="120" spans="2:17" ht="30" customHeight="1" x14ac:dyDescent="0.3">
      <c r="B120" s="51">
        <v>116</v>
      </c>
      <c r="C120" s="105"/>
      <c r="D120" s="105"/>
      <c r="E120" s="105"/>
      <c r="F120" s="105"/>
      <c r="G120" s="105"/>
      <c r="H120" s="105"/>
      <c r="I120" s="105"/>
      <c r="J120" s="105"/>
      <c r="K120" s="105"/>
      <c r="L120" s="105"/>
      <c r="M120" s="116"/>
      <c r="N120" s="105"/>
      <c r="O120" s="105"/>
      <c r="P120" s="105"/>
      <c r="Q120" s="118"/>
    </row>
    <row r="121" spans="2:17" ht="30" customHeight="1" x14ac:dyDescent="0.3">
      <c r="B121" s="51">
        <v>117</v>
      </c>
      <c r="C121" s="105"/>
      <c r="D121" s="105"/>
      <c r="E121" s="105"/>
      <c r="F121" s="105"/>
      <c r="G121" s="105"/>
      <c r="H121" s="105"/>
      <c r="I121" s="105"/>
      <c r="J121" s="105"/>
      <c r="K121" s="105"/>
      <c r="L121" s="105"/>
      <c r="M121" s="116"/>
      <c r="N121" s="105"/>
      <c r="O121" s="105"/>
      <c r="P121" s="105"/>
      <c r="Q121" s="118"/>
    </row>
    <row r="122" spans="2:17" ht="30" customHeight="1" x14ac:dyDescent="0.3">
      <c r="B122" s="51">
        <v>118</v>
      </c>
      <c r="C122" s="105"/>
      <c r="D122" s="105"/>
      <c r="E122" s="105"/>
      <c r="F122" s="105"/>
      <c r="G122" s="105"/>
      <c r="H122" s="105"/>
      <c r="I122" s="105"/>
      <c r="J122" s="105"/>
      <c r="K122" s="105"/>
      <c r="L122" s="105"/>
      <c r="M122" s="116"/>
      <c r="N122" s="105"/>
      <c r="O122" s="105"/>
      <c r="P122" s="105"/>
      <c r="Q122" s="118"/>
    </row>
    <row r="123" spans="2:17" ht="30" customHeight="1" x14ac:dyDescent="0.3">
      <c r="B123" s="51">
        <v>119</v>
      </c>
      <c r="C123" s="105"/>
      <c r="D123" s="105"/>
      <c r="E123" s="105"/>
      <c r="F123" s="105"/>
      <c r="G123" s="105"/>
      <c r="H123" s="105"/>
      <c r="I123" s="105"/>
      <c r="J123" s="105"/>
      <c r="K123" s="105"/>
      <c r="L123" s="105"/>
      <c r="M123" s="116"/>
      <c r="N123" s="105"/>
      <c r="O123" s="105"/>
      <c r="P123" s="105"/>
      <c r="Q123" s="118"/>
    </row>
    <row r="124" spans="2:17" ht="30" customHeight="1" x14ac:dyDescent="0.3">
      <c r="B124" s="51">
        <v>120</v>
      </c>
      <c r="C124" s="105"/>
      <c r="D124" s="105"/>
      <c r="E124" s="105"/>
      <c r="F124" s="105"/>
      <c r="G124" s="105"/>
      <c r="H124" s="105"/>
      <c r="I124" s="105"/>
      <c r="J124" s="105"/>
      <c r="K124" s="105"/>
      <c r="L124" s="105"/>
      <c r="M124" s="116"/>
      <c r="N124" s="105"/>
      <c r="O124" s="105"/>
      <c r="P124" s="105"/>
      <c r="Q124" s="118"/>
    </row>
    <row r="125" spans="2:17" ht="30" customHeight="1" x14ac:dyDescent="0.3">
      <c r="B125" s="51">
        <v>121</v>
      </c>
      <c r="C125" s="105"/>
      <c r="D125" s="105"/>
      <c r="E125" s="105"/>
      <c r="F125" s="105"/>
      <c r="G125" s="105"/>
      <c r="H125" s="105"/>
      <c r="I125" s="105"/>
      <c r="J125" s="105"/>
      <c r="K125" s="105"/>
      <c r="L125" s="105"/>
      <c r="M125" s="116"/>
      <c r="N125" s="105"/>
      <c r="O125" s="105"/>
      <c r="P125" s="105"/>
      <c r="Q125" s="118"/>
    </row>
    <row r="126" spans="2:17" ht="30" customHeight="1" x14ac:dyDescent="0.3">
      <c r="B126" s="51">
        <v>122</v>
      </c>
      <c r="C126" s="105"/>
      <c r="D126" s="105"/>
      <c r="E126" s="105"/>
      <c r="F126" s="105"/>
      <c r="G126" s="105"/>
      <c r="H126" s="105"/>
      <c r="I126" s="105"/>
      <c r="J126" s="105"/>
      <c r="K126" s="105"/>
      <c r="L126" s="105"/>
      <c r="M126" s="116"/>
      <c r="N126" s="105"/>
      <c r="O126" s="105"/>
      <c r="P126" s="105"/>
      <c r="Q126" s="118"/>
    </row>
    <row r="127" spans="2:17" ht="30" customHeight="1" x14ac:dyDescent="0.3">
      <c r="B127" s="51">
        <v>123</v>
      </c>
      <c r="C127" s="105"/>
      <c r="D127" s="105"/>
      <c r="E127" s="105"/>
      <c r="F127" s="105"/>
      <c r="G127" s="105"/>
      <c r="H127" s="105"/>
      <c r="I127" s="105"/>
      <c r="J127" s="105"/>
      <c r="K127" s="105"/>
      <c r="L127" s="105"/>
      <c r="M127" s="116"/>
      <c r="N127" s="105"/>
      <c r="O127" s="105"/>
      <c r="P127" s="105"/>
      <c r="Q127" s="118"/>
    </row>
    <row r="128" spans="2:17" ht="30" customHeight="1" x14ac:dyDescent="0.3">
      <c r="B128" s="51">
        <v>124</v>
      </c>
      <c r="C128" s="105"/>
      <c r="D128" s="105"/>
      <c r="E128" s="105"/>
      <c r="F128" s="105"/>
      <c r="G128" s="105"/>
      <c r="H128" s="105"/>
      <c r="I128" s="105"/>
      <c r="J128" s="105"/>
      <c r="K128" s="105"/>
      <c r="L128" s="105"/>
      <c r="M128" s="116"/>
      <c r="N128" s="105"/>
      <c r="O128" s="105"/>
      <c r="P128" s="105"/>
      <c r="Q128" s="118"/>
    </row>
    <row r="129" spans="2:17" ht="30" customHeight="1" x14ac:dyDescent="0.3">
      <c r="B129" s="51">
        <v>125</v>
      </c>
      <c r="C129" s="105"/>
      <c r="D129" s="105"/>
      <c r="E129" s="105"/>
      <c r="F129" s="105"/>
      <c r="G129" s="105"/>
      <c r="H129" s="105"/>
      <c r="I129" s="105"/>
      <c r="J129" s="105"/>
      <c r="K129" s="105"/>
      <c r="L129" s="105"/>
      <c r="M129" s="116"/>
      <c r="N129" s="105"/>
      <c r="O129" s="105"/>
      <c r="P129" s="105"/>
      <c r="Q129" s="118"/>
    </row>
    <row r="130" spans="2:17" ht="30" customHeight="1" x14ac:dyDescent="0.3">
      <c r="B130" s="51">
        <v>126</v>
      </c>
      <c r="C130" s="105"/>
      <c r="D130" s="105"/>
      <c r="E130" s="105"/>
      <c r="F130" s="105"/>
      <c r="G130" s="105"/>
      <c r="H130" s="105"/>
      <c r="I130" s="105"/>
      <c r="J130" s="105"/>
      <c r="K130" s="105"/>
      <c r="L130" s="105"/>
      <c r="M130" s="116"/>
      <c r="N130" s="105"/>
      <c r="O130" s="105"/>
      <c r="P130" s="105"/>
      <c r="Q130" s="118"/>
    </row>
    <row r="131" spans="2:17" ht="30" customHeight="1" x14ac:dyDescent="0.3">
      <c r="B131" s="51">
        <v>127</v>
      </c>
      <c r="C131" s="105"/>
      <c r="D131" s="105"/>
      <c r="E131" s="105"/>
      <c r="F131" s="105"/>
      <c r="G131" s="105"/>
      <c r="H131" s="105"/>
      <c r="I131" s="105"/>
      <c r="J131" s="105"/>
      <c r="K131" s="105"/>
      <c r="L131" s="105"/>
      <c r="M131" s="116"/>
      <c r="N131" s="105"/>
      <c r="O131" s="105"/>
      <c r="P131" s="105"/>
      <c r="Q131" s="118"/>
    </row>
    <row r="132" spans="2:17" ht="30" customHeight="1" x14ac:dyDescent="0.3">
      <c r="B132" s="51">
        <v>128</v>
      </c>
      <c r="C132" s="105"/>
      <c r="D132" s="105"/>
      <c r="E132" s="105"/>
      <c r="F132" s="105"/>
      <c r="G132" s="105"/>
      <c r="H132" s="105"/>
      <c r="I132" s="105"/>
      <c r="J132" s="105"/>
      <c r="K132" s="105"/>
      <c r="L132" s="105"/>
      <c r="M132" s="116"/>
      <c r="N132" s="105"/>
      <c r="O132" s="105"/>
      <c r="P132" s="105"/>
      <c r="Q132" s="118"/>
    </row>
    <row r="133" spans="2:17" ht="30" customHeight="1" x14ac:dyDescent="0.3">
      <c r="B133" s="51">
        <v>129</v>
      </c>
      <c r="C133" s="105"/>
      <c r="D133" s="105"/>
      <c r="E133" s="105"/>
      <c r="F133" s="105"/>
      <c r="G133" s="105"/>
      <c r="H133" s="105"/>
      <c r="I133" s="105"/>
      <c r="J133" s="105"/>
      <c r="K133" s="105"/>
      <c r="L133" s="105"/>
      <c r="M133" s="116"/>
      <c r="N133" s="105"/>
      <c r="O133" s="105"/>
      <c r="P133" s="105"/>
      <c r="Q133" s="118"/>
    </row>
    <row r="134" spans="2:17" ht="30" customHeight="1" x14ac:dyDescent="0.3">
      <c r="B134" s="51">
        <v>130</v>
      </c>
      <c r="C134" s="105"/>
      <c r="D134" s="105"/>
      <c r="E134" s="105"/>
      <c r="F134" s="105"/>
      <c r="G134" s="105"/>
      <c r="H134" s="105"/>
      <c r="I134" s="105"/>
      <c r="J134" s="105"/>
      <c r="K134" s="105"/>
      <c r="L134" s="105"/>
      <c r="M134" s="116"/>
      <c r="N134" s="105"/>
      <c r="O134" s="105"/>
      <c r="P134" s="105"/>
      <c r="Q134" s="118"/>
    </row>
    <row r="135" spans="2:17" ht="30" customHeight="1" x14ac:dyDescent="0.3">
      <c r="B135" s="51">
        <v>131</v>
      </c>
      <c r="C135" s="105"/>
      <c r="D135" s="105"/>
      <c r="E135" s="105"/>
      <c r="F135" s="105"/>
      <c r="G135" s="105"/>
      <c r="H135" s="105"/>
      <c r="I135" s="105"/>
      <c r="J135" s="105"/>
      <c r="K135" s="105"/>
      <c r="L135" s="105"/>
      <c r="M135" s="116"/>
      <c r="N135" s="105"/>
      <c r="O135" s="105"/>
      <c r="P135" s="105"/>
      <c r="Q135" s="118"/>
    </row>
    <row r="136" spans="2:17" ht="30" customHeight="1" x14ac:dyDescent="0.3">
      <c r="B136" s="51">
        <v>132</v>
      </c>
      <c r="C136" s="105"/>
      <c r="D136" s="105"/>
      <c r="E136" s="105"/>
      <c r="F136" s="105"/>
      <c r="G136" s="105"/>
      <c r="H136" s="105"/>
      <c r="I136" s="105"/>
      <c r="J136" s="105"/>
      <c r="K136" s="105"/>
      <c r="L136" s="105"/>
      <c r="M136" s="116"/>
      <c r="N136" s="105"/>
      <c r="O136" s="105"/>
      <c r="P136" s="105"/>
      <c r="Q136" s="118"/>
    </row>
    <row r="137" spans="2:17" ht="30" customHeight="1" x14ac:dyDescent="0.3">
      <c r="B137" s="51">
        <v>133</v>
      </c>
      <c r="C137" s="105"/>
      <c r="D137" s="105"/>
      <c r="E137" s="105"/>
      <c r="F137" s="105"/>
      <c r="G137" s="105"/>
      <c r="H137" s="105"/>
      <c r="I137" s="105"/>
      <c r="J137" s="105"/>
      <c r="K137" s="105"/>
      <c r="L137" s="105"/>
      <c r="M137" s="116"/>
      <c r="N137" s="105"/>
      <c r="O137" s="105"/>
      <c r="P137" s="105"/>
      <c r="Q137" s="118"/>
    </row>
    <row r="138" spans="2:17" ht="30" customHeight="1" x14ac:dyDescent="0.3">
      <c r="B138" s="51">
        <v>134</v>
      </c>
      <c r="C138" s="105"/>
      <c r="D138" s="105"/>
      <c r="E138" s="105"/>
      <c r="F138" s="105"/>
      <c r="G138" s="105"/>
      <c r="H138" s="105"/>
      <c r="I138" s="105"/>
      <c r="J138" s="105"/>
      <c r="K138" s="105"/>
      <c r="L138" s="105"/>
      <c r="M138" s="116"/>
      <c r="N138" s="105"/>
      <c r="O138" s="105"/>
      <c r="P138" s="105"/>
      <c r="Q138" s="118"/>
    </row>
    <row r="139" spans="2:17" ht="30" customHeight="1" x14ac:dyDescent="0.3">
      <c r="B139" s="51">
        <v>135</v>
      </c>
      <c r="C139" s="105"/>
      <c r="D139" s="105"/>
      <c r="E139" s="105"/>
      <c r="F139" s="105"/>
      <c r="G139" s="105"/>
      <c r="H139" s="105"/>
      <c r="I139" s="105"/>
      <c r="J139" s="105"/>
      <c r="K139" s="105"/>
      <c r="L139" s="105"/>
      <c r="M139" s="116"/>
      <c r="N139" s="105"/>
      <c r="O139" s="105"/>
      <c r="P139" s="105"/>
      <c r="Q139" s="118"/>
    </row>
    <row r="140" spans="2:17" ht="30" customHeight="1" x14ac:dyDescent="0.3">
      <c r="B140" s="51">
        <v>136</v>
      </c>
      <c r="C140" s="105"/>
      <c r="D140" s="105"/>
      <c r="E140" s="105"/>
      <c r="F140" s="105"/>
      <c r="G140" s="105"/>
      <c r="H140" s="105"/>
      <c r="I140" s="105"/>
      <c r="J140" s="105"/>
      <c r="K140" s="105"/>
      <c r="L140" s="105"/>
      <c r="M140" s="116"/>
      <c r="N140" s="105"/>
      <c r="O140" s="105"/>
      <c r="P140" s="105"/>
      <c r="Q140" s="118"/>
    </row>
    <row r="141" spans="2:17" ht="30" customHeight="1" x14ac:dyDescent="0.3">
      <c r="B141" s="51">
        <v>137</v>
      </c>
      <c r="C141" s="105"/>
      <c r="D141" s="105"/>
      <c r="E141" s="105"/>
      <c r="F141" s="105"/>
      <c r="G141" s="105"/>
      <c r="H141" s="105"/>
      <c r="I141" s="105"/>
      <c r="J141" s="105"/>
      <c r="K141" s="105"/>
      <c r="L141" s="105"/>
      <c r="M141" s="116"/>
      <c r="N141" s="105"/>
      <c r="O141" s="105"/>
      <c r="P141" s="105"/>
      <c r="Q141" s="118"/>
    </row>
    <row r="142" spans="2:17" ht="30" customHeight="1" x14ac:dyDescent="0.3">
      <c r="B142" s="51">
        <v>138</v>
      </c>
      <c r="C142" s="105"/>
      <c r="D142" s="105"/>
      <c r="E142" s="105"/>
      <c r="F142" s="105"/>
      <c r="G142" s="105"/>
      <c r="H142" s="105"/>
      <c r="I142" s="105"/>
      <c r="J142" s="105"/>
      <c r="K142" s="105"/>
      <c r="L142" s="105"/>
      <c r="M142" s="116"/>
      <c r="N142" s="105"/>
      <c r="O142" s="105"/>
      <c r="P142" s="105"/>
      <c r="Q142" s="118"/>
    </row>
    <row r="143" spans="2:17" ht="30" customHeight="1" x14ac:dyDescent="0.3">
      <c r="B143" s="51">
        <v>139</v>
      </c>
      <c r="C143" s="105"/>
      <c r="D143" s="105"/>
      <c r="E143" s="105"/>
      <c r="F143" s="105"/>
      <c r="G143" s="105"/>
      <c r="H143" s="105"/>
      <c r="I143" s="105"/>
      <c r="J143" s="105"/>
      <c r="K143" s="105"/>
      <c r="L143" s="105"/>
      <c r="M143" s="116"/>
      <c r="N143" s="105"/>
      <c r="O143" s="105"/>
      <c r="P143" s="105"/>
      <c r="Q143" s="118"/>
    </row>
    <row r="144" spans="2:17" ht="30" customHeight="1" x14ac:dyDescent="0.3">
      <c r="B144" s="51">
        <v>140</v>
      </c>
      <c r="C144" s="105"/>
      <c r="D144" s="105"/>
      <c r="E144" s="105"/>
      <c r="F144" s="105"/>
      <c r="G144" s="105"/>
      <c r="H144" s="105"/>
      <c r="I144" s="105"/>
      <c r="J144" s="105"/>
      <c r="K144" s="105"/>
      <c r="L144" s="105"/>
      <c r="M144" s="116"/>
      <c r="N144" s="105"/>
      <c r="O144" s="105"/>
      <c r="P144" s="105"/>
      <c r="Q144" s="118"/>
    </row>
    <row r="145" spans="2:17" ht="30" customHeight="1" x14ac:dyDescent="0.3">
      <c r="B145" s="51">
        <v>141</v>
      </c>
      <c r="C145" s="105"/>
      <c r="D145" s="105"/>
      <c r="E145" s="105"/>
      <c r="F145" s="105"/>
      <c r="G145" s="105"/>
      <c r="H145" s="105"/>
      <c r="I145" s="105"/>
      <c r="J145" s="105"/>
      <c r="K145" s="105"/>
      <c r="L145" s="105"/>
      <c r="M145" s="116"/>
      <c r="N145" s="105"/>
      <c r="O145" s="105"/>
      <c r="P145" s="105"/>
      <c r="Q145" s="118"/>
    </row>
    <row r="146" spans="2:17" ht="30" customHeight="1" x14ac:dyDescent="0.3">
      <c r="B146" s="51">
        <v>142</v>
      </c>
      <c r="C146" s="105"/>
      <c r="D146" s="105"/>
      <c r="E146" s="105"/>
      <c r="F146" s="105"/>
      <c r="G146" s="105"/>
      <c r="H146" s="105"/>
      <c r="I146" s="105"/>
      <c r="J146" s="105"/>
      <c r="K146" s="105"/>
      <c r="L146" s="105"/>
      <c r="M146" s="116"/>
      <c r="N146" s="105"/>
      <c r="O146" s="105"/>
      <c r="P146" s="105"/>
      <c r="Q146" s="118"/>
    </row>
    <row r="147" spans="2:17" ht="30" customHeight="1" x14ac:dyDescent="0.3">
      <c r="B147" s="51">
        <v>143</v>
      </c>
      <c r="C147" s="105"/>
      <c r="D147" s="105"/>
      <c r="E147" s="105"/>
      <c r="F147" s="105"/>
      <c r="G147" s="105"/>
      <c r="H147" s="105"/>
      <c r="I147" s="105"/>
      <c r="J147" s="105"/>
      <c r="K147" s="105"/>
      <c r="L147" s="105"/>
      <c r="M147" s="116"/>
      <c r="N147" s="105"/>
      <c r="O147" s="105"/>
      <c r="P147" s="105"/>
      <c r="Q147" s="118"/>
    </row>
    <row r="148" spans="2:17" ht="30" customHeight="1" x14ac:dyDescent="0.3">
      <c r="B148" s="51">
        <v>144</v>
      </c>
      <c r="C148" s="105"/>
      <c r="D148" s="105"/>
      <c r="E148" s="105"/>
      <c r="F148" s="105"/>
      <c r="G148" s="105"/>
      <c r="H148" s="105"/>
      <c r="I148" s="105"/>
      <c r="J148" s="105"/>
      <c r="K148" s="105"/>
      <c r="L148" s="105"/>
      <c r="M148" s="116"/>
      <c r="N148" s="105"/>
      <c r="O148" s="105"/>
      <c r="P148" s="105"/>
      <c r="Q148" s="118"/>
    </row>
    <row r="149" spans="2:17" ht="30" customHeight="1" x14ac:dyDescent="0.3">
      <c r="B149" s="51">
        <v>145</v>
      </c>
      <c r="C149" s="105"/>
      <c r="D149" s="105"/>
      <c r="E149" s="105"/>
      <c r="F149" s="105"/>
      <c r="G149" s="105"/>
      <c r="H149" s="105"/>
      <c r="I149" s="105"/>
      <c r="J149" s="105"/>
      <c r="K149" s="105"/>
      <c r="L149" s="105"/>
      <c r="M149" s="116"/>
      <c r="N149" s="105"/>
      <c r="O149" s="105"/>
      <c r="P149" s="105"/>
      <c r="Q149" s="118"/>
    </row>
    <row r="150" spans="2:17" ht="30" customHeight="1" x14ac:dyDescent="0.3">
      <c r="B150" s="51">
        <v>146</v>
      </c>
      <c r="C150" s="105"/>
      <c r="D150" s="105"/>
      <c r="E150" s="105"/>
      <c r="F150" s="105"/>
      <c r="G150" s="105"/>
      <c r="H150" s="105"/>
      <c r="I150" s="105"/>
      <c r="J150" s="105"/>
      <c r="K150" s="105"/>
      <c r="L150" s="105"/>
      <c r="M150" s="116"/>
      <c r="N150" s="105"/>
      <c r="O150" s="105"/>
      <c r="P150" s="105"/>
      <c r="Q150" s="118"/>
    </row>
    <row r="151" spans="2:17" ht="30" customHeight="1" x14ac:dyDescent="0.3">
      <c r="B151" s="51">
        <v>147</v>
      </c>
      <c r="C151" s="105"/>
      <c r="D151" s="105"/>
      <c r="E151" s="105"/>
      <c r="F151" s="105"/>
      <c r="G151" s="105"/>
      <c r="H151" s="105"/>
      <c r="I151" s="105"/>
      <c r="J151" s="105"/>
      <c r="K151" s="105"/>
      <c r="L151" s="105"/>
      <c r="M151" s="116"/>
      <c r="N151" s="105"/>
      <c r="O151" s="105"/>
      <c r="P151" s="105"/>
      <c r="Q151" s="118"/>
    </row>
    <row r="152" spans="2:17" ht="30" customHeight="1" x14ac:dyDescent="0.3">
      <c r="B152" s="51">
        <v>148</v>
      </c>
      <c r="C152" s="105"/>
      <c r="D152" s="105"/>
      <c r="E152" s="105"/>
      <c r="F152" s="105"/>
      <c r="G152" s="105"/>
      <c r="H152" s="105"/>
      <c r="I152" s="105"/>
      <c r="J152" s="105"/>
      <c r="K152" s="105"/>
      <c r="L152" s="105"/>
      <c r="M152" s="116"/>
      <c r="N152" s="105"/>
      <c r="O152" s="105"/>
      <c r="P152" s="105"/>
      <c r="Q152" s="118"/>
    </row>
    <row r="153" spans="2:17" ht="30" customHeight="1" x14ac:dyDescent="0.3">
      <c r="B153" s="51">
        <v>149</v>
      </c>
      <c r="C153" s="105"/>
      <c r="D153" s="105"/>
      <c r="E153" s="105"/>
      <c r="F153" s="105"/>
      <c r="G153" s="105"/>
      <c r="H153" s="105"/>
      <c r="I153" s="105"/>
      <c r="J153" s="105"/>
      <c r="K153" s="105"/>
      <c r="L153" s="105"/>
      <c r="M153" s="116"/>
      <c r="N153" s="105"/>
      <c r="O153" s="105"/>
      <c r="P153" s="105"/>
      <c r="Q153" s="118"/>
    </row>
    <row r="154" spans="2:17" ht="30" customHeight="1" x14ac:dyDescent="0.3">
      <c r="B154" s="51">
        <v>150</v>
      </c>
      <c r="C154" s="105"/>
      <c r="D154" s="105"/>
      <c r="E154" s="105"/>
      <c r="F154" s="105"/>
      <c r="G154" s="105"/>
      <c r="H154" s="105"/>
      <c r="I154" s="105"/>
      <c r="J154" s="105"/>
      <c r="K154" s="105"/>
      <c r="L154" s="105"/>
      <c r="M154" s="116"/>
      <c r="N154" s="105"/>
      <c r="O154" s="105"/>
      <c r="P154" s="105"/>
      <c r="Q154" s="118"/>
    </row>
    <row r="155" spans="2:17" ht="30" customHeight="1" x14ac:dyDescent="0.3">
      <c r="B155" s="51">
        <v>151</v>
      </c>
      <c r="C155" s="105"/>
      <c r="D155" s="105"/>
      <c r="E155" s="105"/>
      <c r="F155" s="105"/>
      <c r="G155" s="105"/>
      <c r="H155" s="105"/>
      <c r="I155" s="105"/>
      <c r="J155" s="105"/>
      <c r="K155" s="105"/>
      <c r="L155" s="105"/>
      <c r="M155" s="116"/>
      <c r="N155" s="105"/>
      <c r="O155" s="105"/>
      <c r="P155" s="105"/>
      <c r="Q155" s="118"/>
    </row>
    <row r="156" spans="2:17" ht="30" customHeight="1" x14ac:dyDescent="0.3">
      <c r="B156" s="51">
        <v>152</v>
      </c>
      <c r="C156" s="105"/>
      <c r="D156" s="105"/>
      <c r="E156" s="105"/>
      <c r="F156" s="105"/>
      <c r="G156" s="105"/>
      <c r="H156" s="105"/>
      <c r="I156" s="105"/>
      <c r="J156" s="105"/>
      <c r="K156" s="105"/>
      <c r="L156" s="105"/>
      <c r="M156" s="116"/>
      <c r="N156" s="105"/>
      <c r="O156" s="105"/>
      <c r="P156" s="105"/>
      <c r="Q156" s="118"/>
    </row>
    <row r="157" spans="2:17" ht="30" customHeight="1" x14ac:dyDescent="0.3">
      <c r="B157" s="51">
        <v>153</v>
      </c>
      <c r="C157" s="105"/>
      <c r="D157" s="105"/>
      <c r="E157" s="105"/>
      <c r="F157" s="105"/>
      <c r="G157" s="105"/>
      <c r="H157" s="105"/>
      <c r="I157" s="105"/>
      <c r="J157" s="105"/>
      <c r="K157" s="105"/>
      <c r="L157" s="105"/>
      <c r="M157" s="116"/>
      <c r="N157" s="105"/>
      <c r="O157" s="105"/>
      <c r="P157" s="105"/>
      <c r="Q157" s="118"/>
    </row>
    <row r="158" spans="2:17" ht="30" customHeight="1" x14ac:dyDescent="0.3">
      <c r="B158" s="51">
        <v>154</v>
      </c>
      <c r="C158" s="105"/>
      <c r="D158" s="105"/>
      <c r="E158" s="105"/>
      <c r="F158" s="105"/>
      <c r="G158" s="105"/>
      <c r="H158" s="105"/>
      <c r="I158" s="105"/>
      <c r="J158" s="105"/>
      <c r="K158" s="105"/>
      <c r="L158" s="105"/>
      <c r="M158" s="116"/>
      <c r="N158" s="105"/>
      <c r="O158" s="105"/>
      <c r="P158" s="105"/>
      <c r="Q158" s="118"/>
    </row>
    <row r="159" spans="2:17" ht="30" customHeight="1" x14ac:dyDescent="0.3">
      <c r="B159" s="51">
        <v>155</v>
      </c>
      <c r="C159" s="105"/>
      <c r="D159" s="105"/>
      <c r="E159" s="105"/>
      <c r="F159" s="105"/>
      <c r="G159" s="105"/>
      <c r="H159" s="105"/>
      <c r="I159" s="105"/>
      <c r="J159" s="105"/>
      <c r="K159" s="105"/>
      <c r="L159" s="105"/>
      <c r="M159" s="116"/>
      <c r="N159" s="105"/>
      <c r="O159" s="105"/>
      <c r="P159" s="105"/>
      <c r="Q159" s="118"/>
    </row>
    <row r="160" spans="2:17" ht="30" customHeight="1" x14ac:dyDescent="0.3">
      <c r="B160" s="51">
        <v>156</v>
      </c>
      <c r="C160" s="105"/>
      <c r="D160" s="105"/>
      <c r="E160" s="105"/>
      <c r="F160" s="105"/>
      <c r="G160" s="105"/>
      <c r="H160" s="105"/>
      <c r="I160" s="105"/>
      <c r="J160" s="105"/>
      <c r="K160" s="105"/>
      <c r="L160" s="105"/>
      <c r="M160" s="116"/>
      <c r="N160" s="105"/>
      <c r="O160" s="105"/>
      <c r="P160" s="105"/>
      <c r="Q160" s="118"/>
    </row>
    <row r="161" spans="2:17" ht="30" customHeight="1" x14ac:dyDescent="0.3">
      <c r="B161" s="51">
        <v>157</v>
      </c>
      <c r="C161" s="105"/>
      <c r="D161" s="105"/>
      <c r="E161" s="105"/>
      <c r="F161" s="105"/>
      <c r="G161" s="105"/>
      <c r="H161" s="105"/>
      <c r="I161" s="105"/>
      <c r="J161" s="105"/>
      <c r="K161" s="105"/>
      <c r="L161" s="105"/>
      <c r="M161" s="116"/>
      <c r="N161" s="105"/>
      <c r="O161" s="105"/>
      <c r="P161" s="105"/>
      <c r="Q161" s="118"/>
    </row>
    <row r="162" spans="2:17" ht="30" customHeight="1" x14ac:dyDescent="0.3">
      <c r="B162" s="51">
        <v>158</v>
      </c>
      <c r="C162" s="105"/>
      <c r="D162" s="105"/>
      <c r="E162" s="105"/>
      <c r="F162" s="105"/>
      <c r="G162" s="105"/>
      <c r="H162" s="105"/>
      <c r="I162" s="105"/>
      <c r="J162" s="105"/>
      <c r="K162" s="105"/>
      <c r="L162" s="105"/>
      <c r="M162" s="116"/>
      <c r="N162" s="105"/>
      <c r="O162" s="105"/>
      <c r="P162" s="105"/>
      <c r="Q162" s="118"/>
    </row>
    <row r="163" spans="2:17" ht="30" customHeight="1" x14ac:dyDescent="0.3">
      <c r="B163" s="51">
        <v>159</v>
      </c>
      <c r="C163" s="105"/>
      <c r="D163" s="105"/>
      <c r="E163" s="105"/>
      <c r="F163" s="105"/>
      <c r="G163" s="105"/>
      <c r="H163" s="105"/>
      <c r="I163" s="105"/>
      <c r="J163" s="105"/>
      <c r="K163" s="105"/>
      <c r="L163" s="105"/>
      <c r="M163" s="116"/>
      <c r="N163" s="105"/>
      <c r="O163" s="105"/>
      <c r="P163" s="105"/>
      <c r="Q163" s="118"/>
    </row>
    <row r="164" spans="2:17" ht="30" customHeight="1" x14ac:dyDescent="0.3">
      <c r="B164" s="51">
        <v>160</v>
      </c>
      <c r="C164" s="105"/>
      <c r="D164" s="105"/>
      <c r="E164" s="105"/>
      <c r="F164" s="105"/>
      <c r="G164" s="105"/>
      <c r="H164" s="105"/>
      <c r="I164" s="105"/>
      <c r="J164" s="105"/>
      <c r="K164" s="105"/>
      <c r="L164" s="105"/>
      <c r="M164" s="116"/>
      <c r="N164" s="105"/>
      <c r="O164" s="105"/>
      <c r="P164" s="105"/>
      <c r="Q164" s="118"/>
    </row>
    <row r="165" spans="2:17" ht="30" customHeight="1" x14ac:dyDescent="0.3">
      <c r="B165" s="51">
        <v>161</v>
      </c>
      <c r="C165" s="105"/>
      <c r="D165" s="105"/>
      <c r="E165" s="105"/>
      <c r="F165" s="105"/>
      <c r="G165" s="105"/>
      <c r="H165" s="105"/>
      <c r="I165" s="105"/>
      <c r="J165" s="105"/>
      <c r="K165" s="105"/>
      <c r="L165" s="105"/>
      <c r="M165" s="116"/>
      <c r="N165" s="105"/>
      <c r="O165" s="105"/>
      <c r="P165" s="105"/>
      <c r="Q165" s="118"/>
    </row>
    <row r="166" spans="2:17" ht="30" customHeight="1" x14ac:dyDescent="0.3">
      <c r="B166" s="51">
        <v>162</v>
      </c>
      <c r="C166" s="105"/>
      <c r="D166" s="105"/>
      <c r="E166" s="105"/>
      <c r="F166" s="105"/>
      <c r="G166" s="105"/>
      <c r="H166" s="105"/>
      <c r="I166" s="105"/>
      <c r="J166" s="105"/>
      <c r="K166" s="105"/>
      <c r="L166" s="105"/>
      <c r="M166" s="116"/>
      <c r="N166" s="105"/>
      <c r="O166" s="105"/>
      <c r="P166" s="105"/>
      <c r="Q166" s="118"/>
    </row>
    <row r="167" spans="2:17" ht="30" customHeight="1" x14ac:dyDescent="0.3">
      <c r="B167" s="51">
        <v>163</v>
      </c>
      <c r="C167" s="105"/>
      <c r="D167" s="105"/>
      <c r="E167" s="105"/>
      <c r="F167" s="105"/>
      <c r="G167" s="105"/>
      <c r="H167" s="105"/>
      <c r="I167" s="105"/>
      <c r="J167" s="105"/>
      <c r="K167" s="105"/>
      <c r="L167" s="105"/>
      <c r="M167" s="116"/>
      <c r="N167" s="105"/>
      <c r="O167" s="105"/>
      <c r="P167" s="105"/>
      <c r="Q167" s="118"/>
    </row>
    <row r="168" spans="2:17" ht="30" customHeight="1" x14ac:dyDescent="0.3">
      <c r="B168" s="51">
        <v>164</v>
      </c>
      <c r="C168" s="105"/>
      <c r="D168" s="105"/>
      <c r="E168" s="105"/>
      <c r="F168" s="105"/>
      <c r="G168" s="105"/>
      <c r="H168" s="105"/>
      <c r="I168" s="105"/>
      <c r="J168" s="105"/>
      <c r="K168" s="105"/>
      <c r="L168" s="105"/>
      <c r="M168" s="116"/>
      <c r="N168" s="105"/>
      <c r="O168" s="105"/>
      <c r="P168" s="105"/>
      <c r="Q168" s="118"/>
    </row>
    <row r="169" spans="2:17" ht="30" customHeight="1" x14ac:dyDescent="0.3">
      <c r="B169" s="51">
        <v>165</v>
      </c>
      <c r="C169" s="105"/>
      <c r="D169" s="105"/>
      <c r="E169" s="105"/>
      <c r="F169" s="105"/>
      <c r="G169" s="105"/>
      <c r="H169" s="105"/>
      <c r="I169" s="105"/>
      <c r="J169" s="105"/>
      <c r="K169" s="105"/>
      <c r="L169" s="105"/>
      <c r="M169" s="116"/>
      <c r="N169" s="105"/>
      <c r="O169" s="105"/>
      <c r="P169" s="105"/>
      <c r="Q169" s="118"/>
    </row>
    <row r="170" spans="2:17" ht="30" customHeight="1" x14ac:dyDescent="0.3">
      <c r="B170" s="51">
        <v>166</v>
      </c>
      <c r="C170" s="105"/>
      <c r="D170" s="105"/>
      <c r="E170" s="105"/>
      <c r="F170" s="105"/>
      <c r="G170" s="105"/>
      <c r="H170" s="105"/>
      <c r="I170" s="105"/>
      <c r="J170" s="105"/>
      <c r="K170" s="105"/>
      <c r="L170" s="105"/>
      <c r="M170" s="116"/>
      <c r="N170" s="105"/>
      <c r="O170" s="105"/>
      <c r="P170" s="105"/>
      <c r="Q170" s="118"/>
    </row>
    <row r="171" spans="2:17" ht="30" customHeight="1" x14ac:dyDescent="0.3">
      <c r="B171" s="51">
        <v>167</v>
      </c>
      <c r="C171" s="105"/>
      <c r="D171" s="105"/>
      <c r="E171" s="105"/>
      <c r="F171" s="105"/>
      <c r="G171" s="105"/>
      <c r="H171" s="105"/>
      <c r="I171" s="105"/>
      <c r="J171" s="105"/>
      <c r="K171" s="105"/>
      <c r="L171" s="105"/>
      <c r="M171" s="116"/>
      <c r="N171" s="105"/>
      <c r="O171" s="105"/>
      <c r="P171" s="105"/>
      <c r="Q171" s="118"/>
    </row>
    <row r="172" spans="2:17" ht="30" customHeight="1" x14ac:dyDescent="0.3">
      <c r="B172" s="51">
        <v>168</v>
      </c>
      <c r="C172" s="105"/>
      <c r="D172" s="105"/>
      <c r="E172" s="105"/>
      <c r="F172" s="105"/>
      <c r="G172" s="105"/>
      <c r="H172" s="105"/>
      <c r="I172" s="105"/>
      <c r="J172" s="105"/>
      <c r="K172" s="105"/>
      <c r="L172" s="105"/>
      <c r="M172" s="116"/>
      <c r="N172" s="105"/>
      <c r="O172" s="105"/>
      <c r="P172" s="105"/>
      <c r="Q172" s="118"/>
    </row>
    <row r="173" spans="2:17" ht="30" customHeight="1" x14ac:dyDescent="0.3">
      <c r="B173" s="51">
        <v>169</v>
      </c>
      <c r="C173" s="105"/>
      <c r="D173" s="105"/>
      <c r="E173" s="105"/>
      <c r="F173" s="105"/>
      <c r="G173" s="105"/>
      <c r="H173" s="105"/>
      <c r="I173" s="105"/>
      <c r="J173" s="105"/>
      <c r="K173" s="105"/>
      <c r="L173" s="105"/>
      <c r="M173" s="116"/>
      <c r="N173" s="105"/>
      <c r="O173" s="105"/>
      <c r="P173" s="105"/>
      <c r="Q173" s="118"/>
    </row>
    <row r="174" spans="2:17" ht="30" customHeight="1" x14ac:dyDescent="0.3">
      <c r="B174" s="51">
        <v>170</v>
      </c>
      <c r="C174" s="105"/>
      <c r="D174" s="105"/>
      <c r="E174" s="105"/>
      <c r="F174" s="105"/>
      <c r="G174" s="105"/>
      <c r="H174" s="105"/>
      <c r="I174" s="105"/>
      <c r="J174" s="105"/>
      <c r="K174" s="105"/>
      <c r="L174" s="105"/>
      <c r="M174" s="116"/>
      <c r="N174" s="105"/>
      <c r="O174" s="105"/>
      <c r="P174" s="105"/>
      <c r="Q174" s="118"/>
    </row>
    <row r="175" spans="2:17" ht="30" customHeight="1" x14ac:dyDescent="0.3">
      <c r="B175" s="51">
        <v>171</v>
      </c>
      <c r="C175" s="105"/>
      <c r="D175" s="105"/>
      <c r="E175" s="105"/>
      <c r="F175" s="105"/>
      <c r="G175" s="105"/>
      <c r="H175" s="105"/>
      <c r="I175" s="105"/>
      <c r="J175" s="105"/>
      <c r="K175" s="105"/>
      <c r="L175" s="105"/>
      <c r="M175" s="116"/>
      <c r="N175" s="105"/>
      <c r="O175" s="105"/>
      <c r="P175" s="105"/>
      <c r="Q175" s="118"/>
    </row>
    <row r="176" spans="2:17" ht="30" customHeight="1" x14ac:dyDescent="0.3">
      <c r="B176" s="51">
        <v>172</v>
      </c>
      <c r="C176" s="105"/>
      <c r="D176" s="105"/>
      <c r="E176" s="105"/>
      <c r="F176" s="105"/>
      <c r="G176" s="105"/>
      <c r="H176" s="105"/>
      <c r="I176" s="105"/>
      <c r="J176" s="105"/>
      <c r="K176" s="105"/>
      <c r="L176" s="105"/>
      <c r="M176" s="116"/>
      <c r="N176" s="105"/>
      <c r="O176" s="105"/>
      <c r="P176" s="105"/>
      <c r="Q176" s="118"/>
    </row>
    <row r="177" spans="2:17" ht="30" customHeight="1" x14ac:dyDescent="0.3">
      <c r="B177" s="51">
        <v>173</v>
      </c>
      <c r="C177" s="105"/>
      <c r="D177" s="105"/>
      <c r="E177" s="105"/>
      <c r="F177" s="105"/>
      <c r="G177" s="105"/>
      <c r="H177" s="105"/>
      <c r="I177" s="105"/>
      <c r="J177" s="105"/>
      <c r="K177" s="105"/>
      <c r="L177" s="105"/>
      <c r="M177" s="116"/>
      <c r="N177" s="105"/>
      <c r="O177" s="105"/>
      <c r="P177" s="105"/>
      <c r="Q177" s="118"/>
    </row>
    <row r="178" spans="2:17" ht="30" customHeight="1" x14ac:dyDescent="0.3">
      <c r="B178" s="51">
        <v>174</v>
      </c>
      <c r="C178" s="105"/>
      <c r="D178" s="105"/>
      <c r="E178" s="105"/>
      <c r="F178" s="105"/>
      <c r="G178" s="105"/>
      <c r="H178" s="105"/>
      <c r="I178" s="105"/>
      <c r="J178" s="105"/>
      <c r="K178" s="105"/>
      <c r="L178" s="105"/>
      <c r="M178" s="116"/>
      <c r="N178" s="105"/>
      <c r="O178" s="105"/>
      <c r="P178" s="105"/>
      <c r="Q178" s="118"/>
    </row>
    <row r="179" spans="2:17" ht="30" customHeight="1" x14ac:dyDescent="0.3">
      <c r="B179" s="51">
        <v>175</v>
      </c>
      <c r="C179" s="105"/>
      <c r="D179" s="105"/>
      <c r="E179" s="105"/>
      <c r="F179" s="105"/>
      <c r="G179" s="105"/>
      <c r="H179" s="105"/>
      <c r="I179" s="105"/>
      <c r="J179" s="105"/>
      <c r="K179" s="105"/>
      <c r="L179" s="105"/>
      <c r="M179" s="116"/>
      <c r="N179" s="105"/>
      <c r="O179" s="105"/>
      <c r="P179" s="105"/>
      <c r="Q179" s="118"/>
    </row>
    <row r="180" spans="2:17" ht="30" customHeight="1" x14ac:dyDescent="0.3">
      <c r="B180" s="51">
        <v>176</v>
      </c>
      <c r="C180" s="105"/>
      <c r="D180" s="105"/>
      <c r="E180" s="105"/>
      <c r="F180" s="105"/>
      <c r="G180" s="105"/>
      <c r="H180" s="105"/>
      <c r="I180" s="105"/>
      <c r="J180" s="105"/>
      <c r="K180" s="105"/>
      <c r="L180" s="105"/>
      <c r="M180" s="116"/>
      <c r="N180" s="105"/>
      <c r="O180" s="105"/>
      <c r="P180" s="105"/>
      <c r="Q180" s="118"/>
    </row>
    <row r="181" spans="2:17" ht="30" customHeight="1" x14ac:dyDescent="0.3">
      <c r="B181" s="51">
        <v>177</v>
      </c>
      <c r="C181" s="105"/>
      <c r="D181" s="105"/>
      <c r="E181" s="105"/>
      <c r="F181" s="105"/>
      <c r="G181" s="105"/>
      <c r="H181" s="105"/>
      <c r="I181" s="105"/>
      <c r="J181" s="105"/>
      <c r="K181" s="105"/>
      <c r="L181" s="105"/>
      <c r="M181" s="116"/>
      <c r="N181" s="105"/>
      <c r="O181" s="105"/>
      <c r="P181" s="105"/>
      <c r="Q181" s="118"/>
    </row>
    <row r="182" spans="2:17" ht="30" customHeight="1" x14ac:dyDescent="0.3">
      <c r="B182" s="51">
        <v>178</v>
      </c>
      <c r="C182" s="105"/>
      <c r="D182" s="105"/>
      <c r="E182" s="105"/>
      <c r="F182" s="105"/>
      <c r="G182" s="105"/>
      <c r="H182" s="105"/>
      <c r="I182" s="105"/>
      <c r="J182" s="105"/>
      <c r="K182" s="105"/>
      <c r="L182" s="105"/>
      <c r="M182" s="116"/>
      <c r="N182" s="105"/>
      <c r="O182" s="105"/>
      <c r="P182" s="105"/>
      <c r="Q182" s="118"/>
    </row>
    <row r="183" spans="2:17" ht="30" customHeight="1" x14ac:dyDescent="0.3">
      <c r="B183" s="51">
        <v>179</v>
      </c>
      <c r="C183" s="105"/>
      <c r="D183" s="105"/>
      <c r="E183" s="105"/>
      <c r="F183" s="105"/>
      <c r="G183" s="105"/>
      <c r="H183" s="105"/>
      <c r="I183" s="105"/>
      <c r="J183" s="105"/>
      <c r="K183" s="105"/>
      <c r="L183" s="105"/>
      <c r="M183" s="116"/>
      <c r="N183" s="105"/>
      <c r="O183" s="105"/>
      <c r="P183" s="105"/>
      <c r="Q183" s="118"/>
    </row>
    <row r="184" spans="2:17" ht="30" customHeight="1" x14ac:dyDescent="0.3">
      <c r="B184" s="51">
        <v>180</v>
      </c>
      <c r="C184" s="105"/>
      <c r="D184" s="105"/>
      <c r="E184" s="105"/>
      <c r="F184" s="105"/>
      <c r="G184" s="105"/>
      <c r="H184" s="105"/>
      <c r="I184" s="105"/>
      <c r="J184" s="105"/>
      <c r="K184" s="105"/>
      <c r="L184" s="105"/>
      <c r="M184" s="116"/>
      <c r="N184" s="105"/>
      <c r="O184" s="105"/>
      <c r="P184" s="105"/>
      <c r="Q184" s="118"/>
    </row>
    <row r="185" spans="2:17" ht="30" customHeight="1" x14ac:dyDescent="0.3">
      <c r="B185" s="51">
        <v>181</v>
      </c>
      <c r="C185" s="105"/>
      <c r="D185" s="105"/>
      <c r="E185" s="105"/>
      <c r="F185" s="105"/>
      <c r="G185" s="105"/>
      <c r="H185" s="105"/>
      <c r="I185" s="105"/>
      <c r="J185" s="105"/>
      <c r="K185" s="105"/>
      <c r="L185" s="105"/>
      <c r="M185" s="116"/>
      <c r="N185" s="105"/>
      <c r="O185" s="105"/>
      <c r="P185" s="105"/>
      <c r="Q185" s="118"/>
    </row>
    <row r="186" spans="2:17" ht="30" customHeight="1" x14ac:dyDescent="0.3">
      <c r="B186" s="51">
        <v>182</v>
      </c>
      <c r="C186" s="105"/>
      <c r="D186" s="105"/>
      <c r="E186" s="105"/>
      <c r="F186" s="105"/>
      <c r="G186" s="105"/>
      <c r="H186" s="105"/>
      <c r="I186" s="105"/>
      <c r="J186" s="105"/>
      <c r="K186" s="105"/>
      <c r="L186" s="105"/>
      <c r="M186" s="116"/>
      <c r="N186" s="105"/>
      <c r="O186" s="105"/>
      <c r="P186" s="105"/>
      <c r="Q186" s="118"/>
    </row>
    <row r="187" spans="2:17" ht="30" customHeight="1" x14ac:dyDescent="0.3">
      <c r="B187" s="51">
        <v>183</v>
      </c>
      <c r="C187" s="105"/>
      <c r="D187" s="105"/>
      <c r="E187" s="105"/>
      <c r="F187" s="105"/>
      <c r="G187" s="105"/>
      <c r="H187" s="105"/>
      <c r="I187" s="105"/>
      <c r="J187" s="105"/>
      <c r="K187" s="105"/>
      <c r="L187" s="105"/>
      <c r="M187" s="116"/>
      <c r="N187" s="105"/>
      <c r="O187" s="105"/>
      <c r="P187" s="105"/>
      <c r="Q187" s="118"/>
    </row>
    <row r="188" spans="2:17" ht="30" customHeight="1" x14ac:dyDescent="0.3">
      <c r="B188" s="51">
        <v>184</v>
      </c>
      <c r="C188" s="105"/>
      <c r="D188" s="105"/>
      <c r="E188" s="105"/>
      <c r="F188" s="105"/>
      <c r="G188" s="105"/>
      <c r="H188" s="105"/>
      <c r="I188" s="105"/>
      <c r="J188" s="105"/>
      <c r="K188" s="105"/>
      <c r="L188" s="105"/>
      <c r="M188" s="116"/>
      <c r="N188" s="105"/>
      <c r="O188" s="105"/>
      <c r="P188" s="105"/>
      <c r="Q188" s="118"/>
    </row>
    <row r="189" spans="2:17" ht="30" customHeight="1" x14ac:dyDescent="0.3">
      <c r="B189" s="51">
        <v>185</v>
      </c>
      <c r="C189" s="105"/>
      <c r="D189" s="105"/>
      <c r="E189" s="105"/>
      <c r="F189" s="105"/>
      <c r="G189" s="105"/>
      <c r="H189" s="105"/>
      <c r="I189" s="105"/>
      <c r="J189" s="105"/>
      <c r="K189" s="105"/>
      <c r="L189" s="105"/>
      <c r="M189" s="116"/>
      <c r="N189" s="105"/>
      <c r="O189" s="105"/>
      <c r="P189" s="105"/>
      <c r="Q189" s="118"/>
    </row>
    <row r="190" spans="2:17" ht="30" customHeight="1" x14ac:dyDescent="0.3">
      <c r="B190" s="51">
        <v>186</v>
      </c>
      <c r="C190" s="105"/>
      <c r="D190" s="105"/>
      <c r="E190" s="105"/>
      <c r="F190" s="105"/>
      <c r="G190" s="105"/>
      <c r="H190" s="105"/>
      <c r="I190" s="105"/>
      <c r="J190" s="105"/>
      <c r="K190" s="105"/>
      <c r="L190" s="105"/>
      <c r="M190" s="116"/>
      <c r="N190" s="105"/>
      <c r="O190" s="105"/>
      <c r="P190" s="105"/>
      <c r="Q190" s="118"/>
    </row>
    <row r="191" spans="2:17" ht="30" customHeight="1" x14ac:dyDescent="0.3">
      <c r="B191" s="51">
        <v>187</v>
      </c>
      <c r="C191" s="105"/>
      <c r="D191" s="105"/>
      <c r="E191" s="105"/>
      <c r="F191" s="105"/>
      <c r="G191" s="105"/>
      <c r="H191" s="105"/>
      <c r="I191" s="105"/>
      <c r="J191" s="105"/>
      <c r="K191" s="105"/>
      <c r="L191" s="105"/>
      <c r="M191" s="116"/>
      <c r="N191" s="105"/>
      <c r="O191" s="105"/>
      <c r="P191" s="105"/>
      <c r="Q191" s="118"/>
    </row>
    <row r="192" spans="2:17" ht="30" customHeight="1" x14ac:dyDescent="0.3">
      <c r="B192" s="51">
        <v>188</v>
      </c>
      <c r="C192" s="105"/>
      <c r="D192" s="105"/>
      <c r="E192" s="105"/>
      <c r="F192" s="105"/>
      <c r="G192" s="105"/>
      <c r="H192" s="105"/>
      <c r="I192" s="105"/>
      <c r="J192" s="105"/>
      <c r="K192" s="105"/>
      <c r="L192" s="105"/>
      <c r="M192" s="116"/>
      <c r="N192" s="105"/>
      <c r="O192" s="105"/>
      <c r="P192" s="105"/>
      <c r="Q192" s="118"/>
    </row>
    <row r="193" spans="2:17" ht="30" customHeight="1" x14ac:dyDescent="0.3">
      <c r="B193" s="51">
        <v>189</v>
      </c>
      <c r="C193" s="105"/>
      <c r="D193" s="105"/>
      <c r="E193" s="105"/>
      <c r="F193" s="105"/>
      <c r="G193" s="105"/>
      <c r="H193" s="105"/>
      <c r="I193" s="105"/>
      <c r="J193" s="105"/>
      <c r="K193" s="105"/>
      <c r="L193" s="105"/>
      <c r="M193" s="116"/>
      <c r="N193" s="105"/>
      <c r="O193" s="105"/>
      <c r="P193" s="105"/>
      <c r="Q193" s="118"/>
    </row>
    <row r="194" spans="2:17" ht="30" customHeight="1" x14ac:dyDescent="0.3">
      <c r="B194" s="51">
        <v>190</v>
      </c>
      <c r="C194" s="105"/>
      <c r="D194" s="105"/>
      <c r="E194" s="105"/>
      <c r="F194" s="105"/>
      <c r="G194" s="105"/>
      <c r="H194" s="105"/>
      <c r="I194" s="105"/>
      <c r="J194" s="105"/>
      <c r="K194" s="105"/>
      <c r="L194" s="105"/>
      <c r="M194" s="116"/>
      <c r="N194" s="105"/>
      <c r="O194" s="105"/>
      <c r="P194" s="105"/>
      <c r="Q194" s="118"/>
    </row>
    <row r="195" spans="2:17" ht="30" customHeight="1" x14ac:dyDescent="0.3">
      <c r="B195" s="51">
        <v>191</v>
      </c>
      <c r="C195" s="105"/>
      <c r="D195" s="105"/>
      <c r="E195" s="105"/>
      <c r="F195" s="105"/>
      <c r="G195" s="105"/>
      <c r="H195" s="105"/>
      <c r="I195" s="105"/>
      <c r="J195" s="105"/>
      <c r="K195" s="105"/>
      <c r="L195" s="105"/>
      <c r="M195" s="116"/>
      <c r="N195" s="105"/>
      <c r="O195" s="105"/>
      <c r="P195" s="105"/>
      <c r="Q195" s="118"/>
    </row>
    <row r="196" spans="2:17" ht="30" customHeight="1" x14ac:dyDescent="0.3">
      <c r="B196" s="51">
        <v>192</v>
      </c>
      <c r="C196" s="105"/>
      <c r="D196" s="105"/>
      <c r="E196" s="105"/>
      <c r="F196" s="105"/>
      <c r="G196" s="105"/>
      <c r="H196" s="105"/>
      <c r="I196" s="105"/>
      <c r="J196" s="105"/>
      <c r="K196" s="105"/>
      <c r="L196" s="105"/>
      <c r="M196" s="116"/>
      <c r="N196" s="105"/>
      <c r="O196" s="105"/>
      <c r="P196" s="105"/>
      <c r="Q196" s="118"/>
    </row>
    <row r="197" spans="2:17" ht="30" customHeight="1" x14ac:dyDescent="0.3">
      <c r="B197" s="51">
        <v>193</v>
      </c>
      <c r="C197" s="105"/>
      <c r="D197" s="105"/>
      <c r="E197" s="105"/>
      <c r="F197" s="105"/>
      <c r="G197" s="105"/>
      <c r="H197" s="105"/>
      <c r="I197" s="105"/>
      <c r="J197" s="105"/>
      <c r="K197" s="105"/>
      <c r="L197" s="105"/>
      <c r="M197" s="116"/>
      <c r="N197" s="105"/>
      <c r="O197" s="105"/>
      <c r="P197" s="105"/>
      <c r="Q197" s="118"/>
    </row>
    <row r="198" spans="2:17" ht="30" customHeight="1" x14ac:dyDescent="0.3">
      <c r="B198" s="51">
        <v>194</v>
      </c>
      <c r="C198" s="105"/>
      <c r="D198" s="105"/>
      <c r="E198" s="105"/>
      <c r="F198" s="105"/>
      <c r="G198" s="105"/>
      <c r="H198" s="105"/>
      <c r="I198" s="105"/>
      <c r="J198" s="105"/>
      <c r="K198" s="105"/>
      <c r="L198" s="105"/>
      <c r="M198" s="116"/>
      <c r="N198" s="105"/>
      <c r="O198" s="105"/>
      <c r="P198" s="105"/>
      <c r="Q198" s="118"/>
    </row>
    <row r="199" spans="2:17" ht="30" customHeight="1" x14ac:dyDescent="0.3">
      <c r="B199" s="51">
        <v>195</v>
      </c>
      <c r="C199" s="105"/>
      <c r="D199" s="105"/>
      <c r="E199" s="105"/>
      <c r="F199" s="105"/>
      <c r="G199" s="105"/>
      <c r="H199" s="105"/>
      <c r="I199" s="105"/>
      <c r="J199" s="105"/>
      <c r="K199" s="105"/>
      <c r="L199" s="105"/>
      <c r="M199" s="116"/>
      <c r="N199" s="105"/>
      <c r="O199" s="105"/>
      <c r="P199" s="105"/>
      <c r="Q199" s="118"/>
    </row>
    <row r="200" spans="2:17" ht="30" customHeight="1" x14ac:dyDescent="0.3">
      <c r="B200" s="51">
        <v>196</v>
      </c>
      <c r="C200" s="105"/>
      <c r="D200" s="105"/>
      <c r="E200" s="105"/>
      <c r="F200" s="105"/>
      <c r="G200" s="105"/>
      <c r="H200" s="105"/>
      <c r="I200" s="105"/>
      <c r="J200" s="105"/>
      <c r="K200" s="105"/>
      <c r="L200" s="105"/>
      <c r="M200" s="116"/>
      <c r="N200" s="105"/>
      <c r="O200" s="105"/>
      <c r="P200" s="105"/>
      <c r="Q200" s="118"/>
    </row>
    <row r="201" spans="2:17" ht="30" customHeight="1" x14ac:dyDescent="0.3">
      <c r="B201" s="51">
        <v>197</v>
      </c>
      <c r="C201" s="105"/>
      <c r="D201" s="105"/>
      <c r="E201" s="105"/>
      <c r="F201" s="105"/>
      <c r="G201" s="105"/>
      <c r="H201" s="105"/>
      <c r="I201" s="105"/>
      <c r="J201" s="105"/>
      <c r="K201" s="105"/>
      <c r="L201" s="105"/>
      <c r="M201" s="116"/>
      <c r="N201" s="105"/>
      <c r="O201" s="105"/>
      <c r="P201" s="105"/>
      <c r="Q201" s="118"/>
    </row>
    <row r="202" spans="2:17" ht="30" customHeight="1" x14ac:dyDescent="0.3">
      <c r="B202" s="51">
        <v>198</v>
      </c>
      <c r="C202" s="105"/>
      <c r="D202" s="105"/>
      <c r="E202" s="105"/>
      <c r="F202" s="105"/>
      <c r="G202" s="105"/>
      <c r="H202" s="105"/>
      <c r="I202" s="105"/>
      <c r="J202" s="105"/>
      <c r="K202" s="105"/>
      <c r="L202" s="105"/>
      <c r="M202" s="116"/>
      <c r="N202" s="105"/>
      <c r="O202" s="105"/>
      <c r="P202" s="105"/>
      <c r="Q202" s="118"/>
    </row>
    <row r="203" spans="2:17" ht="30" customHeight="1" x14ac:dyDescent="0.3">
      <c r="B203" s="51">
        <v>199</v>
      </c>
      <c r="C203" s="105"/>
      <c r="D203" s="105"/>
      <c r="E203" s="105"/>
      <c r="F203" s="105"/>
      <c r="G203" s="105"/>
      <c r="H203" s="105"/>
      <c r="I203" s="105"/>
      <c r="J203" s="105"/>
      <c r="K203" s="105"/>
      <c r="L203" s="105"/>
      <c r="M203" s="116"/>
      <c r="N203" s="105"/>
      <c r="O203" s="105"/>
      <c r="P203" s="105"/>
      <c r="Q203" s="118"/>
    </row>
    <row r="204" spans="2:17" ht="30" customHeight="1" x14ac:dyDescent="0.3">
      <c r="B204" s="51">
        <v>200</v>
      </c>
      <c r="C204" s="105"/>
      <c r="D204" s="105"/>
      <c r="E204" s="105"/>
      <c r="F204" s="105"/>
      <c r="G204" s="105"/>
      <c r="H204" s="105"/>
      <c r="I204" s="105"/>
      <c r="J204" s="105"/>
      <c r="K204" s="105"/>
      <c r="L204" s="105"/>
      <c r="M204" s="116"/>
      <c r="N204" s="105"/>
      <c r="O204" s="105"/>
      <c r="P204" s="105"/>
      <c r="Q204" s="118"/>
    </row>
    <row r="205" spans="2:17" ht="30" customHeight="1" x14ac:dyDescent="0.3">
      <c r="B205" s="51">
        <v>201</v>
      </c>
      <c r="C205" s="105"/>
      <c r="D205" s="105"/>
      <c r="E205" s="105"/>
      <c r="F205" s="105"/>
      <c r="G205" s="105"/>
      <c r="H205" s="105"/>
      <c r="I205" s="105"/>
      <c r="J205" s="105"/>
      <c r="K205" s="105"/>
      <c r="L205" s="105"/>
      <c r="M205" s="116"/>
      <c r="N205" s="105"/>
      <c r="O205" s="105"/>
      <c r="P205" s="105"/>
      <c r="Q205" s="118"/>
    </row>
    <row r="206" spans="2:17" ht="30" customHeight="1" x14ac:dyDescent="0.3">
      <c r="B206" s="51">
        <v>202</v>
      </c>
      <c r="C206" s="105"/>
      <c r="D206" s="105"/>
      <c r="E206" s="105"/>
      <c r="F206" s="105"/>
      <c r="G206" s="105"/>
      <c r="H206" s="105"/>
      <c r="I206" s="105"/>
      <c r="J206" s="105"/>
      <c r="K206" s="105"/>
      <c r="L206" s="105"/>
      <c r="M206" s="116"/>
      <c r="N206" s="105"/>
      <c r="O206" s="105"/>
      <c r="P206" s="105"/>
      <c r="Q206" s="118"/>
    </row>
    <row r="207" spans="2:17" ht="30" customHeight="1" x14ac:dyDescent="0.3">
      <c r="B207" s="51">
        <v>203</v>
      </c>
      <c r="C207" s="105"/>
      <c r="D207" s="105"/>
      <c r="E207" s="105"/>
      <c r="F207" s="105"/>
      <c r="G207" s="105"/>
      <c r="H207" s="105"/>
      <c r="I207" s="105"/>
      <c r="J207" s="105"/>
      <c r="K207" s="105"/>
      <c r="L207" s="105"/>
      <c r="M207" s="116"/>
      <c r="N207" s="105"/>
      <c r="O207" s="105"/>
      <c r="P207" s="105"/>
      <c r="Q207" s="118"/>
    </row>
    <row r="208" spans="2:17" ht="30" customHeight="1" x14ac:dyDescent="0.3">
      <c r="B208" s="51">
        <v>204</v>
      </c>
      <c r="C208" s="105"/>
      <c r="D208" s="105"/>
      <c r="E208" s="105"/>
      <c r="F208" s="105"/>
      <c r="G208" s="105"/>
      <c r="H208" s="105"/>
      <c r="I208" s="105"/>
      <c r="J208" s="105"/>
      <c r="K208" s="105"/>
      <c r="L208" s="105"/>
      <c r="M208" s="116"/>
      <c r="N208" s="105"/>
      <c r="O208" s="105"/>
      <c r="P208" s="105"/>
      <c r="Q208" s="118"/>
    </row>
    <row r="209" spans="2:17" ht="30" customHeight="1" x14ac:dyDescent="0.3">
      <c r="B209" s="51">
        <v>205</v>
      </c>
      <c r="C209" s="105"/>
      <c r="D209" s="105"/>
      <c r="E209" s="105"/>
      <c r="F209" s="105"/>
      <c r="G209" s="105"/>
      <c r="H209" s="105"/>
      <c r="I209" s="105"/>
      <c r="J209" s="105"/>
      <c r="K209" s="105"/>
      <c r="L209" s="105"/>
      <c r="M209" s="116"/>
      <c r="N209" s="105"/>
      <c r="O209" s="105"/>
      <c r="P209" s="105"/>
      <c r="Q209" s="118"/>
    </row>
    <row r="210" spans="2:17" ht="30" customHeight="1" x14ac:dyDescent="0.3">
      <c r="B210" s="51">
        <v>206</v>
      </c>
      <c r="C210" s="105"/>
      <c r="D210" s="105"/>
      <c r="E210" s="105"/>
      <c r="F210" s="105"/>
      <c r="G210" s="105"/>
      <c r="H210" s="105"/>
      <c r="I210" s="105"/>
      <c r="J210" s="105"/>
      <c r="K210" s="105"/>
      <c r="L210" s="105"/>
      <c r="M210" s="116"/>
      <c r="N210" s="105"/>
      <c r="O210" s="105"/>
      <c r="P210" s="105"/>
      <c r="Q210" s="118"/>
    </row>
    <row r="211" spans="2:17" ht="30" customHeight="1" x14ac:dyDescent="0.3">
      <c r="B211" s="51">
        <v>207</v>
      </c>
      <c r="C211" s="105"/>
      <c r="D211" s="105"/>
      <c r="E211" s="105"/>
      <c r="F211" s="105"/>
      <c r="G211" s="105"/>
      <c r="H211" s="105"/>
      <c r="I211" s="105"/>
      <c r="J211" s="105"/>
      <c r="K211" s="105"/>
      <c r="L211" s="105"/>
      <c r="M211" s="116"/>
      <c r="N211" s="105"/>
      <c r="O211" s="105"/>
      <c r="P211" s="105"/>
      <c r="Q211" s="118"/>
    </row>
    <row r="212" spans="2:17" ht="30" customHeight="1" x14ac:dyDescent="0.3">
      <c r="B212" s="51">
        <v>208</v>
      </c>
      <c r="C212" s="105"/>
      <c r="D212" s="105"/>
      <c r="E212" s="105"/>
      <c r="F212" s="105"/>
      <c r="G212" s="105"/>
      <c r="H212" s="105"/>
      <c r="I212" s="105"/>
      <c r="J212" s="105"/>
      <c r="K212" s="105"/>
      <c r="L212" s="105"/>
      <c r="M212" s="116"/>
      <c r="N212" s="105"/>
      <c r="O212" s="105"/>
      <c r="P212" s="105"/>
      <c r="Q212" s="118"/>
    </row>
    <row r="213" spans="2:17" ht="30" customHeight="1" x14ac:dyDescent="0.3">
      <c r="B213" s="51">
        <v>209</v>
      </c>
      <c r="C213" s="105"/>
      <c r="D213" s="105"/>
      <c r="E213" s="105"/>
      <c r="F213" s="105"/>
      <c r="G213" s="105"/>
      <c r="H213" s="105"/>
      <c r="I213" s="105"/>
      <c r="J213" s="105"/>
      <c r="K213" s="105"/>
      <c r="L213" s="105"/>
      <c r="M213" s="116"/>
      <c r="N213" s="105"/>
      <c r="O213" s="105"/>
      <c r="P213" s="105"/>
      <c r="Q213" s="118"/>
    </row>
    <row r="214" spans="2:17" ht="30" customHeight="1" x14ac:dyDescent="0.3">
      <c r="B214" s="51">
        <v>210</v>
      </c>
      <c r="C214" s="105"/>
      <c r="D214" s="105"/>
      <c r="E214" s="105"/>
      <c r="F214" s="105"/>
      <c r="G214" s="105"/>
      <c r="H214" s="105"/>
      <c r="I214" s="105"/>
      <c r="J214" s="105"/>
      <c r="K214" s="105"/>
      <c r="L214" s="105"/>
      <c r="M214" s="116"/>
      <c r="N214" s="105"/>
      <c r="O214" s="105"/>
      <c r="P214" s="105"/>
      <c r="Q214" s="118"/>
    </row>
    <row r="215" spans="2:17" ht="30" customHeight="1" x14ac:dyDescent="0.3">
      <c r="B215" s="51">
        <v>211</v>
      </c>
      <c r="C215" s="105"/>
      <c r="D215" s="105"/>
      <c r="E215" s="105"/>
      <c r="F215" s="105"/>
      <c r="G215" s="105"/>
      <c r="H215" s="105"/>
      <c r="I215" s="105"/>
      <c r="J215" s="105"/>
      <c r="K215" s="105"/>
      <c r="L215" s="105"/>
      <c r="M215" s="116"/>
      <c r="N215" s="105"/>
      <c r="O215" s="105"/>
      <c r="P215" s="105"/>
      <c r="Q215" s="118"/>
    </row>
    <row r="216" spans="2:17" ht="30" customHeight="1" x14ac:dyDescent="0.3">
      <c r="B216" s="51">
        <v>212</v>
      </c>
      <c r="C216" s="105"/>
      <c r="D216" s="105"/>
      <c r="E216" s="105"/>
      <c r="F216" s="105"/>
      <c r="G216" s="105"/>
      <c r="H216" s="105"/>
      <c r="I216" s="105"/>
      <c r="J216" s="105"/>
      <c r="K216" s="105"/>
      <c r="L216" s="105"/>
      <c r="M216" s="116"/>
      <c r="N216" s="105"/>
      <c r="O216" s="105"/>
      <c r="P216" s="105"/>
      <c r="Q216" s="118"/>
    </row>
    <row r="217" spans="2:17" ht="30" customHeight="1" x14ac:dyDescent="0.3">
      <c r="B217" s="51">
        <v>213</v>
      </c>
      <c r="C217" s="105"/>
      <c r="D217" s="105"/>
      <c r="E217" s="105"/>
      <c r="F217" s="105"/>
      <c r="G217" s="105"/>
      <c r="H217" s="105"/>
      <c r="I217" s="105"/>
      <c r="J217" s="105"/>
      <c r="K217" s="105"/>
      <c r="L217" s="105"/>
      <c r="M217" s="116"/>
      <c r="N217" s="105"/>
      <c r="O217" s="105"/>
      <c r="P217" s="105"/>
      <c r="Q217" s="118"/>
    </row>
    <row r="218" spans="2:17" ht="30" customHeight="1" x14ac:dyDescent="0.3">
      <c r="B218" s="51">
        <v>214</v>
      </c>
      <c r="C218" s="105"/>
      <c r="D218" s="105"/>
      <c r="E218" s="105"/>
      <c r="F218" s="105"/>
      <c r="G218" s="105"/>
      <c r="H218" s="105"/>
      <c r="I218" s="105"/>
      <c r="J218" s="105"/>
      <c r="K218" s="105"/>
      <c r="L218" s="105"/>
      <c r="M218" s="116"/>
      <c r="N218" s="105"/>
      <c r="O218" s="105"/>
      <c r="P218" s="105"/>
      <c r="Q218" s="118"/>
    </row>
    <row r="219" spans="2:17" ht="30" customHeight="1" x14ac:dyDescent="0.3">
      <c r="B219" s="51">
        <v>215</v>
      </c>
      <c r="C219" s="105"/>
      <c r="D219" s="105"/>
      <c r="E219" s="105"/>
      <c r="F219" s="105"/>
      <c r="G219" s="105"/>
      <c r="H219" s="105"/>
      <c r="I219" s="105"/>
      <c r="J219" s="105"/>
      <c r="K219" s="105"/>
      <c r="L219" s="105"/>
      <c r="M219" s="116"/>
      <c r="N219" s="105"/>
      <c r="O219" s="105"/>
      <c r="P219" s="105"/>
      <c r="Q219" s="118"/>
    </row>
    <row r="220" spans="2:17" ht="30" customHeight="1" x14ac:dyDescent="0.3">
      <c r="B220" s="51">
        <v>216</v>
      </c>
      <c r="C220" s="105"/>
      <c r="D220" s="105"/>
      <c r="E220" s="105"/>
      <c r="F220" s="105"/>
      <c r="G220" s="105"/>
      <c r="H220" s="105"/>
      <c r="I220" s="105"/>
      <c r="J220" s="105"/>
      <c r="K220" s="105"/>
      <c r="L220" s="105"/>
      <c r="M220" s="116"/>
      <c r="N220" s="105"/>
      <c r="O220" s="105"/>
      <c r="P220" s="105"/>
      <c r="Q220" s="118"/>
    </row>
    <row r="221" spans="2:17" ht="30" customHeight="1" x14ac:dyDescent="0.3">
      <c r="B221" s="51">
        <v>217</v>
      </c>
      <c r="C221" s="105"/>
      <c r="D221" s="105"/>
      <c r="E221" s="105"/>
      <c r="F221" s="105"/>
      <c r="G221" s="105"/>
      <c r="H221" s="105"/>
      <c r="I221" s="105"/>
      <c r="J221" s="105"/>
      <c r="K221" s="105"/>
      <c r="L221" s="105"/>
      <c r="M221" s="116"/>
      <c r="N221" s="105"/>
      <c r="O221" s="105"/>
      <c r="P221" s="105"/>
      <c r="Q221" s="118"/>
    </row>
    <row r="222" spans="2:17" ht="30" customHeight="1" x14ac:dyDescent="0.3">
      <c r="B222" s="51">
        <v>218</v>
      </c>
      <c r="C222" s="105"/>
      <c r="D222" s="105"/>
      <c r="E222" s="105"/>
      <c r="F222" s="105"/>
      <c r="G222" s="105"/>
      <c r="H222" s="105"/>
      <c r="I222" s="105"/>
      <c r="J222" s="105"/>
      <c r="K222" s="105"/>
      <c r="L222" s="105"/>
      <c r="M222" s="116"/>
      <c r="N222" s="105"/>
      <c r="O222" s="105"/>
      <c r="P222" s="105"/>
      <c r="Q222" s="118"/>
    </row>
    <row r="223" spans="2:17" ht="30" customHeight="1" x14ac:dyDescent="0.3">
      <c r="B223" s="51">
        <v>219</v>
      </c>
      <c r="C223" s="105"/>
      <c r="D223" s="105"/>
      <c r="E223" s="105"/>
      <c r="F223" s="105"/>
      <c r="G223" s="105"/>
      <c r="H223" s="105"/>
      <c r="I223" s="105"/>
      <c r="J223" s="105"/>
      <c r="K223" s="105"/>
      <c r="L223" s="105"/>
      <c r="M223" s="116"/>
      <c r="N223" s="105"/>
      <c r="O223" s="105"/>
      <c r="P223" s="105"/>
      <c r="Q223" s="118"/>
    </row>
    <row r="224" spans="2:17" ht="30" customHeight="1" x14ac:dyDescent="0.3">
      <c r="B224" s="51">
        <v>220</v>
      </c>
      <c r="C224" s="105"/>
      <c r="D224" s="105"/>
      <c r="E224" s="105"/>
      <c r="F224" s="105"/>
      <c r="G224" s="105"/>
      <c r="H224" s="105"/>
      <c r="I224" s="105"/>
      <c r="J224" s="105"/>
      <c r="K224" s="105"/>
      <c r="L224" s="105"/>
      <c r="M224" s="116"/>
      <c r="N224" s="105"/>
      <c r="O224" s="105"/>
      <c r="P224" s="105"/>
      <c r="Q224" s="118"/>
    </row>
    <row r="225" spans="2:17" ht="30" customHeight="1" x14ac:dyDescent="0.3">
      <c r="B225" s="51">
        <v>221</v>
      </c>
      <c r="C225" s="105"/>
      <c r="D225" s="105"/>
      <c r="E225" s="105"/>
      <c r="F225" s="105"/>
      <c r="G225" s="105"/>
      <c r="H225" s="105"/>
      <c r="I225" s="105"/>
      <c r="J225" s="105"/>
      <c r="K225" s="105"/>
      <c r="L225" s="105"/>
      <c r="M225" s="116"/>
      <c r="N225" s="105"/>
      <c r="O225" s="105"/>
      <c r="P225" s="105"/>
      <c r="Q225" s="118"/>
    </row>
    <row r="226" spans="2:17" ht="30" customHeight="1" x14ac:dyDescent="0.3">
      <c r="B226" s="51">
        <v>222</v>
      </c>
      <c r="C226" s="105"/>
      <c r="D226" s="105"/>
      <c r="E226" s="105"/>
      <c r="F226" s="105"/>
      <c r="G226" s="105"/>
      <c r="H226" s="105"/>
      <c r="I226" s="105"/>
      <c r="J226" s="105"/>
      <c r="K226" s="105"/>
      <c r="L226" s="105"/>
      <c r="M226" s="116"/>
      <c r="N226" s="105"/>
      <c r="O226" s="105"/>
      <c r="P226" s="105"/>
      <c r="Q226" s="118"/>
    </row>
    <row r="227" spans="2:17" ht="30" customHeight="1" x14ac:dyDescent="0.3">
      <c r="B227" s="51">
        <v>223</v>
      </c>
      <c r="C227" s="105"/>
      <c r="D227" s="105"/>
      <c r="E227" s="105"/>
      <c r="F227" s="105"/>
      <c r="G227" s="105"/>
      <c r="H227" s="105"/>
      <c r="I227" s="105"/>
      <c r="J227" s="105"/>
      <c r="K227" s="105"/>
      <c r="L227" s="105"/>
      <c r="M227" s="116"/>
      <c r="N227" s="105"/>
      <c r="O227" s="105"/>
      <c r="P227" s="105"/>
      <c r="Q227" s="118"/>
    </row>
    <row r="228" spans="2:17" ht="30" customHeight="1" x14ac:dyDescent="0.3">
      <c r="B228" s="51">
        <v>224</v>
      </c>
      <c r="C228" s="105"/>
      <c r="D228" s="105"/>
      <c r="E228" s="105"/>
      <c r="F228" s="105"/>
      <c r="G228" s="105"/>
      <c r="H228" s="105"/>
      <c r="I228" s="105"/>
      <c r="J228" s="105"/>
      <c r="K228" s="105"/>
      <c r="L228" s="105"/>
      <c r="M228" s="116"/>
      <c r="N228" s="105"/>
      <c r="O228" s="105"/>
      <c r="P228" s="105"/>
      <c r="Q228" s="118"/>
    </row>
    <row r="229" spans="2:17" ht="30" customHeight="1" x14ac:dyDescent="0.3">
      <c r="B229" s="51">
        <v>225</v>
      </c>
      <c r="C229" s="105"/>
      <c r="D229" s="105"/>
      <c r="E229" s="105"/>
      <c r="F229" s="105"/>
      <c r="G229" s="105"/>
      <c r="H229" s="105"/>
      <c r="I229" s="105"/>
      <c r="J229" s="105"/>
      <c r="K229" s="105"/>
      <c r="L229" s="105"/>
      <c r="M229" s="116"/>
      <c r="N229" s="105"/>
      <c r="O229" s="105"/>
      <c r="P229" s="105"/>
      <c r="Q229" s="118"/>
    </row>
    <row r="230" spans="2:17" ht="30" customHeight="1" x14ac:dyDescent="0.3">
      <c r="B230" s="51">
        <v>226</v>
      </c>
      <c r="C230" s="105"/>
      <c r="D230" s="105"/>
      <c r="E230" s="105"/>
      <c r="F230" s="105"/>
      <c r="G230" s="105"/>
      <c r="H230" s="105"/>
      <c r="I230" s="105"/>
      <c r="J230" s="105"/>
      <c r="K230" s="105"/>
      <c r="L230" s="105"/>
      <c r="M230" s="116"/>
      <c r="N230" s="105"/>
      <c r="O230" s="105"/>
      <c r="P230" s="105"/>
      <c r="Q230" s="118"/>
    </row>
    <row r="231" spans="2:17" ht="30" customHeight="1" x14ac:dyDescent="0.3">
      <c r="B231" s="51">
        <v>227</v>
      </c>
      <c r="C231" s="105"/>
      <c r="D231" s="105"/>
      <c r="E231" s="105"/>
      <c r="F231" s="105"/>
      <c r="G231" s="105"/>
      <c r="H231" s="105"/>
      <c r="I231" s="105"/>
      <c r="J231" s="105"/>
      <c r="K231" s="105"/>
      <c r="L231" s="105"/>
      <c r="M231" s="116"/>
      <c r="N231" s="105"/>
      <c r="O231" s="105"/>
      <c r="P231" s="105"/>
      <c r="Q231" s="118"/>
    </row>
    <row r="232" spans="2:17" ht="30" customHeight="1" x14ac:dyDescent="0.3">
      <c r="B232" s="51">
        <v>228</v>
      </c>
      <c r="C232" s="105"/>
      <c r="D232" s="105"/>
      <c r="E232" s="105"/>
      <c r="F232" s="105"/>
      <c r="G232" s="105"/>
      <c r="H232" s="105"/>
      <c r="I232" s="105"/>
      <c r="J232" s="105"/>
      <c r="K232" s="105"/>
      <c r="L232" s="105"/>
      <c r="M232" s="116"/>
      <c r="N232" s="105"/>
      <c r="O232" s="105"/>
      <c r="P232" s="105"/>
      <c r="Q232" s="118"/>
    </row>
    <row r="233" spans="2:17" ht="30" customHeight="1" x14ac:dyDescent="0.3">
      <c r="B233" s="51">
        <v>229</v>
      </c>
      <c r="C233" s="105"/>
      <c r="D233" s="105"/>
      <c r="E233" s="105"/>
      <c r="F233" s="105"/>
      <c r="G233" s="105"/>
      <c r="H233" s="105"/>
      <c r="I233" s="105"/>
      <c r="J233" s="105"/>
      <c r="K233" s="105"/>
      <c r="L233" s="105"/>
      <c r="M233" s="116"/>
      <c r="N233" s="105"/>
      <c r="O233" s="105"/>
      <c r="P233" s="105"/>
      <c r="Q233" s="118"/>
    </row>
    <row r="234" spans="2:17" ht="30" customHeight="1" x14ac:dyDescent="0.3">
      <c r="B234" s="51">
        <v>230</v>
      </c>
      <c r="C234" s="105"/>
      <c r="D234" s="105"/>
      <c r="E234" s="105"/>
      <c r="F234" s="105"/>
      <c r="G234" s="105"/>
      <c r="H234" s="105"/>
      <c r="I234" s="105"/>
      <c r="J234" s="105"/>
      <c r="K234" s="105"/>
      <c r="L234" s="105"/>
      <c r="M234" s="116"/>
      <c r="N234" s="105"/>
      <c r="O234" s="105"/>
      <c r="P234" s="105"/>
      <c r="Q234" s="118"/>
    </row>
    <row r="235" spans="2:17" ht="30" customHeight="1" x14ac:dyDescent="0.3">
      <c r="B235" s="51">
        <v>231</v>
      </c>
      <c r="C235" s="105"/>
      <c r="D235" s="105"/>
      <c r="E235" s="105"/>
      <c r="F235" s="105"/>
      <c r="G235" s="105"/>
      <c r="H235" s="105"/>
      <c r="I235" s="105"/>
      <c r="J235" s="105"/>
      <c r="K235" s="105"/>
      <c r="L235" s="105"/>
      <c r="M235" s="116"/>
      <c r="N235" s="105"/>
      <c r="O235" s="105"/>
      <c r="P235" s="105"/>
      <c r="Q235" s="118"/>
    </row>
    <row r="236" spans="2:17" ht="30" customHeight="1" x14ac:dyDescent="0.3">
      <c r="B236" s="51">
        <v>232</v>
      </c>
      <c r="C236" s="105"/>
      <c r="D236" s="105"/>
      <c r="E236" s="105"/>
      <c r="F236" s="105"/>
      <c r="G236" s="105"/>
      <c r="H236" s="105"/>
      <c r="I236" s="105"/>
      <c r="J236" s="105"/>
      <c r="K236" s="105"/>
      <c r="L236" s="105"/>
      <c r="M236" s="116"/>
      <c r="N236" s="105"/>
      <c r="O236" s="105"/>
      <c r="P236" s="105"/>
      <c r="Q236" s="118"/>
    </row>
    <row r="237" spans="2:17" ht="30" customHeight="1" x14ac:dyDescent="0.3">
      <c r="B237" s="51">
        <v>233</v>
      </c>
      <c r="C237" s="105"/>
      <c r="D237" s="105"/>
      <c r="E237" s="105"/>
      <c r="F237" s="105"/>
      <c r="G237" s="105"/>
      <c r="H237" s="105"/>
      <c r="I237" s="105"/>
      <c r="J237" s="105"/>
      <c r="K237" s="105"/>
      <c r="L237" s="105"/>
      <c r="M237" s="116"/>
      <c r="N237" s="105"/>
      <c r="O237" s="105"/>
      <c r="P237" s="105"/>
      <c r="Q237" s="118"/>
    </row>
    <row r="238" spans="2:17" ht="30" customHeight="1" x14ac:dyDescent="0.3">
      <c r="B238" s="51">
        <v>234</v>
      </c>
      <c r="C238" s="105"/>
      <c r="D238" s="105"/>
      <c r="E238" s="105"/>
      <c r="F238" s="105"/>
      <c r="G238" s="105"/>
      <c r="H238" s="105"/>
      <c r="I238" s="105"/>
      <c r="J238" s="105"/>
      <c r="K238" s="105"/>
      <c r="L238" s="105"/>
      <c r="M238" s="116"/>
      <c r="N238" s="105"/>
      <c r="O238" s="105"/>
      <c r="P238" s="105"/>
      <c r="Q238" s="118"/>
    </row>
    <row r="239" spans="2:17" ht="30" customHeight="1" x14ac:dyDescent="0.3">
      <c r="B239" s="51">
        <v>235</v>
      </c>
      <c r="C239" s="105"/>
      <c r="D239" s="105"/>
      <c r="E239" s="105"/>
      <c r="F239" s="105"/>
      <c r="G239" s="105"/>
      <c r="H239" s="105"/>
      <c r="I239" s="105"/>
      <c r="J239" s="105"/>
      <c r="K239" s="105"/>
      <c r="L239" s="105"/>
      <c r="M239" s="116"/>
      <c r="N239" s="105"/>
      <c r="O239" s="105"/>
      <c r="P239" s="105"/>
      <c r="Q239" s="118"/>
    </row>
    <row r="240" spans="2:17" ht="30" customHeight="1" x14ac:dyDescent="0.3">
      <c r="B240" s="51">
        <v>236</v>
      </c>
      <c r="C240" s="105"/>
      <c r="D240" s="105"/>
      <c r="E240" s="105"/>
      <c r="F240" s="105"/>
      <c r="G240" s="105"/>
      <c r="H240" s="105"/>
      <c r="I240" s="105"/>
      <c r="J240" s="105"/>
      <c r="K240" s="105"/>
      <c r="L240" s="105"/>
      <c r="M240" s="116"/>
      <c r="N240" s="105"/>
      <c r="O240" s="105"/>
      <c r="P240" s="105"/>
      <c r="Q240" s="118"/>
    </row>
    <row r="241" spans="2:17" ht="30" customHeight="1" x14ac:dyDescent="0.3">
      <c r="B241" s="51">
        <v>237</v>
      </c>
      <c r="C241" s="105"/>
      <c r="D241" s="105"/>
      <c r="E241" s="105"/>
      <c r="F241" s="105"/>
      <c r="G241" s="105"/>
      <c r="H241" s="105"/>
      <c r="I241" s="105"/>
      <c r="J241" s="105"/>
      <c r="K241" s="105"/>
      <c r="L241" s="105"/>
      <c r="M241" s="116"/>
      <c r="N241" s="105"/>
      <c r="O241" s="105"/>
      <c r="P241" s="105"/>
      <c r="Q241" s="118"/>
    </row>
    <row r="242" spans="2:17" ht="30" customHeight="1" x14ac:dyDescent="0.3">
      <c r="B242" s="51">
        <v>238</v>
      </c>
      <c r="C242" s="105"/>
      <c r="D242" s="105"/>
      <c r="E242" s="105"/>
      <c r="F242" s="105"/>
      <c r="G242" s="105"/>
      <c r="H242" s="105"/>
      <c r="I242" s="105"/>
      <c r="J242" s="105"/>
      <c r="K242" s="105"/>
      <c r="L242" s="105"/>
      <c r="M242" s="116"/>
      <c r="N242" s="105"/>
      <c r="O242" s="105"/>
      <c r="P242" s="105"/>
      <c r="Q242" s="118"/>
    </row>
    <row r="243" spans="2:17" ht="30" customHeight="1" x14ac:dyDescent="0.3">
      <c r="B243" s="51">
        <v>239</v>
      </c>
      <c r="C243" s="105"/>
      <c r="D243" s="105"/>
      <c r="E243" s="105"/>
      <c r="F243" s="105"/>
      <c r="G243" s="105"/>
      <c r="H243" s="105"/>
      <c r="I243" s="105"/>
      <c r="J243" s="105"/>
      <c r="K243" s="105"/>
      <c r="L243" s="105"/>
      <c r="M243" s="116"/>
      <c r="N243" s="105"/>
      <c r="O243" s="105"/>
      <c r="P243" s="105"/>
      <c r="Q243" s="118"/>
    </row>
    <row r="244" spans="2:17" ht="30" customHeight="1" x14ac:dyDescent="0.3">
      <c r="B244" s="51">
        <v>240</v>
      </c>
      <c r="C244" s="105"/>
      <c r="D244" s="105"/>
      <c r="E244" s="105"/>
      <c r="F244" s="105"/>
      <c r="G244" s="105"/>
      <c r="H244" s="105"/>
      <c r="I244" s="105"/>
      <c r="J244" s="105"/>
      <c r="K244" s="105"/>
      <c r="L244" s="105"/>
      <c r="M244" s="116"/>
      <c r="N244" s="105"/>
      <c r="O244" s="105"/>
      <c r="P244" s="105"/>
      <c r="Q244" s="118"/>
    </row>
    <row r="245" spans="2:17" ht="30" customHeight="1" x14ac:dyDescent="0.3">
      <c r="B245" s="51">
        <v>241</v>
      </c>
      <c r="C245" s="105"/>
      <c r="D245" s="105"/>
      <c r="E245" s="105"/>
      <c r="F245" s="105"/>
      <c r="G245" s="105"/>
      <c r="H245" s="105"/>
      <c r="I245" s="105"/>
      <c r="J245" s="105"/>
      <c r="K245" s="105"/>
      <c r="L245" s="105"/>
      <c r="M245" s="116"/>
      <c r="N245" s="105"/>
      <c r="O245" s="105"/>
      <c r="P245" s="105"/>
      <c r="Q245" s="118"/>
    </row>
    <row r="246" spans="2:17" ht="30" customHeight="1" x14ac:dyDescent="0.3">
      <c r="B246" s="51">
        <v>242</v>
      </c>
      <c r="C246" s="105"/>
      <c r="D246" s="105"/>
      <c r="E246" s="105"/>
      <c r="F246" s="105"/>
      <c r="G246" s="105"/>
      <c r="H246" s="105"/>
      <c r="I246" s="105"/>
      <c r="J246" s="105"/>
      <c r="K246" s="105"/>
      <c r="L246" s="105"/>
      <c r="M246" s="116"/>
      <c r="N246" s="105"/>
      <c r="O246" s="105"/>
      <c r="P246" s="105"/>
      <c r="Q246" s="118"/>
    </row>
    <row r="247" spans="2:17" ht="30" customHeight="1" x14ac:dyDescent="0.3">
      <c r="B247" s="51">
        <v>243</v>
      </c>
      <c r="C247" s="105"/>
      <c r="D247" s="105"/>
      <c r="E247" s="105"/>
      <c r="F247" s="105"/>
      <c r="G247" s="105"/>
      <c r="H247" s="105"/>
      <c r="I247" s="105"/>
      <c r="J247" s="105"/>
      <c r="K247" s="105"/>
      <c r="L247" s="105"/>
      <c r="M247" s="116"/>
      <c r="N247" s="105"/>
      <c r="O247" s="105"/>
      <c r="P247" s="105"/>
      <c r="Q247" s="118"/>
    </row>
    <row r="248" spans="2:17" ht="30" customHeight="1" x14ac:dyDescent="0.3">
      <c r="B248" s="51">
        <v>244</v>
      </c>
      <c r="C248" s="105"/>
      <c r="D248" s="105"/>
      <c r="E248" s="105"/>
      <c r="F248" s="105"/>
      <c r="G248" s="105"/>
      <c r="H248" s="105"/>
      <c r="I248" s="105"/>
      <c r="J248" s="105"/>
      <c r="K248" s="105"/>
      <c r="L248" s="105"/>
      <c r="M248" s="116"/>
      <c r="N248" s="105"/>
      <c r="O248" s="105"/>
      <c r="P248" s="105"/>
      <c r="Q248" s="118"/>
    </row>
    <row r="249" spans="2:17" ht="30" customHeight="1" x14ac:dyDescent="0.3">
      <c r="B249" s="51">
        <v>245</v>
      </c>
      <c r="C249" s="105"/>
      <c r="D249" s="105"/>
      <c r="E249" s="105"/>
      <c r="F249" s="105"/>
      <c r="G249" s="105"/>
      <c r="H249" s="105"/>
      <c r="I249" s="105"/>
      <c r="J249" s="105"/>
      <c r="K249" s="105"/>
      <c r="L249" s="105"/>
      <c r="M249" s="116"/>
      <c r="N249" s="105"/>
      <c r="O249" s="105"/>
      <c r="P249" s="105"/>
      <c r="Q249" s="118"/>
    </row>
    <row r="250" spans="2:17" ht="30" customHeight="1" x14ac:dyDescent="0.3">
      <c r="B250" s="51">
        <v>246</v>
      </c>
      <c r="C250" s="105"/>
      <c r="D250" s="105"/>
      <c r="E250" s="105"/>
      <c r="F250" s="105"/>
      <c r="G250" s="105"/>
      <c r="H250" s="105"/>
      <c r="I250" s="105"/>
      <c r="J250" s="105"/>
      <c r="K250" s="105"/>
      <c r="L250" s="105"/>
      <c r="M250" s="116"/>
      <c r="N250" s="105"/>
      <c r="O250" s="105"/>
      <c r="P250" s="105"/>
      <c r="Q250" s="118"/>
    </row>
    <row r="251" spans="2:17" ht="30" customHeight="1" x14ac:dyDescent="0.3">
      <c r="B251" s="51">
        <v>247</v>
      </c>
      <c r="C251" s="105"/>
      <c r="D251" s="105"/>
      <c r="E251" s="105"/>
      <c r="F251" s="105"/>
      <c r="G251" s="105"/>
      <c r="H251" s="105"/>
      <c r="I251" s="105"/>
      <c r="J251" s="105"/>
      <c r="K251" s="105"/>
      <c r="L251" s="105"/>
      <c r="M251" s="116"/>
      <c r="N251" s="105"/>
      <c r="O251" s="105"/>
      <c r="P251" s="105"/>
      <c r="Q251" s="118"/>
    </row>
    <row r="252" spans="2:17" ht="30" customHeight="1" x14ac:dyDescent="0.3">
      <c r="B252" s="51">
        <v>248</v>
      </c>
      <c r="C252" s="105"/>
      <c r="D252" s="105"/>
      <c r="E252" s="105"/>
      <c r="F252" s="105"/>
      <c r="G252" s="105"/>
      <c r="H252" s="105"/>
      <c r="I252" s="105"/>
      <c r="J252" s="105"/>
      <c r="K252" s="105"/>
      <c r="L252" s="105"/>
      <c r="M252" s="116"/>
      <c r="N252" s="105"/>
      <c r="O252" s="105"/>
      <c r="P252" s="105"/>
      <c r="Q252" s="118"/>
    </row>
    <row r="253" spans="2:17" ht="30" customHeight="1" x14ac:dyDescent="0.3">
      <c r="B253" s="51">
        <v>249</v>
      </c>
      <c r="C253" s="105"/>
      <c r="D253" s="105"/>
      <c r="E253" s="105"/>
      <c r="F253" s="105"/>
      <c r="G253" s="105"/>
      <c r="H253" s="105"/>
      <c r="I253" s="105"/>
      <c r="J253" s="105"/>
      <c r="K253" s="105"/>
      <c r="L253" s="105"/>
      <c r="M253" s="116"/>
      <c r="N253" s="105"/>
      <c r="O253" s="105"/>
      <c r="P253" s="105"/>
      <c r="Q253" s="118"/>
    </row>
    <row r="254" spans="2:17" ht="30" customHeight="1" x14ac:dyDescent="0.3">
      <c r="B254" s="51">
        <v>250</v>
      </c>
      <c r="C254" s="105"/>
      <c r="D254" s="105"/>
      <c r="E254" s="105"/>
      <c r="F254" s="105"/>
      <c r="G254" s="105"/>
      <c r="H254" s="105"/>
      <c r="I254" s="105"/>
      <c r="J254" s="105"/>
      <c r="K254" s="105"/>
      <c r="L254" s="105"/>
      <c r="M254" s="116"/>
      <c r="N254" s="105"/>
      <c r="O254" s="105"/>
      <c r="P254" s="105"/>
      <c r="Q254" s="118"/>
    </row>
    <row r="255" spans="2:17" ht="30" customHeight="1" x14ac:dyDescent="0.3">
      <c r="B255" s="51">
        <v>251</v>
      </c>
      <c r="C255" s="105"/>
      <c r="D255" s="105"/>
      <c r="E255" s="105"/>
      <c r="F255" s="105"/>
      <c r="G255" s="105"/>
      <c r="H255" s="105"/>
      <c r="I255" s="105"/>
      <c r="J255" s="105"/>
      <c r="K255" s="105"/>
      <c r="L255" s="105"/>
      <c r="M255" s="116"/>
      <c r="N255" s="105"/>
      <c r="O255" s="105"/>
      <c r="P255" s="105"/>
      <c r="Q255" s="118"/>
    </row>
    <row r="256" spans="2:17" ht="30" customHeight="1" x14ac:dyDescent="0.3">
      <c r="B256" s="51">
        <v>252</v>
      </c>
      <c r="C256" s="105"/>
      <c r="D256" s="105"/>
      <c r="E256" s="105"/>
      <c r="F256" s="105"/>
      <c r="G256" s="105"/>
      <c r="H256" s="105"/>
      <c r="I256" s="105"/>
      <c r="J256" s="105"/>
      <c r="K256" s="105"/>
      <c r="L256" s="105"/>
      <c r="M256" s="116"/>
      <c r="N256" s="105"/>
      <c r="O256" s="105"/>
      <c r="P256" s="105"/>
      <c r="Q256" s="118"/>
    </row>
    <row r="257" spans="2:17" ht="30" customHeight="1" x14ac:dyDescent="0.3">
      <c r="B257" s="51">
        <v>253</v>
      </c>
      <c r="C257" s="105"/>
      <c r="D257" s="105"/>
      <c r="E257" s="105"/>
      <c r="F257" s="105"/>
      <c r="G257" s="105"/>
      <c r="H257" s="105"/>
      <c r="I257" s="105"/>
      <c r="J257" s="105"/>
      <c r="K257" s="105"/>
      <c r="L257" s="105"/>
      <c r="M257" s="116"/>
      <c r="N257" s="105"/>
      <c r="O257" s="105"/>
      <c r="P257" s="105"/>
      <c r="Q257" s="118"/>
    </row>
    <row r="258" spans="2:17" ht="30" customHeight="1" x14ac:dyDescent="0.3">
      <c r="B258" s="51">
        <v>254</v>
      </c>
      <c r="C258" s="105"/>
      <c r="D258" s="105"/>
      <c r="E258" s="105"/>
      <c r="F258" s="105"/>
      <c r="G258" s="105"/>
      <c r="H258" s="105"/>
      <c r="I258" s="105"/>
      <c r="J258" s="105"/>
      <c r="K258" s="105"/>
      <c r="L258" s="105"/>
      <c r="M258" s="116"/>
      <c r="N258" s="105"/>
      <c r="O258" s="105"/>
      <c r="P258" s="105"/>
      <c r="Q258" s="118"/>
    </row>
    <row r="259" spans="2:17" ht="30" customHeight="1" x14ac:dyDescent="0.3">
      <c r="B259" s="51">
        <v>255</v>
      </c>
      <c r="C259" s="105"/>
      <c r="D259" s="105"/>
      <c r="E259" s="105"/>
      <c r="F259" s="105"/>
      <c r="G259" s="105"/>
      <c r="H259" s="105"/>
      <c r="I259" s="105"/>
      <c r="J259" s="105"/>
      <c r="K259" s="105"/>
      <c r="L259" s="105"/>
      <c r="M259" s="116"/>
      <c r="N259" s="105"/>
      <c r="O259" s="105"/>
      <c r="P259" s="105"/>
      <c r="Q259" s="118"/>
    </row>
    <row r="260" spans="2:17" ht="30" customHeight="1" x14ac:dyDescent="0.3">
      <c r="B260" s="51">
        <v>256</v>
      </c>
      <c r="C260" s="105"/>
      <c r="D260" s="105"/>
      <c r="E260" s="105"/>
      <c r="F260" s="105"/>
      <c r="G260" s="105"/>
      <c r="H260" s="105"/>
      <c r="I260" s="105"/>
      <c r="J260" s="105"/>
      <c r="K260" s="105"/>
      <c r="L260" s="105"/>
      <c r="M260" s="116"/>
      <c r="N260" s="105"/>
      <c r="O260" s="105"/>
      <c r="P260" s="105"/>
      <c r="Q260" s="118"/>
    </row>
    <row r="261" spans="2:17" ht="30" customHeight="1" x14ac:dyDescent="0.3">
      <c r="B261" s="51">
        <v>257</v>
      </c>
      <c r="C261" s="105"/>
      <c r="D261" s="105"/>
      <c r="E261" s="105"/>
      <c r="F261" s="105"/>
      <c r="G261" s="105"/>
      <c r="H261" s="105"/>
      <c r="I261" s="105"/>
      <c r="J261" s="105"/>
      <c r="K261" s="105"/>
      <c r="L261" s="105"/>
      <c r="M261" s="116"/>
      <c r="N261" s="105"/>
      <c r="O261" s="105"/>
      <c r="P261" s="105"/>
      <c r="Q261" s="118"/>
    </row>
    <row r="262" spans="2:17" ht="30" customHeight="1" x14ac:dyDescent="0.3">
      <c r="B262" s="51">
        <v>258</v>
      </c>
      <c r="C262" s="105"/>
      <c r="D262" s="105"/>
      <c r="E262" s="105"/>
      <c r="F262" s="105"/>
      <c r="G262" s="105"/>
      <c r="H262" s="105"/>
      <c r="I262" s="105"/>
      <c r="J262" s="105"/>
      <c r="K262" s="105"/>
      <c r="L262" s="105"/>
      <c r="M262" s="116"/>
      <c r="N262" s="105"/>
      <c r="O262" s="105"/>
      <c r="P262" s="105"/>
      <c r="Q262" s="118"/>
    </row>
    <row r="263" spans="2:17" ht="30" customHeight="1" x14ac:dyDescent="0.3">
      <c r="B263" s="51">
        <v>259</v>
      </c>
      <c r="C263" s="105"/>
      <c r="D263" s="105"/>
      <c r="E263" s="105"/>
      <c r="F263" s="105"/>
      <c r="G263" s="105"/>
      <c r="H263" s="105"/>
      <c r="I263" s="105"/>
      <c r="J263" s="105"/>
      <c r="K263" s="105"/>
      <c r="L263" s="105"/>
      <c r="M263" s="116"/>
      <c r="N263" s="105"/>
      <c r="O263" s="105"/>
      <c r="P263" s="105"/>
      <c r="Q263" s="118"/>
    </row>
    <row r="264" spans="2:17" ht="30" customHeight="1" x14ac:dyDescent="0.3">
      <c r="B264" s="51">
        <v>260</v>
      </c>
      <c r="C264" s="105"/>
      <c r="D264" s="105"/>
      <c r="E264" s="105"/>
      <c r="F264" s="105"/>
      <c r="G264" s="105"/>
      <c r="H264" s="105"/>
      <c r="I264" s="105"/>
      <c r="J264" s="105"/>
      <c r="K264" s="105"/>
      <c r="L264" s="105"/>
      <c r="M264" s="116"/>
      <c r="N264" s="105"/>
      <c r="O264" s="105"/>
      <c r="P264" s="105"/>
      <c r="Q264" s="118"/>
    </row>
    <row r="265" spans="2:17" ht="30" customHeight="1" x14ac:dyDescent="0.3">
      <c r="B265" s="51">
        <v>261</v>
      </c>
      <c r="C265" s="105"/>
      <c r="D265" s="105"/>
      <c r="E265" s="105"/>
      <c r="F265" s="105"/>
      <c r="G265" s="105"/>
      <c r="H265" s="105"/>
      <c r="I265" s="105"/>
      <c r="J265" s="105"/>
      <c r="K265" s="105"/>
      <c r="L265" s="105"/>
      <c r="M265" s="116"/>
      <c r="N265" s="105"/>
      <c r="O265" s="105"/>
      <c r="P265" s="105"/>
      <c r="Q265" s="118"/>
    </row>
    <row r="266" spans="2:17" ht="30" customHeight="1" x14ac:dyDescent="0.3">
      <c r="B266" s="51">
        <v>262</v>
      </c>
      <c r="C266" s="105"/>
      <c r="D266" s="105"/>
      <c r="E266" s="105"/>
      <c r="F266" s="105"/>
      <c r="G266" s="105"/>
      <c r="H266" s="105"/>
      <c r="I266" s="105"/>
      <c r="J266" s="105"/>
      <c r="K266" s="105"/>
      <c r="L266" s="105"/>
      <c r="M266" s="116"/>
      <c r="N266" s="105"/>
      <c r="O266" s="105"/>
      <c r="P266" s="105"/>
      <c r="Q266" s="118"/>
    </row>
    <row r="267" spans="2:17" ht="30" customHeight="1" x14ac:dyDescent="0.3">
      <c r="B267" s="51">
        <v>263</v>
      </c>
      <c r="C267" s="105"/>
      <c r="D267" s="105"/>
      <c r="E267" s="105"/>
      <c r="F267" s="105"/>
      <c r="G267" s="105"/>
      <c r="H267" s="105"/>
      <c r="I267" s="105"/>
      <c r="J267" s="105"/>
      <c r="K267" s="105"/>
      <c r="L267" s="105"/>
      <c r="M267" s="116"/>
      <c r="N267" s="105"/>
      <c r="O267" s="105"/>
      <c r="P267" s="105"/>
      <c r="Q267" s="118"/>
    </row>
    <row r="268" spans="2:17" ht="30" customHeight="1" x14ac:dyDescent="0.3">
      <c r="B268" s="51">
        <v>264</v>
      </c>
      <c r="C268" s="105"/>
      <c r="D268" s="105"/>
      <c r="E268" s="105"/>
      <c r="F268" s="105"/>
      <c r="G268" s="105"/>
      <c r="H268" s="105"/>
      <c r="I268" s="105"/>
      <c r="J268" s="105"/>
      <c r="K268" s="105"/>
      <c r="L268" s="105"/>
      <c r="M268" s="116"/>
      <c r="N268" s="105"/>
      <c r="O268" s="105"/>
      <c r="P268" s="105"/>
      <c r="Q268" s="118"/>
    </row>
    <row r="269" spans="2:17" ht="30" customHeight="1" x14ac:dyDescent="0.3">
      <c r="B269" s="51">
        <v>265</v>
      </c>
      <c r="C269" s="105"/>
      <c r="D269" s="105"/>
      <c r="E269" s="105"/>
      <c r="F269" s="105"/>
      <c r="G269" s="105"/>
      <c r="H269" s="105"/>
      <c r="I269" s="105"/>
      <c r="J269" s="105"/>
      <c r="K269" s="105"/>
      <c r="L269" s="105"/>
      <c r="M269" s="116"/>
      <c r="N269" s="105"/>
      <c r="O269" s="105"/>
      <c r="P269" s="105"/>
      <c r="Q269" s="118"/>
    </row>
    <row r="270" spans="2:17" ht="30" customHeight="1" x14ac:dyDescent="0.3">
      <c r="B270" s="51">
        <v>266</v>
      </c>
      <c r="C270" s="105"/>
      <c r="D270" s="105"/>
      <c r="E270" s="105"/>
      <c r="F270" s="105"/>
      <c r="G270" s="105"/>
      <c r="H270" s="105"/>
      <c r="I270" s="105"/>
      <c r="J270" s="105"/>
      <c r="K270" s="105"/>
      <c r="L270" s="105"/>
      <c r="M270" s="116"/>
      <c r="N270" s="105"/>
      <c r="O270" s="105"/>
      <c r="P270" s="105"/>
      <c r="Q270" s="118"/>
    </row>
    <row r="271" spans="2:17" ht="30" customHeight="1" x14ac:dyDescent="0.3">
      <c r="B271" s="51">
        <v>267</v>
      </c>
      <c r="C271" s="105"/>
      <c r="D271" s="105"/>
      <c r="E271" s="105"/>
      <c r="F271" s="105"/>
      <c r="G271" s="105"/>
      <c r="H271" s="105"/>
      <c r="I271" s="105"/>
      <c r="J271" s="105"/>
      <c r="K271" s="105"/>
      <c r="L271" s="105"/>
      <c r="M271" s="116"/>
      <c r="N271" s="105"/>
      <c r="O271" s="105"/>
      <c r="P271" s="105"/>
      <c r="Q271" s="118"/>
    </row>
    <row r="272" spans="2:17" ht="30" customHeight="1" x14ac:dyDescent="0.3">
      <c r="B272" s="51">
        <v>268</v>
      </c>
      <c r="C272" s="105"/>
      <c r="D272" s="105"/>
      <c r="E272" s="105"/>
      <c r="F272" s="105"/>
      <c r="G272" s="105"/>
      <c r="H272" s="105"/>
      <c r="I272" s="105"/>
      <c r="J272" s="105"/>
      <c r="K272" s="105"/>
      <c r="L272" s="105"/>
      <c r="M272" s="116"/>
      <c r="N272" s="105"/>
      <c r="O272" s="105"/>
      <c r="P272" s="105"/>
      <c r="Q272" s="118"/>
    </row>
    <row r="273" spans="2:17" ht="30" customHeight="1" x14ac:dyDescent="0.3">
      <c r="B273" s="51">
        <v>269</v>
      </c>
      <c r="C273" s="105"/>
      <c r="D273" s="105"/>
      <c r="E273" s="105"/>
      <c r="F273" s="105"/>
      <c r="G273" s="105"/>
      <c r="H273" s="105"/>
      <c r="I273" s="105"/>
      <c r="J273" s="105"/>
      <c r="K273" s="105"/>
      <c r="L273" s="105"/>
      <c r="M273" s="116"/>
      <c r="N273" s="105"/>
      <c r="O273" s="105"/>
      <c r="P273" s="105"/>
      <c r="Q273" s="118"/>
    </row>
    <row r="274" spans="2:17" ht="30" customHeight="1" x14ac:dyDescent="0.3">
      <c r="B274" s="51">
        <v>270</v>
      </c>
      <c r="C274" s="105"/>
      <c r="D274" s="105"/>
      <c r="E274" s="105"/>
      <c r="F274" s="105"/>
      <c r="G274" s="105"/>
      <c r="H274" s="105"/>
      <c r="I274" s="105"/>
      <c r="J274" s="105"/>
      <c r="K274" s="105"/>
      <c r="L274" s="105"/>
      <c r="M274" s="116"/>
      <c r="N274" s="105"/>
      <c r="O274" s="105"/>
      <c r="P274" s="105"/>
      <c r="Q274" s="118"/>
    </row>
    <row r="275" spans="2:17" ht="30" customHeight="1" x14ac:dyDescent="0.3">
      <c r="B275" s="51">
        <v>271</v>
      </c>
      <c r="C275" s="105"/>
      <c r="D275" s="105"/>
      <c r="E275" s="105"/>
      <c r="F275" s="105"/>
      <c r="G275" s="105"/>
      <c r="H275" s="105"/>
      <c r="I275" s="105"/>
      <c r="J275" s="105"/>
      <c r="K275" s="105"/>
      <c r="L275" s="105"/>
      <c r="M275" s="116"/>
      <c r="N275" s="105"/>
      <c r="O275" s="105"/>
      <c r="P275" s="105"/>
      <c r="Q275" s="118"/>
    </row>
    <row r="276" spans="2:17" ht="30" customHeight="1" x14ac:dyDescent="0.3">
      <c r="B276" s="51">
        <v>272</v>
      </c>
      <c r="C276" s="105"/>
      <c r="D276" s="105"/>
      <c r="E276" s="105"/>
      <c r="F276" s="105"/>
      <c r="G276" s="105"/>
      <c r="H276" s="105"/>
      <c r="I276" s="105"/>
      <c r="J276" s="105"/>
      <c r="K276" s="105"/>
      <c r="L276" s="105"/>
      <c r="M276" s="116"/>
      <c r="N276" s="105"/>
      <c r="O276" s="105"/>
      <c r="P276" s="105"/>
      <c r="Q276" s="118"/>
    </row>
    <row r="277" spans="2:17" ht="30" customHeight="1" x14ac:dyDescent="0.3">
      <c r="B277" s="51">
        <v>273</v>
      </c>
      <c r="C277" s="105"/>
      <c r="D277" s="105"/>
      <c r="E277" s="105"/>
      <c r="F277" s="105"/>
      <c r="G277" s="105"/>
      <c r="H277" s="105"/>
      <c r="I277" s="105"/>
      <c r="J277" s="105"/>
      <c r="K277" s="105"/>
      <c r="L277" s="105"/>
      <c r="M277" s="116"/>
      <c r="N277" s="105"/>
      <c r="O277" s="105"/>
      <c r="P277" s="105"/>
      <c r="Q277" s="118"/>
    </row>
    <row r="278" spans="2:17" ht="30" customHeight="1" x14ac:dyDescent="0.3">
      <c r="B278" s="51">
        <v>274</v>
      </c>
      <c r="C278" s="105"/>
      <c r="D278" s="105"/>
      <c r="E278" s="105"/>
      <c r="F278" s="105"/>
      <c r="G278" s="105"/>
      <c r="H278" s="105"/>
      <c r="I278" s="105"/>
      <c r="J278" s="105"/>
      <c r="K278" s="105"/>
      <c r="L278" s="105"/>
      <c r="M278" s="116"/>
      <c r="N278" s="105"/>
      <c r="O278" s="105"/>
      <c r="P278" s="105"/>
      <c r="Q278" s="118"/>
    </row>
    <row r="279" spans="2:17" ht="30" customHeight="1" x14ac:dyDescent="0.3">
      <c r="B279" s="51">
        <v>275</v>
      </c>
      <c r="C279" s="105"/>
      <c r="D279" s="105"/>
      <c r="E279" s="105"/>
      <c r="F279" s="105"/>
      <c r="G279" s="105"/>
      <c r="H279" s="105"/>
      <c r="I279" s="105"/>
      <c r="J279" s="105"/>
      <c r="K279" s="105"/>
      <c r="L279" s="105"/>
      <c r="M279" s="116"/>
      <c r="N279" s="105"/>
      <c r="O279" s="105"/>
      <c r="P279" s="105"/>
      <c r="Q279" s="118"/>
    </row>
    <row r="280" spans="2:17" ht="30" customHeight="1" x14ac:dyDescent="0.3">
      <c r="B280" s="51">
        <v>276</v>
      </c>
      <c r="C280" s="105"/>
      <c r="D280" s="105"/>
      <c r="E280" s="105"/>
      <c r="F280" s="105"/>
      <c r="G280" s="105"/>
      <c r="H280" s="105"/>
      <c r="I280" s="105"/>
      <c r="J280" s="105"/>
      <c r="K280" s="105"/>
      <c r="L280" s="105"/>
      <c r="M280" s="116"/>
      <c r="N280" s="105"/>
      <c r="O280" s="105"/>
      <c r="P280" s="105"/>
      <c r="Q280" s="118"/>
    </row>
    <row r="281" spans="2:17" ht="30" customHeight="1" x14ac:dyDescent="0.3">
      <c r="B281" s="51">
        <v>277</v>
      </c>
      <c r="C281" s="105"/>
      <c r="D281" s="105"/>
      <c r="E281" s="105"/>
      <c r="F281" s="105"/>
      <c r="G281" s="105"/>
      <c r="H281" s="105"/>
      <c r="I281" s="105"/>
      <c r="J281" s="105"/>
      <c r="K281" s="105"/>
      <c r="L281" s="105"/>
      <c r="M281" s="116"/>
      <c r="N281" s="105"/>
      <c r="O281" s="105"/>
      <c r="P281" s="105"/>
      <c r="Q281" s="118"/>
    </row>
    <row r="282" spans="2:17" ht="30" customHeight="1" x14ac:dyDescent="0.3">
      <c r="B282" s="51">
        <v>278</v>
      </c>
      <c r="C282" s="105"/>
      <c r="D282" s="105"/>
      <c r="E282" s="105"/>
      <c r="F282" s="105"/>
      <c r="G282" s="105"/>
      <c r="H282" s="105"/>
      <c r="I282" s="105"/>
      <c r="J282" s="105"/>
      <c r="K282" s="105"/>
      <c r="L282" s="105"/>
      <c r="M282" s="116"/>
      <c r="N282" s="105"/>
      <c r="O282" s="105"/>
      <c r="P282" s="105"/>
      <c r="Q282" s="118"/>
    </row>
    <row r="283" spans="2:17" ht="30" customHeight="1" x14ac:dyDescent="0.3">
      <c r="B283" s="51">
        <v>279</v>
      </c>
      <c r="C283" s="105"/>
      <c r="D283" s="105"/>
      <c r="E283" s="105"/>
      <c r="F283" s="105"/>
      <c r="G283" s="105"/>
      <c r="H283" s="105"/>
      <c r="I283" s="105"/>
      <c r="J283" s="105"/>
      <c r="K283" s="105"/>
      <c r="L283" s="105"/>
      <c r="M283" s="116"/>
      <c r="N283" s="105"/>
      <c r="O283" s="105"/>
      <c r="P283" s="105"/>
      <c r="Q283" s="118"/>
    </row>
    <row r="284" spans="2:17" ht="30" customHeight="1" x14ac:dyDescent="0.3">
      <c r="B284" s="51">
        <v>280</v>
      </c>
      <c r="C284" s="105"/>
      <c r="D284" s="105"/>
      <c r="E284" s="105"/>
      <c r="F284" s="105"/>
      <c r="G284" s="105"/>
      <c r="H284" s="105"/>
      <c r="I284" s="105"/>
      <c r="J284" s="105"/>
      <c r="K284" s="105"/>
      <c r="L284" s="105"/>
      <c r="M284" s="116"/>
      <c r="N284" s="105"/>
      <c r="O284" s="105"/>
      <c r="P284" s="105"/>
      <c r="Q284" s="118"/>
    </row>
    <row r="285" spans="2:17" ht="30" customHeight="1" x14ac:dyDescent="0.3">
      <c r="B285" s="51">
        <v>281</v>
      </c>
      <c r="C285" s="105"/>
      <c r="D285" s="105"/>
      <c r="E285" s="105"/>
      <c r="F285" s="105"/>
      <c r="G285" s="105"/>
      <c r="H285" s="105"/>
      <c r="I285" s="105"/>
      <c r="J285" s="105"/>
      <c r="K285" s="105"/>
      <c r="L285" s="105"/>
      <c r="M285" s="116"/>
      <c r="N285" s="105"/>
      <c r="O285" s="105"/>
      <c r="P285" s="105"/>
      <c r="Q285" s="118"/>
    </row>
    <row r="286" spans="2:17" ht="30" customHeight="1" x14ac:dyDescent="0.3">
      <c r="B286" s="51">
        <v>282</v>
      </c>
      <c r="C286" s="105"/>
      <c r="D286" s="105"/>
      <c r="E286" s="105"/>
      <c r="F286" s="105"/>
      <c r="G286" s="105"/>
      <c r="H286" s="105"/>
      <c r="I286" s="105"/>
      <c r="J286" s="105"/>
      <c r="K286" s="105"/>
      <c r="L286" s="105"/>
      <c r="M286" s="116"/>
      <c r="N286" s="105"/>
      <c r="O286" s="105"/>
      <c r="P286" s="105"/>
      <c r="Q286" s="118"/>
    </row>
    <row r="287" spans="2:17" ht="30" customHeight="1" x14ac:dyDescent="0.3">
      <c r="B287" s="51">
        <v>283</v>
      </c>
      <c r="C287" s="105"/>
      <c r="D287" s="105"/>
      <c r="E287" s="105"/>
      <c r="F287" s="105"/>
      <c r="G287" s="105"/>
      <c r="H287" s="105"/>
      <c r="I287" s="105"/>
      <c r="J287" s="105"/>
      <c r="K287" s="105"/>
      <c r="L287" s="105"/>
      <c r="M287" s="116"/>
      <c r="N287" s="105"/>
      <c r="O287" s="105"/>
      <c r="P287" s="105"/>
      <c r="Q287" s="118"/>
    </row>
    <row r="288" spans="2:17" ht="30" customHeight="1" x14ac:dyDescent="0.3">
      <c r="B288" s="51">
        <v>284</v>
      </c>
      <c r="C288" s="105"/>
      <c r="D288" s="105"/>
      <c r="E288" s="105"/>
      <c r="F288" s="105"/>
      <c r="G288" s="105"/>
      <c r="H288" s="105"/>
      <c r="I288" s="105"/>
      <c r="J288" s="105"/>
      <c r="K288" s="105"/>
      <c r="L288" s="105"/>
      <c r="M288" s="116"/>
      <c r="N288" s="105"/>
      <c r="O288" s="105"/>
      <c r="P288" s="105"/>
      <c r="Q288" s="118"/>
    </row>
    <row r="289" spans="2:17" ht="30" customHeight="1" x14ac:dyDescent="0.3">
      <c r="B289" s="51">
        <v>285</v>
      </c>
      <c r="C289" s="105"/>
      <c r="D289" s="105"/>
      <c r="E289" s="105"/>
      <c r="F289" s="105"/>
      <c r="G289" s="105"/>
      <c r="H289" s="105"/>
      <c r="I289" s="105"/>
      <c r="J289" s="105"/>
      <c r="K289" s="105"/>
      <c r="L289" s="105"/>
      <c r="M289" s="116"/>
      <c r="N289" s="105"/>
      <c r="O289" s="105"/>
      <c r="P289" s="105"/>
      <c r="Q289" s="118"/>
    </row>
    <row r="290" spans="2:17" ht="30" customHeight="1" x14ac:dyDescent="0.3">
      <c r="B290" s="51">
        <v>286</v>
      </c>
      <c r="C290" s="105"/>
      <c r="D290" s="105"/>
      <c r="E290" s="105"/>
      <c r="F290" s="105"/>
      <c r="G290" s="105"/>
      <c r="H290" s="105"/>
      <c r="I290" s="105"/>
      <c r="J290" s="105"/>
      <c r="K290" s="105"/>
      <c r="L290" s="105"/>
      <c r="M290" s="116"/>
      <c r="N290" s="105"/>
      <c r="O290" s="105"/>
      <c r="P290" s="105"/>
      <c r="Q290" s="118"/>
    </row>
    <row r="291" spans="2:17" ht="30" customHeight="1" x14ac:dyDescent="0.3">
      <c r="B291" s="51">
        <v>287</v>
      </c>
      <c r="C291" s="105"/>
      <c r="D291" s="105"/>
      <c r="E291" s="105"/>
      <c r="F291" s="105"/>
      <c r="G291" s="105"/>
      <c r="H291" s="105"/>
      <c r="I291" s="105"/>
      <c r="J291" s="105"/>
      <c r="K291" s="105"/>
      <c r="L291" s="105"/>
      <c r="M291" s="116"/>
      <c r="N291" s="105"/>
      <c r="O291" s="105"/>
      <c r="P291" s="105"/>
      <c r="Q291" s="118"/>
    </row>
    <row r="292" spans="2:17" ht="30" customHeight="1" x14ac:dyDescent="0.3">
      <c r="B292" s="51">
        <v>288</v>
      </c>
      <c r="C292" s="105"/>
      <c r="D292" s="105"/>
      <c r="E292" s="105"/>
      <c r="F292" s="105"/>
      <c r="G292" s="105"/>
      <c r="H292" s="105"/>
      <c r="I292" s="105"/>
      <c r="J292" s="105"/>
      <c r="K292" s="105"/>
      <c r="L292" s="105"/>
      <c r="M292" s="116"/>
      <c r="N292" s="105"/>
      <c r="O292" s="105"/>
      <c r="P292" s="105"/>
      <c r="Q292" s="118"/>
    </row>
    <row r="293" spans="2:17" ht="30" customHeight="1" x14ac:dyDescent="0.3">
      <c r="B293" s="51">
        <v>289</v>
      </c>
      <c r="C293" s="105"/>
      <c r="D293" s="105"/>
      <c r="E293" s="105"/>
      <c r="F293" s="105"/>
      <c r="G293" s="105"/>
      <c r="H293" s="105"/>
      <c r="I293" s="105"/>
      <c r="J293" s="105"/>
      <c r="K293" s="105"/>
      <c r="L293" s="105"/>
      <c r="M293" s="116"/>
      <c r="N293" s="105"/>
      <c r="O293" s="105"/>
      <c r="P293" s="105"/>
      <c r="Q293" s="118"/>
    </row>
    <row r="294" spans="2:17" ht="30" customHeight="1" x14ac:dyDescent="0.3">
      <c r="B294" s="51">
        <v>290</v>
      </c>
      <c r="C294" s="105"/>
      <c r="D294" s="105"/>
      <c r="E294" s="105"/>
      <c r="F294" s="105"/>
      <c r="G294" s="105"/>
      <c r="H294" s="105"/>
      <c r="I294" s="105"/>
      <c r="J294" s="105"/>
      <c r="K294" s="105"/>
      <c r="L294" s="105"/>
      <c r="M294" s="116"/>
      <c r="N294" s="105"/>
      <c r="O294" s="105"/>
      <c r="P294" s="105"/>
      <c r="Q294" s="118"/>
    </row>
    <row r="295" spans="2:17" ht="30" customHeight="1" x14ac:dyDescent="0.3">
      <c r="B295" s="51">
        <v>291</v>
      </c>
      <c r="C295" s="105"/>
      <c r="D295" s="105"/>
      <c r="E295" s="105"/>
      <c r="F295" s="105"/>
      <c r="G295" s="105"/>
      <c r="H295" s="105"/>
      <c r="I295" s="105"/>
      <c r="J295" s="105"/>
      <c r="K295" s="105"/>
      <c r="L295" s="105"/>
      <c r="M295" s="116"/>
      <c r="N295" s="105"/>
      <c r="O295" s="105"/>
      <c r="P295" s="105"/>
      <c r="Q295" s="118"/>
    </row>
    <row r="296" spans="2:17" ht="30" customHeight="1" x14ac:dyDescent="0.3">
      <c r="B296" s="51">
        <v>292</v>
      </c>
      <c r="C296" s="105"/>
      <c r="D296" s="105"/>
      <c r="E296" s="105"/>
      <c r="F296" s="105"/>
      <c r="G296" s="105"/>
      <c r="H296" s="105"/>
      <c r="I296" s="105"/>
      <c r="J296" s="105"/>
      <c r="K296" s="105"/>
      <c r="L296" s="105"/>
      <c r="M296" s="116"/>
      <c r="N296" s="105"/>
      <c r="O296" s="105"/>
      <c r="P296" s="105"/>
      <c r="Q296" s="118"/>
    </row>
    <row r="297" spans="2:17" ht="30" customHeight="1" x14ac:dyDescent="0.3">
      <c r="B297" s="51">
        <v>293</v>
      </c>
      <c r="C297" s="105"/>
      <c r="D297" s="105"/>
      <c r="E297" s="105"/>
      <c r="F297" s="105"/>
      <c r="G297" s="105"/>
      <c r="H297" s="105"/>
      <c r="I297" s="105"/>
      <c r="J297" s="105"/>
      <c r="K297" s="105"/>
      <c r="L297" s="105"/>
      <c r="M297" s="116"/>
      <c r="N297" s="105"/>
      <c r="O297" s="105"/>
      <c r="P297" s="105"/>
      <c r="Q297" s="118"/>
    </row>
    <row r="298" spans="2:17" ht="30" customHeight="1" x14ac:dyDescent="0.3">
      <c r="B298" s="51">
        <v>294</v>
      </c>
      <c r="C298" s="105"/>
      <c r="D298" s="105"/>
      <c r="E298" s="105"/>
      <c r="F298" s="105"/>
      <c r="G298" s="105"/>
      <c r="H298" s="105"/>
      <c r="I298" s="105"/>
      <c r="J298" s="105"/>
      <c r="K298" s="105"/>
      <c r="L298" s="105"/>
      <c r="M298" s="116"/>
      <c r="N298" s="105"/>
      <c r="O298" s="105"/>
      <c r="P298" s="105"/>
      <c r="Q298" s="118"/>
    </row>
    <row r="299" spans="2:17" ht="30" customHeight="1" x14ac:dyDescent="0.3">
      <c r="B299" s="51">
        <v>295</v>
      </c>
      <c r="C299" s="105"/>
      <c r="D299" s="105"/>
      <c r="E299" s="105"/>
      <c r="F299" s="105"/>
      <c r="G299" s="105"/>
      <c r="H299" s="105"/>
      <c r="I299" s="105"/>
      <c r="J299" s="105"/>
      <c r="K299" s="105"/>
      <c r="L299" s="105"/>
      <c r="M299" s="116"/>
      <c r="N299" s="105"/>
      <c r="O299" s="105"/>
      <c r="P299" s="105"/>
      <c r="Q299" s="118"/>
    </row>
    <row r="300" spans="2:17" ht="30" customHeight="1" x14ac:dyDescent="0.3">
      <c r="B300" s="51">
        <v>296</v>
      </c>
      <c r="C300" s="105"/>
      <c r="D300" s="105"/>
      <c r="E300" s="105"/>
      <c r="F300" s="105"/>
      <c r="G300" s="105"/>
      <c r="H300" s="105"/>
      <c r="I300" s="105"/>
      <c r="J300" s="105"/>
      <c r="K300" s="105"/>
      <c r="L300" s="105"/>
      <c r="M300" s="116"/>
      <c r="N300" s="105"/>
      <c r="O300" s="105"/>
      <c r="P300" s="105"/>
      <c r="Q300" s="118"/>
    </row>
    <row r="301" spans="2:17" ht="30" customHeight="1" x14ac:dyDescent="0.3">
      <c r="B301" s="51">
        <v>297</v>
      </c>
      <c r="C301" s="105"/>
      <c r="D301" s="105"/>
      <c r="E301" s="105"/>
      <c r="F301" s="105"/>
      <c r="G301" s="105"/>
      <c r="H301" s="105"/>
      <c r="I301" s="105"/>
      <c r="J301" s="105"/>
      <c r="K301" s="105"/>
      <c r="L301" s="105"/>
      <c r="M301" s="116"/>
      <c r="N301" s="105"/>
      <c r="O301" s="105"/>
      <c r="P301" s="105"/>
      <c r="Q301" s="118"/>
    </row>
    <row r="302" spans="2:17" ht="30" customHeight="1" x14ac:dyDescent="0.3">
      <c r="B302" s="51">
        <v>298</v>
      </c>
      <c r="C302" s="105"/>
      <c r="D302" s="105"/>
      <c r="E302" s="105"/>
      <c r="F302" s="105"/>
      <c r="G302" s="105"/>
      <c r="H302" s="105"/>
      <c r="I302" s="105"/>
      <c r="J302" s="105"/>
      <c r="K302" s="105"/>
      <c r="L302" s="105"/>
      <c r="M302" s="116"/>
      <c r="N302" s="105"/>
      <c r="O302" s="105"/>
      <c r="P302" s="105"/>
      <c r="Q302" s="118"/>
    </row>
    <row r="303" spans="2:17" ht="30" customHeight="1" x14ac:dyDescent="0.3">
      <c r="B303" s="51">
        <v>299</v>
      </c>
      <c r="C303" s="105"/>
      <c r="D303" s="105"/>
      <c r="E303" s="105"/>
      <c r="F303" s="105"/>
      <c r="G303" s="105"/>
      <c r="H303" s="105"/>
      <c r="I303" s="105"/>
      <c r="J303" s="105"/>
      <c r="K303" s="105"/>
      <c r="L303" s="105"/>
      <c r="M303" s="116"/>
      <c r="N303" s="105"/>
      <c r="O303" s="105"/>
      <c r="P303" s="105"/>
      <c r="Q303" s="118"/>
    </row>
    <row r="304" spans="2:17" ht="30" customHeight="1" x14ac:dyDescent="0.3">
      <c r="B304" s="51">
        <v>300</v>
      </c>
      <c r="C304" s="105"/>
      <c r="D304" s="105"/>
      <c r="E304" s="105"/>
      <c r="F304" s="105"/>
      <c r="G304" s="105"/>
      <c r="H304" s="105"/>
      <c r="I304" s="105"/>
      <c r="J304" s="105"/>
      <c r="K304" s="105"/>
      <c r="L304" s="105"/>
      <c r="M304" s="116"/>
      <c r="N304" s="105"/>
      <c r="O304" s="105"/>
      <c r="P304" s="105"/>
      <c r="Q304" s="118"/>
    </row>
  </sheetData>
  <autoFilter ref="C4:Q4" xr:uid="{00000000-0009-0000-0000-000009000000}"/>
  <dataValidations count="1">
    <dataValidation type="list" allowBlank="1" showInputMessage="1" showErrorMessage="1" errorTitle="Opção Inválida" error="Escolha entre as opções disponibilizadas na seta ao lado da célula." sqref="L5:L304" xr:uid="{00000000-0002-0000-0900-000000000000}">
      <formula1>"AC,AL,AP,AM,BA,CE,DF,ES,GO,MA,MT,MS,MG,PA,PB,PR,PE,PI,RJ,RN,RS,RO,RR,SC,SP,SE,TO,Exterior"</formula1>
      <formula2>0</formula2>
    </dataValidation>
  </dataValidations>
  <hyperlinks>
    <hyperlink ref="G5" r:id="rId1" xr:uid="{00000000-0004-0000-0900-000000000000}"/>
    <hyperlink ref="G6" r:id="rId2" xr:uid="{00000000-0004-0000-0900-000001000000}"/>
    <hyperlink ref="G7" r:id="rId3" xr:uid="{00000000-0004-0000-0900-000002000000}"/>
    <hyperlink ref="G8" r:id="rId4" xr:uid="{00000000-0004-0000-0900-000003000000}"/>
    <hyperlink ref="G9" r:id="rId5" xr:uid="{00000000-0004-0000-0900-000004000000}"/>
    <hyperlink ref="G10" r:id="rId6" xr:uid="{00000000-0004-0000-0900-000005000000}"/>
    <hyperlink ref="G11" r:id="rId7" xr:uid="{00000000-0004-0000-0900-000006000000}"/>
    <hyperlink ref="G12" r:id="rId8" xr:uid="{00000000-0004-0000-0900-000007000000}"/>
    <hyperlink ref="G13" r:id="rId9" xr:uid="{00000000-0004-0000-0900-000008000000}"/>
    <hyperlink ref="G14" r:id="rId10" xr:uid="{00000000-0004-0000-0900-000009000000}"/>
    <hyperlink ref="G15" r:id="rId11" xr:uid="{00000000-0004-0000-0900-00000A000000}"/>
    <hyperlink ref="G16" r:id="rId12" xr:uid="{00000000-0004-0000-0900-00000B000000}"/>
    <hyperlink ref="G17" r:id="rId13" xr:uid="{00000000-0004-0000-0900-00000C000000}"/>
    <hyperlink ref="G18" r:id="rId14" xr:uid="{00000000-0004-0000-0900-00000D000000}"/>
    <hyperlink ref="G19" r:id="rId15" xr:uid="{00000000-0004-0000-0900-00000E000000}"/>
    <hyperlink ref="G20" r:id="rId16" xr:uid="{00000000-0004-0000-0900-00000F000000}"/>
    <hyperlink ref="G21" r:id="rId17" xr:uid="{00000000-0004-0000-0900-000010000000}"/>
    <hyperlink ref="G22" r:id="rId18" xr:uid="{00000000-0004-0000-0900-000011000000}"/>
    <hyperlink ref="G23" r:id="rId19" xr:uid="{00000000-0004-0000-0900-000012000000}"/>
    <hyperlink ref="G24" r:id="rId20" xr:uid="{00000000-0004-0000-0900-000013000000}"/>
    <hyperlink ref="G25" r:id="rId21" xr:uid="{00000000-0004-0000-0900-000014000000}"/>
    <hyperlink ref="G26" r:id="rId22" xr:uid="{00000000-0004-0000-0900-000015000000}"/>
    <hyperlink ref="G27" r:id="rId23" xr:uid="{3B6C91C6-AD6E-40B0-8924-D70C6F60245A}"/>
    <hyperlink ref="G28" r:id="rId24" xr:uid="{ABAD335B-54B9-4E3B-BDF3-7BEA7020255D}"/>
  </hyperlinks>
  <pageMargins left="0.51180555555555596" right="0.51180555555555596" top="0.78749999999999998" bottom="0.78749999999999998" header="0.511811023622047" footer="0.511811023622047"/>
  <pageSetup paperSize="9" orientation="portrait" horizontalDpi="300" verticalDpi="300"/>
  <drawing r:id="rId2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errorTitle="Opção Inválida" error="Escolha entre as opções disponibilizadas na seta ao lado da célula. Você pode adicionar mais opções indo em Configurações &gt;&gt; Clientes &gt;&gt; Lista &quot;Segmento de Atuação&quot;." xr:uid="{00000000-0002-0000-0900-000002000000}">
          <x14:formula1>
            <xm:f>OFFSET('Conf-C'!$D$4,1,,COUNTIF('Conf-C'!$D$5:$D$48,"?*"))</xm:f>
          </x14:formula1>
          <x14:formula2>
            <xm:f>0</xm:f>
          </x14:formula2>
          <xm:sqref>M5:M14 M22:M304</xm:sqref>
        </x14:dataValidation>
        <x14:dataValidation type="list" allowBlank="1" showInputMessage="1" showErrorMessage="1" errorTitle="Opção Inválida" error="Escolha entre as opções disponibilizadas na seta ao lado da célula. Você pode adicionar mais opções indo em Configurações &gt;&gt; Clientes &gt;&gt; Lista &quot;Como nos conheceu&quot;." xr:uid="{00000000-0002-0000-0900-000003000000}">
          <x14:formula1>
            <xm:f>OFFSET('Conf-C'!$B$4,1,,COUNTIF('Conf-C'!$B$5:$B$23,"?*"))</xm:f>
          </x14:formula1>
          <x14:formula2>
            <xm:f>0</xm:f>
          </x14:formula2>
          <xm:sqref>O5:O14 O22:O304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AG38"/>
  <sheetViews>
    <sheetView showGridLines="0" zoomScaleNormal="100" workbookViewId="0">
      <pane ySplit="3" topLeftCell="A4" activePane="bottomLeft" state="frozen"/>
      <selection pane="bottomLeft" activeCell="G7" sqref="G7"/>
    </sheetView>
  </sheetViews>
  <sheetFormatPr defaultColWidth="9.109375" defaultRowHeight="13.8" x14ac:dyDescent="0.3"/>
  <cols>
    <col min="1" max="1" width="5.6640625" style="2" customWidth="1"/>
    <col min="2" max="2" width="12.109375" style="2" customWidth="1"/>
    <col min="3" max="3" width="10" style="2" customWidth="1"/>
    <col min="4" max="4" width="9.109375" style="2"/>
    <col min="5" max="5" width="2.109375" style="2" customWidth="1"/>
    <col min="6" max="6" width="11.33203125" style="2" customWidth="1"/>
    <col min="7" max="7" width="24.109375" style="2" customWidth="1"/>
    <col min="8" max="8" width="10.109375" style="2" customWidth="1"/>
    <col min="9" max="9" width="0.6640625" style="2" customWidth="1"/>
    <col min="10" max="11" width="11.33203125" style="2" customWidth="1"/>
    <col min="12" max="12" width="10.109375" style="2" customWidth="1"/>
    <col min="13" max="13" width="1.109375" style="2" customWidth="1"/>
    <col min="14" max="14" width="16.109375" style="2" customWidth="1"/>
    <col min="15" max="15" width="3.44140625" style="2" customWidth="1"/>
    <col min="16" max="16" width="10.109375" style="2" customWidth="1"/>
    <col min="17" max="17" width="10.44140625" style="2" customWidth="1"/>
    <col min="18" max="18" width="11" style="2" customWidth="1"/>
    <col min="19" max="19" width="3.109375" style="2" customWidth="1"/>
    <col min="20" max="20" width="14.44140625" style="2" customWidth="1"/>
    <col min="21" max="21" width="30.44140625" style="2" customWidth="1"/>
    <col min="22" max="22" width="27.44140625" style="2" customWidth="1"/>
    <col min="23" max="23" width="14" style="2" customWidth="1"/>
    <col min="24" max="24" width="35.33203125" style="2" customWidth="1"/>
    <col min="25" max="25" width="17.44140625" style="2" customWidth="1"/>
    <col min="26" max="26" width="39" style="2" customWidth="1"/>
    <col min="27" max="27" width="14.6640625" style="2" customWidth="1"/>
    <col min="28" max="28" width="17.109375" style="2" customWidth="1"/>
    <col min="29" max="29" width="12.33203125" style="2" customWidth="1"/>
    <col min="30" max="30" width="45.33203125" style="2" customWidth="1"/>
    <col min="31" max="31" width="40.6640625" style="2" customWidth="1"/>
    <col min="32" max="32" width="9.109375" style="2"/>
    <col min="33" max="33" width="40" style="2" hidden="1" customWidth="1"/>
    <col min="34" max="16384" width="9.109375" style="2"/>
  </cols>
  <sheetData>
    <row r="1" spans="2:29" s="4" customFormat="1" ht="50.25" customHeight="1" x14ac:dyDescent="0.3"/>
    <row r="2" spans="2:29" s="6" customFormat="1" ht="36.75" customHeight="1" x14ac:dyDescent="0.3"/>
    <row r="3" spans="2:29" s="11" customFormat="1" ht="10.5" customHeight="1" x14ac:dyDescent="0.3"/>
    <row r="4" spans="2:29" s="11" customFormat="1" ht="37.5" customHeight="1" x14ac:dyDescent="0.3">
      <c r="H4" s="18"/>
      <c r="I4" s="18"/>
    </row>
    <row r="5" spans="2:29" s="11" customFormat="1" ht="33.75" customHeight="1" x14ac:dyDescent="0.3">
      <c r="H5" s="292"/>
      <c r="I5" s="292"/>
      <c r="K5" s="79"/>
      <c r="L5" s="79"/>
      <c r="V5" s="3">
        <f>COUNTA('Clie-F'!D5:D9999)</f>
        <v>33</v>
      </c>
      <c r="W5" s="18"/>
      <c r="X5" s="18"/>
      <c r="Y5" s="18"/>
      <c r="Z5" s="18"/>
    </row>
    <row r="6" spans="2:29" ht="24.75" customHeight="1" x14ac:dyDescent="0.3">
      <c r="B6" s="293" t="s">
        <v>1219</v>
      </c>
      <c r="C6" s="293"/>
      <c r="D6" s="293"/>
      <c r="H6" s="122"/>
      <c r="I6" s="123"/>
      <c r="K6" s="29"/>
      <c r="L6" s="29"/>
      <c r="N6" s="124"/>
      <c r="O6" s="125"/>
      <c r="P6" s="125"/>
      <c r="Q6" s="125"/>
      <c r="R6" s="125"/>
      <c r="S6" s="125"/>
      <c r="V6" s="3">
        <f>COUNTA('Clie-J'!C5:C9999)</f>
        <v>24</v>
      </c>
      <c r="W6" s="20" t="s">
        <v>1220</v>
      </c>
      <c r="X6" s="3">
        <f>COUNTIF('Clie-F'!$O$5:$O$6400,'C-Das1'!W6)</f>
        <v>0</v>
      </c>
      <c r="Y6" s="3" t="str">
        <f>IF('Conf-C'!B5&lt;&gt;"",'Conf-C'!B5,"")</f>
        <v>Anúncio</v>
      </c>
      <c r="Z6" s="3">
        <f>IF(Y6&lt;&gt;"",COUNTIF('Clie-F'!$R$5:$R$6400,Y6),"")</f>
        <v>0</v>
      </c>
    </row>
    <row r="7" spans="2:29" ht="30" customHeight="1" x14ac:dyDescent="0.3">
      <c r="B7" s="126" t="s">
        <v>875</v>
      </c>
      <c r="C7" s="126">
        <f>COUNTIF('Clie-F'!$Q$5:$Q$9999,'C-Das1'!B7)</f>
        <v>7</v>
      </c>
      <c r="D7" s="83">
        <f t="shared" ref="D7:D12" si="0">C7/SUM($C$7:$C$11)</f>
        <v>0.23333333333333334</v>
      </c>
      <c r="I7" s="123"/>
      <c r="N7" s="124"/>
      <c r="O7" s="125"/>
      <c r="P7" s="294" t="s">
        <v>1221</v>
      </c>
      <c r="Q7" s="294"/>
      <c r="R7" s="294"/>
      <c r="S7" s="125"/>
      <c r="V7" s="3">
        <f>SUM(V5:V6)</f>
        <v>57</v>
      </c>
      <c r="W7" s="20" t="s">
        <v>1222</v>
      </c>
      <c r="X7" s="3">
        <f>COUNTIF('Clie-F'!$O$5:$O$6400,'C-Das1'!W7)</f>
        <v>0</v>
      </c>
      <c r="Y7" s="3" t="str">
        <f>IF('Conf-C'!B6&lt;&gt;"",'Conf-C'!B6,"")</f>
        <v>É Família/Amigo</v>
      </c>
      <c r="Z7" s="3">
        <f>IF(Y7&lt;&gt;"",COUNTIF('Clie-F'!$R$5:$R$6400,Y7),"")</f>
        <v>6</v>
      </c>
    </row>
    <row r="8" spans="2:29" ht="27.75" customHeight="1" x14ac:dyDescent="0.3">
      <c r="B8" s="126" t="s">
        <v>843</v>
      </c>
      <c r="C8" s="126">
        <f>COUNTIF('Clie-F'!$Q$5:$Q$9999,'C-Das1'!B8)</f>
        <v>20</v>
      </c>
      <c r="D8" s="83">
        <f t="shared" si="0"/>
        <v>0.66666666666666663</v>
      </c>
      <c r="I8" s="123"/>
      <c r="N8" s="124"/>
      <c r="O8" s="125"/>
      <c r="P8" s="126" t="s">
        <v>1223</v>
      </c>
      <c r="Q8" s="126">
        <f>COUNTIF('Clie-F'!$F$5:$F$6400,"M")</f>
        <v>20</v>
      </c>
      <c r="R8" s="128">
        <f>Q8/SUM(Q8:Q9)</f>
        <v>0.60606060606060608</v>
      </c>
      <c r="S8" s="125"/>
      <c r="V8" s="3"/>
      <c r="W8" s="20" t="s">
        <v>1224</v>
      </c>
      <c r="X8" s="3">
        <f>COUNTIF('Clie-F'!$O$5:$O$6400,'C-Das1'!W8)</f>
        <v>0</v>
      </c>
      <c r="Y8" s="3" t="str">
        <f>IF('Conf-C'!B7&lt;&gt;"",'Conf-C'!B7,"")</f>
        <v>Google</v>
      </c>
      <c r="Z8" s="3">
        <f>IF(Y8&lt;&gt;"",COUNTIF('Clie-F'!$R$5:$R$6400,Y8),"")</f>
        <v>0</v>
      </c>
    </row>
    <row r="9" spans="2:29" ht="30" customHeight="1" x14ac:dyDescent="0.3">
      <c r="B9" s="126" t="s">
        <v>1225</v>
      </c>
      <c r="C9" s="126">
        <f>COUNTIF('Clie-F'!$Q$5:$Q$9999,'C-Das1'!B9)</f>
        <v>0</v>
      </c>
      <c r="D9" s="83">
        <f t="shared" si="0"/>
        <v>0</v>
      </c>
      <c r="I9" s="123"/>
      <c r="N9" s="124"/>
      <c r="O9" s="125"/>
      <c r="P9" s="126" t="s">
        <v>1226</v>
      </c>
      <c r="Q9" s="126">
        <f>COUNTIF('Clie-F'!$F$5:$F$6400,"F")</f>
        <v>13</v>
      </c>
      <c r="R9" s="128">
        <f>Q9/SUM(Q8:Q9)</f>
        <v>0.39393939393939392</v>
      </c>
      <c r="S9" s="125"/>
      <c r="V9" s="3"/>
      <c r="W9" s="20" t="s">
        <v>1227</v>
      </c>
      <c r="X9" s="3">
        <f>COUNTIF('Clie-F'!$O$5:$O$6400,'C-Das1'!W9)</f>
        <v>0</v>
      </c>
      <c r="Y9" s="3" t="str">
        <f>IF('Conf-C'!B8&lt;&gt;"",'Conf-C'!B8,"")</f>
        <v>Indicação</v>
      </c>
      <c r="Z9" s="3">
        <f>IF(Y9&lt;&gt;"",COUNTIF('Clie-F'!$R$5:$R$6400,Y9),"")</f>
        <v>8</v>
      </c>
    </row>
    <row r="10" spans="2:29" ht="24.75" customHeight="1" x14ac:dyDescent="0.3">
      <c r="B10" s="126" t="s">
        <v>1001</v>
      </c>
      <c r="C10" s="126">
        <f>COUNTIF('Clie-F'!$Q$5:$Q$9999,'C-Das1'!B10)</f>
        <v>1</v>
      </c>
      <c r="D10" s="83">
        <f t="shared" si="0"/>
        <v>3.3333333333333333E-2</v>
      </c>
      <c r="I10" s="123"/>
      <c r="J10" s="295"/>
      <c r="K10" s="295"/>
      <c r="L10" s="295"/>
      <c r="N10" s="124"/>
      <c r="O10" s="125"/>
      <c r="P10" s="125"/>
      <c r="Q10" s="130"/>
      <c r="R10" s="125"/>
      <c r="S10" s="125"/>
      <c r="V10" s="3"/>
      <c r="W10" s="20" t="s">
        <v>1228</v>
      </c>
      <c r="X10" s="3">
        <f>COUNTIF('Clie-F'!$O$5:$O$6400,'C-Das1'!W10)</f>
        <v>0</v>
      </c>
      <c r="Y10" s="3" t="str">
        <f>IF('Conf-C'!B9&lt;&gt;"",'Conf-C'!B9,"")</f>
        <v>Outros</v>
      </c>
      <c r="Z10" s="3">
        <f>IF(Y10&lt;&gt;"",COUNTIF('Clie-F'!$R$5:$R$6400,Y10),"")</f>
        <v>13</v>
      </c>
    </row>
    <row r="11" spans="2:29" ht="24.75" customHeight="1" x14ac:dyDescent="0.3">
      <c r="B11" s="126" t="s">
        <v>963</v>
      </c>
      <c r="C11" s="126">
        <f>COUNTIF('Clie-F'!$Q$5:$Q$9999,'C-Das1'!B11)</f>
        <v>2</v>
      </c>
      <c r="D11" s="83">
        <f t="shared" si="0"/>
        <v>6.6666666666666666E-2</v>
      </c>
      <c r="I11" s="123"/>
      <c r="J11" s="295"/>
      <c r="K11" s="295"/>
      <c r="L11" s="295"/>
      <c r="N11" s="124"/>
      <c r="O11" s="125"/>
      <c r="P11" s="125"/>
      <c r="Q11" s="125"/>
      <c r="R11" s="125"/>
      <c r="S11" s="125"/>
      <c r="V11" s="3"/>
      <c r="W11" s="20" t="s">
        <v>1229</v>
      </c>
      <c r="X11" s="3">
        <f>COUNTIF('Clie-F'!$O$5:$O$6400,'C-Das1'!W11)</f>
        <v>0</v>
      </c>
      <c r="Y11" s="3" t="str">
        <f>IF('Conf-C'!B10&lt;&gt;"",'Conf-C'!B10,"")</f>
        <v>Parceria</v>
      </c>
      <c r="Z11" s="3">
        <f>IF(Y11&lt;&gt;"",COUNTIF('Clie-F'!$R$5:$R$6400,Y11),"")</f>
        <v>6</v>
      </c>
    </row>
    <row r="12" spans="2:29" ht="24.75" customHeight="1" x14ac:dyDescent="0.3">
      <c r="B12" s="126" t="s">
        <v>949</v>
      </c>
      <c r="C12" s="126">
        <f>COUNTIF('Clie-F'!$Q$5:$Q$9999,'C-Das1'!B12)</f>
        <v>3</v>
      </c>
      <c r="D12" s="83">
        <f t="shared" si="0"/>
        <v>0.1</v>
      </c>
      <c r="I12" s="123"/>
      <c r="J12" s="295"/>
      <c r="K12" s="295"/>
      <c r="L12" s="295"/>
      <c r="N12" s="124"/>
      <c r="O12" s="125"/>
      <c r="P12" s="125"/>
      <c r="Q12" s="125"/>
      <c r="R12" s="125"/>
      <c r="S12" s="125"/>
      <c r="V12" s="3"/>
      <c r="W12" s="20" t="s">
        <v>1230</v>
      </c>
      <c r="X12" s="3">
        <f>COUNTIF('Clie-F'!$O$5:$O$6400,'C-Das1'!W12)</f>
        <v>0</v>
      </c>
      <c r="Y12" s="3" t="str">
        <f>IF('Conf-C'!B11&lt;&gt;"",'Conf-C'!B11,"")</f>
        <v>Redes Sociais</v>
      </c>
      <c r="Z12" s="3">
        <f>IF(Y12&lt;&gt;"",COUNTIF('Clie-F'!$R$5:$R$6400,Y12),"")</f>
        <v>0</v>
      </c>
    </row>
    <row r="13" spans="2:29" ht="12" customHeight="1" x14ac:dyDescent="0.3">
      <c r="I13" s="123"/>
      <c r="J13" s="295"/>
      <c r="K13" s="295"/>
      <c r="L13" s="295"/>
      <c r="N13" s="124"/>
      <c r="O13" s="125"/>
      <c r="P13" s="125"/>
      <c r="Q13" s="125"/>
      <c r="R13" s="125"/>
      <c r="S13" s="125"/>
      <c r="V13" s="3"/>
      <c r="W13" s="20" t="s">
        <v>1074</v>
      </c>
      <c r="X13" s="3">
        <f>COUNTIF('Clie-F'!$O$5:$O$6400,'C-Das1'!W13)</f>
        <v>0</v>
      </c>
      <c r="Y13" s="3" t="str">
        <f>IF('Conf-C'!B12&lt;&gt;"",'Conf-C'!B12,"")</f>
        <v>Site</v>
      </c>
      <c r="Z13" s="3">
        <f>IF(Y13&lt;&gt;"",COUNTIF('Clie-F'!$R$5:$R$6400,Y13),"")</f>
        <v>0</v>
      </c>
    </row>
    <row r="14" spans="2:29" ht="27" customHeight="1" x14ac:dyDescent="0.3">
      <c r="B14" s="289" t="s">
        <v>1231</v>
      </c>
      <c r="C14" s="289"/>
      <c r="D14" s="289"/>
      <c r="F14" s="296"/>
      <c r="G14" s="296"/>
      <c r="H14" s="296"/>
      <c r="I14" s="123"/>
      <c r="J14" s="295"/>
      <c r="K14" s="295"/>
      <c r="L14" s="295"/>
      <c r="N14" s="124"/>
      <c r="O14" s="125"/>
      <c r="P14" s="125"/>
      <c r="Q14" s="125"/>
      <c r="R14" s="125"/>
      <c r="S14" s="125"/>
      <c r="V14" s="3"/>
      <c r="W14" s="20" t="s">
        <v>1232</v>
      </c>
      <c r="X14" s="3">
        <f>COUNTIF('Clie-F'!$O$5:$O$6400,'C-Das1'!W14)</f>
        <v>0</v>
      </c>
      <c r="Y14" s="3" t="str">
        <f>IF('Conf-C'!B12&lt;&gt;"",'Conf-C'!B12,"")</f>
        <v>Site</v>
      </c>
      <c r="Z14" s="3">
        <f>IF(Y14&lt;&gt;"",COUNTIF('Clie-F'!$R$5:$R$6400,Y14),"")</f>
        <v>0</v>
      </c>
    </row>
    <row r="15" spans="2:29" ht="24.75" customHeight="1" x14ac:dyDescent="0.3">
      <c r="B15" s="126" t="s">
        <v>1233</v>
      </c>
      <c r="C15" s="126">
        <f ca="1">COUNTIFS('Clie-F'!H5:H9999,"&lt;18")</f>
        <v>0</v>
      </c>
      <c r="D15" s="83">
        <f t="shared" ref="D15:D20" ca="1" si="1">C15/SUM($C$15:$C$20)</f>
        <v>0</v>
      </c>
      <c r="F15" s="296"/>
      <c r="G15" s="296"/>
      <c r="H15" s="296"/>
      <c r="I15" s="123"/>
      <c r="J15" s="295"/>
      <c r="K15" s="295"/>
      <c r="L15" s="295"/>
      <c r="N15" s="131"/>
      <c r="O15" s="125"/>
      <c r="P15" s="125"/>
      <c r="Q15" s="125"/>
      <c r="R15" s="125"/>
      <c r="S15" s="125"/>
      <c r="V15" s="3"/>
      <c r="W15" s="20" t="s">
        <v>1234</v>
      </c>
      <c r="X15" s="3">
        <f>COUNTIF('Clie-F'!$O$5:$O$6400,'C-Das1'!W15)</f>
        <v>0</v>
      </c>
      <c r="Y15" s="3" t="str">
        <f>IF('Conf-C'!B13&lt;&gt;"",'Conf-C'!B13,"")</f>
        <v/>
      </c>
      <c r="Z15" s="3" t="str">
        <f>IF(Y15&lt;&gt;"",COUNTIF('Clie-F'!$R$5:$R$6400,Y15),"")</f>
        <v/>
      </c>
      <c r="AA15" s="3">
        <f>COUNTBLANK(Y6:Y26)</f>
        <v>12</v>
      </c>
      <c r="AB15" s="3"/>
      <c r="AC15" s="3"/>
    </row>
    <row r="16" spans="2:29" ht="30" customHeight="1" x14ac:dyDescent="0.3">
      <c r="B16" s="126" t="s">
        <v>1235</v>
      </c>
      <c r="C16" s="126">
        <f ca="1">COUNTIFS('Clie-F'!H5:H9999,"&gt;=18",'Clie-F'!H5:H9999,"&lt;26")</f>
        <v>0</v>
      </c>
      <c r="D16" s="83">
        <f t="shared" ca="1" si="1"/>
        <v>0</v>
      </c>
      <c r="I16" s="123"/>
      <c r="J16" s="29"/>
      <c r="K16" s="29"/>
      <c r="L16" s="29"/>
      <c r="N16" s="124"/>
      <c r="O16" s="125"/>
      <c r="P16" s="125"/>
      <c r="Q16" s="125"/>
      <c r="R16" s="125"/>
      <c r="S16" s="125"/>
      <c r="V16" s="3"/>
      <c r="W16" s="20" t="s">
        <v>1236</v>
      </c>
      <c r="X16" s="3">
        <f>COUNTIF('Clie-F'!$O$5:$O$6400,'C-Das1'!W16)</f>
        <v>0</v>
      </c>
      <c r="Y16" s="3" t="str">
        <f>IF('Conf-C'!B14&lt;&gt;"",'Conf-C'!B14,"")</f>
        <v/>
      </c>
      <c r="Z16" s="3" t="str">
        <f>IF(Y16&lt;&gt;"",COUNTIF('Clie-F'!$R$5:$R$6400,Y16),"")</f>
        <v/>
      </c>
      <c r="AA16" s="3"/>
      <c r="AB16" s="3"/>
      <c r="AC16" s="3" t="e">
        <f>cont.val</f>
        <v>#NAME?</v>
      </c>
    </row>
    <row r="17" spans="2:29" ht="30" customHeight="1" x14ac:dyDescent="0.3">
      <c r="B17" s="126" t="s">
        <v>1237</v>
      </c>
      <c r="C17" s="126">
        <f ca="1">COUNTIFS('Clie-F'!H5:H9999,"&gt;=26",'Clie-F'!H5:H9999,"&lt;36")</f>
        <v>6</v>
      </c>
      <c r="D17" s="83">
        <f t="shared" ca="1" si="1"/>
        <v>0.1875</v>
      </c>
      <c r="H17" s="122" t="str">
        <f>IF('Conf-G'!D15&lt;&gt;"",'Conf-G'!D15,"")</f>
        <v/>
      </c>
      <c r="I17" s="123" t="str">
        <f>IF(H17&lt;&gt;"",COUNTIF('Proc-G'!M17:M409,'C-Das1'!H17),"")</f>
        <v/>
      </c>
      <c r="J17" s="29"/>
      <c r="K17" s="29"/>
      <c r="L17" s="29"/>
      <c r="N17" s="124"/>
      <c r="O17" s="125"/>
      <c r="P17" s="125"/>
      <c r="Q17" s="125"/>
      <c r="R17" s="125"/>
      <c r="S17" s="125"/>
      <c r="V17" s="3"/>
      <c r="W17" s="20" t="s">
        <v>1238</v>
      </c>
      <c r="X17" s="3">
        <f>COUNTIF('Clie-F'!$O$5:$O$6400,'C-Das1'!W17)</f>
        <v>0</v>
      </c>
      <c r="Y17" s="3" t="str">
        <f>IF('Conf-C'!B15&lt;&gt;"",'Conf-C'!B15,"")</f>
        <v/>
      </c>
      <c r="Z17" s="3" t="str">
        <f>IF(Y17&lt;&gt;"",COUNTIF('Clie-F'!$R$5:$R$6400,Y17),"")</f>
        <v/>
      </c>
      <c r="AA17" s="3"/>
      <c r="AB17" s="3"/>
      <c r="AC17" s="3"/>
    </row>
    <row r="18" spans="2:29" ht="30" customHeight="1" x14ac:dyDescent="0.3">
      <c r="B18" s="126" t="s">
        <v>1239</v>
      </c>
      <c r="C18" s="126">
        <f ca="1">COUNTIFS('Clie-F'!H5:H9999,"&gt;=36",'Clie-F'!H5:H9999,"&lt;46")</f>
        <v>11</v>
      </c>
      <c r="D18" s="83">
        <f t="shared" ca="1" si="1"/>
        <v>0.34375</v>
      </c>
      <c r="H18" s="122" t="str">
        <f>IF('Conf-G'!D16&lt;&gt;"",'Conf-G'!D16,"")</f>
        <v/>
      </c>
      <c r="I18" s="123" t="str">
        <f>IF(H18&lt;&gt;"",COUNTIF('Proc-G'!M18:M410,'C-Das1'!H18),"")</f>
        <v/>
      </c>
      <c r="J18" s="29"/>
      <c r="K18" s="29"/>
      <c r="L18" s="29"/>
      <c r="N18" s="124"/>
      <c r="O18" s="125"/>
      <c r="P18" s="125"/>
      <c r="Q18" s="125"/>
      <c r="R18" s="125"/>
      <c r="S18" s="125"/>
      <c r="V18" s="3"/>
      <c r="W18" s="20" t="s">
        <v>1240</v>
      </c>
      <c r="X18" s="3">
        <f>COUNTIF('Clie-F'!$O$5:$O$6400,'C-Das1'!W18)</f>
        <v>0</v>
      </c>
      <c r="Y18" s="3" t="str">
        <f>IF('Conf-C'!B16&lt;&gt;"",'Conf-C'!B16,"")</f>
        <v/>
      </c>
      <c r="Z18" s="3" t="str">
        <f>IF(Y18&lt;&gt;"",COUNTIF('Clie-F'!$R$5:$R$6400,Y18),"")</f>
        <v/>
      </c>
      <c r="AA18" s="3">
        <f>ROWS(Y6:Y26)</f>
        <v>21</v>
      </c>
      <c r="AB18" s="3"/>
      <c r="AC18" s="3"/>
    </row>
    <row r="19" spans="2:29" ht="30" customHeight="1" x14ac:dyDescent="0.3">
      <c r="B19" s="126" t="s">
        <v>1241</v>
      </c>
      <c r="C19" s="126">
        <f ca="1">COUNTIFS('Clie-F'!H5:H9999,"&gt;=46",'Clie-F'!H5:H9999,"&lt;59")</f>
        <v>10</v>
      </c>
      <c r="D19" s="83">
        <f t="shared" ca="1" si="1"/>
        <v>0.3125</v>
      </c>
      <c r="H19" s="122" t="str">
        <f>IF('Conf-G'!D17&lt;&gt;"",'Conf-G'!D17,"")</f>
        <v/>
      </c>
      <c r="I19" s="123" t="str">
        <f>IF(H19&lt;&gt;"",COUNTIF('Proc-G'!M19:M411,'C-Das1'!H19),"")</f>
        <v/>
      </c>
      <c r="V19" s="3"/>
      <c r="W19" s="20" t="s">
        <v>1242</v>
      </c>
      <c r="X19" s="3">
        <f>COUNTIF('Clie-F'!$O$5:$O$6400,'C-Das1'!W19)</f>
        <v>0</v>
      </c>
      <c r="Y19" s="3" t="str">
        <f>IF('Conf-C'!B17&lt;&gt;"",'Conf-C'!B17,"")</f>
        <v/>
      </c>
      <c r="Z19" s="3" t="str">
        <f>IF(Y19&lt;&gt;"",COUNTIF('Clie-F'!$R$5:$R$6400,Y19),"")</f>
        <v/>
      </c>
    </row>
    <row r="20" spans="2:29" ht="30" customHeight="1" x14ac:dyDescent="0.3">
      <c r="B20" s="126" t="s">
        <v>1243</v>
      </c>
      <c r="C20" s="126">
        <f ca="1">COUNTIFS('Clie-F'!H5:H9999,"&gt;=60")</f>
        <v>5</v>
      </c>
      <c r="D20" s="83">
        <f t="shared" ca="1" si="1"/>
        <v>0.15625</v>
      </c>
      <c r="H20" s="122" t="str">
        <f>IF('Conf-G'!D18&lt;&gt;"",'Conf-G'!D18,"")</f>
        <v/>
      </c>
      <c r="I20" s="123" t="str">
        <f>IF(H20&lt;&gt;"",COUNTIF('Proc-G'!M20:M412,'C-Das1'!H20),"")</f>
        <v/>
      </c>
      <c r="V20" s="3"/>
      <c r="W20" s="20" t="s">
        <v>1244</v>
      </c>
      <c r="X20" s="3">
        <f>COUNTIF('Clie-F'!$O$5:$O$6400,'C-Das1'!W20)</f>
        <v>0</v>
      </c>
      <c r="Y20" s="3" t="str">
        <f>IF('Conf-C'!B18&lt;&gt;"",'Conf-C'!B18,"")</f>
        <v/>
      </c>
      <c r="Z20" s="3" t="str">
        <f>IF(Y20&lt;&gt;"",COUNTIF('Clie-F'!$R$5:$R$6400,Y20),"")</f>
        <v/>
      </c>
    </row>
    <row r="21" spans="2:29" ht="30" customHeight="1" x14ac:dyDescent="0.3">
      <c r="H21" s="122" t="str">
        <f>IF('Conf-G'!D19&lt;&gt;"",'Conf-G'!D19,"")</f>
        <v/>
      </c>
      <c r="I21" s="123" t="str">
        <f>IF(H21&lt;&gt;"",COUNTIF('Proc-G'!M21:M413,'C-Das1'!H21),"")</f>
        <v/>
      </c>
      <c r="V21" s="3"/>
      <c r="W21" s="20" t="s">
        <v>1245</v>
      </c>
      <c r="X21" s="3">
        <f>COUNTIF('Clie-F'!$O$5:$O$6400,'C-Das1'!W21)</f>
        <v>0</v>
      </c>
      <c r="Y21" s="3" t="str">
        <f>IF('Conf-C'!B19&lt;&gt;"",'Conf-C'!B19,"")</f>
        <v/>
      </c>
      <c r="Z21" s="3" t="str">
        <f>IF(Y21&lt;&gt;"",COUNTIF('Clie-F'!$R$5:$R$6400,Y21),"")</f>
        <v/>
      </c>
    </row>
    <row r="22" spans="2:29" ht="30" customHeight="1" x14ac:dyDescent="0.3">
      <c r="H22" s="122" t="str">
        <f>IF('Conf-G'!D20&lt;&gt;"",'Conf-G'!D20,"")</f>
        <v/>
      </c>
      <c r="I22" s="123" t="str">
        <f>IF(H22&lt;&gt;"",COUNTIF('Proc-G'!M22:M414,'C-Das1'!H22),"")</f>
        <v/>
      </c>
      <c r="V22" s="3"/>
      <c r="W22" s="20" t="s">
        <v>1246</v>
      </c>
      <c r="X22" s="3">
        <f>COUNTIF('Clie-F'!$O$5:$O$6400,'C-Das1'!W22)</f>
        <v>0</v>
      </c>
      <c r="Y22" s="3" t="str">
        <f>IF('Conf-C'!B20&lt;&gt;"",'Conf-C'!B20,"")</f>
        <v/>
      </c>
      <c r="Z22" s="3" t="str">
        <f>IF(Y22&lt;&gt;"",COUNTIF('Clie-F'!$R$5:$R$6400,Y22),"")</f>
        <v/>
      </c>
    </row>
    <row r="23" spans="2:29" ht="30" customHeight="1" x14ac:dyDescent="0.3">
      <c r="H23" s="122" t="str">
        <f>IF('Conf-G'!D21&lt;&gt;"",'Conf-G'!D21,"")</f>
        <v/>
      </c>
      <c r="I23" s="123" t="str">
        <f>IF(H23&lt;&gt;"",COUNTIF('Proc-G'!M23:M415,'C-Das1'!H23),"")</f>
        <v/>
      </c>
      <c r="V23" s="3"/>
      <c r="W23" s="20" t="s">
        <v>1247</v>
      </c>
      <c r="X23" s="3">
        <f>COUNTIF('Clie-F'!$O$5:$O$6400,'C-Das1'!W23)</f>
        <v>0</v>
      </c>
      <c r="Y23" s="3" t="str">
        <f>IF('Conf-C'!B21&lt;&gt;"",'Conf-C'!B21,"")</f>
        <v/>
      </c>
      <c r="Z23" s="3" t="str">
        <f>IF(Y23&lt;&gt;"",COUNTIF('Clie-F'!$R$5:$R$6400,Y23),"")</f>
        <v/>
      </c>
    </row>
    <row r="24" spans="2:29" ht="30" customHeight="1" x14ac:dyDescent="0.3">
      <c r="H24" s="122" t="str">
        <f>IF('Conf-G'!D22&lt;&gt;"",'Conf-G'!D22,"")</f>
        <v/>
      </c>
      <c r="I24" s="123" t="str">
        <f>IF(H24&lt;&gt;"",COUNTIF('Proc-G'!M24:M416,'C-Das1'!H24),"")</f>
        <v/>
      </c>
      <c r="V24" s="3"/>
      <c r="W24" s="20" t="s">
        <v>1248</v>
      </c>
      <c r="X24" s="3">
        <f>COUNTIF('Clie-F'!$O$5:$O$6400,'C-Das1'!W24)</f>
        <v>0</v>
      </c>
      <c r="Y24" s="3" t="str">
        <f>IF('Conf-C'!B22&lt;&gt;"",'Conf-C'!B22,"")</f>
        <v/>
      </c>
      <c r="Z24" s="3" t="str">
        <f>IF(Y24&lt;&gt;"",COUNTIF('Clie-F'!$R$5:$R$6400,Y24),"")</f>
        <v/>
      </c>
    </row>
    <row r="25" spans="2:29" ht="30" customHeight="1" x14ac:dyDescent="0.3">
      <c r="V25" s="3"/>
      <c r="W25" s="20" t="s">
        <v>1249</v>
      </c>
      <c r="X25" s="3">
        <f>COUNTIF('Clie-F'!$O$5:$O$6400,'C-Das1'!W25)</f>
        <v>0</v>
      </c>
      <c r="Y25" s="3" t="str">
        <f>IF('Conf-C'!B23&lt;&gt;"",'Conf-C'!B23,"")</f>
        <v/>
      </c>
      <c r="Z25" s="3" t="str">
        <f>IF(Y25&lt;&gt;"",COUNTIF('Clie-F'!$R$5:$R$6400,Y25),"")</f>
        <v/>
      </c>
    </row>
    <row r="26" spans="2:29" ht="30" customHeight="1" x14ac:dyDescent="0.3">
      <c r="V26" s="3"/>
      <c r="W26" s="20" t="s">
        <v>1250</v>
      </c>
      <c r="X26" s="3">
        <f>COUNTIF('Clie-F'!$O$5:$O$6400,'C-Das1'!W26)</f>
        <v>0</v>
      </c>
      <c r="Y26" s="3" t="str">
        <f>IF('Conf-C'!B24&lt;&gt;"",'Conf-C'!B24,"")</f>
        <v/>
      </c>
      <c r="Z26" s="3" t="str">
        <f>IF(Y26&lt;&gt;"",COUNTIF('Clie-F'!$R$5:$R$6400,Y26),"")</f>
        <v/>
      </c>
    </row>
    <row r="27" spans="2:29" ht="30" customHeight="1" x14ac:dyDescent="0.3">
      <c r="V27" s="3"/>
      <c r="W27" s="20" t="s">
        <v>1251</v>
      </c>
      <c r="X27" s="3">
        <f>COUNTIF('Clie-F'!$O$5:$O$6400,'C-Das1'!W27)</f>
        <v>0</v>
      </c>
      <c r="Y27" s="3" t="str">
        <f>IF('Conf-C'!B25&lt;&gt;"",'Conf-C'!B25,"")</f>
        <v/>
      </c>
      <c r="Z27" s="3" t="str">
        <f>IF(Y27&lt;&gt;"",COUNTIF('Clie-F'!$R$5:$R$6400,Y27),"")</f>
        <v/>
      </c>
    </row>
    <row r="28" spans="2:29" ht="30" customHeight="1" x14ac:dyDescent="0.3">
      <c r="V28" s="3"/>
      <c r="W28" s="20" t="s">
        <v>1252</v>
      </c>
      <c r="X28" s="3">
        <f>COUNTIF('Clie-F'!$O$5:$O$6400,'C-Das1'!W28)</f>
        <v>0</v>
      </c>
      <c r="Y28" s="3" t="str">
        <f>IF('Conf-C'!B26&lt;&gt;"",'Conf-C'!B26,"")</f>
        <v/>
      </c>
      <c r="Z28" s="3" t="str">
        <f>IF(Y28&lt;&gt;"",COUNTIF('Clie-F'!$R$5:$R$6400,Y28),"")</f>
        <v/>
      </c>
    </row>
    <row r="29" spans="2:29" ht="30" customHeight="1" x14ac:dyDescent="0.3">
      <c r="V29" s="3"/>
      <c r="W29" s="20" t="s">
        <v>1253</v>
      </c>
      <c r="X29" s="3">
        <f>COUNTIF('Clie-F'!$O$5:$O$6400,'C-Das1'!W29)</f>
        <v>0</v>
      </c>
      <c r="Y29" s="3" t="str">
        <f>IF('Conf-C'!B27&lt;&gt;"",'Conf-C'!B27,"")</f>
        <v/>
      </c>
      <c r="Z29" s="3" t="str">
        <f>IF(Y29&lt;&gt;"",COUNTIF('Clie-F'!$R$5:$R$6400,Y29),"")</f>
        <v/>
      </c>
    </row>
    <row r="30" spans="2:29" ht="30" customHeight="1" x14ac:dyDescent="0.3">
      <c r="V30" s="3"/>
      <c r="W30" s="20" t="s">
        <v>841</v>
      </c>
      <c r="X30" s="3">
        <f>COUNTIF('Clie-F'!$O$5:$O$6400,'C-Das1'!W30)</f>
        <v>33</v>
      </c>
      <c r="Y30" s="3" t="str">
        <f>IF('Conf-C'!B28&lt;&gt;"",'Conf-C'!B28,"")</f>
        <v/>
      </c>
      <c r="Z30" s="3" t="str">
        <f>IF(Y30&lt;&gt;"",COUNTIF('Clie-F'!$R$5:$R$6400,Y30),"")</f>
        <v/>
      </c>
    </row>
    <row r="31" spans="2:29" ht="30" customHeight="1" x14ac:dyDescent="0.3">
      <c r="V31" s="3"/>
      <c r="W31" s="20" t="s">
        <v>1254</v>
      </c>
      <c r="X31" s="3">
        <f>COUNTIF('Clie-F'!$O$5:$O$6400,'C-Das1'!W31)</f>
        <v>0</v>
      </c>
      <c r="Y31" s="3" t="str">
        <f>IF('Conf-C'!B29&lt;&gt;"",'Conf-C'!B29,"")</f>
        <v/>
      </c>
      <c r="Z31" s="3" t="str">
        <f>IF(Y31&lt;&gt;"",COUNTIF('Clie-F'!$R$5:$R$6400,Y31),"")</f>
        <v/>
      </c>
    </row>
    <row r="32" spans="2:29" ht="30" customHeight="1" x14ac:dyDescent="0.3">
      <c r="V32" s="3"/>
      <c r="W32" s="20" t="s">
        <v>1255</v>
      </c>
      <c r="X32" s="3">
        <f>COUNTIF('Clie-F'!$O$5:$O$6400,'C-Das1'!W32)</f>
        <v>0</v>
      </c>
      <c r="Y32" s="3" t="str">
        <f>IF('Conf-C'!B30&lt;&gt;"",'Conf-C'!B30,"")</f>
        <v/>
      </c>
      <c r="Z32" s="3" t="str">
        <f>IF(Y32&lt;&gt;"",COUNTIF('Clie-F'!$R$5:$R$6400,Y32),"")</f>
        <v/>
      </c>
    </row>
    <row r="33" spans="3:26" ht="30" customHeight="1" x14ac:dyDescent="0.3">
      <c r="V33" s="3"/>
      <c r="W33" s="20" t="s">
        <v>1256</v>
      </c>
      <c r="X33" s="3">
        <f>COUNTIF('Clie-F'!$O$5:$O$6400,'C-Das1'!W33)</f>
        <v>0</v>
      </c>
      <c r="Y33" s="3"/>
      <c r="Z33" s="3"/>
    </row>
    <row r="34" spans="3:26" ht="21.6" x14ac:dyDescent="0.3">
      <c r="C34" s="86" t="str">
        <f>IF('Conf-G'!D23&lt;&gt;"",'Conf-G'!D23,"")</f>
        <v/>
      </c>
      <c r="D34" s="2" t="str">
        <f>IF(C34&lt;&gt;"",COUNTIF('Proc-G'!M25:M417,'C-Das1'!C34),"")</f>
        <v/>
      </c>
      <c r="V34" s="3"/>
      <c r="Y34" s="3"/>
      <c r="Z34" s="3"/>
    </row>
    <row r="35" spans="3:26" ht="21.6" x14ac:dyDescent="0.3">
      <c r="C35" s="86" t="str">
        <f>IF('Conf-G'!D24&lt;&gt;"",'Conf-G'!D24,"")</f>
        <v/>
      </c>
      <c r="D35" s="2" t="str">
        <f>IF(C35&lt;&gt;"",COUNTIF('Proc-G'!M26:M418,'C-Das1'!C35),"")</f>
        <v/>
      </c>
      <c r="W35" s="30"/>
      <c r="X35" s="30"/>
    </row>
    <row r="36" spans="3:26" ht="21.6" x14ac:dyDescent="0.3">
      <c r="C36" s="86" t="str">
        <f>IF('Conf-G'!D25&lt;&gt;"",'Conf-G'!D25,"")</f>
        <v/>
      </c>
      <c r="W36" s="30"/>
      <c r="X36" s="30"/>
    </row>
    <row r="37" spans="3:26" ht="21.6" x14ac:dyDescent="0.3">
      <c r="C37" s="86" t="str">
        <f>IF('Conf-G'!D26&lt;&gt;"",'Conf-G'!D26,"")</f>
        <v/>
      </c>
    </row>
    <row r="38" spans="3:26" ht="21.6" x14ac:dyDescent="0.3">
      <c r="C38" s="86" t="str">
        <f>IF('Conf-G'!D27&lt;&gt;"",'Conf-G'!D27,"")</f>
        <v/>
      </c>
    </row>
  </sheetData>
  <sheetProtection sheet="1" objects="1" scenarios="1"/>
  <mergeCells count="6">
    <mergeCell ref="H5:I5"/>
    <mergeCell ref="B6:D6"/>
    <mergeCell ref="P7:R7"/>
    <mergeCell ref="J10:L15"/>
    <mergeCell ref="B14:D14"/>
    <mergeCell ref="F14:H15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AG85"/>
  <sheetViews>
    <sheetView showGridLines="0" zoomScaleNormal="100" workbookViewId="0">
      <pane ySplit="3" topLeftCell="A7" activePane="bottomLeft" state="frozen"/>
      <selection pane="bottomLeft" activeCell="G7" sqref="G7"/>
    </sheetView>
  </sheetViews>
  <sheetFormatPr defaultColWidth="9.109375" defaultRowHeight="13.8" x14ac:dyDescent="0.3"/>
  <cols>
    <col min="1" max="1" width="5.6640625" style="2" customWidth="1"/>
    <col min="2" max="2" width="12.109375" style="2" customWidth="1"/>
    <col min="3" max="3" width="10" style="2" customWidth="1"/>
    <col min="4" max="4" width="9.109375" style="2"/>
    <col min="5" max="5" width="2.109375" style="2" customWidth="1"/>
    <col min="6" max="6" width="11.33203125" style="2" customWidth="1"/>
    <col min="7" max="7" width="24.109375" style="2" customWidth="1"/>
    <col min="8" max="8" width="10.109375" style="2" customWidth="1"/>
    <col min="9" max="9" width="0.6640625" style="2" customWidth="1"/>
    <col min="10" max="11" width="11.33203125" style="2" customWidth="1"/>
    <col min="12" max="12" width="10.109375" style="2" customWidth="1"/>
    <col min="13" max="13" width="1.109375" style="2" customWidth="1"/>
    <col min="14" max="14" width="16.109375" style="2" customWidth="1"/>
    <col min="15" max="15" width="3.44140625" style="2" customWidth="1"/>
    <col min="16" max="16" width="10.109375" style="2" customWidth="1"/>
    <col min="17" max="17" width="10.44140625" style="2" customWidth="1"/>
    <col min="18" max="18" width="11" style="2" customWidth="1"/>
    <col min="19" max="19" width="3.109375" style="2" customWidth="1"/>
    <col min="20" max="20" width="14.44140625" style="2" customWidth="1"/>
    <col min="21" max="21" width="30.44140625" style="2" customWidth="1"/>
    <col min="22" max="22" width="27.44140625" style="2" customWidth="1"/>
    <col min="23" max="23" width="14" style="2" customWidth="1"/>
    <col min="24" max="24" width="35.33203125" style="2" customWidth="1"/>
    <col min="25" max="25" width="17.44140625" style="2" customWidth="1"/>
    <col min="26" max="26" width="39" style="2" customWidth="1"/>
    <col min="27" max="27" width="14.6640625" style="2" customWidth="1"/>
    <col min="28" max="28" width="20.33203125" style="2" customWidth="1"/>
    <col min="29" max="29" width="12.33203125" style="2" customWidth="1"/>
    <col min="30" max="30" width="45.33203125" style="2" customWidth="1"/>
    <col min="31" max="31" width="40.6640625" style="2" customWidth="1"/>
    <col min="32" max="32" width="9.109375" style="2"/>
    <col min="33" max="33" width="40" style="2" hidden="1" customWidth="1"/>
    <col min="34" max="16384" width="9.109375" style="2"/>
  </cols>
  <sheetData>
    <row r="1" spans="2:32" s="4" customFormat="1" ht="50.25" customHeight="1" x14ac:dyDescent="0.3"/>
    <row r="2" spans="2:32" s="6" customFormat="1" ht="36.75" customHeight="1" x14ac:dyDescent="0.3"/>
    <row r="3" spans="2:32" s="11" customFormat="1" ht="10.5" customHeight="1" x14ac:dyDescent="0.3"/>
    <row r="4" spans="2:32" s="11" customFormat="1" ht="37.5" customHeight="1" x14ac:dyDescent="0.3">
      <c r="H4" s="18"/>
      <c r="I4" s="18"/>
    </row>
    <row r="5" spans="2:32" s="11" customFormat="1" ht="33.75" customHeight="1" x14ac:dyDescent="0.3">
      <c r="H5" s="292"/>
      <c r="I5" s="292"/>
      <c r="K5" s="79"/>
      <c r="L5" s="79"/>
      <c r="O5" s="132"/>
      <c r="P5" s="132"/>
      <c r="Q5" s="132"/>
      <c r="R5" s="132"/>
      <c r="S5" s="132"/>
      <c r="T5" s="132"/>
      <c r="U5" s="79"/>
      <c r="V5" s="3">
        <f>COUNTA('Clie-F'!D5:D400)</f>
        <v>33</v>
      </c>
      <c r="W5" s="18"/>
      <c r="X5" s="18"/>
      <c r="Y5" s="18"/>
      <c r="Z5" s="18"/>
      <c r="AA5" s="18"/>
      <c r="AB5" s="18"/>
      <c r="AC5" s="18"/>
      <c r="AD5" s="18"/>
      <c r="AE5" s="18"/>
      <c r="AF5" s="79"/>
    </row>
    <row r="6" spans="2:32" ht="24.75" customHeight="1" x14ac:dyDescent="0.3">
      <c r="B6" s="297"/>
      <c r="C6" s="297"/>
      <c r="D6" s="297"/>
      <c r="E6" s="124"/>
      <c r="F6" s="124"/>
      <c r="G6" s="124"/>
      <c r="H6" s="122"/>
      <c r="I6" s="123"/>
      <c r="K6" s="29"/>
      <c r="L6" s="29"/>
      <c r="N6" s="124"/>
      <c r="O6" s="124"/>
      <c r="P6" s="124"/>
      <c r="Q6" s="124"/>
      <c r="R6" s="124"/>
      <c r="S6" s="124"/>
      <c r="T6" s="124"/>
      <c r="U6" s="29"/>
      <c r="V6" s="3">
        <f>COUNTA('Clie-J'!C5:C400)</f>
        <v>24</v>
      </c>
      <c r="W6" s="20" t="s">
        <v>1220</v>
      </c>
      <c r="X6" s="3">
        <f>COUNTIF('Clie-J'!$L$5:$L$400,'C-Das2'!W6)</f>
        <v>0</v>
      </c>
      <c r="Y6" s="3" t="str">
        <f>IF('Conf-C'!B5&lt;&gt;"",'Conf-C'!B5,"")</f>
        <v>Anúncio</v>
      </c>
      <c r="Z6" s="3">
        <f>IF(Y6&lt;&gt;"",COUNTIF('Clie-J'!$O$5:$O$400,Y6),"")</f>
        <v>0</v>
      </c>
      <c r="AA6" s="3"/>
      <c r="AB6" s="3" t="str">
        <f>IF('Conf-C'!D5&lt;&gt;"",'Conf-C'!D5,"")</f>
        <v>Agronegócio</v>
      </c>
      <c r="AC6" s="3">
        <f>IF(AB6&lt;&gt;"",COUNTIF('Clie-J'!$M$5:$M$400,AB6),"")</f>
        <v>1</v>
      </c>
      <c r="AD6" s="3">
        <f>COUNTBLANK(AB6:AB80)</f>
        <v>49</v>
      </c>
      <c r="AE6" s="3"/>
      <c r="AF6" s="29"/>
    </row>
    <row r="7" spans="2:32" ht="30" customHeight="1" x14ac:dyDescent="0.3">
      <c r="B7" s="122"/>
      <c r="C7" s="122"/>
      <c r="D7" s="133"/>
      <c r="E7" s="124"/>
      <c r="F7" s="124"/>
      <c r="G7" s="124"/>
      <c r="H7" s="124"/>
      <c r="I7" s="123"/>
      <c r="N7" s="124"/>
      <c r="O7" s="124"/>
      <c r="P7" s="292"/>
      <c r="Q7" s="292"/>
      <c r="R7" s="292"/>
      <c r="S7" s="124"/>
      <c r="T7" s="124"/>
      <c r="U7" s="29"/>
      <c r="V7" s="3">
        <f>SUM(V5:V6)</f>
        <v>57</v>
      </c>
      <c r="W7" s="20" t="s">
        <v>1222</v>
      </c>
      <c r="X7" s="3">
        <f>COUNTIF('Clie-J'!$L$5:$L$400,'C-Das2'!W7)</f>
        <v>0</v>
      </c>
      <c r="Y7" s="3" t="str">
        <f>IF('Conf-C'!B6&lt;&gt;"",'Conf-C'!B6,"")</f>
        <v>É Família/Amigo</v>
      </c>
      <c r="Z7" s="3">
        <f>IF(Y7&lt;&gt;"",COUNTIF('Clie-J'!$O$5:$O$400,Y7),"")</f>
        <v>5</v>
      </c>
      <c r="AA7" s="3"/>
      <c r="AB7" s="3" t="str">
        <f>IF('Conf-C'!D6&lt;&gt;"",'Conf-C'!D6,"")</f>
        <v>Alimentos e Bebidas</v>
      </c>
      <c r="AC7" s="3">
        <f>IF(AB7&lt;&gt;"",COUNTIF('Clie-J'!$M$5:$M$400,AB7),"")</f>
        <v>0</v>
      </c>
      <c r="AD7" s="3">
        <f>ROWS(AB6:AB80)</f>
        <v>75</v>
      </c>
      <c r="AE7" s="3"/>
      <c r="AF7" s="29"/>
    </row>
    <row r="8" spans="2:32" ht="27.75" customHeight="1" x14ac:dyDescent="0.3">
      <c r="B8" s="122"/>
      <c r="C8" s="122"/>
      <c r="D8" s="133"/>
      <c r="E8" s="124"/>
      <c r="F8" s="124"/>
      <c r="G8" s="124"/>
      <c r="H8" s="124"/>
      <c r="I8" s="123"/>
      <c r="N8" s="124"/>
      <c r="O8" s="124"/>
      <c r="P8" s="122"/>
      <c r="Q8" s="122"/>
      <c r="R8" s="134"/>
      <c r="S8" s="124"/>
      <c r="T8" s="124"/>
      <c r="U8" s="29"/>
      <c r="V8" s="3"/>
      <c r="W8" s="20" t="s">
        <v>1224</v>
      </c>
      <c r="X8" s="3">
        <f>COUNTIF('Clie-J'!$L$5:$L$400,'C-Das2'!W8)</f>
        <v>0</v>
      </c>
      <c r="Y8" s="3" t="str">
        <f>IF('Conf-C'!B7&lt;&gt;"",'Conf-C'!B7,"")</f>
        <v>Google</v>
      </c>
      <c r="Z8" s="3">
        <f>IF(Y8&lt;&gt;"",COUNTIF('Clie-J'!$O$5:$O$400,Y8),"")</f>
        <v>0</v>
      </c>
      <c r="AA8" s="3"/>
      <c r="AB8" s="3" t="str">
        <f>IF('Conf-C'!D7&lt;&gt;"",'Conf-C'!D7,"")</f>
        <v>Arquitetura</v>
      </c>
      <c r="AC8" s="3">
        <f>IF(AB8&lt;&gt;"",COUNTIF('Clie-J'!$M$5:$M$400,AB8),"")</f>
        <v>0</v>
      </c>
      <c r="AD8" s="3"/>
      <c r="AE8" s="3"/>
      <c r="AF8" s="29"/>
    </row>
    <row r="9" spans="2:32" ht="30" customHeight="1" x14ac:dyDescent="0.3">
      <c r="B9" s="122"/>
      <c r="C9" s="122"/>
      <c r="D9" s="133"/>
      <c r="E9" s="124"/>
      <c r="F9" s="124"/>
      <c r="G9" s="124"/>
      <c r="H9" s="124"/>
      <c r="I9" s="123"/>
      <c r="N9" s="124"/>
      <c r="O9" s="124"/>
      <c r="P9" s="122"/>
      <c r="Q9" s="122"/>
      <c r="R9" s="134"/>
      <c r="S9" s="124"/>
      <c r="T9" s="124"/>
      <c r="U9" s="29"/>
      <c r="V9" s="3"/>
      <c r="W9" s="20" t="s">
        <v>1227</v>
      </c>
      <c r="X9" s="3">
        <f>COUNTIF('Clie-J'!$L$5:$L$400,'C-Das2'!W9)</f>
        <v>0</v>
      </c>
      <c r="Y9" s="3" t="str">
        <f>IF('Conf-C'!B8&lt;&gt;"",'Conf-C'!B8,"")</f>
        <v>Indicação</v>
      </c>
      <c r="Z9" s="3">
        <f>IF(Y9&lt;&gt;"",COUNTIF('Clie-J'!$O$5:$O$400,Y9),"")</f>
        <v>6</v>
      </c>
      <c r="AA9" s="3"/>
      <c r="AB9" s="3" t="str">
        <f>IF('Conf-C'!D8&lt;&gt;"",'Conf-C'!D8,"")</f>
        <v>Atacado e Distribuição</v>
      </c>
      <c r="AC9" s="3">
        <f>IF(AB9&lt;&gt;"",COUNTIF('Clie-J'!$M$5:$M$400,AB9),"")</f>
        <v>0</v>
      </c>
      <c r="AD9" s="3"/>
      <c r="AE9" s="3"/>
      <c r="AF9" s="29"/>
    </row>
    <row r="10" spans="2:32" ht="24.75" customHeight="1" x14ac:dyDescent="0.3">
      <c r="B10" s="122"/>
      <c r="C10" s="122"/>
      <c r="D10" s="133"/>
      <c r="E10" s="124"/>
      <c r="F10" s="124"/>
      <c r="G10" s="124"/>
      <c r="H10" s="124"/>
      <c r="I10" s="123"/>
      <c r="J10" s="295"/>
      <c r="K10" s="295"/>
      <c r="L10" s="295"/>
      <c r="N10" s="124"/>
      <c r="O10" s="124"/>
      <c r="P10" s="124"/>
      <c r="Q10" s="135"/>
      <c r="R10" s="124"/>
      <c r="S10" s="124"/>
      <c r="T10" s="124"/>
      <c r="U10" s="29"/>
      <c r="V10" s="3"/>
      <c r="W10" s="20" t="s">
        <v>1228</v>
      </c>
      <c r="X10" s="3">
        <f>COUNTIF('Clie-J'!$L$5:$L$400,'C-Das2'!W10)</f>
        <v>0</v>
      </c>
      <c r="Y10" s="3" t="str">
        <f>IF('Conf-C'!B9&lt;&gt;"",'Conf-C'!B9,"")</f>
        <v>Outros</v>
      </c>
      <c r="Z10" s="3">
        <f>IF(Y10&lt;&gt;"",COUNTIF('Clie-J'!$O$5:$O$400,Y10),"")</f>
        <v>13</v>
      </c>
      <c r="AA10" s="3"/>
      <c r="AB10" s="3" t="str">
        <f>IF('Conf-C'!D9&lt;&gt;"",'Conf-C'!D9,"")</f>
        <v>Bebidas</v>
      </c>
      <c r="AC10" s="3">
        <f>IF(AB10&lt;&gt;"",COUNTIF('Clie-J'!$M$5:$M$400,AB10),"")</f>
        <v>0</v>
      </c>
      <c r="AD10" s="3"/>
      <c r="AE10" s="3"/>
      <c r="AF10" s="29"/>
    </row>
    <row r="11" spans="2:32" ht="24.75" customHeight="1" x14ac:dyDescent="0.3">
      <c r="B11" s="122"/>
      <c r="C11" s="122"/>
      <c r="D11" s="133"/>
      <c r="E11" s="124"/>
      <c r="F11" s="124"/>
      <c r="G11" s="124"/>
      <c r="H11" s="124"/>
      <c r="I11" s="123"/>
      <c r="J11" s="295"/>
      <c r="K11" s="295"/>
      <c r="L11" s="295"/>
      <c r="N11" s="124"/>
      <c r="O11" s="124"/>
      <c r="P11" s="124"/>
      <c r="Q11" s="124"/>
      <c r="R11" s="124"/>
      <c r="S11" s="124"/>
      <c r="T11" s="124"/>
      <c r="U11" s="29"/>
      <c r="V11" s="3"/>
      <c r="W11" s="20" t="s">
        <v>1229</v>
      </c>
      <c r="X11" s="3">
        <f>COUNTIF('Clie-J'!$L$5:$L$400,'C-Das2'!W11)</f>
        <v>0</v>
      </c>
      <c r="Y11" s="3" t="str">
        <f>IF('Conf-C'!B10&lt;&gt;"",'Conf-C'!B10,"")</f>
        <v>Parceria</v>
      </c>
      <c r="Z11" s="3">
        <f>IF(Y11&lt;&gt;"",COUNTIF('Clie-J'!$O$5:$O$400,Y11),"")</f>
        <v>0</v>
      </c>
      <c r="AA11" s="3"/>
      <c r="AB11" s="3" t="str">
        <f>IF('Conf-C'!D10&lt;&gt;"",'Conf-C'!D10,"")</f>
        <v>Beleza</v>
      </c>
      <c r="AC11" s="3">
        <f>IF(AB11&lt;&gt;"",COUNTIF('Clie-J'!$M$5:$M$400,AB11),"")</f>
        <v>0</v>
      </c>
      <c r="AD11" s="3"/>
      <c r="AE11" s="3"/>
      <c r="AF11" s="29"/>
    </row>
    <row r="12" spans="2:32" ht="12" customHeight="1" x14ac:dyDescent="0.3">
      <c r="B12" s="124"/>
      <c r="C12" s="124"/>
      <c r="D12" s="124"/>
      <c r="E12" s="124"/>
      <c r="F12" s="124"/>
      <c r="G12" s="124"/>
      <c r="H12" s="124"/>
      <c r="I12" s="123"/>
      <c r="J12" s="295"/>
      <c r="K12" s="295"/>
      <c r="L12" s="295"/>
      <c r="N12" s="124"/>
      <c r="O12" s="124"/>
      <c r="P12" s="124"/>
      <c r="Q12" s="124"/>
      <c r="R12" s="124"/>
      <c r="S12" s="124"/>
      <c r="T12" s="124"/>
      <c r="U12" s="29"/>
      <c r="V12" s="3"/>
      <c r="W12" s="20" t="s">
        <v>1230</v>
      </c>
      <c r="X12" s="3">
        <f>COUNTIF('Clie-J'!$L$5:$L$400,'C-Das2'!W12)</f>
        <v>0</v>
      </c>
      <c r="Y12" s="3" t="str">
        <f>IF('Conf-C'!B11&lt;&gt;"",'Conf-C'!B11,"")</f>
        <v>Redes Sociais</v>
      </c>
      <c r="Z12" s="3">
        <f>IF(Y12&lt;&gt;"",COUNTIF('Clie-J'!$O$5:$O$400,Y12),"")</f>
        <v>0</v>
      </c>
      <c r="AA12" s="3"/>
      <c r="AB12" s="3" t="str">
        <f>IF('Conf-C'!D11&lt;&gt;"",'Conf-C'!D11,"")</f>
        <v>Cartório</v>
      </c>
      <c r="AC12" s="3">
        <f>IF(AB12&lt;&gt;"",COUNTIF('Clie-J'!$M$5:$M$400,AB12),"")</f>
        <v>0</v>
      </c>
      <c r="AD12" s="3"/>
      <c r="AE12" s="3"/>
      <c r="AF12" s="29"/>
    </row>
    <row r="13" spans="2:32" ht="27" customHeight="1" x14ac:dyDescent="0.3">
      <c r="B13" s="297"/>
      <c r="C13" s="297"/>
      <c r="D13" s="297"/>
      <c r="E13" s="124"/>
      <c r="F13" s="296"/>
      <c r="G13" s="296"/>
      <c r="H13" s="296"/>
      <c r="I13" s="123"/>
      <c r="J13" s="295"/>
      <c r="K13" s="295"/>
      <c r="L13" s="295"/>
      <c r="N13" s="124"/>
      <c r="O13" s="124"/>
      <c r="P13" s="124"/>
      <c r="Q13" s="124"/>
      <c r="R13" s="124"/>
      <c r="S13" s="124"/>
      <c r="T13" s="124"/>
      <c r="U13" s="29"/>
      <c r="V13" s="3"/>
      <c r="W13" s="20" t="s">
        <v>1074</v>
      </c>
      <c r="X13" s="3">
        <f>COUNTIF('Clie-J'!$L$5:$L$400,'C-Das2'!W13)</f>
        <v>1</v>
      </c>
      <c r="Y13" s="3" t="str">
        <f>IF('Conf-C'!B12&lt;&gt;"",'Conf-C'!B12,"")</f>
        <v>Site</v>
      </c>
      <c r="Z13" s="3">
        <f>IF(Y13&lt;&gt;"",COUNTIF('Clie-J'!$O$5:$O$400,Y13),"")</f>
        <v>0</v>
      </c>
      <c r="AA13" s="3"/>
      <c r="AB13" s="3" t="str">
        <f>IF('Conf-C'!D12&lt;&gt;"",'Conf-C'!D12,"")</f>
        <v>Comércio em Geral</v>
      </c>
      <c r="AC13" s="3">
        <f>IF(AB13&lt;&gt;"",COUNTIF('Clie-J'!$M$5:$M$400,AB13),"")</f>
        <v>2</v>
      </c>
      <c r="AD13" s="3"/>
      <c r="AE13" s="3"/>
      <c r="AF13" s="29"/>
    </row>
    <row r="14" spans="2:32" ht="24.75" customHeight="1" x14ac:dyDescent="0.3">
      <c r="B14" s="122"/>
      <c r="C14" s="122"/>
      <c r="D14" s="133"/>
      <c r="E14" s="124"/>
      <c r="F14" s="296"/>
      <c r="G14" s="296"/>
      <c r="H14" s="296"/>
      <c r="I14" s="123"/>
      <c r="J14" s="295"/>
      <c r="K14" s="295"/>
      <c r="L14" s="295"/>
      <c r="N14" s="131"/>
      <c r="O14" s="124"/>
      <c r="P14" s="124"/>
      <c r="Q14" s="124"/>
      <c r="R14" s="124"/>
      <c r="S14" s="124"/>
      <c r="T14" s="124"/>
      <c r="U14" s="29"/>
      <c r="V14" s="3"/>
      <c r="W14" s="20" t="s">
        <v>1232</v>
      </c>
      <c r="X14" s="3">
        <f>COUNTIF('Clie-J'!$L$5:$L$400,'C-Das2'!W14)</f>
        <v>0</v>
      </c>
      <c r="Y14" s="3" t="str">
        <f>IF('Conf-C'!B13&lt;&gt;"",'Conf-C'!B13,"")</f>
        <v/>
      </c>
      <c r="Z14" s="3" t="str">
        <f>IF(Y14&lt;&gt;"",COUNTIF('Clie-J'!$O$5:$O$400,Y14),"")</f>
        <v/>
      </c>
      <c r="AA14" s="3">
        <f>COUNTBLANK(Y6:Y25)</f>
        <v>12</v>
      </c>
      <c r="AB14" s="3" t="str">
        <f>IF('Conf-C'!D13&lt;&gt;"",'Conf-C'!D13,"")</f>
        <v>Condomínio e Administradora</v>
      </c>
      <c r="AC14" s="3">
        <f>IF(AB14&lt;&gt;"",COUNTIF('Clie-J'!$M$5:$M$400,AB14),"")</f>
        <v>0</v>
      </c>
      <c r="AD14" s="3"/>
      <c r="AE14" s="3"/>
      <c r="AF14" s="29"/>
    </row>
    <row r="15" spans="2:32" ht="30" customHeight="1" x14ac:dyDescent="0.3">
      <c r="B15" s="122"/>
      <c r="C15" s="122"/>
      <c r="D15" s="133"/>
      <c r="E15" s="124"/>
      <c r="F15" s="124"/>
      <c r="G15" s="124"/>
      <c r="H15" s="124"/>
      <c r="I15" s="123"/>
      <c r="J15" s="29"/>
      <c r="K15" s="29"/>
      <c r="L15" s="29"/>
      <c r="N15" s="124"/>
      <c r="O15" s="124"/>
      <c r="P15" s="124"/>
      <c r="Q15" s="124"/>
      <c r="R15" s="124"/>
      <c r="S15" s="124"/>
      <c r="T15" s="124"/>
      <c r="U15" s="29"/>
      <c r="V15" s="3"/>
      <c r="W15" s="20" t="s">
        <v>1234</v>
      </c>
      <c r="X15" s="3">
        <f>COUNTIF('Clie-J'!$L$5:$L$400,'C-Das2'!W15)</f>
        <v>0</v>
      </c>
      <c r="Y15" s="3" t="str">
        <f>IF('Conf-C'!B14&lt;&gt;"",'Conf-C'!B14,"")</f>
        <v/>
      </c>
      <c r="Z15" s="3" t="str">
        <f>IF(Y15&lt;&gt;"",COUNTIF('Clie-J'!$O$5:$O$400,Y15),"")</f>
        <v/>
      </c>
      <c r="AA15" s="3"/>
      <c r="AB15" s="3" t="str">
        <f>IF('Conf-C'!D14&lt;&gt;"",'Conf-C'!D14,"")</f>
        <v>Construção Civil</v>
      </c>
      <c r="AC15" s="3">
        <f>IF(AB15&lt;&gt;"",COUNTIF('Clie-J'!$M$5:$M$400,AB15),"")</f>
        <v>0</v>
      </c>
      <c r="AD15" s="3"/>
      <c r="AE15" s="3"/>
      <c r="AF15" s="29"/>
    </row>
    <row r="16" spans="2:32" ht="30" customHeight="1" x14ac:dyDescent="0.3">
      <c r="B16" s="122"/>
      <c r="C16" s="122"/>
      <c r="D16" s="133"/>
      <c r="E16" s="124"/>
      <c r="F16" s="124"/>
      <c r="G16" s="124"/>
      <c r="H16" s="122"/>
      <c r="I16" s="123" t="str">
        <f>IF(H16&lt;&gt;"",COUNTIF('Proc-G'!M17:M409,'C-Das2'!H16),"")</f>
        <v/>
      </c>
      <c r="J16" s="29"/>
      <c r="K16" s="29"/>
      <c r="L16" s="29"/>
      <c r="N16" s="124"/>
      <c r="O16" s="124"/>
      <c r="P16" s="124"/>
      <c r="Q16" s="124"/>
      <c r="R16" s="124"/>
      <c r="S16" s="124"/>
      <c r="T16" s="124"/>
      <c r="U16" s="29"/>
      <c r="V16" s="3"/>
      <c r="W16" s="20" t="s">
        <v>1236</v>
      </c>
      <c r="X16" s="3">
        <f>COUNTIF('Clie-J'!$L$5:$L$400,'C-Das2'!W16)</f>
        <v>0</v>
      </c>
      <c r="Y16" s="3" t="str">
        <f>IF('Conf-C'!B15&lt;&gt;"",'Conf-C'!B15,"")</f>
        <v/>
      </c>
      <c r="Z16" s="3" t="str">
        <f>IF(Y16&lt;&gt;"",COUNTIF('Clie-J'!$O$5:$O$400,Y16),"")</f>
        <v/>
      </c>
      <c r="AA16" s="3"/>
      <c r="AB16" s="3" t="str">
        <f>IF('Conf-C'!D15&lt;&gt;"",'Conf-C'!D15,"")</f>
        <v>Contabilidade</v>
      </c>
      <c r="AC16" s="3">
        <f>IF(AB16&lt;&gt;"",COUNTIF('Clie-J'!$M$5:$M$400,AB16),"")</f>
        <v>0</v>
      </c>
      <c r="AD16" s="3"/>
      <c r="AE16" s="3"/>
      <c r="AF16" s="29"/>
    </row>
    <row r="17" spans="2:32" ht="30" customHeight="1" x14ac:dyDescent="0.3">
      <c r="B17" s="122"/>
      <c r="C17" s="122"/>
      <c r="D17" s="133"/>
      <c r="E17" s="124"/>
      <c r="F17" s="124"/>
      <c r="G17" s="124"/>
      <c r="H17" s="122"/>
      <c r="I17" s="123" t="str">
        <f>IF(H17&lt;&gt;"",COUNTIF('Proc-G'!M18:M410,'C-Das2'!H17),"")</f>
        <v/>
      </c>
      <c r="J17" s="29"/>
      <c r="K17" s="29"/>
      <c r="L17" s="29"/>
      <c r="N17" s="124"/>
      <c r="O17" s="124"/>
      <c r="P17" s="124"/>
      <c r="Q17" s="124"/>
      <c r="R17" s="124"/>
      <c r="S17" s="124"/>
      <c r="T17" s="124"/>
      <c r="U17" s="29"/>
      <c r="V17" s="3"/>
      <c r="W17" s="20" t="s">
        <v>1238</v>
      </c>
      <c r="X17" s="3">
        <f>COUNTIF('Clie-J'!$L$5:$L$400,'C-Das2'!W17)</f>
        <v>0</v>
      </c>
      <c r="Y17" s="3" t="str">
        <f>IF('Conf-C'!B16&lt;&gt;"",'Conf-C'!B16,"")</f>
        <v/>
      </c>
      <c r="Z17" s="3" t="str">
        <f>IF(Y17&lt;&gt;"",COUNTIF('Clie-J'!$O$5:$O$400,Y17),"")</f>
        <v/>
      </c>
      <c r="AA17" s="3">
        <f>ROWS(Y6:Y25)</f>
        <v>20</v>
      </c>
      <c r="AB17" s="3" t="str">
        <f>IF('Conf-C'!D16&lt;&gt;"",'Conf-C'!D16,"")</f>
        <v>Corretora de Imóveis</v>
      </c>
      <c r="AC17" s="3">
        <f>IF(AB17&lt;&gt;"",COUNTIF('Clie-J'!$M$5:$M$400,AB17),"")</f>
        <v>0</v>
      </c>
      <c r="AD17" s="3"/>
      <c r="AE17" s="3"/>
      <c r="AF17" s="29"/>
    </row>
    <row r="18" spans="2:32" ht="30" customHeight="1" x14ac:dyDescent="0.3">
      <c r="B18" s="122"/>
      <c r="C18" s="122"/>
      <c r="D18" s="133"/>
      <c r="E18" s="124"/>
      <c r="F18" s="124"/>
      <c r="G18" s="124"/>
      <c r="H18" s="122"/>
      <c r="I18" s="123" t="str">
        <f>IF(H18&lt;&gt;"",COUNTIF('Proc-G'!M19:M411,'C-Das2'!H18),"")</f>
        <v/>
      </c>
      <c r="O18" s="124"/>
      <c r="P18" s="124"/>
      <c r="Q18" s="124"/>
      <c r="R18" s="124"/>
      <c r="S18" s="124"/>
      <c r="T18" s="124"/>
      <c r="U18" s="29"/>
      <c r="V18" s="3"/>
      <c r="W18" s="20" t="s">
        <v>1240</v>
      </c>
      <c r="X18" s="3">
        <f>COUNTIF('Clie-J'!$L$5:$L$400,'C-Das2'!W18)</f>
        <v>0</v>
      </c>
      <c r="Y18" s="3" t="str">
        <f>IF('Conf-C'!B17&lt;&gt;"",'Conf-C'!B17,"")</f>
        <v/>
      </c>
      <c r="Z18" s="3" t="str">
        <f>IF(Y18&lt;&gt;"",COUNTIF('Clie-J'!$O$5:$O$400,Y18),"")</f>
        <v/>
      </c>
      <c r="AA18" s="3"/>
      <c r="AB18" s="3" t="str">
        <f>IF('Conf-C'!D17&lt;&gt;"",'Conf-C'!D17,"")</f>
        <v>Corretora de Seguros</v>
      </c>
      <c r="AC18" s="3">
        <f>IF(AB18&lt;&gt;"",COUNTIF('Clie-J'!$M$5:$M$400,AB18),"")</f>
        <v>0</v>
      </c>
      <c r="AD18" s="3"/>
      <c r="AE18" s="3"/>
      <c r="AF18" s="29"/>
    </row>
    <row r="19" spans="2:32" ht="30" customHeight="1" x14ac:dyDescent="0.3">
      <c r="B19" s="122"/>
      <c r="C19" s="122"/>
      <c r="D19" s="133"/>
      <c r="E19" s="124"/>
      <c r="F19" s="124"/>
      <c r="G19" s="124"/>
      <c r="H19" s="122"/>
      <c r="I19" s="123" t="str">
        <f>IF(H19&lt;&gt;"",COUNTIF('Proc-G'!M20:M412,'C-Das2'!H19),"")</f>
        <v/>
      </c>
      <c r="O19" s="124"/>
      <c r="P19" s="124"/>
      <c r="Q19" s="124"/>
      <c r="R19" s="124"/>
      <c r="S19" s="124"/>
      <c r="T19" s="124"/>
      <c r="U19" s="29"/>
      <c r="V19" s="3"/>
      <c r="W19" s="20" t="s">
        <v>1242</v>
      </c>
      <c r="X19" s="3">
        <f>COUNTIF('Clie-J'!$L$5:$L$400,'C-Das2'!W19)</f>
        <v>0</v>
      </c>
      <c r="Y19" s="3" t="str">
        <f>IF('Conf-C'!B18&lt;&gt;"",'Conf-C'!B18,"")</f>
        <v/>
      </c>
      <c r="Z19" s="3" t="str">
        <f>IF(Y19&lt;&gt;"",COUNTIF('Clie-J'!$O$5:$O$400,Y19),"")</f>
        <v/>
      </c>
      <c r="AA19" s="3"/>
      <c r="AB19" s="3" t="str">
        <f>IF('Conf-C'!D18&lt;&gt;"",'Conf-C'!D18,"")</f>
        <v>Educação</v>
      </c>
      <c r="AC19" s="3">
        <f>IF(AB19&lt;&gt;"",COUNTIF('Clie-J'!$M$5:$M$400,AB19),"")</f>
        <v>0</v>
      </c>
      <c r="AD19" s="3"/>
      <c r="AE19" s="3"/>
      <c r="AF19" s="29"/>
    </row>
    <row r="20" spans="2:32" ht="30" customHeight="1" x14ac:dyDescent="0.3">
      <c r="H20" s="122" t="str">
        <f>IF('Conf-G'!D19&lt;&gt;"",'Conf-G'!D19,"")</f>
        <v/>
      </c>
      <c r="I20" s="123" t="str">
        <f>IF(H20&lt;&gt;"",COUNTIF('Proc-G'!M21:M413,'C-Das2'!H20),"")</f>
        <v/>
      </c>
      <c r="O20" s="124"/>
      <c r="P20" s="124"/>
      <c r="Q20" s="124"/>
      <c r="R20" s="124"/>
      <c r="S20" s="124"/>
      <c r="T20" s="124"/>
      <c r="U20" s="29"/>
      <c r="V20" s="3"/>
      <c r="W20" s="20" t="s">
        <v>1244</v>
      </c>
      <c r="X20" s="3">
        <f>COUNTIF('Clie-J'!$L$5:$L$400,'C-Das2'!W20)</f>
        <v>0</v>
      </c>
      <c r="Y20" s="3" t="str">
        <f>IF('Conf-C'!B19&lt;&gt;"",'Conf-C'!B19,"")</f>
        <v/>
      </c>
      <c r="Z20" s="3" t="str">
        <f>IF(Y20&lt;&gt;"",COUNTIF('Clie-J'!$O$5:$O$400,Y20),"")</f>
        <v/>
      </c>
      <c r="AA20" s="3"/>
      <c r="AB20" s="3" t="str">
        <f>IF('Conf-C'!D19&lt;&gt;"",'Conf-C'!D19,"")</f>
        <v>Indústria</v>
      </c>
      <c r="AC20" s="3">
        <f>IF(AB20&lt;&gt;"",COUNTIF('Clie-J'!$M$5:$M$400,AB20),"")</f>
        <v>1</v>
      </c>
      <c r="AD20" s="3"/>
      <c r="AE20" s="3"/>
      <c r="AF20" s="29"/>
    </row>
    <row r="21" spans="2:32" ht="30" customHeight="1" x14ac:dyDescent="0.3">
      <c r="H21" s="122" t="str">
        <f>IF('Conf-G'!D20&lt;&gt;"",'Conf-G'!D20,"")</f>
        <v/>
      </c>
      <c r="I21" s="123" t="str">
        <f>IF(H21&lt;&gt;"",COUNTIF('Proc-G'!M22:M414,'C-Das2'!H21),"")</f>
        <v/>
      </c>
      <c r="O21" s="124"/>
      <c r="P21" s="124"/>
      <c r="Q21" s="124"/>
      <c r="R21" s="124"/>
      <c r="S21" s="124"/>
      <c r="T21" s="124"/>
      <c r="U21" s="29"/>
      <c r="V21" s="3"/>
      <c r="W21" s="20" t="s">
        <v>1245</v>
      </c>
      <c r="X21" s="3">
        <f>COUNTIF('Clie-J'!$L$5:$L$400,'C-Das2'!W21)</f>
        <v>0</v>
      </c>
      <c r="Y21" s="3" t="str">
        <f>IF('Conf-C'!B20&lt;&gt;"",'Conf-C'!B20,"")</f>
        <v/>
      </c>
      <c r="Z21" s="3" t="str">
        <f>IF(Y21&lt;&gt;"",COUNTIF('Clie-J'!$O$5:$O$400,Y21),"")</f>
        <v/>
      </c>
      <c r="AA21" s="3"/>
      <c r="AB21" s="3" t="str">
        <f>IF('Conf-C'!D20&lt;&gt;"",'Conf-C'!D20,"")</f>
        <v>Material de Construção</v>
      </c>
      <c r="AC21" s="3">
        <f>IF(AB21&lt;&gt;"",COUNTIF('Clie-J'!$M$5:$M$400,AB21),"")</f>
        <v>1</v>
      </c>
      <c r="AD21" s="3"/>
      <c r="AE21" s="3"/>
      <c r="AF21" s="29"/>
    </row>
    <row r="22" spans="2:32" ht="30" customHeight="1" x14ac:dyDescent="0.3">
      <c r="H22" s="122" t="str">
        <f>IF('Conf-G'!D21&lt;&gt;"",'Conf-G'!D21,"")</f>
        <v/>
      </c>
      <c r="I22" s="123" t="str">
        <f>IF(H22&lt;&gt;"",COUNTIF('Proc-G'!M23:M415,'C-Das2'!H22),"")</f>
        <v/>
      </c>
      <c r="O22" s="124"/>
      <c r="P22" s="124"/>
      <c r="Q22" s="124"/>
      <c r="R22" s="124"/>
      <c r="S22" s="124"/>
      <c r="T22" s="124"/>
      <c r="U22" s="29"/>
      <c r="V22" s="3"/>
      <c r="W22" s="20" t="s">
        <v>1246</v>
      </c>
      <c r="X22" s="3">
        <f>COUNTIF('Clie-J'!$L$5:$L$400,'C-Das2'!W22)</f>
        <v>0</v>
      </c>
      <c r="Y22" s="3" t="str">
        <f>IF('Conf-C'!B21&lt;&gt;"",'Conf-C'!B21,"")</f>
        <v/>
      </c>
      <c r="Z22" s="3" t="str">
        <f>IF(Y22&lt;&gt;"",COUNTIF('Clie-J'!$O$5:$O$400,Y22),"")</f>
        <v/>
      </c>
      <c r="AA22" s="3"/>
      <c r="AB22" s="3" t="str">
        <f>IF('Conf-C'!D21&lt;&gt;"",'Conf-C'!D21,"")</f>
        <v>Medicina e Saúde</v>
      </c>
      <c r="AC22" s="3">
        <f>IF(AB22&lt;&gt;"",COUNTIF('Clie-J'!$M$5:$M$400,AB22),"")</f>
        <v>1</v>
      </c>
      <c r="AD22" s="3"/>
      <c r="AE22" s="3"/>
      <c r="AF22" s="29"/>
    </row>
    <row r="23" spans="2:32" ht="30" customHeight="1" x14ac:dyDescent="0.3">
      <c r="H23" s="122" t="str">
        <f>IF('Conf-G'!D22&lt;&gt;"",'Conf-G'!D22,"")</f>
        <v/>
      </c>
      <c r="I23" s="123" t="str">
        <f>IF(H23&lt;&gt;"",COUNTIF('Proc-G'!M24:M416,'C-Das2'!H23),"")</f>
        <v/>
      </c>
      <c r="O23" s="124"/>
      <c r="P23" s="124"/>
      <c r="Q23" s="124"/>
      <c r="R23" s="124"/>
      <c r="S23" s="124"/>
      <c r="T23" s="124"/>
      <c r="U23" s="29"/>
      <c r="V23" s="3"/>
      <c r="W23" s="20" t="s">
        <v>1247</v>
      </c>
      <c r="X23" s="3">
        <f>COUNTIF('Clie-J'!$L$5:$L$400,'C-Das2'!W23)</f>
        <v>0</v>
      </c>
      <c r="Y23" s="3" t="str">
        <f>IF('Conf-C'!B22&lt;&gt;"",'Conf-C'!B22,"")</f>
        <v/>
      </c>
      <c r="Z23" s="3" t="str">
        <f>IF(Y23&lt;&gt;"",COUNTIF('Clie-J'!$O$5:$O$400,Y23),"")</f>
        <v/>
      </c>
      <c r="AA23" s="3"/>
      <c r="AB23" s="3" t="str">
        <f>IF('Conf-C'!D22&lt;&gt;"",'Conf-C'!D22,"")</f>
        <v>Metalúrgica</v>
      </c>
      <c r="AC23" s="3">
        <f>IF(AB23&lt;&gt;"",COUNTIF('Clie-J'!$M$5:$M$400,AB23),"")</f>
        <v>0</v>
      </c>
      <c r="AD23" s="3"/>
      <c r="AE23" s="3"/>
      <c r="AF23" s="29"/>
    </row>
    <row r="24" spans="2:32" ht="30" customHeight="1" x14ac:dyDescent="0.3">
      <c r="O24" s="124"/>
      <c r="P24" s="124"/>
      <c r="Q24" s="124"/>
      <c r="R24" s="124"/>
      <c r="S24" s="124"/>
      <c r="T24" s="124"/>
      <c r="U24" s="29"/>
      <c r="V24" s="3"/>
      <c r="W24" s="20" t="s">
        <v>1248</v>
      </c>
      <c r="X24" s="3">
        <f>COUNTIF('Clie-J'!$L$5:$L$400,'C-Das2'!W24)</f>
        <v>0</v>
      </c>
      <c r="Y24" s="3" t="str">
        <f>IF('Conf-C'!B23&lt;&gt;"",'Conf-C'!B23,"")</f>
        <v/>
      </c>
      <c r="Z24" s="3" t="str">
        <f>IF(Y24&lt;&gt;"",COUNTIF('Clie-J'!$O$5:$O$400,Y24),"")</f>
        <v/>
      </c>
      <c r="AA24" s="3"/>
      <c r="AB24" s="3" t="str">
        <f>IF('Conf-C'!D23&lt;&gt;"",'Conf-C'!D23,"")</f>
        <v>Moda</v>
      </c>
      <c r="AC24" s="3">
        <f>IF(AB24&lt;&gt;"",COUNTIF('Clie-J'!$M$5:$M$400,AB24),"")</f>
        <v>0</v>
      </c>
      <c r="AD24" s="3"/>
      <c r="AE24" s="3"/>
      <c r="AF24" s="29"/>
    </row>
    <row r="25" spans="2:32" ht="30" customHeight="1" x14ac:dyDescent="0.3">
      <c r="O25" s="124"/>
      <c r="P25" s="124"/>
      <c r="Q25" s="124"/>
      <c r="R25" s="124"/>
      <c r="S25" s="124"/>
      <c r="T25" s="124"/>
      <c r="U25" s="29"/>
      <c r="V25" s="3"/>
      <c r="W25" s="20" t="s">
        <v>1249</v>
      </c>
      <c r="X25" s="3">
        <f>COUNTIF('Clie-J'!$L$5:$L$400,'C-Das2'!W25)</f>
        <v>0</v>
      </c>
      <c r="Y25" s="3" t="str">
        <f>IF('Conf-C'!B24&lt;&gt;"",'Conf-C'!B24,"")</f>
        <v/>
      </c>
      <c r="Z25" s="3" t="str">
        <f>IF(Y25&lt;&gt;"",COUNTIF('Clie-J'!$O$5:$O$400,Y25),"")</f>
        <v/>
      </c>
      <c r="AA25" s="3"/>
      <c r="AB25" s="3" t="str">
        <f>IF('Conf-C'!D24&lt;&gt;"",'Conf-C'!D24,"")</f>
        <v>Outros</v>
      </c>
      <c r="AC25" s="3">
        <f>IF(AB25&lt;&gt;"",COUNTIF('Clie-J'!$M$5:$M$400,AB25),"")</f>
        <v>4</v>
      </c>
      <c r="AD25" s="3"/>
      <c r="AE25" s="3"/>
      <c r="AF25" s="29"/>
    </row>
    <row r="26" spans="2:32" ht="30" customHeight="1" x14ac:dyDescent="0.3">
      <c r="O26" s="124"/>
      <c r="P26" s="124"/>
      <c r="Q26" s="124"/>
      <c r="R26" s="124"/>
      <c r="S26" s="124"/>
      <c r="T26" s="124"/>
      <c r="V26" s="3"/>
      <c r="W26" s="20" t="s">
        <v>1250</v>
      </c>
      <c r="X26" s="3">
        <f>COUNTIF('Clie-J'!$L$5:$L$400,'C-Das2'!W26)</f>
        <v>0</v>
      </c>
      <c r="Y26" s="3" t="str">
        <f>IF('Conf-C'!B25&lt;&gt;"",'Conf-C'!B25,"")</f>
        <v/>
      </c>
      <c r="Z26" s="3" t="str">
        <f>IF(Y26&lt;&gt;"",COUNTIF('Clie-J'!$Q$5:$Q$400,Y26),"")</f>
        <v/>
      </c>
      <c r="AA26" s="3"/>
      <c r="AB26" s="3" t="str">
        <f>IF('Conf-C'!D25&lt;&gt;"",'Conf-C'!D25,"")</f>
        <v>Tecnologia</v>
      </c>
      <c r="AC26" s="3">
        <f>IF(AB26&lt;&gt;"",COUNTIF('Clie-J'!$M$5:$M$400,AB26),"")</f>
        <v>0</v>
      </c>
      <c r="AD26" s="3"/>
      <c r="AE26" s="3"/>
      <c r="AF26" s="29"/>
    </row>
    <row r="27" spans="2:32" ht="30" customHeight="1" x14ac:dyDescent="0.3">
      <c r="O27" s="124"/>
      <c r="P27" s="124"/>
      <c r="Q27" s="124"/>
      <c r="R27" s="124"/>
      <c r="S27" s="124"/>
      <c r="T27" s="124"/>
      <c r="V27" s="3"/>
      <c r="W27" s="20" t="s">
        <v>1251</v>
      </c>
      <c r="X27" s="3">
        <f>COUNTIF('Clie-J'!$L$5:$L$400,'C-Das2'!W27)</f>
        <v>0</v>
      </c>
      <c r="Y27" s="3" t="str">
        <f>IF('Conf-C'!B26&lt;&gt;"",'Conf-C'!B26,"")</f>
        <v/>
      </c>
      <c r="Z27" s="3" t="str">
        <f>IF(Y27&lt;&gt;"",COUNTIF('Clie-J'!$Q$5:$Q$400,Y27),"")</f>
        <v/>
      </c>
      <c r="AA27" s="3"/>
      <c r="AB27" s="3" t="str">
        <f>IF('Conf-C'!D26&lt;&gt;"",'Conf-C'!D26,"")</f>
        <v>Veículos e Peças</v>
      </c>
      <c r="AC27" s="3">
        <f>IF(AB27&lt;&gt;"",COUNTIF('Clie-J'!$M$5:$M$400,AB27),"")</f>
        <v>2</v>
      </c>
      <c r="AD27" s="3"/>
      <c r="AE27" s="3"/>
      <c r="AF27" s="29"/>
    </row>
    <row r="28" spans="2:32" ht="30" customHeight="1" x14ac:dyDescent="0.3">
      <c r="O28" s="124"/>
      <c r="P28" s="124"/>
      <c r="Q28" s="124"/>
      <c r="R28" s="124"/>
      <c r="S28" s="124"/>
      <c r="T28" s="124"/>
      <c r="V28" s="3"/>
      <c r="W28" s="20" t="s">
        <v>1252</v>
      </c>
      <c r="X28" s="3">
        <f>COUNTIF('Clie-J'!$L$5:$L$400,'C-Das2'!W28)</f>
        <v>0</v>
      </c>
      <c r="Y28" s="3" t="str">
        <f>IF('Conf-C'!B27&lt;&gt;"",'Conf-C'!B27,"")</f>
        <v/>
      </c>
      <c r="Z28" s="3" t="str">
        <f>IF(Y28&lt;&gt;"",COUNTIF('Clie-J'!$Q$5:$Q$400,Y28),"")</f>
        <v/>
      </c>
      <c r="AA28" s="3"/>
      <c r="AB28" s="3" t="str">
        <f>IF('Conf-C'!D27&lt;&gt;"",'Conf-C'!D27,"")</f>
        <v>Supermercados</v>
      </c>
      <c r="AC28" s="3">
        <f>IF(AB28&lt;&gt;"",COUNTIF('Clie-J'!$M$5:$M$400,AB28),"")</f>
        <v>1</v>
      </c>
      <c r="AD28" s="3"/>
      <c r="AE28" s="3"/>
      <c r="AF28" s="29"/>
    </row>
    <row r="29" spans="2:32" ht="30" customHeight="1" x14ac:dyDescent="0.3">
      <c r="O29" s="124"/>
      <c r="P29" s="124"/>
      <c r="Q29" s="124"/>
      <c r="R29" s="124"/>
      <c r="S29" s="124"/>
      <c r="T29" s="124"/>
      <c r="V29" s="3"/>
      <c r="W29" s="20" t="s">
        <v>1253</v>
      </c>
      <c r="X29" s="3">
        <f>COUNTIF('Clie-J'!$L$5:$L$400,'C-Das2'!W29)</f>
        <v>0</v>
      </c>
      <c r="Y29" s="3" t="str">
        <f>IF('Conf-C'!B28&lt;&gt;"",'Conf-C'!B28,"")</f>
        <v/>
      </c>
      <c r="Z29" s="3" t="str">
        <f>IF(Y29&lt;&gt;"",COUNTIF('Clie-J'!$Q$5:$Q$400,Y29),"")</f>
        <v/>
      </c>
      <c r="AA29" s="3"/>
      <c r="AB29" s="3" t="str">
        <f>IF('Conf-C'!D28&lt;&gt;"",'Conf-C'!D28,"")</f>
        <v>Reparadora Automotiva</v>
      </c>
      <c r="AC29" s="3">
        <f>IF(AB29&lt;&gt;"",COUNTIF('Clie-J'!$M$5:$M$400,AB29),"")</f>
        <v>8</v>
      </c>
      <c r="AD29" s="3"/>
      <c r="AE29" s="3"/>
      <c r="AF29" s="29"/>
    </row>
    <row r="30" spans="2:32" ht="30" customHeight="1" x14ac:dyDescent="0.3">
      <c r="V30" s="3"/>
      <c r="W30" s="20" t="s">
        <v>841</v>
      </c>
      <c r="X30" s="3">
        <f>COUNTIF('Clie-J'!$L$5:$L$400,'C-Das2'!W30)</f>
        <v>23</v>
      </c>
      <c r="Y30" s="3" t="str">
        <f>IF('Conf-C'!B29&lt;&gt;"",'Conf-C'!B29,"")</f>
        <v/>
      </c>
      <c r="Z30" s="3" t="str">
        <f>IF(Y30&lt;&gt;"",COUNTIF('Clie-F'!$R$5:$R$400,Y30),"")</f>
        <v/>
      </c>
      <c r="AA30" s="3"/>
      <c r="AB30" s="3" t="str">
        <f>IF('Conf-C'!D29&lt;&gt;"",'Conf-C'!D29,"")</f>
        <v>Manutenção em Equipamentos Hospitalares</v>
      </c>
      <c r="AC30" s="3">
        <f>IF(AB30&lt;&gt;"",COUNTIF('Clie-J'!$M$5:$M$400,AB30),"")</f>
        <v>1</v>
      </c>
      <c r="AD30" s="3"/>
      <c r="AE30" s="3"/>
      <c r="AF30" s="29"/>
    </row>
    <row r="31" spans="2:32" ht="30" customHeight="1" x14ac:dyDescent="0.3">
      <c r="V31" s="3"/>
      <c r="W31" s="20" t="s">
        <v>1254</v>
      </c>
      <c r="X31" s="3">
        <f>COUNTIF('Clie-J'!$L$5:$L$400,'C-Das2'!W31)</f>
        <v>0</v>
      </c>
      <c r="Y31" s="3" t="str">
        <f>IF('Conf-C'!B30&lt;&gt;"",'Conf-C'!B30,"")</f>
        <v/>
      </c>
      <c r="Z31" s="3" t="str">
        <f>IF(Y31&lt;&gt;"",COUNTIF('Clie-F'!$R$5:$R$400,Y31),"")</f>
        <v/>
      </c>
      <c r="AA31" s="3"/>
      <c r="AB31" s="3" t="str">
        <f>IF('Conf-C'!D30&lt;&gt;"",'Conf-C'!D30,"")</f>
        <v>Decoração</v>
      </c>
      <c r="AC31" s="3">
        <f>IF(AB31&lt;&gt;"",COUNTIF('Clie-J'!$M$5:$M$400,AB31),"")</f>
        <v>1</v>
      </c>
      <c r="AD31" s="3"/>
      <c r="AE31" s="3"/>
      <c r="AF31" s="29"/>
    </row>
    <row r="32" spans="2:32" ht="30" customHeight="1" x14ac:dyDescent="0.3">
      <c r="V32" s="3"/>
      <c r="W32" s="20" t="s">
        <v>1255</v>
      </c>
      <c r="X32" s="3">
        <f>COUNTIF('Clie-J'!$L$5:$L$400,'C-Das2'!W32)</f>
        <v>0</v>
      </c>
      <c r="Y32" s="3"/>
      <c r="Z32" s="3"/>
      <c r="AA32" s="3"/>
      <c r="AB32" s="3" t="str">
        <f>IF('Conf-C'!D31&lt;&gt;"",'Conf-C'!D31,"")</f>
        <v/>
      </c>
      <c r="AC32" s="3" t="str">
        <f>IF(AB32&lt;&gt;"",COUNTIF('Clie-J'!$M$5:$M$400,AB32),"")</f>
        <v/>
      </c>
      <c r="AD32" s="3"/>
      <c r="AE32" s="3"/>
    </row>
    <row r="33" spans="3:31" ht="21.6" x14ac:dyDescent="0.3">
      <c r="C33" s="86" t="str">
        <f>IF('Conf-G'!D23&lt;&gt;"",'Conf-G'!D23,"")</f>
        <v/>
      </c>
      <c r="D33" s="2" t="str">
        <f>IF(C33&lt;&gt;"",COUNTIF('Proc-G'!M25:M417,'C-Das2'!C33),"")</f>
        <v/>
      </c>
      <c r="V33" s="3"/>
      <c r="W33" s="20" t="s">
        <v>1256</v>
      </c>
      <c r="X33" s="3">
        <f>COUNTIF('Clie-J'!$L$5:$L$400,'C-Das2'!W33)</f>
        <v>0</v>
      </c>
      <c r="Y33" s="3"/>
      <c r="Z33" s="3"/>
      <c r="AA33" s="3"/>
      <c r="AB33" s="3" t="str">
        <f>IF('Conf-C'!D32&lt;&gt;"",'Conf-C'!D32,"")</f>
        <v/>
      </c>
      <c r="AC33" s="3" t="str">
        <f>IF(AB33&lt;&gt;"",COUNTIF('Clie-J'!$M$5:$M$400,AB33),"")</f>
        <v/>
      </c>
      <c r="AD33" s="3"/>
      <c r="AE33" s="3"/>
    </row>
    <row r="34" spans="3:31" ht="21.6" x14ac:dyDescent="0.3">
      <c r="C34" s="86" t="str">
        <f>IF('Conf-G'!D24&lt;&gt;"",'Conf-G'!D24,"")</f>
        <v/>
      </c>
      <c r="D34" s="2" t="str">
        <f>IF(C34&lt;&gt;"",COUNTIF('Proc-G'!M26:M418,'C-Das2'!C34),"")</f>
        <v/>
      </c>
      <c r="V34" s="3"/>
      <c r="W34" s="3"/>
      <c r="X34" s="3"/>
      <c r="Y34" s="3"/>
      <c r="Z34" s="3"/>
      <c r="AA34" s="3"/>
      <c r="AB34" s="3" t="str">
        <f>IF('Conf-C'!D33&lt;&gt;"",'Conf-C'!D33,"")</f>
        <v/>
      </c>
      <c r="AC34" s="3" t="str">
        <f>IF(AB34&lt;&gt;"",COUNTIF('Clie-J'!$M$5:$M$400,AB34),"")</f>
        <v/>
      </c>
      <c r="AD34" s="3"/>
      <c r="AE34" s="3"/>
    </row>
    <row r="35" spans="3:31" ht="21.6" x14ac:dyDescent="0.3">
      <c r="C35" s="86" t="str">
        <f>IF('Conf-G'!D25&lt;&gt;"",'Conf-G'!D25,"")</f>
        <v/>
      </c>
      <c r="V35" s="3"/>
      <c r="W35" s="3"/>
      <c r="X35" s="3"/>
      <c r="Y35" s="3"/>
      <c r="Z35" s="3"/>
      <c r="AA35" s="3"/>
      <c r="AB35" s="3" t="str">
        <f>IF('Conf-C'!D34&lt;&gt;"",'Conf-C'!D34,"")</f>
        <v/>
      </c>
      <c r="AC35" s="3" t="str">
        <f>IF(AB35&lt;&gt;"",COUNTIF('Clie-J'!$M$5:$M$400,AB35),"")</f>
        <v/>
      </c>
      <c r="AD35" s="3"/>
      <c r="AE35" s="3"/>
    </row>
    <row r="36" spans="3:31" ht="21.6" x14ac:dyDescent="0.3">
      <c r="C36" s="86" t="str">
        <f>IF('Conf-G'!D26&lt;&gt;"",'Conf-G'!D26,"")</f>
        <v/>
      </c>
      <c r="V36" s="3"/>
      <c r="W36" s="3"/>
      <c r="X36" s="3"/>
      <c r="Y36" s="3"/>
      <c r="Z36" s="3"/>
      <c r="AA36" s="3"/>
      <c r="AB36" s="3" t="str">
        <f>IF('Conf-C'!D35&lt;&gt;"",'Conf-C'!D35,"")</f>
        <v/>
      </c>
      <c r="AC36" s="3" t="str">
        <f>IF(AB36&lt;&gt;"",COUNTIF('Clie-J'!$M$5:$M$400,AB36),"")</f>
        <v/>
      </c>
      <c r="AD36" s="3"/>
      <c r="AE36" s="3"/>
    </row>
    <row r="37" spans="3:31" ht="21.6" x14ac:dyDescent="0.3">
      <c r="C37" s="86" t="str">
        <f>IF('Conf-G'!D27&lt;&gt;"",'Conf-G'!D27,"")</f>
        <v/>
      </c>
      <c r="V37" s="3"/>
      <c r="W37" s="3"/>
      <c r="X37" s="3"/>
      <c r="Y37" s="3"/>
      <c r="Z37" s="3"/>
      <c r="AA37" s="3"/>
      <c r="AB37" s="3" t="str">
        <f>IF('Conf-C'!D36&lt;&gt;"",'Conf-C'!D36,"")</f>
        <v/>
      </c>
      <c r="AC37" s="3" t="str">
        <f>IF(AB37&lt;&gt;"",COUNTIF('Clie-J'!$M$5:$M$400,AB37),"")</f>
        <v/>
      </c>
      <c r="AD37" s="3"/>
      <c r="AE37" s="3"/>
    </row>
    <row r="38" spans="3:31" x14ac:dyDescent="0.3">
      <c r="V38" s="3"/>
      <c r="W38" s="3"/>
      <c r="X38" s="3"/>
      <c r="Y38" s="3"/>
      <c r="Z38" s="3"/>
      <c r="AA38" s="3"/>
      <c r="AB38" s="3" t="str">
        <f>IF('Conf-C'!D37&lt;&gt;"",'Conf-C'!D37,"")</f>
        <v/>
      </c>
      <c r="AC38" s="3" t="str">
        <f>IF(AB38&lt;&gt;"",COUNTIF('Clie-J'!$M$5:$M$400,AB38),"")</f>
        <v/>
      </c>
      <c r="AD38" s="3"/>
      <c r="AE38" s="3"/>
    </row>
    <row r="39" spans="3:31" x14ac:dyDescent="0.3">
      <c r="V39" s="3"/>
      <c r="W39" s="3"/>
      <c r="X39" s="3"/>
      <c r="Y39" s="3"/>
      <c r="Z39" s="3"/>
      <c r="AA39" s="3"/>
      <c r="AB39" s="3" t="str">
        <f>IF('Conf-C'!D38&lt;&gt;"",'Conf-C'!D38,"")</f>
        <v/>
      </c>
      <c r="AC39" s="3" t="str">
        <f>IF(AB39&lt;&gt;"",COUNTIF('Clie-J'!$M$5:$M$400,AB39),"")</f>
        <v/>
      </c>
      <c r="AD39" s="3"/>
      <c r="AE39" s="3"/>
    </row>
    <row r="40" spans="3:31" x14ac:dyDescent="0.3">
      <c r="V40" s="3"/>
      <c r="W40" s="3"/>
      <c r="X40" s="3"/>
      <c r="Y40" s="3"/>
      <c r="Z40" s="3"/>
      <c r="AA40" s="3"/>
      <c r="AB40" s="3" t="str">
        <f>IF('Conf-C'!D39&lt;&gt;"",'Conf-C'!D39,"")</f>
        <v/>
      </c>
      <c r="AC40" s="3" t="str">
        <f>IF(AB40&lt;&gt;"",COUNTIF('Clie-J'!$M$5:$M$400,AB40),"")</f>
        <v/>
      </c>
      <c r="AD40" s="3"/>
      <c r="AE40" s="3"/>
    </row>
    <row r="41" spans="3:31" x14ac:dyDescent="0.3">
      <c r="V41" s="3"/>
      <c r="W41" s="3"/>
      <c r="X41" s="3"/>
      <c r="Y41" s="3"/>
      <c r="Z41" s="3"/>
      <c r="AA41" s="3"/>
      <c r="AB41" s="3" t="str">
        <f>IF('Conf-C'!D40&lt;&gt;"",'Conf-C'!D40,"")</f>
        <v/>
      </c>
      <c r="AC41" s="3" t="str">
        <f>IF(AB41&lt;&gt;"",COUNTIF('Clie-J'!$M$5:$M$400,AB41),"")</f>
        <v/>
      </c>
      <c r="AD41" s="3"/>
      <c r="AE41" s="3"/>
    </row>
    <row r="42" spans="3:31" x14ac:dyDescent="0.3">
      <c r="V42" s="3"/>
      <c r="W42" s="3"/>
      <c r="X42" s="3"/>
      <c r="Y42" s="3"/>
      <c r="Z42" s="3"/>
      <c r="AA42" s="3"/>
      <c r="AB42" s="3" t="str">
        <f>IF('Conf-C'!D41&lt;&gt;"",'Conf-C'!D41,"")</f>
        <v/>
      </c>
      <c r="AC42" s="3" t="str">
        <f>IF(AB42&lt;&gt;"",COUNTIF('Clie-J'!$M$5:$M$400,AB42),"")</f>
        <v/>
      </c>
      <c r="AD42" s="3"/>
      <c r="AE42" s="3"/>
    </row>
    <row r="43" spans="3:31" x14ac:dyDescent="0.3">
      <c r="V43" s="3"/>
      <c r="W43" s="3"/>
      <c r="X43" s="3"/>
      <c r="Y43" s="3"/>
      <c r="Z43" s="3"/>
      <c r="AA43" s="3"/>
      <c r="AB43" s="3" t="str">
        <f>IF('Conf-C'!D42&lt;&gt;"",'Conf-C'!D42,"")</f>
        <v/>
      </c>
      <c r="AC43" s="3" t="str">
        <f>IF(AB43&lt;&gt;"",COUNTIF('Clie-J'!$M$5:$M$400,AB43),"")</f>
        <v/>
      </c>
      <c r="AD43" s="3"/>
      <c r="AE43" s="3"/>
    </row>
    <row r="44" spans="3:31" x14ac:dyDescent="0.3">
      <c r="V44" s="3"/>
      <c r="W44" s="3"/>
      <c r="X44" s="3"/>
      <c r="Y44" s="3"/>
      <c r="Z44" s="3"/>
      <c r="AA44" s="3"/>
      <c r="AB44" s="3" t="str">
        <f>IF('Conf-C'!D43&lt;&gt;"",'Conf-C'!D43,"")</f>
        <v/>
      </c>
      <c r="AC44" s="3" t="str">
        <f>IF(AB44&lt;&gt;"",COUNTIF('Clie-J'!$M$5:$M$400,AB44),"")</f>
        <v/>
      </c>
      <c r="AD44" s="3"/>
      <c r="AE44" s="3"/>
    </row>
    <row r="45" spans="3:31" x14ac:dyDescent="0.3">
      <c r="V45" s="3"/>
      <c r="W45" s="3"/>
      <c r="X45" s="3"/>
      <c r="Y45" s="3"/>
      <c r="Z45" s="3"/>
      <c r="AA45" s="3"/>
      <c r="AB45" s="3" t="str">
        <f>IF('Conf-C'!D44&lt;&gt;"",'Conf-C'!D44,"")</f>
        <v/>
      </c>
      <c r="AC45" s="3" t="str">
        <f>IF(AB45&lt;&gt;"",COUNTIF('Clie-J'!$M$5:$M$400,AB45),"")</f>
        <v/>
      </c>
      <c r="AD45" s="3"/>
      <c r="AE45" s="3"/>
    </row>
    <row r="46" spans="3:31" x14ac:dyDescent="0.3">
      <c r="V46" s="3"/>
      <c r="W46" s="3"/>
      <c r="X46" s="3"/>
      <c r="Y46" s="3"/>
      <c r="Z46" s="3"/>
      <c r="AA46" s="3"/>
      <c r="AB46" s="3" t="str">
        <f>IF('Conf-C'!D45&lt;&gt;"",'Conf-C'!D45,"")</f>
        <v/>
      </c>
      <c r="AC46" s="3" t="str">
        <f>IF(AB46&lt;&gt;"",COUNTIF('Clie-J'!$M$5:$M$400,AB46),"")</f>
        <v/>
      </c>
      <c r="AD46" s="3"/>
      <c r="AE46" s="3"/>
    </row>
    <row r="47" spans="3:31" x14ac:dyDescent="0.3">
      <c r="V47" s="3"/>
      <c r="W47" s="3"/>
      <c r="X47" s="3"/>
      <c r="Y47" s="3"/>
      <c r="Z47" s="3"/>
      <c r="AA47" s="3"/>
      <c r="AB47" s="3" t="str">
        <f>IF('Conf-C'!D46&lt;&gt;"",'Conf-C'!D46,"")</f>
        <v/>
      </c>
      <c r="AC47" s="3" t="str">
        <f>IF(AB47&lt;&gt;"",COUNTIF('Clie-J'!$M$5:$M$400,AB47),"")</f>
        <v/>
      </c>
      <c r="AD47" s="3"/>
      <c r="AE47" s="3"/>
    </row>
    <row r="48" spans="3:31" x14ac:dyDescent="0.3">
      <c r="V48" s="3"/>
      <c r="W48" s="3"/>
      <c r="X48" s="3"/>
      <c r="Y48" s="3"/>
      <c r="Z48" s="3"/>
      <c r="AA48" s="3"/>
      <c r="AB48" s="3" t="str">
        <f>IF('Conf-C'!D47&lt;&gt;"",'Conf-C'!D47,"")</f>
        <v/>
      </c>
      <c r="AC48" s="3" t="str">
        <f>IF(AB48&lt;&gt;"",COUNTIF('Clie-J'!$M$5:$M$400,AB48),"")</f>
        <v/>
      </c>
      <c r="AD48" s="3"/>
      <c r="AE48" s="3"/>
    </row>
    <row r="49" spans="22:31" x14ac:dyDescent="0.3">
      <c r="V49" s="3"/>
      <c r="W49" s="3"/>
      <c r="X49" s="3"/>
      <c r="Y49" s="3"/>
      <c r="Z49" s="3"/>
      <c r="AA49" s="3"/>
      <c r="AB49" s="3" t="str">
        <f>IF('Conf-C'!D48&lt;&gt;"",'Conf-C'!D48,"")</f>
        <v/>
      </c>
      <c r="AC49" s="3" t="str">
        <f>IF(AB49&lt;&gt;"",COUNTIF('Clie-J'!$M$5:$M$400,AB49),"")</f>
        <v/>
      </c>
      <c r="AD49" s="3"/>
      <c r="AE49" s="3"/>
    </row>
    <row r="50" spans="22:31" x14ac:dyDescent="0.3">
      <c r="V50" s="3"/>
      <c r="W50" s="3"/>
      <c r="X50" s="3"/>
      <c r="Y50" s="3"/>
      <c r="Z50" s="3"/>
      <c r="AA50" s="3"/>
      <c r="AB50" s="3" t="str">
        <f>IF('Conf-C'!D49&lt;&gt;"",'Conf-C'!D49,"")</f>
        <v/>
      </c>
      <c r="AC50" s="3" t="str">
        <f>IF(AB50&lt;&gt;"",COUNTIF('Clie-J'!$M$5:$M$400,AB50),"")</f>
        <v/>
      </c>
      <c r="AD50" s="3"/>
      <c r="AE50" s="3"/>
    </row>
    <row r="51" spans="22:31" x14ac:dyDescent="0.3">
      <c r="V51" s="3"/>
      <c r="W51" s="3"/>
      <c r="X51" s="3"/>
      <c r="Y51" s="3"/>
      <c r="Z51" s="3"/>
      <c r="AA51" s="3"/>
      <c r="AB51" s="3" t="str">
        <f>IF('Conf-C'!D50&lt;&gt;"",'Conf-C'!D50,"")</f>
        <v/>
      </c>
      <c r="AC51" s="3" t="str">
        <f>IF(AB51&lt;&gt;"",COUNTIF('Clie-J'!$M$5:$M$400,AB51),"")</f>
        <v/>
      </c>
      <c r="AD51" s="3"/>
      <c r="AE51" s="3"/>
    </row>
    <row r="52" spans="22:31" x14ac:dyDescent="0.3">
      <c r="V52" s="3"/>
      <c r="W52" s="3"/>
      <c r="X52" s="3"/>
      <c r="Y52" s="3"/>
      <c r="Z52" s="3"/>
      <c r="AA52" s="3"/>
      <c r="AB52" s="3" t="str">
        <f>IF('Conf-C'!D51&lt;&gt;"",'Conf-C'!D51,"")</f>
        <v/>
      </c>
      <c r="AC52" s="3" t="str">
        <f>IF(AB52&lt;&gt;"",COUNTIF('Clie-J'!$M$5:$M$400,AB52),"")</f>
        <v/>
      </c>
      <c r="AD52" s="3"/>
      <c r="AE52" s="3"/>
    </row>
    <row r="53" spans="22:31" x14ac:dyDescent="0.3">
      <c r="V53" s="3"/>
      <c r="W53" s="3"/>
      <c r="X53" s="3"/>
      <c r="Y53" s="3"/>
      <c r="Z53" s="3"/>
      <c r="AA53" s="3"/>
      <c r="AB53" s="3" t="str">
        <f>IF('Conf-C'!D52&lt;&gt;"",'Conf-C'!D52,"")</f>
        <v/>
      </c>
      <c r="AC53" s="3" t="str">
        <f>IF(AB53&lt;&gt;"",COUNTIF('Clie-J'!$M$5:$M$400,AB53),"")</f>
        <v/>
      </c>
      <c r="AD53" s="3"/>
      <c r="AE53" s="3"/>
    </row>
    <row r="54" spans="22:31" x14ac:dyDescent="0.3">
      <c r="V54" s="3"/>
      <c r="W54" s="3"/>
      <c r="X54" s="3"/>
      <c r="Y54" s="3"/>
      <c r="Z54" s="3"/>
      <c r="AA54" s="3"/>
      <c r="AB54" s="3" t="str">
        <f>IF('Conf-C'!D53&lt;&gt;"",'Conf-C'!D53,"")</f>
        <v/>
      </c>
      <c r="AC54" s="3" t="str">
        <f>IF(AB54&lt;&gt;"",COUNTIF('Clie-J'!$M$5:$M$400,AB54),"")</f>
        <v/>
      </c>
      <c r="AD54" s="3"/>
      <c r="AE54" s="3"/>
    </row>
    <row r="55" spans="22:31" x14ac:dyDescent="0.3">
      <c r="V55" s="3"/>
      <c r="W55" s="3"/>
      <c r="X55" s="3"/>
      <c r="Y55" s="3"/>
      <c r="Z55" s="3"/>
      <c r="AA55" s="3"/>
      <c r="AB55" s="3" t="str">
        <f>IF('Conf-C'!D54&lt;&gt;"",'Conf-C'!D54,"")</f>
        <v/>
      </c>
      <c r="AC55" s="3" t="str">
        <f>IF(AB55&lt;&gt;"",COUNTIF('Clie-J'!$M$5:$M$400,AB55),"")</f>
        <v/>
      </c>
      <c r="AD55" s="3"/>
      <c r="AE55" s="3"/>
    </row>
    <row r="56" spans="22:31" x14ac:dyDescent="0.3">
      <c r="V56" s="3"/>
      <c r="W56" s="3"/>
      <c r="X56" s="3"/>
      <c r="Y56" s="3"/>
      <c r="Z56" s="3"/>
      <c r="AA56" s="3"/>
      <c r="AB56" s="3" t="str">
        <f>IF('Conf-C'!D55&lt;&gt;"",'Conf-C'!D55,"")</f>
        <v/>
      </c>
      <c r="AC56" s="3" t="str">
        <f>IF(AB56&lt;&gt;"",COUNTIF('Clie-J'!$M$5:$M$400,AB56),"")</f>
        <v/>
      </c>
      <c r="AD56" s="3"/>
      <c r="AE56" s="3"/>
    </row>
    <row r="57" spans="22:31" x14ac:dyDescent="0.3">
      <c r="V57" s="3"/>
      <c r="W57" s="3"/>
      <c r="X57" s="3"/>
      <c r="Y57" s="3"/>
      <c r="Z57" s="3"/>
      <c r="AA57" s="3"/>
      <c r="AB57" s="3" t="str">
        <f>IF('Conf-C'!D56&lt;&gt;"",'Conf-C'!D56,"")</f>
        <v/>
      </c>
      <c r="AC57" s="3" t="str">
        <f>IF(AB57&lt;&gt;"",COUNTIF('Clie-J'!$M$5:$M$400,AB57),"")</f>
        <v/>
      </c>
      <c r="AD57" s="3"/>
      <c r="AE57" s="3"/>
    </row>
    <row r="58" spans="22:31" x14ac:dyDescent="0.3">
      <c r="V58" s="3"/>
      <c r="W58" s="3"/>
      <c r="X58" s="3"/>
      <c r="Y58" s="3"/>
      <c r="Z58" s="3"/>
      <c r="AA58" s="3"/>
      <c r="AB58" s="3" t="str">
        <f>IF('Conf-C'!D57&lt;&gt;"",'Conf-C'!D57,"")</f>
        <v/>
      </c>
      <c r="AC58" s="3" t="str">
        <f>IF(AB58&lt;&gt;"",COUNTIF('Clie-J'!$M$5:$M$400,AB58),"")</f>
        <v/>
      </c>
      <c r="AD58" s="3"/>
      <c r="AE58" s="3"/>
    </row>
    <row r="59" spans="22:31" x14ac:dyDescent="0.3">
      <c r="V59" s="3"/>
      <c r="W59" s="3"/>
      <c r="X59" s="3"/>
      <c r="Y59" s="3"/>
      <c r="Z59" s="3"/>
      <c r="AA59" s="3"/>
      <c r="AB59" s="3" t="str">
        <f>IF('Conf-C'!D58&lt;&gt;"",'Conf-C'!D58,"")</f>
        <v/>
      </c>
      <c r="AC59" s="3" t="str">
        <f>IF(AB59&lt;&gt;"",COUNTIF('Clie-J'!$M$5:$M$400,AB59),"")</f>
        <v/>
      </c>
      <c r="AD59" s="3"/>
      <c r="AE59" s="3"/>
    </row>
    <row r="60" spans="22:31" x14ac:dyDescent="0.3">
      <c r="V60" s="3"/>
      <c r="W60" s="3"/>
      <c r="X60" s="3"/>
      <c r="Y60" s="3"/>
      <c r="Z60" s="3"/>
      <c r="AA60" s="3"/>
      <c r="AB60" s="3" t="str">
        <f>IF('Conf-C'!D59&lt;&gt;"",'Conf-C'!D59,"")</f>
        <v/>
      </c>
      <c r="AC60" s="3" t="str">
        <f>IF(AB60&lt;&gt;"",COUNTIF('Clie-J'!$M$5:$M$400,AB60),"")</f>
        <v/>
      </c>
      <c r="AD60" s="3"/>
      <c r="AE60" s="3"/>
    </row>
    <row r="61" spans="22:31" x14ac:dyDescent="0.3">
      <c r="V61" s="3"/>
      <c r="W61" s="3"/>
      <c r="X61" s="3"/>
      <c r="Y61" s="3"/>
      <c r="Z61" s="3"/>
      <c r="AA61" s="3"/>
      <c r="AB61" s="3" t="str">
        <f>IF('Conf-C'!D60&lt;&gt;"",'Conf-C'!D60,"")</f>
        <v/>
      </c>
      <c r="AC61" s="3" t="str">
        <f>IF(AB61&lt;&gt;"",COUNTIF('Clie-J'!$M$5:$M$400,AB61),"")</f>
        <v/>
      </c>
      <c r="AD61" s="3"/>
      <c r="AE61" s="3"/>
    </row>
    <row r="62" spans="22:31" x14ac:dyDescent="0.3">
      <c r="V62" s="3"/>
      <c r="W62" s="3"/>
      <c r="X62" s="3"/>
      <c r="Y62" s="3"/>
      <c r="Z62" s="3"/>
      <c r="AA62" s="3"/>
      <c r="AB62" s="3" t="str">
        <f>IF('Conf-C'!D61&lt;&gt;"",'Conf-C'!D61,"")</f>
        <v/>
      </c>
      <c r="AC62" s="3" t="str">
        <f>IF(AB62&lt;&gt;"",COUNTIF('Clie-J'!$M$5:$M$400,AB62),"")</f>
        <v/>
      </c>
      <c r="AD62" s="3"/>
      <c r="AE62" s="3"/>
    </row>
    <row r="63" spans="22:31" x14ac:dyDescent="0.3">
      <c r="V63" s="3"/>
      <c r="W63" s="3"/>
      <c r="X63" s="3"/>
      <c r="Y63" s="3"/>
      <c r="Z63" s="3"/>
      <c r="AA63" s="3"/>
      <c r="AB63" s="3" t="str">
        <f>IF('Conf-C'!D62&lt;&gt;"",'Conf-C'!D62,"")</f>
        <v/>
      </c>
      <c r="AC63" s="3" t="str">
        <f>IF(AB63&lt;&gt;"",COUNTIF('Clie-J'!$M$5:$M$400,AB63),"")</f>
        <v/>
      </c>
      <c r="AD63" s="3"/>
      <c r="AE63" s="3"/>
    </row>
    <row r="64" spans="22:31" x14ac:dyDescent="0.3">
      <c r="V64" s="3"/>
      <c r="W64" s="3"/>
      <c r="X64" s="3"/>
      <c r="Y64" s="3"/>
      <c r="Z64" s="3"/>
      <c r="AA64" s="3"/>
      <c r="AB64" s="3" t="str">
        <f>IF('Conf-C'!D63&lt;&gt;"",'Conf-C'!D63,"")</f>
        <v/>
      </c>
      <c r="AC64" s="3" t="str">
        <f>IF(AB64&lt;&gt;"",COUNTIF('Clie-J'!$M$5:$M$400,AB64),"")</f>
        <v/>
      </c>
      <c r="AD64" s="3"/>
      <c r="AE64" s="3"/>
    </row>
    <row r="65" spans="22:31" x14ac:dyDescent="0.3">
      <c r="V65" s="3"/>
      <c r="W65" s="3"/>
      <c r="X65" s="3"/>
      <c r="Y65" s="3"/>
      <c r="Z65" s="3"/>
      <c r="AA65" s="3"/>
      <c r="AB65" s="3" t="str">
        <f>IF('Conf-C'!D64&lt;&gt;"",'Conf-C'!D64,"")</f>
        <v/>
      </c>
      <c r="AC65" s="3" t="str">
        <f>IF(AB65&lt;&gt;"",COUNTIF('Clie-J'!$M$5:$M$400,AB65),"")</f>
        <v/>
      </c>
      <c r="AD65" s="3"/>
      <c r="AE65" s="3"/>
    </row>
    <row r="66" spans="22:31" x14ac:dyDescent="0.3">
      <c r="V66" s="3"/>
      <c r="W66" s="3"/>
      <c r="X66" s="3"/>
      <c r="Y66" s="3"/>
      <c r="Z66" s="3"/>
      <c r="AA66" s="3"/>
      <c r="AB66" s="3" t="str">
        <f>IF('Conf-C'!D65&lt;&gt;"",'Conf-C'!D65,"")</f>
        <v/>
      </c>
      <c r="AC66" s="3" t="str">
        <f>IF(AB66&lt;&gt;"",COUNTIF('Clie-J'!$M$5:$M$400,AB66),"")</f>
        <v/>
      </c>
      <c r="AD66" s="3"/>
      <c r="AE66" s="3"/>
    </row>
    <row r="67" spans="22:31" x14ac:dyDescent="0.3">
      <c r="V67" s="3"/>
      <c r="W67" s="3"/>
      <c r="X67" s="3"/>
      <c r="Y67" s="3"/>
      <c r="Z67" s="3"/>
      <c r="AA67" s="3"/>
      <c r="AB67" s="3" t="str">
        <f>IF('Conf-C'!D66&lt;&gt;"",'Conf-C'!D66,"")</f>
        <v/>
      </c>
      <c r="AC67" s="3" t="str">
        <f>IF(AB67&lt;&gt;"",COUNTIF('Clie-J'!$M$5:$M$400,AB67),"")</f>
        <v/>
      </c>
      <c r="AD67" s="3"/>
      <c r="AE67" s="3"/>
    </row>
    <row r="68" spans="22:31" x14ac:dyDescent="0.3">
      <c r="V68" s="3"/>
      <c r="W68" s="3"/>
      <c r="X68" s="3"/>
      <c r="Y68" s="3"/>
      <c r="Z68" s="3"/>
      <c r="AA68" s="3"/>
      <c r="AB68" s="3" t="str">
        <f>IF('Conf-C'!D67&lt;&gt;"",'Conf-C'!D67,"")</f>
        <v/>
      </c>
      <c r="AC68" s="3" t="str">
        <f>IF(AB68&lt;&gt;"",COUNTIF('Clie-J'!$M$5:$M$400,AB68),"")</f>
        <v/>
      </c>
      <c r="AD68" s="3"/>
      <c r="AE68" s="3"/>
    </row>
    <row r="69" spans="22:31" x14ac:dyDescent="0.3">
      <c r="V69" s="3"/>
      <c r="W69" s="3"/>
      <c r="X69" s="3"/>
      <c r="Y69" s="3"/>
      <c r="Z69" s="3"/>
      <c r="AA69" s="3"/>
      <c r="AB69" s="3" t="str">
        <f>IF('Conf-C'!D68&lt;&gt;"",'Conf-C'!D68,"")</f>
        <v/>
      </c>
      <c r="AC69" s="3" t="str">
        <f>IF(AB69&lt;&gt;"",COUNTIF('Clie-J'!$M$5:$M$400,AB69),"")</f>
        <v/>
      </c>
      <c r="AD69" s="3"/>
      <c r="AE69" s="3"/>
    </row>
    <row r="70" spans="22:31" x14ac:dyDescent="0.3">
      <c r="V70" s="3"/>
      <c r="W70" s="3"/>
      <c r="X70" s="3"/>
      <c r="Y70" s="3"/>
      <c r="Z70" s="3"/>
      <c r="AA70" s="3"/>
      <c r="AB70" s="3" t="str">
        <f>IF('Conf-C'!D69&lt;&gt;"",'Conf-C'!D69,"")</f>
        <v/>
      </c>
      <c r="AC70" s="3" t="str">
        <f>IF(AB70&lt;&gt;"",COUNTIF('Clie-J'!$M$5:$M$400,AB70),"")</f>
        <v/>
      </c>
      <c r="AD70" s="3"/>
      <c r="AE70" s="3"/>
    </row>
    <row r="71" spans="22:31" x14ac:dyDescent="0.3">
      <c r="V71" s="3"/>
      <c r="W71" s="3"/>
      <c r="X71" s="3"/>
      <c r="Y71" s="3"/>
      <c r="Z71" s="3"/>
      <c r="AA71" s="3"/>
      <c r="AB71" s="3" t="str">
        <f>IF('Conf-C'!D70&lt;&gt;"",'Conf-C'!D70,"")</f>
        <v/>
      </c>
      <c r="AC71" s="3" t="str">
        <f>IF(AB71&lt;&gt;"",COUNTIF('Clie-J'!$M$5:$M$400,AB71),"")</f>
        <v/>
      </c>
      <c r="AD71" s="3"/>
      <c r="AE71" s="3"/>
    </row>
    <row r="72" spans="22:31" x14ac:dyDescent="0.3">
      <c r="V72" s="3"/>
      <c r="W72" s="3"/>
      <c r="X72" s="3"/>
      <c r="Y72" s="3"/>
      <c r="Z72" s="3"/>
      <c r="AA72" s="3"/>
      <c r="AB72" s="3" t="str">
        <f>IF('Conf-C'!D71&lt;&gt;"",'Conf-C'!D71,"")</f>
        <v/>
      </c>
      <c r="AC72" s="3" t="str">
        <f>IF(AB72&lt;&gt;"",COUNTIF('Clie-J'!$M$5:$M$400,AB72),"")</f>
        <v/>
      </c>
      <c r="AD72" s="3"/>
      <c r="AE72" s="3"/>
    </row>
    <row r="73" spans="22:31" x14ac:dyDescent="0.3">
      <c r="V73" s="3"/>
      <c r="W73" s="3"/>
      <c r="X73" s="3"/>
      <c r="Y73" s="3"/>
      <c r="Z73" s="3"/>
      <c r="AA73" s="3"/>
      <c r="AB73" s="3" t="str">
        <f>IF('Conf-C'!D72&lt;&gt;"",'Conf-C'!D72,"")</f>
        <v/>
      </c>
      <c r="AC73" s="3" t="str">
        <f>IF(AB73&lt;&gt;"",COUNTIF('Clie-J'!$M$5:$M$400,AB73),"")</f>
        <v/>
      </c>
      <c r="AD73" s="3"/>
      <c r="AE73" s="3"/>
    </row>
    <row r="74" spans="22:31" x14ac:dyDescent="0.3">
      <c r="V74" s="3"/>
      <c r="W74" s="3"/>
      <c r="X74" s="3"/>
      <c r="Y74" s="3"/>
      <c r="Z74" s="3"/>
      <c r="AA74" s="3"/>
      <c r="AB74" s="3" t="str">
        <f>IF('Conf-C'!D73&lt;&gt;"",'Conf-C'!D73,"")</f>
        <v/>
      </c>
      <c r="AC74" s="3" t="str">
        <f>IF(AB74&lt;&gt;"",COUNTIF('Clie-J'!$M$5:$M$400,AB74),"")</f>
        <v/>
      </c>
      <c r="AD74" s="3"/>
      <c r="AE74" s="3"/>
    </row>
    <row r="75" spans="22:31" x14ac:dyDescent="0.3">
      <c r="V75" s="3"/>
      <c r="W75" s="3"/>
      <c r="X75" s="3"/>
      <c r="Y75" s="3"/>
      <c r="Z75" s="3"/>
      <c r="AA75" s="3"/>
      <c r="AB75" s="3" t="str">
        <f>IF('Conf-C'!D74&lt;&gt;"",'Conf-C'!D74,"")</f>
        <v/>
      </c>
      <c r="AC75" s="3" t="str">
        <f>IF(AB75&lt;&gt;"",COUNTIF('Clie-J'!$M$5:$M$400,AB75),"")</f>
        <v/>
      </c>
      <c r="AD75" s="3"/>
      <c r="AE75" s="3"/>
    </row>
    <row r="76" spans="22:31" x14ac:dyDescent="0.3">
      <c r="V76" s="3"/>
      <c r="W76" s="3"/>
      <c r="X76" s="3"/>
      <c r="Y76" s="3"/>
      <c r="Z76" s="3"/>
      <c r="AA76" s="3"/>
      <c r="AB76" s="3" t="str">
        <f>IF('Conf-C'!D75&lt;&gt;"",'Conf-C'!D75,"")</f>
        <v/>
      </c>
      <c r="AC76" s="3" t="str">
        <f>IF(AB76&lt;&gt;"",COUNTIF('Clie-J'!$M$5:$M$400,AB76),"")</f>
        <v/>
      </c>
      <c r="AD76" s="3"/>
      <c r="AE76" s="3"/>
    </row>
    <row r="77" spans="22:31" x14ac:dyDescent="0.3">
      <c r="V77" s="3"/>
      <c r="W77" s="3"/>
      <c r="X77" s="3"/>
      <c r="Y77" s="3"/>
      <c r="Z77" s="3"/>
      <c r="AA77" s="3"/>
      <c r="AB77" s="3" t="str">
        <f>IF('Conf-C'!D76&lt;&gt;"",'Conf-C'!D76,"")</f>
        <v/>
      </c>
      <c r="AC77" s="3" t="str">
        <f>IF(AB77&lt;&gt;"",COUNTIF('Clie-J'!$M$5:$M$400,AB77),"")</f>
        <v/>
      </c>
      <c r="AD77" s="3"/>
      <c r="AE77" s="3"/>
    </row>
    <row r="78" spans="22:31" x14ac:dyDescent="0.3">
      <c r="V78" s="3"/>
      <c r="W78" s="3"/>
      <c r="X78" s="3"/>
      <c r="Y78" s="3"/>
      <c r="Z78" s="3"/>
      <c r="AA78" s="3"/>
      <c r="AB78" s="3" t="str">
        <f>IF('Conf-C'!D77&lt;&gt;"",'Conf-C'!D77,"")</f>
        <v/>
      </c>
      <c r="AC78" s="3" t="str">
        <f>IF(AB78&lt;&gt;"",COUNTIF('Clie-J'!$M$5:$M$400,AB78),"")</f>
        <v/>
      </c>
      <c r="AD78" s="3"/>
      <c r="AE78" s="3"/>
    </row>
    <row r="79" spans="22:31" x14ac:dyDescent="0.3">
      <c r="V79" s="3"/>
      <c r="W79" s="3"/>
      <c r="X79" s="3"/>
      <c r="Y79" s="3"/>
      <c r="Z79" s="3"/>
      <c r="AA79" s="3"/>
      <c r="AB79" s="3" t="str">
        <f>IF('Conf-C'!D78&lt;&gt;"",'Conf-C'!D78,"")</f>
        <v/>
      </c>
      <c r="AC79" s="3" t="str">
        <f>IF(AB79&lt;&gt;"",COUNTIF('Clie-J'!$M$5:$M$400,AB79),"")</f>
        <v/>
      </c>
      <c r="AD79" s="3"/>
      <c r="AE79" s="3"/>
    </row>
    <row r="80" spans="22:31" x14ac:dyDescent="0.3">
      <c r="V80" s="3"/>
      <c r="W80" s="3"/>
      <c r="X80" s="3"/>
      <c r="Y80" s="3"/>
      <c r="Z80" s="3"/>
      <c r="AA80" s="3"/>
      <c r="AB80" s="3" t="str">
        <f>IF('Conf-C'!D79&lt;&gt;"",'Conf-C'!D79,"")</f>
        <v/>
      </c>
      <c r="AC80" s="3" t="str">
        <f>IF(AB80&lt;&gt;"",COUNTIF('Clie-J'!$M$5:$M$400,AB80),"")</f>
        <v/>
      </c>
      <c r="AD80" s="3"/>
      <c r="AE80" s="3"/>
    </row>
    <row r="81" spans="22:31" x14ac:dyDescent="0.3">
      <c r="V81" s="3"/>
      <c r="W81" s="3"/>
      <c r="X81" s="3"/>
      <c r="Y81" s="3"/>
      <c r="Z81" s="3"/>
      <c r="AA81" s="3"/>
      <c r="AB81" s="3" t="str">
        <f>IF('Conf-C'!D80:D155&lt;&gt;"",'Conf-C'!D80:D155,"")</f>
        <v/>
      </c>
      <c r="AC81" s="3"/>
      <c r="AD81" s="3"/>
      <c r="AE81" s="3"/>
    </row>
    <row r="82" spans="22:31" x14ac:dyDescent="0.3">
      <c r="V82" s="3"/>
      <c r="W82" s="3"/>
      <c r="X82" s="3"/>
      <c r="Y82" s="3"/>
      <c r="Z82" s="3"/>
      <c r="AA82" s="3"/>
      <c r="AB82" s="3" t="str">
        <f>IF('Conf-C'!D81:D156&lt;&gt;"",'Conf-C'!D81:D156,"")</f>
        <v/>
      </c>
      <c r="AC82" s="3"/>
      <c r="AD82" s="3"/>
      <c r="AE82" s="3"/>
    </row>
    <row r="83" spans="22:31" x14ac:dyDescent="0.3">
      <c r="V83" s="3"/>
      <c r="W83" s="3"/>
      <c r="X83" s="3"/>
      <c r="Y83" s="3"/>
      <c r="Z83" s="3"/>
      <c r="AA83" s="3"/>
      <c r="AB83" s="3" t="str">
        <f>IF('Conf-C'!D82:D157&lt;&gt;"",'Conf-C'!D82:D157,"")</f>
        <v/>
      </c>
      <c r="AC83" s="3"/>
      <c r="AD83" s="3"/>
      <c r="AE83" s="3"/>
    </row>
    <row r="84" spans="22:31" x14ac:dyDescent="0.3">
      <c r="AB84" s="29" t="str">
        <f>IF('Conf-C'!D83:D158&lt;&gt;"",'Conf-C'!D83:D158,"")</f>
        <v/>
      </c>
    </row>
    <row r="85" spans="22:31" x14ac:dyDescent="0.3">
      <c r="AB85" s="29" t="str">
        <f>IF('Conf-C'!D84:D159&lt;&gt;"",'Conf-C'!D84:D159,"")</f>
        <v/>
      </c>
    </row>
  </sheetData>
  <sheetProtection sheet="1" objects="1" scenarios="1"/>
  <mergeCells count="6">
    <mergeCell ref="H5:I5"/>
    <mergeCell ref="B6:D6"/>
    <mergeCell ref="P7:R7"/>
    <mergeCell ref="J10:L14"/>
    <mergeCell ref="B13:D13"/>
    <mergeCell ref="F13:H14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L999"/>
  <sheetViews>
    <sheetView showGridLines="0" topLeftCell="E1" zoomScaleNormal="100" workbookViewId="0">
      <pane ySplit="6" topLeftCell="A16" activePane="bottomLeft" state="frozen"/>
      <selection activeCell="E1" sqref="E1"/>
      <selection pane="bottomLeft" activeCell="G1" sqref="G1:G1048576"/>
    </sheetView>
  </sheetViews>
  <sheetFormatPr defaultColWidth="9.109375" defaultRowHeight="13.8" x14ac:dyDescent="0.3"/>
  <cols>
    <col min="1" max="1" width="4.6640625" style="31" customWidth="1"/>
    <col min="2" max="2" width="5.44140625" style="31" customWidth="1"/>
    <col min="3" max="3" width="11.6640625" style="31" customWidth="1"/>
    <col min="4" max="4" width="10.44140625" style="2" hidden="1" customWidth="1"/>
    <col min="5" max="5" width="10.44140625" style="31" customWidth="1"/>
    <col min="6" max="6" width="14" style="2" customWidth="1"/>
    <col min="7" max="7" width="14.6640625" style="31" customWidth="1"/>
    <col min="8" max="8" width="42.33203125" style="31" customWidth="1"/>
    <col min="9" max="9" width="34.6640625" style="31" customWidth="1"/>
    <col min="10" max="10" width="26.33203125" style="31" customWidth="1"/>
    <col min="11" max="11" width="30.109375" style="31" customWidth="1"/>
    <col min="12" max="12" width="40.6640625" style="31" customWidth="1"/>
    <col min="13" max="16384" width="9.109375" style="31"/>
  </cols>
  <sheetData>
    <row r="1" spans="2:12" s="32" customFormat="1" ht="50.25" customHeight="1" x14ac:dyDescent="0.3">
      <c r="D1" s="4"/>
      <c r="F1" s="4"/>
    </row>
    <row r="2" spans="2:12" s="33" customFormat="1" ht="36.75" customHeight="1" x14ac:dyDescent="0.3">
      <c r="D2" s="6"/>
      <c r="F2" s="6"/>
    </row>
    <row r="3" spans="2:12" s="34" customFormat="1" ht="10.5" customHeight="1" x14ac:dyDescent="0.3">
      <c r="D3" s="11"/>
      <c r="F3" s="11"/>
    </row>
    <row r="4" spans="2:12" s="34" customFormat="1" ht="18.75" customHeight="1" x14ac:dyDescent="0.3">
      <c r="D4" s="11"/>
      <c r="F4" s="11"/>
      <c r="H4" s="18" t="str">
        <f ca="1">CONCATENATE("AUDIÊNCIAS NOS PRÓXIMOS 7 DIAS = ",COUNTIFS(D7:D9010,"&lt;=7",D7:D9010,"&gt;0"))</f>
        <v>AUDIÊNCIAS NOS PRÓXIMOS 7 DIAS = 0</v>
      </c>
      <c r="I4" s="18" t="str">
        <f ca="1">CONCATENATE("AUDIÊNCIAS PARA HOJE = ", COUNTIF(C7:C8010,TODAY()))</f>
        <v>AUDIÊNCIAS PARA HOJE = 0</v>
      </c>
    </row>
    <row r="5" spans="2:12" s="34" customFormat="1" ht="15" customHeight="1" x14ac:dyDescent="0.3">
      <c r="D5" s="11"/>
      <c r="F5" s="11"/>
    </row>
    <row r="6" spans="2:12" ht="32.25" customHeight="1" x14ac:dyDescent="0.3">
      <c r="B6" s="73" t="s">
        <v>11</v>
      </c>
      <c r="C6" s="74" t="s">
        <v>815</v>
      </c>
      <c r="D6" s="92" t="s">
        <v>1257</v>
      </c>
      <c r="E6" s="74" t="s">
        <v>1258</v>
      </c>
      <c r="F6" s="92" t="s">
        <v>1259</v>
      </c>
      <c r="G6" s="74" t="s">
        <v>12</v>
      </c>
      <c r="H6" s="74" t="s">
        <v>1260</v>
      </c>
      <c r="I6" s="74" t="s">
        <v>1261</v>
      </c>
      <c r="J6" s="74" t="s">
        <v>1262</v>
      </c>
      <c r="K6" s="74" t="s">
        <v>1263</v>
      </c>
      <c r="L6" s="93" t="s">
        <v>33</v>
      </c>
    </row>
    <row r="7" spans="2:12" s="136" customFormat="1" ht="30" customHeight="1" x14ac:dyDescent="0.3">
      <c r="B7" s="137">
        <v>1</v>
      </c>
      <c r="C7" s="138">
        <v>45043</v>
      </c>
      <c r="D7" s="97" t="e">
        <f t="shared" ref="D7:D70" ca="1" si="0">DATEDIF(TODAY(),C7,"D")</f>
        <v>#NUM!</v>
      </c>
      <c r="E7" s="139" t="s">
        <v>1264</v>
      </c>
      <c r="F7" s="140" t="str">
        <f t="shared" ref="F7:F70" ca="1" si="1">IF(C7&lt;&gt;"",IF(C7&gt;=TODAY(),IF(C7=TODAY(),"É hoje!",CONCATENATE(D7,IF(D7=1," dia"," dias"))),"-"),"")</f>
        <v>-</v>
      </c>
      <c r="G7" s="94" t="s">
        <v>1265</v>
      </c>
      <c r="H7" s="94" t="s">
        <v>1266</v>
      </c>
      <c r="I7" s="94" t="s">
        <v>1267</v>
      </c>
      <c r="J7" s="94" t="s">
        <v>1268</v>
      </c>
      <c r="K7" s="94" t="s">
        <v>73</v>
      </c>
      <c r="L7" s="141" t="s">
        <v>1269</v>
      </c>
    </row>
    <row r="8" spans="2:12" s="136" customFormat="1" ht="30" customHeight="1" x14ac:dyDescent="0.3">
      <c r="B8" s="142">
        <v>2</v>
      </c>
      <c r="C8" s="138">
        <v>45048</v>
      </c>
      <c r="D8" s="97" t="e">
        <f t="shared" ca="1" si="0"/>
        <v>#NUM!</v>
      </c>
      <c r="E8" s="139" t="s">
        <v>1270</v>
      </c>
      <c r="F8" s="140" t="str">
        <f t="shared" ca="1" si="1"/>
        <v>-</v>
      </c>
      <c r="G8" s="94" t="s">
        <v>1271</v>
      </c>
      <c r="H8" s="94" t="s">
        <v>1272</v>
      </c>
      <c r="I8" s="94" t="s">
        <v>1273</v>
      </c>
      <c r="J8" s="94" t="s">
        <v>270</v>
      </c>
      <c r="K8" s="94" t="s">
        <v>73</v>
      </c>
      <c r="L8" s="143"/>
    </row>
    <row r="9" spans="2:12" s="136" customFormat="1" ht="30" customHeight="1" x14ac:dyDescent="0.3">
      <c r="B9" s="142">
        <v>3</v>
      </c>
      <c r="C9" s="138">
        <v>45050</v>
      </c>
      <c r="D9" s="97" t="e">
        <f t="shared" ca="1" si="0"/>
        <v>#NUM!</v>
      </c>
      <c r="E9" s="139" t="s">
        <v>1274</v>
      </c>
      <c r="F9" s="140" t="str">
        <f t="shared" ca="1" si="1"/>
        <v>-</v>
      </c>
      <c r="G9" s="94" t="s">
        <v>1271</v>
      </c>
      <c r="H9" s="94" t="s">
        <v>1275</v>
      </c>
      <c r="I9" s="94" t="s">
        <v>1276</v>
      </c>
      <c r="J9" s="94" t="s">
        <v>114</v>
      </c>
      <c r="K9" s="94" t="s">
        <v>73</v>
      </c>
      <c r="L9" s="143"/>
    </row>
    <row r="10" spans="2:12" s="136" customFormat="1" ht="30" customHeight="1" x14ac:dyDescent="0.3">
      <c r="B10" s="142">
        <v>4</v>
      </c>
      <c r="C10" s="138">
        <v>45076</v>
      </c>
      <c r="D10" s="97" t="e">
        <f t="shared" ca="1" si="0"/>
        <v>#NUM!</v>
      </c>
      <c r="E10" s="139" t="s">
        <v>1277</v>
      </c>
      <c r="F10" s="140" t="str">
        <f t="shared" ca="1" si="1"/>
        <v>-</v>
      </c>
      <c r="G10" s="94" t="s">
        <v>1271</v>
      </c>
      <c r="H10" s="94" t="s">
        <v>1278</v>
      </c>
      <c r="I10" s="94" t="s">
        <v>1276</v>
      </c>
      <c r="J10" s="94" t="s">
        <v>54</v>
      </c>
      <c r="K10" s="94" t="s">
        <v>73</v>
      </c>
      <c r="L10" s="143"/>
    </row>
    <row r="11" spans="2:12" s="136" customFormat="1" ht="30" customHeight="1" x14ac:dyDescent="0.3">
      <c r="B11" s="142">
        <v>5</v>
      </c>
      <c r="C11" s="138">
        <v>45083</v>
      </c>
      <c r="D11" s="97" t="e">
        <f t="shared" ca="1" si="0"/>
        <v>#NUM!</v>
      </c>
      <c r="E11" s="139" t="s">
        <v>1279</v>
      </c>
      <c r="F11" s="140" t="str">
        <f t="shared" ca="1" si="1"/>
        <v>-</v>
      </c>
      <c r="G11" s="94" t="s">
        <v>1271</v>
      </c>
      <c r="H11" s="94" t="s">
        <v>1280</v>
      </c>
      <c r="I11" s="94" t="s">
        <v>1276</v>
      </c>
      <c r="J11" s="94" t="s">
        <v>179</v>
      </c>
      <c r="K11" s="94" t="s">
        <v>73</v>
      </c>
      <c r="L11" s="143"/>
    </row>
    <row r="12" spans="2:12" s="136" customFormat="1" ht="30" customHeight="1" x14ac:dyDescent="0.3">
      <c r="B12" s="142">
        <v>6</v>
      </c>
      <c r="C12" s="138">
        <v>45160</v>
      </c>
      <c r="D12" s="97" t="e">
        <f t="shared" ca="1" si="0"/>
        <v>#NUM!</v>
      </c>
      <c r="E12" s="139" t="s">
        <v>1281</v>
      </c>
      <c r="F12" s="140" t="str">
        <f t="shared" ca="1" si="1"/>
        <v>-</v>
      </c>
      <c r="G12" s="94" t="s">
        <v>1271</v>
      </c>
      <c r="H12" s="94" t="s">
        <v>1282</v>
      </c>
      <c r="I12" s="94" t="s">
        <v>1276</v>
      </c>
      <c r="J12" s="94" t="s">
        <v>300</v>
      </c>
      <c r="K12" s="94" t="s">
        <v>73</v>
      </c>
      <c r="L12" s="143"/>
    </row>
    <row r="13" spans="2:12" s="136" customFormat="1" ht="30" customHeight="1" x14ac:dyDescent="0.3">
      <c r="B13" s="142">
        <v>7</v>
      </c>
      <c r="C13" s="138">
        <v>45056</v>
      </c>
      <c r="D13" s="97" t="e">
        <f t="shared" ca="1" si="0"/>
        <v>#NUM!</v>
      </c>
      <c r="E13" s="139" t="s">
        <v>1283</v>
      </c>
      <c r="F13" s="140" t="str">
        <f t="shared" ca="1" si="1"/>
        <v>-</v>
      </c>
      <c r="G13" s="94" t="s">
        <v>1265</v>
      </c>
      <c r="H13" s="94" t="s">
        <v>1284</v>
      </c>
      <c r="I13" s="94" t="s">
        <v>1276</v>
      </c>
      <c r="J13" s="94" t="s">
        <v>899</v>
      </c>
      <c r="K13" s="94" t="s">
        <v>73</v>
      </c>
      <c r="L13" s="144" t="s">
        <v>1285</v>
      </c>
    </row>
    <row r="14" spans="2:12" ht="30" customHeight="1" x14ac:dyDescent="0.3">
      <c r="B14" s="78">
        <v>8</v>
      </c>
      <c r="C14" s="77">
        <v>45099</v>
      </c>
      <c r="D14" s="111" t="e">
        <f t="shared" ca="1" si="0"/>
        <v>#NUM!</v>
      </c>
      <c r="E14" s="145" t="s">
        <v>1286</v>
      </c>
      <c r="F14" s="146" t="str">
        <f t="shared" ca="1" si="1"/>
        <v>-</v>
      </c>
      <c r="G14" s="102" t="s">
        <v>1271</v>
      </c>
      <c r="H14" s="102" t="s">
        <v>1287</v>
      </c>
      <c r="I14" s="102" t="s">
        <v>1276</v>
      </c>
      <c r="J14" s="102" t="s">
        <v>54</v>
      </c>
      <c r="K14" s="102" t="s">
        <v>51</v>
      </c>
      <c r="L14" s="147" t="s">
        <v>1288</v>
      </c>
    </row>
    <row r="15" spans="2:12" ht="30" customHeight="1" x14ac:dyDescent="0.3">
      <c r="B15" s="78">
        <v>9</v>
      </c>
      <c r="C15" s="77">
        <v>45203</v>
      </c>
      <c r="D15" s="111" t="e">
        <f t="shared" ca="1" si="0"/>
        <v>#NUM!</v>
      </c>
      <c r="E15" s="145" t="s">
        <v>1289</v>
      </c>
      <c r="F15" s="146" t="str">
        <f t="shared" ca="1" si="1"/>
        <v>-</v>
      </c>
      <c r="G15" s="102" t="s">
        <v>1271</v>
      </c>
      <c r="H15" s="102" t="s">
        <v>1284</v>
      </c>
      <c r="I15" s="102" t="s">
        <v>1290</v>
      </c>
      <c r="J15" s="102" t="s">
        <v>899</v>
      </c>
      <c r="K15" s="102" t="s">
        <v>73</v>
      </c>
      <c r="L15" s="148" t="s">
        <v>1291</v>
      </c>
    </row>
    <row r="16" spans="2:12" ht="30" customHeight="1" x14ac:dyDescent="0.3">
      <c r="B16" s="78">
        <v>10</v>
      </c>
      <c r="C16" s="77">
        <v>45084</v>
      </c>
      <c r="D16" s="111" t="e">
        <f t="shared" ca="1" si="0"/>
        <v>#NUM!</v>
      </c>
      <c r="E16" s="145" t="s">
        <v>1292</v>
      </c>
      <c r="F16" s="146" t="str">
        <f t="shared" ca="1" si="1"/>
        <v>-</v>
      </c>
      <c r="G16" s="102" t="s">
        <v>1271</v>
      </c>
      <c r="H16" s="102" t="s">
        <v>1293</v>
      </c>
      <c r="I16" s="102" t="s">
        <v>1294</v>
      </c>
      <c r="J16" s="102" t="s">
        <v>54</v>
      </c>
      <c r="K16" s="102" t="s">
        <v>73</v>
      </c>
      <c r="L16" s="148" t="s">
        <v>1295</v>
      </c>
    </row>
    <row r="17" spans="2:12" ht="30" customHeight="1" x14ac:dyDescent="0.3">
      <c r="B17" s="78">
        <v>11</v>
      </c>
      <c r="C17" s="77">
        <v>45133</v>
      </c>
      <c r="D17" s="111" t="e">
        <f t="shared" ca="1" si="0"/>
        <v>#NUM!</v>
      </c>
      <c r="E17" s="145" t="s">
        <v>1296</v>
      </c>
      <c r="F17" s="146" t="str">
        <f t="shared" ca="1" si="1"/>
        <v>-</v>
      </c>
      <c r="G17" s="102" t="s">
        <v>1271</v>
      </c>
      <c r="H17" s="102" t="s">
        <v>1275</v>
      </c>
      <c r="I17" s="102" t="s">
        <v>1297</v>
      </c>
      <c r="J17" s="102" t="s">
        <v>54</v>
      </c>
      <c r="K17" s="102" t="s">
        <v>73</v>
      </c>
      <c r="L17" s="148" t="s">
        <v>1298</v>
      </c>
    </row>
    <row r="18" spans="2:12" ht="30" customHeight="1" x14ac:dyDescent="0.3">
      <c r="B18" s="78">
        <v>12</v>
      </c>
      <c r="C18" s="77">
        <v>45183</v>
      </c>
      <c r="D18" s="111" t="e">
        <f t="shared" ca="1" si="0"/>
        <v>#NUM!</v>
      </c>
      <c r="E18" s="145" t="s">
        <v>1299</v>
      </c>
      <c r="F18" s="146" t="str">
        <f t="shared" ca="1" si="1"/>
        <v>-</v>
      </c>
      <c r="G18" s="102" t="s">
        <v>1271</v>
      </c>
      <c r="H18" s="102"/>
      <c r="I18" s="102" t="s">
        <v>1300</v>
      </c>
      <c r="J18" s="102"/>
      <c r="K18" s="102" t="s">
        <v>73</v>
      </c>
      <c r="L18" s="148" t="s">
        <v>1301</v>
      </c>
    </row>
    <row r="19" spans="2:12" ht="30" customHeight="1" x14ac:dyDescent="0.3">
      <c r="B19" s="78">
        <v>13</v>
      </c>
      <c r="C19" s="77">
        <v>45131</v>
      </c>
      <c r="D19" s="111" t="e">
        <f t="shared" ca="1" si="0"/>
        <v>#NUM!</v>
      </c>
      <c r="E19" s="145" t="s">
        <v>1302</v>
      </c>
      <c r="F19" s="146" t="str">
        <f t="shared" ca="1" si="1"/>
        <v>-</v>
      </c>
      <c r="G19" s="102" t="s">
        <v>1271</v>
      </c>
      <c r="H19" s="102" t="s">
        <v>1293</v>
      </c>
      <c r="I19" s="102" t="s">
        <v>1303</v>
      </c>
      <c r="J19" s="102" t="s">
        <v>54</v>
      </c>
      <c r="K19" s="102" t="s">
        <v>73</v>
      </c>
      <c r="L19" s="148" t="s">
        <v>1304</v>
      </c>
    </row>
    <row r="20" spans="2:12" ht="30" customHeight="1" x14ac:dyDescent="0.3">
      <c r="B20" s="78">
        <v>14</v>
      </c>
      <c r="C20" s="77">
        <v>45155</v>
      </c>
      <c r="D20" s="111" t="e">
        <f t="shared" ca="1" si="0"/>
        <v>#NUM!</v>
      </c>
      <c r="E20" s="145" t="s">
        <v>1270</v>
      </c>
      <c r="F20" s="146" t="str">
        <f t="shared" ca="1" si="1"/>
        <v>-</v>
      </c>
      <c r="G20" s="102" t="s">
        <v>1271</v>
      </c>
      <c r="H20" s="102"/>
      <c r="I20" s="102" t="s">
        <v>1305</v>
      </c>
      <c r="J20" s="102" t="s">
        <v>873</v>
      </c>
      <c r="K20" s="102" t="s">
        <v>73</v>
      </c>
      <c r="L20" s="148" t="s">
        <v>1301</v>
      </c>
    </row>
    <row r="21" spans="2:12" ht="30" customHeight="1" x14ac:dyDescent="0.3">
      <c r="B21" s="78">
        <v>15</v>
      </c>
      <c r="C21" s="77">
        <v>45530</v>
      </c>
      <c r="D21" s="111" t="e">
        <f t="shared" ca="1" si="0"/>
        <v>#NUM!</v>
      </c>
      <c r="E21" s="145" t="s">
        <v>1306</v>
      </c>
      <c r="F21" s="146" t="str">
        <f t="shared" ca="1" si="1"/>
        <v>-</v>
      </c>
      <c r="G21" s="102" t="s">
        <v>1271</v>
      </c>
      <c r="H21" s="102" t="s">
        <v>1307</v>
      </c>
      <c r="I21" s="102" t="s">
        <v>1308</v>
      </c>
      <c r="J21" s="102" t="s">
        <v>54</v>
      </c>
      <c r="K21" s="102" t="s">
        <v>73</v>
      </c>
      <c r="L21" s="148" t="s">
        <v>1309</v>
      </c>
    </row>
    <row r="22" spans="2:12" ht="30" customHeight="1" x14ac:dyDescent="0.3">
      <c r="B22" s="78">
        <v>16</v>
      </c>
      <c r="C22" s="77"/>
      <c r="D22" s="111" t="e">
        <f t="shared" ca="1" si="0"/>
        <v>#NUM!</v>
      </c>
      <c r="E22" s="145"/>
      <c r="F22" s="146" t="str">
        <f t="shared" ca="1" si="1"/>
        <v/>
      </c>
      <c r="G22" s="102"/>
      <c r="H22" s="102"/>
      <c r="I22" s="102"/>
      <c r="J22" s="102"/>
      <c r="K22" s="102"/>
      <c r="L22" s="148"/>
    </row>
    <row r="23" spans="2:12" ht="30" customHeight="1" x14ac:dyDescent="0.3">
      <c r="B23" s="78">
        <v>17</v>
      </c>
      <c r="C23" s="77"/>
      <c r="D23" s="111" t="e">
        <f t="shared" ca="1" si="0"/>
        <v>#NUM!</v>
      </c>
      <c r="E23" s="145"/>
      <c r="F23" s="146" t="str">
        <f t="shared" ca="1" si="1"/>
        <v/>
      </c>
      <c r="G23" s="102"/>
      <c r="H23" s="102"/>
      <c r="I23" s="102"/>
      <c r="J23" s="102"/>
      <c r="K23" s="102"/>
      <c r="L23" s="148"/>
    </row>
    <row r="24" spans="2:12" ht="30" customHeight="1" x14ac:dyDescent="0.3">
      <c r="B24" s="78">
        <v>18</v>
      </c>
      <c r="C24" s="77"/>
      <c r="D24" s="111" t="e">
        <f t="shared" ca="1" si="0"/>
        <v>#NUM!</v>
      </c>
      <c r="E24" s="145"/>
      <c r="F24" s="146" t="str">
        <f t="shared" ca="1" si="1"/>
        <v/>
      </c>
      <c r="G24" s="102"/>
      <c r="H24" s="102"/>
      <c r="I24" s="102"/>
      <c r="J24" s="102"/>
      <c r="K24" s="102"/>
      <c r="L24" s="148"/>
    </row>
    <row r="25" spans="2:12" ht="30" customHeight="1" x14ac:dyDescent="0.3">
      <c r="B25" s="78">
        <v>19</v>
      </c>
      <c r="C25" s="77"/>
      <c r="D25" s="111" t="e">
        <f t="shared" ca="1" si="0"/>
        <v>#NUM!</v>
      </c>
      <c r="E25" s="145"/>
      <c r="F25" s="146" t="str">
        <f t="shared" ca="1" si="1"/>
        <v/>
      </c>
      <c r="G25" s="102"/>
      <c r="H25" s="102"/>
      <c r="I25" s="102"/>
      <c r="J25" s="102"/>
      <c r="K25" s="102"/>
      <c r="L25" s="148"/>
    </row>
    <row r="26" spans="2:12" ht="30" customHeight="1" x14ac:dyDescent="0.3">
      <c r="B26" s="78">
        <v>20</v>
      </c>
      <c r="C26" s="77"/>
      <c r="D26" s="111" t="e">
        <f t="shared" ca="1" si="0"/>
        <v>#NUM!</v>
      </c>
      <c r="E26" s="145"/>
      <c r="F26" s="146" t="str">
        <f t="shared" ca="1" si="1"/>
        <v/>
      </c>
      <c r="G26" s="102"/>
      <c r="H26" s="102"/>
      <c r="I26" s="102"/>
      <c r="J26" s="102"/>
      <c r="K26" s="102"/>
      <c r="L26" s="148"/>
    </row>
    <row r="27" spans="2:12" ht="30" customHeight="1" x14ac:dyDescent="0.3">
      <c r="B27" s="78">
        <v>21</v>
      </c>
      <c r="C27" s="77"/>
      <c r="D27" s="111" t="e">
        <f t="shared" ca="1" si="0"/>
        <v>#NUM!</v>
      </c>
      <c r="E27" s="145"/>
      <c r="F27" s="146" t="str">
        <f t="shared" ca="1" si="1"/>
        <v/>
      </c>
      <c r="G27" s="102"/>
      <c r="H27" s="102"/>
      <c r="I27" s="102"/>
      <c r="J27" s="102"/>
      <c r="K27" s="102"/>
      <c r="L27" s="148"/>
    </row>
    <row r="28" spans="2:12" ht="30" customHeight="1" x14ac:dyDescent="0.3">
      <c r="B28" s="78">
        <v>22</v>
      </c>
      <c r="C28" s="77"/>
      <c r="D28" s="111" t="e">
        <f t="shared" ca="1" si="0"/>
        <v>#NUM!</v>
      </c>
      <c r="E28" s="145"/>
      <c r="F28" s="146" t="str">
        <f t="shared" ca="1" si="1"/>
        <v/>
      </c>
      <c r="G28" s="102"/>
      <c r="H28" s="102"/>
      <c r="I28" s="102"/>
      <c r="J28" s="102"/>
      <c r="K28" s="102"/>
      <c r="L28" s="148"/>
    </row>
    <row r="29" spans="2:12" ht="30" customHeight="1" x14ac:dyDescent="0.3">
      <c r="B29" s="78">
        <v>23</v>
      </c>
      <c r="C29" s="77"/>
      <c r="D29" s="111" t="e">
        <f t="shared" ca="1" si="0"/>
        <v>#NUM!</v>
      </c>
      <c r="E29" s="145"/>
      <c r="F29" s="146" t="str">
        <f t="shared" ca="1" si="1"/>
        <v/>
      </c>
      <c r="G29" s="102"/>
      <c r="H29" s="102"/>
      <c r="I29" s="102"/>
      <c r="J29" s="102"/>
      <c r="K29" s="102"/>
      <c r="L29" s="148"/>
    </row>
    <row r="30" spans="2:12" ht="30" customHeight="1" x14ac:dyDescent="0.3">
      <c r="B30" s="78">
        <v>24</v>
      </c>
      <c r="C30" s="77"/>
      <c r="D30" s="111" t="e">
        <f t="shared" ca="1" si="0"/>
        <v>#NUM!</v>
      </c>
      <c r="E30" s="145"/>
      <c r="F30" s="146" t="str">
        <f t="shared" ca="1" si="1"/>
        <v/>
      </c>
      <c r="G30" s="102"/>
      <c r="H30" s="102"/>
      <c r="I30" s="102"/>
      <c r="J30" s="102"/>
      <c r="K30" s="102"/>
      <c r="L30" s="148"/>
    </row>
    <row r="31" spans="2:12" ht="30" customHeight="1" x14ac:dyDescent="0.3">
      <c r="B31" s="78">
        <v>25</v>
      </c>
      <c r="C31" s="77"/>
      <c r="D31" s="111" t="e">
        <f t="shared" ca="1" si="0"/>
        <v>#NUM!</v>
      </c>
      <c r="E31" s="145"/>
      <c r="F31" s="146" t="str">
        <f t="shared" ca="1" si="1"/>
        <v/>
      </c>
      <c r="G31" s="102"/>
      <c r="H31" s="102"/>
      <c r="I31" s="102"/>
      <c r="J31" s="102"/>
      <c r="K31" s="102"/>
      <c r="L31" s="148"/>
    </row>
    <row r="32" spans="2:12" ht="30" customHeight="1" x14ac:dyDescent="0.3">
      <c r="B32" s="78">
        <v>26</v>
      </c>
      <c r="C32" s="77"/>
      <c r="D32" s="111" t="e">
        <f t="shared" ca="1" si="0"/>
        <v>#NUM!</v>
      </c>
      <c r="E32" s="145"/>
      <c r="F32" s="146" t="str">
        <f t="shared" ca="1" si="1"/>
        <v/>
      </c>
      <c r="G32" s="102"/>
      <c r="H32" s="102"/>
      <c r="I32" s="102"/>
      <c r="J32" s="102"/>
      <c r="K32" s="102"/>
      <c r="L32" s="148"/>
    </row>
    <row r="33" spans="2:12" ht="30" customHeight="1" x14ac:dyDescent="0.3">
      <c r="B33" s="78">
        <v>27</v>
      </c>
      <c r="C33" s="77"/>
      <c r="D33" s="111" t="e">
        <f t="shared" ca="1" si="0"/>
        <v>#NUM!</v>
      </c>
      <c r="E33" s="145"/>
      <c r="F33" s="146" t="str">
        <f t="shared" ca="1" si="1"/>
        <v/>
      </c>
      <c r="G33" s="102"/>
      <c r="H33" s="102"/>
      <c r="I33" s="102"/>
      <c r="J33" s="102"/>
      <c r="K33" s="102"/>
      <c r="L33" s="148"/>
    </row>
    <row r="34" spans="2:12" ht="30" customHeight="1" x14ac:dyDescent="0.3">
      <c r="B34" s="78">
        <v>28</v>
      </c>
      <c r="C34" s="77"/>
      <c r="D34" s="111" t="e">
        <f t="shared" ca="1" si="0"/>
        <v>#NUM!</v>
      </c>
      <c r="E34" s="145"/>
      <c r="F34" s="146" t="str">
        <f t="shared" ca="1" si="1"/>
        <v/>
      </c>
      <c r="G34" s="102"/>
      <c r="H34" s="102"/>
      <c r="I34" s="102"/>
      <c r="J34" s="102"/>
      <c r="K34" s="102"/>
      <c r="L34" s="148"/>
    </row>
    <row r="35" spans="2:12" ht="30" customHeight="1" x14ac:dyDescent="0.3">
      <c r="B35" s="78">
        <v>29</v>
      </c>
      <c r="C35" s="77"/>
      <c r="D35" s="111" t="e">
        <f t="shared" ca="1" si="0"/>
        <v>#NUM!</v>
      </c>
      <c r="E35" s="145"/>
      <c r="F35" s="146" t="str">
        <f t="shared" ca="1" si="1"/>
        <v/>
      </c>
      <c r="G35" s="102"/>
      <c r="H35" s="102"/>
      <c r="I35" s="102"/>
      <c r="J35" s="102"/>
      <c r="K35" s="102"/>
      <c r="L35" s="148"/>
    </row>
    <row r="36" spans="2:12" ht="30" customHeight="1" x14ac:dyDescent="0.3">
      <c r="B36" s="78">
        <v>30</v>
      </c>
      <c r="C36" s="77"/>
      <c r="D36" s="111" t="e">
        <f t="shared" ca="1" si="0"/>
        <v>#NUM!</v>
      </c>
      <c r="E36" s="145"/>
      <c r="F36" s="146" t="str">
        <f t="shared" ca="1" si="1"/>
        <v/>
      </c>
      <c r="G36" s="102"/>
      <c r="H36" s="102"/>
      <c r="I36" s="102"/>
      <c r="J36" s="102"/>
      <c r="K36" s="102"/>
      <c r="L36" s="148"/>
    </row>
    <row r="37" spans="2:12" ht="30" customHeight="1" x14ac:dyDescent="0.3">
      <c r="B37" s="78">
        <v>31</v>
      </c>
      <c r="C37" s="77"/>
      <c r="D37" s="111" t="e">
        <f t="shared" ca="1" si="0"/>
        <v>#NUM!</v>
      </c>
      <c r="E37" s="145"/>
      <c r="F37" s="146" t="str">
        <f t="shared" ca="1" si="1"/>
        <v/>
      </c>
      <c r="G37" s="102"/>
      <c r="H37" s="102"/>
      <c r="I37" s="102"/>
      <c r="J37" s="102"/>
      <c r="K37" s="102"/>
      <c r="L37" s="148"/>
    </row>
    <row r="38" spans="2:12" ht="30" customHeight="1" x14ac:dyDescent="0.3">
      <c r="B38" s="78">
        <v>32</v>
      </c>
      <c r="C38" s="77"/>
      <c r="D38" s="111" t="e">
        <f t="shared" ca="1" si="0"/>
        <v>#NUM!</v>
      </c>
      <c r="E38" s="145"/>
      <c r="F38" s="146" t="str">
        <f t="shared" ca="1" si="1"/>
        <v/>
      </c>
      <c r="G38" s="102"/>
      <c r="H38" s="102"/>
      <c r="I38" s="102"/>
      <c r="J38" s="102"/>
      <c r="K38" s="102"/>
      <c r="L38" s="148"/>
    </row>
    <row r="39" spans="2:12" ht="30" customHeight="1" x14ac:dyDescent="0.3">
      <c r="B39" s="78">
        <v>33</v>
      </c>
      <c r="C39" s="77"/>
      <c r="D39" s="111" t="e">
        <f t="shared" ca="1" si="0"/>
        <v>#NUM!</v>
      </c>
      <c r="E39" s="145"/>
      <c r="F39" s="146" t="str">
        <f t="shared" ca="1" si="1"/>
        <v/>
      </c>
      <c r="G39" s="102"/>
      <c r="H39" s="102"/>
      <c r="I39" s="102"/>
      <c r="J39" s="102"/>
      <c r="K39" s="102"/>
      <c r="L39" s="148"/>
    </row>
    <row r="40" spans="2:12" ht="30" customHeight="1" x14ac:dyDescent="0.3">
      <c r="B40" s="78">
        <v>34</v>
      </c>
      <c r="C40" s="77"/>
      <c r="D40" s="111" t="e">
        <f t="shared" ca="1" si="0"/>
        <v>#NUM!</v>
      </c>
      <c r="E40" s="145"/>
      <c r="F40" s="146" t="str">
        <f t="shared" ca="1" si="1"/>
        <v/>
      </c>
      <c r="G40" s="102"/>
      <c r="H40" s="102"/>
      <c r="I40" s="102"/>
      <c r="J40" s="102"/>
      <c r="K40" s="102"/>
      <c r="L40" s="148"/>
    </row>
    <row r="41" spans="2:12" ht="30" customHeight="1" x14ac:dyDescent="0.3">
      <c r="B41" s="78">
        <v>35</v>
      </c>
      <c r="C41" s="77"/>
      <c r="D41" s="111" t="e">
        <f t="shared" ca="1" si="0"/>
        <v>#NUM!</v>
      </c>
      <c r="E41" s="145"/>
      <c r="F41" s="146" t="str">
        <f t="shared" ca="1" si="1"/>
        <v/>
      </c>
      <c r="G41" s="102"/>
      <c r="H41" s="102"/>
      <c r="I41" s="102"/>
      <c r="J41" s="102"/>
      <c r="K41" s="102"/>
      <c r="L41" s="148"/>
    </row>
    <row r="42" spans="2:12" ht="30" customHeight="1" x14ac:dyDescent="0.3">
      <c r="B42" s="78">
        <v>36</v>
      </c>
      <c r="C42" s="77"/>
      <c r="D42" s="111" t="e">
        <f t="shared" ca="1" si="0"/>
        <v>#NUM!</v>
      </c>
      <c r="E42" s="145"/>
      <c r="F42" s="146" t="str">
        <f t="shared" ca="1" si="1"/>
        <v/>
      </c>
      <c r="G42" s="102"/>
      <c r="H42" s="102"/>
      <c r="I42" s="102"/>
      <c r="J42" s="102"/>
      <c r="K42" s="102"/>
      <c r="L42" s="148"/>
    </row>
    <row r="43" spans="2:12" ht="30" customHeight="1" x14ac:dyDescent="0.3">
      <c r="B43" s="78">
        <v>37</v>
      </c>
      <c r="C43" s="77"/>
      <c r="D43" s="111" t="e">
        <f t="shared" ca="1" si="0"/>
        <v>#NUM!</v>
      </c>
      <c r="E43" s="145"/>
      <c r="F43" s="146" t="str">
        <f t="shared" ca="1" si="1"/>
        <v/>
      </c>
      <c r="G43" s="102"/>
      <c r="H43" s="102"/>
      <c r="I43" s="102"/>
      <c r="J43" s="102"/>
      <c r="K43" s="102"/>
      <c r="L43" s="148"/>
    </row>
    <row r="44" spans="2:12" ht="30" customHeight="1" x14ac:dyDescent="0.3">
      <c r="B44" s="78">
        <v>38</v>
      </c>
      <c r="C44" s="77"/>
      <c r="D44" s="111" t="e">
        <f t="shared" ca="1" si="0"/>
        <v>#NUM!</v>
      </c>
      <c r="E44" s="145"/>
      <c r="F44" s="146" t="str">
        <f t="shared" ca="1" si="1"/>
        <v/>
      </c>
      <c r="G44" s="102"/>
      <c r="H44" s="102"/>
      <c r="I44" s="102"/>
      <c r="J44" s="102"/>
      <c r="K44" s="102"/>
      <c r="L44" s="148"/>
    </row>
    <row r="45" spans="2:12" ht="30" customHeight="1" x14ac:dyDescent="0.3">
      <c r="B45" s="78">
        <v>39</v>
      </c>
      <c r="C45" s="77"/>
      <c r="D45" s="111" t="e">
        <f t="shared" ca="1" si="0"/>
        <v>#NUM!</v>
      </c>
      <c r="E45" s="145"/>
      <c r="F45" s="146" t="str">
        <f t="shared" ca="1" si="1"/>
        <v/>
      </c>
      <c r="G45" s="102"/>
      <c r="H45" s="102"/>
      <c r="I45" s="102"/>
      <c r="J45" s="102"/>
      <c r="K45" s="102"/>
      <c r="L45" s="148"/>
    </row>
    <row r="46" spans="2:12" ht="30" customHeight="1" x14ac:dyDescent="0.3">
      <c r="B46" s="78">
        <v>40</v>
      </c>
      <c r="C46" s="77"/>
      <c r="D46" s="111" t="e">
        <f t="shared" ca="1" si="0"/>
        <v>#NUM!</v>
      </c>
      <c r="E46" s="145"/>
      <c r="F46" s="146" t="str">
        <f t="shared" ca="1" si="1"/>
        <v/>
      </c>
      <c r="G46" s="102"/>
      <c r="H46" s="102"/>
      <c r="I46" s="102"/>
      <c r="J46" s="102"/>
      <c r="K46" s="102"/>
      <c r="L46" s="148"/>
    </row>
    <row r="47" spans="2:12" ht="30" customHeight="1" x14ac:dyDescent="0.3">
      <c r="B47" s="78">
        <v>41</v>
      </c>
      <c r="C47" s="77"/>
      <c r="D47" s="111" t="e">
        <f t="shared" ca="1" si="0"/>
        <v>#NUM!</v>
      </c>
      <c r="E47" s="145"/>
      <c r="F47" s="146" t="str">
        <f t="shared" ca="1" si="1"/>
        <v/>
      </c>
      <c r="G47" s="102"/>
      <c r="H47" s="102"/>
      <c r="I47" s="102"/>
      <c r="J47" s="102"/>
      <c r="K47" s="102"/>
      <c r="L47" s="148"/>
    </row>
    <row r="48" spans="2:12" ht="30" customHeight="1" x14ac:dyDescent="0.3">
      <c r="B48" s="78">
        <v>42</v>
      </c>
      <c r="C48" s="77"/>
      <c r="D48" s="111" t="e">
        <f t="shared" ca="1" si="0"/>
        <v>#NUM!</v>
      </c>
      <c r="E48" s="145"/>
      <c r="F48" s="146" t="str">
        <f t="shared" ca="1" si="1"/>
        <v/>
      </c>
      <c r="G48" s="102"/>
      <c r="H48" s="102"/>
      <c r="I48" s="102"/>
      <c r="J48" s="102"/>
      <c r="K48" s="102"/>
      <c r="L48" s="148"/>
    </row>
    <row r="49" spans="2:12" ht="30" customHeight="1" x14ac:dyDescent="0.3">
      <c r="B49" s="78">
        <v>43</v>
      </c>
      <c r="C49" s="77"/>
      <c r="D49" s="111" t="e">
        <f t="shared" ca="1" si="0"/>
        <v>#NUM!</v>
      </c>
      <c r="E49" s="145"/>
      <c r="F49" s="146" t="str">
        <f t="shared" ca="1" si="1"/>
        <v/>
      </c>
      <c r="G49" s="102"/>
      <c r="H49" s="102"/>
      <c r="I49" s="102"/>
      <c r="J49" s="102"/>
      <c r="K49" s="102"/>
      <c r="L49" s="148"/>
    </row>
    <row r="50" spans="2:12" ht="30" customHeight="1" x14ac:dyDescent="0.3">
      <c r="B50" s="78">
        <v>44</v>
      </c>
      <c r="C50" s="77"/>
      <c r="D50" s="111" t="e">
        <f t="shared" ca="1" si="0"/>
        <v>#NUM!</v>
      </c>
      <c r="E50" s="145"/>
      <c r="F50" s="146" t="str">
        <f t="shared" ca="1" si="1"/>
        <v/>
      </c>
      <c r="G50" s="102"/>
      <c r="H50" s="102"/>
      <c r="I50" s="102"/>
      <c r="J50" s="102"/>
      <c r="K50" s="102"/>
      <c r="L50" s="148"/>
    </row>
    <row r="51" spans="2:12" ht="30" customHeight="1" x14ac:dyDescent="0.3">
      <c r="B51" s="78">
        <v>45</v>
      </c>
      <c r="C51" s="77"/>
      <c r="D51" s="111" t="e">
        <f t="shared" ca="1" si="0"/>
        <v>#NUM!</v>
      </c>
      <c r="E51" s="145"/>
      <c r="F51" s="146" t="str">
        <f t="shared" ca="1" si="1"/>
        <v/>
      </c>
      <c r="G51" s="102"/>
      <c r="H51" s="102"/>
      <c r="I51" s="102"/>
      <c r="J51" s="102"/>
      <c r="K51" s="102"/>
      <c r="L51" s="148"/>
    </row>
    <row r="52" spans="2:12" ht="30" customHeight="1" x14ac:dyDescent="0.3">
      <c r="B52" s="78">
        <v>46</v>
      </c>
      <c r="C52" s="77"/>
      <c r="D52" s="111" t="e">
        <f t="shared" ca="1" si="0"/>
        <v>#NUM!</v>
      </c>
      <c r="E52" s="145"/>
      <c r="F52" s="146" t="str">
        <f t="shared" ca="1" si="1"/>
        <v/>
      </c>
      <c r="G52" s="102"/>
      <c r="H52" s="102"/>
      <c r="I52" s="102"/>
      <c r="J52" s="102"/>
      <c r="K52" s="102"/>
      <c r="L52" s="148"/>
    </row>
    <row r="53" spans="2:12" ht="30" customHeight="1" x14ac:dyDescent="0.3">
      <c r="B53" s="78">
        <v>47</v>
      </c>
      <c r="C53" s="77"/>
      <c r="D53" s="111" t="e">
        <f t="shared" ca="1" si="0"/>
        <v>#NUM!</v>
      </c>
      <c r="E53" s="145"/>
      <c r="F53" s="146" t="str">
        <f t="shared" ca="1" si="1"/>
        <v/>
      </c>
      <c r="G53" s="102"/>
      <c r="H53" s="102"/>
      <c r="I53" s="102"/>
      <c r="J53" s="102"/>
      <c r="K53" s="102"/>
      <c r="L53" s="148"/>
    </row>
    <row r="54" spans="2:12" ht="30" customHeight="1" x14ac:dyDescent="0.3">
      <c r="B54" s="78">
        <v>48</v>
      </c>
      <c r="C54" s="77"/>
      <c r="D54" s="111" t="e">
        <f t="shared" ca="1" si="0"/>
        <v>#NUM!</v>
      </c>
      <c r="E54" s="145"/>
      <c r="F54" s="146" t="str">
        <f t="shared" ca="1" si="1"/>
        <v/>
      </c>
      <c r="G54" s="102"/>
      <c r="H54" s="102"/>
      <c r="I54" s="102"/>
      <c r="J54" s="102"/>
      <c r="K54" s="102"/>
      <c r="L54" s="148"/>
    </row>
    <row r="55" spans="2:12" ht="30" customHeight="1" x14ac:dyDescent="0.3">
      <c r="B55" s="78">
        <v>49</v>
      </c>
      <c r="C55" s="77"/>
      <c r="D55" s="111" t="e">
        <f t="shared" ca="1" si="0"/>
        <v>#NUM!</v>
      </c>
      <c r="E55" s="145"/>
      <c r="F55" s="146" t="str">
        <f t="shared" ca="1" si="1"/>
        <v/>
      </c>
      <c r="G55" s="102"/>
      <c r="H55" s="102"/>
      <c r="I55" s="102"/>
      <c r="J55" s="102"/>
      <c r="K55" s="102"/>
      <c r="L55" s="148"/>
    </row>
    <row r="56" spans="2:12" ht="30" customHeight="1" x14ac:dyDescent="0.3">
      <c r="B56" s="78">
        <v>50</v>
      </c>
      <c r="C56" s="77"/>
      <c r="D56" s="111" t="e">
        <f t="shared" ca="1" si="0"/>
        <v>#NUM!</v>
      </c>
      <c r="E56" s="145"/>
      <c r="F56" s="146" t="str">
        <f t="shared" ca="1" si="1"/>
        <v/>
      </c>
      <c r="G56" s="102"/>
      <c r="H56" s="102"/>
      <c r="I56" s="102"/>
      <c r="J56" s="102"/>
      <c r="K56" s="102"/>
      <c r="L56" s="148"/>
    </row>
    <row r="57" spans="2:12" ht="30" customHeight="1" x14ac:dyDescent="0.3">
      <c r="B57" s="78">
        <v>51</v>
      </c>
      <c r="C57" s="77"/>
      <c r="D57" s="111" t="e">
        <f t="shared" ca="1" si="0"/>
        <v>#NUM!</v>
      </c>
      <c r="E57" s="145"/>
      <c r="F57" s="146" t="str">
        <f t="shared" ca="1" si="1"/>
        <v/>
      </c>
      <c r="G57" s="102"/>
      <c r="H57" s="102"/>
      <c r="I57" s="102"/>
      <c r="J57" s="102"/>
      <c r="K57" s="102"/>
      <c r="L57" s="148"/>
    </row>
    <row r="58" spans="2:12" ht="30" customHeight="1" x14ac:dyDescent="0.3">
      <c r="B58" s="78">
        <v>52</v>
      </c>
      <c r="C58" s="77"/>
      <c r="D58" s="111" t="e">
        <f t="shared" ca="1" si="0"/>
        <v>#NUM!</v>
      </c>
      <c r="E58" s="145"/>
      <c r="F58" s="146" t="str">
        <f t="shared" ca="1" si="1"/>
        <v/>
      </c>
      <c r="G58" s="102"/>
      <c r="H58" s="102"/>
      <c r="I58" s="102"/>
      <c r="J58" s="102"/>
      <c r="K58" s="102"/>
      <c r="L58" s="148"/>
    </row>
    <row r="59" spans="2:12" ht="30" customHeight="1" x14ac:dyDescent="0.3">
      <c r="B59" s="78">
        <v>53</v>
      </c>
      <c r="C59" s="77"/>
      <c r="D59" s="111" t="e">
        <f t="shared" ca="1" si="0"/>
        <v>#NUM!</v>
      </c>
      <c r="E59" s="145"/>
      <c r="F59" s="146" t="str">
        <f t="shared" ca="1" si="1"/>
        <v/>
      </c>
      <c r="G59" s="102"/>
      <c r="H59" s="102"/>
      <c r="I59" s="102"/>
      <c r="J59" s="102"/>
      <c r="K59" s="102"/>
      <c r="L59" s="148"/>
    </row>
    <row r="60" spans="2:12" ht="30" customHeight="1" x14ac:dyDescent="0.3">
      <c r="B60" s="78">
        <v>54</v>
      </c>
      <c r="C60" s="77"/>
      <c r="D60" s="111" t="e">
        <f t="shared" ca="1" si="0"/>
        <v>#NUM!</v>
      </c>
      <c r="E60" s="145"/>
      <c r="F60" s="146" t="str">
        <f t="shared" ca="1" si="1"/>
        <v/>
      </c>
      <c r="G60" s="102"/>
      <c r="H60" s="102"/>
      <c r="I60" s="102"/>
      <c r="J60" s="102"/>
      <c r="K60" s="102"/>
      <c r="L60" s="148"/>
    </row>
    <row r="61" spans="2:12" ht="30" customHeight="1" x14ac:dyDescent="0.3">
      <c r="B61" s="78">
        <v>55</v>
      </c>
      <c r="C61" s="77"/>
      <c r="D61" s="111" t="e">
        <f t="shared" ca="1" si="0"/>
        <v>#NUM!</v>
      </c>
      <c r="E61" s="145"/>
      <c r="F61" s="146" t="str">
        <f t="shared" ca="1" si="1"/>
        <v/>
      </c>
      <c r="G61" s="102"/>
      <c r="H61" s="102"/>
      <c r="I61" s="102"/>
      <c r="J61" s="102"/>
      <c r="K61" s="102"/>
      <c r="L61" s="148"/>
    </row>
    <row r="62" spans="2:12" ht="30" customHeight="1" x14ac:dyDescent="0.3">
      <c r="B62" s="78">
        <v>56</v>
      </c>
      <c r="C62" s="77"/>
      <c r="D62" s="111" t="e">
        <f t="shared" ca="1" si="0"/>
        <v>#NUM!</v>
      </c>
      <c r="E62" s="145"/>
      <c r="F62" s="146" t="str">
        <f t="shared" ca="1" si="1"/>
        <v/>
      </c>
      <c r="G62" s="102"/>
      <c r="H62" s="102"/>
      <c r="I62" s="102"/>
      <c r="J62" s="102"/>
      <c r="K62" s="102"/>
      <c r="L62" s="148"/>
    </row>
    <row r="63" spans="2:12" ht="30" customHeight="1" x14ac:dyDescent="0.3">
      <c r="B63" s="78">
        <v>57</v>
      </c>
      <c r="C63" s="77"/>
      <c r="D63" s="111" t="e">
        <f t="shared" ca="1" si="0"/>
        <v>#NUM!</v>
      </c>
      <c r="E63" s="145"/>
      <c r="F63" s="146" t="str">
        <f t="shared" ca="1" si="1"/>
        <v/>
      </c>
      <c r="G63" s="102"/>
      <c r="H63" s="102"/>
      <c r="I63" s="102"/>
      <c r="J63" s="102"/>
      <c r="K63" s="102"/>
      <c r="L63" s="148"/>
    </row>
    <row r="64" spans="2:12" ht="30" customHeight="1" x14ac:dyDescent="0.3">
      <c r="B64" s="78">
        <v>58</v>
      </c>
      <c r="C64" s="77"/>
      <c r="D64" s="111" t="e">
        <f t="shared" ca="1" si="0"/>
        <v>#NUM!</v>
      </c>
      <c r="E64" s="145"/>
      <c r="F64" s="146" t="str">
        <f t="shared" ca="1" si="1"/>
        <v/>
      </c>
      <c r="G64" s="102"/>
      <c r="H64" s="102"/>
      <c r="I64" s="102"/>
      <c r="J64" s="102"/>
      <c r="K64" s="102"/>
      <c r="L64" s="148"/>
    </row>
    <row r="65" spans="2:12" ht="30" customHeight="1" x14ac:dyDescent="0.3">
      <c r="B65" s="78">
        <v>59</v>
      </c>
      <c r="C65" s="77"/>
      <c r="D65" s="111" t="e">
        <f t="shared" ca="1" si="0"/>
        <v>#NUM!</v>
      </c>
      <c r="E65" s="145"/>
      <c r="F65" s="146" t="str">
        <f t="shared" ca="1" si="1"/>
        <v/>
      </c>
      <c r="G65" s="102"/>
      <c r="H65" s="102"/>
      <c r="I65" s="102"/>
      <c r="J65" s="102"/>
      <c r="K65" s="102"/>
      <c r="L65" s="148"/>
    </row>
    <row r="66" spans="2:12" ht="30" customHeight="1" x14ac:dyDescent="0.3">
      <c r="B66" s="78">
        <v>60</v>
      </c>
      <c r="C66" s="77"/>
      <c r="D66" s="111" t="e">
        <f t="shared" ca="1" si="0"/>
        <v>#NUM!</v>
      </c>
      <c r="E66" s="145"/>
      <c r="F66" s="146" t="str">
        <f t="shared" ca="1" si="1"/>
        <v/>
      </c>
      <c r="G66" s="102"/>
      <c r="H66" s="102"/>
      <c r="I66" s="102"/>
      <c r="J66" s="102"/>
      <c r="K66" s="102"/>
      <c r="L66" s="148"/>
    </row>
    <row r="67" spans="2:12" ht="30" customHeight="1" x14ac:dyDescent="0.3">
      <c r="B67" s="78">
        <v>61</v>
      </c>
      <c r="C67" s="77"/>
      <c r="D67" s="111" t="e">
        <f t="shared" ca="1" si="0"/>
        <v>#NUM!</v>
      </c>
      <c r="E67" s="145"/>
      <c r="F67" s="146" t="str">
        <f t="shared" ca="1" si="1"/>
        <v/>
      </c>
      <c r="G67" s="102"/>
      <c r="H67" s="102"/>
      <c r="I67" s="102"/>
      <c r="J67" s="102"/>
      <c r="K67" s="102"/>
      <c r="L67" s="148"/>
    </row>
    <row r="68" spans="2:12" ht="30" customHeight="1" x14ac:dyDescent="0.3">
      <c r="B68" s="78">
        <v>62</v>
      </c>
      <c r="C68" s="77"/>
      <c r="D68" s="111" t="e">
        <f t="shared" ca="1" si="0"/>
        <v>#NUM!</v>
      </c>
      <c r="E68" s="145"/>
      <c r="F68" s="146" t="str">
        <f t="shared" ca="1" si="1"/>
        <v/>
      </c>
      <c r="G68" s="102"/>
      <c r="H68" s="102"/>
      <c r="I68" s="102"/>
      <c r="J68" s="102"/>
      <c r="K68" s="102"/>
      <c r="L68" s="148"/>
    </row>
    <row r="69" spans="2:12" ht="30" customHeight="1" x14ac:dyDescent="0.3">
      <c r="B69" s="78">
        <v>63</v>
      </c>
      <c r="C69" s="77"/>
      <c r="D69" s="111" t="e">
        <f t="shared" ca="1" si="0"/>
        <v>#NUM!</v>
      </c>
      <c r="E69" s="145"/>
      <c r="F69" s="146" t="str">
        <f t="shared" ca="1" si="1"/>
        <v/>
      </c>
      <c r="G69" s="102"/>
      <c r="H69" s="102"/>
      <c r="I69" s="102"/>
      <c r="J69" s="102"/>
      <c r="K69" s="102"/>
      <c r="L69" s="148"/>
    </row>
    <row r="70" spans="2:12" ht="30" customHeight="1" x14ac:dyDescent="0.3">
      <c r="B70" s="78">
        <v>64</v>
      </c>
      <c r="C70" s="77"/>
      <c r="D70" s="111" t="e">
        <f t="shared" ca="1" si="0"/>
        <v>#NUM!</v>
      </c>
      <c r="E70" s="145"/>
      <c r="F70" s="146" t="str">
        <f t="shared" ca="1" si="1"/>
        <v/>
      </c>
      <c r="G70" s="102"/>
      <c r="H70" s="102"/>
      <c r="I70" s="102"/>
      <c r="J70" s="102"/>
      <c r="K70" s="102"/>
      <c r="L70" s="148"/>
    </row>
    <row r="71" spans="2:12" ht="30" customHeight="1" x14ac:dyDescent="0.3">
      <c r="B71" s="78">
        <v>65</v>
      </c>
      <c r="C71" s="77"/>
      <c r="D71" s="111" t="e">
        <f t="shared" ref="D71:D134" ca="1" si="2">DATEDIF(TODAY(),C71,"D")</f>
        <v>#NUM!</v>
      </c>
      <c r="E71" s="145"/>
      <c r="F71" s="146" t="str">
        <f t="shared" ref="F71:F134" ca="1" si="3">IF(C71&lt;&gt;"",IF(C71&gt;=TODAY(),IF(C71=TODAY(),"É hoje!",CONCATENATE(D71,IF(D71=1," dia"," dias"))),"-"),"")</f>
        <v/>
      </c>
      <c r="G71" s="102"/>
      <c r="H71" s="102"/>
      <c r="I71" s="102"/>
      <c r="J71" s="102"/>
      <c r="K71" s="102"/>
      <c r="L71" s="148"/>
    </row>
    <row r="72" spans="2:12" ht="30" customHeight="1" x14ac:dyDescent="0.3">
      <c r="B72" s="78">
        <v>66</v>
      </c>
      <c r="C72" s="77"/>
      <c r="D72" s="111" t="e">
        <f t="shared" ca="1" si="2"/>
        <v>#NUM!</v>
      </c>
      <c r="E72" s="145"/>
      <c r="F72" s="146" t="str">
        <f t="shared" ca="1" si="3"/>
        <v/>
      </c>
      <c r="G72" s="102"/>
      <c r="H72" s="102"/>
      <c r="I72" s="102"/>
      <c r="J72" s="102"/>
      <c r="K72" s="102"/>
      <c r="L72" s="148"/>
    </row>
    <row r="73" spans="2:12" ht="30" customHeight="1" x14ac:dyDescent="0.3">
      <c r="B73" s="78">
        <v>67</v>
      </c>
      <c r="C73" s="77"/>
      <c r="D73" s="111" t="e">
        <f t="shared" ca="1" si="2"/>
        <v>#NUM!</v>
      </c>
      <c r="E73" s="145"/>
      <c r="F73" s="146" t="str">
        <f t="shared" ca="1" si="3"/>
        <v/>
      </c>
      <c r="G73" s="102"/>
      <c r="H73" s="102"/>
      <c r="I73" s="102"/>
      <c r="J73" s="102"/>
      <c r="K73" s="102"/>
      <c r="L73" s="148"/>
    </row>
    <row r="74" spans="2:12" ht="30" customHeight="1" x14ac:dyDescent="0.3">
      <c r="B74" s="78">
        <v>68</v>
      </c>
      <c r="C74" s="77"/>
      <c r="D74" s="111" t="e">
        <f t="shared" ca="1" si="2"/>
        <v>#NUM!</v>
      </c>
      <c r="E74" s="145"/>
      <c r="F74" s="146" t="str">
        <f t="shared" ca="1" si="3"/>
        <v/>
      </c>
      <c r="G74" s="102"/>
      <c r="H74" s="102"/>
      <c r="I74" s="102"/>
      <c r="J74" s="102"/>
      <c r="K74" s="102"/>
      <c r="L74" s="148"/>
    </row>
    <row r="75" spans="2:12" ht="30" customHeight="1" x14ac:dyDescent="0.3">
      <c r="B75" s="78">
        <v>69</v>
      </c>
      <c r="C75" s="77"/>
      <c r="D75" s="111" t="e">
        <f t="shared" ca="1" si="2"/>
        <v>#NUM!</v>
      </c>
      <c r="E75" s="145"/>
      <c r="F75" s="146" t="str">
        <f t="shared" ca="1" si="3"/>
        <v/>
      </c>
      <c r="G75" s="102"/>
      <c r="H75" s="102"/>
      <c r="I75" s="102"/>
      <c r="J75" s="102"/>
      <c r="K75" s="102"/>
      <c r="L75" s="148"/>
    </row>
    <row r="76" spans="2:12" ht="30" customHeight="1" x14ac:dyDescent="0.3">
      <c r="B76" s="78">
        <v>70</v>
      </c>
      <c r="C76" s="77"/>
      <c r="D76" s="111" t="e">
        <f t="shared" ca="1" si="2"/>
        <v>#NUM!</v>
      </c>
      <c r="E76" s="145"/>
      <c r="F76" s="146" t="str">
        <f t="shared" ca="1" si="3"/>
        <v/>
      </c>
      <c r="G76" s="102"/>
      <c r="H76" s="102"/>
      <c r="I76" s="102"/>
      <c r="J76" s="102"/>
      <c r="K76" s="102"/>
      <c r="L76" s="148"/>
    </row>
    <row r="77" spans="2:12" ht="30" customHeight="1" x14ac:dyDescent="0.3">
      <c r="B77" s="78">
        <v>71</v>
      </c>
      <c r="C77" s="77"/>
      <c r="D77" s="111" t="e">
        <f t="shared" ca="1" si="2"/>
        <v>#NUM!</v>
      </c>
      <c r="E77" s="145"/>
      <c r="F77" s="146" t="str">
        <f t="shared" ca="1" si="3"/>
        <v/>
      </c>
      <c r="G77" s="102"/>
      <c r="H77" s="102"/>
      <c r="I77" s="102"/>
      <c r="J77" s="102"/>
      <c r="K77" s="102"/>
      <c r="L77" s="148"/>
    </row>
    <row r="78" spans="2:12" ht="30" customHeight="1" x14ac:dyDescent="0.3">
      <c r="B78" s="78">
        <v>72</v>
      </c>
      <c r="C78" s="77"/>
      <c r="D78" s="111" t="e">
        <f t="shared" ca="1" si="2"/>
        <v>#NUM!</v>
      </c>
      <c r="E78" s="145"/>
      <c r="F78" s="146" t="str">
        <f t="shared" ca="1" si="3"/>
        <v/>
      </c>
      <c r="G78" s="102"/>
      <c r="H78" s="102"/>
      <c r="I78" s="102"/>
      <c r="J78" s="102"/>
      <c r="K78" s="102"/>
      <c r="L78" s="148"/>
    </row>
    <row r="79" spans="2:12" ht="30" customHeight="1" x14ac:dyDescent="0.3">
      <c r="B79" s="78">
        <v>73</v>
      </c>
      <c r="C79" s="77"/>
      <c r="D79" s="111" t="e">
        <f t="shared" ca="1" si="2"/>
        <v>#NUM!</v>
      </c>
      <c r="E79" s="145"/>
      <c r="F79" s="146" t="str">
        <f t="shared" ca="1" si="3"/>
        <v/>
      </c>
      <c r="G79" s="102"/>
      <c r="H79" s="102"/>
      <c r="I79" s="102"/>
      <c r="J79" s="102"/>
      <c r="K79" s="102"/>
      <c r="L79" s="148"/>
    </row>
    <row r="80" spans="2:12" ht="30" customHeight="1" x14ac:dyDescent="0.3">
      <c r="B80" s="78">
        <v>74</v>
      </c>
      <c r="C80" s="77"/>
      <c r="D80" s="111" t="e">
        <f t="shared" ca="1" si="2"/>
        <v>#NUM!</v>
      </c>
      <c r="E80" s="145"/>
      <c r="F80" s="146" t="str">
        <f t="shared" ca="1" si="3"/>
        <v/>
      </c>
      <c r="G80" s="102"/>
      <c r="H80" s="102"/>
      <c r="I80" s="102"/>
      <c r="J80" s="102"/>
      <c r="K80" s="102"/>
      <c r="L80" s="148"/>
    </row>
    <row r="81" spans="2:12" ht="30" customHeight="1" x14ac:dyDescent="0.3">
      <c r="B81" s="78">
        <v>75</v>
      </c>
      <c r="C81" s="77"/>
      <c r="D81" s="111" t="e">
        <f t="shared" ca="1" si="2"/>
        <v>#NUM!</v>
      </c>
      <c r="E81" s="145"/>
      <c r="F81" s="146" t="str">
        <f t="shared" ca="1" si="3"/>
        <v/>
      </c>
      <c r="G81" s="102"/>
      <c r="H81" s="102"/>
      <c r="I81" s="102"/>
      <c r="J81" s="102"/>
      <c r="K81" s="102"/>
      <c r="L81" s="148"/>
    </row>
    <row r="82" spans="2:12" ht="30" customHeight="1" x14ac:dyDescent="0.3">
      <c r="B82" s="78">
        <v>76</v>
      </c>
      <c r="C82" s="77"/>
      <c r="D82" s="111" t="e">
        <f t="shared" ca="1" si="2"/>
        <v>#NUM!</v>
      </c>
      <c r="E82" s="145"/>
      <c r="F82" s="146" t="str">
        <f t="shared" ca="1" si="3"/>
        <v/>
      </c>
      <c r="G82" s="102"/>
      <c r="H82" s="102"/>
      <c r="I82" s="102"/>
      <c r="J82" s="102"/>
      <c r="K82" s="102"/>
      <c r="L82" s="148"/>
    </row>
    <row r="83" spans="2:12" ht="30" customHeight="1" x14ac:dyDescent="0.3">
      <c r="B83" s="78">
        <v>77</v>
      </c>
      <c r="C83" s="77"/>
      <c r="D83" s="111" t="e">
        <f t="shared" ca="1" si="2"/>
        <v>#NUM!</v>
      </c>
      <c r="E83" s="145"/>
      <c r="F83" s="146" t="str">
        <f t="shared" ca="1" si="3"/>
        <v/>
      </c>
      <c r="G83" s="102"/>
      <c r="H83" s="102"/>
      <c r="I83" s="102"/>
      <c r="J83" s="102"/>
      <c r="K83" s="102"/>
      <c r="L83" s="148"/>
    </row>
    <row r="84" spans="2:12" ht="30" customHeight="1" x14ac:dyDescent="0.3">
      <c r="B84" s="78">
        <v>78</v>
      </c>
      <c r="C84" s="77"/>
      <c r="D84" s="111" t="e">
        <f t="shared" ca="1" si="2"/>
        <v>#NUM!</v>
      </c>
      <c r="E84" s="145"/>
      <c r="F84" s="146" t="str">
        <f t="shared" ca="1" si="3"/>
        <v/>
      </c>
      <c r="G84" s="102"/>
      <c r="H84" s="102"/>
      <c r="I84" s="102"/>
      <c r="J84" s="102"/>
      <c r="K84" s="102"/>
      <c r="L84" s="148"/>
    </row>
    <row r="85" spans="2:12" ht="30" customHeight="1" x14ac:dyDescent="0.3">
      <c r="B85" s="78">
        <v>79</v>
      </c>
      <c r="C85" s="77"/>
      <c r="D85" s="111" t="e">
        <f t="shared" ca="1" si="2"/>
        <v>#NUM!</v>
      </c>
      <c r="E85" s="145"/>
      <c r="F85" s="146" t="str">
        <f t="shared" ca="1" si="3"/>
        <v/>
      </c>
      <c r="G85" s="102"/>
      <c r="H85" s="102"/>
      <c r="I85" s="102"/>
      <c r="J85" s="102"/>
      <c r="K85" s="102"/>
      <c r="L85" s="148"/>
    </row>
    <row r="86" spans="2:12" ht="30" customHeight="1" x14ac:dyDescent="0.3">
      <c r="B86" s="78">
        <v>80</v>
      </c>
      <c r="C86" s="77"/>
      <c r="D86" s="111" t="e">
        <f t="shared" ca="1" si="2"/>
        <v>#NUM!</v>
      </c>
      <c r="E86" s="145"/>
      <c r="F86" s="146" t="str">
        <f t="shared" ca="1" si="3"/>
        <v/>
      </c>
      <c r="G86" s="102"/>
      <c r="H86" s="102"/>
      <c r="I86" s="102"/>
      <c r="J86" s="102"/>
      <c r="K86" s="102"/>
      <c r="L86" s="148"/>
    </row>
    <row r="87" spans="2:12" ht="30" customHeight="1" x14ac:dyDescent="0.3">
      <c r="B87" s="78">
        <v>81</v>
      </c>
      <c r="C87" s="77"/>
      <c r="D87" s="111" t="e">
        <f t="shared" ca="1" si="2"/>
        <v>#NUM!</v>
      </c>
      <c r="E87" s="145"/>
      <c r="F87" s="146" t="str">
        <f t="shared" ca="1" si="3"/>
        <v/>
      </c>
      <c r="G87" s="102"/>
      <c r="H87" s="102"/>
      <c r="I87" s="102"/>
      <c r="J87" s="102"/>
      <c r="K87" s="102"/>
      <c r="L87" s="148"/>
    </row>
    <row r="88" spans="2:12" ht="30" customHeight="1" x14ac:dyDescent="0.3">
      <c r="B88" s="78">
        <v>82</v>
      </c>
      <c r="C88" s="77"/>
      <c r="D88" s="111" t="e">
        <f t="shared" ca="1" si="2"/>
        <v>#NUM!</v>
      </c>
      <c r="E88" s="145"/>
      <c r="F88" s="146" t="str">
        <f t="shared" ca="1" si="3"/>
        <v/>
      </c>
      <c r="G88" s="102"/>
      <c r="H88" s="102"/>
      <c r="I88" s="102"/>
      <c r="J88" s="102"/>
      <c r="K88" s="102"/>
      <c r="L88" s="148"/>
    </row>
    <row r="89" spans="2:12" ht="30" customHeight="1" x14ac:dyDescent="0.3">
      <c r="B89" s="78">
        <v>83</v>
      </c>
      <c r="C89" s="77"/>
      <c r="D89" s="111" t="e">
        <f t="shared" ca="1" si="2"/>
        <v>#NUM!</v>
      </c>
      <c r="E89" s="145"/>
      <c r="F89" s="146" t="str">
        <f t="shared" ca="1" si="3"/>
        <v/>
      </c>
      <c r="G89" s="102"/>
      <c r="H89" s="102"/>
      <c r="I89" s="102"/>
      <c r="J89" s="102"/>
      <c r="K89" s="102"/>
      <c r="L89" s="148"/>
    </row>
    <row r="90" spans="2:12" ht="30" customHeight="1" x14ac:dyDescent="0.3">
      <c r="B90" s="78">
        <v>84</v>
      </c>
      <c r="C90" s="77"/>
      <c r="D90" s="111" t="e">
        <f t="shared" ca="1" si="2"/>
        <v>#NUM!</v>
      </c>
      <c r="E90" s="145"/>
      <c r="F90" s="146" t="str">
        <f t="shared" ca="1" si="3"/>
        <v/>
      </c>
      <c r="G90" s="102"/>
      <c r="H90" s="102"/>
      <c r="I90" s="102"/>
      <c r="J90" s="102"/>
      <c r="K90" s="102"/>
      <c r="L90" s="148"/>
    </row>
    <row r="91" spans="2:12" ht="30" customHeight="1" x14ac:dyDescent="0.3">
      <c r="B91" s="78">
        <v>85</v>
      </c>
      <c r="C91" s="77"/>
      <c r="D91" s="111" t="e">
        <f t="shared" ca="1" si="2"/>
        <v>#NUM!</v>
      </c>
      <c r="E91" s="145"/>
      <c r="F91" s="146" t="str">
        <f t="shared" ca="1" si="3"/>
        <v/>
      </c>
      <c r="G91" s="102"/>
      <c r="H91" s="102"/>
      <c r="I91" s="102"/>
      <c r="J91" s="102"/>
      <c r="K91" s="102"/>
      <c r="L91" s="148"/>
    </row>
    <row r="92" spans="2:12" ht="30" customHeight="1" x14ac:dyDescent="0.3">
      <c r="B92" s="78">
        <v>86</v>
      </c>
      <c r="C92" s="77"/>
      <c r="D92" s="111" t="e">
        <f t="shared" ca="1" si="2"/>
        <v>#NUM!</v>
      </c>
      <c r="E92" s="145"/>
      <c r="F92" s="146" t="str">
        <f t="shared" ca="1" si="3"/>
        <v/>
      </c>
      <c r="G92" s="102"/>
      <c r="H92" s="102"/>
      <c r="I92" s="102"/>
      <c r="J92" s="102"/>
      <c r="K92" s="102"/>
      <c r="L92" s="148"/>
    </row>
    <row r="93" spans="2:12" ht="30" customHeight="1" x14ac:dyDescent="0.3">
      <c r="B93" s="78">
        <v>87</v>
      </c>
      <c r="C93" s="77"/>
      <c r="D93" s="111" t="e">
        <f t="shared" ca="1" si="2"/>
        <v>#NUM!</v>
      </c>
      <c r="E93" s="145"/>
      <c r="F93" s="146" t="str">
        <f t="shared" ca="1" si="3"/>
        <v/>
      </c>
      <c r="G93" s="102"/>
      <c r="H93" s="102"/>
      <c r="I93" s="102"/>
      <c r="J93" s="102"/>
      <c r="K93" s="102"/>
      <c r="L93" s="148"/>
    </row>
    <row r="94" spans="2:12" ht="30" customHeight="1" x14ac:dyDescent="0.3">
      <c r="B94" s="78">
        <v>88</v>
      </c>
      <c r="C94" s="77"/>
      <c r="D94" s="111" t="e">
        <f t="shared" ca="1" si="2"/>
        <v>#NUM!</v>
      </c>
      <c r="E94" s="145"/>
      <c r="F94" s="146" t="str">
        <f t="shared" ca="1" si="3"/>
        <v/>
      </c>
      <c r="G94" s="102"/>
      <c r="H94" s="102"/>
      <c r="I94" s="102"/>
      <c r="J94" s="102"/>
      <c r="K94" s="102"/>
      <c r="L94" s="148"/>
    </row>
    <row r="95" spans="2:12" ht="30" customHeight="1" x14ac:dyDescent="0.3">
      <c r="B95" s="78">
        <v>89</v>
      </c>
      <c r="C95" s="77"/>
      <c r="D95" s="111" t="e">
        <f t="shared" ca="1" si="2"/>
        <v>#NUM!</v>
      </c>
      <c r="E95" s="145"/>
      <c r="F95" s="146" t="str">
        <f t="shared" ca="1" si="3"/>
        <v/>
      </c>
      <c r="G95" s="102"/>
      <c r="H95" s="102"/>
      <c r="I95" s="102"/>
      <c r="J95" s="102"/>
      <c r="K95" s="102"/>
      <c r="L95" s="148"/>
    </row>
    <row r="96" spans="2:12" ht="30" customHeight="1" x14ac:dyDescent="0.3">
      <c r="B96" s="78">
        <v>90</v>
      </c>
      <c r="C96" s="77"/>
      <c r="D96" s="111" t="e">
        <f t="shared" ca="1" si="2"/>
        <v>#NUM!</v>
      </c>
      <c r="E96" s="145"/>
      <c r="F96" s="146" t="str">
        <f t="shared" ca="1" si="3"/>
        <v/>
      </c>
      <c r="G96" s="102"/>
      <c r="H96" s="102"/>
      <c r="I96" s="102"/>
      <c r="J96" s="102"/>
      <c r="K96" s="102"/>
      <c r="L96" s="148"/>
    </row>
    <row r="97" spans="2:12" ht="30" customHeight="1" x14ac:dyDescent="0.3">
      <c r="B97" s="78">
        <v>91</v>
      </c>
      <c r="C97" s="77"/>
      <c r="D97" s="111" t="e">
        <f t="shared" ca="1" si="2"/>
        <v>#NUM!</v>
      </c>
      <c r="E97" s="145"/>
      <c r="F97" s="146" t="str">
        <f t="shared" ca="1" si="3"/>
        <v/>
      </c>
      <c r="G97" s="102"/>
      <c r="H97" s="102"/>
      <c r="I97" s="102"/>
      <c r="J97" s="102"/>
      <c r="K97" s="102"/>
      <c r="L97" s="148"/>
    </row>
    <row r="98" spans="2:12" ht="30" customHeight="1" x14ac:dyDescent="0.3">
      <c r="B98" s="78">
        <v>92</v>
      </c>
      <c r="C98" s="77"/>
      <c r="D98" s="111" t="e">
        <f t="shared" ca="1" si="2"/>
        <v>#NUM!</v>
      </c>
      <c r="E98" s="145"/>
      <c r="F98" s="146" t="str">
        <f t="shared" ca="1" si="3"/>
        <v/>
      </c>
      <c r="G98" s="102"/>
      <c r="H98" s="102"/>
      <c r="I98" s="102"/>
      <c r="J98" s="102"/>
      <c r="K98" s="102"/>
      <c r="L98" s="148"/>
    </row>
    <row r="99" spans="2:12" ht="30" customHeight="1" x14ac:dyDescent="0.3">
      <c r="B99" s="78">
        <v>93</v>
      </c>
      <c r="C99" s="77"/>
      <c r="D99" s="111" t="e">
        <f t="shared" ca="1" si="2"/>
        <v>#NUM!</v>
      </c>
      <c r="E99" s="145"/>
      <c r="F99" s="146" t="str">
        <f t="shared" ca="1" si="3"/>
        <v/>
      </c>
      <c r="G99" s="102"/>
      <c r="H99" s="102"/>
      <c r="I99" s="102"/>
      <c r="J99" s="102"/>
      <c r="K99" s="102"/>
      <c r="L99" s="148"/>
    </row>
    <row r="100" spans="2:12" ht="30" customHeight="1" x14ac:dyDescent="0.3">
      <c r="B100" s="78">
        <v>94</v>
      </c>
      <c r="C100" s="77"/>
      <c r="D100" s="111" t="e">
        <f t="shared" ca="1" si="2"/>
        <v>#NUM!</v>
      </c>
      <c r="E100" s="145"/>
      <c r="F100" s="146" t="str">
        <f t="shared" ca="1" si="3"/>
        <v/>
      </c>
      <c r="G100" s="102"/>
      <c r="H100" s="102"/>
      <c r="I100" s="102"/>
      <c r="J100" s="102"/>
      <c r="K100" s="102"/>
      <c r="L100" s="148"/>
    </row>
    <row r="101" spans="2:12" ht="30" customHeight="1" x14ac:dyDescent="0.3">
      <c r="B101" s="78">
        <v>95</v>
      </c>
      <c r="C101" s="77"/>
      <c r="D101" s="111" t="e">
        <f t="shared" ca="1" si="2"/>
        <v>#NUM!</v>
      </c>
      <c r="E101" s="145"/>
      <c r="F101" s="146" t="str">
        <f t="shared" ca="1" si="3"/>
        <v/>
      </c>
      <c r="G101" s="102"/>
      <c r="H101" s="102"/>
      <c r="I101" s="102"/>
      <c r="J101" s="102"/>
      <c r="K101" s="102"/>
      <c r="L101" s="148"/>
    </row>
    <row r="102" spans="2:12" ht="30" customHeight="1" x14ac:dyDescent="0.3">
      <c r="B102" s="78">
        <v>96</v>
      </c>
      <c r="C102" s="77"/>
      <c r="D102" s="111" t="e">
        <f t="shared" ca="1" si="2"/>
        <v>#NUM!</v>
      </c>
      <c r="E102" s="145"/>
      <c r="F102" s="146" t="str">
        <f t="shared" ca="1" si="3"/>
        <v/>
      </c>
      <c r="G102" s="102"/>
      <c r="H102" s="102"/>
      <c r="I102" s="102"/>
      <c r="J102" s="102"/>
      <c r="K102" s="102"/>
      <c r="L102" s="148"/>
    </row>
    <row r="103" spans="2:12" ht="30" customHeight="1" x14ac:dyDescent="0.3">
      <c r="B103" s="78">
        <v>97</v>
      </c>
      <c r="C103" s="77"/>
      <c r="D103" s="111" t="e">
        <f t="shared" ca="1" si="2"/>
        <v>#NUM!</v>
      </c>
      <c r="E103" s="145"/>
      <c r="F103" s="146" t="str">
        <f t="shared" ca="1" si="3"/>
        <v/>
      </c>
      <c r="G103" s="102"/>
      <c r="H103" s="102"/>
      <c r="I103" s="102"/>
      <c r="J103" s="102"/>
      <c r="K103" s="102"/>
      <c r="L103" s="148"/>
    </row>
    <row r="104" spans="2:12" ht="30" customHeight="1" x14ac:dyDescent="0.3">
      <c r="B104" s="78">
        <v>98</v>
      </c>
      <c r="C104" s="77"/>
      <c r="D104" s="111" t="e">
        <f t="shared" ca="1" si="2"/>
        <v>#NUM!</v>
      </c>
      <c r="E104" s="145"/>
      <c r="F104" s="146" t="str">
        <f t="shared" ca="1" si="3"/>
        <v/>
      </c>
      <c r="G104" s="102"/>
      <c r="H104" s="102"/>
      <c r="I104" s="102"/>
      <c r="J104" s="102"/>
      <c r="K104" s="102"/>
      <c r="L104" s="148"/>
    </row>
    <row r="105" spans="2:12" ht="30" customHeight="1" x14ac:dyDescent="0.3">
      <c r="B105" s="78">
        <v>99</v>
      </c>
      <c r="C105" s="77"/>
      <c r="D105" s="111" t="e">
        <f t="shared" ca="1" si="2"/>
        <v>#NUM!</v>
      </c>
      <c r="E105" s="145"/>
      <c r="F105" s="146" t="str">
        <f t="shared" ca="1" si="3"/>
        <v/>
      </c>
      <c r="G105" s="102"/>
      <c r="H105" s="102"/>
      <c r="I105" s="102"/>
      <c r="J105" s="102"/>
      <c r="K105" s="102"/>
      <c r="L105" s="148"/>
    </row>
    <row r="106" spans="2:12" ht="30" customHeight="1" x14ac:dyDescent="0.3">
      <c r="B106" s="78">
        <v>100</v>
      </c>
      <c r="C106" s="77"/>
      <c r="D106" s="111" t="e">
        <f t="shared" ca="1" si="2"/>
        <v>#NUM!</v>
      </c>
      <c r="E106" s="145"/>
      <c r="F106" s="146" t="str">
        <f t="shared" ca="1" si="3"/>
        <v/>
      </c>
      <c r="G106" s="102"/>
      <c r="H106" s="102"/>
      <c r="I106" s="102"/>
      <c r="J106" s="102"/>
      <c r="K106" s="102"/>
      <c r="L106" s="148"/>
    </row>
    <row r="107" spans="2:12" ht="30" customHeight="1" x14ac:dyDescent="0.3">
      <c r="B107" s="78">
        <v>101</v>
      </c>
      <c r="C107" s="77"/>
      <c r="D107" s="111" t="e">
        <f t="shared" ca="1" si="2"/>
        <v>#NUM!</v>
      </c>
      <c r="E107" s="145"/>
      <c r="F107" s="146" t="str">
        <f t="shared" ca="1" si="3"/>
        <v/>
      </c>
      <c r="G107" s="102"/>
      <c r="H107" s="102"/>
      <c r="I107" s="102"/>
      <c r="J107" s="102"/>
      <c r="K107" s="102"/>
      <c r="L107" s="148"/>
    </row>
    <row r="108" spans="2:12" ht="30" customHeight="1" x14ac:dyDescent="0.3">
      <c r="B108" s="78">
        <v>102</v>
      </c>
      <c r="C108" s="77"/>
      <c r="D108" s="111" t="e">
        <f t="shared" ca="1" si="2"/>
        <v>#NUM!</v>
      </c>
      <c r="E108" s="145"/>
      <c r="F108" s="146" t="str">
        <f t="shared" ca="1" si="3"/>
        <v/>
      </c>
      <c r="G108" s="102"/>
      <c r="H108" s="102"/>
      <c r="I108" s="102"/>
      <c r="J108" s="102"/>
      <c r="K108" s="102"/>
      <c r="L108" s="148"/>
    </row>
    <row r="109" spans="2:12" ht="30" customHeight="1" x14ac:dyDescent="0.3">
      <c r="B109" s="78">
        <v>103</v>
      </c>
      <c r="C109" s="77"/>
      <c r="D109" s="111" t="e">
        <f t="shared" ca="1" si="2"/>
        <v>#NUM!</v>
      </c>
      <c r="E109" s="145"/>
      <c r="F109" s="146" t="str">
        <f t="shared" ca="1" si="3"/>
        <v/>
      </c>
      <c r="G109" s="102"/>
      <c r="H109" s="102"/>
      <c r="I109" s="102"/>
      <c r="J109" s="102"/>
      <c r="K109" s="102"/>
      <c r="L109" s="148"/>
    </row>
    <row r="110" spans="2:12" ht="30" customHeight="1" x14ac:dyDescent="0.3">
      <c r="B110" s="78">
        <v>104</v>
      </c>
      <c r="C110" s="77"/>
      <c r="D110" s="111" t="e">
        <f t="shared" ca="1" si="2"/>
        <v>#NUM!</v>
      </c>
      <c r="E110" s="145"/>
      <c r="F110" s="146" t="str">
        <f t="shared" ca="1" si="3"/>
        <v/>
      </c>
      <c r="G110" s="102"/>
      <c r="H110" s="102"/>
      <c r="I110" s="102"/>
      <c r="J110" s="102"/>
      <c r="K110" s="102"/>
      <c r="L110" s="148"/>
    </row>
    <row r="111" spans="2:12" ht="30" customHeight="1" x14ac:dyDescent="0.3">
      <c r="B111" s="78">
        <v>105</v>
      </c>
      <c r="C111" s="77"/>
      <c r="D111" s="111" t="e">
        <f t="shared" ca="1" si="2"/>
        <v>#NUM!</v>
      </c>
      <c r="E111" s="145"/>
      <c r="F111" s="146" t="str">
        <f t="shared" ca="1" si="3"/>
        <v/>
      </c>
      <c r="G111" s="102"/>
      <c r="H111" s="102"/>
      <c r="I111" s="102"/>
      <c r="J111" s="102"/>
      <c r="K111" s="102"/>
      <c r="L111" s="148"/>
    </row>
    <row r="112" spans="2:12" ht="30" customHeight="1" x14ac:dyDescent="0.3">
      <c r="B112" s="78">
        <v>106</v>
      </c>
      <c r="C112" s="77"/>
      <c r="D112" s="111" t="e">
        <f t="shared" ca="1" si="2"/>
        <v>#NUM!</v>
      </c>
      <c r="E112" s="145"/>
      <c r="F112" s="146" t="str">
        <f t="shared" ca="1" si="3"/>
        <v/>
      </c>
      <c r="G112" s="102"/>
      <c r="H112" s="102"/>
      <c r="I112" s="102"/>
      <c r="J112" s="102"/>
      <c r="K112" s="102"/>
      <c r="L112" s="148"/>
    </row>
    <row r="113" spans="2:12" ht="30" customHeight="1" x14ac:dyDescent="0.3">
      <c r="B113" s="78">
        <v>107</v>
      </c>
      <c r="C113" s="77"/>
      <c r="D113" s="111" t="e">
        <f t="shared" ca="1" si="2"/>
        <v>#NUM!</v>
      </c>
      <c r="E113" s="145"/>
      <c r="F113" s="146" t="str">
        <f t="shared" ca="1" si="3"/>
        <v/>
      </c>
      <c r="G113" s="102"/>
      <c r="H113" s="102"/>
      <c r="I113" s="102"/>
      <c r="J113" s="102"/>
      <c r="K113" s="102"/>
      <c r="L113" s="148"/>
    </row>
    <row r="114" spans="2:12" ht="30" customHeight="1" x14ac:dyDescent="0.3">
      <c r="B114" s="78">
        <v>108</v>
      </c>
      <c r="C114" s="77"/>
      <c r="D114" s="111" t="e">
        <f t="shared" ca="1" si="2"/>
        <v>#NUM!</v>
      </c>
      <c r="E114" s="145"/>
      <c r="F114" s="146" t="str">
        <f t="shared" ca="1" si="3"/>
        <v/>
      </c>
      <c r="G114" s="102"/>
      <c r="H114" s="102"/>
      <c r="I114" s="102"/>
      <c r="J114" s="102"/>
      <c r="K114" s="102"/>
      <c r="L114" s="148"/>
    </row>
    <row r="115" spans="2:12" ht="30" customHeight="1" x14ac:dyDescent="0.3">
      <c r="B115" s="78">
        <v>109</v>
      </c>
      <c r="C115" s="77"/>
      <c r="D115" s="111" t="e">
        <f t="shared" ca="1" si="2"/>
        <v>#NUM!</v>
      </c>
      <c r="E115" s="145"/>
      <c r="F115" s="146" t="str">
        <f t="shared" ca="1" si="3"/>
        <v/>
      </c>
      <c r="G115" s="102"/>
      <c r="H115" s="102"/>
      <c r="I115" s="102"/>
      <c r="J115" s="102"/>
      <c r="K115" s="102"/>
      <c r="L115" s="148"/>
    </row>
    <row r="116" spans="2:12" ht="30" customHeight="1" x14ac:dyDescent="0.3">
      <c r="B116" s="78">
        <v>110</v>
      </c>
      <c r="C116" s="77"/>
      <c r="D116" s="111" t="e">
        <f t="shared" ca="1" si="2"/>
        <v>#NUM!</v>
      </c>
      <c r="E116" s="145"/>
      <c r="F116" s="146" t="str">
        <f t="shared" ca="1" si="3"/>
        <v/>
      </c>
      <c r="G116" s="102"/>
      <c r="H116" s="102"/>
      <c r="I116" s="102"/>
      <c r="J116" s="102"/>
      <c r="K116" s="102"/>
      <c r="L116" s="148"/>
    </row>
    <row r="117" spans="2:12" ht="30" customHeight="1" x14ac:dyDescent="0.3">
      <c r="B117" s="78">
        <v>111</v>
      </c>
      <c r="C117" s="77"/>
      <c r="D117" s="111" t="e">
        <f t="shared" ca="1" si="2"/>
        <v>#NUM!</v>
      </c>
      <c r="E117" s="145"/>
      <c r="F117" s="146" t="str">
        <f t="shared" ca="1" si="3"/>
        <v/>
      </c>
      <c r="G117" s="102"/>
      <c r="H117" s="102"/>
      <c r="I117" s="102"/>
      <c r="J117" s="102"/>
      <c r="K117" s="102"/>
      <c r="L117" s="148"/>
    </row>
    <row r="118" spans="2:12" ht="30" customHeight="1" x14ac:dyDescent="0.3">
      <c r="B118" s="78">
        <v>112</v>
      </c>
      <c r="C118" s="77"/>
      <c r="D118" s="111" t="e">
        <f t="shared" ca="1" si="2"/>
        <v>#NUM!</v>
      </c>
      <c r="E118" s="145"/>
      <c r="F118" s="146" t="str">
        <f t="shared" ca="1" si="3"/>
        <v/>
      </c>
      <c r="G118" s="102"/>
      <c r="H118" s="102"/>
      <c r="I118" s="102"/>
      <c r="J118" s="102"/>
      <c r="K118" s="102"/>
      <c r="L118" s="148"/>
    </row>
    <row r="119" spans="2:12" ht="30" customHeight="1" x14ac:dyDescent="0.3">
      <c r="B119" s="78">
        <v>113</v>
      </c>
      <c r="C119" s="77"/>
      <c r="D119" s="111" t="e">
        <f t="shared" ca="1" si="2"/>
        <v>#NUM!</v>
      </c>
      <c r="E119" s="145"/>
      <c r="F119" s="146" t="str">
        <f t="shared" ca="1" si="3"/>
        <v/>
      </c>
      <c r="G119" s="102"/>
      <c r="H119" s="102"/>
      <c r="I119" s="102"/>
      <c r="J119" s="102"/>
      <c r="K119" s="102"/>
      <c r="L119" s="148"/>
    </row>
    <row r="120" spans="2:12" ht="30" customHeight="1" x14ac:dyDescent="0.3">
      <c r="B120" s="78">
        <v>114</v>
      </c>
      <c r="C120" s="77"/>
      <c r="D120" s="111" t="e">
        <f t="shared" ca="1" si="2"/>
        <v>#NUM!</v>
      </c>
      <c r="E120" s="145"/>
      <c r="F120" s="146" t="str">
        <f t="shared" ca="1" si="3"/>
        <v/>
      </c>
      <c r="G120" s="102"/>
      <c r="H120" s="102"/>
      <c r="I120" s="102"/>
      <c r="J120" s="102"/>
      <c r="K120" s="102"/>
      <c r="L120" s="148"/>
    </row>
    <row r="121" spans="2:12" ht="30" customHeight="1" x14ac:dyDescent="0.3">
      <c r="B121" s="78">
        <v>115</v>
      </c>
      <c r="C121" s="77"/>
      <c r="D121" s="111" t="e">
        <f t="shared" ca="1" si="2"/>
        <v>#NUM!</v>
      </c>
      <c r="E121" s="145"/>
      <c r="F121" s="146" t="str">
        <f t="shared" ca="1" si="3"/>
        <v/>
      </c>
      <c r="G121" s="102"/>
      <c r="H121" s="102"/>
      <c r="I121" s="102"/>
      <c r="J121" s="102"/>
      <c r="K121" s="102"/>
      <c r="L121" s="148"/>
    </row>
    <row r="122" spans="2:12" ht="30" customHeight="1" x14ac:dyDescent="0.3">
      <c r="B122" s="78">
        <v>116</v>
      </c>
      <c r="C122" s="77"/>
      <c r="D122" s="111" t="e">
        <f t="shared" ca="1" si="2"/>
        <v>#NUM!</v>
      </c>
      <c r="E122" s="145"/>
      <c r="F122" s="146" t="str">
        <f t="shared" ca="1" si="3"/>
        <v/>
      </c>
      <c r="G122" s="102"/>
      <c r="H122" s="102"/>
      <c r="I122" s="102"/>
      <c r="J122" s="102"/>
      <c r="K122" s="102"/>
      <c r="L122" s="148"/>
    </row>
    <row r="123" spans="2:12" ht="30" customHeight="1" x14ac:dyDescent="0.3">
      <c r="B123" s="78">
        <v>117</v>
      </c>
      <c r="C123" s="77"/>
      <c r="D123" s="111" t="e">
        <f t="shared" ca="1" si="2"/>
        <v>#NUM!</v>
      </c>
      <c r="E123" s="145"/>
      <c r="F123" s="146" t="str">
        <f t="shared" ca="1" si="3"/>
        <v/>
      </c>
      <c r="G123" s="102"/>
      <c r="H123" s="102"/>
      <c r="I123" s="102"/>
      <c r="J123" s="102"/>
      <c r="K123" s="102"/>
      <c r="L123" s="148"/>
    </row>
    <row r="124" spans="2:12" ht="30" customHeight="1" x14ac:dyDescent="0.3">
      <c r="B124" s="78">
        <v>118</v>
      </c>
      <c r="C124" s="77"/>
      <c r="D124" s="111" t="e">
        <f t="shared" ca="1" si="2"/>
        <v>#NUM!</v>
      </c>
      <c r="E124" s="145"/>
      <c r="F124" s="146" t="str">
        <f t="shared" ca="1" si="3"/>
        <v/>
      </c>
      <c r="G124" s="102"/>
      <c r="H124" s="102"/>
      <c r="I124" s="102"/>
      <c r="J124" s="102"/>
      <c r="K124" s="102"/>
      <c r="L124" s="148"/>
    </row>
    <row r="125" spans="2:12" ht="30" customHeight="1" x14ac:dyDescent="0.3">
      <c r="B125" s="78">
        <v>119</v>
      </c>
      <c r="C125" s="77"/>
      <c r="D125" s="111" t="e">
        <f t="shared" ca="1" si="2"/>
        <v>#NUM!</v>
      </c>
      <c r="E125" s="145"/>
      <c r="F125" s="146" t="str">
        <f t="shared" ca="1" si="3"/>
        <v/>
      </c>
      <c r="G125" s="102"/>
      <c r="H125" s="102"/>
      <c r="I125" s="102"/>
      <c r="J125" s="102"/>
      <c r="K125" s="102"/>
      <c r="L125" s="148"/>
    </row>
    <row r="126" spans="2:12" ht="30" customHeight="1" x14ac:dyDescent="0.3">
      <c r="B126" s="78">
        <v>120</v>
      </c>
      <c r="C126" s="77"/>
      <c r="D126" s="111" t="e">
        <f t="shared" ca="1" si="2"/>
        <v>#NUM!</v>
      </c>
      <c r="E126" s="145"/>
      <c r="F126" s="146" t="str">
        <f t="shared" ca="1" si="3"/>
        <v/>
      </c>
      <c r="G126" s="102"/>
      <c r="H126" s="102"/>
      <c r="I126" s="102"/>
      <c r="J126" s="102"/>
      <c r="K126" s="102"/>
      <c r="L126" s="148"/>
    </row>
    <row r="127" spans="2:12" ht="30" customHeight="1" x14ac:dyDescent="0.3">
      <c r="B127" s="78">
        <v>121</v>
      </c>
      <c r="C127" s="77"/>
      <c r="D127" s="111" t="e">
        <f t="shared" ca="1" si="2"/>
        <v>#NUM!</v>
      </c>
      <c r="E127" s="145"/>
      <c r="F127" s="146" t="str">
        <f t="shared" ca="1" si="3"/>
        <v/>
      </c>
      <c r="G127" s="102"/>
      <c r="H127" s="102"/>
      <c r="I127" s="102"/>
      <c r="J127" s="102"/>
      <c r="K127" s="102"/>
      <c r="L127" s="148"/>
    </row>
    <row r="128" spans="2:12" ht="30" customHeight="1" x14ac:dyDescent="0.3">
      <c r="B128" s="78">
        <v>122</v>
      </c>
      <c r="C128" s="77"/>
      <c r="D128" s="111" t="e">
        <f t="shared" ca="1" si="2"/>
        <v>#NUM!</v>
      </c>
      <c r="E128" s="145"/>
      <c r="F128" s="146" t="str">
        <f t="shared" ca="1" si="3"/>
        <v/>
      </c>
      <c r="G128" s="102"/>
      <c r="H128" s="102"/>
      <c r="I128" s="102"/>
      <c r="J128" s="102"/>
      <c r="K128" s="102"/>
      <c r="L128" s="148"/>
    </row>
    <row r="129" spans="2:12" ht="30" customHeight="1" x14ac:dyDescent="0.3">
      <c r="B129" s="78">
        <v>123</v>
      </c>
      <c r="C129" s="77"/>
      <c r="D129" s="111" t="e">
        <f t="shared" ca="1" si="2"/>
        <v>#NUM!</v>
      </c>
      <c r="E129" s="145"/>
      <c r="F129" s="146" t="str">
        <f t="shared" ca="1" si="3"/>
        <v/>
      </c>
      <c r="G129" s="102"/>
      <c r="H129" s="102"/>
      <c r="I129" s="102"/>
      <c r="J129" s="102"/>
      <c r="K129" s="102"/>
      <c r="L129" s="148"/>
    </row>
    <row r="130" spans="2:12" ht="30" customHeight="1" x14ac:dyDescent="0.3">
      <c r="B130" s="78">
        <v>124</v>
      </c>
      <c r="C130" s="77"/>
      <c r="D130" s="111" t="e">
        <f t="shared" ca="1" si="2"/>
        <v>#NUM!</v>
      </c>
      <c r="E130" s="145"/>
      <c r="F130" s="146" t="str">
        <f t="shared" ca="1" si="3"/>
        <v/>
      </c>
      <c r="G130" s="102"/>
      <c r="H130" s="102"/>
      <c r="I130" s="102"/>
      <c r="J130" s="102"/>
      <c r="K130" s="102"/>
      <c r="L130" s="148"/>
    </row>
    <row r="131" spans="2:12" ht="30" customHeight="1" x14ac:dyDescent="0.3">
      <c r="B131" s="78">
        <v>125</v>
      </c>
      <c r="C131" s="77"/>
      <c r="D131" s="111" t="e">
        <f t="shared" ca="1" si="2"/>
        <v>#NUM!</v>
      </c>
      <c r="E131" s="145"/>
      <c r="F131" s="146" t="str">
        <f t="shared" ca="1" si="3"/>
        <v/>
      </c>
      <c r="G131" s="102"/>
      <c r="H131" s="102"/>
      <c r="I131" s="102"/>
      <c r="J131" s="102"/>
      <c r="K131" s="102"/>
      <c r="L131" s="148"/>
    </row>
    <row r="132" spans="2:12" ht="30" customHeight="1" x14ac:dyDescent="0.3">
      <c r="B132" s="78">
        <v>126</v>
      </c>
      <c r="C132" s="77"/>
      <c r="D132" s="111" t="e">
        <f t="shared" ca="1" si="2"/>
        <v>#NUM!</v>
      </c>
      <c r="E132" s="145"/>
      <c r="F132" s="146" t="str">
        <f t="shared" ca="1" si="3"/>
        <v/>
      </c>
      <c r="G132" s="102"/>
      <c r="H132" s="102"/>
      <c r="I132" s="102"/>
      <c r="J132" s="102"/>
      <c r="K132" s="102"/>
      <c r="L132" s="148"/>
    </row>
    <row r="133" spans="2:12" ht="30" customHeight="1" x14ac:dyDescent="0.3">
      <c r="B133" s="78">
        <v>127</v>
      </c>
      <c r="C133" s="77"/>
      <c r="D133" s="111" t="e">
        <f t="shared" ca="1" si="2"/>
        <v>#NUM!</v>
      </c>
      <c r="E133" s="145"/>
      <c r="F133" s="146" t="str">
        <f t="shared" ca="1" si="3"/>
        <v/>
      </c>
      <c r="G133" s="102"/>
      <c r="H133" s="102"/>
      <c r="I133" s="102"/>
      <c r="J133" s="102"/>
      <c r="K133" s="102"/>
      <c r="L133" s="148"/>
    </row>
    <row r="134" spans="2:12" ht="30" customHeight="1" x14ac:dyDescent="0.3">
      <c r="B134" s="78">
        <v>128</v>
      </c>
      <c r="C134" s="77"/>
      <c r="D134" s="111" t="e">
        <f t="shared" ca="1" si="2"/>
        <v>#NUM!</v>
      </c>
      <c r="E134" s="145"/>
      <c r="F134" s="146" t="str">
        <f t="shared" ca="1" si="3"/>
        <v/>
      </c>
      <c r="G134" s="102"/>
      <c r="H134" s="102"/>
      <c r="I134" s="102"/>
      <c r="J134" s="102"/>
      <c r="K134" s="102"/>
      <c r="L134" s="148"/>
    </row>
    <row r="135" spans="2:12" ht="30" customHeight="1" x14ac:dyDescent="0.3">
      <c r="B135" s="78">
        <v>129</v>
      </c>
      <c r="C135" s="77"/>
      <c r="D135" s="111" t="e">
        <f t="shared" ref="D135:D198" ca="1" si="4">DATEDIF(TODAY(),C135,"D")</f>
        <v>#NUM!</v>
      </c>
      <c r="E135" s="145"/>
      <c r="F135" s="146" t="str">
        <f t="shared" ref="F135:F198" ca="1" si="5">IF(C135&lt;&gt;"",IF(C135&gt;=TODAY(),IF(C135=TODAY(),"É hoje!",CONCATENATE(D135,IF(D135=1," dia"," dias"))),"-"),"")</f>
        <v/>
      </c>
      <c r="G135" s="102"/>
      <c r="H135" s="102"/>
      <c r="I135" s="102"/>
      <c r="J135" s="102"/>
      <c r="K135" s="102"/>
      <c r="L135" s="148"/>
    </row>
    <row r="136" spans="2:12" ht="30" customHeight="1" x14ac:dyDescent="0.3">
      <c r="B136" s="78">
        <v>130</v>
      </c>
      <c r="C136" s="77"/>
      <c r="D136" s="111" t="e">
        <f t="shared" ca="1" si="4"/>
        <v>#NUM!</v>
      </c>
      <c r="E136" s="145"/>
      <c r="F136" s="146" t="str">
        <f t="shared" ca="1" si="5"/>
        <v/>
      </c>
      <c r="G136" s="102"/>
      <c r="H136" s="102"/>
      <c r="I136" s="102"/>
      <c r="J136" s="102"/>
      <c r="K136" s="102"/>
      <c r="L136" s="148"/>
    </row>
    <row r="137" spans="2:12" ht="30" customHeight="1" x14ac:dyDescent="0.3">
      <c r="B137" s="78">
        <v>131</v>
      </c>
      <c r="C137" s="77"/>
      <c r="D137" s="111" t="e">
        <f t="shared" ca="1" si="4"/>
        <v>#NUM!</v>
      </c>
      <c r="E137" s="145"/>
      <c r="F137" s="146" t="str">
        <f t="shared" ca="1" si="5"/>
        <v/>
      </c>
      <c r="G137" s="102"/>
      <c r="H137" s="102"/>
      <c r="I137" s="102"/>
      <c r="J137" s="102"/>
      <c r="K137" s="102"/>
      <c r="L137" s="148"/>
    </row>
    <row r="138" spans="2:12" ht="30" customHeight="1" x14ac:dyDescent="0.3">
      <c r="B138" s="78">
        <v>132</v>
      </c>
      <c r="C138" s="77"/>
      <c r="D138" s="111" t="e">
        <f t="shared" ca="1" si="4"/>
        <v>#NUM!</v>
      </c>
      <c r="E138" s="145"/>
      <c r="F138" s="146" t="str">
        <f t="shared" ca="1" si="5"/>
        <v/>
      </c>
      <c r="G138" s="102"/>
      <c r="H138" s="102"/>
      <c r="I138" s="102"/>
      <c r="J138" s="102"/>
      <c r="K138" s="102"/>
      <c r="L138" s="148"/>
    </row>
    <row r="139" spans="2:12" ht="30" customHeight="1" x14ac:dyDescent="0.3">
      <c r="B139" s="78">
        <v>133</v>
      </c>
      <c r="C139" s="77"/>
      <c r="D139" s="111" t="e">
        <f t="shared" ca="1" si="4"/>
        <v>#NUM!</v>
      </c>
      <c r="E139" s="145"/>
      <c r="F139" s="146" t="str">
        <f t="shared" ca="1" si="5"/>
        <v/>
      </c>
      <c r="G139" s="102"/>
      <c r="H139" s="102"/>
      <c r="I139" s="102"/>
      <c r="J139" s="102"/>
      <c r="K139" s="102"/>
      <c r="L139" s="148"/>
    </row>
    <row r="140" spans="2:12" ht="30" customHeight="1" x14ac:dyDescent="0.3">
      <c r="B140" s="78">
        <v>134</v>
      </c>
      <c r="C140" s="77"/>
      <c r="D140" s="111" t="e">
        <f t="shared" ca="1" si="4"/>
        <v>#NUM!</v>
      </c>
      <c r="E140" s="145"/>
      <c r="F140" s="146" t="str">
        <f t="shared" ca="1" si="5"/>
        <v/>
      </c>
      <c r="G140" s="102"/>
      <c r="H140" s="102"/>
      <c r="I140" s="102"/>
      <c r="J140" s="102"/>
      <c r="K140" s="102"/>
      <c r="L140" s="148"/>
    </row>
    <row r="141" spans="2:12" ht="30" customHeight="1" x14ac:dyDescent="0.3">
      <c r="B141" s="78">
        <v>135</v>
      </c>
      <c r="C141" s="77"/>
      <c r="D141" s="111" t="e">
        <f t="shared" ca="1" si="4"/>
        <v>#NUM!</v>
      </c>
      <c r="E141" s="145"/>
      <c r="F141" s="146" t="str">
        <f t="shared" ca="1" si="5"/>
        <v/>
      </c>
      <c r="G141" s="102"/>
      <c r="H141" s="102"/>
      <c r="I141" s="102"/>
      <c r="J141" s="102"/>
      <c r="K141" s="102"/>
      <c r="L141" s="148"/>
    </row>
    <row r="142" spans="2:12" ht="30" customHeight="1" x14ac:dyDescent="0.3">
      <c r="B142" s="78">
        <v>136</v>
      </c>
      <c r="C142" s="77"/>
      <c r="D142" s="111" t="e">
        <f t="shared" ca="1" si="4"/>
        <v>#NUM!</v>
      </c>
      <c r="E142" s="145"/>
      <c r="F142" s="146" t="str">
        <f t="shared" ca="1" si="5"/>
        <v/>
      </c>
      <c r="G142" s="102"/>
      <c r="H142" s="102"/>
      <c r="I142" s="102"/>
      <c r="J142" s="102"/>
      <c r="K142" s="102"/>
      <c r="L142" s="148"/>
    </row>
    <row r="143" spans="2:12" ht="30" customHeight="1" x14ac:dyDescent="0.3">
      <c r="B143" s="78">
        <v>137</v>
      </c>
      <c r="C143" s="77"/>
      <c r="D143" s="111" t="e">
        <f t="shared" ca="1" si="4"/>
        <v>#NUM!</v>
      </c>
      <c r="E143" s="145"/>
      <c r="F143" s="146" t="str">
        <f t="shared" ca="1" si="5"/>
        <v/>
      </c>
      <c r="G143" s="102"/>
      <c r="H143" s="102"/>
      <c r="I143" s="102"/>
      <c r="J143" s="102"/>
      <c r="K143" s="102"/>
      <c r="L143" s="148"/>
    </row>
    <row r="144" spans="2:12" ht="30" customHeight="1" x14ac:dyDescent="0.3">
      <c r="B144" s="78">
        <v>138</v>
      </c>
      <c r="C144" s="77"/>
      <c r="D144" s="111" t="e">
        <f t="shared" ca="1" si="4"/>
        <v>#NUM!</v>
      </c>
      <c r="E144" s="145"/>
      <c r="F144" s="146" t="str">
        <f t="shared" ca="1" si="5"/>
        <v/>
      </c>
      <c r="G144" s="102"/>
      <c r="H144" s="102"/>
      <c r="I144" s="102"/>
      <c r="J144" s="102"/>
      <c r="K144" s="102"/>
      <c r="L144" s="148"/>
    </row>
    <row r="145" spans="2:12" ht="30" customHeight="1" x14ac:dyDescent="0.3">
      <c r="B145" s="78">
        <v>139</v>
      </c>
      <c r="C145" s="77"/>
      <c r="D145" s="111" t="e">
        <f t="shared" ca="1" si="4"/>
        <v>#NUM!</v>
      </c>
      <c r="E145" s="145"/>
      <c r="F145" s="146" t="str">
        <f t="shared" ca="1" si="5"/>
        <v/>
      </c>
      <c r="G145" s="102"/>
      <c r="H145" s="102"/>
      <c r="I145" s="102"/>
      <c r="J145" s="102"/>
      <c r="K145" s="102"/>
      <c r="L145" s="148"/>
    </row>
    <row r="146" spans="2:12" ht="30" customHeight="1" x14ac:dyDescent="0.3">
      <c r="B146" s="78">
        <v>140</v>
      </c>
      <c r="C146" s="77"/>
      <c r="D146" s="111" t="e">
        <f t="shared" ca="1" si="4"/>
        <v>#NUM!</v>
      </c>
      <c r="E146" s="145"/>
      <c r="F146" s="146" t="str">
        <f t="shared" ca="1" si="5"/>
        <v/>
      </c>
      <c r="G146" s="102"/>
      <c r="H146" s="102"/>
      <c r="I146" s="102"/>
      <c r="J146" s="102"/>
      <c r="K146" s="102"/>
      <c r="L146" s="148"/>
    </row>
    <row r="147" spans="2:12" ht="30" customHeight="1" x14ac:dyDescent="0.3">
      <c r="B147" s="78">
        <v>141</v>
      </c>
      <c r="C147" s="77"/>
      <c r="D147" s="111" t="e">
        <f t="shared" ca="1" si="4"/>
        <v>#NUM!</v>
      </c>
      <c r="E147" s="145"/>
      <c r="F147" s="146" t="str">
        <f t="shared" ca="1" si="5"/>
        <v/>
      </c>
      <c r="G147" s="102"/>
      <c r="H147" s="102"/>
      <c r="I147" s="102"/>
      <c r="J147" s="102"/>
      <c r="K147" s="102"/>
      <c r="L147" s="148"/>
    </row>
    <row r="148" spans="2:12" ht="30" customHeight="1" x14ac:dyDescent="0.3">
      <c r="B148" s="78">
        <v>142</v>
      </c>
      <c r="C148" s="77"/>
      <c r="D148" s="111" t="e">
        <f t="shared" ca="1" si="4"/>
        <v>#NUM!</v>
      </c>
      <c r="E148" s="145"/>
      <c r="F148" s="146" t="str">
        <f t="shared" ca="1" si="5"/>
        <v/>
      </c>
      <c r="G148" s="102"/>
      <c r="H148" s="102"/>
      <c r="I148" s="102"/>
      <c r="J148" s="102"/>
      <c r="K148" s="102"/>
      <c r="L148" s="148"/>
    </row>
    <row r="149" spans="2:12" ht="30" customHeight="1" x14ac:dyDescent="0.3">
      <c r="B149" s="78">
        <v>143</v>
      </c>
      <c r="C149" s="77"/>
      <c r="D149" s="111" t="e">
        <f t="shared" ca="1" si="4"/>
        <v>#NUM!</v>
      </c>
      <c r="E149" s="145"/>
      <c r="F149" s="146" t="str">
        <f t="shared" ca="1" si="5"/>
        <v/>
      </c>
      <c r="G149" s="102"/>
      <c r="H149" s="102"/>
      <c r="I149" s="102"/>
      <c r="J149" s="102"/>
      <c r="K149" s="102"/>
      <c r="L149" s="148"/>
    </row>
    <row r="150" spans="2:12" ht="30" customHeight="1" x14ac:dyDescent="0.3">
      <c r="B150" s="78">
        <v>144</v>
      </c>
      <c r="C150" s="77"/>
      <c r="D150" s="111" t="e">
        <f t="shared" ca="1" si="4"/>
        <v>#NUM!</v>
      </c>
      <c r="E150" s="145"/>
      <c r="F150" s="146" t="str">
        <f t="shared" ca="1" si="5"/>
        <v/>
      </c>
      <c r="G150" s="102"/>
      <c r="H150" s="102"/>
      <c r="I150" s="102"/>
      <c r="J150" s="102"/>
      <c r="K150" s="102"/>
      <c r="L150" s="148"/>
    </row>
    <row r="151" spans="2:12" ht="30" customHeight="1" x14ac:dyDescent="0.3">
      <c r="B151" s="78">
        <v>145</v>
      </c>
      <c r="C151" s="77"/>
      <c r="D151" s="111" t="e">
        <f t="shared" ca="1" si="4"/>
        <v>#NUM!</v>
      </c>
      <c r="E151" s="145"/>
      <c r="F151" s="146" t="str">
        <f t="shared" ca="1" si="5"/>
        <v/>
      </c>
      <c r="G151" s="102"/>
      <c r="H151" s="102"/>
      <c r="I151" s="102"/>
      <c r="J151" s="102"/>
      <c r="K151" s="102"/>
      <c r="L151" s="148"/>
    </row>
    <row r="152" spans="2:12" ht="30" customHeight="1" x14ac:dyDescent="0.3">
      <c r="B152" s="78">
        <v>146</v>
      </c>
      <c r="C152" s="77"/>
      <c r="D152" s="111" t="e">
        <f t="shared" ca="1" si="4"/>
        <v>#NUM!</v>
      </c>
      <c r="E152" s="145"/>
      <c r="F152" s="146" t="str">
        <f t="shared" ca="1" si="5"/>
        <v/>
      </c>
      <c r="G152" s="102"/>
      <c r="H152" s="102"/>
      <c r="I152" s="102"/>
      <c r="J152" s="102"/>
      <c r="K152" s="102"/>
      <c r="L152" s="148"/>
    </row>
    <row r="153" spans="2:12" ht="30" customHeight="1" x14ac:dyDescent="0.3">
      <c r="B153" s="78">
        <v>147</v>
      </c>
      <c r="C153" s="77"/>
      <c r="D153" s="111" t="e">
        <f t="shared" ca="1" si="4"/>
        <v>#NUM!</v>
      </c>
      <c r="E153" s="145"/>
      <c r="F153" s="146" t="str">
        <f t="shared" ca="1" si="5"/>
        <v/>
      </c>
      <c r="G153" s="102"/>
      <c r="H153" s="102"/>
      <c r="I153" s="102"/>
      <c r="J153" s="102"/>
      <c r="K153" s="102"/>
      <c r="L153" s="148"/>
    </row>
    <row r="154" spans="2:12" ht="30" customHeight="1" x14ac:dyDescent="0.3">
      <c r="B154" s="78">
        <v>148</v>
      </c>
      <c r="C154" s="77"/>
      <c r="D154" s="111" t="e">
        <f t="shared" ca="1" si="4"/>
        <v>#NUM!</v>
      </c>
      <c r="E154" s="145"/>
      <c r="F154" s="146" t="str">
        <f t="shared" ca="1" si="5"/>
        <v/>
      </c>
      <c r="G154" s="102"/>
      <c r="H154" s="102"/>
      <c r="I154" s="102"/>
      <c r="J154" s="102"/>
      <c r="K154" s="102"/>
      <c r="L154" s="148"/>
    </row>
    <row r="155" spans="2:12" ht="30" customHeight="1" x14ac:dyDescent="0.3">
      <c r="B155" s="78">
        <v>149</v>
      </c>
      <c r="C155" s="77"/>
      <c r="D155" s="111" t="e">
        <f t="shared" ca="1" si="4"/>
        <v>#NUM!</v>
      </c>
      <c r="E155" s="145"/>
      <c r="F155" s="146" t="str">
        <f t="shared" ca="1" si="5"/>
        <v/>
      </c>
      <c r="G155" s="102"/>
      <c r="H155" s="102"/>
      <c r="I155" s="102"/>
      <c r="J155" s="102"/>
      <c r="K155" s="102"/>
      <c r="L155" s="148"/>
    </row>
    <row r="156" spans="2:12" ht="30" customHeight="1" x14ac:dyDescent="0.3">
      <c r="B156" s="78">
        <v>150</v>
      </c>
      <c r="C156" s="77"/>
      <c r="D156" s="111" t="e">
        <f t="shared" ca="1" si="4"/>
        <v>#NUM!</v>
      </c>
      <c r="E156" s="145"/>
      <c r="F156" s="146" t="str">
        <f t="shared" ca="1" si="5"/>
        <v/>
      </c>
      <c r="G156" s="102"/>
      <c r="H156" s="102"/>
      <c r="I156" s="102"/>
      <c r="J156" s="102"/>
      <c r="K156" s="102"/>
      <c r="L156" s="148"/>
    </row>
    <row r="157" spans="2:12" ht="30" customHeight="1" x14ac:dyDescent="0.3">
      <c r="B157" s="78">
        <v>151</v>
      </c>
      <c r="C157" s="77"/>
      <c r="D157" s="111" t="e">
        <f t="shared" ca="1" si="4"/>
        <v>#NUM!</v>
      </c>
      <c r="E157" s="145"/>
      <c r="F157" s="146" t="str">
        <f t="shared" ca="1" si="5"/>
        <v/>
      </c>
      <c r="G157" s="102"/>
      <c r="H157" s="102"/>
      <c r="I157" s="102"/>
      <c r="J157" s="102"/>
      <c r="K157" s="102"/>
      <c r="L157" s="148"/>
    </row>
    <row r="158" spans="2:12" ht="30" customHeight="1" x14ac:dyDescent="0.3">
      <c r="B158" s="78">
        <v>152</v>
      </c>
      <c r="C158" s="77"/>
      <c r="D158" s="111" t="e">
        <f t="shared" ca="1" si="4"/>
        <v>#NUM!</v>
      </c>
      <c r="E158" s="145"/>
      <c r="F158" s="146" t="str">
        <f t="shared" ca="1" si="5"/>
        <v/>
      </c>
      <c r="G158" s="102"/>
      <c r="H158" s="102"/>
      <c r="I158" s="102"/>
      <c r="J158" s="102"/>
      <c r="K158" s="102"/>
      <c r="L158" s="148"/>
    </row>
    <row r="159" spans="2:12" ht="30" customHeight="1" x14ac:dyDescent="0.3">
      <c r="B159" s="78">
        <v>153</v>
      </c>
      <c r="C159" s="77"/>
      <c r="D159" s="111" t="e">
        <f t="shared" ca="1" si="4"/>
        <v>#NUM!</v>
      </c>
      <c r="E159" s="145"/>
      <c r="F159" s="146" t="str">
        <f t="shared" ca="1" si="5"/>
        <v/>
      </c>
      <c r="G159" s="102"/>
      <c r="H159" s="102"/>
      <c r="I159" s="102"/>
      <c r="J159" s="102"/>
      <c r="K159" s="102"/>
      <c r="L159" s="148"/>
    </row>
    <row r="160" spans="2:12" ht="30" customHeight="1" x14ac:dyDescent="0.3">
      <c r="B160" s="78">
        <v>154</v>
      </c>
      <c r="C160" s="77"/>
      <c r="D160" s="111" t="e">
        <f t="shared" ca="1" si="4"/>
        <v>#NUM!</v>
      </c>
      <c r="E160" s="145"/>
      <c r="F160" s="146" t="str">
        <f t="shared" ca="1" si="5"/>
        <v/>
      </c>
      <c r="G160" s="102"/>
      <c r="H160" s="102"/>
      <c r="I160" s="102"/>
      <c r="J160" s="102"/>
      <c r="K160" s="102"/>
      <c r="L160" s="148"/>
    </row>
    <row r="161" spans="2:12" ht="30" customHeight="1" x14ac:dyDescent="0.3">
      <c r="B161" s="78">
        <v>155</v>
      </c>
      <c r="C161" s="77"/>
      <c r="D161" s="111" t="e">
        <f t="shared" ca="1" si="4"/>
        <v>#NUM!</v>
      </c>
      <c r="E161" s="145"/>
      <c r="F161" s="146" t="str">
        <f t="shared" ca="1" si="5"/>
        <v/>
      </c>
      <c r="G161" s="102"/>
      <c r="H161" s="102"/>
      <c r="I161" s="102"/>
      <c r="J161" s="102"/>
      <c r="K161" s="102"/>
      <c r="L161" s="148"/>
    </row>
    <row r="162" spans="2:12" ht="30" customHeight="1" x14ac:dyDescent="0.3">
      <c r="B162" s="78">
        <v>156</v>
      </c>
      <c r="C162" s="77"/>
      <c r="D162" s="111" t="e">
        <f t="shared" ca="1" si="4"/>
        <v>#NUM!</v>
      </c>
      <c r="E162" s="145"/>
      <c r="F162" s="146" t="str">
        <f t="shared" ca="1" si="5"/>
        <v/>
      </c>
      <c r="G162" s="102"/>
      <c r="H162" s="102"/>
      <c r="I162" s="102"/>
      <c r="J162" s="102"/>
      <c r="K162" s="102"/>
      <c r="L162" s="148"/>
    </row>
    <row r="163" spans="2:12" ht="30" customHeight="1" x14ac:dyDescent="0.3">
      <c r="B163" s="78">
        <v>157</v>
      </c>
      <c r="C163" s="77"/>
      <c r="D163" s="111" t="e">
        <f t="shared" ca="1" si="4"/>
        <v>#NUM!</v>
      </c>
      <c r="E163" s="145"/>
      <c r="F163" s="146" t="str">
        <f t="shared" ca="1" si="5"/>
        <v/>
      </c>
      <c r="G163" s="102"/>
      <c r="H163" s="102"/>
      <c r="I163" s="102"/>
      <c r="J163" s="102"/>
      <c r="K163" s="102"/>
      <c r="L163" s="148"/>
    </row>
    <row r="164" spans="2:12" ht="30" customHeight="1" x14ac:dyDescent="0.3">
      <c r="B164" s="78">
        <v>158</v>
      </c>
      <c r="C164" s="77"/>
      <c r="D164" s="111" t="e">
        <f t="shared" ca="1" si="4"/>
        <v>#NUM!</v>
      </c>
      <c r="E164" s="145"/>
      <c r="F164" s="146" t="str">
        <f t="shared" ca="1" si="5"/>
        <v/>
      </c>
      <c r="G164" s="102"/>
      <c r="H164" s="102"/>
      <c r="I164" s="102"/>
      <c r="J164" s="102"/>
      <c r="K164" s="102"/>
      <c r="L164" s="148"/>
    </row>
    <row r="165" spans="2:12" ht="30" customHeight="1" x14ac:dyDescent="0.3">
      <c r="B165" s="78">
        <v>159</v>
      </c>
      <c r="C165" s="77"/>
      <c r="D165" s="111" t="e">
        <f t="shared" ca="1" si="4"/>
        <v>#NUM!</v>
      </c>
      <c r="E165" s="145"/>
      <c r="F165" s="146" t="str">
        <f t="shared" ca="1" si="5"/>
        <v/>
      </c>
      <c r="G165" s="102"/>
      <c r="H165" s="102"/>
      <c r="I165" s="102"/>
      <c r="J165" s="102"/>
      <c r="K165" s="102"/>
      <c r="L165" s="148"/>
    </row>
    <row r="166" spans="2:12" ht="30" customHeight="1" x14ac:dyDescent="0.3">
      <c r="B166" s="78">
        <v>160</v>
      </c>
      <c r="C166" s="77"/>
      <c r="D166" s="111" t="e">
        <f t="shared" ca="1" si="4"/>
        <v>#NUM!</v>
      </c>
      <c r="E166" s="145"/>
      <c r="F166" s="146" t="str">
        <f t="shared" ca="1" si="5"/>
        <v/>
      </c>
      <c r="G166" s="102"/>
      <c r="H166" s="102"/>
      <c r="I166" s="102"/>
      <c r="J166" s="102"/>
      <c r="K166" s="102"/>
      <c r="L166" s="148"/>
    </row>
    <row r="167" spans="2:12" ht="30" customHeight="1" x14ac:dyDescent="0.3">
      <c r="B167" s="78">
        <v>161</v>
      </c>
      <c r="C167" s="77"/>
      <c r="D167" s="111" t="e">
        <f t="shared" ca="1" si="4"/>
        <v>#NUM!</v>
      </c>
      <c r="E167" s="145"/>
      <c r="F167" s="146" t="str">
        <f t="shared" ca="1" si="5"/>
        <v/>
      </c>
      <c r="G167" s="102"/>
      <c r="H167" s="102"/>
      <c r="I167" s="102"/>
      <c r="J167" s="102"/>
      <c r="K167" s="102"/>
      <c r="L167" s="148"/>
    </row>
    <row r="168" spans="2:12" ht="30" customHeight="1" x14ac:dyDescent="0.3">
      <c r="B168" s="78">
        <v>162</v>
      </c>
      <c r="C168" s="77"/>
      <c r="D168" s="111" t="e">
        <f t="shared" ca="1" si="4"/>
        <v>#NUM!</v>
      </c>
      <c r="E168" s="145"/>
      <c r="F168" s="146" t="str">
        <f t="shared" ca="1" si="5"/>
        <v/>
      </c>
      <c r="G168" s="102"/>
      <c r="H168" s="102"/>
      <c r="I168" s="102"/>
      <c r="J168" s="102"/>
      <c r="K168" s="102"/>
      <c r="L168" s="148"/>
    </row>
    <row r="169" spans="2:12" ht="30" customHeight="1" x14ac:dyDescent="0.3">
      <c r="B169" s="78">
        <v>163</v>
      </c>
      <c r="C169" s="77"/>
      <c r="D169" s="111" t="e">
        <f t="shared" ca="1" si="4"/>
        <v>#NUM!</v>
      </c>
      <c r="E169" s="145"/>
      <c r="F169" s="146" t="str">
        <f t="shared" ca="1" si="5"/>
        <v/>
      </c>
      <c r="G169" s="102"/>
      <c r="H169" s="102"/>
      <c r="I169" s="102"/>
      <c r="J169" s="102"/>
      <c r="K169" s="102"/>
      <c r="L169" s="148"/>
    </row>
    <row r="170" spans="2:12" ht="30" customHeight="1" x14ac:dyDescent="0.3">
      <c r="B170" s="78">
        <v>164</v>
      </c>
      <c r="C170" s="77"/>
      <c r="D170" s="111" t="e">
        <f t="shared" ca="1" si="4"/>
        <v>#NUM!</v>
      </c>
      <c r="E170" s="145"/>
      <c r="F170" s="146" t="str">
        <f t="shared" ca="1" si="5"/>
        <v/>
      </c>
      <c r="G170" s="102"/>
      <c r="H170" s="102"/>
      <c r="I170" s="102"/>
      <c r="J170" s="102"/>
      <c r="K170" s="102"/>
      <c r="L170" s="148"/>
    </row>
    <row r="171" spans="2:12" ht="30" customHeight="1" x14ac:dyDescent="0.3">
      <c r="B171" s="78">
        <v>165</v>
      </c>
      <c r="C171" s="77"/>
      <c r="D171" s="111" t="e">
        <f t="shared" ca="1" si="4"/>
        <v>#NUM!</v>
      </c>
      <c r="E171" s="145"/>
      <c r="F171" s="146" t="str">
        <f t="shared" ca="1" si="5"/>
        <v/>
      </c>
      <c r="G171" s="102"/>
      <c r="H171" s="102"/>
      <c r="I171" s="102"/>
      <c r="J171" s="102"/>
      <c r="K171" s="102"/>
      <c r="L171" s="148"/>
    </row>
    <row r="172" spans="2:12" ht="30" customHeight="1" x14ac:dyDescent="0.3">
      <c r="B172" s="78">
        <v>166</v>
      </c>
      <c r="C172" s="77"/>
      <c r="D172" s="111" t="e">
        <f t="shared" ca="1" si="4"/>
        <v>#NUM!</v>
      </c>
      <c r="E172" s="145"/>
      <c r="F172" s="146" t="str">
        <f t="shared" ca="1" si="5"/>
        <v/>
      </c>
      <c r="G172" s="102"/>
      <c r="H172" s="102"/>
      <c r="I172" s="102"/>
      <c r="J172" s="102"/>
      <c r="K172" s="102"/>
      <c r="L172" s="148"/>
    </row>
    <row r="173" spans="2:12" ht="30" customHeight="1" x14ac:dyDescent="0.3">
      <c r="B173" s="78">
        <v>167</v>
      </c>
      <c r="C173" s="77"/>
      <c r="D173" s="111" t="e">
        <f t="shared" ca="1" si="4"/>
        <v>#NUM!</v>
      </c>
      <c r="E173" s="145"/>
      <c r="F173" s="146" t="str">
        <f t="shared" ca="1" si="5"/>
        <v/>
      </c>
      <c r="G173" s="102"/>
      <c r="H173" s="102"/>
      <c r="I173" s="102"/>
      <c r="J173" s="102"/>
      <c r="K173" s="102"/>
      <c r="L173" s="148"/>
    </row>
    <row r="174" spans="2:12" ht="30" customHeight="1" x14ac:dyDescent="0.3">
      <c r="B174" s="78">
        <v>168</v>
      </c>
      <c r="C174" s="77"/>
      <c r="D174" s="111" t="e">
        <f t="shared" ca="1" si="4"/>
        <v>#NUM!</v>
      </c>
      <c r="E174" s="145"/>
      <c r="F174" s="146" t="str">
        <f t="shared" ca="1" si="5"/>
        <v/>
      </c>
      <c r="G174" s="102"/>
      <c r="H174" s="102"/>
      <c r="I174" s="102"/>
      <c r="J174" s="102"/>
      <c r="K174" s="102"/>
      <c r="L174" s="148"/>
    </row>
    <row r="175" spans="2:12" ht="30" customHeight="1" x14ac:dyDescent="0.3">
      <c r="B175" s="78">
        <v>169</v>
      </c>
      <c r="C175" s="77"/>
      <c r="D175" s="111" t="e">
        <f t="shared" ca="1" si="4"/>
        <v>#NUM!</v>
      </c>
      <c r="E175" s="145"/>
      <c r="F175" s="146" t="str">
        <f t="shared" ca="1" si="5"/>
        <v/>
      </c>
      <c r="G175" s="102"/>
      <c r="H175" s="102"/>
      <c r="I175" s="102"/>
      <c r="J175" s="102"/>
      <c r="K175" s="102"/>
      <c r="L175" s="148"/>
    </row>
    <row r="176" spans="2:12" ht="30" customHeight="1" x14ac:dyDescent="0.3">
      <c r="B176" s="78">
        <v>170</v>
      </c>
      <c r="C176" s="77"/>
      <c r="D176" s="111" t="e">
        <f t="shared" ca="1" si="4"/>
        <v>#NUM!</v>
      </c>
      <c r="E176" s="145"/>
      <c r="F176" s="146" t="str">
        <f t="shared" ca="1" si="5"/>
        <v/>
      </c>
      <c r="G176" s="102"/>
      <c r="H176" s="102"/>
      <c r="I176" s="102"/>
      <c r="J176" s="102"/>
      <c r="K176" s="102"/>
      <c r="L176" s="148"/>
    </row>
    <row r="177" spans="2:12" ht="30" customHeight="1" x14ac:dyDescent="0.3">
      <c r="B177" s="78">
        <v>171</v>
      </c>
      <c r="C177" s="77"/>
      <c r="D177" s="111" t="e">
        <f t="shared" ca="1" si="4"/>
        <v>#NUM!</v>
      </c>
      <c r="E177" s="145"/>
      <c r="F177" s="146" t="str">
        <f t="shared" ca="1" si="5"/>
        <v/>
      </c>
      <c r="G177" s="102"/>
      <c r="H177" s="102"/>
      <c r="I177" s="102"/>
      <c r="J177" s="102"/>
      <c r="K177" s="102"/>
      <c r="L177" s="148"/>
    </row>
    <row r="178" spans="2:12" ht="30" customHeight="1" x14ac:dyDescent="0.3">
      <c r="B178" s="78">
        <v>172</v>
      </c>
      <c r="C178" s="77"/>
      <c r="D178" s="111" t="e">
        <f t="shared" ca="1" si="4"/>
        <v>#NUM!</v>
      </c>
      <c r="E178" s="145"/>
      <c r="F178" s="146" t="str">
        <f t="shared" ca="1" si="5"/>
        <v/>
      </c>
      <c r="G178" s="102"/>
      <c r="H178" s="102"/>
      <c r="I178" s="102"/>
      <c r="J178" s="102"/>
      <c r="K178" s="102"/>
      <c r="L178" s="148"/>
    </row>
    <row r="179" spans="2:12" ht="30" customHeight="1" x14ac:dyDescent="0.3">
      <c r="B179" s="78">
        <v>173</v>
      </c>
      <c r="C179" s="77"/>
      <c r="D179" s="111" t="e">
        <f t="shared" ca="1" si="4"/>
        <v>#NUM!</v>
      </c>
      <c r="E179" s="145"/>
      <c r="F179" s="146" t="str">
        <f t="shared" ca="1" si="5"/>
        <v/>
      </c>
      <c r="G179" s="102"/>
      <c r="H179" s="102"/>
      <c r="I179" s="102"/>
      <c r="J179" s="102"/>
      <c r="K179" s="102"/>
      <c r="L179" s="148"/>
    </row>
    <row r="180" spans="2:12" ht="30" customHeight="1" x14ac:dyDescent="0.3">
      <c r="B180" s="78">
        <v>174</v>
      </c>
      <c r="C180" s="77"/>
      <c r="D180" s="111" t="e">
        <f t="shared" ca="1" si="4"/>
        <v>#NUM!</v>
      </c>
      <c r="E180" s="145"/>
      <c r="F180" s="146" t="str">
        <f t="shared" ca="1" si="5"/>
        <v/>
      </c>
      <c r="G180" s="102"/>
      <c r="H180" s="102"/>
      <c r="I180" s="102"/>
      <c r="J180" s="102"/>
      <c r="K180" s="102"/>
      <c r="L180" s="148"/>
    </row>
    <row r="181" spans="2:12" ht="30" customHeight="1" x14ac:dyDescent="0.3">
      <c r="B181" s="78">
        <v>175</v>
      </c>
      <c r="C181" s="77"/>
      <c r="D181" s="111" t="e">
        <f t="shared" ca="1" si="4"/>
        <v>#NUM!</v>
      </c>
      <c r="E181" s="145"/>
      <c r="F181" s="146" t="str">
        <f t="shared" ca="1" si="5"/>
        <v/>
      </c>
      <c r="G181" s="102"/>
      <c r="H181" s="102"/>
      <c r="I181" s="102"/>
      <c r="J181" s="102"/>
      <c r="K181" s="102"/>
      <c r="L181" s="148"/>
    </row>
    <row r="182" spans="2:12" ht="30" customHeight="1" x14ac:dyDescent="0.3">
      <c r="B182" s="78">
        <v>176</v>
      </c>
      <c r="C182" s="77"/>
      <c r="D182" s="111" t="e">
        <f t="shared" ca="1" si="4"/>
        <v>#NUM!</v>
      </c>
      <c r="E182" s="145"/>
      <c r="F182" s="146" t="str">
        <f t="shared" ca="1" si="5"/>
        <v/>
      </c>
      <c r="G182" s="102"/>
      <c r="H182" s="102"/>
      <c r="I182" s="102"/>
      <c r="J182" s="102"/>
      <c r="K182" s="102"/>
      <c r="L182" s="148"/>
    </row>
    <row r="183" spans="2:12" ht="30" customHeight="1" x14ac:dyDescent="0.3">
      <c r="B183" s="78">
        <v>177</v>
      </c>
      <c r="C183" s="77"/>
      <c r="D183" s="111" t="e">
        <f t="shared" ca="1" si="4"/>
        <v>#NUM!</v>
      </c>
      <c r="E183" s="145"/>
      <c r="F183" s="146" t="str">
        <f t="shared" ca="1" si="5"/>
        <v/>
      </c>
      <c r="G183" s="102"/>
      <c r="H183" s="102"/>
      <c r="I183" s="102"/>
      <c r="J183" s="102"/>
      <c r="K183" s="102"/>
      <c r="L183" s="148"/>
    </row>
    <row r="184" spans="2:12" ht="30" customHeight="1" x14ac:dyDescent="0.3">
      <c r="B184" s="78">
        <v>178</v>
      </c>
      <c r="C184" s="77"/>
      <c r="D184" s="111" t="e">
        <f t="shared" ca="1" si="4"/>
        <v>#NUM!</v>
      </c>
      <c r="E184" s="145"/>
      <c r="F184" s="146" t="str">
        <f t="shared" ca="1" si="5"/>
        <v/>
      </c>
      <c r="G184" s="102"/>
      <c r="H184" s="102"/>
      <c r="I184" s="102"/>
      <c r="J184" s="102"/>
      <c r="K184" s="102"/>
      <c r="L184" s="148"/>
    </row>
    <row r="185" spans="2:12" ht="30" customHeight="1" x14ac:dyDescent="0.3">
      <c r="B185" s="78">
        <v>179</v>
      </c>
      <c r="C185" s="77"/>
      <c r="D185" s="111" t="e">
        <f t="shared" ca="1" si="4"/>
        <v>#NUM!</v>
      </c>
      <c r="E185" s="145"/>
      <c r="F185" s="146" t="str">
        <f t="shared" ca="1" si="5"/>
        <v/>
      </c>
      <c r="G185" s="102"/>
      <c r="H185" s="102"/>
      <c r="I185" s="102"/>
      <c r="J185" s="102"/>
      <c r="K185" s="102"/>
      <c r="L185" s="148"/>
    </row>
    <row r="186" spans="2:12" ht="30" customHeight="1" x14ac:dyDescent="0.3">
      <c r="B186" s="78">
        <v>180</v>
      </c>
      <c r="C186" s="77"/>
      <c r="D186" s="111" t="e">
        <f t="shared" ca="1" si="4"/>
        <v>#NUM!</v>
      </c>
      <c r="E186" s="145"/>
      <c r="F186" s="146" t="str">
        <f t="shared" ca="1" si="5"/>
        <v/>
      </c>
      <c r="G186" s="102"/>
      <c r="H186" s="102"/>
      <c r="I186" s="102"/>
      <c r="J186" s="102"/>
      <c r="K186" s="102"/>
      <c r="L186" s="148"/>
    </row>
    <row r="187" spans="2:12" ht="30" customHeight="1" x14ac:dyDescent="0.3">
      <c r="B187" s="78">
        <v>181</v>
      </c>
      <c r="C187" s="77"/>
      <c r="D187" s="111" t="e">
        <f t="shared" ca="1" si="4"/>
        <v>#NUM!</v>
      </c>
      <c r="E187" s="145"/>
      <c r="F187" s="146" t="str">
        <f t="shared" ca="1" si="5"/>
        <v/>
      </c>
      <c r="G187" s="102"/>
      <c r="H187" s="102"/>
      <c r="I187" s="102"/>
      <c r="J187" s="102"/>
      <c r="K187" s="102"/>
      <c r="L187" s="148"/>
    </row>
    <row r="188" spans="2:12" ht="30" customHeight="1" x14ac:dyDescent="0.3">
      <c r="B188" s="78">
        <v>182</v>
      </c>
      <c r="C188" s="77"/>
      <c r="D188" s="111" t="e">
        <f t="shared" ca="1" si="4"/>
        <v>#NUM!</v>
      </c>
      <c r="E188" s="145"/>
      <c r="F188" s="146" t="str">
        <f t="shared" ca="1" si="5"/>
        <v/>
      </c>
      <c r="G188" s="102"/>
      <c r="H188" s="102"/>
      <c r="I188" s="102"/>
      <c r="J188" s="102"/>
      <c r="K188" s="102"/>
      <c r="L188" s="148"/>
    </row>
    <row r="189" spans="2:12" ht="30" customHeight="1" x14ac:dyDescent="0.3">
      <c r="B189" s="78">
        <v>183</v>
      </c>
      <c r="C189" s="77"/>
      <c r="D189" s="111" t="e">
        <f t="shared" ca="1" si="4"/>
        <v>#NUM!</v>
      </c>
      <c r="E189" s="145"/>
      <c r="F189" s="146" t="str">
        <f t="shared" ca="1" si="5"/>
        <v/>
      </c>
      <c r="G189" s="102"/>
      <c r="H189" s="102"/>
      <c r="I189" s="102"/>
      <c r="J189" s="102"/>
      <c r="K189" s="102"/>
      <c r="L189" s="148"/>
    </row>
    <row r="190" spans="2:12" ht="30" customHeight="1" x14ac:dyDescent="0.3">
      <c r="B190" s="78">
        <v>184</v>
      </c>
      <c r="C190" s="77"/>
      <c r="D190" s="111" t="e">
        <f t="shared" ca="1" si="4"/>
        <v>#NUM!</v>
      </c>
      <c r="E190" s="145"/>
      <c r="F190" s="146" t="str">
        <f t="shared" ca="1" si="5"/>
        <v/>
      </c>
      <c r="G190" s="102"/>
      <c r="H190" s="102"/>
      <c r="I190" s="102"/>
      <c r="J190" s="102"/>
      <c r="K190" s="102"/>
      <c r="L190" s="148"/>
    </row>
    <row r="191" spans="2:12" ht="30" customHeight="1" x14ac:dyDescent="0.3">
      <c r="B191" s="78">
        <v>185</v>
      </c>
      <c r="C191" s="77"/>
      <c r="D191" s="111" t="e">
        <f t="shared" ca="1" si="4"/>
        <v>#NUM!</v>
      </c>
      <c r="E191" s="145"/>
      <c r="F191" s="146" t="str">
        <f t="shared" ca="1" si="5"/>
        <v/>
      </c>
      <c r="G191" s="102"/>
      <c r="H191" s="102"/>
      <c r="I191" s="102"/>
      <c r="J191" s="102"/>
      <c r="K191" s="102"/>
      <c r="L191" s="148"/>
    </row>
    <row r="192" spans="2:12" ht="30" customHeight="1" x14ac:dyDescent="0.3">
      <c r="B192" s="78">
        <v>186</v>
      </c>
      <c r="C192" s="77"/>
      <c r="D192" s="111" t="e">
        <f t="shared" ca="1" si="4"/>
        <v>#NUM!</v>
      </c>
      <c r="E192" s="145"/>
      <c r="F192" s="146" t="str">
        <f t="shared" ca="1" si="5"/>
        <v/>
      </c>
      <c r="G192" s="102"/>
      <c r="H192" s="102"/>
      <c r="I192" s="102"/>
      <c r="J192" s="102"/>
      <c r="K192" s="102"/>
      <c r="L192" s="148"/>
    </row>
    <row r="193" spans="2:12" ht="30" customHeight="1" x14ac:dyDescent="0.3">
      <c r="B193" s="78">
        <v>187</v>
      </c>
      <c r="C193" s="77"/>
      <c r="D193" s="111" t="e">
        <f t="shared" ca="1" si="4"/>
        <v>#NUM!</v>
      </c>
      <c r="E193" s="145"/>
      <c r="F193" s="146" t="str">
        <f t="shared" ca="1" si="5"/>
        <v/>
      </c>
      <c r="G193" s="102"/>
      <c r="H193" s="102"/>
      <c r="I193" s="102"/>
      <c r="J193" s="102"/>
      <c r="K193" s="102"/>
      <c r="L193" s="148"/>
    </row>
    <row r="194" spans="2:12" ht="30" customHeight="1" x14ac:dyDescent="0.3">
      <c r="B194" s="78">
        <v>188</v>
      </c>
      <c r="C194" s="77"/>
      <c r="D194" s="111" t="e">
        <f t="shared" ca="1" si="4"/>
        <v>#NUM!</v>
      </c>
      <c r="E194" s="145"/>
      <c r="F194" s="146" t="str">
        <f t="shared" ca="1" si="5"/>
        <v/>
      </c>
      <c r="G194" s="102"/>
      <c r="H194" s="102"/>
      <c r="I194" s="102"/>
      <c r="J194" s="102"/>
      <c r="K194" s="102"/>
      <c r="L194" s="148"/>
    </row>
    <row r="195" spans="2:12" ht="30" customHeight="1" x14ac:dyDescent="0.3">
      <c r="B195" s="78">
        <v>189</v>
      </c>
      <c r="C195" s="77"/>
      <c r="D195" s="111" t="e">
        <f t="shared" ca="1" si="4"/>
        <v>#NUM!</v>
      </c>
      <c r="E195" s="145"/>
      <c r="F195" s="146" t="str">
        <f t="shared" ca="1" si="5"/>
        <v/>
      </c>
      <c r="G195" s="102"/>
      <c r="H195" s="102"/>
      <c r="I195" s="102"/>
      <c r="J195" s="102"/>
      <c r="K195" s="102"/>
      <c r="L195" s="148"/>
    </row>
    <row r="196" spans="2:12" ht="30" customHeight="1" x14ac:dyDescent="0.3">
      <c r="B196" s="78">
        <v>190</v>
      </c>
      <c r="C196" s="77"/>
      <c r="D196" s="111" t="e">
        <f t="shared" ca="1" si="4"/>
        <v>#NUM!</v>
      </c>
      <c r="E196" s="145"/>
      <c r="F196" s="146" t="str">
        <f t="shared" ca="1" si="5"/>
        <v/>
      </c>
      <c r="G196" s="102"/>
      <c r="H196" s="102"/>
      <c r="I196" s="102"/>
      <c r="J196" s="102"/>
      <c r="K196" s="102"/>
      <c r="L196" s="148"/>
    </row>
    <row r="197" spans="2:12" ht="30" customHeight="1" x14ac:dyDescent="0.3">
      <c r="B197" s="78">
        <v>191</v>
      </c>
      <c r="C197" s="77"/>
      <c r="D197" s="111" t="e">
        <f t="shared" ca="1" si="4"/>
        <v>#NUM!</v>
      </c>
      <c r="E197" s="145"/>
      <c r="F197" s="146" t="str">
        <f t="shared" ca="1" si="5"/>
        <v/>
      </c>
      <c r="G197" s="102"/>
      <c r="H197" s="102"/>
      <c r="I197" s="102"/>
      <c r="J197" s="102"/>
      <c r="K197" s="102"/>
      <c r="L197" s="148"/>
    </row>
    <row r="198" spans="2:12" ht="30" customHeight="1" x14ac:dyDescent="0.3">
      <c r="B198" s="78">
        <v>192</v>
      </c>
      <c r="C198" s="77"/>
      <c r="D198" s="111" t="e">
        <f t="shared" ca="1" si="4"/>
        <v>#NUM!</v>
      </c>
      <c r="E198" s="145"/>
      <c r="F198" s="146" t="str">
        <f t="shared" ca="1" si="5"/>
        <v/>
      </c>
      <c r="G198" s="102"/>
      <c r="H198" s="102"/>
      <c r="I198" s="102"/>
      <c r="J198" s="102"/>
      <c r="K198" s="102"/>
      <c r="L198" s="148"/>
    </row>
    <row r="199" spans="2:12" ht="30" customHeight="1" x14ac:dyDescent="0.3">
      <c r="B199" s="78">
        <v>193</v>
      </c>
      <c r="C199" s="77"/>
      <c r="D199" s="111" t="e">
        <f t="shared" ref="D199:D262" ca="1" si="6">DATEDIF(TODAY(),C199,"D")</f>
        <v>#NUM!</v>
      </c>
      <c r="E199" s="145"/>
      <c r="F199" s="146" t="str">
        <f t="shared" ref="F199:F262" ca="1" si="7">IF(C199&lt;&gt;"",IF(C199&gt;=TODAY(),IF(C199=TODAY(),"É hoje!",CONCATENATE(D199,IF(D199=1," dia"," dias"))),"-"),"")</f>
        <v/>
      </c>
      <c r="G199" s="102"/>
      <c r="H199" s="102"/>
      <c r="I199" s="102"/>
      <c r="J199" s="102"/>
      <c r="K199" s="102"/>
      <c r="L199" s="148"/>
    </row>
    <row r="200" spans="2:12" ht="30" customHeight="1" x14ac:dyDescent="0.3">
      <c r="B200" s="78">
        <v>194</v>
      </c>
      <c r="C200" s="77"/>
      <c r="D200" s="111" t="e">
        <f t="shared" ca="1" si="6"/>
        <v>#NUM!</v>
      </c>
      <c r="E200" s="145"/>
      <c r="F200" s="146" t="str">
        <f t="shared" ca="1" si="7"/>
        <v/>
      </c>
      <c r="G200" s="102"/>
      <c r="H200" s="102"/>
      <c r="I200" s="102"/>
      <c r="J200" s="102"/>
      <c r="K200" s="102"/>
      <c r="L200" s="148"/>
    </row>
    <row r="201" spans="2:12" ht="30" customHeight="1" x14ac:dyDescent="0.3">
      <c r="B201" s="78">
        <v>195</v>
      </c>
      <c r="C201" s="77"/>
      <c r="D201" s="111" t="e">
        <f t="shared" ca="1" si="6"/>
        <v>#NUM!</v>
      </c>
      <c r="E201" s="145"/>
      <c r="F201" s="146" t="str">
        <f t="shared" ca="1" si="7"/>
        <v/>
      </c>
      <c r="G201" s="102"/>
      <c r="H201" s="102"/>
      <c r="I201" s="102"/>
      <c r="J201" s="102"/>
      <c r="K201" s="102"/>
      <c r="L201" s="148"/>
    </row>
    <row r="202" spans="2:12" ht="30" customHeight="1" x14ac:dyDescent="0.3">
      <c r="B202" s="78">
        <v>196</v>
      </c>
      <c r="C202" s="77"/>
      <c r="D202" s="111" t="e">
        <f t="shared" ca="1" si="6"/>
        <v>#NUM!</v>
      </c>
      <c r="E202" s="145"/>
      <c r="F202" s="146" t="str">
        <f t="shared" ca="1" si="7"/>
        <v/>
      </c>
      <c r="G202" s="102"/>
      <c r="H202" s="102"/>
      <c r="I202" s="102"/>
      <c r="J202" s="102"/>
      <c r="K202" s="102"/>
      <c r="L202" s="148"/>
    </row>
    <row r="203" spans="2:12" ht="30" customHeight="1" x14ac:dyDescent="0.3">
      <c r="B203" s="78">
        <v>197</v>
      </c>
      <c r="C203" s="77"/>
      <c r="D203" s="111" t="e">
        <f t="shared" ca="1" si="6"/>
        <v>#NUM!</v>
      </c>
      <c r="E203" s="145"/>
      <c r="F203" s="146" t="str">
        <f t="shared" ca="1" si="7"/>
        <v/>
      </c>
      <c r="G203" s="102"/>
      <c r="H203" s="102"/>
      <c r="I203" s="102"/>
      <c r="J203" s="102"/>
      <c r="K203" s="102"/>
      <c r="L203" s="148"/>
    </row>
    <row r="204" spans="2:12" ht="30" customHeight="1" x14ac:dyDescent="0.3">
      <c r="B204" s="78">
        <v>198</v>
      </c>
      <c r="C204" s="77"/>
      <c r="D204" s="111" t="e">
        <f t="shared" ca="1" si="6"/>
        <v>#NUM!</v>
      </c>
      <c r="E204" s="145"/>
      <c r="F204" s="146" t="str">
        <f t="shared" ca="1" si="7"/>
        <v/>
      </c>
      <c r="G204" s="102"/>
      <c r="H204" s="102"/>
      <c r="I204" s="102"/>
      <c r="J204" s="102"/>
      <c r="K204" s="102"/>
      <c r="L204" s="148"/>
    </row>
    <row r="205" spans="2:12" ht="30" customHeight="1" x14ac:dyDescent="0.3">
      <c r="B205" s="78">
        <v>199</v>
      </c>
      <c r="C205" s="77"/>
      <c r="D205" s="111" t="e">
        <f t="shared" ca="1" si="6"/>
        <v>#NUM!</v>
      </c>
      <c r="E205" s="145"/>
      <c r="F205" s="146" t="str">
        <f t="shared" ca="1" si="7"/>
        <v/>
      </c>
      <c r="G205" s="102"/>
      <c r="H205" s="102"/>
      <c r="I205" s="102"/>
      <c r="J205" s="102"/>
      <c r="K205" s="102"/>
      <c r="L205" s="148"/>
    </row>
    <row r="206" spans="2:12" ht="30" customHeight="1" x14ac:dyDescent="0.3">
      <c r="B206" s="78">
        <v>200</v>
      </c>
      <c r="C206" s="77"/>
      <c r="D206" s="111" t="e">
        <f t="shared" ca="1" si="6"/>
        <v>#NUM!</v>
      </c>
      <c r="E206" s="145"/>
      <c r="F206" s="146" t="str">
        <f t="shared" ca="1" si="7"/>
        <v/>
      </c>
      <c r="G206" s="102"/>
      <c r="H206" s="102"/>
      <c r="I206" s="102"/>
      <c r="J206" s="102"/>
      <c r="K206" s="102"/>
      <c r="L206" s="148"/>
    </row>
    <row r="207" spans="2:12" ht="30" customHeight="1" x14ac:dyDescent="0.3">
      <c r="B207" s="78">
        <v>201</v>
      </c>
      <c r="C207" s="77"/>
      <c r="D207" s="111" t="e">
        <f t="shared" ca="1" si="6"/>
        <v>#NUM!</v>
      </c>
      <c r="E207" s="145"/>
      <c r="F207" s="146" t="str">
        <f t="shared" ca="1" si="7"/>
        <v/>
      </c>
      <c r="G207" s="102"/>
      <c r="H207" s="102"/>
      <c r="I207" s="102"/>
      <c r="J207" s="102"/>
      <c r="K207" s="102"/>
      <c r="L207" s="148"/>
    </row>
    <row r="208" spans="2:12" ht="30" customHeight="1" x14ac:dyDescent="0.3">
      <c r="B208" s="78">
        <v>202</v>
      </c>
      <c r="C208" s="77"/>
      <c r="D208" s="111" t="e">
        <f t="shared" ca="1" si="6"/>
        <v>#NUM!</v>
      </c>
      <c r="E208" s="145"/>
      <c r="F208" s="146" t="str">
        <f t="shared" ca="1" si="7"/>
        <v/>
      </c>
      <c r="G208" s="102"/>
      <c r="H208" s="102"/>
      <c r="I208" s="102"/>
      <c r="J208" s="102"/>
      <c r="K208" s="102"/>
      <c r="L208" s="148"/>
    </row>
    <row r="209" spans="2:12" ht="30" customHeight="1" x14ac:dyDescent="0.3">
      <c r="B209" s="78">
        <v>203</v>
      </c>
      <c r="C209" s="77"/>
      <c r="D209" s="111" t="e">
        <f t="shared" ca="1" si="6"/>
        <v>#NUM!</v>
      </c>
      <c r="E209" s="145"/>
      <c r="F209" s="146" t="str">
        <f t="shared" ca="1" si="7"/>
        <v/>
      </c>
      <c r="G209" s="102"/>
      <c r="H209" s="102"/>
      <c r="I209" s="102"/>
      <c r="J209" s="102"/>
      <c r="K209" s="102"/>
      <c r="L209" s="148"/>
    </row>
    <row r="210" spans="2:12" ht="30" customHeight="1" x14ac:dyDescent="0.3">
      <c r="B210" s="78">
        <v>204</v>
      </c>
      <c r="C210" s="77"/>
      <c r="D210" s="111" t="e">
        <f t="shared" ca="1" si="6"/>
        <v>#NUM!</v>
      </c>
      <c r="E210" s="145"/>
      <c r="F210" s="146" t="str">
        <f t="shared" ca="1" si="7"/>
        <v/>
      </c>
      <c r="G210" s="102"/>
      <c r="H210" s="102"/>
      <c r="I210" s="102"/>
      <c r="J210" s="102"/>
      <c r="K210" s="102"/>
      <c r="L210" s="148"/>
    </row>
    <row r="211" spans="2:12" ht="30" customHeight="1" x14ac:dyDescent="0.3">
      <c r="B211" s="78">
        <v>205</v>
      </c>
      <c r="C211" s="77"/>
      <c r="D211" s="111" t="e">
        <f t="shared" ca="1" si="6"/>
        <v>#NUM!</v>
      </c>
      <c r="E211" s="145"/>
      <c r="F211" s="146" t="str">
        <f t="shared" ca="1" si="7"/>
        <v/>
      </c>
      <c r="G211" s="102"/>
      <c r="H211" s="102"/>
      <c r="I211" s="102"/>
      <c r="J211" s="102"/>
      <c r="K211" s="102"/>
      <c r="L211" s="148"/>
    </row>
    <row r="212" spans="2:12" ht="30" customHeight="1" x14ac:dyDescent="0.3">
      <c r="B212" s="78">
        <v>206</v>
      </c>
      <c r="C212" s="77"/>
      <c r="D212" s="111" t="e">
        <f t="shared" ca="1" si="6"/>
        <v>#NUM!</v>
      </c>
      <c r="E212" s="145"/>
      <c r="F212" s="146" t="str">
        <f t="shared" ca="1" si="7"/>
        <v/>
      </c>
      <c r="G212" s="102"/>
      <c r="H212" s="102"/>
      <c r="I212" s="102"/>
      <c r="J212" s="102"/>
      <c r="K212" s="102"/>
      <c r="L212" s="148"/>
    </row>
    <row r="213" spans="2:12" ht="30" customHeight="1" x14ac:dyDescent="0.3">
      <c r="B213" s="78">
        <v>207</v>
      </c>
      <c r="C213" s="77"/>
      <c r="D213" s="111" t="e">
        <f t="shared" ca="1" si="6"/>
        <v>#NUM!</v>
      </c>
      <c r="E213" s="145"/>
      <c r="F213" s="146" t="str">
        <f t="shared" ca="1" si="7"/>
        <v/>
      </c>
      <c r="G213" s="102"/>
      <c r="H213" s="102"/>
      <c r="I213" s="102"/>
      <c r="J213" s="102"/>
      <c r="K213" s="102"/>
      <c r="L213" s="148"/>
    </row>
    <row r="214" spans="2:12" ht="30" customHeight="1" x14ac:dyDescent="0.3">
      <c r="B214" s="78">
        <v>208</v>
      </c>
      <c r="C214" s="77"/>
      <c r="D214" s="111" t="e">
        <f t="shared" ca="1" si="6"/>
        <v>#NUM!</v>
      </c>
      <c r="E214" s="145"/>
      <c r="F214" s="146" t="str">
        <f t="shared" ca="1" si="7"/>
        <v/>
      </c>
      <c r="G214" s="102"/>
      <c r="H214" s="102"/>
      <c r="I214" s="102"/>
      <c r="J214" s="102"/>
      <c r="K214" s="102"/>
      <c r="L214" s="148"/>
    </row>
    <row r="215" spans="2:12" ht="30" customHeight="1" x14ac:dyDescent="0.3">
      <c r="B215" s="78">
        <v>209</v>
      </c>
      <c r="C215" s="77"/>
      <c r="D215" s="111" t="e">
        <f t="shared" ca="1" si="6"/>
        <v>#NUM!</v>
      </c>
      <c r="E215" s="145"/>
      <c r="F215" s="146" t="str">
        <f t="shared" ca="1" si="7"/>
        <v/>
      </c>
      <c r="G215" s="102"/>
      <c r="H215" s="102"/>
      <c r="I215" s="102"/>
      <c r="J215" s="102"/>
      <c r="K215" s="102"/>
      <c r="L215" s="148"/>
    </row>
    <row r="216" spans="2:12" ht="30" customHeight="1" x14ac:dyDescent="0.3">
      <c r="B216" s="78">
        <v>210</v>
      </c>
      <c r="C216" s="77"/>
      <c r="D216" s="111" t="e">
        <f t="shared" ca="1" si="6"/>
        <v>#NUM!</v>
      </c>
      <c r="E216" s="145"/>
      <c r="F216" s="146" t="str">
        <f t="shared" ca="1" si="7"/>
        <v/>
      </c>
      <c r="G216" s="102"/>
      <c r="H216" s="102"/>
      <c r="I216" s="102"/>
      <c r="J216" s="102"/>
      <c r="K216" s="102"/>
      <c r="L216" s="148"/>
    </row>
    <row r="217" spans="2:12" ht="30" customHeight="1" x14ac:dyDescent="0.3">
      <c r="B217" s="78">
        <v>211</v>
      </c>
      <c r="C217" s="77"/>
      <c r="D217" s="111" t="e">
        <f t="shared" ca="1" si="6"/>
        <v>#NUM!</v>
      </c>
      <c r="E217" s="145"/>
      <c r="F217" s="146" t="str">
        <f t="shared" ca="1" si="7"/>
        <v/>
      </c>
      <c r="G217" s="102"/>
      <c r="H217" s="102"/>
      <c r="I217" s="102"/>
      <c r="J217" s="102"/>
      <c r="K217" s="102"/>
      <c r="L217" s="148"/>
    </row>
    <row r="218" spans="2:12" ht="30" customHeight="1" x14ac:dyDescent="0.3">
      <c r="B218" s="78">
        <v>212</v>
      </c>
      <c r="C218" s="77"/>
      <c r="D218" s="111" t="e">
        <f t="shared" ca="1" si="6"/>
        <v>#NUM!</v>
      </c>
      <c r="E218" s="145"/>
      <c r="F218" s="146" t="str">
        <f t="shared" ca="1" si="7"/>
        <v/>
      </c>
      <c r="G218" s="102"/>
      <c r="H218" s="102"/>
      <c r="I218" s="102"/>
      <c r="J218" s="102"/>
      <c r="K218" s="102"/>
      <c r="L218" s="148"/>
    </row>
    <row r="219" spans="2:12" ht="30" customHeight="1" x14ac:dyDescent="0.3">
      <c r="B219" s="78">
        <v>213</v>
      </c>
      <c r="C219" s="77"/>
      <c r="D219" s="111" t="e">
        <f t="shared" ca="1" si="6"/>
        <v>#NUM!</v>
      </c>
      <c r="E219" s="145"/>
      <c r="F219" s="146" t="str">
        <f t="shared" ca="1" si="7"/>
        <v/>
      </c>
      <c r="G219" s="102"/>
      <c r="H219" s="102"/>
      <c r="I219" s="102"/>
      <c r="J219" s="102"/>
      <c r="K219" s="102"/>
      <c r="L219" s="148"/>
    </row>
    <row r="220" spans="2:12" ht="30" customHeight="1" x14ac:dyDescent="0.3">
      <c r="B220" s="78">
        <v>214</v>
      </c>
      <c r="C220" s="77"/>
      <c r="D220" s="111" t="e">
        <f t="shared" ca="1" si="6"/>
        <v>#NUM!</v>
      </c>
      <c r="E220" s="145"/>
      <c r="F220" s="146" t="str">
        <f t="shared" ca="1" si="7"/>
        <v/>
      </c>
      <c r="G220" s="102"/>
      <c r="H220" s="102"/>
      <c r="I220" s="102"/>
      <c r="J220" s="102"/>
      <c r="K220" s="102"/>
      <c r="L220" s="148"/>
    </row>
    <row r="221" spans="2:12" ht="30" customHeight="1" x14ac:dyDescent="0.3">
      <c r="B221" s="78">
        <v>215</v>
      </c>
      <c r="C221" s="77"/>
      <c r="D221" s="111" t="e">
        <f t="shared" ca="1" si="6"/>
        <v>#NUM!</v>
      </c>
      <c r="E221" s="145"/>
      <c r="F221" s="146" t="str">
        <f t="shared" ca="1" si="7"/>
        <v/>
      </c>
      <c r="G221" s="102"/>
      <c r="H221" s="102"/>
      <c r="I221" s="102"/>
      <c r="J221" s="102"/>
      <c r="K221" s="102"/>
      <c r="L221" s="148"/>
    </row>
    <row r="222" spans="2:12" ht="30" customHeight="1" x14ac:dyDescent="0.3">
      <c r="B222" s="78">
        <v>216</v>
      </c>
      <c r="C222" s="77"/>
      <c r="D222" s="111" t="e">
        <f t="shared" ca="1" si="6"/>
        <v>#NUM!</v>
      </c>
      <c r="E222" s="145"/>
      <c r="F222" s="146" t="str">
        <f t="shared" ca="1" si="7"/>
        <v/>
      </c>
      <c r="G222" s="102"/>
      <c r="H222" s="102"/>
      <c r="I222" s="102"/>
      <c r="J222" s="102"/>
      <c r="K222" s="102"/>
      <c r="L222" s="148"/>
    </row>
    <row r="223" spans="2:12" ht="30" customHeight="1" x14ac:dyDescent="0.3">
      <c r="B223" s="78">
        <v>217</v>
      </c>
      <c r="C223" s="77"/>
      <c r="D223" s="111" t="e">
        <f t="shared" ca="1" si="6"/>
        <v>#NUM!</v>
      </c>
      <c r="E223" s="145"/>
      <c r="F223" s="146" t="str">
        <f t="shared" ca="1" si="7"/>
        <v/>
      </c>
      <c r="G223" s="102"/>
      <c r="H223" s="102"/>
      <c r="I223" s="102"/>
      <c r="J223" s="102"/>
      <c r="K223" s="102"/>
      <c r="L223" s="148"/>
    </row>
    <row r="224" spans="2:12" ht="30" customHeight="1" x14ac:dyDescent="0.3">
      <c r="B224" s="78">
        <v>218</v>
      </c>
      <c r="C224" s="77"/>
      <c r="D224" s="111" t="e">
        <f t="shared" ca="1" si="6"/>
        <v>#NUM!</v>
      </c>
      <c r="E224" s="145"/>
      <c r="F224" s="146" t="str">
        <f t="shared" ca="1" si="7"/>
        <v/>
      </c>
      <c r="G224" s="102"/>
      <c r="H224" s="102"/>
      <c r="I224" s="102"/>
      <c r="J224" s="102"/>
      <c r="K224" s="102"/>
      <c r="L224" s="148"/>
    </row>
    <row r="225" spans="2:12" ht="30" customHeight="1" x14ac:dyDescent="0.3">
      <c r="B225" s="78">
        <v>219</v>
      </c>
      <c r="C225" s="77"/>
      <c r="D225" s="111" t="e">
        <f t="shared" ca="1" si="6"/>
        <v>#NUM!</v>
      </c>
      <c r="E225" s="145"/>
      <c r="F225" s="146" t="str">
        <f t="shared" ca="1" si="7"/>
        <v/>
      </c>
      <c r="G225" s="102"/>
      <c r="H225" s="102"/>
      <c r="I225" s="102"/>
      <c r="J225" s="102"/>
      <c r="K225" s="102"/>
      <c r="L225" s="148"/>
    </row>
    <row r="226" spans="2:12" ht="30" customHeight="1" x14ac:dyDescent="0.3">
      <c r="B226" s="78">
        <v>220</v>
      </c>
      <c r="C226" s="77"/>
      <c r="D226" s="111" t="e">
        <f t="shared" ca="1" si="6"/>
        <v>#NUM!</v>
      </c>
      <c r="E226" s="145"/>
      <c r="F226" s="146" t="str">
        <f t="shared" ca="1" si="7"/>
        <v/>
      </c>
      <c r="G226" s="102"/>
      <c r="H226" s="102"/>
      <c r="I226" s="102"/>
      <c r="J226" s="102"/>
      <c r="K226" s="102"/>
      <c r="L226" s="148"/>
    </row>
    <row r="227" spans="2:12" ht="30" customHeight="1" x14ac:dyDescent="0.3">
      <c r="B227" s="78">
        <v>221</v>
      </c>
      <c r="C227" s="77"/>
      <c r="D227" s="111" t="e">
        <f t="shared" ca="1" si="6"/>
        <v>#NUM!</v>
      </c>
      <c r="E227" s="145"/>
      <c r="F227" s="146" t="str">
        <f t="shared" ca="1" si="7"/>
        <v/>
      </c>
      <c r="G227" s="102"/>
      <c r="H227" s="102"/>
      <c r="I227" s="102"/>
      <c r="J227" s="102"/>
      <c r="K227" s="102"/>
      <c r="L227" s="148"/>
    </row>
    <row r="228" spans="2:12" ht="30" customHeight="1" x14ac:dyDescent="0.3">
      <c r="B228" s="78">
        <v>222</v>
      </c>
      <c r="C228" s="77"/>
      <c r="D228" s="111" t="e">
        <f t="shared" ca="1" si="6"/>
        <v>#NUM!</v>
      </c>
      <c r="E228" s="145"/>
      <c r="F228" s="146" t="str">
        <f t="shared" ca="1" si="7"/>
        <v/>
      </c>
      <c r="G228" s="102"/>
      <c r="H228" s="102"/>
      <c r="I228" s="102"/>
      <c r="J228" s="102"/>
      <c r="K228" s="102"/>
      <c r="L228" s="148"/>
    </row>
    <row r="229" spans="2:12" ht="30" customHeight="1" x14ac:dyDescent="0.3">
      <c r="B229" s="78">
        <v>223</v>
      </c>
      <c r="C229" s="77"/>
      <c r="D229" s="111" t="e">
        <f t="shared" ca="1" si="6"/>
        <v>#NUM!</v>
      </c>
      <c r="E229" s="145"/>
      <c r="F229" s="146" t="str">
        <f t="shared" ca="1" si="7"/>
        <v/>
      </c>
      <c r="G229" s="102"/>
      <c r="H229" s="102"/>
      <c r="I229" s="102"/>
      <c r="J229" s="102"/>
      <c r="K229" s="102"/>
      <c r="L229" s="148"/>
    </row>
    <row r="230" spans="2:12" ht="30" customHeight="1" x14ac:dyDescent="0.3">
      <c r="B230" s="78">
        <v>224</v>
      </c>
      <c r="C230" s="77"/>
      <c r="D230" s="111" t="e">
        <f t="shared" ca="1" si="6"/>
        <v>#NUM!</v>
      </c>
      <c r="E230" s="145"/>
      <c r="F230" s="146" t="str">
        <f t="shared" ca="1" si="7"/>
        <v/>
      </c>
      <c r="G230" s="102"/>
      <c r="H230" s="102"/>
      <c r="I230" s="102"/>
      <c r="J230" s="102"/>
      <c r="K230" s="102"/>
      <c r="L230" s="148"/>
    </row>
    <row r="231" spans="2:12" ht="30" customHeight="1" x14ac:dyDescent="0.3">
      <c r="B231" s="78">
        <v>225</v>
      </c>
      <c r="C231" s="77"/>
      <c r="D231" s="111" t="e">
        <f t="shared" ca="1" si="6"/>
        <v>#NUM!</v>
      </c>
      <c r="E231" s="145"/>
      <c r="F231" s="146" t="str">
        <f t="shared" ca="1" si="7"/>
        <v/>
      </c>
      <c r="G231" s="102"/>
      <c r="H231" s="102"/>
      <c r="I231" s="102"/>
      <c r="J231" s="102"/>
      <c r="K231" s="102"/>
      <c r="L231" s="148"/>
    </row>
    <row r="232" spans="2:12" ht="30" customHeight="1" x14ac:dyDescent="0.3">
      <c r="B232" s="78">
        <v>226</v>
      </c>
      <c r="C232" s="77"/>
      <c r="D232" s="111" t="e">
        <f t="shared" ca="1" si="6"/>
        <v>#NUM!</v>
      </c>
      <c r="E232" s="145"/>
      <c r="F232" s="146" t="str">
        <f t="shared" ca="1" si="7"/>
        <v/>
      </c>
      <c r="G232" s="102"/>
      <c r="H232" s="102"/>
      <c r="I232" s="102"/>
      <c r="J232" s="102"/>
      <c r="K232" s="102"/>
      <c r="L232" s="148"/>
    </row>
    <row r="233" spans="2:12" ht="30" customHeight="1" x14ac:dyDescent="0.3">
      <c r="B233" s="78">
        <v>227</v>
      </c>
      <c r="C233" s="77"/>
      <c r="D233" s="111" t="e">
        <f t="shared" ca="1" si="6"/>
        <v>#NUM!</v>
      </c>
      <c r="E233" s="145"/>
      <c r="F233" s="146" t="str">
        <f t="shared" ca="1" si="7"/>
        <v/>
      </c>
      <c r="G233" s="102"/>
      <c r="H233" s="102"/>
      <c r="I233" s="102"/>
      <c r="J233" s="102"/>
      <c r="K233" s="102"/>
      <c r="L233" s="148"/>
    </row>
    <row r="234" spans="2:12" ht="30" customHeight="1" x14ac:dyDescent="0.3">
      <c r="B234" s="78">
        <v>228</v>
      </c>
      <c r="C234" s="77"/>
      <c r="D234" s="111" t="e">
        <f t="shared" ca="1" si="6"/>
        <v>#NUM!</v>
      </c>
      <c r="E234" s="145"/>
      <c r="F234" s="146" t="str">
        <f t="shared" ca="1" si="7"/>
        <v/>
      </c>
      <c r="G234" s="102"/>
      <c r="H234" s="102"/>
      <c r="I234" s="102"/>
      <c r="J234" s="102"/>
      <c r="K234" s="102"/>
      <c r="L234" s="148"/>
    </row>
    <row r="235" spans="2:12" ht="30" customHeight="1" x14ac:dyDescent="0.3">
      <c r="B235" s="78">
        <v>229</v>
      </c>
      <c r="C235" s="77"/>
      <c r="D235" s="111" t="e">
        <f t="shared" ca="1" si="6"/>
        <v>#NUM!</v>
      </c>
      <c r="E235" s="145"/>
      <c r="F235" s="146" t="str">
        <f t="shared" ca="1" si="7"/>
        <v/>
      </c>
      <c r="G235" s="102"/>
      <c r="H235" s="102"/>
      <c r="I235" s="102"/>
      <c r="J235" s="102"/>
      <c r="K235" s="102"/>
      <c r="L235" s="148"/>
    </row>
    <row r="236" spans="2:12" ht="30" customHeight="1" x14ac:dyDescent="0.3">
      <c r="B236" s="78">
        <v>230</v>
      </c>
      <c r="C236" s="77"/>
      <c r="D236" s="111" t="e">
        <f t="shared" ca="1" si="6"/>
        <v>#NUM!</v>
      </c>
      <c r="E236" s="145"/>
      <c r="F236" s="146" t="str">
        <f t="shared" ca="1" si="7"/>
        <v/>
      </c>
      <c r="G236" s="102"/>
      <c r="H236" s="102"/>
      <c r="I236" s="102"/>
      <c r="J236" s="102"/>
      <c r="K236" s="102"/>
      <c r="L236" s="148"/>
    </row>
    <row r="237" spans="2:12" ht="30" customHeight="1" x14ac:dyDescent="0.3">
      <c r="B237" s="78">
        <v>231</v>
      </c>
      <c r="C237" s="77"/>
      <c r="D237" s="111" t="e">
        <f t="shared" ca="1" si="6"/>
        <v>#NUM!</v>
      </c>
      <c r="E237" s="145"/>
      <c r="F237" s="146" t="str">
        <f t="shared" ca="1" si="7"/>
        <v/>
      </c>
      <c r="G237" s="102"/>
      <c r="H237" s="102"/>
      <c r="I237" s="102"/>
      <c r="J237" s="102"/>
      <c r="K237" s="102"/>
      <c r="L237" s="148"/>
    </row>
    <row r="238" spans="2:12" ht="30" customHeight="1" x14ac:dyDescent="0.3">
      <c r="B238" s="78">
        <v>232</v>
      </c>
      <c r="C238" s="77"/>
      <c r="D238" s="111" t="e">
        <f t="shared" ca="1" si="6"/>
        <v>#NUM!</v>
      </c>
      <c r="E238" s="145"/>
      <c r="F238" s="146" t="str">
        <f t="shared" ca="1" si="7"/>
        <v/>
      </c>
      <c r="G238" s="102"/>
      <c r="H238" s="102"/>
      <c r="I238" s="102"/>
      <c r="J238" s="102"/>
      <c r="K238" s="102"/>
      <c r="L238" s="148"/>
    </row>
    <row r="239" spans="2:12" ht="30" customHeight="1" x14ac:dyDescent="0.3">
      <c r="B239" s="78">
        <v>233</v>
      </c>
      <c r="C239" s="77"/>
      <c r="D239" s="111" t="e">
        <f t="shared" ca="1" si="6"/>
        <v>#NUM!</v>
      </c>
      <c r="E239" s="145"/>
      <c r="F239" s="146" t="str">
        <f t="shared" ca="1" si="7"/>
        <v/>
      </c>
      <c r="G239" s="102"/>
      <c r="H239" s="102"/>
      <c r="I239" s="102"/>
      <c r="J239" s="102"/>
      <c r="K239" s="102"/>
      <c r="L239" s="148"/>
    </row>
    <row r="240" spans="2:12" ht="30" customHeight="1" x14ac:dyDescent="0.3">
      <c r="B240" s="78">
        <v>234</v>
      </c>
      <c r="C240" s="77"/>
      <c r="D240" s="111" t="e">
        <f t="shared" ca="1" si="6"/>
        <v>#NUM!</v>
      </c>
      <c r="E240" s="145"/>
      <c r="F240" s="146" t="str">
        <f t="shared" ca="1" si="7"/>
        <v/>
      </c>
      <c r="G240" s="102"/>
      <c r="H240" s="102"/>
      <c r="I240" s="102"/>
      <c r="J240" s="102"/>
      <c r="K240" s="102"/>
      <c r="L240" s="148"/>
    </row>
    <row r="241" spans="2:12" ht="30" customHeight="1" x14ac:dyDescent="0.3">
      <c r="B241" s="78">
        <v>235</v>
      </c>
      <c r="C241" s="77"/>
      <c r="D241" s="111" t="e">
        <f t="shared" ca="1" si="6"/>
        <v>#NUM!</v>
      </c>
      <c r="E241" s="145"/>
      <c r="F241" s="146" t="str">
        <f t="shared" ca="1" si="7"/>
        <v/>
      </c>
      <c r="G241" s="102"/>
      <c r="H241" s="102"/>
      <c r="I241" s="102"/>
      <c r="J241" s="102"/>
      <c r="K241" s="102"/>
      <c r="L241" s="148"/>
    </row>
    <row r="242" spans="2:12" ht="30" customHeight="1" x14ac:dyDescent="0.3">
      <c r="B242" s="78">
        <v>236</v>
      </c>
      <c r="C242" s="77"/>
      <c r="D242" s="111" t="e">
        <f t="shared" ca="1" si="6"/>
        <v>#NUM!</v>
      </c>
      <c r="E242" s="145"/>
      <c r="F242" s="146" t="str">
        <f t="shared" ca="1" si="7"/>
        <v/>
      </c>
      <c r="G242" s="102"/>
      <c r="H242" s="102"/>
      <c r="I242" s="102"/>
      <c r="J242" s="102"/>
      <c r="K242" s="102"/>
      <c r="L242" s="148"/>
    </row>
    <row r="243" spans="2:12" ht="30" customHeight="1" x14ac:dyDescent="0.3">
      <c r="B243" s="78">
        <v>237</v>
      </c>
      <c r="C243" s="77"/>
      <c r="D243" s="111" t="e">
        <f t="shared" ca="1" si="6"/>
        <v>#NUM!</v>
      </c>
      <c r="E243" s="145"/>
      <c r="F243" s="146" t="str">
        <f t="shared" ca="1" si="7"/>
        <v/>
      </c>
      <c r="G243" s="102"/>
      <c r="H243" s="102"/>
      <c r="I243" s="102"/>
      <c r="J243" s="102"/>
      <c r="K243" s="102"/>
      <c r="L243" s="148"/>
    </row>
    <row r="244" spans="2:12" ht="30" customHeight="1" x14ac:dyDescent="0.3">
      <c r="B244" s="78">
        <v>238</v>
      </c>
      <c r="C244" s="77"/>
      <c r="D244" s="111" t="e">
        <f t="shared" ca="1" si="6"/>
        <v>#NUM!</v>
      </c>
      <c r="E244" s="145"/>
      <c r="F244" s="146" t="str">
        <f t="shared" ca="1" si="7"/>
        <v/>
      </c>
      <c r="G244" s="102"/>
      <c r="H244" s="102"/>
      <c r="I244" s="102"/>
      <c r="J244" s="102"/>
      <c r="K244" s="102"/>
      <c r="L244" s="148"/>
    </row>
    <row r="245" spans="2:12" ht="30" customHeight="1" x14ac:dyDescent="0.3">
      <c r="B245" s="78">
        <v>239</v>
      </c>
      <c r="C245" s="77"/>
      <c r="D245" s="111" t="e">
        <f t="shared" ca="1" si="6"/>
        <v>#NUM!</v>
      </c>
      <c r="E245" s="145"/>
      <c r="F245" s="146" t="str">
        <f t="shared" ca="1" si="7"/>
        <v/>
      </c>
      <c r="G245" s="102"/>
      <c r="H245" s="102"/>
      <c r="I245" s="102"/>
      <c r="J245" s="102"/>
      <c r="K245" s="102"/>
      <c r="L245" s="148"/>
    </row>
    <row r="246" spans="2:12" ht="30" customHeight="1" x14ac:dyDescent="0.3">
      <c r="B246" s="78">
        <v>240</v>
      </c>
      <c r="C246" s="77"/>
      <c r="D246" s="111" t="e">
        <f t="shared" ca="1" si="6"/>
        <v>#NUM!</v>
      </c>
      <c r="E246" s="145"/>
      <c r="F246" s="146" t="str">
        <f t="shared" ca="1" si="7"/>
        <v/>
      </c>
      <c r="G246" s="102"/>
      <c r="H246" s="102"/>
      <c r="I246" s="102"/>
      <c r="J246" s="102"/>
      <c r="K246" s="102"/>
      <c r="L246" s="148"/>
    </row>
    <row r="247" spans="2:12" ht="30" customHeight="1" x14ac:dyDescent="0.3">
      <c r="B247" s="78">
        <v>241</v>
      </c>
      <c r="C247" s="77"/>
      <c r="D247" s="111" t="e">
        <f t="shared" ca="1" si="6"/>
        <v>#NUM!</v>
      </c>
      <c r="E247" s="145"/>
      <c r="F247" s="146" t="str">
        <f t="shared" ca="1" si="7"/>
        <v/>
      </c>
      <c r="G247" s="102"/>
      <c r="H247" s="102"/>
      <c r="I247" s="102"/>
      <c r="J247" s="102"/>
      <c r="K247" s="102"/>
      <c r="L247" s="148"/>
    </row>
    <row r="248" spans="2:12" ht="30" customHeight="1" x14ac:dyDescent="0.3">
      <c r="B248" s="78">
        <v>242</v>
      </c>
      <c r="C248" s="77"/>
      <c r="D248" s="111" t="e">
        <f t="shared" ca="1" si="6"/>
        <v>#NUM!</v>
      </c>
      <c r="E248" s="145"/>
      <c r="F248" s="146" t="str">
        <f t="shared" ca="1" si="7"/>
        <v/>
      </c>
      <c r="G248" s="102"/>
      <c r="H248" s="102"/>
      <c r="I248" s="102"/>
      <c r="J248" s="102"/>
      <c r="K248" s="102"/>
      <c r="L248" s="148"/>
    </row>
    <row r="249" spans="2:12" ht="30" customHeight="1" x14ac:dyDescent="0.3">
      <c r="B249" s="78">
        <v>243</v>
      </c>
      <c r="C249" s="77"/>
      <c r="D249" s="111" t="e">
        <f t="shared" ca="1" si="6"/>
        <v>#NUM!</v>
      </c>
      <c r="E249" s="145"/>
      <c r="F249" s="146" t="str">
        <f t="shared" ca="1" si="7"/>
        <v/>
      </c>
      <c r="G249" s="102"/>
      <c r="H249" s="102"/>
      <c r="I249" s="102"/>
      <c r="J249" s="102"/>
      <c r="K249" s="102"/>
      <c r="L249" s="148"/>
    </row>
    <row r="250" spans="2:12" ht="30" customHeight="1" x14ac:dyDescent="0.3">
      <c r="B250" s="78">
        <v>244</v>
      </c>
      <c r="C250" s="77"/>
      <c r="D250" s="111" t="e">
        <f t="shared" ca="1" si="6"/>
        <v>#NUM!</v>
      </c>
      <c r="E250" s="145"/>
      <c r="F250" s="146" t="str">
        <f t="shared" ca="1" si="7"/>
        <v/>
      </c>
      <c r="G250" s="102"/>
      <c r="H250" s="102"/>
      <c r="I250" s="102"/>
      <c r="J250" s="102"/>
      <c r="K250" s="102"/>
      <c r="L250" s="148"/>
    </row>
    <row r="251" spans="2:12" ht="30" customHeight="1" x14ac:dyDescent="0.3">
      <c r="B251" s="78">
        <v>245</v>
      </c>
      <c r="C251" s="77"/>
      <c r="D251" s="111" t="e">
        <f t="shared" ca="1" si="6"/>
        <v>#NUM!</v>
      </c>
      <c r="E251" s="145"/>
      <c r="F251" s="146" t="str">
        <f t="shared" ca="1" si="7"/>
        <v/>
      </c>
      <c r="G251" s="102"/>
      <c r="H251" s="102"/>
      <c r="I251" s="102"/>
      <c r="J251" s="102"/>
      <c r="K251" s="102"/>
      <c r="L251" s="148"/>
    </row>
    <row r="252" spans="2:12" ht="30" customHeight="1" x14ac:dyDescent="0.3">
      <c r="B252" s="78">
        <v>246</v>
      </c>
      <c r="C252" s="77"/>
      <c r="D252" s="111" t="e">
        <f t="shared" ca="1" si="6"/>
        <v>#NUM!</v>
      </c>
      <c r="E252" s="145"/>
      <c r="F252" s="146" t="str">
        <f t="shared" ca="1" si="7"/>
        <v/>
      </c>
      <c r="G252" s="102"/>
      <c r="H252" s="102"/>
      <c r="I252" s="102"/>
      <c r="J252" s="102"/>
      <c r="K252" s="102"/>
      <c r="L252" s="148"/>
    </row>
    <row r="253" spans="2:12" ht="30" customHeight="1" x14ac:dyDescent="0.3">
      <c r="B253" s="78">
        <v>247</v>
      </c>
      <c r="C253" s="77"/>
      <c r="D253" s="111" t="e">
        <f t="shared" ca="1" si="6"/>
        <v>#NUM!</v>
      </c>
      <c r="E253" s="145"/>
      <c r="F253" s="146" t="str">
        <f t="shared" ca="1" si="7"/>
        <v/>
      </c>
      <c r="G253" s="102"/>
      <c r="H253" s="102"/>
      <c r="I253" s="102"/>
      <c r="J253" s="102"/>
      <c r="K253" s="102"/>
      <c r="L253" s="148"/>
    </row>
    <row r="254" spans="2:12" ht="30" customHeight="1" x14ac:dyDescent="0.3">
      <c r="B254" s="78">
        <v>248</v>
      </c>
      <c r="C254" s="77"/>
      <c r="D254" s="111" t="e">
        <f t="shared" ca="1" si="6"/>
        <v>#NUM!</v>
      </c>
      <c r="E254" s="145"/>
      <c r="F254" s="146" t="str">
        <f t="shared" ca="1" si="7"/>
        <v/>
      </c>
      <c r="G254" s="102"/>
      <c r="H254" s="102"/>
      <c r="I254" s="102"/>
      <c r="J254" s="102"/>
      <c r="K254" s="102"/>
      <c r="L254" s="148"/>
    </row>
    <row r="255" spans="2:12" ht="30" customHeight="1" x14ac:dyDescent="0.3">
      <c r="B255" s="78">
        <v>249</v>
      </c>
      <c r="C255" s="77"/>
      <c r="D255" s="111" t="e">
        <f t="shared" ca="1" si="6"/>
        <v>#NUM!</v>
      </c>
      <c r="E255" s="145"/>
      <c r="F255" s="146" t="str">
        <f t="shared" ca="1" si="7"/>
        <v/>
      </c>
      <c r="G255" s="102"/>
      <c r="H255" s="102"/>
      <c r="I255" s="102"/>
      <c r="J255" s="102"/>
      <c r="K255" s="102"/>
      <c r="L255" s="148"/>
    </row>
    <row r="256" spans="2:12" ht="30" customHeight="1" x14ac:dyDescent="0.3">
      <c r="B256" s="78">
        <v>250</v>
      </c>
      <c r="C256" s="77"/>
      <c r="D256" s="111" t="e">
        <f t="shared" ca="1" si="6"/>
        <v>#NUM!</v>
      </c>
      <c r="E256" s="145"/>
      <c r="F256" s="146" t="str">
        <f t="shared" ca="1" si="7"/>
        <v/>
      </c>
      <c r="G256" s="102"/>
      <c r="H256" s="102"/>
      <c r="I256" s="102"/>
      <c r="J256" s="102"/>
      <c r="K256" s="102"/>
      <c r="L256" s="148"/>
    </row>
    <row r="257" spans="2:12" ht="30" customHeight="1" x14ac:dyDescent="0.3">
      <c r="B257" s="78">
        <v>251</v>
      </c>
      <c r="C257" s="77"/>
      <c r="D257" s="111" t="e">
        <f t="shared" ca="1" si="6"/>
        <v>#NUM!</v>
      </c>
      <c r="E257" s="145"/>
      <c r="F257" s="146" t="str">
        <f t="shared" ca="1" si="7"/>
        <v/>
      </c>
      <c r="G257" s="102"/>
      <c r="H257" s="102"/>
      <c r="I257" s="102"/>
      <c r="J257" s="102"/>
      <c r="K257" s="102"/>
      <c r="L257" s="148"/>
    </row>
    <row r="258" spans="2:12" ht="30" customHeight="1" x14ac:dyDescent="0.3">
      <c r="B258" s="78">
        <v>252</v>
      </c>
      <c r="C258" s="77"/>
      <c r="D258" s="111" t="e">
        <f t="shared" ca="1" si="6"/>
        <v>#NUM!</v>
      </c>
      <c r="E258" s="145"/>
      <c r="F258" s="146" t="str">
        <f t="shared" ca="1" si="7"/>
        <v/>
      </c>
      <c r="G258" s="102"/>
      <c r="H258" s="102"/>
      <c r="I258" s="102"/>
      <c r="J258" s="102"/>
      <c r="K258" s="102"/>
      <c r="L258" s="148"/>
    </row>
    <row r="259" spans="2:12" ht="30" customHeight="1" x14ac:dyDescent="0.3">
      <c r="B259" s="78">
        <v>253</v>
      </c>
      <c r="C259" s="77"/>
      <c r="D259" s="111" t="e">
        <f t="shared" ca="1" si="6"/>
        <v>#NUM!</v>
      </c>
      <c r="E259" s="145"/>
      <c r="F259" s="146" t="str">
        <f t="shared" ca="1" si="7"/>
        <v/>
      </c>
      <c r="G259" s="102"/>
      <c r="H259" s="102"/>
      <c r="I259" s="102"/>
      <c r="J259" s="102"/>
      <c r="K259" s="102"/>
      <c r="L259" s="148"/>
    </row>
    <row r="260" spans="2:12" ht="30" customHeight="1" x14ac:dyDescent="0.3">
      <c r="B260" s="78">
        <v>254</v>
      </c>
      <c r="C260" s="77"/>
      <c r="D260" s="111" t="e">
        <f t="shared" ca="1" si="6"/>
        <v>#NUM!</v>
      </c>
      <c r="E260" s="145"/>
      <c r="F260" s="146" t="str">
        <f t="shared" ca="1" si="7"/>
        <v/>
      </c>
      <c r="G260" s="102"/>
      <c r="H260" s="102"/>
      <c r="I260" s="102"/>
      <c r="J260" s="102"/>
      <c r="K260" s="102"/>
      <c r="L260" s="148"/>
    </row>
    <row r="261" spans="2:12" ht="30" customHeight="1" x14ac:dyDescent="0.3">
      <c r="B261" s="78">
        <v>255</v>
      </c>
      <c r="C261" s="77"/>
      <c r="D261" s="111" t="e">
        <f t="shared" ca="1" si="6"/>
        <v>#NUM!</v>
      </c>
      <c r="E261" s="145"/>
      <c r="F261" s="146" t="str">
        <f t="shared" ca="1" si="7"/>
        <v/>
      </c>
      <c r="G261" s="102"/>
      <c r="H261" s="102"/>
      <c r="I261" s="102"/>
      <c r="J261" s="102"/>
      <c r="K261" s="102"/>
      <c r="L261" s="148"/>
    </row>
    <row r="262" spans="2:12" ht="30" customHeight="1" x14ac:dyDescent="0.3">
      <c r="B262" s="78">
        <v>256</v>
      </c>
      <c r="C262" s="77"/>
      <c r="D262" s="111" t="e">
        <f t="shared" ca="1" si="6"/>
        <v>#NUM!</v>
      </c>
      <c r="E262" s="145"/>
      <c r="F262" s="146" t="str">
        <f t="shared" ca="1" si="7"/>
        <v/>
      </c>
      <c r="G262" s="102"/>
      <c r="H262" s="102"/>
      <c r="I262" s="102"/>
      <c r="J262" s="102"/>
      <c r="K262" s="102"/>
      <c r="L262" s="148"/>
    </row>
    <row r="263" spans="2:12" ht="30" customHeight="1" x14ac:dyDescent="0.3">
      <c r="B263" s="78">
        <v>257</v>
      </c>
      <c r="C263" s="77"/>
      <c r="D263" s="111" t="e">
        <f t="shared" ref="D263:D326" ca="1" si="8">DATEDIF(TODAY(),C263,"D")</f>
        <v>#NUM!</v>
      </c>
      <c r="E263" s="145"/>
      <c r="F263" s="146" t="str">
        <f t="shared" ref="F263:F326" ca="1" si="9">IF(C263&lt;&gt;"",IF(C263&gt;=TODAY(),IF(C263=TODAY(),"É hoje!",CONCATENATE(D263,IF(D263=1," dia"," dias"))),"-"),"")</f>
        <v/>
      </c>
      <c r="G263" s="102"/>
      <c r="H263" s="102"/>
      <c r="I263" s="102"/>
      <c r="J263" s="102"/>
      <c r="K263" s="102"/>
      <c r="L263" s="148"/>
    </row>
    <row r="264" spans="2:12" ht="30" customHeight="1" x14ac:dyDescent="0.3">
      <c r="B264" s="78">
        <v>258</v>
      </c>
      <c r="C264" s="77"/>
      <c r="D264" s="111" t="e">
        <f t="shared" ca="1" si="8"/>
        <v>#NUM!</v>
      </c>
      <c r="E264" s="145"/>
      <c r="F264" s="146" t="str">
        <f t="shared" ca="1" si="9"/>
        <v/>
      </c>
      <c r="G264" s="102"/>
      <c r="H264" s="102"/>
      <c r="I264" s="102"/>
      <c r="J264" s="102"/>
      <c r="K264" s="102"/>
      <c r="L264" s="148"/>
    </row>
    <row r="265" spans="2:12" ht="30" customHeight="1" x14ac:dyDescent="0.3">
      <c r="B265" s="78">
        <v>259</v>
      </c>
      <c r="C265" s="77"/>
      <c r="D265" s="111" t="e">
        <f t="shared" ca="1" si="8"/>
        <v>#NUM!</v>
      </c>
      <c r="E265" s="145"/>
      <c r="F265" s="146" t="str">
        <f t="shared" ca="1" si="9"/>
        <v/>
      </c>
      <c r="G265" s="102"/>
      <c r="H265" s="102"/>
      <c r="I265" s="102"/>
      <c r="J265" s="102"/>
      <c r="K265" s="102"/>
      <c r="L265" s="148"/>
    </row>
    <row r="266" spans="2:12" ht="30" customHeight="1" x14ac:dyDescent="0.3">
      <c r="B266" s="78">
        <v>260</v>
      </c>
      <c r="C266" s="77"/>
      <c r="D266" s="111" t="e">
        <f t="shared" ca="1" si="8"/>
        <v>#NUM!</v>
      </c>
      <c r="E266" s="145"/>
      <c r="F266" s="146" t="str">
        <f t="shared" ca="1" si="9"/>
        <v/>
      </c>
      <c r="G266" s="102"/>
      <c r="H266" s="102"/>
      <c r="I266" s="102"/>
      <c r="J266" s="102"/>
      <c r="K266" s="102"/>
      <c r="L266" s="148"/>
    </row>
    <row r="267" spans="2:12" ht="30" customHeight="1" x14ac:dyDescent="0.3">
      <c r="B267" s="78">
        <v>261</v>
      </c>
      <c r="C267" s="77"/>
      <c r="D267" s="111" t="e">
        <f t="shared" ca="1" si="8"/>
        <v>#NUM!</v>
      </c>
      <c r="E267" s="145"/>
      <c r="F267" s="146" t="str">
        <f t="shared" ca="1" si="9"/>
        <v/>
      </c>
      <c r="G267" s="102"/>
      <c r="H267" s="102"/>
      <c r="I267" s="102"/>
      <c r="J267" s="102"/>
      <c r="K267" s="102"/>
      <c r="L267" s="148"/>
    </row>
    <row r="268" spans="2:12" ht="30" customHeight="1" x14ac:dyDescent="0.3">
      <c r="B268" s="78">
        <v>262</v>
      </c>
      <c r="C268" s="77"/>
      <c r="D268" s="111" t="e">
        <f t="shared" ca="1" si="8"/>
        <v>#NUM!</v>
      </c>
      <c r="E268" s="145"/>
      <c r="F268" s="146" t="str">
        <f t="shared" ca="1" si="9"/>
        <v/>
      </c>
      <c r="G268" s="102"/>
      <c r="H268" s="102"/>
      <c r="I268" s="102"/>
      <c r="J268" s="102"/>
      <c r="K268" s="102"/>
      <c r="L268" s="148"/>
    </row>
    <row r="269" spans="2:12" ht="30" customHeight="1" x14ac:dyDescent="0.3">
      <c r="B269" s="78">
        <v>263</v>
      </c>
      <c r="C269" s="77"/>
      <c r="D269" s="111" t="e">
        <f t="shared" ca="1" si="8"/>
        <v>#NUM!</v>
      </c>
      <c r="E269" s="145"/>
      <c r="F269" s="146" t="str">
        <f t="shared" ca="1" si="9"/>
        <v/>
      </c>
      <c r="G269" s="102"/>
      <c r="H269" s="102"/>
      <c r="I269" s="102"/>
      <c r="J269" s="102"/>
      <c r="K269" s="102"/>
      <c r="L269" s="148"/>
    </row>
    <row r="270" spans="2:12" ht="30" customHeight="1" x14ac:dyDescent="0.3">
      <c r="B270" s="78">
        <v>264</v>
      </c>
      <c r="C270" s="77"/>
      <c r="D270" s="111" t="e">
        <f t="shared" ca="1" si="8"/>
        <v>#NUM!</v>
      </c>
      <c r="E270" s="145"/>
      <c r="F270" s="146" t="str">
        <f t="shared" ca="1" si="9"/>
        <v/>
      </c>
      <c r="G270" s="102"/>
      <c r="H270" s="102"/>
      <c r="I270" s="102"/>
      <c r="J270" s="102"/>
      <c r="K270" s="102"/>
      <c r="L270" s="148"/>
    </row>
    <row r="271" spans="2:12" ht="30" customHeight="1" x14ac:dyDescent="0.3">
      <c r="B271" s="78">
        <v>265</v>
      </c>
      <c r="C271" s="77"/>
      <c r="D271" s="111" t="e">
        <f t="shared" ca="1" si="8"/>
        <v>#NUM!</v>
      </c>
      <c r="E271" s="145"/>
      <c r="F271" s="146" t="str">
        <f t="shared" ca="1" si="9"/>
        <v/>
      </c>
      <c r="G271" s="102"/>
      <c r="H271" s="102"/>
      <c r="I271" s="102"/>
      <c r="J271" s="102"/>
      <c r="K271" s="102"/>
      <c r="L271" s="148"/>
    </row>
    <row r="272" spans="2:12" ht="30" customHeight="1" x14ac:dyDescent="0.3">
      <c r="B272" s="78">
        <v>266</v>
      </c>
      <c r="C272" s="77"/>
      <c r="D272" s="111" t="e">
        <f t="shared" ca="1" si="8"/>
        <v>#NUM!</v>
      </c>
      <c r="E272" s="145"/>
      <c r="F272" s="146" t="str">
        <f t="shared" ca="1" si="9"/>
        <v/>
      </c>
      <c r="G272" s="102"/>
      <c r="H272" s="102"/>
      <c r="I272" s="102"/>
      <c r="J272" s="102"/>
      <c r="K272" s="102"/>
      <c r="L272" s="148"/>
    </row>
    <row r="273" spans="2:12" ht="30" customHeight="1" x14ac:dyDescent="0.3">
      <c r="B273" s="78">
        <v>267</v>
      </c>
      <c r="C273" s="77"/>
      <c r="D273" s="111" t="e">
        <f t="shared" ca="1" si="8"/>
        <v>#NUM!</v>
      </c>
      <c r="E273" s="145"/>
      <c r="F273" s="146" t="str">
        <f t="shared" ca="1" si="9"/>
        <v/>
      </c>
      <c r="G273" s="102"/>
      <c r="H273" s="102"/>
      <c r="I273" s="102"/>
      <c r="J273" s="102"/>
      <c r="K273" s="102"/>
      <c r="L273" s="148"/>
    </row>
    <row r="274" spans="2:12" ht="30" customHeight="1" x14ac:dyDescent="0.3">
      <c r="B274" s="78">
        <v>268</v>
      </c>
      <c r="C274" s="77"/>
      <c r="D274" s="111" t="e">
        <f t="shared" ca="1" si="8"/>
        <v>#NUM!</v>
      </c>
      <c r="E274" s="145"/>
      <c r="F274" s="146" t="str">
        <f t="shared" ca="1" si="9"/>
        <v/>
      </c>
      <c r="G274" s="102"/>
      <c r="H274" s="102"/>
      <c r="I274" s="102"/>
      <c r="J274" s="102"/>
      <c r="K274" s="102"/>
      <c r="L274" s="148"/>
    </row>
    <row r="275" spans="2:12" ht="30" customHeight="1" x14ac:dyDescent="0.3">
      <c r="B275" s="78">
        <v>269</v>
      </c>
      <c r="C275" s="77"/>
      <c r="D275" s="111" t="e">
        <f t="shared" ca="1" si="8"/>
        <v>#NUM!</v>
      </c>
      <c r="E275" s="145"/>
      <c r="F275" s="146" t="str">
        <f t="shared" ca="1" si="9"/>
        <v/>
      </c>
      <c r="G275" s="102"/>
      <c r="H275" s="102"/>
      <c r="I275" s="102"/>
      <c r="J275" s="102"/>
      <c r="K275" s="102"/>
      <c r="L275" s="148"/>
    </row>
    <row r="276" spans="2:12" ht="30" customHeight="1" x14ac:dyDescent="0.3">
      <c r="B276" s="78">
        <v>270</v>
      </c>
      <c r="C276" s="77"/>
      <c r="D276" s="111" t="e">
        <f t="shared" ca="1" si="8"/>
        <v>#NUM!</v>
      </c>
      <c r="E276" s="145"/>
      <c r="F276" s="146" t="str">
        <f t="shared" ca="1" si="9"/>
        <v/>
      </c>
      <c r="G276" s="102"/>
      <c r="H276" s="102"/>
      <c r="I276" s="102"/>
      <c r="J276" s="102"/>
      <c r="K276" s="102"/>
      <c r="L276" s="148"/>
    </row>
    <row r="277" spans="2:12" ht="30" customHeight="1" x14ac:dyDescent="0.3">
      <c r="B277" s="78">
        <v>271</v>
      </c>
      <c r="C277" s="77"/>
      <c r="D277" s="111" t="e">
        <f t="shared" ca="1" si="8"/>
        <v>#NUM!</v>
      </c>
      <c r="E277" s="145"/>
      <c r="F277" s="146" t="str">
        <f t="shared" ca="1" si="9"/>
        <v/>
      </c>
      <c r="G277" s="102"/>
      <c r="H277" s="102"/>
      <c r="I277" s="102"/>
      <c r="J277" s="102"/>
      <c r="K277" s="102"/>
      <c r="L277" s="148"/>
    </row>
    <row r="278" spans="2:12" ht="30" customHeight="1" x14ac:dyDescent="0.3">
      <c r="B278" s="78">
        <v>272</v>
      </c>
      <c r="C278" s="77"/>
      <c r="D278" s="111" t="e">
        <f t="shared" ca="1" si="8"/>
        <v>#NUM!</v>
      </c>
      <c r="E278" s="145"/>
      <c r="F278" s="146" t="str">
        <f t="shared" ca="1" si="9"/>
        <v/>
      </c>
      <c r="G278" s="102"/>
      <c r="H278" s="102"/>
      <c r="I278" s="102"/>
      <c r="J278" s="102"/>
      <c r="K278" s="102"/>
      <c r="L278" s="148"/>
    </row>
    <row r="279" spans="2:12" ht="30" customHeight="1" x14ac:dyDescent="0.3">
      <c r="B279" s="78">
        <v>273</v>
      </c>
      <c r="C279" s="77"/>
      <c r="D279" s="111" t="e">
        <f t="shared" ca="1" si="8"/>
        <v>#NUM!</v>
      </c>
      <c r="E279" s="145"/>
      <c r="F279" s="146" t="str">
        <f t="shared" ca="1" si="9"/>
        <v/>
      </c>
      <c r="G279" s="102"/>
      <c r="H279" s="102"/>
      <c r="I279" s="102"/>
      <c r="J279" s="102"/>
      <c r="K279" s="102"/>
      <c r="L279" s="148"/>
    </row>
    <row r="280" spans="2:12" ht="30" customHeight="1" x14ac:dyDescent="0.3">
      <c r="B280" s="78">
        <v>274</v>
      </c>
      <c r="C280" s="77"/>
      <c r="D280" s="111" t="e">
        <f t="shared" ca="1" si="8"/>
        <v>#NUM!</v>
      </c>
      <c r="E280" s="145"/>
      <c r="F280" s="146" t="str">
        <f t="shared" ca="1" si="9"/>
        <v/>
      </c>
      <c r="G280" s="102"/>
      <c r="H280" s="102"/>
      <c r="I280" s="102"/>
      <c r="J280" s="102"/>
      <c r="K280" s="102"/>
      <c r="L280" s="148"/>
    </row>
    <row r="281" spans="2:12" ht="30" customHeight="1" x14ac:dyDescent="0.3">
      <c r="B281" s="78">
        <v>275</v>
      </c>
      <c r="C281" s="77"/>
      <c r="D281" s="111" t="e">
        <f t="shared" ca="1" si="8"/>
        <v>#NUM!</v>
      </c>
      <c r="E281" s="145"/>
      <c r="F281" s="146" t="str">
        <f t="shared" ca="1" si="9"/>
        <v/>
      </c>
      <c r="G281" s="102"/>
      <c r="H281" s="102"/>
      <c r="I281" s="102"/>
      <c r="J281" s="102"/>
      <c r="K281" s="102"/>
      <c r="L281" s="148"/>
    </row>
    <row r="282" spans="2:12" ht="30" customHeight="1" x14ac:dyDescent="0.3">
      <c r="B282" s="78">
        <v>276</v>
      </c>
      <c r="C282" s="77"/>
      <c r="D282" s="111" t="e">
        <f t="shared" ca="1" si="8"/>
        <v>#NUM!</v>
      </c>
      <c r="E282" s="145"/>
      <c r="F282" s="146" t="str">
        <f t="shared" ca="1" si="9"/>
        <v/>
      </c>
      <c r="G282" s="102"/>
      <c r="H282" s="102"/>
      <c r="I282" s="102"/>
      <c r="J282" s="102"/>
      <c r="K282" s="102"/>
      <c r="L282" s="148"/>
    </row>
    <row r="283" spans="2:12" ht="30" customHeight="1" x14ac:dyDescent="0.3">
      <c r="B283" s="78">
        <v>277</v>
      </c>
      <c r="C283" s="77"/>
      <c r="D283" s="111" t="e">
        <f t="shared" ca="1" si="8"/>
        <v>#NUM!</v>
      </c>
      <c r="E283" s="145"/>
      <c r="F283" s="146" t="str">
        <f t="shared" ca="1" si="9"/>
        <v/>
      </c>
      <c r="G283" s="102"/>
      <c r="H283" s="102"/>
      <c r="I283" s="102"/>
      <c r="J283" s="102"/>
      <c r="K283" s="102"/>
      <c r="L283" s="148"/>
    </row>
    <row r="284" spans="2:12" ht="30" customHeight="1" x14ac:dyDescent="0.3">
      <c r="B284" s="78">
        <v>278</v>
      </c>
      <c r="C284" s="77"/>
      <c r="D284" s="111" t="e">
        <f t="shared" ca="1" si="8"/>
        <v>#NUM!</v>
      </c>
      <c r="E284" s="145"/>
      <c r="F284" s="146" t="str">
        <f t="shared" ca="1" si="9"/>
        <v/>
      </c>
      <c r="G284" s="102"/>
      <c r="H284" s="102"/>
      <c r="I284" s="102"/>
      <c r="J284" s="102"/>
      <c r="K284" s="102"/>
      <c r="L284" s="148"/>
    </row>
    <row r="285" spans="2:12" ht="30" customHeight="1" x14ac:dyDescent="0.3">
      <c r="B285" s="78">
        <v>279</v>
      </c>
      <c r="C285" s="77"/>
      <c r="D285" s="111" t="e">
        <f t="shared" ca="1" si="8"/>
        <v>#NUM!</v>
      </c>
      <c r="E285" s="145"/>
      <c r="F285" s="146" t="str">
        <f t="shared" ca="1" si="9"/>
        <v/>
      </c>
      <c r="G285" s="102"/>
      <c r="H285" s="102"/>
      <c r="I285" s="102"/>
      <c r="J285" s="102"/>
      <c r="K285" s="102"/>
      <c r="L285" s="148"/>
    </row>
    <row r="286" spans="2:12" ht="30" customHeight="1" x14ac:dyDescent="0.3">
      <c r="B286" s="78">
        <v>280</v>
      </c>
      <c r="C286" s="77"/>
      <c r="D286" s="111" t="e">
        <f t="shared" ca="1" si="8"/>
        <v>#NUM!</v>
      </c>
      <c r="E286" s="145"/>
      <c r="F286" s="146" t="str">
        <f t="shared" ca="1" si="9"/>
        <v/>
      </c>
      <c r="G286" s="102"/>
      <c r="H286" s="102"/>
      <c r="I286" s="102"/>
      <c r="J286" s="102"/>
      <c r="K286" s="102"/>
      <c r="L286" s="148"/>
    </row>
    <row r="287" spans="2:12" ht="30" customHeight="1" x14ac:dyDescent="0.3">
      <c r="B287" s="78">
        <v>281</v>
      </c>
      <c r="C287" s="77"/>
      <c r="D287" s="111" t="e">
        <f t="shared" ca="1" si="8"/>
        <v>#NUM!</v>
      </c>
      <c r="E287" s="145"/>
      <c r="F287" s="146" t="str">
        <f t="shared" ca="1" si="9"/>
        <v/>
      </c>
      <c r="G287" s="102"/>
      <c r="H287" s="102"/>
      <c r="I287" s="102"/>
      <c r="J287" s="102"/>
      <c r="K287" s="102"/>
      <c r="L287" s="148"/>
    </row>
    <row r="288" spans="2:12" ht="30" customHeight="1" x14ac:dyDescent="0.3">
      <c r="B288" s="78">
        <v>282</v>
      </c>
      <c r="C288" s="77"/>
      <c r="D288" s="111" t="e">
        <f t="shared" ca="1" si="8"/>
        <v>#NUM!</v>
      </c>
      <c r="E288" s="145"/>
      <c r="F288" s="146" t="str">
        <f t="shared" ca="1" si="9"/>
        <v/>
      </c>
      <c r="G288" s="102"/>
      <c r="H288" s="102"/>
      <c r="I288" s="102"/>
      <c r="J288" s="102"/>
      <c r="K288" s="102"/>
      <c r="L288" s="148"/>
    </row>
    <row r="289" spans="2:12" ht="30" customHeight="1" x14ac:dyDescent="0.3">
      <c r="B289" s="78">
        <v>283</v>
      </c>
      <c r="C289" s="77"/>
      <c r="D289" s="111" t="e">
        <f t="shared" ca="1" si="8"/>
        <v>#NUM!</v>
      </c>
      <c r="E289" s="145"/>
      <c r="F289" s="146" t="str">
        <f t="shared" ca="1" si="9"/>
        <v/>
      </c>
      <c r="G289" s="102"/>
      <c r="H289" s="102"/>
      <c r="I289" s="102"/>
      <c r="J289" s="102"/>
      <c r="K289" s="102"/>
      <c r="L289" s="148"/>
    </row>
    <row r="290" spans="2:12" ht="30" customHeight="1" x14ac:dyDescent="0.3">
      <c r="B290" s="78">
        <v>284</v>
      </c>
      <c r="C290" s="77"/>
      <c r="D290" s="111" t="e">
        <f t="shared" ca="1" si="8"/>
        <v>#NUM!</v>
      </c>
      <c r="E290" s="145"/>
      <c r="F290" s="146" t="str">
        <f t="shared" ca="1" si="9"/>
        <v/>
      </c>
      <c r="G290" s="102"/>
      <c r="H290" s="102"/>
      <c r="I290" s="102"/>
      <c r="J290" s="102"/>
      <c r="K290" s="102"/>
      <c r="L290" s="148"/>
    </row>
    <row r="291" spans="2:12" ht="30" customHeight="1" x14ac:dyDescent="0.3">
      <c r="B291" s="78">
        <v>285</v>
      </c>
      <c r="C291" s="77"/>
      <c r="D291" s="111" t="e">
        <f t="shared" ca="1" si="8"/>
        <v>#NUM!</v>
      </c>
      <c r="E291" s="145"/>
      <c r="F291" s="146" t="str">
        <f t="shared" ca="1" si="9"/>
        <v/>
      </c>
      <c r="G291" s="102"/>
      <c r="H291" s="102"/>
      <c r="I291" s="102"/>
      <c r="J291" s="102"/>
      <c r="K291" s="102"/>
      <c r="L291" s="148"/>
    </row>
    <row r="292" spans="2:12" ht="30" customHeight="1" x14ac:dyDescent="0.3">
      <c r="B292" s="78">
        <v>286</v>
      </c>
      <c r="C292" s="77"/>
      <c r="D292" s="111" t="e">
        <f t="shared" ca="1" si="8"/>
        <v>#NUM!</v>
      </c>
      <c r="E292" s="145"/>
      <c r="F292" s="146" t="str">
        <f t="shared" ca="1" si="9"/>
        <v/>
      </c>
      <c r="G292" s="102"/>
      <c r="H292" s="102"/>
      <c r="I292" s="102"/>
      <c r="J292" s="102"/>
      <c r="K292" s="102"/>
      <c r="L292" s="148"/>
    </row>
    <row r="293" spans="2:12" ht="30" customHeight="1" x14ac:dyDescent="0.3">
      <c r="B293" s="78">
        <v>287</v>
      </c>
      <c r="C293" s="77"/>
      <c r="D293" s="111" t="e">
        <f t="shared" ca="1" si="8"/>
        <v>#NUM!</v>
      </c>
      <c r="E293" s="145"/>
      <c r="F293" s="146" t="str">
        <f t="shared" ca="1" si="9"/>
        <v/>
      </c>
      <c r="G293" s="102"/>
      <c r="H293" s="102"/>
      <c r="I293" s="102"/>
      <c r="J293" s="102"/>
      <c r="K293" s="102"/>
      <c r="L293" s="148"/>
    </row>
    <row r="294" spans="2:12" ht="30" customHeight="1" x14ac:dyDescent="0.3">
      <c r="B294" s="78">
        <v>288</v>
      </c>
      <c r="C294" s="77"/>
      <c r="D294" s="111" t="e">
        <f t="shared" ca="1" si="8"/>
        <v>#NUM!</v>
      </c>
      <c r="E294" s="145"/>
      <c r="F294" s="146" t="str">
        <f t="shared" ca="1" si="9"/>
        <v/>
      </c>
      <c r="G294" s="102"/>
      <c r="H294" s="102"/>
      <c r="I294" s="102"/>
      <c r="J294" s="102"/>
      <c r="K294" s="102"/>
      <c r="L294" s="148"/>
    </row>
    <row r="295" spans="2:12" ht="30" customHeight="1" x14ac:dyDescent="0.3">
      <c r="B295" s="78">
        <v>289</v>
      </c>
      <c r="C295" s="77"/>
      <c r="D295" s="111" t="e">
        <f t="shared" ca="1" si="8"/>
        <v>#NUM!</v>
      </c>
      <c r="E295" s="145"/>
      <c r="F295" s="146" t="str">
        <f t="shared" ca="1" si="9"/>
        <v/>
      </c>
      <c r="G295" s="102"/>
      <c r="H295" s="102"/>
      <c r="I295" s="102"/>
      <c r="J295" s="102"/>
      <c r="K295" s="102"/>
      <c r="L295" s="148"/>
    </row>
    <row r="296" spans="2:12" ht="30" customHeight="1" x14ac:dyDescent="0.3">
      <c r="B296" s="78">
        <v>290</v>
      </c>
      <c r="C296" s="77"/>
      <c r="D296" s="111" t="e">
        <f t="shared" ca="1" si="8"/>
        <v>#NUM!</v>
      </c>
      <c r="E296" s="145"/>
      <c r="F296" s="146" t="str">
        <f t="shared" ca="1" si="9"/>
        <v/>
      </c>
      <c r="G296" s="102"/>
      <c r="H296" s="102"/>
      <c r="I296" s="102"/>
      <c r="J296" s="102"/>
      <c r="K296" s="102"/>
      <c r="L296" s="148"/>
    </row>
    <row r="297" spans="2:12" ht="30" customHeight="1" x14ac:dyDescent="0.3">
      <c r="B297" s="78">
        <v>291</v>
      </c>
      <c r="C297" s="77"/>
      <c r="D297" s="111" t="e">
        <f t="shared" ca="1" si="8"/>
        <v>#NUM!</v>
      </c>
      <c r="E297" s="145"/>
      <c r="F297" s="146" t="str">
        <f t="shared" ca="1" si="9"/>
        <v/>
      </c>
      <c r="G297" s="102"/>
      <c r="H297" s="102"/>
      <c r="I297" s="102"/>
      <c r="J297" s="102"/>
      <c r="K297" s="102"/>
      <c r="L297" s="148"/>
    </row>
    <row r="298" spans="2:12" ht="30" customHeight="1" x14ac:dyDescent="0.3">
      <c r="B298" s="78">
        <v>292</v>
      </c>
      <c r="C298" s="77"/>
      <c r="D298" s="111" t="e">
        <f t="shared" ca="1" si="8"/>
        <v>#NUM!</v>
      </c>
      <c r="E298" s="145"/>
      <c r="F298" s="146" t="str">
        <f t="shared" ca="1" si="9"/>
        <v/>
      </c>
      <c r="G298" s="102"/>
      <c r="H298" s="102"/>
      <c r="I298" s="102"/>
      <c r="J298" s="102"/>
      <c r="K298" s="102"/>
      <c r="L298" s="148"/>
    </row>
    <row r="299" spans="2:12" ht="30" customHeight="1" x14ac:dyDescent="0.3">
      <c r="B299" s="78">
        <v>293</v>
      </c>
      <c r="C299" s="77"/>
      <c r="D299" s="111" t="e">
        <f t="shared" ca="1" si="8"/>
        <v>#NUM!</v>
      </c>
      <c r="E299" s="145"/>
      <c r="F299" s="146" t="str">
        <f t="shared" ca="1" si="9"/>
        <v/>
      </c>
      <c r="G299" s="102"/>
      <c r="H299" s="102"/>
      <c r="I299" s="102"/>
      <c r="J299" s="102"/>
      <c r="K299" s="102"/>
      <c r="L299" s="148"/>
    </row>
    <row r="300" spans="2:12" ht="30" customHeight="1" x14ac:dyDescent="0.3">
      <c r="B300" s="78">
        <v>294</v>
      </c>
      <c r="C300" s="77"/>
      <c r="D300" s="111" t="e">
        <f t="shared" ca="1" si="8"/>
        <v>#NUM!</v>
      </c>
      <c r="E300" s="145"/>
      <c r="F300" s="146" t="str">
        <f t="shared" ca="1" si="9"/>
        <v/>
      </c>
      <c r="G300" s="102"/>
      <c r="H300" s="102"/>
      <c r="I300" s="102"/>
      <c r="J300" s="102"/>
      <c r="K300" s="102"/>
      <c r="L300" s="148"/>
    </row>
    <row r="301" spans="2:12" ht="30" customHeight="1" x14ac:dyDescent="0.3">
      <c r="B301" s="78">
        <v>295</v>
      </c>
      <c r="C301" s="77"/>
      <c r="D301" s="111" t="e">
        <f t="shared" ca="1" si="8"/>
        <v>#NUM!</v>
      </c>
      <c r="E301" s="145"/>
      <c r="F301" s="146" t="str">
        <f t="shared" ca="1" si="9"/>
        <v/>
      </c>
      <c r="G301" s="102"/>
      <c r="H301" s="102"/>
      <c r="I301" s="102"/>
      <c r="J301" s="102"/>
      <c r="K301" s="102"/>
      <c r="L301" s="148"/>
    </row>
    <row r="302" spans="2:12" ht="30" customHeight="1" x14ac:dyDescent="0.3">
      <c r="B302" s="78">
        <v>296</v>
      </c>
      <c r="C302" s="77"/>
      <c r="D302" s="111" t="e">
        <f t="shared" ca="1" si="8"/>
        <v>#NUM!</v>
      </c>
      <c r="E302" s="145"/>
      <c r="F302" s="146" t="str">
        <f t="shared" ca="1" si="9"/>
        <v/>
      </c>
      <c r="G302" s="102"/>
      <c r="H302" s="102"/>
      <c r="I302" s="102"/>
      <c r="J302" s="102"/>
      <c r="K302" s="102"/>
      <c r="L302" s="148"/>
    </row>
    <row r="303" spans="2:12" ht="30" customHeight="1" x14ac:dyDescent="0.3">
      <c r="B303" s="78">
        <v>297</v>
      </c>
      <c r="C303" s="77"/>
      <c r="D303" s="111" t="e">
        <f t="shared" ca="1" si="8"/>
        <v>#NUM!</v>
      </c>
      <c r="E303" s="145"/>
      <c r="F303" s="146" t="str">
        <f t="shared" ca="1" si="9"/>
        <v/>
      </c>
      <c r="G303" s="102"/>
      <c r="H303" s="102"/>
      <c r="I303" s="102"/>
      <c r="J303" s="102"/>
      <c r="K303" s="102"/>
      <c r="L303" s="148"/>
    </row>
    <row r="304" spans="2:12" ht="30" customHeight="1" x14ac:dyDescent="0.3">
      <c r="B304" s="78">
        <v>298</v>
      </c>
      <c r="C304" s="77"/>
      <c r="D304" s="111" t="e">
        <f t="shared" ca="1" si="8"/>
        <v>#NUM!</v>
      </c>
      <c r="E304" s="145"/>
      <c r="F304" s="146" t="str">
        <f t="shared" ca="1" si="9"/>
        <v/>
      </c>
      <c r="G304" s="102"/>
      <c r="H304" s="102"/>
      <c r="I304" s="102"/>
      <c r="J304" s="102"/>
      <c r="K304" s="102"/>
      <c r="L304" s="148"/>
    </row>
    <row r="305" spans="2:12" ht="30" customHeight="1" x14ac:dyDescent="0.3">
      <c r="B305" s="78">
        <v>299</v>
      </c>
      <c r="C305" s="77"/>
      <c r="D305" s="111" t="e">
        <f t="shared" ca="1" si="8"/>
        <v>#NUM!</v>
      </c>
      <c r="E305" s="145"/>
      <c r="F305" s="146" t="str">
        <f t="shared" ca="1" si="9"/>
        <v/>
      </c>
      <c r="G305" s="102"/>
      <c r="H305" s="102"/>
      <c r="I305" s="102"/>
      <c r="J305" s="102"/>
      <c r="K305" s="102"/>
      <c r="L305" s="148"/>
    </row>
    <row r="306" spans="2:12" ht="30" customHeight="1" x14ac:dyDescent="0.3">
      <c r="B306" s="78">
        <v>300</v>
      </c>
      <c r="C306" s="77"/>
      <c r="D306" s="111" t="e">
        <f t="shared" ca="1" si="8"/>
        <v>#NUM!</v>
      </c>
      <c r="E306" s="145"/>
      <c r="F306" s="146" t="str">
        <f t="shared" ca="1" si="9"/>
        <v/>
      </c>
      <c r="G306" s="102"/>
      <c r="H306" s="102"/>
      <c r="I306" s="102"/>
      <c r="J306" s="102"/>
      <c r="K306" s="102"/>
      <c r="L306" s="148"/>
    </row>
    <row r="307" spans="2:12" ht="30" customHeight="1" x14ac:dyDescent="0.3">
      <c r="B307" s="78">
        <v>301</v>
      </c>
      <c r="C307" s="77"/>
      <c r="D307" s="111" t="e">
        <f t="shared" ca="1" si="8"/>
        <v>#NUM!</v>
      </c>
      <c r="E307" s="145"/>
      <c r="F307" s="146" t="str">
        <f t="shared" ca="1" si="9"/>
        <v/>
      </c>
      <c r="G307" s="102"/>
      <c r="H307" s="102"/>
      <c r="I307" s="102"/>
      <c r="J307" s="102"/>
      <c r="K307" s="102"/>
      <c r="L307" s="148"/>
    </row>
    <row r="308" spans="2:12" ht="30" customHeight="1" x14ac:dyDescent="0.3">
      <c r="B308" s="78">
        <v>302</v>
      </c>
      <c r="C308" s="77"/>
      <c r="D308" s="111" t="e">
        <f t="shared" ca="1" si="8"/>
        <v>#NUM!</v>
      </c>
      <c r="E308" s="145"/>
      <c r="F308" s="146" t="str">
        <f t="shared" ca="1" si="9"/>
        <v/>
      </c>
      <c r="G308" s="102"/>
      <c r="H308" s="102"/>
      <c r="I308" s="102"/>
      <c r="J308" s="102"/>
      <c r="K308" s="102"/>
      <c r="L308" s="148"/>
    </row>
    <row r="309" spans="2:12" ht="30" customHeight="1" x14ac:dyDescent="0.3">
      <c r="B309" s="78">
        <v>303</v>
      </c>
      <c r="C309" s="77"/>
      <c r="D309" s="111" t="e">
        <f t="shared" ca="1" si="8"/>
        <v>#NUM!</v>
      </c>
      <c r="E309" s="145"/>
      <c r="F309" s="146" t="str">
        <f t="shared" ca="1" si="9"/>
        <v/>
      </c>
      <c r="G309" s="102"/>
      <c r="H309" s="102"/>
      <c r="I309" s="102"/>
      <c r="J309" s="102"/>
      <c r="K309" s="102"/>
      <c r="L309" s="148"/>
    </row>
    <row r="310" spans="2:12" ht="30" customHeight="1" x14ac:dyDescent="0.3">
      <c r="B310" s="78">
        <v>304</v>
      </c>
      <c r="C310" s="77"/>
      <c r="D310" s="111" t="e">
        <f t="shared" ca="1" si="8"/>
        <v>#NUM!</v>
      </c>
      <c r="E310" s="145"/>
      <c r="F310" s="146" t="str">
        <f t="shared" ca="1" si="9"/>
        <v/>
      </c>
      <c r="G310" s="102"/>
      <c r="H310" s="102"/>
      <c r="I310" s="102"/>
      <c r="J310" s="102"/>
      <c r="K310" s="102"/>
      <c r="L310" s="148"/>
    </row>
    <row r="311" spans="2:12" ht="30" customHeight="1" x14ac:dyDescent="0.3">
      <c r="B311" s="78">
        <v>305</v>
      </c>
      <c r="C311" s="77"/>
      <c r="D311" s="111" t="e">
        <f t="shared" ca="1" si="8"/>
        <v>#NUM!</v>
      </c>
      <c r="E311" s="145"/>
      <c r="F311" s="146" t="str">
        <f t="shared" ca="1" si="9"/>
        <v/>
      </c>
      <c r="G311" s="102"/>
      <c r="H311" s="102"/>
      <c r="I311" s="102"/>
      <c r="J311" s="102"/>
      <c r="K311" s="102"/>
      <c r="L311" s="148"/>
    </row>
    <row r="312" spans="2:12" ht="30" customHeight="1" x14ac:dyDescent="0.3">
      <c r="B312" s="78">
        <v>306</v>
      </c>
      <c r="C312" s="77"/>
      <c r="D312" s="111" t="e">
        <f t="shared" ca="1" si="8"/>
        <v>#NUM!</v>
      </c>
      <c r="E312" s="145"/>
      <c r="F312" s="146" t="str">
        <f t="shared" ca="1" si="9"/>
        <v/>
      </c>
      <c r="G312" s="102"/>
      <c r="H312" s="102"/>
      <c r="I312" s="102"/>
      <c r="J312" s="102"/>
      <c r="K312" s="102"/>
      <c r="L312" s="148"/>
    </row>
    <row r="313" spans="2:12" ht="30" customHeight="1" x14ac:dyDescent="0.3">
      <c r="B313" s="78">
        <v>307</v>
      </c>
      <c r="C313" s="77"/>
      <c r="D313" s="111" t="e">
        <f t="shared" ca="1" si="8"/>
        <v>#NUM!</v>
      </c>
      <c r="E313" s="145"/>
      <c r="F313" s="146" t="str">
        <f t="shared" ca="1" si="9"/>
        <v/>
      </c>
      <c r="G313" s="102"/>
      <c r="H313" s="102"/>
      <c r="I313" s="102"/>
      <c r="J313" s="102"/>
      <c r="K313" s="102"/>
      <c r="L313" s="148"/>
    </row>
    <row r="314" spans="2:12" ht="30" customHeight="1" x14ac:dyDescent="0.3">
      <c r="B314" s="78">
        <v>308</v>
      </c>
      <c r="C314" s="77"/>
      <c r="D314" s="111" t="e">
        <f t="shared" ca="1" si="8"/>
        <v>#NUM!</v>
      </c>
      <c r="E314" s="145"/>
      <c r="F314" s="146" t="str">
        <f t="shared" ca="1" si="9"/>
        <v/>
      </c>
      <c r="G314" s="102"/>
      <c r="H314" s="102"/>
      <c r="I314" s="102"/>
      <c r="J314" s="102"/>
      <c r="K314" s="102"/>
      <c r="L314" s="148"/>
    </row>
    <row r="315" spans="2:12" ht="30" customHeight="1" x14ac:dyDescent="0.3">
      <c r="B315" s="78">
        <v>309</v>
      </c>
      <c r="C315" s="77"/>
      <c r="D315" s="111" t="e">
        <f t="shared" ca="1" si="8"/>
        <v>#NUM!</v>
      </c>
      <c r="E315" s="145"/>
      <c r="F315" s="146" t="str">
        <f t="shared" ca="1" si="9"/>
        <v/>
      </c>
      <c r="G315" s="102"/>
      <c r="H315" s="102"/>
      <c r="I315" s="102"/>
      <c r="J315" s="102"/>
      <c r="K315" s="102"/>
      <c r="L315" s="148"/>
    </row>
    <row r="316" spans="2:12" ht="30" customHeight="1" x14ac:dyDescent="0.3">
      <c r="B316" s="78">
        <v>310</v>
      </c>
      <c r="C316" s="77"/>
      <c r="D316" s="111" t="e">
        <f t="shared" ca="1" si="8"/>
        <v>#NUM!</v>
      </c>
      <c r="E316" s="145"/>
      <c r="F316" s="146" t="str">
        <f t="shared" ca="1" si="9"/>
        <v/>
      </c>
      <c r="G316" s="102"/>
      <c r="H316" s="102"/>
      <c r="I316" s="102"/>
      <c r="J316" s="102"/>
      <c r="K316" s="102"/>
      <c r="L316" s="148"/>
    </row>
    <row r="317" spans="2:12" ht="30" customHeight="1" x14ac:dyDescent="0.3">
      <c r="B317" s="78">
        <v>311</v>
      </c>
      <c r="C317" s="77"/>
      <c r="D317" s="111" t="e">
        <f t="shared" ca="1" si="8"/>
        <v>#NUM!</v>
      </c>
      <c r="E317" s="145"/>
      <c r="F317" s="146" t="str">
        <f t="shared" ca="1" si="9"/>
        <v/>
      </c>
      <c r="G317" s="102"/>
      <c r="H317" s="102"/>
      <c r="I317" s="102"/>
      <c r="J317" s="102"/>
      <c r="K317" s="102"/>
      <c r="L317" s="148"/>
    </row>
    <row r="318" spans="2:12" ht="30" customHeight="1" x14ac:dyDescent="0.3">
      <c r="B318" s="78">
        <v>312</v>
      </c>
      <c r="C318" s="77"/>
      <c r="D318" s="111" t="e">
        <f t="shared" ca="1" si="8"/>
        <v>#NUM!</v>
      </c>
      <c r="E318" s="145"/>
      <c r="F318" s="146" t="str">
        <f t="shared" ca="1" si="9"/>
        <v/>
      </c>
      <c r="G318" s="102"/>
      <c r="H318" s="102"/>
      <c r="I318" s="102"/>
      <c r="J318" s="102"/>
      <c r="K318" s="102"/>
      <c r="L318" s="148"/>
    </row>
    <row r="319" spans="2:12" ht="30" customHeight="1" x14ac:dyDescent="0.3">
      <c r="B319" s="78">
        <v>313</v>
      </c>
      <c r="C319" s="77"/>
      <c r="D319" s="111" t="e">
        <f t="shared" ca="1" si="8"/>
        <v>#NUM!</v>
      </c>
      <c r="E319" s="145"/>
      <c r="F319" s="146" t="str">
        <f t="shared" ca="1" si="9"/>
        <v/>
      </c>
      <c r="G319" s="102"/>
      <c r="H319" s="102"/>
      <c r="I319" s="102"/>
      <c r="J319" s="102"/>
      <c r="K319" s="102"/>
      <c r="L319" s="148"/>
    </row>
    <row r="320" spans="2:12" ht="30" customHeight="1" x14ac:dyDescent="0.3">
      <c r="B320" s="78">
        <v>314</v>
      </c>
      <c r="C320" s="77"/>
      <c r="D320" s="111" t="e">
        <f t="shared" ca="1" si="8"/>
        <v>#NUM!</v>
      </c>
      <c r="E320" s="145"/>
      <c r="F320" s="146" t="str">
        <f t="shared" ca="1" si="9"/>
        <v/>
      </c>
      <c r="G320" s="102"/>
      <c r="H320" s="102"/>
      <c r="I320" s="102"/>
      <c r="J320" s="102"/>
      <c r="K320" s="102"/>
      <c r="L320" s="148"/>
    </row>
    <row r="321" spans="2:12" ht="30" customHeight="1" x14ac:dyDescent="0.3">
      <c r="B321" s="78">
        <v>315</v>
      </c>
      <c r="C321" s="77"/>
      <c r="D321" s="111" t="e">
        <f t="shared" ca="1" si="8"/>
        <v>#NUM!</v>
      </c>
      <c r="E321" s="145"/>
      <c r="F321" s="146" t="str">
        <f t="shared" ca="1" si="9"/>
        <v/>
      </c>
      <c r="G321" s="102"/>
      <c r="H321" s="102"/>
      <c r="I321" s="102"/>
      <c r="J321" s="102"/>
      <c r="K321" s="102"/>
      <c r="L321" s="148"/>
    </row>
    <row r="322" spans="2:12" ht="30" customHeight="1" x14ac:dyDescent="0.3">
      <c r="B322" s="78">
        <v>316</v>
      </c>
      <c r="C322" s="77"/>
      <c r="D322" s="111" t="e">
        <f t="shared" ca="1" si="8"/>
        <v>#NUM!</v>
      </c>
      <c r="E322" s="145"/>
      <c r="F322" s="146" t="str">
        <f t="shared" ca="1" si="9"/>
        <v/>
      </c>
      <c r="G322" s="102"/>
      <c r="H322" s="102"/>
      <c r="I322" s="102"/>
      <c r="J322" s="102"/>
      <c r="K322" s="102"/>
      <c r="L322" s="148"/>
    </row>
    <row r="323" spans="2:12" ht="30" customHeight="1" x14ac:dyDescent="0.3">
      <c r="B323" s="78">
        <v>317</v>
      </c>
      <c r="C323" s="77"/>
      <c r="D323" s="111" t="e">
        <f t="shared" ca="1" si="8"/>
        <v>#NUM!</v>
      </c>
      <c r="E323" s="145"/>
      <c r="F323" s="146" t="str">
        <f t="shared" ca="1" si="9"/>
        <v/>
      </c>
      <c r="G323" s="102"/>
      <c r="H323" s="102"/>
      <c r="I323" s="102"/>
      <c r="J323" s="102"/>
      <c r="K323" s="102"/>
      <c r="L323" s="148"/>
    </row>
    <row r="324" spans="2:12" ht="30" customHeight="1" x14ac:dyDescent="0.3">
      <c r="B324" s="78">
        <v>318</v>
      </c>
      <c r="C324" s="77"/>
      <c r="D324" s="111" t="e">
        <f t="shared" ca="1" si="8"/>
        <v>#NUM!</v>
      </c>
      <c r="E324" s="145"/>
      <c r="F324" s="146" t="str">
        <f t="shared" ca="1" si="9"/>
        <v/>
      </c>
      <c r="G324" s="102"/>
      <c r="H324" s="102"/>
      <c r="I324" s="102"/>
      <c r="J324" s="102"/>
      <c r="K324" s="102"/>
      <c r="L324" s="148"/>
    </row>
    <row r="325" spans="2:12" ht="30" customHeight="1" x14ac:dyDescent="0.3">
      <c r="B325" s="78">
        <v>319</v>
      </c>
      <c r="C325" s="77"/>
      <c r="D325" s="111" t="e">
        <f t="shared" ca="1" si="8"/>
        <v>#NUM!</v>
      </c>
      <c r="E325" s="145"/>
      <c r="F325" s="146" t="str">
        <f t="shared" ca="1" si="9"/>
        <v/>
      </c>
      <c r="G325" s="102"/>
      <c r="H325" s="102"/>
      <c r="I325" s="102"/>
      <c r="J325" s="102"/>
      <c r="K325" s="102"/>
      <c r="L325" s="148"/>
    </row>
    <row r="326" spans="2:12" ht="30" customHeight="1" x14ac:dyDescent="0.3">
      <c r="B326" s="78">
        <v>320</v>
      </c>
      <c r="C326" s="77"/>
      <c r="D326" s="111" t="e">
        <f t="shared" ca="1" si="8"/>
        <v>#NUM!</v>
      </c>
      <c r="E326" s="145"/>
      <c r="F326" s="146" t="str">
        <f t="shared" ca="1" si="9"/>
        <v/>
      </c>
      <c r="G326" s="102"/>
      <c r="H326" s="102"/>
      <c r="I326" s="102"/>
      <c r="J326" s="102"/>
      <c r="K326" s="102"/>
      <c r="L326" s="148"/>
    </row>
    <row r="327" spans="2:12" ht="30" customHeight="1" x14ac:dyDescent="0.3">
      <c r="B327" s="78">
        <v>321</v>
      </c>
      <c r="C327" s="77"/>
      <c r="D327" s="111" t="e">
        <f t="shared" ref="D327:D390" ca="1" si="10">DATEDIF(TODAY(),C327,"D")</f>
        <v>#NUM!</v>
      </c>
      <c r="E327" s="145"/>
      <c r="F327" s="146" t="str">
        <f t="shared" ref="F327:F390" ca="1" si="11">IF(C327&lt;&gt;"",IF(C327&gt;=TODAY(),IF(C327=TODAY(),"É hoje!",CONCATENATE(D327,IF(D327=1," dia"," dias"))),"-"),"")</f>
        <v/>
      </c>
      <c r="G327" s="102"/>
      <c r="H327" s="102"/>
      <c r="I327" s="102"/>
      <c r="J327" s="102"/>
      <c r="K327" s="102"/>
      <c r="L327" s="148"/>
    </row>
    <row r="328" spans="2:12" ht="30" customHeight="1" x14ac:dyDescent="0.3">
      <c r="B328" s="78">
        <v>322</v>
      </c>
      <c r="C328" s="77"/>
      <c r="D328" s="111" t="e">
        <f t="shared" ca="1" si="10"/>
        <v>#NUM!</v>
      </c>
      <c r="E328" s="145"/>
      <c r="F328" s="146" t="str">
        <f t="shared" ca="1" si="11"/>
        <v/>
      </c>
      <c r="G328" s="102"/>
      <c r="H328" s="102"/>
      <c r="I328" s="102"/>
      <c r="J328" s="102"/>
      <c r="K328" s="102"/>
      <c r="L328" s="148"/>
    </row>
    <row r="329" spans="2:12" ht="30" customHeight="1" x14ac:dyDescent="0.3">
      <c r="B329" s="78">
        <v>323</v>
      </c>
      <c r="C329" s="77"/>
      <c r="D329" s="111" t="e">
        <f t="shared" ca="1" si="10"/>
        <v>#NUM!</v>
      </c>
      <c r="E329" s="145"/>
      <c r="F329" s="146" t="str">
        <f t="shared" ca="1" si="11"/>
        <v/>
      </c>
      <c r="G329" s="102"/>
      <c r="H329" s="102"/>
      <c r="I329" s="102"/>
      <c r="J329" s="102"/>
      <c r="K329" s="102"/>
      <c r="L329" s="148"/>
    </row>
    <row r="330" spans="2:12" ht="30" customHeight="1" x14ac:dyDescent="0.3">
      <c r="B330" s="78">
        <v>324</v>
      </c>
      <c r="C330" s="77"/>
      <c r="D330" s="111" t="e">
        <f t="shared" ca="1" si="10"/>
        <v>#NUM!</v>
      </c>
      <c r="E330" s="145"/>
      <c r="F330" s="146" t="str">
        <f t="shared" ca="1" si="11"/>
        <v/>
      </c>
      <c r="G330" s="102"/>
      <c r="H330" s="102"/>
      <c r="I330" s="102"/>
      <c r="J330" s="102"/>
      <c r="K330" s="102"/>
      <c r="L330" s="148"/>
    </row>
    <row r="331" spans="2:12" ht="30" customHeight="1" x14ac:dyDescent="0.3">
      <c r="B331" s="78">
        <v>325</v>
      </c>
      <c r="C331" s="77"/>
      <c r="D331" s="111" t="e">
        <f t="shared" ca="1" si="10"/>
        <v>#NUM!</v>
      </c>
      <c r="E331" s="145"/>
      <c r="F331" s="146" t="str">
        <f t="shared" ca="1" si="11"/>
        <v/>
      </c>
      <c r="G331" s="102"/>
      <c r="H331" s="102"/>
      <c r="I331" s="102"/>
      <c r="J331" s="102"/>
      <c r="K331" s="102"/>
      <c r="L331" s="148"/>
    </row>
    <row r="332" spans="2:12" ht="30" customHeight="1" x14ac:dyDescent="0.3">
      <c r="B332" s="78">
        <v>326</v>
      </c>
      <c r="C332" s="77"/>
      <c r="D332" s="111" t="e">
        <f t="shared" ca="1" si="10"/>
        <v>#NUM!</v>
      </c>
      <c r="E332" s="145"/>
      <c r="F332" s="146" t="str">
        <f t="shared" ca="1" si="11"/>
        <v/>
      </c>
      <c r="G332" s="102"/>
      <c r="H332" s="102"/>
      <c r="I332" s="102"/>
      <c r="J332" s="102"/>
      <c r="K332" s="102"/>
      <c r="L332" s="148"/>
    </row>
    <row r="333" spans="2:12" ht="30" customHeight="1" x14ac:dyDescent="0.3">
      <c r="B333" s="78">
        <v>327</v>
      </c>
      <c r="C333" s="77"/>
      <c r="D333" s="111" t="e">
        <f t="shared" ca="1" si="10"/>
        <v>#NUM!</v>
      </c>
      <c r="E333" s="145"/>
      <c r="F333" s="146" t="str">
        <f t="shared" ca="1" si="11"/>
        <v/>
      </c>
      <c r="G333" s="102"/>
      <c r="H333" s="102"/>
      <c r="I333" s="102"/>
      <c r="J333" s="102"/>
      <c r="K333" s="102"/>
      <c r="L333" s="148"/>
    </row>
    <row r="334" spans="2:12" ht="30" customHeight="1" x14ac:dyDescent="0.3">
      <c r="B334" s="78">
        <v>328</v>
      </c>
      <c r="C334" s="77"/>
      <c r="D334" s="111" t="e">
        <f t="shared" ca="1" si="10"/>
        <v>#NUM!</v>
      </c>
      <c r="E334" s="145"/>
      <c r="F334" s="146" t="str">
        <f t="shared" ca="1" si="11"/>
        <v/>
      </c>
      <c r="G334" s="102"/>
      <c r="H334" s="102"/>
      <c r="I334" s="102"/>
      <c r="J334" s="102"/>
      <c r="K334" s="102"/>
      <c r="L334" s="148"/>
    </row>
    <row r="335" spans="2:12" ht="30" customHeight="1" x14ac:dyDescent="0.3">
      <c r="B335" s="78">
        <v>329</v>
      </c>
      <c r="C335" s="77"/>
      <c r="D335" s="111" t="e">
        <f t="shared" ca="1" si="10"/>
        <v>#NUM!</v>
      </c>
      <c r="E335" s="145"/>
      <c r="F335" s="146" t="str">
        <f t="shared" ca="1" si="11"/>
        <v/>
      </c>
      <c r="G335" s="102"/>
      <c r="H335" s="102"/>
      <c r="I335" s="102"/>
      <c r="J335" s="102"/>
      <c r="K335" s="102"/>
      <c r="L335" s="148"/>
    </row>
    <row r="336" spans="2:12" ht="30" customHeight="1" x14ac:dyDescent="0.3">
      <c r="B336" s="78">
        <v>330</v>
      </c>
      <c r="C336" s="77"/>
      <c r="D336" s="111" t="e">
        <f t="shared" ca="1" si="10"/>
        <v>#NUM!</v>
      </c>
      <c r="E336" s="145"/>
      <c r="F336" s="146" t="str">
        <f t="shared" ca="1" si="11"/>
        <v/>
      </c>
      <c r="G336" s="102"/>
      <c r="H336" s="102"/>
      <c r="I336" s="102"/>
      <c r="J336" s="102"/>
      <c r="K336" s="102"/>
      <c r="L336" s="148"/>
    </row>
    <row r="337" spans="2:12" ht="30" customHeight="1" x14ac:dyDescent="0.3">
      <c r="B337" s="78">
        <v>331</v>
      </c>
      <c r="C337" s="77"/>
      <c r="D337" s="111" t="e">
        <f t="shared" ca="1" si="10"/>
        <v>#NUM!</v>
      </c>
      <c r="E337" s="145"/>
      <c r="F337" s="146" t="str">
        <f t="shared" ca="1" si="11"/>
        <v/>
      </c>
      <c r="G337" s="102"/>
      <c r="H337" s="102"/>
      <c r="I337" s="102"/>
      <c r="J337" s="102"/>
      <c r="K337" s="102"/>
      <c r="L337" s="148"/>
    </row>
    <row r="338" spans="2:12" ht="30" customHeight="1" x14ac:dyDescent="0.3">
      <c r="B338" s="78">
        <v>332</v>
      </c>
      <c r="C338" s="77"/>
      <c r="D338" s="111" t="e">
        <f t="shared" ca="1" si="10"/>
        <v>#NUM!</v>
      </c>
      <c r="E338" s="145"/>
      <c r="F338" s="146" t="str">
        <f t="shared" ca="1" si="11"/>
        <v/>
      </c>
      <c r="G338" s="102"/>
      <c r="H338" s="102"/>
      <c r="I338" s="102"/>
      <c r="J338" s="102"/>
      <c r="K338" s="102"/>
      <c r="L338" s="148"/>
    </row>
    <row r="339" spans="2:12" ht="30" customHeight="1" x14ac:dyDescent="0.3">
      <c r="B339" s="78">
        <v>333</v>
      </c>
      <c r="C339" s="77"/>
      <c r="D339" s="111" t="e">
        <f t="shared" ca="1" si="10"/>
        <v>#NUM!</v>
      </c>
      <c r="E339" s="145"/>
      <c r="F339" s="146" t="str">
        <f t="shared" ca="1" si="11"/>
        <v/>
      </c>
      <c r="G339" s="102"/>
      <c r="H339" s="102"/>
      <c r="I339" s="102"/>
      <c r="J339" s="102"/>
      <c r="K339" s="102"/>
      <c r="L339" s="148"/>
    </row>
    <row r="340" spans="2:12" ht="30" customHeight="1" x14ac:dyDescent="0.3">
      <c r="B340" s="78">
        <v>334</v>
      </c>
      <c r="C340" s="77"/>
      <c r="D340" s="111" t="e">
        <f t="shared" ca="1" si="10"/>
        <v>#NUM!</v>
      </c>
      <c r="E340" s="145"/>
      <c r="F340" s="146" t="str">
        <f t="shared" ca="1" si="11"/>
        <v/>
      </c>
      <c r="G340" s="102"/>
      <c r="H340" s="102"/>
      <c r="I340" s="102"/>
      <c r="J340" s="102"/>
      <c r="K340" s="102"/>
      <c r="L340" s="148"/>
    </row>
    <row r="341" spans="2:12" ht="30" customHeight="1" x14ac:dyDescent="0.3">
      <c r="B341" s="78">
        <v>335</v>
      </c>
      <c r="C341" s="77"/>
      <c r="D341" s="111" t="e">
        <f t="shared" ca="1" si="10"/>
        <v>#NUM!</v>
      </c>
      <c r="E341" s="145"/>
      <c r="F341" s="146" t="str">
        <f t="shared" ca="1" si="11"/>
        <v/>
      </c>
      <c r="G341" s="102"/>
      <c r="H341" s="102"/>
      <c r="I341" s="102"/>
      <c r="J341" s="102"/>
      <c r="K341" s="102"/>
      <c r="L341" s="148"/>
    </row>
    <row r="342" spans="2:12" ht="30" customHeight="1" x14ac:dyDescent="0.3">
      <c r="B342" s="78">
        <v>336</v>
      </c>
      <c r="C342" s="77"/>
      <c r="D342" s="111" t="e">
        <f t="shared" ca="1" si="10"/>
        <v>#NUM!</v>
      </c>
      <c r="E342" s="145"/>
      <c r="F342" s="146" t="str">
        <f t="shared" ca="1" si="11"/>
        <v/>
      </c>
      <c r="G342" s="102"/>
      <c r="H342" s="102"/>
      <c r="I342" s="102"/>
      <c r="J342" s="102"/>
      <c r="K342" s="102"/>
      <c r="L342" s="148"/>
    </row>
    <row r="343" spans="2:12" ht="30" customHeight="1" x14ac:dyDescent="0.3">
      <c r="B343" s="78">
        <v>337</v>
      </c>
      <c r="C343" s="77"/>
      <c r="D343" s="111" t="e">
        <f t="shared" ca="1" si="10"/>
        <v>#NUM!</v>
      </c>
      <c r="E343" s="145"/>
      <c r="F343" s="146" t="str">
        <f t="shared" ca="1" si="11"/>
        <v/>
      </c>
      <c r="G343" s="102"/>
      <c r="H343" s="102"/>
      <c r="I343" s="102"/>
      <c r="J343" s="102"/>
      <c r="K343" s="102"/>
      <c r="L343" s="148"/>
    </row>
    <row r="344" spans="2:12" ht="30" customHeight="1" x14ac:dyDescent="0.3">
      <c r="B344" s="78">
        <v>338</v>
      </c>
      <c r="C344" s="77"/>
      <c r="D344" s="111" t="e">
        <f t="shared" ca="1" si="10"/>
        <v>#NUM!</v>
      </c>
      <c r="E344" s="145"/>
      <c r="F344" s="146" t="str">
        <f t="shared" ca="1" si="11"/>
        <v/>
      </c>
      <c r="G344" s="102"/>
      <c r="H344" s="102"/>
      <c r="I344" s="102"/>
      <c r="J344" s="102"/>
      <c r="K344" s="102"/>
      <c r="L344" s="148"/>
    </row>
    <row r="345" spans="2:12" ht="30" customHeight="1" x14ac:dyDescent="0.3">
      <c r="B345" s="78">
        <v>339</v>
      </c>
      <c r="C345" s="77"/>
      <c r="D345" s="111" t="e">
        <f t="shared" ca="1" si="10"/>
        <v>#NUM!</v>
      </c>
      <c r="E345" s="145"/>
      <c r="F345" s="146" t="str">
        <f t="shared" ca="1" si="11"/>
        <v/>
      </c>
      <c r="G345" s="102"/>
      <c r="H345" s="102"/>
      <c r="I345" s="102"/>
      <c r="J345" s="102"/>
      <c r="K345" s="102"/>
      <c r="L345" s="148"/>
    </row>
    <row r="346" spans="2:12" ht="30" customHeight="1" x14ac:dyDescent="0.3">
      <c r="B346" s="78">
        <v>340</v>
      </c>
      <c r="C346" s="77"/>
      <c r="D346" s="111" t="e">
        <f t="shared" ca="1" si="10"/>
        <v>#NUM!</v>
      </c>
      <c r="E346" s="145"/>
      <c r="F346" s="146" t="str">
        <f t="shared" ca="1" si="11"/>
        <v/>
      </c>
      <c r="G346" s="102"/>
      <c r="H346" s="102"/>
      <c r="I346" s="102"/>
      <c r="J346" s="102"/>
      <c r="K346" s="102"/>
      <c r="L346" s="148"/>
    </row>
    <row r="347" spans="2:12" ht="30" customHeight="1" x14ac:dyDescent="0.3">
      <c r="B347" s="78">
        <v>341</v>
      </c>
      <c r="C347" s="77"/>
      <c r="D347" s="111" t="e">
        <f t="shared" ca="1" si="10"/>
        <v>#NUM!</v>
      </c>
      <c r="E347" s="145"/>
      <c r="F347" s="146" t="str">
        <f t="shared" ca="1" si="11"/>
        <v/>
      </c>
      <c r="G347" s="102"/>
      <c r="H347" s="102"/>
      <c r="I347" s="102"/>
      <c r="J347" s="102"/>
      <c r="K347" s="102"/>
      <c r="L347" s="148"/>
    </row>
    <row r="348" spans="2:12" ht="30" customHeight="1" x14ac:dyDescent="0.3">
      <c r="B348" s="78">
        <v>342</v>
      </c>
      <c r="C348" s="77"/>
      <c r="D348" s="111" t="e">
        <f t="shared" ca="1" si="10"/>
        <v>#NUM!</v>
      </c>
      <c r="E348" s="145"/>
      <c r="F348" s="146" t="str">
        <f t="shared" ca="1" si="11"/>
        <v/>
      </c>
      <c r="G348" s="102"/>
      <c r="H348" s="102"/>
      <c r="I348" s="102"/>
      <c r="J348" s="102"/>
      <c r="K348" s="102"/>
      <c r="L348" s="148"/>
    </row>
    <row r="349" spans="2:12" ht="30" customHeight="1" x14ac:dyDescent="0.3">
      <c r="B349" s="78">
        <v>343</v>
      </c>
      <c r="C349" s="77"/>
      <c r="D349" s="111" t="e">
        <f t="shared" ca="1" si="10"/>
        <v>#NUM!</v>
      </c>
      <c r="E349" s="145"/>
      <c r="F349" s="146" t="str">
        <f t="shared" ca="1" si="11"/>
        <v/>
      </c>
      <c r="G349" s="102"/>
      <c r="H349" s="102"/>
      <c r="I349" s="102"/>
      <c r="J349" s="102"/>
      <c r="K349" s="102"/>
      <c r="L349" s="148"/>
    </row>
    <row r="350" spans="2:12" ht="30" customHeight="1" x14ac:dyDescent="0.3">
      <c r="B350" s="78">
        <v>344</v>
      </c>
      <c r="C350" s="77"/>
      <c r="D350" s="111" t="e">
        <f t="shared" ca="1" si="10"/>
        <v>#NUM!</v>
      </c>
      <c r="E350" s="145"/>
      <c r="F350" s="146" t="str">
        <f t="shared" ca="1" si="11"/>
        <v/>
      </c>
      <c r="G350" s="102"/>
      <c r="H350" s="102"/>
      <c r="I350" s="102"/>
      <c r="J350" s="102"/>
      <c r="K350" s="102"/>
      <c r="L350" s="148"/>
    </row>
    <row r="351" spans="2:12" ht="30" customHeight="1" x14ac:dyDescent="0.3">
      <c r="B351" s="78">
        <v>345</v>
      </c>
      <c r="C351" s="77"/>
      <c r="D351" s="111" t="e">
        <f t="shared" ca="1" si="10"/>
        <v>#NUM!</v>
      </c>
      <c r="E351" s="145"/>
      <c r="F351" s="146" t="str">
        <f t="shared" ca="1" si="11"/>
        <v/>
      </c>
      <c r="G351" s="102"/>
      <c r="H351" s="102"/>
      <c r="I351" s="102"/>
      <c r="J351" s="102"/>
      <c r="K351" s="102"/>
      <c r="L351" s="148"/>
    </row>
    <row r="352" spans="2:12" ht="30" customHeight="1" x14ac:dyDescent="0.3">
      <c r="B352" s="78">
        <v>346</v>
      </c>
      <c r="C352" s="77"/>
      <c r="D352" s="111" t="e">
        <f t="shared" ca="1" si="10"/>
        <v>#NUM!</v>
      </c>
      <c r="E352" s="145"/>
      <c r="F352" s="146" t="str">
        <f t="shared" ca="1" si="11"/>
        <v/>
      </c>
      <c r="G352" s="102"/>
      <c r="H352" s="102"/>
      <c r="I352" s="102"/>
      <c r="J352" s="102"/>
      <c r="K352" s="102"/>
      <c r="L352" s="148"/>
    </row>
    <row r="353" spans="2:12" ht="30" customHeight="1" x14ac:dyDescent="0.3">
      <c r="B353" s="78">
        <v>347</v>
      </c>
      <c r="C353" s="77"/>
      <c r="D353" s="111" t="e">
        <f t="shared" ca="1" si="10"/>
        <v>#NUM!</v>
      </c>
      <c r="E353" s="145"/>
      <c r="F353" s="146" t="str">
        <f t="shared" ca="1" si="11"/>
        <v/>
      </c>
      <c r="G353" s="102"/>
      <c r="H353" s="102"/>
      <c r="I353" s="102"/>
      <c r="J353" s="102"/>
      <c r="K353" s="102"/>
      <c r="L353" s="148"/>
    </row>
    <row r="354" spans="2:12" ht="30" customHeight="1" x14ac:dyDescent="0.3">
      <c r="B354" s="78">
        <v>348</v>
      </c>
      <c r="C354" s="77"/>
      <c r="D354" s="111" t="e">
        <f t="shared" ca="1" si="10"/>
        <v>#NUM!</v>
      </c>
      <c r="E354" s="145"/>
      <c r="F354" s="146" t="str">
        <f t="shared" ca="1" si="11"/>
        <v/>
      </c>
      <c r="G354" s="102"/>
      <c r="H354" s="102"/>
      <c r="I354" s="102"/>
      <c r="J354" s="102"/>
      <c r="K354" s="102"/>
      <c r="L354" s="148"/>
    </row>
    <row r="355" spans="2:12" ht="30" customHeight="1" x14ac:dyDescent="0.3">
      <c r="B355" s="78">
        <v>349</v>
      </c>
      <c r="C355" s="77"/>
      <c r="D355" s="111" t="e">
        <f t="shared" ca="1" si="10"/>
        <v>#NUM!</v>
      </c>
      <c r="E355" s="145"/>
      <c r="F355" s="146" t="str">
        <f t="shared" ca="1" si="11"/>
        <v/>
      </c>
      <c r="G355" s="102"/>
      <c r="H355" s="102"/>
      <c r="I355" s="102"/>
      <c r="J355" s="102"/>
      <c r="K355" s="102"/>
      <c r="L355" s="148"/>
    </row>
    <row r="356" spans="2:12" ht="30" customHeight="1" x14ac:dyDescent="0.3">
      <c r="B356" s="78">
        <v>350</v>
      </c>
      <c r="C356" s="77"/>
      <c r="D356" s="111" t="e">
        <f t="shared" ca="1" si="10"/>
        <v>#NUM!</v>
      </c>
      <c r="E356" s="145"/>
      <c r="F356" s="146" t="str">
        <f t="shared" ca="1" si="11"/>
        <v/>
      </c>
      <c r="G356" s="102"/>
      <c r="H356" s="102"/>
      <c r="I356" s="102"/>
      <c r="J356" s="102"/>
      <c r="K356" s="102"/>
      <c r="L356" s="148"/>
    </row>
    <row r="357" spans="2:12" ht="30" customHeight="1" x14ac:dyDescent="0.3">
      <c r="B357" s="78">
        <v>351</v>
      </c>
      <c r="C357" s="77"/>
      <c r="D357" s="111" t="e">
        <f t="shared" ca="1" si="10"/>
        <v>#NUM!</v>
      </c>
      <c r="E357" s="145"/>
      <c r="F357" s="146" t="str">
        <f t="shared" ca="1" si="11"/>
        <v/>
      </c>
      <c r="G357" s="102"/>
      <c r="H357" s="102"/>
      <c r="I357" s="102"/>
      <c r="J357" s="102"/>
      <c r="K357" s="102"/>
      <c r="L357" s="148"/>
    </row>
    <row r="358" spans="2:12" ht="30" customHeight="1" x14ac:dyDescent="0.3">
      <c r="B358" s="78">
        <v>352</v>
      </c>
      <c r="C358" s="77"/>
      <c r="D358" s="111" t="e">
        <f t="shared" ca="1" si="10"/>
        <v>#NUM!</v>
      </c>
      <c r="E358" s="145"/>
      <c r="F358" s="146" t="str">
        <f t="shared" ca="1" si="11"/>
        <v/>
      </c>
      <c r="G358" s="102"/>
      <c r="H358" s="102"/>
      <c r="I358" s="102"/>
      <c r="J358" s="102"/>
      <c r="K358" s="102"/>
      <c r="L358" s="148"/>
    </row>
    <row r="359" spans="2:12" ht="30" customHeight="1" x14ac:dyDescent="0.3">
      <c r="B359" s="78">
        <v>353</v>
      </c>
      <c r="C359" s="77"/>
      <c r="D359" s="111" t="e">
        <f t="shared" ca="1" si="10"/>
        <v>#NUM!</v>
      </c>
      <c r="E359" s="145"/>
      <c r="F359" s="146" t="str">
        <f t="shared" ca="1" si="11"/>
        <v/>
      </c>
      <c r="G359" s="102"/>
      <c r="H359" s="102"/>
      <c r="I359" s="102"/>
      <c r="J359" s="102"/>
      <c r="K359" s="102"/>
      <c r="L359" s="148"/>
    </row>
    <row r="360" spans="2:12" ht="30" customHeight="1" x14ac:dyDescent="0.3">
      <c r="B360" s="78">
        <v>354</v>
      </c>
      <c r="C360" s="77"/>
      <c r="D360" s="111" t="e">
        <f t="shared" ca="1" si="10"/>
        <v>#NUM!</v>
      </c>
      <c r="E360" s="145"/>
      <c r="F360" s="146" t="str">
        <f t="shared" ca="1" si="11"/>
        <v/>
      </c>
      <c r="G360" s="102"/>
      <c r="H360" s="102"/>
      <c r="I360" s="102"/>
      <c r="J360" s="102"/>
      <c r="K360" s="102"/>
      <c r="L360" s="148"/>
    </row>
    <row r="361" spans="2:12" ht="30" customHeight="1" x14ac:dyDescent="0.3">
      <c r="B361" s="78">
        <v>355</v>
      </c>
      <c r="C361" s="77"/>
      <c r="D361" s="111" t="e">
        <f t="shared" ca="1" si="10"/>
        <v>#NUM!</v>
      </c>
      <c r="E361" s="145"/>
      <c r="F361" s="146" t="str">
        <f t="shared" ca="1" si="11"/>
        <v/>
      </c>
      <c r="G361" s="102"/>
      <c r="H361" s="102"/>
      <c r="I361" s="102"/>
      <c r="J361" s="102"/>
      <c r="K361" s="102"/>
      <c r="L361" s="148"/>
    </row>
    <row r="362" spans="2:12" ht="30" customHeight="1" x14ac:dyDescent="0.3">
      <c r="B362" s="78">
        <v>356</v>
      </c>
      <c r="C362" s="77"/>
      <c r="D362" s="111" t="e">
        <f t="shared" ca="1" si="10"/>
        <v>#NUM!</v>
      </c>
      <c r="E362" s="145"/>
      <c r="F362" s="146" t="str">
        <f t="shared" ca="1" si="11"/>
        <v/>
      </c>
      <c r="G362" s="102"/>
      <c r="H362" s="102"/>
      <c r="I362" s="102"/>
      <c r="J362" s="102"/>
      <c r="K362" s="102"/>
      <c r="L362" s="148"/>
    </row>
    <row r="363" spans="2:12" ht="30" customHeight="1" x14ac:dyDescent="0.3">
      <c r="B363" s="78">
        <v>357</v>
      </c>
      <c r="C363" s="77"/>
      <c r="D363" s="111" t="e">
        <f t="shared" ca="1" si="10"/>
        <v>#NUM!</v>
      </c>
      <c r="E363" s="145"/>
      <c r="F363" s="146" t="str">
        <f t="shared" ca="1" si="11"/>
        <v/>
      </c>
      <c r="G363" s="102"/>
      <c r="H363" s="102"/>
      <c r="I363" s="102"/>
      <c r="J363" s="102"/>
      <c r="K363" s="102"/>
      <c r="L363" s="148"/>
    </row>
    <row r="364" spans="2:12" ht="30" customHeight="1" x14ac:dyDescent="0.3">
      <c r="B364" s="78">
        <v>358</v>
      </c>
      <c r="C364" s="77"/>
      <c r="D364" s="111" t="e">
        <f t="shared" ca="1" si="10"/>
        <v>#NUM!</v>
      </c>
      <c r="E364" s="145"/>
      <c r="F364" s="146" t="str">
        <f t="shared" ca="1" si="11"/>
        <v/>
      </c>
      <c r="G364" s="102"/>
      <c r="H364" s="102"/>
      <c r="I364" s="102"/>
      <c r="J364" s="102"/>
      <c r="K364" s="102"/>
      <c r="L364" s="148"/>
    </row>
    <row r="365" spans="2:12" ht="30" customHeight="1" x14ac:dyDescent="0.3">
      <c r="B365" s="78">
        <v>359</v>
      </c>
      <c r="C365" s="77"/>
      <c r="D365" s="111" t="e">
        <f t="shared" ca="1" si="10"/>
        <v>#NUM!</v>
      </c>
      <c r="E365" s="145"/>
      <c r="F365" s="146" t="str">
        <f t="shared" ca="1" si="11"/>
        <v/>
      </c>
      <c r="G365" s="102"/>
      <c r="H365" s="102"/>
      <c r="I365" s="102"/>
      <c r="J365" s="102"/>
      <c r="K365" s="102"/>
      <c r="L365" s="148"/>
    </row>
    <row r="366" spans="2:12" ht="30" customHeight="1" x14ac:dyDescent="0.3">
      <c r="B366" s="78">
        <v>360</v>
      </c>
      <c r="C366" s="77"/>
      <c r="D366" s="111" t="e">
        <f t="shared" ca="1" si="10"/>
        <v>#NUM!</v>
      </c>
      <c r="E366" s="145"/>
      <c r="F366" s="146" t="str">
        <f t="shared" ca="1" si="11"/>
        <v/>
      </c>
      <c r="G366" s="102"/>
      <c r="H366" s="102"/>
      <c r="I366" s="102"/>
      <c r="J366" s="102"/>
      <c r="K366" s="102"/>
      <c r="L366" s="148"/>
    </row>
    <row r="367" spans="2:12" ht="30" customHeight="1" x14ac:dyDescent="0.3">
      <c r="B367" s="78">
        <v>361</v>
      </c>
      <c r="C367" s="77"/>
      <c r="D367" s="111" t="e">
        <f t="shared" ca="1" si="10"/>
        <v>#NUM!</v>
      </c>
      <c r="E367" s="145"/>
      <c r="F367" s="146" t="str">
        <f t="shared" ca="1" si="11"/>
        <v/>
      </c>
      <c r="G367" s="102"/>
      <c r="H367" s="102"/>
      <c r="I367" s="102"/>
      <c r="J367" s="102"/>
      <c r="K367" s="102"/>
      <c r="L367" s="148"/>
    </row>
    <row r="368" spans="2:12" ht="30" customHeight="1" x14ac:dyDescent="0.3">
      <c r="B368" s="78">
        <v>362</v>
      </c>
      <c r="C368" s="77"/>
      <c r="D368" s="111" t="e">
        <f t="shared" ca="1" si="10"/>
        <v>#NUM!</v>
      </c>
      <c r="E368" s="145"/>
      <c r="F368" s="146" t="str">
        <f t="shared" ca="1" si="11"/>
        <v/>
      </c>
      <c r="G368" s="102"/>
      <c r="H368" s="102"/>
      <c r="I368" s="102"/>
      <c r="J368" s="102"/>
      <c r="K368" s="102"/>
      <c r="L368" s="148"/>
    </row>
    <row r="369" spans="2:12" ht="30" customHeight="1" x14ac:dyDescent="0.3">
      <c r="B369" s="78">
        <v>363</v>
      </c>
      <c r="C369" s="77"/>
      <c r="D369" s="111" t="e">
        <f t="shared" ca="1" si="10"/>
        <v>#NUM!</v>
      </c>
      <c r="E369" s="145"/>
      <c r="F369" s="146" t="str">
        <f t="shared" ca="1" si="11"/>
        <v/>
      </c>
      <c r="G369" s="102"/>
      <c r="H369" s="102"/>
      <c r="I369" s="102"/>
      <c r="J369" s="102"/>
      <c r="K369" s="102"/>
      <c r="L369" s="148"/>
    </row>
    <row r="370" spans="2:12" ht="30" customHeight="1" x14ac:dyDescent="0.3">
      <c r="B370" s="78">
        <v>364</v>
      </c>
      <c r="C370" s="77"/>
      <c r="D370" s="111" t="e">
        <f t="shared" ca="1" si="10"/>
        <v>#NUM!</v>
      </c>
      <c r="E370" s="145"/>
      <c r="F370" s="146" t="str">
        <f t="shared" ca="1" si="11"/>
        <v/>
      </c>
      <c r="G370" s="102"/>
      <c r="H370" s="102"/>
      <c r="I370" s="102"/>
      <c r="J370" s="102"/>
      <c r="K370" s="102"/>
      <c r="L370" s="148"/>
    </row>
    <row r="371" spans="2:12" ht="30" customHeight="1" x14ac:dyDescent="0.3">
      <c r="B371" s="78">
        <v>365</v>
      </c>
      <c r="C371" s="77"/>
      <c r="D371" s="111" t="e">
        <f t="shared" ca="1" si="10"/>
        <v>#NUM!</v>
      </c>
      <c r="E371" s="145"/>
      <c r="F371" s="146" t="str">
        <f t="shared" ca="1" si="11"/>
        <v/>
      </c>
      <c r="G371" s="102"/>
      <c r="H371" s="102"/>
      <c r="I371" s="102"/>
      <c r="J371" s="102"/>
      <c r="K371" s="102"/>
      <c r="L371" s="148"/>
    </row>
    <row r="372" spans="2:12" ht="30" customHeight="1" x14ac:dyDescent="0.3">
      <c r="B372" s="78">
        <v>366</v>
      </c>
      <c r="C372" s="77"/>
      <c r="D372" s="111" t="e">
        <f t="shared" ca="1" si="10"/>
        <v>#NUM!</v>
      </c>
      <c r="E372" s="145"/>
      <c r="F372" s="146" t="str">
        <f t="shared" ca="1" si="11"/>
        <v/>
      </c>
      <c r="G372" s="102"/>
      <c r="H372" s="102"/>
      <c r="I372" s="102"/>
      <c r="J372" s="102"/>
      <c r="K372" s="102"/>
      <c r="L372" s="148"/>
    </row>
    <row r="373" spans="2:12" ht="30" customHeight="1" x14ac:dyDescent="0.3">
      <c r="B373" s="78">
        <v>367</v>
      </c>
      <c r="C373" s="77"/>
      <c r="D373" s="111" t="e">
        <f t="shared" ca="1" si="10"/>
        <v>#NUM!</v>
      </c>
      <c r="E373" s="145"/>
      <c r="F373" s="146" t="str">
        <f t="shared" ca="1" si="11"/>
        <v/>
      </c>
      <c r="G373" s="102"/>
      <c r="H373" s="102"/>
      <c r="I373" s="102"/>
      <c r="J373" s="102"/>
      <c r="K373" s="102"/>
      <c r="L373" s="148"/>
    </row>
    <row r="374" spans="2:12" ht="30" customHeight="1" x14ac:dyDescent="0.3">
      <c r="B374" s="78">
        <v>368</v>
      </c>
      <c r="C374" s="77"/>
      <c r="D374" s="111" t="e">
        <f t="shared" ca="1" si="10"/>
        <v>#NUM!</v>
      </c>
      <c r="E374" s="145"/>
      <c r="F374" s="146" t="str">
        <f t="shared" ca="1" si="11"/>
        <v/>
      </c>
      <c r="G374" s="102"/>
      <c r="H374" s="102"/>
      <c r="I374" s="102"/>
      <c r="J374" s="102"/>
      <c r="K374" s="102"/>
      <c r="L374" s="148"/>
    </row>
    <row r="375" spans="2:12" ht="30" customHeight="1" x14ac:dyDescent="0.3">
      <c r="B375" s="78">
        <v>369</v>
      </c>
      <c r="C375" s="77"/>
      <c r="D375" s="111" t="e">
        <f t="shared" ca="1" si="10"/>
        <v>#NUM!</v>
      </c>
      <c r="E375" s="145"/>
      <c r="F375" s="146" t="str">
        <f t="shared" ca="1" si="11"/>
        <v/>
      </c>
      <c r="G375" s="102"/>
      <c r="H375" s="102"/>
      <c r="I375" s="102"/>
      <c r="J375" s="102"/>
      <c r="K375" s="102"/>
      <c r="L375" s="148"/>
    </row>
    <row r="376" spans="2:12" ht="30" customHeight="1" x14ac:dyDescent="0.3">
      <c r="B376" s="78">
        <v>370</v>
      </c>
      <c r="C376" s="77"/>
      <c r="D376" s="111" t="e">
        <f t="shared" ca="1" si="10"/>
        <v>#NUM!</v>
      </c>
      <c r="E376" s="145"/>
      <c r="F376" s="146" t="str">
        <f t="shared" ca="1" si="11"/>
        <v/>
      </c>
      <c r="G376" s="102"/>
      <c r="H376" s="102"/>
      <c r="I376" s="102"/>
      <c r="J376" s="102"/>
      <c r="K376" s="102"/>
      <c r="L376" s="148"/>
    </row>
    <row r="377" spans="2:12" ht="30" customHeight="1" x14ac:dyDescent="0.3">
      <c r="B377" s="78">
        <v>371</v>
      </c>
      <c r="C377" s="77"/>
      <c r="D377" s="111" t="e">
        <f t="shared" ca="1" si="10"/>
        <v>#NUM!</v>
      </c>
      <c r="E377" s="145"/>
      <c r="F377" s="146" t="str">
        <f t="shared" ca="1" si="11"/>
        <v/>
      </c>
      <c r="G377" s="102"/>
      <c r="H377" s="102"/>
      <c r="I377" s="102"/>
      <c r="J377" s="102"/>
      <c r="K377" s="102"/>
      <c r="L377" s="148"/>
    </row>
    <row r="378" spans="2:12" ht="30" customHeight="1" x14ac:dyDescent="0.3">
      <c r="B378" s="78">
        <v>372</v>
      </c>
      <c r="C378" s="77"/>
      <c r="D378" s="111" t="e">
        <f t="shared" ca="1" si="10"/>
        <v>#NUM!</v>
      </c>
      <c r="E378" s="145"/>
      <c r="F378" s="146" t="str">
        <f t="shared" ca="1" si="11"/>
        <v/>
      </c>
      <c r="G378" s="102"/>
      <c r="H378" s="102"/>
      <c r="I378" s="102"/>
      <c r="J378" s="102"/>
      <c r="K378" s="102"/>
      <c r="L378" s="148"/>
    </row>
    <row r="379" spans="2:12" ht="30" customHeight="1" x14ac:dyDescent="0.3">
      <c r="B379" s="78">
        <v>373</v>
      </c>
      <c r="C379" s="77"/>
      <c r="D379" s="111" t="e">
        <f t="shared" ca="1" si="10"/>
        <v>#NUM!</v>
      </c>
      <c r="E379" s="145"/>
      <c r="F379" s="146" t="str">
        <f t="shared" ca="1" si="11"/>
        <v/>
      </c>
      <c r="G379" s="102"/>
      <c r="H379" s="102"/>
      <c r="I379" s="102"/>
      <c r="J379" s="102"/>
      <c r="K379" s="102"/>
      <c r="L379" s="148"/>
    </row>
    <row r="380" spans="2:12" ht="30" customHeight="1" x14ac:dyDescent="0.3">
      <c r="B380" s="78">
        <v>374</v>
      </c>
      <c r="C380" s="77"/>
      <c r="D380" s="111" t="e">
        <f t="shared" ca="1" si="10"/>
        <v>#NUM!</v>
      </c>
      <c r="E380" s="145"/>
      <c r="F380" s="146" t="str">
        <f t="shared" ca="1" si="11"/>
        <v/>
      </c>
      <c r="G380" s="102"/>
      <c r="H380" s="102"/>
      <c r="I380" s="102"/>
      <c r="J380" s="102"/>
      <c r="K380" s="102"/>
      <c r="L380" s="148"/>
    </row>
    <row r="381" spans="2:12" ht="30" customHeight="1" x14ac:dyDescent="0.3">
      <c r="B381" s="78">
        <v>375</v>
      </c>
      <c r="C381" s="77"/>
      <c r="D381" s="111" t="e">
        <f t="shared" ca="1" si="10"/>
        <v>#NUM!</v>
      </c>
      <c r="E381" s="145"/>
      <c r="F381" s="146" t="str">
        <f t="shared" ca="1" si="11"/>
        <v/>
      </c>
      <c r="G381" s="102"/>
      <c r="H381" s="102"/>
      <c r="I381" s="102"/>
      <c r="J381" s="102"/>
      <c r="K381" s="102"/>
      <c r="L381" s="148"/>
    </row>
    <row r="382" spans="2:12" ht="30" customHeight="1" x14ac:dyDescent="0.3">
      <c r="B382" s="78">
        <v>376</v>
      </c>
      <c r="C382" s="77"/>
      <c r="D382" s="111" t="e">
        <f t="shared" ca="1" si="10"/>
        <v>#NUM!</v>
      </c>
      <c r="E382" s="145"/>
      <c r="F382" s="146" t="str">
        <f t="shared" ca="1" si="11"/>
        <v/>
      </c>
      <c r="G382" s="102"/>
      <c r="H382" s="102"/>
      <c r="I382" s="102"/>
      <c r="J382" s="102"/>
      <c r="K382" s="102"/>
      <c r="L382" s="148"/>
    </row>
    <row r="383" spans="2:12" ht="30" customHeight="1" x14ac:dyDescent="0.3">
      <c r="B383" s="78">
        <v>377</v>
      </c>
      <c r="C383" s="77"/>
      <c r="D383" s="111" t="e">
        <f t="shared" ca="1" si="10"/>
        <v>#NUM!</v>
      </c>
      <c r="E383" s="145"/>
      <c r="F383" s="146" t="str">
        <f t="shared" ca="1" si="11"/>
        <v/>
      </c>
      <c r="G383" s="102"/>
      <c r="H383" s="102"/>
      <c r="I383" s="102"/>
      <c r="J383" s="102"/>
      <c r="K383" s="102"/>
      <c r="L383" s="148"/>
    </row>
    <row r="384" spans="2:12" ht="30" customHeight="1" x14ac:dyDescent="0.3">
      <c r="B384" s="78">
        <v>378</v>
      </c>
      <c r="C384" s="77"/>
      <c r="D384" s="111" t="e">
        <f t="shared" ca="1" si="10"/>
        <v>#NUM!</v>
      </c>
      <c r="E384" s="145"/>
      <c r="F384" s="146" t="str">
        <f t="shared" ca="1" si="11"/>
        <v/>
      </c>
      <c r="G384" s="102"/>
      <c r="H384" s="102"/>
      <c r="I384" s="102"/>
      <c r="J384" s="102"/>
      <c r="K384" s="102"/>
      <c r="L384" s="148"/>
    </row>
    <row r="385" spans="2:12" ht="30" customHeight="1" x14ac:dyDescent="0.3">
      <c r="B385" s="78">
        <v>379</v>
      </c>
      <c r="C385" s="77"/>
      <c r="D385" s="111" t="e">
        <f t="shared" ca="1" si="10"/>
        <v>#NUM!</v>
      </c>
      <c r="E385" s="145"/>
      <c r="F385" s="146" t="str">
        <f t="shared" ca="1" si="11"/>
        <v/>
      </c>
      <c r="G385" s="102"/>
      <c r="H385" s="102"/>
      <c r="I385" s="102"/>
      <c r="J385" s="102"/>
      <c r="K385" s="102"/>
      <c r="L385" s="148"/>
    </row>
    <row r="386" spans="2:12" ht="30" customHeight="1" x14ac:dyDescent="0.3">
      <c r="B386" s="78">
        <v>380</v>
      </c>
      <c r="C386" s="77"/>
      <c r="D386" s="111" t="e">
        <f t="shared" ca="1" si="10"/>
        <v>#NUM!</v>
      </c>
      <c r="E386" s="145"/>
      <c r="F386" s="146" t="str">
        <f t="shared" ca="1" si="11"/>
        <v/>
      </c>
      <c r="G386" s="102"/>
      <c r="H386" s="102"/>
      <c r="I386" s="102"/>
      <c r="J386" s="102"/>
      <c r="K386" s="102"/>
      <c r="L386" s="148"/>
    </row>
    <row r="387" spans="2:12" ht="30" customHeight="1" x14ac:dyDescent="0.3">
      <c r="B387" s="78">
        <v>381</v>
      </c>
      <c r="C387" s="77"/>
      <c r="D387" s="111" t="e">
        <f t="shared" ca="1" si="10"/>
        <v>#NUM!</v>
      </c>
      <c r="E387" s="145"/>
      <c r="F387" s="146" t="str">
        <f t="shared" ca="1" si="11"/>
        <v/>
      </c>
      <c r="G387" s="102"/>
      <c r="H387" s="102"/>
      <c r="I387" s="102"/>
      <c r="J387" s="102"/>
      <c r="K387" s="102"/>
      <c r="L387" s="148"/>
    </row>
    <row r="388" spans="2:12" ht="30" customHeight="1" x14ac:dyDescent="0.3">
      <c r="B388" s="78">
        <v>382</v>
      </c>
      <c r="C388" s="77"/>
      <c r="D388" s="111" t="e">
        <f t="shared" ca="1" si="10"/>
        <v>#NUM!</v>
      </c>
      <c r="E388" s="145"/>
      <c r="F388" s="146" t="str">
        <f t="shared" ca="1" si="11"/>
        <v/>
      </c>
      <c r="G388" s="102"/>
      <c r="H388" s="102"/>
      <c r="I388" s="102"/>
      <c r="J388" s="102"/>
      <c r="K388" s="102"/>
      <c r="L388" s="148"/>
    </row>
    <row r="389" spans="2:12" ht="30" customHeight="1" x14ac:dyDescent="0.3">
      <c r="B389" s="78">
        <v>383</v>
      </c>
      <c r="C389" s="77"/>
      <c r="D389" s="111" t="e">
        <f t="shared" ca="1" si="10"/>
        <v>#NUM!</v>
      </c>
      <c r="E389" s="145"/>
      <c r="F389" s="146" t="str">
        <f t="shared" ca="1" si="11"/>
        <v/>
      </c>
      <c r="G389" s="102"/>
      <c r="H389" s="102"/>
      <c r="I389" s="102"/>
      <c r="J389" s="102"/>
      <c r="K389" s="102"/>
      <c r="L389" s="148"/>
    </row>
    <row r="390" spans="2:12" ht="30" customHeight="1" x14ac:dyDescent="0.3">
      <c r="B390" s="78">
        <v>384</v>
      </c>
      <c r="C390" s="77"/>
      <c r="D390" s="111" t="e">
        <f t="shared" ca="1" si="10"/>
        <v>#NUM!</v>
      </c>
      <c r="E390" s="145"/>
      <c r="F390" s="146" t="str">
        <f t="shared" ca="1" si="11"/>
        <v/>
      </c>
      <c r="G390" s="102"/>
      <c r="H390" s="102"/>
      <c r="I390" s="102"/>
      <c r="J390" s="102"/>
      <c r="K390" s="102"/>
      <c r="L390" s="148"/>
    </row>
    <row r="391" spans="2:12" ht="30" customHeight="1" x14ac:dyDescent="0.3">
      <c r="B391" s="78">
        <v>385</v>
      </c>
      <c r="C391" s="77"/>
      <c r="D391" s="111" t="e">
        <f t="shared" ref="D391:D454" ca="1" si="12">DATEDIF(TODAY(),C391,"D")</f>
        <v>#NUM!</v>
      </c>
      <c r="E391" s="145"/>
      <c r="F391" s="146" t="str">
        <f t="shared" ref="F391:F454" ca="1" si="13">IF(C391&lt;&gt;"",IF(C391&gt;=TODAY(),IF(C391=TODAY(),"É hoje!",CONCATENATE(D391,IF(D391=1," dia"," dias"))),"-"),"")</f>
        <v/>
      </c>
      <c r="G391" s="102"/>
      <c r="H391" s="102"/>
      <c r="I391" s="102"/>
      <c r="J391" s="102"/>
      <c r="K391" s="102"/>
      <c r="L391" s="148"/>
    </row>
    <row r="392" spans="2:12" ht="30" customHeight="1" x14ac:dyDescent="0.3">
      <c r="B392" s="78">
        <v>386</v>
      </c>
      <c r="C392" s="77"/>
      <c r="D392" s="111" t="e">
        <f t="shared" ca="1" si="12"/>
        <v>#NUM!</v>
      </c>
      <c r="E392" s="145"/>
      <c r="F392" s="146" t="str">
        <f t="shared" ca="1" si="13"/>
        <v/>
      </c>
      <c r="G392" s="102"/>
      <c r="H392" s="102"/>
      <c r="I392" s="102"/>
      <c r="J392" s="102"/>
      <c r="K392" s="102"/>
      <c r="L392" s="148"/>
    </row>
    <row r="393" spans="2:12" ht="30" customHeight="1" x14ac:dyDescent="0.3">
      <c r="B393" s="78">
        <v>387</v>
      </c>
      <c r="C393" s="77"/>
      <c r="D393" s="111" t="e">
        <f t="shared" ca="1" si="12"/>
        <v>#NUM!</v>
      </c>
      <c r="E393" s="145"/>
      <c r="F393" s="146" t="str">
        <f t="shared" ca="1" si="13"/>
        <v/>
      </c>
      <c r="G393" s="102"/>
      <c r="H393" s="102"/>
      <c r="I393" s="102"/>
      <c r="J393" s="102"/>
      <c r="K393" s="102"/>
      <c r="L393" s="148"/>
    </row>
    <row r="394" spans="2:12" ht="30" customHeight="1" x14ac:dyDescent="0.3">
      <c r="B394" s="78">
        <v>388</v>
      </c>
      <c r="C394" s="77"/>
      <c r="D394" s="111" t="e">
        <f t="shared" ca="1" si="12"/>
        <v>#NUM!</v>
      </c>
      <c r="E394" s="145"/>
      <c r="F394" s="146" t="str">
        <f t="shared" ca="1" si="13"/>
        <v/>
      </c>
      <c r="G394" s="102"/>
      <c r="H394" s="102"/>
      <c r="I394" s="102"/>
      <c r="J394" s="102"/>
      <c r="K394" s="102"/>
      <c r="L394" s="148"/>
    </row>
    <row r="395" spans="2:12" ht="30" customHeight="1" x14ac:dyDescent="0.3">
      <c r="B395" s="78">
        <v>389</v>
      </c>
      <c r="C395" s="77"/>
      <c r="D395" s="111" t="e">
        <f t="shared" ca="1" si="12"/>
        <v>#NUM!</v>
      </c>
      <c r="E395" s="145"/>
      <c r="F395" s="146" t="str">
        <f t="shared" ca="1" si="13"/>
        <v/>
      </c>
      <c r="G395" s="102"/>
      <c r="H395" s="102"/>
      <c r="I395" s="102"/>
      <c r="J395" s="102"/>
      <c r="K395" s="102"/>
      <c r="L395" s="148"/>
    </row>
    <row r="396" spans="2:12" ht="30" customHeight="1" x14ac:dyDescent="0.3">
      <c r="B396" s="78">
        <v>390</v>
      </c>
      <c r="C396" s="77"/>
      <c r="D396" s="111" t="e">
        <f t="shared" ca="1" si="12"/>
        <v>#NUM!</v>
      </c>
      <c r="E396" s="145"/>
      <c r="F396" s="146" t="str">
        <f t="shared" ca="1" si="13"/>
        <v/>
      </c>
      <c r="G396" s="102"/>
      <c r="H396" s="102"/>
      <c r="I396" s="102"/>
      <c r="J396" s="102"/>
      <c r="K396" s="102"/>
      <c r="L396" s="148"/>
    </row>
    <row r="397" spans="2:12" ht="30" customHeight="1" x14ac:dyDescent="0.3">
      <c r="B397" s="78">
        <v>391</v>
      </c>
      <c r="C397" s="77"/>
      <c r="D397" s="111" t="e">
        <f t="shared" ca="1" si="12"/>
        <v>#NUM!</v>
      </c>
      <c r="E397" s="145"/>
      <c r="F397" s="146" t="str">
        <f t="shared" ca="1" si="13"/>
        <v/>
      </c>
      <c r="G397" s="102"/>
      <c r="H397" s="102"/>
      <c r="I397" s="102"/>
      <c r="J397" s="102"/>
      <c r="K397" s="102"/>
      <c r="L397" s="148"/>
    </row>
    <row r="398" spans="2:12" ht="30" customHeight="1" x14ac:dyDescent="0.3">
      <c r="B398" s="78">
        <v>392</v>
      </c>
      <c r="C398" s="77"/>
      <c r="D398" s="111" t="e">
        <f t="shared" ca="1" si="12"/>
        <v>#NUM!</v>
      </c>
      <c r="E398" s="145"/>
      <c r="F398" s="146" t="str">
        <f t="shared" ca="1" si="13"/>
        <v/>
      </c>
      <c r="G398" s="102"/>
      <c r="H398" s="102"/>
      <c r="I398" s="102"/>
      <c r="J398" s="102"/>
      <c r="K398" s="102"/>
      <c r="L398" s="148"/>
    </row>
    <row r="399" spans="2:12" ht="30" customHeight="1" x14ac:dyDescent="0.3">
      <c r="B399" s="78">
        <v>393</v>
      </c>
      <c r="C399" s="77"/>
      <c r="D399" s="111" t="e">
        <f t="shared" ca="1" si="12"/>
        <v>#NUM!</v>
      </c>
      <c r="E399" s="145"/>
      <c r="F399" s="146" t="str">
        <f t="shared" ca="1" si="13"/>
        <v/>
      </c>
      <c r="G399" s="102"/>
      <c r="H399" s="102"/>
      <c r="I399" s="102"/>
      <c r="J399" s="102"/>
      <c r="K399" s="102"/>
      <c r="L399" s="148"/>
    </row>
    <row r="400" spans="2:12" ht="30" customHeight="1" x14ac:dyDescent="0.3">
      <c r="B400" s="78">
        <v>394</v>
      </c>
      <c r="C400" s="77"/>
      <c r="D400" s="111" t="e">
        <f t="shared" ca="1" si="12"/>
        <v>#NUM!</v>
      </c>
      <c r="E400" s="145"/>
      <c r="F400" s="146" t="str">
        <f t="shared" ca="1" si="13"/>
        <v/>
      </c>
      <c r="G400" s="102"/>
      <c r="H400" s="102"/>
      <c r="I400" s="102"/>
      <c r="J400" s="102"/>
      <c r="K400" s="102"/>
      <c r="L400" s="148"/>
    </row>
    <row r="401" spans="2:12" ht="30" customHeight="1" x14ac:dyDescent="0.3">
      <c r="B401" s="78">
        <v>395</v>
      </c>
      <c r="C401" s="77"/>
      <c r="D401" s="111" t="e">
        <f t="shared" ca="1" si="12"/>
        <v>#NUM!</v>
      </c>
      <c r="E401" s="145"/>
      <c r="F401" s="146" t="str">
        <f t="shared" ca="1" si="13"/>
        <v/>
      </c>
      <c r="G401" s="102"/>
      <c r="H401" s="102"/>
      <c r="I401" s="102"/>
      <c r="J401" s="102"/>
      <c r="K401" s="102"/>
      <c r="L401" s="148"/>
    </row>
    <row r="402" spans="2:12" ht="30" customHeight="1" x14ac:dyDescent="0.3">
      <c r="B402" s="78">
        <v>396</v>
      </c>
      <c r="C402" s="77"/>
      <c r="D402" s="111" t="e">
        <f t="shared" ca="1" si="12"/>
        <v>#NUM!</v>
      </c>
      <c r="E402" s="145"/>
      <c r="F402" s="146" t="str">
        <f t="shared" ca="1" si="13"/>
        <v/>
      </c>
      <c r="G402" s="102"/>
      <c r="H402" s="102"/>
      <c r="I402" s="102"/>
      <c r="J402" s="102"/>
      <c r="K402" s="102"/>
      <c r="L402" s="148"/>
    </row>
    <row r="403" spans="2:12" ht="30" customHeight="1" x14ac:dyDescent="0.3">
      <c r="B403" s="78">
        <v>397</v>
      </c>
      <c r="C403" s="77"/>
      <c r="D403" s="111" t="e">
        <f t="shared" ca="1" si="12"/>
        <v>#NUM!</v>
      </c>
      <c r="E403" s="145"/>
      <c r="F403" s="146" t="str">
        <f t="shared" ca="1" si="13"/>
        <v/>
      </c>
      <c r="G403" s="102"/>
      <c r="H403" s="102"/>
      <c r="I403" s="102"/>
      <c r="J403" s="102"/>
      <c r="K403" s="102"/>
      <c r="L403" s="148"/>
    </row>
    <row r="404" spans="2:12" ht="30" customHeight="1" x14ac:dyDescent="0.3">
      <c r="B404" s="78">
        <v>398</v>
      </c>
      <c r="C404" s="77"/>
      <c r="D404" s="111" t="e">
        <f t="shared" ca="1" si="12"/>
        <v>#NUM!</v>
      </c>
      <c r="E404" s="145"/>
      <c r="F404" s="146" t="str">
        <f t="shared" ca="1" si="13"/>
        <v/>
      </c>
      <c r="G404" s="102"/>
      <c r="H404" s="102"/>
      <c r="I404" s="102"/>
      <c r="J404" s="102"/>
      <c r="K404" s="102"/>
      <c r="L404" s="148"/>
    </row>
    <row r="405" spans="2:12" ht="30" customHeight="1" x14ac:dyDescent="0.3">
      <c r="B405" s="78">
        <v>399</v>
      </c>
      <c r="C405" s="77"/>
      <c r="D405" s="111" t="e">
        <f t="shared" ca="1" si="12"/>
        <v>#NUM!</v>
      </c>
      <c r="E405" s="145"/>
      <c r="F405" s="146" t="str">
        <f t="shared" ca="1" si="13"/>
        <v/>
      </c>
      <c r="G405" s="102"/>
      <c r="H405" s="102"/>
      <c r="I405" s="102"/>
      <c r="J405" s="102"/>
      <c r="K405" s="102"/>
      <c r="L405" s="148"/>
    </row>
    <row r="406" spans="2:12" ht="30" customHeight="1" x14ac:dyDescent="0.3">
      <c r="B406" s="78">
        <v>400</v>
      </c>
      <c r="C406" s="77"/>
      <c r="D406" s="111" t="e">
        <f t="shared" ca="1" si="12"/>
        <v>#NUM!</v>
      </c>
      <c r="E406" s="145"/>
      <c r="F406" s="146" t="str">
        <f t="shared" ca="1" si="13"/>
        <v/>
      </c>
      <c r="G406" s="102"/>
      <c r="H406" s="102"/>
      <c r="I406" s="102"/>
      <c r="J406" s="102"/>
      <c r="K406" s="102"/>
      <c r="L406" s="148"/>
    </row>
    <row r="407" spans="2:12" ht="30" customHeight="1" x14ac:dyDescent="0.3">
      <c r="B407" s="78">
        <v>401</v>
      </c>
      <c r="C407" s="77"/>
      <c r="D407" s="111" t="e">
        <f t="shared" ca="1" si="12"/>
        <v>#NUM!</v>
      </c>
      <c r="E407" s="145"/>
      <c r="F407" s="146" t="str">
        <f t="shared" ca="1" si="13"/>
        <v/>
      </c>
      <c r="G407" s="102"/>
      <c r="H407" s="102"/>
      <c r="I407" s="102"/>
      <c r="J407" s="102"/>
      <c r="K407" s="102"/>
      <c r="L407" s="148"/>
    </row>
    <row r="408" spans="2:12" ht="30" customHeight="1" x14ac:dyDescent="0.3">
      <c r="B408" s="78">
        <v>402</v>
      </c>
      <c r="C408" s="77"/>
      <c r="D408" s="111" t="e">
        <f t="shared" ca="1" si="12"/>
        <v>#NUM!</v>
      </c>
      <c r="E408" s="145"/>
      <c r="F408" s="146" t="str">
        <f t="shared" ca="1" si="13"/>
        <v/>
      </c>
      <c r="G408" s="102"/>
      <c r="H408" s="102"/>
      <c r="I408" s="102"/>
      <c r="J408" s="102"/>
      <c r="K408" s="102"/>
      <c r="L408" s="148"/>
    </row>
    <row r="409" spans="2:12" ht="30" customHeight="1" x14ac:dyDescent="0.3">
      <c r="B409" s="78">
        <v>403</v>
      </c>
      <c r="C409" s="77"/>
      <c r="D409" s="111" t="e">
        <f t="shared" ca="1" si="12"/>
        <v>#NUM!</v>
      </c>
      <c r="E409" s="145"/>
      <c r="F409" s="146" t="str">
        <f t="shared" ca="1" si="13"/>
        <v/>
      </c>
      <c r="G409" s="102"/>
      <c r="H409" s="102"/>
      <c r="I409" s="102"/>
      <c r="J409" s="102"/>
      <c r="K409" s="102"/>
      <c r="L409" s="148"/>
    </row>
    <row r="410" spans="2:12" ht="30" customHeight="1" x14ac:dyDescent="0.3">
      <c r="B410" s="78">
        <v>404</v>
      </c>
      <c r="C410" s="77"/>
      <c r="D410" s="111" t="e">
        <f t="shared" ca="1" si="12"/>
        <v>#NUM!</v>
      </c>
      <c r="E410" s="145"/>
      <c r="F410" s="146" t="str">
        <f t="shared" ca="1" si="13"/>
        <v/>
      </c>
      <c r="G410" s="102"/>
      <c r="H410" s="102"/>
      <c r="I410" s="102"/>
      <c r="J410" s="102"/>
      <c r="K410" s="102"/>
      <c r="L410" s="148"/>
    </row>
    <row r="411" spans="2:12" ht="30" customHeight="1" x14ac:dyDescent="0.3">
      <c r="B411" s="78">
        <v>405</v>
      </c>
      <c r="C411" s="77"/>
      <c r="D411" s="111" t="e">
        <f t="shared" ca="1" si="12"/>
        <v>#NUM!</v>
      </c>
      <c r="E411" s="145"/>
      <c r="F411" s="146" t="str">
        <f t="shared" ca="1" si="13"/>
        <v/>
      </c>
      <c r="G411" s="102"/>
      <c r="H411" s="102"/>
      <c r="I411" s="102"/>
      <c r="J411" s="102"/>
      <c r="K411" s="102"/>
      <c r="L411" s="148"/>
    </row>
    <row r="412" spans="2:12" ht="30" customHeight="1" x14ac:dyDescent="0.3">
      <c r="B412" s="78">
        <v>406</v>
      </c>
      <c r="C412" s="77"/>
      <c r="D412" s="111" t="e">
        <f t="shared" ca="1" si="12"/>
        <v>#NUM!</v>
      </c>
      <c r="E412" s="145"/>
      <c r="F412" s="146" t="str">
        <f t="shared" ca="1" si="13"/>
        <v/>
      </c>
      <c r="G412" s="102"/>
      <c r="H412" s="102"/>
      <c r="I412" s="102"/>
      <c r="J412" s="102"/>
      <c r="K412" s="102"/>
      <c r="L412" s="148"/>
    </row>
    <row r="413" spans="2:12" ht="30" customHeight="1" x14ac:dyDescent="0.3">
      <c r="B413" s="78">
        <v>407</v>
      </c>
      <c r="C413" s="77"/>
      <c r="D413" s="111" t="e">
        <f t="shared" ca="1" si="12"/>
        <v>#NUM!</v>
      </c>
      <c r="E413" s="145"/>
      <c r="F413" s="146" t="str">
        <f t="shared" ca="1" si="13"/>
        <v/>
      </c>
      <c r="G413" s="102"/>
      <c r="H413" s="102"/>
      <c r="I413" s="102"/>
      <c r="J413" s="102"/>
      <c r="K413" s="102"/>
      <c r="L413" s="148"/>
    </row>
    <row r="414" spans="2:12" ht="30" customHeight="1" x14ac:dyDescent="0.3">
      <c r="B414" s="78">
        <v>408</v>
      </c>
      <c r="C414" s="77"/>
      <c r="D414" s="111" t="e">
        <f t="shared" ca="1" si="12"/>
        <v>#NUM!</v>
      </c>
      <c r="E414" s="145"/>
      <c r="F414" s="146" t="str">
        <f t="shared" ca="1" si="13"/>
        <v/>
      </c>
      <c r="G414" s="102"/>
      <c r="H414" s="102"/>
      <c r="I414" s="102"/>
      <c r="J414" s="102"/>
      <c r="K414" s="102"/>
      <c r="L414" s="148"/>
    </row>
    <row r="415" spans="2:12" ht="30" customHeight="1" x14ac:dyDescent="0.3">
      <c r="B415" s="78">
        <v>409</v>
      </c>
      <c r="C415" s="77"/>
      <c r="D415" s="111" t="e">
        <f t="shared" ca="1" si="12"/>
        <v>#NUM!</v>
      </c>
      <c r="E415" s="145"/>
      <c r="F415" s="146" t="str">
        <f t="shared" ca="1" si="13"/>
        <v/>
      </c>
      <c r="G415" s="102"/>
      <c r="H415" s="102"/>
      <c r="I415" s="102"/>
      <c r="J415" s="102"/>
      <c r="K415" s="102"/>
      <c r="L415" s="148"/>
    </row>
    <row r="416" spans="2:12" ht="30" customHeight="1" x14ac:dyDescent="0.3">
      <c r="B416" s="78">
        <v>410</v>
      </c>
      <c r="C416" s="77"/>
      <c r="D416" s="111" t="e">
        <f t="shared" ca="1" si="12"/>
        <v>#NUM!</v>
      </c>
      <c r="E416" s="145"/>
      <c r="F416" s="146" t="str">
        <f t="shared" ca="1" si="13"/>
        <v/>
      </c>
      <c r="G416" s="102"/>
      <c r="H416" s="102"/>
      <c r="I416" s="102"/>
      <c r="J416" s="102"/>
      <c r="K416" s="102"/>
      <c r="L416" s="148"/>
    </row>
    <row r="417" spans="2:12" ht="30" customHeight="1" x14ac:dyDescent="0.3">
      <c r="B417" s="78">
        <v>411</v>
      </c>
      <c r="C417" s="77"/>
      <c r="D417" s="111" t="e">
        <f t="shared" ca="1" si="12"/>
        <v>#NUM!</v>
      </c>
      <c r="E417" s="145"/>
      <c r="F417" s="146" t="str">
        <f t="shared" ca="1" si="13"/>
        <v/>
      </c>
      <c r="G417" s="102"/>
      <c r="H417" s="102"/>
      <c r="I417" s="102"/>
      <c r="J417" s="102"/>
      <c r="K417" s="102"/>
      <c r="L417" s="148"/>
    </row>
    <row r="418" spans="2:12" ht="30" customHeight="1" x14ac:dyDescent="0.3">
      <c r="B418" s="78">
        <v>412</v>
      </c>
      <c r="C418" s="77"/>
      <c r="D418" s="111" t="e">
        <f t="shared" ca="1" si="12"/>
        <v>#NUM!</v>
      </c>
      <c r="E418" s="145"/>
      <c r="F418" s="146" t="str">
        <f t="shared" ca="1" si="13"/>
        <v/>
      </c>
      <c r="G418" s="102"/>
      <c r="H418" s="102"/>
      <c r="I418" s="102"/>
      <c r="J418" s="102"/>
      <c r="K418" s="102"/>
      <c r="L418" s="148"/>
    </row>
    <row r="419" spans="2:12" ht="30" customHeight="1" x14ac:dyDescent="0.3">
      <c r="B419" s="78">
        <v>413</v>
      </c>
      <c r="C419" s="77"/>
      <c r="D419" s="111" t="e">
        <f t="shared" ca="1" si="12"/>
        <v>#NUM!</v>
      </c>
      <c r="E419" s="145"/>
      <c r="F419" s="146" t="str">
        <f t="shared" ca="1" si="13"/>
        <v/>
      </c>
      <c r="G419" s="102"/>
      <c r="H419" s="102"/>
      <c r="I419" s="102"/>
      <c r="J419" s="102"/>
      <c r="K419" s="102"/>
      <c r="L419" s="148"/>
    </row>
    <row r="420" spans="2:12" ht="30" customHeight="1" x14ac:dyDescent="0.3">
      <c r="B420" s="78">
        <v>414</v>
      </c>
      <c r="C420" s="77"/>
      <c r="D420" s="111" t="e">
        <f t="shared" ca="1" si="12"/>
        <v>#NUM!</v>
      </c>
      <c r="E420" s="145"/>
      <c r="F420" s="146" t="str">
        <f t="shared" ca="1" si="13"/>
        <v/>
      </c>
      <c r="G420" s="102"/>
      <c r="H420" s="102"/>
      <c r="I420" s="102"/>
      <c r="J420" s="102"/>
      <c r="K420" s="102"/>
      <c r="L420" s="148"/>
    </row>
    <row r="421" spans="2:12" ht="30" customHeight="1" x14ac:dyDescent="0.3">
      <c r="B421" s="78">
        <v>415</v>
      </c>
      <c r="C421" s="77"/>
      <c r="D421" s="111" t="e">
        <f t="shared" ca="1" si="12"/>
        <v>#NUM!</v>
      </c>
      <c r="E421" s="145"/>
      <c r="F421" s="146" t="str">
        <f t="shared" ca="1" si="13"/>
        <v/>
      </c>
      <c r="G421" s="102"/>
      <c r="H421" s="102"/>
      <c r="I421" s="102"/>
      <c r="J421" s="102"/>
      <c r="K421" s="102"/>
      <c r="L421" s="148"/>
    </row>
    <row r="422" spans="2:12" ht="30" customHeight="1" x14ac:dyDescent="0.3">
      <c r="B422" s="78">
        <v>416</v>
      </c>
      <c r="C422" s="77"/>
      <c r="D422" s="111" t="e">
        <f t="shared" ca="1" si="12"/>
        <v>#NUM!</v>
      </c>
      <c r="E422" s="145"/>
      <c r="F422" s="146" t="str">
        <f t="shared" ca="1" si="13"/>
        <v/>
      </c>
      <c r="G422" s="102"/>
      <c r="H422" s="102"/>
      <c r="I422" s="102"/>
      <c r="J422" s="102"/>
      <c r="K422" s="102"/>
      <c r="L422" s="148"/>
    </row>
    <row r="423" spans="2:12" ht="30" customHeight="1" x14ac:dyDescent="0.3">
      <c r="B423" s="78">
        <v>417</v>
      </c>
      <c r="C423" s="77"/>
      <c r="D423" s="111" t="e">
        <f t="shared" ca="1" si="12"/>
        <v>#NUM!</v>
      </c>
      <c r="E423" s="145"/>
      <c r="F423" s="146" t="str">
        <f t="shared" ca="1" si="13"/>
        <v/>
      </c>
      <c r="G423" s="102"/>
      <c r="H423" s="102"/>
      <c r="I423" s="102"/>
      <c r="J423" s="102"/>
      <c r="K423" s="102"/>
      <c r="L423" s="148"/>
    </row>
    <row r="424" spans="2:12" ht="30" customHeight="1" x14ac:dyDescent="0.3">
      <c r="B424" s="78">
        <v>418</v>
      </c>
      <c r="C424" s="77"/>
      <c r="D424" s="111" t="e">
        <f t="shared" ca="1" si="12"/>
        <v>#NUM!</v>
      </c>
      <c r="E424" s="145"/>
      <c r="F424" s="146" t="str">
        <f t="shared" ca="1" si="13"/>
        <v/>
      </c>
      <c r="G424" s="102"/>
      <c r="H424" s="102"/>
      <c r="I424" s="102"/>
      <c r="J424" s="102"/>
      <c r="K424" s="102"/>
      <c r="L424" s="148"/>
    </row>
    <row r="425" spans="2:12" ht="30" customHeight="1" x14ac:dyDescent="0.3">
      <c r="B425" s="78">
        <v>419</v>
      </c>
      <c r="C425" s="77"/>
      <c r="D425" s="111" t="e">
        <f t="shared" ca="1" si="12"/>
        <v>#NUM!</v>
      </c>
      <c r="E425" s="145"/>
      <c r="F425" s="146" t="str">
        <f t="shared" ca="1" si="13"/>
        <v/>
      </c>
      <c r="G425" s="102"/>
      <c r="H425" s="102"/>
      <c r="I425" s="102"/>
      <c r="J425" s="102"/>
      <c r="K425" s="102"/>
      <c r="L425" s="148"/>
    </row>
    <row r="426" spans="2:12" ht="30" customHeight="1" x14ac:dyDescent="0.3">
      <c r="B426" s="78">
        <v>420</v>
      </c>
      <c r="C426" s="77"/>
      <c r="D426" s="111" t="e">
        <f t="shared" ca="1" si="12"/>
        <v>#NUM!</v>
      </c>
      <c r="E426" s="145"/>
      <c r="F426" s="146" t="str">
        <f t="shared" ca="1" si="13"/>
        <v/>
      </c>
      <c r="G426" s="102"/>
      <c r="H426" s="102"/>
      <c r="I426" s="102"/>
      <c r="J426" s="102"/>
      <c r="K426" s="102"/>
      <c r="L426" s="148"/>
    </row>
    <row r="427" spans="2:12" ht="30" customHeight="1" x14ac:dyDescent="0.3">
      <c r="B427" s="78">
        <v>421</v>
      </c>
      <c r="C427" s="77"/>
      <c r="D427" s="111" t="e">
        <f t="shared" ca="1" si="12"/>
        <v>#NUM!</v>
      </c>
      <c r="E427" s="145"/>
      <c r="F427" s="146" t="str">
        <f t="shared" ca="1" si="13"/>
        <v/>
      </c>
      <c r="G427" s="102"/>
      <c r="H427" s="102"/>
      <c r="I427" s="102"/>
      <c r="J427" s="102"/>
      <c r="K427" s="102"/>
      <c r="L427" s="148"/>
    </row>
    <row r="428" spans="2:12" ht="30" customHeight="1" x14ac:dyDescent="0.3">
      <c r="B428" s="78">
        <v>422</v>
      </c>
      <c r="C428" s="77"/>
      <c r="D428" s="111" t="e">
        <f t="shared" ca="1" si="12"/>
        <v>#NUM!</v>
      </c>
      <c r="E428" s="145"/>
      <c r="F428" s="146" t="str">
        <f t="shared" ca="1" si="13"/>
        <v/>
      </c>
      <c r="G428" s="102"/>
      <c r="H428" s="102"/>
      <c r="I428" s="102"/>
      <c r="J428" s="102"/>
      <c r="K428" s="102"/>
      <c r="L428" s="148"/>
    </row>
    <row r="429" spans="2:12" ht="30" customHeight="1" x14ac:dyDescent="0.3">
      <c r="B429" s="78">
        <v>423</v>
      </c>
      <c r="C429" s="77"/>
      <c r="D429" s="111" t="e">
        <f t="shared" ca="1" si="12"/>
        <v>#NUM!</v>
      </c>
      <c r="E429" s="145"/>
      <c r="F429" s="146" t="str">
        <f t="shared" ca="1" si="13"/>
        <v/>
      </c>
      <c r="G429" s="102"/>
      <c r="H429" s="102"/>
      <c r="I429" s="102"/>
      <c r="J429" s="102"/>
      <c r="K429" s="102"/>
      <c r="L429" s="148"/>
    </row>
    <row r="430" spans="2:12" ht="30" customHeight="1" x14ac:dyDescent="0.3">
      <c r="B430" s="78">
        <v>424</v>
      </c>
      <c r="C430" s="77"/>
      <c r="D430" s="111" t="e">
        <f t="shared" ca="1" si="12"/>
        <v>#NUM!</v>
      </c>
      <c r="E430" s="145"/>
      <c r="F430" s="146" t="str">
        <f t="shared" ca="1" si="13"/>
        <v/>
      </c>
      <c r="G430" s="102"/>
      <c r="H430" s="102"/>
      <c r="I430" s="102"/>
      <c r="J430" s="102"/>
      <c r="K430" s="102"/>
      <c r="L430" s="148"/>
    </row>
    <row r="431" spans="2:12" ht="30" customHeight="1" x14ac:dyDescent="0.3">
      <c r="B431" s="78">
        <v>425</v>
      </c>
      <c r="C431" s="77"/>
      <c r="D431" s="111" t="e">
        <f t="shared" ca="1" si="12"/>
        <v>#NUM!</v>
      </c>
      <c r="E431" s="145"/>
      <c r="F431" s="146" t="str">
        <f t="shared" ca="1" si="13"/>
        <v/>
      </c>
      <c r="G431" s="102"/>
      <c r="H431" s="102"/>
      <c r="I431" s="102"/>
      <c r="J431" s="102"/>
      <c r="K431" s="102"/>
      <c r="L431" s="148"/>
    </row>
    <row r="432" spans="2:12" ht="30" customHeight="1" x14ac:dyDescent="0.3">
      <c r="B432" s="78">
        <v>426</v>
      </c>
      <c r="C432" s="77"/>
      <c r="D432" s="111" t="e">
        <f t="shared" ca="1" si="12"/>
        <v>#NUM!</v>
      </c>
      <c r="E432" s="145"/>
      <c r="F432" s="146" t="str">
        <f t="shared" ca="1" si="13"/>
        <v/>
      </c>
      <c r="G432" s="102"/>
      <c r="H432" s="102"/>
      <c r="I432" s="102"/>
      <c r="J432" s="102"/>
      <c r="K432" s="102"/>
      <c r="L432" s="148"/>
    </row>
    <row r="433" spans="2:12" ht="30" customHeight="1" x14ac:dyDescent="0.3">
      <c r="B433" s="78">
        <v>427</v>
      </c>
      <c r="C433" s="77"/>
      <c r="D433" s="111" t="e">
        <f t="shared" ca="1" si="12"/>
        <v>#NUM!</v>
      </c>
      <c r="E433" s="145"/>
      <c r="F433" s="146" t="str">
        <f t="shared" ca="1" si="13"/>
        <v/>
      </c>
      <c r="G433" s="102"/>
      <c r="H433" s="102"/>
      <c r="I433" s="102"/>
      <c r="J433" s="102"/>
      <c r="K433" s="102"/>
      <c r="L433" s="148"/>
    </row>
    <row r="434" spans="2:12" ht="30" customHeight="1" x14ac:dyDescent="0.3">
      <c r="B434" s="78">
        <v>428</v>
      </c>
      <c r="C434" s="77"/>
      <c r="D434" s="111" t="e">
        <f t="shared" ca="1" si="12"/>
        <v>#NUM!</v>
      </c>
      <c r="E434" s="145"/>
      <c r="F434" s="146" t="str">
        <f t="shared" ca="1" si="13"/>
        <v/>
      </c>
      <c r="G434" s="102"/>
      <c r="H434" s="102"/>
      <c r="I434" s="102"/>
      <c r="J434" s="102"/>
      <c r="K434" s="102"/>
      <c r="L434" s="148"/>
    </row>
    <row r="435" spans="2:12" ht="30" customHeight="1" x14ac:dyDescent="0.3">
      <c r="B435" s="78">
        <v>429</v>
      </c>
      <c r="C435" s="77"/>
      <c r="D435" s="111" t="e">
        <f t="shared" ca="1" si="12"/>
        <v>#NUM!</v>
      </c>
      <c r="E435" s="145"/>
      <c r="F435" s="146" t="str">
        <f t="shared" ca="1" si="13"/>
        <v/>
      </c>
      <c r="G435" s="102"/>
      <c r="H435" s="102"/>
      <c r="I435" s="102"/>
      <c r="J435" s="102"/>
      <c r="K435" s="102"/>
      <c r="L435" s="148"/>
    </row>
    <row r="436" spans="2:12" ht="30" customHeight="1" x14ac:dyDescent="0.3">
      <c r="B436" s="78">
        <v>430</v>
      </c>
      <c r="C436" s="77"/>
      <c r="D436" s="111" t="e">
        <f t="shared" ca="1" si="12"/>
        <v>#NUM!</v>
      </c>
      <c r="E436" s="145"/>
      <c r="F436" s="146" t="str">
        <f t="shared" ca="1" si="13"/>
        <v/>
      </c>
      <c r="G436" s="102"/>
      <c r="H436" s="102"/>
      <c r="I436" s="102"/>
      <c r="J436" s="102"/>
      <c r="K436" s="102"/>
      <c r="L436" s="148"/>
    </row>
    <row r="437" spans="2:12" ht="30" customHeight="1" x14ac:dyDescent="0.3">
      <c r="B437" s="78">
        <v>431</v>
      </c>
      <c r="C437" s="77"/>
      <c r="D437" s="111" t="e">
        <f t="shared" ca="1" si="12"/>
        <v>#NUM!</v>
      </c>
      <c r="E437" s="145"/>
      <c r="F437" s="146" t="str">
        <f t="shared" ca="1" si="13"/>
        <v/>
      </c>
      <c r="G437" s="102"/>
      <c r="H437" s="102"/>
      <c r="I437" s="102"/>
      <c r="J437" s="102"/>
      <c r="K437" s="102"/>
      <c r="L437" s="148"/>
    </row>
    <row r="438" spans="2:12" ht="30" customHeight="1" x14ac:dyDescent="0.3">
      <c r="B438" s="78">
        <v>432</v>
      </c>
      <c r="C438" s="77"/>
      <c r="D438" s="111" t="e">
        <f t="shared" ca="1" si="12"/>
        <v>#NUM!</v>
      </c>
      <c r="E438" s="145"/>
      <c r="F438" s="146" t="str">
        <f t="shared" ca="1" si="13"/>
        <v/>
      </c>
      <c r="G438" s="102"/>
      <c r="H438" s="102"/>
      <c r="I438" s="102"/>
      <c r="J438" s="102"/>
      <c r="K438" s="102"/>
      <c r="L438" s="148"/>
    </row>
    <row r="439" spans="2:12" ht="30" customHeight="1" x14ac:dyDescent="0.3">
      <c r="B439" s="78">
        <v>433</v>
      </c>
      <c r="C439" s="77"/>
      <c r="D439" s="111" t="e">
        <f t="shared" ca="1" si="12"/>
        <v>#NUM!</v>
      </c>
      <c r="E439" s="145"/>
      <c r="F439" s="146" t="str">
        <f t="shared" ca="1" si="13"/>
        <v/>
      </c>
      <c r="G439" s="102"/>
      <c r="H439" s="102"/>
      <c r="I439" s="102"/>
      <c r="J439" s="102"/>
      <c r="K439" s="102"/>
      <c r="L439" s="148"/>
    </row>
    <row r="440" spans="2:12" ht="30" customHeight="1" x14ac:dyDescent="0.3">
      <c r="B440" s="78">
        <v>434</v>
      </c>
      <c r="C440" s="77"/>
      <c r="D440" s="111" t="e">
        <f t="shared" ca="1" si="12"/>
        <v>#NUM!</v>
      </c>
      <c r="E440" s="145"/>
      <c r="F440" s="146" t="str">
        <f t="shared" ca="1" si="13"/>
        <v/>
      </c>
      <c r="G440" s="102"/>
      <c r="H440" s="102"/>
      <c r="I440" s="102"/>
      <c r="J440" s="102"/>
      <c r="K440" s="102"/>
      <c r="L440" s="148"/>
    </row>
    <row r="441" spans="2:12" ht="30" customHeight="1" x14ac:dyDescent="0.3">
      <c r="B441" s="78">
        <v>435</v>
      </c>
      <c r="C441" s="77"/>
      <c r="D441" s="111" t="e">
        <f t="shared" ca="1" si="12"/>
        <v>#NUM!</v>
      </c>
      <c r="E441" s="145"/>
      <c r="F441" s="146" t="str">
        <f t="shared" ca="1" si="13"/>
        <v/>
      </c>
      <c r="G441" s="102"/>
      <c r="H441" s="102"/>
      <c r="I441" s="102"/>
      <c r="J441" s="102"/>
      <c r="K441" s="102"/>
      <c r="L441" s="148"/>
    </row>
    <row r="442" spans="2:12" ht="30" customHeight="1" x14ac:dyDescent="0.3">
      <c r="B442" s="78">
        <v>436</v>
      </c>
      <c r="C442" s="77"/>
      <c r="D442" s="111" t="e">
        <f t="shared" ca="1" si="12"/>
        <v>#NUM!</v>
      </c>
      <c r="E442" s="145"/>
      <c r="F442" s="146" t="str">
        <f t="shared" ca="1" si="13"/>
        <v/>
      </c>
      <c r="G442" s="102"/>
      <c r="H442" s="102"/>
      <c r="I442" s="102"/>
      <c r="J442" s="102"/>
      <c r="K442" s="102"/>
      <c r="L442" s="148"/>
    </row>
    <row r="443" spans="2:12" ht="30" customHeight="1" x14ac:dyDescent="0.3">
      <c r="B443" s="78">
        <v>437</v>
      </c>
      <c r="C443" s="77"/>
      <c r="D443" s="111" t="e">
        <f t="shared" ca="1" si="12"/>
        <v>#NUM!</v>
      </c>
      <c r="E443" s="145"/>
      <c r="F443" s="146" t="str">
        <f t="shared" ca="1" si="13"/>
        <v/>
      </c>
      <c r="G443" s="102"/>
      <c r="H443" s="102"/>
      <c r="I443" s="102"/>
      <c r="J443" s="102"/>
      <c r="K443" s="102"/>
      <c r="L443" s="148"/>
    </row>
    <row r="444" spans="2:12" ht="30" customHeight="1" x14ac:dyDescent="0.3">
      <c r="B444" s="78">
        <v>438</v>
      </c>
      <c r="C444" s="77"/>
      <c r="D444" s="111" t="e">
        <f t="shared" ca="1" si="12"/>
        <v>#NUM!</v>
      </c>
      <c r="E444" s="145"/>
      <c r="F444" s="146" t="str">
        <f t="shared" ca="1" si="13"/>
        <v/>
      </c>
      <c r="G444" s="102"/>
      <c r="H444" s="102"/>
      <c r="I444" s="102"/>
      <c r="J444" s="102"/>
      <c r="K444" s="102"/>
      <c r="L444" s="148"/>
    </row>
    <row r="445" spans="2:12" ht="30" customHeight="1" x14ac:dyDescent="0.3">
      <c r="B445" s="78">
        <v>439</v>
      </c>
      <c r="C445" s="77"/>
      <c r="D445" s="111" t="e">
        <f t="shared" ca="1" si="12"/>
        <v>#NUM!</v>
      </c>
      <c r="E445" s="145"/>
      <c r="F445" s="146" t="str">
        <f t="shared" ca="1" si="13"/>
        <v/>
      </c>
      <c r="G445" s="102"/>
      <c r="H445" s="102"/>
      <c r="I445" s="102"/>
      <c r="J445" s="102"/>
      <c r="K445" s="102"/>
      <c r="L445" s="148"/>
    </row>
    <row r="446" spans="2:12" ht="30" customHeight="1" x14ac:dyDescent="0.3">
      <c r="B446" s="78">
        <v>440</v>
      </c>
      <c r="C446" s="77"/>
      <c r="D446" s="111" t="e">
        <f t="shared" ca="1" si="12"/>
        <v>#NUM!</v>
      </c>
      <c r="E446" s="145"/>
      <c r="F446" s="146" t="str">
        <f t="shared" ca="1" si="13"/>
        <v/>
      </c>
      <c r="G446" s="102"/>
      <c r="H446" s="102"/>
      <c r="I446" s="102"/>
      <c r="J446" s="102"/>
      <c r="K446" s="102"/>
      <c r="L446" s="148"/>
    </row>
    <row r="447" spans="2:12" ht="30" customHeight="1" x14ac:dyDescent="0.3">
      <c r="B447" s="78">
        <v>441</v>
      </c>
      <c r="C447" s="77"/>
      <c r="D447" s="111" t="e">
        <f t="shared" ca="1" si="12"/>
        <v>#NUM!</v>
      </c>
      <c r="E447" s="145"/>
      <c r="F447" s="146" t="str">
        <f t="shared" ca="1" si="13"/>
        <v/>
      </c>
      <c r="G447" s="102"/>
      <c r="H447" s="102"/>
      <c r="I447" s="102"/>
      <c r="J447" s="102"/>
      <c r="K447" s="102"/>
      <c r="L447" s="148"/>
    </row>
    <row r="448" spans="2:12" ht="30" customHeight="1" x14ac:dyDescent="0.3">
      <c r="B448" s="78">
        <v>442</v>
      </c>
      <c r="C448" s="77"/>
      <c r="D448" s="111" t="e">
        <f t="shared" ca="1" si="12"/>
        <v>#NUM!</v>
      </c>
      <c r="E448" s="145"/>
      <c r="F448" s="146" t="str">
        <f t="shared" ca="1" si="13"/>
        <v/>
      </c>
      <c r="G448" s="102"/>
      <c r="H448" s="102"/>
      <c r="I448" s="102"/>
      <c r="J448" s="102"/>
      <c r="K448" s="102"/>
      <c r="L448" s="148"/>
    </row>
    <row r="449" spans="2:12" ht="30" customHeight="1" x14ac:dyDescent="0.3">
      <c r="B449" s="78">
        <v>443</v>
      </c>
      <c r="C449" s="77"/>
      <c r="D449" s="111" t="e">
        <f t="shared" ca="1" si="12"/>
        <v>#NUM!</v>
      </c>
      <c r="E449" s="145"/>
      <c r="F449" s="146" t="str">
        <f t="shared" ca="1" si="13"/>
        <v/>
      </c>
      <c r="G449" s="102"/>
      <c r="H449" s="102"/>
      <c r="I449" s="102"/>
      <c r="J449" s="102"/>
      <c r="K449" s="102"/>
      <c r="L449" s="148"/>
    </row>
    <row r="450" spans="2:12" ht="30" customHeight="1" x14ac:dyDescent="0.3">
      <c r="B450" s="78">
        <v>444</v>
      </c>
      <c r="C450" s="77"/>
      <c r="D450" s="111" t="e">
        <f t="shared" ca="1" si="12"/>
        <v>#NUM!</v>
      </c>
      <c r="E450" s="145"/>
      <c r="F450" s="146" t="str">
        <f t="shared" ca="1" si="13"/>
        <v/>
      </c>
      <c r="G450" s="102"/>
      <c r="H450" s="102"/>
      <c r="I450" s="102"/>
      <c r="J450" s="102"/>
      <c r="K450" s="102"/>
      <c r="L450" s="148"/>
    </row>
    <row r="451" spans="2:12" ht="30" customHeight="1" x14ac:dyDescent="0.3">
      <c r="B451" s="78">
        <v>445</v>
      </c>
      <c r="C451" s="77"/>
      <c r="D451" s="111" t="e">
        <f t="shared" ca="1" si="12"/>
        <v>#NUM!</v>
      </c>
      <c r="E451" s="145"/>
      <c r="F451" s="146" t="str">
        <f t="shared" ca="1" si="13"/>
        <v/>
      </c>
      <c r="G451" s="102"/>
      <c r="H451" s="102"/>
      <c r="I451" s="102"/>
      <c r="J451" s="102"/>
      <c r="K451" s="102"/>
      <c r="L451" s="148"/>
    </row>
    <row r="452" spans="2:12" ht="30" customHeight="1" x14ac:dyDescent="0.3">
      <c r="B452" s="78">
        <v>446</v>
      </c>
      <c r="C452" s="77"/>
      <c r="D452" s="111" t="e">
        <f t="shared" ca="1" si="12"/>
        <v>#NUM!</v>
      </c>
      <c r="E452" s="145"/>
      <c r="F452" s="146" t="str">
        <f t="shared" ca="1" si="13"/>
        <v/>
      </c>
      <c r="G452" s="102"/>
      <c r="H452" s="102"/>
      <c r="I452" s="102"/>
      <c r="J452" s="102"/>
      <c r="K452" s="102"/>
      <c r="L452" s="148"/>
    </row>
    <row r="453" spans="2:12" ht="30" customHeight="1" x14ac:dyDescent="0.3">
      <c r="B453" s="78">
        <v>447</v>
      </c>
      <c r="C453" s="77"/>
      <c r="D453" s="111" t="e">
        <f t="shared" ca="1" si="12"/>
        <v>#NUM!</v>
      </c>
      <c r="E453" s="145"/>
      <c r="F453" s="146" t="str">
        <f t="shared" ca="1" si="13"/>
        <v/>
      </c>
      <c r="G453" s="102"/>
      <c r="H453" s="102"/>
      <c r="I453" s="102"/>
      <c r="J453" s="102"/>
      <c r="K453" s="102"/>
      <c r="L453" s="148"/>
    </row>
    <row r="454" spans="2:12" ht="30" customHeight="1" x14ac:dyDescent="0.3">
      <c r="B454" s="78">
        <v>448</v>
      </c>
      <c r="C454" s="77"/>
      <c r="D454" s="111" t="e">
        <f t="shared" ca="1" si="12"/>
        <v>#NUM!</v>
      </c>
      <c r="E454" s="145"/>
      <c r="F454" s="146" t="str">
        <f t="shared" ca="1" si="13"/>
        <v/>
      </c>
      <c r="G454" s="102"/>
      <c r="H454" s="102"/>
      <c r="I454" s="102"/>
      <c r="J454" s="102"/>
      <c r="K454" s="102"/>
      <c r="L454" s="148"/>
    </row>
    <row r="455" spans="2:12" ht="30" customHeight="1" x14ac:dyDescent="0.3">
      <c r="B455" s="78">
        <v>449</v>
      </c>
      <c r="C455" s="77"/>
      <c r="D455" s="111" t="e">
        <f t="shared" ref="D455:D518" ca="1" si="14">DATEDIF(TODAY(),C455,"D")</f>
        <v>#NUM!</v>
      </c>
      <c r="E455" s="145"/>
      <c r="F455" s="146" t="str">
        <f t="shared" ref="F455:F518" ca="1" si="15">IF(C455&lt;&gt;"",IF(C455&gt;=TODAY(),IF(C455=TODAY(),"É hoje!",CONCATENATE(D455,IF(D455=1," dia"," dias"))),"-"),"")</f>
        <v/>
      </c>
      <c r="G455" s="102"/>
      <c r="H455" s="102"/>
      <c r="I455" s="102"/>
      <c r="J455" s="102"/>
      <c r="K455" s="102"/>
      <c r="L455" s="148"/>
    </row>
    <row r="456" spans="2:12" ht="30" customHeight="1" x14ac:dyDescent="0.3">
      <c r="B456" s="78">
        <v>450</v>
      </c>
      <c r="C456" s="77"/>
      <c r="D456" s="111" t="e">
        <f t="shared" ca="1" si="14"/>
        <v>#NUM!</v>
      </c>
      <c r="E456" s="145"/>
      <c r="F456" s="146" t="str">
        <f t="shared" ca="1" si="15"/>
        <v/>
      </c>
      <c r="G456" s="102"/>
      <c r="H456" s="102"/>
      <c r="I456" s="102"/>
      <c r="J456" s="102"/>
      <c r="K456" s="102"/>
      <c r="L456" s="148"/>
    </row>
    <row r="457" spans="2:12" ht="30" customHeight="1" x14ac:dyDescent="0.3">
      <c r="B457" s="78">
        <v>451</v>
      </c>
      <c r="C457" s="77"/>
      <c r="D457" s="111" t="e">
        <f t="shared" ca="1" si="14"/>
        <v>#NUM!</v>
      </c>
      <c r="E457" s="145"/>
      <c r="F457" s="146" t="str">
        <f t="shared" ca="1" si="15"/>
        <v/>
      </c>
      <c r="G457" s="102"/>
      <c r="H457" s="102"/>
      <c r="I457" s="102"/>
      <c r="J457" s="102"/>
      <c r="K457" s="102"/>
      <c r="L457" s="148"/>
    </row>
    <row r="458" spans="2:12" ht="30" customHeight="1" x14ac:dyDescent="0.3">
      <c r="B458" s="78">
        <v>452</v>
      </c>
      <c r="C458" s="77"/>
      <c r="D458" s="111" t="e">
        <f t="shared" ca="1" si="14"/>
        <v>#NUM!</v>
      </c>
      <c r="E458" s="145"/>
      <c r="F458" s="146" t="str">
        <f t="shared" ca="1" si="15"/>
        <v/>
      </c>
      <c r="G458" s="102"/>
      <c r="H458" s="102"/>
      <c r="I458" s="102"/>
      <c r="J458" s="102"/>
      <c r="K458" s="102"/>
      <c r="L458" s="148"/>
    </row>
    <row r="459" spans="2:12" ht="30" customHeight="1" x14ac:dyDescent="0.3">
      <c r="B459" s="78">
        <v>453</v>
      </c>
      <c r="C459" s="77"/>
      <c r="D459" s="111" t="e">
        <f t="shared" ca="1" si="14"/>
        <v>#NUM!</v>
      </c>
      <c r="E459" s="145"/>
      <c r="F459" s="146" t="str">
        <f t="shared" ca="1" si="15"/>
        <v/>
      </c>
      <c r="G459" s="102"/>
      <c r="H459" s="102"/>
      <c r="I459" s="102"/>
      <c r="J459" s="102"/>
      <c r="K459" s="102"/>
      <c r="L459" s="148"/>
    </row>
    <row r="460" spans="2:12" ht="30" customHeight="1" x14ac:dyDescent="0.3">
      <c r="B460" s="78">
        <v>454</v>
      </c>
      <c r="C460" s="77"/>
      <c r="D460" s="111" t="e">
        <f t="shared" ca="1" si="14"/>
        <v>#NUM!</v>
      </c>
      <c r="E460" s="145"/>
      <c r="F460" s="146" t="str">
        <f t="shared" ca="1" si="15"/>
        <v/>
      </c>
      <c r="G460" s="102"/>
      <c r="H460" s="102"/>
      <c r="I460" s="102"/>
      <c r="J460" s="102"/>
      <c r="K460" s="102"/>
      <c r="L460" s="148"/>
    </row>
    <row r="461" spans="2:12" ht="30" customHeight="1" x14ac:dyDescent="0.3">
      <c r="B461" s="78">
        <v>455</v>
      </c>
      <c r="C461" s="77"/>
      <c r="D461" s="111" t="e">
        <f t="shared" ca="1" si="14"/>
        <v>#NUM!</v>
      </c>
      <c r="E461" s="145"/>
      <c r="F461" s="146" t="str">
        <f t="shared" ca="1" si="15"/>
        <v/>
      </c>
      <c r="G461" s="102"/>
      <c r="H461" s="102"/>
      <c r="I461" s="102"/>
      <c r="J461" s="102"/>
      <c r="K461" s="102"/>
      <c r="L461" s="148"/>
    </row>
    <row r="462" spans="2:12" ht="30" customHeight="1" x14ac:dyDescent="0.3">
      <c r="B462" s="78">
        <v>456</v>
      </c>
      <c r="C462" s="77"/>
      <c r="D462" s="111" t="e">
        <f t="shared" ca="1" si="14"/>
        <v>#NUM!</v>
      </c>
      <c r="E462" s="145"/>
      <c r="F462" s="146" t="str">
        <f t="shared" ca="1" si="15"/>
        <v/>
      </c>
      <c r="G462" s="102"/>
      <c r="H462" s="102"/>
      <c r="I462" s="102"/>
      <c r="J462" s="102"/>
      <c r="K462" s="102"/>
      <c r="L462" s="148"/>
    </row>
    <row r="463" spans="2:12" ht="30" customHeight="1" x14ac:dyDescent="0.3">
      <c r="B463" s="78">
        <v>457</v>
      </c>
      <c r="C463" s="77"/>
      <c r="D463" s="111" t="e">
        <f t="shared" ca="1" si="14"/>
        <v>#NUM!</v>
      </c>
      <c r="E463" s="145"/>
      <c r="F463" s="146" t="str">
        <f t="shared" ca="1" si="15"/>
        <v/>
      </c>
      <c r="G463" s="102"/>
      <c r="H463" s="102"/>
      <c r="I463" s="102"/>
      <c r="J463" s="102"/>
      <c r="K463" s="102"/>
      <c r="L463" s="148"/>
    </row>
    <row r="464" spans="2:12" ht="30" customHeight="1" x14ac:dyDescent="0.3">
      <c r="B464" s="78">
        <v>458</v>
      </c>
      <c r="C464" s="77"/>
      <c r="D464" s="111" t="e">
        <f t="shared" ca="1" si="14"/>
        <v>#NUM!</v>
      </c>
      <c r="E464" s="145"/>
      <c r="F464" s="146" t="str">
        <f t="shared" ca="1" si="15"/>
        <v/>
      </c>
      <c r="G464" s="102"/>
      <c r="H464" s="102"/>
      <c r="I464" s="102"/>
      <c r="J464" s="102"/>
      <c r="K464" s="102"/>
      <c r="L464" s="148"/>
    </row>
    <row r="465" spans="2:12" ht="30" customHeight="1" x14ac:dyDescent="0.3">
      <c r="B465" s="78">
        <v>459</v>
      </c>
      <c r="C465" s="77"/>
      <c r="D465" s="111" t="e">
        <f t="shared" ca="1" si="14"/>
        <v>#NUM!</v>
      </c>
      <c r="E465" s="145"/>
      <c r="F465" s="146" t="str">
        <f t="shared" ca="1" si="15"/>
        <v/>
      </c>
      <c r="G465" s="102"/>
      <c r="H465" s="102"/>
      <c r="I465" s="102"/>
      <c r="J465" s="102"/>
      <c r="K465" s="102"/>
      <c r="L465" s="148"/>
    </row>
    <row r="466" spans="2:12" ht="30" customHeight="1" x14ac:dyDescent="0.3">
      <c r="B466" s="78">
        <v>460</v>
      </c>
      <c r="C466" s="77"/>
      <c r="D466" s="111" t="e">
        <f t="shared" ca="1" si="14"/>
        <v>#NUM!</v>
      </c>
      <c r="E466" s="145"/>
      <c r="F466" s="146" t="str">
        <f t="shared" ca="1" si="15"/>
        <v/>
      </c>
      <c r="G466" s="102"/>
      <c r="H466" s="102"/>
      <c r="I466" s="102"/>
      <c r="J466" s="102"/>
      <c r="K466" s="102"/>
      <c r="L466" s="148"/>
    </row>
    <row r="467" spans="2:12" ht="30" customHeight="1" x14ac:dyDescent="0.3">
      <c r="B467" s="78">
        <v>461</v>
      </c>
      <c r="C467" s="77"/>
      <c r="D467" s="111" t="e">
        <f t="shared" ca="1" si="14"/>
        <v>#NUM!</v>
      </c>
      <c r="E467" s="145"/>
      <c r="F467" s="146" t="str">
        <f t="shared" ca="1" si="15"/>
        <v/>
      </c>
      <c r="G467" s="102"/>
      <c r="H467" s="102"/>
      <c r="I467" s="102"/>
      <c r="J467" s="102"/>
      <c r="K467" s="102"/>
      <c r="L467" s="148"/>
    </row>
    <row r="468" spans="2:12" ht="30" customHeight="1" x14ac:dyDescent="0.3">
      <c r="B468" s="78">
        <v>462</v>
      </c>
      <c r="C468" s="77"/>
      <c r="D468" s="111" t="e">
        <f t="shared" ca="1" si="14"/>
        <v>#NUM!</v>
      </c>
      <c r="E468" s="145"/>
      <c r="F468" s="146" t="str">
        <f t="shared" ca="1" si="15"/>
        <v/>
      </c>
      <c r="G468" s="102"/>
      <c r="H468" s="102"/>
      <c r="I468" s="102"/>
      <c r="J468" s="102"/>
      <c r="K468" s="102"/>
      <c r="L468" s="148"/>
    </row>
    <row r="469" spans="2:12" ht="30" customHeight="1" x14ac:dyDescent="0.3">
      <c r="B469" s="78">
        <v>463</v>
      </c>
      <c r="C469" s="77"/>
      <c r="D469" s="111" t="e">
        <f t="shared" ca="1" si="14"/>
        <v>#NUM!</v>
      </c>
      <c r="E469" s="145"/>
      <c r="F469" s="146" t="str">
        <f t="shared" ca="1" si="15"/>
        <v/>
      </c>
      <c r="G469" s="102"/>
      <c r="H469" s="102"/>
      <c r="I469" s="102"/>
      <c r="J469" s="102"/>
      <c r="K469" s="102"/>
      <c r="L469" s="148"/>
    </row>
    <row r="470" spans="2:12" ht="30" customHeight="1" x14ac:dyDescent="0.3">
      <c r="B470" s="78">
        <v>464</v>
      </c>
      <c r="C470" s="77"/>
      <c r="D470" s="111" t="e">
        <f t="shared" ca="1" si="14"/>
        <v>#NUM!</v>
      </c>
      <c r="E470" s="145"/>
      <c r="F470" s="146" t="str">
        <f t="shared" ca="1" si="15"/>
        <v/>
      </c>
      <c r="G470" s="102"/>
      <c r="H470" s="102"/>
      <c r="I470" s="102"/>
      <c r="J470" s="102"/>
      <c r="K470" s="102"/>
      <c r="L470" s="148"/>
    </row>
    <row r="471" spans="2:12" ht="30" customHeight="1" x14ac:dyDescent="0.3">
      <c r="B471" s="78">
        <v>465</v>
      </c>
      <c r="C471" s="77"/>
      <c r="D471" s="111" t="e">
        <f t="shared" ca="1" si="14"/>
        <v>#NUM!</v>
      </c>
      <c r="E471" s="145"/>
      <c r="F471" s="146" t="str">
        <f t="shared" ca="1" si="15"/>
        <v/>
      </c>
      <c r="G471" s="102"/>
      <c r="H471" s="102"/>
      <c r="I471" s="102"/>
      <c r="J471" s="102"/>
      <c r="K471" s="102"/>
      <c r="L471" s="148"/>
    </row>
    <row r="472" spans="2:12" ht="30" customHeight="1" x14ac:dyDescent="0.3">
      <c r="B472" s="78">
        <v>466</v>
      </c>
      <c r="C472" s="77"/>
      <c r="D472" s="111" t="e">
        <f t="shared" ca="1" si="14"/>
        <v>#NUM!</v>
      </c>
      <c r="E472" s="145"/>
      <c r="F472" s="146" t="str">
        <f t="shared" ca="1" si="15"/>
        <v/>
      </c>
      <c r="G472" s="102"/>
      <c r="H472" s="102"/>
      <c r="I472" s="102"/>
      <c r="J472" s="102"/>
      <c r="K472" s="102"/>
      <c r="L472" s="148"/>
    </row>
    <row r="473" spans="2:12" ht="30" customHeight="1" x14ac:dyDescent="0.3">
      <c r="B473" s="78">
        <v>467</v>
      </c>
      <c r="C473" s="77"/>
      <c r="D473" s="111" t="e">
        <f t="shared" ca="1" si="14"/>
        <v>#NUM!</v>
      </c>
      <c r="E473" s="145"/>
      <c r="F473" s="146" t="str">
        <f t="shared" ca="1" si="15"/>
        <v/>
      </c>
      <c r="G473" s="102"/>
      <c r="H473" s="102"/>
      <c r="I473" s="102"/>
      <c r="J473" s="102"/>
      <c r="K473" s="102"/>
      <c r="L473" s="148"/>
    </row>
    <row r="474" spans="2:12" ht="30" customHeight="1" x14ac:dyDescent="0.3">
      <c r="B474" s="78">
        <v>468</v>
      </c>
      <c r="C474" s="77"/>
      <c r="D474" s="111" t="e">
        <f t="shared" ca="1" si="14"/>
        <v>#NUM!</v>
      </c>
      <c r="E474" s="145"/>
      <c r="F474" s="146" t="str">
        <f t="shared" ca="1" si="15"/>
        <v/>
      </c>
      <c r="G474" s="102"/>
      <c r="H474" s="102"/>
      <c r="I474" s="102"/>
      <c r="J474" s="102"/>
      <c r="K474" s="102"/>
      <c r="L474" s="148"/>
    </row>
    <row r="475" spans="2:12" ht="30" customHeight="1" x14ac:dyDescent="0.3">
      <c r="B475" s="78">
        <v>469</v>
      </c>
      <c r="C475" s="77"/>
      <c r="D475" s="111" t="e">
        <f t="shared" ca="1" si="14"/>
        <v>#NUM!</v>
      </c>
      <c r="E475" s="145"/>
      <c r="F475" s="146" t="str">
        <f t="shared" ca="1" si="15"/>
        <v/>
      </c>
      <c r="G475" s="102"/>
      <c r="H475" s="102"/>
      <c r="I475" s="102"/>
      <c r="J475" s="102"/>
      <c r="K475" s="102"/>
      <c r="L475" s="148"/>
    </row>
    <row r="476" spans="2:12" ht="30" customHeight="1" x14ac:dyDescent="0.3">
      <c r="B476" s="78">
        <v>470</v>
      </c>
      <c r="C476" s="77"/>
      <c r="D476" s="111" t="e">
        <f t="shared" ca="1" si="14"/>
        <v>#NUM!</v>
      </c>
      <c r="E476" s="145"/>
      <c r="F476" s="146" t="str">
        <f t="shared" ca="1" si="15"/>
        <v/>
      </c>
      <c r="G476" s="102"/>
      <c r="H476" s="102"/>
      <c r="I476" s="102"/>
      <c r="J476" s="102"/>
      <c r="K476" s="102"/>
      <c r="L476" s="148"/>
    </row>
    <row r="477" spans="2:12" ht="30" customHeight="1" x14ac:dyDescent="0.3">
      <c r="B477" s="78">
        <v>471</v>
      </c>
      <c r="C477" s="77"/>
      <c r="D477" s="111" t="e">
        <f t="shared" ca="1" si="14"/>
        <v>#NUM!</v>
      </c>
      <c r="E477" s="145"/>
      <c r="F477" s="146" t="str">
        <f t="shared" ca="1" si="15"/>
        <v/>
      </c>
      <c r="G477" s="102"/>
      <c r="H477" s="102"/>
      <c r="I477" s="102"/>
      <c r="J477" s="102"/>
      <c r="K477" s="102"/>
      <c r="L477" s="148"/>
    </row>
    <row r="478" spans="2:12" ht="30" customHeight="1" x14ac:dyDescent="0.3">
      <c r="B478" s="78">
        <v>472</v>
      </c>
      <c r="C478" s="77"/>
      <c r="D478" s="111" t="e">
        <f t="shared" ca="1" si="14"/>
        <v>#NUM!</v>
      </c>
      <c r="E478" s="145"/>
      <c r="F478" s="146" t="str">
        <f t="shared" ca="1" si="15"/>
        <v/>
      </c>
      <c r="G478" s="102"/>
      <c r="H478" s="102"/>
      <c r="I478" s="102"/>
      <c r="J478" s="102"/>
      <c r="K478" s="102"/>
      <c r="L478" s="148"/>
    </row>
    <row r="479" spans="2:12" ht="30" customHeight="1" x14ac:dyDescent="0.3">
      <c r="B479" s="78">
        <v>473</v>
      </c>
      <c r="C479" s="77"/>
      <c r="D479" s="111" t="e">
        <f t="shared" ca="1" si="14"/>
        <v>#NUM!</v>
      </c>
      <c r="E479" s="145"/>
      <c r="F479" s="146" t="str">
        <f t="shared" ca="1" si="15"/>
        <v/>
      </c>
      <c r="G479" s="102"/>
      <c r="H479" s="102"/>
      <c r="I479" s="102"/>
      <c r="J479" s="102"/>
      <c r="K479" s="102"/>
      <c r="L479" s="148"/>
    </row>
    <row r="480" spans="2:12" ht="30" customHeight="1" x14ac:dyDescent="0.3">
      <c r="B480" s="78">
        <v>474</v>
      </c>
      <c r="C480" s="77"/>
      <c r="D480" s="111" t="e">
        <f t="shared" ca="1" si="14"/>
        <v>#NUM!</v>
      </c>
      <c r="E480" s="145"/>
      <c r="F480" s="146" t="str">
        <f t="shared" ca="1" si="15"/>
        <v/>
      </c>
      <c r="G480" s="102"/>
      <c r="H480" s="102"/>
      <c r="I480" s="102"/>
      <c r="J480" s="102"/>
      <c r="K480" s="102"/>
      <c r="L480" s="148"/>
    </row>
    <row r="481" spans="2:12" ht="30" customHeight="1" x14ac:dyDescent="0.3">
      <c r="B481" s="78">
        <v>475</v>
      </c>
      <c r="C481" s="77"/>
      <c r="D481" s="111" t="e">
        <f t="shared" ca="1" si="14"/>
        <v>#NUM!</v>
      </c>
      <c r="E481" s="145"/>
      <c r="F481" s="146" t="str">
        <f t="shared" ca="1" si="15"/>
        <v/>
      </c>
      <c r="G481" s="102"/>
      <c r="H481" s="102"/>
      <c r="I481" s="102"/>
      <c r="J481" s="102"/>
      <c r="K481" s="102"/>
      <c r="L481" s="148"/>
    </row>
    <row r="482" spans="2:12" ht="30" customHeight="1" x14ac:dyDescent="0.3">
      <c r="B482" s="78">
        <v>476</v>
      </c>
      <c r="C482" s="77"/>
      <c r="D482" s="111" t="e">
        <f t="shared" ca="1" si="14"/>
        <v>#NUM!</v>
      </c>
      <c r="E482" s="145"/>
      <c r="F482" s="146" t="str">
        <f t="shared" ca="1" si="15"/>
        <v/>
      </c>
      <c r="G482" s="102"/>
      <c r="H482" s="102"/>
      <c r="I482" s="102"/>
      <c r="J482" s="102"/>
      <c r="K482" s="102"/>
      <c r="L482" s="148"/>
    </row>
    <row r="483" spans="2:12" ht="30" customHeight="1" x14ac:dyDescent="0.3">
      <c r="B483" s="78">
        <v>477</v>
      </c>
      <c r="C483" s="77"/>
      <c r="D483" s="111" t="e">
        <f t="shared" ca="1" si="14"/>
        <v>#NUM!</v>
      </c>
      <c r="E483" s="145"/>
      <c r="F483" s="146" t="str">
        <f t="shared" ca="1" si="15"/>
        <v/>
      </c>
      <c r="G483" s="102"/>
      <c r="H483" s="102"/>
      <c r="I483" s="102"/>
      <c r="J483" s="102"/>
      <c r="K483" s="102"/>
      <c r="L483" s="148"/>
    </row>
    <row r="484" spans="2:12" ht="30" customHeight="1" x14ac:dyDescent="0.3">
      <c r="B484" s="78">
        <v>478</v>
      </c>
      <c r="C484" s="77"/>
      <c r="D484" s="111" t="e">
        <f t="shared" ca="1" si="14"/>
        <v>#NUM!</v>
      </c>
      <c r="E484" s="145"/>
      <c r="F484" s="146" t="str">
        <f t="shared" ca="1" si="15"/>
        <v/>
      </c>
      <c r="G484" s="102"/>
      <c r="H484" s="102"/>
      <c r="I484" s="102"/>
      <c r="J484" s="102"/>
      <c r="K484" s="102"/>
      <c r="L484" s="148"/>
    </row>
    <row r="485" spans="2:12" ht="30" customHeight="1" x14ac:dyDescent="0.3">
      <c r="B485" s="78">
        <v>479</v>
      </c>
      <c r="C485" s="77"/>
      <c r="D485" s="111" t="e">
        <f t="shared" ca="1" si="14"/>
        <v>#NUM!</v>
      </c>
      <c r="E485" s="145"/>
      <c r="F485" s="146" t="str">
        <f t="shared" ca="1" si="15"/>
        <v/>
      </c>
      <c r="G485" s="102"/>
      <c r="H485" s="102"/>
      <c r="I485" s="102"/>
      <c r="J485" s="102"/>
      <c r="K485" s="102"/>
      <c r="L485" s="148"/>
    </row>
    <row r="486" spans="2:12" ht="30" customHeight="1" x14ac:dyDescent="0.3">
      <c r="B486" s="78">
        <v>480</v>
      </c>
      <c r="C486" s="77"/>
      <c r="D486" s="111" t="e">
        <f t="shared" ca="1" si="14"/>
        <v>#NUM!</v>
      </c>
      <c r="E486" s="145"/>
      <c r="F486" s="146" t="str">
        <f t="shared" ca="1" si="15"/>
        <v/>
      </c>
      <c r="G486" s="102"/>
      <c r="H486" s="102"/>
      <c r="I486" s="102"/>
      <c r="J486" s="102"/>
      <c r="K486" s="102"/>
      <c r="L486" s="148"/>
    </row>
    <row r="487" spans="2:12" ht="30" customHeight="1" x14ac:dyDescent="0.3">
      <c r="B487" s="78">
        <v>481</v>
      </c>
      <c r="C487" s="77"/>
      <c r="D487" s="111" t="e">
        <f t="shared" ca="1" si="14"/>
        <v>#NUM!</v>
      </c>
      <c r="E487" s="145"/>
      <c r="F487" s="146" t="str">
        <f t="shared" ca="1" si="15"/>
        <v/>
      </c>
      <c r="G487" s="102"/>
      <c r="H487" s="102"/>
      <c r="I487" s="102"/>
      <c r="J487" s="102"/>
      <c r="K487" s="102"/>
      <c r="L487" s="148"/>
    </row>
    <row r="488" spans="2:12" ht="30" customHeight="1" x14ac:dyDescent="0.3">
      <c r="B488" s="78">
        <v>482</v>
      </c>
      <c r="C488" s="77"/>
      <c r="D488" s="111" t="e">
        <f t="shared" ca="1" si="14"/>
        <v>#NUM!</v>
      </c>
      <c r="E488" s="145"/>
      <c r="F488" s="146" t="str">
        <f t="shared" ca="1" si="15"/>
        <v/>
      </c>
      <c r="G488" s="102"/>
      <c r="H488" s="102"/>
      <c r="I488" s="102"/>
      <c r="J488" s="102"/>
      <c r="K488" s="102"/>
      <c r="L488" s="148"/>
    </row>
    <row r="489" spans="2:12" ht="30" customHeight="1" x14ac:dyDescent="0.3">
      <c r="B489" s="78">
        <v>483</v>
      </c>
      <c r="C489" s="77"/>
      <c r="D489" s="111" t="e">
        <f t="shared" ca="1" si="14"/>
        <v>#NUM!</v>
      </c>
      <c r="E489" s="145"/>
      <c r="F489" s="146" t="str">
        <f t="shared" ca="1" si="15"/>
        <v/>
      </c>
      <c r="G489" s="102"/>
      <c r="H489" s="102"/>
      <c r="I489" s="102"/>
      <c r="J489" s="102"/>
      <c r="K489" s="102"/>
      <c r="L489" s="148"/>
    </row>
    <row r="490" spans="2:12" ht="30" customHeight="1" x14ac:dyDescent="0.3">
      <c r="B490" s="78">
        <v>484</v>
      </c>
      <c r="C490" s="77"/>
      <c r="D490" s="111" t="e">
        <f t="shared" ca="1" si="14"/>
        <v>#NUM!</v>
      </c>
      <c r="E490" s="145"/>
      <c r="F490" s="146" t="str">
        <f t="shared" ca="1" si="15"/>
        <v/>
      </c>
      <c r="G490" s="102"/>
      <c r="H490" s="102"/>
      <c r="I490" s="102"/>
      <c r="J490" s="102"/>
      <c r="K490" s="102"/>
      <c r="L490" s="148"/>
    </row>
    <row r="491" spans="2:12" ht="30" customHeight="1" x14ac:dyDescent="0.3">
      <c r="B491" s="78">
        <v>485</v>
      </c>
      <c r="C491" s="77"/>
      <c r="D491" s="111" t="e">
        <f t="shared" ca="1" si="14"/>
        <v>#NUM!</v>
      </c>
      <c r="E491" s="145"/>
      <c r="F491" s="146" t="str">
        <f t="shared" ca="1" si="15"/>
        <v/>
      </c>
      <c r="G491" s="102"/>
      <c r="H491" s="102"/>
      <c r="I491" s="102"/>
      <c r="J491" s="102"/>
      <c r="K491" s="102"/>
      <c r="L491" s="148"/>
    </row>
    <row r="492" spans="2:12" ht="30" customHeight="1" x14ac:dyDescent="0.3">
      <c r="B492" s="78">
        <v>486</v>
      </c>
      <c r="C492" s="77"/>
      <c r="D492" s="111" t="e">
        <f t="shared" ca="1" si="14"/>
        <v>#NUM!</v>
      </c>
      <c r="E492" s="145"/>
      <c r="F492" s="146" t="str">
        <f t="shared" ca="1" si="15"/>
        <v/>
      </c>
      <c r="G492" s="102"/>
      <c r="H492" s="102"/>
      <c r="I492" s="102"/>
      <c r="J492" s="102"/>
      <c r="K492" s="102"/>
      <c r="L492" s="148"/>
    </row>
    <row r="493" spans="2:12" ht="30" customHeight="1" x14ac:dyDescent="0.3">
      <c r="B493" s="78">
        <v>487</v>
      </c>
      <c r="C493" s="77"/>
      <c r="D493" s="111" t="e">
        <f t="shared" ca="1" si="14"/>
        <v>#NUM!</v>
      </c>
      <c r="E493" s="145"/>
      <c r="F493" s="146" t="str">
        <f t="shared" ca="1" si="15"/>
        <v/>
      </c>
      <c r="G493" s="102"/>
      <c r="H493" s="102"/>
      <c r="I493" s="102"/>
      <c r="J493" s="102"/>
      <c r="K493" s="102"/>
      <c r="L493" s="148"/>
    </row>
    <row r="494" spans="2:12" ht="30" customHeight="1" x14ac:dyDescent="0.3">
      <c r="B494" s="78">
        <v>488</v>
      </c>
      <c r="C494" s="77"/>
      <c r="D494" s="111" t="e">
        <f t="shared" ca="1" si="14"/>
        <v>#NUM!</v>
      </c>
      <c r="E494" s="145"/>
      <c r="F494" s="146" t="str">
        <f t="shared" ca="1" si="15"/>
        <v/>
      </c>
      <c r="G494" s="102"/>
      <c r="H494" s="102"/>
      <c r="I494" s="102"/>
      <c r="J494" s="102"/>
      <c r="K494" s="102"/>
      <c r="L494" s="148"/>
    </row>
    <row r="495" spans="2:12" ht="30" customHeight="1" x14ac:dyDescent="0.3">
      <c r="B495" s="78">
        <v>489</v>
      </c>
      <c r="C495" s="77"/>
      <c r="D495" s="111" t="e">
        <f t="shared" ca="1" si="14"/>
        <v>#NUM!</v>
      </c>
      <c r="E495" s="145"/>
      <c r="F495" s="146" t="str">
        <f t="shared" ca="1" si="15"/>
        <v/>
      </c>
      <c r="G495" s="102"/>
      <c r="H495" s="102"/>
      <c r="I495" s="102"/>
      <c r="J495" s="102"/>
      <c r="K495" s="102"/>
      <c r="L495" s="148"/>
    </row>
    <row r="496" spans="2:12" ht="30" customHeight="1" x14ac:dyDescent="0.3">
      <c r="B496" s="78">
        <v>490</v>
      </c>
      <c r="C496" s="77"/>
      <c r="D496" s="111" t="e">
        <f t="shared" ca="1" si="14"/>
        <v>#NUM!</v>
      </c>
      <c r="E496" s="145"/>
      <c r="F496" s="146" t="str">
        <f t="shared" ca="1" si="15"/>
        <v/>
      </c>
      <c r="G496" s="102"/>
      <c r="H496" s="102"/>
      <c r="I496" s="102"/>
      <c r="J496" s="102"/>
      <c r="K496" s="102"/>
      <c r="L496" s="148"/>
    </row>
    <row r="497" spans="2:12" ht="30" customHeight="1" x14ac:dyDescent="0.3">
      <c r="B497" s="78">
        <v>491</v>
      </c>
      <c r="C497" s="77"/>
      <c r="D497" s="111" t="e">
        <f t="shared" ca="1" si="14"/>
        <v>#NUM!</v>
      </c>
      <c r="E497" s="145"/>
      <c r="F497" s="146" t="str">
        <f t="shared" ca="1" si="15"/>
        <v/>
      </c>
      <c r="G497" s="102"/>
      <c r="H497" s="102"/>
      <c r="I497" s="102"/>
      <c r="J497" s="102"/>
      <c r="K497" s="102"/>
      <c r="L497" s="148"/>
    </row>
    <row r="498" spans="2:12" ht="30" customHeight="1" x14ac:dyDescent="0.3">
      <c r="B498" s="78">
        <v>492</v>
      </c>
      <c r="C498" s="77"/>
      <c r="D498" s="111" t="e">
        <f t="shared" ca="1" si="14"/>
        <v>#NUM!</v>
      </c>
      <c r="E498" s="145"/>
      <c r="F498" s="146" t="str">
        <f t="shared" ca="1" si="15"/>
        <v/>
      </c>
      <c r="G498" s="102"/>
      <c r="H498" s="102"/>
      <c r="I498" s="102"/>
      <c r="J498" s="102"/>
      <c r="K498" s="102"/>
      <c r="L498" s="148"/>
    </row>
    <row r="499" spans="2:12" ht="30" customHeight="1" x14ac:dyDescent="0.3">
      <c r="B499" s="78">
        <v>493</v>
      </c>
      <c r="C499" s="77"/>
      <c r="D499" s="111" t="e">
        <f t="shared" ca="1" si="14"/>
        <v>#NUM!</v>
      </c>
      <c r="E499" s="145"/>
      <c r="F499" s="146" t="str">
        <f t="shared" ca="1" si="15"/>
        <v/>
      </c>
      <c r="G499" s="102"/>
      <c r="H499" s="102"/>
      <c r="I499" s="102"/>
      <c r="J499" s="102"/>
      <c r="K499" s="102"/>
      <c r="L499" s="148"/>
    </row>
    <row r="500" spans="2:12" ht="30" customHeight="1" x14ac:dyDescent="0.3">
      <c r="B500" s="78">
        <v>494</v>
      </c>
      <c r="C500" s="77"/>
      <c r="D500" s="111" t="e">
        <f t="shared" ca="1" si="14"/>
        <v>#NUM!</v>
      </c>
      <c r="E500" s="145"/>
      <c r="F500" s="146" t="str">
        <f t="shared" ca="1" si="15"/>
        <v/>
      </c>
      <c r="G500" s="102"/>
      <c r="H500" s="102"/>
      <c r="I500" s="102"/>
      <c r="J500" s="102"/>
      <c r="K500" s="102"/>
      <c r="L500" s="148"/>
    </row>
    <row r="501" spans="2:12" ht="30" customHeight="1" x14ac:dyDescent="0.3">
      <c r="B501" s="78">
        <v>495</v>
      </c>
      <c r="C501" s="77"/>
      <c r="D501" s="111" t="e">
        <f t="shared" ca="1" si="14"/>
        <v>#NUM!</v>
      </c>
      <c r="E501" s="145"/>
      <c r="F501" s="146" t="str">
        <f t="shared" ca="1" si="15"/>
        <v/>
      </c>
      <c r="G501" s="102"/>
      <c r="H501" s="102"/>
      <c r="I501" s="102"/>
      <c r="J501" s="102"/>
      <c r="K501" s="102"/>
      <c r="L501" s="148"/>
    </row>
    <row r="502" spans="2:12" ht="30" customHeight="1" x14ac:dyDescent="0.3">
      <c r="B502" s="78">
        <v>496</v>
      </c>
      <c r="C502" s="77"/>
      <c r="D502" s="111" t="e">
        <f t="shared" ca="1" si="14"/>
        <v>#NUM!</v>
      </c>
      <c r="E502" s="145"/>
      <c r="F502" s="146" t="str">
        <f t="shared" ca="1" si="15"/>
        <v/>
      </c>
      <c r="G502" s="102"/>
      <c r="H502" s="102"/>
      <c r="I502" s="102"/>
      <c r="J502" s="102"/>
      <c r="K502" s="102"/>
      <c r="L502" s="148"/>
    </row>
    <row r="503" spans="2:12" ht="30" customHeight="1" x14ac:dyDescent="0.3">
      <c r="B503" s="78">
        <v>497</v>
      </c>
      <c r="C503" s="77"/>
      <c r="D503" s="111" t="e">
        <f t="shared" ca="1" si="14"/>
        <v>#NUM!</v>
      </c>
      <c r="E503" s="145"/>
      <c r="F503" s="146" t="str">
        <f t="shared" ca="1" si="15"/>
        <v/>
      </c>
      <c r="G503" s="102"/>
      <c r="H503" s="102"/>
      <c r="I503" s="102"/>
      <c r="J503" s="102"/>
      <c r="K503" s="102"/>
      <c r="L503" s="148"/>
    </row>
    <row r="504" spans="2:12" ht="30" customHeight="1" x14ac:dyDescent="0.3">
      <c r="B504" s="78">
        <v>498</v>
      </c>
      <c r="C504" s="77"/>
      <c r="D504" s="111" t="e">
        <f t="shared" ca="1" si="14"/>
        <v>#NUM!</v>
      </c>
      <c r="E504" s="145"/>
      <c r="F504" s="146" t="str">
        <f t="shared" ca="1" si="15"/>
        <v/>
      </c>
      <c r="G504" s="102"/>
      <c r="H504" s="102"/>
      <c r="I504" s="102"/>
      <c r="J504" s="102"/>
      <c r="K504" s="102"/>
      <c r="L504" s="148"/>
    </row>
    <row r="505" spans="2:12" ht="30" customHeight="1" x14ac:dyDescent="0.3">
      <c r="B505" s="78">
        <v>499</v>
      </c>
      <c r="C505" s="77"/>
      <c r="D505" s="111" t="e">
        <f t="shared" ca="1" si="14"/>
        <v>#NUM!</v>
      </c>
      <c r="E505" s="145"/>
      <c r="F505" s="146" t="str">
        <f t="shared" ca="1" si="15"/>
        <v/>
      </c>
      <c r="G505" s="102"/>
      <c r="H505" s="102"/>
      <c r="I505" s="102"/>
      <c r="J505" s="102"/>
      <c r="K505" s="102"/>
      <c r="L505" s="148"/>
    </row>
    <row r="506" spans="2:12" ht="30" customHeight="1" x14ac:dyDescent="0.3">
      <c r="B506" s="78">
        <v>500</v>
      </c>
      <c r="C506" s="77"/>
      <c r="D506" s="111" t="e">
        <f t="shared" ca="1" si="14"/>
        <v>#NUM!</v>
      </c>
      <c r="E506" s="145"/>
      <c r="F506" s="146" t="str">
        <f t="shared" ca="1" si="15"/>
        <v/>
      </c>
      <c r="G506" s="102"/>
      <c r="H506" s="102"/>
      <c r="I506" s="102"/>
      <c r="J506" s="102"/>
      <c r="K506" s="102"/>
      <c r="L506" s="148"/>
    </row>
    <row r="507" spans="2:12" ht="30" customHeight="1" x14ac:dyDescent="0.3">
      <c r="B507" s="78">
        <v>501</v>
      </c>
      <c r="C507" s="77"/>
      <c r="D507" s="111" t="e">
        <f t="shared" ca="1" si="14"/>
        <v>#NUM!</v>
      </c>
      <c r="E507" s="145"/>
      <c r="F507" s="146" t="str">
        <f t="shared" ca="1" si="15"/>
        <v/>
      </c>
      <c r="G507" s="102"/>
      <c r="H507" s="102"/>
      <c r="I507" s="102"/>
      <c r="J507" s="102"/>
      <c r="K507" s="102"/>
      <c r="L507" s="148"/>
    </row>
    <row r="508" spans="2:12" ht="30" customHeight="1" x14ac:dyDescent="0.3">
      <c r="B508" s="78">
        <v>502</v>
      </c>
      <c r="C508" s="77"/>
      <c r="D508" s="111" t="e">
        <f t="shared" ca="1" si="14"/>
        <v>#NUM!</v>
      </c>
      <c r="E508" s="145"/>
      <c r="F508" s="146" t="str">
        <f t="shared" ca="1" si="15"/>
        <v/>
      </c>
      <c r="G508" s="102"/>
      <c r="H508" s="102"/>
      <c r="I508" s="102"/>
      <c r="J508" s="102"/>
      <c r="K508" s="102"/>
      <c r="L508" s="148"/>
    </row>
    <row r="509" spans="2:12" ht="30" customHeight="1" x14ac:dyDescent="0.3">
      <c r="B509" s="78">
        <v>503</v>
      </c>
      <c r="C509" s="77"/>
      <c r="D509" s="111" t="e">
        <f t="shared" ca="1" si="14"/>
        <v>#NUM!</v>
      </c>
      <c r="E509" s="145"/>
      <c r="F509" s="146" t="str">
        <f t="shared" ca="1" si="15"/>
        <v/>
      </c>
      <c r="G509" s="102"/>
      <c r="H509" s="102"/>
      <c r="I509" s="102"/>
      <c r="J509" s="102"/>
      <c r="K509" s="102"/>
      <c r="L509" s="148"/>
    </row>
    <row r="510" spans="2:12" ht="30" customHeight="1" x14ac:dyDescent="0.3">
      <c r="B510" s="78">
        <v>504</v>
      </c>
      <c r="C510" s="77"/>
      <c r="D510" s="111" t="e">
        <f t="shared" ca="1" si="14"/>
        <v>#NUM!</v>
      </c>
      <c r="E510" s="145"/>
      <c r="F510" s="146" t="str">
        <f t="shared" ca="1" si="15"/>
        <v/>
      </c>
      <c r="G510" s="102"/>
      <c r="H510" s="102"/>
      <c r="I510" s="102"/>
      <c r="J510" s="102"/>
      <c r="K510" s="102"/>
      <c r="L510" s="148"/>
    </row>
    <row r="511" spans="2:12" ht="30" customHeight="1" x14ac:dyDescent="0.3">
      <c r="B511" s="78">
        <v>505</v>
      </c>
      <c r="C511" s="77"/>
      <c r="D511" s="111" t="e">
        <f t="shared" ca="1" si="14"/>
        <v>#NUM!</v>
      </c>
      <c r="E511" s="145"/>
      <c r="F511" s="146" t="str">
        <f t="shared" ca="1" si="15"/>
        <v/>
      </c>
      <c r="G511" s="102"/>
      <c r="H511" s="102"/>
      <c r="I511" s="102"/>
      <c r="J511" s="102"/>
      <c r="K511" s="102"/>
      <c r="L511" s="148"/>
    </row>
    <row r="512" spans="2:12" ht="30" customHeight="1" x14ac:dyDescent="0.3">
      <c r="B512" s="78">
        <v>506</v>
      </c>
      <c r="C512" s="77"/>
      <c r="D512" s="111" t="e">
        <f t="shared" ca="1" si="14"/>
        <v>#NUM!</v>
      </c>
      <c r="E512" s="145"/>
      <c r="F512" s="146" t="str">
        <f t="shared" ca="1" si="15"/>
        <v/>
      </c>
      <c r="G512" s="102"/>
      <c r="H512" s="102"/>
      <c r="I512" s="102"/>
      <c r="J512" s="102"/>
      <c r="K512" s="102"/>
      <c r="L512" s="148"/>
    </row>
    <row r="513" spans="2:12" ht="30" customHeight="1" x14ac:dyDescent="0.3">
      <c r="B513" s="78">
        <v>507</v>
      </c>
      <c r="C513" s="77"/>
      <c r="D513" s="111" t="e">
        <f t="shared" ca="1" si="14"/>
        <v>#NUM!</v>
      </c>
      <c r="E513" s="145"/>
      <c r="F513" s="146" t="str">
        <f t="shared" ca="1" si="15"/>
        <v/>
      </c>
      <c r="G513" s="102"/>
      <c r="H513" s="102"/>
      <c r="I513" s="102"/>
      <c r="J513" s="102"/>
      <c r="K513" s="102"/>
      <c r="L513" s="148"/>
    </row>
    <row r="514" spans="2:12" ht="30" customHeight="1" x14ac:dyDescent="0.3">
      <c r="B514" s="78">
        <v>508</v>
      </c>
      <c r="C514" s="77"/>
      <c r="D514" s="111" t="e">
        <f t="shared" ca="1" si="14"/>
        <v>#NUM!</v>
      </c>
      <c r="E514" s="145"/>
      <c r="F514" s="146" t="str">
        <f t="shared" ca="1" si="15"/>
        <v/>
      </c>
      <c r="G514" s="102"/>
      <c r="H514" s="102"/>
      <c r="I514" s="102"/>
      <c r="J514" s="102"/>
      <c r="K514" s="102"/>
      <c r="L514" s="148"/>
    </row>
    <row r="515" spans="2:12" ht="30" customHeight="1" x14ac:dyDescent="0.3">
      <c r="B515" s="78">
        <v>509</v>
      </c>
      <c r="C515" s="77"/>
      <c r="D515" s="111" t="e">
        <f t="shared" ca="1" si="14"/>
        <v>#NUM!</v>
      </c>
      <c r="E515" s="145"/>
      <c r="F515" s="146" t="str">
        <f t="shared" ca="1" si="15"/>
        <v/>
      </c>
      <c r="G515" s="102"/>
      <c r="H515" s="102"/>
      <c r="I515" s="102"/>
      <c r="J515" s="102"/>
      <c r="K515" s="102"/>
      <c r="L515" s="148"/>
    </row>
    <row r="516" spans="2:12" ht="30" customHeight="1" x14ac:dyDescent="0.3">
      <c r="B516" s="78">
        <v>510</v>
      </c>
      <c r="C516" s="77"/>
      <c r="D516" s="111" t="e">
        <f t="shared" ca="1" si="14"/>
        <v>#NUM!</v>
      </c>
      <c r="E516" s="145"/>
      <c r="F516" s="146" t="str">
        <f t="shared" ca="1" si="15"/>
        <v/>
      </c>
      <c r="G516" s="102"/>
      <c r="H516" s="102"/>
      <c r="I516" s="102"/>
      <c r="J516" s="102"/>
      <c r="K516" s="102"/>
      <c r="L516" s="148"/>
    </row>
    <row r="517" spans="2:12" ht="30" customHeight="1" x14ac:dyDescent="0.3">
      <c r="B517" s="78">
        <v>511</v>
      </c>
      <c r="C517" s="77"/>
      <c r="D517" s="111" t="e">
        <f t="shared" ca="1" si="14"/>
        <v>#NUM!</v>
      </c>
      <c r="E517" s="145"/>
      <c r="F517" s="146" t="str">
        <f t="shared" ca="1" si="15"/>
        <v/>
      </c>
      <c r="G517" s="102"/>
      <c r="H517" s="102"/>
      <c r="I517" s="102"/>
      <c r="J517" s="102"/>
      <c r="K517" s="102"/>
      <c r="L517" s="148"/>
    </row>
    <row r="518" spans="2:12" ht="30" customHeight="1" x14ac:dyDescent="0.3">
      <c r="B518" s="78">
        <v>512</v>
      </c>
      <c r="C518" s="77"/>
      <c r="D518" s="111" t="e">
        <f t="shared" ca="1" si="14"/>
        <v>#NUM!</v>
      </c>
      <c r="E518" s="145"/>
      <c r="F518" s="146" t="str">
        <f t="shared" ca="1" si="15"/>
        <v/>
      </c>
      <c r="G518" s="102"/>
      <c r="H518" s="102"/>
      <c r="I518" s="102"/>
      <c r="J518" s="102"/>
      <c r="K518" s="102"/>
      <c r="L518" s="148"/>
    </row>
    <row r="519" spans="2:12" ht="30" customHeight="1" x14ac:dyDescent="0.3">
      <c r="B519" s="78">
        <v>513</v>
      </c>
      <c r="C519" s="77"/>
      <c r="D519" s="111" t="e">
        <f t="shared" ref="D519:D582" ca="1" si="16">DATEDIF(TODAY(),C519,"D")</f>
        <v>#NUM!</v>
      </c>
      <c r="E519" s="145"/>
      <c r="F519" s="146" t="str">
        <f t="shared" ref="F519:F582" ca="1" si="17">IF(C519&lt;&gt;"",IF(C519&gt;=TODAY(),IF(C519=TODAY(),"É hoje!",CONCATENATE(D519,IF(D519=1," dia"," dias"))),"-"),"")</f>
        <v/>
      </c>
      <c r="G519" s="102"/>
      <c r="H519" s="102"/>
      <c r="I519" s="102"/>
      <c r="J519" s="102"/>
      <c r="K519" s="102"/>
      <c r="L519" s="148"/>
    </row>
    <row r="520" spans="2:12" ht="30" customHeight="1" x14ac:dyDescent="0.3">
      <c r="B520" s="78">
        <v>514</v>
      </c>
      <c r="C520" s="77"/>
      <c r="D520" s="111" t="e">
        <f t="shared" ca="1" si="16"/>
        <v>#NUM!</v>
      </c>
      <c r="E520" s="145"/>
      <c r="F520" s="146" t="str">
        <f t="shared" ca="1" si="17"/>
        <v/>
      </c>
      <c r="G520" s="102"/>
      <c r="H520" s="102"/>
      <c r="I520" s="102"/>
      <c r="J520" s="102"/>
      <c r="K520" s="102"/>
      <c r="L520" s="148"/>
    </row>
    <row r="521" spans="2:12" ht="30" customHeight="1" x14ac:dyDescent="0.3">
      <c r="B521" s="78">
        <v>515</v>
      </c>
      <c r="C521" s="77"/>
      <c r="D521" s="111" t="e">
        <f t="shared" ca="1" si="16"/>
        <v>#NUM!</v>
      </c>
      <c r="E521" s="145"/>
      <c r="F521" s="146" t="str">
        <f t="shared" ca="1" si="17"/>
        <v/>
      </c>
      <c r="G521" s="102"/>
      <c r="H521" s="102"/>
      <c r="I521" s="102"/>
      <c r="J521" s="102"/>
      <c r="K521" s="102"/>
      <c r="L521" s="148"/>
    </row>
    <row r="522" spans="2:12" ht="30" customHeight="1" x14ac:dyDescent="0.3">
      <c r="B522" s="78">
        <v>516</v>
      </c>
      <c r="C522" s="77"/>
      <c r="D522" s="111" t="e">
        <f t="shared" ca="1" si="16"/>
        <v>#NUM!</v>
      </c>
      <c r="E522" s="145"/>
      <c r="F522" s="146" t="str">
        <f t="shared" ca="1" si="17"/>
        <v/>
      </c>
      <c r="G522" s="102"/>
      <c r="H522" s="102"/>
      <c r="I522" s="102"/>
      <c r="J522" s="102"/>
      <c r="K522" s="102"/>
      <c r="L522" s="148"/>
    </row>
    <row r="523" spans="2:12" ht="30" customHeight="1" x14ac:dyDescent="0.3">
      <c r="B523" s="78">
        <v>517</v>
      </c>
      <c r="C523" s="77"/>
      <c r="D523" s="111" t="e">
        <f t="shared" ca="1" si="16"/>
        <v>#NUM!</v>
      </c>
      <c r="E523" s="145"/>
      <c r="F523" s="146" t="str">
        <f t="shared" ca="1" si="17"/>
        <v/>
      </c>
      <c r="G523" s="102"/>
      <c r="H523" s="102"/>
      <c r="I523" s="102"/>
      <c r="J523" s="102"/>
      <c r="K523" s="102"/>
      <c r="L523" s="148"/>
    </row>
    <row r="524" spans="2:12" ht="30" customHeight="1" x14ac:dyDescent="0.3">
      <c r="B524" s="78">
        <v>518</v>
      </c>
      <c r="C524" s="77"/>
      <c r="D524" s="111" t="e">
        <f t="shared" ca="1" si="16"/>
        <v>#NUM!</v>
      </c>
      <c r="E524" s="145"/>
      <c r="F524" s="146" t="str">
        <f t="shared" ca="1" si="17"/>
        <v/>
      </c>
      <c r="G524" s="102"/>
      <c r="H524" s="102"/>
      <c r="I524" s="102"/>
      <c r="J524" s="102"/>
      <c r="K524" s="102"/>
      <c r="L524" s="148"/>
    </row>
    <row r="525" spans="2:12" ht="30" customHeight="1" x14ac:dyDescent="0.3">
      <c r="B525" s="78">
        <v>519</v>
      </c>
      <c r="C525" s="77"/>
      <c r="D525" s="111" t="e">
        <f t="shared" ca="1" si="16"/>
        <v>#NUM!</v>
      </c>
      <c r="E525" s="145"/>
      <c r="F525" s="146" t="str">
        <f t="shared" ca="1" si="17"/>
        <v/>
      </c>
      <c r="G525" s="102"/>
      <c r="H525" s="102"/>
      <c r="I525" s="102"/>
      <c r="J525" s="102"/>
      <c r="K525" s="102"/>
      <c r="L525" s="148"/>
    </row>
    <row r="526" spans="2:12" ht="30" customHeight="1" x14ac:dyDescent="0.3">
      <c r="B526" s="78">
        <v>520</v>
      </c>
      <c r="C526" s="77"/>
      <c r="D526" s="111" t="e">
        <f t="shared" ca="1" si="16"/>
        <v>#NUM!</v>
      </c>
      <c r="E526" s="145"/>
      <c r="F526" s="146" t="str">
        <f t="shared" ca="1" si="17"/>
        <v/>
      </c>
      <c r="G526" s="102"/>
      <c r="H526" s="102"/>
      <c r="I526" s="102"/>
      <c r="J526" s="102"/>
      <c r="K526" s="102"/>
      <c r="L526" s="148"/>
    </row>
    <row r="527" spans="2:12" ht="30" customHeight="1" x14ac:dyDescent="0.3">
      <c r="B527" s="78">
        <v>521</v>
      </c>
      <c r="C527" s="77"/>
      <c r="D527" s="111" t="e">
        <f t="shared" ca="1" si="16"/>
        <v>#NUM!</v>
      </c>
      <c r="E527" s="145"/>
      <c r="F527" s="146" t="str">
        <f t="shared" ca="1" si="17"/>
        <v/>
      </c>
      <c r="G527" s="102"/>
      <c r="H527" s="102"/>
      <c r="I527" s="102"/>
      <c r="J527" s="102"/>
      <c r="K527" s="102"/>
      <c r="L527" s="148"/>
    </row>
    <row r="528" spans="2:12" ht="30" customHeight="1" x14ac:dyDescent="0.3">
      <c r="B528" s="78">
        <v>522</v>
      </c>
      <c r="C528" s="77"/>
      <c r="D528" s="111" t="e">
        <f t="shared" ca="1" si="16"/>
        <v>#NUM!</v>
      </c>
      <c r="E528" s="145"/>
      <c r="F528" s="146" t="str">
        <f t="shared" ca="1" si="17"/>
        <v/>
      </c>
      <c r="G528" s="102"/>
      <c r="H528" s="102"/>
      <c r="I528" s="102"/>
      <c r="J528" s="102"/>
      <c r="K528" s="102"/>
      <c r="L528" s="148"/>
    </row>
    <row r="529" spans="2:12" ht="30" customHeight="1" x14ac:dyDescent="0.3">
      <c r="B529" s="78">
        <v>523</v>
      </c>
      <c r="C529" s="77"/>
      <c r="D529" s="111" t="e">
        <f t="shared" ca="1" si="16"/>
        <v>#NUM!</v>
      </c>
      <c r="E529" s="145"/>
      <c r="F529" s="146" t="str">
        <f t="shared" ca="1" si="17"/>
        <v/>
      </c>
      <c r="G529" s="102"/>
      <c r="H529" s="102"/>
      <c r="I529" s="102"/>
      <c r="J529" s="102"/>
      <c r="K529" s="102"/>
      <c r="L529" s="148"/>
    </row>
    <row r="530" spans="2:12" ht="30" customHeight="1" x14ac:dyDescent="0.3">
      <c r="B530" s="78">
        <v>524</v>
      </c>
      <c r="C530" s="77"/>
      <c r="D530" s="111" t="e">
        <f t="shared" ca="1" si="16"/>
        <v>#NUM!</v>
      </c>
      <c r="E530" s="145"/>
      <c r="F530" s="146" t="str">
        <f t="shared" ca="1" si="17"/>
        <v/>
      </c>
      <c r="G530" s="102"/>
      <c r="H530" s="102"/>
      <c r="I530" s="102"/>
      <c r="J530" s="102"/>
      <c r="K530" s="102"/>
      <c r="L530" s="148"/>
    </row>
    <row r="531" spans="2:12" ht="30" customHeight="1" x14ac:dyDescent="0.3">
      <c r="B531" s="78">
        <v>525</v>
      </c>
      <c r="C531" s="77"/>
      <c r="D531" s="111" t="e">
        <f t="shared" ca="1" si="16"/>
        <v>#NUM!</v>
      </c>
      <c r="E531" s="145"/>
      <c r="F531" s="146" t="str">
        <f t="shared" ca="1" si="17"/>
        <v/>
      </c>
      <c r="G531" s="102"/>
      <c r="H531" s="102"/>
      <c r="I531" s="102"/>
      <c r="J531" s="102"/>
      <c r="K531" s="102"/>
      <c r="L531" s="148"/>
    </row>
    <row r="532" spans="2:12" ht="30" customHeight="1" x14ac:dyDescent="0.3">
      <c r="B532" s="78">
        <v>526</v>
      </c>
      <c r="C532" s="77"/>
      <c r="D532" s="111" t="e">
        <f t="shared" ca="1" si="16"/>
        <v>#NUM!</v>
      </c>
      <c r="E532" s="145"/>
      <c r="F532" s="146" t="str">
        <f t="shared" ca="1" si="17"/>
        <v/>
      </c>
      <c r="G532" s="102"/>
      <c r="H532" s="102"/>
      <c r="I532" s="102"/>
      <c r="J532" s="102"/>
      <c r="K532" s="102"/>
      <c r="L532" s="148"/>
    </row>
    <row r="533" spans="2:12" ht="30" customHeight="1" x14ac:dyDescent="0.3">
      <c r="B533" s="78">
        <v>527</v>
      </c>
      <c r="C533" s="77"/>
      <c r="D533" s="111" t="e">
        <f t="shared" ca="1" si="16"/>
        <v>#NUM!</v>
      </c>
      <c r="E533" s="145"/>
      <c r="F533" s="146" t="str">
        <f t="shared" ca="1" si="17"/>
        <v/>
      </c>
      <c r="G533" s="102"/>
      <c r="H533" s="102"/>
      <c r="I533" s="102"/>
      <c r="J533" s="102"/>
      <c r="K533" s="102"/>
      <c r="L533" s="148"/>
    </row>
    <row r="534" spans="2:12" ht="30" customHeight="1" x14ac:dyDescent="0.3">
      <c r="B534" s="78">
        <v>528</v>
      </c>
      <c r="C534" s="77"/>
      <c r="D534" s="111" t="e">
        <f t="shared" ca="1" si="16"/>
        <v>#NUM!</v>
      </c>
      <c r="E534" s="145"/>
      <c r="F534" s="146" t="str">
        <f t="shared" ca="1" si="17"/>
        <v/>
      </c>
      <c r="G534" s="102"/>
      <c r="H534" s="102"/>
      <c r="I534" s="102"/>
      <c r="J534" s="102"/>
      <c r="K534" s="102"/>
      <c r="L534" s="148"/>
    </row>
    <row r="535" spans="2:12" ht="30" customHeight="1" x14ac:dyDescent="0.3">
      <c r="B535" s="78">
        <v>529</v>
      </c>
      <c r="C535" s="77"/>
      <c r="D535" s="111" t="e">
        <f t="shared" ca="1" si="16"/>
        <v>#NUM!</v>
      </c>
      <c r="E535" s="145"/>
      <c r="F535" s="146" t="str">
        <f t="shared" ca="1" si="17"/>
        <v/>
      </c>
      <c r="G535" s="102"/>
      <c r="H535" s="102"/>
      <c r="I535" s="102"/>
      <c r="J535" s="102"/>
      <c r="K535" s="102"/>
      <c r="L535" s="148"/>
    </row>
    <row r="536" spans="2:12" ht="30" customHeight="1" x14ac:dyDescent="0.3">
      <c r="B536" s="78">
        <v>530</v>
      </c>
      <c r="C536" s="77"/>
      <c r="D536" s="111" t="e">
        <f t="shared" ca="1" si="16"/>
        <v>#NUM!</v>
      </c>
      <c r="E536" s="145"/>
      <c r="F536" s="146" t="str">
        <f t="shared" ca="1" si="17"/>
        <v/>
      </c>
      <c r="G536" s="102"/>
      <c r="H536" s="102"/>
      <c r="I536" s="102"/>
      <c r="J536" s="102"/>
      <c r="K536" s="102"/>
      <c r="L536" s="148"/>
    </row>
    <row r="537" spans="2:12" ht="30" customHeight="1" x14ac:dyDescent="0.3">
      <c r="B537" s="78">
        <v>531</v>
      </c>
      <c r="C537" s="77"/>
      <c r="D537" s="111" t="e">
        <f t="shared" ca="1" si="16"/>
        <v>#NUM!</v>
      </c>
      <c r="E537" s="145"/>
      <c r="F537" s="146" t="str">
        <f t="shared" ca="1" si="17"/>
        <v/>
      </c>
      <c r="G537" s="102"/>
      <c r="H537" s="102"/>
      <c r="I537" s="102"/>
      <c r="J537" s="102"/>
      <c r="K537" s="102"/>
      <c r="L537" s="148"/>
    </row>
    <row r="538" spans="2:12" ht="30" customHeight="1" x14ac:dyDescent="0.3">
      <c r="B538" s="78">
        <v>532</v>
      </c>
      <c r="C538" s="77"/>
      <c r="D538" s="111" t="e">
        <f t="shared" ca="1" si="16"/>
        <v>#NUM!</v>
      </c>
      <c r="E538" s="145"/>
      <c r="F538" s="146" t="str">
        <f t="shared" ca="1" si="17"/>
        <v/>
      </c>
      <c r="G538" s="102"/>
      <c r="H538" s="102"/>
      <c r="I538" s="102"/>
      <c r="J538" s="102"/>
      <c r="K538" s="102"/>
      <c r="L538" s="148"/>
    </row>
    <row r="539" spans="2:12" ht="30" customHeight="1" x14ac:dyDescent="0.3">
      <c r="B539" s="78">
        <v>533</v>
      </c>
      <c r="C539" s="77"/>
      <c r="D539" s="111" t="e">
        <f t="shared" ca="1" si="16"/>
        <v>#NUM!</v>
      </c>
      <c r="E539" s="145"/>
      <c r="F539" s="146" t="str">
        <f t="shared" ca="1" si="17"/>
        <v/>
      </c>
      <c r="G539" s="102"/>
      <c r="H539" s="102"/>
      <c r="I539" s="102"/>
      <c r="J539" s="102"/>
      <c r="K539" s="102"/>
      <c r="L539" s="148"/>
    </row>
    <row r="540" spans="2:12" ht="30" customHeight="1" x14ac:dyDescent="0.3">
      <c r="B540" s="78">
        <v>534</v>
      </c>
      <c r="C540" s="77"/>
      <c r="D540" s="111" t="e">
        <f t="shared" ca="1" si="16"/>
        <v>#NUM!</v>
      </c>
      <c r="E540" s="145"/>
      <c r="F540" s="146" t="str">
        <f t="shared" ca="1" si="17"/>
        <v/>
      </c>
      <c r="G540" s="102"/>
      <c r="H540" s="102"/>
      <c r="I540" s="102"/>
      <c r="J540" s="102"/>
      <c r="K540" s="102"/>
      <c r="L540" s="148"/>
    </row>
    <row r="541" spans="2:12" ht="30" customHeight="1" x14ac:dyDescent="0.3">
      <c r="B541" s="78">
        <v>535</v>
      </c>
      <c r="C541" s="77"/>
      <c r="D541" s="111" t="e">
        <f t="shared" ca="1" si="16"/>
        <v>#NUM!</v>
      </c>
      <c r="E541" s="145"/>
      <c r="F541" s="146" t="str">
        <f t="shared" ca="1" si="17"/>
        <v/>
      </c>
      <c r="G541" s="102"/>
      <c r="H541" s="102"/>
      <c r="I541" s="102"/>
      <c r="J541" s="102"/>
      <c r="K541" s="102"/>
      <c r="L541" s="148"/>
    </row>
    <row r="542" spans="2:12" ht="30" customHeight="1" x14ac:dyDescent="0.3">
      <c r="B542" s="78">
        <v>536</v>
      </c>
      <c r="C542" s="77"/>
      <c r="D542" s="111" t="e">
        <f t="shared" ca="1" si="16"/>
        <v>#NUM!</v>
      </c>
      <c r="E542" s="145"/>
      <c r="F542" s="146" t="str">
        <f t="shared" ca="1" si="17"/>
        <v/>
      </c>
      <c r="G542" s="102"/>
      <c r="H542" s="102"/>
      <c r="I542" s="102"/>
      <c r="J542" s="102"/>
      <c r="K542" s="102"/>
      <c r="L542" s="148"/>
    </row>
    <row r="543" spans="2:12" ht="30" customHeight="1" x14ac:dyDescent="0.3">
      <c r="B543" s="78">
        <v>537</v>
      </c>
      <c r="C543" s="77"/>
      <c r="D543" s="111" t="e">
        <f t="shared" ca="1" si="16"/>
        <v>#NUM!</v>
      </c>
      <c r="E543" s="145"/>
      <c r="F543" s="146" t="str">
        <f t="shared" ca="1" si="17"/>
        <v/>
      </c>
      <c r="G543" s="102"/>
      <c r="H543" s="102"/>
      <c r="I543" s="102"/>
      <c r="J543" s="102"/>
      <c r="K543" s="102"/>
      <c r="L543" s="148"/>
    </row>
    <row r="544" spans="2:12" ht="30" customHeight="1" x14ac:dyDescent="0.3">
      <c r="B544" s="78">
        <v>538</v>
      </c>
      <c r="C544" s="77"/>
      <c r="D544" s="111" t="e">
        <f t="shared" ca="1" si="16"/>
        <v>#NUM!</v>
      </c>
      <c r="E544" s="145"/>
      <c r="F544" s="146" t="str">
        <f t="shared" ca="1" si="17"/>
        <v/>
      </c>
      <c r="G544" s="102"/>
      <c r="H544" s="102"/>
      <c r="I544" s="102"/>
      <c r="J544" s="102"/>
      <c r="K544" s="102"/>
      <c r="L544" s="148"/>
    </row>
    <row r="545" spans="2:12" ht="30" customHeight="1" x14ac:dyDescent="0.3">
      <c r="B545" s="78">
        <v>539</v>
      </c>
      <c r="C545" s="77"/>
      <c r="D545" s="111" t="e">
        <f t="shared" ca="1" si="16"/>
        <v>#NUM!</v>
      </c>
      <c r="E545" s="145"/>
      <c r="F545" s="146" t="str">
        <f t="shared" ca="1" si="17"/>
        <v/>
      </c>
      <c r="G545" s="102"/>
      <c r="H545" s="102"/>
      <c r="I545" s="102"/>
      <c r="J545" s="102"/>
      <c r="K545" s="102"/>
      <c r="L545" s="148"/>
    </row>
    <row r="546" spans="2:12" ht="30" customHeight="1" x14ac:dyDescent="0.3">
      <c r="B546" s="78">
        <v>540</v>
      </c>
      <c r="C546" s="77"/>
      <c r="D546" s="111" t="e">
        <f t="shared" ca="1" si="16"/>
        <v>#NUM!</v>
      </c>
      <c r="E546" s="145"/>
      <c r="F546" s="146" t="str">
        <f t="shared" ca="1" si="17"/>
        <v/>
      </c>
      <c r="G546" s="102"/>
      <c r="H546" s="102"/>
      <c r="I546" s="102"/>
      <c r="J546" s="102"/>
      <c r="K546" s="102"/>
      <c r="L546" s="148"/>
    </row>
    <row r="547" spans="2:12" ht="30" customHeight="1" x14ac:dyDescent="0.3">
      <c r="B547" s="78">
        <v>541</v>
      </c>
      <c r="C547" s="77"/>
      <c r="D547" s="111" t="e">
        <f t="shared" ca="1" si="16"/>
        <v>#NUM!</v>
      </c>
      <c r="E547" s="145"/>
      <c r="F547" s="146" t="str">
        <f t="shared" ca="1" si="17"/>
        <v/>
      </c>
      <c r="G547" s="102"/>
      <c r="H547" s="102"/>
      <c r="I547" s="102"/>
      <c r="J547" s="102"/>
      <c r="K547" s="102"/>
      <c r="L547" s="148"/>
    </row>
    <row r="548" spans="2:12" ht="30" customHeight="1" x14ac:dyDescent="0.3">
      <c r="B548" s="78">
        <v>542</v>
      </c>
      <c r="C548" s="77"/>
      <c r="D548" s="111" t="e">
        <f t="shared" ca="1" si="16"/>
        <v>#NUM!</v>
      </c>
      <c r="E548" s="145"/>
      <c r="F548" s="146" t="str">
        <f t="shared" ca="1" si="17"/>
        <v/>
      </c>
      <c r="G548" s="102"/>
      <c r="H548" s="102"/>
      <c r="I548" s="102"/>
      <c r="J548" s="102"/>
      <c r="K548" s="102"/>
      <c r="L548" s="148"/>
    </row>
    <row r="549" spans="2:12" ht="30" customHeight="1" x14ac:dyDescent="0.3">
      <c r="B549" s="78">
        <v>543</v>
      </c>
      <c r="C549" s="77"/>
      <c r="D549" s="111" t="e">
        <f t="shared" ca="1" si="16"/>
        <v>#NUM!</v>
      </c>
      <c r="E549" s="145"/>
      <c r="F549" s="146" t="str">
        <f t="shared" ca="1" si="17"/>
        <v/>
      </c>
      <c r="G549" s="102"/>
      <c r="H549" s="102"/>
      <c r="I549" s="102"/>
      <c r="J549" s="102"/>
      <c r="K549" s="102"/>
      <c r="L549" s="148"/>
    </row>
    <row r="550" spans="2:12" ht="30" customHeight="1" x14ac:dyDescent="0.3">
      <c r="B550" s="78">
        <v>544</v>
      </c>
      <c r="C550" s="77"/>
      <c r="D550" s="111" t="e">
        <f t="shared" ca="1" si="16"/>
        <v>#NUM!</v>
      </c>
      <c r="E550" s="145"/>
      <c r="F550" s="146" t="str">
        <f t="shared" ca="1" si="17"/>
        <v/>
      </c>
      <c r="G550" s="102"/>
      <c r="H550" s="102"/>
      <c r="I550" s="102"/>
      <c r="J550" s="102"/>
      <c r="K550" s="102"/>
      <c r="L550" s="148"/>
    </row>
    <row r="551" spans="2:12" ht="30" customHeight="1" x14ac:dyDescent="0.3">
      <c r="B551" s="78">
        <v>545</v>
      </c>
      <c r="C551" s="77"/>
      <c r="D551" s="111" t="e">
        <f t="shared" ca="1" si="16"/>
        <v>#NUM!</v>
      </c>
      <c r="E551" s="145"/>
      <c r="F551" s="146" t="str">
        <f t="shared" ca="1" si="17"/>
        <v/>
      </c>
      <c r="G551" s="102"/>
      <c r="H551" s="102"/>
      <c r="I551" s="102"/>
      <c r="J551" s="102"/>
      <c r="K551" s="102"/>
      <c r="L551" s="148"/>
    </row>
    <row r="552" spans="2:12" ht="30" customHeight="1" x14ac:dyDescent="0.3">
      <c r="B552" s="78">
        <v>546</v>
      </c>
      <c r="C552" s="77"/>
      <c r="D552" s="111" t="e">
        <f t="shared" ca="1" si="16"/>
        <v>#NUM!</v>
      </c>
      <c r="E552" s="145"/>
      <c r="F552" s="146" t="str">
        <f t="shared" ca="1" si="17"/>
        <v/>
      </c>
      <c r="G552" s="102"/>
      <c r="H552" s="102"/>
      <c r="I552" s="102"/>
      <c r="J552" s="102"/>
      <c r="K552" s="102"/>
      <c r="L552" s="148"/>
    </row>
    <row r="553" spans="2:12" ht="30" customHeight="1" x14ac:dyDescent="0.3">
      <c r="B553" s="78">
        <v>547</v>
      </c>
      <c r="C553" s="77"/>
      <c r="D553" s="111" t="e">
        <f t="shared" ca="1" si="16"/>
        <v>#NUM!</v>
      </c>
      <c r="E553" s="145"/>
      <c r="F553" s="146" t="str">
        <f t="shared" ca="1" si="17"/>
        <v/>
      </c>
      <c r="G553" s="102"/>
      <c r="H553" s="102"/>
      <c r="I553" s="102"/>
      <c r="J553" s="102"/>
      <c r="K553" s="102"/>
      <c r="L553" s="148"/>
    </row>
    <row r="554" spans="2:12" ht="30" customHeight="1" x14ac:dyDescent="0.3">
      <c r="B554" s="78">
        <v>548</v>
      </c>
      <c r="C554" s="77"/>
      <c r="D554" s="111" t="e">
        <f t="shared" ca="1" si="16"/>
        <v>#NUM!</v>
      </c>
      <c r="E554" s="145"/>
      <c r="F554" s="146" t="str">
        <f t="shared" ca="1" si="17"/>
        <v/>
      </c>
      <c r="G554" s="102"/>
      <c r="H554" s="102"/>
      <c r="I554" s="102"/>
      <c r="J554" s="102"/>
      <c r="K554" s="102"/>
      <c r="L554" s="148"/>
    </row>
    <row r="555" spans="2:12" ht="30" customHeight="1" x14ac:dyDescent="0.3">
      <c r="B555" s="78">
        <v>549</v>
      </c>
      <c r="C555" s="77"/>
      <c r="D555" s="111" t="e">
        <f t="shared" ca="1" si="16"/>
        <v>#NUM!</v>
      </c>
      <c r="E555" s="145"/>
      <c r="F555" s="146" t="str">
        <f t="shared" ca="1" si="17"/>
        <v/>
      </c>
      <c r="G555" s="102"/>
      <c r="H555" s="102"/>
      <c r="I555" s="102"/>
      <c r="J555" s="102"/>
      <c r="K555" s="102"/>
      <c r="L555" s="148"/>
    </row>
    <row r="556" spans="2:12" ht="30" customHeight="1" x14ac:dyDescent="0.3">
      <c r="B556" s="78">
        <v>550</v>
      </c>
      <c r="C556" s="77"/>
      <c r="D556" s="111" t="e">
        <f t="shared" ca="1" si="16"/>
        <v>#NUM!</v>
      </c>
      <c r="E556" s="145"/>
      <c r="F556" s="146" t="str">
        <f t="shared" ca="1" si="17"/>
        <v/>
      </c>
      <c r="G556" s="102"/>
      <c r="H556" s="102"/>
      <c r="I556" s="102"/>
      <c r="J556" s="102"/>
      <c r="K556" s="102"/>
      <c r="L556" s="148"/>
    </row>
    <row r="557" spans="2:12" ht="30" customHeight="1" x14ac:dyDescent="0.3">
      <c r="B557" s="78">
        <v>551</v>
      </c>
      <c r="C557" s="77"/>
      <c r="D557" s="111" t="e">
        <f t="shared" ca="1" si="16"/>
        <v>#NUM!</v>
      </c>
      <c r="E557" s="145"/>
      <c r="F557" s="146" t="str">
        <f t="shared" ca="1" si="17"/>
        <v/>
      </c>
      <c r="G557" s="102"/>
      <c r="H557" s="102"/>
      <c r="I557" s="102"/>
      <c r="J557" s="102"/>
      <c r="K557" s="102"/>
      <c r="L557" s="148"/>
    </row>
    <row r="558" spans="2:12" ht="30" customHeight="1" x14ac:dyDescent="0.3">
      <c r="B558" s="78">
        <v>552</v>
      </c>
      <c r="C558" s="77"/>
      <c r="D558" s="111" t="e">
        <f t="shared" ca="1" si="16"/>
        <v>#NUM!</v>
      </c>
      <c r="E558" s="145"/>
      <c r="F558" s="146" t="str">
        <f t="shared" ca="1" si="17"/>
        <v/>
      </c>
      <c r="G558" s="102"/>
      <c r="H558" s="102"/>
      <c r="I558" s="102"/>
      <c r="J558" s="102"/>
      <c r="K558" s="102"/>
      <c r="L558" s="148"/>
    </row>
    <row r="559" spans="2:12" ht="30" customHeight="1" x14ac:dyDescent="0.3">
      <c r="B559" s="78">
        <v>553</v>
      </c>
      <c r="C559" s="77"/>
      <c r="D559" s="111" t="e">
        <f t="shared" ca="1" si="16"/>
        <v>#NUM!</v>
      </c>
      <c r="E559" s="145"/>
      <c r="F559" s="146" t="str">
        <f t="shared" ca="1" si="17"/>
        <v/>
      </c>
      <c r="G559" s="102"/>
      <c r="H559" s="102"/>
      <c r="I559" s="102"/>
      <c r="J559" s="102"/>
      <c r="K559" s="102"/>
      <c r="L559" s="148"/>
    </row>
    <row r="560" spans="2:12" ht="30" customHeight="1" x14ac:dyDescent="0.3">
      <c r="B560" s="78">
        <v>554</v>
      </c>
      <c r="C560" s="77"/>
      <c r="D560" s="111" t="e">
        <f t="shared" ca="1" si="16"/>
        <v>#NUM!</v>
      </c>
      <c r="E560" s="145"/>
      <c r="F560" s="146" t="str">
        <f t="shared" ca="1" si="17"/>
        <v/>
      </c>
      <c r="G560" s="102"/>
      <c r="H560" s="102"/>
      <c r="I560" s="102"/>
      <c r="J560" s="102"/>
      <c r="K560" s="102"/>
      <c r="L560" s="148"/>
    </row>
    <row r="561" spans="2:12" ht="30" customHeight="1" x14ac:dyDescent="0.3">
      <c r="B561" s="78">
        <v>555</v>
      </c>
      <c r="C561" s="77"/>
      <c r="D561" s="111" t="e">
        <f t="shared" ca="1" si="16"/>
        <v>#NUM!</v>
      </c>
      <c r="E561" s="145"/>
      <c r="F561" s="146" t="str">
        <f t="shared" ca="1" si="17"/>
        <v/>
      </c>
      <c r="G561" s="102"/>
      <c r="H561" s="102"/>
      <c r="I561" s="102"/>
      <c r="J561" s="102"/>
      <c r="K561" s="102"/>
      <c r="L561" s="148"/>
    </row>
    <row r="562" spans="2:12" ht="30" customHeight="1" x14ac:dyDescent="0.3">
      <c r="B562" s="78">
        <v>556</v>
      </c>
      <c r="C562" s="77"/>
      <c r="D562" s="111" t="e">
        <f t="shared" ca="1" si="16"/>
        <v>#NUM!</v>
      </c>
      <c r="E562" s="145"/>
      <c r="F562" s="146" t="str">
        <f t="shared" ca="1" si="17"/>
        <v/>
      </c>
      <c r="G562" s="102"/>
      <c r="H562" s="102"/>
      <c r="I562" s="102"/>
      <c r="J562" s="102"/>
      <c r="K562" s="102"/>
      <c r="L562" s="148"/>
    </row>
    <row r="563" spans="2:12" ht="30" customHeight="1" x14ac:dyDescent="0.3">
      <c r="B563" s="78">
        <v>557</v>
      </c>
      <c r="C563" s="77"/>
      <c r="D563" s="111" t="e">
        <f t="shared" ca="1" si="16"/>
        <v>#NUM!</v>
      </c>
      <c r="E563" s="145"/>
      <c r="F563" s="146" t="str">
        <f t="shared" ca="1" si="17"/>
        <v/>
      </c>
      <c r="G563" s="102"/>
      <c r="H563" s="102"/>
      <c r="I563" s="102"/>
      <c r="J563" s="102"/>
      <c r="K563" s="102"/>
      <c r="L563" s="148"/>
    </row>
    <row r="564" spans="2:12" ht="30" customHeight="1" x14ac:dyDescent="0.3">
      <c r="B564" s="78">
        <v>558</v>
      </c>
      <c r="C564" s="77"/>
      <c r="D564" s="111" t="e">
        <f t="shared" ca="1" si="16"/>
        <v>#NUM!</v>
      </c>
      <c r="E564" s="145"/>
      <c r="F564" s="146" t="str">
        <f t="shared" ca="1" si="17"/>
        <v/>
      </c>
      <c r="G564" s="102"/>
      <c r="H564" s="102"/>
      <c r="I564" s="102"/>
      <c r="J564" s="102"/>
      <c r="K564" s="102"/>
      <c r="L564" s="148"/>
    </row>
    <row r="565" spans="2:12" ht="30" customHeight="1" x14ac:dyDescent="0.3">
      <c r="B565" s="78">
        <v>559</v>
      </c>
      <c r="C565" s="77"/>
      <c r="D565" s="111" t="e">
        <f t="shared" ca="1" si="16"/>
        <v>#NUM!</v>
      </c>
      <c r="E565" s="145"/>
      <c r="F565" s="146" t="str">
        <f t="shared" ca="1" si="17"/>
        <v/>
      </c>
      <c r="G565" s="102"/>
      <c r="H565" s="102"/>
      <c r="I565" s="102"/>
      <c r="J565" s="102"/>
      <c r="K565" s="102"/>
      <c r="L565" s="148"/>
    </row>
    <row r="566" spans="2:12" ht="30" customHeight="1" x14ac:dyDescent="0.3">
      <c r="B566" s="78">
        <v>560</v>
      </c>
      <c r="C566" s="77"/>
      <c r="D566" s="111" t="e">
        <f t="shared" ca="1" si="16"/>
        <v>#NUM!</v>
      </c>
      <c r="E566" s="145"/>
      <c r="F566" s="146" t="str">
        <f t="shared" ca="1" si="17"/>
        <v/>
      </c>
      <c r="G566" s="102"/>
      <c r="H566" s="102"/>
      <c r="I566" s="102"/>
      <c r="J566" s="102"/>
      <c r="K566" s="102"/>
      <c r="L566" s="148"/>
    </row>
    <row r="567" spans="2:12" ht="30" customHeight="1" x14ac:dyDescent="0.3">
      <c r="B567" s="78">
        <v>561</v>
      </c>
      <c r="C567" s="77"/>
      <c r="D567" s="111" t="e">
        <f t="shared" ca="1" si="16"/>
        <v>#NUM!</v>
      </c>
      <c r="E567" s="145"/>
      <c r="F567" s="146" t="str">
        <f t="shared" ca="1" si="17"/>
        <v/>
      </c>
      <c r="G567" s="102"/>
      <c r="H567" s="102"/>
      <c r="I567" s="102"/>
      <c r="J567" s="102"/>
      <c r="K567" s="102"/>
      <c r="L567" s="148"/>
    </row>
    <row r="568" spans="2:12" ht="30" customHeight="1" x14ac:dyDescent="0.3">
      <c r="B568" s="78">
        <v>562</v>
      </c>
      <c r="C568" s="77"/>
      <c r="D568" s="111" t="e">
        <f t="shared" ca="1" si="16"/>
        <v>#NUM!</v>
      </c>
      <c r="E568" s="145"/>
      <c r="F568" s="146" t="str">
        <f t="shared" ca="1" si="17"/>
        <v/>
      </c>
      <c r="G568" s="102"/>
      <c r="H568" s="102"/>
      <c r="I568" s="102"/>
      <c r="J568" s="102"/>
      <c r="K568" s="102"/>
      <c r="L568" s="148"/>
    </row>
    <row r="569" spans="2:12" ht="30" customHeight="1" x14ac:dyDescent="0.3">
      <c r="B569" s="78">
        <v>563</v>
      </c>
      <c r="C569" s="77"/>
      <c r="D569" s="111" t="e">
        <f t="shared" ca="1" si="16"/>
        <v>#NUM!</v>
      </c>
      <c r="E569" s="145"/>
      <c r="F569" s="146" t="str">
        <f t="shared" ca="1" si="17"/>
        <v/>
      </c>
      <c r="G569" s="102"/>
      <c r="H569" s="102"/>
      <c r="I569" s="102"/>
      <c r="J569" s="102"/>
      <c r="K569" s="102"/>
      <c r="L569" s="148"/>
    </row>
    <row r="570" spans="2:12" ht="30" customHeight="1" x14ac:dyDescent="0.3">
      <c r="B570" s="78">
        <v>564</v>
      </c>
      <c r="C570" s="77"/>
      <c r="D570" s="111" t="e">
        <f t="shared" ca="1" si="16"/>
        <v>#NUM!</v>
      </c>
      <c r="E570" s="145"/>
      <c r="F570" s="146" t="str">
        <f t="shared" ca="1" si="17"/>
        <v/>
      </c>
      <c r="G570" s="102"/>
      <c r="H570" s="102"/>
      <c r="I570" s="102"/>
      <c r="J570" s="102"/>
      <c r="K570" s="102"/>
      <c r="L570" s="148"/>
    </row>
    <row r="571" spans="2:12" ht="30" customHeight="1" x14ac:dyDescent="0.3">
      <c r="B571" s="78">
        <v>565</v>
      </c>
      <c r="C571" s="77"/>
      <c r="D571" s="111" t="e">
        <f t="shared" ca="1" si="16"/>
        <v>#NUM!</v>
      </c>
      <c r="E571" s="145"/>
      <c r="F571" s="146" t="str">
        <f t="shared" ca="1" si="17"/>
        <v/>
      </c>
      <c r="G571" s="102"/>
      <c r="H571" s="102"/>
      <c r="I571" s="102"/>
      <c r="J571" s="102"/>
      <c r="K571" s="102"/>
      <c r="L571" s="148"/>
    </row>
    <row r="572" spans="2:12" ht="30" customHeight="1" x14ac:dyDescent="0.3">
      <c r="B572" s="78">
        <v>566</v>
      </c>
      <c r="C572" s="77"/>
      <c r="D572" s="111" t="e">
        <f t="shared" ca="1" si="16"/>
        <v>#NUM!</v>
      </c>
      <c r="E572" s="145"/>
      <c r="F572" s="146" t="str">
        <f t="shared" ca="1" si="17"/>
        <v/>
      </c>
      <c r="G572" s="102"/>
      <c r="H572" s="102"/>
      <c r="I572" s="102"/>
      <c r="J572" s="102"/>
      <c r="K572" s="102"/>
      <c r="L572" s="148"/>
    </row>
    <row r="573" spans="2:12" ht="30" customHeight="1" x14ac:dyDescent="0.3">
      <c r="B573" s="78">
        <v>567</v>
      </c>
      <c r="C573" s="77"/>
      <c r="D573" s="111" t="e">
        <f t="shared" ca="1" si="16"/>
        <v>#NUM!</v>
      </c>
      <c r="E573" s="145"/>
      <c r="F573" s="146" t="str">
        <f t="shared" ca="1" si="17"/>
        <v/>
      </c>
      <c r="G573" s="102"/>
      <c r="H573" s="102"/>
      <c r="I573" s="102"/>
      <c r="J573" s="102"/>
      <c r="K573" s="102"/>
      <c r="L573" s="148"/>
    </row>
    <row r="574" spans="2:12" ht="30" customHeight="1" x14ac:dyDescent="0.3">
      <c r="B574" s="78">
        <v>568</v>
      </c>
      <c r="C574" s="77"/>
      <c r="D574" s="111" t="e">
        <f t="shared" ca="1" si="16"/>
        <v>#NUM!</v>
      </c>
      <c r="E574" s="145"/>
      <c r="F574" s="146" t="str">
        <f t="shared" ca="1" si="17"/>
        <v/>
      </c>
      <c r="G574" s="102"/>
      <c r="H574" s="102"/>
      <c r="I574" s="102"/>
      <c r="J574" s="102"/>
      <c r="K574" s="102"/>
      <c r="L574" s="148"/>
    </row>
    <row r="575" spans="2:12" ht="30" customHeight="1" x14ac:dyDescent="0.3">
      <c r="B575" s="78">
        <v>569</v>
      </c>
      <c r="C575" s="77"/>
      <c r="D575" s="111" t="e">
        <f t="shared" ca="1" si="16"/>
        <v>#NUM!</v>
      </c>
      <c r="E575" s="145"/>
      <c r="F575" s="146" t="str">
        <f t="shared" ca="1" si="17"/>
        <v/>
      </c>
      <c r="G575" s="102"/>
      <c r="H575" s="102"/>
      <c r="I575" s="102"/>
      <c r="J575" s="102"/>
      <c r="K575" s="102"/>
      <c r="L575" s="148"/>
    </row>
    <row r="576" spans="2:12" ht="30" customHeight="1" x14ac:dyDescent="0.3">
      <c r="B576" s="78">
        <v>570</v>
      </c>
      <c r="C576" s="77"/>
      <c r="D576" s="111" t="e">
        <f t="shared" ca="1" si="16"/>
        <v>#NUM!</v>
      </c>
      <c r="E576" s="145"/>
      <c r="F576" s="146" t="str">
        <f t="shared" ca="1" si="17"/>
        <v/>
      </c>
      <c r="G576" s="102"/>
      <c r="H576" s="102"/>
      <c r="I576" s="102"/>
      <c r="J576" s="102"/>
      <c r="K576" s="102"/>
      <c r="L576" s="148"/>
    </row>
    <row r="577" spans="2:12" ht="30" customHeight="1" x14ac:dyDescent="0.3">
      <c r="B577" s="78">
        <v>571</v>
      </c>
      <c r="C577" s="77"/>
      <c r="D577" s="111" t="e">
        <f t="shared" ca="1" si="16"/>
        <v>#NUM!</v>
      </c>
      <c r="E577" s="145"/>
      <c r="F577" s="146" t="str">
        <f t="shared" ca="1" si="17"/>
        <v/>
      </c>
      <c r="G577" s="102"/>
      <c r="H577" s="102"/>
      <c r="I577" s="102"/>
      <c r="J577" s="102"/>
      <c r="K577" s="102"/>
      <c r="L577" s="148"/>
    </row>
    <row r="578" spans="2:12" ht="30" customHeight="1" x14ac:dyDescent="0.3">
      <c r="B578" s="78">
        <v>572</v>
      </c>
      <c r="C578" s="77"/>
      <c r="D578" s="111" t="e">
        <f t="shared" ca="1" si="16"/>
        <v>#NUM!</v>
      </c>
      <c r="E578" s="145"/>
      <c r="F578" s="146" t="str">
        <f t="shared" ca="1" si="17"/>
        <v/>
      </c>
      <c r="G578" s="102"/>
      <c r="H578" s="102"/>
      <c r="I578" s="102"/>
      <c r="J578" s="102"/>
      <c r="K578" s="102"/>
      <c r="L578" s="148"/>
    </row>
    <row r="579" spans="2:12" ht="30" customHeight="1" x14ac:dyDescent="0.3">
      <c r="B579" s="78">
        <v>573</v>
      </c>
      <c r="C579" s="77"/>
      <c r="D579" s="111" t="e">
        <f t="shared" ca="1" si="16"/>
        <v>#NUM!</v>
      </c>
      <c r="E579" s="145"/>
      <c r="F579" s="146" t="str">
        <f t="shared" ca="1" si="17"/>
        <v/>
      </c>
      <c r="G579" s="102"/>
      <c r="H579" s="102"/>
      <c r="I579" s="102"/>
      <c r="J579" s="102"/>
      <c r="K579" s="102"/>
      <c r="L579" s="148"/>
    </row>
    <row r="580" spans="2:12" ht="30" customHeight="1" x14ac:dyDescent="0.3">
      <c r="B580" s="78">
        <v>574</v>
      </c>
      <c r="C580" s="77"/>
      <c r="D580" s="111" t="e">
        <f t="shared" ca="1" si="16"/>
        <v>#NUM!</v>
      </c>
      <c r="E580" s="145"/>
      <c r="F580" s="146" t="str">
        <f t="shared" ca="1" si="17"/>
        <v/>
      </c>
      <c r="G580" s="102"/>
      <c r="H580" s="102"/>
      <c r="I580" s="102"/>
      <c r="J580" s="102"/>
      <c r="K580" s="102"/>
      <c r="L580" s="148"/>
    </row>
    <row r="581" spans="2:12" ht="30" customHeight="1" x14ac:dyDescent="0.3">
      <c r="B581" s="78">
        <v>575</v>
      </c>
      <c r="C581" s="77"/>
      <c r="D581" s="111" t="e">
        <f t="shared" ca="1" si="16"/>
        <v>#NUM!</v>
      </c>
      <c r="E581" s="145"/>
      <c r="F581" s="146" t="str">
        <f t="shared" ca="1" si="17"/>
        <v/>
      </c>
      <c r="G581" s="102"/>
      <c r="H581" s="102"/>
      <c r="I581" s="102"/>
      <c r="J581" s="102"/>
      <c r="K581" s="102"/>
      <c r="L581" s="148"/>
    </row>
    <row r="582" spans="2:12" ht="30" customHeight="1" x14ac:dyDescent="0.3">
      <c r="B582" s="78">
        <v>576</v>
      </c>
      <c r="C582" s="77"/>
      <c r="D582" s="111" t="e">
        <f t="shared" ca="1" si="16"/>
        <v>#NUM!</v>
      </c>
      <c r="E582" s="145"/>
      <c r="F582" s="146" t="str">
        <f t="shared" ca="1" si="17"/>
        <v/>
      </c>
      <c r="G582" s="102"/>
      <c r="H582" s="102"/>
      <c r="I582" s="102"/>
      <c r="J582" s="102"/>
      <c r="K582" s="102"/>
      <c r="L582" s="148"/>
    </row>
    <row r="583" spans="2:12" ht="30" customHeight="1" x14ac:dyDescent="0.3">
      <c r="B583" s="78">
        <v>577</v>
      </c>
      <c r="C583" s="77"/>
      <c r="D583" s="111" t="e">
        <f t="shared" ref="D583:D646" ca="1" si="18">DATEDIF(TODAY(),C583,"D")</f>
        <v>#NUM!</v>
      </c>
      <c r="E583" s="145"/>
      <c r="F583" s="146" t="str">
        <f t="shared" ref="F583:F646" ca="1" si="19">IF(C583&lt;&gt;"",IF(C583&gt;=TODAY(),IF(C583=TODAY(),"É hoje!",CONCATENATE(D583,IF(D583=1," dia"," dias"))),"-"),"")</f>
        <v/>
      </c>
      <c r="G583" s="102"/>
      <c r="H583" s="102"/>
      <c r="I583" s="102"/>
      <c r="J583" s="102"/>
      <c r="K583" s="102"/>
      <c r="L583" s="148"/>
    </row>
    <row r="584" spans="2:12" ht="30" customHeight="1" x14ac:dyDescent="0.3">
      <c r="B584" s="78">
        <v>578</v>
      </c>
      <c r="C584" s="77"/>
      <c r="D584" s="111" t="e">
        <f t="shared" ca="1" si="18"/>
        <v>#NUM!</v>
      </c>
      <c r="E584" s="145"/>
      <c r="F584" s="146" t="str">
        <f t="shared" ca="1" si="19"/>
        <v/>
      </c>
      <c r="G584" s="102"/>
      <c r="H584" s="102"/>
      <c r="I584" s="102"/>
      <c r="J584" s="102"/>
      <c r="K584" s="102"/>
      <c r="L584" s="148"/>
    </row>
    <row r="585" spans="2:12" ht="30" customHeight="1" x14ac:dyDescent="0.3">
      <c r="B585" s="78">
        <v>579</v>
      </c>
      <c r="C585" s="77"/>
      <c r="D585" s="111" t="e">
        <f t="shared" ca="1" si="18"/>
        <v>#NUM!</v>
      </c>
      <c r="E585" s="145"/>
      <c r="F585" s="146" t="str">
        <f t="shared" ca="1" si="19"/>
        <v/>
      </c>
      <c r="G585" s="102"/>
      <c r="H585" s="102"/>
      <c r="I585" s="102"/>
      <c r="J585" s="102"/>
      <c r="K585" s="102"/>
      <c r="L585" s="148"/>
    </row>
    <row r="586" spans="2:12" ht="30" customHeight="1" x14ac:dyDescent="0.3">
      <c r="B586" s="78">
        <v>580</v>
      </c>
      <c r="C586" s="77"/>
      <c r="D586" s="111" t="e">
        <f t="shared" ca="1" si="18"/>
        <v>#NUM!</v>
      </c>
      <c r="E586" s="145"/>
      <c r="F586" s="146" t="str">
        <f t="shared" ca="1" si="19"/>
        <v/>
      </c>
      <c r="G586" s="102"/>
      <c r="H586" s="102"/>
      <c r="I586" s="102"/>
      <c r="J586" s="102"/>
      <c r="K586" s="102"/>
      <c r="L586" s="148"/>
    </row>
    <row r="587" spans="2:12" ht="30" customHeight="1" x14ac:dyDescent="0.3">
      <c r="B587" s="78">
        <v>581</v>
      </c>
      <c r="C587" s="77"/>
      <c r="D587" s="111" t="e">
        <f t="shared" ca="1" si="18"/>
        <v>#NUM!</v>
      </c>
      <c r="E587" s="145"/>
      <c r="F587" s="146" t="str">
        <f t="shared" ca="1" si="19"/>
        <v/>
      </c>
      <c r="G587" s="102"/>
      <c r="H587" s="102"/>
      <c r="I587" s="102"/>
      <c r="J587" s="102"/>
      <c r="K587" s="102"/>
      <c r="L587" s="148"/>
    </row>
    <row r="588" spans="2:12" ht="30" customHeight="1" x14ac:dyDescent="0.3">
      <c r="B588" s="78">
        <v>582</v>
      </c>
      <c r="C588" s="77"/>
      <c r="D588" s="111" t="e">
        <f t="shared" ca="1" si="18"/>
        <v>#NUM!</v>
      </c>
      <c r="E588" s="145"/>
      <c r="F588" s="146" t="str">
        <f t="shared" ca="1" si="19"/>
        <v/>
      </c>
      <c r="G588" s="102"/>
      <c r="H588" s="102"/>
      <c r="I588" s="102"/>
      <c r="J588" s="102"/>
      <c r="K588" s="102"/>
      <c r="L588" s="148"/>
    </row>
    <row r="589" spans="2:12" ht="30" customHeight="1" x14ac:dyDescent="0.3">
      <c r="B589" s="78">
        <v>583</v>
      </c>
      <c r="C589" s="77"/>
      <c r="D589" s="111" t="e">
        <f t="shared" ca="1" si="18"/>
        <v>#NUM!</v>
      </c>
      <c r="E589" s="145"/>
      <c r="F589" s="146" t="str">
        <f t="shared" ca="1" si="19"/>
        <v/>
      </c>
      <c r="G589" s="102"/>
      <c r="H589" s="102"/>
      <c r="I589" s="102"/>
      <c r="J589" s="102"/>
      <c r="K589" s="102"/>
      <c r="L589" s="148"/>
    </row>
    <row r="590" spans="2:12" ht="30" customHeight="1" x14ac:dyDescent="0.3">
      <c r="B590" s="78">
        <v>584</v>
      </c>
      <c r="C590" s="77"/>
      <c r="D590" s="111" t="e">
        <f t="shared" ca="1" si="18"/>
        <v>#NUM!</v>
      </c>
      <c r="E590" s="145"/>
      <c r="F590" s="146" t="str">
        <f t="shared" ca="1" si="19"/>
        <v/>
      </c>
      <c r="G590" s="102"/>
      <c r="H590" s="102"/>
      <c r="I590" s="102"/>
      <c r="J590" s="102"/>
      <c r="K590" s="102"/>
      <c r="L590" s="148"/>
    </row>
    <row r="591" spans="2:12" ht="30" customHeight="1" x14ac:dyDescent="0.3">
      <c r="B591" s="78">
        <v>585</v>
      </c>
      <c r="C591" s="77"/>
      <c r="D591" s="111" t="e">
        <f t="shared" ca="1" si="18"/>
        <v>#NUM!</v>
      </c>
      <c r="E591" s="145"/>
      <c r="F591" s="146" t="str">
        <f t="shared" ca="1" si="19"/>
        <v/>
      </c>
      <c r="G591" s="102"/>
      <c r="H591" s="102"/>
      <c r="I591" s="102"/>
      <c r="J591" s="102"/>
      <c r="K591" s="102"/>
      <c r="L591" s="148"/>
    </row>
    <row r="592" spans="2:12" ht="30" customHeight="1" x14ac:dyDescent="0.3">
      <c r="B592" s="78">
        <v>586</v>
      </c>
      <c r="C592" s="77"/>
      <c r="D592" s="111" t="e">
        <f t="shared" ca="1" si="18"/>
        <v>#NUM!</v>
      </c>
      <c r="E592" s="145"/>
      <c r="F592" s="146" t="str">
        <f t="shared" ca="1" si="19"/>
        <v/>
      </c>
      <c r="G592" s="102"/>
      <c r="H592" s="102"/>
      <c r="I592" s="102"/>
      <c r="J592" s="102"/>
      <c r="K592" s="102"/>
      <c r="L592" s="148"/>
    </row>
    <row r="593" spans="2:12" ht="30" customHeight="1" x14ac:dyDescent="0.3">
      <c r="B593" s="78">
        <v>587</v>
      </c>
      <c r="C593" s="77"/>
      <c r="D593" s="111" t="e">
        <f t="shared" ca="1" si="18"/>
        <v>#NUM!</v>
      </c>
      <c r="E593" s="145"/>
      <c r="F593" s="146" t="str">
        <f t="shared" ca="1" si="19"/>
        <v/>
      </c>
      <c r="G593" s="102"/>
      <c r="H593" s="102"/>
      <c r="I593" s="102"/>
      <c r="J593" s="102"/>
      <c r="K593" s="102"/>
      <c r="L593" s="148"/>
    </row>
    <row r="594" spans="2:12" ht="30" customHeight="1" x14ac:dyDescent="0.3">
      <c r="B594" s="78">
        <v>588</v>
      </c>
      <c r="C594" s="77"/>
      <c r="D594" s="111" t="e">
        <f t="shared" ca="1" si="18"/>
        <v>#NUM!</v>
      </c>
      <c r="E594" s="145"/>
      <c r="F594" s="146" t="str">
        <f t="shared" ca="1" si="19"/>
        <v/>
      </c>
      <c r="G594" s="102"/>
      <c r="H594" s="102"/>
      <c r="I594" s="102"/>
      <c r="J594" s="102"/>
      <c r="K594" s="102"/>
      <c r="L594" s="148"/>
    </row>
    <row r="595" spans="2:12" ht="30" customHeight="1" x14ac:dyDescent="0.3">
      <c r="B595" s="78">
        <v>589</v>
      </c>
      <c r="C595" s="77"/>
      <c r="D595" s="111" t="e">
        <f t="shared" ca="1" si="18"/>
        <v>#NUM!</v>
      </c>
      <c r="E595" s="145"/>
      <c r="F595" s="146" t="str">
        <f t="shared" ca="1" si="19"/>
        <v/>
      </c>
      <c r="G595" s="102"/>
      <c r="H595" s="102"/>
      <c r="I595" s="102"/>
      <c r="J595" s="102"/>
      <c r="K595" s="102"/>
      <c r="L595" s="148"/>
    </row>
    <row r="596" spans="2:12" ht="30" customHeight="1" x14ac:dyDescent="0.3">
      <c r="B596" s="78">
        <v>590</v>
      </c>
      <c r="C596" s="77"/>
      <c r="D596" s="111" t="e">
        <f t="shared" ca="1" si="18"/>
        <v>#NUM!</v>
      </c>
      <c r="E596" s="145"/>
      <c r="F596" s="146" t="str">
        <f t="shared" ca="1" si="19"/>
        <v/>
      </c>
      <c r="G596" s="102"/>
      <c r="H596" s="102"/>
      <c r="I596" s="102"/>
      <c r="J596" s="102"/>
      <c r="K596" s="102"/>
      <c r="L596" s="148"/>
    </row>
    <row r="597" spans="2:12" ht="30" customHeight="1" x14ac:dyDescent="0.3">
      <c r="B597" s="78">
        <v>591</v>
      </c>
      <c r="C597" s="77"/>
      <c r="D597" s="111" t="e">
        <f t="shared" ca="1" si="18"/>
        <v>#NUM!</v>
      </c>
      <c r="E597" s="145"/>
      <c r="F597" s="146" t="str">
        <f t="shared" ca="1" si="19"/>
        <v/>
      </c>
      <c r="G597" s="102"/>
      <c r="H597" s="102"/>
      <c r="I597" s="102"/>
      <c r="J597" s="102"/>
      <c r="K597" s="102"/>
      <c r="L597" s="148"/>
    </row>
    <row r="598" spans="2:12" ht="30" customHeight="1" x14ac:dyDescent="0.3">
      <c r="B598" s="78">
        <v>592</v>
      </c>
      <c r="C598" s="77"/>
      <c r="D598" s="111" t="e">
        <f t="shared" ca="1" si="18"/>
        <v>#NUM!</v>
      </c>
      <c r="E598" s="145"/>
      <c r="F598" s="146" t="str">
        <f t="shared" ca="1" si="19"/>
        <v/>
      </c>
      <c r="G598" s="102"/>
      <c r="H598" s="102"/>
      <c r="I598" s="102"/>
      <c r="J598" s="102"/>
      <c r="K598" s="102"/>
      <c r="L598" s="148"/>
    </row>
    <row r="599" spans="2:12" ht="30" customHeight="1" x14ac:dyDescent="0.3">
      <c r="B599" s="78">
        <v>593</v>
      </c>
      <c r="C599" s="77"/>
      <c r="D599" s="111" t="e">
        <f t="shared" ca="1" si="18"/>
        <v>#NUM!</v>
      </c>
      <c r="E599" s="145"/>
      <c r="F599" s="146" t="str">
        <f t="shared" ca="1" si="19"/>
        <v/>
      </c>
      <c r="G599" s="102"/>
      <c r="H599" s="102"/>
      <c r="I599" s="102"/>
      <c r="J599" s="102"/>
      <c r="K599" s="102"/>
      <c r="L599" s="148"/>
    </row>
    <row r="600" spans="2:12" ht="30" customHeight="1" x14ac:dyDescent="0.3">
      <c r="B600" s="78">
        <v>594</v>
      </c>
      <c r="C600" s="77"/>
      <c r="D600" s="111" t="e">
        <f t="shared" ca="1" si="18"/>
        <v>#NUM!</v>
      </c>
      <c r="E600" s="145"/>
      <c r="F600" s="146" t="str">
        <f t="shared" ca="1" si="19"/>
        <v/>
      </c>
      <c r="G600" s="102"/>
      <c r="H600" s="102"/>
      <c r="I600" s="102"/>
      <c r="J600" s="102"/>
      <c r="K600" s="102"/>
      <c r="L600" s="148"/>
    </row>
    <row r="601" spans="2:12" ht="30" customHeight="1" x14ac:dyDescent="0.3">
      <c r="B601" s="78">
        <v>595</v>
      </c>
      <c r="C601" s="77"/>
      <c r="D601" s="111" t="e">
        <f t="shared" ca="1" si="18"/>
        <v>#NUM!</v>
      </c>
      <c r="E601" s="145"/>
      <c r="F601" s="146" t="str">
        <f t="shared" ca="1" si="19"/>
        <v/>
      </c>
      <c r="G601" s="102"/>
      <c r="H601" s="102"/>
      <c r="I601" s="102"/>
      <c r="J601" s="102"/>
      <c r="K601" s="102"/>
      <c r="L601" s="148"/>
    </row>
    <row r="602" spans="2:12" ht="30" customHeight="1" x14ac:dyDescent="0.3">
      <c r="B602" s="78">
        <v>596</v>
      </c>
      <c r="C602" s="77"/>
      <c r="D602" s="111" t="e">
        <f t="shared" ca="1" si="18"/>
        <v>#NUM!</v>
      </c>
      <c r="E602" s="145"/>
      <c r="F602" s="146" t="str">
        <f t="shared" ca="1" si="19"/>
        <v/>
      </c>
      <c r="G602" s="102"/>
      <c r="H602" s="102"/>
      <c r="I602" s="102"/>
      <c r="J602" s="102"/>
      <c r="K602" s="102"/>
      <c r="L602" s="148"/>
    </row>
    <row r="603" spans="2:12" ht="30" customHeight="1" x14ac:dyDescent="0.3">
      <c r="B603" s="78">
        <v>597</v>
      </c>
      <c r="C603" s="77"/>
      <c r="D603" s="111" t="e">
        <f t="shared" ca="1" si="18"/>
        <v>#NUM!</v>
      </c>
      <c r="E603" s="145"/>
      <c r="F603" s="146" t="str">
        <f t="shared" ca="1" si="19"/>
        <v/>
      </c>
      <c r="G603" s="102"/>
      <c r="H603" s="102"/>
      <c r="I603" s="102"/>
      <c r="J603" s="102"/>
      <c r="K603" s="102"/>
      <c r="L603" s="148"/>
    </row>
    <row r="604" spans="2:12" ht="30" customHeight="1" x14ac:dyDescent="0.3">
      <c r="B604" s="78">
        <v>598</v>
      </c>
      <c r="C604" s="77"/>
      <c r="D604" s="111" t="e">
        <f t="shared" ca="1" si="18"/>
        <v>#NUM!</v>
      </c>
      <c r="E604" s="145"/>
      <c r="F604" s="146" t="str">
        <f t="shared" ca="1" si="19"/>
        <v/>
      </c>
      <c r="G604" s="102"/>
      <c r="H604" s="102"/>
      <c r="I604" s="102"/>
      <c r="J604" s="102"/>
      <c r="K604" s="102"/>
      <c r="L604" s="148"/>
    </row>
    <row r="605" spans="2:12" ht="30" customHeight="1" x14ac:dyDescent="0.3">
      <c r="B605" s="78">
        <v>599</v>
      </c>
      <c r="C605" s="77"/>
      <c r="D605" s="111" t="e">
        <f t="shared" ca="1" si="18"/>
        <v>#NUM!</v>
      </c>
      <c r="E605" s="145"/>
      <c r="F605" s="146" t="str">
        <f t="shared" ca="1" si="19"/>
        <v/>
      </c>
      <c r="G605" s="102"/>
      <c r="H605" s="102"/>
      <c r="I605" s="102"/>
      <c r="J605" s="102"/>
      <c r="K605" s="102"/>
      <c r="L605" s="148"/>
    </row>
    <row r="606" spans="2:12" ht="30" customHeight="1" x14ac:dyDescent="0.3">
      <c r="B606" s="78">
        <v>600</v>
      </c>
      <c r="C606" s="77"/>
      <c r="D606" s="111" t="e">
        <f t="shared" ca="1" si="18"/>
        <v>#NUM!</v>
      </c>
      <c r="E606" s="145"/>
      <c r="F606" s="146" t="str">
        <f t="shared" ca="1" si="19"/>
        <v/>
      </c>
      <c r="G606" s="102"/>
      <c r="H606" s="102"/>
      <c r="I606" s="102"/>
      <c r="J606" s="102"/>
      <c r="K606" s="102"/>
      <c r="L606" s="148"/>
    </row>
    <row r="607" spans="2:12" ht="30" customHeight="1" x14ac:dyDescent="0.3">
      <c r="B607" s="78">
        <v>601</v>
      </c>
      <c r="C607" s="77"/>
      <c r="D607" s="111" t="e">
        <f t="shared" ca="1" si="18"/>
        <v>#NUM!</v>
      </c>
      <c r="E607" s="145"/>
      <c r="F607" s="146" t="str">
        <f t="shared" ca="1" si="19"/>
        <v/>
      </c>
      <c r="G607" s="102"/>
      <c r="H607" s="102"/>
      <c r="I607" s="102"/>
      <c r="J607" s="102"/>
      <c r="K607" s="102"/>
      <c r="L607" s="148"/>
    </row>
    <row r="608" spans="2:12" ht="30" customHeight="1" x14ac:dyDescent="0.3">
      <c r="B608" s="78">
        <v>602</v>
      </c>
      <c r="C608" s="77"/>
      <c r="D608" s="111" t="e">
        <f t="shared" ca="1" si="18"/>
        <v>#NUM!</v>
      </c>
      <c r="E608" s="145"/>
      <c r="F608" s="146" t="str">
        <f t="shared" ca="1" si="19"/>
        <v/>
      </c>
      <c r="G608" s="102"/>
      <c r="H608" s="102"/>
      <c r="I608" s="102"/>
      <c r="J608" s="102"/>
      <c r="K608" s="102"/>
      <c r="L608" s="148"/>
    </row>
    <row r="609" spans="2:12" ht="30" customHeight="1" x14ac:dyDescent="0.3">
      <c r="B609" s="78">
        <v>603</v>
      </c>
      <c r="C609" s="77"/>
      <c r="D609" s="111" t="e">
        <f t="shared" ca="1" si="18"/>
        <v>#NUM!</v>
      </c>
      <c r="E609" s="145"/>
      <c r="F609" s="146" t="str">
        <f t="shared" ca="1" si="19"/>
        <v/>
      </c>
      <c r="G609" s="102"/>
      <c r="H609" s="102"/>
      <c r="I609" s="102"/>
      <c r="J609" s="102"/>
      <c r="K609" s="102"/>
      <c r="L609" s="148"/>
    </row>
    <row r="610" spans="2:12" ht="30" customHeight="1" x14ac:dyDescent="0.3">
      <c r="B610" s="78">
        <v>604</v>
      </c>
      <c r="C610" s="77"/>
      <c r="D610" s="111" t="e">
        <f t="shared" ca="1" si="18"/>
        <v>#NUM!</v>
      </c>
      <c r="E610" s="145"/>
      <c r="F610" s="146" t="str">
        <f t="shared" ca="1" si="19"/>
        <v/>
      </c>
      <c r="G610" s="102"/>
      <c r="H610" s="102"/>
      <c r="I610" s="102"/>
      <c r="J610" s="102"/>
      <c r="K610" s="102"/>
      <c r="L610" s="148"/>
    </row>
    <row r="611" spans="2:12" ht="30" customHeight="1" x14ac:dyDescent="0.3">
      <c r="B611" s="78">
        <v>605</v>
      </c>
      <c r="C611" s="77"/>
      <c r="D611" s="111" t="e">
        <f t="shared" ca="1" si="18"/>
        <v>#NUM!</v>
      </c>
      <c r="E611" s="145"/>
      <c r="F611" s="146" t="str">
        <f t="shared" ca="1" si="19"/>
        <v/>
      </c>
      <c r="G611" s="102"/>
      <c r="H611" s="102"/>
      <c r="I611" s="102"/>
      <c r="J611" s="102"/>
      <c r="K611" s="102"/>
      <c r="L611" s="148"/>
    </row>
    <row r="612" spans="2:12" ht="30" customHeight="1" x14ac:dyDescent="0.3">
      <c r="B612" s="78">
        <v>606</v>
      </c>
      <c r="C612" s="77"/>
      <c r="D612" s="111" t="e">
        <f t="shared" ca="1" si="18"/>
        <v>#NUM!</v>
      </c>
      <c r="E612" s="145"/>
      <c r="F612" s="146" t="str">
        <f t="shared" ca="1" si="19"/>
        <v/>
      </c>
      <c r="G612" s="102"/>
      <c r="H612" s="102"/>
      <c r="I612" s="102"/>
      <c r="J612" s="102"/>
      <c r="K612" s="102"/>
      <c r="L612" s="148"/>
    </row>
    <row r="613" spans="2:12" ht="30" customHeight="1" x14ac:dyDescent="0.3">
      <c r="B613" s="78">
        <v>607</v>
      </c>
      <c r="C613" s="77"/>
      <c r="D613" s="111" t="e">
        <f t="shared" ca="1" si="18"/>
        <v>#NUM!</v>
      </c>
      <c r="E613" s="145"/>
      <c r="F613" s="146" t="str">
        <f t="shared" ca="1" si="19"/>
        <v/>
      </c>
      <c r="G613" s="102"/>
      <c r="H613" s="102"/>
      <c r="I613" s="102"/>
      <c r="J613" s="102"/>
      <c r="K613" s="102"/>
      <c r="L613" s="148"/>
    </row>
    <row r="614" spans="2:12" ht="30" customHeight="1" x14ac:dyDescent="0.3">
      <c r="B614" s="78">
        <v>608</v>
      </c>
      <c r="C614" s="77"/>
      <c r="D614" s="111" t="e">
        <f t="shared" ca="1" si="18"/>
        <v>#NUM!</v>
      </c>
      <c r="E614" s="145"/>
      <c r="F614" s="146" t="str">
        <f t="shared" ca="1" si="19"/>
        <v/>
      </c>
      <c r="G614" s="102"/>
      <c r="H614" s="102"/>
      <c r="I614" s="102"/>
      <c r="J614" s="102"/>
      <c r="K614" s="102"/>
      <c r="L614" s="148"/>
    </row>
    <row r="615" spans="2:12" ht="30" customHeight="1" x14ac:dyDescent="0.3">
      <c r="B615" s="78">
        <v>609</v>
      </c>
      <c r="C615" s="77"/>
      <c r="D615" s="111" t="e">
        <f t="shared" ca="1" si="18"/>
        <v>#NUM!</v>
      </c>
      <c r="E615" s="145"/>
      <c r="F615" s="146" t="str">
        <f t="shared" ca="1" si="19"/>
        <v/>
      </c>
      <c r="G615" s="102"/>
      <c r="H615" s="102"/>
      <c r="I615" s="102"/>
      <c r="J615" s="102"/>
      <c r="K615" s="102"/>
      <c r="L615" s="148"/>
    </row>
    <row r="616" spans="2:12" ht="30" customHeight="1" x14ac:dyDescent="0.3">
      <c r="B616" s="78">
        <v>610</v>
      </c>
      <c r="C616" s="77"/>
      <c r="D616" s="111" t="e">
        <f t="shared" ca="1" si="18"/>
        <v>#NUM!</v>
      </c>
      <c r="E616" s="145"/>
      <c r="F616" s="146" t="str">
        <f t="shared" ca="1" si="19"/>
        <v/>
      </c>
      <c r="G616" s="102"/>
      <c r="H616" s="102"/>
      <c r="I616" s="102"/>
      <c r="J616" s="102"/>
      <c r="K616" s="102"/>
      <c r="L616" s="148"/>
    </row>
    <row r="617" spans="2:12" ht="30" customHeight="1" x14ac:dyDescent="0.3">
      <c r="B617" s="78">
        <v>611</v>
      </c>
      <c r="C617" s="77"/>
      <c r="D617" s="111" t="e">
        <f t="shared" ca="1" si="18"/>
        <v>#NUM!</v>
      </c>
      <c r="E617" s="145"/>
      <c r="F617" s="146" t="str">
        <f t="shared" ca="1" si="19"/>
        <v/>
      </c>
      <c r="G617" s="102"/>
      <c r="H617" s="102"/>
      <c r="I617" s="102"/>
      <c r="J617" s="102"/>
      <c r="K617" s="102"/>
      <c r="L617" s="148"/>
    </row>
    <row r="618" spans="2:12" ht="30" customHeight="1" x14ac:dyDescent="0.3">
      <c r="B618" s="78">
        <v>612</v>
      </c>
      <c r="C618" s="77"/>
      <c r="D618" s="111" t="e">
        <f t="shared" ca="1" si="18"/>
        <v>#NUM!</v>
      </c>
      <c r="E618" s="145"/>
      <c r="F618" s="146" t="str">
        <f t="shared" ca="1" si="19"/>
        <v/>
      </c>
      <c r="G618" s="102"/>
      <c r="H618" s="102"/>
      <c r="I618" s="102"/>
      <c r="J618" s="102"/>
      <c r="K618" s="102"/>
      <c r="L618" s="148"/>
    </row>
    <row r="619" spans="2:12" ht="30" customHeight="1" x14ac:dyDescent="0.3">
      <c r="B619" s="78">
        <v>613</v>
      </c>
      <c r="C619" s="77"/>
      <c r="D619" s="111" t="e">
        <f t="shared" ca="1" si="18"/>
        <v>#NUM!</v>
      </c>
      <c r="E619" s="145"/>
      <c r="F619" s="146" t="str">
        <f t="shared" ca="1" si="19"/>
        <v/>
      </c>
      <c r="G619" s="102"/>
      <c r="H619" s="102"/>
      <c r="I619" s="102"/>
      <c r="J619" s="102"/>
      <c r="K619" s="102"/>
      <c r="L619" s="148"/>
    </row>
    <row r="620" spans="2:12" ht="30" customHeight="1" x14ac:dyDescent="0.3">
      <c r="B620" s="78">
        <v>614</v>
      </c>
      <c r="C620" s="77"/>
      <c r="D620" s="111" t="e">
        <f t="shared" ca="1" si="18"/>
        <v>#NUM!</v>
      </c>
      <c r="E620" s="145"/>
      <c r="F620" s="146" t="str">
        <f t="shared" ca="1" si="19"/>
        <v/>
      </c>
      <c r="G620" s="102"/>
      <c r="H620" s="102"/>
      <c r="I620" s="102"/>
      <c r="J620" s="102"/>
      <c r="K620" s="102"/>
      <c r="L620" s="148"/>
    </row>
    <row r="621" spans="2:12" ht="30" customHeight="1" x14ac:dyDescent="0.3">
      <c r="B621" s="78">
        <v>615</v>
      </c>
      <c r="C621" s="77"/>
      <c r="D621" s="111" t="e">
        <f t="shared" ca="1" si="18"/>
        <v>#NUM!</v>
      </c>
      <c r="E621" s="145"/>
      <c r="F621" s="146" t="str">
        <f t="shared" ca="1" si="19"/>
        <v/>
      </c>
      <c r="G621" s="102"/>
      <c r="H621" s="102"/>
      <c r="I621" s="102"/>
      <c r="J621" s="102"/>
      <c r="K621" s="102"/>
      <c r="L621" s="148"/>
    </row>
    <row r="622" spans="2:12" ht="30" customHeight="1" x14ac:dyDescent="0.3">
      <c r="B622" s="78">
        <v>616</v>
      </c>
      <c r="C622" s="77"/>
      <c r="D622" s="111" t="e">
        <f t="shared" ca="1" si="18"/>
        <v>#NUM!</v>
      </c>
      <c r="E622" s="145"/>
      <c r="F622" s="146" t="str">
        <f t="shared" ca="1" si="19"/>
        <v/>
      </c>
      <c r="G622" s="102"/>
      <c r="H622" s="102"/>
      <c r="I622" s="102"/>
      <c r="J622" s="102"/>
      <c r="K622" s="102"/>
      <c r="L622" s="148"/>
    </row>
    <row r="623" spans="2:12" ht="30" customHeight="1" x14ac:dyDescent="0.3">
      <c r="B623" s="78">
        <v>617</v>
      </c>
      <c r="C623" s="77"/>
      <c r="D623" s="111" t="e">
        <f t="shared" ca="1" si="18"/>
        <v>#NUM!</v>
      </c>
      <c r="E623" s="145"/>
      <c r="F623" s="146" t="str">
        <f t="shared" ca="1" si="19"/>
        <v/>
      </c>
      <c r="G623" s="102"/>
      <c r="H623" s="102"/>
      <c r="I623" s="102"/>
      <c r="J623" s="102"/>
      <c r="K623" s="102"/>
      <c r="L623" s="148"/>
    </row>
    <row r="624" spans="2:12" ht="30" customHeight="1" x14ac:dyDescent="0.3">
      <c r="B624" s="78">
        <v>618</v>
      </c>
      <c r="C624" s="77"/>
      <c r="D624" s="111" t="e">
        <f t="shared" ca="1" si="18"/>
        <v>#NUM!</v>
      </c>
      <c r="E624" s="145"/>
      <c r="F624" s="146" t="str">
        <f t="shared" ca="1" si="19"/>
        <v/>
      </c>
      <c r="G624" s="102"/>
      <c r="H624" s="102"/>
      <c r="I624" s="102"/>
      <c r="J624" s="102"/>
      <c r="K624" s="102"/>
      <c r="L624" s="148"/>
    </row>
    <row r="625" spans="2:12" ht="30" customHeight="1" x14ac:dyDescent="0.3">
      <c r="B625" s="78">
        <v>619</v>
      </c>
      <c r="C625" s="77"/>
      <c r="D625" s="111" t="e">
        <f t="shared" ca="1" si="18"/>
        <v>#NUM!</v>
      </c>
      <c r="E625" s="145"/>
      <c r="F625" s="146" t="str">
        <f t="shared" ca="1" si="19"/>
        <v/>
      </c>
      <c r="G625" s="102"/>
      <c r="H625" s="102"/>
      <c r="I625" s="102"/>
      <c r="J625" s="102"/>
      <c r="K625" s="102"/>
      <c r="L625" s="148"/>
    </row>
    <row r="626" spans="2:12" ht="30" customHeight="1" x14ac:dyDescent="0.3">
      <c r="B626" s="78">
        <v>620</v>
      </c>
      <c r="C626" s="77"/>
      <c r="D626" s="111" t="e">
        <f t="shared" ca="1" si="18"/>
        <v>#NUM!</v>
      </c>
      <c r="E626" s="145"/>
      <c r="F626" s="146" t="str">
        <f t="shared" ca="1" si="19"/>
        <v/>
      </c>
      <c r="G626" s="102"/>
      <c r="H626" s="102"/>
      <c r="I626" s="102"/>
      <c r="J626" s="102"/>
      <c r="K626" s="102"/>
      <c r="L626" s="148"/>
    </row>
    <row r="627" spans="2:12" ht="30" customHeight="1" x14ac:dyDescent="0.3">
      <c r="B627" s="78">
        <v>621</v>
      </c>
      <c r="C627" s="77"/>
      <c r="D627" s="111" t="e">
        <f t="shared" ca="1" si="18"/>
        <v>#NUM!</v>
      </c>
      <c r="E627" s="145"/>
      <c r="F627" s="146" t="str">
        <f t="shared" ca="1" si="19"/>
        <v/>
      </c>
      <c r="G627" s="102"/>
      <c r="H627" s="102"/>
      <c r="I627" s="102"/>
      <c r="J627" s="102"/>
      <c r="K627" s="102"/>
      <c r="L627" s="148"/>
    </row>
    <row r="628" spans="2:12" ht="30" customHeight="1" x14ac:dyDescent="0.3">
      <c r="B628" s="78">
        <v>622</v>
      </c>
      <c r="C628" s="77"/>
      <c r="D628" s="111" t="e">
        <f t="shared" ca="1" si="18"/>
        <v>#NUM!</v>
      </c>
      <c r="E628" s="145"/>
      <c r="F628" s="146" t="str">
        <f t="shared" ca="1" si="19"/>
        <v/>
      </c>
      <c r="G628" s="102"/>
      <c r="H628" s="102"/>
      <c r="I628" s="102"/>
      <c r="J628" s="102"/>
      <c r="K628" s="102"/>
      <c r="L628" s="148"/>
    </row>
    <row r="629" spans="2:12" ht="30" customHeight="1" x14ac:dyDescent="0.3">
      <c r="B629" s="78">
        <v>623</v>
      </c>
      <c r="C629" s="77"/>
      <c r="D629" s="111" t="e">
        <f t="shared" ca="1" si="18"/>
        <v>#NUM!</v>
      </c>
      <c r="E629" s="145"/>
      <c r="F629" s="146" t="str">
        <f t="shared" ca="1" si="19"/>
        <v/>
      </c>
      <c r="G629" s="102"/>
      <c r="H629" s="102"/>
      <c r="I629" s="102"/>
      <c r="J629" s="102"/>
      <c r="K629" s="102"/>
      <c r="L629" s="148"/>
    </row>
    <row r="630" spans="2:12" ht="30" customHeight="1" x14ac:dyDescent="0.3">
      <c r="B630" s="78">
        <v>624</v>
      </c>
      <c r="C630" s="77"/>
      <c r="D630" s="111" t="e">
        <f t="shared" ca="1" si="18"/>
        <v>#NUM!</v>
      </c>
      <c r="E630" s="145"/>
      <c r="F630" s="146" t="str">
        <f t="shared" ca="1" si="19"/>
        <v/>
      </c>
      <c r="G630" s="102"/>
      <c r="H630" s="102"/>
      <c r="I630" s="102"/>
      <c r="J630" s="102"/>
      <c r="K630" s="102"/>
      <c r="L630" s="148"/>
    </row>
    <row r="631" spans="2:12" ht="30" customHeight="1" x14ac:dyDescent="0.3">
      <c r="B631" s="78">
        <v>625</v>
      </c>
      <c r="C631" s="77"/>
      <c r="D631" s="111" t="e">
        <f t="shared" ca="1" si="18"/>
        <v>#NUM!</v>
      </c>
      <c r="E631" s="145"/>
      <c r="F631" s="146" t="str">
        <f t="shared" ca="1" si="19"/>
        <v/>
      </c>
      <c r="G631" s="102"/>
      <c r="H631" s="102"/>
      <c r="I631" s="102"/>
      <c r="J631" s="102"/>
      <c r="K631" s="102"/>
      <c r="L631" s="148"/>
    </row>
    <row r="632" spans="2:12" ht="30" customHeight="1" x14ac:dyDescent="0.3">
      <c r="B632" s="78">
        <v>626</v>
      </c>
      <c r="C632" s="77"/>
      <c r="D632" s="111" t="e">
        <f t="shared" ca="1" si="18"/>
        <v>#NUM!</v>
      </c>
      <c r="E632" s="145"/>
      <c r="F632" s="146" t="str">
        <f t="shared" ca="1" si="19"/>
        <v/>
      </c>
      <c r="G632" s="102"/>
      <c r="H632" s="102"/>
      <c r="I632" s="102"/>
      <c r="J632" s="102"/>
      <c r="K632" s="102"/>
      <c r="L632" s="148"/>
    </row>
    <row r="633" spans="2:12" ht="30" customHeight="1" x14ac:dyDescent="0.3">
      <c r="B633" s="78">
        <v>627</v>
      </c>
      <c r="C633" s="77"/>
      <c r="D633" s="111" t="e">
        <f t="shared" ca="1" si="18"/>
        <v>#NUM!</v>
      </c>
      <c r="E633" s="145"/>
      <c r="F633" s="146" t="str">
        <f t="shared" ca="1" si="19"/>
        <v/>
      </c>
      <c r="G633" s="102"/>
      <c r="H633" s="102"/>
      <c r="I633" s="102"/>
      <c r="J633" s="102"/>
      <c r="K633" s="102"/>
      <c r="L633" s="148"/>
    </row>
    <row r="634" spans="2:12" ht="30" customHeight="1" x14ac:dyDescent="0.3">
      <c r="B634" s="78">
        <v>628</v>
      </c>
      <c r="C634" s="77"/>
      <c r="D634" s="111" t="e">
        <f t="shared" ca="1" si="18"/>
        <v>#NUM!</v>
      </c>
      <c r="E634" s="145"/>
      <c r="F634" s="146" t="str">
        <f t="shared" ca="1" si="19"/>
        <v/>
      </c>
      <c r="G634" s="102"/>
      <c r="H634" s="102"/>
      <c r="I634" s="102"/>
      <c r="J634" s="102"/>
      <c r="K634" s="102"/>
      <c r="L634" s="148"/>
    </row>
    <row r="635" spans="2:12" ht="30" customHeight="1" x14ac:dyDescent="0.3">
      <c r="B635" s="78">
        <v>629</v>
      </c>
      <c r="C635" s="77"/>
      <c r="D635" s="111" t="e">
        <f t="shared" ca="1" si="18"/>
        <v>#NUM!</v>
      </c>
      <c r="E635" s="145"/>
      <c r="F635" s="146" t="str">
        <f t="shared" ca="1" si="19"/>
        <v/>
      </c>
      <c r="G635" s="102"/>
      <c r="H635" s="102"/>
      <c r="I635" s="102"/>
      <c r="J635" s="102"/>
      <c r="K635" s="102"/>
      <c r="L635" s="148"/>
    </row>
    <row r="636" spans="2:12" ht="30" customHeight="1" x14ac:dyDescent="0.3">
      <c r="B636" s="78">
        <v>630</v>
      </c>
      <c r="C636" s="77"/>
      <c r="D636" s="111" t="e">
        <f t="shared" ca="1" si="18"/>
        <v>#NUM!</v>
      </c>
      <c r="E636" s="145"/>
      <c r="F636" s="146" t="str">
        <f t="shared" ca="1" si="19"/>
        <v/>
      </c>
      <c r="G636" s="102"/>
      <c r="H636" s="102"/>
      <c r="I636" s="102"/>
      <c r="J636" s="102"/>
      <c r="K636" s="102"/>
      <c r="L636" s="148"/>
    </row>
    <row r="637" spans="2:12" ht="30" customHeight="1" x14ac:dyDescent="0.3">
      <c r="B637" s="78">
        <v>631</v>
      </c>
      <c r="C637" s="77"/>
      <c r="D637" s="111" t="e">
        <f t="shared" ca="1" si="18"/>
        <v>#NUM!</v>
      </c>
      <c r="E637" s="145"/>
      <c r="F637" s="146" t="str">
        <f t="shared" ca="1" si="19"/>
        <v/>
      </c>
      <c r="G637" s="102"/>
      <c r="H637" s="102"/>
      <c r="I637" s="102"/>
      <c r="J637" s="102"/>
      <c r="K637" s="102"/>
      <c r="L637" s="148"/>
    </row>
    <row r="638" spans="2:12" ht="30" customHeight="1" x14ac:dyDescent="0.3">
      <c r="B638" s="78">
        <v>632</v>
      </c>
      <c r="C638" s="77"/>
      <c r="D638" s="111" t="e">
        <f t="shared" ca="1" si="18"/>
        <v>#NUM!</v>
      </c>
      <c r="E638" s="145"/>
      <c r="F638" s="146" t="str">
        <f t="shared" ca="1" si="19"/>
        <v/>
      </c>
      <c r="G638" s="102"/>
      <c r="H638" s="102"/>
      <c r="I638" s="102"/>
      <c r="J638" s="102"/>
      <c r="K638" s="102"/>
      <c r="L638" s="148"/>
    </row>
    <row r="639" spans="2:12" ht="30" customHeight="1" x14ac:dyDescent="0.3">
      <c r="B639" s="78">
        <v>633</v>
      </c>
      <c r="C639" s="77"/>
      <c r="D639" s="111" t="e">
        <f t="shared" ca="1" si="18"/>
        <v>#NUM!</v>
      </c>
      <c r="E639" s="145"/>
      <c r="F639" s="146" t="str">
        <f t="shared" ca="1" si="19"/>
        <v/>
      </c>
      <c r="G639" s="102"/>
      <c r="H639" s="102"/>
      <c r="I639" s="102"/>
      <c r="J639" s="102"/>
      <c r="K639" s="102"/>
      <c r="L639" s="148"/>
    </row>
    <row r="640" spans="2:12" ht="30" customHeight="1" x14ac:dyDescent="0.3">
      <c r="B640" s="78">
        <v>634</v>
      </c>
      <c r="C640" s="77"/>
      <c r="D640" s="111" t="e">
        <f t="shared" ca="1" si="18"/>
        <v>#NUM!</v>
      </c>
      <c r="E640" s="145"/>
      <c r="F640" s="146" t="str">
        <f t="shared" ca="1" si="19"/>
        <v/>
      </c>
      <c r="G640" s="102"/>
      <c r="H640" s="102"/>
      <c r="I640" s="102"/>
      <c r="J640" s="102"/>
      <c r="K640" s="102"/>
      <c r="L640" s="148"/>
    </row>
    <row r="641" spans="2:12" ht="30" customHeight="1" x14ac:dyDescent="0.3">
      <c r="B641" s="78">
        <v>635</v>
      </c>
      <c r="C641" s="77"/>
      <c r="D641" s="111" t="e">
        <f t="shared" ca="1" si="18"/>
        <v>#NUM!</v>
      </c>
      <c r="E641" s="145"/>
      <c r="F641" s="146" t="str">
        <f t="shared" ca="1" si="19"/>
        <v/>
      </c>
      <c r="G641" s="102"/>
      <c r="H641" s="102"/>
      <c r="I641" s="102"/>
      <c r="J641" s="102"/>
      <c r="K641" s="102"/>
      <c r="L641" s="148"/>
    </row>
    <row r="642" spans="2:12" ht="30" customHeight="1" x14ac:dyDescent="0.3">
      <c r="B642" s="78">
        <v>636</v>
      </c>
      <c r="C642" s="77"/>
      <c r="D642" s="111" t="e">
        <f t="shared" ca="1" si="18"/>
        <v>#NUM!</v>
      </c>
      <c r="E642" s="145"/>
      <c r="F642" s="146" t="str">
        <f t="shared" ca="1" si="19"/>
        <v/>
      </c>
      <c r="G642" s="102"/>
      <c r="H642" s="102"/>
      <c r="I642" s="102"/>
      <c r="J642" s="102"/>
      <c r="K642" s="102"/>
      <c r="L642" s="148"/>
    </row>
    <row r="643" spans="2:12" ht="30" customHeight="1" x14ac:dyDescent="0.3">
      <c r="B643" s="78">
        <v>637</v>
      </c>
      <c r="C643" s="77"/>
      <c r="D643" s="111" t="e">
        <f t="shared" ca="1" si="18"/>
        <v>#NUM!</v>
      </c>
      <c r="E643" s="145"/>
      <c r="F643" s="146" t="str">
        <f t="shared" ca="1" si="19"/>
        <v/>
      </c>
      <c r="G643" s="102"/>
      <c r="H643" s="102"/>
      <c r="I643" s="102"/>
      <c r="J643" s="102"/>
      <c r="K643" s="102"/>
      <c r="L643" s="148"/>
    </row>
    <row r="644" spans="2:12" ht="30" customHeight="1" x14ac:dyDescent="0.3">
      <c r="B644" s="78">
        <v>638</v>
      </c>
      <c r="C644" s="77"/>
      <c r="D644" s="111" t="e">
        <f t="shared" ca="1" si="18"/>
        <v>#NUM!</v>
      </c>
      <c r="E644" s="145"/>
      <c r="F644" s="146" t="str">
        <f t="shared" ca="1" si="19"/>
        <v/>
      </c>
      <c r="G644" s="102"/>
      <c r="H644" s="102"/>
      <c r="I644" s="102"/>
      <c r="J644" s="102"/>
      <c r="K644" s="102"/>
      <c r="L644" s="148"/>
    </row>
    <row r="645" spans="2:12" ht="30" customHeight="1" x14ac:dyDescent="0.3">
      <c r="B645" s="78">
        <v>639</v>
      </c>
      <c r="C645" s="77"/>
      <c r="D645" s="111" t="e">
        <f t="shared" ca="1" si="18"/>
        <v>#NUM!</v>
      </c>
      <c r="E645" s="145"/>
      <c r="F645" s="146" t="str">
        <f t="shared" ca="1" si="19"/>
        <v/>
      </c>
      <c r="G645" s="102"/>
      <c r="H645" s="102"/>
      <c r="I645" s="102"/>
      <c r="J645" s="102"/>
      <c r="K645" s="102"/>
      <c r="L645" s="148"/>
    </row>
    <row r="646" spans="2:12" ht="30" customHeight="1" x14ac:dyDescent="0.3">
      <c r="B646" s="78">
        <v>640</v>
      </c>
      <c r="C646" s="77"/>
      <c r="D646" s="111" t="e">
        <f t="shared" ca="1" si="18"/>
        <v>#NUM!</v>
      </c>
      <c r="E646" s="145"/>
      <c r="F646" s="146" t="str">
        <f t="shared" ca="1" si="19"/>
        <v/>
      </c>
      <c r="G646" s="102"/>
      <c r="H646" s="102"/>
      <c r="I646" s="102"/>
      <c r="J646" s="102"/>
      <c r="K646" s="102"/>
      <c r="L646" s="148"/>
    </row>
    <row r="647" spans="2:12" ht="30" customHeight="1" x14ac:dyDescent="0.3">
      <c r="B647" s="78">
        <v>641</v>
      </c>
      <c r="C647" s="77"/>
      <c r="D647" s="111" t="e">
        <f t="shared" ref="D647:D710" ca="1" si="20">DATEDIF(TODAY(),C647,"D")</f>
        <v>#NUM!</v>
      </c>
      <c r="E647" s="145"/>
      <c r="F647" s="146" t="str">
        <f t="shared" ref="F647:F710" ca="1" si="21">IF(C647&lt;&gt;"",IF(C647&gt;=TODAY(),IF(C647=TODAY(),"É hoje!",CONCATENATE(D647,IF(D647=1," dia"," dias"))),"-"),"")</f>
        <v/>
      </c>
      <c r="G647" s="102"/>
      <c r="H647" s="102"/>
      <c r="I647" s="102"/>
      <c r="J647" s="102"/>
      <c r="K647" s="102"/>
      <c r="L647" s="148"/>
    </row>
    <row r="648" spans="2:12" ht="30" customHeight="1" x14ac:dyDescent="0.3">
      <c r="B648" s="78">
        <v>642</v>
      </c>
      <c r="C648" s="77"/>
      <c r="D648" s="111" t="e">
        <f t="shared" ca="1" si="20"/>
        <v>#NUM!</v>
      </c>
      <c r="E648" s="145"/>
      <c r="F648" s="146" t="str">
        <f t="shared" ca="1" si="21"/>
        <v/>
      </c>
      <c r="G648" s="102"/>
      <c r="H648" s="102"/>
      <c r="I648" s="102"/>
      <c r="J648" s="102"/>
      <c r="K648" s="102"/>
      <c r="L648" s="148"/>
    </row>
    <row r="649" spans="2:12" ht="30" customHeight="1" x14ac:dyDescent="0.3">
      <c r="B649" s="78">
        <v>643</v>
      </c>
      <c r="C649" s="77"/>
      <c r="D649" s="111" t="e">
        <f t="shared" ca="1" si="20"/>
        <v>#NUM!</v>
      </c>
      <c r="E649" s="145"/>
      <c r="F649" s="146" t="str">
        <f t="shared" ca="1" si="21"/>
        <v/>
      </c>
      <c r="G649" s="102"/>
      <c r="H649" s="102"/>
      <c r="I649" s="102"/>
      <c r="J649" s="102"/>
      <c r="K649" s="102"/>
      <c r="L649" s="148"/>
    </row>
    <row r="650" spans="2:12" ht="30" customHeight="1" x14ac:dyDescent="0.3">
      <c r="B650" s="78">
        <v>644</v>
      </c>
      <c r="C650" s="77"/>
      <c r="D650" s="111" t="e">
        <f t="shared" ca="1" si="20"/>
        <v>#NUM!</v>
      </c>
      <c r="E650" s="145"/>
      <c r="F650" s="146" t="str">
        <f t="shared" ca="1" si="21"/>
        <v/>
      </c>
      <c r="G650" s="102"/>
      <c r="H650" s="102"/>
      <c r="I650" s="102"/>
      <c r="J650" s="102"/>
      <c r="K650" s="102"/>
      <c r="L650" s="148"/>
    </row>
    <row r="651" spans="2:12" ht="30" customHeight="1" x14ac:dyDescent="0.3">
      <c r="B651" s="78">
        <v>645</v>
      </c>
      <c r="C651" s="77"/>
      <c r="D651" s="111" t="e">
        <f t="shared" ca="1" si="20"/>
        <v>#NUM!</v>
      </c>
      <c r="E651" s="145"/>
      <c r="F651" s="146" t="str">
        <f t="shared" ca="1" si="21"/>
        <v/>
      </c>
      <c r="G651" s="102"/>
      <c r="H651" s="102"/>
      <c r="I651" s="102"/>
      <c r="J651" s="102"/>
      <c r="K651" s="102"/>
      <c r="L651" s="148"/>
    </row>
    <row r="652" spans="2:12" ht="30" customHeight="1" x14ac:dyDescent="0.3">
      <c r="B652" s="78">
        <v>646</v>
      </c>
      <c r="C652" s="77"/>
      <c r="D652" s="111" t="e">
        <f t="shared" ca="1" si="20"/>
        <v>#NUM!</v>
      </c>
      <c r="E652" s="145"/>
      <c r="F652" s="146" t="str">
        <f t="shared" ca="1" si="21"/>
        <v/>
      </c>
      <c r="G652" s="102"/>
      <c r="H652" s="102"/>
      <c r="I652" s="102"/>
      <c r="J652" s="102"/>
      <c r="K652" s="102"/>
      <c r="L652" s="148"/>
    </row>
    <row r="653" spans="2:12" ht="30" customHeight="1" x14ac:dyDescent="0.3">
      <c r="B653" s="78">
        <v>647</v>
      </c>
      <c r="C653" s="77"/>
      <c r="D653" s="111" t="e">
        <f t="shared" ca="1" si="20"/>
        <v>#NUM!</v>
      </c>
      <c r="E653" s="145"/>
      <c r="F653" s="146" t="str">
        <f t="shared" ca="1" si="21"/>
        <v/>
      </c>
      <c r="G653" s="102"/>
      <c r="H653" s="102"/>
      <c r="I653" s="102"/>
      <c r="J653" s="102"/>
      <c r="K653" s="102"/>
      <c r="L653" s="148"/>
    </row>
    <row r="654" spans="2:12" ht="30" customHeight="1" x14ac:dyDescent="0.3">
      <c r="B654" s="78">
        <v>648</v>
      </c>
      <c r="C654" s="77"/>
      <c r="D654" s="111" t="e">
        <f t="shared" ca="1" si="20"/>
        <v>#NUM!</v>
      </c>
      <c r="E654" s="145"/>
      <c r="F654" s="146" t="str">
        <f t="shared" ca="1" si="21"/>
        <v/>
      </c>
      <c r="G654" s="102"/>
      <c r="H654" s="102"/>
      <c r="I654" s="102"/>
      <c r="J654" s="102"/>
      <c r="K654" s="102"/>
      <c r="L654" s="148"/>
    </row>
    <row r="655" spans="2:12" ht="30" customHeight="1" x14ac:dyDescent="0.3">
      <c r="B655" s="78">
        <v>649</v>
      </c>
      <c r="C655" s="77"/>
      <c r="D655" s="111" t="e">
        <f t="shared" ca="1" si="20"/>
        <v>#NUM!</v>
      </c>
      <c r="E655" s="145"/>
      <c r="F655" s="146" t="str">
        <f t="shared" ca="1" si="21"/>
        <v/>
      </c>
      <c r="G655" s="102"/>
      <c r="H655" s="102"/>
      <c r="I655" s="102"/>
      <c r="J655" s="102"/>
      <c r="K655" s="102"/>
      <c r="L655" s="148"/>
    </row>
    <row r="656" spans="2:12" ht="30" customHeight="1" x14ac:dyDescent="0.3">
      <c r="B656" s="78">
        <v>650</v>
      </c>
      <c r="C656" s="77"/>
      <c r="D656" s="111" t="e">
        <f t="shared" ca="1" si="20"/>
        <v>#NUM!</v>
      </c>
      <c r="E656" s="145"/>
      <c r="F656" s="146" t="str">
        <f t="shared" ca="1" si="21"/>
        <v/>
      </c>
      <c r="G656" s="102"/>
      <c r="H656" s="102"/>
      <c r="I656" s="102"/>
      <c r="J656" s="102"/>
      <c r="K656" s="102"/>
      <c r="L656" s="148"/>
    </row>
    <row r="657" spans="2:12" ht="30" customHeight="1" x14ac:dyDescent="0.3">
      <c r="B657" s="78">
        <v>651</v>
      </c>
      <c r="C657" s="77"/>
      <c r="D657" s="111" t="e">
        <f t="shared" ca="1" si="20"/>
        <v>#NUM!</v>
      </c>
      <c r="E657" s="145"/>
      <c r="F657" s="146" t="str">
        <f t="shared" ca="1" si="21"/>
        <v/>
      </c>
      <c r="G657" s="102"/>
      <c r="H657" s="102"/>
      <c r="I657" s="102"/>
      <c r="J657" s="102"/>
      <c r="K657" s="102"/>
      <c r="L657" s="148"/>
    </row>
    <row r="658" spans="2:12" ht="30" customHeight="1" x14ac:dyDescent="0.3">
      <c r="B658" s="78">
        <v>652</v>
      </c>
      <c r="C658" s="77"/>
      <c r="D658" s="111" t="e">
        <f t="shared" ca="1" si="20"/>
        <v>#NUM!</v>
      </c>
      <c r="E658" s="145"/>
      <c r="F658" s="146" t="str">
        <f t="shared" ca="1" si="21"/>
        <v/>
      </c>
      <c r="G658" s="102"/>
      <c r="H658" s="102"/>
      <c r="I658" s="102"/>
      <c r="J658" s="102"/>
      <c r="K658" s="102"/>
      <c r="L658" s="148"/>
    </row>
    <row r="659" spans="2:12" ht="30" customHeight="1" x14ac:dyDescent="0.3">
      <c r="B659" s="78">
        <v>653</v>
      </c>
      <c r="C659" s="77"/>
      <c r="D659" s="111" t="e">
        <f t="shared" ca="1" si="20"/>
        <v>#NUM!</v>
      </c>
      <c r="E659" s="145"/>
      <c r="F659" s="146" t="str">
        <f t="shared" ca="1" si="21"/>
        <v/>
      </c>
      <c r="G659" s="102"/>
      <c r="H659" s="102"/>
      <c r="I659" s="102"/>
      <c r="J659" s="102"/>
      <c r="K659" s="102"/>
      <c r="L659" s="148"/>
    </row>
    <row r="660" spans="2:12" ht="30" customHeight="1" x14ac:dyDescent="0.3">
      <c r="B660" s="78">
        <v>654</v>
      </c>
      <c r="C660" s="77"/>
      <c r="D660" s="111" t="e">
        <f t="shared" ca="1" si="20"/>
        <v>#NUM!</v>
      </c>
      <c r="E660" s="145"/>
      <c r="F660" s="146" t="str">
        <f t="shared" ca="1" si="21"/>
        <v/>
      </c>
      <c r="G660" s="102"/>
      <c r="H660" s="102"/>
      <c r="I660" s="102"/>
      <c r="J660" s="102"/>
      <c r="K660" s="102"/>
      <c r="L660" s="148"/>
    </row>
    <row r="661" spans="2:12" ht="30" customHeight="1" x14ac:dyDescent="0.3">
      <c r="B661" s="78">
        <v>655</v>
      </c>
      <c r="C661" s="77"/>
      <c r="D661" s="111" t="e">
        <f t="shared" ca="1" si="20"/>
        <v>#NUM!</v>
      </c>
      <c r="E661" s="145"/>
      <c r="F661" s="146" t="str">
        <f t="shared" ca="1" si="21"/>
        <v/>
      </c>
      <c r="G661" s="102"/>
      <c r="H661" s="102"/>
      <c r="I661" s="102"/>
      <c r="J661" s="102"/>
      <c r="K661" s="102"/>
      <c r="L661" s="148"/>
    </row>
    <row r="662" spans="2:12" ht="30" customHeight="1" x14ac:dyDescent="0.3">
      <c r="B662" s="78">
        <v>656</v>
      </c>
      <c r="C662" s="77"/>
      <c r="D662" s="111" t="e">
        <f t="shared" ca="1" si="20"/>
        <v>#NUM!</v>
      </c>
      <c r="E662" s="145"/>
      <c r="F662" s="146" t="str">
        <f t="shared" ca="1" si="21"/>
        <v/>
      </c>
      <c r="G662" s="102"/>
      <c r="H662" s="102"/>
      <c r="I662" s="102"/>
      <c r="J662" s="102"/>
      <c r="K662" s="102"/>
      <c r="L662" s="148"/>
    </row>
    <row r="663" spans="2:12" ht="30" customHeight="1" x14ac:dyDescent="0.3">
      <c r="B663" s="78">
        <v>657</v>
      </c>
      <c r="C663" s="77"/>
      <c r="D663" s="111" t="e">
        <f t="shared" ca="1" si="20"/>
        <v>#NUM!</v>
      </c>
      <c r="E663" s="145"/>
      <c r="F663" s="146" t="str">
        <f t="shared" ca="1" si="21"/>
        <v/>
      </c>
      <c r="G663" s="102"/>
      <c r="H663" s="102"/>
      <c r="I663" s="102"/>
      <c r="J663" s="102"/>
      <c r="K663" s="102"/>
      <c r="L663" s="148"/>
    </row>
    <row r="664" spans="2:12" ht="30" customHeight="1" x14ac:dyDescent="0.3">
      <c r="B664" s="78">
        <v>658</v>
      </c>
      <c r="C664" s="77"/>
      <c r="D664" s="111" t="e">
        <f t="shared" ca="1" si="20"/>
        <v>#NUM!</v>
      </c>
      <c r="E664" s="145"/>
      <c r="F664" s="146" t="str">
        <f t="shared" ca="1" si="21"/>
        <v/>
      </c>
      <c r="G664" s="102"/>
      <c r="H664" s="102"/>
      <c r="I664" s="102"/>
      <c r="J664" s="102"/>
      <c r="K664" s="102"/>
      <c r="L664" s="148"/>
    </row>
    <row r="665" spans="2:12" ht="30" customHeight="1" x14ac:dyDescent="0.3">
      <c r="B665" s="78">
        <v>659</v>
      </c>
      <c r="C665" s="77"/>
      <c r="D665" s="111" t="e">
        <f t="shared" ca="1" si="20"/>
        <v>#NUM!</v>
      </c>
      <c r="E665" s="145"/>
      <c r="F665" s="146" t="str">
        <f t="shared" ca="1" si="21"/>
        <v/>
      </c>
      <c r="G665" s="102"/>
      <c r="H665" s="102"/>
      <c r="I665" s="102"/>
      <c r="J665" s="102"/>
      <c r="K665" s="102"/>
      <c r="L665" s="148"/>
    </row>
    <row r="666" spans="2:12" ht="30" customHeight="1" x14ac:dyDescent="0.3">
      <c r="B666" s="78">
        <v>660</v>
      </c>
      <c r="C666" s="77"/>
      <c r="D666" s="111" t="e">
        <f t="shared" ca="1" si="20"/>
        <v>#NUM!</v>
      </c>
      <c r="E666" s="145"/>
      <c r="F666" s="146" t="str">
        <f t="shared" ca="1" si="21"/>
        <v/>
      </c>
      <c r="G666" s="102"/>
      <c r="H666" s="102"/>
      <c r="I666" s="102"/>
      <c r="J666" s="102"/>
      <c r="K666" s="102"/>
      <c r="L666" s="148"/>
    </row>
    <row r="667" spans="2:12" ht="30" customHeight="1" x14ac:dyDescent="0.3">
      <c r="B667" s="78">
        <v>661</v>
      </c>
      <c r="C667" s="77"/>
      <c r="D667" s="111" t="e">
        <f t="shared" ca="1" si="20"/>
        <v>#NUM!</v>
      </c>
      <c r="E667" s="145"/>
      <c r="F667" s="146" t="str">
        <f t="shared" ca="1" si="21"/>
        <v/>
      </c>
      <c r="G667" s="102"/>
      <c r="H667" s="102"/>
      <c r="I667" s="102"/>
      <c r="J667" s="102"/>
      <c r="K667" s="102"/>
      <c r="L667" s="148"/>
    </row>
    <row r="668" spans="2:12" ht="30" customHeight="1" x14ac:dyDescent="0.3">
      <c r="B668" s="78">
        <v>662</v>
      </c>
      <c r="C668" s="77"/>
      <c r="D668" s="111" t="e">
        <f t="shared" ca="1" si="20"/>
        <v>#NUM!</v>
      </c>
      <c r="E668" s="145"/>
      <c r="F668" s="146" t="str">
        <f t="shared" ca="1" si="21"/>
        <v/>
      </c>
      <c r="G668" s="102"/>
      <c r="H668" s="102"/>
      <c r="I668" s="102"/>
      <c r="J668" s="102"/>
      <c r="K668" s="102"/>
      <c r="L668" s="148"/>
    </row>
    <row r="669" spans="2:12" ht="30" customHeight="1" x14ac:dyDescent="0.3">
      <c r="B669" s="78">
        <v>663</v>
      </c>
      <c r="C669" s="77"/>
      <c r="D669" s="111" t="e">
        <f t="shared" ca="1" si="20"/>
        <v>#NUM!</v>
      </c>
      <c r="E669" s="145"/>
      <c r="F669" s="146" t="str">
        <f t="shared" ca="1" si="21"/>
        <v/>
      </c>
      <c r="G669" s="102"/>
      <c r="H669" s="102"/>
      <c r="I669" s="102"/>
      <c r="J669" s="102"/>
      <c r="K669" s="102"/>
      <c r="L669" s="148"/>
    </row>
    <row r="670" spans="2:12" ht="30" customHeight="1" x14ac:dyDescent="0.3">
      <c r="B670" s="78">
        <v>664</v>
      </c>
      <c r="C670" s="77"/>
      <c r="D670" s="111" t="e">
        <f t="shared" ca="1" si="20"/>
        <v>#NUM!</v>
      </c>
      <c r="E670" s="145"/>
      <c r="F670" s="146" t="str">
        <f t="shared" ca="1" si="21"/>
        <v/>
      </c>
      <c r="G670" s="102"/>
      <c r="H670" s="102"/>
      <c r="I670" s="102"/>
      <c r="J670" s="102"/>
      <c r="K670" s="102"/>
      <c r="L670" s="148"/>
    </row>
    <row r="671" spans="2:12" ht="30" customHeight="1" x14ac:dyDescent="0.3">
      <c r="B671" s="78">
        <v>665</v>
      </c>
      <c r="C671" s="77"/>
      <c r="D671" s="111" t="e">
        <f t="shared" ca="1" si="20"/>
        <v>#NUM!</v>
      </c>
      <c r="E671" s="145"/>
      <c r="F671" s="146" t="str">
        <f t="shared" ca="1" si="21"/>
        <v/>
      </c>
      <c r="G671" s="102"/>
      <c r="H671" s="102"/>
      <c r="I671" s="102"/>
      <c r="J671" s="102"/>
      <c r="K671" s="102"/>
      <c r="L671" s="148"/>
    </row>
    <row r="672" spans="2:12" ht="30" customHeight="1" x14ac:dyDescent="0.3">
      <c r="B672" s="78">
        <v>666</v>
      </c>
      <c r="C672" s="77"/>
      <c r="D672" s="111" t="e">
        <f t="shared" ca="1" si="20"/>
        <v>#NUM!</v>
      </c>
      <c r="E672" s="145"/>
      <c r="F672" s="146" t="str">
        <f t="shared" ca="1" si="21"/>
        <v/>
      </c>
      <c r="G672" s="102"/>
      <c r="H672" s="102"/>
      <c r="I672" s="102"/>
      <c r="J672" s="102"/>
      <c r="K672" s="102"/>
      <c r="L672" s="148"/>
    </row>
    <row r="673" spans="2:12" ht="30" customHeight="1" x14ac:dyDescent="0.3">
      <c r="B673" s="78">
        <v>667</v>
      </c>
      <c r="C673" s="77"/>
      <c r="D673" s="111" t="e">
        <f t="shared" ca="1" si="20"/>
        <v>#NUM!</v>
      </c>
      <c r="E673" s="145"/>
      <c r="F673" s="146" t="str">
        <f t="shared" ca="1" si="21"/>
        <v/>
      </c>
      <c r="G673" s="102"/>
      <c r="H673" s="102"/>
      <c r="I673" s="102"/>
      <c r="J673" s="102"/>
      <c r="K673" s="102"/>
      <c r="L673" s="148"/>
    </row>
    <row r="674" spans="2:12" ht="30" customHeight="1" x14ac:dyDescent="0.3">
      <c r="B674" s="78">
        <v>668</v>
      </c>
      <c r="C674" s="77"/>
      <c r="D674" s="111" t="e">
        <f t="shared" ca="1" si="20"/>
        <v>#NUM!</v>
      </c>
      <c r="E674" s="145"/>
      <c r="F674" s="146" t="str">
        <f t="shared" ca="1" si="21"/>
        <v/>
      </c>
      <c r="G674" s="102"/>
      <c r="H674" s="102"/>
      <c r="I674" s="102"/>
      <c r="J674" s="102"/>
      <c r="K674" s="102"/>
      <c r="L674" s="148"/>
    </row>
    <row r="675" spans="2:12" ht="30" customHeight="1" x14ac:dyDescent="0.3">
      <c r="B675" s="78">
        <v>669</v>
      </c>
      <c r="C675" s="77"/>
      <c r="D675" s="111" t="e">
        <f t="shared" ca="1" si="20"/>
        <v>#NUM!</v>
      </c>
      <c r="E675" s="145"/>
      <c r="F675" s="146" t="str">
        <f t="shared" ca="1" si="21"/>
        <v/>
      </c>
      <c r="G675" s="102"/>
      <c r="H675" s="102"/>
      <c r="I675" s="102"/>
      <c r="J675" s="102"/>
      <c r="K675" s="102"/>
      <c r="L675" s="148"/>
    </row>
    <row r="676" spans="2:12" ht="30" customHeight="1" x14ac:dyDescent="0.3">
      <c r="B676" s="78">
        <v>670</v>
      </c>
      <c r="C676" s="77"/>
      <c r="D676" s="111" t="e">
        <f t="shared" ca="1" si="20"/>
        <v>#NUM!</v>
      </c>
      <c r="E676" s="145"/>
      <c r="F676" s="146" t="str">
        <f t="shared" ca="1" si="21"/>
        <v/>
      </c>
      <c r="G676" s="102"/>
      <c r="H676" s="102"/>
      <c r="I676" s="102"/>
      <c r="J676" s="102"/>
      <c r="K676" s="102"/>
      <c r="L676" s="148"/>
    </row>
    <row r="677" spans="2:12" ht="30" customHeight="1" x14ac:dyDescent="0.3">
      <c r="B677" s="78">
        <v>671</v>
      </c>
      <c r="C677" s="77"/>
      <c r="D677" s="111" t="e">
        <f t="shared" ca="1" si="20"/>
        <v>#NUM!</v>
      </c>
      <c r="E677" s="145"/>
      <c r="F677" s="146" t="str">
        <f t="shared" ca="1" si="21"/>
        <v/>
      </c>
      <c r="G677" s="102"/>
      <c r="H677" s="102"/>
      <c r="I677" s="102"/>
      <c r="J677" s="102"/>
      <c r="K677" s="102"/>
      <c r="L677" s="148"/>
    </row>
    <row r="678" spans="2:12" ht="30" customHeight="1" x14ac:dyDescent="0.3">
      <c r="B678" s="78">
        <v>672</v>
      </c>
      <c r="C678" s="77"/>
      <c r="D678" s="111" t="e">
        <f t="shared" ca="1" si="20"/>
        <v>#NUM!</v>
      </c>
      <c r="E678" s="145"/>
      <c r="F678" s="146" t="str">
        <f t="shared" ca="1" si="21"/>
        <v/>
      </c>
      <c r="G678" s="102"/>
      <c r="H678" s="102"/>
      <c r="I678" s="102"/>
      <c r="J678" s="102"/>
      <c r="K678" s="102"/>
      <c r="L678" s="148"/>
    </row>
    <row r="679" spans="2:12" ht="30" customHeight="1" x14ac:dyDescent="0.3">
      <c r="B679" s="78">
        <v>673</v>
      </c>
      <c r="C679" s="77"/>
      <c r="D679" s="111" t="e">
        <f t="shared" ca="1" si="20"/>
        <v>#NUM!</v>
      </c>
      <c r="E679" s="145"/>
      <c r="F679" s="146" t="str">
        <f t="shared" ca="1" si="21"/>
        <v/>
      </c>
      <c r="G679" s="102"/>
      <c r="H679" s="102"/>
      <c r="I679" s="102"/>
      <c r="J679" s="102"/>
      <c r="K679" s="102"/>
      <c r="L679" s="148"/>
    </row>
    <row r="680" spans="2:12" ht="30" customHeight="1" x14ac:dyDescent="0.3">
      <c r="B680" s="78">
        <v>674</v>
      </c>
      <c r="C680" s="77"/>
      <c r="D680" s="111" t="e">
        <f t="shared" ca="1" si="20"/>
        <v>#NUM!</v>
      </c>
      <c r="E680" s="145"/>
      <c r="F680" s="146" t="str">
        <f t="shared" ca="1" si="21"/>
        <v/>
      </c>
      <c r="G680" s="102"/>
      <c r="H680" s="102"/>
      <c r="I680" s="102"/>
      <c r="J680" s="102"/>
      <c r="K680" s="102"/>
      <c r="L680" s="148"/>
    </row>
    <row r="681" spans="2:12" ht="30" customHeight="1" x14ac:dyDescent="0.3">
      <c r="B681" s="78">
        <v>675</v>
      </c>
      <c r="C681" s="77"/>
      <c r="D681" s="111" t="e">
        <f t="shared" ca="1" si="20"/>
        <v>#NUM!</v>
      </c>
      <c r="E681" s="145"/>
      <c r="F681" s="146" t="str">
        <f t="shared" ca="1" si="21"/>
        <v/>
      </c>
      <c r="G681" s="102"/>
      <c r="H681" s="102"/>
      <c r="I681" s="102"/>
      <c r="J681" s="102"/>
      <c r="K681" s="102"/>
      <c r="L681" s="148"/>
    </row>
    <row r="682" spans="2:12" ht="30" customHeight="1" x14ac:dyDescent="0.3">
      <c r="B682" s="78">
        <v>676</v>
      </c>
      <c r="C682" s="77"/>
      <c r="D682" s="111" t="e">
        <f t="shared" ca="1" si="20"/>
        <v>#NUM!</v>
      </c>
      <c r="E682" s="145"/>
      <c r="F682" s="146" t="str">
        <f t="shared" ca="1" si="21"/>
        <v/>
      </c>
      <c r="G682" s="102"/>
      <c r="H682" s="102"/>
      <c r="I682" s="102"/>
      <c r="J682" s="102"/>
      <c r="K682" s="102"/>
      <c r="L682" s="148"/>
    </row>
    <row r="683" spans="2:12" ht="30" customHeight="1" x14ac:dyDescent="0.3">
      <c r="B683" s="78">
        <v>677</v>
      </c>
      <c r="C683" s="77"/>
      <c r="D683" s="111" t="e">
        <f t="shared" ca="1" si="20"/>
        <v>#NUM!</v>
      </c>
      <c r="E683" s="145"/>
      <c r="F683" s="146" t="str">
        <f t="shared" ca="1" si="21"/>
        <v/>
      </c>
      <c r="G683" s="102"/>
      <c r="H683" s="102"/>
      <c r="I683" s="102"/>
      <c r="J683" s="102"/>
      <c r="K683" s="102"/>
      <c r="L683" s="148"/>
    </row>
    <row r="684" spans="2:12" ht="30" customHeight="1" x14ac:dyDescent="0.3">
      <c r="B684" s="78">
        <v>678</v>
      </c>
      <c r="C684" s="77"/>
      <c r="D684" s="111" t="e">
        <f t="shared" ca="1" si="20"/>
        <v>#NUM!</v>
      </c>
      <c r="E684" s="145"/>
      <c r="F684" s="146" t="str">
        <f t="shared" ca="1" si="21"/>
        <v/>
      </c>
      <c r="G684" s="102"/>
      <c r="H684" s="102"/>
      <c r="I684" s="102"/>
      <c r="J684" s="102"/>
      <c r="K684" s="102"/>
      <c r="L684" s="148"/>
    </row>
    <row r="685" spans="2:12" ht="30" customHeight="1" x14ac:dyDescent="0.3">
      <c r="B685" s="78">
        <v>679</v>
      </c>
      <c r="C685" s="77"/>
      <c r="D685" s="111" t="e">
        <f t="shared" ca="1" si="20"/>
        <v>#NUM!</v>
      </c>
      <c r="E685" s="145"/>
      <c r="F685" s="146" t="str">
        <f t="shared" ca="1" si="21"/>
        <v/>
      </c>
      <c r="G685" s="102"/>
      <c r="H685" s="102"/>
      <c r="I685" s="102"/>
      <c r="J685" s="102"/>
      <c r="K685" s="102"/>
      <c r="L685" s="148"/>
    </row>
    <row r="686" spans="2:12" ht="30" customHeight="1" x14ac:dyDescent="0.3">
      <c r="B686" s="78">
        <v>680</v>
      </c>
      <c r="C686" s="77"/>
      <c r="D686" s="111" t="e">
        <f t="shared" ca="1" si="20"/>
        <v>#NUM!</v>
      </c>
      <c r="E686" s="145"/>
      <c r="F686" s="146" t="str">
        <f t="shared" ca="1" si="21"/>
        <v/>
      </c>
      <c r="G686" s="102"/>
      <c r="H686" s="102"/>
      <c r="I686" s="102"/>
      <c r="J686" s="102"/>
      <c r="K686" s="102"/>
      <c r="L686" s="148"/>
    </row>
    <row r="687" spans="2:12" ht="30" customHeight="1" x14ac:dyDescent="0.3">
      <c r="B687" s="78">
        <v>681</v>
      </c>
      <c r="C687" s="77"/>
      <c r="D687" s="111" t="e">
        <f t="shared" ca="1" si="20"/>
        <v>#NUM!</v>
      </c>
      <c r="E687" s="145"/>
      <c r="F687" s="146" t="str">
        <f t="shared" ca="1" si="21"/>
        <v/>
      </c>
      <c r="G687" s="102"/>
      <c r="H687" s="102"/>
      <c r="I687" s="102"/>
      <c r="J687" s="102"/>
      <c r="K687" s="102"/>
      <c r="L687" s="148"/>
    </row>
    <row r="688" spans="2:12" ht="30" customHeight="1" x14ac:dyDescent="0.3">
      <c r="B688" s="78">
        <v>682</v>
      </c>
      <c r="C688" s="77"/>
      <c r="D688" s="111" t="e">
        <f t="shared" ca="1" si="20"/>
        <v>#NUM!</v>
      </c>
      <c r="E688" s="145"/>
      <c r="F688" s="146" t="str">
        <f t="shared" ca="1" si="21"/>
        <v/>
      </c>
      <c r="G688" s="102"/>
      <c r="H688" s="102"/>
      <c r="I688" s="102"/>
      <c r="J688" s="102"/>
      <c r="K688" s="102"/>
      <c r="L688" s="148"/>
    </row>
    <row r="689" spans="2:12" ht="30" customHeight="1" x14ac:dyDescent="0.3">
      <c r="B689" s="78">
        <v>683</v>
      </c>
      <c r="C689" s="77"/>
      <c r="D689" s="111" t="e">
        <f t="shared" ca="1" si="20"/>
        <v>#NUM!</v>
      </c>
      <c r="E689" s="145"/>
      <c r="F689" s="146" t="str">
        <f t="shared" ca="1" si="21"/>
        <v/>
      </c>
      <c r="G689" s="102"/>
      <c r="H689" s="102"/>
      <c r="I689" s="102"/>
      <c r="J689" s="102"/>
      <c r="K689" s="102"/>
      <c r="L689" s="148"/>
    </row>
    <row r="690" spans="2:12" ht="30" customHeight="1" x14ac:dyDescent="0.3">
      <c r="B690" s="78">
        <v>684</v>
      </c>
      <c r="C690" s="77"/>
      <c r="D690" s="111" t="e">
        <f t="shared" ca="1" si="20"/>
        <v>#NUM!</v>
      </c>
      <c r="E690" s="145"/>
      <c r="F690" s="146" t="str">
        <f t="shared" ca="1" si="21"/>
        <v/>
      </c>
      <c r="G690" s="102"/>
      <c r="H690" s="102"/>
      <c r="I690" s="102"/>
      <c r="J690" s="102"/>
      <c r="K690" s="102"/>
      <c r="L690" s="148"/>
    </row>
    <row r="691" spans="2:12" ht="30" customHeight="1" x14ac:dyDescent="0.3">
      <c r="B691" s="78">
        <v>685</v>
      </c>
      <c r="C691" s="77"/>
      <c r="D691" s="111" t="e">
        <f t="shared" ca="1" si="20"/>
        <v>#NUM!</v>
      </c>
      <c r="E691" s="145"/>
      <c r="F691" s="146" t="str">
        <f t="shared" ca="1" si="21"/>
        <v/>
      </c>
      <c r="G691" s="102"/>
      <c r="H691" s="102"/>
      <c r="I691" s="102"/>
      <c r="J691" s="102"/>
      <c r="K691" s="102"/>
      <c r="L691" s="148"/>
    </row>
    <row r="692" spans="2:12" ht="30" customHeight="1" x14ac:dyDescent="0.3">
      <c r="B692" s="78">
        <v>686</v>
      </c>
      <c r="C692" s="77"/>
      <c r="D692" s="111" t="e">
        <f t="shared" ca="1" si="20"/>
        <v>#NUM!</v>
      </c>
      <c r="E692" s="145"/>
      <c r="F692" s="146" t="str">
        <f t="shared" ca="1" si="21"/>
        <v/>
      </c>
      <c r="G692" s="102"/>
      <c r="H692" s="102"/>
      <c r="I692" s="102"/>
      <c r="J692" s="102"/>
      <c r="K692" s="102"/>
      <c r="L692" s="148"/>
    </row>
    <row r="693" spans="2:12" ht="30" customHeight="1" x14ac:dyDescent="0.3">
      <c r="B693" s="78">
        <v>687</v>
      </c>
      <c r="C693" s="77"/>
      <c r="D693" s="111" t="e">
        <f t="shared" ca="1" si="20"/>
        <v>#NUM!</v>
      </c>
      <c r="E693" s="145"/>
      <c r="F693" s="146" t="str">
        <f t="shared" ca="1" si="21"/>
        <v/>
      </c>
      <c r="G693" s="102"/>
      <c r="H693" s="102"/>
      <c r="I693" s="102"/>
      <c r="J693" s="102"/>
      <c r="K693" s="102"/>
      <c r="L693" s="148"/>
    </row>
    <row r="694" spans="2:12" ht="30" customHeight="1" x14ac:dyDescent="0.3">
      <c r="B694" s="78">
        <v>688</v>
      </c>
      <c r="C694" s="77"/>
      <c r="D694" s="111" t="e">
        <f t="shared" ca="1" si="20"/>
        <v>#NUM!</v>
      </c>
      <c r="E694" s="145"/>
      <c r="F694" s="146" t="str">
        <f t="shared" ca="1" si="21"/>
        <v/>
      </c>
      <c r="G694" s="102"/>
      <c r="H694" s="102"/>
      <c r="I694" s="102"/>
      <c r="J694" s="102"/>
      <c r="K694" s="102"/>
      <c r="L694" s="148"/>
    </row>
    <row r="695" spans="2:12" ht="30" customHeight="1" x14ac:dyDescent="0.3">
      <c r="B695" s="78">
        <v>689</v>
      </c>
      <c r="C695" s="77"/>
      <c r="D695" s="111" t="e">
        <f t="shared" ca="1" si="20"/>
        <v>#NUM!</v>
      </c>
      <c r="E695" s="145"/>
      <c r="F695" s="146" t="str">
        <f t="shared" ca="1" si="21"/>
        <v/>
      </c>
      <c r="G695" s="102"/>
      <c r="H695" s="102"/>
      <c r="I695" s="102"/>
      <c r="J695" s="102"/>
      <c r="K695" s="102"/>
      <c r="L695" s="148"/>
    </row>
    <row r="696" spans="2:12" ht="30" customHeight="1" x14ac:dyDescent="0.3">
      <c r="B696" s="78">
        <v>690</v>
      </c>
      <c r="C696" s="77"/>
      <c r="D696" s="111" t="e">
        <f t="shared" ca="1" si="20"/>
        <v>#NUM!</v>
      </c>
      <c r="E696" s="145"/>
      <c r="F696" s="146" t="str">
        <f t="shared" ca="1" si="21"/>
        <v/>
      </c>
      <c r="G696" s="102"/>
      <c r="H696" s="102"/>
      <c r="I696" s="102"/>
      <c r="J696" s="102"/>
      <c r="K696" s="102"/>
      <c r="L696" s="148"/>
    </row>
    <row r="697" spans="2:12" ht="30" customHeight="1" x14ac:dyDescent="0.3">
      <c r="B697" s="78">
        <v>691</v>
      </c>
      <c r="C697" s="77"/>
      <c r="D697" s="111" t="e">
        <f t="shared" ca="1" si="20"/>
        <v>#NUM!</v>
      </c>
      <c r="E697" s="145"/>
      <c r="F697" s="146" t="str">
        <f t="shared" ca="1" si="21"/>
        <v/>
      </c>
      <c r="G697" s="102"/>
      <c r="H697" s="102"/>
      <c r="I697" s="102"/>
      <c r="J697" s="102"/>
      <c r="K697" s="102"/>
      <c r="L697" s="148"/>
    </row>
    <row r="698" spans="2:12" ht="30" customHeight="1" x14ac:dyDescent="0.3">
      <c r="B698" s="78">
        <v>692</v>
      </c>
      <c r="C698" s="77"/>
      <c r="D698" s="111" t="e">
        <f t="shared" ca="1" si="20"/>
        <v>#NUM!</v>
      </c>
      <c r="E698" s="145"/>
      <c r="F698" s="146" t="str">
        <f t="shared" ca="1" si="21"/>
        <v/>
      </c>
      <c r="G698" s="102"/>
      <c r="H698" s="102"/>
      <c r="I698" s="102"/>
      <c r="J698" s="102"/>
      <c r="K698" s="102"/>
      <c r="L698" s="148"/>
    </row>
    <row r="699" spans="2:12" ht="30" customHeight="1" x14ac:dyDescent="0.3">
      <c r="B699" s="78">
        <v>693</v>
      </c>
      <c r="C699" s="77"/>
      <c r="D699" s="111" t="e">
        <f t="shared" ca="1" si="20"/>
        <v>#NUM!</v>
      </c>
      <c r="E699" s="145"/>
      <c r="F699" s="146" t="str">
        <f t="shared" ca="1" si="21"/>
        <v/>
      </c>
      <c r="G699" s="102"/>
      <c r="H699" s="102"/>
      <c r="I699" s="102"/>
      <c r="J699" s="102"/>
      <c r="K699" s="102"/>
      <c r="L699" s="148"/>
    </row>
    <row r="700" spans="2:12" ht="30" customHeight="1" x14ac:dyDescent="0.3">
      <c r="B700" s="78">
        <v>694</v>
      </c>
      <c r="C700" s="77"/>
      <c r="D700" s="111" t="e">
        <f t="shared" ca="1" si="20"/>
        <v>#NUM!</v>
      </c>
      <c r="E700" s="145"/>
      <c r="F700" s="146" t="str">
        <f t="shared" ca="1" si="21"/>
        <v/>
      </c>
      <c r="G700" s="102"/>
      <c r="H700" s="102"/>
      <c r="I700" s="102"/>
      <c r="J700" s="102"/>
      <c r="K700" s="102"/>
      <c r="L700" s="148"/>
    </row>
    <row r="701" spans="2:12" ht="30" customHeight="1" x14ac:dyDescent="0.3">
      <c r="B701" s="78">
        <v>695</v>
      </c>
      <c r="C701" s="77"/>
      <c r="D701" s="111" t="e">
        <f t="shared" ca="1" si="20"/>
        <v>#NUM!</v>
      </c>
      <c r="E701" s="145"/>
      <c r="F701" s="146" t="str">
        <f t="shared" ca="1" si="21"/>
        <v/>
      </c>
      <c r="G701" s="102"/>
      <c r="H701" s="102"/>
      <c r="I701" s="102"/>
      <c r="J701" s="102"/>
      <c r="K701" s="102"/>
      <c r="L701" s="148"/>
    </row>
    <row r="702" spans="2:12" ht="30" customHeight="1" x14ac:dyDescent="0.3">
      <c r="B702" s="78">
        <v>696</v>
      </c>
      <c r="C702" s="77"/>
      <c r="D702" s="111" t="e">
        <f t="shared" ca="1" si="20"/>
        <v>#NUM!</v>
      </c>
      <c r="E702" s="145"/>
      <c r="F702" s="146" t="str">
        <f t="shared" ca="1" si="21"/>
        <v/>
      </c>
      <c r="G702" s="102"/>
      <c r="H702" s="102"/>
      <c r="I702" s="102"/>
      <c r="J702" s="102"/>
      <c r="K702" s="102"/>
      <c r="L702" s="148"/>
    </row>
    <row r="703" spans="2:12" ht="30" customHeight="1" x14ac:dyDescent="0.3">
      <c r="B703" s="78">
        <v>697</v>
      </c>
      <c r="C703" s="77"/>
      <c r="D703" s="111" t="e">
        <f t="shared" ca="1" si="20"/>
        <v>#NUM!</v>
      </c>
      <c r="E703" s="145"/>
      <c r="F703" s="146" t="str">
        <f t="shared" ca="1" si="21"/>
        <v/>
      </c>
      <c r="G703" s="102"/>
      <c r="H703" s="102"/>
      <c r="I703" s="102"/>
      <c r="J703" s="102"/>
      <c r="K703" s="102"/>
      <c r="L703" s="148"/>
    </row>
    <row r="704" spans="2:12" ht="30" customHeight="1" x14ac:dyDescent="0.3">
      <c r="B704" s="78">
        <v>698</v>
      </c>
      <c r="C704" s="77"/>
      <c r="D704" s="111" t="e">
        <f t="shared" ca="1" si="20"/>
        <v>#NUM!</v>
      </c>
      <c r="E704" s="145"/>
      <c r="F704" s="146" t="str">
        <f t="shared" ca="1" si="21"/>
        <v/>
      </c>
      <c r="G704" s="102"/>
      <c r="H704" s="102"/>
      <c r="I704" s="102"/>
      <c r="J704" s="102"/>
      <c r="K704" s="102"/>
      <c r="L704" s="148"/>
    </row>
    <row r="705" spans="2:12" ht="30" customHeight="1" x14ac:dyDescent="0.3">
      <c r="B705" s="78">
        <v>699</v>
      </c>
      <c r="C705" s="77"/>
      <c r="D705" s="111" t="e">
        <f t="shared" ca="1" si="20"/>
        <v>#NUM!</v>
      </c>
      <c r="E705" s="145"/>
      <c r="F705" s="146" t="str">
        <f t="shared" ca="1" si="21"/>
        <v/>
      </c>
      <c r="G705" s="102"/>
      <c r="H705" s="102"/>
      <c r="I705" s="102"/>
      <c r="J705" s="102"/>
      <c r="K705" s="102"/>
      <c r="L705" s="148"/>
    </row>
    <row r="706" spans="2:12" ht="30" customHeight="1" x14ac:dyDescent="0.3">
      <c r="B706" s="78">
        <v>700</v>
      </c>
      <c r="C706" s="77"/>
      <c r="D706" s="111" t="e">
        <f t="shared" ca="1" si="20"/>
        <v>#NUM!</v>
      </c>
      <c r="E706" s="145"/>
      <c r="F706" s="146" t="str">
        <f t="shared" ca="1" si="21"/>
        <v/>
      </c>
      <c r="G706" s="102"/>
      <c r="H706" s="102"/>
      <c r="I706" s="102"/>
      <c r="J706" s="102"/>
      <c r="K706" s="102"/>
      <c r="L706" s="148"/>
    </row>
    <row r="707" spans="2:12" ht="30" customHeight="1" x14ac:dyDescent="0.3">
      <c r="B707" s="78">
        <v>701</v>
      </c>
      <c r="C707" s="77"/>
      <c r="D707" s="111" t="e">
        <f t="shared" ca="1" si="20"/>
        <v>#NUM!</v>
      </c>
      <c r="E707" s="145"/>
      <c r="F707" s="146" t="str">
        <f t="shared" ca="1" si="21"/>
        <v/>
      </c>
      <c r="G707" s="102"/>
      <c r="H707" s="102"/>
      <c r="I707" s="102"/>
      <c r="J707" s="102"/>
      <c r="K707" s="102"/>
      <c r="L707" s="148"/>
    </row>
    <row r="708" spans="2:12" ht="30" customHeight="1" x14ac:dyDescent="0.3">
      <c r="B708" s="78">
        <v>702</v>
      </c>
      <c r="C708" s="77"/>
      <c r="D708" s="111" t="e">
        <f t="shared" ca="1" si="20"/>
        <v>#NUM!</v>
      </c>
      <c r="E708" s="145"/>
      <c r="F708" s="146" t="str">
        <f t="shared" ca="1" si="21"/>
        <v/>
      </c>
      <c r="G708" s="102"/>
      <c r="H708" s="102"/>
      <c r="I708" s="102"/>
      <c r="J708" s="102"/>
      <c r="K708" s="102"/>
      <c r="L708" s="148"/>
    </row>
    <row r="709" spans="2:12" ht="30" customHeight="1" x14ac:dyDescent="0.3">
      <c r="B709" s="78">
        <v>703</v>
      </c>
      <c r="C709" s="77"/>
      <c r="D709" s="111" t="e">
        <f t="shared" ca="1" si="20"/>
        <v>#NUM!</v>
      </c>
      <c r="E709" s="145"/>
      <c r="F709" s="146" t="str">
        <f t="shared" ca="1" si="21"/>
        <v/>
      </c>
      <c r="G709" s="102"/>
      <c r="H709" s="102"/>
      <c r="I709" s="102"/>
      <c r="J709" s="102"/>
      <c r="K709" s="102"/>
      <c r="L709" s="148"/>
    </row>
    <row r="710" spans="2:12" ht="30" customHeight="1" x14ac:dyDescent="0.3">
      <c r="B710" s="78">
        <v>704</v>
      </c>
      <c r="C710" s="77"/>
      <c r="D710" s="111" t="e">
        <f t="shared" ca="1" si="20"/>
        <v>#NUM!</v>
      </c>
      <c r="E710" s="145"/>
      <c r="F710" s="146" t="str">
        <f t="shared" ca="1" si="21"/>
        <v/>
      </c>
      <c r="G710" s="102"/>
      <c r="H710" s="102"/>
      <c r="I710" s="102"/>
      <c r="J710" s="102"/>
      <c r="K710" s="102"/>
      <c r="L710" s="148"/>
    </row>
    <row r="711" spans="2:12" ht="30" customHeight="1" x14ac:dyDescent="0.3">
      <c r="B711" s="78">
        <v>705</v>
      </c>
      <c r="C711" s="77"/>
      <c r="D711" s="111" t="e">
        <f t="shared" ref="D711:D774" ca="1" si="22">DATEDIF(TODAY(),C711,"D")</f>
        <v>#NUM!</v>
      </c>
      <c r="E711" s="145"/>
      <c r="F711" s="146" t="str">
        <f t="shared" ref="F711:F774" ca="1" si="23">IF(C711&lt;&gt;"",IF(C711&gt;=TODAY(),IF(C711=TODAY(),"É hoje!",CONCATENATE(D711,IF(D711=1," dia"," dias"))),"-"),"")</f>
        <v/>
      </c>
      <c r="G711" s="102"/>
      <c r="H711" s="102"/>
      <c r="I711" s="102"/>
      <c r="J711" s="102"/>
      <c r="K711" s="102"/>
      <c r="L711" s="148"/>
    </row>
    <row r="712" spans="2:12" ht="30" customHeight="1" x14ac:dyDescent="0.3">
      <c r="B712" s="78">
        <v>706</v>
      </c>
      <c r="C712" s="77"/>
      <c r="D712" s="111" t="e">
        <f t="shared" ca="1" si="22"/>
        <v>#NUM!</v>
      </c>
      <c r="E712" s="145"/>
      <c r="F712" s="146" t="str">
        <f t="shared" ca="1" si="23"/>
        <v/>
      </c>
      <c r="G712" s="102"/>
      <c r="H712" s="102"/>
      <c r="I712" s="102"/>
      <c r="J712" s="102"/>
      <c r="K712" s="102"/>
      <c r="L712" s="148"/>
    </row>
    <row r="713" spans="2:12" ht="30" customHeight="1" x14ac:dyDescent="0.3">
      <c r="B713" s="78">
        <v>707</v>
      </c>
      <c r="C713" s="77"/>
      <c r="D713" s="111" t="e">
        <f t="shared" ca="1" si="22"/>
        <v>#NUM!</v>
      </c>
      <c r="E713" s="145"/>
      <c r="F713" s="146" t="str">
        <f t="shared" ca="1" si="23"/>
        <v/>
      </c>
      <c r="G713" s="102"/>
      <c r="H713" s="102"/>
      <c r="I713" s="102"/>
      <c r="J713" s="102"/>
      <c r="K713" s="102"/>
      <c r="L713" s="148"/>
    </row>
    <row r="714" spans="2:12" ht="30" customHeight="1" x14ac:dyDescent="0.3">
      <c r="B714" s="78">
        <v>708</v>
      </c>
      <c r="C714" s="77"/>
      <c r="D714" s="111" t="e">
        <f t="shared" ca="1" si="22"/>
        <v>#NUM!</v>
      </c>
      <c r="E714" s="145"/>
      <c r="F714" s="146" t="str">
        <f t="shared" ca="1" si="23"/>
        <v/>
      </c>
      <c r="G714" s="102"/>
      <c r="H714" s="102"/>
      <c r="I714" s="102"/>
      <c r="J714" s="102"/>
      <c r="K714" s="102"/>
      <c r="L714" s="148"/>
    </row>
    <row r="715" spans="2:12" ht="30" customHeight="1" x14ac:dyDescent="0.3">
      <c r="B715" s="78">
        <v>709</v>
      </c>
      <c r="C715" s="77"/>
      <c r="D715" s="111" t="e">
        <f t="shared" ca="1" si="22"/>
        <v>#NUM!</v>
      </c>
      <c r="E715" s="145"/>
      <c r="F715" s="146" t="str">
        <f t="shared" ca="1" si="23"/>
        <v/>
      </c>
      <c r="G715" s="102"/>
      <c r="H715" s="102"/>
      <c r="I715" s="102"/>
      <c r="J715" s="102"/>
      <c r="K715" s="102"/>
      <c r="L715" s="148"/>
    </row>
    <row r="716" spans="2:12" ht="30" customHeight="1" x14ac:dyDescent="0.3">
      <c r="B716" s="78">
        <v>710</v>
      </c>
      <c r="C716" s="77"/>
      <c r="D716" s="111" t="e">
        <f t="shared" ca="1" si="22"/>
        <v>#NUM!</v>
      </c>
      <c r="E716" s="145"/>
      <c r="F716" s="146" t="str">
        <f t="shared" ca="1" si="23"/>
        <v/>
      </c>
      <c r="G716" s="102"/>
      <c r="H716" s="102"/>
      <c r="I716" s="102"/>
      <c r="J716" s="102"/>
      <c r="K716" s="102"/>
      <c r="L716" s="148"/>
    </row>
    <row r="717" spans="2:12" ht="30" customHeight="1" x14ac:dyDescent="0.3">
      <c r="B717" s="78">
        <v>711</v>
      </c>
      <c r="C717" s="77"/>
      <c r="D717" s="111" t="e">
        <f t="shared" ca="1" si="22"/>
        <v>#NUM!</v>
      </c>
      <c r="E717" s="145"/>
      <c r="F717" s="146" t="str">
        <f t="shared" ca="1" si="23"/>
        <v/>
      </c>
      <c r="G717" s="102"/>
      <c r="H717" s="102"/>
      <c r="I717" s="102"/>
      <c r="J717" s="102"/>
      <c r="K717" s="102"/>
      <c r="L717" s="148"/>
    </row>
    <row r="718" spans="2:12" ht="30" customHeight="1" x14ac:dyDescent="0.3">
      <c r="B718" s="78">
        <v>712</v>
      </c>
      <c r="C718" s="77"/>
      <c r="D718" s="111" t="e">
        <f t="shared" ca="1" si="22"/>
        <v>#NUM!</v>
      </c>
      <c r="E718" s="145"/>
      <c r="F718" s="146" t="str">
        <f t="shared" ca="1" si="23"/>
        <v/>
      </c>
      <c r="G718" s="102"/>
      <c r="H718" s="102"/>
      <c r="I718" s="102"/>
      <c r="J718" s="102"/>
      <c r="K718" s="102"/>
      <c r="L718" s="148"/>
    </row>
    <row r="719" spans="2:12" ht="30" customHeight="1" x14ac:dyDescent="0.3">
      <c r="B719" s="78">
        <v>713</v>
      </c>
      <c r="C719" s="77"/>
      <c r="D719" s="111" t="e">
        <f t="shared" ca="1" si="22"/>
        <v>#NUM!</v>
      </c>
      <c r="E719" s="145"/>
      <c r="F719" s="146" t="str">
        <f t="shared" ca="1" si="23"/>
        <v/>
      </c>
      <c r="G719" s="102"/>
      <c r="H719" s="102"/>
      <c r="I719" s="102"/>
      <c r="J719" s="102"/>
      <c r="K719" s="102"/>
      <c r="L719" s="148"/>
    </row>
    <row r="720" spans="2:12" ht="30" customHeight="1" x14ac:dyDescent="0.3">
      <c r="B720" s="78">
        <v>714</v>
      </c>
      <c r="C720" s="77"/>
      <c r="D720" s="111" t="e">
        <f t="shared" ca="1" si="22"/>
        <v>#NUM!</v>
      </c>
      <c r="E720" s="145"/>
      <c r="F720" s="146" t="str">
        <f t="shared" ca="1" si="23"/>
        <v/>
      </c>
      <c r="G720" s="102"/>
      <c r="H720" s="102"/>
      <c r="I720" s="102"/>
      <c r="J720" s="102"/>
      <c r="K720" s="102"/>
      <c r="L720" s="148"/>
    </row>
    <row r="721" spans="2:12" ht="30" customHeight="1" x14ac:dyDescent="0.3">
      <c r="B721" s="78">
        <v>715</v>
      </c>
      <c r="C721" s="77"/>
      <c r="D721" s="111" t="e">
        <f t="shared" ca="1" si="22"/>
        <v>#NUM!</v>
      </c>
      <c r="E721" s="145"/>
      <c r="F721" s="146" t="str">
        <f t="shared" ca="1" si="23"/>
        <v/>
      </c>
      <c r="G721" s="102"/>
      <c r="H721" s="102"/>
      <c r="I721" s="102"/>
      <c r="J721" s="102"/>
      <c r="K721" s="102"/>
      <c r="L721" s="148"/>
    </row>
    <row r="722" spans="2:12" ht="30" customHeight="1" x14ac:dyDescent="0.3">
      <c r="B722" s="78">
        <v>716</v>
      </c>
      <c r="C722" s="77"/>
      <c r="D722" s="111" t="e">
        <f t="shared" ca="1" si="22"/>
        <v>#NUM!</v>
      </c>
      <c r="E722" s="145"/>
      <c r="F722" s="146" t="str">
        <f t="shared" ca="1" si="23"/>
        <v/>
      </c>
      <c r="G722" s="102"/>
      <c r="H722" s="102"/>
      <c r="I722" s="102"/>
      <c r="J722" s="102"/>
      <c r="K722" s="102"/>
      <c r="L722" s="148"/>
    </row>
    <row r="723" spans="2:12" ht="30" customHeight="1" x14ac:dyDescent="0.3">
      <c r="B723" s="78">
        <v>717</v>
      </c>
      <c r="C723" s="77"/>
      <c r="D723" s="111" t="e">
        <f t="shared" ca="1" si="22"/>
        <v>#NUM!</v>
      </c>
      <c r="E723" s="145"/>
      <c r="F723" s="146" t="str">
        <f t="shared" ca="1" si="23"/>
        <v/>
      </c>
      <c r="G723" s="102"/>
      <c r="H723" s="102"/>
      <c r="I723" s="102"/>
      <c r="J723" s="102"/>
      <c r="K723" s="102"/>
      <c r="L723" s="148"/>
    </row>
    <row r="724" spans="2:12" ht="30" customHeight="1" x14ac:dyDescent="0.3">
      <c r="B724" s="78">
        <v>718</v>
      </c>
      <c r="C724" s="77"/>
      <c r="D724" s="111" t="e">
        <f t="shared" ca="1" si="22"/>
        <v>#NUM!</v>
      </c>
      <c r="E724" s="145"/>
      <c r="F724" s="146" t="str">
        <f t="shared" ca="1" si="23"/>
        <v/>
      </c>
      <c r="G724" s="102"/>
      <c r="H724" s="102"/>
      <c r="I724" s="102"/>
      <c r="J724" s="102"/>
      <c r="K724" s="102"/>
      <c r="L724" s="148"/>
    </row>
    <row r="725" spans="2:12" ht="30" customHeight="1" x14ac:dyDescent="0.3">
      <c r="B725" s="78">
        <v>719</v>
      </c>
      <c r="C725" s="77"/>
      <c r="D725" s="111" t="e">
        <f t="shared" ca="1" si="22"/>
        <v>#NUM!</v>
      </c>
      <c r="E725" s="145"/>
      <c r="F725" s="146" t="str">
        <f t="shared" ca="1" si="23"/>
        <v/>
      </c>
      <c r="G725" s="102"/>
      <c r="H725" s="102"/>
      <c r="I725" s="102"/>
      <c r="J725" s="102"/>
      <c r="K725" s="102"/>
      <c r="L725" s="148"/>
    </row>
    <row r="726" spans="2:12" ht="30" customHeight="1" x14ac:dyDescent="0.3">
      <c r="B726" s="78">
        <v>720</v>
      </c>
      <c r="C726" s="77"/>
      <c r="D726" s="111" t="e">
        <f t="shared" ca="1" si="22"/>
        <v>#NUM!</v>
      </c>
      <c r="E726" s="145"/>
      <c r="F726" s="146" t="str">
        <f t="shared" ca="1" si="23"/>
        <v/>
      </c>
      <c r="G726" s="102"/>
      <c r="H726" s="102"/>
      <c r="I726" s="102"/>
      <c r="J726" s="102"/>
      <c r="K726" s="102"/>
      <c r="L726" s="148"/>
    </row>
    <row r="727" spans="2:12" ht="30" customHeight="1" x14ac:dyDescent="0.3">
      <c r="B727" s="78">
        <v>721</v>
      </c>
      <c r="C727" s="77"/>
      <c r="D727" s="111" t="e">
        <f t="shared" ca="1" si="22"/>
        <v>#NUM!</v>
      </c>
      <c r="E727" s="145"/>
      <c r="F727" s="146" t="str">
        <f t="shared" ca="1" si="23"/>
        <v/>
      </c>
      <c r="G727" s="102"/>
      <c r="H727" s="102"/>
      <c r="I727" s="102"/>
      <c r="J727" s="102"/>
      <c r="K727" s="102"/>
      <c r="L727" s="148"/>
    </row>
    <row r="728" spans="2:12" ht="30" customHeight="1" x14ac:dyDescent="0.3">
      <c r="B728" s="78">
        <v>722</v>
      </c>
      <c r="C728" s="77"/>
      <c r="D728" s="111" t="e">
        <f t="shared" ca="1" si="22"/>
        <v>#NUM!</v>
      </c>
      <c r="E728" s="145"/>
      <c r="F728" s="146" t="str">
        <f t="shared" ca="1" si="23"/>
        <v/>
      </c>
      <c r="G728" s="102"/>
      <c r="H728" s="102"/>
      <c r="I728" s="102"/>
      <c r="J728" s="102"/>
      <c r="K728" s="102"/>
      <c r="L728" s="148"/>
    </row>
    <row r="729" spans="2:12" ht="30" customHeight="1" x14ac:dyDescent="0.3">
      <c r="B729" s="78">
        <v>723</v>
      </c>
      <c r="C729" s="77"/>
      <c r="D729" s="111" t="e">
        <f t="shared" ca="1" si="22"/>
        <v>#NUM!</v>
      </c>
      <c r="E729" s="145"/>
      <c r="F729" s="146" t="str">
        <f t="shared" ca="1" si="23"/>
        <v/>
      </c>
      <c r="G729" s="102"/>
      <c r="H729" s="102"/>
      <c r="I729" s="102"/>
      <c r="J729" s="102"/>
      <c r="K729" s="102"/>
      <c r="L729" s="148"/>
    </row>
    <row r="730" spans="2:12" ht="30" customHeight="1" x14ac:dyDescent="0.3">
      <c r="B730" s="78">
        <v>724</v>
      </c>
      <c r="C730" s="77"/>
      <c r="D730" s="111" t="e">
        <f t="shared" ca="1" si="22"/>
        <v>#NUM!</v>
      </c>
      <c r="E730" s="145"/>
      <c r="F730" s="146" t="str">
        <f t="shared" ca="1" si="23"/>
        <v/>
      </c>
      <c r="G730" s="102"/>
      <c r="H730" s="102"/>
      <c r="I730" s="102"/>
      <c r="J730" s="102"/>
      <c r="K730" s="102"/>
      <c r="L730" s="148"/>
    </row>
    <row r="731" spans="2:12" ht="30" customHeight="1" x14ac:dyDescent="0.3">
      <c r="B731" s="78">
        <v>725</v>
      </c>
      <c r="C731" s="77"/>
      <c r="D731" s="111" t="e">
        <f t="shared" ca="1" si="22"/>
        <v>#NUM!</v>
      </c>
      <c r="E731" s="145"/>
      <c r="F731" s="146" t="str">
        <f t="shared" ca="1" si="23"/>
        <v/>
      </c>
      <c r="G731" s="102"/>
      <c r="H731" s="102"/>
      <c r="I731" s="102"/>
      <c r="J731" s="102"/>
      <c r="K731" s="102"/>
      <c r="L731" s="148"/>
    </row>
    <row r="732" spans="2:12" ht="30" customHeight="1" x14ac:dyDescent="0.3">
      <c r="B732" s="78">
        <v>726</v>
      </c>
      <c r="C732" s="77"/>
      <c r="D732" s="111" t="e">
        <f t="shared" ca="1" si="22"/>
        <v>#NUM!</v>
      </c>
      <c r="E732" s="145"/>
      <c r="F732" s="146" t="str">
        <f t="shared" ca="1" si="23"/>
        <v/>
      </c>
      <c r="G732" s="102"/>
      <c r="H732" s="102"/>
      <c r="I732" s="102"/>
      <c r="J732" s="102"/>
      <c r="K732" s="102"/>
      <c r="L732" s="148"/>
    </row>
    <row r="733" spans="2:12" ht="30" customHeight="1" x14ac:dyDescent="0.3">
      <c r="B733" s="78">
        <v>727</v>
      </c>
      <c r="C733" s="77"/>
      <c r="D733" s="111" t="e">
        <f t="shared" ca="1" si="22"/>
        <v>#NUM!</v>
      </c>
      <c r="E733" s="145"/>
      <c r="F733" s="146" t="str">
        <f t="shared" ca="1" si="23"/>
        <v/>
      </c>
      <c r="G733" s="102"/>
      <c r="H733" s="102"/>
      <c r="I733" s="102"/>
      <c r="J733" s="102"/>
      <c r="K733" s="102"/>
      <c r="L733" s="148"/>
    </row>
    <row r="734" spans="2:12" ht="30" customHeight="1" x14ac:dyDescent="0.3">
      <c r="B734" s="78">
        <v>728</v>
      </c>
      <c r="C734" s="77"/>
      <c r="D734" s="111" t="e">
        <f t="shared" ca="1" si="22"/>
        <v>#NUM!</v>
      </c>
      <c r="E734" s="145"/>
      <c r="F734" s="146" t="str">
        <f t="shared" ca="1" si="23"/>
        <v/>
      </c>
      <c r="G734" s="102"/>
      <c r="H734" s="102"/>
      <c r="I734" s="102"/>
      <c r="J734" s="102"/>
      <c r="K734" s="102"/>
      <c r="L734" s="148"/>
    </row>
    <row r="735" spans="2:12" ht="30" customHeight="1" x14ac:dyDescent="0.3">
      <c r="B735" s="78">
        <v>729</v>
      </c>
      <c r="C735" s="77"/>
      <c r="D735" s="111" t="e">
        <f t="shared" ca="1" si="22"/>
        <v>#NUM!</v>
      </c>
      <c r="E735" s="145"/>
      <c r="F735" s="146" t="str">
        <f t="shared" ca="1" si="23"/>
        <v/>
      </c>
      <c r="G735" s="102"/>
      <c r="H735" s="102"/>
      <c r="I735" s="102"/>
      <c r="J735" s="102"/>
      <c r="K735" s="102"/>
      <c r="L735" s="148"/>
    </row>
    <row r="736" spans="2:12" ht="30" customHeight="1" x14ac:dyDescent="0.3">
      <c r="B736" s="78">
        <v>730</v>
      </c>
      <c r="C736" s="77"/>
      <c r="D736" s="111" t="e">
        <f t="shared" ca="1" si="22"/>
        <v>#NUM!</v>
      </c>
      <c r="E736" s="145"/>
      <c r="F736" s="146" t="str">
        <f t="shared" ca="1" si="23"/>
        <v/>
      </c>
      <c r="G736" s="102"/>
      <c r="H736" s="102"/>
      <c r="I736" s="102"/>
      <c r="J736" s="102"/>
      <c r="K736" s="102"/>
      <c r="L736" s="148"/>
    </row>
    <row r="737" spans="2:12" ht="30" customHeight="1" x14ac:dyDescent="0.3">
      <c r="B737" s="78">
        <v>731</v>
      </c>
      <c r="C737" s="77"/>
      <c r="D737" s="111" t="e">
        <f t="shared" ca="1" si="22"/>
        <v>#NUM!</v>
      </c>
      <c r="E737" s="145"/>
      <c r="F737" s="146" t="str">
        <f t="shared" ca="1" si="23"/>
        <v/>
      </c>
      <c r="G737" s="102"/>
      <c r="H737" s="102"/>
      <c r="I737" s="102"/>
      <c r="J737" s="102"/>
      <c r="K737" s="102"/>
      <c r="L737" s="148"/>
    </row>
    <row r="738" spans="2:12" ht="30" customHeight="1" x14ac:dyDescent="0.3">
      <c r="B738" s="78">
        <v>732</v>
      </c>
      <c r="C738" s="77"/>
      <c r="D738" s="111" t="e">
        <f t="shared" ca="1" si="22"/>
        <v>#NUM!</v>
      </c>
      <c r="E738" s="145"/>
      <c r="F738" s="146" t="str">
        <f t="shared" ca="1" si="23"/>
        <v/>
      </c>
      <c r="G738" s="102"/>
      <c r="H738" s="102"/>
      <c r="I738" s="102"/>
      <c r="J738" s="102"/>
      <c r="K738" s="102"/>
      <c r="L738" s="148"/>
    </row>
    <row r="739" spans="2:12" ht="30" customHeight="1" x14ac:dyDescent="0.3">
      <c r="B739" s="78">
        <v>733</v>
      </c>
      <c r="C739" s="77"/>
      <c r="D739" s="111" t="e">
        <f t="shared" ca="1" si="22"/>
        <v>#NUM!</v>
      </c>
      <c r="E739" s="145"/>
      <c r="F739" s="146" t="str">
        <f t="shared" ca="1" si="23"/>
        <v/>
      </c>
      <c r="G739" s="102"/>
      <c r="H739" s="102"/>
      <c r="I739" s="102"/>
      <c r="J739" s="102"/>
      <c r="K739" s="102"/>
      <c r="L739" s="148"/>
    </row>
    <row r="740" spans="2:12" ht="30" customHeight="1" x14ac:dyDescent="0.3">
      <c r="B740" s="78">
        <v>734</v>
      </c>
      <c r="C740" s="77"/>
      <c r="D740" s="111" t="e">
        <f t="shared" ca="1" si="22"/>
        <v>#NUM!</v>
      </c>
      <c r="E740" s="145"/>
      <c r="F740" s="146" t="str">
        <f t="shared" ca="1" si="23"/>
        <v/>
      </c>
      <c r="G740" s="102"/>
      <c r="H740" s="102"/>
      <c r="I740" s="102"/>
      <c r="J740" s="102"/>
      <c r="K740" s="102"/>
      <c r="L740" s="148"/>
    </row>
    <row r="741" spans="2:12" ht="30" customHeight="1" x14ac:dyDescent="0.3">
      <c r="B741" s="78">
        <v>735</v>
      </c>
      <c r="C741" s="77"/>
      <c r="D741" s="111" t="e">
        <f t="shared" ca="1" si="22"/>
        <v>#NUM!</v>
      </c>
      <c r="E741" s="145"/>
      <c r="F741" s="146" t="str">
        <f t="shared" ca="1" si="23"/>
        <v/>
      </c>
      <c r="G741" s="102"/>
      <c r="H741" s="102"/>
      <c r="I741" s="102"/>
      <c r="J741" s="102"/>
      <c r="K741" s="102"/>
      <c r="L741" s="148"/>
    </row>
    <row r="742" spans="2:12" ht="30" customHeight="1" x14ac:dyDescent="0.3">
      <c r="B742" s="78">
        <v>736</v>
      </c>
      <c r="C742" s="77"/>
      <c r="D742" s="111" t="e">
        <f t="shared" ca="1" si="22"/>
        <v>#NUM!</v>
      </c>
      <c r="E742" s="145"/>
      <c r="F742" s="146" t="str">
        <f t="shared" ca="1" si="23"/>
        <v/>
      </c>
      <c r="G742" s="102"/>
      <c r="H742" s="102"/>
      <c r="I742" s="102"/>
      <c r="J742" s="102"/>
      <c r="K742" s="102"/>
      <c r="L742" s="148"/>
    </row>
    <row r="743" spans="2:12" ht="30" customHeight="1" x14ac:dyDescent="0.3">
      <c r="B743" s="78">
        <v>737</v>
      </c>
      <c r="C743" s="77"/>
      <c r="D743" s="111" t="e">
        <f t="shared" ca="1" si="22"/>
        <v>#NUM!</v>
      </c>
      <c r="E743" s="145"/>
      <c r="F743" s="146" t="str">
        <f t="shared" ca="1" si="23"/>
        <v/>
      </c>
      <c r="G743" s="102"/>
      <c r="H743" s="102"/>
      <c r="I743" s="102"/>
      <c r="J743" s="102"/>
      <c r="K743" s="102"/>
      <c r="L743" s="148"/>
    </row>
    <row r="744" spans="2:12" ht="30" customHeight="1" x14ac:dyDescent="0.3">
      <c r="B744" s="78">
        <v>738</v>
      </c>
      <c r="C744" s="77"/>
      <c r="D744" s="111" t="e">
        <f t="shared" ca="1" si="22"/>
        <v>#NUM!</v>
      </c>
      <c r="E744" s="145"/>
      <c r="F744" s="146" t="str">
        <f t="shared" ca="1" si="23"/>
        <v/>
      </c>
      <c r="G744" s="102"/>
      <c r="H744" s="102"/>
      <c r="I744" s="102"/>
      <c r="J744" s="102"/>
      <c r="K744" s="102"/>
      <c r="L744" s="148"/>
    </row>
    <row r="745" spans="2:12" ht="30" customHeight="1" x14ac:dyDescent="0.3">
      <c r="B745" s="78">
        <v>739</v>
      </c>
      <c r="C745" s="77"/>
      <c r="D745" s="111" t="e">
        <f t="shared" ca="1" si="22"/>
        <v>#NUM!</v>
      </c>
      <c r="E745" s="145"/>
      <c r="F745" s="146" t="str">
        <f t="shared" ca="1" si="23"/>
        <v/>
      </c>
      <c r="G745" s="102"/>
      <c r="H745" s="102"/>
      <c r="I745" s="102"/>
      <c r="J745" s="102"/>
      <c r="K745" s="102"/>
      <c r="L745" s="148"/>
    </row>
    <row r="746" spans="2:12" ht="30" customHeight="1" x14ac:dyDescent="0.3">
      <c r="B746" s="78">
        <v>740</v>
      </c>
      <c r="C746" s="77"/>
      <c r="D746" s="111" t="e">
        <f t="shared" ca="1" si="22"/>
        <v>#NUM!</v>
      </c>
      <c r="E746" s="145"/>
      <c r="F746" s="146" t="str">
        <f t="shared" ca="1" si="23"/>
        <v/>
      </c>
      <c r="G746" s="102"/>
      <c r="H746" s="102"/>
      <c r="I746" s="102"/>
      <c r="J746" s="102"/>
      <c r="K746" s="102"/>
      <c r="L746" s="148"/>
    </row>
    <row r="747" spans="2:12" ht="30" customHeight="1" x14ac:dyDescent="0.3">
      <c r="B747" s="78">
        <v>741</v>
      </c>
      <c r="C747" s="77"/>
      <c r="D747" s="111" t="e">
        <f t="shared" ca="1" si="22"/>
        <v>#NUM!</v>
      </c>
      <c r="E747" s="145"/>
      <c r="F747" s="146" t="str">
        <f t="shared" ca="1" si="23"/>
        <v/>
      </c>
      <c r="G747" s="102"/>
      <c r="H747" s="102"/>
      <c r="I747" s="102"/>
      <c r="J747" s="102"/>
      <c r="K747" s="102"/>
      <c r="L747" s="148"/>
    </row>
    <row r="748" spans="2:12" ht="30" customHeight="1" x14ac:dyDescent="0.3">
      <c r="B748" s="78">
        <v>742</v>
      </c>
      <c r="C748" s="77"/>
      <c r="D748" s="111" t="e">
        <f t="shared" ca="1" si="22"/>
        <v>#NUM!</v>
      </c>
      <c r="E748" s="145"/>
      <c r="F748" s="146" t="str">
        <f t="shared" ca="1" si="23"/>
        <v/>
      </c>
      <c r="G748" s="102"/>
      <c r="H748" s="102"/>
      <c r="I748" s="102"/>
      <c r="J748" s="102"/>
      <c r="K748" s="102"/>
      <c r="L748" s="148"/>
    </row>
    <row r="749" spans="2:12" ht="30" customHeight="1" x14ac:dyDescent="0.3">
      <c r="B749" s="78">
        <v>743</v>
      </c>
      <c r="C749" s="77"/>
      <c r="D749" s="111" t="e">
        <f t="shared" ca="1" si="22"/>
        <v>#NUM!</v>
      </c>
      <c r="E749" s="145"/>
      <c r="F749" s="146" t="str">
        <f t="shared" ca="1" si="23"/>
        <v/>
      </c>
      <c r="G749" s="102"/>
      <c r="H749" s="102"/>
      <c r="I749" s="102"/>
      <c r="J749" s="102"/>
      <c r="K749" s="102"/>
      <c r="L749" s="148"/>
    </row>
    <row r="750" spans="2:12" ht="30" customHeight="1" x14ac:dyDescent="0.3">
      <c r="B750" s="78">
        <v>744</v>
      </c>
      <c r="C750" s="77"/>
      <c r="D750" s="111" t="e">
        <f t="shared" ca="1" si="22"/>
        <v>#NUM!</v>
      </c>
      <c r="E750" s="145"/>
      <c r="F750" s="146" t="str">
        <f t="shared" ca="1" si="23"/>
        <v/>
      </c>
      <c r="G750" s="102"/>
      <c r="H750" s="102"/>
      <c r="I750" s="102"/>
      <c r="J750" s="102"/>
      <c r="K750" s="102"/>
      <c r="L750" s="148"/>
    </row>
    <row r="751" spans="2:12" ht="30" customHeight="1" x14ac:dyDescent="0.3">
      <c r="B751" s="78">
        <v>745</v>
      </c>
      <c r="C751" s="77"/>
      <c r="D751" s="111" t="e">
        <f t="shared" ca="1" si="22"/>
        <v>#NUM!</v>
      </c>
      <c r="E751" s="145"/>
      <c r="F751" s="146" t="str">
        <f t="shared" ca="1" si="23"/>
        <v/>
      </c>
      <c r="G751" s="102"/>
      <c r="H751" s="102"/>
      <c r="I751" s="102"/>
      <c r="J751" s="102"/>
      <c r="K751" s="102"/>
      <c r="L751" s="148"/>
    </row>
    <row r="752" spans="2:12" ht="30" customHeight="1" x14ac:dyDescent="0.3">
      <c r="B752" s="78">
        <v>746</v>
      </c>
      <c r="C752" s="77"/>
      <c r="D752" s="111" t="e">
        <f t="shared" ca="1" si="22"/>
        <v>#NUM!</v>
      </c>
      <c r="E752" s="145"/>
      <c r="F752" s="146" t="str">
        <f t="shared" ca="1" si="23"/>
        <v/>
      </c>
      <c r="G752" s="102"/>
      <c r="H752" s="102"/>
      <c r="I752" s="102"/>
      <c r="J752" s="102"/>
      <c r="K752" s="102"/>
      <c r="L752" s="148"/>
    </row>
    <row r="753" spans="2:12" ht="30" customHeight="1" x14ac:dyDescent="0.3">
      <c r="B753" s="78">
        <v>747</v>
      </c>
      <c r="C753" s="77"/>
      <c r="D753" s="111" t="e">
        <f t="shared" ca="1" si="22"/>
        <v>#NUM!</v>
      </c>
      <c r="E753" s="145"/>
      <c r="F753" s="146" t="str">
        <f t="shared" ca="1" si="23"/>
        <v/>
      </c>
      <c r="G753" s="102"/>
      <c r="H753" s="102"/>
      <c r="I753" s="102"/>
      <c r="J753" s="102"/>
      <c r="K753" s="102"/>
      <c r="L753" s="148"/>
    </row>
    <row r="754" spans="2:12" ht="30" customHeight="1" x14ac:dyDescent="0.3">
      <c r="B754" s="78">
        <v>748</v>
      </c>
      <c r="C754" s="77"/>
      <c r="D754" s="111" t="e">
        <f t="shared" ca="1" si="22"/>
        <v>#NUM!</v>
      </c>
      <c r="E754" s="145"/>
      <c r="F754" s="146" t="str">
        <f t="shared" ca="1" si="23"/>
        <v/>
      </c>
      <c r="G754" s="102"/>
      <c r="H754" s="102"/>
      <c r="I754" s="102"/>
      <c r="J754" s="102"/>
      <c r="K754" s="102"/>
      <c r="L754" s="148"/>
    </row>
    <row r="755" spans="2:12" ht="30" customHeight="1" x14ac:dyDescent="0.3">
      <c r="B755" s="78">
        <v>749</v>
      </c>
      <c r="C755" s="77"/>
      <c r="D755" s="111" t="e">
        <f t="shared" ca="1" si="22"/>
        <v>#NUM!</v>
      </c>
      <c r="E755" s="145"/>
      <c r="F755" s="146" t="str">
        <f t="shared" ca="1" si="23"/>
        <v/>
      </c>
      <c r="G755" s="102"/>
      <c r="H755" s="102"/>
      <c r="I755" s="102"/>
      <c r="J755" s="102"/>
      <c r="K755" s="102"/>
      <c r="L755" s="148"/>
    </row>
    <row r="756" spans="2:12" ht="30" customHeight="1" x14ac:dyDescent="0.3">
      <c r="B756" s="78">
        <v>750</v>
      </c>
      <c r="C756" s="77"/>
      <c r="D756" s="111" t="e">
        <f t="shared" ca="1" si="22"/>
        <v>#NUM!</v>
      </c>
      <c r="E756" s="145"/>
      <c r="F756" s="146" t="str">
        <f t="shared" ca="1" si="23"/>
        <v/>
      </c>
      <c r="G756" s="102"/>
      <c r="H756" s="102"/>
      <c r="I756" s="102"/>
      <c r="J756" s="102"/>
      <c r="K756" s="102"/>
      <c r="L756" s="148"/>
    </row>
    <row r="757" spans="2:12" ht="30" customHeight="1" x14ac:dyDescent="0.3">
      <c r="B757" s="78">
        <v>751</v>
      </c>
      <c r="C757" s="77"/>
      <c r="D757" s="111" t="e">
        <f t="shared" ca="1" si="22"/>
        <v>#NUM!</v>
      </c>
      <c r="E757" s="145"/>
      <c r="F757" s="146" t="str">
        <f t="shared" ca="1" si="23"/>
        <v/>
      </c>
      <c r="G757" s="102"/>
      <c r="H757" s="102"/>
      <c r="I757" s="102"/>
      <c r="J757" s="102"/>
      <c r="K757" s="102"/>
      <c r="L757" s="148"/>
    </row>
    <row r="758" spans="2:12" ht="30" customHeight="1" x14ac:dyDescent="0.3">
      <c r="B758" s="78">
        <v>752</v>
      </c>
      <c r="C758" s="77"/>
      <c r="D758" s="111" t="e">
        <f t="shared" ca="1" si="22"/>
        <v>#NUM!</v>
      </c>
      <c r="E758" s="145"/>
      <c r="F758" s="146" t="str">
        <f t="shared" ca="1" si="23"/>
        <v/>
      </c>
      <c r="G758" s="102"/>
      <c r="H758" s="102"/>
      <c r="I758" s="102"/>
      <c r="J758" s="102"/>
      <c r="K758" s="102"/>
      <c r="L758" s="148"/>
    </row>
    <row r="759" spans="2:12" ht="30" customHeight="1" x14ac:dyDescent="0.3">
      <c r="B759" s="78">
        <v>753</v>
      </c>
      <c r="C759" s="77"/>
      <c r="D759" s="111" t="e">
        <f t="shared" ca="1" si="22"/>
        <v>#NUM!</v>
      </c>
      <c r="E759" s="145"/>
      <c r="F759" s="146" t="str">
        <f t="shared" ca="1" si="23"/>
        <v/>
      </c>
      <c r="G759" s="102"/>
      <c r="H759" s="102"/>
      <c r="I759" s="102"/>
      <c r="J759" s="102"/>
      <c r="K759" s="102"/>
      <c r="L759" s="148"/>
    </row>
    <row r="760" spans="2:12" ht="30" customHeight="1" x14ac:dyDescent="0.3">
      <c r="B760" s="78">
        <v>754</v>
      </c>
      <c r="C760" s="77"/>
      <c r="D760" s="111" t="e">
        <f t="shared" ca="1" si="22"/>
        <v>#NUM!</v>
      </c>
      <c r="E760" s="145"/>
      <c r="F760" s="146" t="str">
        <f t="shared" ca="1" si="23"/>
        <v/>
      </c>
      <c r="G760" s="102"/>
      <c r="H760" s="102"/>
      <c r="I760" s="102"/>
      <c r="J760" s="102"/>
      <c r="K760" s="102"/>
      <c r="L760" s="148"/>
    </row>
    <row r="761" spans="2:12" ht="30" customHeight="1" x14ac:dyDescent="0.3">
      <c r="B761" s="78">
        <v>755</v>
      </c>
      <c r="C761" s="77"/>
      <c r="D761" s="111" t="e">
        <f t="shared" ca="1" si="22"/>
        <v>#NUM!</v>
      </c>
      <c r="E761" s="145"/>
      <c r="F761" s="146" t="str">
        <f t="shared" ca="1" si="23"/>
        <v/>
      </c>
      <c r="G761" s="102"/>
      <c r="H761" s="102"/>
      <c r="I761" s="102"/>
      <c r="J761" s="102"/>
      <c r="K761" s="102"/>
      <c r="L761" s="148"/>
    </row>
    <row r="762" spans="2:12" ht="30" customHeight="1" x14ac:dyDescent="0.3">
      <c r="B762" s="78">
        <v>756</v>
      </c>
      <c r="C762" s="77"/>
      <c r="D762" s="111" t="e">
        <f t="shared" ca="1" si="22"/>
        <v>#NUM!</v>
      </c>
      <c r="E762" s="145"/>
      <c r="F762" s="146" t="str">
        <f t="shared" ca="1" si="23"/>
        <v/>
      </c>
      <c r="G762" s="102"/>
      <c r="H762" s="102"/>
      <c r="I762" s="102"/>
      <c r="J762" s="102"/>
      <c r="K762" s="102"/>
      <c r="L762" s="148"/>
    </row>
    <row r="763" spans="2:12" ht="30" customHeight="1" x14ac:dyDescent="0.3">
      <c r="B763" s="78">
        <v>757</v>
      </c>
      <c r="C763" s="77"/>
      <c r="D763" s="111" t="e">
        <f t="shared" ca="1" si="22"/>
        <v>#NUM!</v>
      </c>
      <c r="E763" s="145"/>
      <c r="F763" s="146" t="str">
        <f t="shared" ca="1" si="23"/>
        <v/>
      </c>
      <c r="G763" s="102"/>
      <c r="H763" s="102"/>
      <c r="I763" s="102"/>
      <c r="J763" s="102"/>
      <c r="K763" s="102"/>
      <c r="L763" s="148"/>
    </row>
    <row r="764" spans="2:12" ht="30" customHeight="1" x14ac:dyDescent="0.3">
      <c r="B764" s="78">
        <v>758</v>
      </c>
      <c r="C764" s="77"/>
      <c r="D764" s="111" t="e">
        <f t="shared" ca="1" si="22"/>
        <v>#NUM!</v>
      </c>
      <c r="E764" s="145"/>
      <c r="F764" s="146" t="str">
        <f t="shared" ca="1" si="23"/>
        <v/>
      </c>
      <c r="G764" s="102"/>
      <c r="H764" s="102"/>
      <c r="I764" s="102"/>
      <c r="J764" s="102"/>
      <c r="K764" s="102"/>
      <c r="L764" s="148"/>
    </row>
    <row r="765" spans="2:12" ht="30" customHeight="1" x14ac:dyDescent="0.3">
      <c r="B765" s="78">
        <v>759</v>
      </c>
      <c r="C765" s="77"/>
      <c r="D765" s="111" t="e">
        <f t="shared" ca="1" si="22"/>
        <v>#NUM!</v>
      </c>
      <c r="E765" s="145"/>
      <c r="F765" s="146" t="str">
        <f t="shared" ca="1" si="23"/>
        <v/>
      </c>
      <c r="G765" s="102"/>
      <c r="H765" s="102"/>
      <c r="I765" s="102"/>
      <c r="J765" s="102"/>
      <c r="K765" s="102"/>
      <c r="L765" s="148"/>
    </row>
    <row r="766" spans="2:12" ht="30" customHeight="1" x14ac:dyDescent="0.3">
      <c r="B766" s="78">
        <v>760</v>
      </c>
      <c r="C766" s="77"/>
      <c r="D766" s="111" t="e">
        <f t="shared" ca="1" si="22"/>
        <v>#NUM!</v>
      </c>
      <c r="E766" s="145"/>
      <c r="F766" s="146" t="str">
        <f t="shared" ca="1" si="23"/>
        <v/>
      </c>
      <c r="G766" s="102"/>
      <c r="H766" s="102"/>
      <c r="I766" s="102"/>
      <c r="J766" s="102"/>
      <c r="K766" s="102"/>
      <c r="L766" s="148"/>
    </row>
    <row r="767" spans="2:12" ht="30" customHeight="1" x14ac:dyDescent="0.3">
      <c r="B767" s="78">
        <v>761</v>
      </c>
      <c r="C767" s="77"/>
      <c r="D767" s="111" t="e">
        <f t="shared" ca="1" si="22"/>
        <v>#NUM!</v>
      </c>
      <c r="E767" s="145"/>
      <c r="F767" s="146" t="str">
        <f t="shared" ca="1" si="23"/>
        <v/>
      </c>
      <c r="G767" s="102"/>
      <c r="H767" s="102"/>
      <c r="I767" s="102"/>
      <c r="J767" s="102"/>
      <c r="K767" s="102"/>
      <c r="L767" s="148"/>
    </row>
    <row r="768" spans="2:12" ht="30" customHeight="1" x14ac:dyDescent="0.3">
      <c r="B768" s="78">
        <v>762</v>
      </c>
      <c r="C768" s="77"/>
      <c r="D768" s="111" t="e">
        <f t="shared" ca="1" si="22"/>
        <v>#NUM!</v>
      </c>
      <c r="E768" s="145"/>
      <c r="F768" s="146" t="str">
        <f t="shared" ca="1" si="23"/>
        <v/>
      </c>
      <c r="G768" s="102"/>
      <c r="H768" s="102"/>
      <c r="I768" s="102"/>
      <c r="J768" s="102"/>
      <c r="K768" s="102"/>
      <c r="L768" s="148"/>
    </row>
    <row r="769" spans="2:12" ht="30" customHeight="1" x14ac:dyDescent="0.3">
      <c r="B769" s="78">
        <v>763</v>
      </c>
      <c r="C769" s="77"/>
      <c r="D769" s="111" t="e">
        <f t="shared" ca="1" si="22"/>
        <v>#NUM!</v>
      </c>
      <c r="E769" s="145"/>
      <c r="F769" s="146" t="str">
        <f t="shared" ca="1" si="23"/>
        <v/>
      </c>
      <c r="G769" s="102"/>
      <c r="H769" s="102"/>
      <c r="I769" s="102"/>
      <c r="J769" s="102"/>
      <c r="K769" s="102"/>
      <c r="L769" s="148"/>
    </row>
    <row r="770" spans="2:12" ht="30" customHeight="1" x14ac:dyDescent="0.3">
      <c r="B770" s="78">
        <v>764</v>
      </c>
      <c r="C770" s="77"/>
      <c r="D770" s="111" t="e">
        <f t="shared" ca="1" si="22"/>
        <v>#NUM!</v>
      </c>
      <c r="E770" s="145"/>
      <c r="F770" s="146" t="str">
        <f t="shared" ca="1" si="23"/>
        <v/>
      </c>
      <c r="G770" s="102"/>
      <c r="H770" s="102"/>
      <c r="I770" s="102"/>
      <c r="J770" s="102"/>
      <c r="K770" s="102"/>
      <c r="L770" s="148"/>
    </row>
    <row r="771" spans="2:12" ht="30" customHeight="1" x14ac:dyDescent="0.3">
      <c r="B771" s="78">
        <v>765</v>
      </c>
      <c r="C771" s="77"/>
      <c r="D771" s="111" t="e">
        <f t="shared" ca="1" si="22"/>
        <v>#NUM!</v>
      </c>
      <c r="E771" s="145"/>
      <c r="F771" s="146" t="str">
        <f t="shared" ca="1" si="23"/>
        <v/>
      </c>
      <c r="G771" s="102"/>
      <c r="H771" s="102"/>
      <c r="I771" s="102"/>
      <c r="J771" s="102"/>
      <c r="K771" s="102"/>
      <c r="L771" s="148"/>
    </row>
    <row r="772" spans="2:12" ht="30" customHeight="1" x14ac:dyDescent="0.3">
      <c r="B772" s="78">
        <v>766</v>
      </c>
      <c r="C772" s="77"/>
      <c r="D772" s="111" t="e">
        <f t="shared" ca="1" si="22"/>
        <v>#NUM!</v>
      </c>
      <c r="E772" s="145"/>
      <c r="F772" s="146" t="str">
        <f t="shared" ca="1" si="23"/>
        <v/>
      </c>
      <c r="G772" s="102"/>
      <c r="H772" s="102"/>
      <c r="I772" s="102"/>
      <c r="J772" s="102"/>
      <c r="K772" s="102"/>
      <c r="L772" s="148"/>
    </row>
    <row r="773" spans="2:12" ht="30" customHeight="1" x14ac:dyDescent="0.3">
      <c r="B773" s="78">
        <v>767</v>
      </c>
      <c r="C773" s="77"/>
      <c r="D773" s="111" t="e">
        <f t="shared" ca="1" si="22"/>
        <v>#NUM!</v>
      </c>
      <c r="E773" s="145"/>
      <c r="F773" s="146" t="str">
        <f t="shared" ca="1" si="23"/>
        <v/>
      </c>
      <c r="G773" s="102"/>
      <c r="H773" s="102"/>
      <c r="I773" s="102"/>
      <c r="J773" s="102"/>
      <c r="K773" s="102"/>
      <c r="L773" s="148"/>
    </row>
    <row r="774" spans="2:12" ht="30" customHeight="1" x14ac:dyDescent="0.3">
      <c r="B774" s="78">
        <v>768</v>
      </c>
      <c r="C774" s="77"/>
      <c r="D774" s="111" t="e">
        <f t="shared" ca="1" si="22"/>
        <v>#NUM!</v>
      </c>
      <c r="E774" s="145"/>
      <c r="F774" s="146" t="str">
        <f t="shared" ca="1" si="23"/>
        <v/>
      </c>
      <c r="G774" s="102"/>
      <c r="H774" s="102"/>
      <c r="I774" s="102"/>
      <c r="J774" s="102"/>
      <c r="K774" s="102"/>
      <c r="L774" s="148"/>
    </row>
    <row r="775" spans="2:12" ht="30" customHeight="1" x14ac:dyDescent="0.3">
      <c r="B775" s="78">
        <v>769</v>
      </c>
      <c r="C775" s="77"/>
      <c r="D775" s="111" t="e">
        <f t="shared" ref="D775:D838" ca="1" si="24">DATEDIF(TODAY(),C775,"D")</f>
        <v>#NUM!</v>
      </c>
      <c r="E775" s="145"/>
      <c r="F775" s="146" t="str">
        <f t="shared" ref="F775:F838" ca="1" si="25">IF(C775&lt;&gt;"",IF(C775&gt;=TODAY(),IF(C775=TODAY(),"É hoje!",CONCATENATE(D775,IF(D775=1," dia"," dias"))),"-"),"")</f>
        <v/>
      </c>
      <c r="G775" s="102"/>
      <c r="H775" s="102"/>
      <c r="I775" s="102"/>
      <c r="J775" s="102"/>
      <c r="K775" s="102"/>
      <c r="L775" s="148"/>
    </row>
    <row r="776" spans="2:12" ht="30" customHeight="1" x14ac:dyDescent="0.3">
      <c r="B776" s="78">
        <v>770</v>
      </c>
      <c r="C776" s="77"/>
      <c r="D776" s="111" t="e">
        <f t="shared" ca="1" si="24"/>
        <v>#NUM!</v>
      </c>
      <c r="E776" s="145"/>
      <c r="F776" s="146" t="str">
        <f t="shared" ca="1" si="25"/>
        <v/>
      </c>
      <c r="G776" s="102"/>
      <c r="H776" s="102"/>
      <c r="I776" s="102"/>
      <c r="J776" s="102"/>
      <c r="K776" s="102"/>
      <c r="L776" s="148"/>
    </row>
    <row r="777" spans="2:12" ht="30" customHeight="1" x14ac:dyDescent="0.3">
      <c r="B777" s="78">
        <v>771</v>
      </c>
      <c r="C777" s="77"/>
      <c r="D777" s="111" t="e">
        <f t="shared" ca="1" si="24"/>
        <v>#NUM!</v>
      </c>
      <c r="E777" s="145"/>
      <c r="F777" s="146" t="str">
        <f t="shared" ca="1" si="25"/>
        <v/>
      </c>
      <c r="G777" s="102"/>
      <c r="H777" s="102"/>
      <c r="I777" s="102"/>
      <c r="J777" s="102"/>
      <c r="K777" s="102"/>
      <c r="L777" s="148"/>
    </row>
    <row r="778" spans="2:12" ht="30" customHeight="1" x14ac:dyDescent="0.3">
      <c r="B778" s="78">
        <v>772</v>
      </c>
      <c r="C778" s="77"/>
      <c r="D778" s="111" t="e">
        <f t="shared" ca="1" si="24"/>
        <v>#NUM!</v>
      </c>
      <c r="E778" s="145"/>
      <c r="F778" s="146" t="str">
        <f t="shared" ca="1" si="25"/>
        <v/>
      </c>
      <c r="G778" s="102"/>
      <c r="H778" s="102"/>
      <c r="I778" s="102"/>
      <c r="J778" s="102"/>
      <c r="K778" s="102"/>
      <c r="L778" s="148"/>
    </row>
    <row r="779" spans="2:12" ht="30" customHeight="1" x14ac:dyDescent="0.3">
      <c r="B779" s="78">
        <v>773</v>
      </c>
      <c r="C779" s="77"/>
      <c r="D779" s="111" t="e">
        <f t="shared" ca="1" si="24"/>
        <v>#NUM!</v>
      </c>
      <c r="E779" s="145"/>
      <c r="F779" s="146" t="str">
        <f t="shared" ca="1" si="25"/>
        <v/>
      </c>
      <c r="G779" s="102"/>
      <c r="H779" s="102"/>
      <c r="I779" s="102"/>
      <c r="J779" s="102"/>
      <c r="K779" s="102"/>
      <c r="L779" s="148"/>
    </row>
    <row r="780" spans="2:12" ht="30" customHeight="1" x14ac:dyDescent="0.3">
      <c r="B780" s="78">
        <v>774</v>
      </c>
      <c r="C780" s="77"/>
      <c r="D780" s="111" t="e">
        <f t="shared" ca="1" si="24"/>
        <v>#NUM!</v>
      </c>
      <c r="E780" s="145"/>
      <c r="F780" s="146" t="str">
        <f t="shared" ca="1" si="25"/>
        <v/>
      </c>
      <c r="G780" s="102"/>
      <c r="H780" s="102"/>
      <c r="I780" s="102"/>
      <c r="J780" s="102"/>
      <c r="K780" s="102"/>
      <c r="L780" s="148"/>
    </row>
    <row r="781" spans="2:12" ht="30" customHeight="1" x14ac:dyDescent="0.3">
      <c r="B781" s="78">
        <v>775</v>
      </c>
      <c r="C781" s="77"/>
      <c r="D781" s="111" t="e">
        <f t="shared" ca="1" si="24"/>
        <v>#NUM!</v>
      </c>
      <c r="E781" s="145"/>
      <c r="F781" s="146" t="str">
        <f t="shared" ca="1" si="25"/>
        <v/>
      </c>
      <c r="G781" s="102"/>
      <c r="H781" s="102"/>
      <c r="I781" s="102"/>
      <c r="J781" s="102"/>
      <c r="K781" s="102"/>
      <c r="L781" s="148"/>
    </row>
    <row r="782" spans="2:12" ht="30" customHeight="1" x14ac:dyDescent="0.3">
      <c r="B782" s="78">
        <v>776</v>
      </c>
      <c r="C782" s="77"/>
      <c r="D782" s="111" t="e">
        <f t="shared" ca="1" si="24"/>
        <v>#NUM!</v>
      </c>
      <c r="E782" s="145"/>
      <c r="F782" s="146" t="str">
        <f t="shared" ca="1" si="25"/>
        <v/>
      </c>
      <c r="G782" s="102"/>
      <c r="H782" s="102"/>
      <c r="I782" s="102"/>
      <c r="J782" s="102"/>
      <c r="K782" s="102"/>
      <c r="L782" s="148"/>
    </row>
    <row r="783" spans="2:12" ht="30" customHeight="1" x14ac:dyDescent="0.3">
      <c r="B783" s="78">
        <v>777</v>
      </c>
      <c r="C783" s="77"/>
      <c r="D783" s="111" t="e">
        <f t="shared" ca="1" si="24"/>
        <v>#NUM!</v>
      </c>
      <c r="E783" s="145"/>
      <c r="F783" s="146" t="str">
        <f t="shared" ca="1" si="25"/>
        <v/>
      </c>
      <c r="G783" s="102"/>
      <c r="H783" s="102"/>
      <c r="I783" s="102"/>
      <c r="J783" s="102"/>
      <c r="K783" s="102"/>
      <c r="L783" s="148"/>
    </row>
    <row r="784" spans="2:12" ht="30" customHeight="1" x14ac:dyDescent="0.3">
      <c r="B784" s="78">
        <v>778</v>
      </c>
      <c r="C784" s="77"/>
      <c r="D784" s="111" t="e">
        <f t="shared" ca="1" si="24"/>
        <v>#NUM!</v>
      </c>
      <c r="E784" s="145"/>
      <c r="F784" s="146" t="str">
        <f t="shared" ca="1" si="25"/>
        <v/>
      </c>
      <c r="G784" s="102"/>
      <c r="H784" s="102"/>
      <c r="I784" s="102"/>
      <c r="J784" s="102"/>
      <c r="K784" s="102"/>
      <c r="L784" s="148"/>
    </row>
    <row r="785" spans="2:12" ht="30" customHeight="1" x14ac:dyDescent="0.3">
      <c r="B785" s="78">
        <v>779</v>
      </c>
      <c r="C785" s="77"/>
      <c r="D785" s="111" t="e">
        <f t="shared" ca="1" si="24"/>
        <v>#NUM!</v>
      </c>
      <c r="E785" s="145"/>
      <c r="F785" s="146" t="str">
        <f t="shared" ca="1" si="25"/>
        <v/>
      </c>
      <c r="G785" s="102"/>
      <c r="H785" s="102"/>
      <c r="I785" s="102"/>
      <c r="J785" s="102"/>
      <c r="K785" s="102"/>
      <c r="L785" s="148"/>
    </row>
    <row r="786" spans="2:12" ht="30" customHeight="1" x14ac:dyDescent="0.3">
      <c r="B786" s="78">
        <v>780</v>
      </c>
      <c r="C786" s="77"/>
      <c r="D786" s="111" t="e">
        <f t="shared" ca="1" si="24"/>
        <v>#NUM!</v>
      </c>
      <c r="E786" s="145"/>
      <c r="F786" s="146" t="str">
        <f t="shared" ca="1" si="25"/>
        <v/>
      </c>
      <c r="G786" s="102"/>
      <c r="H786" s="102"/>
      <c r="I786" s="102"/>
      <c r="J786" s="102"/>
      <c r="K786" s="102"/>
      <c r="L786" s="148"/>
    </row>
    <row r="787" spans="2:12" ht="30" customHeight="1" x14ac:dyDescent="0.3">
      <c r="B787" s="78">
        <v>781</v>
      </c>
      <c r="C787" s="77"/>
      <c r="D787" s="111" t="e">
        <f t="shared" ca="1" si="24"/>
        <v>#NUM!</v>
      </c>
      <c r="E787" s="145"/>
      <c r="F787" s="146" t="str">
        <f t="shared" ca="1" si="25"/>
        <v/>
      </c>
      <c r="G787" s="102"/>
      <c r="H787" s="102"/>
      <c r="I787" s="102"/>
      <c r="J787" s="102"/>
      <c r="K787" s="102"/>
      <c r="L787" s="148"/>
    </row>
    <row r="788" spans="2:12" ht="30" customHeight="1" x14ac:dyDescent="0.3">
      <c r="B788" s="78">
        <v>782</v>
      </c>
      <c r="C788" s="77"/>
      <c r="D788" s="111" t="e">
        <f t="shared" ca="1" si="24"/>
        <v>#NUM!</v>
      </c>
      <c r="E788" s="145"/>
      <c r="F788" s="146" t="str">
        <f t="shared" ca="1" si="25"/>
        <v/>
      </c>
      <c r="G788" s="102"/>
      <c r="H788" s="102"/>
      <c r="I788" s="102"/>
      <c r="J788" s="102"/>
      <c r="K788" s="102"/>
      <c r="L788" s="148"/>
    </row>
    <row r="789" spans="2:12" ht="30" customHeight="1" x14ac:dyDescent="0.3">
      <c r="B789" s="78">
        <v>783</v>
      </c>
      <c r="C789" s="77"/>
      <c r="D789" s="111" t="e">
        <f t="shared" ca="1" si="24"/>
        <v>#NUM!</v>
      </c>
      <c r="E789" s="145"/>
      <c r="F789" s="146" t="str">
        <f t="shared" ca="1" si="25"/>
        <v/>
      </c>
      <c r="G789" s="102"/>
      <c r="H789" s="102"/>
      <c r="I789" s="102"/>
      <c r="J789" s="102"/>
      <c r="K789" s="102"/>
      <c r="L789" s="148"/>
    </row>
    <row r="790" spans="2:12" ht="30" customHeight="1" x14ac:dyDescent="0.3">
      <c r="B790" s="78">
        <v>784</v>
      </c>
      <c r="C790" s="77"/>
      <c r="D790" s="111" t="e">
        <f t="shared" ca="1" si="24"/>
        <v>#NUM!</v>
      </c>
      <c r="E790" s="145"/>
      <c r="F790" s="146" t="str">
        <f t="shared" ca="1" si="25"/>
        <v/>
      </c>
      <c r="G790" s="102"/>
      <c r="H790" s="102"/>
      <c r="I790" s="102"/>
      <c r="J790" s="102"/>
      <c r="K790" s="102"/>
      <c r="L790" s="148"/>
    </row>
    <row r="791" spans="2:12" ht="30" customHeight="1" x14ac:dyDescent="0.3">
      <c r="B791" s="78">
        <v>785</v>
      </c>
      <c r="C791" s="77"/>
      <c r="D791" s="111" t="e">
        <f t="shared" ca="1" si="24"/>
        <v>#NUM!</v>
      </c>
      <c r="E791" s="145"/>
      <c r="F791" s="146" t="str">
        <f t="shared" ca="1" si="25"/>
        <v/>
      </c>
      <c r="G791" s="102"/>
      <c r="H791" s="102"/>
      <c r="I791" s="102"/>
      <c r="J791" s="102"/>
      <c r="K791" s="102"/>
      <c r="L791" s="148"/>
    </row>
    <row r="792" spans="2:12" ht="30" customHeight="1" x14ac:dyDescent="0.3">
      <c r="B792" s="78">
        <v>786</v>
      </c>
      <c r="C792" s="77"/>
      <c r="D792" s="111" t="e">
        <f t="shared" ca="1" si="24"/>
        <v>#NUM!</v>
      </c>
      <c r="E792" s="145"/>
      <c r="F792" s="146" t="str">
        <f t="shared" ca="1" si="25"/>
        <v/>
      </c>
      <c r="G792" s="102"/>
      <c r="H792" s="102"/>
      <c r="I792" s="102"/>
      <c r="J792" s="102"/>
      <c r="K792" s="102"/>
      <c r="L792" s="148"/>
    </row>
    <row r="793" spans="2:12" ht="30" customHeight="1" x14ac:dyDescent="0.3">
      <c r="B793" s="78">
        <v>787</v>
      </c>
      <c r="C793" s="77"/>
      <c r="D793" s="111" t="e">
        <f t="shared" ca="1" si="24"/>
        <v>#NUM!</v>
      </c>
      <c r="E793" s="145"/>
      <c r="F793" s="146" t="str">
        <f t="shared" ca="1" si="25"/>
        <v/>
      </c>
      <c r="G793" s="102"/>
      <c r="H793" s="102"/>
      <c r="I793" s="102"/>
      <c r="J793" s="102"/>
      <c r="K793" s="102"/>
      <c r="L793" s="148"/>
    </row>
    <row r="794" spans="2:12" ht="30" customHeight="1" x14ac:dyDescent="0.3">
      <c r="B794" s="78">
        <v>788</v>
      </c>
      <c r="C794" s="77"/>
      <c r="D794" s="111" t="e">
        <f t="shared" ca="1" si="24"/>
        <v>#NUM!</v>
      </c>
      <c r="E794" s="145"/>
      <c r="F794" s="146" t="str">
        <f t="shared" ca="1" si="25"/>
        <v/>
      </c>
      <c r="G794" s="102"/>
      <c r="H794" s="102"/>
      <c r="I794" s="102"/>
      <c r="J794" s="102"/>
      <c r="K794" s="102"/>
      <c r="L794" s="148"/>
    </row>
    <row r="795" spans="2:12" ht="30" customHeight="1" x14ac:dyDescent="0.3">
      <c r="B795" s="78">
        <v>789</v>
      </c>
      <c r="C795" s="77"/>
      <c r="D795" s="111" t="e">
        <f t="shared" ca="1" si="24"/>
        <v>#NUM!</v>
      </c>
      <c r="E795" s="145"/>
      <c r="F795" s="146" t="str">
        <f t="shared" ca="1" si="25"/>
        <v/>
      </c>
      <c r="G795" s="102"/>
      <c r="H795" s="102"/>
      <c r="I795" s="102"/>
      <c r="J795" s="102"/>
      <c r="K795" s="102"/>
      <c r="L795" s="148"/>
    </row>
    <row r="796" spans="2:12" ht="30" customHeight="1" x14ac:dyDescent="0.3">
      <c r="B796" s="78">
        <v>790</v>
      </c>
      <c r="C796" s="77"/>
      <c r="D796" s="111" t="e">
        <f t="shared" ca="1" si="24"/>
        <v>#NUM!</v>
      </c>
      <c r="E796" s="145"/>
      <c r="F796" s="146" t="str">
        <f t="shared" ca="1" si="25"/>
        <v/>
      </c>
      <c r="G796" s="102"/>
      <c r="H796" s="102"/>
      <c r="I796" s="102"/>
      <c r="J796" s="102"/>
      <c r="K796" s="102"/>
      <c r="L796" s="148"/>
    </row>
    <row r="797" spans="2:12" ht="30" customHeight="1" x14ac:dyDescent="0.3">
      <c r="B797" s="78">
        <v>791</v>
      </c>
      <c r="C797" s="77"/>
      <c r="D797" s="111" t="e">
        <f t="shared" ca="1" si="24"/>
        <v>#NUM!</v>
      </c>
      <c r="E797" s="145"/>
      <c r="F797" s="146" t="str">
        <f t="shared" ca="1" si="25"/>
        <v/>
      </c>
      <c r="G797" s="102"/>
      <c r="H797" s="102"/>
      <c r="I797" s="102"/>
      <c r="J797" s="102"/>
      <c r="K797" s="102"/>
      <c r="L797" s="148"/>
    </row>
    <row r="798" spans="2:12" ht="30" customHeight="1" x14ac:dyDescent="0.3">
      <c r="B798" s="78">
        <v>792</v>
      </c>
      <c r="C798" s="77"/>
      <c r="D798" s="111" t="e">
        <f t="shared" ca="1" si="24"/>
        <v>#NUM!</v>
      </c>
      <c r="E798" s="145"/>
      <c r="F798" s="146" t="str">
        <f t="shared" ca="1" si="25"/>
        <v/>
      </c>
      <c r="G798" s="102"/>
      <c r="H798" s="102"/>
      <c r="I798" s="102"/>
      <c r="J798" s="102"/>
      <c r="K798" s="102"/>
      <c r="L798" s="148"/>
    </row>
    <row r="799" spans="2:12" ht="30" customHeight="1" x14ac:dyDescent="0.3">
      <c r="B799" s="78">
        <v>793</v>
      </c>
      <c r="C799" s="77"/>
      <c r="D799" s="111" t="e">
        <f t="shared" ca="1" si="24"/>
        <v>#NUM!</v>
      </c>
      <c r="E799" s="145"/>
      <c r="F799" s="146" t="str">
        <f t="shared" ca="1" si="25"/>
        <v/>
      </c>
      <c r="G799" s="102"/>
      <c r="H799" s="102"/>
      <c r="I799" s="102"/>
      <c r="J799" s="102"/>
      <c r="K799" s="102"/>
      <c r="L799" s="148"/>
    </row>
    <row r="800" spans="2:12" ht="30" customHeight="1" x14ac:dyDescent="0.3">
      <c r="B800" s="78">
        <v>794</v>
      </c>
      <c r="C800" s="77"/>
      <c r="D800" s="111" t="e">
        <f t="shared" ca="1" si="24"/>
        <v>#NUM!</v>
      </c>
      <c r="E800" s="145"/>
      <c r="F800" s="146" t="str">
        <f t="shared" ca="1" si="25"/>
        <v/>
      </c>
      <c r="G800" s="102"/>
      <c r="H800" s="102"/>
      <c r="I800" s="102"/>
      <c r="J800" s="102"/>
      <c r="K800" s="102"/>
      <c r="L800" s="148"/>
    </row>
    <row r="801" spans="2:12" ht="30" customHeight="1" x14ac:dyDescent="0.3">
      <c r="B801" s="78">
        <v>795</v>
      </c>
      <c r="C801" s="77"/>
      <c r="D801" s="111" t="e">
        <f t="shared" ca="1" si="24"/>
        <v>#NUM!</v>
      </c>
      <c r="E801" s="145"/>
      <c r="F801" s="146" t="str">
        <f t="shared" ca="1" si="25"/>
        <v/>
      </c>
      <c r="G801" s="102"/>
      <c r="H801" s="102"/>
      <c r="I801" s="102"/>
      <c r="J801" s="102"/>
      <c r="K801" s="102"/>
      <c r="L801" s="148"/>
    </row>
    <row r="802" spans="2:12" ht="30" customHeight="1" x14ac:dyDescent="0.3">
      <c r="B802" s="78">
        <v>796</v>
      </c>
      <c r="C802" s="77"/>
      <c r="D802" s="111" t="e">
        <f t="shared" ca="1" si="24"/>
        <v>#NUM!</v>
      </c>
      <c r="E802" s="145"/>
      <c r="F802" s="146" t="str">
        <f t="shared" ca="1" si="25"/>
        <v/>
      </c>
      <c r="G802" s="102"/>
      <c r="H802" s="102"/>
      <c r="I802" s="102"/>
      <c r="J802" s="102"/>
      <c r="K802" s="102"/>
      <c r="L802" s="148"/>
    </row>
    <row r="803" spans="2:12" ht="30" customHeight="1" x14ac:dyDescent="0.3">
      <c r="B803" s="78">
        <v>797</v>
      </c>
      <c r="C803" s="77"/>
      <c r="D803" s="111" t="e">
        <f t="shared" ca="1" si="24"/>
        <v>#NUM!</v>
      </c>
      <c r="E803" s="145"/>
      <c r="F803" s="146" t="str">
        <f t="shared" ca="1" si="25"/>
        <v/>
      </c>
      <c r="G803" s="102"/>
      <c r="H803" s="102"/>
      <c r="I803" s="102"/>
      <c r="J803" s="102"/>
      <c r="K803" s="102"/>
      <c r="L803" s="148"/>
    </row>
    <row r="804" spans="2:12" ht="30" customHeight="1" x14ac:dyDescent="0.3">
      <c r="B804" s="78">
        <v>798</v>
      </c>
      <c r="C804" s="77"/>
      <c r="D804" s="111" t="e">
        <f t="shared" ca="1" si="24"/>
        <v>#NUM!</v>
      </c>
      <c r="E804" s="145"/>
      <c r="F804" s="146" t="str">
        <f t="shared" ca="1" si="25"/>
        <v/>
      </c>
      <c r="G804" s="102"/>
      <c r="H804" s="102"/>
      <c r="I804" s="102"/>
      <c r="J804" s="102"/>
      <c r="K804" s="102"/>
      <c r="L804" s="148"/>
    </row>
    <row r="805" spans="2:12" ht="30" customHeight="1" x14ac:dyDescent="0.3">
      <c r="B805" s="78">
        <v>799</v>
      </c>
      <c r="C805" s="77"/>
      <c r="D805" s="111" t="e">
        <f t="shared" ca="1" si="24"/>
        <v>#NUM!</v>
      </c>
      <c r="E805" s="145"/>
      <c r="F805" s="146" t="str">
        <f t="shared" ca="1" si="25"/>
        <v/>
      </c>
      <c r="G805" s="102"/>
      <c r="H805" s="102"/>
      <c r="I805" s="102"/>
      <c r="J805" s="102"/>
      <c r="K805" s="102"/>
      <c r="L805" s="148"/>
    </row>
    <row r="806" spans="2:12" ht="30" customHeight="1" x14ac:dyDescent="0.3">
      <c r="B806" s="78">
        <v>800</v>
      </c>
      <c r="C806" s="77"/>
      <c r="D806" s="111" t="e">
        <f t="shared" ca="1" si="24"/>
        <v>#NUM!</v>
      </c>
      <c r="E806" s="145"/>
      <c r="F806" s="146" t="str">
        <f t="shared" ca="1" si="25"/>
        <v/>
      </c>
      <c r="G806" s="102"/>
      <c r="H806" s="102"/>
      <c r="I806" s="102"/>
      <c r="J806" s="102"/>
      <c r="K806" s="102"/>
      <c r="L806" s="148"/>
    </row>
    <row r="807" spans="2:12" ht="30" customHeight="1" x14ac:dyDescent="0.3">
      <c r="B807" s="78">
        <v>801</v>
      </c>
      <c r="C807" s="77"/>
      <c r="D807" s="111" t="e">
        <f t="shared" ca="1" si="24"/>
        <v>#NUM!</v>
      </c>
      <c r="E807" s="145"/>
      <c r="F807" s="146" t="str">
        <f t="shared" ca="1" si="25"/>
        <v/>
      </c>
      <c r="G807" s="102"/>
      <c r="H807" s="102"/>
      <c r="I807" s="102"/>
      <c r="J807" s="102"/>
      <c r="K807" s="102"/>
      <c r="L807" s="148"/>
    </row>
    <row r="808" spans="2:12" ht="30" customHeight="1" x14ac:dyDescent="0.3">
      <c r="B808" s="78">
        <v>802</v>
      </c>
      <c r="C808" s="77"/>
      <c r="D808" s="111" t="e">
        <f t="shared" ca="1" si="24"/>
        <v>#NUM!</v>
      </c>
      <c r="E808" s="145"/>
      <c r="F808" s="146" t="str">
        <f t="shared" ca="1" si="25"/>
        <v/>
      </c>
      <c r="G808" s="102"/>
      <c r="H808" s="102"/>
      <c r="I808" s="102"/>
      <c r="J808" s="102"/>
      <c r="K808" s="102"/>
      <c r="L808" s="148"/>
    </row>
    <row r="809" spans="2:12" ht="30" customHeight="1" x14ac:dyDescent="0.3">
      <c r="B809" s="78">
        <v>803</v>
      </c>
      <c r="C809" s="77"/>
      <c r="D809" s="111" t="e">
        <f t="shared" ca="1" si="24"/>
        <v>#NUM!</v>
      </c>
      <c r="E809" s="145"/>
      <c r="F809" s="146" t="str">
        <f t="shared" ca="1" si="25"/>
        <v/>
      </c>
      <c r="G809" s="102"/>
      <c r="H809" s="102"/>
      <c r="I809" s="102"/>
      <c r="J809" s="102"/>
      <c r="K809" s="102"/>
      <c r="L809" s="148"/>
    </row>
    <row r="810" spans="2:12" ht="30" customHeight="1" x14ac:dyDescent="0.3">
      <c r="B810" s="78">
        <v>804</v>
      </c>
      <c r="C810" s="77"/>
      <c r="D810" s="111" t="e">
        <f t="shared" ca="1" si="24"/>
        <v>#NUM!</v>
      </c>
      <c r="E810" s="145"/>
      <c r="F810" s="146" t="str">
        <f t="shared" ca="1" si="25"/>
        <v/>
      </c>
      <c r="G810" s="102"/>
      <c r="H810" s="102"/>
      <c r="I810" s="102"/>
      <c r="J810" s="102"/>
      <c r="K810" s="102"/>
      <c r="L810" s="148"/>
    </row>
    <row r="811" spans="2:12" ht="30" customHeight="1" x14ac:dyDescent="0.3">
      <c r="B811" s="78">
        <v>805</v>
      </c>
      <c r="C811" s="77"/>
      <c r="D811" s="111" t="e">
        <f t="shared" ca="1" si="24"/>
        <v>#NUM!</v>
      </c>
      <c r="E811" s="145"/>
      <c r="F811" s="146" t="str">
        <f t="shared" ca="1" si="25"/>
        <v/>
      </c>
      <c r="G811" s="102"/>
      <c r="H811" s="102"/>
      <c r="I811" s="102"/>
      <c r="J811" s="102"/>
      <c r="K811" s="102"/>
      <c r="L811" s="148"/>
    </row>
    <row r="812" spans="2:12" ht="30" customHeight="1" x14ac:dyDescent="0.3">
      <c r="B812" s="78">
        <v>806</v>
      </c>
      <c r="C812" s="77"/>
      <c r="D812" s="111" t="e">
        <f t="shared" ca="1" si="24"/>
        <v>#NUM!</v>
      </c>
      <c r="E812" s="145"/>
      <c r="F812" s="146" t="str">
        <f t="shared" ca="1" si="25"/>
        <v/>
      </c>
      <c r="G812" s="102"/>
      <c r="H812" s="102"/>
      <c r="I812" s="102"/>
      <c r="J812" s="102"/>
      <c r="K812" s="102"/>
      <c r="L812" s="148"/>
    </row>
    <row r="813" spans="2:12" ht="30" customHeight="1" x14ac:dyDescent="0.3">
      <c r="B813" s="78">
        <v>807</v>
      </c>
      <c r="C813" s="77"/>
      <c r="D813" s="111" t="e">
        <f t="shared" ca="1" si="24"/>
        <v>#NUM!</v>
      </c>
      <c r="E813" s="145"/>
      <c r="F813" s="146" t="str">
        <f t="shared" ca="1" si="25"/>
        <v/>
      </c>
      <c r="G813" s="102"/>
      <c r="H813" s="102"/>
      <c r="I813" s="102"/>
      <c r="J813" s="102"/>
      <c r="K813" s="102"/>
      <c r="L813" s="148"/>
    </row>
    <row r="814" spans="2:12" ht="30" customHeight="1" x14ac:dyDescent="0.3">
      <c r="B814" s="78">
        <v>808</v>
      </c>
      <c r="C814" s="77"/>
      <c r="D814" s="111" t="e">
        <f t="shared" ca="1" si="24"/>
        <v>#NUM!</v>
      </c>
      <c r="E814" s="145"/>
      <c r="F814" s="146" t="str">
        <f t="shared" ca="1" si="25"/>
        <v/>
      </c>
      <c r="G814" s="102"/>
      <c r="H814" s="102"/>
      <c r="I814" s="102"/>
      <c r="J814" s="102"/>
      <c r="K814" s="102"/>
      <c r="L814" s="148"/>
    </row>
    <row r="815" spans="2:12" ht="30" customHeight="1" x14ac:dyDescent="0.3">
      <c r="B815" s="78">
        <v>809</v>
      </c>
      <c r="C815" s="77"/>
      <c r="D815" s="111" t="e">
        <f t="shared" ca="1" si="24"/>
        <v>#NUM!</v>
      </c>
      <c r="E815" s="145"/>
      <c r="F815" s="146" t="str">
        <f t="shared" ca="1" si="25"/>
        <v/>
      </c>
      <c r="G815" s="102"/>
      <c r="H815" s="102"/>
      <c r="I815" s="102"/>
      <c r="J815" s="102"/>
      <c r="K815" s="102"/>
      <c r="L815" s="148"/>
    </row>
    <row r="816" spans="2:12" ht="30" customHeight="1" x14ac:dyDescent="0.3">
      <c r="B816" s="78">
        <v>810</v>
      </c>
      <c r="C816" s="77"/>
      <c r="D816" s="111" t="e">
        <f t="shared" ca="1" si="24"/>
        <v>#NUM!</v>
      </c>
      <c r="E816" s="145"/>
      <c r="F816" s="146" t="str">
        <f t="shared" ca="1" si="25"/>
        <v/>
      </c>
      <c r="G816" s="102"/>
      <c r="H816" s="102"/>
      <c r="I816" s="102"/>
      <c r="J816" s="102"/>
      <c r="K816" s="102"/>
      <c r="L816" s="148"/>
    </row>
    <row r="817" spans="2:12" ht="30" customHeight="1" x14ac:dyDescent="0.3">
      <c r="B817" s="78">
        <v>811</v>
      </c>
      <c r="C817" s="77"/>
      <c r="D817" s="111" t="e">
        <f t="shared" ca="1" si="24"/>
        <v>#NUM!</v>
      </c>
      <c r="E817" s="145"/>
      <c r="F817" s="146" t="str">
        <f t="shared" ca="1" si="25"/>
        <v/>
      </c>
      <c r="G817" s="102"/>
      <c r="H817" s="102"/>
      <c r="I817" s="102"/>
      <c r="J817" s="102"/>
      <c r="K817" s="102"/>
      <c r="L817" s="148"/>
    </row>
    <row r="818" spans="2:12" ht="30" customHeight="1" x14ac:dyDescent="0.3">
      <c r="B818" s="78">
        <v>812</v>
      </c>
      <c r="C818" s="77"/>
      <c r="D818" s="111" t="e">
        <f t="shared" ca="1" si="24"/>
        <v>#NUM!</v>
      </c>
      <c r="E818" s="145"/>
      <c r="F818" s="146" t="str">
        <f t="shared" ca="1" si="25"/>
        <v/>
      </c>
      <c r="G818" s="102"/>
      <c r="H818" s="102"/>
      <c r="I818" s="102"/>
      <c r="J818" s="102"/>
      <c r="K818" s="102"/>
      <c r="L818" s="148"/>
    </row>
    <row r="819" spans="2:12" ht="30" customHeight="1" x14ac:dyDescent="0.3">
      <c r="B819" s="78">
        <v>813</v>
      </c>
      <c r="C819" s="77"/>
      <c r="D819" s="111" t="e">
        <f t="shared" ca="1" si="24"/>
        <v>#NUM!</v>
      </c>
      <c r="E819" s="145"/>
      <c r="F819" s="146" t="str">
        <f t="shared" ca="1" si="25"/>
        <v/>
      </c>
      <c r="G819" s="102"/>
      <c r="H819" s="102"/>
      <c r="I819" s="102"/>
      <c r="J819" s="102"/>
      <c r="K819" s="102"/>
      <c r="L819" s="148"/>
    </row>
    <row r="820" spans="2:12" ht="30" customHeight="1" x14ac:dyDescent="0.3">
      <c r="B820" s="78">
        <v>814</v>
      </c>
      <c r="C820" s="77"/>
      <c r="D820" s="111" t="e">
        <f t="shared" ca="1" si="24"/>
        <v>#NUM!</v>
      </c>
      <c r="E820" s="145"/>
      <c r="F820" s="146" t="str">
        <f t="shared" ca="1" si="25"/>
        <v/>
      </c>
      <c r="G820" s="102"/>
      <c r="H820" s="102"/>
      <c r="I820" s="102"/>
      <c r="J820" s="102"/>
      <c r="K820" s="102"/>
      <c r="L820" s="148"/>
    </row>
    <row r="821" spans="2:12" ht="30" customHeight="1" x14ac:dyDescent="0.3">
      <c r="B821" s="78">
        <v>815</v>
      </c>
      <c r="C821" s="77"/>
      <c r="D821" s="111" t="e">
        <f t="shared" ca="1" si="24"/>
        <v>#NUM!</v>
      </c>
      <c r="E821" s="145"/>
      <c r="F821" s="146" t="str">
        <f t="shared" ca="1" si="25"/>
        <v/>
      </c>
      <c r="G821" s="102"/>
      <c r="H821" s="102"/>
      <c r="I821" s="102"/>
      <c r="J821" s="102"/>
      <c r="K821" s="102"/>
      <c r="L821" s="148"/>
    </row>
    <row r="822" spans="2:12" ht="30" customHeight="1" x14ac:dyDescent="0.3">
      <c r="B822" s="78">
        <v>816</v>
      </c>
      <c r="C822" s="77"/>
      <c r="D822" s="111" t="e">
        <f t="shared" ca="1" si="24"/>
        <v>#NUM!</v>
      </c>
      <c r="E822" s="145"/>
      <c r="F822" s="146" t="str">
        <f t="shared" ca="1" si="25"/>
        <v/>
      </c>
      <c r="G822" s="102"/>
      <c r="H822" s="102"/>
      <c r="I822" s="102"/>
      <c r="J822" s="102"/>
      <c r="K822" s="102"/>
      <c r="L822" s="148"/>
    </row>
    <row r="823" spans="2:12" ht="30" customHeight="1" x14ac:dyDescent="0.3">
      <c r="B823" s="78">
        <v>817</v>
      </c>
      <c r="C823" s="77"/>
      <c r="D823" s="111" t="e">
        <f t="shared" ca="1" si="24"/>
        <v>#NUM!</v>
      </c>
      <c r="E823" s="145"/>
      <c r="F823" s="146" t="str">
        <f t="shared" ca="1" si="25"/>
        <v/>
      </c>
      <c r="G823" s="102"/>
      <c r="H823" s="102"/>
      <c r="I823" s="102"/>
      <c r="J823" s="102"/>
      <c r="K823" s="102"/>
      <c r="L823" s="148"/>
    </row>
    <row r="824" spans="2:12" ht="30" customHeight="1" x14ac:dyDescent="0.3">
      <c r="B824" s="78">
        <v>818</v>
      </c>
      <c r="C824" s="77"/>
      <c r="D824" s="111" t="e">
        <f t="shared" ca="1" si="24"/>
        <v>#NUM!</v>
      </c>
      <c r="E824" s="145"/>
      <c r="F824" s="146" t="str">
        <f t="shared" ca="1" si="25"/>
        <v/>
      </c>
      <c r="G824" s="102"/>
      <c r="H824" s="102"/>
      <c r="I824" s="102"/>
      <c r="J824" s="102"/>
      <c r="K824" s="102"/>
      <c r="L824" s="148"/>
    </row>
    <row r="825" spans="2:12" ht="30" customHeight="1" x14ac:dyDescent="0.3">
      <c r="B825" s="78">
        <v>819</v>
      </c>
      <c r="C825" s="77"/>
      <c r="D825" s="111" t="e">
        <f t="shared" ca="1" si="24"/>
        <v>#NUM!</v>
      </c>
      <c r="E825" s="145"/>
      <c r="F825" s="146" t="str">
        <f t="shared" ca="1" si="25"/>
        <v/>
      </c>
      <c r="G825" s="102"/>
      <c r="H825" s="102"/>
      <c r="I825" s="102"/>
      <c r="J825" s="102"/>
      <c r="K825" s="102"/>
      <c r="L825" s="148"/>
    </row>
    <row r="826" spans="2:12" ht="30" customHeight="1" x14ac:dyDescent="0.3">
      <c r="B826" s="78">
        <v>820</v>
      </c>
      <c r="C826" s="77"/>
      <c r="D826" s="111" t="e">
        <f t="shared" ca="1" si="24"/>
        <v>#NUM!</v>
      </c>
      <c r="E826" s="145"/>
      <c r="F826" s="146" t="str">
        <f t="shared" ca="1" si="25"/>
        <v/>
      </c>
      <c r="G826" s="102"/>
      <c r="H826" s="102"/>
      <c r="I826" s="102"/>
      <c r="J826" s="102"/>
      <c r="K826" s="102"/>
      <c r="L826" s="148"/>
    </row>
    <row r="827" spans="2:12" ht="30" customHeight="1" x14ac:dyDescent="0.3">
      <c r="B827" s="78">
        <v>821</v>
      </c>
      <c r="C827" s="77"/>
      <c r="D827" s="111" t="e">
        <f t="shared" ca="1" si="24"/>
        <v>#NUM!</v>
      </c>
      <c r="E827" s="145"/>
      <c r="F827" s="146" t="str">
        <f t="shared" ca="1" si="25"/>
        <v/>
      </c>
      <c r="G827" s="102"/>
      <c r="H827" s="102"/>
      <c r="I827" s="102"/>
      <c r="J827" s="102"/>
      <c r="K827" s="102"/>
      <c r="L827" s="148"/>
    </row>
    <row r="828" spans="2:12" ht="30" customHeight="1" x14ac:dyDescent="0.3">
      <c r="B828" s="78">
        <v>822</v>
      </c>
      <c r="C828" s="77"/>
      <c r="D828" s="111" t="e">
        <f t="shared" ca="1" si="24"/>
        <v>#NUM!</v>
      </c>
      <c r="E828" s="145"/>
      <c r="F828" s="146" t="str">
        <f t="shared" ca="1" si="25"/>
        <v/>
      </c>
      <c r="G828" s="102"/>
      <c r="H828" s="102"/>
      <c r="I828" s="102"/>
      <c r="J828" s="102"/>
      <c r="K828" s="102"/>
      <c r="L828" s="148"/>
    </row>
    <row r="829" spans="2:12" ht="30" customHeight="1" x14ac:dyDescent="0.3">
      <c r="B829" s="78">
        <v>823</v>
      </c>
      <c r="C829" s="77"/>
      <c r="D829" s="111" t="e">
        <f t="shared" ca="1" si="24"/>
        <v>#NUM!</v>
      </c>
      <c r="E829" s="145"/>
      <c r="F829" s="146" t="str">
        <f t="shared" ca="1" si="25"/>
        <v/>
      </c>
      <c r="G829" s="102"/>
      <c r="H829" s="102"/>
      <c r="I829" s="102"/>
      <c r="J829" s="102"/>
      <c r="K829" s="102"/>
      <c r="L829" s="148"/>
    </row>
    <row r="830" spans="2:12" ht="30" customHeight="1" x14ac:dyDescent="0.3">
      <c r="B830" s="78">
        <v>824</v>
      </c>
      <c r="C830" s="77"/>
      <c r="D830" s="111" t="e">
        <f t="shared" ca="1" si="24"/>
        <v>#NUM!</v>
      </c>
      <c r="E830" s="145"/>
      <c r="F830" s="146" t="str">
        <f t="shared" ca="1" si="25"/>
        <v/>
      </c>
      <c r="G830" s="102"/>
      <c r="H830" s="102"/>
      <c r="I830" s="102"/>
      <c r="J830" s="102"/>
      <c r="K830" s="102"/>
      <c r="L830" s="148"/>
    </row>
    <row r="831" spans="2:12" ht="30" customHeight="1" x14ac:dyDescent="0.3">
      <c r="B831" s="78">
        <v>825</v>
      </c>
      <c r="C831" s="77"/>
      <c r="D831" s="111" t="e">
        <f t="shared" ca="1" si="24"/>
        <v>#NUM!</v>
      </c>
      <c r="E831" s="145"/>
      <c r="F831" s="146" t="str">
        <f t="shared" ca="1" si="25"/>
        <v/>
      </c>
      <c r="G831" s="102"/>
      <c r="H831" s="102"/>
      <c r="I831" s="102"/>
      <c r="J831" s="102"/>
      <c r="K831" s="102"/>
      <c r="L831" s="148"/>
    </row>
    <row r="832" spans="2:12" ht="30" customHeight="1" x14ac:dyDescent="0.3">
      <c r="B832" s="78">
        <v>826</v>
      </c>
      <c r="C832" s="77"/>
      <c r="D832" s="111" t="e">
        <f t="shared" ca="1" si="24"/>
        <v>#NUM!</v>
      </c>
      <c r="E832" s="145"/>
      <c r="F832" s="146" t="str">
        <f t="shared" ca="1" si="25"/>
        <v/>
      </c>
      <c r="G832" s="102"/>
      <c r="H832" s="102"/>
      <c r="I832" s="102"/>
      <c r="J832" s="102"/>
      <c r="K832" s="102"/>
      <c r="L832" s="148"/>
    </row>
    <row r="833" spans="2:12" ht="30" customHeight="1" x14ac:dyDescent="0.3">
      <c r="B833" s="78">
        <v>827</v>
      </c>
      <c r="C833" s="77"/>
      <c r="D833" s="111" t="e">
        <f t="shared" ca="1" si="24"/>
        <v>#NUM!</v>
      </c>
      <c r="E833" s="145"/>
      <c r="F833" s="146" t="str">
        <f t="shared" ca="1" si="25"/>
        <v/>
      </c>
      <c r="G833" s="102"/>
      <c r="H833" s="102"/>
      <c r="I833" s="102"/>
      <c r="J833" s="102"/>
      <c r="K833" s="102"/>
      <c r="L833" s="148"/>
    </row>
    <row r="834" spans="2:12" ht="30" customHeight="1" x14ac:dyDescent="0.3">
      <c r="B834" s="78">
        <v>828</v>
      </c>
      <c r="C834" s="77"/>
      <c r="D834" s="111" t="e">
        <f t="shared" ca="1" si="24"/>
        <v>#NUM!</v>
      </c>
      <c r="E834" s="145"/>
      <c r="F834" s="146" t="str">
        <f t="shared" ca="1" si="25"/>
        <v/>
      </c>
      <c r="G834" s="102"/>
      <c r="H834" s="102"/>
      <c r="I834" s="102"/>
      <c r="J834" s="102"/>
      <c r="K834" s="102"/>
      <c r="L834" s="148"/>
    </row>
    <row r="835" spans="2:12" ht="30" customHeight="1" x14ac:dyDescent="0.3">
      <c r="B835" s="78">
        <v>829</v>
      </c>
      <c r="C835" s="77"/>
      <c r="D835" s="111" t="e">
        <f t="shared" ca="1" si="24"/>
        <v>#NUM!</v>
      </c>
      <c r="E835" s="145"/>
      <c r="F835" s="146" t="str">
        <f t="shared" ca="1" si="25"/>
        <v/>
      </c>
      <c r="G835" s="102"/>
      <c r="H835" s="102"/>
      <c r="I835" s="102"/>
      <c r="J835" s="102"/>
      <c r="K835" s="102"/>
      <c r="L835" s="148"/>
    </row>
    <row r="836" spans="2:12" ht="30" customHeight="1" x14ac:dyDescent="0.3">
      <c r="B836" s="78">
        <v>830</v>
      </c>
      <c r="C836" s="77"/>
      <c r="D836" s="111" t="e">
        <f t="shared" ca="1" si="24"/>
        <v>#NUM!</v>
      </c>
      <c r="E836" s="145"/>
      <c r="F836" s="146" t="str">
        <f t="shared" ca="1" si="25"/>
        <v/>
      </c>
      <c r="G836" s="102"/>
      <c r="H836" s="102"/>
      <c r="I836" s="102"/>
      <c r="J836" s="102"/>
      <c r="K836" s="102"/>
      <c r="L836" s="148"/>
    </row>
    <row r="837" spans="2:12" ht="30" customHeight="1" x14ac:dyDescent="0.3">
      <c r="B837" s="78">
        <v>831</v>
      </c>
      <c r="C837" s="77"/>
      <c r="D837" s="111" t="e">
        <f t="shared" ca="1" si="24"/>
        <v>#NUM!</v>
      </c>
      <c r="E837" s="145"/>
      <c r="F837" s="146" t="str">
        <f t="shared" ca="1" si="25"/>
        <v/>
      </c>
      <c r="G837" s="102"/>
      <c r="H837" s="102"/>
      <c r="I837" s="102"/>
      <c r="J837" s="102"/>
      <c r="K837" s="102"/>
      <c r="L837" s="148"/>
    </row>
    <row r="838" spans="2:12" ht="30" customHeight="1" x14ac:dyDescent="0.3">
      <c r="B838" s="78">
        <v>832</v>
      </c>
      <c r="C838" s="77"/>
      <c r="D838" s="111" t="e">
        <f t="shared" ca="1" si="24"/>
        <v>#NUM!</v>
      </c>
      <c r="E838" s="145"/>
      <c r="F838" s="146" t="str">
        <f t="shared" ca="1" si="25"/>
        <v/>
      </c>
      <c r="G838" s="102"/>
      <c r="H838" s="102"/>
      <c r="I838" s="102"/>
      <c r="J838" s="102"/>
      <c r="K838" s="102"/>
      <c r="L838" s="148"/>
    </row>
    <row r="839" spans="2:12" ht="30" customHeight="1" x14ac:dyDescent="0.3">
      <c r="B839" s="78">
        <v>833</v>
      </c>
      <c r="C839" s="77"/>
      <c r="D839" s="111" t="e">
        <f t="shared" ref="D839:D902" ca="1" si="26">DATEDIF(TODAY(),C839,"D")</f>
        <v>#NUM!</v>
      </c>
      <c r="E839" s="145"/>
      <c r="F839" s="146" t="str">
        <f t="shared" ref="F839:F902" ca="1" si="27">IF(C839&lt;&gt;"",IF(C839&gt;=TODAY(),IF(C839=TODAY(),"É hoje!",CONCATENATE(D839,IF(D839=1," dia"," dias"))),"-"),"")</f>
        <v/>
      </c>
      <c r="G839" s="102"/>
      <c r="H839" s="102"/>
      <c r="I839" s="102"/>
      <c r="J839" s="102"/>
      <c r="K839" s="102"/>
      <c r="L839" s="148"/>
    </row>
    <row r="840" spans="2:12" ht="30" customHeight="1" x14ac:dyDescent="0.3">
      <c r="B840" s="78">
        <v>834</v>
      </c>
      <c r="C840" s="77"/>
      <c r="D840" s="111" t="e">
        <f t="shared" ca="1" si="26"/>
        <v>#NUM!</v>
      </c>
      <c r="E840" s="145"/>
      <c r="F840" s="146" t="str">
        <f t="shared" ca="1" si="27"/>
        <v/>
      </c>
      <c r="G840" s="102"/>
      <c r="H840" s="102"/>
      <c r="I840" s="102"/>
      <c r="J840" s="102"/>
      <c r="K840" s="102"/>
      <c r="L840" s="148"/>
    </row>
    <row r="841" spans="2:12" ht="30" customHeight="1" x14ac:dyDescent="0.3">
      <c r="B841" s="78">
        <v>835</v>
      </c>
      <c r="C841" s="77"/>
      <c r="D841" s="111" t="e">
        <f t="shared" ca="1" si="26"/>
        <v>#NUM!</v>
      </c>
      <c r="E841" s="145"/>
      <c r="F841" s="146" t="str">
        <f t="shared" ca="1" si="27"/>
        <v/>
      </c>
      <c r="G841" s="102"/>
      <c r="H841" s="102"/>
      <c r="I841" s="102"/>
      <c r="J841" s="102"/>
      <c r="K841" s="102"/>
      <c r="L841" s="148"/>
    </row>
    <row r="842" spans="2:12" ht="30" customHeight="1" x14ac:dyDescent="0.3">
      <c r="B842" s="78">
        <v>836</v>
      </c>
      <c r="C842" s="77"/>
      <c r="D842" s="111" t="e">
        <f t="shared" ca="1" si="26"/>
        <v>#NUM!</v>
      </c>
      <c r="E842" s="145"/>
      <c r="F842" s="146" t="str">
        <f t="shared" ca="1" si="27"/>
        <v/>
      </c>
      <c r="G842" s="102"/>
      <c r="H842" s="102"/>
      <c r="I842" s="102"/>
      <c r="J842" s="102"/>
      <c r="K842" s="102"/>
      <c r="L842" s="148"/>
    </row>
    <row r="843" spans="2:12" ht="30" customHeight="1" x14ac:dyDescent="0.3">
      <c r="B843" s="78">
        <v>837</v>
      </c>
      <c r="C843" s="77"/>
      <c r="D843" s="111" t="e">
        <f t="shared" ca="1" si="26"/>
        <v>#NUM!</v>
      </c>
      <c r="E843" s="145"/>
      <c r="F843" s="146" t="str">
        <f t="shared" ca="1" si="27"/>
        <v/>
      </c>
      <c r="G843" s="102"/>
      <c r="H843" s="102"/>
      <c r="I843" s="102"/>
      <c r="J843" s="102"/>
      <c r="K843" s="102"/>
      <c r="L843" s="148"/>
    </row>
    <row r="844" spans="2:12" ht="30" customHeight="1" x14ac:dyDescent="0.3">
      <c r="B844" s="78">
        <v>838</v>
      </c>
      <c r="C844" s="77"/>
      <c r="D844" s="111" t="e">
        <f t="shared" ca="1" si="26"/>
        <v>#NUM!</v>
      </c>
      <c r="E844" s="145"/>
      <c r="F844" s="146" t="str">
        <f t="shared" ca="1" si="27"/>
        <v/>
      </c>
      <c r="G844" s="102"/>
      <c r="H844" s="102"/>
      <c r="I844" s="102"/>
      <c r="J844" s="102"/>
      <c r="K844" s="102"/>
      <c r="L844" s="148"/>
    </row>
    <row r="845" spans="2:12" ht="30" customHeight="1" x14ac:dyDescent="0.3">
      <c r="B845" s="78">
        <v>839</v>
      </c>
      <c r="C845" s="77"/>
      <c r="D845" s="111" t="e">
        <f t="shared" ca="1" si="26"/>
        <v>#NUM!</v>
      </c>
      <c r="E845" s="145"/>
      <c r="F845" s="146" t="str">
        <f t="shared" ca="1" si="27"/>
        <v/>
      </c>
      <c r="G845" s="102"/>
      <c r="H845" s="102"/>
      <c r="I845" s="102"/>
      <c r="J845" s="102"/>
      <c r="K845" s="102"/>
      <c r="L845" s="148"/>
    </row>
    <row r="846" spans="2:12" ht="30" customHeight="1" x14ac:dyDescent="0.3">
      <c r="B846" s="78">
        <v>840</v>
      </c>
      <c r="C846" s="77"/>
      <c r="D846" s="111" t="e">
        <f t="shared" ca="1" si="26"/>
        <v>#NUM!</v>
      </c>
      <c r="E846" s="145"/>
      <c r="F846" s="146" t="str">
        <f t="shared" ca="1" si="27"/>
        <v/>
      </c>
      <c r="G846" s="102"/>
      <c r="H846" s="102"/>
      <c r="I846" s="102"/>
      <c r="J846" s="102"/>
      <c r="K846" s="102"/>
      <c r="L846" s="148"/>
    </row>
    <row r="847" spans="2:12" ht="30" customHeight="1" x14ac:dyDescent="0.3">
      <c r="B847" s="78">
        <v>841</v>
      </c>
      <c r="C847" s="77"/>
      <c r="D847" s="111" t="e">
        <f t="shared" ca="1" si="26"/>
        <v>#NUM!</v>
      </c>
      <c r="E847" s="145"/>
      <c r="F847" s="146" t="str">
        <f t="shared" ca="1" si="27"/>
        <v/>
      </c>
      <c r="G847" s="102"/>
      <c r="H847" s="102"/>
      <c r="I847" s="102"/>
      <c r="J847" s="102"/>
      <c r="K847" s="102"/>
      <c r="L847" s="148"/>
    </row>
    <row r="848" spans="2:12" ht="30" customHeight="1" x14ac:dyDescent="0.3">
      <c r="B848" s="78">
        <v>842</v>
      </c>
      <c r="C848" s="77"/>
      <c r="D848" s="111" t="e">
        <f t="shared" ca="1" si="26"/>
        <v>#NUM!</v>
      </c>
      <c r="E848" s="145"/>
      <c r="F848" s="146" t="str">
        <f t="shared" ca="1" si="27"/>
        <v/>
      </c>
      <c r="G848" s="102"/>
      <c r="H848" s="102"/>
      <c r="I848" s="102"/>
      <c r="J848" s="102"/>
      <c r="K848" s="102"/>
      <c r="L848" s="148"/>
    </row>
    <row r="849" spans="2:12" ht="30" customHeight="1" x14ac:dyDescent="0.3">
      <c r="B849" s="78">
        <v>843</v>
      </c>
      <c r="C849" s="77"/>
      <c r="D849" s="111" t="e">
        <f t="shared" ca="1" si="26"/>
        <v>#NUM!</v>
      </c>
      <c r="E849" s="145"/>
      <c r="F849" s="146" t="str">
        <f t="shared" ca="1" si="27"/>
        <v/>
      </c>
      <c r="G849" s="102"/>
      <c r="H849" s="102"/>
      <c r="I849" s="102"/>
      <c r="J849" s="102"/>
      <c r="K849" s="102"/>
      <c r="L849" s="148"/>
    </row>
    <row r="850" spans="2:12" ht="30" customHeight="1" x14ac:dyDescent="0.3">
      <c r="B850" s="78">
        <v>844</v>
      </c>
      <c r="C850" s="77"/>
      <c r="D850" s="111" t="e">
        <f t="shared" ca="1" si="26"/>
        <v>#NUM!</v>
      </c>
      <c r="E850" s="145"/>
      <c r="F850" s="146" t="str">
        <f t="shared" ca="1" si="27"/>
        <v/>
      </c>
      <c r="G850" s="102"/>
      <c r="H850" s="102"/>
      <c r="I850" s="102"/>
      <c r="J850" s="102"/>
      <c r="K850" s="102"/>
      <c r="L850" s="148"/>
    </row>
    <row r="851" spans="2:12" ht="30" customHeight="1" x14ac:dyDescent="0.3">
      <c r="B851" s="78">
        <v>845</v>
      </c>
      <c r="C851" s="77"/>
      <c r="D851" s="111" t="e">
        <f t="shared" ca="1" si="26"/>
        <v>#NUM!</v>
      </c>
      <c r="E851" s="145"/>
      <c r="F851" s="146" t="str">
        <f t="shared" ca="1" si="27"/>
        <v/>
      </c>
      <c r="G851" s="102"/>
      <c r="H851" s="102"/>
      <c r="I851" s="102"/>
      <c r="J851" s="102"/>
      <c r="K851" s="102"/>
      <c r="L851" s="148"/>
    </row>
    <row r="852" spans="2:12" ht="30" customHeight="1" x14ac:dyDescent="0.3">
      <c r="B852" s="78">
        <v>846</v>
      </c>
      <c r="C852" s="77"/>
      <c r="D852" s="111" t="e">
        <f t="shared" ca="1" si="26"/>
        <v>#NUM!</v>
      </c>
      <c r="E852" s="145"/>
      <c r="F852" s="146" t="str">
        <f t="shared" ca="1" si="27"/>
        <v/>
      </c>
      <c r="G852" s="102"/>
      <c r="H852" s="102"/>
      <c r="I852" s="102"/>
      <c r="J852" s="102"/>
      <c r="K852" s="102"/>
      <c r="L852" s="148"/>
    </row>
    <row r="853" spans="2:12" ht="30" customHeight="1" x14ac:dyDescent="0.3">
      <c r="B853" s="78">
        <v>847</v>
      </c>
      <c r="C853" s="77"/>
      <c r="D853" s="111" t="e">
        <f t="shared" ca="1" si="26"/>
        <v>#NUM!</v>
      </c>
      <c r="E853" s="145"/>
      <c r="F853" s="146" t="str">
        <f t="shared" ca="1" si="27"/>
        <v/>
      </c>
      <c r="G853" s="102"/>
      <c r="H853" s="102"/>
      <c r="I853" s="102"/>
      <c r="J853" s="102"/>
      <c r="K853" s="102"/>
      <c r="L853" s="148"/>
    </row>
    <row r="854" spans="2:12" ht="30" customHeight="1" x14ac:dyDescent="0.3">
      <c r="B854" s="78">
        <v>848</v>
      </c>
      <c r="C854" s="77"/>
      <c r="D854" s="111" t="e">
        <f t="shared" ca="1" si="26"/>
        <v>#NUM!</v>
      </c>
      <c r="E854" s="145"/>
      <c r="F854" s="146" t="str">
        <f t="shared" ca="1" si="27"/>
        <v/>
      </c>
      <c r="G854" s="102"/>
      <c r="H854" s="102"/>
      <c r="I854" s="102"/>
      <c r="J854" s="102"/>
      <c r="K854" s="102"/>
      <c r="L854" s="148"/>
    </row>
    <row r="855" spans="2:12" ht="30" customHeight="1" x14ac:dyDescent="0.3">
      <c r="B855" s="78">
        <v>849</v>
      </c>
      <c r="C855" s="77"/>
      <c r="D855" s="111" t="e">
        <f t="shared" ca="1" si="26"/>
        <v>#NUM!</v>
      </c>
      <c r="E855" s="145"/>
      <c r="F855" s="146" t="str">
        <f t="shared" ca="1" si="27"/>
        <v/>
      </c>
      <c r="G855" s="102"/>
      <c r="H855" s="102"/>
      <c r="I855" s="102"/>
      <c r="J855" s="102"/>
      <c r="K855" s="102"/>
      <c r="L855" s="148"/>
    </row>
    <row r="856" spans="2:12" ht="30" customHeight="1" x14ac:dyDescent="0.3">
      <c r="B856" s="78">
        <v>850</v>
      </c>
      <c r="C856" s="77"/>
      <c r="D856" s="111" t="e">
        <f t="shared" ca="1" si="26"/>
        <v>#NUM!</v>
      </c>
      <c r="E856" s="145"/>
      <c r="F856" s="146" t="str">
        <f t="shared" ca="1" si="27"/>
        <v/>
      </c>
      <c r="G856" s="102"/>
      <c r="H856" s="102"/>
      <c r="I856" s="102"/>
      <c r="J856" s="102"/>
      <c r="K856" s="102"/>
      <c r="L856" s="148"/>
    </row>
    <row r="857" spans="2:12" ht="30" customHeight="1" x14ac:dyDescent="0.3">
      <c r="B857" s="78">
        <v>851</v>
      </c>
      <c r="C857" s="77"/>
      <c r="D857" s="111" t="e">
        <f t="shared" ca="1" si="26"/>
        <v>#NUM!</v>
      </c>
      <c r="E857" s="145"/>
      <c r="F857" s="146" t="str">
        <f t="shared" ca="1" si="27"/>
        <v/>
      </c>
      <c r="G857" s="102"/>
      <c r="H857" s="102"/>
      <c r="I857" s="102"/>
      <c r="J857" s="102"/>
      <c r="K857" s="102"/>
      <c r="L857" s="148"/>
    </row>
    <row r="858" spans="2:12" ht="30" customHeight="1" x14ac:dyDescent="0.3">
      <c r="B858" s="78">
        <v>852</v>
      </c>
      <c r="C858" s="77"/>
      <c r="D858" s="111" t="e">
        <f t="shared" ca="1" si="26"/>
        <v>#NUM!</v>
      </c>
      <c r="E858" s="145"/>
      <c r="F858" s="146" t="str">
        <f t="shared" ca="1" si="27"/>
        <v/>
      </c>
      <c r="G858" s="102"/>
      <c r="H858" s="102"/>
      <c r="I858" s="102"/>
      <c r="J858" s="102"/>
      <c r="K858" s="102"/>
      <c r="L858" s="148"/>
    </row>
    <row r="859" spans="2:12" ht="30" customHeight="1" x14ac:dyDescent="0.3">
      <c r="B859" s="78">
        <v>853</v>
      </c>
      <c r="C859" s="77"/>
      <c r="D859" s="111" t="e">
        <f t="shared" ca="1" si="26"/>
        <v>#NUM!</v>
      </c>
      <c r="E859" s="145"/>
      <c r="F859" s="146" t="str">
        <f t="shared" ca="1" si="27"/>
        <v/>
      </c>
      <c r="G859" s="102"/>
      <c r="H859" s="102"/>
      <c r="I859" s="102"/>
      <c r="J859" s="102"/>
      <c r="K859" s="102"/>
      <c r="L859" s="148"/>
    </row>
    <row r="860" spans="2:12" ht="30" customHeight="1" x14ac:dyDescent="0.3">
      <c r="B860" s="78">
        <v>854</v>
      </c>
      <c r="C860" s="77"/>
      <c r="D860" s="111" t="e">
        <f t="shared" ca="1" si="26"/>
        <v>#NUM!</v>
      </c>
      <c r="E860" s="145"/>
      <c r="F860" s="146" t="str">
        <f t="shared" ca="1" si="27"/>
        <v/>
      </c>
      <c r="G860" s="102"/>
      <c r="H860" s="102"/>
      <c r="I860" s="102"/>
      <c r="J860" s="102"/>
      <c r="K860" s="102"/>
      <c r="L860" s="148"/>
    </row>
    <row r="861" spans="2:12" ht="30" customHeight="1" x14ac:dyDescent="0.3">
      <c r="B861" s="78">
        <v>855</v>
      </c>
      <c r="C861" s="77"/>
      <c r="D861" s="111" t="e">
        <f t="shared" ca="1" si="26"/>
        <v>#NUM!</v>
      </c>
      <c r="E861" s="145"/>
      <c r="F861" s="146" t="str">
        <f t="shared" ca="1" si="27"/>
        <v/>
      </c>
      <c r="G861" s="102"/>
      <c r="H861" s="102"/>
      <c r="I861" s="102"/>
      <c r="J861" s="102"/>
      <c r="K861" s="102"/>
      <c r="L861" s="148"/>
    </row>
    <row r="862" spans="2:12" ht="30" customHeight="1" x14ac:dyDescent="0.3">
      <c r="B862" s="78">
        <v>856</v>
      </c>
      <c r="C862" s="77"/>
      <c r="D862" s="111" t="e">
        <f t="shared" ca="1" si="26"/>
        <v>#NUM!</v>
      </c>
      <c r="E862" s="145"/>
      <c r="F862" s="146" t="str">
        <f t="shared" ca="1" si="27"/>
        <v/>
      </c>
      <c r="G862" s="102"/>
      <c r="H862" s="102"/>
      <c r="I862" s="102"/>
      <c r="J862" s="102"/>
      <c r="K862" s="102"/>
      <c r="L862" s="148"/>
    </row>
    <row r="863" spans="2:12" ht="30" customHeight="1" x14ac:dyDescent="0.3">
      <c r="B863" s="78">
        <v>857</v>
      </c>
      <c r="C863" s="77"/>
      <c r="D863" s="111" t="e">
        <f t="shared" ca="1" si="26"/>
        <v>#NUM!</v>
      </c>
      <c r="E863" s="145"/>
      <c r="F863" s="146" t="str">
        <f t="shared" ca="1" si="27"/>
        <v/>
      </c>
      <c r="G863" s="102"/>
      <c r="H863" s="102"/>
      <c r="I863" s="102"/>
      <c r="J863" s="102"/>
      <c r="K863" s="102"/>
      <c r="L863" s="148"/>
    </row>
    <row r="864" spans="2:12" ht="30" customHeight="1" x14ac:dyDescent="0.3">
      <c r="B864" s="78">
        <v>858</v>
      </c>
      <c r="C864" s="77"/>
      <c r="D864" s="111" t="e">
        <f t="shared" ca="1" si="26"/>
        <v>#NUM!</v>
      </c>
      <c r="E864" s="145"/>
      <c r="F864" s="146" t="str">
        <f t="shared" ca="1" si="27"/>
        <v/>
      </c>
      <c r="G864" s="102"/>
      <c r="H864" s="102"/>
      <c r="I864" s="102"/>
      <c r="J864" s="102"/>
      <c r="K864" s="102"/>
      <c r="L864" s="148"/>
    </row>
    <row r="865" spans="2:12" ht="30" customHeight="1" x14ac:dyDescent="0.3">
      <c r="B865" s="78">
        <v>859</v>
      </c>
      <c r="C865" s="77"/>
      <c r="D865" s="111" t="e">
        <f t="shared" ca="1" si="26"/>
        <v>#NUM!</v>
      </c>
      <c r="E865" s="145"/>
      <c r="F865" s="146" t="str">
        <f t="shared" ca="1" si="27"/>
        <v/>
      </c>
      <c r="G865" s="102"/>
      <c r="H865" s="102"/>
      <c r="I865" s="102"/>
      <c r="J865" s="102"/>
      <c r="K865" s="102"/>
      <c r="L865" s="148"/>
    </row>
    <row r="866" spans="2:12" ht="30" customHeight="1" x14ac:dyDescent="0.3">
      <c r="B866" s="78">
        <v>860</v>
      </c>
      <c r="C866" s="77"/>
      <c r="D866" s="111" t="e">
        <f t="shared" ca="1" si="26"/>
        <v>#NUM!</v>
      </c>
      <c r="E866" s="145"/>
      <c r="F866" s="146" t="str">
        <f t="shared" ca="1" si="27"/>
        <v/>
      </c>
      <c r="G866" s="102"/>
      <c r="H866" s="102"/>
      <c r="I866" s="102"/>
      <c r="J866" s="102"/>
      <c r="K866" s="102"/>
      <c r="L866" s="148"/>
    </row>
    <row r="867" spans="2:12" ht="30" customHeight="1" x14ac:dyDescent="0.3">
      <c r="B867" s="78">
        <v>861</v>
      </c>
      <c r="C867" s="77"/>
      <c r="D867" s="111" t="e">
        <f t="shared" ca="1" si="26"/>
        <v>#NUM!</v>
      </c>
      <c r="E867" s="145"/>
      <c r="F867" s="146" t="str">
        <f t="shared" ca="1" si="27"/>
        <v/>
      </c>
      <c r="G867" s="102"/>
      <c r="H867" s="102"/>
      <c r="I867" s="102"/>
      <c r="J867" s="102"/>
      <c r="K867" s="102"/>
      <c r="L867" s="148"/>
    </row>
    <row r="868" spans="2:12" ht="30" customHeight="1" x14ac:dyDescent="0.3">
      <c r="B868" s="78">
        <v>862</v>
      </c>
      <c r="C868" s="77"/>
      <c r="D868" s="111" t="e">
        <f t="shared" ca="1" si="26"/>
        <v>#NUM!</v>
      </c>
      <c r="E868" s="145"/>
      <c r="F868" s="146" t="str">
        <f t="shared" ca="1" si="27"/>
        <v/>
      </c>
      <c r="G868" s="102"/>
      <c r="H868" s="102"/>
      <c r="I868" s="102"/>
      <c r="J868" s="102"/>
      <c r="K868" s="102"/>
      <c r="L868" s="148"/>
    </row>
    <row r="869" spans="2:12" ht="30" customHeight="1" x14ac:dyDescent="0.3">
      <c r="B869" s="78">
        <v>863</v>
      </c>
      <c r="C869" s="77"/>
      <c r="D869" s="111" t="e">
        <f t="shared" ca="1" si="26"/>
        <v>#NUM!</v>
      </c>
      <c r="E869" s="145"/>
      <c r="F869" s="146" t="str">
        <f t="shared" ca="1" si="27"/>
        <v/>
      </c>
      <c r="G869" s="102"/>
      <c r="H869" s="102"/>
      <c r="I869" s="102"/>
      <c r="J869" s="102"/>
      <c r="K869" s="102"/>
      <c r="L869" s="148"/>
    </row>
    <row r="870" spans="2:12" ht="30" customHeight="1" x14ac:dyDescent="0.3">
      <c r="B870" s="78">
        <v>864</v>
      </c>
      <c r="C870" s="77"/>
      <c r="D870" s="111" t="e">
        <f t="shared" ca="1" si="26"/>
        <v>#NUM!</v>
      </c>
      <c r="E870" s="145"/>
      <c r="F870" s="146" t="str">
        <f t="shared" ca="1" si="27"/>
        <v/>
      </c>
      <c r="G870" s="102"/>
      <c r="H870" s="102"/>
      <c r="I870" s="102"/>
      <c r="J870" s="102"/>
      <c r="K870" s="102"/>
      <c r="L870" s="148"/>
    </row>
    <row r="871" spans="2:12" ht="30" customHeight="1" x14ac:dyDescent="0.3">
      <c r="B871" s="78">
        <v>865</v>
      </c>
      <c r="C871" s="77"/>
      <c r="D871" s="111" t="e">
        <f t="shared" ca="1" si="26"/>
        <v>#NUM!</v>
      </c>
      <c r="E871" s="145"/>
      <c r="F871" s="146" t="str">
        <f t="shared" ca="1" si="27"/>
        <v/>
      </c>
      <c r="G871" s="102"/>
      <c r="H871" s="102"/>
      <c r="I871" s="102"/>
      <c r="J871" s="102"/>
      <c r="K871" s="102"/>
      <c r="L871" s="148"/>
    </row>
    <row r="872" spans="2:12" ht="30" customHeight="1" x14ac:dyDescent="0.3">
      <c r="B872" s="78">
        <v>866</v>
      </c>
      <c r="C872" s="77"/>
      <c r="D872" s="111" t="e">
        <f t="shared" ca="1" si="26"/>
        <v>#NUM!</v>
      </c>
      <c r="E872" s="145"/>
      <c r="F872" s="146" t="str">
        <f t="shared" ca="1" si="27"/>
        <v/>
      </c>
      <c r="G872" s="102"/>
      <c r="H872" s="102"/>
      <c r="I872" s="102"/>
      <c r="J872" s="102"/>
      <c r="K872" s="102"/>
      <c r="L872" s="148"/>
    </row>
    <row r="873" spans="2:12" ht="30" customHeight="1" x14ac:dyDescent="0.3">
      <c r="B873" s="78">
        <v>867</v>
      </c>
      <c r="C873" s="77"/>
      <c r="D873" s="111" t="e">
        <f t="shared" ca="1" si="26"/>
        <v>#NUM!</v>
      </c>
      <c r="E873" s="145"/>
      <c r="F873" s="146" t="str">
        <f t="shared" ca="1" si="27"/>
        <v/>
      </c>
      <c r="G873" s="102"/>
      <c r="H873" s="102"/>
      <c r="I873" s="102"/>
      <c r="J873" s="102"/>
      <c r="K873" s="102"/>
      <c r="L873" s="148"/>
    </row>
    <row r="874" spans="2:12" ht="30" customHeight="1" x14ac:dyDescent="0.3">
      <c r="B874" s="78">
        <v>868</v>
      </c>
      <c r="C874" s="77"/>
      <c r="D874" s="111" t="e">
        <f t="shared" ca="1" si="26"/>
        <v>#NUM!</v>
      </c>
      <c r="E874" s="145"/>
      <c r="F874" s="146" t="str">
        <f t="shared" ca="1" si="27"/>
        <v/>
      </c>
      <c r="G874" s="102"/>
      <c r="H874" s="102"/>
      <c r="I874" s="102"/>
      <c r="J874" s="102"/>
      <c r="K874" s="102"/>
      <c r="L874" s="148"/>
    </row>
    <row r="875" spans="2:12" ht="30" customHeight="1" x14ac:dyDescent="0.3">
      <c r="B875" s="78">
        <v>869</v>
      </c>
      <c r="C875" s="77"/>
      <c r="D875" s="111" t="e">
        <f t="shared" ca="1" si="26"/>
        <v>#NUM!</v>
      </c>
      <c r="E875" s="145"/>
      <c r="F875" s="146" t="str">
        <f t="shared" ca="1" si="27"/>
        <v/>
      </c>
      <c r="G875" s="102"/>
      <c r="H875" s="102"/>
      <c r="I875" s="102"/>
      <c r="J875" s="102"/>
      <c r="K875" s="102"/>
      <c r="L875" s="148"/>
    </row>
    <row r="876" spans="2:12" ht="30" customHeight="1" x14ac:dyDescent="0.3">
      <c r="B876" s="78">
        <v>870</v>
      </c>
      <c r="C876" s="77"/>
      <c r="D876" s="111" t="e">
        <f t="shared" ca="1" si="26"/>
        <v>#NUM!</v>
      </c>
      <c r="E876" s="145"/>
      <c r="F876" s="146" t="str">
        <f t="shared" ca="1" si="27"/>
        <v/>
      </c>
      <c r="G876" s="102"/>
      <c r="H876" s="102"/>
      <c r="I876" s="102"/>
      <c r="J876" s="102"/>
      <c r="K876" s="102"/>
      <c r="L876" s="148"/>
    </row>
    <row r="877" spans="2:12" ht="30" customHeight="1" x14ac:dyDescent="0.3">
      <c r="B877" s="78">
        <v>871</v>
      </c>
      <c r="C877" s="77"/>
      <c r="D877" s="111" t="e">
        <f t="shared" ca="1" si="26"/>
        <v>#NUM!</v>
      </c>
      <c r="E877" s="145"/>
      <c r="F877" s="146" t="str">
        <f t="shared" ca="1" si="27"/>
        <v/>
      </c>
      <c r="G877" s="102"/>
      <c r="H877" s="102"/>
      <c r="I877" s="102"/>
      <c r="J877" s="102"/>
      <c r="K877" s="102"/>
      <c r="L877" s="148"/>
    </row>
    <row r="878" spans="2:12" ht="30" customHeight="1" x14ac:dyDescent="0.3">
      <c r="B878" s="78">
        <v>872</v>
      </c>
      <c r="C878" s="77"/>
      <c r="D878" s="111" t="e">
        <f t="shared" ca="1" si="26"/>
        <v>#NUM!</v>
      </c>
      <c r="E878" s="145"/>
      <c r="F878" s="146" t="str">
        <f t="shared" ca="1" si="27"/>
        <v/>
      </c>
      <c r="G878" s="102"/>
      <c r="H878" s="102"/>
      <c r="I878" s="102"/>
      <c r="J878" s="102"/>
      <c r="K878" s="102"/>
      <c r="L878" s="148"/>
    </row>
    <row r="879" spans="2:12" ht="30" customHeight="1" x14ac:dyDescent="0.3">
      <c r="B879" s="78">
        <v>873</v>
      </c>
      <c r="C879" s="77"/>
      <c r="D879" s="111" t="e">
        <f t="shared" ca="1" si="26"/>
        <v>#NUM!</v>
      </c>
      <c r="E879" s="145"/>
      <c r="F879" s="146" t="str">
        <f t="shared" ca="1" si="27"/>
        <v/>
      </c>
      <c r="G879" s="102"/>
      <c r="H879" s="102"/>
      <c r="I879" s="102"/>
      <c r="J879" s="102"/>
      <c r="K879" s="102"/>
      <c r="L879" s="148"/>
    </row>
    <row r="880" spans="2:12" ht="30" customHeight="1" x14ac:dyDescent="0.3">
      <c r="B880" s="78">
        <v>874</v>
      </c>
      <c r="C880" s="77"/>
      <c r="D880" s="111" t="e">
        <f t="shared" ca="1" si="26"/>
        <v>#NUM!</v>
      </c>
      <c r="E880" s="145"/>
      <c r="F880" s="146" t="str">
        <f t="shared" ca="1" si="27"/>
        <v/>
      </c>
      <c r="G880" s="102"/>
      <c r="H880" s="102"/>
      <c r="I880" s="102"/>
      <c r="J880" s="102"/>
      <c r="K880" s="102"/>
      <c r="L880" s="148"/>
    </row>
    <row r="881" spans="2:12" ht="30" customHeight="1" x14ac:dyDescent="0.3">
      <c r="B881" s="78">
        <v>875</v>
      </c>
      <c r="C881" s="77"/>
      <c r="D881" s="111" t="e">
        <f t="shared" ca="1" si="26"/>
        <v>#NUM!</v>
      </c>
      <c r="E881" s="145"/>
      <c r="F881" s="146" t="str">
        <f t="shared" ca="1" si="27"/>
        <v/>
      </c>
      <c r="G881" s="102"/>
      <c r="H881" s="102"/>
      <c r="I881" s="102"/>
      <c r="J881" s="102"/>
      <c r="K881" s="102"/>
      <c r="L881" s="148"/>
    </row>
    <row r="882" spans="2:12" ht="30" customHeight="1" x14ac:dyDescent="0.3">
      <c r="B882" s="78">
        <v>876</v>
      </c>
      <c r="C882" s="77"/>
      <c r="D882" s="111" t="e">
        <f t="shared" ca="1" si="26"/>
        <v>#NUM!</v>
      </c>
      <c r="E882" s="145"/>
      <c r="F882" s="146" t="str">
        <f t="shared" ca="1" si="27"/>
        <v/>
      </c>
      <c r="G882" s="102"/>
      <c r="H882" s="102"/>
      <c r="I882" s="102"/>
      <c r="J882" s="102"/>
      <c r="K882" s="102"/>
      <c r="L882" s="148"/>
    </row>
    <row r="883" spans="2:12" ht="30" customHeight="1" x14ac:dyDescent="0.3">
      <c r="B883" s="78">
        <v>877</v>
      </c>
      <c r="C883" s="77"/>
      <c r="D883" s="111" t="e">
        <f t="shared" ca="1" si="26"/>
        <v>#NUM!</v>
      </c>
      <c r="E883" s="145"/>
      <c r="F883" s="146" t="str">
        <f t="shared" ca="1" si="27"/>
        <v/>
      </c>
      <c r="G883" s="102"/>
      <c r="H883" s="102"/>
      <c r="I883" s="102"/>
      <c r="J883" s="102"/>
      <c r="K883" s="102"/>
      <c r="L883" s="148"/>
    </row>
    <row r="884" spans="2:12" ht="30" customHeight="1" x14ac:dyDescent="0.3">
      <c r="B884" s="78">
        <v>878</v>
      </c>
      <c r="C884" s="77"/>
      <c r="D884" s="111" t="e">
        <f t="shared" ca="1" si="26"/>
        <v>#NUM!</v>
      </c>
      <c r="E884" s="145"/>
      <c r="F884" s="146" t="str">
        <f t="shared" ca="1" si="27"/>
        <v/>
      </c>
      <c r="G884" s="102"/>
      <c r="H884" s="102"/>
      <c r="I884" s="102"/>
      <c r="J884" s="102"/>
      <c r="K884" s="102"/>
      <c r="L884" s="148"/>
    </row>
    <row r="885" spans="2:12" ht="30" customHeight="1" x14ac:dyDescent="0.3">
      <c r="B885" s="78">
        <v>879</v>
      </c>
      <c r="C885" s="77"/>
      <c r="D885" s="111" t="e">
        <f t="shared" ca="1" si="26"/>
        <v>#NUM!</v>
      </c>
      <c r="E885" s="145"/>
      <c r="F885" s="146" t="str">
        <f t="shared" ca="1" si="27"/>
        <v/>
      </c>
      <c r="G885" s="102"/>
      <c r="H885" s="102"/>
      <c r="I885" s="102"/>
      <c r="J885" s="102"/>
      <c r="K885" s="102"/>
      <c r="L885" s="148"/>
    </row>
    <row r="886" spans="2:12" ht="30" customHeight="1" x14ac:dyDescent="0.3">
      <c r="B886" s="78">
        <v>880</v>
      </c>
      <c r="C886" s="77"/>
      <c r="D886" s="111" t="e">
        <f t="shared" ca="1" si="26"/>
        <v>#NUM!</v>
      </c>
      <c r="E886" s="145"/>
      <c r="F886" s="146" t="str">
        <f t="shared" ca="1" si="27"/>
        <v/>
      </c>
      <c r="G886" s="102"/>
      <c r="H886" s="102"/>
      <c r="I886" s="102"/>
      <c r="J886" s="102"/>
      <c r="K886" s="102"/>
      <c r="L886" s="148"/>
    </row>
    <row r="887" spans="2:12" ht="30" customHeight="1" x14ac:dyDescent="0.3">
      <c r="B887" s="78">
        <v>881</v>
      </c>
      <c r="C887" s="77"/>
      <c r="D887" s="111" t="e">
        <f t="shared" ca="1" si="26"/>
        <v>#NUM!</v>
      </c>
      <c r="E887" s="145"/>
      <c r="F887" s="146" t="str">
        <f t="shared" ca="1" si="27"/>
        <v/>
      </c>
      <c r="G887" s="102"/>
      <c r="H887" s="102"/>
      <c r="I887" s="102"/>
      <c r="J887" s="102"/>
      <c r="K887" s="102"/>
      <c r="L887" s="148"/>
    </row>
    <row r="888" spans="2:12" ht="30" customHeight="1" x14ac:dyDescent="0.3">
      <c r="B888" s="78">
        <v>882</v>
      </c>
      <c r="C888" s="77"/>
      <c r="D888" s="111" t="e">
        <f t="shared" ca="1" si="26"/>
        <v>#NUM!</v>
      </c>
      <c r="E888" s="145"/>
      <c r="F888" s="146" t="str">
        <f t="shared" ca="1" si="27"/>
        <v/>
      </c>
      <c r="G888" s="102"/>
      <c r="H888" s="102"/>
      <c r="I888" s="102"/>
      <c r="J888" s="102"/>
      <c r="K888" s="102"/>
      <c r="L888" s="148"/>
    </row>
    <row r="889" spans="2:12" ht="30" customHeight="1" x14ac:dyDescent="0.3">
      <c r="B889" s="78">
        <v>883</v>
      </c>
      <c r="C889" s="77"/>
      <c r="D889" s="111" t="e">
        <f t="shared" ca="1" si="26"/>
        <v>#NUM!</v>
      </c>
      <c r="E889" s="145"/>
      <c r="F889" s="146" t="str">
        <f t="shared" ca="1" si="27"/>
        <v/>
      </c>
      <c r="G889" s="102"/>
      <c r="H889" s="102"/>
      <c r="I889" s="102"/>
      <c r="J889" s="102"/>
      <c r="K889" s="102"/>
      <c r="L889" s="148"/>
    </row>
    <row r="890" spans="2:12" ht="30" customHeight="1" x14ac:dyDescent="0.3">
      <c r="B890" s="78">
        <v>884</v>
      </c>
      <c r="C890" s="77"/>
      <c r="D890" s="111" t="e">
        <f t="shared" ca="1" si="26"/>
        <v>#NUM!</v>
      </c>
      <c r="E890" s="145"/>
      <c r="F890" s="146" t="str">
        <f t="shared" ca="1" si="27"/>
        <v/>
      </c>
      <c r="G890" s="102"/>
      <c r="H890" s="102"/>
      <c r="I890" s="102"/>
      <c r="J890" s="102"/>
      <c r="K890" s="102"/>
      <c r="L890" s="148"/>
    </row>
    <row r="891" spans="2:12" ht="30" customHeight="1" x14ac:dyDescent="0.3">
      <c r="B891" s="78">
        <v>885</v>
      </c>
      <c r="C891" s="77"/>
      <c r="D891" s="111" t="e">
        <f t="shared" ca="1" si="26"/>
        <v>#NUM!</v>
      </c>
      <c r="E891" s="145"/>
      <c r="F891" s="146" t="str">
        <f t="shared" ca="1" si="27"/>
        <v/>
      </c>
      <c r="G891" s="102"/>
      <c r="H891" s="102"/>
      <c r="I891" s="102"/>
      <c r="J891" s="102"/>
      <c r="K891" s="102"/>
      <c r="L891" s="148"/>
    </row>
    <row r="892" spans="2:12" ht="30" customHeight="1" x14ac:dyDescent="0.3">
      <c r="B892" s="78">
        <v>886</v>
      </c>
      <c r="C892" s="77"/>
      <c r="D892" s="111" t="e">
        <f t="shared" ca="1" si="26"/>
        <v>#NUM!</v>
      </c>
      <c r="E892" s="145"/>
      <c r="F892" s="146" t="str">
        <f t="shared" ca="1" si="27"/>
        <v/>
      </c>
      <c r="G892" s="102"/>
      <c r="H892" s="102"/>
      <c r="I892" s="102"/>
      <c r="J892" s="102"/>
      <c r="K892" s="102"/>
      <c r="L892" s="148"/>
    </row>
    <row r="893" spans="2:12" ht="30" customHeight="1" x14ac:dyDescent="0.3">
      <c r="B893" s="78">
        <v>887</v>
      </c>
      <c r="C893" s="77"/>
      <c r="D893" s="111" t="e">
        <f t="shared" ca="1" si="26"/>
        <v>#NUM!</v>
      </c>
      <c r="E893" s="145"/>
      <c r="F893" s="146" t="str">
        <f t="shared" ca="1" si="27"/>
        <v/>
      </c>
      <c r="G893" s="102"/>
      <c r="H893" s="102"/>
      <c r="I893" s="102"/>
      <c r="J893" s="102"/>
      <c r="K893" s="102"/>
      <c r="L893" s="148"/>
    </row>
    <row r="894" spans="2:12" ht="30" customHeight="1" x14ac:dyDescent="0.3">
      <c r="B894" s="78">
        <v>888</v>
      </c>
      <c r="C894" s="77"/>
      <c r="D894" s="111" t="e">
        <f t="shared" ca="1" si="26"/>
        <v>#NUM!</v>
      </c>
      <c r="E894" s="145"/>
      <c r="F894" s="146" t="str">
        <f t="shared" ca="1" si="27"/>
        <v/>
      </c>
      <c r="G894" s="102"/>
      <c r="H894" s="102"/>
      <c r="I894" s="102"/>
      <c r="J894" s="102"/>
      <c r="K894" s="102"/>
      <c r="L894" s="148"/>
    </row>
    <row r="895" spans="2:12" ht="30" customHeight="1" x14ac:dyDescent="0.3">
      <c r="B895" s="78">
        <v>889</v>
      </c>
      <c r="C895" s="77"/>
      <c r="D895" s="111" t="e">
        <f t="shared" ca="1" si="26"/>
        <v>#NUM!</v>
      </c>
      <c r="E895" s="145"/>
      <c r="F895" s="146" t="str">
        <f t="shared" ca="1" si="27"/>
        <v/>
      </c>
      <c r="G895" s="102"/>
      <c r="H895" s="102"/>
      <c r="I895" s="102"/>
      <c r="J895" s="102"/>
      <c r="K895" s="102"/>
      <c r="L895" s="148"/>
    </row>
    <row r="896" spans="2:12" ht="30" customHeight="1" x14ac:dyDescent="0.3">
      <c r="B896" s="78">
        <v>890</v>
      </c>
      <c r="C896" s="77"/>
      <c r="D896" s="111" t="e">
        <f t="shared" ca="1" si="26"/>
        <v>#NUM!</v>
      </c>
      <c r="E896" s="145"/>
      <c r="F896" s="146" t="str">
        <f t="shared" ca="1" si="27"/>
        <v/>
      </c>
      <c r="G896" s="102"/>
      <c r="H896" s="102"/>
      <c r="I896" s="102"/>
      <c r="J896" s="102"/>
      <c r="K896" s="102"/>
      <c r="L896" s="148"/>
    </row>
    <row r="897" spans="2:12" ht="30" customHeight="1" x14ac:dyDescent="0.3">
      <c r="B897" s="78">
        <v>891</v>
      </c>
      <c r="C897" s="77"/>
      <c r="D897" s="111" t="e">
        <f t="shared" ca="1" si="26"/>
        <v>#NUM!</v>
      </c>
      <c r="E897" s="145"/>
      <c r="F897" s="146" t="str">
        <f t="shared" ca="1" si="27"/>
        <v/>
      </c>
      <c r="G897" s="102"/>
      <c r="H897" s="102"/>
      <c r="I897" s="102"/>
      <c r="J897" s="102"/>
      <c r="K897" s="102"/>
      <c r="L897" s="148"/>
    </row>
    <row r="898" spans="2:12" ht="30" customHeight="1" x14ac:dyDescent="0.3">
      <c r="B898" s="78">
        <v>892</v>
      </c>
      <c r="C898" s="77"/>
      <c r="D898" s="111" t="e">
        <f t="shared" ca="1" si="26"/>
        <v>#NUM!</v>
      </c>
      <c r="E898" s="145"/>
      <c r="F898" s="146" t="str">
        <f t="shared" ca="1" si="27"/>
        <v/>
      </c>
      <c r="G898" s="102"/>
      <c r="H898" s="102"/>
      <c r="I898" s="102"/>
      <c r="J898" s="102"/>
      <c r="K898" s="102"/>
      <c r="L898" s="148"/>
    </row>
    <row r="899" spans="2:12" ht="30" customHeight="1" x14ac:dyDescent="0.3">
      <c r="B899" s="78">
        <v>893</v>
      </c>
      <c r="C899" s="77"/>
      <c r="D899" s="111" t="e">
        <f t="shared" ca="1" si="26"/>
        <v>#NUM!</v>
      </c>
      <c r="E899" s="145"/>
      <c r="F899" s="146" t="str">
        <f t="shared" ca="1" si="27"/>
        <v/>
      </c>
      <c r="G899" s="102"/>
      <c r="H899" s="102"/>
      <c r="I899" s="102"/>
      <c r="J899" s="102"/>
      <c r="K899" s="102"/>
      <c r="L899" s="148"/>
    </row>
    <row r="900" spans="2:12" ht="30" customHeight="1" x14ac:dyDescent="0.3">
      <c r="B900" s="78">
        <v>894</v>
      </c>
      <c r="C900" s="77"/>
      <c r="D900" s="111" t="e">
        <f t="shared" ca="1" si="26"/>
        <v>#NUM!</v>
      </c>
      <c r="E900" s="145"/>
      <c r="F900" s="146" t="str">
        <f t="shared" ca="1" si="27"/>
        <v/>
      </c>
      <c r="G900" s="102"/>
      <c r="H900" s="102"/>
      <c r="I900" s="102"/>
      <c r="J900" s="102"/>
      <c r="K900" s="102"/>
      <c r="L900" s="148"/>
    </row>
    <row r="901" spans="2:12" ht="30" customHeight="1" x14ac:dyDescent="0.3">
      <c r="B901" s="78">
        <v>895</v>
      </c>
      <c r="C901" s="77"/>
      <c r="D901" s="111" t="e">
        <f t="shared" ca="1" si="26"/>
        <v>#NUM!</v>
      </c>
      <c r="E901" s="145"/>
      <c r="F901" s="146" t="str">
        <f t="shared" ca="1" si="27"/>
        <v/>
      </c>
      <c r="G901" s="102"/>
      <c r="H901" s="102"/>
      <c r="I901" s="102"/>
      <c r="J901" s="102"/>
      <c r="K901" s="102"/>
      <c r="L901" s="148"/>
    </row>
    <row r="902" spans="2:12" ht="30" customHeight="1" x14ac:dyDescent="0.3">
      <c r="B902" s="78">
        <v>896</v>
      </c>
      <c r="C902" s="77"/>
      <c r="D902" s="111" t="e">
        <f t="shared" ca="1" si="26"/>
        <v>#NUM!</v>
      </c>
      <c r="E902" s="145"/>
      <c r="F902" s="146" t="str">
        <f t="shared" ca="1" si="27"/>
        <v/>
      </c>
      <c r="G902" s="102"/>
      <c r="H902" s="102"/>
      <c r="I902" s="102"/>
      <c r="J902" s="102"/>
      <c r="K902" s="102"/>
      <c r="L902" s="148"/>
    </row>
    <row r="903" spans="2:12" ht="30" customHeight="1" x14ac:dyDescent="0.3">
      <c r="B903" s="78">
        <v>897</v>
      </c>
      <c r="C903" s="77"/>
      <c r="D903" s="111" t="e">
        <f t="shared" ref="D903:D966" ca="1" si="28">DATEDIF(TODAY(),C903,"D")</f>
        <v>#NUM!</v>
      </c>
      <c r="E903" s="145"/>
      <c r="F903" s="146" t="str">
        <f t="shared" ref="F903:F966" ca="1" si="29">IF(C903&lt;&gt;"",IF(C903&gt;=TODAY(),IF(C903=TODAY(),"É hoje!",CONCATENATE(D903,IF(D903=1," dia"," dias"))),"-"),"")</f>
        <v/>
      </c>
      <c r="G903" s="102"/>
      <c r="H903" s="102"/>
      <c r="I903" s="102"/>
      <c r="J903" s="102"/>
      <c r="K903" s="102"/>
      <c r="L903" s="148"/>
    </row>
    <row r="904" spans="2:12" ht="30" customHeight="1" x14ac:dyDescent="0.3">
      <c r="B904" s="78">
        <v>898</v>
      </c>
      <c r="C904" s="77"/>
      <c r="D904" s="111" t="e">
        <f t="shared" ca="1" si="28"/>
        <v>#NUM!</v>
      </c>
      <c r="E904" s="145"/>
      <c r="F904" s="146" t="str">
        <f t="shared" ca="1" si="29"/>
        <v/>
      </c>
      <c r="G904" s="102"/>
      <c r="H904" s="102"/>
      <c r="I904" s="102"/>
      <c r="J904" s="102"/>
      <c r="K904" s="102"/>
      <c r="L904" s="148"/>
    </row>
    <row r="905" spans="2:12" ht="30" customHeight="1" x14ac:dyDescent="0.3">
      <c r="B905" s="78">
        <v>899</v>
      </c>
      <c r="C905" s="77"/>
      <c r="D905" s="111" t="e">
        <f t="shared" ca="1" si="28"/>
        <v>#NUM!</v>
      </c>
      <c r="E905" s="145"/>
      <c r="F905" s="146" t="str">
        <f t="shared" ca="1" si="29"/>
        <v/>
      </c>
      <c r="G905" s="102"/>
      <c r="H905" s="102"/>
      <c r="I905" s="102"/>
      <c r="J905" s="102"/>
      <c r="K905" s="102"/>
      <c r="L905" s="148"/>
    </row>
    <row r="906" spans="2:12" ht="30" customHeight="1" x14ac:dyDescent="0.3">
      <c r="B906" s="78">
        <v>900</v>
      </c>
      <c r="C906" s="77"/>
      <c r="D906" s="111" t="e">
        <f t="shared" ca="1" si="28"/>
        <v>#NUM!</v>
      </c>
      <c r="E906" s="145"/>
      <c r="F906" s="146" t="str">
        <f t="shared" ca="1" si="29"/>
        <v/>
      </c>
      <c r="G906" s="102"/>
      <c r="H906" s="102"/>
      <c r="I906" s="102"/>
      <c r="J906" s="102"/>
      <c r="K906" s="102"/>
      <c r="L906" s="148"/>
    </row>
    <row r="907" spans="2:12" ht="30" customHeight="1" x14ac:dyDescent="0.3">
      <c r="B907" s="78">
        <v>901</v>
      </c>
      <c r="C907" s="77"/>
      <c r="D907" s="111" t="e">
        <f t="shared" ca="1" si="28"/>
        <v>#NUM!</v>
      </c>
      <c r="E907" s="145"/>
      <c r="F907" s="146" t="str">
        <f t="shared" ca="1" si="29"/>
        <v/>
      </c>
      <c r="G907" s="102"/>
      <c r="H907" s="102"/>
      <c r="I907" s="102"/>
      <c r="J907" s="102"/>
      <c r="K907" s="102"/>
      <c r="L907" s="148"/>
    </row>
    <row r="908" spans="2:12" ht="30" customHeight="1" x14ac:dyDescent="0.3">
      <c r="B908" s="78">
        <v>902</v>
      </c>
      <c r="C908" s="77"/>
      <c r="D908" s="111" t="e">
        <f t="shared" ca="1" si="28"/>
        <v>#NUM!</v>
      </c>
      <c r="E908" s="145"/>
      <c r="F908" s="146" t="str">
        <f t="shared" ca="1" si="29"/>
        <v/>
      </c>
      <c r="G908" s="102"/>
      <c r="H908" s="102"/>
      <c r="I908" s="102"/>
      <c r="J908" s="102"/>
      <c r="K908" s="102"/>
      <c r="L908" s="148"/>
    </row>
    <row r="909" spans="2:12" ht="30" customHeight="1" x14ac:dyDescent="0.3">
      <c r="B909" s="78">
        <v>903</v>
      </c>
      <c r="C909" s="77"/>
      <c r="D909" s="111" t="e">
        <f t="shared" ca="1" si="28"/>
        <v>#NUM!</v>
      </c>
      <c r="E909" s="145"/>
      <c r="F909" s="146" t="str">
        <f t="shared" ca="1" si="29"/>
        <v/>
      </c>
      <c r="G909" s="102"/>
      <c r="H909" s="102"/>
      <c r="I909" s="102"/>
      <c r="J909" s="102"/>
      <c r="K909" s="102"/>
      <c r="L909" s="148"/>
    </row>
    <row r="910" spans="2:12" ht="30" customHeight="1" x14ac:dyDescent="0.3">
      <c r="B910" s="78">
        <v>904</v>
      </c>
      <c r="C910" s="77"/>
      <c r="D910" s="111" t="e">
        <f t="shared" ca="1" si="28"/>
        <v>#NUM!</v>
      </c>
      <c r="E910" s="145"/>
      <c r="F910" s="146" t="str">
        <f t="shared" ca="1" si="29"/>
        <v/>
      </c>
      <c r="G910" s="102"/>
      <c r="H910" s="102"/>
      <c r="I910" s="102"/>
      <c r="J910" s="102"/>
      <c r="K910" s="102"/>
      <c r="L910" s="148"/>
    </row>
    <row r="911" spans="2:12" ht="30" customHeight="1" x14ac:dyDescent="0.3">
      <c r="B911" s="78">
        <v>905</v>
      </c>
      <c r="C911" s="77"/>
      <c r="D911" s="111" t="e">
        <f t="shared" ca="1" si="28"/>
        <v>#NUM!</v>
      </c>
      <c r="E911" s="145"/>
      <c r="F911" s="146" t="str">
        <f t="shared" ca="1" si="29"/>
        <v/>
      </c>
      <c r="G911" s="102"/>
      <c r="H911" s="102"/>
      <c r="I911" s="102"/>
      <c r="J911" s="102"/>
      <c r="K911" s="102"/>
      <c r="L911" s="148"/>
    </row>
    <row r="912" spans="2:12" ht="30" customHeight="1" x14ac:dyDescent="0.3">
      <c r="B912" s="78">
        <v>906</v>
      </c>
      <c r="C912" s="77"/>
      <c r="D912" s="111" t="e">
        <f t="shared" ca="1" si="28"/>
        <v>#NUM!</v>
      </c>
      <c r="E912" s="145"/>
      <c r="F912" s="146" t="str">
        <f t="shared" ca="1" si="29"/>
        <v/>
      </c>
      <c r="G912" s="102"/>
      <c r="H912" s="102"/>
      <c r="I912" s="102"/>
      <c r="J912" s="102"/>
      <c r="K912" s="102"/>
      <c r="L912" s="148"/>
    </row>
    <row r="913" spans="2:12" ht="30" customHeight="1" x14ac:dyDescent="0.3">
      <c r="B913" s="78">
        <v>907</v>
      </c>
      <c r="C913" s="77"/>
      <c r="D913" s="111" t="e">
        <f t="shared" ca="1" si="28"/>
        <v>#NUM!</v>
      </c>
      <c r="E913" s="145"/>
      <c r="F913" s="146" t="str">
        <f t="shared" ca="1" si="29"/>
        <v/>
      </c>
      <c r="G913" s="102"/>
      <c r="H913" s="102"/>
      <c r="I913" s="102"/>
      <c r="J913" s="102"/>
      <c r="K913" s="102"/>
      <c r="L913" s="148"/>
    </row>
    <row r="914" spans="2:12" ht="30" customHeight="1" x14ac:dyDescent="0.3">
      <c r="B914" s="78">
        <v>908</v>
      </c>
      <c r="C914" s="77"/>
      <c r="D914" s="111" t="e">
        <f t="shared" ca="1" si="28"/>
        <v>#NUM!</v>
      </c>
      <c r="E914" s="145"/>
      <c r="F914" s="146" t="str">
        <f t="shared" ca="1" si="29"/>
        <v/>
      </c>
      <c r="G914" s="102"/>
      <c r="H914" s="102"/>
      <c r="I914" s="102"/>
      <c r="J914" s="102"/>
      <c r="K914" s="102"/>
      <c r="L914" s="148"/>
    </row>
    <row r="915" spans="2:12" ht="30" customHeight="1" x14ac:dyDescent="0.3">
      <c r="B915" s="78">
        <v>909</v>
      </c>
      <c r="C915" s="77"/>
      <c r="D915" s="111" t="e">
        <f t="shared" ca="1" si="28"/>
        <v>#NUM!</v>
      </c>
      <c r="E915" s="145"/>
      <c r="F915" s="146" t="str">
        <f t="shared" ca="1" si="29"/>
        <v/>
      </c>
      <c r="G915" s="102"/>
      <c r="H915" s="102"/>
      <c r="I915" s="102"/>
      <c r="J915" s="102"/>
      <c r="K915" s="102"/>
      <c r="L915" s="148"/>
    </row>
    <row r="916" spans="2:12" ht="30" customHeight="1" x14ac:dyDescent="0.3">
      <c r="B916" s="78">
        <v>910</v>
      </c>
      <c r="C916" s="77"/>
      <c r="D916" s="111" t="e">
        <f t="shared" ca="1" si="28"/>
        <v>#NUM!</v>
      </c>
      <c r="E916" s="145"/>
      <c r="F916" s="146" t="str">
        <f t="shared" ca="1" si="29"/>
        <v/>
      </c>
      <c r="G916" s="102"/>
      <c r="H916" s="102"/>
      <c r="I916" s="102"/>
      <c r="J916" s="102"/>
      <c r="K916" s="102"/>
      <c r="L916" s="148"/>
    </row>
    <row r="917" spans="2:12" ht="30" customHeight="1" x14ac:dyDescent="0.3">
      <c r="B917" s="78">
        <v>911</v>
      </c>
      <c r="C917" s="77"/>
      <c r="D917" s="111" t="e">
        <f t="shared" ca="1" si="28"/>
        <v>#NUM!</v>
      </c>
      <c r="E917" s="145"/>
      <c r="F917" s="146" t="str">
        <f t="shared" ca="1" si="29"/>
        <v/>
      </c>
      <c r="G917" s="102"/>
      <c r="H917" s="102"/>
      <c r="I917" s="102"/>
      <c r="J917" s="102"/>
      <c r="K917" s="102"/>
      <c r="L917" s="148"/>
    </row>
    <row r="918" spans="2:12" ht="30" customHeight="1" x14ac:dyDescent="0.3">
      <c r="B918" s="78">
        <v>912</v>
      </c>
      <c r="C918" s="77"/>
      <c r="D918" s="111" t="e">
        <f t="shared" ca="1" si="28"/>
        <v>#NUM!</v>
      </c>
      <c r="E918" s="145"/>
      <c r="F918" s="146" t="str">
        <f t="shared" ca="1" si="29"/>
        <v/>
      </c>
      <c r="G918" s="102"/>
      <c r="H918" s="102"/>
      <c r="I918" s="102"/>
      <c r="J918" s="102"/>
      <c r="K918" s="102"/>
      <c r="L918" s="148"/>
    </row>
    <row r="919" spans="2:12" ht="30" customHeight="1" x14ac:dyDescent="0.3">
      <c r="B919" s="78">
        <v>913</v>
      </c>
      <c r="C919" s="77"/>
      <c r="D919" s="111" t="e">
        <f t="shared" ca="1" si="28"/>
        <v>#NUM!</v>
      </c>
      <c r="E919" s="145"/>
      <c r="F919" s="146" t="str">
        <f t="shared" ca="1" si="29"/>
        <v/>
      </c>
      <c r="G919" s="102"/>
      <c r="H919" s="102"/>
      <c r="I919" s="102"/>
      <c r="J919" s="102"/>
      <c r="K919" s="102"/>
      <c r="L919" s="148"/>
    </row>
    <row r="920" spans="2:12" ht="30" customHeight="1" x14ac:dyDescent="0.3">
      <c r="B920" s="78">
        <v>914</v>
      </c>
      <c r="C920" s="77"/>
      <c r="D920" s="111" t="e">
        <f t="shared" ca="1" si="28"/>
        <v>#NUM!</v>
      </c>
      <c r="E920" s="145"/>
      <c r="F920" s="146" t="str">
        <f t="shared" ca="1" si="29"/>
        <v/>
      </c>
      <c r="G920" s="102"/>
      <c r="H920" s="102"/>
      <c r="I920" s="102"/>
      <c r="J920" s="102"/>
      <c r="K920" s="102"/>
      <c r="L920" s="148"/>
    </row>
    <row r="921" spans="2:12" ht="30" customHeight="1" x14ac:dyDescent="0.3">
      <c r="B921" s="78">
        <v>915</v>
      </c>
      <c r="C921" s="77"/>
      <c r="D921" s="111" t="e">
        <f t="shared" ca="1" si="28"/>
        <v>#NUM!</v>
      </c>
      <c r="E921" s="145"/>
      <c r="F921" s="146" t="str">
        <f t="shared" ca="1" si="29"/>
        <v/>
      </c>
      <c r="G921" s="102"/>
      <c r="H921" s="102"/>
      <c r="I921" s="102"/>
      <c r="J921" s="102"/>
      <c r="K921" s="102"/>
      <c r="L921" s="148"/>
    </row>
    <row r="922" spans="2:12" ht="30" customHeight="1" x14ac:dyDescent="0.3">
      <c r="B922" s="78">
        <v>916</v>
      </c>
      <c r="C922" s="77"/>
      <c r="D922" s="111" t="e">
        <f t="shared" ca="1" si="28"/>
        <v>#NUM!</v>
      </c>
      <c r="E922" s="145"/>
      <c r="F922" s="146" t="str">
        <f t="shared" ca="1" si="29"/>
        <v/>
      </c>
      <c r="G922" s="102"/>
      <c r="H922" s="102"/>
      <c r="I922" s="102"/>
      <c r="J922" s="102"/>
      <c r="K922" s="102"/>
      <c r="L922" s="148"/>
    </row>
    <row r="923" spans="2:12" ht="30" customHeight="1" x14ac:dyDescent="0.3">
      <c r="B923" s="78">
        <v>917</v>
      </c>
      <c r="C923" s="77"/>
      <c r="D923" s="111" t="e">
        <f t="shared" ca="1" si="28"/>
        <v>#NUM!</v>
      </c>
      <c r="E923" s="145"/>
      <c r="F923" s="146" t="str">
        <f t="shared" ca="1" si="29"/>
        <v/>
      </c>
      <c r="G923" s="102"/>
      <c r="H923" s="102"/>
      <c r="I923" s="102"/>
      <c r="J923" s="102"/>
      <c r="K923" s="102"/>
      <c r="L923" s="148"/>
    </row>
    <row r="924" spans="2:12" ht="30" customHeight="1" x14ac:dyDescent="0.3">
      <c r="B924" s="78">
        <v>918</v>
      </c>
      <c r="C924" s="77"/>
      <c r="D924" s="111" t="e">
        <f t="shared" ca="1" si="28"/>
        <v>#NUM!</v>
      </c>
      <c r="E924" s="145"/>
      <c r="F924" s="146" t="str">
        <f t="shared" ca="1" si="29"/>
        <v/>
      </c>
      <c r="G924" s="102"/>
      <c r="H924" s="102"/>
      <c r="I924" s="102"/>
      <c r="J924" s="102"/>
      <c r="K924" s="102"/>
      <c r="L924" s="148"/>
    </row>
    <row r="925" spans="2:12" ht="30" customHeight="1" x14ac:dyDescent="0.3">
      <c r="B925" s="78">
        <v>919</v>
      </c>
      <c r="C925" s="77"/>
      <c r="D925" s="111" t="e">
        <f t="shared" ca="1" si="28"/>
        <v>#NUM!</v>
      </c>
      <c r="E925" s="145"/>
      <c r="F925" s="146" t="str">
        <f t="shared" ca="1" si="29"/>
        <v/>
      </c>
      <c r="G925" s="102"/>
      <c r="H925" s="102"/>
      <c r="I925" s="102"/>
      <c r="J925" s="102"/>
      <c r="K925" s="102"/>
      <c r="L925" s="148"/>
    </row>
    <row r="926" spans="2:12" ht="30" customHeight="1" x14ac:dyDescent="0.3">
      <c r="B926" s="78">
        <v>920</v>
      </c>
      <c r="C926" s="77"/>
      <c r="D926" s="111" t="e">
        <f t="shared" ca="1" si="28"/>
        <v>#NUM!</v>
      </c>
      <c r="E926" s="145"/>
      <c r="F926" s="146" t="str">
        <f t="shared" ca="1" si="29"/>
        <v/>
      </c>
      <c r="G926" s="102"/>
      <c r="H926" s="102"/>
      <c r="I926" s="102"/>
      <c r="J926" s="102"/>
      <c r="K926" s="102"/>
      <c r="L926" s="148"/>
    </row>
    <row r="927" spans="2:12" ht="30" customHeight="1" x14ac:dyDescent="0.3">
      <c r="B927" s="78">
        <v>921</v>
      </c>
      <c r="C927" s="77"/>
      <c r="D927" s="111" t="e">
        <f t="shared" ca="1" si="28"/>
        <v>#NUM!</v>
      </c>
      <c r="E927" s="145"/>
      <c r="F927" s="146" t="str">
        <f t="shared" ca="1" si="29"/>
        <v/>
      </c>
      <c r="G927" s="102"/>
      <c r="H927" s="102"/>
      <c r="I927" s="102"/>
      <c r="J927" s="102"/>
      <c r="K927" s="102"/>
      <c r="L927" s="148"/>
    </row>
    <row r="928" spans="2:12" ht="30" customHeight="1" x14ac:dyDescent="0.3">
      <c r="B928" s="78">
        <v>922</v>
      </c>
      <c r="C928" s="77"/>
      <c r="D928" s="111" t="e">
        <f t="shared" ca="1" si="28"/>
        <v>#NUM!</v>
      </c>
      <c r="E928" s="145"/>
      <c r="F928" s="146" t="str">
        <f t="shared" ca="1" si="29"/>
        <v/>
      </c>
      <c r="G928" s="102"/>
      <c r="H928" s="102"/>
      <c r="I928" s="102"/>
      <c r="J928" s="102"/>
      <c r="K928" s="102"/>
      <c r="L928" s="148"/>
    </row>
    <row r="929" spans="2:12" ht="30" customHeight="1" x14ac:dyDescent="0.3">
      <c r="B929" s="78">
        <v>923</v>
      </c>
      <c r="C929" s="77"/>
      <c r="D929" s="111" t="e">
        <f t="shared" ca="1" si="28"/>
        <v>#NUM!</v>
      </c>
      <c r="E929" s="145"/>
      <c r="F929" s="146" t="str">
        <f t="shared" ca="1" si="29"/>
        <v/>
      </c>
      <c r="G929" s="102"/>
      <c r="H929" s="102"/>
      <c r="I929" s="102"/>
      <c r="J929" s="102"/>
      <c r="K929" s="102"/>
      <c r="L929" s="148"/>
    </row>
    <row r="930" spans="2:12" ht="30" customHeight="1" x14ac:dyDescent="0.3">
      <c r="B930" s="78">
        <v>924</v>
      </c>
      <c r="C930" s="77"/>
      <c r="D930" s="111" t="e">
        <f t="shared" ca="1" si="28"/>
        <v>#NUM!</v>
      </c>
      <c r="E930" s="145"/>
      <c r="F930" s="146" t="str">
        <f t="shared" ca="1" si="29"/>
        <v/>
      </c>
      <c r="G930" s="102"/>
      <c r="H930" s="102"/>
      <c r="I930" s="102"/>
      <c r="J930" s="102"/>
      <c r="K930" s="102"/>
      <c r="L930" s="148"/>
    </row>
    <row r="931" spans="2:12" ht="30" customHeight="1" x14ac:dyDescent="0.3">
      <c r="B931" s="78">
        <v>925</v>
      </c>
      <c r="C931" s="77"/>
      <c r="D931" s="111" t="e">
        <f t="shared" ca="1" si="28"/>
        <v>#NUM!</v>
      </c>
      <c r="E931" s="145"/>
      <c r="F931" s="146" t="str">
        <f t="shared" ca="1" si="29"/>
        <v/>
      </c>
      <c r="G931" s="102"/>
      <c r="H931" s="102"/>
      <c r="I931" s="102"/>
      <c r="J931" s="102"/>
      <c r="K931" s="102"/>
      <c r="L931" s="148"/>
    </row>
    <row r="932" spans="2:12" ht="30" customHeight="1" x14ac:dyDescent="0.3">
      <c r="B932" s="78">
        <v>926</v>
      </c>
      <c r="C932" s="77"/>
      <c r="D932" s="111" t="e">
        <f t="shared" ca="1" si="28"/>
        <v>#NUM!</v>
      </c>
      <c r="E932" s="145"/>
      <c r="F932" s="146" t="str">
        <f t="shared" ca="1" si="29"/>
        <v/>
      </c>
      <c r="G932" s="102"/>
      <c r="H932" s="102"/>
      <c r="I932" s="102"/>
      <c r="J932" s="102"/>
      <c r="K932" s="102"/>
      <c r="L932" s="148"/>
    </row>
    <row r="933" spans="2:12" ht="30" customHeight="1" x14ac:dyDescent="0.3">
      <c r="B933" s="78">
        <v>927</v>
      </c>
      <c r="C933" s="77"/>
      <c r="D933" s="111" t="e">
        <f t="shared" ca="1" si="28"/>
        <v>#NUM!</v>
      </c>
      <c r="E933" s="145"/>
      <c r="F933" s="146" t="str">
        <f t="shared" ca="1" si="29"/>
        <v/>
      </c>
      <c r="G933" s="102"/>
      <c r="H933" s="102"/>
      <c r="I933" s="102"/>
      <c r="J933" s="102"/>
      <c r="K933" s="102"/>
      <c r="L933" s="148"/>
    </row>
    <row r="934" spans="2:12" ht="30" customHeight="1" x14ac:dyDescent="0.3">
      <c r="B934" s="78">
        <v>928</v>
      </c>
      <c r="C934" s="77"/>
      <c r="D934" s="111" t="e">
        <f t="shared" ca="1" si="28"/>
        <v>#NUM!</v>
      </c>
      <c r="E934" s="145"/>
      <c r="F934" s="146" t="str">
        <f t="shared" ca="1" si="29"/>
        <v/>
      </c>
      <c r="G934" s="102"/>
      <c r="H934" s="102"/>
      <c r="I934" s="102"/>
      <c r="J934" s="102"/>
      <c r="K934" s="102"/>
      <c r="L934" s="148"/>
    </row>
    <row r="935" spans="2:12" ht="30" customHeight="1" x14ac:dyDescent="0.3">
      <c r="B935" s="78">
        <v>929</v>
      </c>
      <c r="C935" s="77"/>
      <c r="D935" s="111" t="e">
        <f t="shared" ca="1" si="28"/>
        <v>#NUM!</v>
      </c>
      <c r="E935" s="145"/>
      <c r="F935" s="146" t="str">
        <f t="shared" ca="1" si="29"/>
        <v/>
      </c>
      <c r="G935" s="102"/>
      <c r="H935" s="102"/>
      <c r="I935" s="102"/>
      <c r="J935" s="102"/>
      <c r="K935" s="102"/>
      <c r="L935" s="148"/>
    </row>
    <row r="936" spans="2:12" ht="30" customHeight="1" x14ac:dyDescent="0.3">
      <c r="B936" s="78">
        <v>930</v>
      </c>
      <c r="C936" s="77"/>
      <c r="D936" s="111" t="e">
        <f t="shared" ca="1" si="28"/>
        <v>#NUM!</v>
      </c>
      <c r="E936" s="145"/>
      <c r="F936" s="146" t="str">
        <f t="shared" ca="1" si="29"/>
        <v/>
      </c>
      <c r="G936" s="102"/>
      <c r="H936" s="102"/>
      <c r="I936" s="102"/>
      <c r="J936" s="102"/>
      <c r="K936" s="102"/>
      <c r="L936" s="148"/>
    </row>
    <row r="937" spans="2:12" ht="30" customHeight="1" x14ac:dyDescent="0.3">
      <c r="B937" s="78">
        <v>931</v>
      </c>
      <c r="C937" s="77"/>
      <c r="D937" s="111" t="e">
        <f t="shared" ca="1" si="28"/>
        <v>#NUM!</v>
      </c>
      <c r="E937" s="145"/>
      <c r="F937" s="146" t="str">
        <f t="shared" ca="1" si="29"/>
        <v/>
      </c>
      <c r="G937" s="102"/>
      <c r="H937" s="102"/>
      <c r="I937" s="102"/>
      <c r="J937" s="102"/>
      <c r="K937" s="102"/>
      <c r="L937" s="148"/>
    </row>
    <row r="938" spans="2:12" ht="30" customHeight="1" x14ac:dyDescent="0.3">
      <c r="B938" s="78">
        <v>932</v>
      </c>
      <c r="C938" s="77"/>
      <c r="D938" s="111" t="e">
        <f t="shared" ca="1" si="28"/>
        <v>#NUM!</v>
      </c>
      <c r="E938" s="145"/>
      <c r="F938" s="146" t="str">
        <f t="shared" ca="1" si="29"/>
        <v/>
      </c>
      <c r="G938" s="102"/>
      <c r="H938" s="102"/>
      <c r="I938" s="102"/>
      <c r="J938" s="102"/>
      <c r="K938" s="102"/>
      <c r="L938" s="148"/>
    </row>
    <row r="939" spans="2:12" ht="30" customHeight="1" x14ac:dyDescent="0.3">
      <c r="B939" s="78">
        <v>933</v>
      </c>
      <c r="C939" s="77"/>
      <c r="D939" s="111" t="e">
        <f t="shared" ca="1" si="28"/>
        <v>#NUM!</v>
      </c>
      <c r="E939" s="145"/>
      <c r="F939" s="146" t="str">
        <f t="shared" ca="1" si="29"/>
        <v/>
      </c>
      <c r="G939" s="102"/>
      <c r="H939" s="102"/>
      <c r="I939" s="102"/>
      <c r="J939" s="102"/>
      <c r="K939" s="102"/>
      <c r="L939" s="148"/>
    </row>
    <row r="940" spans="2:12" ht="30" customHeight="1" x14ac:dyDescent="0.3">
      <c r="B940" s="78">
        <v>934</v>
      </c>
      <c r="C940" s="77"/>
      <c r="D940" s="111" t="e">
        <f t="shared" ca="1" si="28"/>
        <v>#NUM!</v>
      </c>
      <c r="E940" s="145"/>
      <c r="F940" s="146" t="str">
        <f t="shared" ca="1" si="29"/>
        <v/>
      </c>
      <c r="G940" s="102"/>
      <c r="H940" s="102"/>
      <c r="I940" s="102"/>
      <c r="J940" s="102"/>
      <c r="K940" s="102"/>
      <c r="L940" s="148"/>
    </row>
    <row r="941" spans="2:12" ht="30" customHeight="1" x14ac:dyDescent="0.3">
      <c r="B941" s="78">
        <v>935</v>
      </c>
      <c r="C941" s="77"/>
      <c r="D941" s="111" t="e">
        <f t="shared" ca="1" si="28"/>
        <v>#NUM!</v>
      </c>
      <c r="E941" s="145"/>
      <c r="F941" s="146" t="str">
        <f t="shared" ca="1" si="29"/>
        <v/>
      </c>
      <c r="G941" s="102"/>
      <c r="H941" s="102"/>
      <c r="I941" s="102"/>
      <c r="J941" s="102"/>
      <c r="K941" s="102"/>
      <c r="L941" s="148"/>
    </row>
    <row r="942" spans="2:12" ht="30" customHeight="1" x14ac:dyDescent="0.3">
      <c r="B942" s="78">
        <v>936</v>
      </c>
      <c r="C942" s="77"/>
      <c r="D942" s="111" t="e">
        <f t="shared" ca="1" si="28"/>
        <v>#NUM!</v>
      </c>
      <c r="E942" s="145"/>
      <c r="F942" s="146" t="str">
        <f t="shared" ca="1" si="29"/>
        <v/>
      </c>
      <c r="G942" s="102"/>
      <c r="H942" s="102"/>
      <c r="I942" s="102"/>
      <c r="J942" s="102"/>
      <c r="K942" s="102"/>
      <c r="L942" s="148"/>
    </row>
    <row r="943" spans="2:12" ht="30" customHeight="1" x14ac:dyDescent="0.3">
      <c r="B943" s="78">
        <v>937</v>
      </c>
      <c r="C943" s="77"/>
      <c r="D943" s="111" t="e">
        <f t="shared" ca="1" si="28"/>
        <v>#NUM!</v>
      </c>
      <c r="E943" s="145"/>
      <c r="F943" s="146" t="str">
        <f t="shared" ca="1" si="29"/>
        <v/>
      </c>
      <c r="G943" s="102"/>
      <c r="H943" s="102"/>
      <c r="I943" s="102"/>
      <c r="J943" s="102"/>
      <c r="K943" s="102"/>
      <c r="L943" s="148"/>
    </row>
    <row r="944" spans="2:12" ht="30" customHeight="1" x14ac:dyDescent="0.3">
      <c r="B944" s="78">
        <v>938</v>
      </c>
      <c r="C944" s="77"/>
      <c r="D944" s="111" t="e">
        <f t="shared" ca="1" si="28"/>
        <v>#NUM!</v>
      </c>
      <c r="E944" s="145"/>
      <c r="F944" s="146" t="str">
        <f t="shared" ca="1" si="29"/>
        <v/>
      </c>
      <c r="G944" s="102"/>
      <c r="H944" s="102"/>
      <c r="I944" s="102"/>
      <c r="J944" s="102"/>
      <c r="K944" s="102"/>
      <c r="L944" s="148"/>
    </row>
    <row r="945" spans="2:12" ht="30" customHeight="1" x14ac:dyDescent="0.3">
      <c r="B945" s="78">
        <v>939</v>
      </c>
      <c r="C945" s="77"/>
      <c r="D945" s="111" t="e">
        <f t="shared" ca="1" si="28"/>
        <v>#NUM!</v>
      </c>
      <c r="E945" s="145"/>
      <c r="F945" s="146" t="str">
        <f t="shared" ca="1" si="29"/>
        <v/>
      </c>
      <c r="G945" s="102"/>
      <c r="H945" s="102"/>
      <c r="I945" s="102"/>
      <c r="J945" s="102"/>
      <c r="K945" s="102"/>
      <c r="L945" s="148"/>
    </row>
    <row r="946" spans="2:12" ht="30" customHeight="1" x14ac:dyDescent="0.3">
      <c r="B946" s="78">
        <v>940</v>
      </c>
      <c r="C946" s="77"/>
      <c r="D946" s="111" t="e">
        <f t="shared" ca="1" si="28"/>
        <v>#NUM!</v>
      </c>
      <c r="E946" s="145"/>
      <c r="F946" s="146" t="str">
        <f t="shared" ca="1" si="29"/>
        <v/>
      </c>
      <c r="G946" s="102"/>
      <c r="H946" s="102"/>
      <c r="I946" s="102"/>
      <c r="J946" s="102"/>
      <c r="K946" s="102"/>
      <c r="L946" s="148"/>
    </row>
    <row r="947" spans="2:12" ht="30" customHeight="1" x14ac:dyDescent="0.3">
      <c r="B947" s="78">
        <v>941</v>
      </c>
      <c r="C947" s="77"/>
      <c r="D947" s="111" t="e">
        <f t="shared" ca="1" si="28"/>
        <v>#NUM!</v>
      </c>
      <c r="E947" s="145"/>
      <c r="F947" s="146" t="str">
        <f t="shared" ca="1" si="29"/>
        <v/>
      </c>
      <c r="G947" s="102"/>
      <c r="H947" s="102"/>
      <c r="I947" s="102"/>
      <c r="J947" s="102"/>
      <c r="K947" s="102"/>
      <c r="L947" s="148"/>
    </row>
    <row r="948" spans="2:12" ht="30" customHeight="1" x14ac:dyDescent="0.3">
      <c r="B948" s="78">
        <v>942</v>
      </c>
      <c r="C948" s="77"/>
      <c r="D948" s="111" t="e">
        <f t="shared" ca="1" si="28"/>
        <v>#NUM!</v>
      </c>
      <c r="E948" s="145"/>
      <c r="F948" s="146" t="str">
        <f t="shared" ca="1" si="29"/>
        <v/>
      </c>
      <c r="G948" s="102"/>
      <c r="H948" s="102"/>
      <c r="I948" s="102"/>
      <c r="J948" s="102"/>
      <c r="K948" s="102"/>
      <c r="L948" s="148"/>
    </row>
    <row r="949" spans="2:12" ht="30" customHeight="1" x14ac:dyDescent="0.3">
      <c r="B949" s="78">
        <v>943</v>
      </c>
      <c r="C949" s="77"/>
      <c r="D949" s="111" t="e">
        <f t="shared" ca="1" si="28"/>
        <v>#NUM!</v>
      </c>
      <c r="E949" s="145"/>
      <c r="F949" s="146" t="str">
        <f t="shared" ca="1" si="29"/>
        <v/>
      </c>
      <c r="G949" s="102"/>
      <c r="H949" s="102"/>
      <c r="I949" s="102"/>
      <c r="J949" s="102"/>
      <c r="K949" s="102"/>
      <c r="L949" s="148"/>
    </row>
    <row r="950" spans="2:12" ht="30" customHeight="1" x14ac:dyDescent="0.3">
      <c r="B950" s="78">
        <v>944</v>
      </c>
      <c r="C950" s="77"/>
      <c r="D950" s="111" t="e">
        <f t="shared" ca="1" si="28"/>
        <v>#NUM!</v>
      </c>
      <c r="E950" s="145"/>
      <c r="F950" s="146" t="str">
        <f t="shared" ca="1" si="29"/>
        <v/>
      </c>
      <c r="G950" s="102"/>
      <c r="H950" s="102"/>
      <c r="I950" s="102"/>
      <c r="J950" s="102"/>
      <c r="K950" s="102"/>
      <c r="L950" s="148"/>
    </row>
    <row r="951" spans="2:12" ht="30" customHeight="1" x14ac:dyDescent="0.3">
      <c r="B951" s="78">
        <v>945</v>
      </c>
      <c r="C951" s="77"/>
      <c r="D951" s="111" t="e">
        <f t="shared" ca="1" si="28"/>
        <v>#NUM!</v>
      </c>
      <c r="E951" s="145"/>
      <c r="F951" s="146" t="str">
        <f t="shared" ca="1" si="29"/>
        <v/>
      </c>
      <c r="G951" s="102"/>
      <c r="H951" s="102"/>
      <c r="I951" s="102"/>
      <c r="J951" s="102"/>
      <c r="K951" s="102"/>
      <c r="L951" s="148"/>
    </row>
    <row r="952" spans="2:12" ht="30" customHeight="1" x14ac:dyDescent="0.3">
      <c r="B952" s="78">
        <v>946</v>
      </c>
      <c r="C952" s="77"/>
      <c r="D952" s="111" t="e">
        <f t="shared" ca="1" si="28"/>
        <v>#NUM!</v>
      </c>
      <c r="E952" s="145"/>
      <c r="F952" s="146" t="str">
        <f t="shared" ca="1" si="29"/>
        <v/>
      </c>
      <c r="G952" s="102"/>
      <c r="H952" s="102"/>
      <c r="I952" s="102"/>
      <c r="J952" s="102"/>
      <c r="K952" s="102"/>
      <c r="L952" s="148"/>
    </row>
    <row r="953" spans="2:12" ht="30" customHeight="1" x14ac:dyDescent="0.3">
      <c r="B953" s="78">
        <v>947</v>
      </c>
      <c r="C953" s="77"/>
      <c r="D953" s="111" t="e">
        <f t="shared" ca="1" si="28"/>
        <v>#NUM!</v>
      </c>
      <c r="E953" s="145"/>
      <c r="F953" s="146" t="str">
        <f t="shared" ca="1" si="29"/>
        <v/>
      </c>
      <c r="G953" s="102"/>
      <c r="H953" s="102"/>
      <c r="I953" s="102"/>
      <c r="J953" s="102"/>
      <c r="K953" s="102"/>
      <c r="L953" s="148"/>
    </row>
    <row r="954" spans="2:12" ht="30" customHeight="1" x14ac:dyDescent="0.3">
      <c r="B954" s="78">
        <v>948</v>
      </c>
      <c r="C954" s="77"/>
      <c r="D954" s="111" t="e">
        <f t="shared" ca="1" si="28"/>
        <v>#NUM!</v>
      </c>
      <c r="E954" s="145"/>
      <c r="F954" s="146" t="str">
        <f t="shared" ca="1" si="29"/>
        <v/>
      </c>
      <c r="G954" s="102"/>
      <c r="H954" s="102"/>
      <c r="I954" s="102"/>
      <c r="J954" s="102"/>
      <c r="K954" s="102"/>
      <c r="L954" s="148"/>
    </row>
    <row r="955" spans="2:12" ht="30" customHeight="1" x14ac:dyDescent="0.3">
      <c r="B955" s="78">
        <v>949</v>
      </c>
      <c r="C955" s="77"/>
      <c r="D955" s="111" t="e">
        <f t="shared" ca="1" si="28"/>
        <v>#NUM!</v>
      </c>
      <c r="E955" s="145"/>
      <c r="F955" s="146" t="str">
        <f t="shared" ca="1" si="29"/>
        <v/>
      </c>
      <c r="G955" s="102"/>
      <c r="H955" s="102"/>
      <c r="I955" s="102"/>
      <c r="J955" s="102"/>
      <c r="K955" s="102"/>
      <c r="L955" s="148"/>
    </row>
    <row r="956" spans="2:12" ht="30" customHeight="1" x14ac:dyDescent="0.3">
      <c r="B956" s="78">
        <v>950</v>
      </c>
      <c r="C956" s="77"/>
      <c r="D956" s="111" t="e">
        <f t="shared" ca="1" si="28"/>
        <v>#NUM!</v>
      </c>
      <c r="E956" s="145"/>
      <c r="F956" s="146" t="str">
        <f t="shared" ca="1" si="29"/>
        <v/>
      </c>
      <c r="G956" s="102"/>
      <c r="H956" s="102"/>
      <c r="I956" s="102"/>
      <c r="J956" s="102"/>
      <c r="K956" s="102"/>
      <c r="L956" s="148"/>
    </row>
    <row r="957" spans="2:12" ht="30" customHeight="1" x14ac:dyDescent="0.3">
      <c r="B957" s="78">
        <v>951</v>
      </c>
      <c r="C957" s="77"/>
      <c r="D957" s="111" t="e">
        <f t="shared" ca="1" si="28"/>
        <v>#NUM!</v>
      </c>
      <c r="E957" s="145"/>
      <c r="F957" s="146" t="str">
        <f t="shared" ca="1" si="29"/>
        <v/>
      </c>
      <c r="G957" s="102"/>
      <c r="H957" s="102"/>
      <c r="I957" s="102"/>
      <c r="J957" s="102"/>
      <c r="K957" s="102"/>
      <c r="L957" s="148"/>
    </row>
    <row r="958" spans="2:12" ht="30" customHeight="1" x14ac:dyDescent="0.3">
      <c r="B958" s="78">
        <v>952</v>
      </c>
      <c r="C958" s="77"/>
      <c r="D958" s="111" t="e">
        <f t="shared" ca="1" si="28"/>
        <v>#NUM!</v>
      </c>
      <c r="E958" s="145"/>
      <c r="F958" s="146" t="str">
        <f t="shared" ca="1" si="29"/>
        <v/>
      </c>
      <c r="G958" s="102"/>
      <c r="H958" s="102"/>
      <c r="I958" s="102"/>
      <c r="J958" s="102"/>
      <c r="K958" s="102"/>
      <c r="L958" s="148"/>
    </row>
    <row r="959" spans="2:12" ht="30" customHeight="1" x14ac:dyDescent="0.3">
      <c r="B959" s="78">
        <v>953</v>
      </c>
      <c r="C959" s="77"/>
      <c r="D959" s="111" t="e">
        <f t="shared" ca="1" si="28"/>
        <v>#NUM!</v>
      </c>
      <c r="E959" s="145"/>
      <c r="F959" s="146" t="str">
        <f t="shared" ca="1" si="29"/>
        <v/>
      </c>
      <c r="G959" s="102"/>
      <c r="H959" s="102"/>
      <c r="I959" s="102"/>
      <c r="J959" s="102"/>
      <c r="K959" s="102"/>
      <c r="L959" s="148"/>
    </row>
    <row r="960" spans="2:12" ht="30" customHeight="1" x14ac:dyDescent="0.3">
      <c r="B960" s="78">
        <v>954</v>
      </c>
      <c r="C960" s="77"/>
      <c r="D960" s="111" t="e">
        <f t="shared" ca="1" si="28"/>
        <v>#NUM!</v>
      </c>
      <c r="E960" s="145"/>
      <c r="F960" s="146" t="str">
        <f t="shared" ca="1" si="29"/>
        <v/>
      </c>
      <c r="G960" s="102"/>
      <c r="H960" s="102"/>
      <c r="I960" s="102"/>
      <c r="J960" s="102"/>
      <c r="K960" s="102"/>
      <c r="L960" s="148"/>
    </row>
    <row r="961" spans="2:12" ht="30" customHeight="1" x14ac:dyDescent="0.3">
      <c r="B961" s="78">
        <v>955</v>
      </c>
      <c r="C961" s="77"/>
      <c r="D961" s="111" t="e">
        <f t="shared" ca="1" si="28"/>
        <v>#NUM!</v>
      </c>
      <c r="E961" s="145"/>
      <c r="F961" s="146" t="str">
        <f t="shared" ca="1" si="29"/>
        <v/>
      </c>
      <c r="G961" s="102"/>
      <c r="H961" s="102"/>
      <c r="I961" s="102"/>
      <c r="J961" s="102"/>
      <c r="K961" s="102"/>
      <c r="L961" s="148"/>
    </row>
    <row r="962" spans="2:12" ht="30" customHeight="1" x14ac:dyDescent="0.3">
      <c r="B962" s="78">
        <v>956</v>
      </c>
      <c r="C962" s="77"/>
      <c r="D962" s="111" t="e">
        <f t="shared" ca="1" si="28"/>
        <v>#NUM!</v>
      </c>
      <c r="E962" s="145"/>
      <c r="F962" s="146" t="str">
        <f t="shared" ca="1" si="29"/>
        <v/>
      </c>
      <c r="G962" s="102"/>
      <c r="H962" s="102"/>
      <c r="I962" s="102"/>
      <c r="J962" s="102"/>
      <c r="K962" s="102"/>
      <c r="L962" s="148"/>
    </row>
    <row r="963" spans="2:12" ht="30" customHeight="1" x14ac:dyDescent="0.3">
      <c r="B963" s="78">
        <v>957</v>
      </c>
      <c r="C963" s="77"/>
      <c r="D963" s="111" t="e">
        <f t="shared" ca="1" si="28"/>
        <v>#NUM!</v>
      </c>
      <c r="E963" s="145"/>
      <c r="F963" s="146" t="str">
        <f t="shared" ca="1" si="29"/>
        <v/>
      </c>
      <c r="G963" s="102"/>
      <c r="H963" s="102"/>
      <c r="I963" s="102"/>
      <c r="J963" s="102"/>
      <c r="K963" s="102"/>
      <c r="L963" s="148"/>
    </row>
    <row r="964" spans="2:12" ht="30" customHeight="1" x14ac:dyDescent="0.3">
      <c r="B964" s="78">
        <v>958</v>
      </c>
      <c r="C964" s="77"/>
      <c r="D964" s="111" t="e">
        <f t="shared" ca="1" si="28"/>
        <v>#NUM!</v>
      </c>
      <c r="E964" s="145"/>
      <c r="F964" s="146" t="str">
        <f t="shared" ca="1" si="29"/>
        <v/>
      </c>
      <c r="G964" s="102"/>
      <c r="H964" s="102"/>
      <c r="I964" s="102"/>
      <c r="J964" s="102"/>
      <c r="K964" s="102"/>
      <c r="L964" s="148"/>
    </row>
    <row r="965" spans="2:12" ht="30" customHeight="1" x14ac:dyDescent="0.3">
      <c r="B965" s="78">
        <v>959</v>
      </c>
      <c r="C965" s="77"/>
      <c r="D965" s="111" t="e">
        <f t="shared" ca="1" si="28"/>
        <v>#NUM!</v>
      </c>
      <c r="E965" s="145"/>
      <c r="F965" s="146" t="str">
        <f t="shared" ca="1" si="29"/>
        <v/>
      </c>
      <c r="G965" s="102"/>
      <c r="H965" s="102"/>
      <c r="I965" s="102"/>
      <c r="J965" s="102"/>
      <c r="K965" s="102"/>
      <c r="L965" s="148"/>
    </row>
    <row r="966" spans="2:12" ht="30" customHeight="1" x14ac:dyDescent="0.3">
      <c r="B966" s="78">
        <v>960</v>
      </c>
      <c r="C966" s="77"/>
      <c r="D966" s="111" t="e">
        <f t="shared" ca="1" si="28"/>
        <v>#NUM!</v>
      </c>
      <c r="E966" s="145"/>
      <c r="F966" s="146" t="str">
        <f t="shared" ca="1" si="29"/>
        <v/>
      </c>
      <c r="G966" s="102"/>
      <c r="H966" s="102"/>
      <c r="I966" s="102"/>
      <c r="J966" s="102"/>
      <c r="K966" s="102"/>
      <c r="L966" s="148"/>
    </row>
    <row r="967" spans="2:12" ht="30" customHeight="1" x14ac:dyDescent="0.3">
      <c r="B967" s="78">
        <v>961</v>
      </c>
      <c r="C967" s="77"/>
      <c r="D967" s="111" t="e">
        <f t="shared" ref="D967:D999" ca="1" si="30">DATEDIF(TODAY(),C967,"D")</f>
        <v>#NUM!</v>
      </c>
      <c r="E967" s="145"/>
      <c r="F967" s="146" t="str">
        <f t="shared" ref="F967:F999" ca="1" si="31">IF(C967&lt;&gt;"",IF(C967&gt;=TODAY(),IF(C967=TODAY(),"É hoje!",CONCATENATE(D967,IF(D967=1," dia"," dias"))),"-"),"")</f>
        <v/>
      </c>
      <c r="G967" s="102"/>
      <c r="H967" s="102"/>
      <c r="I967" s="102"/>
      <c r="J967" s="102"/>
      <c r="K967" s="102"/>
      <c r="L967" s="148"/>
    </row>
    <row r="968" spans="2:12" ht="30" customHeight="1" x14ac:dyDescent="0.3">
      <c r="B968" s="78">
        <v>962</v>
      </c>
      <c r="C968" s="77"/>
      <c r="D968" s="111" t="e">
        <f t="shared" ca="1" si="30"/>
        <v>#NUM!</v>
      </c>
      <c r="E968" s="145"/>
      <c r="F968" s="146" t="str">
        <f t="shared" ca="1" si="31"/>
        <v/>
      </c>
      <c r="G968" s="102"/>
      <c r="H968" s="102"/>
      <c r="I968" s="102"/>
      <c r="J968" s="102"/>
      <c r="K968" s="102"/>
      <c r="L968" s="148"/>
    </row>
    <row r="969" spans="2:12" ht="30" customHeight="1" x14ac:dyDescent="0.3">
      <c r="B969" s="78">
        <v>963</v>
      </c>
      <c r="C969" s="77"/>
      <c r="D969" s="111" t="e">
        <f t="shared" ca="1" si="30"/>
        <v>#NUM!</v>
      </c>
      <c r="E969" s="145"/>
      <c r="F969" s="146" t="str">
        <f t="shared" ca="1" si="31"/>
        <v/>
      </c>
      <c r="G969" s="102"/>
      <c r="H969" s="102"/>
      <c r="I969" s="102"/>
      <c r="J969" s="102"/>
      <c r="K969" s="102"/>
      <c r="L969" s="148"/>
    </row>
    <row r="970" spans="2:12" ht="30" customHeight="1" x14ac:dyDescent="0.3">
      <c r="B970" s="78">
        <v>964</v>
      </c>
      <c r="C970" s="77"/>
      <c r="D970" s="111" t="e">
        <f t="shared" ca="1" si="30"/>
        <v>#NUM!</v>
      </c>
      <c r="E970" s="145"/>
      <c r="F970" s="146" t="str">
        <f t="shared" ca="1" si="31"/>
        <v/>
      </c>
      <c r="G970" s="102"/>
      <c r="H970" s="102"/>
      <c r="I970" s="102"/>
      <c r="J970" s="102"/>
      <c r="K970" s="102"/>
      <c r="L970" s="148"/>
    </row>
    <row r="971" spans="2:12" ht="30" customHeight="1" x14ac:dyDescent="0.3">
      <c r="B971" s="78">
        <v>965</v>
      </c>
      <c r="C971" s="77"/>
      <c r="D971" s="111" t="e">
        <f t="shared" ca="1" si="30"/>
        <v>#NUM!</v>
      </c>
      <c r="E971" s="145"/>
      <c r="F971" s="146" t="str">
        <f t="shared" ca="1" si="31"/>
        <v/>
      </c>
      <c r="G971" s="102"/>
      <c r="H971" s="102"/>
      <c r="I971" s="102"/>
      <c r="J971" s="102"/>
      <c r="K971" s="102"/>
      <c r="L971" s="148"/>
    </row>
    <row r="972" spans="2:12" ht="30" customHeight="1" x14ac:dyDescent="0.3">
      <c r="B972" s="78">
        <v>966</v>
      </c>
      <c r="C972" s="77"/>
      <c r="D972" s="111" t="e">
        <f t="shared" ca="1" si="30"/>
        <v>#NUM!</v>
      </c>
      <c r="E972" s="145"/>
      <c r="F972" s="146" t="str">
        <f t="shared" ca="1" si="31"/>
        <v/>
      </c>
      <c r="G972" s="102"/>
      <c r="H972" s="102"/>
      <c r="I972" s="102"/>
      <c r="J972" s="102"/>
      <c r="K972" s="102"/>
      <c r="L972" s="148"/>
    </row>
    <row r="973" spans="2:12" ht="30" customHeight="1" x14ac:dyDescent="0.3">
      <c r="B973" s="78">
        <v>967</v>
      </c>
      <c r="C973" s="77"/>
      <c r="D973" s="111" t="e">
        <f t="shared" ca="1" si="30"/>
        <v>#NUM!</v>
      </c>
      <c r="E973" s="145"/>
      <c r="F973" s="146" t="str">
        <f t="shared" ca="1" si="31"/>
        <v/>
      </c>
      <c r="G973" s="102"/>
      <c r="H973" s="102"/>
      <c r="I973" s="102"/>
      <c r="J973" s="102"/>
      <c r="K973" s="102"/>
      <c r="L973" s="148"/>
    </row>
    <row r="974" spans="2:12" ht="30" customHeight="1" x14ac:dyDescent="0.3">
      <c r="B974" s="78">
        <v>968</v>
      </c>
      <c r="C974" s="77"/>
      <c r="D974" s="111" t="e">
        <f t="shared" ca="1" si="30"/>
        <v>#NUM!</v>
      </c>
      <c r="E974" s="145"/>
      <c r="F974" s="146" t="str">
        <f t="shared" ca="1" si="31"/>
        <v/>
      </c>
      <c r="G974" s="102"/>
      <c r="H974" s="102"/>
      <c r="I974" s="102"/>
      <c r="J974" s="102"/>
      <c r="K974" s="102"/>
      <c r="L974" s="148"/>
    </row>
    <row r="975" spans="2:12" ht="30" customHeight="1" x14ac:dyDescent="0.3">
      <c r="B975" s="78">
        <v>969</v>
      </c>
      <c r="C975" s="77"/>
      <c r="D975" s="111" t="e">
        <f t="shared" ca="1" si="30"/>
        <v>#NUM!</v>
      </c>
      <c r="E975" s="145"/>
      <c r="F975" s="146" t="str">
        <f t="shared" ca="1" si="31"/>
        <v/>
      </c>
      <c r="G975" s="102"/>
      <c r="H975" s="102"/>
      <c r="I975" s="102"/>
      <c r="J975" s="102"/>
      <c r="K975" s="102"/>
      <c r="L975" s="148"/>
    </row>
    <row r="976" spans="2:12" ht="30" customHeight="1" x14ac:dyDescent="0.3">
      <c r="B976" s="78">
        <v>970</v>
      </c>
      <c r="C976" s="77"/>
      <c r="D976" s="111" t="e">
        <f t="shared" ca="1" si="30"/>
        <v>#NUM!</v>
      </c>
      <c r="E976" s="145"/>
      <c r="F976" s="146" t="str">
        <f t="shared" ca="1" si="31"/>
        <v/>
      </c>
      <c r="G976" s="102"/>
      <c r="H976" s="102"/>
      <c r="I976" s="102"/>
      <c r="J976" s="102"/>
      <c r="K976" s="102"/>
      <c r="L976" s="148"/>
    </row>
    <row r="977" spans="2:12" ht="30" customHeight="1" x14ac:dyDescent="0.3">
      <c r="B977" s="78">
        <v>971</v>
      </c>
      <c r="C977" s="77"/>
      <c r="D977" s="111" t="e">
        <f t="shared" ca="1" si="30"/>
        <v>#NUM!</v>
      </c>
      <c r="E977" s="145"/>
      <c r="F977" s="146" t="str">
        <f t="shared" ca="1" si="31"/>
        <v/>
      </c>
      <c r="G977" s="102"/>
      <c r="H977" s="102"/>
      <c r="I977" s="102"/>
      <c r="J977" s="102"/>
      <c r="K977" s="102"/>
      <c r="L977" s="148"/>
    </row>
    <row r="978" spans="2:12" ht="30" customHeight="1" x14ac:dyDescent="0.3">
      <c r="B978" s="78">
        <v>972</v>
      </c>
      <c r="C978" s="77"/>
      <c r="D978" s="111" t="e">
        <f t="shared" ca="1" si="30"/>
        <v>#NUM!</v>
      </c>
      <c r="E978" s="145"/>
      <c r="F978" s="146" t="str">
        <f t="shared" ca="1" si="31"/>
        <v/>
      </c>
      <c r="G978" s="102"/>
      <c r="H978" s="102"/>
      <c r="I978" s="102"/>
      <c r="J978" s="102"/>
      <c r="K978" s="102"/>
      <c r="L978" s="148"/>
    </row>
    <row r="979" spans="2:12" ht="30" customHeight="1" x14ac:dyDescent="0.3">
      <c r="B979" s="78">
        <v>973</v>
      </c>
      <c r="C979" s="77"/>
      <c r="D979" s="111" t="e">
        <f t="shared" ca="1" si="30"/>
        <v>#NUM!</v>
      </c>
      <c r="E979" s="145"/>
      <c r="F979" s="146" t="str">
        <f t="shared" ca="1" si="31"/>
        <v/>
      </c>
      <c r="G979" s="102"/>
      <c r="H979" s="102"/>
      <c r="I979" s="102"/>
      <c r="J979" s="102"/>
      <c r="K979" s="102"/>
      <c r="L979" s="148"/>
    </row>
    <row r="980" spans="2:12" ht="30" customHeight="1" x14ac:dyDescent="0.3">
      <c r="B980" s="78">
        <v>974</v>
      </c>
      <c r="C980" s="77"/>
      <c r="D980" s="111" t="e">
        <f t="shared" ca="1" si="30"/>
        <v>#NUM!</v>
      </c>
      <c r="E980" s="145"/>
      <c r="F980" s="146" t="str">
        <f t="shared" ca="1" si="31"/>
        <v/>
      </c>
      <c r="G980" s="102"/>
      <c r="H980" s="102"/>
      <c r="I980" s="102"/>
      <c r="J980" s="102"/>
      <c r="K980" s="102"/>
      <c r="L980" s="148"/>
    </row>
    <row r="981" spans="2:12" ht="30" customHeight="1" x14ac:dyDescent="0.3">
      <c r="B981" s="78">
        <v>975</v>
      </c>
      <c r="C981" s="77"/>
      <c r="D981" s="111" t="e">
        <f t="shared" ca="1" si="30"/>
        <v>#NUM!</v>
      </c>
      <c r="E981" s="145"/>
      <c r="F981" s="146" t="str">
        <f t="shared" ca="1" si="31"/>
        <v/>
      </c>
      <c r="G981" s="102"/>
      <c r="H981" s="102"/>
      <c r="I981" s="102"/>
      <c r="J981" s="102"/>
      <c r="K981" s="102"/>
      <c r="L981" s="148"/>
    </row>
    <row r="982" spans="2:12" ht="30" customHeight="1" x14ac:dyDescent="0.3">
      <c r="B982" s="78">
        <v>976</v>
      </c>
      <c r="C982" s="77"/>
      <c r="D982" s="111" t="e">
        <f t="shared" ca="1" si="30"/>
        <v>#NUM!</v>
      </c>
      <c r="E982" s="145"/>
      <c r="F982" s="146" t="str">
        <f t="shared" ca="1" si="31"/>
        <v/>
      </c>
      <c r="G982" s="102"/>
      <c r="H982" s="102"/>
      <c r="I982" s="102"/>
      <c r="J982" s="102"/>
      <c r="K982" s="102"/>
      <c r="L982" s="148"/>
    </row>
    <row r="983" spans="2:12" ht="30" customHeight="1" x14ac:dyDescent="0.3">
      <c r="B983" s="78">
        <v>977</v>
      </c>
      <c r="C983" s="77"/>
      <c r="D983" s="111" t="e">
        <f t="shared" ca="1" si="30"/>
        <v>#NUM!</v>
      </c>
      <c r="E983" s="145"/>
      <c r="F983" s="146" t="str">
        <f t="shared" ca="1" si="31"/>
        <v/>
      </c>
      <c r="G983" s="102"/>
      <c r="H983" s="102"/>
      <c r="I983" s="102"/>
      <c r="J983" s="102"/>
      <c r="K983" s="102"/>
      <c r="L983" s="148"/>
    </row>
    <row r="984" spans="2:12" ht="30" customHeight="1" x14ac:dyDescent="0.3">
      <c r="B984" s="78">
        <v>978</v>
      </c>
      <c r="C984" s="77"/>
      <c r="D984" s="111" t="e">
        <f t="shared" ca="1" si="30"/>
        <v>#NUM!</v>
      </c>
      <c r="E984" s="145"/>
      <c r="F984" s="146" t="str">
        <f t="shared" ca="1" si="31"/>
        <v/>
      </c>
      <c r="G984" s="102"/>
      <c r="H984" s="102"/>
      <c r="I984" s="102"/>
      <c r="J984" s="102"/>
      <c r="K984" s="102"/>
      <c r="L984" s="148"/>
    </row>
    <row r="985" spans="2:12" ht="30" customHeight="1" x14ac:dyDescent="0.3">
      <c r="B985" s="78">
        <v>979</v>
      </c>
      <c r="C985" s="77"/>
      <c r="D985" s="111" t="e">
        <f t="shared" ca="1" si="30"/>
        <v>#NUM!</v>
      </c>
      <c r="E985" s="145"/>
      <c r="F985" s="146" t="str">
        <f t="shared" ca="1" si="31"/>
        <v/>
      </c>
      <c r="G985" s="102"/>
      <c r="H985" s="102"/>
      <c r="I985" s="102"/>
      <c r="J985" s="102"/>
      <c r="K985" s="102"/>
      <c r="L985" s="148"/>
    </row>
    <row r="986" spans="2:12" ht="30" customHeight="1" x14ac:dyDescent="0.3">
      <c r="B986" s="78">
        <v>980</v>
      </c>
      <c r="C986" s="77"/>
      <c r="D986" s="111" t="e">
        <f t="shared" ca="1" si="30"/>
        <v>#NUM!</v>
      </c>
      <c r="E986" s="145"/>
      <c r="F986" s="146" t="str">
        <f t="shared" ca="1" si="31"/>
        <v/>
      </c>
      <c r="G986" s="102"/>
      <c r="H986" s="102"/>
      <c r="I986" s="102"/>
      <c r="J986" s="102"/>
      <c r="K986" s="102"/>
      <c r="L986" s="148"/>
    </row>
    <row r="987" spans="2:12" ht="30" customHeight="1" x14ac:dyDescent="0.3">
      <c r="B987" s="78">
        <v>981</v>
      </c>
      <c r="C987" s="77"/>
      <c r="D987" s="111" t="e">
        <f t="shared" ca="1" si="30"/>
        <v>#NUM!</v>
      </c>
      <c r="E987" s="145"/>
      <c r="F987" s="146" t="str">
        <f t="shared" ca="1" si="31"/>
        <v/>
      </c>
      <c r="G987" s="102"/>
      <c r="H987" s="102"/>
      <c r="I987" s="102"/>
      <c r="J987" s="102"/>
      <c r="K987" s="102"/>
      <c r="L987" s="148"/>
    </row>
    <row r="988" spans="2:12" ht="30" customHeight="1" x14ac:dyDescent="0.3">
      <c r="B988" s="78">
        <v>982</v>
      </c>
      <c r="C988" s="77"/>
      <c r="D988" s="111" t="e">
        <f t="shared" ca="1" si="30"/>
        <v>#NUM!</v>
      </c>
      <c r="E988" s="145"/>
      <c r="F988" s="146" t="str">
        <f t="shared" ca="1" si="31"/>
        <v/>
      </c>
      <c r="G988" s="102"/>
      <c r="H988" s="102"/>
      <c r="I988" s="102"/>
      <c r="J988" s="102"/>
      <c r="K988" s="102"/>
      <c r="L988" s="148"/>
    </row>
    <row r="989" spans="2:12" ht="30" customHeight="1" x14ac:dyDescent="0.3">
      <c r="B989" s="78">
        <v>983</v>
      </c>
      <c r="C989" s="77"/>
      <c r="D989" s="111" t="e">
        <f t="shared" ca="1" si="30"/>
        <v>#NUM!</v>
      </c>
      <c r="E989" s="145"/>
      <c r="F989" s="146" t="str">
        <f t="shared" ca="1" si="31"/>
        <v/>
      </c>
      <c r="G989" s="102"/>
      <c r="H989" s="102"/>
      <c r="I989" s="102"/>
      <c r="J989" s="102"/>
      <c r="K989" s="102"/>
      <c r="L989" s="148"/>
    </row>
    <row r="990" spans="2:12" ht="30" customHeight="1" x14ac:dyDescent="0.3">
      <c r="B990" s="78">
        <v>984</v>
      </c>
      <c r="C990" s="77"/>
      <c r="D990" s="111" t="e">
        <f t="shared" ca="1" si="30"/>
        <v>#NUM!</v>
      </c>
      <c r="E990" s="145"/>
      <c r="F990" s="146" t="str">
        <f t="shared" ca="1" si="31"/>
        <v/>
      </c>
      <c r="G990" s="102"/>
      <c r="H990" s="102"/>
      <c r="I990" s="102"/>
      <c r="J990" s="102"/>
      <c r="K990" s="102"/>
      <c r="L990" s="148"/>
    </row>
    <row r="991" spans="2:12" ht="30" customHeight="1" x14ac:dyDescent="0.3">
      <c r="B991" s="78">
        <v>985</v>
      </c>
      <c r="C991" s="77"/>
      <c r="D991" s="111" t="e">
        <f t="shared" ca="1" si="30"/>
        <v>#NUM!</v>
      </c>
      <c r="E991" s="145"/>
      <c r="F991" s="146" t="str">
        <f t="shared" ca="1" si="31"/>
        <v/>
      </c>
      <c r="G991" s="102"/>
      <c r="H991" s="102"/>
      <c r="I991" s="102"/>
      <c r="J991" s="102"/>
      <c r="K991" s="102"/>
      <c r="L991" s="148"/>
    </row>
    <row r="992" spans="2:12" ht="30" customHeight="1" x14ac:dyDescent="0.3">
      <c r="B992" s="78">
        <v>986</v>
      </c>
      <c r="C992" s="77"/>
      <c r="D992" s="111" t="e">
        <f t="shared" ca="1" si="30"/>
        <v>#NUM!</v>
      </c>
      <c r="E992" s="145"/>
      <c r="F992" s="146" t="str">
        <f t="shared" ca="1" si="31"/>
        <v/>
      </c>
      <c r="G992" s="102"/>
      <c r="H992" s="102"/>
      <c r="I992" s="102"/>
      <c r="J992" s="102"/>
      <c r="K992" s="102"/>
      <c r="L992" s="148"/>
    </row>
    <row r="993" spans="2:12" ht="30" customHeight="1" x14ac:dyDescent="0.3">
      <c r="B993" s="78">
        <v>987</v>
      </c>
      <c r="C993" s="77"/>
      <c r="D993" s="111" t="e">
        <f t="shared" ca="1" si="30"/>
        <v>#NUM!</v>
      </c>
      <c r="E993" s="145"/>
      <c r="F993" s="146" t="str">
        <f t="shared" ca="1" si="31"/>
        <v/>
      </c>
      <c r="G993" s="102"/>
      <c r="H993" s="102"/>
      <c r="I993" s="102"/>
      <c r="J993" s="102"/>
      <c r="K993" s="102"/>
      <c r="L993" s="148"/>
    </row>
    <row r="994" spans="2:12" ht="30" customHeight="1" x14ac:dyDescent="0.3">
      <c r="B994" s="78">
        <v>988</v>
      </c>
      <c r="C994" s="77"/>
      <c r="D994" s="111" t="e">
        <f t="shared" ca="1" si="30"/>
        <v>#NUM!</v>
      </c>
      <c r="E994" s="145"/>
      <c r="F994" s="146" t="str">
        <f t="shared" ca="1" si="31"/>
        <v/>
      </c>
      <c r="G994" s="102"/>
      <c r="H994" s="102"/>
      <c r="I994" s="102"/>
      <c r="J994" s="102"/>
      <c r="K994" s="102"/>
      <c r="L994" s="148"/>
    </row>
    <row r="995" spans="2:12" ht="30" customHeight="1" x14ac:dyDescent="0.3">
      <c r="B995" s="78">
        <v>989</v>
      </c>
      <c r="C995" s="77"/>
      <c r="D995" s="111" t="e">
        <f t="shared" ca="1" si="30"/>
        <v>#NUM!</v>
      </c>
      <c r="E995" s="145"/>
      <c r="F995" s="146" t="str">
        <f t="shared" ca="1" si="31"/>
        <v/>
      </c>
      <c r="G995" s="102"/>
      <c r="H995" s="102"/>
      <c r="I995" s="102"/>
      <c r="J995" s="102"/>
      <c r="K995" s="102"/>
      <c r="L995" s="148"/>
    </row>
    <row r="996" spans="2:12" ht="30" customHeight="1" x14ac:dyDescent="0.3">
      <c r="B996" s="78">
        <v>990</v>
      </c>
      <c r="C996" s="77"/>
      <c r="D996" s="111" t="e">
        <f t="shared" ca="1" si="30"/>
        <v>#NUM!</v>
      </c>
      <c r="E996" s="145"/>
      <c r="F996" s="146" t="str">
        <f t="shared" ca="1" si="31"/>
        <v/>
      </c>
      <c r="G996" s="102"/>
      <c r="H996" s="102"/>
      <c r="I996" s="102"/>
      <c r="J996" s="102"/>
      <c r="K996" s="102"/>
      <c r="L996" s="148"/>
    </row>
    <row r="997" spans="2:12" ht="30" customHeight="1" x14ac:dyDescent="0.3">
      <c r="B997" s="78">
        <v>991</v>
      </c>
      <c r="C997" s="77"/>
      <c r="D997" s="111" t="e">
        <f t="shared" ca="1" si="30"/>
        <v>#NUM!</v>
      </c>
      <c r="E997" s="145"/>
      <c r="F997" s="146" t="str">
        <f t="shared" ca="1" si="31"/>
        <v/>
      </c>
      <c r="G997" s="102"/>
      <c r="H997" s="102"/>
      <c r="I997" s="102"/>
      <c r="J997" s="102"/>
      <c r="K997" s="102"/>
      <c r="L997" s="148"/>
    </row>
    <row r="998" spans="2:12" ht="30" customHeight="1" x14ac:dyDescent="0.3">
      <c r="B998" s="78">
        <v>992</v>
      </c>
      <c r="C998" s="77"/>
      <c r="D998" s="111" t="e">
        <f t="shared" ca="1" si="30"/>
        <v>#NUM!</v>
      </c>
      <c r="E998" s="145"/>
      <c r="F998" s="146" t="str">
        <f t="shared" ca="1" si="31"/>
        <v/>
      </c>
      <c r="G998" s="102"/>
      <c r="H998" s="102"/>
      <c r="I998" s="102"/>
      <c r="J998" s="102"/>
      <c r="K998" s="102"/>
      <c r="L998" s="148"/>
    </row>
    <row r="999" spans="2:12" ht="30" customHeight="1" x14ac:dyDescent="0.3">
      <c r="B999" s="78">
        <v>993</v>
      </c>
      <c r="C999" s="77"/>
      <c r="D999" s="111" t="e">
        <f t="shared" ca="1" si="30"/>
        <v>#NUM!</v>
      </c>
      <c r="E999" s="145"/>
      <c r="F999" s="146" t="str">
        <f t="shared" ca="1" si="31"/>
        <v/>
      </c>
      <c r="G999" s="102"/>
      <c r="H999" s="102"/>
      <c r="I999" s="102"/>
      <c r="J999" s="102"/>
      <c r="K999" s="102"/>
      <c r="L999" s="148"/>
    </row>
  </sheetData>
  <autoFilter ref="C6:L999" xr:uid="{00000000-0009-0000-0000-00000C000000}"/>
  <conditionalFormatting sqref="B7:L13">
    <cfRule type="expression" dxfId="27" priority="3">
      <formula>$D7&lt;=7</formula>
    </cfRule>
  </conditionalFormatting>
  <conditionalFormatting sqref="B7:L999">
    <cfRule type="expression" dxfId="26" priority="2">
      <formula>$D7=0</formula>
    </cfRule>
  </conditionalFormatting>
  <conditionalFormatting sqref="B14:L999">
    <cfRule type="expression" dxfId="25" priority="5">
      <formula>$D14&lt;=7</formula>
    </cfRule>
  </conditionalFormatting>
  <dataValidations count="1">
    <dataValidation type="list" allowBlank="1" showInputMessage="1" showErrorMessage="1" errorTitle="Opção Inválida" error="Escolha entre as opções disponibilizadas na seta ao lado da célula." sqref="G7:G999" xr:uid="{00000000-0002-0000-0C00-000000000000}">
      <formula1>"Agendada,Concluída,Cancelada"</formula1>
      <formula2>0</formula2>
    </dataValidation>
  </dataValidations>
  <hyperlinks>
    <hyperlink ref="L14" r:id="rId1" xr:uid="{00000000-0004-0000-0C00-000000000000}"/>
  </hyperlinks>
  <pageMargins left="0.51180555555555596" right="0.51180555555555596" top="0.78749999999999998" bottom="0.78749999999999998" header="0.511811023622047" footer="0.511811023622047"/>
  <pageSetup paperSize="9" orientation="portrait" horizontalDpi="300" verticalDpi="300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errorTitle="Opção Inválida!" error="Escolha uma opção clicando na seta ao lado. Você pode adicionar mais Advogados no menu Configurações &gt;&gt; Geral &gt;&gt; lista Advogados." xr:uid="{00000000-0002-0000-0C00-000002000000}">
          <x14:formula1>
            <xm:f>OFFSET('Conf-G'!$D$4,1,,COUNTIF('Conf-G'!$D$5:$D$35,"?*"))</xm:f>
          </x14:formula1>
          <x14:formula2>
            <xm:f>0</xm:f>
          </x14:formula2>
          <xm:sqref>K14:K999</xm:sqref>
        </x14:dataValidation>
        <x14:dataValidation type="list" allowBlank="1" showInputMessage="1" showErrorMessage="1" xr:uid="{00000000-0002-0000-0C00-000003000000}">
          <x14:formula1>
            <xm:f>OFFSET('Proc-G'!$AI$6,1,,COUNTIF('Proc-G'!$AI$7:$AI$409,"?*"))</xm:f>
          </x14:formula1>
          <x14:formula2>
            <xm:f>0</xm:f>
          </x14:formula2>
          <xm:sqref>H14:H999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AG37"/>
  <sheetViews>
    <sheetView showGridLines="0" zoomScaleNormal="100" workbookViewId="0">
      <pane ySplit="3" topLeftCell="A4" activePane="bottomLeft" state="frozen"/>
      <selection pane="bottomLeft" activeCell="C9" sqref="C9:C10"/>
    </sheetView>
  </sheetViews>
  <sheetFormatPr defaultColWidth="9.109375" defaultRowHeight="13.8" x14ac:dyDescent="0.3"/>
  <cols>
    <col min="1" max="1" width="6.109375" style="2" customWidth="1"/>
    <col min="2" max="2" width="38.6640625" style="2" customWidth="1"/>
    <col min="3" max="3" width="12.6640625" style="2" customWidth="1"/>
    <col min="4" max="4" width="13.44140625" style="2" customWidth="1"/>
    <col min="5" max="5" width="21.109375" style="2" customWidth="1"/>
    <col min="6" max="6" width="41" style="2" customWidth="1"/>
    <col min="7" max="7" width="6" style="2" customWidth="1"/>
    <col min="8" max="8" width="19.109375" style="2" customWidth="1"/>
    <col min="9" max="9" width="14.44140625" style="2" customWidth="1"/>
    <col min="10" max="10" width="30.44140625" style="2" customWidth="1"/>
    <col min="11" max="11" width="14.6640625" style="2" customWidth="1"/>
    <col min="12" max="12" width="24.6640625" style="2" customWidth="1"/>
    <col min="13" max="13" width="14.33203125" style="2" customWidth="1"/>
    <col min="14" max="14" width="16" style="2" customWidth="1"/>
    <col min="15" max="16" width="14.6640625" style="3" customWidth="1"/>
    <col min="17" max="17" width="25" style="2" customWidth="1"/>
    <col min="18" max="18" width="13.33203125" style="2" customWidth="1"/>
    <col min="19" max="19" width="16.109375" style="2" customWidth="1"/>
    <col min="20" max="20" width="14.44140625" style="2" customWidth="1"/>
    <col min="21" max="21" width="30.44140625" style="2" customWidth="1"/>
    <col min="22" max="22" width="27.44140625" style="2" customWidth="1"/>
    <col min="23" max="23" width="14" style="2" customWidth="1"/>
    <col min="24" max="24" width="35.33203125" style="2" customWidth="1"/>
    <col min="25" max="25" width="17.44140625" style="2" customWidth="1"/>
    <col min="26" max="26" width="39" style="2" customWidth="1"/>
    <col min="27" max="27" width="14.6640625" style="2" customWidth="1"/>
    <col min="28" max="28" width="17.109375" style="2" customWidth="1"/>
    <col min="29" max="29" width="12.33203125" style="2" customWidth="1"/>
    <col min="30" max="30" width="45.33203125" style="2" customWidth="1"/>
    <col min="31" max="31" width="40.6640625" style="2" customWidth="1"/>
    <col min="32" max="32" width="9.109375" style="2"/>
    <col min="33" max="33" width="40" style="2" hidden="1" customWidth="1"/>
    <col min="34" max="16384" width="9.109375" style="2"/>
  </cols>
  <sheetData>
    <row r="1" spans="2:17" s="4" customFormat="1" ht="50.25" customHeight="1" x14ac:dyDescent="0.3">
      <c r="O1" s="5"/>
      <c r="P1" s="5"/>
    </row>
    <row r="2" spans="2:17" s="6" customFormat="1" ht="36.75" customHeight="1" x14ac:dyDescent="0.3">
      <c r="O2" s="7"/>
      <c r="P2" s="7"/>
    </row>
    <row r="3" spans="2:17" s="11" customFormat="1" ht="10.5" customHeight="1" x14ac:dyDescent="0.3">
      <c r="O3" s="18"/>
      <c r="P3" s="18"/>
    </row>
    <row r="4" spans="2:17" s="11" customFormat="1" ht="12.75" customHeight="1" x14ac:dyDescent="0.3">
      <c r="H4" s="18"/>
      <c r="I4" s="18"/>
      <c r="O4" s="18"/>
      <c r="P4" s="18"/>
    </row>
    <row r="5" spans="2:17" s="11" customFormat="1" ht="28.5" customHeight="1" x14ac:dyDescent="0.3">
      <c r="H5" s="288" t="s">
        <v>1310</v>
      </c>
      <c r="I5" s="288"/>
      <c r="K5" s="18" t="s">
        <v>1311</v>
      </c>
      <c r="L5" s="18">
        <f>COUNTIF(Audie!C7:C1000,"&lt;&gt;")</f>
        <v>15</v>
      </c>
      <c r="M5" s="18"/>
      <c r="N5" s="18">
        <f>C9</f>
        <v>2023</v>
      </c>
      <c r="O5" s="18" t="s">
        <v>1312</v>
      </c>
      <c r="P5" s="18">
        <f>COUNTIFS(Audie!$C$7:$C$1800,CONCATENATE("&gt;=01/01/",N5),Audie!$C$7:$C$1800,CONCATENATE("&lt;=31/01/",N5))</f>
        <v>0</v>
      </c>
      <c r="Q5" s="79"/>
    </row>
    <row r="6" spans="2:17" ht="24.75" customHeight="1" x14ac:dyDescent="0.3">
      <c r="H6" s="126" t="s">
        <v>1313</v>
      </c>
      <c r="I6" s="81">
        <f>COUNTIFS(Audie!E7:E1800,"&gt;=07:00",Audie!E7:E1800,"&lt;09:00")</f>
        <v>0</v>
      </c>
      <c r="K6" s="20" t="s">
        <v>1314</v>
      </c>
      <c r="L6" s="3">
        <f>COUNTIF(Audie!G7:G1000,"Concluída")</f>
        <v>2</v>
      </c>
      <c r="M6" s="3"/>
      <c r="N6" s="3"/>
      <c r="O6" s="20" t="s">
        <v>1315</v>
      </c>
      <c r="P6" s="3">
        <f>COUNTIFS(Audie!$C$7:$C$1800,CONCATENATE("&gt;=01/02/",N5),Audie!$C$7:$C$1800,CONCATENATE("&lt;=28/02/",N5))</f>
        <v>0</v>
      </c>
      <c r="Q6" s="29"/>
    </row>
    <row r="7" spans="2:17" ht="24.75" customHeight="1" x14ac:dyDescent="0.3">
      <c r="H7" s="126" t="s">
        <v>1316</v>
      </c>
      <c r="I7" s="81">
        <f>COUNTIFS(Audie!E7:E1800,"&gt;=09:00",Audie!E7:E1800,"&lt;11:00")</f>
        <v>0</v>
      </c>
      <c r="K7" s="20" t="s">
        <v>1317</v>
      </c>
      <c r="L7" s="3">
        <f>COUNTIF(Audie!G7:G1000,"Cancelada")</f>
        <v>0</v>
      </c>
      <c r="M7" s="3"/>
      <c r="N7" s="3"/>
      <c r="O7" s="18" t="s">
        <v>1318</v>
      </c>
      <c r="P7" s="3">
        <f>COUNTIFS(Audie!$C$7:$C$1800,CONCATENATE("&gt;=01/03/",N5),Audie!$C$7:$C$1800,CONCATENATE("&lt;=31/03/",N5))</f>
        <v>0</v>
      </c>
      <c r="Q7" s="29"/>
    </row>
    <row r="8" spans="2:17" ht="24.75" customHeight="1" x14ac:dyDescent="0.3">
      <c r="H8" s="126" t="s">
        <v>1319</v>
      </c>
      <c r="I8" s="81">
        <f>COUNTIFS(Audie!E7:E1800,"&gt;=11:00",Audie!E7:E1800,"&lt;13:00")</f>
        <v>0</v>
      </c>
      <c r="K8" s="20" t="s">
        <v>1320</v>
      </c>
      <c r="L8" s="3">
        <f>COUNTIF(Audie!G7:G1000,"Agendada")</f>
        <v>13</v>
      </c>
      <c r="M8" s="3"/>
      <c r="N8" s="3"/>
      <c r="O8" s="20" t="s">
        <v>1321</v>
      </c>
      <c r="P8" s="3">
        <f>COUNTIFS(Audie!$C$7:$C$1800,CONCATENATE("&gt;=01/04/",N5),Audie!$C$7:$C$1800,CONCATENATE("&lt;=30/04/",N5))</f>
        <v>1</v>
      </c>
      <c r="Q8" s="29"/>
    </row>
    <row r="9" spans="2:17" ht="24.75" customHeight="1" x14ac:dyDescent="0.3">
      <c r="B9" s="298" t="s">
        <v>1322</v>
      </c>
      <c r="C9" s="299">
        <v>2023</v>
      </c>
      <c r="H9" s="126" t="s">
        <v>1323</v>
      </c>
      <c r="I9" s="81">
        <f>COUNTIFS(Audie!E7:E1800,"&gt;=13:00",Audie!E7:E1800,"&lt;15:00")</f>
        <v>0</v>
      </c>
      <c r="K9" s="3"/>
      <c r="L9" s="3"/>
      <c r="M9" s="3"/>
      <c r="N9" s="3"/>
      <c r="O9" s="18" t="s">
        <v>1031</v>
      </c>
      <c r="P9" s="3">
        <f>COUNTIFS(Audie!$C$7:$C$1800,CONCATENATE("&gt;=01/05/",N5),Audie!$C$7:$C$1800,CONCATENATE("&lt;=31/05/",N5))</f>
        <v>4</v>
      </c>
      <c r="Q9" s="29"/>
    </row>
    <row r="10" spans="2:17" ht="24.75" customHeight="1" x14ac:dyDescent="0.3">
      <c r="B10" s="298"/>
      <c r="C10" s="299"/>
      <c r="H10" s="126" t="s">
        <v>1324</v>
      </c>
      <c r="I10" s="81">
        <f>COUNTIFS(Audie!E7:E1800,"&gt;=15:00",Audie!E7:E1800,"&lt;17:00")</f>
        <v>0</v>
      </c>
      <c r="K10" s="3"/>
      <c r="L10" s="3"/>
      <c r="M10" s="3"/>
      <c r="N10" s="3"/>
      <c r="O10" s="20" t="s">
        <v>1325</v>
      </c>
      <c r="P10" s="3">
        <f>COUNTIFS(Audie!$C$7:$C$1800,CONCATENATE("&gt;=01/06/",N5),Audie!$C$7:$C$1800,CONCATENATE("&lt;=30/06/",N5))</f>
        <v>3</v>
      </c>
      <c r="Q10" s="29"/>
    </row>
    <row r="11" spans="2:17" ht="24.75" customHeight="1" x14ac:dyDescent="0.3">
      <c r="H11" s="126" t="s">
        <v>1326</v>
      </c>
      <c r="I11" s="81">
        <f>COUNTIFS(Audie!E7:E1800,"&gt;=17:00")</f>
        <v>0</v>
      </c>
      <c r="K11" s="3"/>
      <c r="L11" s="3"/>
      <c r="M11" s="3"/>
      <c r="N11" s="3"/>
      <c r="O11" s="18" t="s">
        <v>1327</v>
      </c>
      <c r="P11" s="26">
        <f>COUNTIFS(Audie!$C$7:$C$1800,CONCATENATE("&gt;=01/07/",N5),Audie!$C$7:$C$1800,CONCATENATE("&lt;=31/07/",N5))</f>
        <v>2</v>
      </c>
      <c r="Q11" s="29"/>
    </row>
    <row r="12" spans="2:17" ht="30" customHeight="1" x14ac:dyDescent="0.3">
      <c r="H12" s="149" t="str">
        <f>IF('Conf-G'!D11&lt;&gt;"",'Conf-G'!D11,"")</f>
        <v/>
      </c>
      <c r="I12" s="150" t="str">
        <f>IF(H12&lt;&gt;"",COUNTIF('Proc-G'!M13:M405,'A-Das1'!H12),"")</f>
        <v/>
      </c>
      <c r="K12" s="3"/>
      <c r="L12" s="3"/>
      <c r="M12" s="3"/>
      <c r="N12" s="3"/>
      <c r="O12" s="20" t="s">
        <v>1328</v>
      </c>
      <c r="P12" s="3">
        <f>COUNTIFS(Audie!$C$7:$C$1800,CONCATENATE("&gt;=01/08/",N5),Audie!$C$7:$C$1800,CONCATENATE("&lt;=31/08/",N5))</f>
        <v>2</v>
      </c>
      <c r="Q12" s="29"/>
    </row>
    <row r="13" spans="2:17" ht="30" customHeight="1" x14ac:dyDescent="0.3">
      <c r="H13" s="149" t="str">
        <f>IF('Conf-G'!D12&lt;&gt;"",'Conf-G'!D12,"")</f>
        <v/>
      </c>
      <c r="I13" s="150" t="str">
        <f>IF(H13&lt;&gt;"",COUNTIF('Proc-G'!M14:M406,'A-Das1'!H13),"")</f>
        <v/>
      </c>
      <c r="K13" s="3"/>
      <c r="L13" s="3"/>
      <c r="M13" s="3"/>
      <c r="N13" s="3"/>
      <c r="O13" s="18" t="s">
        <v>1329</v>
      </c>
      <c r="P13" s="3">
        <f>COUNTIFS(Audie!$C$7:$C$1800,CONCATENATE("&gt;=01/09/",N5),Audie!$C$7:$C$1800,CONCATENATE("&lt;=30/09/",N5))</f>
        <v>1</v>
      </c>
      <c r="Q13" s="29"/>
    </row>
    <row r="14" spans="2:17" ht="30" customHeight="1" x14ac:dyDescent="0.3">
      <c r="H14" s="149" t="str">
        <f>IF('Conf-G'!D13&lt;&gt;"",'Conf-G'!D13,"")</f>
        <v/>
      </c>
      <c r="I14" s="150" t="str">
        <f>IF(H14&lt;&gt;"",COUNTIF('Proc-G'!M15:M407,'A-Das1'!H14),"")</f>
        <v/>
      </c>
      <c r="J14" s="29"/>
      <c r="K14" s="3"/>
      <c r="L14" s="3"/>
      <c r="M14" s="3"/>
      <c r="N14" s="3"/>
      <c r="O14" s="20" t="s">
        <v>1330</v>
      </c>
      <c r="P14" s="3">
        <f>COUNTIFS(Audie!$C$7:$C$1800,CONCATENATE("&gt;=01/10/",N5),Audie!$C$7:$C$1800,CONCATENATE("&lt;=31/10/",N5))</f>
        <v>1</v>
      </c>
    </row>
    <row r="15" spans="2:17" ht="30" customHeight="1" x14ac:dyDescent="0.3">
      <c r="H15" s="149" t="str">
        <f>IF('Conf-G'!D14&lt;&gt;"",'Conf-G'!D14,"")</f>
        <v/>
      </c>
      <c r="I15" s="150" t="str">
        <f>IF(H15&lt;&gt;"",COUNTIF('Proc-G'!M16:M408,'A-Das1'!H15),"")</f>
        <v/>
      </c>
      <c r="J15" s="29"/>
      <c r="K15" s="3"/>
      <c r="L15" s="3"/>
      <c r="M15" s="3"/>
      <c r="N15" s="3"/>
      <c r="O15" s="18" t="s">
        <v>1331</v>
      </c>
      <c r="P15" s="3">
        <f>COUNTIFS(Audie!$C$7:$C$1800,CONCATENATE("&gt;=01/11/",N5),Audie!$C$7:$C$1800,CONCATENATE("&lt;=30/11/",N5))</f>
        <v>0</v>
      </c>
    </row>
    <row r="16" spans="2:17" ht="30" customHeight="1" x14ac:dyDescent="0.3">
      <c r="H16" s="149" t="str">
        <f>IF('Conf-G'!D15&lt;&gt;"",'Conf-G'!D15,"")</f>
        <v/>
      </c>
      <c r="I16" s="150" t="str">
        <f>IF(H16&lt;&gt;"",COUNTIF('Proc-G'!M17:M409,'A-Das1'!H16),"")</f>
        <v/>
      </c>
      <c r="J16" s="29"/>
      <c r="K16" s="3"/>
      <c r="L16" s="3"/>
      <c r="M16" s="3"/>
      <c r="N16" s="3"/>
      <c r="O16" s="20" t="s">
        <v>1332</v>
      </c>
      <c r="P16" s="3">
        <f>COUNTIFS(Audie!$C$7:$C$1800,CONCATENATE("&gt;=01/12/",N5),Audie!$C$7:$C$1800,CONCATENATE("&lt;=31/12/",N5))</f>
        <v>0</v>
      </c>
    </row>
    <row r="17" spans="8:14" ht="30" customHeight="1" x14ac:dyDescent="0.3">
      <c r="H17" s="149" t="str">
        <f>IF('Conf-G'!D16&lt;&gt;"",'Conf-G'!D16,"")</f>
        <v/>
      </c>
      <c r="I17" s="150" t="str">
        <f>IF(H17&lt;&gt;"",COUNTIF('Proc-G'!M18:M410,'A-Das1'!H17),"")</f>
        <v/>
      </c>
      <c r="J17" s="29"/>
      <c r="K17" s="3"/>
      <c r="L17" s="3"/>
      <c r="M17" s="3"/>
      <c r="N17" s="3"/>
    </row>
    <row r="18" spans="8:14" ht="30" customHeight="1" x14ac:dyDescent="0.3">
      <c r="H18" s="149" t="str">
        <f>IF('Conf-G'!D17&lt;&gt;"",'Conf-G'!D17,"")</f>
        <v/>
      </c>
      <c r="I18" s="150" t="str">
        <f>IF(H18&lt;&gt;"",COUNTIF('Proc-G'!M19:M411,'A-Das1'!H18),"")</f>
        <v/>
      </c>
      <c r="J18" s="29"/>
      <c r="K18" s="3"/>
      <c r="L18" s="3"/>
      <c r="M18" s="3"/>
      <c r="N18" s="3"/>
    </row>
    <row r="19" spans="8:14" ht="30" customHeight="1" x14ac:dyDescent="0.3">
      <c r="H19" s="149" t="str">
        <f>IF('Conf-G'!D18&lt;&gt;"",'Conf-G'!D18,"")</f>
        <v/>
      </c>
      <c r="I19" s="150" t="str">
        <f>IF(H19&lt;&gt;"",COUNTIF('Proc-G'!M20:M412,'A-Das1'!H19),"")</f>
        <v/>
      </c>
      <c r="J19" s="29"/>
      <c r="K19" s="3"/>
      <c r="L19" s="3"/>
      <c r="M19" s="3"/>
      <c r="N19" s="3"/>
    </row>
    <row r="20" spans="8:14" ht="30" customHeight="1" x14ac:dyDescent="0.3">
      <c r="H20" s="149" t="str">
        <f>IF('Conf-G'!D19&lt;&gt;"",'Conf-G'!D19,"")</f>
        <v/>
      </c>
      <c r="I20" s="150" t="str">
        <f>IF(H20&lt;&gt;"",COUNTIF('Proc-G'!M21:M413,'A-Das1'!H20),"")</f>
        <v/>
      </c>
      <c r="K20" s="3"/>
      <c r="L20" s="3"/>
      <c r="M20" s="3"/>
      <c r="N20" s="3"/>
    </row>
    <row r="21" spans="8:14" ht="30" customHeight="1" x14ac:dyDescent="0.3">
      <c r="H21" s="149" t="str">
        <f>IF('Conf-G'!D20&lt;&gt;"",'Conf-G'!D20,"")</f>
        <v/>
      </c>
      <c r="I21" s="150" t="str">
        <f>IF(H21&lt;&gt;"",COUNTIF('Proc-G'!M22:M414,'A-Das1'!H21),"")</f>
        <v/>
      </c>
      <c r="K21" s="3"/>
      <c r="L21" s="3"/>
      <c r="M21" s="3"/>
      <c r="N21" s="3"/>
    </row>
    <row r="22" spans="8:14" ht="30" customHeight="1" x14ac:dyDescent="0.3">
      <c r="H22" s="149" t="str">
        <f>IF('Conf-G'!D21&lt;&gt;"",'Conf-G'!D21,"")</f>
        <v/>
      </c>
      <c r="I22" s="150" t="str">
        <f>IF(H22&lt;&gt;"",COUNTIF('Proc-G'!M23:M415,'A-Das1'!H22),"")</f>
        <v/>
      </c>
      <c r="K22" s="3"/>
      <c r="L22" s="3"/>
      <c r="M22" s="3"/>
      <c r="N22" s="3"/>
    </row>
    <row r="23" spans="8:14" ht="30" customHeight="1" x14ac:dyDescent="0.3">
      <c r="H23" s="149" t="str">
        <f>IF('Conf-G'!D22&lt;&gt;"",'Conf-G'!D22,"")</f>
        <v/>
      </c>
      <c r="I23" s="150" t="str">
        <f>IF(H23&lt;&gt;"",COUNTIF('Proc-G'!M24:M416,'A-Das1'!H23),"")</f>
        <v/>
      </c>
      <c r="K23" s="3"/>
      <c r="L23" s="3"/>
      <c r="M23" s="3"/>
      <c r="N23" s="3"/>
    </row>
    <row r="24" spans="8:14" ht="30" customHeight="1" x14ac:dyDescent="0.3">
      <c r="K24" s="3"/>
      <c r="L24" s="3"/>
      <c r="M24" s="3"/>
      <c r="N24" s="3"/>
    </row>
    <row r="25" spans="8:14" ht="30" customHeight="1" x14ac:dyDescent="0.3">
      <c r="K25" s="3"/>
      <c r="L25" s="3"/>
      <c r="M25" s="3"/>
      <c r="N25" s="3"/>
    </row>
    <row r="26" spans="8:14" ht="30" customHeight="1" x14ac:dyDescent="0.3">
      <c r="K26" s="3"/>
      <c r="L26" s="3"/>
      <c r="M26" s="3"/>
      <c r="N26" s="3"/>
    </row>
    <row r="27" spans="8:14" ht="30" customHeight="1" x14ac:dyDescent="0.3">
      <c r="K27" s="3"/>
      <c r="L27" s="3"/>
      <c r="M27" s="3"/>
      <c r="N27" s="3"/>
    </row>
    <row r="28" spans="8:14" ht="30" customHeight="1" x14ac:dyDescent="0.3">
      <c r="K28" s="3"/>
      <c r="L28" s="3"/>
      <c r="M28" s="3"/>
      <c r="N28" s="3"/>
    </row>
    <row r="29" spans="8:14" ht="30" customHeight="1" x14ac:dyDescent="0.3">
      <c r="K29" s="3"/>
      <c r="L29" s="3"/>
      <c r="M29" s="3"/>
      <c r="N29" s="3"/>
    </row>
    <row r="30" spans="8:14" ht="30" customHeight="1" x14ac:dyDescent="0.3">
      <c r="K30" s="3"/>
      <c r="L30" s="3"/>
      <c r="M30" s="3"/>
      <c r="N30" s="3"/>
    </row>
    <row r="31" spans="8:14" ht="30" customHeight="1" x14ac:dyDescent="0.3">
      <c r="K31" s="3"/>
      <c r="L31" s="3"/>
      <c r="M31" s="3"/>
      <c r="N31" s="3"/>
    </row>
    <row r="32" spans="8:14" ht="30" customHeight="1" x14ac:dyDescent="0.3">
      <c r="K32" s="3"/>
      <c r="L32" s="3"/>
      <c r="M32" s="3"/>
      <c r="N32" s="3"/>
    </row>
    <row r="33" spans="3:14" ht="21.6" x14ac:dyDescent="0.3">
      <c r="C33" s="86" t="str">
        <f>IF('Conf-G'!D23&lt;&gt;"",'Conf-G'!D23,"")</f>
        <v/>
      </c>
      <c r="D33" s="2" t="str">
        <f>IF(C33&lt;&gt;"",COUNTIF('Proc-G'!M25:M417,'A-Das1'!C33),"")</f>
        <v/>
      </c>
      <c r="K33" s="3"/>
      <c r="L33" s="3"/>
      <c r="M33" s="3"/>
      <c r="N33" s="3"/>
    </row>
    <row r="34" spans="3:14" ht="21.6" x14ac:dyDescent="0.3">
      <c r="C34" s="86" t="str">
        <f>IF('Conf-G'!D24&lt;&gt;"",'Conf-G'!D24,"")</f>
        <v/>
      </c>
      <c r="D34" s="2" t="str">
        <f>IF(C34&lt;&gt;"",COUNTIF('Proc-G'!M26:M418,'A-Das1'!C34),"")</f>
        <v/>
      </c>
    </row>
    <row r="35" spans="3:14" ht="21.6" x14ac:dyDescent="0.3">
      <c r="C35" s="86" t="str">
        <f>IF('Conf-G'!D25&lt;&gt;"",'Conf-G'!D25,"")</f>
        <v/>
      </c>
    </row>
    <row r="36" spans="3:14" ht="21.6" x14ac:dyDescent="0.3">
      <c r="C36" s="86" t="str">
        <f>IF('Conf-G'!D26&lt;&gt;"",'Conf-G'!D26,"")</f>
        <v/>
      </c>
    </row>
    <row r="37" spans="3:14" ht="21.6" x14ac:dyDescent="0.3">
      <c r="C37" s="86" t="str">
        <f>IF('Conf-G'!D27&lt;&gt;"",'Conf-G'!D27,"")</f>
        <v/>
      </c>
    </row>
  </sheetData>
  <sheetProtection sheet="1" objects="1" scenarios="1"/>
  <mergeCells count="3">
    <mergeCell ref="H5:I5"/>
    <mergeCell ref="B9:B10"/>
    <mergeCell ref="C9:C10"/>
  </mergeCells>
  <conditionalFormatting sqref="H6:I23">
    <cfRule type="expression" dxfId="24" priority="2">
      <formula>$H6=""</formula>
    </cfRule>
  </conditionalFormatting>
  <dataValidations count="1">
    <dataValidation type="whole" allowBlank="1" showInputMessage="1" showErrorMessage="1" sqref="C9:C10" xr:uid="{00000000-0002-0000-0D00-000000000000}">
      <formula1>1950</formula1>
      <formula2>2050</formula2>
    </dataValidation>
  </dataValidations>
  <pageMargins left="0.51180555555555596" right="0.51180555555555596" top="0.78749999999999998" bottom="0.78749999999999998" header="0.511811023622047" footer="0.511811023622047"/>
  <pageSetup paperSize="9" orientation="portrait" horizontalDpi="300" verticalDpi="30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N304"/>
  <sheetViews>
    <sheetView showGridLines="0" zoomScaleNormal="100" workbookViewId="0">
      <pane ySplit="4" topLeftCell="A5" activePane="bottomLeft" state="frozen"/>
      <selection pane="bottomLeft" activeCell="E1" sqref="E1:E1048576"/>
    </sheetView>
  </sheetViews>
  <sheetFormatPr defaultColWidth="9.109375" defaultRowHeight="13.8" x14ac:dyDescent="0.3"/>
  <cols>
    <col min="1" max="1" width="4.6640625" style="2" customWidth="1"/>
    <col min="2" max="2" width="5.44140625" style="2" customWidth="1"/>
    <col min="3" max="3" width="11.109375" style="2" customWidth="1"/>
    <col min="4" max="4" width="9.6640625" style="2" customWidth="1"/>
    <col min="5" max="5" width="12.44140625" style="2" customWidth="1"/>
    <col min="6" max="6" width="32.6640625" style="2" customWidth="1"/>
    <col min="7" max="7" width="34.44140625" style="2" customWidth="1"/>
    <col min="8" max="8" width="15.44140625" style="2" customWidth="1"/>
    <col min="9" max="9" width="29.6640625" style="2" customWidth="1"/>
    <col min="10" max="10" width="15.6640625" style="151" customWidth="1"/>
    <col min="11" max="11" width="17.44140625" style="2" customWidth="1"/>
    <col min="12" max="12" width="14.33203125" style="2" customWidth="1"/>
    <col min="13" max="13" width="15.33203125" style="2" customWidth="1"/>
    <col min="14" max="14" width="43.44140625" style="2" customWidth="1"/>
    <col min="15" max="16384" width="9.109375" style="2"/>
  </cols>
  <sheetData>
    <row r="1" spans="2:14" s="4" customFormat="1" ht="50.25" customHeight="1" x14ac:dyDescent="0.3">
      <c r="J1" s="152"/>
    </row>
    <row r="2" spans="2:14" s="6" customFormat="1" ht="36.75" customHeight="1" x14ac:dyDescent="0.3">
      <c r="J2" s="153"/>
    </row>
    <row r="3" spans="2:14" s="11" customFormat="1" ht="19.5" customHeight="1" x14ac:dyDescent="0.3">
      <c r="I3" s="18" t="str">
        <f ca="1">CONCATENATE("Contatos que devem ser feitos hoje: ",J3,"   (em laranja)")</f>
        <v>Contatos que devem ser feitos hoje: 0   (em laranja)</v>
      </c>
      <c r="J3" s="18">
        <f ca="1">COUNTIF(J5:J9999,TODAY())</f>
        <v>0</v>
      </c>
    </row>
    <row r="4" spans="2:14" ht="32.25" customHeight="1" x14ac:dyDescent="0.3">
      <c r="B4" s="109" t="s">
        <v>11</v>
      </c>
      <c r="C4" s="92" t="s">
        <v>815</v>
      </c>
      <c r="D4" s="92" t="s">
        <v>1258</v>
      </c>
      <c r="E4" s="92" t="s">
        <v>1333</v>
      </c>
      <c r="F4" s="92" t="s">
        <v>1334</v>
      </c>
      <c r="G4" s="92" t="s">
        <v>1335</v>
      </c>
      <c r="H4" s="92" t="s">
        <v>823</v>
      </c>
      <c r="I4" s="92" t="s">
        <v>824</v>
      </c>
      <c r="J4" s="154" t="s">
        <v>1336</v>
      </c>
      <c r="K4" s="92" t="s">
        <v>1337</v>
      </c>
      <c r="L4" s="92" t="s">
        <v>1338</v>
      </c>
      <c r="M4" s="92" t="s">
        <v>1339</v>
      </c>
      <c r="N4" s="114" t="s">
        <v>33</v>
      </c>
    </row>
    <row r="5" spans="2:14" s="155" customFormat="1" ht="30" customHeight="1" x14ac:dyDescent="0.3">
      <c r="B5" s="156">
        <v>1</v>
      </c>
      <c r="C5" s="157">
        <v>45021</v>
      </c>
      <c r="D5" s="158" t="s">
        <v>1340</v>
      </c>
      <c r="E5" s="119" t="s">
        <v>167</v>
      </c>
      <c r="F5" s="119" t="s">
        <v>1341</v>
      </c>
      <c r="G5" s="119" t="s">
        <v>1342</v>
      </c>
      <c r="H5" s="119"/>
      <c r="I5" s="119"/>
      <c r="J5" s="157"/>
      <c r="K5" s="119" t="s">
        <v>1343</v>
      </c>
      <c r="L5" s="119"/>
      <c r="M5" s="159" t="s">
        <v>1344</v>
      </c>
      <c r="N5" s="160" t="s">
        <v>1345</v>
      </c>
    </row>
    <row r="6" spans="2:14" s="155" customFormat="1" ht="30" customHeight="1" x14ac:dyDescent="0.3">
      <c r="B6" s="161">
        <v>2</v>
      </c>
      <c r="C6" s="157">
        <v>45034</v>
      </c>
      <c r="D6" s="158" t="s">
        <v>1346</v>
      </c>
      <c r="E6" s="119" t="s">
        <v>52</v>
      </c>
      <c r="F6" s="119" t="s">
        <v>1347</v>
      </c>
      <c r="G6" s="119" t="s">
        <v>1348</v>
      </c>
      <c r="H6" s="119"/>
      <c r="I6" s="119"/>
      <c r="J6" s="157"/>
      <c r="K6" s="119" t="s">
        <v>1343</v>
      </c>
      <c r="L6" s="119"/>
      <c r="M6" s="159" t="s">
        <v>1344</v>
      </c>
      <c r="N6" s="160"/>
    </row>
    <row r="7" spans="2:14" s="155" customFormat="1" ht="30" customHeight="1" x14ac:dyDescent="0.3">
      <c r="B7" s="161">
        <v>3</v>
      </c>
      <c r="C7" s="157">
        <v>45041</v>
      </c>
      <c r="D7" s="158" t="s">
        <v>1274</v>
      </c>
      <c r="E7" s="119" t="s">
        <v>52</v>
      </c>
      <c r="F7" s="119" t="s">
        <v>1349</v>
      </c>
      <c r="G7" s="119" t="s">
        <v>1350</v>
      </c>
      <c r="H7" s="119"/>
      <c r="I7" s="119"/>
      <c r="J7" s="157"/>
      <c r="K7" s="119" t="s">
        <v>1351</v>
      </c>
      <c r="L7" s="119"/>
      <c r="M7" s="159"/>
      <c r="N7" s="160" t="s">
        <v>1352</v>
      </c>
    </row>
    <row r="8" spans="2:14" ht="30" customHeight="1" x14ac:dyDescent="0.3">
      <c r="B8" s="113">
        <v>4</v>
      </c>
      <c r="C8" s="162">
        <v>45082</v>
      </c>
      <c r="D8" s="163" t="s">
        <v>1353</v>
      </c>
      <c r="E8" s="105" t="s">
        <v>52</v>
      </c>
      <c r="F8" s="105" t="s">
        <v>1354</v>
      </c>
      <c r="G8" s="105" t="s">
        <v>1355</v>
      </c>
      <c r="H8" s="105" t="s">
        <v>1356</v>
      </c>
      <c r="I8" s="105"/>
      <c r="J8" s="162"/>
      <c r="K8" s="105" t="s">
        <v>1357</v>
      </c>
      <c r="L8" s="105"/>
      <c r="M8" s="164"/>
      <c r="N8" s="165" t="s">
        <v>1358</v>
      </c>
    </row>
    <row r="9" spans="2:14" ht="30" customHeight="1" x14ac:dyDescent="0.3">
      <c r="B9" s="113">
        <v>5</v>
      </c>
      <c r="C9" s="162"/>
      <c r="D9" s="163"/>
      <c r="E9" s="105"/>
      <c r="F9" s="105"/>
      <c r="G9" s="105"/>
      <c r="H9" s="105"/>
      <c r="I9" s="105"/>
      <c r="J9" s="162"/>
      <c r="K9" s="105"/>
      <c r="L9" s="105"/>
      <c r="M9" s="164"/>
      <c r="N9" s="165"/>
    </row>
    <row r="10" spans="2:14" ht="30" customHeight="1" x14ac:dyDescent="0.3">
      <c r="B10" s="113">
        <v>6</v>
      </c>
      <c r="C10" s="162"/>
      <c r="D10" s="163"/>
      <c r="E10" s="105"/>
      <c r="F10" s="105"/>
      <c r="G10" s="105"/>
      <c r="H10" s="105"/>
      <c r="I10" s="105"/>
      <c r="J10" s="162"/>
      <c r="K10" s="105"/>
      <c r="L10" s="105"/>
      <c r="M10" s="164"/>
      <c r="N10" s="165"/>
    </row>
    <row r="11" spans="2:14" ht="30" customHeight="1" x14ac:dyDescent="0.3">
      <c r="B11" s="113">
        <v>7</v>
      </c>
      <c r="C11" s="162"/>
      <c r="D11" s="163"/>
      <c r="E11" s="105"/>
      <c r="F11" s="105"/>
      <c r="G11" s="105"/>
      <c r="H11" s="105"/>
      <c r="I11" s="105"/>
      <c r="J11" s="162"/>
      <c r="K11" s="105"/>
      <c r="L11" s="105"/>
      <c r="M11" s="164"/>
      <c r="N11" s="165"/>
    </row>
    <row r="12" spans="2:14" ht="30" customHeight="1" x14ac:dyDescent="0.3">
      <c r="B12" s="113">
        <v>8</v>
      </c>
      <c r="C12" s="162"/>
      <c r="D12" s="163"/>
      <c r="E12" s="105"/>
      <c r="F12" s="105"/>
      <c r="G12" s="105"/>
      <c r="H12" s="105"/>
      <c r="I12" s="105"/>
      <c r="J12" s="162"/>
      <c r="K12" s="105"/>
      <c r="L12" s="105"/>
      <c r="M12" s="164"/>
      <c r="N12" s="165"/>
    </row>
    <row r="13" spans="2:14" ht="30" customHeight="1" x14ac:dyDescent="0.3">
      <c r="B13" s="113">
        <v>9</v>
      </c>
      <c r="C13" s="162"/>
      <c r="D13" s="163"/>
      <c r="E13" s="105"/>
      <c r="F13" s="105"/>
      <c r="G13" s="105"/>
      <c r="H13" s="105"/>
      <c r="I13" s="105"/>
      <c r="J13" s="162"/>
      <c r="K13" s="105"/>
      <c r="L13" s="105"/>
      <c r="M13" s="164"/>
      <c r="N13" s="165"/>
    </row>
    <row r="14" spans="2:14" ht="30" customHeight="1" x14ac:dyDescent="0.3">
      <c r="B14" s="113">
        <v>10</v>
      </c>
      <c r="C14" s="162"/>
      <c r="D14" s="163"/>
      <c r="E14" s="105"/>
      <c r="F14" s="105"/>
      <c r="G14" s="105"/>
      <c r="H14" s="105"/>
      <c r="I14" s="105"/>
      <c r="J14" s="162"/>
      <c r="K14" s="105"/>
      <c r="L14" s="105"/>
      <c r="M14" s="164"/>
      <c r="N14" s="165"/>
    </row>
    <row r="15" spans="2:14" ht="30" customHeight="1" x14ac:dyDescent="0.3">
      <c r="B15" s="113">
        <v>11</v>
      </c>
      <c r="C15" s="162"/>
      <c r="D15" s="163"/>
      <c r="E15" s="105"/>
      <c r="F15" s="105"/>
      <c r="G15" s="105"/>
      <c r="H15" s="105"/>
      <c r="I15" s="105"/>
      <c r="J15" s="162"/>
      <c r="K15" s="105"/>
      <c r="L15" s="105"/>
      <c r="M15" s="164"/>
      <c r="N15" s="165"/>
    </row>
    <row r="16" spans="2:14" ht="30" customHeight="1" x14ac:dyDescent="0.3">
      <c r="B16" s="113">
        <v>12</v>
      </c>
      <c r="C16" s="162"/>
      <c r="D16" s="163"/>
      <c r="E16" s="105"/>
      <c r="F16" s="105"/>
      <c r="G16" s="105"/>
      <c r="H16" s="105"/>
      <c r="I16" s="105"/>
      <c r="J16" s="162"/>
      <c r="K16" s="105"/>
      <c r="L16" s="105"/>
      <c r="M16" s="164"/>
      <c r="N16" s="165"/>
    </row>
    <row r="17" spans="2:14" ht="30" customHeight="1" x14ac:dyDescent="0.3">
      <c r="B17" s="113">
        <v>13</v>
      </c>
      <c r="C17" s="162"/>
      <c r="D17" s="163"/>
      <c r="E17" s="105"/>
      <c r="F17" s="105"/>
      <c r="G17" s="105"/>
      <c r="H17" s="105"/>
      <c r="I17" s="105"/>
      <c r="J17" s="162"/>
      <c r="K17" s="105"/>
      <c r="L17" s="105"/>
      <c r="M17" s="164"/>
      <c r="N17" s="165"/>
    </row>
    <row r="18" spans="2:14" ht="30" customHeight="1" x14ac:dyDescent="0.3">
      <c r="B18" s="113">
        <v>14</v>
      </c>
      <c r="C18" s="162"/>
      <c r="D18" s="163"/>
      <c r="E18" s="105"/>
      <c r="F18" s="105"/>
      <c r="G18" s="105"/>
      <c r="H18" s="105"/>
      <c r="I18" s="105"/>
      <c r="J18" s="162"/>
      <c r="K18" s="105"/>
      <c r="L18" s="105"/>
      <c r="M18" s="164"/>
      <c r="N18" s="165"/>
    </row>
    <row r="19" spans="2:14" ht="30" customHeight="1" x14ac:dyDescent="0.3">
      <c r="B19" s="113">
        <v>15</v>
      </c>
      <c r="C19" s="162"/>
      <c r="D19" s="163"/>
      <c r="E19" s="105"/>
      <c r="F19" s="105"/>
      <c r="G19" s="105"/>
      <c r="H19" s="105"/>
      <c r="I19" s="105"/>
      <c r="J19" s="162"/>
      <c r="K19" s="105"/>
      <c r="L19" s="105"/>
      <c r="M19" s="164"/>
      <c r="N19" s="165"/>
    </row>
    <row r="20" spans="2:14" ht="30" customHeight="1" x14ac:dyDescent="0.3">
      <c r="B20" s="113">
        <v>16</v>
      </c>
      <c r="C20" s="162"/>
      <c r="D20" s="163"/>
      <c r="E20" s="105"/>
      <c r="F20" s="105"/>
      <c r="G20" s="105"/>
      <c r="H20" s="105"/>
      <c r="I20" s="105"/>
      <c r="J20" s="162"/>
      <c r="K20" s="105"/>
      <c r="L20" s="105"/>
      <c r="M20" s="164"/>
      <c r="N20" s="165"/>
    </row>
    <row r="21" spans="2:14" ht="30" customHeight="1" x14ac:dyDescent="0.3">
      <c r="B21" s="113">
        <v>17</v>
      </c>
      <c r="C21" s="162"/>
      <c r="D21" s="163"/>
      <c r="E21" s="105"/>
      <c r="F21" s="105"/>
      <c r="G21" s="105"/>
      <c r="H21" s="105"/>
      <c r="I21" s="105"/>
      <c r="J21" s="162"/>
      <c r="K21" s="105"/>
      <c r="L21" s="105"/>
      <c r="M21" s="164"/>
      <c r="N21" s="165"/>
    </row>
    <row r="22" spans="2:14" ht="30" customHeight="1" x14ac:dyDescent="0.3">
      <c r="B22" s="113">
        <v>18</v>
      </c>
      <c r="C22" s="162"/>
      <c r="D22" s="163"/>
      <c r="E22" s="105"/>
      <c r="F22" s="105"/>
      <c r="G22" s="105"/>
      <c r="H22" s="105"/>
      <c r="I22" s="105"/>
      <c r="J22" s="162"/>
      <c r="K22" s="105"/>
      <c r="L22" s="105"/>
      <c r="M22" s="164"/>
      <c r="N22" s="165"/>
    </row>
    <row r="23" spans="2:14" ht="30" customHeight="1" x14ac:dyDescent="0.3">
      <c r="B23" s="113">
        <v>19</v>
      </c>
      <c r="C23" s="162"/>
      <c r="D23" s="163"/>
      <c r="E23" s="105"/>
      <c r="F23" s="105"/>
      <c r="G23" s="105"/>
      <c r="H23" s="105"/>
      <c r="I23" s="105"/>
      <c r="J23" s="162"/>
      <c r="K23" s="105"/>
      <c r="L23" s="105"/>
      <c r="M23" s="164"/>
      <c r="N23" s="165"/>
    </row>
    <row r="24" spans="2:14" ht="30" customHeight="1" x14ac:dyDescent="0.3">
      <c r="B24" s="113">
        <v>20</v>
      </c>
      <c r="C24" s="162"/>
      <c r="D24" s="163"/>
      <c r="E24" s="105"/>
      <c r="F24" s="105"/>
      <c r="G24" s="105"/>
      <c r="H24" s="105"/>
      <c r="I24" s="105"/>
      <c r="J24" s="162"/>
      <c r="K24" s="105"/>
      <c r="L24" s="105"/>
      <c r="M24" s="164"/>
      <c r="N24" s="165"/>
    </row>
    <row r="25" spans="2:14" ht="30" customHeight="1" x14ac:dyDescent="0.3">
      <c r="B25" s="113">
        <v>21</v>
      </c>
      <c r="C25" s="162"/>
      <c r="D25" s="163"/>
      <c r="E25" s="105"/>
      <c r="F25" s="105"/>
      <c r="G25" s="105"/>
      <c r="H25" s="105"/>
      <c r="I25" s="105"/>
      <c r="J25" s="162"/>
      <c r="K25" s="105"/>
      <c r="L25" s="105"/>
      <c r="M25" s="164"/>
      <c r="N25" s="165"/>
    </row>
    <row r="26" spans="2:14" ht="30" customHeight="1" x14ac:dyDescent="0.3">
      <c r="B26" s="113">
        <v>22</v>
      </c>
      <c r="C26" s="162"/>
      <c r="D26" s="163"/>
      <c r="E26" s="105"/>
      <c r="F26" s="105"/>
      <c r="G26" s="105"/>
      <c r="H26" s="105"/>
      <c r="I26" s="105"/>
      <c r="J26" s="162"/>
      <c r="K26" s="105"/>
      <c r="L26" s="105"/>
      <c r="M26" s="164"/>
      <c r="N26" s="165"/>
    </row>
    <row r="27" spans="2:14" ht="30" customHeight="1" x14ac:dyDescent="0.3">
      <c r="B27" s="113">
        <v>23</v>
      </c>
      <c r="C27" s="162"/>
      <c r="D27" s="163"/>
      <c r="E27" s="105"/>
      <c r="F27" s="105"/>
      <c r="G27" s="105"/>
      <c r="H27" s="105"/>
      <c r="I27" s="105"/>
      <c r="J27" s="162"/>
      <c r="K27" s="105"/>
      <c r="L27" s="105"/>
      <c r="M27" s="164"/>
      <c r="N27" s="165"/>
    </row>
    <row r="28" spans="2:14" ht="30" customHeight="1" x14ac:dyDescent="0.3">
      <c r="B28" s="113">
        <v>24</v>
      </c>
      <c r="C28" s="162"/>
      <c r="D28" s="163"/>
      <c r="E28" s="105"/>
      <c r="F28" s="105"/>
      <c r="G28" s="105"/>
      <c r="H28" s="105"/>
      <c r="I28" s="105"/>
      <c r="J28" s="162"/>
      <c r="K28" s="105"/>
      <c r="L28" s="105"/>
      <c r="M28" s="164"/>
      <c r="N28" s="165"/>
    </row>
    <row r="29" spans="2:14" ht="30" customHeight="1" x14ac:dyDescent="0.3">
      <c r="B29" s="113">
        <v>25</v>
      </c>
      <c r="C29" s="162"/>
      <c r="D29" s="163"/>
      <c r="E29" s="105"/>
      <c r="F29" s="105"/>
      <c r="G29" s="105"/>
      <c r="H29" s="105"/>
      <c r="I29" s="105"/>
      <c r="J29" s="162"/>
      <c r="K29" s="105"/>
      <c r="L29" s="105"/>
      <c r="M29" s="164"/>
      <c r="N29" s="165"/>
    </row>
    <row r="30" spans="2:14" ht="30" customHeight="1" x14ac:dyDescent="0.3">
      <c r="B30" s="113">
        <v>26</v>
      </c>
      <c r="C30" s="162"/>
      <c r="D30" s="163"/>
      <c r="E30" s="105"/>
      <c r="F30" s="105"/>
      <c r="G30" s="105"/>
      <c r="H30" s="105"/>
      <c r="I30" s="105"/>
      <c r="J30" s="162"/>
      <c r="K30" s="105"/>
      <c r="L30" s="105"/>
      <c r="M30" s="164"/>
      <c r="N30" s="165"/>
    </row>
    <row r="31" spans="2:14" ht="30" customHeight="1" x14ac:dyDescent="0.3">
      <c r="B31" s="113">
        <v>27</v>
      </c>
      <c r="C31" s="162"/>
      <c r="D31" s="163"/>
      <c r="E31" s="105"/>
      <c r="F31" s="105"/>
      <c r="G31" s="105"/>
      <c r="H31" s="105"/>
      <c r="I31" s="105"/>
      <c r="J31" s="162"/>
      <c r="K31" s="105"/>
      <c r="L31" s="105"/>
      <c r="M31" s="164"/>
      <c r="N31" s="165"/>
    </row>
    <row r="32" spans="2:14" ht="30" customHeight="1" x14ac:dyDescent="0.3">
      <c r="B32" s="113">
        <v>28</v>
      </c>
      <c r="C32" s="162"/>
      <c r="D32" s="163"/>
      <c r="E32" s="105"/>
      <c r="F32" s="105"/>
      <c r="G32" s="105"/>
      <c r="H32" s="105"/>
      <c r="I32" s="105"/>
      <c r="J32" s="162"/>
      <c r="K32" s="105"/>
      <c r="L32" s="105"/>
      <c r="M32" s="164"/>
      <c r="N32" s="165"/>
    </row>
    <row r="33" spans="2:14" ht="30" customHeight="1" x14ac:dyDescent="0.3">
      <c r="B33" s="113">
        <v>29</v>
      </c>
      <c r="C33" s="162"/>
      <c r="D33" s="163"/>
      <c r="E33" s="105"/>
      <c r="F33" s="105"/>
      <c r="G33" s="105"/>
      <c r="H33" s="105"/>
      <c r="I33" s="105"/>
      <c r="J33" s="162"/>
      <c r="K33" s="105"/>
      <c r="L33" s="105"/>
      <c r="M33" s="164"/>
      <c r="N33" s="165"/>
    </row>
    <row r="34" spans="2:14" ht="30" customHeight="1" x14ac:dyDescent="0.3">
      <c r="B34" s="113">
        <v>30</v>
      </c>
      <c r="C34" s="162"/>
      <c r="D34" s="163"/>
      <c r="E34" s="105"/>
      <c r="F34" s="105"/>
      <c r="G34" s="105"/>
      <c r="H34" s="105"/>
      <c r="I34" s="105"/>
      <c r="J34" s="162"/>
      <c r="K34" s="105"/>
      <c r="L34" s="105"/>
      <c r="M34" s="164"/>
      <c r="N34" s="165"/>
    </row>
    <row r="35" spans="2:14" ht="30" customHeight="1" x14ac:dyDescent="0.3">
      <c r="B35" s="113">
        <v>31</v>
      </c>
      <c r="C35" s="162"/>
      <c r="D35" s="163"/>
      <c r="E35" s="105"/>
      <c r="F35" s="105"/>
      <c r="G35" s="105"/>
      <c r="H35" s="105"/>
      <c r="I35" s="105"/>
      <c r="J35" s="162"/>
      <c r="K35" s="105"/>
      <c r="L35" s="105"/>
      <c r="M35" s="164"/>
      <c r="N35" s="165"/>
    </row>
    <row r="36" spans="2:14" ht="30" customHeight="1" x14ac:dyDescent="0.3">
      <c r="B36" s="113">
        <v>32</v>
      </c>
      <c r="C36" s="162"/>
      <c r="D36" s="163"/>
      <c r="E36" s="105"/>
      <c r="F36" s="105"/>
      <c r="G36" s="105"/>
      <c r="H36" s="105"/>
      <c r="I36" s="105"/>
      <c r="J36" s="162"/>
      <c r="K36" s="105"/>
      <c r="L36" s="105"/>
      <c r="M36" s="164"/>
      <c r="N36" s="165"/>
    </row>
    <row r="37" spans="2:14" ht="30" customHeight="1" x14ac:dyDescent="0.3">
      <c r="B37" s="113">
        <v>33</v>
      </c>
      <c r="C37" s="162"/>
      <c r="D37" s="163"/>
      <c r="E37" s="105"/>
      <c r="F37" s="105"/>
      <c r="G37" s="105"/>
      <c r="H37" s="105"/>
      <c r="I37" s="105"/>
      <c r="J37" s="162"/>
      <c r="K37" s="105"/>
      <c r="L37" s="105"/>
      <c r="M37" s="164"/>
      <c r="N37" s="165"/>
    </row>
    <row r="38" spans="2:14" ht="30" customHeight="1" x14ac:dyDescent="0.3">
      <c r="B38" s="113">
        <v>34</v>
      </c>
      <c r="C38" s="162"/>
      <c r="D38" s="163"/>
      <c r="E38" s="105"/>
      <c r="F38" s="105"/>
      <c r="G38" s="105"/>
      <c r="H38" s="105"/>
      <c r="I38" s="105"/>
      <c r="J38" s="162"/>
      <c r="K38" s="105"/>
      <c r="L38" s="105"/>
      <c r="M38" s="164"/>
      <c r="N38" s="165"/>
    </row>
    <row r="39" spans="2:14" ht="30" customHeight="1" x14ac:dyDescent="0.3">
      <c r="B39" s="113">
        <v>35</v>
      </c>
      <c r="C39" s="162"/>
      <c r="D39" s="163"/>
      <c r="E39" s="105"/>
      <c r="F39" s="105"/>
      <c r="G39" s="105"/>
      <c r="H39" s="105"/>
      <c r="I39" s="105"/>
      <c r="J39" s="162"/>
      <c r="K39" s="105"/>
      <c r="L39" s="105"/>
      <c r="M39" s="164"/>
      <c r="N39" s="165"/>
    </row>
    <row r="40" spans="2:14" ht="30" customHeight="1" x14ac:dyDescent="0.3">
      <c r="B40" s="113">
        <v>36</v>
      </c>
      <c r="C40" s="162"/>
      <c r="D40" s="163"/>
      <c r="E40" s="105"/>
      <c r="F40" s="105"/>
      <c r="G40" s="105"/>
      <c r="H40" s="105"/>
      <c r="I40" s="105"/>
      <c r="J40" s="162"/>
      <c r="K40" s="105"/>
      <c r="L40" s="105"/>
      <c r="M40" s="164"/>
      <c r="N40" s="165"/>
    </row>
    <row r="41" spans="2:14" ht="30" customHeight="1" x14ac:dyDescent="0.3">
      <c r="B41" s="113">
        <v>37</v>
      </c>
      <c r="C41" s="162"/>
      <c r="D41" s="163"/>
      <c r="E41" s="105"/>
      <c r="F41" s="105"/>
      <c r="G41" s="105"/>
      <c r="H41" s="105"/>
      <c r="I41" s="105"/>
      <c r="J41" s="162"/>
      <c r="K41" s="105"/>
      <c r="L41" s="105"/>
      <c r="M41" s="164"/>
      <c r="N41" s="165"/>
    </row>
    <row r="42" spans="2:14" ht="30" customHeight="1" x14ac:dyDescent="0.3">
      <c r="B42" s="113">
        <v>38</v>
      </c>
      <c r="C42" s="162"/>
      <c r="D42" s="163"/>
      <c r="E42" s="105"/>
      <c r="F42" s="105"/>
      <c r="G42" s="105"/>
      <c r="H42" s="105"/>
      <c r="I42" s="105"/>
      <c r="J42" s="162"/>
      <c r="K42" s="105"/>
      <c r="L42" s="105"/>
      <c r="M42" s="164"/>
      <c r="N42" s="165"/>
    </row>
    <row r="43" spans="2:14" ht="30" customHeight="1" x14ac:dyDescent="0.3">
      <c r="B43" s="113">
        <v>39</v>
      </c>
      <c r="C43" s="162"/>
      <c r="D43" s="163"/>
      <c r="E43" s="105"/>
      <c r="F43" s="105"/>
      <c r="G43" s="105"/>
      <c r="H43" s="105"/>
      <c r="I43" s="105"/>
      <c r="J43" s="162"/>
      <c r="K43" s="105"/>
      <c r="L43" s="105"/>
      <c r="M43" s="164"/>
      <c r="N43" s="165"/>
    </row>
    <row r="44" spans="2:14" ht="30" customHeight="1" x14ac:dyDescent="0.3">
      <c r="B44" s="113">
        <v>40</v>
      </c>
      <c r="C44" s="162"/>
      <c r="D44" s="163"/>
      <c r="E44" s="105"/>
      <c r="F44" s="105"/>
      <c r="G44" s="105"/>
      <c r="H44" s="105"/>
      <c r="I44" s="105"/>
      <c r="J44" s="162"/>
      <c r="K44" s="105"/>
      <c r="L44" s="105"/>
      <c r="M44" s="164"/>
      <c r="N44" s="165"/>
    </row>
    <row r="45" spans="2:14" ht="30" customHeight="1" x14ac:dyDescent="0.3">
      <c r="B45" s="113">
        <v>41</v>
      </c>
      <c r="C45" s="162"/>
      <c r="D45" s="163"/>
      <c r="E45" s="105"/>
      <c r="F45" s="105"/>
      <c r="G45" s="105"/>
      <c r="H45" s="105"/>
      <c r="I45" s="105"/>
      <c r="J45" s="162"/>
      <c r="K45" s="105"/>
      <c r="L45" s="105"/>
      <c r="M45" s="164"/>
      <c r="N45" s="165"/>
    </row>
    <row r="46" spans="2:14" ht="30" customHeight="1" x14ac:dyDescent="0.3">
      <c r="B46" s="113">
        <v>42</v>
      </c>
      <c r="C46" s="162"/>
      <c r="D46" s="163"/>
      <c r="E46" s="105"/>
      <c r="F46" s="105"/>
      <c r="G46" s="105"/>
      <c r="H46" s="105"/>
      <c r="I46" s="105"/>
      <c r="J46" s="162"/>
      <c r="K46" s="105"/>
      <c r="L46" s="105"/>
      <c r="M46" s="164"/>
      <c r="N46" s="165"/>
    </row>
    <row r="47" spans="2:14" ht="30" customHeight="1" x14ac:dyDescent="0.3">
      <c r="B47" s="113">
        <v>43</v>
      </c>
      <c r="C47" s="162"/>
      <c r="D47" s="163"/>
      <c r="E47" s="105"/>
      <c r="F47" s="105"/>
      <c r="G47" s="105"/>
      <c r="H47" s="105"/>
      <c r="I47" s="105"/>
      <c r="J47" s="162"/>
      <c r="K47" s="105"/>
      <c r="L47" s="105"/>
      <c r="M47" s="164"/>
      <c r="N47" s="165"/>
    </row>
    <row r="48" spans="2:14" ht="30" customHeight="1" x14ac:dyDescent="0.3">
      <c r="B48" s="113">
        <v>44</v>
      </c>
      <c r="C48" s="162"/>
      <c r="D48" s="163"/>
      <c r="E48" s="105"/>
      <c r="F48" s="105"/>
      <c r="G48" s="105"/>
      <c r="H48" s="105"/>
      <c r="I48" s="105"/>
      <c r="J48" s="162"/>
      <c r="K48" s="105"/>
      <c r="L48" s="105"/>
      <c r="M48" s="164"/>
      <c r="N48" s="165"/>
    </row>
    <row r="49" spans="2:14" ht="30" customHeight="1" x14ac:dyDescent="0.3">
      <c r="B49" s="113">
        <v>45</v>
      </c>
      <c r="C49" s="162"/>
      <c r="D49" s="163"/>
      <c r="E49" s="105"/>
      <c r="F49" s="105"/>
      <c r="G49" s="105"/>
      <c r="H49" s="105"/>
      <c r="I49" s="105"/>
      <c r="J49" s="162"/>
      <c r="K49" s="105"/>
      <c r="L49" s="105"/>
      <c r="M49" s="164"/>
      <c r="N49" s="165"/>
    </row>
    <row r="50" spans="2:14" ht="30" customHeight="1" x14ac:dyDescent="0.3">
      <c r="B50" s="113">
        <v>46</v>
      </c>
      <c r="C50" s="162"/>
      <c r="D50" s="163"/>
      <c r="E50" s="105"/>
      <c r="F50" s="105"/>
      <c r="G50" s="105"/>
      <c r="H50" s="105"/>
      <c r="I50" s="105"/>
      <c r="J50" s="162"/>
      <c r="K50" s="105"/>
      <c r="L50" s="105"/>
      <c r="M50" s="164"/>
      <c r="N50" s="165"/>
    </row>
    <row r="51" spans="2:14" ht="30" customHeight="1" x14ac:dyDescent="0.3">
      <c r="B51" s="113">
        <v>47</v>
      </c>
      <c r="C51" s="162"/>
      <c r="D51" s="163"/>
      <c r="E51" s="105"/>
      <c r="F51" s="105"/>
      <c r="G51" s="105"/>
      <c r="H51" s="105"/>
      <c r="I51" s="105"/>
      <c r="J51" s="162"/>
      <c r="K51" s="105"/>
      <c r="L51" s="105"/>
      <c r="M51" s="164"/>
      <c r="N51" s="165"/>
    </row>
    <row r="52" spans="2:14" ht="30" customHeight="1" x14ac:dyDescent="0.3">
      <c r="B52" s="113">
        <v>48</v>
      </c>
      <c r="C52" s="162"/>
      <c r="D52" s="163"/>
      <c r="E52" s="105"/>
      <c r="F52" s="105"/>
      <c r="G52" s="105"/>
      <c r="H52" s="105"/>
      <c r="I52" s="105"/>
      <c r="J52" s="162"/>
      <c r="K52" s="105"/>
      <c r="L52" s="105"/>
      <c r="M52" s="164"/>
      <c r="N52" s="165"/>
    </row>
    <row r="53" spans="2:14" ht="30" customHeight="1" x14ac:dyDescent="0.3">
      <c r="B53" s="113">
        <v>49</v>
      </c>
      <c r="C53" s="162"/>
      <c r="D53" s="163"/>
      <c r="E53" s="105"/>
      <c r="F53" s="105"/>
      <c r="G53" s="105"/>
      <c r="H53" s="105"/>
      <c r="I53" s="105"/>
      <c r="J53" s="162"/>
      <c r="K53" s="105"/>
      <c r="L53" s="105"/>
      <c r="M53" s="164"/>
      <c r="N53" s="165"/>
    </row>
    <row r="54" spans="2:14" ht="30" customHeight="1" x14ac:dyDescent="0.3">
      <c r="B54" s="113">
        <v>50</v>
      </c>
      <c r="C54" s="162"/>
      <c r="D54" s="163"/>
      <c r="E54" s="105"/>
      <c r="F54" s="105"/>
      <c r="G54" s="105"/>
      <c r="H54" s="105"/>
      <c r="I54" s="105"/>
      <c r="J54" s="162"/>
      <c r="K54" s="105"/>
      <c r="L54" s="105"/>
      <c r="M54" s="164"/>
      <c r="N54" s="165"/>
    </row>
    <row r="55" spans="2:14" ht="30" customHeight="1" x14ac:dyDescent="0.3">
      <c r="B55" s="113">
        <v>51</v>
      </c>
      <c r="C55" s="162"/>
      <c r="D55" s="163"/>
      <c r="E55" s="105"/>
      <c r="F55" s="105"/>
      <c r="G55" s="105"/>
      <c r="H55" s="105"/>
      <c r="I55" s="105"/>
      <c r="J55" s="162"/>
      <c r="K55" s="105"/>
      <c r="L55" s="105"/>
      <c r="M55" s="164"/>
      <c r="N55" s="165"/>
    </row>
    <row r="56" spans="2:14" ht="30" customHeight="1" x14ac:dyDescent="0.3">
      <c r="B56" s="113">
        <v>52</v>
      </c>
      <c r="C56" s="162"/>
      <c r="D56" s="163"/>
      <c r="E56" s="105"/>
      <c r="F56" s="105"/>
      <c r="G56" s="105"/>
      <c r="H56" s="105"/>
      <c r="I56" s="105"/>
      <c r="J56" s="162"/>
      <c r="K56" s="105"/>
      <c r="L56" s="105"/>
      <c r="M56" s="164"/>
      <c r="N56" s="165"/>
    </row>
    <row r="57" spans="2:14" ht="30" customHeight="1" x14ac:dyDescent="0.3">
      <c r="B57" s="113">
        <v>53</v>
      </c>
      <c r="C57" s="162"/>
      <c r="D57" s="163"/>
      <c r="E57" s="105"/>
      <c r="F57" s="105"/>
      <c r="G57" s="105"/>
      <c r="H57" s="105"/>
      <c r="I57" s="105"/>
      <c r="J57" s="162"/>
      <c r="K57" s="105"/>
      <c r="L57" s="105"/>
      <c r="M57" s="164"/>
      <c r="N57" s="165"/>
    </row>
    <row r="58" spans="2:14" ht="30" customHeight="1" x14ac:dyDescent="0.3">
      <c r="B58" s="113">
        <v>54</v>
      </c>
      <c r="C58" s="162"/>
      <c r="D58" s="163"/>
      <c r="E58" s="105"/>
      <c r="F58" s="105"/>
      <c r="G58" s="105"/>
      <c r="H58" s="105"/>
      <c r="I58" s="105"/>
      <c r="J58" s="162"/>
      <c r="K58" s="105"/>
      <c r="L58" s="105"/>
      <c r="M58" s="164"/>
      <c r="N58" s="165"/>
    </row>
    <row r="59" spans="2:14" ht="30" customHeight="1" x14ac:dyDescent="0.3">
      <c r="B59" s="113">
        <v>55</v>
      </c>
      <c r="C59" s="162"/>
      <c r="D59" s="163"/>
      <c r="E59" s="105"/>
      <c r="F59" s="105"/>
      <c r="G59" s="105"/>
      <c r="H59" s="105"/>
      <c r="I59" s="105"/>
      <c r="J59" s="162"/>
      <c r="K59" s="105"/>
      <c r="L59" s="105"/>
      <c r="M59" s="164"/>
      <c r="N59" s="165"/>
    </row>
    <row r="60" spans="2:14" ht="30" customHeight="1" x14ac:dyDescent="0.3">
      <c r="B60" s="113">
        <v>56</v>
      </c>
      <c r="C60" s="162"/>
      <c r="D60" s="163"/>
      <c r="E60" s="105"/>
      <c r="F60" s="105"/>
      <c r="G60" s="105"/>
      <c r="H60" s="105"/>
      <c r="I60" s="105"/>
      <c r="J60" s="162"/>
      <c r="K60" s="105"/>
      <c r="L60" s="105"/>
      <c r="M60" s="164"/>
      <c r="N60" s="165"/>
    </row>
    <row r="61" spans="2:14" ht="30" customHeight="1" x14ac:dyDescent="0.3">
      <c r="B61" s="113">
        <v>57</v>
      </c>
      <c r="C61" s="162"/>
      <c r="D61" s="163"/>
      <c r="E61" s="105"/>
      <c r="F61" s="105"/>
      <c r="G61" s="105"/>
      <c r="H61" s="105"/>
      <c r="I61" s="105"/>
      <c r="J61" s="162"/>
      <c r="K61" s="105"/>
      <c r="L61" s="105"/>
      <c r="M61" s="164"/>
      <c r="N61" s="165"/>
    </row>
    <row r="62" spans="2:14" ht="30" customHeight="1" x14ac:dyDescent="0.3">
      <c r="B62" s="113">
        <v>58</v>
      </c>
      <c r="C62" s="162"/>
      <c r="D62" s="163"/>
      <c r="E62" s="105"/>
      <c r="F62" s="105"/>
      <c r="G62" s="105"/>
      <c r="H62" s="105"/>
      <c r="I62" s="105"/>
      <c r="J62" s="162"/>
      <c r="K62" s="105"/>
      <c r="L62" s="105"/>
      <c r="M62" s="164"/>
      <c r="N62" s="165"/>
    </row>
    <row r="63" spans="2:14" ht="30" customHeight="1" x14ac:dyDescent="0.3">
      <c r="B63" s="113">
        <v>59</v>
      </c>
      <c r="C63" s="162"/>
      <c r="D63" s="163"/>
      <c r="E63" s="105"/>
      <c r="F63" s="105"/>
      <c r="G63" s="105"/>
      <c r="H63" s="105"/>
      <c r="I63" s="105"/>
      <c r="J63" s="162"/>
      <c r="K63" s="105"/>
      <c r="L63" s="105"/>
      <c r="M63" s="164"/>
      <c r="N63" s="165"/>
    </row>
    <row r="64" spans="2:14" ht="30" customHeight="1" x14ac:dyDescent="0.3">
      <c r="B64" s="113">
        <v>60</v>
      </c>
      <c r="C64" s="162"/>
      <c r="D64" s="163"/>
      <c r="E64" s="105"/>
      <c r="F64" s="105"/>
      <c r="G64" s="105"/>
      <c r="H64" s="105"/>
      <c r="I64" s="105"/>
      <c r="J64" s="162"/>
      <c r="K64" s="105"/>
      <c r="L64" s="105"/>
      <c r="M64" s="164"/>
      <c r="N64" s="165"/>
    </row>
    <row r="65" spans="2:14" ht="30" customHeight="1" x14ac:dyDescent="0.3">
      <c r="B65" s="113">
        <v>61</v>
      </c>
      <c r="C65" s="162"/>
      <c r="D65" s="163"/>
      <c r="E65" s="105"/>
      <c r="F65" s="105"/>
      <c r="G65" s="105"/>
      <c r="H65" s="105"/>
      <c r="I65" s="105"/>
      <c r="J65" s="162"/>
      <c r="K65" s="105"/>
      <c r="L65" s="105"/>
      <c r="M65" s="164"/>
      <c r="N65" s="165"/>
    </row>
    <row r="66" spans="2:14" ht="30" customHeight="1" x14ac:dyDescent="0.3">
      <c r="B66" s="113">
        <v>62</v>
      </c>
      <c r="C66" s="162"/>
      <c r="D66" s="163"/>
      <c r="E66" s="105"/>
      <c r="F66" s="105"/>
      <c r="G66" s="105"/>
      <c r="H66" s="105"/>
      <c r="I66" s="105"/>
      <c r="J66" s="162"/>
      <c r="K66" s="105"/>
      <c r="L66" s="105"/>
      <c r="M66" s="164"/>
      <c r="N66" s="165"/>
    </row>
    <row r="67" spans="2:14" ht="30" customHeight="1" x14ac:dyDescent="0.3">
      <c r="B67" s="113">
        <v>63</v>
      </c>
      <c r="C67" s="162"/>
      <c r="D67" s="163"/>
      <c r="E67" s="105"/>
      <c r="F67" s="105"/>
      <c r="G67" s="105"/>
      <c r="H67" s="105"/>
      <c r="I67" s="105"/>
      <c r="J67" s="162"/>
      <c r="K67" s="105"/>
      <c r="L67" s="105"/>
      <c r="M67" s="164"/>
      <c r="N67" s="165"/>
    </row>
    <row r="68" spans="2:14" ht="30" customHeight="1" x14ac:dyDescent="0.3">
      <c r="B68" s="113">
        <v>64</v>
      </c>
      <c r="C68" s="162"/>
      <c r="D68" s="163"/>
      <c r="E68" s="105"/>
      <c r="F68" s="105"/>
      <c r="G68" s="105"/>
      <c r="H68" s="105"/>
      <c r="I68" s="105"/>
      <c r="J68" s="162"/>
      <c r="K68" s="105"/>
      <c r="L68" s="105"/>
      <c r="M68" s="164"/>
      <c r="N68" s="165"/>
    </row>
    <row r="69" spans="2:14" ht="30" customHeight="1" x14ac:dyDescent="0.3">
      <c r="B69" s="113">
        <v>65</v>
      </c>
      <c r="C69" s="162"/>
      <c r="D69" s="163"/>
      <c r="E69" s="105"/>
      <c r="F69" s="105"/>
      <c r="G69" s="105"/>
      <c r="H69" s="105"/>
      <c r="I69" s="105"/>
      <c r="J69" s="162"/>
      <c r="K69" s="105"/>
      <c r="L69" s="105"/>
      <c r="M69" s="164"/>
      <c r="N69" s="165"/>
    </row>
    <row r="70" spans="2:14" ht="30" customHeight="1" x14ac:dyDescent="0.3">
      <c r="B70" s="113">
        <v>66</v>
      </c>
      <c r="C70" s="162"/>
      <c r="D70" s="163"/>
      <c r="E70" s="105"/>
      <c r="F70" s="105"/>
      <c r="G70" s="105"/>
      <c r="H70" s="105"/>
      <c r="I70" s="105"/>
      <c r="J70" s="162"/>
      <c r="K70" s="105"/>
      <c r="L70" s="105"/>
      <c r="M70" s="164"/>
      <c r="N70" s="165"/>
    </row>
    <row r="71" spans="2:14" ht="30" customHeight="1" x14ac:dyDescent="0.3">
      <c r="B71" s="113">
        <v>67</v>
      </c>
      <c r="C71" s="162"/>
      <c r="D71" s="163"/>
      <c r="E71" s="105"/>
      <c r="F71" s="105"/>
      <c r="G71" s="105"/>
      <c r="H71" s="105"/>
      <c r="I71" s="105"/>
      <c r="J71" s="162"/>
      <c r="K71" s="105"/>
      <c r="L71" s="105"/>
      <c r="M71" s="164"/>
      <c r="N71" s="165"/>
    </row>
    <row r="72" spans="2:14" ht="30" customHeight="1" x14ac:dyDescent="0.3">
      <c r="B72" s="113">
        <v>68</v>
      </c>
      <c r="C72" s="162"/>
      <c r="D72" s="163"/>
      <c r="E72" s="105"/>
      <c r="F72" s="105"/>
      <c r="G72" s="105"/>
      <c r="H72" s="105"/>
      <c r="I72" s="105"/>
      <c r="J72" s="162"/>
      <c r="K72" s="105"/>
      <c r="L72" s="105"/>
      <c r="M72" s="164"/>
      <c r="N72" s="165"/>
    </row>
    <row r="73" spans="2:14" ht="30" customHeight="1" x14ac:dyDescent="0.3">
      <c r="B73" s="113">
        <v>69</v>
      </c>
      <c r="C73" s="162"/>
      <c r="D73" s="163"/>
      <c r="E73" s="105"/>
      <c r="F73" s="105"/>
      <c r="G73" s="105"/>
      <c r="H73" s="105"/>
      <c r="I73" s="105"/>
      <c r="J73" s="162"/>
      <c r="K73" s="105"/>
      <c r="L73" s="105"/>
      <c r="M73" s="164"/>
      <c r="N73" s="165"/>
    </row>
    <row r="74" spans="2:14" ht="30" customHeight="1" x14ac:dyDescent="0.3">
      <c r="B74" s="113">
        <v>70</v>
      </c>
      <c r="C74" s="162"/>
      <c r="D74" s="163"/>
      <c r="E74" s="105"/>
      <c r="F74" s="105"/>
      <c r="G74" s="105"/>
      <c r="H74" s="105"/>
      <c r="I74" s="105"/>
      <c r="J74" s="162"/>
      <c r="K74" s="105"/>
      <c r="L74" s="105"/>
      <c r="M74" s="164"/>
      <c r="N74" s="165"/>
    </row>
    <row r="75" spans="2:14" ht="30" customHeight="1" x14ac:dyDescent="0.3">
      <c r="B75" s="113">
        <v>71</v>
      </c>
      <c r="C75" s="162"/>
      <c r="D75" s="163"/>
      <c r="E75" s="105"/>
      <c r="F75" s="105"/>
      <c r="G75" s="105"/>
      <c r="H75" s="105"/>
      <c r="I75" s="105"/>
      <c r="J75" s="162"/>
      <c r="K75" s="105"/>
      <c r="L75" s="105"/>
      <c r="M75" s="164"/>
      <c r="N75" s="165"/>
    </row>
    <row r="76" spans="2:14" ht="30" customHeight="1" x14ac:dyDescent="0.3">
      <c r="B76" s="113">
        <v>72</v>
      </c>
      <c r="C76" s="162"/>
      <c r="D76" s="163"/>
      <c r="E76" s="105"/>
      <c r="F76" s="105"/>
      <c r="G76" s="105"/>
      <c r="H76" s="105"/>
      <c r="I76" s="105"/>
      <c r="J76" s="162"/>
      <c r="K76" s="105"/>
      <c r="L76" s="105"/>
      <c r="M76" s="164"/>
      <c r="N76" s="165"/>
    </row>
    <row r="77" spans="2:14" ht="30" customHeight="1" x14ac:dyDescent="0.3">
      <c r="B77" s="113">
        <v>73</v>
      </c>
      <c r="C77" s="162"/>
      <c r="D77" s="163"/>
      <c r="E77" s="105"/>
      <c r="F77" s="105"/>
      <c r="G77" s="105"/>
      <c r="H77" s="105"/>
      <c r="I77" s="105"/>
      <c r="J77" s="162"/>
      <c r="K77" s="105"/>
      <c r="L77" s="105"/>
      <c r="M77" s="164"/>
      <c r="N77" s="165"/>
    </row>
    <row r="78" spans="2:14" ht="30" customHeight="1" x14ac:dyDescent="0.3">
      <c r="B78" s="113">
        <v>74</v>
      </c>
      <c r="C78" s="162"/>
      <c r="D78" s="163"/>
      <c r="E78" s="105"/>
      <c r="F78" s="105"/>
      <c r="G78" s="105"/>
      <c r="H78" s="105"/>
      <c r="I78" s="105"/>
      <c r="J78" s="162"/>
      <c r="K78" s="105"/>
      <c r="L78" s="105"/>
      <c r="M78" s="164"/>
      <c r="N78" s="165"/>
    </row>
    <row r="79" spans="2:14" ht="30" customHeight="1" x14ac:dyDescent="0.3">
      <c r="B79" s="113">
        <v>75</v>
      </c>
      <c r="C79" s="162"/>
      <c r="D79" s="163"/>
      <c r="E79" s="105"/>
      <c r="F79" s="105"/>
      <c r="G79" s="105"/>
      <c r="H79" s="105"/>
      <c r="I79" s="105"/>
      <c r="J79" s="162"/>
      <c r="K79" s="105"/>
      <c r="L79" s="105"/>
      <c r="M79" s="164"/>
      <c r="N79" s="165"/>
    </row>
    <row r="80" spans="2:14" ht="30" customHeight="1" x14ac:dyDescent="0.3">
      <c r="B80" s="113">
        <v>76</v>
      </c>
      <c r="C80" s="162"/>
      <c r="D80" s="163"/>
      <c r="E80" s="105"/>
      <c r="F80" s="105"/>
      <c r="G80" s="105"/>
      <c r="H80" s="105"/>
      <c r="I80" s="105"/>
      <c r="J80" s="162"/>
      <c r="K80" s="105"/>
      <c r="L80" s="105"/>
      <c r="M80" s="164"/>
      <c r="N80" s="165"/>
    </row>
    <row r="81" spans="2:14" ht="30" customHeight="1" x14ac:dyDescent="0.3">
      <c r="B81" s="113">
        <v>77</v>
      </c>
      <c r="C81" s="162"/>
      <c r="D81" s="163"/>
      <c r="E81" s="105"/>
      <c r="F81" s="105"/>
      <c r="G81" s="105"/>
      <c r="H81" s="105"/>
      <c r="I81" s="105"/>
      <c r="J81" s="162"/>
      <c r="K81" s="105"/>
      <c r="L81" s="105"/>
      <c r="M81" s="164"/>
      <c r="N81" s="165"/>
    </row>
    <row r="82" spans="2:14" ht="30" customHeight="1" x14ac:dyDescent="0.3">
      <c r="B82" s="113">
        <v>78</v>
      </c>
      <c r="C82" s="162"/>
      <c r="D82" s="163"/>
      <c r="E82" s="105"/>
      <c r="F82" s="105"/>
      <c r="G82" s="105"/>
      <c r="H82" s="105"/>
      <c r="I82" s="105"/>
      <c r="J82" s="162"/>
      <c r="K82" s="105"/>
      <c r="L82" s="105"/>
      <c r="M82" s="164"/>
      <c r="N82" s="165"/>
    </row>
    <row r="83" spans="2:14" ht="30" customHeight="1" x14ac:dyDescent="0.3">
      <c r="B83" s="113">
        <v>79</v>
      </c>
      <c r="C83" s="162"/>
      <c r="D83" s="163"/>
      <c r="E83" s="105"/>
      <c r="F83" s="105"/>
      <c r="G83" s="105"/>
      <c r="H83" s="105"/>
      <c r="I83" s="105"/>
      <c r="J83" s="162"/>
      <c r="K83" s="105"/>
      <c r="L83" s="105"/>
      <c r="M83" s="164"/>
      <c r="N83" s="165"/>
    </row>
    <row r="84" spans="2:14" ht="30" customHeight="1" x14ac:dyDescent="0.3">
      <c r="B84" s="113">
        <v>80</v>
      </c>
      <c r="C84" s="162"/>
      <c r="D84" s="163"/>
      <c r="E84" s="105"/>
      <c r="F84" s="105"/>
      <c r="G84" s="105"/>
      <c r="H84" s="105"/>
      <c r="I84" s="105"/>
      <c r="J84" s="162"/>
      <c r="K84" s="105"/>
      <c r="L84" s="105"/>
      <c r="M84" s="164"/>
      <c r="N84" s="165"/>
    </row>
    <row r="85" spans="2:14" ht="30" customHeight="1" x14ac:dyDescent="0.3">
      <c r="B85" s="113">
        <v>81</v>
      </c>
      <c r="C85" s="162"/>
      <c r="D85" s="163"/>
      <c r="E85" s="105"/>
      <c r="F85" s="105"/>
      <c r="G85" s="105"/>
      <c r="H85" s="105"/>
      <c r="I85" s="105"/>
      <c r="J85" s="162"/>
      <c r="K85" s="105"/>
      <c r="L85" s="105"/>
      <c r="M85" s="164"/>
      <c r="N85" s="165"/>
    </row>
    <row r="86" spans="2:14" ht="30" customHeight="1" x14ac:dyDescent="0.3">
      <c r="B86" s="113">
        <v>82</v>
      </c>
      <c r="C86" s="162"/>
      <c r="D86" s="163"/>
      <c r="E86" s="105"/>
      <c r="F86" s="105"/>
      <c r="G86" s="105"/>
      <c r="H86" s="105"/>
      <c r="I86" s="105"/>
      <c r="J86" s="162"/>
      <c r="K86" s="105"/>
      <c r="L86" s="105"/>
      <c r="M86" s="164"/>
      <c r="N86" s="165"/>
    </row>
    <row r="87" spans="2:14" ht="30" customHeight="1" x14ac:dyDescent="0.3">
      <c r="B87" s="113">
        <v>83</v>
      </c>
      <c r="C87" s="162"/>
      <c r="D87" s="163"/>
      <c r="E87" s="105"/>
      <c r="F87" s="105"/>
      <c r="G87" s="105"/>
      <c r="H87" s="105"/>
      <c r="I87" s="105"/>
      <c r="J87" s="162"/>
      <c r="K87" s="105"/>
      <c r="L87" s="105"/>
      <c r="M87" s="164"/>
      <c r="N87" s="165"/>
    </row>
    <row r="88" spans="2:14" ht="30" customHeight="1" x14ac:dyDescent="0.3">
      <c r="B88" s="113">
        <v>84</v>
      </c>
      <c r="C88" s="162"/>
      <c r="D88" s="163"/>
      <c r="E88" s="105"/>
      <c r="F88" s="105"/>
      <c r="G88" s="105"/>
      <c r="H88" s="105"/>
      <c r="I88" s="105"/>
      <c r="J88" s="162"/>
      <c r="K88" s="105"/>
      <c r="L88" s="105"/>
      <c r="M88" s="164"/>
      <c r="N88" s="165"/>
    </row>
    <row r="89" spans="2:14" ht="30" customHeight="1" x14ac:dyDescent="0.3">
      <c r="B89" s="113">
        <v>85</v>
      </c>
      <c r="C89" s="162"/>
      <c r="D89" s="163"/>
      <c r="E89" s="105"/>
      <c r="F89" s="105"/>
      <c r="G89" s="105"/>
      <c r="H89" s="105"/>
      <c r="I89" s="105"/>
      <c r="J89" s="162"/>
      <c r="K89" s="105"/>
      <c r="L89" s="105"/>
      <c r="M89" s="164"/>
      <c r="N89" s="165"/>
    </row>
    <row r="90" spans="2:14" ht="30" customHeight="1" x14ac:dyDescent="0.3">
      <c r="B90" s="113">
        <v>86</v>
      </c>
      <c r="C90" s="162"/>
      <c r="D90" s="163"/>
      <c r="E90" s="105"/>
      <c r="F90" s="105"/>
      <c r="G90" s="105"/>
      <c r="H90" s="105"/>
      <c r="I90" s="105"/>
      <c r="J90" s="162"/>
      <c r="K90" s="105"/>
      <c r="L90" s="105"/>
      <c r="M90" s="164"/>
      <c r="N90" s="165"/>
    </row>
    <row r="91" spans="2:14" ht="30" customHeight="1" x14ac:dyDescent="0.3">
      <c r="B91" s="113">
        <v>87</v>
      </c>
      <c r="C91" s="162"/>
      <c r="D91" s="163"/>
      <c r="E91" s="105"/>
      <c r="F91" s="105"/>
      <c r="G91" s="105"/>
      <c r="H91" s="105"/>
      <c r="I91" s="105"/>
      <c r="J91" s="162"/>
      <c r="K91" s="105"/>
      <c r="L91" s="105"/>
      <c r="M91" s="164"/>
      <c r="N91" s="165"/>
    </row>
    <row r="92" spans="2:14" ht="30" customHeight="1" x14ac:dyDescent="0.3">
      <c r="B92" s="113">
        <v>88</v>
      </c>
      <c r="C92" s="162"/>
      <c r="D92" s="163"/>
      <c r="E92" s="105"/>
      <c r="F92" s="105"/>
      <c r="G92" s="105"/>
      <c r="H92" s="105"/>
      <c r="I92" s="105"/>
      <c r="J92" s="162"/>
      <c r="K92" s="105"/>
      <c r="L92" s="105"/>
      <c r="M92" s="164"/>
      <c r="N92" s="165"/>
    </row>
    <row r="93" spans="2:14" ht="30" customHeight="1" x14ac:dyDescent="0.3">
      <c r="B93" s="113">
        <v>89</v>
      </c>
      <c r="C93" s="162"/>
      <c r="D93" s="163"/>
      <c r="E93" s="105"/>
      <c r="F93" s="105"/>
      <c r="G93" s="105"/>
      <c r="H93" s="105"/>
      <c r="I93" s="105"/>
      <c r="J93" s="162"/>
      <c r="K93" s="105"/>
      <c r="L93" s="105"/>
      <c r="M93" s="164"/>
      <c r="N93" s="165"/>
    </row>
    <row r="94" spans="2:14" ht="30" customHeight="1" x14ac:dyDescent="0.3">
      <c r="B94" s="113">
        <v>90</v>
      </c>
      <c r="C94" s="162"/>
      <c r="D94" s="163"/>
      <c r="E94" s="105"/>
      <c r="F94" s="105"/>
      <c r="G94" s="105"/>
      <c r="H94" s="105"/>
      <c r="I94" s="105"/>
      <c r="J94" s="162"/>
      <c r="K94" s="105"/>
      <c r="L94" s="105"/>
      <c r="M94" s="164"/>
      <c r="N94" s="165"/>
    </row>
    <row r="95" spans="2:14" ht="30" customHeight="1" x14ac:dyDescent="0.3">
      <c r="B95" s="113">
        <v>91</v>
      </c>
      <c r="C95" s="162"/>
      <c r="D95" s="163"/>
      <c r="E95" s="105"/>
      <c r="F95" s="105"/>
      <c r="G95" s="105"/>
      <c r="H95" s="105"/>
      <c r="I95" s="105"/>
      <c r="J95" s="162"/>
      <c r="K95" s="105"/>
      <c r="L95" s="105"/>
      <c r="M95" s="164"/>
      <c r="N95" s="165"/>
    </row>
    <row r="96" spans="2:14" ht="30" customHeight="1" x14ac:dyDescent="0.3">
      <c r="B96" s="113">
        <v>92</v>
      </c>
      <c r="C96" s="162"/>
      <c r="D96" s="163"/>
      <c r="E96" s="105"/>
      <c r="F96" s="105"/>
      <c r="G96" s="105"/>
      <c r="H96" s="105"/>
      <c r="I96" s="105"/>
      <c r="J96" s="162"/>
      <c r="K96" s="105"/>
      <c r="L96" s="105"/>
      <c r="M96" s="164"/>
      <c r="N96" s="165"/>
    </row>
    <row r="97" spans="2:14" ht="30" customHeight="1" x14ac:dyDescent="0.3">
      <c r="B97" s="113">
        <v>93</v>
      </c>
      <c r="C97" s="162"/>
      <c r="D97" s="163"/>
      <c r="E97" s="105"/>
      <c r="F97" s="105"/>
      <c r="G97" s="105"/>
      <c r="H97" s="105"/>
      <c r="I97" s="105"/>
      <c r="J97" s="162"/>
      <c r="K97" s="105"/>
      <c r="L97" s="105"/>
      <c r="M97" s="164"/>
      <c r="N97" s="165"/>
    </row>
    <row r="98" spans="2:14" ht="30" customHeight="1" x14ac:dyDescent="0.3">
      <c r="B98" s="113">
        <v>94</v>
      </c>
      <c r="C98" s="162"/>
      <c r="D98" s="163"/>
      <c r="E98" s="105"/>
      <c r="F98" s="105"/>
      <c r="G98" s="105"/>
      <c r="H98" s="105"/>
      <c r="I98" s="105"/>
      <c r="J98" s="162"/>
      <c r="K98" s="105"/>
      <c r="L98" s="105"/>
      <c r="M98" s="164"/>
      <c r="N98" s="165"/>
    </row>
    <row r="99" spans="2:14" ht="30" customHeight="1" x14ac:dyDescent="0.3">
      <c r="B99" s="113">
        <v>95</v>
      </c>
      <c r="C99" s="162"/>
      <c r="D99" s="163"/>
      <c r="E99" s="105"/>
      <c r="F99" s="105"/>
      <c r="G99" s="105"/>
      <c r="H99" s="105"/>
      <c r="I99" s="105"/>
      <c r="J99" s="162"/>
      <c r="K99" s="105"/>
      <c r="L99" s="105"/>
      <c r="M99" s="164"/>
      <c r="N99" s="165"/>
    </row>
    <row r="100" spans="2:14" ht="30" customHeight="1" x14ac:dyDescent="0.3">
      <c r="B100" s="113">
        <v>96</v>
      </c>
      <c r="C100" s="162"/>
      <c r="D100" s="163"/>
      <c r="E100" s="105"/>
      <c r="F100" s="105"/>
      <c r="G100" s="105"/>
      <c r="H100" s="105"/>
      <c r="I100" s="105"/>
      <c r="J100" s="162"/>
      <c r="K100" s="105"/>
      <c r="L100" s="105"/>
      <c r="M100" s="164"/>
      <c r="N100" s="165"/>
    </row>
    <row r="101" spans="2:14" ht="30" customHeight="1" x14ac:dyDescent="0.3">
      <c r="B101" s="113">
        <v>97</v>
      </c>
      <c r="C101" s="162"/>
      <c r="D101" s="163"/>
      <c r="E101" s="105"/>
      <c r="F101" s="105"/>
      <c r="G101" s="105"/>
      <c r="H101" s="105"/>
      <c r="I101" s="105"/>
      <c r="J101" s="162"/>
      <c r="K101" s="105"/>
      <c r="L101" s="105"/>
      <c r="M101" s="164"/>
      <c r="N101" s="165"/>
    </row>
    <row r="102" spans="2:14" ht="30" customHeight="1" x14ac:dyDescent="0.3">
      <c r="B102" s="113">
        <v>98</v>
      </c>
      <c r="C102" s="162"/>
      <c r="D102" s="163"/>
      <c r="E102" s="105"/>
      <c r="F102" s="105"/>
      <c r="G102" s="105"/>
      <c r="H102" s="105"/>
      <c r="I102" s="105"/>
      <c r="J102" s="162"/>
      <c r="K102" s="105"/>
      <c r="L102" s="105"/>
      <c r="M102" s="164"/>
      <c r="N102" s="165"/>
    </row>
    <row r="103" spans="2:14" ht="30" customHeight="1" x14ac:dyDescent="0.3">
      <c r="B103" s="113">
        <v>99</v>
      </c>
      <c r="C103" s="162"/>
      <c r="D103" s="163"/>
      <c r="E103" s="105"/>
      <c r="F103" s="105"/>
      <c r="G103" s="105"/>
      <c r="H103" s="105"/>
      <c r="I103" s="105"/>
      <c r="J103" s="162"/>
      <c r="K103" s="105"/>
      <c r="L103" s="105"/>
      <c r="M103" s="164"/>
      <c r="N103" s="165"/>
    </row>
    <row r="104" spans="2:14" ht="30" customHeight="1" x14ac:dyDescent="0.3">
      <c r="B104" s="113">
        <v>100</v>
      </c>
      <c r="C104" s="162"/>
      <c r="D104" s="163"/>
      <c r="E104" s="105"/>
      <c r="F104" s="105"/>
      <c r="G104" s="105"/>
      <c r="H104" s="105"/>
      <c r="I104" s="105"/>
      <c r="J104" s="162"/>
      <c r="K104" s="105"/>
      <c r="L104" s="105"/>
      <c r="M104" s="164"/>
      <c r="N104" s="165"/>
    </row>
    <row r="105" spans="2:14" ht="30" customHeight="1" x14ac:dyDescent="0.3">
      <c r="B105" s="113">
        <v>101</v>
      </c>
      <c r="C105" s="162"/>
      <c r="D105" s="163"/>
      <c r="E105" s="105"/>
      <c r="F105" s="105"/>
      <c r="G105" s="105"/>
      <c r="H105" s="105"/>
      <c r="I105" s="105"/>
      <c r="J105" s="162"/>
      <c r="K105" s="105"/>
      <c r="L105" s="105"/>
      <c r="M105" s="164"/>
      <c r="N105" s="165"/>
    </row>
    <row r="106" spans="2:14" ht="30" customHeight="1" x14ac:dyDescent="0.3">
      <c r="B106" s="113">
        <v>102</v>
      </c>
      <c r="C106" s="162"/>
      <c r="D106" s="163"/>
      <c r="E106" s="105"/>
      <c r="F106" s="105"/>
      <c r="G106" s="105"/>
      <c r="H106" s="105"/>
      <c r="I106" s="105"/>
      <c r="J106" s="162"/>
      <c r="K106" s="105"/>
      <c r="L106" s="105"/>
      <c r="M106" s="164"/>
      <c r="N106" s="165"/>
    </row>
    <row r="107" spans="2:14" ht="30" customHeight="1" x14ac:dyDescent="0.3">
      <c r="B107" s="113">
        <v>103</v>
      </c>
      <c r="C107" s="162"/>
      <c r="D107" s="163"/>
      <c r="E107" s="105"/>
      <c r="F107" s="105"/>
      <c r="G107" s="105"/>
      <c r="H107" s="105"/>
      <c r="I107" s="105"/>
      <c r="J107" s="162"/>
      <c r="K107" s="105"/>
      <c r="L107" s="105"/>
      <c r="M107" s="164"/>
      <c r="N107" s="165"/>
    </row>
    <row r="108" spans="2:14" ht="30" customHeight="1" x14ac:dyDescent="0.3">
      <c r="B108" s="113">
        <v>104</v>
      </c>
      <c r="C108" s="162"/>
      <c r="D108" s="163"/>
      <c r="E108" s="105"/>
      <c r="F108" s="105"/>
      <c r="G108" s="105"/>
      <c r="H108" s="105"/>
      <c r="I108" s="105"/>
      <c r="J108" s="162"/>
      <c r="K108" s="105"/>
      <c r="L108" s="105"/>
      <c r="M108" s="164"/>
      <c r="N108" s="165"/>
    </row>
    <row r="109" spans="2:14" ht="30" customHeight="1" x14ac:dyDescent="0.3">
      <c r="B109" s="113">
        <v>105</v>
      </c>
      <c r="C109" s="162"/>
      <c r="D109" s="163"/>
      <c r="E109" s="105"/>
      <c r="F109" s="105"/>
      <c r="G109" s="105"/>
      <c r="H109" s="105"/>
      <c r="I109" s="105"/>
      <c r="J109" s="162"/>
      <c r="K109" s="105"/>
      <c r="L109" s="105"/>
      <c r="M109" s="164"/>
      <c r="N109" s="165"/>
    </row>
    <row r="110" spans="2:14" ht="30" customHeight="1" x14ac:dyDescent="0.3">
      <c r="B110" s="113">
        <v>106</v>
      </c>
      <c r="C110" s="162"/>
      <c r="D110" s="163"/>
      <c r="E110" s="105"/>
      <c r="F110" s="105"/>
      <c r="G110" s="105"/>
      <c r="H110" s="105"/>
      <c r="I110" s="105"/>
      <c r="J110" s="162"/>
      <c r="K110" s="105"/>
      <c r="L110" s="105"/>
      <c r="M110" s="164"/>
      <c r="N110" s="165"/>
    </row>
    <row r="111" spans="2:14" ht="30" customHeight="1" x14ac:dyDescent="0.3">
      <c r="B111" s="113">
        <v>107</v>
      </c>
      <c r="C111" s="162"/>
      <c r="D111" s="163"/>
      <c r="E111" s="105"/>
      <c r="F111" s="105"/>
      <c r="G111" s="105"/>
      <c r="H111" s="105"/>
      <c r="I111" s="105"/>
      <c r="J111" s="162"/>
      <c r="K111" s="105"/>
      <c r="L111" s="105"/>
      <c r="M111" s="164"/>
      <c r="N111" s="165"/>
    </row>
    <row r="112" spans="2:14" ht="30" customHeight="1" x14ac:dyDescent="0.3">
      <c r="B112" s="113">
        <v>108</v>
      </c>
      <c r="C112" s="162"/>
      <c r="D112" s="163"/>
      <c r="E112" s="105"/>
      <c r="F112" s="105"/>
      <c r="G112" s="105"/>
      <c r="H112" s="105"/>
      <c r="I112" s="105"/>
      <c r="J112" s="162"/>
      <c r="K112" s="105"/>
      <c r="L112" s="105"/>
      <c r="M112" s="164"/>
      <c r="N112" s="165"/>
    </row>
    <row r="113" spans="2:14" ht="30" customHeight="1" x14ac:dyDescent="0.3">
      <c r="B113" s="113">
        <v>109</v>
      </c>
      <c r="C113" s="162"/>
      <c r="D113" s="163"/>
      <c r="E113" s="105"/>
      <c r="F113" s="105"/>
      <c r="G113" s="105"/>
      <c r="H113" s="105"/>
      <c r="I113" s="105"/>
      <c r="J113" s="162"/>
      <c r="K113" s="105"/>
      <c r="L113" s="105"/>
      <c r="M113" s="164"/>
      <c r="N113" s="165"/>
    </row>
    <row r="114" spans="2:14" ht="30" customHeight="1" x14ac:dyDescent="0.3">
      <c r="B114" s="113">
        <v>110</v>
      </c>
      <c r="C114" s="162"/>
      <c r="D114" s="163"/>
      <c r="E114" s="105"/>
      <c r="F114" s="105"/>
      <c r="G114" s="105"/>
      <c r="H114" s="105"/>
      <c r="I114" s="105"/>
      <c r="J114" s="162"/>
      <c r="K114" s="105"/>
      <c r="L114" s="105"/>
      <c r="M114" s="164"/>
      <c r="N114" s="165"/>
    </row>
    <row r="115" spans="2:14" ht="30" customHeight="1" x14ac:dyDescent="0.3">
      <c r="B115" s="113">
        <v>111</v>
      </c>
      <c r="C115" s="162"/>
      <c r="D115" s="163"/>
      <c r="E115" s="105"/>
      <c r="F115" s="105"/>
      <c r="G115" s="105"/>
      <c r="H115" s="105"/>
      <c r="I115" s="105"/>
      <c r="J115" s="162"/>
      <c r="K115" s="105"/>
      <c r="L115" s="105"/>
      <c r="M115" s="164"/>
      <c r="N115" s="165"/>
    </row>
    <row r="116" spans="2:14" ht="30" customHeight="1" x14ac:dyDescent="0.3">
      <c r="B116" s="113">
        <v>112</v>
      </c>
      <c r="C116" s="162"/>
      <c r="D116" s="163"/>
      <c r="E116" s="105"/>
      <c r="F116" s="105"/>
      <c r="G116" s="105"/>
      <c r="H116" s="105"/>
      <c r="I116" s="105"/>
      <c r="J116" s="162"/>
      <c r="K116" s="105"/>
      <c r="L116" s="105"/>
      <c r="M116" s="164"/>
      <c r="N116" s="165"/>
    </row>
    <row r="117" spans="2:14" ht="30" customHeight="1" x14ac:dyDescent="0.3">
      <c r="B117" s="113">
        <v>113</v>
      </c>
      <c r="C117" s="162"/>
      <c r="D117" s="163"/>
      <c r="E117" s="105"/>
      <c r="F117" s="105"/>
      <c r="G117" s="105"/>
      <c r="H117" s="105"/>
      <c r="I117" s="105"/>
      <c r="J117" s="162"/>
      <c r="K117" s="105"/>
      <c r="L117" s="105"/>
      <c r="M117" s="164"/>
      <c r="N117" s="165"/>
    </row>
    <row r="118" spans="2:14" ht="30" customHeight="1" x14ac:dyDescent="0.3">
      <c r="B118" s="113">
        <v>114</v>
      </c>
      <c r="C118" s="162"/>
      <c r="D118" s="163"/>
      <c r="E118" s="105"/>
      <c r="F118" s="105"/>
      <c r="G118" s="105"/>
      <c r="H118" s="105"/>
      <c r="I118" s="105"/>
      <c r="J118" s="162"/>
      <c r="K118" s="105"/>
      <c r="L118" s="105"/>
      <c r="M118" s="164"/>
      <c r="N118" s="165"/>
    </row>
    <row r="119" spans="2:14" ht="30" customHeight="1" x14ac:dyDescent="0.3">
      <c r="B119" s="113">
        <v>115</v>
      </c>
      <c r="C119" s="162"/>
      <c r="D119" s="163"/>
      <c r="E119" s="105"/>
      <c r="F119" s="105"/>
      <c r="G119" s="105"/>
      <c r="H119" s="105"/>
      <c r="I119" s="105"/>
      <c r="J119" s="162"/>
      <c r="K119" s="105"/>
      <c r="L119" s="105"/>
      <c r="M119" s="164"/>
      <c r="N119" s="165"/>
    </row>
    <row r="120" spans="2:14" ht="30" customHeight="1" x14ac:dyDescent="0.3">
      <c r="B120" s="113">
        <v>116</v>
      </c>
      <c r="C120" s="162"/>
      <c r="D120" s="163"/>
      <c r="E120" s="105"/>
      <c r="F120" s="105"/>
      <c r="G120" s="105"/>
      <c r="H120" s="105"/>
      <c r="I120" s="105"/>
      <c r="J120" s="162"/>
      <c r="K120" s="105"/>
      <c r="L120" s="105"/>
      <c r="M120" s="164"/>
      <c r="N120" s="165"/>
    </row>
    <row r="121" spans="2:14" ht="30" customHeight="1" x14ac:dyDescent="0.3">
      <c r="B121" s="113">
        <v>117</v>
      </c>
      <c r="C121" s="162"/>
      <c r="D121" s="163"/>
      <c r="E121" s="105"/>
      <c r="F121" s="105"/>
      <c r="G121" s="105"/>
      <c r="H121" s="105"/>
      <c r="I121" s="105"/>
      <c r="J121" s="162"/>
      <c r="K121" s="105"/>
      <c r="L121" s="105"/>
      <c r="M121" s="164"/>
      <c r="N121" s="165"/>
    </row>
    <row r="122" spans="2:14" ht="30" customHeight="1" x14ac:dyDescent="0.3">
      <c r="B122" s="113">
        <v>118</v>
      </c>
      <c r="C122" s="162"/>
      <c r="D122" s="163"/>
      <c r="E122" s="105"/>
      <c r="F122" s="105"/>
      <c r="G122" s="105"/>
      <c r="H122" s="105"/>
      <c r="I122" s="105"/>
      <c r="J122" s="162"/>
      <c r="K122" s="105"/>
      <c r="L122" s="105"/>
      <c r="M122" s="164"/>
      <c r="N122" s="165"/>
    </row>
    <row r="123" spans="2:14" ht="30" customHeight="1" x14ac:dyDescent="0.3">
      <c r="B123" s="113">
        <v>119</v>
      </c>
      <c r="C123" s="162"/>
      <c r="D123" s="163"/>
      <c r="E123" s="105"/>
      <c r="F123" s="105"/>
      <c r="G123" s="105"/>
      <c r="H123" s="105"/>
      <c r="I123" s="105"/>
      <c r="J123" s="162"/>
      <c r="K123" s="105"/>
      <c r="L123" s="105"/>
      <c r="M123" s="164"/>
      <c r="N123" s="165"/>
    </row>
    <row r="124" spans="2:14" ht="30" customHeight="1" x14ac:dyDescent="0.3">
      <c r="B124" s="113">
        <v>120</v>
      </c>
      <c r="C124" s="162"/>
      <c r="D124" s="163"/>
      <c r="E124" s="105"/>
      <c r="F124" s="105"/>
      <c r="G124" s="105"/>
      <c r="H124" s="105"/>
      <c r="I124" s="105"/>
      <c r="J124" s="162"/>
      <c r="K124" s="105"/>
      <c r="L124" s="105"/>
      <c r="M124" s="164"/>
      <c r="N124" s="165"/>
    </row>
    <row r="125" spans="2:14" ht="30" customHeight="1" x14ac:dyDescent="0.3">
      <c r="B125" s="113">
        <v>121</v>
      </c>
      <c r="C125" s="162"/>
      <c r="D125" s="163"/>
      <c r="E125" s="105"/>
      <c r="F125" s="105"/>
      <c r="G125" s="105"/>
      <c r="H125" s="105"/>
      <c r="I125" s="105"/>
      <c r="J125" s="162"/>
      <c r="K125" s="105"/>
      <c r="L125" s="105"/>
      <c r="M125" s="164"/>
      <c r="N125" s="165"/>
    </row>
    <row r="126" spans="2:14" ht="30" customHeight="1" x14ac:dyDescent="0.3">
      <c r="B126" s="113">
        <v>122</v>
      </c>
      <c r="C126" s="162"/>
      <c r="D126" s="163"/>
      <c r="E126" s="105"/>
      <c r="F126" s="105"/>
      <c r="G126" s="105"/>
      <c r="H126" s="105"/>
      <c r="I126" s="105"/>
      <c r="J126" s="162"/>
      <c r="K126" s="105"/>
      <c r="L126" s="105"/>
      <c r="M126" s="164"/>
      <c r="N126" s="165"/>
    </row>
    <row r="127" spans="2:14" ht="30" customHeight="1" x14ac:dyDescent="0.3">
      <c r="B127" s="113">
        <v>123</v>
      </c>
      <c r="C127" s="162"/>
      <c r="D127" s="163"/>
      <c r="E127" s="105"/>
      <c r="F127" s="105"/>
      <c r="G127" s="105"/>
      <c r="H127" s="105"/>
      <c r="I127" s="105"/>
      <c r="J127" s="162"/>
      <c r="K127" s="105"/>
      <c r="L127" s="105"/>
      <c r="M127" s="164"/>
      <c r="N127" s="165"/>
    </row>
    <row r="128" spans="2:14" ht="30" customHeight="1" x14ac:dyDescent="0.3">
      <c r="B128" s="113">
        <v>124</v>
      </c>
      <c r="C128" s="162"/>
      <c r="D128" s="163"/>
      <c r="E128" s="105"/>
      <c r="F128" s="105"/>
      <c r="G128" s="105"/>
      <c r="H128" s="105"/>
      <c r="I128" s="105"/>
      <c r="J128" s="162"/>
      <c r="K128" s="105"/>
      <c r="L128" s="105"/>
      <c r="M128" s="164"/>
      <c r="N128" s="165"/>
    </row>
    <row r="129" spans="2:14" ht="30" customHeight="1" x14ac:dyDescent="0.3">
      <c r="B129" s="113">
        <v>125</v>
      </c>
      <c r="C129" s="162"/>
      <c r="D129" s="163"/>
      <c r="E129" s="105"/>
      <c r="F129" s="105"/>
      <c r="G129" s="105"/>
      <c r="H129" s="105"/>
      <c r="I129" s="105"/>
      <c r="J129" s="162"/>
      <c r="K129" s="105"/>
      <c r="L129" s="105"/>
      <c r="M129" s="164"/>
      <c r="N129" s="165"/>
    </row>
    <row r="130" spans="2:14" ht="30" customHeight="1" x14ac:dyDescent="0.3">
      <c r="B130" s="113">
        <v>126</v>
      </c>
      <c r="C130" s="162"/>
      <c r="D130" s="163"/>
      <c r="E130" s="105"/>
      <c r="F130" s="105"/>
      <c r="G130" s="105"/>
      <c r="H130" s="105"/>
      <c r="I130" s="105"/>
      <c r="J130" s="162"/>
      <c r="K130" s="105"/>
      <c r="L130" s="105"/>
      <c r="M130" s="164"/>
      <c r="N130" s="165"/>
    </row>
    <row r="131" spans="2:14" ht="30" customHeight="1" x14ac:dyDescent="0.3">
      <c r="B131" s="113">
        <v>127</v>
      </c>
      <c r="C131" s="162"/>
      <c r="D131" s="163"/>
      <c r="E131" s="105"/>
      <c r="F131" s="105"/>
      <c r="G131" s="105"/>
      <c r="H131" s="105"/>
      <c r="I131" s="105"/>
      <c r="J131" s="162"/>
      <c r="K131" s="105"/>
      <c r="L131" s="105"/>
      <c r="M131" s="164"/>
      <c r="N131" s="165"/>
    </row>
    <row r="132" spans="2:14" ht="30" customHeight="1" x14ac:dyDescent="0.3">
      <c r="B132" s="113">
        <v>128</v>
      </c>
      <c r="C132" s="162"/>
      <c r="D132" s="163"/>
      <c r="E132" s="105"/>
      <c r="F132" s="105"/>
      <c r="G132" s="105"/>
      <c r="H132" s="105"/>
      <c r="I132" s="105"/>
      <c r="J132" s="162"/>
      <c r="K132" s="105"/>
      <c r="L132" s="105"/>
      <c r="M132" s="164"/>
      <c r="N132" s="165"/>
    </row>
    <row r="133" spans="2:14" ht="30" customHeight="1" x14ac:dyDescent="0.3">
      <c r="B133" s="113">
        <v>129</v>
      </c>
      <c r="C133" s="162"/>
      <c r="D133" s="163"/>
      <c r="E133" s="105"/>
      <c r="F133" s="105"/>
      <c r="G133" s="105"/>
      <c r="H133" s="105"/>
      <c r="I133" s="105"/>
      <c r="J133" s="162"/>
      <c r="K133" s="105"/>
      <c r="L133" s="105"/>
      <c r="M133" s="164"/>
      <c r="N133" s="165"/>
    </row>
    <row r="134" spans="2:14" ht="30" customHeight="1" x14ac:dyDescent="0.3">
      <c r="B134" s="113">
        <v>130</v>
      </c>
      <c r="C134" s="162"/>
      <c r="D134" s="163"/>
      <c r="E134" s="105"/>
      <c r="F134" s="105"/>
      <c r="G134" s="105"/>
      <c r="H134" s="105"/>
      <c r="I134" s="105"/>
      <c r="J134" s="162"/>
      <c r="K134" s="105"/>
      <c r="L134" s="105"/>
      <c r="M134" s="164"/>
      <c r="N134" s="165"/>
    </row>
    <row r="135" spans="2:14" ht="30" customHeight="1" x14ac:dyDescent="0.3">
      <c r="B135" s="113">
        <v>131</v>
      </c>
      <c r="C135" s="162"/>
      <c r="D135" s="163"/>
      <c r="E135" s="105"/>
      <c r="F135" s="105"/>
      <c r="G135" s="105"/>
      <c r="H135" s="105"/>
      <c r="I135" s="105"/>
      <c r="J135" s="162"/>
      <c r="K135" s="105"/>
      <c r="L135" s="105"/>
      <c r="M135" s="164"/>
      <c r="N135" s="165"/>
    </row>
    <row r="136" spans="2:14" ht="30" customHeight="1" x14ac:dyDescent="0.3">
      <c r="B136" s="113">
        <v>132</v>
      </c>
      <c r="C136" s="162"/>
      <c r="D136" s="163"/>
      <c r="E136" s="105"/>
      <c r="F136" s="105"/>
      <c r="G136" s="105"/>
      <c r="H136" s="105"/>
      <c r="I136" s="105"/>
      <c r="J136" s="162"/>
      <c r="K136" s="105"/>
      <c r="L136" s="105"/>
      <c r="M136" s="164"/>
      <c r="N136" s="165"/>
    </row>
    <row r="137" spans="2:14" ht="30" customHeight="1" x14ac:dyDescent="0.3">
      <c r="B137" s="113">
        <v>133</v>
      </c>
      <c r="C137" s="162"/>
      <c r="D137" s="163"/>
      <c r="E137" s="105"/>
      <c r="F137" s="105"/>
      <c r="G137" s="105"/>
      <c r="H137" s="105"/>
      <c r="I137" s="105"/>
      <c r="J137" s="162"/>
      <c r="K137" s="105"/>
      <c r="L137" s="105"/>
      <c r="M137" s="164"/>
      <c r="N137" s="165"/>
    </row>
    <row r="138" spans="2:14" ht="30" customHeight="1" x14ac:dyDescent="0.3">
      <c r="B138" s="113">
        <v>134</v>
      </c>
      <c r="C138" s="162"/>
      <c r="D138" s="163"/>
      <c r="E138" s="105"/>
      <c r="F138" s="105"/>
      <c r="G138" s="105"/>
      <c r="H138" s="105"/>
      <c r="I138" s="105"/>
      <c r="J138" s="162"/>
      <c r="K138" s="105"/>
      <c r="L138" s="105"/>
      <c r="M138" s="164"/>
      <c r="N138" s="165"/>
    </row>
    <row r="139" spans="2:14" ht="30" customHeight="1" x14ac:dyDescent="0.3">
      <c r="B139" s="113">
        <v>135</v>
      </c>
      <c r="C139" s="162"/>
      <c r="D139" s="163"/>
      <c r="E139" s="105"/>
      <c r="F139" s="105"/>
      <c r="G139" s="105"/>
      <c r="H139" s="105"/>
      <c r="I139" s="105"/>
      <c r="J139" s="162"/>
      <c r="K139" s="105"/>
      <c r="L139" s="105"/>
      <c r="M139" s="164"/>
      <c r="N139" s="165"/>
    </row>
    <row r="140" spans="2:14" ht="30" customHeight="1" x14ac:dyDescent="0.3">
      <c r="B140" s="113">
        <v>136</v>
      </c>
      <c r="C140" s="162"/>
      <c r="D140" s="163"/>
      <c r="E140" s="105"/>
      <c r="F140" s="105"/>
      <c r="G140" s="105"/>
      <c r="H140" s="105"/>
      <c r="I140" s="105"/>
      <c r="J140" s="162"/>
      <c r="K140" s="105"/>
      <c r="L140" s="105"/>
      <c r="M140" s="164"/>
      <c r="N140" s="165"/>
    </row>
    <row r="141" spans="2:14" ht="30" customHeight="1" x14ac:dyDescent="0.3">
      <c r="B141" s="113">
        <v>137</v>
      </c>
      <c r="C141" s="162"/>
      <c r="D141" s="163"/>
      <c r="E141" s="105"/>
      <c r="F141" s="105"/>
      <c r="G141" s="105"/>
      <c r="H141" s="105"/>
      <c r="I141" s="105"/>
      <c r="J141" s="162"/>
      <c r="K141" s="105"/>
      <c r="L141" s="105"/>
      <c r="M141" s="164"/>
      <c r="N141" s="165"/>
    </row>
    <row r="142" spans="2:14" ht="30" customHeight="1" x14ac:dyDescent="0.3">
      <c r="B142" s="113">
        <v>138</v>
      </c>
      <c r="C142" s="162"/>
      <c r="D142" s="163"/>
      <c r="E142" s="105"/>
      <c r="F142" s="105"/>
      <c r="G142" s="105"/>
      <c r="H142" s="105"/>
      <c r="I142" s="105"/>
      <c r="J142" s="162"/>
      <c r="K142" s="105"/>
      <c r="L142" s="105"/>
      <c r="M142" s="164"/>
      <c r="N142" s="165"/>
    </row>
    <row r="143" spans="2:14" ht="30" customHeight="1" x14ac:dyDescent="0.3">
      <c r="B143" s="113">
        <v>139</v>
      </c>
      <c r="C143" s="162"/>
      <c r="D143" s="163"/>
      <c r="E143" s="105"/>
      <c r="F143" s="105"/>
      <c r="G143" s="105"/>
      <c r="H143" s="105"/>
      <c r="I143" s="105"/>
      <c r="J143" s="162"/>
      <c r="K143" s="105"/>
      <c r="L143" s="105"/>
      <c r="M143" s="164"/>
      <c r="N143" s="165"/>
    </row>
    <row r="144" spans="2:14" ht="30" customHeight="1" x14ac:dyDescent="0.3">
      <c r="B144" s="113">
        <v>140</v>
      </c>
      <c r="C144" s="162"/>
      <c r="D144" s="163"/>
      <c r="E144" s="105"/>
      <c r="F144" s="105"/>
      <c r="G144" s="105"/>
      <c r="H144" s="105"/>
      <c r="I144" s="105"/>
      <c r="J144" s="162"/>
      <c r="K144" s="105"/>
      <c r="L144" s="105"/>
      <c r="M144" s="164"/>
      <c r="N144" s="165"/>
    </row>
    <row r="145" spans="2:14" ht="30" customHeight="1" x14ac:dyDescent="0.3">
      <c r="B145" s="113">
        <v>141</v>
      </c>
      <c r="C145" s="162"/>
      <c r="D145" s="163"/>
      <c r="E145" s="105"/>
      <c r="F145" s="105"/>
      <c r="G145" s="105"/>
      <c r="H145" s="105"/>
      <c r="I145" s="105"/>
      <c r="J145" s="162"/>
      <c r="K145" s="105"/>
      <c r="L145" s="105"/>
      <c r="M145" s="164"/>
      <c r="N145" s="165"/>
    </row>
    <row r="146" spans="2:14" ht="30" customHeight="1" x14ac:dyDescent="0.3">
      <c r="B146" s="113">
        <v>142</v>
      </c>
      <c r="C146" s="162"/>
      <c r="D146" s="163"/>
      <c r="E146" s="105"/>
      <c r="F146" s="105"/>
      <c r="G146" s="105"/>
      <c r="H146" s="105"/>
      <c r="I146" s="105"/>
      <c r="J146" s="162"/>
      <c r="K146" s="105"/>
      <c r="L146" s="105"/>
      <c r="M146" s="164"/>
      <c r="N146" s="165"/>
    </row>
    <row r="147" spans="2:14" ht="30" customHeight="1" x14ac:dyDescent="0.3">
      <c r="B147" s="113">
        <v>143</v>
      </c>
      <c r="C147" s="162"/>
      <c r="D147" s="163"/>
      <c r="E147" s="105"/>
      <c r="F147" s="105"/>
      <c r="G147" s="105"/>
      <c r="H147" s="105"/>
      <c r="I147" s="105"/>
      <c r="J147" s="162"/>
      <c r="K147" s="105"/>
      <c r="L147" s="105"/>
      <c r="M147" s="164"/>
      <c r="N147" s="165"/>
    </row>
    <row r="148" spans="2:14" ht="30" customHeight="1" x14ac:dyDescent="0.3">
      <c r="B148" s="113">
        <v>144</v>
      </c>
      <c r="C148" s="162"/>
      <c r="D148" s="163"/>
      <c r="E148" s="105"/>
      <c r="F148" s="105"/>
      <c r="G148" s="105"/>
      <c r="H148" s="105"/>
      <c r="I148" s="105"/>
      <c r="J148" s="162"/>
      <c r="K148" s="105"/>
      <c r="L148" s="105"/>
      <c r="M148" s="164"/>
      <c r="N148" s="165"/>
    </row>
    <row r="149" spans="2:14" ht="30" customHeight="1" x14ac:dyDescent="0.3">
      <c r="B149" s="113">
        <v>145</v>
      </c>
      <c r="C149" s="162"/>
      <c r="D149" s="163"/>
      <c r="E149" s="105"/>
      <c r="F149" s="105"/>
      <c r="G149" s="105"/>
      <c r="H149" s="105"/>
      <c r="I149" s="105"/>
      <c r="J149" s="162"/>
      <c r="K149" s="105"/>
      <c r="L149" s="105"/>
      <c r="M149" s="164"/>
      <c r="N149" s="165"/>
    </row>
    <row r="150" spans="2:14" ht="30" customHeight="1" x14ac:dyDescent="0.3">
      <c r="B150" s="113">
        <v>146</v>
      </c>
      <c r="C150" s="162"/>
      <c r="D150" s="163"/>
      <c r="E150" s="105"/>
      <c r="F150" s="105"/>
      <c r="G150" s="105"/>
      <c r="H150" s="105"/>
      <c r="I150" s="105"/>
      <c r="J150" s="162"/>
      <c r="K150" s="105"/>
      <c r="L150" s="105"/>
      <c r="M150" s="164"/>
      <c r="N150" s="165"/>
    </row>
    <row r="151" spans="2:14" ht="30" customHeight="1" x14ac:dyDescent="0.3">
      <c r="B151" s="113">
        <v>147</v>
      </c>
      <c r="C151" s="162"/>
      <c r="D151" s="163"/>
      <c r="E151" s="105"/>
      <c r="F151" s="105"/>
      <c r="G151" s="105"/>
      <c r="H151" s="105"/>
      <c r="I151" s="105"/>
      <c r="J151" s="162"/>
      <c r="K151" s="105"/>
      <c r="L151" s="105"/>
      <c r="M151" s="164"/>
      <c r="N151" s="165"/>
    </row>
    <row r="152" spans="2:14" ht="30" customHeight="1" x14ac:dyDescent="0.3">
      <c r="B152" s="113">
        <v>148</v>
      </c>
      <c r="C152" s="162"/>
      <c r="D152" s="163"/>
      <c r="E152" s="105"/>
      <c r="F152" s="105"/>
      <c r="G152" s="105"/>
      <c r="H152" s="105"/>
      <c r="I152" s="105"/>
      <c r="J152" s="162"/>
      <c r="K152" s="105"/>
      <c r="L152" s="105"/>
      <c r="M152" s="164"/>
      <c r="N152" s="165"/>
    </row>
    <row r="153" spans="2:14" ht="30" customHeight="1" x14ac:dyDescent="0.3">
      <c r="B153" s="113">
        <v>149</v>
      </c>
      <c r="C153" s="162"/>
      <c r="D153" s="163"/>
      <c r="E153" s="105"/>
      <c r="F153" s="105"/>
      <c r="G153" s="105"/>
      <c r="H153" s="105"/>
      <c r="I153" s="105"/>
      <c r="J153" s="162"/>
      <c r="K153" s="105"/>
      <c r="L153" s="105"/>
      <c r="M153" s="164"/>
      <c r="N153" s="165"/>
    </row>
    <row r="154" spans="2:14" ht="30" customHeight="1" x14ac:dyDescent="0.3">
      <c r="B154" s="113">
        <v>150</v>
      </c>
      <c r="C154" s="162"/>
      <c r="D154" s="163"/>
      <c r="E154" s="105"/>
      <c r="F154" s="105"/>
      <c r="G154" s="105"/>
      <c r="H154" s="105"/>
      <c r="I154" s="105"/>
      <c r="J154" s="162"/>
      <c r="K154" s="105"/>
      <c r="L154" s="105"/>
      <c r="M154" s="164"/>
      <c r="N154" s="165"/>
    </row>
    <row r="155" spans="2:14" ht="30" customHeight="1" x14ac:dyDescent="0.3">
      <c r="B155" s="113">
        <v>151</v>
      </c>
      <c r="C155" s="162"/>
      <c r="D155" s="163"/>
      <c r="E155" s="105"/>
      <c r="F155" s="105"/>
      <c r="G155" s="105"/>
      <c r="H155" s="105"/>
      <c r="I155" s="105"/>
      <c r="J155" s="162"/>
      <c r="K155" s="105"/>
      <c r="L155" s="105"/>
      <c r="M155" s="164"/>
      <c r="N155" s="165"/>
    </row>
    <row r="156" spans="2:14" ht="30" customHeight="1" x14ac:dyDescent="0.3">
      <c r="B156" s="113">
        <v>152</v>
      </c>
      <c r="C156" s="162"/>
      <c r="D156" s="163"/>
      <c r="E156" s="105"/>
      <c r="F156" s="105"/>
      <c r="G156" s="105"/>
      <c r="H156" s="105"/>
      <c r="I156" s="105"/>
      <c r="J156" s="162"/>
      <c r="K156" s="105"/>
      <c r="L156" s="105"/>
      <c r="M156" s="164"/>
      <c r="N156" s="165"/>
    </row>
    <row r="157" spans="2:14" ht="30" customHeight="1" x14ac:dyDescent="0.3">
      <c r="B157" s="113">
        <v>153</v>
      </c>
      <c r="C157" s="162"/>
      <c r="D157" s="163"/>
      <c r="E157" s="105"/>
      <c r="F157" s="105"/>
      <c r="G157" s="105"/>
      <c r="H157" s="105"/>
      <c r="I157" s="105"/>
      <c r="J157" s="162"/>
      <c r="K157" s="105"/>
      <c r="L157" s="105"/>
      <c r="M157" s="164"/>
      <c r="N157" s="165"/>
    </row>
    <row r="158" spans="2:14" ht="30" customHeight="1" x14ac:dyDescent="0.3">
      <c r="B158" s="113">
        <v>154</v>
      </c>
      <c r="C158" s="162"/>
      <c r="D158" s="163"/>
      <c r="E158" s="105"/>
      <c r="F158" s="105"/>
      <c r="G158" s="105"/>
      <c r="H158" s="105"/>
      <c r="I158" s="105"/>
      <c r="J158" s="162"/>
      <c r="K158" s="105"/>
      <c r="L158" s="105"/>
      <c r="M158" s="164"/>
      <c r="N158" s="165"/>
    </row>
    <row r="159" spans="2:14" ht="30" customHeight="1" x14ac:dyDescent="0.3">
      <c r="B159" s="113">
        <v>155</v>
      </c>
      <c r="C159" s="162"/>
      <c r="D159" s="163"/>
      <c r="E159" s="105"/>
      <c r="F159" s="105"/>
      <c r="G159" s="105"/>
      <c r="H159" s="105"/>
      <c r="I159" s="105"/>
      <c r="J159" s="162"/>
      <c r="K159" s="105"/>
      <c r="L159" s="105"/>
      <c r="M159" s="164"/>
      <c r="N159" s="165"/>
    </row>
    <row r="160" spans="2:14" ht="30" customHeight="1" x14ac:dyDescent="0.3">
      <c r="B160" s="113">
        <v>156</v>
      </c>
      <c r="C160" s="162"/>
      <c r="D160" s="163"/>
      <c r="E160" s="105"/>
      <c r="F160" s="105"/>
      <c r="G160" s="105"/>
      <c r="H160" s="105"/>
      <c r="I160" s="105"/>
      <c r="J160" s="162"/>
      <c r="K160" s="105"/>
      <c r="L160" s="105"/>
      <c r="M160" s="164"/>
      <c r="N160" s="165"/>
    </row>
    <row r="161" spans="2:14" ht="30" customHeight="1" x14ac:dyDescent="0.3">
      <c r="B161" s="113">
        <v>157</v>
      </c>
      <c r="C161" s="162"/>
      <c r="D161" s="163"/>
      <c r="E161" s="105"/>
      <c r="F161" s="105"/>
      <c r="G161" s="105"/>
      <c r="H161" s="105"/>
      <c r="I161" s="105"/>
      <c r="J161" s="162"/>
      <c r="K161" s="105"/>
      <c r="L161" s="105"/>
      <c r="M161" s="164"/>
      <c r="N161" s="165"/>
    </row>
    <row r="162" spans="2:14" ht="30" customHeight="1" x14ac:dyDescent="0.3">
      <c r="B162" s="113">
        <v>158</v>
      </c>
      <c r="C162" s="162"/>
      <c r="D162" s="163"/>
      <c r="E162" s="105"/>
      <c r="F162" s="105"/>
      <c r="G162" s="105"/>
      <c r="H162" s="105"/>
      <c r="I162" s="105"/>
      <c r="J162" s="162"/>
      <c r="K162" s="105"/>
      <c r="L162" s="105"/>
      <c r="M162" s="164"/>
      <c r="N162" s="165"/>
    </row>
    <row r="163" spans="2:14" ht="30" customHeight="1" x14ac:dyDescent="0.3">
      <c r="B163" s="113">
        <v>159</v>
      </c>
      <c r="C163" s="162"/>
      <c r="D163" s="163"/>
      <c r="E163" s="105"/>
      <c r="F163" s="105"/>
      <c r="G163" s="105"/>
      <c r="H163" s="105"/>
      <c r="I163" s="105"/>
      <c r="J163" s="162"/>
      <c r="K163" s="105"/>
      <c r="L163" s="105"/>
      <c r="M163" s="164"/>
      <c r="N163" s="165"/>
    </row>
    <row r="164" spans="2:14" ht="30" customHeight="1" x14ac:dyDescent="0.3">
      <c r="B164" s="113">
        <v>160</v>
      </c>
      <c r="C164" s="162"/>
      <c r="D164" s="163"/>
      <c r="E164" s="105"/>
      <c r="F164" s="105"/>
      <c r="G164" s="105"/>
      <c r="H164" s="105"/>
      <c r="I164" s="105"/>
      <c r="J164" s="162"/>
      <c r="K164" s="105"/>
      <c r="L164" s="105"/>
      <c r="M164" s="164"/>
      <c r="N164" s="165"/>
    </row>
    <row r="165" spans="2:14" ht="30" customHeight="1" x14ac:dyDescent="0.3">
      <c r="B165" s="113">
        <v>161</v>
      </c>
      <c r="C165" s="162"/>
      <c r="D165" s="163"/>
      <c r="E165" s="105"/>
      <c r="F165" s="105"/>
      <c r="G165" s="105"/>
      <c r="H165" s="105"/>
      <c r="I165" s="105"/>
      <c r="J165" s="162"/>
      <c r="K165" s="105"/>
      <c r="L165" s="105"/>
      <c r="M165" s="164"/>
      <c r="N165" s="165"/>
    </row>
    <row r="166" spans="2:14" ht="30" customHeight="1" x14ac:dyDescent="0.3">
      <c r="B166" s="113">
        <v>162</v>
      </c>
      <c r="C166" s="162"/>
      <c r="D166" s="163"/>
      <c r="E166" s="105"/>
      <c r="F166" s="105"/>
      <c r="G166" s="105"/>
      <c r="H166" s="105"/>
      <c r="I166" s="105"/>
      <c r="J166" s="162"/>
      <c r="K166" s="105"/>
      <c r="L166" s="105"/>
      <c r="M166" s="164"/>
      <c r="N166" s="165"/>
    </row>
    <row r="167" spans="2:14" ht="30" customHeight="1" x14ac:dyDescent="0.3">
      <c r="B167" s="113">
        <v>163</v>
      </c>
      <c r="C167" s="162"/>
      <c r="D167" s="163"/>
      <c r="E167" s="105"/>
      <c r="F167" s="105"/>
      <c r="G167" s="105"/>
      <c r="H167" s="105"/>
      <c r="I167" s="105"/>
      <c r="J167" s="162"/>
      <c r="K167" s="105"/>
      <c r="L167" s="105"/>
      <c r="M167" s="164"/>
      <c r="N167" s="165"/>
    </row>
    <row r="168" spans="2:14" ht="30" customHeight="1" x14ac:dyDescent="0.3">
      <c r="B168" s="113">
        <v>164</v>
      </c>
      <c r="C168" s="162"/>
      <c r="D168" s="163"/>
      <c r="E168" s="105"/>
      <c r="F168" s="105"/>
      <c r="G168" s="105"/>
      <c r="H168" s="105"/>
      <c r="I168" s="105"/>
      <c r="J168" s="162"/>
      <c r="K168" s="105"/>
      <c r="L168" s="105"/>
      <c r="M168" s="164"/>
      <c r="N168" s="165"/>
    </row>
    <row r="169" spans="2:14" ht="30" customHeight="1" x14ac:dyDescent="0.3">
      <c r="B169" s="113">
        <v>165</v>
      </c>
      <c r="C169" s="162"/>
      <c r="D169" s="163"/>
      <c r="E169" s="105"/>
      <c r="F169" s="105"/>
      <c r="G169" s="105"/>
      <c r="H169" s="105"/>
      <c r="I169" s="105"/>
      <c r="J169" s="162"/>
      <c r="K169" s="105"/>
      <c r="L169" s="105"/>
      <c r="M169" s="164"/>
      <c r="N169" s="165"/>
    </row>
    <row r="170" spans="2:14" ht="30" customHeight="1" x14ac:dyDescent="0.3">
      <c r="B170" s="113">
        <v>166</v>
      </c>
      <c r="C170" s="162"/>
      <c r="D170" s="163"/>
      <c r="E170" s="105"/>
      <c r="F170" s="105"/>
      <c r="G170" s="105"/>
      <c r="H170" s="105"/>
      <c r="I170" s="105"/>
      <c r="J170" s="162"/>
      <c r="K170" s="105"/>
      <c r="L170" s="105"/>
      <c r="M170" s="164"/>
      <c r="N170" s="165"/>
    </row>
    <row r="171" spans="2:14" ht="30" customHeight="1" x14ac:dyDescent="0.3">
      <c r="B171" s="113">
        <v>167</v>
      </c>
      <c r="C171" s="162"/>
      <c r="D171" s="163"/>
      <c r="E171" s="105"/>
      <c r="F171" s="105"/>
      <c r="G171" s="105"/>
      <c r="H171" s="105"/>
      <c r="I171" s="105"/>
      <c r="J171" s="162"/>
      <c r="K171" s="105"/>
      <c r="L171" s="105"/>
      <c r="M171" s="164"/>
      <c r="N171" s="165"/>
    </row>
    <row r="172" spans="2:14" ht="30" customHeight="1" x14ac:dyDescent="0.3">
      <c r="B172" s="113">
        <v>168</v>
      </c>
      <c r="C172" s="162"/>
      <c r="D172" s="163"/>
      <c r="E172" s="105"/>
      <c r="F172" s="105"/>
      <c r="G172" s="105"/>
      <c r="H172" s="105"/>
      <c r="I172" s="105"/>
      <c r="J172" s="162"/>
      <c r="K172" s="105"/>
      <c r="L172" s="105"/>
      <c r="M172" s="164"/>
      <c r="N172" s="165"/>
    </row>
    <row r="173" spans="2:14" ht="30" customHeight="1" x14ac:dyDescent="0.3">
      <c r="B173" s="113">
        <v>169</v>
      </c>
      <c r="C173" s="162"/>
      <c r="D173" s="163"/>
      <c r="E173" s="105"/>
      <c r="F173" s="105"/>
      <c r="G173" s="105"/>
      <c r="H173" s="105"/>
      <c r="I173" s="105"/>
      <c r="J173" s="162"/>
      <c r="K173" s="105"/>
      <c r="L173" s="105"/>
      <c r="M173" s="164"/>
      <c r="N173" s="165"/>
    </row>
    <row r="174" spans="2:14" ht="30" customHeight="1" x14ac:dyDescent="0.3">
      <c r="B174" s="113">
        <v>170</v>
      </c>
      <c r="C174" s="162"/>
      <c r="D174" s="163"/>
      <c r="E174" s="105"/>
      <c r="F174" s="105"/>
      <c r="G174" s="105"/>
      <c r="H174" s="105"/>
      <c r="I174" s="105"/>
      <c r="J174" s="162"/>
      <c r="K174" s="105"/>
      <c r="L174" s="105"/>
      <c r="M174" s="164"/>
      <c r="N174" s="165"/>
    </row>
    <row r="175" spans="2:14" ht="30" customHeight="1" x14ac:dyDescent="0.3">
      <c r="B175" s="113">
        <v>171</v>
      </c>
      <c r="C175" s="162"/>
      <c r="D175" s="163"/>
      <c r="E175" s="105"/>
      <c r="F175" s="105"/>
      <c r="G175" s="105"/>
      <c r="H175" s="105"/>
      <c r="I175" s="105"/>
      <c r="J175" s="162"/>
      <c r="K175" s="105"/>
      <c r="L175" s="105"/>
      <c r="M175" s="164"/>
      <c r="N175" s="165"/>
    </row>
    <row r="176" spans="2:14" ht="30" customHeight="1" x14ac:dyDescent="0.3">
      <c r="B176" s="113">
        <v>172</v>
      </c>
      <c r="C176" s="162"/>
      <c r="D176" s="163"/>
      <c r="E176" s="105"/>
      <c r="F176" s="105"/>
      <c r="G176" s="105"/>
      <c r="H176" s="105"/>
      <c r="I176" s="105"/>
      <c r="J176" s="162"/>
      <c r="K176" s="105"/>
      <c r="L176" s="105"/>
      <c r="M176" s="164"/>
      <c r="N176" s="165"/>
    </row>
    <row r="177" spans="2:14" ht="30" customHeight="1" x14ac:dyDescent="0.3">
      <c r="B177" s="113">
        <v>173</v>
      </c>
      <c r="C177" s="162"/>
      <c r="D177" s="163"/>
      <c r="E177" s="105"/>
      <c r="F177" s="105"/>
      <c r="G177" s="105"/>
      <c r="H177" s="105"/>
      <c r="I177" s="105"/>
      <c r="J177" s="162"/>
      <c r="K177" s="105"/>
      <c r="L177" s="105"/>
      <c r="M177" s="164"/>
      <c r="N177" s="165"/>
    </row>
    <row r="178" spans="2:14" ht="30" customHeight="1" x14ac:dyDescent="0.3">
      <c r="B178" s="113">
        <v>174</v>
      </c>
      <c r="C178" s="162"/>
      <c r="D178" s="163"/>
      <c r="E178" s="105"/>
      <c r="F178" s="105"/>
      <c r="G178" s="105"/>
      <c r="H178" s="105"/>
      <c r="I178" s="105"/>
      <c r="J178" s="162"/>
      <c r="K178" s="105"/>
      <c r="L178" s="105"/>
      <c r="M178" s="164"/>
      <c r="N178" s="165"/>
    </row>
    <row r="179" spans="2:14" ht="30" customHeight="1" x14ac:dyDescent="0.3">
      <c r="B179" s="113">
        <v>175</v>
      </c>
      <c r="C179" s="162"/>
      <c r="D179" s="163"/>
      <c r="E179" s="105"/>
      <c r="F179" s="105"/>
      <c r="G179" s="105"/>
      <c r="H179" s="105"/>
      <c r="I179" s="105"/>
      <c r="J179" s="162"/>
      <c r="K179" s="105"/>
      <c r="L179" s="105"/>
      <c r="M179" s="164"/>
      <c r="N179" s="165"/>
    </row>
    <row r="180" spans="2:14" ht="30" customHeight="1" x14ac:dyDescent="0.3">
      <c r="B180" s="113">
        <v>176</v>
      </c>
      <c r="C180" s="162"/>
      <c r="D180" s="163"/>
      <c r="E180" s="105"/>
      <c r="F180" s="105"/>
      <c r="G180" s="105"/>
      <c r="H180" s="105"/>
      <c r="I180" s="105"/>
      <c r="J180" s="162"/>
      <c r="K180" s="105"/>
      <c r="L180" s="105"/>
      <c r="M180" s="164"/>
      <c r="N180" s="165"/>
    </row>
    <row r="181" spans="2:14" ht="30" customHeight="1" x14ac:dyDescent="0.3">
      <c r="B181" s="113">
        <v>177</v>
      </c>
      <c r="C181" s="162"/>
      <c r="D181" s="163"/>
      <c r="E181" s="105"/>
      <c r="F181" s="105"/>
      <c r="G181" s="105"/>
      <c r="H181" s="105"/>
      <c r="I181" s="105"/>
      <c r="J181" s="162"/>
      <c r="K181" s="105"/>
      <c r="L181" s="105"/>
      <c r="M181" s="164"/>
      <c r="N181" s="165"/>
    </row>
    <row r="182" spans="2:14" ht="30" customHeight="1" x14ac:dyDescent="0.3">
      <c r="B182" s="113">
        <v>178</v>
      </c>
      <c r="C182" s="162"/>
      <c r="D182" s="163"/>
      <c r="E182" s="105"/>
      <c r="F182" s="105"/>
      <c r="G182" s="105"/>
      <c r="H182" s="105"/>
      <c r="I182" s="105"/>
      <c r="J182" s="162"/>
      <c r="K182" s="105"/>
      <c r="L182" s="105"/>
      <c r="M182" s="164"/>
      <c r="N182" s="165"/>
    </row>
    <row r="183" spans="2:14" ht="30" customHeight="1" x14ac:dyDescent="0.3">
      <c r="B183" s="113">
        <v>179</v>
      </c>
      <c r="C183" s="162"/>
      <c r="D183" s="163"/>
      <c r="E183" s="105"/>
      <c r="F183" s="105"/>
      <c r="G183" s="105"/>
      <c r="H183" s="105"/>
      <c r="I183" s="105"/>
      <c r="J183" s="162"/>
      <c r="K183" s="105"/>
      <c r="L183" s="105"/>
      <c r="M183" s="164"/>
      <c r="N183" s="165"/>
    </row>
    <row r="184" spans="2:14" ht="30" customHeight="1" x14ac:dyDescent="0.3">
      <c r="B184" s="113">
        <v>180</v>
      </c>
      <c r="C184" s="162"/>
      <c r="D184" s="163"/>
      <c r="E184" s="105"/>
      <c r="F184" s="105"/>
      <c r="G184" s="105"/>
      <c r="H184" s="105"/>
      <c r="I184" s="105"/>
      <c r="J184" s="162"/>
      <c r="K184" s="105"/>
      <c r="L184" s="105"/>
      <c r="M184" s="164"/>
      <c r="N184" s="165"/>
    </row>
    <row r="185" spans="2:14" ht="30" customHeight="1" x14ac:dyDescent="0.3">
      <c r="B185" s="113">
        <v>181</v>
      </c>
      <c r="C185" s="162"/>
      <c r="D185" s="163"/>
      <c r="E185" s="105"/>
      <c r="F185" s="105"/>
      <c r="G185" s="105"/>
      <c r="H185" s="105"/>
      <c r="I185" s="105"/>
      <c r="J185" s="162"/>
      <c r="K185" s="105"/>
      <c r="L185" s="105"/>
      <c r="M185" s="164"/>
      <c r="N185" s="165"/>
    </row>
    <row r="186" spans="2:14" ht="30" customHeight="1" x14ac:dyDescent="0.3">
      <c r="B186" s="113">
        <v>182</v>
      </c>
      <c r="C186" s="162"/>
      <c r="D186" s="163"/>
      <c r="E186" s="105"/>
      <c r="F186" s="105"/>
      <c r="G186" s="105"/>
      <c r="H186" s="105"/>
      <c r="I186" s="105"/>
      <c r="J186" s="162"/>
      <c r="K186" s="105"/>
      <c r="L186" s="105"/>
      <c r="M186" s="164"/>
      <c r="N186" s="165"/>
    </row>
    <row r="187" spans="2:14" ht="30" customHeight="1" x14ac:dyDescent="0.3">
      <c r="B187" s="113">
        <v>183</v>
      </c>
      <c r="C187" s="162"/>
      <c r="D187" s="163"/>
      <c r="E187" s="105"/>
      <c r="F187" s="105"/>
      <c r="G187" s="105"/>
      <c r="H187" s="105"/>
      <c r="I187" s="105"/>
      <c r="J187" s="162"/>
      <c r="K187" s="105"/>
      <c r="L187" s="105"/>
      <c r="M187" s="164"/>
      <c r="N187" s="165"/>
    </row>
    <row r="188" spans="2:14" ht="30" customHeight="1" x14ac:dyDescent="0.3">
      <c r="B188" s="113">
        <v>184</v>
      </c>
      <c r="C188" s="162"/>
      <c r="D188" s="163"/>
      <c r="E188" s="105"/>
      <c r="F188" s="105"/>
      <c r="G188" s="105"/>
      <c r="H188" s="105"/>
      <c r="I188" s="105"/>
      <c r="J188" s="162"/>
      <c r="K188" s="105"/>
      <c r="L188" s="105"/>
      <c r="M188" s="164"/>
      <c r="N188" s="165"/>
    </row>
    <row r="189" spans="2:14" ht="30" customHeight="1" x14ac:dyDescent="0.3">
      <c r="B189" s="113">
        <v>185</v>
      </c>
      <c r="C189" s="162"/>
      <c r="D189" s="163"/>
      <c r="E189" s="105"/>
      <c r="F189" s="105"/>
      <c r="G189" s="105"/>
      <c r="H189" s="105"/>
      <c r="I189" s="105"/>
      <c r="J189" s="162"/>
      <c r="K189" s="105"/>
      <c r="L189" s="105"/>
      <c r="M189" s="164"/>
      <c r="N189" s="165"/>
    </row>
    <row r="190" spans="2:14" ht="30" customHeight="1" x14ac:dyDescent="0.3">
      <c r="B190" s="113">
        <v>186</v>
      </c>
      <c r="C190" s="162"/>
      <c r="D190" s="163"/>
      <c r="E190" s="105"/>
      <c r="F190" s="105"/>
      <c r="G190" s="105"/>
      <c r="H190" s="105"/>
      <c r="I190" s="105"/>
      <c r="J190" s="162"/>
      <c r="K190" s="105"/>
      <c r="L190" s="105"/>
      <c r="M190" s="164"/>
      <c r="N190" s="165"/>
    </row>
    <row r="191" spans="2:14" ht="30" customHeight="1" x14ac:dyDescent="0.3">
      <c r="B191" s="113">
        <v>187</v>
      </c>
      <c r="C191" s="162"/>
      <c r="D191" s="163"/>
      <c r="E191" s="105"/>
      <c r="F191" s="105"/>
      <c r="G191" s="105"/>
      <c r="H191" s="105"/>
      <c r="I191" s="105"/>
      <c r="J191" s="162"/>
      <c r="K191" s="105"/>
      <c r="L191" s="105"/>
      <c r="M191" s="164"/>
      <c r="N191" s="165"/>
    </row>
    <row r="192" spans="2:14" ht="30" customHeight="1" x14ac:dyDescent="0.3">
      <c r="B192" s="113">
        <v>188</v>
      </c>
      <c r="C192" s="162"/>
      <c r="D192" s="163"/>
      <c r="E192" s="105"/>
      <c r="F192" s="105"/>
      <c r="G192" s="105"/>
      <c r="H192" s="105"/>
      <c r="I192" s="105"/>
      <c r="J192" s="162"/>
      <c r="K192" s="105"/>
      <c r="L192" s="105"/>
      <c r="M192" s="164"/>
      <c r="N192" s="165"/>
    </row>
    <row r="193" spans="2:14" ht="30" customHeight="1" x14ac:dyDescent="0.3">
      <c r="B193" s="113">
        <v>189</v>
      </c>
      <c r="C193" s="162"/>
      <c r="D193" s="163"/>
      <c r="E193" s="105"/>
      <c r="F193" s="105"/>
      <c r="G193" s="105"/>
      <c r="H193" s="105"/>
      <c r="I193" s="105"/>
      <c r="J193" s="162"/>
      <c r="K193" s="105"/>
      <c r="L193" s="105"/>
      <c r="M193" s="164"/>
      <c r="N193" s="165"/>
    </row>
    <row r="194" spans="2:14" ht="30" customHeight="1" x14ac:dyDescent="0.3">
      <c r="B194" s="113">
        <v>190</v>
      </c>
      <c r="C194" s="162"/>
      <c r="D194" s="163"/>
      <c r="E194" s="105"/>
      <c r="F194" s="105"/>
      <c r="G194" s="105"/>
      <c r="H194" s="105"/>
      <c r="I194" s="105"/>
      <c r="J194" s="162"/>
      <c r="K194" s="105"/>
      <c r="L194" s="105"/>
      <c r="M194" s="164"/>
      <c r="N194" s="165"/>
    </row>
    <row r="195" spans="2:14" ht="30" customHeight="1" x14ac:dyDescent="0.3">
      <c r="B195" s="113">
        <v>191</v>
      </c>
      <c r="C195" s="162"/>
      <c r="D195" s="163"/>
      <c r="E195" s="105"/>
      <c r="F195" s="105"/>
      <c r="G195" s="105"/>
      <c r="H195" s="105"/>
      <c r="I195" s="105"/>
      <c r="J195" s="162"/>
      <c r="K195" s="105"/>
      <c r="L195" s="105"/>
      <c r="M195" s="164"/>
      <c r="N195" s="165"/>
    </row>
    <row r="196" spans="2:14" ht="30" customHeight="1" x14ac:dyDescent="0.3">
      <c r="B196" s="113">
        <v>192</v>
      </c>
      <c r="C196" s="162"/>
      <c r="D196" s="163"/>
      <c r="E196" s="105"/>
      <c r="F196" s="105"/>
      <c r="G196" s="105"/>
      <c r="H196" s="105"/>
      <c r="I196" s="105"/>
      <c r="J196" s="162"/>
      <c r="K196" s="105"/>
      <c r="L196" s="105"/>
      <c r="M196" s="164"/>
      <c r="N196" s="165"/>
    </row>
    <row r="197" spans="2:14" ht="30" customHeight="1" x14ac:dyDescent="0.3">
      <c r="B197" s="113">
        <v>193</v>
      </c>
      <c r="C197" s="162"/>
      <c r="D197" s="163"/>
      <c r="E197" s="105"/>
      <c r="F197" s="105"/>
      <c r="G197" s="105"/>
      <c r="H197" s="105"/>
      <c r="I197" s="105"/>
      <c r="J197" s="162"/>
      <c r="K197" s="105"/>
      <c r="L197" s="105"/>
      <c r="M197" s="164"/>
      <c r="N197" s="165"/>
    </row>
    <row r="198" spans="2:14" ht="30" customHeight="1" x14ac:dyDescent="0.3">
      <c r="B198" s="113">
        <v>194</v>
      </c>
      <c r="C198" s="162"/>
      <c r="D198" s="163"/>
      <c r="E198" s="105"/>
      <c r="F198" s="105"/>
      <c r="G198" s="105"/>
      <c r="H198" s="105"/>
      <c r="I198" s="105"/>
      <c r="J198" s="162"/>
      <c r="K198" s="105"/>
      <c r="L198" s="105"/>
      <c r="M198" s="164"/>
      <c r="N198" s="165"/>
    </row>
    <row r="199" spans="2:14" ht="30" customHeight="1" x14ac:dyDescent="0.3">
      <c r="B199" s="113">
        <v>195</v>
      </c>
      <c r="C199" s="162"/>
      <c r="D199" s="163"/>
      <c r="E199" s="105"/>
      <c r="F199" s="105"/>
      <c r="G199" s="105"/>
      <c r="H199" s="105"/>
      <c r="I199" s="105"/>
      <c r="J199" s="162"/>
      <c r="K199" s="105"/>
      <c r="L199" s="105"/>
      <c r="M199" s="164"/>
      <c r="N199" s="165"/>
    </row>
    <row r="200" spans="2:14" ht="30" customHeight="1" x14ac:dyDescent="0.3">
      <c r="B200" s="113">
        <v>196</v>
      </c>
      <c r="C200" s="162"/>
      <c r="D200" s="163"/>
      <c r="E200" s="105"/>
      <c r="F200" s="105"/>
      <c r="G200" s="105"/>
      <c r="H200" s="105"/>
      <c r="I200" s="105"/>
      <c r="J200" s="162"/>
      <c r="K200" s="105"/>
      <c r="L200" s="105"/>
      <c r="M200" s="164"/>
      <c r="N200" s="165"/>
    </row>
    <row r="201" spans="2:14" ht="30" customHeight="1" x14ac:dyDescent="0.3">
      <c r="B201" s="113">
        <v>197</v>
      </c>
      <c r="C201" s="162"/>
      <c r="D201" s="163"/>
      <c r="E201" s="105"/>
      <c r="F201" s="105"/>
      <c r="G201" s="105"/>
      <c r="H201" s="105"/>
      <c r="I201" s="105"/>
      <c r="J201" s="162"/>
      <c r="K201" s="105"/>
      <c r="L201" s="105"/>
      <c r="M201" s="164"/>
      <c r="N201" s="165"/>
    </row>
    <row r="202" spans="2:14" ht="30" customHeight="1" x14ac:dyDescent="0.3">
      <c r="B202" s="113">
        <v>198</v>
      </c>
      <c r="C202" s="162"/>
      <c r="D202" s="163"/>
      <c r="E202" s="105"/>
      <c r="F202" s="105"/>
      <c r="G202" s="105"/>
      <c r="H202" s="105"/>
      <c r="I202" s="105"/>
      <c r="J202" s="162"/>
      <c r="K202" s="105"/>
      <c r="L202" s="105"/>
      <c r="M202" s="164"/>
      <c r="N202" s="165"/>
    </row>
    <row r="203" spans="2:14" ht="30" customHeight="1" x14ac:dyDescent="0.3">
      <c r="B203" s="113">
        <v>199</v>
      </c>
      <c r="C203" s="162"/>
      <c r="D203" s="163"/>
      <c r="E203" s="105"/>
      <c r="F203" s="105"/>
      <c r="G203" s="105"/>
      <c r="H203" s="105"/>
      <c r="I203" s="105"/>
      <c r="J203" s="162"/>
      <c r="K203" s="105"/>
      <c r="L203" s="105"/>
      <c r="M203" s="164"/>
      <c r="N203" s="165"/>
    </row>
    <row r="204" spans="2:14" ht="30" customHeight="1" x14ac:dyDescent="0.3">
      <c r="B204" s="113">
        <v>200</v>
      </c>
      <c r="C204" s="162"/>
      <c r="D204" s="163"/>
      <c r="E204" s="105"/>
      <c r="F204" s="105"/>
      <c r="G204" s="105"/>
      <c r="H204" s="105"/>
      <c r="I204" s="105"/>
      <c r="J204" s="162"/>
      <c r="K204" s="105"/>
      <c r="L204" s="105"/>
      <c r="M204" s="164"/>
      <c r="N204" s="165"/>
    </row>
    <row r="205" spans="2:14" ht="30" customHeight="1" x14ac:dyDescent="0.3">
      <c r="B205" s="113">
        <v>201</v>
      </c>
      <c r="C205" s="162"/>
      <c r="D205" s="163"/>
      <c r="E205" s="105"/>
      <c r="F205" s="105"/>
      <c r="G205" s="105"/>
      <c r="H205" s="105"/>
      <c r="I205" s="105"/>
      <c r="J205" s="162"/>
      <c r="K205" s="105"/>
      <c r="L205" s="105"/>
      <c r="M205" s="164"/>
      <c r="N205" s="165"/>
    </row>
    <row r="206" spans="2:14" ht="30" customHeight="1" x14ac:dyDescent="0.3">
      <c r="B206" s="113">
        <v>202</v>
      </c>
      <c r="C206" s="162"/>
      <c r="D206" s="163"/>
      <c r="E206" s="105"/>
      <c r="F206" s="105"/>
      <c r="G206" s="105"/>
      <c r="H206" s="105"/>
      <c r="I206" s="105"/>
      <c r="J206" s="162"/>
      <c r="K206" s="105"/>
      <c r="L206" s="105"/>
      <c r="M206" s="164"/>
      <c r="N206" s="165"/>
    </row>
    <row r="207" spans="2:14" ht="30" customHeight="1" x14ac:dyDescent="0.3">
      <c r="B207" s="113">
        <v>203</v>
      </c>
      <c r="C207" s="162"/>
      <c r="D207" s="163"/>
      <c r="E207" s="105"/>
      <c r="F207" s="105"/>
      <c r="G207" s="105"/>
      <c r="H207" s="105"/>
      <c r="I207" s="105"/>
      <c r="J207" s="162"/>
      <c r="K207" s="105"/>
      <c r="L207" s="105"/>
      <c r="M207" s="164"/>
      <c r="N207" s="165"/>
    </row>
    <row r="208" spans="2:14" ht="30" customHeight="1" x14ac:dyDescent="0.3">
      <c r="B208" s="113">
        <v>204</v>
      </c>
      <c r="C208" s="162"/>
      <c r="D208" s="163"/>
      <c r="E208" s="105"/>
      <c r="F208" s="105"/>
      <c r="G208" s="105"/>
      <c r="H208" s="105"/>
      <c r="I208" s="105"/>
      <c r="J208" s="162"/>
      <c r="K208" s="105"/>
      <c r="L208" s="105"/>
      <c r="M208" s="164"/>
      <c r="N208" s="165"/>
    </row>
    <row r="209" spans="2:14" ht="30" customHeight="1" x14ac:dyDescent="0.3">
      <c r="B209" s="113">
        <v>205</v>
      </c>
      <c r="C209" s="162"/>
      <c r="D209" s="163"/>
      <c r="E209" s="105"/>
      <c r="F209" s="105"/>
      <c r="G209" s="105"/>
      <c r="H209" s="105"/>
      <c r="I209" s="105"/>
      <c r="J209" s="162"/>
      <c r="K209" s="105"/>
      <c r="L209" s="105"/>
      <c r="M209" s="164"/>
      <c r="N209" s="165"/>
    </row>
    <row r="210" spans="2:14" ht="30" customHeight="1" x14ac:dyDescent="0.3">
      <c r="B210" s="113">
        <v>206</v>
      </c>
      <c r="C210" s="162"/>
      <c r="D210" s="163"/>
      <c r="E210" s="105"/>
      <c r="F210" s="105"/>
      <c r="G210" s="105"/>
      <c r="H210" s="105"/>
      <c r="I210" s="105"/>
      <c r="J210" s="162"/>
      <c r="K210" s="105"/>
      <c r="L210" s="105"/>
      <c r="M210" s="164"/>
      <c r="N210" s="165"/>
    </row>
    <row r="211" spans="2:14" ht="30" customHeight="1" x14ac:dyDescent="0.3">
      <c r="B211" s="113">
        <v>207</v>
      </c>
      <c r="C211" s="162"/>
      <c r="D211" s="163"/>
      <c r="E211" s="105"/>
      <c r="F211" s="105"/>
      <c r="G211" s="105"/>
      <c r="H211" s="105"/>
      <c r="I211" s="105"/>
      <c r="J211" s="162"/>
      <c r="K211" s="105"/>
      <c r="L211" s="105"/>
      <c r="M211" s="164"/>
      <c r="N211" s="165"/>
    </row>
    <row r="212" spans="2:14" ht="30" customHeight="1" x14ac:dyDescent="0.3">
      <c r="B212" s="113">
        <v>208</v>
      </c>
      <c r="C212" s="162"/>
      <c r="D212" s="163"/>
      <c r="E212" s="105"/>
      <c r="F212" s="105"/>
      <c r="G212" s="105"/>
      <c r="H212" s="105"/>
      <c r="I212" s="105"/>
      <c r="J212" s="162"/>
      <c r="K212" s="105"/>
      <c r="L212" s="105"/>
      <c r="M212" s="164"/>
      <c r="N212" s="165"/>
    </row>
    <row r="213" spans="2:14" ht="30" customHeight="1" x14ac:dyDescent="0.3">
      <c r="B213" s="113">
        <v>209</v>
      </c>
      <c r="C213" s="162"/>
      <c r="D213" s="163"/>
      <c r="E213" s="105"/>
      <c r="F213" s="105"/>
      <c r="G213" s="105"/>
      <c r="H213" s="105"/>
      <c r="I213" s="105"/>
      <c r="J213" s="162"/>
      <c r="K213" s="105"/>
      <c r="L213" s="105"/>
      <c r="M213" s="164"/>
      <c r="N213" s="165"/>
    </row>
    <row r="214" spans="2:14" ht="30" customHeight="1" x14ac:dyDescent="0.3">
      <c r="B214" s="113">
        <v>210</v>
      </c>
      <c r="C214" s="162"/>
      <c r="D214" s="163"/>
      <c r="E214" s="105"/>
      <c r="F214" s="105"/>
      <c r="G214" s="105"/>
      <c r="H214" s="105"/>
      <c r="I214" s="105"/>
      <c r="J214" s="162"/>
      <c r="K214" s="105"/>
      <c r="L214" s="105"/>
      <c r="M214" s="164"/>
      <c r="N214" s="165"/>
    </row>
    <row r="215" spans="2:14" ht="30" customHeight="1" x14ac:dyDescent="0.3">
      <c r="B215" s="113">
        <v>211</v>
      </c>
      <c r="C215" s="162"/>
      <c r="D215" s="163"/>
      <c r="E215" s="105"/>
      <c r="F215" s="105"/>
      <c r="G215" s="105"/>
      <c r="H215" s="105"/>
      <c r="I215" s="105"/>
      <c r="J215" s="162"/>
      <c r="K215" s="105"/>
      <c r="L215" s="105"/>
      <c r="M215" s="164"/>
      <c r="N215" s="165"/>
    </row>
    <row r="216" spans="2:14" ht="30" customHeight="1" x14ac:dyDescent="0.3">
      <c r="B216" s="113">
        <v>212</v>
      </c>
      <c r="C216" s="162"/>
      <c r="D216" s="163"/>
      <c r="E216" s="105"/>
      <c r="F216" s="105"/>
      <c r="G216" s="105"/>
      <c r="H216" s="105"/>
      <c r="I216" s="105"/>
      <c r="J216" s="162"/>
      <c r="K216" s="105"/>
      <c r="L216" s="105"/>
      <c r="M216" s="164"/>
      <c r="N216" s="165"/>
    </row>
    <row r="217" spans="2:14" ht="30" customHeight="1" x14ac:dyDescent="0.3">
      <c r="B217" s="113">
        <v>213</v>
      </c>
      <c r="C217" s="162"/>
      <c r="D217" s="163"/>
      <c r="E217" s="105"/>
      <c r="F217" s="105"/>
      <c r="G217" s="105"/>
      <c r="H217" s="105"/>
      <c r="I217" s="105"/>
      <c r="J217" s="162"/>
      <c r="K217" s="105"/>
      <c r="L217" s="105"/>
      <c r="M217" s="164"/>
      <c r="N217" s="165"/>
    </row>
    <row r="218" spans="2:14" ht="30" customHeight="1" x14ac:dyDescent="0.3">
      <c r="B218" s="113">
        <v>214</v>
      </c>
      <c r="C218" s="162"/>
      <c r="D218" s="163"/>
      <c r="E218" s="105"/>
      <c r="F218" s="105"/>
      <c r="G218" s="105"/>
      <c r="H218" s="105"/>
      <c r="I218" s="105"/>
      <c r="J218" s="162"/>
      <c r="K218" s="105"/>
      <c r="L218" s="105"/>
      <c r="M218" s="164"/>
      <c r="N218" s="165"/>
    </row>
    <row r="219" spans="2:14" ht="30" customHeight="1" x14ac:dyDescent="0.3">
      <c r="B219" s="113">
        <v>215</v>
      </c>
      <c r="C219" s="162"/>
      <c r="D219" s="163"/>
      <c r="E219" s="105"/>
      <c r="F219" s="105"/>
      <c r="G219" s="105"/>
      <c r="H219" s="105"/>
      <c r="I219" s="105"/>
      <c r="J219" s="162"/>
      <c r="K219" s="105"/>
      <c r="L219" s="105"/>
      <c r="M219" s="164"/>
      <c r="N219" s="165"/>
    </row>
    <row r="220" spans="2:14" ht="30" customHeight="1" x14ac:dyDescent="0.3">
      <c r="B220" s="113">
        <v>216</v>
      </c>
      <c r="C220" s="162"/>
      <c r="D220" s="163"/>
      <c r="E220" s="105"/>
      <c r="F220" s="105"/>
      <c r="G220" s="105"/>
      <c r="H220" s="105"/>
      <c r="I220" s="105"/>
      <c r="J220" s="162"/>
      <c r="K220" s="105"/>
      <c r="L220" s="105"/>
      <c r="M220" s="164"/>
      <c r="N220" s="165"/>
    </row>
    <row r="221" spans="2:14" ht="30" customHeight="1" x14ac:dyDescent="0.3">
      <c r="B221" s="113">
        <v>217</v>
      </c>
      <c r="C221" s="162"/>
      <c r="D221" s="163"/>
      <c r="E221" s="105"/>
      <c r="F221" s="105"/>
      <c r="G221" s="105"/>
      <c r="H221" s="105"/>
      <c r="I221" s="105"/>
      <c r="J221" s="162"/>
      <c r="K221" s="105"/>
      <c r="L221" s="105"/>
      <c r="M221" s="164"/>
      <c r="N221" s="165"/>
    </row>
    <row r="222" spans="2:14" ht="30" customHeight="1" x14ac:dyDescent="0.3">
      <c r="B222" s="113">
        <v>218</v>
      </c>
      <c r="C222" s="162"/>
      <c r="D222" s="163"/>
      <c r="E222" s="105"/>
      <c r="F222" s="105"/>
      <c r="G222" s="105"/>
      <c r="H222" s="105"/>
      <c r="I222" s="105"/>
      <c r="J222" s="162"/>
      <c r="K222" s="105"/>
      <c r="L222" s="105"/>
      <c r="M222" s="164"/>
      <c r="N222" s="165"/>
    </row>
    <row r="223" spans="2:14" ht="30" customHeight="1" x14ac:dyDescent="0.3">
      <c r="B223" s="113">
        <v>219</v>
      </c>
      <c r="C223" s="162"/>
      <c r="D223" s="163"/>
      <c r="E223" s="105"/>
      <c r="F223" s="105"/>
      <c r="G223" s="105"/>
      <c r="H223" s="105"/>
      <c r="I223" s="105"/>
      <c r="J223" s="162"/>
      <c r="K223" s="105"/>
      <c r="L223" s="105"/>
      <c r="M223" s="164"/>
      <c r="N223" s="165"/>
    </row>
    <row r="224" spans="2:14" ht="30" customHeight="1" x14ac:dyDescent="0.3">
      <c r="B224" s="113">
        <v>220</v>
      </c>
      <c r="C224" s="162"/>
      <c r="D224" s="163"/>
      <c r="E224" s="105"/>
      <c r="F224" s="105"/>
      <c r="G224" s="105"/>
      <c r="H224" s="105"/>
      <c r="I224" s="105"/>
      <c r="J224" s="162"/>
      <c r="K224" s="105"/>
      <c r="L224" s="105"/>
      <c r="M224" s="164"/>
      <c r="N224" s="165"/>
    </row>
    <row r="225" spans="2:14" ht="30" customHeight="1" x14ac:dyDescent="0.3">
      <c r="B225" s="113">
        <v>221</v>
      </c>
      <c r="C225" s="162"/>
      <c r="D225" s="163"/>
      <c r="E225" s="105"/>
      <c r="F225" s="105"/>
      <c r="G225" s="105"/>
      <c r="H225" s="105"/>
      <c r="I225" s="105"/>
      <c r="J225" s="162"/>
      <c r="K225" s="105"/>
      <c r="L225" s="105"/>
      <c r="M225" s="164"/>
      <c r="N225" s="165"/>
    </row>
    <row r="226" spans="2:14" ht="30" customHeight="1" x14ac:dyDescent="0.3">
      <c r="B226" s="113">
        <v>222</v>
      </c>
      <c r="C226" s="162"/>
      <c r="D226" s="163"/>
      <c r="E226" s="105"/>
      <c r="F226" s="105"/>
      <c r="G226" s="105"/>
      <c r="H226" s="105"/>
      <c r="I226" s="105"/>
      <c r="J226" s="162"/>
      <c r="K226" s="105"/>
      <c r="L226" s="105"/>
      <c r="M226" s="164"/>
      <c r="N226" s="165"/>
    </row>
    <row r="227" spans="2:14" ht="30" customHeight="1" x14ac:dyDescent="0.3">
      <c r="B227" s="113">
        <v>223</v>
      </c>
      <c r="C227" s="162"/>
      <c r="D227" s="163"/>
      <c r="E227" s="105"/>
      <c r="F227" s="105"/>
      <c r="G227" s="105"/>
      <c r="H227" s="105"/>
      <c r="I227" s="105"/>
      <c r="J227" s="162"/>
      <c r="K227" s="105"/>
      <c r="L227" s="105"/>
      <c r="M227" s="164"/>
      <c r="N227" s="165"/>
    </row>
    <row r="228" spans="2:14" ht="30" customHeight="1" x14ac:dyDescent="0.3">
      <c r="B228" s="113">
        <v>224</v>
      </c>
      <c r="C228" s="162"/>
      <c r="D228" s="163"/>
      <c r="E228" s="105"/>
      <c r="F228" s="105"/>
      <c r="G228" s="105"/>
      <c r="H228" s="105"/>
      <c r="I228" s="105"/>
      <c r="J228" s="162"/>
      <c r="K228" s="105"/>
      <c r="L228" s="105"/>
      <c r="M228" s="164"/>
      <c r="N228" s="165"/>
    </row>
    <row r="229" spans="2:14" ht="30" customHeight="1" x14ac:dyDescent="0.3">
      <c r="B229" s="113">
        <v>225</v>
      </c>
      <c r="C229" s="162"/>
      <c r="D229" s="163"/>
      <c r="E229" s="105"/>
      <c r="F229" s="105"/>
      <c r="G229" s="105"/>
      <c r="H229" s="105"/>
      <c r="I229" s="105"/>
      <c r="J229" s="162"/>
      <c r="K229" s="105"/>
      <c r="L229" s="105"/>
      <c r="M229" s="164"/>
      <c r="N229" s="165"/>
    </row>
    <row r="230" spans="2:14" ht="30" customHeight="1" x14ac:dyDescent="0.3">
      <c r="B230" s="113">
        <v>226</v>
      </c>
      <c r="C230" s="162"/>
      <c r="D230" s="163"/>
      <c r="E230" s="105"/>
      <c r="F230" s="105"/>
      <c r="G230" s="105"/>
      <c r="H230" s="105"/>
      <c r="I230" s="105"/>
      <c r="J230" s="162"/>
      <c r="K230" s="105"/>
      <c r="L230" s="105"/>
      <c r="M230" s="164"/>
      <c r="N230" s="165"/>
    </row>
    <row r="231" spans="2:14" ht="30" customHeight="1" x14ac:dyDescent="0.3">
      <c r="B231" s="113">
        <v>227</v>
      </c>
      <c r="C231" s="162"/>
      <c r="D231" s="163"/>
      <c r="E231" s="105"/>
      <c r="F231" s="105"/>
      <c r="G231" s="105"/>
      <c r="H231" s="105"/>
      <c r="I231" s="105"/>
      <c r="J231" s="162"/>
      <c r="K231" s="105"/>
      <c r="L231" s="105"/>
      <c r="M231" s="164"/>
      <c r="N231" s="165"/>
    </row>
    <row r="232" spans="2:14" ht="30" customHeight="1" x14ac:dyDescent="0.3">
      <c r="B232" s="113">
        <v>228</v>
      </c>
      <c r="C232" s="162"/>
      <c r="D232" s="163"/>
      <c r="E232" s="105"/>
      <c r="F232" s="105"/>
      <c r="G232" s="105"/>
      <c r="H232" s="105"/>
      <c r="I232" s="105"/>
      <c r="J232" s="162"/>
      <c r="K232" s="105"/>
      <c r="L232" s="105"/>
      <c r="M232" s="164"/>
      <c r="N232" s="165"/>
    </row>
    <row r="233" spans="2:14" ht="30" customHeight="1" x14ac:dyDescent="0.3">
      <c r="B233" s="113">
        <v>229</v>
      </c>
      <c r="C233" s="162"/>
      <c r="D233" s="163"/>
      <c r="E233" s="105"/>
      <c r="F233" s="105"/>
      <c r="G233" s="105"/>
      <c r="H233" s="105"/>
      <c r="I233" s="105"/>
      <c r="J233" s="162"/>
      <c r="K233" s="105"/>
      <c r="L233" s="105"/>
      <c r="M233" s="164"/>
      <c r="N233" s="165"/>
    </row>
    <row r="234" spans="2:14" ht="30" customHeight="1" x14ac:dyDescent="0.3">
      <c r="B234" s="113">
        <v>230</v>
      </c>
      <c r="C234" s="162"/>
      <c r="D234" s="163"/>
      <c r="E234" s="105"/>
      <c r="F234" s="105"/>
      <c r="G234" s="105"/>
      <c r="H234" s="105"/>
      <c r="I234" s="105"/>
      <c r="J234" s="162"/>
      <c r="K234" s="105"/>
      <c r="L234" s="105"/>
      <c r="M234" s="164"/>
      <c r="N234" s="165"/>
    </row>
    <row r="235" spans="2:14" ht="30" customHeight="1" x14ac:dyDescent="0.3">
      <c r="B235" s="113">
        <v>231</v>
      </c>
      <c r="C235" s="162"/>
      <c r="D235" s="163"/>
      <c r="E235" s="105"/>
      <c r="F235" s="105"/>
      <c r="G235" s="105"/>
      <c r="H235" s="105"/>
      <c r="I235" s="105"/>
      <c r="J235" s="162"/>
      <c r="K235" s="105"/>
      <c r="L235" s="105"/>
      <c r="M235" s="164"/>
      <c r="N235" s="165"/>
    </row>
    <row r="236" spans="2:14" ht="30" customHeight="1" x14ac:dyDescent="0.3">
      <c r="B236" s="113">
        <v>232</v>
      </c>
      <c r="C236" s="162"/>
      <c r="D236" s="163"/>
      <c r="E236" s="105"/>
      <c r="F236" s="105"/>
      <c r="G236" s="105"/>
      <c r="H236" s="105"/>
      <c r="I236" s="105"/>
      <c r="J236" s="162"/>
      <c r="K236" s="105"/>
      <c r="L236" s="105"/>
      <c r="M236" s="164"/>
      <c r="N236" s="165"/>
    </row>
    <row r="237" spans="2:14" ht="30" customHeight="1" x14ac:dyDescent="0.3">
      <c r="B237" s="113">
        <v>233</v>
      </c>
      <c r="C237" s="162"/>
      <c r="D237" s="163"/>
      <c r="E237" s="105"/>
      <c r="F237" s="105"/>
      <c r="G237" s="105"/>
      <c r="H237" s="105"/>
      <c r="I237" s="105"/>
      <c r="J237" s="162"/>
      <c r="K237" s="105"/>
      <c r="L237" s="105"/>
      <c r="M237" s="164"/>
      <c r="N237" s="165"/>
    </row>
    <row r="238" spans="2:14" ht="30" customHeight="1" x14ac:dyDescent="0.3">
      <c r="B238" s="113">
        <v>234</v>
      </c>
      <c r="C238" s="162"/>
      <c r="D238" s="163"/>
      <c r="E238" s="105"/>
      <c r="F238" s="105"/>
      <c r="G238" s="105"/>
      <c r="H238" s="105"/>
      <c r="I238" s="105"/>
      <c r="J238" s="162"/>
      <c r="K238" s="105"/>
      <c r="L238" s="105"/>
      <c r="M238" s="164"/>
      <c r="N238" s="165"/>
    </row>
    <row r="239" spans="2:14" ht="30" customHeight="1" x14ac:dyDescent="0.3">
      <c r="B239" s="113">
        <v>235</v>
      </c>
      <c r="C239" s="162"/>
      <c r="D239" s="163"/>
      <c r="E239" s="105"/>
      <c r="F239" s="105"/>
      <c r="G239" s="105"/>
      <c r="H239" s="105"/>
      <c r="I239" s="105"/>
      <c r="J239" s="162"/>
      <c r="K239" s="105"/>
      <c r="L239" s="105"/>
      <c r="M239" s="164"/>
      <c r="N239" s="165"/>
    </row>
    <row r="240" spans="2:14" ht="30" customHeight="1" x14ac:dyDescent="0.3">
      <c r="B240" s="113">
        <v>236</v>
      </c>
      <c r="C240" s="162"/>
      <c r="D240" s="163"/>
      <c r="E240" s="105"/>
      <c r="F240" s="105"/>
      <c r="G240" s="105"/>
      <c r="H240" s="105"/>
      <c r="I240" s="105"/>
      <c r="J240" s="162"/>
      <c r="K240" s="105"/>
      <c r="L240" s="105"/>
      <c r="M240" s="164"/>
      <c r="N240" s="165"/>
    </row>
    <row r="241" spans="2:14" ht="30" customHeight="1" x14ac:dyDescent="0.3">
      <c r="B241" s="113">
        <v>237</v>
      </c>
      <c r="C241" s="162"/>
      <c r="D241" s="163"/>
      <c r="E241" s="105"/>
      <c r="F241" s="105"/>
      <c r="G241" s="105"/>
      <c r="H241" s="105"/>
      <c r="I241" s="105"/>
      <c r="J241" s="162"/>
      <c r="K241" s="105"/>
      <c r="L241" s="105"/>
      <c r="M241" s="164"/>
      <c r="N241" s="165"/>
    </row>
    <row r="242" spans="2:14" ht="30" customHeight="1" x14ac:dyDescent="0.3">
      <c r="B242" s="113">
        <v>238</v>
      </c>
      <c r="C242" s="162"/>
      <c r="D242" s="163"/>
      <c r="E242" s="105"/>
      <c r="F242" s="105"/>
      <c r="G242" s="105"/>
      <c r="H242" s="105"/>
      <c r="I242" s="105"/>
      <c r="J242" s="162"/>
      <c r="K242" s="105"/>
      <c r="L242" s="105"/>
      <c r="M242" s="164"/>
      <c r="N242" s="165"/>
    </row>
    <row r="243" spans="2:14" ht="30" customHeight="1" x14ac:dyDescent="0.3">
      <c r="B243" s="113">
        <v>239</v>
      </c>
      <c r="C243" s="162"/>
      <c r="D243" s="163"/>
      <c r="E243" s="105"/>
      <c r="F243" s="105"/>
      <c r="G243" s="105"/>
      <c r="H243" s="105"/>
      <c r="I243" s="105"/>
      <c r="J243" s="162"/>
      <c r="K243" s="105"/>
      <c r="L243" s="105"/>
      <c r="M243" s="164"/>
      <c r="N243" s="165"/>
    </row>
    <row r="244" spans="2:14" ht="30" customHeight="1" x14ac:dyDescent="0.3">
      <c r="B244" s="113">
        <v>240</v>
      </c>
      <c r="C244" s="162"/>
      <c r="D244" s="163"/>
      <c r="E244" s="105"/>
      <c r="F244" s="105"/>
      <c r="G244" s="105"/>
      <c r="H244" s="105"/>
      <c r="I244" s="105"/>
      <c r="J244" s="162"/>
      <c r="K244" s="105"/>
      <c r="L244" s="105"/>
      <c r="M244" s="164"/>
      <c r="N244" s="165"/>
    </row>
    <row r="245" spans="2:14" ht="30" customHeight="1" x14ac:dyDescent="0.3">
      <c r="B245" s="113">
        <v>241</v>
      </c>
      <c r="C245" s="162"/>
      <c r="D245" s="163"/>
      <c r="E245" s="105"/>
      <c r="F245" s="105"/>
      <c r="G245" s="105"/>
      <c r="H245" s="105"/>
      <c r="I245" s="105"/>
      <c r="J245" s="162"/>
      <c r="K245" s="105"/>
      <c r="L245" s="105"/>
      <c r="M245" s="164"/>
      <c r="N245" s="165"/>
    </row>
    <row r="246" spans="2:14" ht="30" customHeight="1" x14ac:dyDescent="0.3">
      <c r="B246" s="113">
        <v>242</v>
      </c>
      <c r="C246" s="162"/>
      <c r="D246" s="163"/>
      <c r="E246" s="105"/>
      <c r="F246" s="105"/>
      <c r="G246" s="105"/>
      <c r="H246" s="105"/>
      <c r="I246" s="105"/>
      <c r="J246" s="162"/>
      <c r="K246" s="105"/>
      <c r="L246" s="105"/>
      <c r="M246" s="164"/>
      <c r="N246" s="165"/>
    </row>
    <row r="247" spans="2:14" ht="30" customHeight="1" x14ac:dyDescent="0.3">
      <c r="B247" s="113">
        <v>243</v>
      </c>
      <c r="C247" s="162"/>
      <c r="D247" s="163"/>
      <c r="E247" s="105"/>
      <c r="F247" s="105"/>
      <c r="G247" s="105"/>
      <c r="H247" s="105"/>
      <c r="I247" s="105"/>
      <c r="J247" s="162"/>
      <c r="K247" s="105"/>
      <c r="L247" s="105"/>
      <c r="M247" s="164"/>
      <c r="N247" s="165"/>
    </row>
    <row r="248" spans="2:14" ht="30" customHeight="1" x14ac:dyDescent="0.3">
      <c r="B248" s="113">
        <v>244</v>
      </c>
      <c r="C248" s="162"/>
      <c r="D248" s="163"/>
      <c r="E248" s="105"/>
      <c r="F248" s="105"/>
      <c r="G248" s="105"/>
      <c r="H248" s="105"/>
      <c r="I248" s="105"/>
      <c r="J248" s="162"/>
      <c r="K248" s="105"/>
      <c r="L248" s="105"/>
      <c r="M248" s="164"/>
      <c r="N248" s="165"/>
    </row>
    <row r="249" spans="2:14" ht="30" customHeight="1" x14ac:dyDescent="0.3">
      <c r="B249" s="113">
        <v>245</v>
      </c>
      <c r="C249" s="162"/>
      <c r="D249" s="163"/>
      <c r="E249" s="105"/>
      <c r="F249" s="105"/>
      <c r="G249" s="105"/>
      <c r="H249" s="105"/>
      <c r="I249" s="105"/>
      <c r="J249" s="162"/>
      <c r="K249" s="105"/>
      <c r="L249" s="105"/>
      <c r="M249" s="164"/>
      <c r="N249" s="165"/>
    </row>
    <row r="250" spans="2:14" ht="30" customHeight="1" x14ac:dyDescent="0.3">
      <c r="B250" s="113">
        <v>246</v>
      </c>
      <c r="C250" s="162"/>
      <c r="D250" s="163"/>
      <c r="E250" s="105"/>
      <c r="F250" s="105"/>
      <c r="G250" s="105"/>
      <c r="H250" s="105"/>
      <c r="I250" s="105"/>
      <c r="J250" s="162"/>
      <c r="K250" s="105"/>
      <c r="L250" s="105"/>
      <c r="M250" s="164"/>
      <c r="N250" s="165"/>
    </row>
    <row r="251" spans="2:14" ht="30" customHeight="1" x14ac:dyDescent="0.3">
      <c r="B251" s="113">
        <v>247</v>
      </c>
      <c r="C251" s="162"/>
      <c r="D251" s="163"/>
      <c r="E251" s="105"/>
      <c r="F251" s="105"/>
      <c r="G251" s="105"/>
      <c r="H251" s="105"/>
      <c r="I251" s="105"/>
      <c r="J251" s="162"/>
      <c r="K251" s="105"/>
      <c r="L251" s="105"/>
      <c r="M251" s="164"/>
      <c r="N251" s="165"/>
    </row>
    <row r="252" spans="2:14" ht="30" customHeight="1" x14ac:dyDescent="0.3">
      <c r="B252" s="113">
        <v>248</v>
      </c>
      <c r="C252" s="162"/>
      <c r="D252" s="163"/>
      <c r="E252" s="105"/>
      <c r="F252" s="105"/>
      <c r="G252" s="105"/>
      <c r="H252" s="105"/>
      <c r="I252" s="105"/>
      <c r="J252" s="162"/>
      <c r="K252" s="105"/>
      <c r="L252" s="105"/>
      <c r="M252" s="164"/>
      <c r="N252" s="165"/>
    </row>
    <row r="253" spans="2:14" ht="30" customHeight="1" x14ac:dyDescent="0.3">
      <c r="B253" s="113">
        <v>249</v>
      </c>
      <c r="C253" s="162"/>
      <c r="D253" s="163"/>
      <c r="E253" s="105"/>
      <c r="F253" s="105"/>
      <c r="G253" s="105"/>
      <c r="H253" s="105"/>
      <c r="I253" s="105"/>
      <c r="J253" s="162"/>
      <c r="K253" s="105"/>
      <c r="L253" s="105"/>
      <c r="M253" s="164"/>
      <c r="N253" s="165"/>
    </row>
    <row r="254" spans="2:14" ht="30" customHeight="1" x14ac:dyDescent="0.3">
      <c r="B254" s="113">
        <v>250</v>
      </c>
      <c r="C254" s="162"/>
      <c r="D254" s="163"/>
      <c r="E254" s="105"/>
      <c r="F254" s="105"/>
      <c r="G254" s="105"/>
      <c r="H254" s="105"/>
      <c r="I254" s="105"/>
      <c r="J254" s="162"/>
      <c r="K254" s="105"/>
      <c r="L254" s="105"/>
      <c r="M254" s="164"/>
      <c r="N254" s="165"/>
    </row>
    <row r="255" spans="2:14" ht="30" customHeight="1" x14ac:dyDescent="0.3">
      <c r="B255" s="113">
        <v>251</v>
      </c>
      <c r="C255" s="162"/>
      <c r="D255" s="163"/>
      <c r="E255" s="105"/>
      <c r="F255" s="105"/>
      <c r="G255" s="105"/>
      <c r="H255" s="105"/>
      <c r="I255" s="105"/>
      <c r="J255" s="162"/>
      <c r="K255" s="105"/>
      <c r="L255" s="105"/>
      <c r="M255" s="164"/>
      <c r="N255" s="165"/>
    </row>
    <row r="256" spans="2:14" ht="30" customHeight="1" x14ac:dyDescent="0.3">
      <c r="B256" s="113">
        <v>252</v>
      </c>
      <c r="C256" s="162"/>
      <c r="D256" s="163"/>
      <c r="E256" s="105"/>
      <c r="F256" s="105"/>
      <c r="G256" s="105"/>
      <c r="H256" s="105"/>
      <c r="I256" s="105"/>
      <c r="J256" s="162"/>
      <c r="K256" s="105"/>
      <c r="L256" s="105"/>
      <c r="M256" s="164"/>
      <c r="N256" s="165"/>
    </row>
    <row r="257" spans="2:14" ht="30" customHeight="1" x14ac:dyDescent="0.3">
      <c r="B257" s="113">
        <v>253</v>
      </c>
      <c r="C257" s="162"/>
      <c r="D257" s="163"/>
      <c r="E257" s="105"/>
      <c r="F257" s="105"/>
      <c r="G257" s="105"/>
      <c r="H257" s="105"/>
      <c r="I257" s="105"/>
      <c r="J257" s="162"/>
      <c r="K257" s="105"/>
      <c r="L257" s="105"/>
      <c r="M257" s="164"/>
      <c r="N257" s="165"/>
    </row>
    <row r="258" spans="2:14" ht="30" customHeight="1" x14ac:dyDescent="0.3">
      <c r="B258" s="113">
        <v>254</v>
      </c>
      <c r="C258" s="162"/>
      <c r="D258" s="163"/>
      <c r="E258" s="105"/>
      <c r="F258" s="105"/>
      <c r="G258" s="105"/>
      <c r="H258" s="105"/>
      <c r="I258" s="105"/>
      <c r="J258" s="162"/>
      <c r="K258" s="105"/>
      <c r="L258" s="105"/>
      <c r="M258" s="164"/>
      <c r="N258" s="165"/>
    </row>
    <row r="259" spans="2:14" ht="30" customHeight="1" x14ac:dyDescent="0.3">
      <c r="B259" s="113">
        <v>255</v>
      </c>
      <c r="C259" s="162"/>
      <c r="D259" s="163"/>
      <c r="E259" s="105"/>
      <c r="F259" s="105"/>
      <c r="G259" s="105"/>
      <c r="H259" s="105"/>
      <c r="I259" s="105"/>
      <c r="J259" s="162"/>
      <c r="K259" s="105"/>
      <c r="L259" s="105"/>
      <c r="M259" s="164"/>
      <c r="N259" s="165"/>
    </row>
    <row r="260" spans="2:14" ht="30" customHeight="1" x14ac:dyDescent="0.3">
      <c r="B260" s="113">
        <v>256</v>
      </c>
      <c r="C260" s="162"/>
      <c r="D260" s="163"/>
      <c r="E260" s="105"/>
      <c r="F260" s="105"/>
      <c r="G260" s="105"/>
      <c r="H260" s="105"/>
      <c r="I260" s="105"/>
      <c r="J260" s="162"/>
      <c r="K260" s="105"/>
      <c r="L260" s="105"/>
      <c r="M260" s="164"/>
      <c r="N260" s="165"/>
    </row>
    <row r="261" spans="2:14" ht="30" customHeight="1" x14ac:dyDescent="0.3">
      <c r="B261" s="113">
        <v>257</v>
      </c>
      <c r="C261" s="162"/>
      <c r="D261" s="163"/>
      <c r="E261" s="105"/>
      <c r="F261" s="105"/>
      <c r="G261" s="105"/>
      <c r="H261" s="105"/>
      <c r="I261" s="105"/>
      <c r="J261" s="162"/>
      <c r="K261" s="105"/>
      <c r="L261" s="105"/>
      <c r="M261" s="164"/>
      <c r="N261" s="165"/>
    </row>
    <row r="262" spans="2:14" ht="30" customHeight="1" x14ac:dyDescent="0.3">
      <c r="B262" s="113">
        <v>258</v>
      </c>
      <c r="C262" s="162"/>
      <c r="D262" s="163"/>
      <c r="E262" s="105"/>
      <c r="F262" s="105"/>
      <c r="G262" s="105"/>
      <c r="H262" s="105"/>
      <c r="I262" s="105"/>
      <c r="J262" s="162"/>
      <c r="K262" s="105"/>
      <c r="L262" s="105"/>
      <c r="M262" s="164"/>
      <c r="N262" s="165"/>
    </row>
    <row r="263" spans="2:14" ht="30" customHeight="1" x14ac:dyDescent="0.3">
      <c r="B263" s="113">
        <v>259</v>
      </c>
      <c r="C263" s="162"/>
      <c r="D263" s="163"/>
      <c r="E263" s="105"/>
      <c r="F263" s="105"/>
      <c r="G263" s="105"/>
      <c r="H263" s="105"/>
      <c r="I263" s="105"/>
      <c r="J263" s="162"/>
      <c r="K263" s="105"/>
      <c r="L263" s="105"/>
      <c r="M263" s="164"/>
      <c r="N263" s="165"/>
    </row>
    <row r="264" spans="2:14" ht="30" customHeight="1" x14ac:dyDescent="0.3">
      <c r="B264" s="113">
        <v>260</v>
      </c>
      <c r="C264" s="162"/>
      <c r="D264" s="163"/>
      <c r="E264" s="105"/>
      <c r="F264" s="105"/>
      <c r="G264" s="105"/>
      <c r="H264" s="105"/>
      <c r="I264" s="105"/>
      <c r="J264" s="162"/>
      <c r="K264" s="105"/>
      <c r="L264" s="105"/>
      <c r="M264" s="164"/>
      <c r="N264" s="165"/>
    </row>
    <row r="265" spans="2:14" ht="30" customHeight="1" x14ac:dyDescent="0.3">
      <c r="B265" s="113">
        <v>261</v>
      </c>
      <c r="C265" s="162"/>
      <c r="D265" s="163"/>
      <c r="E265" s="105"/>
      <c r="F265" s="105"/>
      <c r="G265" s="105"/>
      <c r="H265" s="105"/>
      <c r="I265" s="105"/>
      <c r="J265" s="162"/>
      <c r="K265" s="105"/>
      <c r="L265" s="105"/>
      <c r="M265" s="164"/>
      <c r="N265" s="165"/>
    </row>
    <row r="266" spans="2:14" ht="30" customHeight="1" x14ac:dyDescent="0.3">
      <c r="B266" s="113">
        <v>262</v>
      </c>
      <c r="C266" s="162"/>
      <c r="D266" s="163"/>
      <c r="E266" s="105"/>
      <c r="F266" s="105"/>
      <c r="G266" s="105"/>
      <c r="H266" s="105"/>
      <c r="I266" s="105"/>
      <c r="J266" s="162"/>
      <c r="K266" s="105"/>
      <c r="L266" s="105"/>
      <c r="M266" s="164"/>
      <c r="N266" s="165"/>
    </row>
    <row r="267" spans="2:14" ht="30" customHeight="1" x14ac:dyDescent="0.3">
      <c r="B267" s="113">
        <v>263</v>
      </c>
      <c r="C267" s="162"/>
      <c r="D267" s="163"/>
      <c r="E267" s="105"/>
      <c r="F267" s="105"/>
      <c r="G267" s="105"/>
      <c r="H267" s="105"/>
      <c r="I267" s="105"/>
      <c r="J267" s="162"/>
      <c r="K267" s="105"/>
      <c r="L267" s="105"/>
      <c r="M267" s="164"/>
      <c r="N267" s="165"/>
    </row>
    <row r="268" spans="2:14" ht="30" customHeight="1" x14ac:dyDescent="0.3">
      <c r="B268" s="113">
        <v>264</v>
      </c>
      <c r="C268" s="162"/>
      <c r="D268" s="163"/>
      <c r="E268" s="105"/>
      <c r="F268" s="105"/>
      <c r="G268" s="105"/>
      <c r="H268" s="105"/>
      <c r="I268" s="105"/>
      <c r="J268" s="162"/>
      <c r="K268" s="105"/>
      <c r="L268" s="105"/>
      <c r="M268" s="164"/>
      <c r="N268" s="165"/>
    </row>
    <row r="269" spans="2:14" ht="30" customHeight="1" x14ac:dyDescent="0.3">
      <c r="B269" s="113">
        <v>265</v>
      </c>
      <c r="C269" s="162"/>
      <c r="D269" s="163"/>
      <c r="E269" s="105"/>
      <c r="F269" s="105"/>
      <c r="G269" s="105"/>
      <c r="H269" s="105"/>
      <c r="I269" s="105"/>
      <c r="J269" s="162"/>
      <c r="K269" s="105"/>
      <c r="L269" s="105"/>
      <c r="M269" s="164"/>
      <c r="N269" s="165"/>
    </row>
    <row r="270" spans="2:14" ht="30" customHeight="1" x14ac:dyDescent="0.3">
      <c r="B270" s="113">
        <v>266</v>
      </c>
      <c r="C270" s="162"/>
      <c r="D270" s="163"/>
      <c r="E270" s="105"/>
      <c r="F270" s="105"/>
      <c r="G270" s="105"/>
      <c r="H270" s="105"/>
      <c r="I270" s="105"/>
      <c r="J270" s="162"/>
      <c r="K270" s="105"/>
      <c r="L270" s="105"/>
      <c r="M270" s="164"/>
      <c r="N270" s="165"/>
    </row>
    <row r="271" spans="2:14" ht="30" customHeight="1" x14ac:dyDescent="0.3">
      <c r="B271" s="113">
        <v>267</v>
      </c>
      <c r="C271" s="162"/>
      <c r="D271" s="163"/>
      <c r="E271" s="105"/>
      <c r="F271" s="105"/>
      <c r="G271" s="105"/>
      <c r="H271" s="105"/>
      <c r="I271" s="105"/>
      <c r="J271" s="162"/>
      <c r="K271" s="105"/>
      <c r="L271" s="105"/>
      <c r="M271" s="164"/>
      <c r="N271" s="165"/>
    </row>
    <row r="272" spans="2:14" ht="30" customHeight="1" x14ac:dyDescent="0.3">
      <c r="B272" s="113">
        <v>268</v>
      </c>
      <c r="C272" s="162"/>
      <c r="D272" s="163"/>
      <c r="E272" s="105"/>
      <c r="F272" s="105"/>
      <c r="G272" s="105"/>
      <c r="H272" s="105"/>
      <c r="I272" s="105"/>
      <c r="J272" s="162"/>
      <c r="K272" s="105"/>
      <c r="L272" s="105"/>
      <c r="M272" s="164"/>
      <c r="N272" s="165"/>
    </row>
    <row r="273" spans="2:14" ht="30" customHeight="1" x14ac:dyDescent="0.3">
      <c r="B273" s="113">
        <v>269</v>
      </c>
      <c r="C273" s="162"/>
      <c r="D273" s="163"/>
      <c r="E273" s="105"/>
      <c r="F273" s="105"/>
      <c r="G273" s="105"/>
      <c r="H273" s="105"/>
      <c r="I273" s="105"/>
      <c r="J273" s="162"/>
      <c r="K273" s="105"/>
      <c r="L273" s="105"/>
      <c r="M273" s="164"/>
      <c r="N273" s="165"/>
    </row>
    <row r="274" spans="2:14" ht="30" customHeight="1" x14ac:dyDescent="0.3">
      <c r="B274" s="113">
        <v>270</v>
      </c>
      <c r="C274" s="162"/>
      <c r="D274" s="163"/>
      <c r="E274" s="105"/>
      <c r="F274" s="105"/>
      <c r="G274" s="105"/>
      <c r="H274" s="105"/>
      <c r="I274" s="105"/>
      <c r="J274" s="162"/>
      <c r="K274" s="105"/>
      <c r="L274" s="105"/>
      <c r="M274" s="164"/>
      <c r="N274" s="165"/>
    </row>
    <row r="275" spans="2:14" ht="30" customHeight="1" x14ac:dyDescent="0.3">
      <c r="B275" s="113">
        <v>271</v>
      </c>
      <c r="C275" s="162"/>
      <c r="D275" s="163"/>
      <c r="E275" s="105"/>
      <c r="F275" s="105"/>
      <c r="G275" s="105"/>
      <c r="H275" s="105"/>
      <c r="I275" s="105"/>
      <c r="J275" s="162"/>
      <c r="K275" s="105"/>
      <c r="L275" s="105"/>
      <c r="M275" s="164"/>
      <c r="N275" s="165"/>
    </row>
    <row r="276" spans="2:14" ht="30" customHeight="1" x14ac:dyDescent="0.3">
      <c r="B276" s="113">
        <v>272</v>
      </c>
      <c r="C276" s="162"/>
      <c r="D276" s="163"/>
      <c r="E276" s="105"/>
      <c r="F276" s="105"/>
      <c r="G276" s="105"/>
      <c r="H276" s="105"/>
      <c r="I276" s="105"/>
      <c r="J276" s="162"/>
      <c r="K276" s="105"/>
      <c r="L276" s="105"/>
      <c r="M276" s="164"/>
      <c r="N276" s="165"/>
    </row>
    <row r="277" spans="2:14" ht="30" customHeight="1" x14ac:dyDescent="0.3">
      <c r="B277" s="113">
        <v>273</v>
      </c>
      <c r="C277" s="162"/>
      <c r="D277" s="163"/>
      <c r="E277" s="105"/>
      <c r="F277" s="105"/>
      <c r="G277" s="105"/>
      <c r="H277" s="105"/>
      <c r="I277" s="105"/>
      <c r="J277" s="162"/>
      <c r="K277" s="105"/>
      <c r="L277" s="105"/>
      <c r="M277" s="164"/>
      <c r="N277" s="165"/>
    </row>
    <row r="278" spans="2:14" ht="30" customHeight="1" x14ac:dyDescent="0.3">
      <c r="B278" s="113">
        <v>274</v>
      </c>
      <c r="C278" s="162"/>
      <c r="D278" s="163"/>
      <c r="E278" s="105"/>
      <c r="F278" s="105"/>
      <c r="G278" s="105"/>
      <c r="H278" s="105"/>
      <c r="I278" s="105"/>
      <c r="J278" s="162"/>
      <c r="K278" s="105"/>
      <c r="L278" s="105"/>
      <c r="M278" s="164"/>
      <c r="N278" s="165"/>
    </row>
    <row r="279" spans="2:14" ht="30" customHeight="1" x14ac:dyDescent="0.3">
      <c r="B279" s="113">
        <v>275</v>
      </c>
      <c r="C279" s="162"/>
      <c r="D279" s="163"/>
      <c r="E279" s="105"/>
      <c r="F279" s="105"/>
      <c r="G279" s="105"/>
      <c r="H279" s="105"/>
      <c r="I279" s="105"/>
      <c r="J279" s="162"/>
      <c r="K279" s="105"/>
      <c r="L279" s="105"/>
      <c r="M279" s="164"/>
      <c r="N279" s="165"/>
    </row>
    <row r="280" spans="2:14" ht="30" customHeight="1" x14ac:dyDescent="0.3">
      <c r="B280" s="113">
        <v>276</v>
      </c>
      <c r="C280" s="162"/>
      <c r="D280" s="163"/>
      <c r="E280" s="105"/>
      <c r="F280" s="105"/>
      <c r="G280" s="105"/>
      <c r="H280" s="105"/>
      <c r="I280" s="105"/>
      <c r="J280" s="162"/>
      <c r="K280" s="105"/>
      <c r="L280" s="105"/>
      <c r="M280" s="164"/>
      <c r="N280" s="165"/>
    </row>
    <row r="281" spans="2:14" ht="30" customHeight="1" x14ac:dyDescent="0.3">
      <c r="B281" s="113">
        <v>277</v>
      </c>
      <c r="C281" s="162"/>
      <c r="D281" s="163"/>
      <c r="E281" s="105"/>
      <c r="F281" s="105"/>
      <c r="G281" s="105"/>
      <c r="H281" s="105"/>
      <c r="I281" s="105"/>
      <c r="J281" s="162"/>
      <c r="K281" s="105"/>
      <c r="L281" s="105"/>
      <c r="M281" s="164"/>
      <c r="N281" s="165"/>
    </row>
    <row r="282" spans="2:14" ht="30" customHeight="1" x14ac:dyDescent="0.3">
      <c r="B282" s="113">
        <v>278</v>
      </c>
      <c r="C282" s="162"/>
      <c r="D282" s="163"/>
      <c r="E282" s="105"/>
      <c r="F282" s="105"/>
      <c r="G282" s="105"/>
      <c r="H282" s="105"/>
      <c r="I282" s="105"/>
      <c r="J282" s="162"/>
      <c r="K282" s="105"/>
      <c r="L282" s="105"/>
      <c r="M282" s="164"/>
      <c r="N282" s="165"/>
    </row>
    <row r="283" spans="2:14" ht="30" customHeight="1" x14ac:dyDescent="0.3">
      <c r="B283" s="113">
        <v>279</v>
      </c>
      <c r="C283" s="162"/>
      <c r="D283" s="163"/>
      <c r="E283" s="105"/>
      <c r="F283" s="105"/>
      <c r="G283" s="105"/>
      <c r="H283" s="105"/>
      <c r="I283" s="105"/>
      <c r="J283" s="162"/>
      <c r="K283" s="105"/>
      <c r="L283" s="105"/>
      <c r="M283" s="164"/>
      <c r="N283" s="165"/>
    </row>
    <row r="284" spans="2:14" ht="30" customHeight="1" x14ac:dyDescent="0.3">
      <c r="B284" s="113">
        <v>280</v>
      </c>
      <c r="C284" s="162"/>
      <c r="D284" s="163"/>
      <c r="E284" s="105"/>
      <c r="F284" s="105"/>
      <c r="G284" s="105"/>
      <c r="H284" s="105"/>
      <c r="I284" s="105"/>
      <c r="J284" s="162"/>
      <c r="K284" s="105"/>
      <c r="L284" s="105"/>
      <c r="M284" s="164"/>
      <c r="N284" s="165"/>
    </row>
    <row r="285" spans="2:14" ht="30" customHeight="1" x14ac:dyDescent="0.3">
      <c r="B285" s="113">
        <v>281</v>
      </c>
      <c r="C285" s="162"/>
      <c r="D285" s="163"/>
      <c r="E285" s="105"/>
      <c r="F285" s="105"/>
      <c r="G285" s="105"/>
      <c r="H285" s="105"/>
      <c r="I285" s="105"/>
      <c r="J285" s="162"/>
      <c r="K285" s="105"/>
      <c r="L285" s="105"/>
      <c r="M285" s="164"/>
      <c r="N285" s="165"/>
    </row>
    <row r="286" spans="2:14" ht="30" customHeight="1" x14ac:dyDescent="0.3">
      <c r="B286" s="113">
        <v>282</v>
      </c>
      <c r="C286" s="162"/>
      <c r="D286" s="163"/>
      <c r="E286" s="105"/>
      <c r="F286" s="105"/>
      <c r="G286" s="105"/>
      <c r="H286" s="105"/>
      <c r="I286" s="105"/>
      <c r="J286" s="162"/>
      <c r="K286" s="105"/>
      <c r="L286" s="105"/>
      <c r="M286" s="164"/>
      <c r="N286" s="165"/>
    </row>
    <row r="287" spans="2:14" ht="30" customHeight="1" x14ac:dyDescent="0.3">
      <c r="B287" s="113">
        <v>283</v>
      </c>
      <c r="C287" s="162"/>
      <c r="D287" s="163"/>
      <c r="E287" s="105"/>
      <c r="F287" s="105"/>
      <c r="G287" s="105"/>
      <c r="H287" s="105"/>
      <c r="I287" s="105"/>
      <c r="J287" s="162"/>
      <c r="K287" s="105"/>
      <c r="L287" s="105"/>
      <c r="M287" s="164"/>
      <c r="N287" s="165"/>
    </row>
    <row r="288" spans="2:14" ht="30" customHeight="1" x14ac:dyDescent="0.3">
      <c r="B288" s="113">
        <v>284</v>
      </c>
      <c r="C288" s="162"/>
      <c r="D288" s="163"/>
      <c r="E288" s="105"/>
      <c r="F288" s="105"/>
      <c r="G288" s="105"/>
      <c r="H288" s="105"/>
      <c r="I288" s="105"/>
      <c r="J288" s="162"/>
      <c r="K288" s="105"/>
      <c r="L288" s="105"/>
      <c r="M288" s="164"/>
      <c r="N288" s="165"/>
    </row>
    <row r="289" spans="2:14" ht="30" customHeight="1" x14ac:dyDescent="0.3">
      <c r="B289" s="113">
        <v>285</v>
      </c>
      <c r="C289" s="162"/>
      <c r="D289" s="163"/>
      <c r="E289" s="105"/>
      <c r="F289" s="105"/>
      <c r="G289" s="105"/>
      <c r="H289" s="105"/>
      <c r="I289" s="105"/>
      <c r="J289" s="162"/>
      <c r="K289" s="105"/>
      <c r="L289" s="105"/>
      <c r="M289" s="164"/>
      <c r="N289" s="165"/>
    </row>
    <row r="290" spans="2:14" ht="30" customHeight="1" x14ac:dyDescent="0.3">
      <c r="B290" s="113">
        <v>286</v>
      </c>
      <c r="C290" s="162"/>
      <c r="D290" s="163"/>
      <c r="E290" s="105"/>
      <c r="F290" s="105"/>
      <c r="G290" s="105"/>
      <c r="H290" s="105"/>
      <c r="I290" s="105"/>
      <c r="J290" s="162"/>
      <c r="K290" s="105"/>
      <c r="L290" s="105"/>
      <c r="M290" s="164"/>
      <c r="N290" s="165"/>
    </row>
    <row r="291" spans="2:14" ht="30" customHeight="1" x14ac:dyDescent="0.3">
      <c r="B291" s="113">
        <v>287</v>
      </c>
      <c r="C291" s="162"/>
      <c r="D291" s="163"/>
      <c r="E291" s="105"/>
      <c r="F291" s="105"/>
      <c r="G291" s="105"/>
      <c r="H291" s="105"/>
      <c r="I291" s="105"/>
      <c r="J291" s="162"/>
      <c r="K291" s="105"/>
      <c r="L291" s="105"/>
      <c r="M291" s="164"/>
      <c r="N291" s="165"/>
    </row>
    <row r="292" spans="2:14" ht="30" customHeight="1" x14ac:dyDescent="0.3">
      <c r="B292" s="113">
        <v>288</v>
      </c>
      <c r="C292" s="162"/>
      <c r="D292" s="163"/>
      <c r="E292" s="105"/>
      <c r="F292" s="105"/>
      <c r="G292" s="105"/>
      <c r="H292" s="105"/>
      <c r="I292" s="105"/>
      <c r="J292" s="162"/>
      <c r="K292" s="105"/>
      <c r="L292" s="105"/>
      <c r="M292" s="164"/>
      <c r="N292" s="165"/>
    </row>
    <row r="293" spans="2:14" ht="30" customHeight="1" x14ac:dyDescent="0.3">
      <c r="B293" s="113">
        <v>289</v>
      </c>
      <c r="C293" s="162"/>
      <c r="D293" s="163"/>
      <c r="E293" s="105"/>
      <c r="F293" s="105"/>
      <c r="G293" s="105"/>
      <c r="H293" s="105"/>
      <c r="I293" s="105"/>
      <c r="J293" s="162"/>
      <c r="K293" s="105"/>
      <c r="L293" s="105"/>
      <c r="M293" s="164"/>
      <c r="N293" s="165"/>
    </row>
    <row r="294" spans="2:14" ht="30" customHeight="1" x14ac:dyDescent="0.3">
      <c r="B294" s="113">
        <v>290</v>
      </c>
      <c r="C294" s="162"/>
      <c r="D294" s="163"/>
      <c r="E294" s="105"/>
      <c r="F294" s="105"/>
      <c r="G294" s="105"/>
      <c r="H294" s="105"/>
      <c r="I294" s="105"/>
      <c r="J294" s="162"/>
      <c r="K294" s="105"/>
      <c r="L294" s="105"/>
      <c r="M294" s="164"/>
      <c r="N294" s="165"/>
    </row>
    <row r="295" spans="2:14" ht="30" customHeight="1" x14ac:dyDescent="0.3">
      <c r="B295" s="113">
        <v>291</v>
      </c>
      <c r="C295" s="162"/>
      <c r="D295" s="163"/>
      <c r="E295" s="105"/>
      <c r="F295" s="105"/>
      <c r="G295" s="105"/>
      <c r="H295" s="105"/>
      <c r="I295" s="105"/>
      <c r="J295" s="162"/>
      <c r="K295" s="105"/>
      <c r="L295" s="105"/>
      <c r="M295" s="164"/>
      <c r="N295" s="165"/>
    </row>
    <row r="296" spans="2:14" ht="30" customHeight="1" x14ac:dyDescent="0.3">
      <c r="B296" s="113">
        <v>292</v>
      </c>
      <c r="C296" s="162"/>
      <c r="D296" s="163"/>
      <c r="E296" s="105"/>
      <c r="F296" s="105"/>
      <c r="G296" s="105"/>
      <c r="H296" s="105"/>
      <c r="I296" s="105"/>
      <c r="J296" s="162"/>
      <c r="K296" s="105"/>
      <c r="L296" s="105"/>
      <c r="M296" s="164"/>
      <c r="N296" s="165"/>
    </row>
    <row r="297" spans="2:14" ht="30" customHeight="1" x14ac:dyDescent="0.3">
      <c r="B297" s="113">
        <v>293</v>
      </c>
      <c r="C297" s="162"/>
      <c r="D297" s="163"/>
      <c r="E297" s="105"/>
      <c r="F297" s="105"/>
      <c r="G297" s="105"/>
      <c r="H297" s="105"/>
      <c r="I297" s="105"/>
      <c r="J297" s="162"/>
      <c r="K297" s="105"/>
      <c r="L297" s="105"/>
      <c r="M297" s="164"/>
      <c r="N297" s="165"/>
    </row>
    <row r="298" spans="2:14" ht="30" customHeight="1" x14ac:dyDescent="0.3">
      <c r="B298" s="113">
        <v>294</v>
      </c>
      <c r="C298" s="162"/>
      <c r="D298" s="163"/>
      <c r="E298" s="105"/>
      <c r="F298" s="105"/>
      <c r="G298" s="105"/>
      <c r="H298" s="105"/>
      <c r="I298" s="105"/>
      <c r="J298" s="162"/>
      <c r="K298" s="105"/>
      <c r="L298" s="105"/>
      <c r="M298" s="164"/>
      <c r="N298" s="165"/>
    </row>
    <row r="299" spans="2:14" ht="30" customHeight="1" x14ac:dyDescent="0.3">
      <c r="B299" s="113">
        <v>295</v>
      </c>
      <c r="C299" s="162"/>
      <c r="D299" s="163"/>
      <c r="E299" s="105"/>
      <c r="F299" s="105"/>
      <c r="G299" s="105"/>
      <c r="H299" s="105"/>
      <c r="I299" s="105"/>
      <c r="J299" s="162"/>
      <c r="K299" s="105"/>
      <c r="L299" s="105"/>
      <c r="M299" s="164"/>
      <c r="N299" s="165"/>
    </row>
    <row r="300" spans="2:14" ht="30" customHeight="1" x14ac:dyDescent="0.3">
      <c r="B300" s="113">
        <v>296</v>
      </c>
      <c r="C300" s="162"/>
      <c r="D300" s="163"/>
      <c r="E300" s="105"/>
      <c r="F300" s="105"/>
      <c r="G300" s="105"/>
      <c r="H300" s="105"/>
      <c r="I300" s="105"/>
      <c r="J300" s="162"/>
      <c r="K300" s="105"/>
      <c r="L300" s="105"/>
      <c r="M300" s="164"/>
      <c r="N300" s="165"/>
    </row>
    <row r="301" spans="2:14" ht="30" customHeight="1" x14ac:dyDescent="0.3">
      <c r="B301" s="113">
        <v>297</v>
      </c>
      <c r="C301" s="162"/>
      <c r="D301" s="163"/>
      <c r="E301" s="105"/>
      <c r="F301" s="105"/>
      <c r="G301" s="105"/>
      <c r="H301" s="105"/>
      <c r="I301" s="105"/>
      <c r="J301" s="162"/>
      <c r="K301" s="105"/>
      <c r="L301" s="105"/>
      <c r="M301" s="164"/>
      <c r="N301" s="165"/>
    </row>
    <row r="302" spans="2:14" ht="30" customHeight="1" x14ac:dyDescent="0.3">
      <c r="B302" s="113">
        <v>298</v>
      </c>
      <c r="C302" s="162"/>
      <c r="D302" s="163"/>
      <c r="E302" s="105"/>
      <c r="F302" s="105"/>
      <c r="G302" s="105"/>
      <c r="H302" s="105"/>
      <c r="I302" s="105"/>
      <c r="J302" s="162"/>
      <c r="K302" s="105"/>
      <c r="L302" s="105"/>
      <c r="M302" s="164"/>
      <c r="N302" s="165"/>
    </row>
    <row r="303" spans="2:14" ht="30" customHeight="1" x14ac:dyDescent="0.3">
      <c r="B303" s="113">
        <v>299</v>
      </c>
      <c r="C303" s="162"/>
      <c r="D303" s="163"/>
      <c r="E303" s="105"/>
      <c r="F303" s="105"/>
      <c r="G303" s="105"/>
      <c r="H303" s="105"/>
      <c r="I303" s="105"/>
      <c r="J303" s="162"/>
      <c r="K303" s="105"/>
      <c r="L303" s="105"/>
      <c r="M303" s="164"/>
      <c r="N303" s="165"/>
    </row>
    <row r="304" spans="2:14" ht="30" customHeight="1" x14ac:dyDescent="0.3">
      <c r="B304" s="113">
        <v>300</v>
      </c>
      <c r="C304" s="162"/>
      <c r="D304" s="163"/>
      <c r="E304" s="105"/>
      <c r="F304" s="105"/>
      <c r="G304" s="105"/>
      <c r="H304" s="105"/>
      <c r="I304" s="105"/>
      <c r="J304" s="162"/>
      <c r="K304" s="105"/>
      <c r="L304" s="105"/>
      <c r="M304" s="164"/>
      <c r="N304" s="165"/>
    </row>
  </sheetData>
  <autoFilter ref="C4:N4" xr:uid="{00000000-0009-0000-0000-00000E000000}"/>
  <conditionalFormatting sqref="B5:N7">
    <cfRule type="expression" dxfId="23" priority="2">
      <formula>$J5=TODAY()</formula>
    </cfRule>
  </conditionalFormatting>
  <conditionalFormatting sqref="B8:N9999">
    <cfRule type="expression" dxfId="22" priority="3">
      <formula>$J8=TODAY()</formula>
    </cfRule>
  </conditionalFormatting>
  <dataValidations count="1">
    <dataValidation type="list" allowBlank="1" showInputMessage="1" showErrorMessage="1" errorTitle="Opção Inválida" error="Escolha entre as opções disponibilizadas na seta ao lado da célula." sqref="E5:E304 L5:L304" xr:uid="{00000000-0002-0000-0E00-000000000000}">
      <formula1>"Sim,Não"</formula1>
      <formula2>0</formula2>
    </dataValidation>
  </dataValidations>
  <pageMargins left="0.51180555555555596" right="0.51180555555555596" top="0.78749999999999998" bottom="0.78749999999999998" header="0.511811023622047" footer="0.511811023622047"/>
  <pageSetup paperSize="9" orientation="portrait" horizontalDpi="300" verticalDpi="30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AG37"/>
  <sheetViews>
    <sheetView showGridLines="0" zoomScaleNormal="100" workbookViewId="0">
      <pane ySplit="3" topLeftCell="A4" activePane="bottomLeft" state="frozen"/>
      <selection pane="bottomLeft" activeCell="C6" sqref="C6"/>
    </sheetView>
  </sheetViews>
  <sheetFormatPr defaultColWidth="9.109375" defaultRowHeight="13.8" x14ac:dyDescent="0.3"/>
  <cols>
    <col min="1" max="1" width="6.109375" style="2" customWidth="1"/>
    <col min="2" max="2" width="41.33203125" style="2" customWidth="1"/>
    <col min="3" max="3" width="12.6640625" style="2" customWidth="1"/>
    <col min="4" max="4" width="8.44140625" style="2" customWidth="1"/>
    <col min="5" max="5" width="21.109375" style="2" customWidth="1"/>
    <col min="6" max="6" width="41" style="2" customWidth="1"/>
    <col min="7" max="7" width="2.6640625" style="2" customWidth="1"/>
    <col min="8" max="8" width="19.109375" style="2" customWidth="1"/>
    <col min="9" max="9" width="14.44140625" style="2" customWidth="1"/>
    <col min="10" max="10" width="30.44140625" style="2" customWidth="1"/>
    <col min="11" max="11" width="14.6640625" style="2" customWidth="1"/>
    <col min="12" max="12" width="24.6640625" style="2" customWidth="1"/>
    <col min="13" max="13" width="14.33203125" style="2" customWidth="1"/>
    <col min="14" max="14" width="16" style="2" customWidth="1"/>
    <col min="15" max="16" width="14.6640625" style="3" customWidth="1"/>
    <col min="17" max="17" width="25" style="2" customWidth="1"/>
    <col min="18" max="18" width="13.33203125" style="2" customWidth="1"/>
    <col min="19" max="19" width="16.109375" style="2" customWidth="1"/>
    <col min="20" max="20" width="14.44140625" style="2" customWidth="1"/>
    <col min="21" max="21" width="30.44140625" style="2" customWidth="1"/>
    <col min="22" max="22" width="27.44140625" style="2" customWidth="1"/>
    <col min="23" max="23" width="14" style="2" customWidth="1"/>
    <col min="24" max="24" width="35.33203125" style="2" customWidth="1"/>
    <col min="25" max="25" width="17.44140625" style="2" customWidth="1"/>
    <col min="26" max="26" width="39" style="2" customWidth="1"/>
    <col min="27" max="27" width="14.6640625" style="2" customWidth="1"/>
    <col min="28" max="28" width="17.109375" style="2" customWidth="1"/>
    <col min="29" max="29" width="12.33203125" style="2" customWidth="1"/>
    <col min="30" max="30" width="45.33203125" style="2" customWidth="1"/>
    <col min="31" max="31" width="40.6640625" style="2" customWidth="1"/>
    <col min="32" max="32" width="9.109375" style="2"/>
    <col min="33" max="33" width="40" style="2" hidden="1" customWidth="1"/>
    <col min="34" max="16384" width="9.109375" style="2"/>
  </cols>
  <sheetData>
    <row r="1" spans="2:24" s="4" customFormat="1" ht="50.25" customHeight="1" x14ac:dyDescent="0.3">
      <c r="O1" s="5"/>
      <c r="P1" s="5"/>
    </row>
    <row r="2" spans="2:24" s="6" customFormat="1" ht="36.75" customHeight="1" x14ac:dyDescent="0.3">
      <c r="O2" s="7"/>
      <c r="P2" s="7"/>
    </row>
    <row r="3" spans="2:24" s="11" customFormat="1" ht="10.5" customHeight="1" x14ac:dyDescent="0.3">
      <c r="O3" s="18"/>
      <c r="P3" s="18"/>
    </row>
    <row r="4" spans="2:24" s="11" customFormat="1" ht="12.75" customHeight="1" x14ac:dyDescent="0.3">
      <c r="H4" s="18"/>
      <c r="I4" s="18"/>
      <c r="O4" s="18"/>
      <c r="P4" s="18"/>
    </row>
    <row r="5" spans="2:24" s="11" customFormat="1" ht="28.5" customHeight="1" x14ac:dyDescent="0.7">
      <c r="H5" s="300"/>
      <c r="I5" s="300"/>
      <c r="J5" s="79"/>
      <c r="K5" s="18" t="s">
        <v>1311</v>
      </c>
      <c r="L5" s="18">
        <f>COUNTIF(Atend!C5:C800,"&lt;&gt;")</f>
        <v>4</v>
      </c>
      <c r="M5" s="18"/>
      <c r="N5" s="18">
        <f>C9</f>
        <v>2023</v>
      </c>
      <c r="O5" s="18" t="s">
        <v>1312</v>
      </c>
      <c r="P5" s="18">
        <f>COUNTIFS(Atend!$C$5:$C$800,CONCATENATE("&gt;=01/01/",N5),Atend!$C$5:$C$800,CONCATENATE("&lt;=31/01/",N5))</f>
        <v>0</v>
      </c>
      <c r="Q5" s="18"/>
      <c r="R5" s="18"/>
      <c r="S5" s="18"/>
      <c r="T5" s="18"/>
      <c r="U5" s="18"/>
      <c r="V5" s="18"/>
      <c r="W5" s="79"/>
      <c r="X5" s="79"/>
    </row>
    <row r="6" spans="2:24" ht="24.75" customHeight="1" x14ac:dyDescent="0.3">
      <c r="H6" s="122"/>
      <c r="I6" s="123"/>
      <c r="J6" s="29"/>
      <c r="K6" s="20" t="s">
        <v>1359</v>
      </c>
      <c r="L6" s="21">
        <f>SUM(Atend!M5:M800)</f>
        <v>0</v>
      </c>
      <c r="M6" s="3"/>
      <c r="N6" s="3"/>
      <c r="O6" s="20" t="s">
        <v>1315</v>
      </c>
      <c r="P6" s="3">
        <f>COUNTIFS(Atend!$C$5:$C$800,CONCATENATE("&gt;=01/02/",N5),Atend!$C$5:$C$800,CONCATENATE("&lt;=29/02/",N5))</f>
        <v>0</v>
      </c>
      <c r="Q6" s="3"/>
      <c r="R6" s="3"/>
      <c r="S6" s="3"/>
      <c r="T6" s="3"/>
      <c r="U6" s="3"/>
      <c r="V6" s="3"/>
      <c r="W6" s="29"/>
      <c r="X6" s="29"/>
    </row>
    <row r="7" spans="2:24" ht="24.75" customHeight="1" x14ac:dyDescent="0.3">
      <c r="H7" s="122"/>
      <c r="I7" s="123"/>
      <c r="J7" s="29"/>
      <c r="K7" s="20" t="s">
        <v>1360</v>
      </c>
      <c r="L7" s="3">
        <f>COUNTIF(Atend!E5:E800,"Sim")</f>
        <v>1</v>
      </c>
      <c r="M7" s="3"/>
      <c r="N7" s="3"/>
      <c r="O7" s="18" t="s">
        <v>1318</v>
      </c>
      <c r="P7" s="3">
        <f>COUNTIFS(Atend!$C$5:$C$800,CONCATENATE("&gt;=01/03/",N5),Atend!$C$5:$C$800,CONCATENATE("&lt;=31/03/",N5))</f>
        <v>0</v>
      </c>
      <c r="Q7" s="3"/>
      <c r="R7" s="3"/>
      <c r="S7" s="3"/>
      <c r="T7" s="3"/>
      <c r="U7" s="3"/>
      <c r="V7" s="3"/>
      <c r="W7" s="29"/>
      <c r="X7" s="29"/>
    </row>
    <row r="8" spans="2:24" ht="33.75" customHeight="1" x14ac:dyDescent="0.3">
      <c r="H8" s="122"/>
      <c r="I8" s="123"/>
      <c r="J8" s="29"/>
      <c r="K8" s="20" t="s">
        <v>1361</v>
      </c>
      <c r="L8" s="3">
        <f>COUNTIF(Atend!E5:E800,"Não")</f>
        <v>3</v>
      </c>
      <c r="M8" s="3"/>
      <c r="N8" s="3"/>
      <c r="O8" s="20" t="s">
        <v>1321</v>
      </c>
      <c r="P8" s="3">
        <f>COUNTIFS(Atend!$C$5:$C$800,CONCATENATE("&gt;=01/04/",N5),Atend!$C$5:$C$800,CONCATENATE("&lt;=30/04/",N5))</f>
        <v>3</v>
      </c>
      <c r="Q8" s="3"/>
      <c r="R8" s="3"/>
      <c r="S8" s="3"/>
      <c r="T8" s="3"/>
      <c r="U8" s="3"/>
      <c r="V8" s="3"/>
      <c r="W8" s="29"/>
      <c r="X8" s="29"/>
    </row>
    <row r="9" spans="2:24" ht="24.75" customHeight="1" x14ac:dyDescent="0.3">
      <c r="B9" s="298" t="s">
        <v>1362</v>
      </c>
      <c r="C9" s="299">
        <v>2023</v>
      </c>
      <c r="D9" s="299"/>
      <c r="H9" s="122"/>
      <c r="I9" s="123"/>
      <c r="J9" s="29"/>
      <c r="K9" s="20" t="s">
        <v>1363</v>
      </c>
      <c r="L9" s="3">
        <f>COUNTIF(Atend!L5:L800,"Sim")</f>
        <v>0</v>
      </c>
      <c r="M9" s="3"/>
      <c r="N9" s="3"/>
      <c r="O9" s="18" t="s">
        <v>1031</v>
      </c>
      <c r="P9" s="3">
        <f>COUNTIFS(Atend!$C$5:$C$800,CONCATENATE("&gt;=01/05/",N5),Atend!$C$5:$C$800,CONCATENATE("&lt;=31/05/",N5))</f>
        <v>0</v>
      </c>
      <c r="Q9" s="3"/>
      <c r="R9" s="3"/>
      <c r="S9" s="3"/>
      <c r="T9" s="3"/>
      <c r="U9" s="3"/>
      <c r="V9" s="3"/>
      <c r="W9" s="29"/>
      <c r="X9" s="29"/>
    </row>
    <row r="10" spans="2:24" ht="24.75" customHeight="1" x14ac:dyDescent="0.3">
      <c r="B10" s="298"/>
      <c r="C10" s="299"/>
      <c r="D10" s="299"/>
      <c r="H10" s="122"/>
      <c r="I10" s="123"/>
      <c r="J10" s="29"/>
      <c r="K10" s="20" t="s">
        <v>1364</v>
      </c>
      <c r="L10" s="3">
        <f>COUNTIF(Atend!L5:L800,"Não")</f>
        <v>0</v>
      </c>
      <c r="M10" s="3"/>
      <c r="N10" s="3"/>
      <c r="O10" s="20" t="s">
        <v>1325</v>
      </c>
      <c r="P10" s="3">
        <f>COUNTIFS(Atend!$C$5:$C$800,CONCATENATE("&gt;=01/06/",N5),Atend!$C$5:$C$800,CONCATENATE("&lt;=30/06/",N5))</f>
        <v>1</v>
      </c>
      <c r="Q10" s="3"/>
      <c r="R10" s="3"/>
      <c r="S10" s="3"/>
      <c r="T10" s="3"/>
      <c r="U10" s="3"/>
      <c r="V10" s="3"/>
      <c r="W10" s="29"/>
      <c r="X10" s="29"/>
    </row>
    <row r="11" spans="2:24" ht="24.75" customHeight="1" x14ac:dyDescent="0.3">
      <c r="H11" s="122"/>
      <c r="I11" s="123"/>
      <c r="J11" s="29"/>
      <c r="K11" s="3"/>
      <c r="L11" s="3"/>
      <c r="M11" s="3"/>
      <c r="N11" s="3"/>
      <c r="O11" s="18" t="s">
        <v>1327</v>
      </c>
      <c r="P11" s="26">
        <f>COUNTIFS(Atend!$C$5:$C$800,CONCATENATE("&gt;=01/07/",N5),Atend!$C$5:$C$800,CONCATENATE("&lt;=31/07/",N5))</f>
        <v>0</v>
      </c>
      <c r="Q11" s="3"/>
      <c r="R11" s="3"/>
      <c r="S11" s="3"/>
      <c r="T11" s="3"/>
      <c r="U11" s="3"/>
      <c r="V11" s="3"/>
      <c r="W11" s="29"/>
      <c r="X11" s="29"/>
    </row>
    <row r="12" spans="2:24" ht="30" customHeight="1" x14ac:dyDescent="0.3">
      <c r="H12" s="149" t="str">
        <f>IF('Conf-G'!D11&lt;&gt;"",'Conf-G'!D11,"")</f>
        <v/>
      </c>
      <c r="I12" s="150" t="str">
        <f>IF(H12&lt;&gt;"",COUNTIF('Proc-G'!M13:M405,'At-Das'!H12),"")</f>
        <v/>
      </c>
      <c r="J12" s="29"/>
      <c r="K12" s="3"/>
      <c r="L12" s="3"/>
      <c r="M12" s="3"/>
      <c r="N12" s="3"/>
      <c r="O12" s="20" t="s">
        <v>1328</v>
      </c>
      <c r="P12" s="3">
        <f>COUNTIFS(Atend!$C$5:$C$800,CONCATENATE("&gt;=01/08/",N5),Atend!$C$5:$C$800,CONCATENATE("&lt;=31/08/",N5))</f>
        <v>0</v>
      </c>
      <c r="Q12" s="3"/>
      <c r="R12" s="3"/>
      <c r="S12" s="3"/>
      <c r="T12" s="3"/>
      <c r="U12" s="3"/>
      <c r="V12" s="3"/>
      <c r="W12" s="29"/>
      <c r="X12" s="29"/>
    </row>
    <row r="13" spans="2:24" ht="30" customHeight="1" x14ac:dyDescent="0.3">
      <c r="H13" s="149" t="str">
        <f>IF('Conf-G'!D12&lt;&gt;"",'Conf-G'!D12,"")</f>
        <v/>
      </c>
      <c r="I13" s="150" t="str">
        <f>IF(H13&lt;&gt;"",COUNTIF('Proc-G'!M14:M406,'At-Das'!H13),"")</f>
        <v/>
      </c>
      <c r="J13" s="29"/>
      <c r="K13" s="3"/>
      <c r="L13" s="3"/>
      <c r="M13" s="3"/>
      <c r="N13" s="3"/>
      <c r="O13" s="18" t="s">
        <v>1329</v>
      </c>
      <c r="P13" s="3">
        <f>COUNTIFS(Atend!$C$5:$C$800,CONCATENATE("&gt;=01/09/",N5),Atend!$C$5:$C$800,CONCATENATE("&lt;=30/09/",N5))</f>
        <v>0</v>
      </c>
      <c r="Q13" s="3"/>
      <c r="R13" s="3"/>
      <c r="S13" s="3"/>
      <c r="T13" s="3"/>
      <c r="U13" s="3"/>
      <c r="V13" s="3"/>
      <c r="W13" s="29"/>
      <c r="X13" s="29"/>
    </row>
    <row r="14" spans="2:24" ht="30" customHeight="1" x14ac:dyDescent="0.3">
      <c r="H14" s="149" t="str">
        <f>IF('Conf-G'!D13&lt;&gt;"",'Conf-G'!D13,"")</f>
        <v/>
      </c>
      <c r="I14" s="150" t="str">
        <f>IF(H14&lt;&gt;"",COUNTIF('Proc-G'!M15:M407,'At-Das'!H14),"")</f>
        <v/>
      </c>
      <c r="J14" s="29"/>
      <c r="K14" s="3"/>
      <c r="L14" s="3"/>
      <c r="M14" s="3"/>
      <c r="N14" s="3"/>
      <c r="O14" s="20" t="s">
        <v>1330</v>
      </c>
      <c r="P14" s="3">
        <f>COUNTIFS(Atend!$C$5:$C$800,CONCATENATE("&gt;=01/10/",N5),Atend!$C$5:$C$800,CONCATENATE("&lt;=31/10/",N5))</f>
        <v>0</v>
      </c>
      <c r="Q14" s="3"/>
      <c r="R14" s="3"/>
      <c r="S14" s="3"/>
      <c r="T14" s="3"/>
      <c r="U14" s="3"/>
      <c r="V14" s="3"/>
      <c r="W14" s="29"/>
      <c r="X14" s="29"/>
    </row>
    <row r="15" spans="2:24" ht="30" customHeight="1" x14ac:dyDescent="0.3">
      <c r="H15" s="149" t="str">
        <f>IF('Conf-G'!D14&lt;&gt;"",'Conf-G'!D14,"")</f>
        <v/>
      </c>
      <c r="I15" s="150" t="str">
        <f>IF(H15&lt;&gt;"",COUNTIF('Proc-G'!M16:M408,'At-Das'!H15),"")</f>
        <v/>
      </c>
      <c r="J15" s="29"/>
      <c r="K15" s="3"/>
      <c r="L15" s="3"/>
      <c r="M15" s="3"/>
      <c r="N15" s="3"/>
      <c r="O15" s="18" t="s">
        <v>1331</v>
      </c>
      <c r="P15" s="3">
        <f>COUNTIFS(Atend!$C$5:$C$800,CONCATENATE("&gt;=01/11/",N5),Atend!$C$5:$C$800,CONCATENATE("&lt;=30/11/",N5))</f>
        <v>0</v>
      </c>
      <c r="Q15" s="3"/>
      <c r="R15" s="3"/>
      <c r="S15" s="3"/>
      <c r="T15" s="3"/>
      <c r="U15" s="3"/>
      <c r="V15" s="3"/>
      <c r="W15" s="29"/>
      <c r="X15" s="29"/>
    </row>
    <row r="16" spans="2:24" ht="30" customHeight="1" x14ac:dyDescent="0.3">
      <c r="H16" s="149" t="str">
        <f>IF('Conf-G'!D15&lt;&gt;"",'Conf-G'!D15,"")</f>
        <v/>
      </c>
      <c r="I16" s="150" t="str">
        <f>IF(H16&lt;&gt;"",COUNTIF('Proc-G'!M17:M409,'At-Das'!H16),"")</f>
        <v/>
      </c>
      <c r="J16" s="29"/>
      <c r="K16" s="3"/>
      <c r="L16" s="3"/>
      <c r="M16" s="3"/>
      <c r="N16" s="3"/>
      <c r="O16" s="20" t="s">
        <v>1332</v>
      </c>
      <c r="P16" s="3">
        <f>COUNTIFS(Atend!$C$5:$C$800,CONCATENATE("&gt;=01/12/",N5),Atend!$C$5:$C$800,CONCATENATE("&lt;=31/12/",N5))</f>
        <v>0</v>
      </c>
      <c r="Q16" s="3"/>
      <c r="R16" s="3"/>
      <c r="S16" s="3"/>
      <c r="T16" s="3"/>
      <c r="U16" s="3"/>
      <c r="V16" s="3"/>
      <c r="W16" s="29"/>
      <c r="X16" s="29"/>
    </row>
    <row r="17" spans="8:24" ht="30" customHeight="1" x14ac:dyDescent="0.3">
      <c r="H17" s="149" t="str">
        <f>IF('Conf-G'!D16&lt;&gt;"",'Conf-G'!D16,"")</f>
        <v/>
      </c>
      <c r="I17" s="150" t="str">
        <f>IF(H17&lt;&gt;"",COUNTIF('Proc-G'!M18:M410,'At-Das'!H17),"")</f>
        <v/>
      </c>
      <c r="J17" s="29"/>
      <c r="K17" s="3"/>
      <c r="L17" s="3"/>
      <c r="M17" s="3"/>
      <c r="N17" s="3"/>
      <c r="Q17" s="3"/>
      <c r="R17" s="3"/>
      <c r="S17" s="3"/>
      <c r="T17" s="3"/>
      <c r="U17" s="3"/>
      <c r="V17" s="3"/>
      <c r="W17" s="29"/>
      <c r="X17" s="29"/>
    </row>
    <row r="18" spans="8:24" ht="30" customHeight="1" x14ac:dyDescent="0.3">
      <c r="H18" s="149" t="str">
        <f>IF('Conf-G'!D17&lt;&gt;"",'Conf-G'!D17,"")</f>
        <v/>
      </c>
      <c r="I18" s="150" t="str">
        <f>IF(H18&lt;&gt;"",COUNTIF('Proc-G'!M19:M411,'At-Das'!H18),"")</f>
        <v/>
      </c>
      <c r="J18" s="29"/>
      <c r="K18" s="3"/>
      <c r="L18" s="3"/>
      <c r="M18" s="3"/>
      <c r="N18" s="3"/>
      <c r="Q18" s="3"/>
      <c r="R18" s="3"/>
      <c r="S18" s="3"/>
      <c r="T18" s="3"/>
      <c r="U18" s="3"/>
      <c r="V18" s="3"/>
    </row>
    <row r="19" spans="8:24" ht="30" customHeight="1" x14ac:dyDescent="0.3">
      <c r="H19" s="149" t="str">
        <f>IF('Conf-G'!D18&lt;&gt;"",'Conf-G'!D18,"")</f>
        <v/>
      </c>
      <c r="I19" s="150" t="str">
        <f>IF(H19&lt;&gt;"",COUNTIF('Proc-G'!M20:M412,'At-Das'!H19),"")</f>
        <v/>
      </c>
      <c r="J19" s="29"/>
      <c r="K19" s="3"/>
      <c r="L19" s="3"/>
      <c r="M19" s="3"/>
      <c r="N19" s="3"/>
      <c r="Q19" s="3"/>
      <c r="R19" s="3"/>
      <c r="S19" s="3"/>
      <c r="T19" s="3"/>
      <c r="U19" s="3"/>
      <c r="V19" s="3"/>
    </row>
    <row r="20" spans="8:24" ht="30" customHeight="1" x14ac:dyDescent="0.3">
      <c r="H20" s="149" t="str">
        <f>IF('Conf-G'!D19&lt;&gt;"",'Conf-G'!D19,"")</f>
        <v/>
      </c>
      <c r="I20" s="150" t="str">
        <f>IF(H20&lt;&gt;"",COUNTIF('Proc-G'!M21:M413,'At-Das'!H20),"")</f>
        <v/>
      </c>
      <c r="K20" s="3"/>
      <c r="L20" s="3"/>
      <c r="M20" s="3"/>
      <c r="N20" s="3"/>
      <c r="Q20" s="3"/>
      <c r="R20" s="3"/>
      <c r="S20" s="3"/>
      <c r="T20" s="3"/>
      <c r="U20" s="3"/>
      <c r="V20" s="3"/>
    </row>
    <row r="21" spans="8:24" ht="30" customHeight="1" x14ac:dyDescent="0.3">
      <c r="H21" s="149" t="str">
        <f>IF('Conf-G'!D20&lt;&gt;"",'Conf-G'!D20,"")</f>
        <v/>
      </c>
      <c r="I21" s="150" t="str">
        <f>IF(H21&lt;&gt;"",COUNTIF('Proc-G'!M22:M414,'At-Das'!H21),"")</f>
        <v/>
      </c>
      <c r="K21" s="3"/>
      <c r="L21" s="3"/>
      <c r="M21" s="3"/>
      <c r="N21" s="3"/>
      <c r="Q21" s="3"/>
      <c r="R21" s="3"/>
      <c r="S21" s="3"/>
      <c r="T21" s="3"/>
      <c r="U21" s="3"/>
      <c r="V21" s="3"/>
    </row>
    <row r="22" spans="8:24" ht="30" customHeight="1" x14ac:dyDescent="0.3">
      <c r="H22" s="149" t="str">
        <f>IF('Conf-G'!D21&lt;&gt;"",'Conf-G'!D21,"")</f>
        <v/>
      </c>
      <c r="I22" s="150" t="str">
        <f>IF(H22&lt;&gt;"",COUNTIF('Proc-G'!M23:M415,'At-Das'!H22),"")</f>
        <v/>
      </c>
      <c r="K22" s="3"/>
      <c r="L22" s="3"/>
      <c r="M22" s="3"/>
      <c r="N22" s="3"/>
      <c r="Q22" s="3"/>
      <c r="R22" s="3"/>
      <c r="S22" s="3"/>
      <c r="T22" s="3"/>
      <c r="U22" s="3"/>
      <c r="V22" s="3"/>
    </row>
    <row r="23" spans="8:24" ht="30" customHeight="1" x14ac:dyDescent="0.3">
      <c r="H23" s="149" t="str">
        <f>IF('Conf-G'!D22&lt;&gt;"",'Conf-G'!D22,"")</f>
        <v/>
      </c>
      <c r="I23" s="150" t="str">
        <f>IF(H23&lt;&gt;"",COUNTIF('Proc-G'!M24:M416,'At-Das'!H23),"")</f>
        <v/>
      </c>
      <c r="K23" s="3"/>
      <c r="L23" s="3"/>
      <c r="M23" s="3"/>
      <c r="N23" s="3"/>
      <c r="Q23" s="3"/>
      <c r="R23" s="3"/>
      <c r="S23" s="3"/>
      <c r="T23" s="3"/>
      <c r="U23" s="3"/>
      <c r="V23" s="3"/>
    </row>
    <row r="24" spans="8:24" ht="30" customHeight="1" x14ac:dyDescent="0.3">
      <c r="K24" s="3"/>
      <c r="L24" s="3"/>
      <c r="M24" s="3"/>
      <c r="N24" s="3"/>
      <c r="Q24" s="3"/>
      <c r="R24" s="3"/>
      <c r="S24" s="3"/>
      <c r="T24" s="3"/>
      <c r="U24" s="3"/>
      <c r="V24" s="3"/>
    </row>
    <row r="25" spans="8:24" ht="30" customHeight="1" x14ac:dyDescent="0.3">
      <c r="K25" s="3"/>
      <c r="L25" s="3"/>
      <c r="M25" s="3"/>
      <c r="N25" s="3"/>
      <c r="Q25" s="3"/>
      <c r="R25" s="3"/>
      <c r="S25" s="3"/>
      <c r="T25" s="3"/>
      <c r="U25" s="3"/>
      <c r="V25" s="3"/>
    </row>
    <row r="26" spans="8:24" ht="30" customHeight="1" x14ac:dyDescent="0.3">
      <c r="K26" s="3"/>
      <c r="L26" s="3"/>
      <c r="M26" s="3"/>
      <c r="N26" s="3"/>
      <c r="Q26" s="3"/>
      <c r="R26" s="3"/>
      <c r="S26" s="3"/>
      <c r="T26" s="3"/>
      <c r="U26" s="3"/>
      <c r="V26" s="3"/>
    </row>
    <row r="27" spans="8:24" ht="30" customHeight="1" x14ac:dyDescent="0.3">
      <c r="K27" s="3"/>
      <c r="L27" s="3"/>
      <c r="M27" s="3"/>
      <c r="N27" s="3"/>
      <c r="Q27" s="3"/>
      <c r="R27" s="3"/>
      <c r="S27" s="3"/>
      <c r="T27" s="3"/>
      <c r="U27" s="3"/>
      <c r="V27" s="3"/>
    </row>
    <row r="28" spans="8:24" ht="30" customHeight="1" x14ac:dyDescent="0.3">
      <c r="K28" s="3"/>
      <c r="L28" s="3"/>
      <c r="M28" s="3"/>
      <c r="N28" s="3"/>
      <c r="Q28" s="3"/>
      <c r="R28" s="3"/>
      <c r="S28" s="3"/>
      <c r="T28" s="3"/>
      <c r="U28" s="3"/>
      <c r="V28" s="3"/>
    </row>
    <row r="29" spans="8:24" ht="30" customHeight="1" x14ac:dyDescent="0.3">
      <c r="K29" s="3"/>
      <c r="L29" s="3"/>
      <c r="M29" s="3"/>
      <c r="N29" s="3"/>
      <c r="Q29" s="3"/>
      <c r="R29" s="3"/>
      <c r="S29" s="3"/>
      <c r="T29" s="3"/>
      <c r="U29" s="3"/>
      <c r="V29" s="3"/>
    </row>
    <row r="30" spans="8:24" ht="30" customHeight="1" x14ac:dyDescent="0.3">
      <c r="K30" s="3"/>
      <c r="L30" s="3"/>
      <c r="M30" s="3"/>
      <c r="N30" s="3"/>
      <c r="Q30" s="3"/>
      <c r="R30" s="3"/>
      <c r="S30" s="3"/>
      <c r="T30" s="3"/>
      <c r="U30" s="3"/>
      <c r="V30" s="3"/>
    </row>
    <row r="31" spans="8:24" ht="30" customHeight="1" x14ac:dyDescent="0.3">
      <c r="K31" s="3"/>
      <c r="L31" s="3"/>
      <c r="M31" s="3"/>
      <c r="N31" s="3"/>
      <c r="Q31" s="3"/>
      <c r="R31" s="3"/>
      <c r="S31" s="3"/>
      <c r="T31" s="3"/>
      <c r="U31" s="3"/>
      <c r="V31" s="3"/>
    </row>
    <row r="32" spans="8:24" ht="30" customHeight="1" x14ac:dyDescent="0.3">
      <c r="K32" s="3"/>
      <c r="L32" s="3"/>
      <c r="M32" s="3"/>
      <c r="N32" s="3"/>
    </row>
    <row r="33" spans="3:14" ht="21.6" x14ac:dyDescent="0.3">
      <c r="C33" s="86" t="str">
        <f>IF('Conf-G'!D23&lt;&gt;"",'Conf-G'!D23,"")</f>
        <v/>
      </c>
      <c r="D33" s="2" t="str">
        <f>IF(C33&lt;&gt;"",COUNTIF('Proc-G'!M25:M417,'At-Das'!C33),"")</f>
        <v/>
      </c>
      <c r="K33" s="3"/>
      <c r="L33" s="3"/>
      <c r="M33" s="3"/>
      <c r="N33" s="3"/>
    </row>
    <row r="34" spans="3:14" ht="21.6" x14ac:dyDescent="0.3">
      <c r="C34" s="86" t="str">
        <f>IF('Conf-G'!D24&lt;&gt;"",'Conf-G'!D24,"")</f>
        <v/>
      </c>
      <c r="D34" s="2" t="str">
        <f>IF(C34&lt;&gt;"",COUNTIF('Proc-G'!M26:M418,'At-Das'!C34),"")</f>
        <v/>
      </c>
    </row>
    <row r="35" spans="3:14" ht="21.6" x14ac:dyDescent="0.3">
      <c r="C35" s="86" t="str">
        <f>IF('Conf-G'!D25&lt;&gt;"",'Conf-G'!D25,"")</f>
        <v/>
      </c>
    </row>
    <row r="36" spans="3:14" ht="21.6" x14ac:dyDescent="0.3">
      <c r="C36" s="86" t="str">
        <f>IF('Conf-G'!D26&lt;&gt;"",'Conf-G'!D26,"")</f>
        <v/>
      </c>
    </row>
    <row r="37" spans="3:14" ht="21.6" x14ac:dyDescent="0.3">
      <c r="C37" s="86" t="str">
        <f>IF('Conf-G'!D27&lt;&gt;"",'Conf-G'!D27,"")</f>
        <v/>
      </c>
    </row>
  </sheetData>
  <sheetProtection sheet="1" objects="1" scenarios="1"/>
  <mergeCells count="3">
    <mergeCell ref="H5:I5"/>
    <mergeCell ref="B9:B10"/>
    <mergeCell ref="C9:D10"/>
  </mergeCells>
  <conditionalFormatting sqref="H6:I23">
    <cfRule type="expression" dxfId="21" priority="2">
      <formula>$H6=""</formula>
    </cfRule>
  </conditionalFormatting>
  <pageMargins left="0.51180555555555596" right="0.51180555555555596" top="0.78749999999999998" bottom="0.78749999999999998" header="0.511811023622047" footer="0.511811023622047"/>
  <pageSetup paperSize="9" orientation="portrait" horizontalDpi="300" verticalDpi="30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T2000"/>
  <sheetViews>
    <sheetView showGridLines="0" zoomScaleNormal="100" workbookViewId="0">
      <pane ySplit="4" topLeftCell="A5" activePane="bottomLeft" state="frozen"/>
      <selection pane="bottomLeft" activeCell="C5" sqref="C5"/>
    </sheetView>
  </sheetViews>
  <sheetFormatPr defaultColWidth="9.109375" defaultRowHeight="13.8" x14ac:dyDescent="0.3"/>
  <cols>
    <col min="1" max="1" width="4.6640625" style="2" customWidth="1"/>
    <col min="2" max="2" width="5.44140625" style="2" customWidth="1"/>
    <col min="3" max="3" width="15.6640625" style="2" customWidth="1"/>
    <col min="4" max="4" width="16.109375" style="2" customWidth="1"/>
    <col min="5" max="5" width="14.44140625" style="2" customWidth="1"/>
    <col min="6" max="6" width="39.44140625" style="2" customWidth="1"/>
    <col min="7" max="7" width="10.44140625" style="2" customWidth="1"/>
    <col min="8" max="8" width="25" style="2" customWidth="1"/>
    <col min="9" max="9" width="10.6640625" style="2" customWidth="1"/>
    <col min="10" max="10" width="13" style="2" customWidth="1"/>
    <col min="11" max="11" width="15.44140625" style="2" customWidth="1"/>
    <col min="12" max="12" width="44.6640625" style="2" customWidth="1"/>
    <col min="13" max="16384" width="9.109375" style="2"/>
  </cols>
  <sheetData>
    <row r="1" spans="2:20" s="4" customFormat="1" ht="50.25" customHeight="1" x14ac:dyDescent="0.3">
      <c r="G1" s="166" t="s">
        <v>1365</v>
      </c>
    </row>
    <row r="2" spans="2:20" s="6" customFormat="1" ht="36.75" customHeight="1" x14ac:dyDescent="0.3"/>
    <row r="3" spans="2:20" s="11" customFormat="1" ht="19.5" customHeight="1" x14ac:dyDescent="0.3"/>
    <row r="4" spans="2:20" ht="32.25" customHeight="1" x14ac:dyDescent="0.3">
      <c r="B4" s="109" t="s">
        <v>11</v>
      </c>
      <c r="C4" s="92" t="s">
        <v>1366</v>
      </c>
      <c r="D4" s="92" t="s">
        <v>1367</v>
      </c>
      <c r="E4" s="92" t="s">
        <v>13</v>
      </c>
      <c r="F4" s="92" t="s">
        <v>813</v>
      </c>
      <c r="G4" s="92" t="s">
        <v>1368</v>
      </c>
      <c r="H4" s="92" t="s">
        <v>18</v>
      </c>
      <c r="I4" s="92" t="s">
        <v>1369</v>
      </c>
      <c r="J4" s="92" t="s">
        <v>1370</v>
      </c>
      <c r="K4" s="114" t="s">
        <v>1371</v>
      </c>
      <c r="L4" s="114" t="s">
        <v>1372</v>
      </c>
    </row>
    <row r="5" spans="2:20" ht="30" customHeight="1" x14ac:dyDescent="0.3">
      <c r="B5" s="110">
        <v>1</v>
      </c>
      <c r="C5" s="162"/>
      <c r="D5" s="167"/>
      <c r="E5" s="111"/>
      <c r="F5" s="111"/>
      <c r="G5" s="111"/>
      <c r="H5" s="111"/>
      <c r="I5" s="111"/>
      <c r="J5" s="111"/>
      <c r="K5" s="117"/>
      <c r="L5" s="168"/>
      <c r="T5" s="3">
        <f t="shared" ref="T5:T68" ca="1" si="0">IF(C5&lt;TODAY(),IF(J5="Não",1,0),0)</f>
        <v>0</v>
      </c>
    </row>
    <row r="6" spans="2:20" ht="30" customHeight="1" x14ac:dyDescent="0.3">
      <c r="B6" s="113">
        <v>2</v>
      </c>
      <c r="C6" s="162"/>
      <c r="D6" s="167"/>
      <c r="E6" s="111"/>
      <c r="F6" s="111"/>
      <c r="G6" s="111"/>
      <c r="H6" s="111"/>
      <c r="I6" s="126"/>
      <c r="J6" s="111"/>
      <c r="K6" s="118"/>
      <c r="L6" s="169"/>
      <c r="T6" s="3">
        <f t="shared" ca="1" si="0"/>
        <v>0</v>
      </c>
    </row>
    <row r="7" spans="2:20" ht="30" customHeight="1" x14ac:dyDescent="0.3">
      <c r="B7" s="113">
        <v>3</v>
      </c>
      <c r="C7" s="162"/>
      <c r="D7" s="167"/>
      <c r="E7" s="111"/>
      <c r="F7" s="111"/>
      <c r="G7" s="111"/>
      <c r="H7" s="111"/>
      <c r="I7" s="126"/>
      <c r="J7" s="111"/>
      <c r="K7" s="118"/>
      <c r="L7" s="169"/>
      <c r="T7" s="3">
        <f t="shared" ca="1" si="0"/>
        <v>0</v>
      </c>
    </row>
    <row r="8" spans="2:20" ht="30" customHeight="1" x14ac:dyDescent="0.3">
      <c r="B8" s="113">
        <v>4</v>
      </c>
      <c r="C8" s="162"/>
      <c r="D8" s="167"/>
      <c r="E8" s="111"/>
      <c r="F8" s="111"/>
      <c r="G8" s="111"/>
      <c r="H8" s="111"/>
      <c r="I8" s="126"/>
      <c r="J8" s="111"/>
      <c r="K8" s="118"/>
      <c r="L8" s="169"/>
      <c r="T8" s="3">
        <f t="shared" ca="1" si="0"/>
        <v>0</v>
      </c>
    </row>
    <row r="9" spans="2:20" ht="30" customHeight="1" x14ac:dyDescent="0.3">
      <c r="B9" s="113">
        <v>5</v>
      </c>
      <c r="C9" s="162"/>
      <c r="D9" s="167"/>
      <c r="E9" s="111"/>
      <c r="F9" s="111"/>
      <c r="G9" s="111"/>
      <c r="H9" s="111"/>
      <c r="I9" s="126"/>
      <c r="J9" s="111"/>
      <c r="K9" s="118"/>
      <c r="L9" s="169"/>
      <c r="T9" s="3">
        <f t="shared" ca="1" si="0"/>
        <v>0</v>
      </c>
    </row>
    <row r="10" spans="2:20" ht="30" customHeight="1" x14ac:dyDescent="0.3">
      <c r="B10" s="113">
        <v>6</v>
      </c>
      <c r="C10" s="162"/>
      <c r="D10" s="167"/>
      <c r="E10" s="111"/>
      <c r="F10" s="111"/>
      <c r="G10" s="111"/>
      <c r="H10" s="111"/>
      <c r="I10" s="126"/>
      <c r="J10" s="111"/>
      <c r="K10" s="118"/>
      <c r="L10" s="169"/>
      <c r="T10" s="3">
        <f t="shared" ca="1" si="0"/>
        <v>0</v>
      </c>
    </row>
    <row r="11" spans="2:20" ht="30" customHeight="1" x14ac:dyDescent="0.3">
      <c r="B11" s="113">
        <v>7</v>
      </c>
      <c r="C11" s="162"/>
      <c r="D11" s="167"/>
      <c r="E11" s="111"/>
      <c r="F11" s="111"/>
      <c r="G11" s="111"/>
      <c r="H11" s="111"/>
      <c r="I11" s="126"/>
      <c r="J11" s="111"/>
      <c r="K11" s="118"/>
      <c r="L11" s="169"/>
      <c r="T11" s="3">
        <f t="shared" ca="1" si="0"/>
        <v>0</v>
      </c>
    </row>
    <row r="12" spans="2:20" ht="30" customHeight="1" x14ac:dyDescent="0.3">
      <c r="B12" s="113">
        <v>8</v>
      </c>
      <c r="C12" s="162"/>
      <c r="D12" s="167"/>
      <c r="E12" s="111"/>
      <c r="F12" s="111"/>
      <c r="G12" s="111"/>
      <c r="H12" s="111"/>
      <c r="I12" s="126"/>
      <c r="J12" s="111"/>
      <c r="K12" s="118"/>
      <c r="L12" s="169"/>
      <c r="T12" s="3">
        <f t="shared" ca="1" si="0"/>
        <v>0</v>
      </c>
    </row>
    <row r="13" spans="2:20" ht="30" customHeight="1" x14ac:dyDescent="0.3">
      <c r="B13" s="113">
        <v>9</v>
      </c>
      <c r="C13" s="162"/>
      <c r="D13" s="167"/>
      <c r="E13" s="111"/>
      <c r="F13" s="111"/>
      <c r="G13" s="111"/>
      <c r="H13" s="111"/>
      <c r="I13" s="126"/>
      <c r="J13" s="111"/>
      <c r="K13" s="118"/>
      <c r="L13" s="169"/>
      <c r="T13" s="3">
        <f t="shared" ca="1" si="0"/>
        <v>0</v>
      </c>
    </row>
    <row r="14" spans="2:20" ht="30" customHeight="1" x14ac:dyDescent="0.3">
      <c r="B14" s="113">
        <v>10</v>
      </c>
      <c r="C14" s="162"/>
      <c r="D14" s="167"/>
      <c r="E14" s="111"/>
      <c r="F14" s="111"/>
      <c r="G14" s="111"/>
      <c r="H14" s="111"/>
      <c r="I14" s="126"/>
      <c r="J14" s="111"/>
      <c r="K14" s="118"/>
      <c r="L14" s="169"/>
      <c r="T14" s="3">
        <f t="shared" ca="1" si="0"/>
        <v>0</v>
      </c>
    </row>
    <row r="15" spans="2:20" ht="30" customHeight="1" x14ac:dyDescent="0.3">
      <c r="B15" s="113">
        <v>11</v>
      </c>
      <c r="C15" s="162"/>
      <c r="D15" s="167"/>
      <c r="E15" s="111"/>
      <c r="F15" s="111"/>
      <c r="G15" s="111"/>
      <c r="H15" s="111"/>
      <c r="I15" s="126"/>
      <c r="J15" s="111"/>
      <c r="K15" s="118"/>
      <c r="L15" s="169"/>
      <c r="T15" s="3">
        <f t="shared" ca="1" si="0"/>
        <v>0</v>
      </c>
    </row>
    <row r="16" spans="2:20" ht="30" customHeight="1" x14ac:dyDescent="0.3">
      <c r="B16" s="113">
        <v>12</v>
      </c>
      <c r="C16" s="162"/>
      <c r="D16" s="167"/>
      <c r="E16" s="111"/>
      <c r="F16" s="111"/>
      <c r="G16" s="111"/>
      <c r="H16" s="111"/>
      <c r="I16" s="126"/>
      <c r="J16" s="111"/>
      <c r="K16" s="118"/>
      <c r="L16" s="169"/>
      <c r="T16" s="3">
        <f t="shared" ca="1" si="0"/>
        <v>0</v>
      </c>
    </row>
    <row r="17" spans="2:20" ht="30" customHeight="1" x14ac:dyDescent="0.3">
      <c r="B17" s="113">
        <v>13</v>
      </c>
      <c r="C17" s="162"/>
      <c r="D17" s="167"/>
      <c r="E17" s="111"/>
      <c r="F17" s="111"/>
      <c r="G17" s="111"/>
      <c r="H17" s="111"/>
      <c r="I17" s="126"/>
      <c r="J17" s="111"/>
      <c r="K17" s="118"/>
      <c r="L17" s="169"/>
      <c r="T17" s="3">
        <f t="shared" ca="1" si="0"/>
        <v>0</v>
      </c>
    </row>
    <row r="18" spans="2:20" ht="30" customHeight="1" x14ac:dyDescent="0.3">
      <c r="B18" s="113">
        <v>14</v>
      </c>
      <c r="C18" s="162"/>
      <c r="D18" s="167"/>
      <c r="E18" s="111"/>
      <c r="F18" s="111"/>
      <c r="G18" s="111"/>
      <c r="H18" s="111"/>
      <c r="I18" s="126"/>
      <c r="J18" s="111"/>
      <c r="K18" s="118"/>
      <c r="L18" s="169"/>
      <c r="T18" s="3">
        <f t="shared" ca="1" si="0"/>
        <v>0</v>
      </c>
    </row>
    <row r="19" spans="2:20" ht="30" customHeight="1" x14ac:dyDescent="0.3">
      <c r="B19" s="113">
        <v>15</v>
      </c>
      <c r="C19" s="162"/>
      <c r="D19" s="167"/>
      <c r="E19" s="111"/>
      <c r="F19" s="111"/>
      <c r="G19" s="111"/>
      <c r="H19" s="111"/>
      <c r="I19" s="126"/>
      <c r="J19" s="111"/>
      <c r="K19" s="118"/>
      <c r="L19" s="169"/>
      <c r="T19" s="3">
        <f t="shared" ca="1" si="0"/>
        <v>0</v>
      </c>
    </row>
    <row r="20" spans="2:20" ht="30" customHeight="1" x14ac:dyDescent="0.3">
      <c r="B20" s="113">
        <v>16</v>
      </c>
      <c r="C20" s="162"/>
      <c r="D20" s="167"/>
      <c r="E20" s="111"/>
      <c r="F20" s="111"/>
      <c r="G20" s="111"/>
      <c r="H20" s="111"/>
      <c r="I20" s="126"/>
      <c r="J20" s="111"/>
      <c r="K20" s="118"/>
      <c r="L20" s="169"/>
      <c r="T20" s="3">
        <f t="shared" ca="1" si="0"/>
        <v>0</v>
      </c>
    </row>
    <row r="21" spans="2:20" ht="30" customHeight="1" x14ac:dyDescent="0.3">
      <c r="B21" s="113">
        <v>17</v>
      </c>
      <c r="C21" s="162"/>
      <c r="D21" s="167"/>
      <c r="E21" s="111"/>
      <c r="F21" s="111"/>
      <c r="G21" s="111"/>
      <c r="H21" s="111"/>
      <c r="I21" s="126"/>
      <c r="J21" s="111"/>
      <c r="K21" s="118"/>
      <c r="L21" s="169"/>
      <c r="T21" s="3">
        <f t="shared" ca="1" si="0"/>
        <v>0</v>
      </c>
    </row>
    <row r="22" spans="2:20" ht="30" customHeight="1" x14ac:dyDescent="0.3">
      <c r="B22" s="113">
        <v>18</v>
      </c>
      <c r="C22" s="162"/>
      <c r="D22" s="167"/>
      <c r="E22" s="111"/>
      <c r="F22" s="111"/>
      <c r="G22" s="111"/>
      <c r="H22" s="111"/>
      <c r="I22" s="126"/>
      <c r="J22" s="111"/>
      <c r="K22" s="118"/>
      <c r="L22" s="169"/>
      <c r="T22" s="3">
        <f t="shared" ca="1" si="0"/>
        <v>0</v>
      </c>
    </row>
    <row r="23" spans="2:20" ht="30" customHeight="1" x14ac:dyDescent="0.3">
      <c r="B23" s="113">
        <v>19</v>
      </c>
      <c r="C23" s="162"/>
      <c r="D23" s="167"/>
      <c r="E23" s="111"/>
      <c r="F23" s="111"/>
      <c r="G23" s="111"/>
      <c r="H23" s="111"/>
      <c r="I23" s="126"/>
      <c r="J23" s="111"/>
      <c r="K23" s="118"/>
      <c r="L23" s="169"/>
      <c r="T23" s="3">
        <f t="shared" ca="1" si="0"/>
        <v>0</v>
      </c>
    </row>
    <row r="24" spans="2:20" ht="30" customHeight="1" x14ac:dyDescent="0.3">
      <c r="B24" s="113">
        <v>20</v>
      </c>
      <c r="C24" s="162"/>
      <c r="D24" s="167"/>
      <c r="E24" s="111"/>
      <c r="F24" s="111"/>
      <c r="G24" s="111"/>
      <c r="H24" s="111"/>
      <c r="I24" s="126"/>
      <c r="J24" s="111"/>
      <c r="K24" s="118"/>
      <c r="L24" s="169"/>
      <c r="T24" s="3">
        <f t="shared" ca="1" si="0"/>
        <v>0</v>
      </c>
    </row>
    <row r="25" spans="2:20" ht="30" customHeight="1" x14ac:dyDescent="0.3">
      <c r="B25" s="113">
        <v>21</v>
      </c>
      <c r="C25" s="162"/>
      <c r="D25" s="167"/>
      <c r="E25" s="111"/>
      <c r="F25" s="111"/>
      <c r="G25" s="111"/>
      <c r="H25" s="111"/>
      <c r="I25" s="126"/>
      <c r="J25" s="111"/>
      <c r="K25" s="118"/>
      <c r="L25" s="169"/>
      <c r="T25" s="3">
        <f t="shared" ca="1" si="0"/>
        <v>0</v>
      </c>
    </row>
    <row r="26" spans="2:20" ht="30" customHeight="1" x14ac:dyDescent="0.3">
      <c r="B26" s="113">
        <v>22</v>
      </c>
      <c r="C26" s="162"/>
      <c r="D26" s="167"/>
      <c r="E26" s="111"/>
      <c r="F26" s="111"/>
      <c r="G26" s="111"/>
      <c r="H26" s="111"/>
      <c r="I26" s="126"/>
      <c r="J26" s="111"/>
      <c r="K26" s="118"/>
      <c r="L26" s="169"/>
      <c r="T26" s="3">
        <f t="shared" ca="1" si="0"/>
        <v>0</v>
      </c>
    </row>
    <row r="27" spans="2:20" ht="30" customHeight="1" x14ac:dyDescent="0.3">
      <c r="B27" s="113">
        <v>23</v>
      </c>
      <c r="C27" s="162"/>
      <c r="D27" s="167"/>
      <c r="E27" s="111"/>
      <c r="F27" s="111"/>
      <c r="G27" s="111"/>
      <c r="H27" s="111"/>
      <c r="I27" s="126"/>
      <c r="J27" s="111"/>
      <c r="K27" s="118"/>
      <c r="L27" s="169"/>
      <c r="T27" s="3">
        <f t="shared" ca="1" si="0"/>
        <v>0</v>
      </c>
    </row>
    <row r="28" spans="2:20" ht="30" customHeight="1" x14ac:dyDescent="0.3">
      <c r="B28" s="113">
        <v>24</v>
      </c>
      <c r="C28" s="162"/>
      <c r="D28" s="167"/>
      <c r="E28" s="111"/>
      <c r="F28" s="111"/>
      <c r="G28" s="111"/>
      <c r="H28" s="111"/>
      <c r="I28" s="126"/>
      <c r="J28" s="111"/>
      <c r="K28" s="118"/>
      <c r="L28" s="169"/>
      <c r="T28" s="3">
        <f t="shared" ca="1" si="0"/>
        <v>0</v>
      </c>
    </row>
    <row r="29" spans="2:20" ht="30" customHeight="1" x14ac:dyDescent="0.3">
      <c r="B29" s="113">
        <v>25</v>
      </c>
      <c r="C29" s="162"/>
      <c r="D29" s="167"/>
      <c r="E29" s="111"/>
      <c r="F29" s="111"/>
      <c r="G29" s="111"/>
      <c r="H29" s="111"/>
      <c r="I29" s="126"/>
      <c r="J29" s="111"/>
      <c r="K29" s="118"/>
      <c r="L29" s="169"/>
      <c r="T29" s="3">
        <f t="shared" ca="1" si="0"/>
        <v>0</v>
      </c>
    </row>
    <row r="30" spans="2:20" ht="30" customHeight="1" x14ac:dyDescent="0.3">
      <c r="B30" s="113">
        <v>26</v>
      </c>
      <c r="C30" s="162"/>
      <c r="D30" s="167"/>
      <c r="E30" s="111"/>
      <c r="F30" s="111"/>
      <c r="G30" s="111"/>
      <c r="H30" s="111"/>
      <c r="I30" s="126"/>
      <c r="J30" s="111"/>
      <c r="K30" s="118"/>
      <c r="L30" s="169"/>
      <c r="T30" s="3">
        <f t="shared" ca="1" si="0"/>
        <v>0</v>
      </c>
    </row>
    <row r="31" spans="2:20" ht="30" customHeight="1" x14ac:dyDescent="0.3">
      <c r="B31" s="113">
        <v>27</v>
      </c>
      <c r="C31" s="162"/>
      <c r="D31" s="167"/>
      <c r="E31" s="111"/>
      <c r="F31" s="111"/>
      <c r="G31" s="111"/>
      <c r="H31" s="111"/>
      <c r="I31" s="126"/>
      <c r="J31" s="111"/>
      <c r="K31" s="118"/>
      <c r="L31" s="169"/>
      <c r="T31" s="3">
        <f t="shared" ca="1" si="0"/>
        <v>0</v>
      </c>
    </row>
    <row r="32" spans="2:20" ht="30" customHeight="1" x14ac:dyDescent="0.3">
      <c r="B32" s="113">
        <v>28</v>
      </c>
      <c r="C32" s="162"/>
      <c r="D32" s="167"/>
      <c r="E32" s="111"/>
      <c r="F32" s="111"/>
      <c r="G32" s="111"/>
      <c r="H32" s="111"/>
      <c r="I32" s="126"/>
      <c r="J32" s="111"/>
      <c r="K32" s="118"/>
      <c r="L32" s="169"/>
      <c r="T32" s="3">
        <f t="shared" ca="1" si="0"/>
        <v>0</v>
      </c>
    </row>
    <row r="33" spans="2:20" ht="30" customHeight="1" x14ac:dyDescent="0.3">
      <c r="B33" s="113">
        <v>29</v>
      </c>
      <c r="C33" s="162"/>
      <c r="D33" s="167"/>
      <c r="E33" s="111"/>
      <c r="F33" s="111"/>
      <c r="G33" s="111"/>
      <c r="H33" s="111"/>
      <c r="I33" s="126"/>
      <c r="J33" s="111"/>
      <c r="K33" s="118"/>
      <c r="L33" s="169"/>
      <c r="T33" s="3">
        <f t="shared" ca="1" si="0"/>
        <v>0</v>
      </c>
    </row>
    <row r="34" spans="2:20" ht="30" customHeight="1" x14ac:dyDescent="0.3">
      <c r="B34" s="113">
        <v>30</v>
      </c>
      <c r="C34" s="162"/>
      <c r="D34" s="167"/>
      <c r="E34" s="111"/>
      <c r="F34" s="111"/>
      <c r="G34" s="111"/>
      <c r="H34" s="111"/>
      <c r="I34" s="126"/>
      <c r="J34" s="111"/>
      <c r="K34" s="118"/>
      <c r="L34" s="169"/>
      <c r="T34" s="3">
        <f t="shared" ca="1" si="0"/>
        <v>0</v>
      </c>
    </row>
    <row r="35" spans="2:20" ht="30" customHeight="1" x14ac:dyDescent="0.3">
      <c r="B35" s="113">
        <v>31</v>
      </c>
      <c r="C35" s="162"/>
      <c r="D35" s="167"/>
      <c r="E35" s="111"/>
      <c r="F35" s="111"/>
      <c r="G35" s="111"/>
      <c r="H35" s="111"/>
      <c r="I35" s="126"/>
      <c r="J35" s="111"/>
      <c r="K35" s="118"/>
      <c r="L35" s="169"/>
      <c r="T35" s="3">
        <f t="shared" ca="1" si="0"/>
        <v>0</v>
      </c>
    </row>
    <row r="36" spans="2:20" ht="30" customHeight="1" x14ac:dyDescent="0.3">
      <c r="B36" s="113">
        <v>32</v>
      </c>
      <c r="C36" s="162"/>
      <c r="D36" s="167"/>
      <c r="E36" s="111"/>
      <c r="F36" s="111"/>
      <c r="G36" s="111"/>
      <c r="H36" s="111"/>
      <c r="I36" s="126"/>
      <c r="J36" s="111"/>
      <c r="K36" s="118"/>
      <c r="L36" s="169"/>
      <c r="T36" s="3">
        <f t="shared" ca="1" si="0"/>
        <v>0</v>
      </c>
    </row>
    <row r="37" spans="2:20" ht="30" customHeight="1" x14ac:dyDescent="0.3">
      <c r="B37" s="113">
        <v>33</v>
      </c>
      <c r="C37" s="162"/>
      <c r="D37" s="167"/>
      <c r="E37" s="111"/>
      <c r="F37" s="111"/>
      <c r="G37" s="111"/>
      <c r="H37" s="111"/>
      <c r="I37" s="126"/>
      <c r="J37" s="111"/>
      <c r="K37" s="118"/>
      <c r="L37" s="169"/>
      <c r="T37" s="3">
        <f t="shared" ca="1" si="0"/>
        <v>0</v>
      </c>
    </row>
    <row r="38" spans="2:20" ht="30" customHeight="1" x14ac:dyDescent="0.3">
      <c r="B38" s="113">
        <v>34</v>
      </c>
      <c r="C38" s="162"/>
      <c r="D38" s="167"/>
      <c r="E38" s="111"/>
      <c r="F38" s="111"/>
      <c r="G38" s="111"/>
      <c r="H38" s="111"/>
      <c r="I38" s="126"/>
      <c r="J38" s="111"/>
      <c r="K38" s="118"/>
      <c r="L38" s="169"/>
      <c r="T38" s="3">
        <f t="shared" ca="1" si="0"/>
        <v>0</v>
      </c>
    </row>
    <row r="39" spans="2:20" ht="30" customHeight="1" x14ac:dyDescent="0.3">
      <c r="B39" s="113">
        <v>35</v>
      </c>
      <c r="C39" s="162"/>
      <c r="D39" s="167"/>
      <c r="E39" s="111"/>
      <c r="F39" s="111"/>
      <c r="G39" s="111"/>
      <c r="H39" s="111"/>
      <c r="I39" s="126"/>
      <c r="J39" s="111"/>
      <c r="K39" s="118"/>
      <c r="L39" s="169"/>
      <c r="T39" s="3">
        <f t="shared" ca="1" si="0"/>
        <v>0</v>
      </c>
    </row>
    <row r="40" spans="2:20" ht="30" customHeight="1" x14ac:dyDescent="0.3">
      <c r="B40" s="113">
        <v>36</v>
      </c>
      <c r="C40" s="162"/>
      <c r="D40" s="167"/>
      <c r="E40" s="111"/>
      <c r="F40" s="111"/>
      <c r="G40" s="111"/>
      <c r="H40" s="111"/>
      <c r="I40" s="126"/>
      <c r="J40" s="111"/>
      <c r="K40" s="118"/>
      <c r="L40" s="169"/>
      <c r="T40" s="3">
        <f t="shared" ca="1" si="0"/>
        <v>0</v>
      </c>
    </row>
    <row r="41" spans="2:20" ht="30" customHeight="1" x14ac:dyDescent="0.3">
      <c r="B41" s="113">
        <v>37</v>
      </c>
      <c r="C41" s="162"/>
      <c r="D41" s="167"/>
      <c r="E41" s="111"/>
      <c r="F41" s="111"/>
      <c r="G41" s="111"/>
      <c r="H41" s="111"/>
      <c r="I41" s="126"/>
      <c r="J41" s="111"/>
      <c r="K41" s="118"/>
      <c r="L41" s="169"/>
      <c r="T41" s="3">
        <f t="shared" ca="1" si="0"/>
        <v>0</v>
      </c>
    </row>
    <row r="42" spans="2:20" ht="30" customHeight="1" x14ac:dyDescent="0.3">
      <c r="B42" s="113">
        <v>38</v>
      </c>
      <c r="C42" s="162"/>
      <c r="D42" s="167"/>
      <c r="E42" s="111"/>
      <c r="F42" s="111"/>
      <c r="G42" s="111"/>
      <c r="H42" s="111"/>
      <c r="I42" s="126"/>
      <c r="J42" s="111"/>
      <c r="K42" s="118"/>
      <c r="L42" s="169"/>
      <c r="T42" s="3">
        <f t="shared" ca="1" si="0"/>
        <v>0</v>
      </c>
    </row>
    <row r="43" spans="2:20" ht="30" customHeight="1" x14ac:dyDescent="0.3">
      <c r="B43" s="113">
        <v>39</v>
      </c>
      <c r="C43" s="162"/>
      <c r="D43" s="167"/>
      <c r="E43" s="111"/>
      <c r="F43" s="111"/>
      <c r="G43" s="111"/>
      <c r="H43" s="111"/>
      <c r="I43" s="126"/>
      <c r="J43" s="111"/>
      <c r="K43" s="118"/>
      <c r="L43" s="169"/>
      <c r="T43" s="3">
        <f t="shared" ca="1" si="0"/>
        <v>0</v>
      </c>
    </row>
    <row r="44" spans="2:20" ht="30" customHeight="1" x14ac:dyDescent="0.3">
      <c r="B44" s="113">
        <v>40</v>
      </c>
      <c r="C44" s="162"/>
      <c r="D44" s="167"/>
      <c r="E44" s="111"/>
      <c r="F44" s="111"/>
      <c r="G44" s="111"/>
      <c r="H44" s="111"/>
      <c r="I44" s="126"/>
      <c r="J44" s="111"/>
      <c r="K44" s="118"/>
      <c r="L44" s="169"/>
      <c r="T44" s="3">
        <f t="shared" ca="1" si="0"/>
        <v>0</v>
      </c>
    </row>
    <row r="45" spans="2:20" ht="30" customHeight="1" x14ac:dyDescent="0.3">
      <c r="B45" s="113">
        <v>41</v>
      </c>
      <c r="C45" s="162"/>
      <c r="D45" s="167"/>
      <c r="E45" s="111"/>
      <c r="F45" s="111"/>
      <c r="G45" s="111"/>
      <c r="H45" s="111"/>
      <c r="I45" s="126"/>
      <c r="J45" s="111"/>
      <c r="K45" s="118"/>
      <c r="L45" s="169"/>
      <c r="T45" s="3">
        <f t="shared" ca="1" si="0"/>
        <v>0</v>
      </c>
    </row>
    <row r="46" spans="2:20" ht="30" customHeight="1" x14ac:dyDescent="0.3">
      <c r="B46" s="113">
        <v>42</v>
      </c>
      <c r="C46" s="162"/>
      <c r="D46" s="167"/>
      <c r="E46" s="111"/>
      <c r="F46" s="111"/>
      <c r="G46" s="111"/>
      <c r="H46" s="111"/>
      <c r="I46" s="126"/>
      <c r="J46" s="111"/>
      <c r="K46" s="118"/>
      <c r="L46" s="169"/>
      <c r="T46" s="3">
        <f t="shared" ca="1" si="0"/>
        <v>0</v>
      </c>
    </row>
    <row r="47" spans="2:20" ht="30" customHeight="1" x14ac:dyDescent="0.3">
      <c r="B47" s="113">
        <v>43</v>
      </c>
      <c r="C47" s="162"/>
      <c r="D47" s="167"/>
      <c r="E47" s="111"/>
      <c r="F47" s="111"/>
      <c r="G47" s="111"/>
      <c r="H47" s="111"/>
      <c r="I47" s="126"/>
      <c r="J47" s="111"/>
      <c r="K47" s="118"/>
      <c r="L47" s="169"/>
      <c r="T47" s="3">
        <f t="shared" ca="1" si="0"/>
        <v>0</v>
      </c>
    </row>
    <row r="48" spans="2:20" ht="30" customHeight="1" x14ac:dyDescent="0.3">
      <c r="B48" s="113">
        <v>44</v>
      </c>
      <c r="C48" s="162"/>
      <c r="D48" s="167"/>
      <c r="E48" s="111"/>
      <c r="F48" s="111"/>
      <c r="G48" s="111"/>
      <c r="H48" s="111"/>
      <c r="I48" s="126"/>
      <c r="J48" s="111"/>
      <c r="K48" s="118"/>
      <c r="L48" s="169"/>
      <c r="T48" s="3">
        <f t="shared" ca="1" si="0"/>
        <v>0</v>
      </c>
    </row>
    <row r="49" spans="2:20" ht="30" customHeight="1" x14ac:dyDescent="0.3">
      <c r="B49" s="113">
        <v>45</v>
      </c>
      <c r="C49" s="162"/>
      <c r="D49" s="167"/>
      <c r="E49" s="111"/>
      <c r="F49" s="111"/>
      <c r="G49" s="111"/>
      <c r="H49" s="111"/>
      <c r="I49" s="126"/>
      <c r="J49" s="111"/>
      <c r="K49" s="118"/>
      <c r="L49" s="169"/>
      <c r="T49" s="3">
        <f t="shared" ca="1" si="0"/>
        <v>0</v>
      </c>
    </row>
    <row r="50" spans="2:20" ht="30" customHeight="1" x14ac:dyDescent="0.3">
      <c r="B50" s="113">
        <v>46</v>
      </c>
      <c r="C50" s="162"/>
      <c r="D50" s="167"/>
      <c r="E50" s="111"/>
      <c r="F50" s="111"/>
      <c r="G50" s="111"/>
      <c r="H50" s="111"/>
      <c r="I50" s="126"/>
      <c r="J50" s="111"/>
      <c r="K50" s="118"/>
      <c r="L50" s="169"/>
      <c r="T50" s="3">
        <f t="shared" ca="1" si="0"/>
        <v>0</v>
      </c>
    </row>
    <row r="51" spans="2:20" ht="30" customHeight="1" x14ac:dyDescent="0.3">
      <c r="B51" s="113">
        <v>47</v>
      </c>
      <c r="C51" s="162"/>
      <c r="D51" s="167"/>
      <c r="E51" s="111"/>
      <c r="F51" s="111"/>
      <c r="G51" s="111"/>
      <c r="H51" s="111"/>
      <c r="I51" s="126"/>
      <c r="J51" s="111"/>
      <c r="K51" s="118"/>
      <c r="L51" s="169"/>
      <c r="T51" s="3">
        <f t="shared" ca="1" si="0"/>
        <v>0</v>
      </c>
    </row>
    <row r="52" spans="2:20" ht="30" customHeight="1" x14ac:dyDescent="0.3">
      <c r="B52" s="113">
        <v>48</v>
      </c>
      <c r="C52" s="162"/>
      <c r="D52" s="167"/>
      <c r="E52" s="111"/>
      <c r="F52" s="111"/>
      <c r="G52" s="111"/>
      <c r="H52" s="111"/>
      <c r="I52" s="126"/>
      <c r="J52" s="111"/>
      <c r="K52" s="118"/>
      <c r="L52" s="169"/>
      <c r="T52" s="3">
        <f t="shared" ca="1" si="0"/>
        <v>0</v>
      </c>
    </row>
    <row r="53" spans="2:20" ht="30" customHeight="1" x14ac:dyDescent="0.3">
      <c r="B53" s="113">
        <v>49</v>
      </c>
      <c r="C53" s="162"/>
      <c r="D53" s="167"/>
      <c r="E53" s="111"/>
      <c r="F53" s="111"/>
      <c r="G53" s="111"/>
      <c r="H53" s="111"/>
      <c r="I53" s="126"/>
      <c r="J53" s="111"/>
      <c r="K53" s="118"/>
      <c r="L53" s="169"/>
      <c r="T53" s="3">
        <f t="shared" ca="1" si="0"/>
        <v>0</v>
      </c>
    </row>
    <row r="54" spans="2:20" ht="30" customHeight="1" x14ac:dyDescent="0.3">
      <c r="B54" s="113">
        <v>50</v>
      </c>
      <c r="C54" s="162"/>
      <c r="D54" s="167"/>
      <c r="E54" s="111"/>
      <c r="F54" s="111"/>
      <c r="G54" s="111"/>
      <c r="H54" s="111"/>
      <c r="I54" s="126"/>
      <c r="J54" s="111"/>
      <c r="K54" s="118"/>
      <c r="L54" s="169"/>
      <c r="T54" s="3">
        <f t="shared" ca="1" si="0"/>
        <v>0</v>
      </c>
    </row>
    <row r="55" spans="2:20" ht="30" customHeight="1" x14ac:dyDescent="0.3">
      <c r="B55" s="113">
        <v>51</v>
      </c>
      <c r="C55" s="162"/>
      <c r="D55" s="167"/>
      <c r="E55" s="111"/>
      <c r="F55" s="111"/>
      <c r="G55" s="111"/>
      <c r="H55" s="111"/>
      <c r="I55" s="126"/>
      <c r="J55" s="111"/>
      <c r="K55" s="118"/>
      <c r="L55" s="169"/>
      <c r="T55" s="3">
        <f t="shared" ca="1" si="0"/>
        <v>0</v>
      </c>
    </row>
    <row r="56" spans="2:20" ht="30" customHeight="1" x14ac:dyDescent="0.3">
      <c r="B56" s="113">
        <v>52</v>
      </c>
      <c r="C56" s="162"/>
      <c r="D56" s="167"/>
      <c r="E56" s="111"/>
      <c r="F56" s="111"/>
      <c r="G56" s="111"/>
      <c r="H56" s="111"/>
      <c r="I56" s="126"/>
      <c r="J56" s="111"/>
      <c r="K56" s="118"/>
      <c r="L56" s="169"/>
      <c r="T56" s="3">
        <f t="shared" ca="1" si="0"/>
        <v>0</v>
      </c>
    </row>
    <row r="57" spans="2:20" ht="30" customHeight="1" x14ac:dyDescent="0.3">
      <c r="B57" s="113">
        <v>53</v>
      </c>
      <c r="C57" s="162"/>
      <c r="D57" s="167"/>
      <c r="E57" s="111"/>
      <c r="F57" s="111"/>
      <c r="G57" s="111"/>
      <c r="H57" s="111"/>
      <c r="I57" s="126"/>
      <c r="J57" s="111"/>
      <c r="K57" s="118"/>
      <c r="L57" s="169"/>
      <c r="T57" s="3">
        <f t="shared" ca="1" si="0"/>
        <v>0</v>
      </c>
    </row>
    <row r="58" spans="2:20" ht="30" customHeight="1" x14ac:dyDescent="0.3">
      <c r="B58" s="113">
        <v>54</v>
      </c>
      <c r="C58" s="162"/>
      <c r="D58" s="167"/>
      <c r="E58" s="111"/>
      <c r="F58" s="111"/>
      <c r="G58" s="111"/>
      <c r="H58" s="111"/>
      <c r="I58" s="126"/>
      <c r="J58" s="111"/>
      <c r="K58" s="118"/>
      <c r="L58" s="169"/>
      <c r="T58" s="3">
        <f t="shared" ca="1" si="0"/>
        <v>0</v>
      </c>
    </row>
    <row r="59" spans="2:20" ht="30" customHeight="1" x14ac:dyDescent="0.3">
      <c r="B59" s="113">
        <v>55</v>
      </c>
      <c r="C59" s="162"/>
      <c r="D59" s="167"/>
      <c r="E59" s="111"/>
      <c r="F59" s="111"/>
      <c r="G59" s="111"/>
      <c r="H59" s="111"/>
      <c r="I59" s="126"/>
      <c r="J59" s="111"/>
      <c r="K59" s="118"/>
      <c r="L59" s="169"/>
      <c r="T59" s="3">
        <f t="shared" ca="1" si="0"/>
        <v>0</v>
      </c>
    </row>
    <row r="60" spans="2:20" ht="30" customHeight="1" x14ac:dyDescent="0.3">
      <c r="B60" s="113">
        <v>56</v>
      </c>
      <c r="C60" s="162"/>
      <c r="D60" s="167"/>
      <c r="E60" s="111"/>
      <c r="F60" s="111"/>
      <c r="G60" s="111"/>
      <c r="H60" s="111"/>
      <c r="I60" s="126"/>
      <c r="J60" s="111"/>
      <c r="K60" s="118"/>
      <c r="L60" s="169"/>
      <c r="T60" s="3">
        <f t="shared" ca="1" si="0"/>
        <v>0</v>
      </c>
    </row>
    <row r="61" spans="2:20" ht="30" customHeight="1" x14ac:dyDescent="0.3">
      <c r="B61" s="113">
        <v>57</v>
      </c>
      <c r="C61" s="162"/>
      <c r="D61" s="167"/>
      <c r="E61" s="111"/>
      <c r="F61" s="111"/>
      <c r="G61" s="111"/>
      <c r="H61" s="111"/>
      <c r="I61" s="126"/>
      <c r="J61" s="111"/>
      <c r="K61" s="118"/>
      <c r="L61" s="169"/>
      <c r="T61" s="3">
        <f t="shared" ca="1" si="0"/>
        <v>0</v>
      </c>
    </row>
    <row r="62" spans="2:20" ht="30" customHeight="1" x14ac:dyDescent="0.3">
      <c r="B62" s="113">
        <v>58</v>
      </c>
      <c r="C62" s="162"/>
      <c r="D62" s="167"/>
      <c r="E62" s="111"/>
      <c r="F62" s="111"/>
      <c r="G62" s="111"/>
      <c r="H62" s="111"/>
      <c r="I62" s="126"/>
      <c r="J62" s="111"/>
      <c r="K62" s="118"/>
      <c r="L62" s="169"/>
      <c r="T62" s="3">
        <f t="shared" ca="1" si="0"/>
        <v>0</v>
      </c>
    </row>
    <row r="63" spans="2:20" ht="30" customHeight="1" x14ac:dyDescent="0.3">
      <c r="B63" s="113">
        <v>59</v>
      </c>
      <c r="C63" s="162"/>
      <c r="D63" s="167"/>
      <c r="E63" s="111"/>
      <c r="F63" s="111"/>
      <c r="G63" s="111"/>
      <c r="H63" s="111"/>
      <c r="I63" s="126"/>
      <c r="J63" s="111"/>
      <c r="K63" s="118"/>
      <c r="L63" s="169"/>
      <c r="T63" s="3">
        <f t="shared" ca="1" si="0"/>
        <v>0</v>
      </c>
    </row>
    <row r="64" spans="2:20" ht="30" customHeight="1" x14ac:dyDescent="0.3">
      <c r="B64" s="113">
        <v>60</v>
      </c>
      <c r="C64" s="162"/>
      <c r="D64" s="167"/>
      <c r="E64" s="111"/>
      <c r="F64" s="111"/>
      <c r="G64" s="111"/>
      <c r="H64" s="111"/>
      <c r="I64" s="126"/>
      <c r="J64" s="111"/>
      <c r="K64" s="118"/>
      <c r="L64" s="169"/>
      <c r="T64" s="3">
        <f t="shared" ca="1" si="0"/>
        <v>0</v>
      </c>
    </row>
    <row r="65" spans="2:20" ht="30" customHeight="1" x14ac:dyDescent="0.3">
      <c r="B65" s="113">
        <v>61</v>
      </c>
      <c r="C65" s="162"/>
      <c r="D65" s="167"/>
      <c r="E65" s="111"/>
      <c r="F65" s="111"/>
      <c r="G65" s="111"/>
      <c r="H65" s="111"/>
      <c r="I65" s="126"/>
      <c r="J65" s="111"/>
      <c r="K65" s="118"/>
      <c r="L65" s="169"/>
      <c r="T65" s="3">
        <f t="shared" ca="1" si="0"/>
        <v>0</v>
      </c>
    </row>
    <row r="66" spans="2:20" ht="30" customHeight="1" x14ac:dyDescent="0.3">
      <c r="B66" s="113">
        <v>62</v>
      </c>
      <c r="C66" s="162"/>
      <c r="D66" s="167"/>
      <c r="E66" s="111"/>
      <c r="F66" s="111"/>
      <c r="G66" s="111"/>
      <c r="H66" s="111"/>
      <c r="I66" s="126"/>
      <c r="J66" s="111"/>
      <c r="K66" s="118"/>
      <c r="L66" s="169"/>
      <c r="T66" s="3">
        <f t="shared" ca="1" si="0"/>
        <v>0</v>
      </c>
    </row>
    <row r="67" spans="2:20" ht="30" customHeight="1" x14ac:dyDescent="0.3">
      <c r="B67" s="113">
        <v>63</v>
      </c>
      <c r="C67" s="162"/>
      <c r="D67" s="167"/>
      <c r="E67" s="111"/>
      <c r="F67" s="111"/>
      <c r="G67" s="111"/>
      <c r="H67" s="111"/>
      <c r="I67" s="126"/>
      <c r="J67" s="111"/>
      <c r="K67" s="118"/>
      <c r="L67" s="169"/>
      <c r="T67" s="3">
        <f t="shared" ca="1" si="0"/>
        <v>0</v>
      </c>
    </row>
    <row r="68" spans="2:20" ht="30" customHeight="1" x14ac:dyDescent="0.3">
      <c r="B68" s="113">
        <v>64</v>
      </c>
      <c r="C68" s="162"/>
      <c r="D68" s="167"/>
      <c r="E68" s="111"/>
      <c r="F68" s="111"/>
      <c r="G68" s="111"/>
      <c r="H68" s="111"/>
      <c r="I68" s="126"/>
      <c r="J68" s="111"/>
      <c r="K68" s="118"/>
      <c r="L68" s="169"/>
      <c r="T68" s="3">
        <f t="shared" ca="1" si="0"/>
        <v>0</v>
      </c>
    </row>
    <row r="69" spans="2:20" ht="30" customHeight="1" x14ac:dyDescent="0.3">
      <c r="B69" s="113">
        <v>65</v>
      </c>
      <c r="C69" s="162"/>
      <c r="D69" s="167"/>
      <c r="E69" s="111"/>
      <c r="F69" s="111"/>
      <c r="G69" s="111"/>
      <c r="H69" s="111"/>
      <c r="I69" s="126"/>
      <c r="J69" s="111"/>
      <c r="K69" s="118"/>
      <c r="L69" s="169"/>
      <c r="T69" s="3">
        <f t="shared" ref="T69:T132" ca="1" si="1">IF(C69&lt;TODAY(),IF(J69="Não",1,0),0)</f>
        <v>0</v>
      </c>
    </row>
    <row r="70" spans="2:20" ht="30" customHeight="1" x14ac:dyDescent="0.3">
      <c r="B70" s="113">
        <v>66</v>
      </c>
      <c r="C70" s="162"/>
      <c r="D70" s="167"/>
      <c r="E70" s="111"/>
      <c r="F70" s="111"/>
      <c r="G70" s="111"/>
      <c r="H70" s="111"/>
      <c r="I70" s="126"/>
      <c r="J70" s="111"/>
      <c r="K70" s="118"/>
      <c r="L70" s="169"/>
      <c r="T70" s="3">
        <f t="shared" ca="1" si="1"/>
        <v>0</v>
      </c>
    </row>
    <row r="71" spans="2:20" ht="30" customHeight="1" x14ac:dyDescent="0.3">
      <c r="B71" s="113">
        <v>67</v>
      </c>
      <c r="C71" s="162"/>
      <c r="D71" s="167"/>
      <c r="E71" s="111"/>
      <c r="F71" s="111"/>
      <c r="G71" s="111"/>
      <c r="H71" s="111"/>
      <c r="I71" s="126"/>
      <c r="J71" s="111"/>
      <c r="K71" s="118"/>
      <c r="L71" s="169"/>
      <c r="T71" s="3">
        <f t="shared" ca="1" si="1"/>
        <v>0</v>
      </c>
    </row>
    <row r="72" spans="2:20" ht="30" customHeight="1" x14ac:dyDescent="0.3">
      <c r="B72" s="113">
        <v>68</v>
      </c>
      <c r="C72" s="162"/>
      <c r="D72" s="167"/>
      <c r="E72" s="111"/>
      <c r="F72" s="111"/>
      <c r="G72" s="111"/>
      <c r="H72" s="111"/>
      <c r="I72" s="126"/>
      <c r="J72" s="111"/>
      <c r="K72" s="118"/>
      <c r="L72" s="169"/>
      <c r="T72" s="3">
        <f t="shared" ca="1" si="1"/>
        <v>0</v>
      </c>
    </row>
    <row r="73" spans="2:20" ht="30" customHeight="1" x14ac:dyDescent="0.3">
      <c r="B73" s="113">
        <v>69</v>
      </c>
      <c r="C73" s="162"/>
      <c r="D73" s="167"/>
      <c r="E73" s="111"/>
      <c r="F73" s="111"/>
      <c r="G73" s="111"/>
      <c r="H73" s="111"/>
      <c r="I73" s="126"/>
      <c r="J73" s="111"/>
      <c r="K73" s="118"/>
      <c r="L73" s="169"/>
      <c r="T73" s="3">
        <f t="shared" ca="1" si="1"/>
        <v>0</v>
      </c>
    </row>
    <row r="74" spans="2:20" ht="30" customHeight="1" x14ac:dyDescent="0.3">
      <c r="B74" s="113">
        <v>70</v>
      </c>
      <c r="C74" s="162"/>
      <c r="D74" s="167"/>
      <c r="E74" s="111"/>
      <c r="F74" s="111"/>
      <c r="G74" s="111"/>
      <c r="H74" s="111"/>
      <c r="I74" s="126"/>
      <c r="J74" s="111"/>
      <c r="K74" s="118"/>
      <c r="L74" s="169"/>
      <c r="T74" s="3">
        <f t="shared" ca="1" si="1"/>
        <v>0</v>
      </c>
    </row>
    <row r="75" spans="2:20" ht="30" customHeight="1" x14ac:dyDescent="0.3">
      <c r="B75" s="113">
        <v>71</v>
      </c>
      <c r="C75" s="162"/>
      <c r="D75" s="167"/>
      <c r="E75" s="111"/>
      <c r="F75" s="111"/>
      <c r="G75" s="111"/>
      <c r="H75" s="111"/>
      <c r="I75" s="126"/>
      <c r="J75" s="111"/>
      <c r="K75" s="118"/>
      <c r="L75" s="169"/>
      <c r="T75" s="3">
        <f t="shared" ca="1" si="1"/>
        <v>0</v>
      </c>
    </row>
    <row r="76" spans="2:20" ht="30" customHeight="1" x14ac:dyDescent="0.3">
      <c r="B76" s="113">
        <v>72</v>
      </c>
      <c r="C76" s="162"/>
      <c r="D76" s="167"/>
      <c r="E76" s="111"/>
      <c r="F76" s="111"/>
      <c r="G76" s="111"/>
      <c r="H76" s="111"/>
      <c r="I76" s="126"/>
      <c r="J76" s="111"/>
      <c r="K76" s="118"/>
      <c r="L76" s="169"/>
      <c r="T76" s="3">
        <f t="shared" ca="1" si="1"/>
        <v>0</v>
      </c>
    </row>
    <row r="77" spans="2:20" ht="30" customHeight="1" x14ac:dyDescent="0.3">
      <c r="B77" s="113">
        <v>73</v>
      </c>
      <c r="C77" s="162"/>
      <c r="D77" s="167"/>
      <c r="E77" s="111"/>
      <c r="F77" s="111"/>
      <c r="G77" s="111"/>
      <c r="H77" s="111"/>
      <c r="I77" s="126"/>
      <c r="J77" s="111"/>
      <c r="K77" s="118"/>
      <c r="L77" s="169"/>
      <c r="T77" s="3">
        <f t="shared" ca="1" si="1"/>
        <v>0</v>
      </c>
    </row>
    <row r="78" spans="2:20" ht="30" customHeight="1" x14ac:dyDescent="0.3">
      <c r="B78" s="113">
        <v>74</v>
      </c>
      <c r="C78" s="162"/>
      <c r="D78" s="167"/>
      <c r="E78" s="111"/>
      <c r="F78" s="111"/>
      <c r="G78" s="111"/>
      <c r="H78" s="111"/>
      <c r="I78" s="126"/>
      <c r="J78" s="111"/>
      <c r="K78" s="118"/>
      <c r="L78" s="169"/>
      <c r="T78" s="3">
        <f t="shared" ca="1" si="1"/>
        <v>0</v>
      </c>
    </row>
    <row r="79" spans="2:20" ht="30" customHeight="1" x14ac:dyDescent="0.3">
      <c r="B79" s="113">
        <v>75</v>
      </c>
      <c r="C79" s="162"/>
      <c r="D79" s="167"/>
      <c r="E79" s="111"/>
      <c r="F79" s="111"/>
      <c r="G79" s="111"/>
      <c r="H79" s="111"/>
      <c r="I79" s="126"/>
      <c r="J79" s="111"/>
      <c r="K79" s="118"/>
      <c r="L79" s="169"/>
      <c r="T79" s="3">
        <f t="shared" ca="1" si="1"/>
        <v>0</v>
      </c>
    </row>
    <row r="80" spans="2:20" ht="30" customHeight="1" x14ac:dyDescent="0.3">
      <c r="B80" s="113">
        <v>76</v>
      </c>
      <c r="C80" s="162"/>
      <c r="D80" s="167"/>
      <c r="E80" s="111"/>
      <c r="F80" s="111"/>
      <c r="G80" s="111"/>
      <c r="H80" s="111"/>
      <c r="I80" s="126"/>
      <c r="J80" s="111"/>
      <c r="K80" s="118"/>
      <c r="L80" s="169"/>
      <c r="T80" s="3">
        <f t="shared" ca="1" si="1"/>
        <v>0</v>
      </c>
    </row>
    <row r="81" spans="2:20" ht="30" customHeight="1" x14ac:dyDescent="0.3">
      <c r="B81" s="113">
        <v>77</v>
      </c>
      <c r="C81" s="162"/>
      <c r="D81" s="167"/>
      <c r="E81" s="111"/>
      <c r="F81" s="111"/>
      <c r="G81" s="111"/>
      <c r="H81" s="111"/>
      <c r="I81" s="126"/>
      <c r="J81" s="111"/>
      <c r="K81" s="118"/>
      <c r="L81" s="169"/>
      <c r="T81" s="3">
        <f t="shared" ca="1" si="1"/>
        <v>0</v>
      </c>
    </row>
    <row r="82" spans="2:20" ht="30" customHeight="1" x14ac:dyDescent="0.3">
      <c r="B82" s="113">
        <v>78</v>
      </c>
      <c r="C82" s="162"/>
      <c r="D82" s="167"/>
      <c r="E82" s="111"/>
      <c r="F82" s="111"/>
      <c r="G82" s="111"/>
      <c r="H82" s="111"/>
      <c r="I82" s="126"/>
      <c r="J82" s="111"/>
      <c r="K82" s="118"/>
      <c r="L82" s="169"/>
      <c r="T82" s="3">
        <f t="shared" ca="1" si="1"/>
        <v>0</v>
      </c>
    </row>
    <row r="83" spans="2:20" ht="30" customHeight="1" x14ac:dyDescent="0.3">
      <c r="B83" s="113">
        <v>79</v>
      </c>
      <c r="C83" s="162"/>
      <c r="D83" s="167"/>
      <c r="E83" s="111"/>
      <c r="F83" s="111"/>
      <c r="G83" s="111"/>
      <c r="H83" s="111"/>
      <c r="I83" s="126"/>
      <c r="J83" s="111"/>
      <c r="K83" s="118"/>
      <c r="L83" s="169"/>
      <c r="T83" s="3">
        <f t="shared" ca="1" si="1"/>
        <v>0</v>
      </c>
    </row>
    <row r="84" spans="2:20" ht="30" customHeight="1" x14ac:dyDescent="0.3">
      <c r="B84" s="113">
        <v>80</v>
      </c>
      <c r="C84" s="162"/>
      <c r="D84" s="167"/>
      <c r="E84" s="111"/>
      <c r="F84" s="111"/>
      <c r="G84" s="111"/>
      <c r="H84" s="111"/>
      <c r="I84" s="126"/>
      <c r="J84" s="111"/>
      <c r="K84" s="118"/>
      <c r="L84" s="169"/>
      <c r="T84" s="3">
        <f t="shared" ca="1" si="1"/>
        <v>0</v>
      </c>
    </row>
    <row r="85" spans="2:20" ht="30" customHeight="1" x14ac:dyDescent="0.3">
      <c r="B85" s="113">
        <v>81</v>
      </c>
      <c r="C85" s="162"/>
      <c r="D85" s="167"/>
      <c r="E85" s="111"/>
      <c r="F85" s="111"/>
      <c r="G85" s="111"/>
      <c r="H85" s="111"/>
      <c r="I85" s="126"/>
      <c r="J85" s="111"/>
      <c r="K85" s="118"/>
      <c r="L85" s="169"/>
      <c r="T85" s="3">
        <f t="shared" ca="1" si="1"/>
        <v>0</v>
      </c>
    </row>
    <row r="86" spans="2:20" ht="30" customHeight="1" x14ac:dyDescent="0.3">
      <c r="B86" s="113">
        <v>82</v>
      </c>
      <c r="C86" s="162"/>
      <c r="D86" s="167"/>
      <c r="E86" s="111"/>
      <c r="F86" s="111"/>
      <c r="G86" s="111"/>
      <c r="H86" s="111"/>
      <c r="I86" s="126"/>
      <c r="J86" s="111"/>
      <c r="K86" s="118"/>
      <c r="L86" s="169"/>
      <c r="T86" s="3">
        <f t="shared" ca="1" si="1"/>
        <v>0</v>
      </c>
    </row>
    <row r="87" spans="2:20" ht="30" customHeight="1" x14ac:dyDescent="0.3">
      <c r="B87" s="113">
        <v>83</v>
      </c>
      <c r="C87" s="162"/>
      <c r="D87" s="167"/>
      <c r="E87" s="111"/>
      <c r="F87" s="111"/>
      <c r="G87" s="111"/>
      <c r="H87" s="111"/>
      <c r="I87" s="126"/>
      <c r="J87" s="111"/>
      <c r="K87" s="118"/>
      <c r="L87" s="169"/>
      <c r="T87" s="3">
        <f t="shared" ca="1" si="1"/>
        <v>0</v>
      </c>
    </row>
    <row r="88" spans="2:20" ht="30" customHeight="1" x14ac:dyDescent="0.3">
      <c r="B88" s="113">
        <v>84</v>
      </c>
      <c r="C88" s="162"/>
      <c r="D88" s="167"/>
      <c r="E88" s="111"/>
      <c r="F88" s="111"/>
      <c r="G88" s="111"/>
      <c r="H88" s="111"/>
      <c r="I88" s="126"/>
      <c r="J88" s="111"/>
      <c r="K88" s="118"/>
      <c r="L88" s="169"/>
      <c r="T88" s="3">
        <f t="shared" ca="1" si="1"/>
        <v>0</v>
      </c>
    </row>
    <row r="89" spans="2:20" ht="30" customHeight="1" x14ac:dyDescent="0.3">
      <c r="B89" s="113">
        <v>85</v>
      </c>
      <c r="C89" s="162"/>
      <c r="D89" s="167"/>
      <c r="E89" s="111"/>
      <c r="F89" s="111"/>
      <c r="G89" s="111"/>
      <c r="H89" s="111"/>
      <c r="I89" s="126"/>
      <c r="J89" s="111"/>
      <c r="K89" s="118"/>
      <c r="L89" s="169"/>
      <c r="T89" s="3">
        <f t="shared" ca="1" si="1"/>
        <v>0</v>
      </c>
    </row>
    <row r="90" spans="2:20" ht="30" customHeight="1" x14ac:dyDescent="0.3">
      <c r="B90" s="113">
        <v>86</v>
      </c>
      <c r="C90" s="162"/>
      <c r="D90" s="167"/>
      <c r="E90" s="111"/>
      <c r="F90" s="111"/>
      <c r="G90" s="111"/>
      <c r="H90" s="111"/>
      <c r="I90" s="126"/>
      <c r="J90" s="111"/>
      <c r="K90" s="118"/>
      <c r="L90" s="169"/>
      <c r="T90" s="3">
        <f t="shared" ca="1" si="1"/>
        <v>0</v>
      </c>
    </row>
    <row r="91" spans="2:20" ht="30" customHeight="1" x14ac:dyDescent="0.3">
      <c r="B91" s="113">
        <v>87</v>
      </c>
      <c r="C91" s="162"/>
      <c r="D91" s="167"/>
      <c r="E91" s="111"/>
      <c r="F91" s="111"/>
      <c r="G91" s="111"/>
      <c r="H91" s="111"/>
      <c r="I91" s="126"/>
      <c r="J91" s="111"/>
      <c r="K91" s="118"/>
      <c r="L91" s="169"/>
      <c r="T91" s="3">
        <f t="shared" ca="1" si="1"/>
        <v>0</v>
      </c>
    </row>
    <row r="92" spans="2:20" ht="30" customHeight="1" x14ac:dyDescent="0.3">
      <c r="B92" s="113">
        <v>88</v>
      </c>
      <c r="C92" s="162"/>
      <c r="D92" s="167"/>
      <c r="E92" s="111"/>
      <c r="F92" s="111"/>
      <c r="G92" s="111"/>
      <c r="H92" s="111"/>
      <c r="I92" s="126"/>
      <c r="J92" s="111"/>
      <c r="K92" s="118"/>
      <c r="L92" s="169"/>
      <c r="T92" s="3">
        <f t="shared" ca="1" si="1"/>
        <v>0</v>
      </c>
    </row>
    <row r="93" spans="2:20" ht="30" customHeight="1" x14ac:dyDescent="0.3">
      <c r="B93" s="113">
        <v>89</v>
      </c>
      <c r="C93" s="162"/>
      <c r="D93" s="167"/>
      <c r="E93" s="111"/>
      <c r="F93" s="111"/>
      <c r="G93" s="111"/>
      <c r="H93" s="111"/>
      <c r="I93" s="126"/>
      <c r="J93" s="111"/>
      <c r="K93" s="118"/>
      <c r="L93" s="169"/>
      <c r="T93" s="3">
        <f t="shared" ca="1" si="1"/>
        <v>0</v>
      </c>
    </row>
    <row r="94" spans="2:20" ht="30" customHeight="1" x14ac:dyDescent="0.3">
      <c r="B94" s="113">
        <v>90</v>
      </c>
      <c r="C94" s="162"/>
      <c r="D94" s="167"/>
      <c r="E94" s="111"/>
      <c r="F94" s="111"/>
      <c r="G94" s="111"/>
      <c r="H94" s="111"/>
      <c r="I94" s="126"/>
      <c r="J94" s="111"/>
      <c r="K94" s="118"/>
      <c r="L94" s="169"/>
      <c r="T94" s="3">
        <f t="shared" ca="1" si="1"/>
        <v>0</v>
      </c>
    </row>
    <row r="95" spans="2:20" ht="30" customHeight="1" x14ac:dyDescent="0.3">
      <c r="B95" s="113">
        <v>91</v>
      </c>
      <c r="C95" s="162"/>
      <c r="D95" s="167"/>
      <c r="E95" s="111"/>
      <c r="F95" s="111"/>
      <c r="G95" s="111"/>
      <c r="H95" s="111"/>
      <c r="I95" s="126"/>
      <c r="J95" s="111"/>
      <c r="K95" s="118"/>
      <c r="L95" s="169"/>
      <c r="T95" s="3">
        <f t="shared" ca="1" si="1"/>
        <v>0</v>
      </c>
    </row>
    <row r="96" spans="2:20" ht="30" customHeight="1" x14ac:dyDescent="0.3">
      <c r="B96" s="113">
        <v>92</v>
      </c>
      <c r="C96" s="162"/>
      <c r="D96" s="167"/>
      <c r="E96" s="111"/>
      <c r="F96" s="111"/>
      <c r="G96" s="111"/>
      <c r="H96" s="111"/>
      <c r="I96" s="126"/>
      <c r="J96" s="111"/>
      <c r="K96" s="118"/>
      <c r="L96" s="169"/>
      <c r="T96" s="3">
        <f t="shared" ca="1" si="1"/>
        <v>0</v>
      </c>
    </row>
    <row r="97" spans="2:20" ht="30" customHeight="1" x14ac:dyDescent="0.3">
      <c r="B97" s="113">
        <v>93</v>
      </c>
      <c r="C97" s="162"/>
      <c r="D97" s="167"/>
      <c r="E97" s="111"/>
      <c r="F97" s="111"/>
      <c r="G97" s="111"/>
      <c r="H97" s="111"/>
      <c r="I97" s="126"/>
      <c r="J97" s="111"/>
      <c r="K97" s="118"/>
      <c r="L97" s="169"/>
      <c r="T97" s="3">
        <f t="shared" ca="1" si="1"/>
        <v>0</v>
      </c>
    </row>
    <row r="98" spans="2:20" ht="30" customHeight="1" x14ac:dyDescent="0.3">
      <c r="B98" s="113">
        <v>94</v>
      </c>
      <c r="C98" s="162"/>
      <c r="D98" s="167"/>
      <c r="E98" s="111"/>
      <c r="F98" s="111"/>
      <c r="G98" s="111"/>
      <c r="H98" s="111"/>
      <c r="I98" s="126"/>
      <c r="J98" s="111"/>
      <c r="K98" s="118"/>
      <c r="L98" s="169"/>
      <c r="T98" s="3">
        <f t="shared" ca="1" si="1"/>
        <v>0</v>
      </c>
    </row>
    <row r="99" spans="2:20" ht="30" customHeight="1" x14ac:dyDescent="0.3">
      <c r="B99" s="113">
        <v>95</v>
      </c>
      <c r="C99" s="162"/>
      <c r="D99" s="167"/>
      <c r="E99" s="111"/>
      <c r="F99" s="111"/>
      <c r="G99" s="111"/>
      <c r="H99" s="111"/>
      <c r="I99" s="126"/>
      <c r="J99" s="111"/>
      <c r="K99" s="118"/>
      <c r="L99" s="169"/>
      <c r="T99" s="3">
        <f t="shared" ca="1" si="1"/>
        <v>0</v>
      </c>
    </row>
    <row r="100" spans="2:20" ht="30" customHeight="1" x14ac:dyDescent="0.3">
      <c r="B100" s="113">
        <v>96</v>
      </c>
      <c r="C100" s="162"/>
      <c r="D100" s="167"/>
      <c r="E100" s="111"/>
      <c r="F100" s="111"/>
      <c r="G100" s="111"/>
      <c r="H100" s="111"/>
      <c r="I100" s="126"/>
      <c r="J100" s="111"/>
      <c r="K100" s="118"/>
      <c r="L100" s="169"/>
      <c r="T100" s="3">
        <f t="shared" ca="1" si="1"/>
        <v>0</v>
      </c>
    </row>
    <row r="101" spans="2:20" ht="30" customHeight="1" x14ac:dyDescent="0.3">
      <c r="B101" s="113">
        <v>97</v>
      </c>
      <c r="C101" s="162"/>
      <c r="D101" s="167"/>
      <c r="E101" s="111"/>
      <c r="F101" s="111"/>
      <c r="G101" s="111"/>
      <c r="H101" s="111"/>
      <c r="I101" s="126"/>
      <c r="J101" s="111"/>
      <c r="K101" s="118"/>
      <c r="L101" s="169"/>
      <c r="T101" s="3">
        <f t="shared" ca="1" si="1"/>
        <v>0</v>
      </c>
    </row>
    <row r="102" spans="2:20" ht="30" customHeight="1" x14ac:dyDescent="0.3">
      <c r="B102" s="113">
        <v>98</v>
      </c>
      <c r="C102" s="162"/>
      <c r="D102" s="167"/>
      <c r="E102" s="111"/>
      <c r="F102" s="111"/>
      <c r="G102" s="111"/>
      <c r="H102" s="111"/>
      <c r="I102" s="126"/>
      <c r="J102" s="111"/>
      <c r="K102" s="118"/>
      <c r="L102" s="169"/>
      <c r="T102" s="3">
        <f t="shared" ca="1" si="1"/>
        <v>0</v>
      </c>
    </row>
    <row r="103" spans="2:20" ht="30" customHeight="1" x14ac:dyDescent="0.3">
      <c r="B103" s="113">
        <v>99</v>
      </c>
      <c r="C103" s="162"/>
      <c r="D103" s="167"/>
      <c r="E103" s="111"/>
      <c r="F103" s="111"/>
      <c r="G103" s="111"/>
      <c r="H103" s="111"/>
      <c r="I103" s="126"/>
      <c r="J103" s="111"/>
      <c r="K103" s="118"/>
      <c r="L103" s="169"/>
      <c r="T103" s="3">
        <f t="shared" ca="1" si="1"/>
        <v>0</v>
      </c>
    </row>
    <row r="104" spans="2:20" ht="30" customHeight="1" x14ac:dyDescent="0.3">
      <c r="B104" s="113">
        <v>100</v>
      </c>
      <c r="C104" s="162"/>
      <c r="D104" s="167"/>
      <c r="E104" s="111"/>
      <c r="F104" s="111"/>
      <c r="G104" s="111"/>
      <c r="H104" s="111"/>
      <c r="I104" s="126"/>
      <c r="J104" s="111"/>
      <c r="K104" s="118"/>
      <c r="L104" s="169"/>
      <c r="T104" s="3">
        <f t="shared" ca="1" si="1"/>
        <v>0</v>
      </c>
    </row>
    <row r="105" spans="2:20" ht="30" customHeight="1" x14ac:dyDescent="0.3">
      <c r="B105" s="113">
        <v>101</v>
      </c>
      <c r="C105" s="162"/>
      <c r="D105" s="167"/>
      <c r="E105" s="111"/>
      <c r="F105" s="111"/>
      <c r="G105" s="111"/>
      <c r="H105" s="111"/>
      <c r="I105" s="126"/>
      <c r="J105" s="111"/>
      <c r="K105" s="118"/>
      <c r="L105" s="169"/>
      <c r="T105" s="3">
        <f t="shared" ca="1" si="1"/>
        <v>0</v>
      </c>
    </row>
    <row r="106" spans="2:20" ht="30" customHeight="1" x14ac:dyDescent="0.3">
      <c r="B106" s="113">
        <v>102</v>
      </c>
      <c r="C106" s="162"/>
      <c r="D106" s="167"/>
      <c r="E106" s="111"/>
      <c r="F106" s="111"/>
      <c r="G106" s="111"/>
      <c r="H106" s="111"/>
      <c r="I106" s="126"/>
      <c r="J106" s="111"/>
      <c r="K106" s="118"/>
      <c r="L106" s="169"/>
      <c r="T106" s="3">
        <f t="shared" ca="1" si="1"/>
        <v>0</v>
      </c>
    </row>
    <row r="107" spans="2:20" ht="30" customHeight="1" x14ac:dyDescent="0.3">
      <c r="B107" s="113">
        <v>103</v>
      </c>
      <c r="C107" s="162"/>
      <c r="D107" s="167"/>
      <c r="E107" s="111"/>
      <c r="F107" s="111"/>
      <c r="G107" s="111"/>
      <c r="H107" s="111"/>
      <c r="I107" s="126"/>
      <c r="J107" s="111"/>
      <c r="K107" s="118"/>
      <c r="L107" s="169"/>
      <c r="T107" s="3">
        <f t="shared" ca="1" si="1"/>
        <v>0</v>
      </c>
    </row>
    <row r="108" spans="2:20" ht="30" customHeight="1" x14ac:dyDescent="0.3">
      <c r="B108" s="113">
        <v>104</v>
      </c>
      <c r="C108" s="162"/>
      <c r="D108" s="167"/>
      <c r="E108" s="111"/>
      <c r="F108" s="111"/>
      <c r="G108" s="111"/>
      <c r="H108" s="111"/>
      <c r="I108" s="126"/>
      <c r="J108" s="111"/>
      <c r="K108" s="118"/>
      <c r="L108" s="169"/>
      <c r="T108" s="3">
        <f t="shared" ca="1" si="1"/>
        <v>0</v>
      </c>
    </row>
    <row r="109" spans="2:20" ht="30" customHeight="1" x14ac:dyDescent="0.3">
      <c r="B109" s="113">
        <v>105</v>
      </c>
      <c r="C109" s="162"/>
      <c r="D109" s="167"/>
      <c r="E109" s="111"/>
      <c r="F109" s="111"/>
      <c r="G109" s="111"/>
      <c r="H109" s="111"/>
      <c r="I109" s="126"/>
      <c r="J109" s="111"/>
      <c r="K109" s="118"/>
      <c r="L109" s="169"/>
      <c r="T109" s="3">
        <f t="shared" ca="1" si="1"/>
        <v>0</v>
      </c>
    </row>
    <row r="110" spans="2:20" ht="30" customHeight="1" x14ac:dyDescent="0.3">
      <c r="B110" s="113">
        <v>106</v>
      </c>
      <c r="C110" s="162"/>
      <c r="D110" s="167"/>
      <c r="E110" s="111"/>
      <c r="F110" s="111"/>
      <c r="G110" s="111"/>
      <c r="H110" s="111"/>
      <c r="I110" s="126"/>
      <c r="J110" s="111"/>
      <c r="K110" s="118"/>
      <c r="L110" s="169"/>
      <c r="T110" s="3">
        <f t="shared" ca="1" si="1"/>
        <v>0</v>
      </c>
    </row>
    <row r="111" spans="2:20" ht="30" customHeight="1" x14ac:dyDescent="0.3">
      <c r="B111" s="113">
        <v>107</v>
      </c>
      <c r="C111" s="162"/>
      <c r="D111" s="167"/>
      <c r="E111" s="111"/>
      <c r="F111" s="111"/>
      <c r="G111" s="111"/>
      <c r="H111" s="111"/>
      <c r="I111" s="126"/>
      <c r="J111" s="111"/>
      <c r="K111" s="118"/>
      <c r="L111" s="169"/>
      <c r="T111" s="3">
        <f t="shared" ca="1" si="1"/>
        <v>0</v>
      </c>
    </row>
    <row r="112" spans="2:20" ht="30" customHeight="1" x14ac:dyDescent="0.3">
      <c r="B112" s="113">
        <v>108</v>
      </c>
      <c r="C112" s="162"/>
      <c r="D112" s="167"/>
      <c r="E112" s="111"/>
      <c r="F112" s="111"/>
      <c r="G112" s="111"/>
      <c r="H112" s="111"/>
      <c r="I112" s="126"/>
      <c r="J112" s="111"/>
      <c r="K112" s="118"/>
      <c r="L112" s="169"/>
      <c r="T112" s="3">
        <f t="shared" ca="1" si="1"/>
        <v>0</v>
      </c>
    </row>
    <row r="113" spans="2:20" ht="30" customHeight="1" x14ac:dyDescent="0.3">
      <c r="B113" s="113">
        <v>109</v>
      </c>
      <c r="C113" s="162"/>
      <c r="D113" s="167"/>
      <c r="E113" s="111"/>
      <c r="F113" s="111"/>
      <c r="G113" s="111"/>
      <c r="H113" s="111"/>
      <c r="I113" s="126"/>
      <c r="J113" s="111"/>
      <c r="K113" s="118"/>
      <c r="L113" s="169"/>
      <c r="T113" s="3">
        <f t="shared" ca="1" si="1"/>
        <v>0</v>
      </c>
    </row>
    <row r="114" spans="2:20" ht="30" customHeight="1" x14ac:dyDescent="0.3">
      <c r="B114" s="113">
        <v>110</v>
      </c>
      <c r="C114" s="162"/>
      <c r="D114" s="167"/>
      <c r="E114" s="111"/>
      <c r="F114" s="111"/>
      <c r="G114" s="111"/>
      <c r="H114" s="111"/>
      <c r="I114" s="126"/>
      <c r="J114" s="111"/>
      <c r="K114" s="118"/>
      <c r="L114" s="169"/>
      <c r="T114" s="3">
        <f t="shared" ca="1" si="1"/>
        <v>0</v>
      </c>
    </row>
    <row r="115" spans="2:20" ht="30" customHeight="1" x14ac:dyDescent="0.3">
      <c r="B115" s="113">
        <v>111</v>
      </c>
      <c r="C115" s="162"/>
      <c r="D115" s="167"/>
      <c r="E115" s="111"/>
      <c r="F115" s="111"/>
      <c r="G115" s="111"/>
      <c r="H115" s="111"/>
      <c r="I115" s="126"/>
      <c r="J115" s="111"/>
      <c r="K115" s="118"/>
      <c r="L115" s="169"/>
      <c r="T115" s="3">
        <f t="shared" ca="1" si="1"/>
        <v>0</v>
      </c>
    </row>
    <row r="116" spans="2:20" ht="30" customHeight="1" x14ac:dyDescent="0.3">
      <c r="B116" s="113">
        <v>112</v>
      </c>
      <c r="C116" s="162"/>
      <c r="D116" s="167"/>
      <c r="E116" s="111"/>
      <c r="F116" s="111"/>
      <c r="G116" s="111"/>
      <c r="H116" s="111"/>
      <c r="I116" s="126"/>
      <c r="J116" s="111"/>
      <c r="K116" s="118"/>
      <c r="L116" s="169"/>
      <c r="T116" s="3">
        <f t="shared" ca="1" si="1"/>
        <v>0</v>
      </c>
    </row>
    <row r="117" spans="2:20" ht="30" customHeight="1" x14ac:dyDescent="0.3">
      <c r="B117" s="113">
        <v>113</v>
      </c>
      <c r="C117" s="162"/>
      <c r="D117" s="167"/>
      <c r="E117" s="111"/>
      <c r="F117" s="111"/>
      <c r="G117" s="111"/>
      <c r="H117" s="111"/>
      <c r="I117" s="126"/>
      <c r="J117" s="111"/>
      <c r="K117" s="118"/>
      <c r="L117" s="169"/>
      <c r="T117" s="3">
        <f t="shared" ca="1" si="1"/>
        <v>0</v>
      </c>
    </row>
    <row r="118" spans="2:20" ht="30" customHeight="1" x14ac:dyDescent="0.3">
      <c r="B118" s="113">
        <v>114</v>
      </c>
      <c r="C118" s="162"/>
      <c r="D118" s="167"/>
      <c r="E118" s="111"/>
      <c r="F118" s="111"/>
      <c r="G118" s="111"/>
      <c r="H118" s="111"/>
      <c r="I118" s="126"/>
      <c r="J118" s="111"/>
      <c r="K118" s="118"/>
      <c r="L118" s="169"/>
      <c r="T118" s="3">
        <f t="shared" ca="1" si="1"/>
        <v>0</v>
      </c>
    </row>
    <row r="119" spans="2:20" ht="30" customHeight="1" x14ac:dyDescent="0.3">
      <c r="B119" s="113">
        <v>115</v>
      </c>
      <c r="C119" s="162"/>
      <c r="D119" s="167"/>
      <c r="E119" s="111"/>
      <c r="F119" s="111"/>
      <c r="G119" s="111"/>
      <c r="H119" s="111"/>
      <c r="I119" s="126"/>
      <c r="J119" s="111"/>
      <c r="K119" s="118"/>
      <c r="L119" s="169"/>
      <c r="T119" s="3">
        <f t="shared" ca="1" si="1"/>
        <v>0</v>
      </c>
    </row>
    <row r="120" spans="2:20" ht="30" customHeight="1" x14ac:dyDescent="0.3">
      <c r="B120" s="113">
        <v>116</v>
      </c>
      <c r="C120" s="162"/>
      <c r="D120" s="167"/>
      <c r="E120" s="111"/>
      <c r="F120" s="111"/>
      <c r="G120" s="111"/>
      <c r="H120" s="111"/>
      <c r="I120" s="126"/>
      <c r="J120" s="111"/>
      <c r="K120" s="118"/>
      <c r="L120" s="169"/>
      <c r="T120" s="3">
        <f t="shared" ca="1" si="1"/>
        <v>0</v>
      </c>
    </row>
    <row r="121" spans="2:20" ht="30" customHeight="1" x14ac:dyDescent="0.3">
      <c r="B121" s="113">
        <v>117</v>
      </c>
      <c r="C121" s="162"/>
      <c r="D121" s="167"/>
      <c r="E121" s="111"/>
      <c r="F121" s="111"/>
      <c r="G121" s="111"/>
      <c r="H121" s="111"/>
      <c r="I121" s="126"/>
      <c r="J121" s="111"/>
      <c r="K121" s="118"/>
      <c r="L121" s="169"/>
      <c r="T121" s="3">
        <f t="shared" ca="1" si="1"/>
        <v>0</v>
      </c>
    </row>
    <row r="122" spans="2:20" ht="30" customHeight="1" x14ac:dyDescent="0.3">
      <c r="B122" s="113">
        <v>118</v>
      </c>
      <c r="C122" s="162"/>
      <c r="D122" s="167"/>
      <c r="E122" s="111"/>
      <c r="F122" s="111"/>
      <c r="G122" s="111"/>
      <c r="H122" s="111"/>
      <c r="I122" s="126"/>
      <c r="J122" s="111"/>
      <c r="K122" s="118"/>
      <c r="L122" s="169"/>
      <c r="T122" s="3">
        <f t="shared" ca="1" si="1"/>
        <v>0</v>
      </c>
    </row>
    <row r="123" spans="2:20" ht="30" customHeight="1" x14ac:dyDescent="0.3">
      <c r="B123" s="113">
        <v>119</v>
      </c>
      <c r="C123" s="162"/>
      <c r="D123" s="167"/>
      <c r="E123" s="111"/>
      <c r="F123" s="111"/>
      <c r="G123" s="111"/>
      <c r="H123" s="111"/>
      <c r="I123" s="126"/>
      <c r="J123" s="111"/>
      <c r="K123" s="118"/>
      <c r="L123" s="169"/>
      <c r="T123" s="3">
        <f t="shared" ca="1" si="1"/>
        <v>0</v>
      </c>
    </row>
    <row r="124" spans="2:20" ht="30" customHeight="1" x14ac:dyDescent="0.3">
      <c r="B124" s="113">
        <v>120</v>
      </c>
      <c r="C124" s="162"/>
      <c r="D124" s="167"/>
      <c r="E124" s="111"/>
      <c r="F124" s="111"/>
      <c r="G124" s="111"/>
      <c r="H124" s="111"/>
      <c r="I124" s="126"/>
      <c r="J124" s="111"/>
      <c r="K124" s="118"/>
      <c r="L124" s="169"/>
      <c r="T124" s="3">
        <f t="shared" ca="1" si="1"/>
        <v>0</v>
      </c>
    </row>
    <row r="125" spans="2:20" ht="30" customHeight="1" x14ac:dyDescent="0.3">
      <c r="B125" s="113">
        <v>121</v>
      </c>
      <c r="C125" s="162"/>
      <c r="D125" s="167"/>
      <c r="E125" s="111"/>
      <c r="F125" s="111"/>
      <c r="G125" s="111"/>
      <c r="H125" s="111"/>
      <c r="I125" s="126"/>
      <c r="J125" s="111"/>
      <c r="K125" s="118"/>
      <c r="L125" s="169"/>
      <c r="T125" s="3">
        <f t="shared" ca="1" si="1"/>
        <v>0</v>
      </c>
    </row>
    <row r="126" spans="2:20" ht="30" customHeight="1" x14ac:dyDescent="0.3">
      <c r="B126" s="113">
        <v>122</v>
      </c>
      <c r="C126" s="162"/>
      <c r="D126" s="167"/>
      <c r="E126" s="111"/>
      <c r="F126" s="111"/>
      <c r="G126" s="111"/>
      <c r="H126" s="111"/>
      <c r="I126" s="126"/>
      <c r="J126" s="111"/>
      <c r="K126" s="118"/>
      <c r="L126" s="169"/>
      <c r="T126" s="3">
        <f t="shared" ca="1" si="1"/>
        <v>0</v>
      </c>
    </row>
    <row r="127" spans="2:20" ht="30" customHeight="1" x14ac:dyDescent="0.3">
      <c r="B127" s="113">
        <v>123</v>
      </c>
      <c r="C127" s="162"/>
      <c r="D127" s="167"/>
      <c r="E127" s="111"/>
      <c r="F127" s="111"/>
      <c r="G127" s="111"/>
      <c r="H127" s="111"/>
      <c r="I127" s="126"/>
      <c r="J127" s="111"/>
      <c r="K127" s="118"/>
      <c r="L127" s="169"/>
      <c r="T127" s="3">
        <f t="shared" ca="1" si="1"/>
        <v>0</v>
      </c>
    </row>
    <row r="128" spans="2:20" ht="30" customHeight="1" x14ac:dyDescent="0.3">
      <c r="B128" s="113">
        <v>124</v>
      </c>
      <c r="C128" s="162"/>
      <c r="D128" s="167"/>
      <c r="E128" s="111"/>
      <c r="F128" s="111"/>
      <c r="G128" s="111"/>
      <c r="H128" s="111"/>
      <c r="I128" s="126"/>
      <c r="J128" s="111"/>
      <c r="K128" s="118"/>
      <c r="L128" s="169"/>
      <c r="T128" s="3">
        <f t="shared" ca="1" si="1"/>
        <v>0</v>
      </c>
    </row>
    <row r="129" spans="2:20" ht="30" customHeight="1" x14ac:dyDescent="0.3">
      <c r="B129" s="113">
        <v>125</v>
      </c>
      <c r="C129" s="162"/>
      <c r="D129" s="167"/>
      <c r="E129" s="111"/>
      <c r="F129" s="111"/>
      <c r="G129" s="111"/>
      <c r="H129" s="111"/>
      <c r="I129" s="126"/>
      <c r="J129" s="111"/>
      <c r="K129" s="118"/>
      <c r="L129" s="169"/>
      <c r="T129" s="3">
        <f t="shared" ca="1" si="1"/>
        <v>0</v>
      </c>
    </row>
    <row r="130" spans="2:20" ht="30" customHeight="1" x14ac:dyDescent="0.3">
      <c r="B130" s="113">
        <v>126</v>
      </c>
      <c r="C130" s="162"/>
      <c r="D130" s="167"/>
      <c r="E130" s="111"/>
      <c r="F130" s="111"/>
      <c r="G130" s="111"/>
      <c r="H130" s="111"/>
      <c r="I130" s="126"/>
      <c r="J130" s="111"/>
      <c r="K130" s="118"/>
      <c r="L130" s="169"/>
      <c r="T130" s="3">
        <f t="shared" ca="1" si="1"/>
        <v>0</v>
      </c>
    </row>
    <row r="131" spans="2:20" ht="30" customHeight="1" x14ac:dyDescent="0.3">
      <c r="B131" s="113">
        <v>127</v>
      </c>
      <c r="C131" s="162"/>
      <c r="D131" s="167"/>
      <c r="E131" s="111"/>
      <c r="F131" s="111"/>
      <c r="G131" s="111"/>
      <c r="H131" s="111"/>
      <c r="I131" s="126"/>
      <c r="J131" s="111"/>
      <c r="K131" s="118"/>
      <c r="L131" s="169"/>
      <c r="T131" s="3">
        <f t="shared" ca="1" si="1"/>
        <v>0</v>
      </c>
    </row>
    <row r="132" spans="2:20" ht="30" customHeight="1" x14ac:dyDescent="0.3">
      <c r="B132" s="113">
        <v>128</v>
      </c>
      <c r="C132" s="162"/>
      <c r="D132" s="167"/>
      <c r="E132" s="111"/>
      <c r="F132" s="111"/>
      <c r="G132" s="111"/>
      <c r="H132" s="111"/>
      <c r="I132" s="126"/>
      <c r="J132" s="111"/>
      <c r="K132" s="118"/>
      <c r="L132" s="169"/>
      <c r="T132" s="3">
        <f t="shared" ca="1" si="1"/>
        <v>0</v>
      </c>
    </row>
    <row r="133" spans="2:20" ht="30" customHeight="1" x14ac:dyDescent="0.3">
      <c r="B133" s="113">
        <v>129</v>
      </c>
      <c r="C133" s="162"/>
      <c r="D133" s="167"/>
      <c r="E133" s="111"/>
      <c r="F133" s="111"/>
      <c r="G133" s="111"/>
      <c r="H133" s="111"/>
      <c r="I133" s="126"/>
      <c r="J133" s="111"/>
      <c r="K133" s="118"/>
      <c r="L133" s="169"/>
      <c r="T133" s="3">
        <f t="shared" ref="T133:T196" ca="1" si="2">IF(C133&lt;TODAY(),IF(J133="Não",1,0),0)</f>
        <v>0</v>
      </c>
    </row>
    <row r="134" spans="2:20" ht="30" customHeight="1" x14ac:dyDescent="0.3">
      <c r="B134" s="113">
        <v>130</v>
      </c>
      <c r="C134" s="162"/>
      <c r="D134" s="167"/>
      <c r="E134" s="111"/>
      <c r="F134" s="111"/>
      <c r="G134" s="111"/>
      <c r="H134" s="111"/>
      <c r="I134" s="126"/>
      <c r="J134" s="111"/>
      <c r="K134" s="118"/>
      <c r="L134" s="169"/>
      <c r="T134" s="3">
        <f t="shared" ca="1" si="2"/>
        <v>0</v>
      </c>
    </row>
    <row r="135" spans="2:20" ht="30" customHeight="1" x14ac:dyDescent="0.3">
      <c r="B135" s="113">
        <v>131</v>
      </c>
      <c r="C135" s="162"/>
      <c r="D135" s="167"/>
      <c r="E135" s="111"/>
      <c r="F135" s="111"/>
      <c r="G135" s="111"/>
      <c r="H135" s="111"/>
      <c r="I135" s="126"/>
      <c r="J135" s="111"/>
      <c r="K135" s="118"/>
      <c r="L135" s="169"/>
      <c r="T135" s="3">
        <f t="shared" ca="1" si="2"/>
        <v>0</v>
      </c>
    </row>
    <row r="136" spans="2:20" ht="30" customHeight="1" x14ac:dyDescent="0.3">
      <c r="B136" s="113">
        <v>132</v>
      </c>
      <c r="C136" s="162"/>
      <c r="D136" s="167"/>
      <c r="E136" s="111"/>
      <c r="F136" s="111"/>
      <c r="G136" s="111"/>
      <c r="H136" s="111"/>
      <c r="I136" s="126"/>
      <c r="J136" s="111"/>
      <c r="K136" s="118"/>
      <c r="L136" s="169"/>
      <c r="T136" s="3">
        <f t="shared" ca="1" si="2"/>
        <v>0</v>
      </c>
    </row>
    <row r="137" spans="2:20" ht="30" customHeight="1" x14ac:dyDescent="0.3">
      <c r="B137" s="113">
        <v>133</v>
      </c>
      <c r="C137" s="162"/>
      <c r="D137" s="167"/>
      <c r="E137" s="111"/>
      <c r="F137" s="111"/>
      <c r="G137" s="111"/>
      <c r="H137" s="111"/>
      <c r="I137" s="126"/>
      <c r="J137" s="111"/>
      <c r="K137" s="118"/>
      <c r="L137" s="169"/>
      <c r="T137" s="3">
        <f t="shared" ca="1" si="2"/>
        <v>0</v>
      </c>
    </row>
    <row r="138" spans="2:20" ht="30" customHeight="1" x14ac:dyDescent="0.3">
      <c r="B138" s="113">
        <v>134</v>
      </c>
      <c r="C138" s="162"/>
      <c r="D138" s="167"/>
      <c r="E138" s="111"/>
      <c r="F138" s="111"/>
      <c r="G138" s="111"/>
      <c r="H138" s="111"/>
      <c r="I138" s="126"/>
      <c r="J138" s="111"/>
      <c r="K138" s="118"/>
      <c r="L138" s="169"/>
      <c r="T138" s="3">
        <f t="shared" ca="1" si="2"/>
        <v>0</v>
      </c>
    </row>
    <row r="139" spans="2:20" ht="30" customHeight="1" x14ac:dyDescent="0.3">
      <c r="B139" s="113">
        <v>135</v>
      </c>
      <c r="C139" s="162"/>
      <c r="D139" s="167"/>
      <c r="E139" s="111"/>
      <c r="F139" s="111"/>
      <c r="G139" s="111"/>
      <c r="H139" s="111"/>
      <c r="I139" s="126"/>
      <c r="J139" s="111"/>
      <c r="K139" s="118"/>
      <c r="L139" s="169"/>
      <c r="T139" s="3">
        <f t="shared" ca="1" si="2"/>
        <v>0</v>
      </c>
    </row>
    <row r="140" spans="2:20" ht="30" customHeight="1" x14ac:dyDescent="0.3">
      <c r="B140" s="113">
        <v>136</v>
      </c>
      <c r="C140" s="162"/>
      <c r="D140" s="167"/>
      <c r="E140" s="111"/>
      <c r="F140" s="111"/>
      <c r="G140" s="111"/>
      <c r="H140" s="111"/>
      <c r="I140" s="126"/>
      <c r="J140" s="111"/>
      <c r="K140" s="118"/>
      <c r="L140" s="169"/>
      <c r="T140" s="3">
        <f t="shared" ca="1" si="2"/>
        <v>0</v>
      </c>
    </row>
    <row r="141" spans="2:20" ht="30" customHeight="1" x14ac:dyDescent="0.3">
      <c r="B141" s="113">
        <v>137</v>
      </c>
      <c r="C141" s="162"/>
      <c r="D141" s="167"/>
      <c r="E141" s="111"/>
      <c r="F141" s="111"/>
      <c r="G141" s="111"/>
      <c r="H141" s="111"/>
      <c r="I141" s="126"/>
      <c r="J141" s="111"/>
      <c r="K141" s="118"/>
      <c r="L141" s="169"/>
      <c r="T141" s="3">
        <f t="shared" ca="1" si="2"/>
        <v>0</v>
      </c>
    </row>
    <row r="142" spans="2:20" ht="30" customHeight="1" x14ac:dyDescent="0.3">
      <c r="B142" s="113">
        <v>138</v>
      </c>
      <c r="C142" s="162"/>
      <c r="D142" s="167"/>
      <c r="E142" s="111"/>
      <c r="F142" s="111"/>
      <c r="G142" s="111"/>
      <c r="H142" s="111"/>
      <c r="I142" s="126"/>
      <c r="J142" s="111"/>
      <c r="K142" s="118"/>
      <c r="L142" s="169"/>
      <c r="T142" s="3">
        <f t="shared" ca="1" si="2"/>
        <v>0</v>
      </c>
    </row>
    <row r="143" spans="2:20" ht="30" customHeight="1" x14ac:dyDescent="0.3">
      <c r="B143" s="113">
        <v>139</v>
      </c>
      <c r="C143" s="162"/>
      <c r="D143" s="167"/>
      <c r="E143" s="111"/>
      <c r="F143" s="111"/>
      <c r="G143" s="111"/>
      <c r="H143" s="111"/>
      <c r="I143" s="126"/>
      <c r="J143" s="111"/>
      <c r="K143" s="118"/>
      <c r="L143" s="169"/>
      <c r="T143" s="3">
        <f t="shared" ca="1" si="2"/>
        <v>0</v>
      </c>
    </row>
    <row r="144" spans="2:20" ht="30" customHeight="1" x14ac:dyDescent="0.3">
      <c r="B144" s="113">
        <v>140</v>
      </c>
      <c r="C144" s="162"/>
      <c r="D144" s="167"/>
      <c r="E144" s="111"/>
      <c r="F144" s="111"/>
      <c r="G144" s="111"/>
      <c r="H144" s="111"/>
      <c r="I144" s="126"/>
      <c r="J144" s="111"/>
      <c r="K144" s="118"/>
      <c r="L144" s="169"/>
      <c r="T144" s="3">
        <f t="shared" ca="1" si="2"/>
        <v>0</v>
      </c>
    </row>
    <row r="145" spans="2:20" ht="30" customHeight="1" x14ac:dyDescent="0.3">
      <c r="B145" s="113">
        <v>141</v>
      </c>
      <c r="C145" s="162"/>
      <c r="D145" s="167"/>
      <c r="E145" s="111"/>
      <c r="F145" s="111"/>
      <c r="G145" s="111"/>
      <c r="H145" s="111"/>
      <c r="I145" s="126"/>
      <c r="J145" s="111"/>
      <c r="K145" s="118"/>
      <c r="L145" s="169"/>
      <c r="T145" s="3">
        <f t="shared" ca="1" si="2"/>
        <v>0</v>
      </c>
    </row>
    <row r="146" spans="2:20" ht="30" customHeight="1" x14ac:dyDescent="0.3">
      <c r="B146" s="113">
        <v>142</v>
      </c>
      <c r="C146" s="162"/>
      <c r="D146" s="167"/>
      <c r="E146" s="111"/>
      <c r="F146" s="111"/>
      <c r="G146" s="111"/>
      <c r="H146" s="111"/>
      <c r="I146" s="126"/>
      <c r="J146" s="111"/>
      <c r="K146" s="118"/>
      <c r="L146" s="169"/>
      <c r="T146" s="3">
        <f t="shared" ca="1" si="2"/>
        <v>0</v>
      </c>
    </row>
    <row r="147" spans="2:20" ht="30" customHeight="1" x14ac:dyDescent="0.3">
      <c r="B147" s="113">
        <v>143</v>
      </c>
      <c r="C147" s="162"/>
      <c r="D147" s="167"/>
      <c r="E147" s="111"/>
      <c r="F147" s="111"/>
      <c r="G147" s="111"/>
      <c r="H147" s="111"/>
      <c r="I147" s="126"/>
      <c r="J147" s="111"/>
      <c r="K147" s="118"/>
      <c r="L147" s="169"/>
      <c r="T147" s="3">
        <f t="shared" ca="1" si="2"/>
        <v>0</v>
      </c>
    </row>
    <row r="148" spans="2:20" ht="30" customHeight="1" x14ac:dyDescent="0.3">
      <c r="B148" s="113">
        <v>144</v>
      </c>
      <c r="C148" s="162"/>
      <c r="D148" s="167"/>
      <c r="E148" s="111"/>
      <c r="F148" s="111"/>
      <c r="G148" s="111"/>
      <c r="H148" s="111"/>
      <c r="I148" s="126"/>
      <c r="J148" s="111"/>
      <c r="K148" s="118"/>
      <c r="L148" s="169"/>
      <c r="T148" s="3">
        <f t="shared" ca="1" si="2"/>
        <v>0</v>
      </c>
    </row>
    <row r="149" spans="2:20" ht="30" customHeight="1" x14ac:dyDescent="0.3">
      <c r="B149" s="113">
        <v>145</v>
      </c>
      <c r="C149" s="162"/>
      <c r="D149" s="167"/>
      <c r="E149" s="111"/>
      <c r="F149" s="111"/>
      <c r="G149" s="111"/>
      <c r="H149" s="111"/>
      <c r="I149" s="126"/>
      <c r="J149" s="111"/>
      <c r="K149" s="118"/>
      <c r="L149" s="169"/>
      <c r="T149" s="3">
        <f t="shared" ca="1" si="2"/>
        <v>0</v>
      </c>
    </row>
    <row r="150" spans="2:20" ht="30" customHeight="1" x14ac:dyDescent="0.3">
      <c r="B150" s="113">
        <v>146</v>
      </c>
      <c r="C150" s="162"/>
      <c r="D150" s="167"/>
      <c r="E150" s="111"/>
      <c r="F150" s="111"/>
      <c r="G150" s="111"/>
      <c r="H150" s="111"/>
      <c r="I150" s="126"/>
      <c r="J150" s="111"/>
      <c r="K150" s="118"/>
      <c r="L150" s="169"/>
      <c r="T150" s="3">
        <f t="shared" ca="1" si="2"/>
        <v>0</v>
      </c>
    </row>
    <row r="151" spans="2:20" ht="30" customHeight="1" x14ac:dyDescent="0.3">
      <c r="B151" s="113">
        <v>147</v>
      </c>
      <c r="C151" s="162"/>
      <c r="D151" s="167"/>
      <c r="E151" s="111"/>
      <c r="F151" s="111"/>
      <c r="G151" s="111"/>
      <c r="H151" s="111"/>
      <c r="I151" s="126"/>
      <c r="J151" s="111"/>
      <c r="K151" s="118"/>
      <c r="L151" s="169"/>
      <c r="T151" s="3">
        <f t="shared" ca="1" si="2"/>
        <v>0</v>
      </c>
    </row>
    <row r="152" spans="2:20" ht="30" customHeight="1" x14ac:dyDescent="0.3">
      <c r="B152" s="113">
        <v>148</v>
      </c>
      <c r="C152" s="162"/>
      <c r="D152" s="167"/>
      <c r="E152" s="111"/>
      <c r="F152" s="111"/>
      <c r="G152" s="111"/>
      <c r="H152" s="111"/>
      <c r="I152" s="126"/>
      <c r="J152" s="111"/>
      <c r="K152" s="118"/>
      <c r="L152" s="169"/>
      <c r="T152" s="3">
        <f t="shared" ca="1" si="2"/>
        <v>0</v>
      </c>
    </row>
    <row r="153" spans="2:20" ht="30" customHeight="1" x14ac:dyDescent="0.3">
      <c r="B153" s="113">
        <v>149</v>
      </c>
      <c r="C153" s="162"/>
      <c r="D153" s="167"/>
      <c r="E153" s="111"/>
      <c r="F153" s="111"/>
      <c r="G153" s="111"/>
      <c r="H153" s="111"/>
      <c r="I153" s="126"/>
      <c r="J153" s="111"/>
      <c r="K153" s="118"/>
      <c r="L153" s="169"/>
      <c r="T153" s="3">
        <f t="shared" ca="1" si="2"/>
        <v>0</v>
      </c>
    </row>
    <row r="154" spans="2:20" ht="30" customHeight="1" x14ac:dyDescent="0.3">
      <c r="B154" s="113">
        <v>150</v>
      </c>
      <c r="C154" s="162"/>
      <c r="D154" s="167"/>
      <c r="E154" s="111"/>
      <c r="F154" s="111"/>
      <c r="G154" s="111"/>
      <c r="H154" s="111"/>
      <c r="I154" s="126"/>
      <c r="J154" s="111"/>
      <c r="K154" s="118"/>
      <c r="L154" s="169"/>
      <c r="T154" s="3">
        <f t="shared" ca="1" si="2"/>
        <v>0</v>
      </c>
    </row>
    <row r="155" spans="2:20" ht="30" customHeight="1" x14ac:dyDescent="0.3">
      <c r="B155" s="113">
        <v>151</v>
      </c>
      <c r="C155" s="162"/>
      <c r="D155" s="167"/>
      <c r="E155" s="111"/>
      <c r="F155" s="111"/>
      <c r="G155" s="111"/>
      <c r="H155" s="111"/>
      <c r="I155" s="126"/>
      <c r="J155" s="111"/>
      <c r="K155" s="118"/>
      <c r="L155" s="169"/>
      <c r="T155" s="3">
        <f t="shared" ca="1" si="2"/>
        <v>0</v>
      </c>
    </row>
    <row r="156" spans="2:20" ht="30" customHeight="1" x14ac:dyDescent="0.3">
      <c r="B156" s="113">
        <v>152</v>
      </c>
      <c r="C156" s="162"/>
      <c r="D156" s="167"/>
      <c r="E156" s="111"/>
      <c r="F156" s="111"/>
      <c r="G156" s="111"/>
      <c r="H156" s="111"/>
      <c r="I156" s="126"/>
      <c r="J156" s="111"/>
      <c r="K156" s="118"/>
      <c r="L156" s="169"/>
      <c r="T156" s="3">
        <f t="shared" ca="1" si="2"/>
        <v>0</v>
      </c>
    </row>
    <row r="157" spans="2:20" ht="30" customHeight="1" x14ac:dyDescent="0.3">
      <c r="B157" s="113">
        <v>153</v>
      </c>
      <c r="C157" s="162"/>
      <c r="D157" s="167"/>
      <c r="E157" s="111"/>
      <c r="F157" s="111"/>
      <c r="G157" s="111"/>
      <c r="H157" s="111"/>
      <c r="I157" s="126"/>
      <c r="J157" s="111"/>
      <c r="K157" s="118"/>
      <c r="L157" s="169"/>
      <c r="T157" s="3">
        <f t="shared" ca="1" si="2"/>
        <v>0</v>
      </c>
    </row>
    <row r="158" spans="2:20" ht="30" customHeight="1" x14ac:dyDescent="0.3">
      <c r="B158" s="113">
        <v>154</v>
      </c>
      <c r="C158" s="162"/>
      <c r="D158" s="167"/>
      <c r="E158" s="111"/>
      <c r="F158" s="111"/>
      <c r="G158" s="111"/>
      <c r="H158" s="111"/>
      <c r="I158" s="126"/>
      <c r="J158" s="111"/>
      <c r="K158" s="118"/>
      <c r="L158" s="169"/>
      <c r="T158" s="3">
        <f t="shared" ca="1" si="2"/>
        <v>0</v>
      </c>
    </row>
    <row r="159" spans="2:20" ht="30" customHeight="1" x14ac:dyDescent="0.3">
      <c r="B159" s="113">
        <v>155</v>
      </c>
      <c r="C159" s="162"/>
      <c r="D159" s="167"/>
      <c r="E159" s="111"/>
      <c r="F159" s="111"/>
      <c r="G159" s="111"/>
      <c r="H159" s="111"/>
      <c r="I159" s="126"/>
      <c r="J159" s="111"/>
      <c r="K159" s="118"/>
      <c r="L159" s="169"/>
      <c r="T159" s="3">
        <f t="shared" ca="1" si="2"/>
        <v>0</v>
      </c>
    </row>
    <row r="160" spans="2:20" ht="30" customHeight="1" x14ac:dyDescent="0.3">
      <c r="B160" s="113">
        <v>156</v>
      </c>
      <c r="C160" s="162"/>
      <c r="D160" s="167"/>
      <c r="E160" s="111"/>
      <c r="F160" s="111"/>
      <c r="G160" s="111"/>
      <c r="H160" s="111"/>
      <c r="I160" s="126"/>
      <c r="J160" s="111"/>
      <c r="K160" s="118"/>
      <c r="L160" s="169"/>
      <c r="T160" s="3">
        <f t="shared" ca="1" si="2"/>
        <v>0</v>
      </c>
    </row>
    <row r="161" spans="2:20" ht="30" customHeight="1" x14ac:dyDescent="0.3">
      <c r="B161" s="113">
        <v>157</v>
      </c>
      <c r="C161" s="162"/>
      <c r="D161" s="167"/>
      <c r="E161" s="111"/>
      <c r="F161" s="111"/>
      <c r="G161" s="111"/>
      <c r="H161" s="111"/>
      <c r="I161" s="126"/>
      <c r="J161" s="111"/>
      <c r="K161" s="118"/>
      <c r="L161" s="169"/>
      <c r="T161" s="3">
        <f t="shared" ca="1" si="2"/>
        <v>0</v>
      </c>
    </row>
    <row r="162" spans="2:20" ht="30" customHeight="1" x14ac:dyDescent="0.3">
      <c r="B162" s="113">
        <v>158</v>
      </c>
      <c r="C162" s="162"/>
      <c r="D162" s="167"/>
      <c r="E162" s="111"/>
      <c r="F162" s="111"/>
      <c r="G162" s="111"/>
      <c r="H162" s="111"/>
      <c r="I162" s="126"/>
      <c r="J162" s="111"/>
      <c r="K162" s="118"/>
      <c r="L162" s="169"/>
      <c r="T162" s="3">
        <f t="shared" ca="1" si="2"/>
        <v>0</v>
      </c>
    </row>
    <row r="163" spans="2:20" ht="30" customHeight="1" x14ac:dyDescent="0.3">
      <c r="B163" s="113">
        <v>159</v>
      </c>
      <c r="C163" s="162"/>
      <c r="D163" s="167"/>
      <c r="E163" s="111"/>
      <c r="F163" s="111"/>
      <c r="G163" s="111"/>
      <c r="H163" s="111"/>
      <c r="I163" s="126"/>
      <c r="J163" s="111"/>
      <c r="K163" s="118"/>
      <c r="L163" s="169"/>
      <c r="T163" s="3">
        <f t="shared" ca="1" si="2"/>
        <v>0</v>
      </c>
    </row>
    <row r="164" spans="2:20" ht="30" customHeight="1" x14ac:dyDescent="0.3">
      <c r="B164" s="113">
        <v>160</v>
      </c>
      <c r="C164" s="162"/>
      <c r="D164" s="167"/>
      <c r="E164" s="111"/>
      <c r="F164" s="111"/>
      <c r="G164" s="111"/>
      <c r="H164" s="111"/>
      <c r="I164" s="126"/>
      <c r="J164" s="111"/>
      <c r="K164" s="118"/>
      <c r="L164" s="169"/>
      <c r="T164" s="3">
        <f t="shared" ca="1" si="2"/>
        <v>0</v>
      </c>
    </row>
    <row r="165" spans="2:20" ht="30" customHeight="1" x14ac:dyDescent="0.3">
      <c r="B165" s="113">
        <v>161</v>
      </c>
      <c r="C165" s="162"/>
      <c r="D165" s="167"/>
      <c r="E165" s="111"/>
      <c r="F165" s="111"/>
      <c r="G165" s="111"/>
      <c r="H165" s="111"/>
      <c r="I165" s="126"/>
      <c r="J165" s="111"/>
      <c r="K165" s="118"/>
      <c r="L165" s="169"/>
      <c r="T165" s="3">
        <f t="shared" ca="1" si="2"/>
        <v>0</v>
      </c>
    </row>
    <row r="166" spans="2:20" ht="30" customHeight="1" x14ac:dyDescent="0.3">
      <c r="B166" s="113">
        <v>162</v>
      </c>
      <c r="C166" s="162"/>
      <c r="D166" s="167"/>
      <c r="E166" s="111"/>
      <c r="F166" s="111"/>
      <c r="G166" s="111"/>
      <c r="H166" s="111"/>
      <c r="I166" s="126"/>
      <c r="J166" s="111"/>
      <c r="K166" s="118"/>
      <c r="L166" s="169"/>
      <c r="T166" s="3">
        <f t="shared" ca="1" si="2"/>
        <v>0</v>
      </c>
    </row>
    <row r="167" spans="2:20" ht="30" customHeight="1" x14ac:dyDescent="0.3">
      <c r="B167" s="113">
        <v>163</v>
      </c>
      <c r="C167" s="162"/>
      <c r="D167" s="167"/>
      <c r="E167" s="111"/>
      <c r="F167" s="111"/>
      <c r="G167" s="111"/>
      <c r="H167" s="111"/>
      <c r="I167" s="126"/>
      <c r="J167" s="111"/>
      <c r="K167" s="118"/>
      <c r="L167" s="169"/>
      <c r="T167" s="3">
        <f t="shared" ca="1" si="2"/>
        <v>0</v>
      </c>
    </row>
    <row r="168" spans="2:20" ht="30" customHeight="1" x14ac:dyDescent="0.3">
      <c r="B168" s="113">
        <v>164</v>
      </c>
      <c r="C168" s="162"/>
      <c r="D168" s="167"/>
      <c r="E168" s="111"/>
      <c r="F168" s="111"/>
      <c r="G168" s="111"/>
      <c r="H168" s="111"/>
      <c r="I168" s="126"/>
      <c r="J168" s="111"/>
      <c r="K168" s="118"/>
      <c r="L168" s="169"/>
      <c r="T168" s="3">
        <f t="shared" ca="1" si="2"/>
        <v>0</v>
      </c>
    </row>
    <row r="169" spans="2:20" ht="30" customHeight="1" x14ac:dyDescent="0.3">
      <c r="B169" s="113">
        <v>165</v>
      </c>
      <c r="C169" s="162"/>
      <c r="D169" s="167"/>
      <c r="E169" s="111"/>
      <c r="F169" s="111"/>
      <c r="G169" s="111"/>
      <c r="H169" s="111"/>
      <c r="I169" s="126"/>
      <c r="J169" s="111"/>
      <c r="K169" s="118"/>
      <c r="L169" s="169"/>
      <c r="T169" s="3">
        <f t="shared" ca="1" si="2"/>
        <v>0</v>
      </c>
    </row>
    <row r="170" spans="2:20" ht="30" customHeight="1" x14ac:dyDescent="0.3">
      <c r="B170" s="113">
        <v>166</v>
      </c>
      <c r="C170" s="162"/>
      <c r="D170" s="167"/>
      <c r="E170" s="111"/>
      <c r="F170" s="111"/>
      <c r="G170" s="111"/>
      <c r="H170" s="111"/>
      <c r="I170" s="126"/>
      <c r="J170" s="111"/>
      <c r="K170" s="118"/>
      <c r="L170" s="169"/>
      <c r="T170" s="3">
        <f t="shared" ca="1" si="2"/>
        <v>0</v>
      </c>
    </row>
    <row r="171" spans="2:20" ht="30" customHeight="1" x14ac:dyDescent="0.3">
      <c r="B171" s="113">
        <v>167</v>
      </c>
      <c r="C171" s="162"/>
      <c r="D171" s="167"/>
      <c r="E171" s="111"/>
      <c r="F171" s="111"/>
      <c r="G171" s="111"/>
      <c r="H171" s="111"/>
      <c r="I171" s="126"/>
      <c r="J171" s="111"/>
      <c r="K171" s="118"/>
      <c r="L171" s="169"/>
      <c r="T171" s="3">
        <f t="shared" ca="1" si="2"/>
        <v>0</v>
      </c>
    </row>
    <row r="172" spans="2:20" ht="30" customHeight="1" x14ac:dyDescent="0.3">
      <c r="B172" s="113">
        <v>168</v>
      </c>
      <c r="C172" s="162"/>
      <c r="D172" s="167"/>
      <c r="E172" s="111"/>
      <c r="F172" s="111"/>
      <c r="G172" s="111"/>
      <c r="H172" s="111"/>
      <c r="I172" s="126"/>
      <c r="J172" s="111"/>
      <c r="K172" s="118"/>
      <c r="L172" s="169"/>
      <c r="T172" s="3">
        <f t="shared" ca="1" si="2"/>
        <v>0</v>
      </c>
    </row>
    <row r="173" spans="2:20" ht="30" customHeight="1" x14ac:dyDescent="0.3">
      <c r="B173" s="113">
        <v>169</v>
      </c>
      <c r="C173" s="162"/>
      <c r="D173" s="167"/>
      <c r="E173" s="111"/>
      <c r="F173" s="111"/>
      <c r="G173" s="111"/>
      <c r="H173" s="111"/>
      <c r="I173" s="126"/>
      <c r="J173" s="111"/>
      <c r="K173" s="118"/>
      <c r="L173" s="169"/>
      <c r="T173" s="3">
        <f t="shared" ca="1" si="2"/>
        <v>0</v>
      </c>
    </row>
    <row r="174" spans="2:20" ht="30" customHeight="1" x14ac:dyDescent="0.3">
      <c r="B174" s="113">
        <v>170</v>
      </c>
      <c r="C174" s="162"/>
      <c r="D174" s="167"/>
      <c r="E174" s="111"/>
      <c r="F174" s="111"/>
      <c r="G174" s="111"/>
      <c r="H174" s="111"/>
      <c r="I174" s="126"/>
      <c r="J174" s="111"/>
      <c r="K174" s="118"/>
      <c r="L174" s="169"/>
      <c r="T174" s="3">
        <f t="shared" ca="1" si="2"/>
        <v>0</v>
      </c>
    </row>
    <row r="175" spans="2:20" ht="30" customHeight="1" x14ac:dyDescent="0.3">
      <c r="B175" s="113">
        <v>171</v>
      </c>
      <c r="C175" s="162"/>
      <c r="D175" s="167"/>
      <c r="E175" s="111"/>
      <c r="F175" s="111"/>
      <c r="G175" s="111"/>
      <c r="H175" s="111"/>
      <c r="I175" s="126"/>
      <c r="J175" s="111"/>
      <c r="K175" s="118"/>
      <c r="L175" s="169"/>
      <c r="T175" s="3">
        <f t="shared" ca="1" si="2"/>
        <v>0</v>
      </c>
    </row>
    <row r="176" spans="2:20" ht="30" customHeight="1" x14ac:dyDescent="0.3">
      <c r="B176" s="113">
        <v>172</v>
      </c>
      <c r="C176" s="162"/>
      <c r="D176" s="167"/>
      <c r="E176" s="111"/>
      <c r="F176" s="111"/>
      <c r="G176" s="111"/>
      <c r="H176" s="111"/>
      <c r="I176" s="126"/>
      <c r="J176" s="111"/>
      <c r="K176" s="118"/>
      <c r="L176" s="169"/>
      <c r="T176" s="3">
        <f t="shared" ca="1" si="2"/>
        <v>0</v>
      </c>
    </row>
    <row r="177" spans="2:20" ht="30" customHeight="1" x14ac:dyDescent="0.3">
      <c r="B177" s="113">
        <v>173</v>
      </c>
      <c r="C177" s="162"/>
      <c r="D177" s="167"/>
      <c r="E177" s="111"/>
      <c r="F177" s="111"/>
      <c r="G177" s="111"/>
      <c r="H177" s="111"/>
      <c r="I177" s="126"/>
      <c r="J177" s="111"/>
      <c r="K177" s="118"/>
      <c r="L177" s="169"/>
      <c r="T177" s="3">
        <f t="shared" ca="1" si="2"/>
        <v>0</v>
      </c>
    </row>
    <row r="178" spans="2:20" ht="30" customHeight="1" x14ac:dyDescent="0.3">
      <c r="B178" s="113">
        <v>174</v>
      </c>
      <c r="C178" s="162"/>
      <c r="D178" s="167"/>
      <c r="E178" s="111"/>
      <c r="F178" s="111"/>
      <c r="G178" s="111"/>
      <c r="H178" s="111"/>
      <c r="I178" s="126"/>
      <c r="J178" s="111"/>
      <c r="K178" s="118"/>
      <c r="L178" s="169"/>
      <c r="T178" s="3">
        <f t="shared" ca="1" si="2"/>
        <v>0</v>
      </c>
    </row>
    <row r="179" spans="2:20" ht="30" customHeight="1" x14ac:dyDescent="0.3">
      <c r="B179" s="113">
        <v>175</v>
      </c>
      <c r="C179" s="162"/>
      <c r="D179" s="167"/>
      <c r="E179" s="111"/>
      <c r="F179" s="111"/>
      <c r="G179" s="111"/>
      <c r="H179" s="111"/>
      <c r="I179" s="126"/>
      <c r="J179" s="111"/>
      <c r="K179" s="118"/>
      <c r="L179" s="169"/>
      <c r="T179" s="3">
        <f t="shared" ca="1" si="2"/>
        <v>0</v>
      </c>
    </row>
    <row r="180" spans="2:20" ht="30" customHeight="1" x14ac:dyDescent="0.3">
      <c r="B180" s="113">
        <v>176</v>
      </c>
      <c r="C180" s="162"/>
      <c r="D180" s="167"/>
      <c r="E180" s="111"/>
      <c r="F180" s="111"/>
      <c r="G180" s="111"/>
      <c r="H180" s="111"/>
      <c r="I180" s="126"/>
      <c r="J180" s="111"/>
      <c r="K180" s="118"/>
      <c r="L180" s="169"/>
      <c r="T180" s="3">
        <f t="shared" ca="1" si="2"/>
        <v>0</v>
      </c>
    </row>
    <row r="181" spans="2:20" ht="30" customHeight="1" x14ac:dyDescent="0.3">
      <c r="B181" s="113">
        <v>177</v>
      </c>
      <c r="C181" s="162"/>
      <c r="D181" s="167"/>
      <c r="E181" s="111"/>
      <c r="F181" s="111"/>
      <c r="G181" s="111"/>
      <c r="H181" s="111"/>
      <c r="I181" s="126"/>
      <c r="J181" s="111"/>
      <c r="K181" s="118"/>
      <c r="L181" s="169"/>
      <c r="T181" s="3">
        <f t="shared" ca="1" si="2"/>
        <v>0</v>
      </c>
    </row>
    <row r="182" spans="2:20" ht="30" customHeight="1" x14ac:dyDescent="0.3">
      <c r="B182" s="113">
        <v>178</v>
      </c>
      <c r="C182" s="162"/>
      <c r="D182" s="167"/>
      <c r="E182" s="111"/>
      <c r="F182" s="111"/>
      <c r="G182" s="111"/>
      <c r="H182" s="111"/>
      <c r="I182" s="126"/>
      <c r="J182" s="111"/>
      <c r="K182" s="118"/>
      <c r="L182" s="169"/>
      <c r="T182" s="3">
        <f t="shared" ca="1" si="2"/>
        <v>0</v>
      </c>
    </row>
    <row r="183" spans="2:20" ht="30" customHeight="1" x14ac:dyDescent="0.3">
      <c r="B183" s="113">
        <v>179</v>
      </c>
      <c r="C183" s="162"/>
      <c r="D183" s="167"/>
      <c r="E183" s="111"/>
      <c r="F183" s="111"/>
      <c r="G183" s="111"/>
      <c r="H183" s="111"/>
      <c r="I183" s="126"/>
      <c r="J183" s="111"/>
      <c r="K183" s="118"/>
      <c r="L183" s="169"/>
      <c r="T183" s="3">
        <f t="shared" ca="1" si="2"/>
        <v>0</v>
      </c>
    </row>
    <row r="184" spans="2:20" ht="30" customHeight="1" x14ac:dyDescent="0.3">
      <c r="B184" s="113">
        <v>180</v>
      </c>
      <c r="C184" s="162"/>
      <c r="D184" s="167"/>
      <c r="E184" s="111"/>
      <c r="F184" s="111"/>
      <c r="G184" s="111"/>
      <c r="H184" s="111"/>
      <c r="I184" s="126"/>
      <c r="J184" s="111"/>
      <c r="K184" s="118"/>
      <c r="L184" s="169"/>
      <c r="T184" s="3">
        <f t="shared" ca="1" si="2"/>
        <v>0</v>
      </c>
    </row>
    <row r="185" spans="2:20" ht="30" customHeight="1" x14ac:dyDescent="0.3">
      <c r="B185" s="113">
        <v>181</v>
      </c>
      <c r="C185" s="162"/>
      <c r="D185" s="167"/>
      <c r="E185" s="111"/>
      <c r="F185" s="111"/>
      <c r="G185" s="111"/>
      <c r="H185" s="111"/>
      <c r="I185" s="126"/>
      <c r="J185" s="111"/>
      <c r="K185" s="118"/>
      <c r="L185" s="169"/>
      <c r="T185" s="3">
        <f t="shared" ca="1" si="2"/>
        <v>0</v>
      </c>
    </row>
    <row r="186" spans="2:20" ht="30" customHeight="1" x14ac:dyDescent="0.3">
      <c r="B186" s="113">
        <v>182</v>
      </c>
      <c r="C186" s="162"/>
      <c r="D186" s="167"/>
      <c r="E186" s="111"/>
      <c r="F186" s="111"/>
      <c r="G186" s="111"/>
      <c r="H186" s="111"/>
      <c r="I186" s="126"/>
      <c r="J186" s="111"/>
      <c r="K186" s="118"/>
      <c r="L186" s="169"/>
      <c r="T186" s="3">
        <f t="shared" ca="1" si="2"/>
        <v>0</v>
      </c>
    </row>
    <row r="187" spans="2:20" ht="30" customHeight="1" x14ac:dyDescent="0.3">
      <c r="B187" s="113">
        <v>183</v>
      </c>
      <c r="C187" s="162"/>
      <c r="D187" s="167"/>
      <c r="E187" s="111"/>
      <c r="F187" s="111"/>
      <c r="G187" s="111"/>
      <c r="H187" s="111"/>
      <c r="I187" s="126"/>
      <c r="J187" s="111"/>
      <c r="K187" s="118"/>
      <c r="L187" s="169"/>
      <c r="T187" s="3">
        <f t="shared" ca="1" si="2"/>
        <v>0</v>
      </c>
    </row>
    <row r="188" spans="2:20" ht="30" customHeight="1" x14ac:dyDescent="0.3">
      <c r="B188" s="113">
        <v>184</v>
      </c>
      <c r="C188" s="162"/>
      <c r="D188" s="167"/>
      <c r="E188" s="111"/>
      <c r="F188" s="111"/>
      <c r="G188" s="111"/>
      <c r="H188" s="111"/>
      <c r="I188" s="126"/>
      <c r="J188" s="111"/>
      <c r="K188" s="118"/>
      <c r="L188" s="169"/>
      <c r="T188" s="3">
        <f t="shared" ca="1" si="2"/>
        <v>0</v>
      </c>
    </row>
    <row r="189" spans="2:20" ht="30" customHeight="1" x14ac:dyDescent="0.3">
      <c r="B189" s="113">
        <v>185</v>
      </c>
      <c r="C189" s="162"/>
      <c r="D189" s="167"/>
      <c r="E189" s="111"/>
      <c r="F189" s="111"/>
      <c r="G189" s="111"/>
      <c r="H189" s="111"/>
      <c r="I189" s="126"/>
      <c r="J189" s="111"/>
      <c r="K189" s="118"/>
      <c r="L189" s="169"/>
      <c r="T189" s="3">
        <f t="shared" ca="1" si="2"/>
        <v>0</v>
      </c>
    </row>
    <row r="190" spans="2:20" ht="30" customHeight="1" x14ac:dyDescent="0.3">
      <c r="B190" s="113">
        <v>186</v>
      </c>
      <c r="C190" s="162"/>
      <c r="D190" s="167"/>
      <c r="E190" s="111"/>
      <c r="F190" s="111"/>
      <c r="G190" s="111"/>
      <c r="H190" s="111"/>
      <c r="I190" s="126"/>
      <c r="J190" s="111"/>
      <c r="K190" s="118"/>
      <c r="L190" s="169"/>
      <c r="T190" s="3">
        <f t="shared" ca="1" si="2"/>
        <v>0</v>
      </c>
    </row>
    <row r="191" spans="2:20" ht="30" customHeight="1" x14ac:dyDescent="0.3">
      <c r="B191" s="113">
        <v>187</v>
      </c>
      <c r="C191" s="162"/>
      <c r="D191" s="167"/>
      <c r="E191" s="111"/>
      <c r="F191" s="111"/>
      <c r="G191" s="111"/>
      <c r="H191" s="111"/>
      <c r="I191" s="126"/>
      <c r="J191" s="111"/>
      <c r="K191" s="118"/>
      <c r="L191" s="169"/>
      <c r="T191" s="3">
        <f t="shared" ca="1" si="2"/>
        <v>0</v>
      </c>
    </row>
    <row r="192" spans="2:20" ht="30" customHeight="1" x14ac:dyDescent="0.3">
      <c r="B192" s="113">
        <v>188</v>
      </c>
      <c r="C192" s="162"/>
      <c r="D192" s="167"/>
      <c r="E192" s="111"/>
      <c r="F192" s="111"/>
      <c r="G192" s="111"/>
      <c r="H192" s="111"/>
      <c r="I192" s="126"/>
      <c r="J192" s="111"/>
      <c r="K192" s="118"/>
      <c r="L192" s="169"/>
      <c r="T192" s="3">
        <f t="shared" ca="1" si="2"/>
        <v>0</v>
      </c>
    </row>
    <row r="193" spans="2:20" ht="30" customHeight="1" x14ac:dyDescent="0.3">
      <c r="B193" s="113">
        <v>189</v>
      </c>
      <c r="C193" s="162"/>
      <c r="D193" s="167"/>
      <c r="E193" s="111"/>
      <c r="F193" s="111"/>
      <c r="G193" s="111"/>
      <c r="H193" s="111"/>
      <c r="I193" s="126"/>
      <c r="J193" s="111"/>
      <c r="K193" s="118"/>
      <c r="L193" s="169"/>
      <c r="T193" s="3">
        <f t="shared" ca="1" si="2"/>
        <v>0</v>
      </c>
    </row>
    <row r="194" spans="2:20" ht="30" customHeight="1" x14ac:dyDescent="0.3">
      <c r="B194" s="113">
        <v>190</v>
      </c>
      <c r="C194" s="162"/>
      <c r="D194" s="167"/>
      <c r="E194" s="111"/>
      <c r="F194" s="111"/>
      <c r="G194" s="111"/>
      <c r="H194" s="111"/>
      <c r="I194" s="126"/>
      <c r="J194" s="111"/>
      <c r="K194" s="118"/>
      <c r="L194" s="169"/>
      <c r="T194" s="3">
        <f t="shared" ca="1" si="2"/>
        <v>0</v>
      </c>
    </row>
    <row r="195" spans="2:20" ht="30" customHeight="1" x14ac:dyDescent="0.3">
      <c r="B195" s="113">
        <v>191</v>
      </c>
      <c r="C195" s="162"/>
      <c r="D195" s="167"/>
      <c r="E195" s="111"/>
      <c r="F195" s="111"/>
      <c r="G195" s="111"/>
      <c r="H195" s="111"/>
      <c r="I195" s="126"/>
      <c r="J195" s="111"/>
      <c r="K195" s="118"/>
      <c r="L195" s="169"/>
      <c r="T195" s="3">
        <f t="shared" ca="1" si="2"/>
        <v>0</v>
      </c>
    </row>
    <row r="196" spans="2:20" ht="30" customHeight="1" x14ac:dyDescent="0.3">
      <c r="B196" s="113">
        <v>192</v>
      </c>
      <c r="C196" s="162"/>
      <c r="D196" s="167"/>
      <c r="E196" s="111"/>
      <c r="F196" s="111"/>
      <c r="G196" s="111"/>
      <c r="H196" s="111"/>
      <c r="I196" s="126"/>
      <c r="J196" s="111"/>
      <c r="K196" s="118"/>
      <c r="L196" s="169"/>
      <c r="T196" s="3">
        <f t="shared" ca="1" si="2"/>
        <v>0</v>
      </c>
    </row>
    <row r="197" spans="2:20" ht="30" customHeight="1" x14ac:dyDescent="0.3">
      <c r="B197" s="113">
        <v>193</v>
      </c>
      <c r="C197" s="162"/>
      <c r="D197" s="167"/>
      <c r="E197" s="111"/>
      <c r="F197" s="111"/>
      <c r="G197" s="111"/>
      <c r="H197" s="111"/>
      <c r="I197" s="126"/>
      <c r="J197" s="111"/>
      <c r="K197" s="118"/>
      <c r="L197" s="169"/>
      <c r="T197" s="3">
        <f t="shared" ref="T197:T260" ca="1" si="3">IF(C197&lt;TODAY(),IF(J197="Não",1,0),0)</f>
        <v>0</v>
      </c>
    </row>
    <row r="198" spans="2:20" ht="30" customHeight="1" x14ac:dyDescent="0.3">
      <c r="B198" s="113">
        <v>194</v>
      </c>
      <c r="C198" s="162"/>
      <c r="D198" s="167"/>
      <c r="E198" s="111"/>
      <c r="F198" s="111"/>
      <c r="G198" s="111"/>
      <c r="H198" s="111"/>
      <c r="I198" s="126"/>
      <c r="J198" s="111"/>
      <c r="K198" s="118"/>
      <c r="L198" s="169"/>
      <c r="T198" s="3">
        <f t="shared" ca="1" si="3"/>
        <v>0</v>
      </c>
    </row>
    <row r="199" spans="2:20" ht="30" customHeight="1" x14ac:dyDescent="0.3">
      <c r="B199" s="113">
        <v>195</v>
      </c>
      <c r="C199" s="162"/>
      <c r="D199" s="167"/>
      <c r="E199" s="111"/>
      <c r="F199" s="111"/>
      <c r="G199" s="111"/>
      <c r="H199" s="111"/>
      <c r="I199" s="126"/>
      <c r="J199" s="111"/>
      <c r="K199" s="118"/>
      <c r="L199" s="169"/>
      <c r="T199" s="3">
        <f t="shared" ca="1" si="3"/>
        <v>0</v>
      </c>
    </row>
    <row r="200" spans="2:20" ht="30" customHeight="1" x14ac:dyDescent="0.3">
      <c r="B200" s="113">
        <v>196</v>
      </c>
      <c r="C200" s="162"/>
      <c r="D200" s="167"/>
      <c r="E200" s="111"/>
      <c r="F200" s="111"/>
      <c r="G200" s="111"/>
      <c r="H200" s="111"/>
      <c r="I200" s="126"/>
      <c r="J200" s="111"/>
      <c r="K200" s="118"/>
      <c r="L200" s="169"/>
      <c r="T200" s="3">
        <f t="shared" ca="1" si="3"/>
        <v>0</v>
      </c>
    </row>
    <row r="201" spans="2:20" ht="30" customHeight="1" x14ac:dyDescent="0.3">
      <c r="B201" s="113">
        <v>197</v>
      </c>
      <c r="C201" s="162"/>
      <c r="D201" s="167"/>
      <c r="E201" s="111"/>
      <c r="F201" s="111"/>
      <c r="G201" s="111"/>
      <c r="H201" s="111"/>
      <c r="I201" s="126"/>
      <c r="J201" s="111"/>
      <c r="K201" s="118"/>
      <c r="L201" s="169"/>
      <c r="T201" s="3">
        <f t="shared" ca="1" si="3"/>
        <v>0</v>
      </c>
    </row>
    <row r="202" spans="2:20" ht="30" customHeight="1" x14ac:dyDescent="0.3">
      <c r="B202" s="113">
        <v>198</v>
      </c>
      <c r="C202" s="162"/>
      <c r="D202" s="167"/>
      <c r="E202" s="111"/>
      <c r="F202" s="111"/>
      <c r="G202" s="111"/>
      <c r="H202" s="111"/>
      <c r="I202" s="126"/>
      <c r="J202" s="111"/>
      <c r="K202" s="118"/>
      <c r="L202" s="169"/>
      <c r="T202" s="3">
        <f t="shared" ca="1" si="3"/>
        <v>0</v>
      </c>
    </row>
    <row r="203" spans="2:20" ht="30" customHeight="1" x14ac:dyDescent="0.3">
      <c r="B203" s="113">
        <v>199</v>
      </c>
      <c r="C203" s="162"/>
      <c r="D203" s="167"/>
      <c r="E203" s="111"/>
      <c r="F203" s="111"/>
      <c r="G203" s="111"/>
      <c r="H203" s="111"/>
      <c r="I203" s="126"/>
      <c r="J203" s="111"/>
      <c r="K203" s="118"/>
      <c r="L203" s="169"/>
      <c r="T203" s="3">
        <f t="shared" ca="1" si="3"/>
        <v>0</v>
      </c>
    </row>
    <row r="204" spans="2:20" ht="30" customHeight="1" x14ac:dyDescent="0.3">
      <c r="B204" s="113">
        <v>200</v>
      </c>
      <c r="C204" s="162"/>
      <c r="D204" s="167"/>
      <c r="E204" s="111"/>
      <c r="F204" s="111"/>
      <c r="G204" s="111"/>
      <c r="H204" s="111"/>
      <c r="I204" s="126"/>
      <c r="J204" s="111"/>
      <c r="K204" s="118"/>
      <c r="L204" s="169"/>
      <c r="T204" s="3">
        <f t="shared" ca="1" si="3"/>
        <v>0</v>
      </c>
    </row>
    <row r="205" spans="2:20" ht="30" customHeight="1" x14ac:dyDescent="0.3">
      <c r="B205" s="113">
        <v>201</v>
      </c>
      <c r="C205" s="162"/>
      <c r="D205" s="167"/>
      <c r="E205" s="111"/>
      <c r="F205" s="111"/>
      <c r="G205" s="111"/>
      <c r="H205" s="111"/>
      <c r="I205" s="126"/>
      <c r="J205" s="111"/>
      <c r="K205" s="118"/>
      <c r="L205" s="169"/>
      <c r="T205" s="3">
        <f t="shared" ca="1" si="3"/>
        <v>0</v>
      </c>
    </row>
    <row r="206" spans="2:20" ht="30" customHeight="1" x14ac:dyDescent="0.3">
      <c r="B206" s="113">
        <v>202</v>
      </c>
      <c r="C206" s="162"/>
      <c r="D206" s="167"/>
      <c r="E206" s="111"/>
      <c r="F206" s="111"/>
      <c r="G206" s="111"/>
      <c r="H206" s="111"/>
      <c r="I206" s="126"/>
      <c r="J206" s="111"/>
      <c r="K206" s="118"/>
      <c r="L206" s="169"/>
      <c r="T206" s="3">
        <f t="shared" ca="1" si="3"/>
        <v>0</v>
      </c>
    </row>
    <row r="207" spans="2:20" ht="30" customHeight="1" x14ac:dyDescent="0.3">
      <c r="B207" s="113">
        <v>203</v>
      </c>
      <c r="C207" s="162"/>
      <c r="D207" s="167"/>
      <c r="E207" s="111"/>
      <c r="F207" s="111"/>
      <c r="G207" s="111"/>
      <c r="H207" s="111"/>
      <c r="I207" s="126"/>
      <c r="J207" s="111"/>
      <c r="K207" s="118"/>
      <c r="L207" s="169"/>
      <c r="T207" s="3">
        <f t="shared" ca="1" si="3"/>
        <v>0</v>
      </c>
    </row>
    <row r="208" spans="2:20" ht="30" customHeight="1" x14ac:dyDescent="0.3">
      <c r="B208" s="113">
        <v>204</v>
      </c>
      <c r="C208" s="162"/>
      <c r="D208" s="167"/>
      <c r="E208" s="111"/>
      <c r="F208" s="111"/>
      <c r="G208" s="111"/>
      <c r="H208" s="111"/>
      <c r="I208" s="126"/>
      <c r="J208" s="111"/>
      <c r="K208" s="118"/>
      <c r="L208" s="169"/>
      <c r="T208" s="3">
        <f t="shared" ca="1" si="3"/>
        <v>0</v>
      </c>
    </row>
    <row r="209" spans="2:20" ht="30" customHeight="1" x14ac:dyDescent="0.3">
      <c r="B209" s="113">
        <v>205</v>
      </c>
      <c r="C209" s="162"/>
      <c r="D209" s="167"/>
      <c r="E209" s="111"/>
      <c r="F209" s="111"/>
      <c r="G209" s="111"/>
      <c r="H209" s="111"/>
      <c r="I209" s="126"/>
      <c r="J209" s="111"/>
      <c r="K209" s="118"/>
      <c r="L209" s="169"/>
      <c r="T209" s="3">
        <f t="shared" ca="1" si="3"/>
        <v>0</v>
      </c>
    </row>
    <row r="210" spans="2:20" ht="30" customHeight="1" x14ac:dyDescent="0.3">
      <c r="B210" s="113">
        <v>206</v>
      </c>
      <c r="C210" s="162"/>
      <c r="D210" s="167"/>
      <c r="E210" s="111"/>
      <c r="F210" s="111"/>
      <c r="G210" s="111"/>
      <c r="H210" s="111"/>
      <c r="I210" s="126"/>
      <c r="J210" s="111"/>
      <c r="K210" s="118"/>
      <c r="L210" s="169"/>
      <c r="T210" s="3">
        <f t="shared" ca="1" si="3"/>
        <v>0</v>
      </c>
    </row>
    <row r="211" spans="2:20" ht="30" customHeight="1" x14ac:dyDescent="0.3">
      <c r="B211" s="113">
        <v>207</v>
      </c>
      <c r="C211" s="162"/>
      <c r="D211" s="167"/>
      <c r="E211" s="111"/>
      <c r="F211" s="111"/>
      <c r="G211" s="111"/>
      <c r="H211" s="111"/>
      <c r="I211" s="126"/>
      <c r="J211" s="111"/>
      <c r="K211" s="118"/>
      <c r="L211" s="169"/>
      <c r="T211" s="3">
        <f t="shared" ca="1" si="3"/>
        <v>0</v>
      </c>
    </row>
    <row r="212" spans="2:20" ht="30" customHeight="1" x14ac:dyDescent="0.3">
      <c r="B212" s="113">
        <v>208</v>
      </c>
      <c r="C212" s="162"/>
      <c r="D212" s="167"/>
      <c r="E212" s="111"/>
      <c r="F212" s="111"/>
      <c r="G212" s="111"/>
      <c r="H212" s="111"/>
      <c r="I212" s="126"/>
      <c r="J212" s="111"/>
      <c r="K212" s="118"/>
      <c r="L212" s="169"/>
      <c r="T212" s="3">
        <f t="shared" ca="1" si="3"/>
        <v>0</v>
      </c>
    </row>
    <row r="213" spans="2:20" ht="30" customHeight="1" x14ac:dyDescent="0.3">
      <c r="B213" s="113">
        <v>209</v>
      </c>
      <c r="C213" s="162"/>
      <c r="D213" s="167"/>
      <c r="E213" s="111"/>
      <c r="F213" s="111"/>
      <c r="G213" s="111"/>
      <c r="H213" s="111"/>
      <c r="I213" s="126"/>
      <c r="J213" s="111"/>
      <c r="K213" s="118"/>
      <c r="L213" s="169"/>
      <c r="T213" s="3">
        <f t="shared" ca="1" si="3"/>
        <v>0</v>
      </c>
    </row>
    <row r="214" spans="2:20" ht="30" customHeight="1" x14ac:dyDescent="0.3">
      <c r="B214" s="113">
        <v>210</v>
      </c>
      <c r="C214" s="162"/>
      <c r="D214" s="167"/>
      <c r="E214" s="111"/>
      <c r="F214" s="111"/>
      <c r="G214" s="111"/>
      <c r="H214" s="111"/>
      <c r="I214" s="126"/>
      <c r="J214" s="111"/>
      <c r="K214" s="118"/>
      <c r="L214" s="169"/>
      <c r="T214" s="3">
        <f t="shared" ca="1" si="3"/>
        <v>0</v>
      </c>
    </row>
    <row r="215" spans="2:20" ht="30" customHeight="1" x14ac:dyDescent="0.3">
      <c r="B215" s="113">
        <v>211</v>
      </c>
      <c r="C215" s="162"/>
      <c r="D215" s="167"/>
      <c r="E215" s="111"/>
      <c r="F215" s="111"/>
      <c r="G215" s="111"/>
      <c r="H215" s="111"/>
      <c r="I215" s="126"/>
      <c r="J215" s="111"/>
      <c r="K215" s="118"/>
      <c r="L215" s="169"/>
      <c r="T215" s="3">
        <f t="shared" ca="1" si="3"/>
        <v>0</v>
      </c>
    </row>
    <row r="216" spans="2:20" ht="30" customHeight="1" x14ac:dyDescent="0.3">
      <c r="B216" s="113">
        <v>212</v>
      </c>
      <c r="C216" s="162"/>
      <c r="D216" s="167"/>
      <c r="E216" s="111"/>
      <c r="F216" s="111"/>
      <c r="G216" s="111"/>
      <c r="H216" s="111"/>
      <c r="I216" s="126"/>
      <c r="J216" s="111"/>
      <c r="K216" s="118"/>
      <c r="L216" s="169"/>
      <c r="T216" s="3">
        <f t="shared" ca="1" si="3"/>
        <v>0</v>
      </c>
    </row>
    <row r="217" spans="2:20" ht="30" customHeight="1" x14ac:dyDescent="0.3">
      <c r="B217" s="113">
        <v>213</v>
      </c>
      <c r="C217" s="162"/>
      <c r="D217" s="167"/>
      <c r="E217" s="111"/>
      <c r="F217" s="111"/>
      <c r="G217" s="111"/>
      <c r="H217" s="111"/>
      <c r="I217" s="126"/>
      <c r="J217" s="111"/>
      <c r="K217" s="118"/>
      <c r="L217" s="169"/>
      <c r="T217" s="3">
        <f t="shared" ca="1" si="3"/>
        <v>0</v>
      </c>
    </row>
    <row r="218" spans="2:20" ht="30" customHeight="1" x14ac:dyDescent="0.3">
      <c r="B218" s="113">
        <v>214</v>
      </c>
      <c r="C218" s="162"/>
      <c r="D218" s="167"/>
      <c r="E218" s="111"/>
      <c r="F218" s="111"/>
      <c r="G218" s="111"/>
      <c r="H218" s="111"/>
      <c r="I218" s="126"/>
      <c r="J218" s="111"/>
      <c r="K218" s="118"/>
      <c r="L218" s="169"/>
      <c r="T218" s="3">
        <f t="shared" ca="1" si="3"/>
        <v>0</v>
      </c>
    </row>
    <row r="219" spans="2:20" ht="30" customHeight="1" x14ac:dyDescent="0.3">
      <c r="B219" s="113">
        <v>215</v>
      </c>
      <c r="C219" s="162"/>
      <c r="D219" s="167"/>
      <c r="E219" s="111"/>
      <c r="F219" s="111"/>
      <c r="G219" s="111"/>
      <c r="H219" s="111"/>
      <c r="I219" s="126"/>
      <c r="J219" s="111"/>
      <c r="K219" s="118"/>
      <c r="L219" s="169"/>
      <c r="T219" s="3">
        <f t="shared" ca="1" si="3"/>
        <v>0</v>
      </c>
    </row>
    <row r="220" spans="2:20" ht="30" customHeight="1" x14ac:dyDescent="0.3">
      <c r="B220" s="113">
        <v>216</v>
      </c>
      <c r="C220" s="162"/>
      <c r="D220" s="167"/>
      <c r="E220" s="111"/>
      <c r="F220" s="111"/>
      <c r="G220" s="111"/>
      <c r="H220" s="111"/>
      <c r="I220" s="126"/>
      <c r="J220" s="111"/>
      <c r="K220" s="118"/>
      <c r="L220" s="169"/>
      <c r="T220" s="3">
        <f t="shared" ca="1" si="3"/>
        <v>0</v>
      </c>
    </row>
    <row r="221" spans="2:20" ht="30" customHeight="1" x14ac:dyDescent="0.3">
      <c r="B221" s="113">
        <v>217</v>
      </c>
      <c r="C221" s="162"/>
      <c r="D221" s="167"/>
      <c r="E221" s="111"/>
      <c r="F221" s="111"/>
      <c r="G221" s="111"/>
      <c r="H221" s="111"/>
      <c r="I221" s="126"/>
      <c r="J221" s="111"/>
      <c r="K221" s="118"/>
      <c r="L221" s="169"/>
      <c r="T221" s="3">
        <f t="shared" ca="1" si="3"/>
        <v>0</v>
      </c>
    </row>
    <row r="222" spans="2:20" ht="30" customHeight="1" x14ac:dyDescent="0.3">
      <c r="B222" s="113">
        <v>218</v>
      </c>
      <c r="C222" s="162"/>
      <c r="D222" s="167"/>
      <c r="E222" s="111"/>
      <c r="F222" s="111"/>
      <c r="G222" s="111"/>
      <c r="H222" s="111"/>
      <c r="I222" s="126"/>
      <c r="J222" s="111"/>
      <c r="K222" s="118"/>
      <c r="L222" s="169"/>
      <c r="T222" s="3">
        <f t="shared" ca="1" si="3"/>
        <v>0</v>
      </c>
    </row>
    <row r="223" spans="2:20" ht="30" customHeight="1" x14ac:dyDescent="0.3">
      <c r="B223" s="113">
        <v>219</v>
      </c>
      <c r="C223" s="162"/>
      <c r="D223" s="167"/>
      <c r="E223" s="111"/>
      <c r="F223" s="111"/>
      <c r="G223" s="111"/>
      <c r="H223" s="111"/>
      <c r="I223" s="126"/>
      <c r="J223" s="111"/>
      <c r="K223" s="118"/>
      <c r="L223" s="169"/>
      <c r="T223" s="3">
        <f t="shared" ca="1" si="3"/>
        <v>0</v>
      </c>
    </row>
    <row r="224" spans="2:20" ht="30" customHeight="1" x14ac:dyDescent="0.3">
      <c r="B224" s="113">
        <v>220</v>
      </c>
      <c r="C224" s="162"/>
      <c r="D224" s="167"/>
      <c r="E224" s="111"/>
      <c r="F224" s="111"/>
      <c r="G224" s="111"/>
      <c r="H224" s="111"/>
      <c r="I224" s="126"/>
      <c r="J224" s="111"/>
      <c r="K224" s="118"/>
      <c r="L224" s="169"/>
      <c r="T224" s="3">
        <f t="shared" ca="1" si="3"/>
        <v>0</v>
      </c>
    </row>
    <row r="225" spans="2:20" ht="30" customHeight="1" x14ac:dyDescent="0.3">
      <c r="B225" s="113">
        <v>221</v>
      </c>
      <c r="C225" s="162"/>
      <c r="D225" s="167"/>
      <c r="E225" s="111"/>
      <c r="F225" s="111"/>
      <c r="G225" s="111"/>
      <c r="H225" s="111"/>
      <c r="I225" s="126"/>
      <c r="J225" s="111"/>
      <c r="K225" s="118"/>
      <c r="L225" s="169"/>
      <c r="T225" s="3">
        <f t="shared" ca="1" si="3"/>
        <v>0</v>
      </c>
    </row>
    <row r="226" spans="2:20" ht="30" customHeight="1" x14ac:dyDescent="0.3">
      <c r="B226" s="113">
        <v>222</v>
      </c>
      <c r="C226" s="162"/>
      <c r="D226" s="167"/>
      <c r="E226" s="111"/>
      <c r="F226" s="111"/>
      <c r="G226" s="111"/>
      <c r="H226" s="111"/>
      <c r="I226" s="126"/>
      <c r="J226" s="111"/>
      <c r="K226" s="118"/>
      <c r="L226" s="169"/>
      <c r="T226" s="3">
        <f t="shared" ca="1" si="3"/>
        <v>0</v>
      </c>
    </row>
    <row r="227" spans="2:20" ht="30" customHeight="1" x14ac:dyDescent="0.3">
      <c r="B227" s="113">
        <v>223</v>
      </c>
      <c r="C227" s="162"/>
      <c r="D227" s="167"/>
      <c r="E227" s="111"/>
      <c r="F227" s="111"/>
      <c r="G227" s="111"/>
      <c r="H227" s="111"/>
      <c r="I227" s="126"/>
      <c r="J227" s="111"/>
      <c r="K227" s="118"/>
      <c r="L227" s="169"/>
      <c r="T227" s="3">
        <f t="shared" ca="1" si="3"/>
        <v>0</v>
      </c>
    </row>
    <row r="228" spans="2:20" ht="30" customHeight="1" x14ac:dyDescent="0.3">
      <c r="B228" s="113">
        <v>224</v>
      </c>
      <c r="C228" s="162"/>
      <c r="D228" s="167"/>
      <c r="E228" s="111"/>
      <c r="F228" s="111"/>
      <c r="G228" s="111"/>
      <c r="H228" s="111"/>
      <c r="I228" s="126"/>
      <c r="J228" s="111"/>
      <c r="K228" s="118"/>
      <c r="L228" s="169"/>
      <c r="T228" s="3">
        <f t="shared" ca="1" si="3"/>
        <v>0</v>
      </c>
    </row>
    <row r="229" spans="2:20" ht="30" customHeight="1" x14ac:dyDescent="0.3">
      <c r="B229" s="113">
        <v>225</v>
      </c>
      <c r="C229" s="162"/>
      <c r="D229" s="167"/>
      <c r="E229" s="111"/>
      <c r="F229" s="111"/>
      <c r="G229" s="111"/>
      <c r="H229" s="111"/>
      <c r="I229" s="126"/>
      <c r="J229" s="111"/>
      <c r="K229" s="118"/>
      <c r="L229" s="169"/>
      <c r="T229" s="3">
        <f t="shared" ca="1" si="3"/>
        <v>0</v>
      </c>
    </row>
    <row r="230" spans="2:20" ht="30" customHeight="1" x14ac:dyDescent="0.3">
      <c r="B230" s="113">
        <v>226</v>
      </c>
      <c r="C230" s="162"/>
      <c r="D230" s="167"/>
      <c r="E230" s="111"/>
      <c r="F230" s="111"/>
      <c r="G230" s="111"/>
      <c r="H230" s="111"/>
      <c r="I230" s="126"/>
      <c r="J230" s="111"/>
      <c r="K230" s="118"/>
      <c r="L230" s="169"/>
      <c r="T230" s="3">
        <f t="shared" ca="1" si="3"/>
        <v>0</v>
      </c>
    </row>
    <row r="231" spans="2:20" ht="30" customHeight="1" x14ac:dyDescent="0.3">
      <c r="B231" s="113">
        <v>227</v>
      </c>
      <c r="C231" s="162"/>
      <c r="D231" s="167"/>
      <c r="E231" s="111"/>
      <c r="F231" s="111"/>
      <c r="G231" s="111"/>
      <c r="H231" s="111"/>
      <c r="I231" s="126"/>
      <c r="J231" s="111"/>
      <c r="K231" s="118"/>
      <c r="L231" s="169"/>
      <c r="T231" s="3">
        <f t="shared" ca="1" si="3"/>
        <v>0</v>
      </c>
    </row>
    <row r="232" spans="2:20" ht="30" customHeight="1" x14ac:dyDescent="0.3">
      <c r="B232" s="113">
        <v>228</v>
      </c>
      <c r="C232" s="162"/>
      <c r="D232" s="167"/>
      <c r="E232" s="111"/>
      <c r="F232" s="111"/>
      <c r="G232" s="111"/>
      <c r="H232" s="111"/>
      <c r="I232" s="126"/>
      <c r="J232" s="111"/>
      <c r="K232" s="118"/>
      <c r="L232" s="169"/>
      <c r="T232" s="3">
        <f t="shared" ca="1" si="3"/>
        <v>0</v>
      </c>
    </row>
    <row r="233" spans="2:20" ht="30" customHeight="1" x14ac:dyDescent="0.3">
      <c r="B233" s="113">
        <v>229</v>
      </c>
      <c r="C233" s="162"/>
      <c r="D233" s="167"/>
      <c r="E233" s="111"/>
      <c r="F233" s="111"/>
      <c r="G233" s="111"/>
      <c r="H233" s="111"/>
      <c r="I233" s="126"/>
      <c r="J233" s="111"/>
      <c r="K233" s="118"/>
      <c r="L233" s="169"/>
      <c r="T233" s="3">
        <f t="shared" ca="1" si="3"/>
        <v>0</v>
      </c>
    </row>
    <row r="234" spans="2:20" ht="30" customHeight="1" x14ac:dyDescent="0.3">
      <c r="B234" s="113">
        <v>230</v>
      </c>
      <c r="C234" s="162"/>
      <c r="D234" s="167"/>
      <c r="E234" s="111"/>
      <c r="F234" s="111"/>
      <c r="G234" s="111"/>
      <c r="H234" s="111"/>
      <c r="I234" s="126"/>
      <c r="J234" s="111"/>
      <c r="K234" s="118"/>
      <c r="L234" s="169"/>
      <c r="T234" s="3">
        <f t="shared" ca="1" si="3"/>
        <v>0</v>
      </c>
    </row>
    <row r="235" spans="2:20" ht="30" customHeight="1" x14ac:dyDescent="0.3">
      <c r="B235" s="113">
        <v>231</v>
      </c>
      <c r="C235" s="162"/>
      <c r="D235" s="167"/>
      <c r="E235" s="111"/>
      <c r="F235" s="111"/>
      <c r="G235" s="111"/>
      <c r="H235" s="111"/>
      <c r="I235" s="126"/>
      <c r="J235" s="111"/>
      <c r="K235" s="118"/>
      <c r="L235" s="169"/>
      <c r="T235" s="3">
        <f t="shared" ca="1" si="3"/>
        <v>0</v>
      </c>
    </row>
    <row r="236" spans="2:20" ht="30" customHeight="1" x14ac:dyDescent="0.3">
      <c r="B236" s="113">
        <v>232</v>
      </c>
      <c r="C236" s="162"/>
      <c r="D236" s="167"/>
      <c r="E236" s="111"/>
      <c r="F236" s="111"/>
      <c r="G236" s="111"/>
      <c r="H236" s="111"/>
      <c r="I236" s="126"/>
      <c r="J236" s="111"/>
      <c r="K236" s="118"/>
      <c r="L236" s="169"/>
      <c r="T236" s="3">
        <f t="shared" ca="1" si="3"/>
        <v>0</v>
      </c>
    </row>
    <row r="237" spans="2:20" ht="30" customHeight="1" x14ac:dyDescent="0.3">
      <c r="B237" s="113">
        <v>233</v>
      </c>
      <c r="C237" s="162"/>
      <c r="D237" s="167"/>
      <c r="E237" s="111"/>
      <c r="F237" s="111"/>
      <c r="G237" s="111"/>
      <c r="H237" s="111"/>
      <c r="I237" s="126"/>
      <c r="J237" s="111"/>
      <c r="K237" s="118"/>
      <c r="L237" s="169"/>
      <c r="T237" s="3">
        <f t="shared" ca="1" si="3"/>
        <v>0</v>
      </c>
    </row>
    <row r="238" spans="2:20" ht="30" customHeight="1" x14ac:dyDescent="0.3">
      <c r="B238" s="113">
        <v>234</v>
      </c>
      <c r="C238" s="162"/>
      <c r="D238" s="167"/>
      <c r="E238" s="111"/>
      <c r="F238" s="111"/>
      <c r="G238" s="111"/>
      <c r="H238" s="111"/>
      <c r="I238" s="126"/>
      <c r="J238" s="111"/>
      <c r="K238" s="118"/>
      <c r="L238" s="169"/>
      <c r="T238" s="3">
        <f t="shared" ca="1" si="3"/>
        <v>0</v>
      </c>
    </row>
    <row r="239" spans="2:20" ht="30" customHeight="1" x14ac:dyDescent="0.3">
      <c r="B239" s="113">
        <v>235</v>
      </c>
      <c r="C239" s="162"/>
      <c r="D239" s="167"/>
      <c r="E239" s="111"/>
      <c r="F239" s="111"/>
      <c r="G239" s="111"/>
      <c r="H239" s="111"/>
      <c r="I239" s="126"/>
      <c r="J239" s="111"/>
      <c r="K239" s="118"/>
      <c r="L239" s="169"/>
      <c r="T239" s="3">
        <f t="shared" ca="1" si="3"/>
        <v>0</v>
      </c>
    </row>
    <row r="240" spans="2:20" ht="30" customHeight="1" x14ac:dyDescent="0.3">
      <c r="B240" s="113">
        <v>236</v>
      </c>
      <c r="C240" s="162"/>
      <c r="D240" s="167"/>
      <c r="E240" s="111"/>
      <c r="F240" s="111"/>
      <c r="G240" s="111"/>
      <c r="H240" s="111"/>
      <c r="I240" s="126"/>
      <c r="J240" s="111"/>
      <c r="K240" s="118"/>
      <c r="L240" s="169"/>
      <c r="T240" s="3">
        <f t="shared" ca="1" si="3"/>
        <v>0</v>
      </c>
    </row>
    <row r="241" spans="2:20" ht="30" customHeight="1" x14ac:dyDescent="0.3">
      <c r="B241" s="113">
        <v>237</v>
      </c>
      <c r="C241" s="162"/>
      <c r="D241" s="167"/>
      <c r="E241" s="111"/>
      <c r="F241" s="111"/>
      <c r="G241" s="111"/>
      <c r="H241" s="111"/>
      <c r="I241" s="126"/>
      <c r="J241" s="111"/>
      <c r="K241" s="118"/>
      <c r="L241" s="169"/>
      <c r="T241" s="3">
        <f t="shared" ca="1" si="3"/>
        <v>0</v>
      </c>
    </row>
    <row r="242" spans="2:20" ht="30" customHeight="1" x14ac:dyDescent="0.3">
      <c r="B242" s="113">
        <v>238</v>
      </c>
      <c r="C242" s="162"/>
      <c r="D242" s="167"/>
      <c r="E242" s="111"/>
      <c r="F242" s="111"/>
      <c r="G242" s="111"/>
      <c r="H242" s="111"/>
      <c r="I242" s="126"/>
      <c r="J242" s="111"/>
      <c r="K242" s="118"/>
      <c r="L242" s="169"/>
      <c r="T242" s="3">
        <f t="shared" ca="1" si="3"/>
        <v>0</v>
      </c>
    </row>
    <row r="243" spans="2:20" ht="30" customHeight="1" x14ac:dyDescent="0.3">
      <c r="B243" s="113">
        <v>239</v>
      </c>
      <c r="C243" s="162"/>
      <c r="D243" s="167"/>
      <c r="E243" s="111"/>
      <c r="F243" s="111"/>
      <c r="G243" s="111"/>
      <c r="H243" s="111"/>
      <c r="I243" s="126"/>
      <c r="J243" s="111"/>
      <c r="K243" s="118"/>
      <c r="L243" s="169"/>
      <c r="T243" s="3">
        <f t="shared" ca="1" si="3"/>
        <v>0</v>
      </c>
    </row>
    <row r="244" spans="2:20" ht="30" customHeight="1" x14ac:dyDescent="0.3">
      <c r="B244" s="113">
        <v>240</v>
      </c>
      <c r="C244" s="162"/>
      <c r="D244" s="167"/>
      <c r="E244" s="111"/>
      <c r="F244" s="111"/>
      <c r="G244" s="111"/>
      <c r="H244" s="111"/>
      <c r="I244" s="126"/>
      <c r="J244" s="111"/>
      <c r="K244" s="118"/>
      <c r="L244" s="169"/>
      <c r="T244" s="3">
        <f t="shared" ca="1" si="3"/>
        <v>0</v>
      </c>
    </row>
    <row r="245" spans="2:20" ht="30" customHeight="1" x14ac:dyDescent="0.3">
      <c r="B245" s="113">
        <v>241</v>
      </c>
      <c r="C245" s="162"/>
      <c r="D245" s="167"/>
      <c r="E245" s="111"/>
      <c r="F245" s="111"/>
      <c r="G245" s="111"/>
      <c r="H245" s="111"/>
      <c r="I245" s="126"/>
      <c r="J245" s="111"/>
      <c r="K245" s="118"/>
      <c r="L245" s="169"/>
      <c r="T245" s="3">
        <f t="shared" ca="1" si="3"/>
        <v>0</v>
      </c>
    </row>
    <row r="246" spans="2:20" ht="30" customHeight="1" x14ac:dyDescent="0.3">
      <c r="B246" s="113">
        <v>242</v>
      </c>
      <c r="C246" s="162"/>
      <c r="D246" s="167"/>
      <c r="E246" s="111"/>
      <c r="F246" s="111"/>
      <c r="G246" s="111"/>
      <c r="H246" s="111"/>
      <c r="I246" s="126"/>
      <c r="J246" s="111"/>
      <c r="K246" s="118"/>
      <c r="L246" s="169"/>
      <c r="T246" s="3">
        <f t="shared" ca="1" si="3"/>
        <v>0</v>
      </c>
    </row>
    <row r="247" spans="2:20" ht="30" customHeight="1" x14ac:dyDescent="0.3">
      <c r="B247" s="113">
        <v>243</v>
      </c>
      <c r="C247" s="162"/>
      <c r="D247" s="167"/>
      <c r="E247" s="111"/>
      <c r="F247" s="111"/>
      <c r="G247" s="111"/>
      <c r="H247" s="111"/>
      <c r="I247" s="126"/>
      <c r="J247" s="111"/>
      <c r="K247" s="118"/>
      <c r="L247" s="169"/>
      <c r="T247" s="3">
        <f t="shared" ca="1" si="3"/>
        <v>0</v>
      </c>
    </row>
    <row r="248" spans="2:20" ht="30" customHeight="1" x14ac:dyDescent="0.3">
      <c r="B248" s="113">
        <v>244</v>
      </c>
      <c r="C248" s="162"/>
      <c r="D248" s="167"/>
      <c r="E248" s="111"/>
      <c r="F248" s="111"/>
      <c r="G248" s="111"/>
      <c r="H248" s="111"/>
      <c r="I248" s="126"/>
      <c r="J248" s="111"/>
      <c r="K248" s="118"/>
      <c r="L248" s="169"/>
      <c r="T248" s="3">
        <f t="shared" ca="1" si="3"/>
        <v>0</v>
      </c>
    </row>
    <row r="249" spans="2:20" ht="30" customHeight="1" x14ac:dyDescent="0.3">
      <c r="B249" s="113">
        <v>245</v>
      </c>
      <c r="C249" s="162"/>
      <c r="D249" s="167"/>
      <c r="E249" s="111"/>
      <c r="F249" s="111"/>
      <c r="G249" s="111"/>
      <c r="H249" s="111"/>
      <c r="I249" s="126"/>
      <c r="J249" s="111"/>
      <c r="K249" s="118"/>
      <c r="L249" s="169"/>
      <c r="T249" s="3">
        <f t="shared" ca="1" si="3"/>
        <v>0</v>
      </c>
    </row>
    <row r="250" spans="2:20" ht="30" customHeight="1" x14ac:dyDescent="0.3">
      <c r="B250" s="113">
        <v>246</v>
      </c>
      <c r="C250" s="162"/>
      <c r="D250" s="167"/>
      <c r="E250" s="111"/>
      <c r="F250" s="111"/>
      <c r="G250" s="111"/>
      <c r="H250" s="111"/>
      <c r="I250" s="126"/>
      <c r="J250" s="111"/>
      <c r="K250" s="118"/>
      <c r="L250" s="169"/>
      <c r="T250" s="3">
        <f t="shared" ca="1" si="3"/>
        <v>0</v>
      </c>
    </row>
    <row r="251" spans="2:20" ht="30" customHeight="1" x14ac:dyDescent="0.3">
      <c r="B251" s="113">
        <v>247</v>
      </c>
      <c r="C251" s="162"/>
      <c r="D251" s="167"/>
      <c r="E251" s="111"/>
      <c r="F251" s="111"/>
      <c r="G251" s="111"/>
      <c r="H251" s="111"/>
      <c r="I251" s="126"/>
      <c r="J251" s="111"/>
      <c r="K251" s="118"/>
      <c r="L251" s="169"/>
      <c r="T251" s="3">
        <f t="shared" ca="1" si="3"/>
        <v>0</v>
      </c>
    </row>
    <row r="252" spans="2:20" ht="30" customHeight="1" x14ac:dyDescent="0.3">
      <c r="B252" s="113">
        <v>248</v>
      </c>
      <c r="C252" s="162"/>
      <c r="D252" s="167"/>
      <c r="E252" s="111"/>
      <c r="F252" s="111"/>
      <c r="G252" s="111"/>
      <c r="H252" s="111"/>
      <c r="I252" s="126"/>
      <c r="J252" s="111"/>
      <c r="K252" s="118"/>
      <c r="L252" s="169"/>
      <c r="T252" s="3">
        <f t="shared" ca="1" si="3"/>
        <v>0</v>
      </c>
    </row>
    <row r="253" spans="2:20" ht="30" customHeight="1" x14ac:dyDescent="0.3">
      <c r="B253" s="113">
        <v>249</v>
      </c>
      <c r="C253" s="162"/>
      <c r="D253" s="167"/>
      <c r="E253" s="111"/>
      <c r="F253" s="111"/>
      <c r="G253" s="111"/>
      <c r="H253" s="111"/>
      <c r="I253" s="126"/>
      <c r="J253" s="111"/>
      <c r="K253" s="118"/>
      <c r="L253" s="169"/>
      <c r="T253" s="3">
        <f t="shared" ca="1" si="3"/>
        <v>0</v>
      </c>
    </row>
    <row r="254" spans="2:20" ht="30" customHeight="1" x14ac:dyDescent="0.3">
      <c r="B254" s="113">
        <v>250</v>
      </c>
      <c r="C254" s="162"/>
      <c r="D254" s="167"/>
      <c r="E254" s="111"/>
      <c r="F254" s="111"/>
      <c r="G254" s="111"/>
      <c r="H254" s="111"/>
      <c r="I254" s="126"/>
      <c r="J254" s="111"/>
      <c r="K254" s="118"/>
      <c r="L254" s="169"/>
      <c r="T254" s="3">
        <f t="shared" ca="1" si="3"/>
        <v>0</v>
      </c>
    </row>
    <row r="255" spans="2:20" ht="30" customHeight="1" x14ac:dyDescent="0.3">
      <c r="B255" s="113">
        <v>251</v>
      </c>
      <c r="C255" s="162"/>
      <c r="D255" s="167"/>
      <c r="E255" s="111"/>
      <c r="F255" s="111"/>
      <c r="G255" s="111"/>
      <c r="H255" s="111"/>
      <c r="I255" s="126"/>
      <c r="J255" s="111"/>
      <c r="K255" s="118"/>
      <c r="L255" s="169"/>
      <c r="T255" s="3">
        <f t="shared" ca="1" si="3"/>
        <v>0</v>
      </c>
    </row>
    <row r="256" spans="2:20" ht="30" customHeight="1" x14ac:dyDescent="0.3">
      <c r="B256" s="113">
        <v>252</v>
      </c>
      <c r="C256" s="162"/>
      <c r="D256" s="167"/>
      <c r="E256" s="111"/>
      <c r="F256" s="111"/>
      <c r="G256" s="111"/>
      <c r="H256" s="111"/>
      <c r="I256" s="126"/>
      <c r="J256" s="111"/>
      <c r="K256" s="118"/>
      <c r="L256" s="169"/>
      <c r="T256" s="3">
        <f t="shared" ca="1" si="3"/>
        <v>0</v>
      </c>
    </row>
    <row r="257" spans="2:20" ht="30" customHeight="1" x14ac:dyDescent="0.3">
      <c r="B257" s="113">
        <v>253</v>
      </c>
      <c r="C257" s="162"/>
      <c r="D257" s="167"/>
      <c r="E257" s="111"/>
      <c r="F257" s="111"/>
      <c r="G257" s="111"/>
      <c r="H257" s="111"/>
      <c r="I257" s="126"/>
      <c r="J257" s="111"/>
      <c r="K257" s="118"/>
      <c r="L257" s="169"/>
      <c r="T257" s="3">
        <f t="shared" ca="1" si="3"/>
        <v>0</v>
      </c>
    </row>
    <row r="258" spans="2:20" ht="30" customHeight="1" x14ac:dyDescent="0.3">
      <c r="B258" s="113">
        <v>254</v>
      </c>
      <c r="C258" s="162"/>
      <c r="D258" s="167"/>
      <c r="E258" s="111"/>
      <c r="F258" s="111"/>
      <c r="G258" s="111"/>
      <c r="H258" s="111"/>
      <c r="I258" s="126"/>
      <c r="J258" s="111"/>
      <c r="K258" s="118"/>
      <c r="L258" s="169"/>
      <c r="T258" s="3">
        <f t="shared" ca="1" si="3"/>
        <v>0</v>
      </c>
    </row>
    <row r="259" spans="2:20" ht="30" customHeight="1" x14ac:dyDescent="0.3">
      <c r="B259" s="113">
        <v>255</v>
      </c>
      <c r="C259" s="162"/>
      <c r="D259" s="167"/>
      <c r="E259" s="111"/>
      <c r="F259" s="111"/>
      <c r="G259" s="111"/>
      <c r="H259" s="111"/>
      <c r="I259" s="126"/>
      <c r="J259" s="111"/>
      <c r="K259" s="118"/>
      <c r="L259" s="169"/>
      <c r="T259" s="3">
        <f t="shared" ca="1" si="3"/>
        <v>0</v>
      </c>
    </row>
    <row r="260" spans="2:20" ht="30" customHeight="1" x14ac:dyDescent="0.3">
      <c r="B260" s="113">
        <v>256</v>
      </c>
      <c r="C260" s="162"/>
      <c r="D260" s="167"/>
      <c r="E260" s="111"/>
      <c r="F260" s="111"/>
      <c r="G260" s="111"/>
      <c r="H260" s="111"/>
      <c r="I260" s="126"/>
      <c r="J260" s="111"/>
      <c r="K260" s="118"/>
      <c r="L260" s="169"/>
      <c r="T260" s="3">
        <f t="shared" ca="1" si="3"/>
        <v>0</v>
      </c>
    </row>
    <row r="261" spans="2:20" ht="30" customHeight="1" x14ac:dyDescent="0.3">
      <c r="B261" s="113">
        <v>257</v>
      </c>
      <c r="C261" s="162"/>
      <c r="D261" s="167"/>
      <c r="E261" s="111"/>
      <c r="F261" s="111"/>
      <c r="G261" s="111"/>
      <c r="H261" s="111"/>
      <c r="I261" s="126"/>
      <c r="J261" s="111"/>
      <c r="K261" s="118"/>
      <c r="L261" s="169"/>
      <c r="T261" s="3">
        <f t="shared" ref="T261:T324" ca="1" si="4">IF(C261&lt;TODAY(),IF(J261="Não",1,0),0)</f>
        <v>0</v>
      </c>
    </row>
    <row r="262" spans="2:20" ht="30" customHeight="1" x14ac:dyDescent="0.3">
      <c r="B262" s="113">
        <v>258</v>
      </c>
      <c r="C262" s="162"/>
      <c r="D262" s="167"/>
      <c r="E262" s="111"/>
      <c r="F262" s="111"/>
      <c r="G262" s="111"/>
      <c r="H262" s="111"/>
      <c r="I262" s="126"/>
      <c r="J262" s="111"/>
      <c r="K262" s="118"/>
      <c r="L262" s="169"/>
      <c r="T262" s="3">
        <f t="shared" ca="1" si="4"/>
        <v>0</v>
      </c>
    </row>
    <row r="263" spans="2:20" ht="30" customHeight="1" x14ac:dyDescent="0.3">
      <c r="B263" s="113">
        <v>259</v>
      </c>
      <c r="C263" s="162"/>
      <c r="D263" s="167"/>
      <c r="E263" s="111"/>
      <c r="F263" s="111"/>
      <c r="G263" s="111"/>
      <c r="H263" s="111"/>
      <c r="I263" s="126"/>
      <c r="J263" s="111"/>
      <c r="K263" s="118"/>
      <c r="L263" s="169"/>
      <c r="T263" s="3">
        <f t="shared" ca="1" si="4"/>
        <v>0</v>
      </c>
    </row>
    <row r="264" spans="2:20" ht="30" customHeight="1" x14ac:dyDescent="0.3">
      <c r="B264" s="113">
        <v>260</v>
      </c>
      <c r="C264" s="162"/>
      <c r="D264" s="167"/>
      <c r="E264" s="111"/>
      <c r="F264" s="111"/>
      <c r="G264" s="111"/>
      <c r="H264" s="111"/>
      <c r="I264" s="126"/>
      <c r="J264" s="111"/>
      <c r="K264" s="118"/>
      <c r="L264" s="169"/>
      <c r="T264" s="3">
        <f t="shared" ca="1" si="4"/>
        <v>0</v>
      </c>
    </row>
    <row r="265" spans="2:20" ht="30" customHeight="1" x14ac:dyDescent="0.3">
      <c r="B265" s="113">
        <v>261</v>
      </c>
      <c r="C265" s="162"/>
      <c r="D265" s="167"/>
      <c r="E265" s="111"/>
      <c r="F265" s="111"/>
      <c r="G265" s="111"/>
      <c r="H265" s="111"/>
      <c r="I265" s="126"/>
      <c r="J265" s="111"/>
      <c r="K265" s="118"/>
      <c r="L265" s="169"/>
      <c r="T265" s="3">
        <f t="shared" ca="1" si="4"/>
        <v>0</v>
      </c>
    </row>
    <row r="266" spans="2:20" ht="30" customHeight="1" x14ac:dyDescent="0.3">
      <c r="B266" s="113">
        <v>262</v>
      </c>
      <c r="C266" s="162"/>
      <c r="D266" s="167"/>
      <c r="E266" s="111"/>
      <c r="F266" s="111"/>
      <c r="G266" s="111"/>
      <c r="H266" s="111"/>
      <c r="I266" s="126"/>
      <c r="J266" s="111"/>
      <c r="K266" s="118"/>
      <c r="L266" s="169"/>
      <c r="T266" s="3">
        <f t="shared" ca="1" si="4"/>
        <v>0</v>
      </c>
    </row>
    <row r="267" spans="2:20" ht="30" customHeight="1" x14ac:dyDescent="0.3">
      <c r="B267" s="113">
        <v>263</v>
      </c>
      <c r="C267" s="162"/>
      <c r="D267" s="167"/>
      <c r="E267" s="111"/>
      <c r="F267" s="111"/>
      <c r="G267" s="111"/>
      <c r="H267" s="111"/>
      <c r="I267" s="126"/>
      <c r="J267" s="111"/>
      <c r="K267" s="118"/>
      <c r="L267" s="169"/>
      <c r="T267" s="3">
        <f t="shared" ca="1" si="4"/>
        <v>0</v>
      </c>
    </row>
    <row r="268" spans="2:20" ht="30" customHeight="1" x14ac:dyDescent="0.3">
      <c r="B268" s="113">
        <v>264</v>
      </c>
      <c r="C268" s="162"/>
      <c r="D268" s="167"/>
      <c r="E268" s="111"/>
      <c r="F268" s="111"/>
      <c r="G268" s="111"/>
      <c r="H268" s="111"/>
      <c r="I268" s="126"/>
      <c r="J268" s="111"/>
      <c r="K268" s="118"/>
      <c r="L268" s="169"/>
      <c r="T268" s="3">
        <f t="shared" ca="1" si="4"/>
        <v>0</v>
      </c>
    </row>
    <row r="269" spans="2:20" ht="30" customHeight="1" x14ac:dyDescent="0.3">
      <c r="B269" s="113">
        <v>265</v>
      </c>
      <c r="C269" s="162"/>
      <c r="D269" s="167"/>
      <c r="E269" s="111"/>
      <c r="F269" s="111"/>
      <c r="G269" s="111"/>
      <c r="H269" s="111"/>
      <c r="I269" s="126"/>
      <c r="J269" s="111"/>
      <c r="K269" s="118"/>
      <c r="L269" s="169"/>
      <c r="T269" s="3">
        <f t="shared" ca="1" si="4"/>
        <v>0</v>
      </c>
    </row>
    <row r="270" spans="2:20" ht="30" customHeight="1" x14ac:dyDescent="0.3">
      <c r="B270" s="113">
        <v>266</v>
      </c>
      <c r="C270" s="162"/>
      <c r="D270" s="167"/>
      <c r="E270" s="111"/>
      <c r="F270" s="111"/>
      <c r="G270" s="111"/>
      <c r="H270" s="111"/>
      <c r="I270" s="126"/>
      <c r="J270" s="111"/>
      <c r="K270" s="118"/>
      <c r="L270" s="169"/>
      <c r="T270" s="3">
        <f t="shared" ca="1" si="4"/>
        <v>0</v>
      </c>
    </row>
    <row r="271" spans="2:20" ht="30" customHeight="1" x14ac:dyDescent="0.3">
      <c r="B271" s="113">
        <v>267</v>
      </c>
      <c r="C271" s="162"/>
      <c r="D271" s="167"/>
      <c r="E271" s="111"/>
      <c r="F271" s="111"/>
      <c r="G271" s="111"/>
      <c r="H271" s="111"/>
      <c r="I271" s="126"/>
      <c r="J271" s="111"/>
      <c r="K271" s="118"/>
      <c r="L271" s="169"/>
      <c r="T271" s="3">
        <f t="shared" ca="1" si="4"/>
        <v>0</v>
      </c>
    </row>
    <row r="272" spans="2:20" ht="30" customHeight="1" x14ac:dyDescent="0.3">
      <c r="B272" s="113">
        <v>268</v>
      </c>
      <c r="C272" s="162"/>
      <c r="D272" s="167"/>
      <c r="E272" s="111"/>
      <c r="F272" s="111"/>
      <c r="G272" s="111"/>
      <c r="H272" s="111"/>
      <c r="I272" s="126"/>
      <c r="J272" s="111"/>
      <c r="K272" s="118"/>
      <c r="L272" s="169"/>
      <c r="T272" s="3">
        <f t="shared" ca="1" si="4"/>
        <v>0</v>
      </c>
    </row>
    <row r="273" spans="2:20" ht="30" customHeight="1" x14ac:dyDescent="0.3">
      <c r="B273" s="113">
        <v>269</v>
      </c>
      <c r="C273" s="162"/>
      <c r="D273" s="167"/>
      <c r="E273" s="111"/>
      <c r="F273" s="111"/>
      <c r="G273" s="111"/>
      <c r="H273" s="111"/>
      <c r="I273" s="126"/>
      <c r="J273" s="111"/>
      <c r="K273" s="118"/>
      <c r="L273" s="169"/>
      <c r="T273" s="3">
        <f t="shared" ca="1" si="4"/>
        <v>0</v>
      </c>
    </row>
    <row r="274" spans="2:20" ht="30" customHeight="1" x14ac:dyDescent="0.3">
      <c r="B274" s="113">
        <v>270</v>
      </c>
      <c r="C274" s="162"/>
      <c r="D274" s="167"/>
      <c r="E274" s="111"/>
      <c r="F274" s="111"/>
      <c r="G274" s="111"/>
      <c r="H274" s="111"/>
      <c r="I274" s="126"/>
      <c r="J274" s="111"/>
      <c r="K274" s="118"/>
      <c r="L274" s="169"/>
      <c r="T274" s="3">
        <f t="shared" ca="1" si="4"/>
        <v>0</v>
      </c>
    </row>
    <row r="275" spans="2:20" ht="30" customHeight="1" x14ac:dyDescent="0.3">
      <c r="B275" s="113">
        <v>271</v>
      </c>
      <c r="C275" s="162"/>
      <c r="D275" s="167"/>
      <c r="E275" s="111"/>
      <c r="F275" s="111"/>
      <c r="G275" s="111"/>
      <c r="H275" s="111"/>
      <c r="I275" s="126"/>
      <c r="J275" s="111"/>
      <c r="K275" s="118"/>
      <c r="L275" s="169"/>
      <c r="T275" s="3">
        <f t="shared" ca="1" si="4"/>
        <v>0</v>
      </c>
    </row>
    <row r="276" spans="2:20" ht="30" customHeight="1" x14ac:dyDescent="0.3">
      <c r="B276" s="113">
        <v>272</v>
      </c>
      <c r="C276" s="162"/>
      <c r="D276" s="167"/>
      <c r="E276" s="111"/>
      <c r="F276" s="111"/>
      <c r="G276" s="111"/>
      <c r="H276" s="111"/>
      <c r="I276" s="126"/>
      <c r="J276" s="111"/>
      <c r="K276" s="118"/>
      <c r="L276" s="169"/>
      <c r="T276" s="3">
        <f t="shared" ca="1" si="4"/>
        <v>0</v>
      </c>
    </row>
    <row r="277" spans="2:20" ht="30" customHeight="1" x14ac:dyDescent="0.3">
      <c r="B277" s="113">
        <v>273</v>
      </c>
      <c r="C277" s="162"/>
      <c r="D277" s="167"/>
      <c r="E277" s="111"/>
      <c r="F277" s="111"/>
      <c r="G277" s="111"/>
      <c r="H277" s="111"/>
      <c r="I277" s="126"/>
      <c r="J277" s="111"/>
      <c r="K277" s="118"/>
      <c r="L277" s="169"/>
      <c r="T277" s="3">
        <f t="shared" ca="1" si="4"/>
        <v>0</v>
      </c>
    </row>
    <row r="278" spans="2:20" ht="30" customHeight="1" x14ac:dyDescent="0.3">
      <c r="B278" s="113">
        <v>274</v>
      </c>
      <c r="C278" s="162"/>
      <c r="D278" s="167"/>
      <c r="E278" s="111"/>
      <c r="F278" s="111"/>
      <c r="G278" s="111"/>
      <c r="H278" s="111"/>
      <c r="I278" s="126"/>
      <c r="J278" s="111"/>
      <c r="K278" s="118"/>
      <c r="L278" s="169"/>
      <c r="T278" s="3">
        <f t="shared" ca="1" si="4"/>
        <v>0</v>
      </c>
    </row>
    <row r="279" spans="2:20" ht="30" customHeight="1" x14ac:dyDescent="0.3">
      <c r="B279" s="113">
        <v>275</v>
      </c>
      <c r="C279" s="162"/>
      <c r="D279" s="167"/>
      <c r="E279" s="111"/>
      <c r="F279" s="111"/>
      <c r="G279" s="111"/>
      <c r="H279" s="111"/>
      <c r="I279" s="126"/>
      <c r="J279" s="111"/>
      <c r="K279" s="118"/>
      <c r="L279" s="169"/>
      <c r="T279" s="3">
        <f t="shared" ca="1" si="4"/>
        <v>0</v>
      </c>
    </row>
    <row r="280" spans="2:20" ht="30" customHeight="1" x14ac:dyDescent="0.3">
      <c r="B280" s="113">
        <v>276</v>
      </c>
      <c r="C280" s="162"/>
      <c r="D280" s="167"/>
      <c r="E280" s="111"/>
      <c r="F280" s="111"/>
      <c r="G280" s="111"/>
      <c r="H280" s="111"/>
      <c r="I280" s="126"/>
      <c r="J280" s="111"/>
      <c r="K280" s="118"/>
      <c r="L280" s="169"/>
      <c r="T280" s="3">
        <f t="shared" ca="1" si="4"/>
        <v>0</v>
      </c>
    </row>
    <row r="281" spans="2:20" ht="30" customHeight="1" x14ac:dyDescent="0.3">
      <c r="B281" s="113">
        <v>277</v>
      </c>
      <c r="C281" s="162"/>
      <c r="D281" s="167"/>
      <c r="E281" s="111"/>
      <c r="F281" s="111"/>
      <c r="G281" s="111"/>
      <c r="H281" s="111"/>
      <c r="I281" s="126"/>
      <c r="J281" s="111"/>
      <c r="K281" s="118"/>
      <c r="L281" s="169"/>
      <c r="T281" s="3">
        <f t="shared" ca="1" si="4"/>
        <v>0</v>
      </c>
    </row>
    <row r="282" spans="2:20" ht="30" customHeight="1" x14ac:dyDescent="0.3">
      <c r="B282" s="113">
        <v>278</v>
      </c>
      <c r="C282" s="162"/>
      <c r="D282" s="167"/>
      <c r="E282" s="111"/>
      <c r="F282" s="111"/>
      <c r="G282" s="111"/>
      <c r="H282" s="111"/>
      <c r="I282" s="126"/>
      <c r="J282" s="111"/>
      <c r="K282" s="118"/>
      <c r="L282" s="169"/>
      <c r="T282" s="3">
        <f t="shared" ca="1" si="4"/>
        <v>0</v>
      </c>
    </row>
    <row r="283" spans="2:20" ht="30" customHeight="1" x14ac:dyDescent="0.3">
      <c r="B283" s="113">
        <v>279</v>
      </c>
      <c r="C283" s="162"/>
      <c r="D283" s="167"/>
      <c r="E283" s="111"/>
      <c r="F283" s="111"/>
      <c r="G283" s="111"/>
      <c r="H283" s="111"/>
      <c r="I283" s="126"/>
      <c r="J283" s="111"/>
      <c r="K283" s="118"/>
      <c r="L283" s="169"/>
      <c r="T283" s="3">
        <f t="shared" ca="1" si="4"/>
        <v>0</v>
      </c>
    </row>
    <row r="284" spans="2:20" ht="30" customHeight="1" x14ac:dyDescent="0.3">
      <c r="B284" s="113">
        <v>280</v>
      </c>
      <c r="C284" s="162"/>
      <c r="D284" s="167"/>
      <c r="E284" s="111"/>
      <c r="F284" s="111"/>
      <c r="G284" s="111"/>
      <c r="H284" s="111"/>
      <c r="I284" s="126"/>
      <c r="J284" s="111"/>
      <c r="K284" s="118"/>
      <c r="L284" s="169"/>
      <c r="T284" s="3">
        <f t="shared" ca="1" si="4"/>
        <v>0</v>
      </c>
    </row>
    <row r="285" spans="2:20" ht="30" customHeight="1" x14ac:dyDescent="0.3">
      <c r="B285" s="113">
        <v>281</v>
      </c>
      <c r="C285" s="162"/>
      <c r="D285" s="167"/>
      <c r="E285" s="111"/>
      <c r="F285" s="111"/>
      <c r="G285" s="111"/>
      <c r="H285" s="111"/>
      <c r="I285" s="126"/>
      <c r="J285" s="111"/>
      <c r="K285" s="118"/>
      <c r="L285" s="169"/>
      <c r="T285" s="3">
        <f t="shared" ca="1" si="4"/>
        <v>0</v>
      </c>
    </row>
    <row r="286" spans="2:20" ht="30" customHeight="1" x14ac:dyDescent="0.3">
      <c r="B286" s="113">
        <v>282</v>
      </c>
      <c r="C286" s="162"/>
      <c r="D286" s="167"/>
      <c r="E286" s="111"/>
      <c r="F286" s="111"/>
      <c r="G286" s="111"/>
      <c r="H286" s="111"/>
      <c r="I286" s="126"/>
      <c r="J286" s="111"/>
      <c r="K286" s="118"/>
      <c r="L286" s="169"/>
      <c r="T286" s="3">
        <f t="shared" ca="1" si="4"/>
        <v>0</v>
      </c>
    </row>
    <row r="287" spans="2:20" ht="30" customHeight="1" x14ac:dyDescent="0.3">
      <c r="B287" s="113">
        <v>283</v>
      </c>
      <c r="C287" s="162"/>
      <c r="D287" s="167"/>
      <c r="E287" s="111"/>
      <c r="F287" s="111"/>
      <c r="G287" s="111"/>
      <c r="H287" s="111"/>
      <c r="I287" s="126"/>
      <c r="J287" s="111"/>
      <c r="K287" s="118"/>
      <c r="L287" s="169"/>
      <c r="T287" s="3">
        <f t="shared" ca="1" si="4"/>
        <v>0</v>
      </c>
    </row>
    <row r="288" spans="2:20" ht="30" customHeight="1" x14ac:dyDescent="0.3">
      <c r="B288" s="113">
        <v>284</v>
      </c>
      <c r="C288" s="162"/>
      <c r="D288" s="167"/>
      <c r="E288" s="111"/>
      <c r="F288" s="111"/>
      <c r="G288" s="111"/>
      <c r="H288" s="111"/>
      <c r="I288" s="126"/>
      <c r="J288" s="111"/>
      <c r="K288" s="118"/>
      <c r="L288" s="169"/>
      <c r="T288" s="3">
        <f t="shared" ca="1" si="4"/>
        <v>0</v>
      </c>
    </row>
    <row r="289" spans="2:20" ht="30" customHeight="1" x14ac:dyDescent="0.3">
      <c r="B289" s="113">
        <v>285</v>
      </c>
      <c r="C289" s="162"/>
      <c r="D289" s="167"/>
      <c r="E289" s="111"/>
      <c r="F289" s="111"/>
      <c r="G289" s="111"/>
      <c r="H289" s="111"/>
      <c r="I289" s="126"/>
      <c r="J289" s="111"/>
      <c r="K289" s="118"/>
      <c r="L289" s="169"/>
      <c r="T289" s="3">
        <f t="shared" ca="1" si="4"/>
        <v>0</v>
      </c>
    </row>
    <row r="290" spans="2:20" ht="30" customHeight="1" x14ac:dyDescent="0.3">
      <c r="B290" s="113">
        <v>286</v>
      </c>
      <c r="C290" s="162"/>
      <c r="D290" s="167"/>
      <c r="E290" s="111"/>
      <c r="F290" s="111"/>
      <c r="G290" s="111"/>
      <c r="H290" s="111"/>
      <c r="I290" s="126"/>
      <c r="J290" s="111"/>
      <c r="K290" s="118"/>
      <c r="L290" s="169"/>
      <c r="T290" s="3">
        <f t="shared" ca="1" si="4"/>
        <v>0</v>
      </c>
    </row>
    <row r="291" spans="2:20" ht="30" customHeight="1" x14ac:dyDescent="0.3">
      <c r="B291" s="113">
        <v>287</v>
      </c>
      <c r="C291" s="162"/>
      <c r="D291" s="167"/>
      <c r="E291" s="111"/>
      <c r="F291" s="111"/>
      <c r="G291" s="111"/>
      <c r="H291" s="111"/>
      <c r="I291" s="126"/>
      <c r="J291" s="111"/>
      <c r="K291" s="118"/>
      <c r="L291" s="169"/>
      <c r="T291" s="3">
        <f t="shared" ca="1" si="4"/>
        <v>0</v>
      </c>
    </row>
    <row r="292" spans="2:20" ht="30" customHeight="1" x14ac:dyDescent="0.3">
      <c r="B292" s="113">
        <v>288</v>
      </c>
      <c r="C292" s="162"/>
      <c r="D292" s="167"/>
      <c r="E292" s="111"/>
      <c r="F292" s="111"/>
      <c r="G292" s="111"/>
      <c r="H292" s="111"/>
      <c r="I292" s="126"/>
      <c r="J292" s="111"/>
      <c r="K292" s="118"/>
      <c r="L292" s="169"/>
      <c r="T292" s="3">
        <f t="shared" ca="1" si="4"/>
        <v>0</v>
      </c>
    </row>
    <row r="293" spans="2:20" ht="30" customHeight="1" x14ac:dyDescent="0.3">
      <c r="B293" s="113">
        <v>289</v>
      </c>
      <c r="C293" s="162"/>
      <c r="D293" s="167"/>
      <c r="E293" s="111"/>
      <c r="F293" s="111"/>
      <c r="G293" s="111"/>
      <c r="H293" s="111"/>
      <c r="I293" s="126"/>
      <c r="J293" s="111"/>
      <c r="K293" s="118"/>
      <c r="L293" s="169"/>
      <c r="T293" s="3">
        <f t="shared" ca="1" si="4"/>
        <v>0</v>
      </c>
    </row>
    <row r="294" spans="2:20" ht="30" customHeight="1" x14ac:dyDescent="0.3">
      <c r="B294" s="113">
        <v>290</v>
      </c>
      <c r="C294" s="162"/>
      <c r="D294" s="167"/>
      <c r="E294" s="111"/>
      <c r="F294" s="111"/>
      <c r="G294" s="111"/>
      <c r="H294" s="111"/>
      <c r="I294" s="126"/>
      <c r="J294" s="111"/>
      <c r="K294" s="118"/>
      <c r="L294" s="169"/>
      <c r="T294" s="3">
        <f t="shared" ca="1" si="4"/>
        <v>0</v>
      </c>
    </row>
    <row r="295" spans="2:20" ht="30" customHeight="1" x14ac:dyDescent="0.3">
      <c r="B295" s="113">
        <v>291</v>
      </c>
      <c r="C295" s="162"/>
      <c r="D295" s="167"/>
      <c r="E295" s="111"/>
      <c r="F295" s="111"/>
      <c r="G295" s="111"/>
      <c r="H295" s="111"/>
      <c r="I295" s="126"/>
      <c r="J295" s="111"/>
      <c r="K295" s="118"/>
      <c r="L295" s="169"/>
      <c r="T295" s="3">
        <f t="shared" ca="1" si="4"/>
        <v>0</v>
      </c>
    </row>
    <row r="296" spans="2:20" ht="30" customHeight="1" x14ac:dyDescent="0.3">
      <c r="B296" s="113">
        <v>292</v>
      </c>
      <c r="C296" s="162"/>
      <c r="D296" s="167"/>
      <c r="E296" s="111"/>
      <c r="F296" s="111"/>
      <c r="G296" s="111"/>
      <c r="H296" s="111"/>
      <c r="I296" s="126"/>
      <c r="J296" s="111"/>
      <c r="K296" s="118"/>
      <c r="L296" s="169"/>
      <c r="T296" s="3">
        <f t="shared" ca="1" si="4"/>
        <v>0</v>
      </c>
    </row>
    <row r="297" spans="2:20" ht="30" customHeight="1" x14ac:dyDescent="0.3">
      <c r="B297" s="113">
        <v>293</v>
      </c>
      <c r="C297" s="162"/>
      <c r="D297" s="167"/>
      <c r="E297" s="111"/>
      <c r="F297" s="111"/>
      <c r="G297" s="111"/>
      <c r="H297" s="111"/>
      <c r="I297" s="126"/>
      <c r="J297" s="111"/>
      <c r="K297" s="118"/>
      <c r="L297" s="169"/>
      <c r="T297" s="3">
        <f t="shared" ca="1" si="4"/>
        <v>0</v>
      </c>
    </row>
    <row r="298" spans="2:20" ht="30" customHeight="1" x14ac:dyDescent="0.3">
      <c r="B298" s="113">
        <v>294</v>
      </c>
      <c r="C298" s="162"/>
      <c r="D298" s="167"/>
      <c r="E298" s="111"/>
      <c r="F298" s="111"/>
      <c r="G298" s="111"/>
      <c r="H298" s="111"/>
      <c r="I298" s="126"/>
      <c r="J298" s="111"/>
      <c r="K298" s="118"/>
      <c r="L298" s="169"/>
      <c r="T298" s="3">
        <f t="shared" ca="1" si="4"/>
        <v>0</v>
      </c>
    </row>
    <row r="299" spans="2:20" ht="30" customHeight="1" x14ac:dyDescent="0.3">
      <c r="B299" s="113">
        <v>295</v>
      </c>
      <c r="C299" s="162"/>
      <c r="D299" s="167"/>
      <c r="E299" s="111"/>
      <c r="F299" s="111"/>
      <c r="G299" s="111"/>
      <c r="H299" s="111"/>
      <c r="I299" s="126"/>
      <c r="J299" s="111"/>
      <c r="K299" s="118"/>
      <c r="L299" s="169"/>
      <c r="T299" s="3">
        <f t="shared" ca="1" si="4"/>
        <v>0</v>
      </c>
    </row>
    <row r="300" spans="2:20" ht="30" customHeight="1" x14ac:dyDescent="0.3">
      <c r="B300" s="113">
        <v>296</v>
      </c>
      <c r="C300" s="162"/>
      <c r="D300" s="167"/>
      <c r="E300" s="111"/>
      <c r="F300" s="111"/>
      <c r="G300" s="111"/>
      <c r="H300" s="111"/>
      <c r="I300" s="126"/>
      <c r="J300" s="111"/>
      <c r="K300" s="118"/>
      <c r="L300" s="169"/>
      <c r="T300" s="3">
        <f t="shared" ca="1" si="4"/>
        <v>0</v>
      </c>
    </row>
    <row r="301" spans="2:20" ht="30" customHeight="1" x14ac:dyDescent="0.3">
      <c r="B301" s="113">
        <v>297</v>
      </c>
      <c r="C301" s="162"/>
      <c r="D301" s="167"/>
      <c r="E301" s="111"/>
      <c r="F301" s="111"/>
      <c r="G301" s="111"/>
      <c r="H301" s="111"/>
      <c r="I301" s="126"/>
      <c r="J301" s="111"/>
      <c r="K301" s="118"/>
      <c r="L301" s="169"/>
      <c r="T301" s="3">
        <f t="shared" ca="1" si="4"/>
        <v>0</v>
      </c>
    </row>
    <row r="302" spans="2:20" ht="30" customHeight="1" x14ac:dyDescent="0.3">
      <c r="B302" s="113">
        <v>298</v>
      </c>
      <c r="C302" s="162"/>
      <c r="D302" s="167"/>
      <c r="E302" s="111"/>
      <c r="F302" s="111"/>
      <c r="G302" s="111"/>
      <c r="H302" s="111"/>
      <c r="I302" s="126"/>
      <c r="J302" s="111"/>
      <c r="K302" s="118"/>
      <c r="L302" s="169"/>
      <c r="T302" s="3">
        <f t="shared" ca="1" si="4"/>
        <v>0</v>
      </c>
    </row>
    <row r="303" spans="2:20" ht="30" customHeight="1" x14ac:dyDescent="0.3">
      <c r="B303" s="113">
        <v>299</v>
      </c>
      <c r="C303" s="162"/>
      <c r="D303" s="167"/>
      <c r="E303" s="111"/>
      <c r="F303" s="111"/>
      <c r="G303" s="111"/>
      <c r="H303" s="111"/>
      <c r="I303" s="126"/>
      <c r="J303" s="111"/>
      <c r="K303" s="118"/>
      <c r="L303" s="169"/>
      <c r="T303" s="3">
        <f t="shared" ca="1" si="4"/>
        <v>0</v>
      </c>
    </row>
    <row r="304" spans="2:20" ht="30" customHeight="1" x14ac:dyDescent="0.3">
      <c r="B304" s="113">
        <v>300</v>
      </c>
      <c r="C304" s="162"/>
      <c r="D304" s="167"/>
      <c r="E304" s="111"/>
      <c r="F304" s="111"/>
      <c r="G304" s="111"/>
      <c r="H304" s="111"/>
      <c r="I304" s="126"/>
      <c r="J304" s="111"/>
      <c r="K304" s="118"/>
      <c r="L304" s="169"/>
      <c r="T304" s="3">
        <f t="shared" ca="1" si="4"/>
        <v>0</v>
      </c>
    </row>
    <row r="305" spans="2:20" ht="30" customHeight="1" x14ac:dyDescent="0.3">
      <c r="B305" s="113">
        <v>301</v>
      </c>
      <c r="C305" s="162"/>
      <c r="D305" s="167"/>
      <c r="E305" s="111"/>
      <c r="F305" s="111"/>
      <c r="G305" s="111"/>
      <c r="H305" s="111"/>
      <c r="I305" s="126"/>
      <c r="J305" s="111"/>
      <c r="K305" s="118"/>
      <c r="L305" s="169"/>
      <c r="T305" s="3">
        <f t="shared" ca="1" si="4"/>
        <v>0</v>
      </c>
    </row>
    <row r="306" spans="2:20" ht="30" customHeight="1" x14ac:dyDescent="0.3">
      <c r="B306" s="113">
        <v>302</v>
      </c>
      <c r="C306" s="162"/>
      <c r="D306" s="167"/>
      <c r="E306" s="111"/>
      <c r="F306" s="111"/>
      <c r="G306" s="111"/>
      <c r="H306" s="111"/>
      <c r="I306" s="126"/>
      <c r="J306" s="111"/>
      <c r="K306" s="118"/>
      <c r="L306" s="169"/>
      <c r="T306" s="3">
        <f t="shared" ca="1" si="4"/>
        <v>0</v>
      </c>
    </row>
    <row r="307" spans="2:20" ht="30" customHeight="1" x14ac:dyDescent="0.3">
      <c r="B307" s="113">
        <v>303</v>
      </c>
      <c r="C307" s="162"/>
      <c r="D307" s="167"/>
      <c r="E307" s="111"/>
      <c r="F307" s="111"/>
      <c r="G307" s="111"/>
      <c r="H307" s="111"/>
      <c r="I307" s="126"/>
      <c r="J307" s="111"/>
      <c r="K307" s="118"/>
      <c r="L307" s="169"/>
      <c r="T307" s="3">
        <f t="shared" ca="1" si="4"/>
        <v>0</v>
      </c>
    </row>
    <row r="308" spans="2:20" ht="30" customHeight="1" x14ac:dyDescent="0.3">
      <c r="B308" s="113">
        <v>304</v>
      </c>
      <c r="C308" s="162"/>
      <c r="D308" s="167"/>
      <c r="E308" s="111"/>
      <c r="F308" s="111"/>
      <c r="G308" s="111"/>
      <c r="H308" s="111"/>
      <c r="I308" s="126"/>
      <c r="J308" s="111"/>
      <c r="K308" s="118"/>
      <c r="L308" s="169"/>
      <c r="T308" s="3">
        <f t="shared" ca="1" si="4"/>
        <v>0</v>
      </c>
    </row>
    <row r="309" spans="2:20" ht="30" customHeight="1" x14ac:dyDescent="0.3">
      <c r="B309" s="113">
        <v>305</v>
      </c>
      <c r="C309" s="162"/>
      <c r="D309" s="167"/>
      <c r="E309" s="111"/>
      <c r="F309" s="111"/>
      <c r="G309" s="111"/>
      <c r="H309" s="111"/>
      <c r="I309" s="126"/>
      <c r="J309" s="111"/>
      <c r="K309" s="118"/>
      <c r="L309" s="169"/>
      <c r="T309" s="3">
        <f t="shared" ca="1" si="4"/>
        <v>0</v>
      </c>
    </row>
    <row r="310" spans="2:20" ht="30" customHeight="1" x14ac:dyDescent="0.3">
      <c r="B310" s="113">
        <v>306</v>
      </c>
      <c r="C310" s="162"/>
      <c r="D310" s="167"/>
      <c r="E310" s="111"/>
      <c r="F310" s="111"/>
      <c r="G310" s="111"/>
      <c r="H310" s="111"/>
      <c r="I310" s="126"/>
      <c r="J310" s="111"/>
      <c r="K310" s="118"/>
      <c r="L310" s="169"/>
      <c r="T310" s="3">
        <f t="shared" ca="1" si="4"/>
        <v>0</v>
      </c>
    </row>
    <row r="311" spans="2:20" ht="30" customHeight="1" x14ac:dyDescent="0.3">
      <c r="B311" s="113">
        <v>307</v>
      </c>
      <c r="C311" s="162"/>
      <c r="D311" s="167"/>
      <c r="E311" s="111"/>
      <c r="F311" s="111"/>
      <c r="G311" s="111"/>
      <c r="H311" s="111"/>
      <c r="I311" s="126"/>
      <c r="J311" s="111"/>
      <c r="K311" s="118"/>
      <c r="L311" s="169"/>
      <c r="T311" s="3">
        <f t="shared" ca="1" si="4"/>
        <v>0</v>
      </c>
    </row>
    <row r="312" spans="2:20" ht="30" customHeight="1" x14ac:dyDescent="0.3">
      <c r="B312" s="113">
        <v>308</v>
      </c>
      <c r="C312" s="162"/>
      <c r="D312" s="167"/>
      <c r="E312" s="111"/>
      <c r="F312" s="111"/>
      <c r="G312" s="111"/>
      <c r="H312" s="111"/>
      <c r="I312" s="126"/>
      <c r="J312" s="111"/>
      <c r="K312" s="118"/>
      <c r="L312" s="169"/>
      <c r="T312" s="3">
        <f t="shared" ca="1" si="4"/>
        <v>0</v>
      </c>
    </row>
    <row r="313" spans="2:20" ht="30" customHeight="1" x14ac:dyDescent="0.3">
      <c r="B313" s="113">
        <v>309</v>
      </c>
      <c r="C313" s="162"/>
      <c r="D313" s="167"/>
      <c r="E313" s="111"/>
      <c r="F313" s="111"/>
      <c r="G313" s="111"/>
      <c r="H313" s="111"/>
      <c r="I313" s="126"/>
      <c r="J313" s="111"/>
      <c r="K313" s="118"/>
      <c r="L313" s="169"/>
      <c r="T313" s="3">
        <f t="shared" ca="1" si="4"/>
        <v>0</v>
      </c>
    </row>
    <row r="314" spans="2:20" ht="30" customHeight="1" x14ac:dyDescent="0.3">
      <c r="B314" s="113">
        <v>310</v>
      </c>
      <c r="C314" s="162"/>
      <c r="D314" s="167"/>
      <c r="E314" s="111"/>
      <c r="F314" s="111"/>
      <c r="G314" s="111"/>
      <c r="H314" s="111"/>
      <c r="I314" s="126"/>
      <c r="J314" s="111"/>
      <c r="K314" s="118"/>
      <c r="L314" s="169"/>
      <c r="T314" s="3">
        <f t="shared" ca="1" si="4"/>
        <v>0</v>
      </c>
    </row>
    <row r="315" spans="2:20" ht="30" customHeight="1" x14ac:dyDescent="0.3">
      <c r="B315" s="113">
        <v>311</v>
      </c>
      <c r="C315" s="162"/>
      <c r="D315" s="167"/>
      <c r="E315" s="111"/>
      <c r="F315" s="111"/>
      <c r="G315" s="111"/>
      <c r="H315" s="111"/>
      <c r="I315" s="126"/>
      <c r="J315" s="111"/>
      <c r="K315" s="118"/>
      <c r="L315" s="169"/>
      <c r="T315" s="3">
        <f t="shared" ca="1" si="4"/>
        <v>0</v>
      </c>
    </row>
    <row r="316" spans="2:20" ht="30" customHeight="1" x14ac:dyDescent="0.3">
      <c r="B316" s="113">
        <v>312</v>
      </c>
      <c r="C316" s="162"/>
      <c r="D316" s="167"/>
      <c r="E316" s="111"/>
      <c r="F316" s="111"/>
      <c r="G316" s="111"/>
      <c r="H316" s="111"/>
      <c r="I316" s="126"/>
      <c r="J316" s="111"/>
      <c r="K316" s="118"/>
      <c r="L316" s="169"/>
      <c r="T316" s="3">
        <f t="shared" ca="1" si="4"/>
        <v>0</v>
      </c>
    </row>
    <row r="317" spans="2:20" ht="30" customHeight="1" x14ac:dyDescent="0.3">
      <c r="B317" s="113">
        <v>313</v>
      </c>
      <c r="C317" s="162"/>
      <c r="D317" s="167"/>
      <c r="E317" s="111"/>
      <c r="F317" s="111"/>
      <c r="G317" s="111"/>
      <c r="H317" s="111"/>
      <c r="I317" s="126"/>
      <c r="J317" s="111"/>
      <c r="K317" s="118"/>
      <c r="L317" s="169"/>
      <c r="T317" s="3">
        <f t="shared" ca="1" si="4"/>
        <v>0</v>
      </c>
    </row>
    <row r="318" spans="2:20" ht="30" customHeight="1" x14ac:dyDescent="0.3">
      <c r="B318" s="113">
        <v>314</v>
      </c>
      <c r="C318" s="162"/>
      <c r="D318" s="167"/>
      <c r="E318" s="111"/>
      <c r="F318" s="111"/>
      <c r="G318" s="111"/>
      <c r="H318" s="111"/>
      <c r="I318" s="126"/>
      <c r="J318" s="111"/>
      <c r="K318" s="118"/>
      <c r="L318" s="169"/>
      <c r="T318" s="3">
        <f t="shared" ca="1" si="4"/>
        <v>0</v>
      </c>
    </row>
    <row r="319" spans="2:20" ht="30" customHeight="1" x14ac:dyDescent="0.3">
      <c r="B319" s="113">
        <v>315</v>
      </c>
      <c r="C319" s="162"/>
      <c r="D319" s="167"/>
      <c r="E319" s="111"/>
      <c r="F319" s="111"/>
      <c r="G319" s="111"/>
      <c r="H319" s="111"/>
      <c r="I319" s="126"/>
      <c r="J319" s="111"/>
      <c r="K319" s="118"/>
      <c r="L319" s="169"/>
      <c r="T319" s="3">
        <f t="shared" ca="1" si="4"/>
        <v>0</v>
      </c>
    </row>
    <row r="320" spans="2:20" ht="30" customHeight="1" x14ac:dyDescent="0.3">
      <c r="B320" s="113">
        <v>316</v>
      </c>
      <c r="C320" s="162"/>
      <c r="D320" s="167"/>
      <c r="E320" s="111"/>
      <c r="F320" s="111"/>
      <c r="G320" s="111"/>
      <c r="H320" s="111"/>
      <c r="I320" s="126"/>
      <c r="J320" s="111"/>
      <c r="K320" s="118"/>
      <c r="L320" s="169"/>
      <c r="T320" s="3">
        <f t="shared" ca="1" si="4"/>
        <v>0</v>
      </c>
    </row>
    <row r="321" spans="2:20" ht="30" customHeight="1" x14ac:dyDescent="0.3">
      <c r="B321" s="113">
        <v>317</v>
      </c>
      <c r="C321" s="162"/>
      <c r="D321" s="167"/>
      <c r="E321" s="111"/>
      <c r="F321" s="111"/>
      <c r="G321" s="111"/>
      <c r="H321" s="111"/>
      <c r="I321" s="126"/>
      <c r="J321" s="111"/>
      <c r="K321" s="118"/>
      <c r="L321" s="169"/>
      <c r="T321" s="3">
        <f t="shared" ca="1" si="4"/>
        <v>0</v>
      </c>
    </row>
    <row r="322" spans="2:20" ht="30" customHeight="1" x14ac:dyDescent="0.3">
      <c r="B322" s="113">
        <v>318</v>
      </c>
      <c r="C322" s="162"/>
      <c r="D322" s="167"/>
      <c r="E322" s="111"/>
      <c r="F322" s="111"/>
      <c r="G322" s="111"/>
      <c r="H322" s="111"/>
      <c r="I322" s="126"/>
      <c r="J322" s="111"/>
      <c r="K322" s="118"/>
      <c r="L322" s="169"/>
      <c r="T322" s="3">
        <f t="shared" ca="1" si="4"/>
        <v>0</v>
      </c>
    </row>
    <row r="323" spans="2:20" ht="30" customHeight="1" x14ac:dyDescent="0.3">
      <c r="B323" s="113">
        <v>319</v>
      </c>
      <c r="C323" s="162"/>
      <c r="D323" s="167"/>
      <c r="E323" s="111"/>
      <c r="F323" s="111"/>
      <c r="G323" s="111"/>
      <c r="H323" s="111"/>
      <c r="I323" s="126"/>
      <c r="J323" s="111"/>
      <c r="K323" s="118"/>
      <c r="L323" s="169"/>
      <c r="T323" s="3">
        <f t="shared" ca="1" si="4"/>
        <v>0</v>
      </c>
    </row>
    <row r="324" spans="2:20" ht="30" customHeight="1" x14ac:dyDescent="0.3">
      <c r="B324" s="113">
        <v>320</v>
      </c>
      <c r="C324" s="162"/>
      <c r="D324" s="167"/>
      <c r="E324" s="111"/>
      <c r="F324" s="111"/>
      <c r="G324" s="111"/>
      <c r="H324" s="111"/>
      <c r="I324" s="126"/>
      <c r="J324" s="111"/>
      <c r="K324" s="118"/>
      <c r="L324" s="169"/>
      <c r="T324" s="3">
        <f t="shared" ca="1" si="4"/>
        <v>0</v>
      </c>
    </row>
    <row r="325" spans="2:20" ht="30" customHeight="1" x14ac:dyDescent="0.3">
      <c r="B325" s="113">
        <v>321</v>
      </c>
      <c r="C325" s="162"/>
      <c r="D325" s="167"/>
      <c r="E325" s="111"/>
      <c r="F325" s="111"/>
      <c r="G325" s="111"/>
      <c r="H325" s="111"/>
      <c r="I325" s="126"/>
      <c r="J325" s="111"/>
      <c r="K325" s="118"/>
      <c r="L325" s="169"/>
      <c r="T325" s="3">
        <f t="shared" ref="T325:T388" ca="1" si="5">IF(C325&lt;TODAY(),IF(J325="Não",1,0),0)</f>
        <v>0</v>
      </c>
    </row>
    <row r="326" spans="2:20" ht="30" customHeight="1" x14ac:dyDescent="0.3">
      <c r="B326" s="113">
        <v>322</v>
      </c>
      <c r="C326" s="162"/>
      <c r="D326" s="167"/>
      <c r="E326" s="111"/>
      <c r="F326" s="111"/>
      <c r="G326" s="111"/>
      <c r="H326" s="111"/>
      <c r="I326" s="126"/>
      <c r="J326" s="111"/>
      <c r="K326" s="118"/>
      <c r="L326" s="169"/>
      <c r="T326" s="3">
        <f t="shared" ca="1" si="5"/>
        <v>0</v>
      </c>
    </row>
    <row r="327" spans="2:20" ht="30" customHeight="1" x14ac:dyDescent="0.3">
      <c r="B327" s="113">
        <v>323</v>
      </c>
      <c r="C327" s="162"/>
      <c r="D327" s="167"/>
      <c r="E327" s="111"/>
      <c r="F327" s="111"/>
      <c r="G327" s="111"/>
      <c r="H327" s="111"/>
      <c r="I327" s="126"/>
      <c r="J327" s="111"/>
      <c r="K327" s="118"/>
      <c r="L327" s="169"/>
      <c r="T327" s="3">
        <f t="shared" ca="1" si="5"/>
        <v>0</v>
      </c>
    </row>
    <row r="328" spans="2:20" ht="30" customHeight="1" x14ac:dyDescent="0.3">
      <c r="B328" s="113">
        <v>324</v>
      </c>
      <c r="C328" s="162"/>
      <c r="D328" s="167"/>
      <c r="E328" s="111"/>
      <c r="F328" s="111"/>
      <c r="G328" s="111"/>
      <c r="H328" s="111"/>
      <c r="I328" s="126"/>
      <c r="J328" s="111"/>
      <c r="K328" s="118"/>
      <c r="L328" s="169"/>
      <c r="T328" s="3">
        <f t="shared" ca="1" si="5"/>
        <v>0</v>
      </c>
    </row>
    <row r="329" spans="2:20" ht="30" customHeight="1" x14ac:dyDescent="0.3">
      <c r="B329" s="113">
        <v>325</v>
      </c>
      <c r="C329" s="162"/>
      <c r="D329" s="167"/>
      <c r="E329" s="111"/>
      <c r="F329" s="111"/>
      <c r="G329" s="111"/>
      <c r="H329" s="111"/>
      <c r="I329" s="126"/>
      <c r="J329" s="111"/>
      <c r="K329" s="118"/>
      <c r="L329" s="169"/>
      <c r="T329" s="3">
        <f t="shared" ca="1" si="5"/>
        <v>0</v>
      </c>
    </row>
    <row r="330" spans="2:20" ht="30" customHeight="1" x14ac:dyDescent="0.3">
      <c r="B330" s="113">
        <v>326</v>
      </c>
      <c r="C330" s="162"/>
      <c r="D330" s="167"/>
      <c r="E330" s="111"/>
      <c r="F330" s="111"/>
      <c r="G330" s="111"/>
      <c r="H330" s="111"/>
      <c r="I330" s="126"/>
      <c r="J330" s="111"/>
      <c r="K330" s="118"/>
      <c r="L330" s="169"/>
      <c r="T330" s="3">
        <f t="shared" ca="1" si="5"/>
        <v>0</v>
      </c>
    </row>
    <row r="331" spans="2:20" ht="30" customHeight="1" x14ac:dyDescent="0.3">
      <c r="B331" s="113">
        <v>327</v>
      </c>
      <c r="C331" s="162"/>
      <c r="D331" s="167"/>
      <c r="E331" s="111"/>
      <c r="F331" s="111"/>
      <c r="G331" s="111"/>
      <c r="H331" s="111"/>
      <c r="I331" s="126"/>
      <c r="J331" s="111"/>
      <c r="K331" s="118"/>
      <c r="L331" s="169"/>
      <c r="T331" s="3">
        <f t="shared" ca="1" si="5"/>
        <v>0</v>
      </c>
    </row>
    <row r="332" spans="2:20" ht="30" customHeight="1" x14ac:dyDescent="0.3">
      <c r="B332" s="113">
        <v>328</v>
      </c>
      <c r="C332" s="162"/>
      <c r="D332" s="167"/>
      <c r="E332" s="111"/>
      <c r="F332" s="111"/>
      <c r="G332" s="111"/>
      <c r="H332" s="111"/>
      <c r="I332" s="126"/>
      <c r="J332" s="111"/>
      <c r="K332" s="118"/>
      <c r="L332" s="169"/>
      <c r="T332" s="3">
        <f t="shared" ca="1" si="5"/>
        <v>0</v>
      </c>
    </row>
    <row r="333" spans="2:20" ht="30" customHeight="1" x14ac:dyDescent="0.3">
      <c r="B333" s="113">
        <v>329</v>
      </c>
      <c r="C333" s="162"/>
      <c r="D333" s="167"/>
      <c r="E333" s="111"/>
      <c r="F333" s="111"/>
      <c r="G333" s="111"/>
      <c r="H333" s="111"/>
      <c r="I333" s="126"/>
      <c r="J333" s="111"/>
      <c r="K333" s="118"/>
      <c r="L333" s="169"/>
      <c r="T333" s="3">
        <f t="shared" ca="1" si="5"/>
        <v>0</v>
      </c>
    </row>
    <row r="334" spans="2:20" ht="30" customHeight="1" x14ac:dyDescent="0.3">
      <c r="B334" s="113">
        <v>330</v>
      </c>
      <c r="C334" s="162"/>
      <c r="D334" s="167"/>
      <c r="E334" s="111"/>
      <c r="F334" s="111"/>
      <c r="G334" s="111"/>
      <c r="H334" s="111"/>
      <c r="I334" s="126"/>
      <c r="J334" s="111"/>
      <c r="K334" s="118"/>
      <c r="L334" s="169"/>
      <c r="T334" s="3">
        <f t="shared" ca="1" si="5"/>
        <v>0</v>
      </c>
    </row>
    <row r="335" spans="2:20" ht="30" customHeight="1" x14ac:dyDescent="0.3">
      <c r="B335" s="113">
        <v>331</v>
      </c>
      <c r="C335" s="162"/>
      <c r="D335" s="167"/>
      <c r="E335" s="111"/>
      <c r="F335" s="111"/>
      <c r="G335" s="111"/>
      <c r="H335" s="111"/>
      <c r="I335" s="126"/>
      <c r="J335" s="111"/>
      <c r="K335" s="118"/>
      <c r="L335" s="169"/>
      <c r="T335" s="3">
        <f t="shared" ca="1" si="5"/>
        <v>0</v>
      </c>
    </row>
    <row r="336" spans="2:20" ht="30" customHeight="1" x14ac:dyDescent="0.3">
      <c r="B336" s="113">
        <v>332</v>
      </c>
      <c r="C336" s="162"/>
      <c r="D336" s="167"/>
      <c r="E336" s="111"/>
      <c r="F336" s="111"/>
      <c r="G336" s="111"/>
      <c r="H336" s="111"/>
      <c r="I336" s="126"/>
      <c r="J336" s="111"/>
      <c r="K336" s="118"/>
      <c r="L336" s="169"/>
      <c r="T336" s="3">
        <f t="shared" ca="1" si="5"/>
        <v>0</v>
      </c>
    </row>
    <row r="337" spans="2:20" ht="30" customHeight="1" x14ac:dyDescent="0.3">
      <c r="B337" s="113">
        <v>333</v>
      </c>
      <c r="C337" s="162"/>
      <c r="D337" s="167"/>
      <c r="E337" s="111"/>
      <c r="F337" s="111"/>
      <c r="G337" s="111"/>
      <c r="H337" s="111"/>
      <c r="I337" s="126"/>
      <c r="J337" s="111"/>
      <c r="K337" s="118"/>
      <c r="L337" s="169"/>
      <c r="T337" s="3">
        <f t="shared" ca="1" si="5"/>
        <v>0</v>
      </c>
    </row>
    <row r="338" spans="2:20" ht="30" customHeight="1" x14ac:dyDescent="0.3">
      <c r="B338" s="113">
        <v>334</v>
      </c>
      <c r="C338" s="162"/>
      <c r="D338" s="167"/>
      <c r="E338" s="111"/>
      <c r="F338" s="111"/>
      <c r="G338" s="111"/>
      <c r="H338" s="111"/>
      <c r="I338" s="126"/>
      <c r="J338" s="111"/>
      <c r="K338" s="118"/>
      <c r="L338" s="169"/>
      <c r="T338" s="3">
        <f t="shared" ca="1" si="5"/>
        <v>0</v>
      </c>
    </row>
    <row r="339" spans="2:20" ht="30" customHeight="1" x14ac:dyDescent="0.3">
      <c r="B339" s="113">
        <v>335</v>
      </c>
      <c r="C339" s="162"/>
      <c r="D339" s="167"/>
      <c r="E339" s="111"/>
      <c r="F339" s="111"/>
      <c r="G339" s="111"/>
      <c r="H339" s="111"/>
      <c r="I339" s="126"/>
      <c r="J339" s="111"/>
      <c r="K339" s="118"/>
      <c r="L339" s="169"/>
      <c r="T339" s="3">
        <f t="shared" ca="1" si="5"/>
        <v>0</v>
      </c>
    </row>
    <row r="340" spans="2:20" ht="30" customHeight="1" x14ac:dyDescent="0.3">
      <c r="B340" s="113">
        <v>336</v>
      </c>
      <c r="C340" s="162"/>
      <c r="D340" s="167"/>
      <c r="E340" s="111"/>
      <c r="F340" s="111"/>
      <c r="G340" s="111"/>
      <c r="H340" s="111"/>
      <c r="I340" s="126"/>
      <c r="J340" s="111"/>
      <c r="K340" s="118"/>
      <c r="L340" s="169"/>
      <c r="T340" s="3">
        <f t="shared" ca="1" si="5"/>
        <v>0</v>
      </c>
    </row>
    <row r="341" spans="2:20" ht="30" customHeight="1" x14ac:dyDescent="0.3">
      <c r="B341" s="113">
        <v>337</v>
      </c>
      <c r="C341" s="162"/>
      <c r="D341" s="167"/>
      <c r="E341" s="111"/>
      <c r="F341" s="111"/>
      <c r="G341" s="111"/>
      <c r="H341" s="111"/>
      <c r="I341" s="126"/>
      <c r="J341" s="111"/>
      <c r="K341" s="118"/>
      <c r="L341" s="169"/>
      <c r="T341" s="3">
        <f t="shared" ca="1" si="5"/>
        <v>0</v>
      </c>
    </row>
    <row r="342" spans="2:20" ht="30" customHeight="1" x14ac:dyDescent="0.3">
      <c r="B342" s="113">
        <v>338</v>
      </c>
      <c r="C342" s="162"/>
      <c r="D342" s="167"/>
      <c r="E342" s="111"/>
      <c r="F342" s="111"/>
      <c r="G342" s="111"/>
      <c r="H342" s="111"/>
      <c r="I342" s="126"/>
      <c r="J342" s="111"/>
      <c r="K342" s="118"/>
      <c r="L342" s="169"/>
      <c r="T342" s="3">
        <f t="shared" ca="1" si="5"/>
        <v>0</v>
      </c>
    </row>
    <row r="343" spans="2:20" ht="30" customHeight="1" x14ac:dyDescent="0.3">
      <c r="B343" s="113">
        <v>339</v>
      </c>
      <c r="C343" s="162"/>
      <c r="D343" s="167"/>
      <c r="E343" s="111"/>
      <c r="F343" s="111"/>
      <c r="G343" s="111"/>
      <c r="H343" s="111"/>
      <c r="I343" s="126"/>
      <c r="J343" s="111"/>
      <c r="K343" s="118"/>
      <c r="L343" s="169"/>
      <c r="T343" s="3">
        <f t="shared" ca="1" si="5"/>
        <v>0</v>
      </c>
    </row>
    <row r="344" spans="2:20" ht="30" customHeight="1" x14ac:dyDescent="0.3">
      <c r="B344" s="113">
        <v>340</v>
      </c>
      <c r="C344" s="162"/>
      <c r="D344" s="167"/>
      <c r="E344" s="111"/>
      <c r="F344" s="111"/>
      <c r="G344" s="111"/>
      <c r="H344" s="111"/>
      <c r="I344" s="126"/>
      <c r="J344" s="111"/>
      <c r="K344" s="118"/>
      <c r="L344" s="169"/>
      <c r="T344" s="3">
        <f t="shared" ca="1" si="5"/>
        <v>0</v>
      </c>
    </row>
    <row r="345" spans="2:20" ht="30" customHeight="1" x14ac:dyDescent="0.3">
      <c r="B345" s="113">
        <v>341</v>
      </c>
      <c r="C345" s="162"/>
      <c r="D345" s="167"/>
      <c r="E345" s="111"/>
      <c r="F345" s="111"/>
      <c r="G345" s="111"/>
      <c r="H345" s="111"/>
      <c r="I345" s="126"/>
      <c r="J345" s="111"/>
      <c r="K345" s="118"/>
      <c r="L345" s="169"/>
      <c r="T345" s="3">
        <f t="shared" ca="1" si="5"/>
        <v>0</v>
      </c>
    </row>
    <row r="346" spans="2:20" ht="30" customHeight="1" x14ac:dyDescent="0.3">
      <c r="B346" s="113">
        <v>342</v>
      </c>
      <c r="C346" s="162"/>
      <c r="D346" s="167"/>
      <c r="E346" s="111"/>
      <c r="F346" s="111"/>
      <c r="G346" s="111"/>
      <c r="H346" s="111"/>
      <c r="I346" s="126"/>
      <c r="J346" s="111"/>
      <c r="K346" s="118"/>
      <c r="L346" s="169"/>
      <c r="T346" s="3">
        <f t="shared" ca="1" si="5"/>
        <v>0</v>
      </c>
    </row>
    <row r="347" spans="2:20" ht="30" customHeight="1" x14ac:dyDescent="0.3">
      <c r="B347" s="113">
        <v>343</v>
      </c>
      <c r="C347" s="162"/>
      <c r="D347" s="167"/>
      <c r="E347" s="111"/>
      <c r="F347" s="111"/>
      <c r="G347" s="111"/>
      <c r="H347" s="111"/>
      <c r="I347" s="126"/>
      <c r="J347" s="111"/>
      <c r="K347" s="118"/>
      <c r="L347" s="169"/>
      <c r="T347" s="3">
        <f t="shared" ca="1" si="5"/>
        <v>0</v>
      </c>
    </row>
    <row r="348" spans="2:20" ht="30" customHeight="1" x14ac:dyDescent="0.3">
      <c r="B348" s="113">
        <v>344</v>
      </c>
      <c r="C348" s="162"/>
      <c r="D348" s="167"/>
      <c r="E348" s="111"/>
      <c r="F348" s="111"/>
      <c r="G348" s="111"/>
      <c r="H348" s="111"/>
      <c r="I348" s="126"/>
      <c r="J348" s="111"/>
      <c r="K348" s="118"/>
      <c r="L348" s="169"/>
      <c r="T348" s="3">
        <f t="shared" ca="1" si="5"/>
        <v>0</v>
      </c>
    </row>
    <row r="349" spans="2:20" ht="30" customHeight="1" x14ac:dyDescent="0.3">
      <c r="B349" s="113">
        <v>345</v>
      </c>
      <c r="C349" s="162"/>
      <c r="D349" s="167"/>
      <c r="E349" s="111"/>
      <c r="F349" s="111"/>
      <c r="G349" s="111"/>
      <c r="H349" s="111"/>
      <c r="I349" s="126"/>
      <c r="J349" s="111"/>
      <c r="K349" s="118"/>
      <c r="L349" s="169"/>
      <c r="T349" s="3">
        <f t="shared" ca="1" si="5"/>
        <v>0</v>
      </c>
    </row>
    <row r="350" spans="2:20" ht="30" customHeight="1" x14ac:dyDescent="0.3">
      <c r="B350" s="113">
        <v>346</v>
      </c>
      <c r="C350" s="162"/>
      <c r="D350" s="167"/>
      <c r="E350" s="111"/>
      <c r="F350" s="111"/>
      <c r="G350" s="111"/>
      <c r="H350" s="111"/>
      <c r="I350" s="126"/>
      <c r="J350" s="111"/>
      <c r="K350" s="118"/>
      <c r="L350" s="169"/>
      <c r="T350" s="3">
        <f t="shared" ca="1" si="5"/>
        <v>0</v>
      </c>
    </row>
    <row r="351" spans="2:20" ht="30" customHeight="1" x14ac:dyDescent="0.3">
      <c r="B351" s="113">
        <v>347</v>
      </c>
      <c r="C351" s="162"/>
      <c r="D351" s="167"/>
      <c r="E351" s="111"/>
      <c r="F351" s="111"/>
      <c r="G351" s="111"/>
      <c r="H351" s="111"/>
      <c r="I351" s="126"/>
      <c r="J351" s="111"/>
      <c r="K351" s="118"/>
      <c r="L351" s="169"/>
      <c r="T351" s="3">
        <f t="shared" ca="1" si="5"/>
        <v>0</v>
      </c>
    </row>
    <row r="352" spans="2:20" ht="30" customHeight="1" x14ac:dyDescent="0.3">
      <c r="B352" s="113">
        <v>348</v>
      </c>
      <c r="C352" s="162"/>
      <c r="D352" s="167"/>
      <c r="E352" s="111"/>
      <c r="F352" s="111"/>
      <c r="G352" s="111"/>
      <c r="H352" s="111"/>
      <c r="I352" s="126"/>
      <c r="J352" s="111"/>
      <c r="K352" s="118"/>
      <c r="L352" s="169"/>
      <c r="T352" s="3">
        <f t="shared" ca="1" si="5"/>
        <v>0</v>
      </c>
    </row>
    <row r="353" spans="2:20" ht="30" customHeight="1" x14ac:dyDescent="0.3">
      <c r="B353" s="113">
        <v>349</v>
      </c>
      <c r="C353" s="162"/>
      <c r="D353" s="167"/>
      <c r="E353" s="111"/>
      <c r="F353" s="111"/>
      <c r="G353" s="111"/>
      <c r="H353" s="111"/>
      <c r="I353" s="126"/>
      <c r="J353" s="111"/>
      <c r="K353" s="118"/>
      <c r="L353" s="169"/>
      <c r="T353" s="3">
        <f t="shared" ca="1" si="5"/>
        <v>0</v>
      </c>
    </row>
    <row r="354" spans="2:20" ht="30" customHeight="1" x14ac:dyDescent="0.3">
      <c r="B354" s="113">
        <v>350</v>
      </c>
      <c r="C354" s="162"/>
      <c r="D354" s="167"/>
      <c r="E354" s="111"/>
      <c r="F354" s="111"/>
      <c r="G354" s="111"/>
      <c r="H354" s="111"/>
      <c r="I354" s="126"/>
      <c r="J354" s="111"/>
      <c r="K354" s="118"/>
      <c r="L354" s="169"/>
      <c r="T354" s="3">
        <f t="shared" ca="1" si="5"/>
        <v>0</v>
      </c>
    </row>
    <row r="355" spans="2:20" ht="30" customHeight="1" x14ac:dyDescent="0.3">
      <c r="B355" s="113">
        <v>351</v>
      </c>
      <c r="C355" s="162"/>
      <c r="D355" s="167"/>
      <c r="E355" s="111"/>
      <c r="F355" s="111"/>
      <c r="G355" s="111"/>
      <c r="H355" s="111"/>
      <c r="I355" s="126"/>
      <c r="J355" s="111"/>
      <c r="K355" s="118"/>
      <c r="L355" s="169"/>
      <c r="T355" s="3">
        <f t="shared" ca="1" si="5"/>
        <v>0</v>
      </c>
    </row>
    <row r="356" spans="2:20" ht="30" customHeight="1" x14ac:dyDescent="0.3">
      <c r="B356" s="113">
        <v>352</v>
      </c>
      <c r="C356" s="162"/>
      <c r="D356" s="167"/>
      <c r="E356" s="111"/>
      <c r="F356" s="111"/>
      <c r="G356" s="111"/>
      <c r="H356" s="111"/>
      <c r="I356" s="126"/>
      <c r="J356" s="111"/>
      <c r="K356" s="118"/>
      <c r="L356" s="169"/>
      <c r="T356" s="3">
        <f t="shared" ca="1" si="5"/>
        <v>0</v>
      </c>
    </row>
    <row r="357" spans="2:20" ht="30" customHeight="1" x14ac:dyDescent="0.3">
      <c r="B357" s="113">
        <v>353</v>
      </c>
      <c r="C357" s="162"/>
      <c r="D357" s="167"/>
      <c r="E357" s="111"/>
      <c r="F357" s="111"/>
      <c r="G357" s="111"/>
      <c r="H357" s="111"/>
      <c r="I357" s="126"/>
      <c r="J357" s="111"/>
      <c r="K357" s="118"/>
      <c r="L357" s="169"/>
      <c r="T357" s="3">
        <f t="shared" ca="1" si="5"/>
        <v>0</v>
      </c>
    </row>
    <row r="358" spans="2:20" ht="30" customHeight="1" x14ac:dyDescent="0.3">
      <c r="B358" s="113">
        <v>354</v>
      </c>
      <c r="C358" s="162"/>
      <c r="D358" s="167"/>
      <c r="E358" s="111"/>
      <c r="F358" s="111"/>
      <c r="G358" s="111"/>
      <c r="H358" s="111"/>
      <c r="I358" s="126"/>
      <c r="J358" s="111"/>
      <c r="K358" s="118"/>
      <c r="L358" s="169"/>
      <c r="T358" s="3">
        <f t="shared" ca="1" si="5"/>
        <v>0</v>
      </c>
    </row>
    <row r="359" spans="2:20" ht="30" customHeight="1" x14ac:dyDescent="0.3">
      <c r="B359" s="113">
        <v>355</v>
      </c>
      <c r="C359" s="162"/>
      <c r="D359" s="167"/>
      <c r="E359" s="111"/>
      <c r="F359" s="111"/>
      <c r="G359" s="111"/>
      <c r="H359" s="111"/>
      <c r="I359" s="126"/>
      <c r="J359" s="111"/>
      <c r="K359" s="118"/>
      <c r="L359" s="169"/>
      <c r="T359" s="3">
        <f t="shared" ca="1" si="5"/>
        <v>0</v>
      </c>
    </row>
    <row r="360" spans="2:20" ht="30" customHeight="1" x14ac:dyDescent="0.3">
      <c r="B360" s="113">
        <v>356</v>
      </c>
      <c r="C360" s="162"/>
      <c r="D360" s="167"/>
      <c r="E360" s="111"/>
      <c r="F360" s="111"/>
      <c r="G360" s="111"/>
      <c r="H360" s="111"/>
      <c r="I360" s="126"/>
      <c r="J360" s="111"/>
      <c r="K360" s="118"/>
      <c r="L360" s="169"/>
      <c r="T360" s="3">
        <f t="shared" ca="1" si="5"/>
        <v>0</v>
      </c>
    </row>
    <row r="361" spans="2:20" ht="30" customHeight="1" x14ac:dyDescent="0.3">
      <c r="B361" s="113">
        <v>357</v>
      </c>
      <c r="C361" s="162"/>
      <c r="D361" s="167"/>
      <c r="E361" s="111"/>
      <c r="F361" s="111"/>
      <c r="G361" s="111"/>
      <c r="H361" s="111"/>
      <c r="I361" s="126"/>
      <c r="J361" s="111"/>
      <c r="K361" s="118"/>
      <c r="L361" s="169"/>
      <c r="T361" s="3">
        <f t="shared" ca="1" si="5"/>
        <v>0</v>
      </c>
    </row>
    <row r="362" spans="2:20" ht="30" customHeight="1" x14ac:dyDescent="0.3">
      <c r="B362" s="113">
        <v>358</v>
      </c>
      <c r="C362" s="162"/>
      <c r="D362" s="167"/>
      <c r="E362" s="111"/>
      <c r="F362" s="111"/>
      <c r="G362" s="111"/>
      <c r="H362" s="111"/>
      <c r="I362" s="126"/>
      <c r="J362" s="111"/>
      <c r="K362" s="118"/>
      <c r="L362" s="169"/>
      <c r="T362" s="3">
        <f t="shared" ca="1" si="5"/>
        <v>0</v>
      </c>
    </row>
    <row r="363" spans="2:20" ht="30" customHeight="1" x14ac:dyDescent="0.3">
      <c r="B363" s="113">
        <v>359</v>
      </c>
      <c r="C363" s="162"/>
      <c r="D363" s="167"/>
      <c r="E363" s="111"/>
      <c r="F363" s="111"/>
      <c r="G363" s="111"/>
      <c r="H363" s="111"/>
      <c r="I363" s="126"/>
      <c r="J363" s="111"/>
      <c r="K363" s="118"/>
      <c r="L363" s="169"/>
      <c r="T363" s="3">
        <f t="shared" ca="1" si="5"/>
        <v>0</v>
      </c>
    </row>
    <row r="364" spans="2:20" ht="30" customHeight="1" x14ac:dyDescent="0.3">
      <c r="B364" s="113">
        <v>360</v>
      </c>
      <c r="C364" s="162"/>
      <c r="D364" s="167"/>
      <c r="E364" s="111"/>
      <c r="F364" s="111"/>
      <c r="G364" s="111"/>
      <c r="H364" s="111"/>
      <c r="I364" s="126"/>
      <c r="J364" s="111"/>
      <c r="K364" s="118"/>
      <c r="L364" s="169"/>
      <c r="T364" s="3">
        <f t="shared" ca="1" si="5"/>
        <v>0</v>
      </c>
    </row>
    <row r="365" spans="2:20" ht="30" customHeight="1" x14ac:dyDescent="0.3">
      <c r="B365" s="113">
        <v>361</v>
      </c>
      <c r="C365" s="162"/>
      <c r="D365" s="167"/>
      <c r="E365" s="111"/>
      <c r="F365" s="111"/>
      <c r="G365" s="111"/>
      <c r="H365" s="111"/>
      <c r="I365" s="126"/>
      <c r="J365" s="111"/>
      <c r="K365" s="118"/>
      <c r="L365" s="169"/>
      <c r="T365" s="3">
        <f t="shared" ca="1" si="5"/>
        <v>0</v>
      </c>
    </row>
    <row r="366" spans="2:20" ht="30" customHeight="1" x14ac:dyDescent="0.3">
      <c r="B366" s="113">
        <v>362</v>
      </c>
      <c r="C366" s="162"/>
      <c r="D366" s="167"/>
      <c r="E366" s="111"/>
      <c r="F366" s="111"/>
      <c r="G366" s="111"/>
      <c r="H366" s="111"/>
      <c r="I366" s="126"/>
      <c r="J366" s="111"/>
      <c r="K366" s="118"/>
      <c r="L366" s="169"/>
      <c r="T366" s="3">
        <f t="shared" ca="1" si="5"/>
        <v>0</v>
      </c>
    </row>
    <row r="367" spans="2:20" ht="30" customHeight="1" x14ac:dyDescent="0.3">
      <c r="B367" s="113">
        <v>363</v>
      </c>
      <c r="C367" s="162"/>
      <c r="D367" s="167"/>
      <c r="E367" s="111"/>
      <c r="F367" s="111"/>
      <c r="G367" s="111"/>
      <c r="H367" s="111"/>
      <c r="I367" s="126"/>
      <c r="J367" s="111"/>
      <c r="K367" s="118"/>
      <c r="L367" s="169"/>
      <c r="T367" s="3">
        <f t="shared" ca="1" si="5"/>
        <v>0</v>
      </c>
    </row>
    <row r="368" spans="2:20" ht="30" customHeight="1" x14ac:dyDescent="0.3">
      <c r="B368" s="113">
        <v>364</v>
      </c>
      <c r="C368" s="162"/>
      <c r="D368" s="167"/>
      <c r="E368" s="111"/>
      <c r="F368" s="111"/>
      <c r="G368" s="111"/>
      <c r="H368" s="111"/>
      <c r="I368" s="126"/>
      <c r="J368" s="111"/>
      <c r="K368" s="118"/>
      <c r="L368" s="169"/>
      <c r="T368" s="3">
        <f t="shared" ca="1" si="5"/>
        <v>0</v>
      </c>
    </row>
    <row r="369" spans="2:20" ht="30" customHeight="1" x14ac:dyDescent="0.3">
      <c r="B369" s="113">
        <v>365</v>
      </c>
      <c r="C369" s="162"/>
      <c r="D369" s="167"/>
      <c r="E369" s="111"/>
      <c r="F369" s="111"/>
      <c r="G369" s="111"/>
      <c r="H369" s="111"/>
      <c r="I369" s="126"/>
      <c r="J369" s="111"/>
      <c r="K369" s="118"/>
      <c r="L369" s="169"/>
      <c r="T369" s="3">
        <f t="shared" ca="1" si="5"/>
        <v>0</v>
      </c>
    </row>
    <row r="370" spans="2:20" ht="30" customHeight="1" x14ac:dyDescent="0.3">
      <c r="B370" s="113">
        <v>366</v>
      </c>
      <c r="C370" s="162"/>
      <c r="D370" s="167"/>
      <c r="E370" s="111"/>
      <c r="F370" s="111"/>
      <c r="G370" s="111"/>
      <c r="H370" s="111"/>
      <c r="I370" s="126"/>
      <c r="J370" s="111"/>
      <c r="K370" s="118"/>
      <c r="L370" s="169"/>
      <c r="T370" s="3">
        <f t="shared" ca="1" si="5"/>
        <v>0</v>
      </c>
    </row>
    <row r="371" spans="2:20" ht="30" customHeight="1" x14ac:dyDescent="0.3">
      <c r="B371" s="113">
        <v>367</v>
      </c>
      <c r="C371" s="162"/>
      <c r="D371" s="167"/>
      <c r="E371" s="111"/>
      <c r="F371" s="111"/>
      <c r="G371" s="111"/>
      <c r="H371" s="111"/>
      <c r="I371" s="126"/>
      <c r="J371" s="111"/>
      <c r="K371" s="118"/>
      <c r="L371" s="169"/>
      <c r="T371" s="3">
        <f t="shared" ca="1" si="5"/>
        <v>0</v>
      </c>
    </row>
    <row r="372" spans="2:20" ht="30" customHeight="1" x14ac:dyDescent="0.3">
      <c r="B372" s="113">
        <v>368</v>
      </c>
      <c r="C372" s="162"/>
      <c r="D372" s="167"/>
      <c r="E372" s="111"/>
      <c r="F372" s="111"/>
      <c r="G372" s="111"/>
      <c r="H372" s="111"/>
      <c r="I372" s="126"/>
      <c r="J372" s="111"/>
      <c r="K372" s="118"/>
      <c r="L372" s="169"/>
      <c r="T372" s="3">
        <f t="shared" ca="1" si="5"/>
        <v>0</v>
      </c>
    </row>
    <row r="373" spans="2:20" ht="30" customHeight="1" x14ac:dyDescent="0.3">
      <c r="B373" s="113">
        <v>369</v>
      </c>
      <c r="C373" s="162"/>
      <c r="D373" s="167"/>
      <c r="E373" s="111"/>
      <c r="F373" s="111"/>
      <c r="G373" s="111"/>
      <c r="H373" s="111"/>
      <c r="I373" s="126"/>
      <c r="J373" s="111"/>
      <c r="K373" s="118"/>
      <c r="L373" s="169"/>
      <c r="T373" s="3">
        <f t="shared" ca="1" si="5"/>
        <v>0</v>
      </c>
    </row>
    <row r="374" spans="2:20" ht="30" customHeight="1" x14ac:dyDescent="0.3">
      <c r="B374" s="113">
        <v>370</v>
      </c>
      <c r="C374" s="162"/>
      <c r="D374" s="167"/>
      <c r="E374" s="111"/>
      <c r="F374" s="111"/>
      <c r="G374" s="111"/>
      <c r="H374" s="111"/>
      <c r="I374" s="126"/>
      <c r="J374" s="111"/>
      <c r="K374" s="118"/>
      <c r="L374" s="169"/>
      <c r="T374" s="3">
        <f t="shared" ca="1" si="5"/>
        <v>0</v>
      </c>
    </row>
    <row r="375" spans="2:20" ht="30" customHeight="1" x14ac:dyDescent="0.3">
      <c r="B375" s="113">
        <v>371</v>
      </c>
      <c r="C375" s="162"/>
      <c r="D375" s="167"/>
      <c r="E375" s="111"/>
      <c r="F375" s="111"/>
      <c r="G375" s="111"/>
      <c r="H375" s="111"/>
      <c r="I375" s="126"/>
      <c r="J375" s="111"/>
      <c r="K375" s="118"/>
      <c r="L375" s="169"/>
      <c r="T375" s="3">
        <f t="shared" ca="1" si="5"/>
        <v>0</v>
      </c>
    </row>
    <row r="376" spans="2:20" ht="30" customHeight="1" x14ac:dyDescent="0.3">
      <c r="B376" s="113">
        <v>372</v>
      </c>
      <c r="C376" s="162"/>
      <c r="D376" s="167"/>
      <c r="E376" s="111"/>
      <c r="F376" s="111"/>
      <c r="G376" s="111"/>
      <c r="H376" s="111"/>
      <c r="I376" s="126"/>
      <c r="J376" s="111"/>
      <c r="K376" s="118"/>
      <c r="L376" s="169"/>
      <c r="T376" s="3">
        <f t="shared" ca="1" si="5"/>
        <v>0</v>
      </c>
    </row>
    <row r="377" spans="2:20" ht="30" customHeight="1" x14ac:dyDescent="0.3">
      <c r="B377" s="113">
        <v>373</v>
      </c>
      <c r="C377" s="162"/>
      <c r="D377" s="167"/>
      <c r="E377" s="111"/>
      <c r="F377" s="111"/>
      <c r="G377" s="111"/>
      <c r="H377" s="111"/>
      <c r="I377" s="126"/>
      <c r="J377" s="111"/>
      <c r="K377" s="118"/>
      <c r="L377" s="169"/>
      <c r="T377" s="3">
        <f t="shared" ca="1" si="5"/>
        <v>0</v>
      </c>
    </row>
    <row r="378" spans="2:20" ht="30" customHeight="1" x14ac:dyDescent="0.3">
      <c r="B378" s="113">
        <v>374</v>
      </c>
      <c r="C378" s="162"/>
      <c r="D378" s="167"/>
      <c r="E378" s="111"/>
      <c r="F378" s="111"/>
      <c r="G378" s="111"/>
      <c r="H378" s="111"/>
      <c r="I378" s="126"/>
      <c r="J378" s="111"/>
      <c r="K378" s="118"/>
      <c r="L378" s="169"/>
      <c r="T378" s="3">
        <f t="shared" ca="1" si="5"/>
        <v>0</v>
      </c>
    </row>
    <row r="379" spans="2:20" ht="30" customHeight="1" x14ac:dyDescent="0.3">
      <c r="B379" s="113">
        <v>375</v>
      </c>
      <c r="C379" s="162"/>
      <c r="D379" s="167"/>
      <c r="E379" s="111"/>
      <c r="F379" s="111"/>
      <c r="G379" s="111"/>
      <c r="H379" s="111"/>
      <c r="I379" s="126"/>
      <c r="J379" s="111"/>
      <c r="K379" s="118"/>
      <c r="L379" s="169"/>
      <c r="T379" s="3">
        <f t="shared" ca="1" si="5"/>
        <v>0</v>
      </c>
    </row>
    <row r="380" spans="2:20" ht="30" customHeight="1" x14ac:dyDescent="0.3">
      <c r="B380" s="113">
        <v>376</v>
      </c>
      <c r="C380" s="162"/>
      <c r="D380" s="167"/>
      <c r="E380" s="111"/>
      <c r="F380" s="111"/>
      <c r="G380" s="111"/>
      <c r="H380" s="111"/>
      <c r="I380" s="126"/>
      <c r="J380" s="111"/>
      <c r="K380" s="118"/>
      <c r="L380" s="169"/>
      <c r="T380" s="3">
        <f t="shared" ca="1" si="5"/>
        <v>0</v>
      </c>
    </row>
    <row r="381" spans="2:20" ht="30" customHeight="1" x14ac:dyDescent="0.3">
      <c r="B381" s="113">
        <v>377</v>
      </c>
      <c r="C381" s="162"/>
      <c r="D381" s="167"/>
      <c r="E381" s="111"/>
      <c r="F381" s="111"/>
      <c r="G381" s="111"/>
      <c r="H381" s="111"/>
      <c r="I381" s="126"/>
      <c r="J381" s="111"/>
      <c r="K381" s="118"/>
      <c r="L381" s="169"/>
      <c r="T381" s="3">
        <f t="shared" ca="1" si="5"/>
        <v>0</v>
      </c>
    </row>
    <row r="382" spans="2:20" ht="30" customHeight="1" x14ac:dyDescent="0.3">
      <c r="B382" s="113">
        <v>378</v>
      </c>
      <c r="C382" s="162"/>
      <c r="D382" s="167"/>
      <c r="E382" s="111"/>
      <c r="F382" s="111"/>
      <c r="G382" s="111"/>
      <c r="H382" s="111"/>
      <c r="I382" s="126"/>
      <c r="J382" s="111"/>
      <c r="K382" s="118"/>
      <c r="L382" s="169"/>
      <c r="T382" s="3">
        <f t="shared" ca="1" si="5"/>
        <v>0</v>
      </c>
    </row>
    <row r="383" spans="2:20" ht="30" customHeight="1" x14ac:dyDescent="0.3">
      <c r="B383" s="113">
        <v>379</v>
      </c>
      <c r="C383" s="162"/>
      <c r="D383" s="167"/>
      <c r="E383" s="111"/>
      <c r="F383" s="111"/>
      <c r="G383" s="111"/>
      <c r="H383" s="111"/>
      <c r="I383" s="126"/>
      <c r="J383" s="111"/>
      <c r="K383" s="118"/>
      <c r="L383" s="169"/>
      <c r="T383" s="3">
        <f t="shared" ca="1" si="5"/>
        <v>0</v>
      </c>
    </row>
    <row r="384" spans="2:20" ht="30" customHeight="1" x14ac:dyDescent="0.3">
      <c r="B384" s="113">
        <v>380</v>
      </c>
      <c r="C384" s="162"/>
      <c r="D384" s="167"/>
      <c r="E384" s="111"/>
      <c r="F384" s="111"/>
      <c r="G384" s="111"/>
      <c r="H384" s="111"/>
      <c r="I384" s="126"/>
      <c r="J384" s="111"/>
      <c r="K384" s="118"/>
      <c r="L384" s="169"/>
      <c r="T384" s="3">
        <f t="shared" ca="1" si="5"/>
        <v>0</v>
      </c>
    </row>
    <row r="385" spans="2:20" ht="30" customHeight="1" x14ac:dyDescent="0.3">
      <c r="B385" s="113">
        <v>381</v>
      </c>
      <c r="C385" s="162"/>
      <c r="D385" s="167"/>
      <c r="E385" s="111"/>
      <c r="F385" s="111"/>
      <c r="G385" s="111"/>
      <c r="H385" s="111"/>
      <c r="I385" s="126"/>
      <c r="J385" s="111"/>
      <c r="K385" s="118"/>
      <c r="L385" s="169"/>
      <c r="T385" s="3">
        <f t="shared" ca="1" si="5"/>
        <v>0</v>
      </c>
    </row>
    <row r="386" spans="2:20" ht="30" customHeight="1" x14ac:dyDescent="0.3">
      <c r="B386" s="113">
        <v>382</v>
      </c>
      <c r="C386" s="162"/>
      <c r="D386" s="167"/>
      <c r="E386" s="111"/>
      <c r="F386" s="111"/>
      <c r="G386" s="111"/>
      <c r="H386" s="111"/>
      <c r="I386" s="126"/>
      <c r="J386" s="111"/>
      <c r="K386" s="118"/>
      <c r="L386" s="169"/>
      <c r="T386" s="3">
        <f t="shared" ca="1" si="5"/>
        <v>0</v>
      </c>
    </row>
    <row r="387" spans="2:20" ht="30" customHeight="1" x14ac:dyDescent="0.3">
      <c r="B387" s="113">
        <v>383</v>
      </c>
      <c r="C387" s="162"/>
      <c r="D387" s="167"/>
      <c r="E387" s="111"/>
      <c r="F387" s="111"/>
      <c r="G387" s="111"/>
      <c r="H387" s="111"/>
      <c r="I387" s="126"/>
      <c r="J387" s="111"/>
      <c r="K387" s="118"/>
      <c r="L387" s="169"/>
      <c r="T387" s="3">
        <f t="shared" ca="1" si="5"/>
        <v>0</v>
      </c>
    </row>
    <row r="388" spans="2:20" ht="30" customHeight="1" x14ac:dyDescent="0.3">
      <c r="B388" s="113">
        <v>384</v>
      </c>
      <c r="C388" s="162"/>
      <c r="D388" s="167"/>
      <c r="E388" s="111"/>
      <c r="F388" s="111"/>
      <c r="G388" s="111"/>
      <c r="H388" s="111"/>
      <c r="I388" s="126"/>
      <c r="J388" s="111"/>
      <c r="K388" s="118"/>
      <c r="L388" s="169"/>
      <c r="T388" s="3">
        <f t="shared" ca="1" si="5"/>
        <v>0</v>
      </c>
    </row>
    <row r="389" spans="2:20" ht="30" customHeight="1" x14ac:dyDescent="0.3">
      <c r="B389" s="113">
        <v>385</v>
      </c>
      <c r="C389" s="162"/>
      <c r="D389" s="167"/>
      <c r="E389" s="111"/>
      <c r="F389" s="111"/>
      <c r="G389" s="111"/>
      <c r="H389" s="111"/>
      <c r="I389" s="126"/>
      <c r="J389" s="111"/>
      <c r="K389" s="118"/>
      <c r="L389" s="169"/>
      <c r="T389" s="3">
        <f t="shared" ref="T389:T452" ca="1" si="6">IF(C389&lt;TODAY(),IF(J389="Não",1,0),0)</f>
        <v>0</v>
      </c>
    </row>
    <row r="390" spans="2:20" ht="30" customHeight="1" x14ac:dyDescent="0.3">
      <c r="B390" s="113">
        <v>386</v>
      </c>
      <c r="C390" s="162"/>
      <c r="D390" s="167"/>
      <c r="E390" s="111"/>
      <c r="F390" s="111"/>
      <c r="G390" s="111"/>
      <c r="H390" s="111"/>
      <c r="I390" s="126"/>
      <c r="J390" s="111"/>
      <c r="K390" s="118"/>
      <c r="L390" s="169"/>
      <c r="T390" s="3">
        <f t="shared" ca="1" si="6"/>
        <v>0</v>
      </c>
    </row>
    <row r="391" spans="2:20" ht="30" customHeight="1" x14ac:dyDescent="0.3">
      <c r="B391" s="113">
        <v>387</v>
      </c>
      <c r="C391" s="162"/>
      <c r="D391" s="167"/>
      <c r="E391" s="111"/>
      <c r="F391" s="111"/>
      <c r="G391" s="111"/>
      <c r="H391" s="111"/>
      <c r="I391" s="126"/>
      <c r="J391" s="111"/>
      <c r="K391" s="118"/>
      <c r="L391" s="169"/>
      <c r="T391" s="3">
        <f t="shared" ca="1" si="6"/>
        <v>0</v>
      </c>
    </row>
    <row r="392" spans="2:20" ht="30" customHeight="1" x14ac:dyDescent="0.3">
      <c r="B392" s="113">
        <v>388</v>
      </c>
      <c r="C392" s="162"/>
      <c r="D392" s="167"/>
      <c r="E392" s="111"/>
      <c r="F392" s="111"/>
      <c r="G392" s="111"/>
      <c r="H392" s="111"/>
      <c r="I392" s="126"/>
      <c r="J392" s="111"/>
      <c r="K392" s="118"/>
      <c r="L392" s="169"/>
      <c r="T392" s="3">
        <f t="shared" ca="1" si="6"/>
        <v>0</v>
      </c>
    </row>
    <row r="393" spans="2:20" ht="30" customHeight="1" x14ac:dyDescent="0.3">
      <c r="B393" s="113">
        <v>389</v>
      </c>
      <c r="C393" s="162"/>
      <c r="D393" s="167"/>
      <c r="E393" s="111"/>
      <c r="F393" s="111"/>
      <c r="G393" s="111"/>
      <c r="H393" s="111"/>
      <c r="I393" s="126"/>
      <c r="J393" s="111"/>
      <c r="K393" s="118"/>
      <c r="L393" s="169"/>
      <c r="T393" s="3">
        <f t="shared" ca="1" si="6"/>
        <v>0</v>
      </c>
    </row>
    <row r="394" spans="2:20" ht="30" customHeight="1" x14ac:dyDescent="0.3">
      <c r="B394" s="113">
        <v>390</v>
      </c>
      <c r="C394" s="162"/>
      <c r="D394" s="167"/>
      <c r="E394" s="111"/>
      <c r="F394" s="111"/>
      <c r="G394" s="111"/>
      <c r="H394" s="111"/>
      <c r="I394" s="126"/>
      <c r="J394" s="111"/>
      <c r="K394" s="118"/>
      <c r="L394" s="169"/>
      <c r="T394" s="3">
        <f t="shared" ca="1" si="6"/>
        <v>0</v>
      </c>
    </row>
    <row r="395" spans="2:20" ht="30" customHeight="1" x14ac:dyDescent="0.3">
      <c r="B395" s="113">
        <v>391</v>
      </c>
      <c r="C395" s="162"/>
      <c r="D395" s="167"/>
      <c r="E395" s="111"/>
      <c r="F395" s="111"/>
      <c r="G395" s="111"/>
      <c r="H395" s="111"/>
      <c r="I395" s="126"/>
      <c r="J395" s="111"/>
      <c r="K395" s="118"/>
      <c r="L395" s="169"/>
      <c r="T395" s="3">
        <f t="shared" ca="1" si="6"/>
        <v>0</v>
      </c>
    </row>
    <row r="396" spans="2:20" ht="30" customHeight="1" x14ac:dyDescent="0.3">
      <c r="B396" s="113">
        <v>392</v>
      </c>
      <c r="C396" s="162"/>
      <c r="D396" s="167"/>
      <c r="E396" s="111"/>
      <c r="F396" s="111"/>
      <c r="G396" s="111"/>
      <c r="H396" s="111"/>
      <c r="I396" s="126"/>
      <c r="J396" s="111"/>
      <c r="K396" s="118"/>
      <c r="L396" s="169"/>
      <c r="T396" s="3">
        <f t="shared" ca="1" si="6"/>
        <v>0</v>
      </c>
    </row>
    <row r="397" spans="2:20" ht="30" customHeight="1" x14ac:dyDescent="0.3">
      <c r="B397" s="113">
        <v>393</v>
      </c>
      <c r="C397" s="162"/>
      <c r="D397" s="167"/>
      <c r="E397" s="111"/>
      <c r="F397" s="111"/>
      <c r="G397" s="111"/>
      <c r="H397" s="111"/>
      <c r="I397" s="126"/>
      <c r="J397" s="111"/>
      <c r="K397" s="118"/>
      <c r="L397" s="169"/>
      <c r="T397" s="3">
        <f t="shared" ca="1" si="6"/>
        <v>0</v>
      </c>
    </row>
    <row r="398" spans="2:20" ht="30" customHeight="1" x14ac:dyDescent="0.3">
      <c r="B398" s="113">
        <v>394</v>
      </c>
      <c r="C398" s="162"/>
      <c r="D398" s="167"/>
      <c r="E398" s="111"/>
      <c r="F398" s="111"/>
      <c r="G398" s="111"/>
      <c r="H398" s="111"/>
      <c r="I398" s="126"/>
      <c r="J398" s="111"/>
      <c r="K398" s="118"/>
      <c r="L398" s="169"/>
      <c r="T398" s="3">
        <f t="shared" ca="1" si="6"/>
        <v>0</v>
      </c>
    </row>
    <row r="399" spans="2:20" ht="30" customHeight="1" x14ac:dyDescent="0.3">
      <c r="B399" s="113">
        <v>395</v>
      </c>
      <c r="C399" s="162"/>
      <c r="D399" s="167"/>
      <c r="E399" s="111"/>
      <c r="F399" s="111"/>
      <c r="G399" s="111"/>
      <c r="H399" s="111"/>
      <c r="I399" s="126"/>
      <c r="J399" s="111"/>
      <c r="K399" s="118"/>
      <c r="L399" s="169"/>
      <c r="T399" s="3">
        <f t="shared" ca="1" si="6"/>
        <v>0</v>
      </c>
    </row>
    <row r="400" spans="2:20" ht="30" customHeight="1" x14ac:dyDescent="0.3">
      <c r="B400" s="113">
        <v>396</v>
      </c>
      <c r="C400" s="162"/>
      <c r="D400" s="167"/>
      <c r="E400" s="111"/>
      <c r="F400" s="111"/>
      <c r="G400" s="111"/>
      <c r="H400" s="111"/>
      <c r="I400" s="126"/>
      <c r="J400" s="111"/>
      <c r="K400" s="118"/>
      <c r="L400" s="169"/>
      <c r="T400" s="3">
        <f t="shared" ca="1" si="6"/>
        <v>0</v>
      </c>
    </row>
    <row r="401" spans="2:20" ht="30" customHeight="1" x14ac:dyDescent="0.3">
      <c r="B401" s="113">
        <v>397</v>
      </c>
      <c r="C401" s="162"/>
      <c r="D401" s="167"/>
      <c r="E401" s="111"/>
      <c r="F401" s="111"/>
      <c r="G401" s="111"/>
      <c r="H401" s="111"/>
      <c r="I401" s="126"/>
      <c r="J401" s="111"/>
      <c r="K401" s="118"/>
      <c r="L401" s="169"/>
      <c r="T401" s="3">
        <f t="shared" ca="1" si="6"/>
        <v>0</v>
      </c>
    </row>
    <row r="402" spans="2:20" ht="30" customHeight="1" x14ac:dyDescent="0.3">
      <c r="B402" s="113">
        <v>398</v>
      </c>
      <c r="C402" s="162"/>
      <c r="D402" s="167"/>
      <c r="E402" s="111"/>
      <c r="F402" s="111"/>
      <c r="G402" s="111"/>
      <c r="H402" s="111"/>
      <c r="I402" s="126"/>
      <c r="J402" s="111"/>
      <c r="K402" s="118"/>
      <c r="L402" s="169"/>
      <c r="T402" s="3">
        <f t="shared" ca="1" si="6"/>
        <v>0</v>
      </c>
    </row>
    <row r="403" spans="2:20" ht="30" customHeight="1" x14ac:dyDescent="0.3">
      <c r="B403" s="113">
        <v>399</v>
      </c>
      <c r="C403" s="162"/>
      <c r="D403" s="167"/>
      <c r="E403" s="111"/>
      <c r="F403" s="111"/>
      <c r="G403" s="111"/>
      <c r="H403" s="111"/>
      <c r="I403" s="126"/>
      <c r="J403" s="111"/>
      <c r="K403" s="118"/>
      <c r="L403" s="169"/>
      <c r="T403" s="3">
        <f t="shared" ca="1" si="6"/>
        <v>0</v>
      </c>
    </row>
    <row r="404" spans="2:20" ht="30" customHeight="1" x14ac:dyDescent="0.3">
      <c r="B404" s="113">
        <v>400</v>
      </c>
      <c r="C404" s="162"/>
      <c r="D404" s="167"/>
      <c r="E404" s="111"/>
      <c r="F404" s="111"/>
      <c r="G404" s="111"/>
      <c r="H404" s="111"/>
      <c r="I404" s="126"/>
      <c r="J404" s="111"/>
      <c r="K404" s="118"/>
      <c r="L404" s="169"/>
      <c r="T404" s="3">
        <f t="shared" ca="1" si="6"/>
        <v>0</v>
      </c>
    </row>
    <row r="405" spans="2:20" ht="30" customHeight="1" x14ac:dyDescent="0.3">
      <c r="B405" s="113">
        <v>401</v>
      </c>
      <c r="C405" s="162"/>
      <c r="D405" s="167"/>
      <c r="E405" s="111"/>
      <c r="F405" s="111"/>
      <c r="G405" s="111"/>
      <c r="H405" s="111"/>
      <c r="I405" s="126"/>
      <c r="J405" s="111"/>
      <c r="K405" s="118"/>
      <c r="L405" s="169"/>
      <c r="T405" s="3">
        <f t="shared" ca="1" si="6"/>
        <v>0</v>
      </c>
    </row>
    <row r="406" spans="2:20" ht="30" customHeight="1" x14ac:dyDescent="0.3">
      <c r="B406" s="113">
        <v>402</v>
      </c>
      <c r="C406" s="162"/>
      <c r="D406" s="167"/>
      <c r="E406" s="111"/>
      <c r="F406" s="111"/>
      <c r="G406" s="111"/>
      <c r="H406" s="111"/>
      <c r="I406" s="126"/>
      <c r="J406" s="111"/>
      <c r="K406" s="118"/>
      <c r="L406" s="169"/>
      <c r="T406" s="3">
        <f t="shared" ca="1" si="6"/>
        <v>0</v>
      </c>
    </row>
    <row r="407" spans="2:20" ht="30" customHeight="1" x14ac:dyDescent="0.3">
      <c r="B407" s="113">
        <v>403</v>
      </c>
      <c r="C407" s="162"/>
      <c r="D407" s="167"/>
      <c r="E407" s="111"/>
      <c r="F407" s="111"/>
      <c r="G407" s="111"/>
      <c r="H407" s="111"/>
      <c r="I407" s="126"/>
      <c r="J407" s="111"/>
      <c r="K407" s="118"/>
      <c r="L407" s="169"/>
      <c r="T407" s="3">
        <f t="shared" ca="1" si="6"/>
        <v>0</v>
      </c>
    </row>
    <row r="408" spans="2:20" ht="30" customHeight="1" x14ac:dyDescent="0.3">
      <c r="B408" s="113">
        <v>404</v>
      </c>
      <c r="C408" s="162"/>
      <c r="D408" s="167"/>
      <c r="E408" s="111"/>
      <c r="F408" s="111"/>
      <c r="G408" s="111"/>
      <c r="H408" s="111"/>
      <c r="I408" s="126"/>
      <c r="J408" s="111"/>
      <c r="K408" s="118"/>
      <c r="L408" s="169"/>
      <c r="T408" s="3">
        <f t="shared" ca="1" si="6"/>
        <v>0</v>
      </c>
    </row>
    <row r="409" spans="2:20" ht="30" customHeight="1" x14ac:dyDescent="0.3">
      <c r="B409" s="113">
        <v>405</v>
      </c>
      <c r="C409" s="162"/>
      <c r="D409" s="167"/>
      <c r="E409" s="111"/>
      <c r="F409" s="111"/>
      <c r="G409" s="111"/>
      <c r="H409" s="111"/>
      <c r="I409" s="126"/>
      <c r="J409" s="111"/>
      <c r="K409" s="118"/>
      <c r="L409" s="169"/>
      <c r="T409" s="3">
        <f t="shared" ca="1" si="6"/>
        <v>0</v>
      </c>
    </row>
    <row r="410" spans="2:20" ht="30" customHeight="1" x14ac:dyDescent="0.3">
      <c r="B410" s="113">
        <v>406</v>
      </c>
      <c r="C410" s="162"/>
      <c r="D410" s="167"/>
      <c r="E410" s="111"/>
      <c r="F410" s="111"/>
      <c r="G410" s="111"/>
      <c r="H410" s="111"/>
      <c r="I410" s="126"/>
      <c r="J410" s="111"/>
      <c r="K410" s="118"/>
      <c r="L410" s="169"/>
      <c r="T410" s="3">
        <f t="shared" ca="1" si="6"/>
        <v>0</v>
      </c>
    </row>
    <row r="411" spans="2:20" ht="30" customHeight="1" x14ac:dyDescent="0.3">
      <c r="B411" s="113">
        <v>407</v>
      </c>
      <c r="C411" s="162"/>
      <c r="D411" s="167"/>
      <c r="E411" s="111"/>
      <c r="F411" s="111"/>
      <c r="G411" s="111"/>
      <c r="H411" s="111"/>
      <c r="I411" s="126"/>
      <c r="J411" s="111"/>
      <c r="K411" s="118"/>
      <c r="L411" s="169"/>
      <c r="T411" s="3">
        <f t="shared" ca="1" si="6"/>
        <v>0</v>
      </c>
    </row>
    <row r="412" spans="2:20" ht="30" customHeight="1" x14ac:dyDescent="0.3">
      <c r="B412" s="113">
        <v>408</v>
      </c>
      <c r="C412" s="162"/>
      <c r="D412" s="167"/>
      <c r="E412" s="111"/>
      <c r="F412" s="111"/>
      <c r="G412" s="111"/>
      <c r="H412" s="111"/>
      <c r="I412" s="126"/>
      <c r="J412" s="111"/>
      <c r="K412" s="118"/>
      <c r="L412" s="169"/>
      <c r="T412" s="3">
        <f t="shared" ca="1" si="6"/>
        <v>0</v>
      </c>
    </row>
    <row r="413" spans="2:20" ht="30" customHeight="1" x14ac:dyDescent="0.3">
      <c r="B413" s="113">
        <v>409</v>
      </c>
      <c r="C413" s="162"/>
      <c r="D413" s="167"/>
      <c r="E413" s="111"/>
      <c r="F413" s="111"/>
      <c r="G413" s="111"/>
      <c r="H413" s="111"/>
      <c r="I413" s="126"/>
      <c r="J413" s="111"/>
      <c r="K413" s="118"/>
      <c r="L413" s="169"/>
      <c r="T413" s="3">
        <f t="shared" ca="1" si="6"/>
        <v>0</v>
      </c>
    </row>
    <row r="414" spans="2:20" ht="30" customHeight="1" x14ac:dyDescent="0.3">
      <c r="B414" s="113">
        <v>410</v>
      </c>
      <c r="C414" s="162"/>
      <c r="D414" s="167"/>
      <c r="E414" s="111"/>
      <c r="F414" s="111"/>
      <c r="G414" s="111"/>
      <c r="H414" s="111"/>
      <c r="I414" s="126"/>
      <c r="J414" s="111"/>
      <c r="K414" s="118"/>
      <c r="L414" s="169"/>
      <c r="T414" s="3">
        <f t="shared" ca="1" si="6"/>
        <v>0</v>
      </c>
    </row>
    <row r="415" spans="2:20" ht="30" customHeight="1" x14ac:dyDescent="0.3">
      <c r="B415" s="113">
        <v>411</v>
      </c>
      <c r="C415" s="162"/>
      <c r="D415" s="167"/>
      <c r="E415" s="111"/>
      <c r="F415" s="111"/>
      <c r="G415" s="111"/>
      <c r="H415" s="111"/>
      <c r="I415" s="126"/>
      <c r="J415" s="111"/>
      <c r="K415" s="118"/>
      <c r="L415" s="169"/>
      <c r="T415" s="3">
        <f t="shared" ca="1" si="6"/>
        <v>0</v>
      </c>
    </row>
    <row r="416" spans="2:20" ht="30" customHeight="1" x14ac:dyDescent="0.3">
      <c r="B416" s="113">
        <v>412</v>
      </c>
      <c r="C416" s="162"/>
      <c r="D416" s="167"/>
      <c r="E416" s="111"/>
      <c r="F416" s="111"/>
      <c r="G416" s="111"/>
      <c r="H416" s="111"/>
      <c r="I416" s="126"/>
      <c r="J416" s="111"/>
      <c r="K416" s="118"/>
      <c r="L416" s="169"/>
      <c r="T416" s="3">
        <f t="shared" ca="1" si="6"/>
        <v>0</v>
      </c>
    </row>
    <row r="417" spans="2:20" ht="30" customHeight="1" x14ac:dyDescent="0.3">
      <c r="B417" s="113">
        <v>413</v>
      </c>
      <c r="C417" s="162"/>
      <c r="D417" s="167"/>
      <c r="E417" s="111"/>
      <c r="F417" s="111"/>
      <c r="G417" s="111"/>
      <c r="H417" s="111"/>
      <c r="I417" s="126"/>
      <c r="J417" s="111"/>
      <c r="K417" s="118"/>
      <c r="L417" s="169"/>
      <c r="T417" s="3">
        <f t="shared" ca="1" si="6"/>
        <v>0</v>
      </c>
    </row>
    <row r="418" spans="2:20" ht="30" customHeight="1" x14ac:dyDescent="0.3">
      <c r="B418" s="113">
        <v>414</v>
      </c>
      <c r="C418" s="162"/>
      <c r="D418" s="167"/>
      <c r="E418" s="111"/>
      <c r="F418" s="111"/>
      <c r="G418" s="111"/>
      <c r="H418" s="111"/>
      <c r="I418" s="126"/>
      <c r="J418" s="111"/>
      <c r="K418" s="118"/>
      <c r="L418" s="169"/>
      <c r="T418" s="3">
        <f t="shared" ca="1" si="6"/>
        <v>0</v>
      </c>
    </row>
    <row r="419" spans="2:20" ht="30" customHeight="1" x14ac:dyDescent="0.3">
      <c r="B419" s="113">
        <v>415</v>
      </c>
      <c r="C419" s="162"/>
      <c r="D419" s="167"/>
      <c r="E419" s="111"/>
      <c r="F419" s="111"/>
      <c r="G419" s="111"/>
      <c r="H419" s="111"/>
      <c r="I419" s="126"/>
      <c r="J419" s="111"/>
      <c r="K419" s="118"/>
      <c r="L419" s="169"/>
      <c r="T419" s="3">
        <f t="shared" ca="1" si="6"/>
        <v>0</v>
      </c>
    </row>
    <row r="420" spans="2:20" ht="30" customHeight="1" x14ac:dyDescent="0.3">
      <c r="B420" s="113">
        <v>416</v>
      </c>
      <c r="C420" s="162"/>
      <c r="D420" s="167"/>
      <c r="E420" s="111"/>
      <c r="F420" s="111"/>
      <c r="G420" s="111"/>
      <c r="H420" s="111"/>
      <c r="I420" s="126"/>
      <c r="J420" s="111"/>
      <c r="K420" s="118"/>
      <c r="L420" s="169"/>
      <c r="T420" s="3">
        <f t="shared" ca="1" si="6"/>
        <v>0</v>
      </c>
    </row>
    <row r="421" spans="2:20" ht="30" customHeight="1" x14ac:dyDescent="0.3">
      <c r="B421" s="113">
        <v>417</v>
      </c>
      <c r="C421" s="162"/>
      <c r="D421" s="167"/>
      <c r="E421" s="111"/>
      <c r="F421" s="111"/>
      <c r="G421" s="111"/>
      <c r="H421" s="111"/>
      <c r="I421" s="126"/>
      <c r="J421" s="111"/>
      <c r="K421" s="118"/>
      <c r="L421" s="169"/>
      <c r="T421" s="3">
        <f t="shared" ca="1" si="6"/>
        <v>0</v>
      </c>
    </row>
    <row r="422" spans="2:20" ht="30" customHeight="1" x14ac:dyDescent="0.3">
      <c r="B422" s="113">
        <v>418</v>
      </c>
      <c r="C422" s="162"/>
      <c r="D422" s="167"/>
      <c r="E422" s="111"/>
      <c r="F422" s="111"/>
      <c r="G422" s="111"/>
      <c r="H422" s="111"/>
      <c r="I422" s="126"/>
      <c r="J422" s="111"/>
      <c r="K422" s="118"/>
      <c r="L422" s="169"/>
      <c r="T422" s="3">
        <f t="shared" ca="1" si="6"/>
        <v>0</v>
      </c>
    </row>
    <row r="423" spans="2:20" ht="30" customHeight="1" x14ac:dyDescent="0.3">
      <c r="B423" s="113">
        <v>419</v>
      </c>
      <c r="C423" s="162"/>
      <c r="D423" s="167"/>
      <c r="E423" s="111"/>
      <c r="F423" s="111"/>
      <c r="G423" s="111"/>
      <c r="H423" s="111"/>
      <c r="I423" s="126"/>
      <c r="J423" s="111"/>
      <c r="K423" s="118"/>
      <c r="L423" s="169"/>
      <c r="T423" s="3">
        <f t="shared" ca="1" si="6"/>
        <v>0</v>
      </c>
    </row>
    <row r="424" spans="2:20" ht="30" customHeight="1" x14ac:dyDescent="0.3">
      <c r="B424" s="113">
        <v>420</v>
      </c>
      <c r="C424" s="162"/>
      <c r="D424" s="167"/>
      <c r="E424" s="111"/>
      <c r="F424" s="111"/>
      <c r="G424" s="111"/>
      <c r="H424" s="111"/>
      <c r="I424" s="126"/>
      <c r="J424" s="111"/>
      <c r="K424" s="118"/>
      <c r="L424" s="169"/>
      <c r="T424" s="3">
        <f t="shared" ca="1" si="6"/>
        <v>0</v>
      </c>
    </row>
    <row r="425" spans="2:20" ht="30" customHeight="1" x14ac:dyDescent="0.3">
      <c r="B425" s="113">
        <v>421</v>
      </c>
      <c r="C425" s="162"/>
      <c r="D425" s="167"/>
      <c r="E425" s="111"/>
      <c r="F425" s="111"/>
      <c r="G425" s="111"/>
      <c r="H425" s="111"/>
      <c r="I425" s="126"/>
      <c r="J425" s="111"/>
      <c r="K425" s="118"/>
      <c r="L425" s="169"/>
      <c r="T425" s="3">
        <f t="shared" ca="1" si="6"/>
        <v>0</v>
      </c>
    </row>
    <row r="426" spans="2:20" ht="30" customHeight="1" x14ac:dyDescent="0.3">
      <c r="B426" s="113">
        <v>422</v>
      </c>
      <c r="C426" s="162"/>
      <c r="D426" s="167"/>
      <c r="E426" s="111"/>
      <c r="F426" s="111"/>
      <c r="G426" s="111"/>
      <c r="H426" s="111"/>
      <c r="I426" s="126"/>
      <c r="J426" s="111"/>
      <c r="K426" s="118"/>
      <c r="L426" s="169"/>
      <c r="T426" s="3">
        <f t="shared" ca="1" si="6"/>
        <v>0</v>
      </c>
    </row>
    <row r="427" spans="2:20" ht="30" customHeight="1" x14ac:dyDescent="0.3">
      <c r="B427" s="113">
        <v>423</v>
      </c>
      <c r="C427" s="162"/>
      <c r="D427" s="167"/>
      <c r="E427" s="111"/>
      <c r="F427" s="111"/>
      <c r="G427" s="111"/>
      <c r="H427" s="111"/>
      <c r="I427" s="126"/>
      <c r="J427" s="111"/>
      <c r="K427" s="118"/>
      <c r="L427" s="169"/>
      <c r="T427" s="3">
        <f t="shared" ca="1" si="6"/>
        <v>0</v>
      </c>
    </row>
    <row r="428" spans="2:20" ht="30" customHeight="1" x14ac:dyDescent="0.3">
      <c r="B428" s="113">
        <v>424</v>
      </c>
      <c r="C428" s="162"/>
      <c r="D428" s="167"/>
      <c r="E428" s="111"/>
      <c r="F428" s="111"/>
      <c r="G428" s="111"/>
      <c r="H428" s="111"/>
      <c r="I428" s="126"/>
      <c r="J428" s="111"/>
      <c r="K428" s="118"/>
      <c r="L428" s="169"/>
      <c r="T428" s="3">
        <f t="shared" ca="1" si="6"/>
        <v>0</v>
      </c>
    </row>
    <row r="429" spans="2:20" ht="30" customHeight="1" x14ac:dyDescent="0.3">
      <c r="B429" s="113">
        <v>425</v>
      </c>
      <c r="C429" s="162"/>
      <c r="D429" s="167"/>
      <c r="E429" s="111"/>
      <c r="F429" s="111"/>
      <c r="G429" s="111"/>
      <c r="H429" s="111"/>
      <c r="I429" s="126"/>
      <c r="J429" s="111"/>
      <c r="K429" s="118"/>
      <c r="L429" s="169"/>
      <c r="T429" s="3">
        <f t="shared" ca="1" si="6"/>
        <v>0</v>
      </c>
    </row>
    <row r="430" spans="2:20" ht="30" customHeight="1" x14ac:dyDescent="0.3">
      <c r="B430" s="113">
        <v>426</v>
      </c>
      <c r="C430" s="162"/>
      <c r="D430" s="167"/>
      <c r="E430" s="111"/>
      <c r="F430" s="111"/>
      <c r="G430" s="111"/>
      <c r="H430" s="111"/>
      <c r="I430" s="126"/>
      <c r="J430" s="111"/>
      <c r="K430" s="118"/>
      <c r="L430" s="169"/>
      <c r="T430" s="3">
        <f t="shared" ca="1" si="6"/>
        <v>0</v>
      </c>
    </row>
    <row r="431" spans="2:20" ht="30" customHeight="1" x14ac:dyDescent="0.3">
      <c r="B431" s="113">
        <v>427</v>
      </c>
      <c r="C431" s="162"/>
      <c r="D431" s="167"/>
      <c r="E431" s="111"/>
      <c r="F431" s="111"/>
      <c r="G431" s="111"/>
      <c r="H431" s="111"/>
      <c r="I431" s="126"/>
      <c r="J431" s="111"/>
      <c r="K431" s="118"/>
      <c r="L431" s="169"/>
      <c r="T431" s="3">
        <f t="shared" ca="1" si="6"/>
        <v>0</v>
      </c>
    </row>
    <row r="432" spans="2:20" ht="30" customHeight="1" x14ac:dyDescent="0.3">
      <c r="B432" s="113">
        <v>428</v>
      </c>
      <c r="C432" s="162"/>
      <c r="D432" s="167"/>
      <c r="E432" s="111"/>
      <c r="F432" s="111"/>
      <c r="G432" s="111"/>
      <c r="H432" s="111"/>
      <c r="I432" s="126"/>
      <c r="J432" s="111"/>
      <c r="K432" s="118"/>
      <c r="L432" s="169"/>
      <c r="T432" s="3">
        <f t="shared" ca="1" si="6"/>
        <v>0</v>
      </c>
    </row>
    <row r="433" spans="2:20" ht="30" customHeight="1" x14ac:dyDescent="0.3">
      <c r="B433" s="113">
        <v>429</v>
      </c>
      <c r="C433" s="162"/>
      <c r="D433" s="167"/>
      <c r="E433" s="111"/>
      <c r="F433" s="111"/>
      <c r="G433" s="111"/>
      <c r="H433" s="111"/>
      <c r="I433" s="126"/>
      <c r="J433" s="111"/>
      <c r="K433" s="118"/>
      <c r="L433" s="169"/>
      <c r="T433" s="3">
        <f t="shared" ca="1" si="6"/>
        <v>0</v>
      </c>
    </row>
    <row r="434" spans="2:20" ht="30" customHeight="1" x14ac:dyDescent="0.3">
      <c r="B434" s="113">
        <v>430</v>
      </c>
      <c r="C434" s="162"/>
      <c r="D434" s="167"/>
      <c r="E434" s="111"/>
      <c r="F434" s="111"/>
      <c r="G434" s="111"/>
      <c r="H434" s="111"/>
      <c r="I434" s="126"/>
      <c r="J434" s="111"/>
      <c r="K434" s="118"/>
      <c r="L434" s="169"/>
      <c r="T434" s="3">
        <f t="shared" ca="1" si="6"/>
        <v>0</v>
      </c>
    </row>
    <row r="435" spans="2:20" ht="30" customHeight="1" x14ac:dyDescent="0.3">
      <c r="B435" s="113">
        <v>431</v>
      </c>
      <c r="C435" s="162"/>
      <c r="D435" s="167"/>
      <c r="E435" s="111"/>
      <c r="F435" s="111"/>
      <c r="G435" s="111"/>
      <c r="H435" s="111"/>
      <c r="I435" s="126"/>
      <c r="J435" s="111"/>
      <c r="K435" s="118"/>
      <c r="L435" s="169"/>
      <c r="T435" s="3">
        <f t="shared" ca="1" si="6"/>
        <v>0</v>
      </c>
    </row>
    <row r="436" spans="2:20" ht="30" customHeight="1" x14ac:dyDescent="0.3">
      <c r="B436" s="113">
        <v>432</v>
      </c>
      <c r="C436" s="162"/>
      <c r="D436" s="167"/>
      <c r="E436" s="111"/>
      <c r="F436" s="111"/>
      <c r="G436" s="111"/>
      <c r="H436" s="111"/>
      <c r="I436" s="126"/>
      <c r="J436" s="111"/>
      <c r="K436" s="118"/>
      <c r="L436" s="169"/>
      <c r="T436" s="3">
        <f t="shared" ca="1" si="6"/>
        <v>0</v>
      </c>
    </row>
    <row r="437" spans="2:20" ht="30" customHeight="1" x14ac:dyDescent="0.3">
      <c r="B437" s="113">
        <v>433</v>
      </c>
      <c r="C437" s="162"/>
      <c r="D437" s="167"/>
      <c r="E437" s="111"/>
      <c r="F437" s="111"/>
      <c r="G437" s="111"/>
      <c r="H437" s="111"/>
      <c r="I437" s="126"/>
      <c r="J437" s="111"/>
      <c r="K437" s="118"/>
      <c r="L437" s="169"/>
      <c r="T437" s="3">
        <f t="shared" ca="1" si="6"/>
        <v>0</v>
      </c>
    </row>
    <row r="438" spans="2:20" ht="30" customHeight="1" x14ac:dyDescent="0.3">
      <c r="B438" s="113">
        <v>434</v>
      </c>
      <c r="C438" s="162"/>
      <c r="D438" s="167"/>
      <c r="E438" s="111"/>
      <c r="F438" s="111"/>
      <c r="G438" s="111"/>
      <c r="H438" s="111"/>
      <c r="I438" s="126"/>
      <c r="J438" s="111"/>
      <c r="K438" s="118"/>
      <c r="L438" s="169"/>
      <c r="T438" s="3">
        <f t="shared" ca="1" si="6"/>
        <v>0</v>
      </c>
    </row>
    <row r="439" spans="2:20" ht="30" customHeight="1" x14ac:dyDescent="0.3">
      <c r="B439" s="113">
        <v>435</v>
      </c>
      <c r="C439" s="162"/>
      <c r="D439" s="167"/>
      <c r="E439" s="111"/>
      <c r="F439" s="111"/>
      <c r="G439" s="111"/>
      <c r="H439" s="111"/>
      <c r="I439" s="126"/>
      <c r="J439" s="111"/>
      <c r="K439" s="118"/>
      <c r="L439" s="169"/>
      <c r="T439" s="3">
        <f t="shared" ca="1" si="6"/>
        <v>0</v>
      </c>
    </row>
    <row r="440" spans="2:20" ht="30" customHeight="1" x14ac:dyDescent="0.3">
      <c r="B440" s="113">
        <v>436</v>
      </c>
      <c r="C440" s="162"/>
      <c r="D440" s="167"/>
      <c r="E440" s="111"/>
      <c r="F440" s="111"/>
      <c r="G440" s="111"/>
      <c r="H440" s="111"/>
      <c r="I440" s="126"/>
      <c r="J440" s="111"/>
      <c r="K440" s="118"/>
      <c r="L440" s="169"/>
      <c r="T440" s="3">
        <f t="shared" ca="1" si="6"/>
        <v>0</v>
      </c>
    </row>
    <row r="441" spans="2:20" ht="30" customHeight="1" x14ac:dyDescent="0.3">
      <c r="B441" s="113">
        <v>437</v>
      </c>
      <c r="C441" s="162"/>
      <c r="D441" s="167"/>
      <c r="E441" s="111"/>
      <c r="F441" s="111"/>
      <c r="G441" s="111"/>
      <c r="H441" s="111"/>
      <c r="I441" s="126"/>
      <c r="J441" s="111"/>
      <c r="K441" s="118"/>
      <c r="L441" s="169"/>
      <c r="T441" s="3">
        <f t="shared" ca="1" si="6"/>
        <v>0</v>
      </c>
    </row>
    <row r="442" spans="2:20" ht="30" customHeight="1" x14ac:dyDescent="0.3">
      <c r="B442" s="113">
        <v>438</v>
      </c>
      <c r="C442" s="162"/>
      <c r="D442" s="167"/>
      <c r="E442" s="111"/>
      <c r="F442" s="111"/>
      <c r="G442" s="111"/>
      <c r="H442" s="111"/>
      <c r="I442" s="126"/>
      <c r="J442" s="111"/>
      <c r="K442" s="118"/>
      <c r="L442" s="169"/>
      <c r="T442" s="3">
        <f t="shared" ca="1" si="6"/>
        <v>0</v>
      </c>
    </row>
    <row r="443" spans="2:20" ht="30" customHeight="1" x14ac:dyDescent="0.3">
      <c r="B443" s="113">
        <v>439</v>
      </c>
      <c r="C443" s="162"/>
      <c r="D443" s="167"/>
      <c r="E443" s="111"/>
      <c r="F443" s="111"/>
      <c r="G443" s="111"/>
      <c r="H443" s="111"/>
      <c r="I443" s="126"/>
      <c r="J443" s="111"/>
      <c r="K443" s="118"/>
      <c r="L443" s="169"/>
      <c r="T443" s="3">
        <f t="shared" ca="1" si="6"/>
        <v>0</v>
      </c>
    </row>
    <row r="444" spans="2:20" ht="30" customHeight="1" x14ac:dyDescent="0.3">
      <c r="B444" s="113">
        <v>440</v>
      </c>
      <c r="C444" s="162"/>
      <c r="D444" s="167"/>
      <c r="E444" s="111"/>
      <c r="F444" s="111"/>
      <c r="G444" s="111"/>
      <c r="H444" s="111"/>
      <c r="I444" s="126"/>
      <c r="J444" s="111"/>
      <c r="K444" s="118"/>
      <c r="L444" s="169"/>
      <c r="T444" s="3">
        <f t="shared" ca="1" si="6"/>
        <v>0</v>
      </c>
    </row>
    <row r="445" spans="2:20" ht="30" customHeight="1" x14ac:dyDescent="0.3">
      <c r="B445" s="113">
        <v>441</v>
      </c>
      <c r="C445" s="162"/>
      <c r="D445" s="167"/>
      <c r="E445" s="111"/>
      <c r="F445" s="111"/>
      <c r="G445" s="111"/>
      <c r="H445" s="111"/>
      <c r="I445" s="126"/>
      <c r="J445" s="111"/>
      <c r="K445" s="118"/>
      <c r="L445" s="169"/>
      <c r="T445" s="3">
        <f t="shared" ca="1" si="6"/>
        <v>0</v>
      </c>
    </row>
    <row r="446" spans="2:20" ht="30" customHeight="1" x14ac:dyDescent="0.3">
      <c r="B446" s="113">
        <v>442</v>
      </c>
      <c r="C446" s="162"/>
      <c r="D446" s="167"/>
      <c r="E446" s="111"/>
      <c r="F446" s="111"/>
      <c r="G446" s="111"/>
      <c r="H446" s="111"/>
      <c r="I446" s="126"/>
      <c r="J446" s="111"/>
      <c r="K446" s="118"/>
      <c r="L446" s="169"/>
      <c r="T446" s="3">
        <f t="shared" ca="1" si="6"/>
        <v>0</v>
      </c>
    </row>
    <row r="447" spans="2:20" ht="30" customHeight="1" x14ac:dyDescent="0.3">
      <c r="B447" s="113">
        <v>443</v>
      </c>
      <c r="C447" s="162"/>
      <c r="D447" s="167"/>
      <c r="E447" s="111"/>
      <c r="F447" s="111"/>
      <c r="G447" s="111"/>
      <c r="H447" s="111"/>
      <c r="I447" s="126"/>
      <c r="J447" s="111"/>
      <c r="K447" s="118"/>
      <c r="L447" s="169"/>
      <c r="T447" s="3">
        <f t="shared" ca="1" si="6"/>
        <v>0</v>
      </c>
    </row>
    <row r="448" spans="2:20" ht="30" customHeight="1" x14ac:dyDescent="0.3">
      <c r="B448" s="113">
        <v>444</v>
      </c>
      <c r="C448" s="162"/>
      <c r="D448" s="167"/>
      <c r="E448" s="111"/>
      <c r="F448" s="111"/>
      <c r="G448" s="111"/>
      <c r="H448" s="111"/>
      <c r="I448" s="126"/>
      <c r="J448" s="111"/>
      <c r="K448" s="118"/>
      <c r="L448" s="169"/>
      <c r="T448" s="3">
        <f t="shared" ca="1" si="6"/>
        <v>0</v>
      </c>
    </row>
    <row r="449" spans="2:20" ht="30" customHeight="1" x14ac:dyDescent="0.3">
      <c r="B449" s="113">
        <v>445</v>
      </c>
      <c r="C449" s="162"/>
      <c r="D449" s="167"/>
      <c r="E449" s="111"/>
      <c r="F449" s="111"/>
      <c r="G449" s="111"/>
      <c r="H449" s="111"/>
      <c r="I449" s="126"/>
      <c r="J449" s="111"/>
      <c r="K449" s="118"/>
      <c r="L449" s="169"/>
      <c r="T449" s="3">
        <f t="shared" ca="1" si="6"/>
        <v>0</v>
      </c>
    </row>
    <row r="450" spans="2:20" ht="30" customHeight="1" x14ac:dyDescent="0.3">
      <c r="B450" s="113">
        <v>446</v>
      </c>
      <c r="C450" s="162"/>
      <c r="D450" s="167"/>
      <c r="E450" s="111"/>
      <c r="F450" s="111"/>
      <c r="G450" s="111"/>
      <c r="H450" s="111"/>
      <c r="I450" s="126"/>
      <c r="J450" s="111"/>
      <c r="K450" s="118"/>
      <c r="L450" s="169"/>
      <c r="T450" s="3">
        <f t="shared" ca="1" si="6"/>
        <v>0</v>
      </c>
    </row>
    <row r="451" spans="2:20" ht="30" customHeight="1" x14ac:dyDescent="0.3">
      <c r="B451" s="113">
        <v>447</v>
      </c>
      <c r="C451" s="162"/>
      <c r="D451" s="167"/>
      <c r="E451" s="111"/>
      <c r="F451" s="111"/>
      <c r="G451" s="111"/>
      <c r="H451" s="111"/>
      <c r="I451" s="126"/>
      <c r="J451" s="111"/>
      <c r="K451" s="118"/>
      <c r="L451" s="169"/>
      <c r="T451" s="3">
        <f t="shared" ca="1" si="6"/>
        <v>0</v>
      </c>
    </row>
    <row r="452" spans="2:20" ht="30" customHeight="1" x14ac:dyDescent="0.3">
      <c r="B452" s="113">
        <v>448</v>
      </c>
      <c r="C452" s="162"/>
      <c r="D452" s="167"/>
      <c r="E452" s="111"/>
      <c r="F452" s="111"/>
      <c r="G452" s="111"/>
      <c r="H452" s="111"/>
      <c r="I452" s="126"/>
      <c r="J452" s="111"/>
      <c r="K452" s="118"/>
      <c r="L452" s="169"/>
      <c r="T452" s="3">
        <f t="shared" ca="1" si="6"/>
        <v>0</v>
      </c>
    </row>
    <row r="453" spans="2:20" ht="30" customHeight="1" x14ac:dyDescent="0.3">
      <c r="B453" s="113">
        <v>449</v>
      </c>
      <c r="C453" s="162"/>
      <c r="D453" s="167"/>
      <c r="E453" s="111"/>
      <c r="F453" s="111"/>
      <c r="G453" s="111"/>
      <c r="H453" s="111"/>
      <c r="I453" s="126"/>
      <c r="J453" s="111"/>
      <c r="K453" s="118"/>
      <c r="L453" s="169"/>
      <c r="T453" s="3">
        <f t="shared" ref="T453:T516" ca="1" si="7">IF(C453&lt;TODAY(),IF(J453="Não",1,0),0)</f>
        <v>0</v>
      </c>
    </row>
    <row r="454" spans="2:20" ht="30" customHeight="1" x14ac:dyDescent="0.3">
      <c r="B454" s="113">
        <v>450</v>
      </c>
      <c r="C454" s="162"/>
      <c r="D454" s="167"/>
      <c r="E454" s="111"/>
      <c r="F454" s="111"/>
      <c r="G454" s="111"/>
      <c r="H454" s="111"/>
      <c r="I454" s="126"/>
      <c r="J454" s="111"/>
      <c r="K454" s="118"/>
      <c r="L454" s="169"/>
      <c r="T454" s="3">
        <f t="shared" ca="1" si="7"/>
        <v>0</v>
      </c>
    </row>
    <row r="455" spans="2:20" ht="30" customHeight="1" x14ac:dyDescent="0.3">
      <c r="B455" s="113">
        <v>451</v>
      </c>
      <c r="C455" s="162"/>
      <c r="D455" s="167"/>
      <c r="E455" s="111"/>
      <c r="F455" s="111"/>
      <c r="G455" s="111"/>
      <c r="H455" s="111"/>
      <c r="I455" s="126"/>
      <c r="J455" s="111"/>
      <c r="K455" s="118"/>
      <c r="L455" s="169"/>
      <c r="T455" s="3">
        <f t="shared" ca="1" si="7"/>
        <v>0</v>
      </c>
    </row>
    <row r="456" spans="2:20" ht="30" customHeight="1" x14ac:dyDescent="0.3">
      <c r="B456" s="113">
        <v>452</v>
      </c>
      <c r="C456" s="162"/>
      <c r="D456" s="167"/>
      <c r="E456" s="111"/>
      <c r="F456" s="111"/>
      <c r="G456" s="111"/>
      <c r="H456" s="111"/>
      <c r="I456" s="126"/>
      <c r="J456" s="111"/>
      <c r="K456" s="118"/>
      <c r="L456" s="169"/>
      <c r="T456" s="3">
        <f t="shared" ca="1" si="7"/>
        <v>0</v>
      </c>
    </row>
    <row r="457" spans="2:20" ht="30" customHeight="1" x14ac:dyDescent="0.3">
      <c r="B457" s="113">
        <v>453</v>
      </c>
      <c r="C457" s="162"/>
      <c r="D457" s="167"/>
      <c r="E457" s="111"/>
      <c r="F457" s="111"/>
      <c r="G457" s="111"/>
      <c r="H457" s="111"/>
      <c r="I457" s="126"/>
      <c r="J457" s="111"/>
      <c r="K457" s="118"/>
      <c r="L457" s="169"/>
      <c r="T457" s="3">
        <f t="shared" ca="1" si="7"/>
        <v>0</v>
      </c>
    </row>
    <row r="458" spans="2:20" ht="30" customHeight="1" x14ac:dyDescent="0.3">
      <c r="B458" s="113">
        <v>454</v>
      </c>
      <c r="C458" s="162"/>
      <c r="D458" s="167"/>
      <c r="E458" s="111"/>
      <c r="F458" s="111"/>
      <c r="G458" s="111"/>
      <c r="H458" s="111"/>
      <c r="I458" s="126"/>
      <c r="J458" s="111"/>
      <c r="K458" s="118"/>
      <c r="L458" s="169"/>
      <c r="T458" s="3">
        <f t="shared" ca="1" si="7"/>
        <v>0</v>
      </c>
    </row>
    <row r="459" spans="2:20" ht="30" customHeight="1" x14ac:dyDescent="0.3">
      <c r="B459" s="113">
        <v>455</v>
      </c>
      <c r="C459" s="162"/>
      <c r="D459" s="167"/>
      <c r="E459" s="111"/>
      <c r="F459" s="111"/>
      <c r="G459" s="111"/>
      <c r="H459" s="111"/>
      <c r="I459" s="126"/>
      <c r="J459" s="111"/>
      <c r="K459" s="118"/>
      <c r="L459" s="169"/>
      <c r="T459" s="3">
        <f t="shared" ca="1" si="7"/>
        <v>0</v>
      </c>
    </row>
    <row r="460" spans="2:20" ht="30" customHeight="1" x14ac:dyDescent="0.3">
      <c r="B460" s="113">
        <v>456</v>
      </c>
      <c r="C460" s="162"/>
      <c r="D460" s="167"/>
      <c r="E460" s="111"/>
      <c r="F460" s="111"/>
      <c r="G460" s="111"/>
      <c r="H460" s="111"/>
      <c r="I460" s="126"/>
      <c r="J460" s="111"/>
      <c r="K460" s="118"/>
      <c r="L460" s="169"/>
      <c r="T460" s="3">
        <f t="shared" ca="1" si="7"/>
        <v>0</v>
      </c>
    </row>
    <row r="461" spans="2:20" ht="30" customHeight="1" x14ac:dyDescent="0.3">
      <c r="B461" s="113">
        <v>457</v>
      </c>
      <c r="C461" s="162"/>
      <c r="D461" s="167"/>
      <c r="E461" s="111"/>
      <c r="F461" s="111"/>
      <c r="G461" s="111"/>
      <c r="H461" s="111"/>
      <c r="I461" s="126"/>
      <c r="J461" s="111"/>
      <c r="K461" s="118"/>
      <c r="L461" s="169"/>
      <c r="T461" s="3">
        <f t="shared" ca="1" si="7"/>
        <v>0</v>
      </c>
    </row>
    <row r="462" spans="2:20" ht="30" customHeight="1" x14ac:dyDescent="0.3">
      <c r="B462" s="113">
        <v>458</v>
      </c>
      <c r="C462" s="162"/>
      <c r="D462" s="167"/>
      <c r="E462" s="111"/>
      <c r="F462" s="111"/>
      <c r="G462" s="111"/>
      <c r="H462" s="111"/>
      <c r="I462" s="126"/>
      <c r="J462" s="111"/>
      <c r="K462" s="118"/>
      <c r="L462" s="169"/>
      <c r="T462" s="3">
        <f t="shared" ca="1" si="7"/>
        <v>0</v>
      </c>
    </row>
    <row r="463" spans="2:20" ht="30" customHeight="1" x14ac:dyDescent="0.3">
      <c r="B463" s="113">
        <v>459</v>
      </c>
      <c r="C463" s="162"/>
      <c r="D463" s="167"/>
      <c r="E463" s="111"/>
      <c r="F463" s="111"/>
      <c r="G463" s="111"/>
      <c r="H463" s="111"/>
      <c r="I463" s="126"/>
      <c r="J463" s="111"/>
      <c r="K463" s="118"/>
      <c r="L463" s="169"/>
      <c r="T463" s="3">
        <f t="shared" ca="1" si="7"/>
        <v>0</v>
      </c>
    </row>
    <row r="464" spans="2:20" ht="30" customHeight="1" x14ac:dyDescent="0.3">
      <c r="B464" s="113">
        <v>460</v>
      </c>
      <c r="C464" s="162"/>
      <c r="D464" s="167"/>
      <c r="E464" s="111"/>
      <c r="F464" s="111"/>
      <c r="G464" s="111"/>
      <c r="H464" s="111"/>
      <c r="I464" s="126"/>
      <c r="J464" s="111"/>
      <c r="K464" s="118"/>
      <c r="L464" s="169"/>
      <c r="T464" s="3">
        <f t="shared" ca="1" si="7"/>
        <v>0</v>
      </c>
    </row>
    <row r="465" spans="2:20" ht="30" customHeight="1" x14ac:dyDescent="0.3">
      <c r="B465" s="113">
        <v>461</v>
      </c>
      <c r="C465" s="162"/>
      <c r="D465" s="167"/>
      <c r="E465" s="111"/>
      <c r="F465" s="111"/>
      <c r="G465" s="111"/>
      <c r="H465" s="111"/>
      <c r="I465" s="126"/>
      <c r="J465" s="111"/>
      <c r="K465" s="118"/>
      <c r="L465" s="169"/>
      <c r="T465" s="3">
        <f t="shared" ca="1" si="7"/>
        <v>0</v>
      </c>
    </row>
    <row r="466" spans="2:20" ht="30" customHeight="1" x14ac:dyDescent="0.3">
      <c r="B466" s="113">
        <v>462</v>
      </c>
      <c r="C466" s="162"/>
      <c r="D466" s="167"/>
      <c r="E466" s="111"/>
      <c r="F466" s="111"/>
      <c r="G466" s="111"/>
      <c r="H466" s="111"/>
      <c r="I466" s="126"/>
      <c r="J466" s="111"/>
      <c r="K466" s="118"/>
      <c r="L466" s="169"/>
      <c r="T466" s="3">
        <f t="shared" ca="1" si="7"/>
        <v>0</v>
      </c>
    </row>
    <row r="467" spans="2:20" ht="30" customHeight="1" x14ac:dyDescent="0.3">
      <c r="B467" s="113">
        <v>463</v>
      </c>
      <c r="C467" s="162"/>
      <c r="D467" s="167"/>
      <c r="E467" s="111"/>
      <c r="F467" s="111"/>
      <c r="G467" s="111"/>
      <c r="H467" s="111"/>
      <c r="I467" s="126"/>
      <c r="J467" s="111"/>
      <c r="K467" s="118"/>
      <c r="L467" s="169"/>
      <c r="T467" s="3">
        <f t="shared" ca="1" si="7"/>
        <v>0</v>
      </c>
    </row>
    <row r="468" spans="2:20" ht="30" customHeight="1" x14ac:dyDescent="0.3">
      <c r="B468" s="113">
        <v>464</v>
      </c>
      <c r="C468" s="162"/>
      <c r="D468" s="167"/>
      <c r="E468" s="111"/>
      <c r="F468" s="111"/>
      <c r="G468" s="111"/>
      <c r="H468" s="111"/>
      <c r="I468" s="126"/>
      <c r="J468" s="111"/>
      <c r="K468" s="118"/>
      <c r="L468" s="169"/>
      <c r="T468" s="3">
        <f t="shared" ca="1" si="7"/>
        <v>0</v>
      </c>
    </row>
    <row r="469" spans="2:20" ht="30" customHeight="1" x14ac:dyDescent="0.3">
      <c r="B469" s="113">
        <v>465</v>
      </c>
      <c r="C469" s="162"/>
      <c r="D469" s="167"/>
      <c r="E469" s="111"/>
      <c r="F469" s="111"/>
      <c r="G469" s="111"/>
      <c r="H469" s="111"/>
      <c r="I469" s="126"/>
      <c r="J469" s="111"/>
      <c r="K469" s="118"/>
      <c r="L469" s="169"/>
      <c r="T469" s="3">
        <f t="shared" ca="1" si="7"/>
        <v>0</v>
      </c>
    </row>
    <row r="470" spans="2:20" ht="30" customHeight="1" x14ac:dyDescent="0.3">
      <c r="B470" s="113">
        <v>466</v>
      </c>
      <c r="C470" s="162"/>
      <c r="D470" s="167"/>
      <c r="E470" s="111"/>
      <c r="F470" s="111"/>
      <c r="G470" s="111"/>
      <c r="H470" s="111"/>
      <c r="I470" s="126"/>
      <c r="J470" s="111"/>
      <c r="K470" s="118"/>
      <c r="L470" s="169"/>
      <c r="T470" s="3">
        <f t="shared" ca="1" si="7"/>
        <v>0</v>
      </c>
    </row>
    <row r="471" spans="2:20" ht="30" customHeight="1" x14ac:dyDescent="0.3">
      <c r="B471" s="113">
        <v>467</v>
      </c>
      <c r="C471" s="162"/>
      <c r="D471" s="167"/>
      <c r="E471" s="111"/>
      <c r="F471" s="111"/>
      <c r="G471" s="111"/>
      <c r="H471" s="111"/>
      <c r="I471" s="126"/>
      <c r="J471" s="111"/>
      <c r="K471" s="118"/>
      <c r="L471" s="169"/>
      <c r="T471" s="3">
        <f t="shared" ca="1" si="7"/>
        <v>0</v>
      </c>
    </row>
    <row r="472" spans="2:20" ht="30" customHeight="1" x14ac:dyDescent="0.3">
      <c r="B472" s="113">
        <v>468</v>
      </c>
      <c r="C472" s="162"/>
      <c r="D472" s="167"/>
      <c r="E472" s="111"/>
      <c r="F472" s="111"/>
      <c r="G472" s="111"/>
      <c r="H472" s="111"/>
      <c r="I472" s="126"/>
      <c r="J472" s="111"/>
      <c r="K472" s="118"/>
      <c r="L472" s="169"/>
      <c r="T472" s="3">
        <f t="shared" ca="1" si="7"/>
        <v>0</v>
      </c>
    </row>
    <row r="473" spans="2:20" ht="30" customHeight="1" x14ac:dyDescent="0.3">
      <c r="B473" s="113">
        <v>469</v>
      </c>
      <c r="C473" s="162"/>
      <c r="D473" s="167"/>
      <c r="E473" s="111"/>
      <c r="F473" s="111"/>
      <c r="G473" s="111"/>
      <c r="H473" s="111"/>
      <c r="I473" s="126"/>
      <c r="J473" s="111"/>
      <c r="K473" s="118"/>
      <c r="L473" s="169"/>
      <c r="T473" s="3">
        <f t="shared" ca="1" si="7"/>
        <v>0</v>
      </c>
    </row>
    <row r="474" spans="2:20" ht="30" customHeight="1" x14ac:dyDescent="0.3">
      <c r="B474" s="113">
        <v>470</v>
      </c>
      <c r="C474" s="162"/>
      <c r="D474" s="167"/>
      <c r="E474" s="111"/>
      <c r="F474" s="111"/>
      <c r="G474" s="111"/>
      <c r="H474" s="111"/>
      <c r="I474" s="126"/>
      <c r="J474" s="111"/>
      <c r="K474" s="118"/>
      <c r="L474" s="169"/>
      <c r="T474" s="3">
        <f t="shared" ca="1" si="7"/>
        <v>0</v>
      </c>
    </row>
    <row r="475" spans="2:20" ht="30" customHeight="1" x14ac:dyDescent="0.3">
      <c r="B475" s="113">
        <v>471</v>
      </c>
      <c r="C475" s="162"/>
      <c r="D475" s="167"/>
      <c r="E475" s="111"/>
      <c r="F475" s="111"/>
      <c r="G475" s="111"/>
      <c r="H475" s="111"/>
      <c r="I475" s="126"/>
      <c r="J475" s="111"/>
      <c r="K475" s="118"/>
      <c r="L475" s="169"/>
      <c r="T475" s="3">
        <f t="shared" ca="1" si="7"/>
        <v>0</v>
      </c>
    </row>
    <row r="476" spans="2:20" ht="30" customHeight="1" x14ac:dyDescent="0.3">
      <c r="B476" s="113">
        <v>472</v>
      </c>
      <c r="C476" s="162"/>
      <c r="D476" s="167"/>
      <c r="E476" s="111"/>
      <c r="F476" s="111"/>
      <c r="G476" s="111"/>
      <c r="H476" s="111"/>
      <c r="I476" s="126"/>
      <c r="J476" s="111"/>
      <c r="K476" s="118"/>
      <c r="L476" s="169"/>
      <c r="T476" s="3">
        <f t="shared" ca="1" si="7"/>
        <v>0</v>
      </c>
    </row>
    <row r="477" spans="2:20" ht="30" customHeight="1" x14ac:dyDescent="0.3">
      <c r="B477" s="113">
        <v>473</v>
      </c>
      <c r="C477" s="162"/>
      <c r="D477" s="167"/>
      <c r="E477" s="111"/>
      <c r="F477" s="111"/>
      <c r="G477" s="111"/>
      <c r="H477" s="111"/>
      <c r="I477" s="126"/>
      <c r="J477" s="111"/>
      <c r="K477" s="118"/>
      <c r="L477" s="169"/>
      <c r="T477" s="3">
        <f t="shared" ca="1" si="7"/>
        <v>0</v>
      </c>
    </row>
    <row r="478" spans="2:20" ht="30" customHeight="1" x14ac:dyDescent="0.3">
      <c r="B478" s="113">
        <v>474</v>
      </c>
      <c r="C478" s="162"/>
      <c r="D478" s="167"/>
      <c r="E478" s="111"/>
      <c r="F478" s="111"/>
      <c r="G478" s="111"/>
      <c r="H478" s="111"/>
      <c r="I478" s="126"/>
      <c r="J478" s="111"/>
      <c r="K478" s="118"/>
      <c r="L478" s="169"/>
      <c r="T478" s="3">
        <f t="shared" ca="1" si="7"/>
        <v>0</v>
      </c>
    </row>
    <row r="479" spans="2:20" ht="30" customHeight="1" x14ac:dyDescent="0.3">
      <c r="B479" s="113">
        <v>475</v>
      </c>
      <c r="C479" s="162"/>
      <c r="D479" s="167"/>
      <c r="E479" s="111"/>
      <c r="F479" s="111"/>
      <c r="G479" s="111"/>
      <c r="H479" s="111"/>
      <c r="I479" s="126"/>
      <c r="J479" s="111"/>
      <c r="K479" s="118"/>
      <c r="L479" s="169"/>
      <c r="T479" s="3">
        <f t="shared" ca="1" si="7"/>
        <v>0</v>
      </c>
    </row>
    <row r="480" spans="2:20" ht="30" customHeight="1" x14ac:dyDescent="0.3">
      <c r="B480" s="113">
        <v>476</v>
      </c>
      <c r="C480" s="162"/>
      <c r="D480" s="167"/>
      <c r="E480" s="111"/>
      <c r="F480" s="111"/>
      <c r="G480" s="111"/>
      <c r="H480" s="111"/>
      <c r="I480" s="126"/>
      <c r="J480" s="111"/>
      <c r="K480" s="118"/>
      <c r="L480" s="169"/>
      <c r="T480" s="3">
        <f t="shared" ca="1" si="7"/>
        <v>0</v>
      </c>
    </row>
    <row r="481" spans="2:20" ht="30" customHeight="1" x14ac:dyDescent="0.3">
      <c r="B481" s="113">
        <v>477</v>
      </c>
      <c r="C481" s="162"/>
      <c r="D481" s="167"/>
      <c r="E481" s="111"/>
      <c r="F481" s="111"/>
      <c r="G481" s="111"/>
      <c r="H481" s="111"/>
      <c r="I481" s="126"/>
      <c r="J481" s="111"/>
      <c r="K481" s="118"/>
      <c r="L481" s="169"/>
      <c r="T481" s="3">
        <f t="shared" ca="1" si="7"/>
        <v>0</v>
      </c>
    </row>
    <row r="482" spans="2:20" ht="30" customHeight="1" x14ac:dyDescent="0.3">
      <c r="B482" s="113">
        <v>478</v>
      </c>
      <c r="C482" s="162"/>
      <c r="D482" s="167"/>
      <c r="E482" s="111"/>
      <c r="F482" s="111"/>
      <c r="G482" s="111"/>
      <c r="H482" s="111"/>
      <c r="I482" s="126"/>
      <c r="J482" s="111"/>
      <c r="K482" s="118"/>
      <c r="L482" s="169"/>
      <c r="T482" s="3">
        <f t="shared" ca="1" si="7"/>
        <v>0</v>
      </c>
    </row>
    <row r="483" spans="2:20" ht="30" customHeight="1" x14ac:dyDescent="0.3">
      <c r="B483" s="113">
        <v>479</v>
      </c>
      <c r="C483" s="162"/>
      <c r="D483" s="167"/>
      <c r="E483" s="111"/>
      <c r="F483" s="111"/>
      <c r="G483" s="111"/>
      <c r="H483" s="111"/>
      <c r="I483" s="126"/>
      <c r="J483" s="111"/>
      <c r="K483" s="118"/>
      <c r="L483" s="169"/>
      <c r="T483" s="3">
        <f t="shared" ca="1" si="7"/>
        <v>0</v>
      </c>
    </row>
    <row r="484" spans="2:20" ht="30" customHeight="1" x14ac:dyDescent="0.3">
      <c r="B484" s="113">
        <v>480</v>
      </c>
      <c r="C484" s="162"/>
      <c r="D484" s="167"/>
      <c r="E484" s="111"/>
      <c r="F484" s="111"/>
      <c r="G484" s="111"/>
      <c r="H484" s="111"/>
      <c r="I484" s="126"/>
      <c r="J484" s="111"/>
      <c r="K484" s="118"/>
      <c r="L484" s="169"/>
      <c r="T484" s="3">
        <f t="shared" ca="1" si="7"/>
        <v>0</v>
      </c>
    </row>
    <row r="485" spans="2:20" ht="30" customHeight="1" x14ac:dyDescent="0.3">
      <c r="B485" s="113">
        <v>481</v>
      </c>
      <c r="C485" s="162"/>
      <c r="D485" s="167"/>
      <c r="E485" s="111"/>
      <c r="F485" s="111"/>
      <c r="G485" s="111"/>
      <c r="H485" s="111"/>
      <c r="I485" s="126"/>
      <c r="J485" s="111"/>
      <c r="K485" s="118"/>
      <c r="L485" s="169"/>
      <c r="T485" s="3">
        <f t="shared" ca="1" si="7"/>
        <v>0</v>
      </c>
    </row>
    <row r="486" spans="2:20" ht="30" customHeight="1" x14ac:dyDescent="0.3">
      <c r="B486" s="113">
        <v>482</v>
      </c>
      <c r="C486" s="162"/>
      <c r="D486" s="167"/>
      <c r="E486" s="111"/>
      <c r="F486" s="111"/>
      <c r="G486" s="111"/>
      <c r="H486" s="111"/>
      <c r="I486" s="126"/>
      <c r="J486" s="111"/>
      <c r="K486" s="118"/>
      <c r="L486" s="169"/>
      <c r="T486" s="3">
        <f t="shared" ca="1" si="7"/>
        <v>0</v>
      </c>
    </row>
    <row r="487" spans="2:20" ht="30" customHeight="1" x14ac:dyDescent="0.3">
      <c r="B487" s="113">
        <v>483</v>
      </c>
      <c r="C487" s="162"/>
      <c r="D487" s="167"/>
      <c r="E487" s="111"/>
      <c r="F487" s="111"/>
      <c r="G487" s="111"/>
      <c r="H487" s="111"/>
      <c r="I487" s="126"/>
      <c r="J487" s="111"/>
      <c r="K487" s="118"/>
      <c r="L487" s="169"/>
      <c r="T487" s="3">
        <f t="shared" ca="1" si="7"/>
        <v>0</v>
      </c>
    </row>
    <row r="488" spans="2:20" ht="30" customHeight="1" x14ac:dyDescent="0.3">
      <c r="B488" s="113">
        <v>484</v>
      </c>
      <c r="C488" s="162"/>
      <c r="D488" s="167"/>
      <c r="E488" s="111"/>
      <c r="F488" s="111"/>
      <c r="G488" s="111"/>
      <c r="H488" s="111"/>
      <c r="I488" s="126"/>
      <c r="J488" s="111"/>
      <c r="K488" s="118"/>
      <c r="L488" s="169"/>
      <c r="T488" s="3">
        <f t="shared" ca="1" si="7"/>
        <v>0</v>
      </c>
    </row>
    <row r="489" spans="2:20" ht="30" customHeight="1" x14ac:dyDescent="0.3">
      <c r="B489" s="113">
        <v>485</v>
      </c>
      <c r="C489" s="162"/>
      <c r="D489" s="167"/>
      <c r="E489" s="111"/>
      <c r="F489" s="111"/>
      <c r="G489" s="111"/>
      <c r="H489" s="111"/>
      <c r="I489" s="126"/>
      <c r="J489" s="111"/>
      <c r="K489" s="118"/>
      <c r="L489" s="169"/>
      <c r="T489" s="3">
        <f t="shared" ca="1" si="7"/>
        <v>0</v>
      </c>
    </row>
    <row r="490" spans="2:20" ht="30" customHeight="1" x14ac:dyDescent="0.3">
      <c r="B490" s="113">
        <v>486</v>
      </c>
      <c r="C490" s="162"/>
      <c r="D490" s="167"/>
      <c r="E490" s="111"/>
      <c r="F490" s="111"/>
      <c r="G490" s="111"/>
      <c r="H490" s="111"/>
      <c r="I490" s="126"/>
      <c r="J490" s="111"/>
      <c r="K490" s="118"/>
      <c r="L490" s="169"/>
      <c r="T490" s="3">
        <f t="shared" ca="1" si="7"/>
        <v>0</v>
      </c>
    </row>
    <row r="491" spans="2:20" ht="30" customHeight="1" x14ac:dyDescent="0.3">
      <c r="B491" s="113">
        <v>487</v>
      </c>
      <c r="C491" s="162"/>
      <c r="D491" s="167"/>
      <c r="E491" s="111"/>
      <c r="F491" s="111"/>
      <c r="G491" s="111"/>
      <c r="H491" s="111"/>
      <c r="I491" s="126"/>
      <c r="J491" s="111"/>
      <c r="K491" s="118"/>
      <c r="L491" s="169"/>
      <c r="T491" s="3">
        <f t="shared" ca="1" si="7"/>
        <v>0</v>
      </c>
    </row>
    <row r="492" spans="2:20" ht="30" customHeight="1" x14ac:dyDescent="0.3">
      <c r="B492" s="113">
        <v>488</v>
      </c>
      <c r="C492" s="162"/>
      <c r="D492" s="167"/>
      <c r="E492" s="111"/>
      <c r="F492" s="111"/>
      <c r="G492" s="111"/>
      <c r="H492" s="111"/>
      <c r="I492" s="126"/>
      <c r="J492" s="111"/>
      <c r="K492" s="118"/>
      <c r="L492" s="169"/>
      <c r="T492" s="3">
        <f t="shared" ca="1" si="7"/>
        <v>0</v>
      </c>
    </row>
    <row r="493" spans="2:20" ht="30" customHeight="1" x14ac:dyDescent="0.3">
      <c r="B493" s="113">
        <v>489</v>
      </c>
      <c r="C493" s="162"/>
      <c r="D493" s="167"/>
      <c r="E493" s="111"/>
      <c r="F493" s="111"/>
      <c r="G493" s="111"/>
      <c r="H493" s="111"/>
      <c r="I493" s="126"/>
      <c r="J493" s="111"/>
      <c r="K493" s="118"/>
      <c r="L493" s="169"/>
      <c r="T493" s="3">
        <f t="shared" ca="1" si="7"/>
        <v>0</v>
      </c>
    </row>
    <row r="494" spans="2:20" ht="30" customHeight="1" x14ac:dyDescent="0.3">
      <c r="B494" s="113">
        <v>490</v>
      </c>
      <c r="C494" s="162"/>
      <c r="D494" s="167"/>
      <c r="E494" s="111"/>
      <c r="F494" s="111"/>
      <c r="G494" s="111"/>
      <c r="H494" s="111"/>
      <c r="I494" s="126"/>
      <c r="J494" s="111"/>
      <c r="K494" s="118"/>
      <c r="L494" s="169"/>
      <c r="T494" s="3">
        <f t="shared" ca="1" si="7"/>
        <v>0</v>
      </c>
    </row>
    <row r="495" spans="2:20" ht="30" customHeight="1" x14ac:dyDescent="0.3">
      <c r="B495" s="113">
        <v>491</v>
      </c>
      <c r="C495" s="162"/>
      <c r="D495" s="167"/>
      <c r="E495" s="111"/>
      <c r="F495" s="111"/>
      <c r="G495" s="111"/>
      <c r="H495" s="111"/>
      <c r="I495" s="126"/>
      <c r="J495" s="111"/>
      <c r="K495" s="118"/>
      <c r="L495" s="169"/>
      <c r="T495" s="3">
        <f t="shared" ca="1" si="7"/>
        <v>0</v>
      </c>
    </row>
    <row r="496" spans="2:20" ht="30" customHeight="1" x14ac:dyDescent="0.3">
      <c r="B496" s="113">
        <v>492</v>
      </c>
      <c r="C496" s="162"/>
      <c r="D496" s="167"/>
      <c r="E496" s="111"/>
      <c r="F496" s="111"/>
      <c r="G496" s="111"/>
      <c r="H496" s="111"/>
      <c r="I496" s="126"/>
      <c r="J496" s="111"/>
      <c r="K496" s="118"/>
      <c r="L496" s="169"/>
      <c r="T496" s="3">
        <f t="shared" ca="1" si="7"/>
        <v>0</v>
      </c>
    </row>
    <row r="497" spans="2:20" ht="30" customHeight="1" x14ac:dyDescent="0.3">
      <c r="B497" s="113">
        <v>493</v>
      </c>
      <c r="C497" s="162"/>
      <c r="D497" s="167"/>
      <c r="E497" s="111"/>
      <c r="F497" s="111"/>
      <c r="G497" s="111"/>
      <c r="H497" s="111"/>
      <c r="I497" s="126"/>
      <c r="J497" s="111"/>
      <c r="K497" s="118"/>
      <c r="L497" s="169"/>
      <c r="T497" s="3">
        <f t="shared" ca="1" si="7"/>
        <v>0</v>
      </c>
    </row>
    <row r="498" spans="2:20" ht="30" customHeight="1" x14ac:dyDescent="0.3">
      <c r="B498" s="113">
        <v>494</v>
      </c>
      <c r="C498" s="162"/>
      <c r="D498" s="167"/>
      <c r="E498" s="111"/>
      <c r="F498" s="111"/>
      <c r="G498" s="111"/>
      <c r="H498" s="111"/>
      <c r="I498" s="126"/>
      <c r="J498" s="111"/>
      <c r="K498" s="118"/>
      <c r="L498" s="169"/>
      <c r="T498" s="3">
        <f t="shared" ca="1" si="7"/>
        <v>0</v>
      </c>
    </row>
    <row r="499" spans="2:20" ht="30" customHeight="1" x14ac:dyDescent="0.3">
      <c r="B499" s="113">
        <v>495</v>
      </c>
      <c r="C499" s="162"/>
      <c r="D499" s="167"/>
      <c r="E499" s="111"/>
      <c r="F499" s="111"/>
      <c r="G499" s="111"/>
      <c r="H499" s="111"/>
      <c r="I499" s="126"/>
      <c r="J499" s="111"/>
      <c r="K499" s="118"/>
      <c r="L499" s="169"/>
      <c r="T499" s="3">
        <f t="shared" ca="1" si="7"/>
        <v>0</v>
      </c>
    </row>
    <row r="500" spans="2:20" ht="30" customHeight="1" x14ac:dyDescent="0.3">
      <c r="B500" s="113">
        <v>496</v>
      </c>
      <c r="C500" s="162"/>
      <c r="D500" s="167"/>
      <c r="E500" s="111"/>
      <c r="F500" s="111"/>
      <c r="G500" s="111"/>
      <c r="H500" s="111"/>
      <c r="I500" s="126"/>
      <c r="J500" s="111"/>
      <c r="K500" s="118"/>
      <c r="L500" s="169"/>
      <c r="T500" s="3">
        <f t="shared" ca="1" si="7"/>
        <v>0</v>
      </c>
    </row>
    <row r="501" spans="2:20" ht="30" customHeight="1" x14ac:dyDescent="0.3">
      <c r="B501" s="113">
        <v>497</v>
      </c>
      <c r="C501" s="162"/>
      <c r="D501" s="167"/>
      <c r="E501" s="111"/>
      <c r="F501" s="111"/>
      <c r="G501" s="111"/>
      <c r="H501" s="111"/>
      <c r="I501" s="126"/>
      <c r="J501" s="111"/>
      <c r="K501" s="118"/>
      <c r="L501" s="169"/>
      <c r="T501" s="3">
        <f t="shared" ca="1" si="7"/>
        <v>0</v>
      </c>
    </row>
    <row r="502" spans="2:20" ht="30" customHeight="1" x14ac:dyDescent="0.3">
      <c r="B502" s="113">
        <v>498</v>
      </c>
      <c r="C502" s="162"/>
      <c r="D502" s="167"/>
      <c r="E502" s="111"/>
      <c r="F502" s="111"/>
      <c r="G502" s="111"/>
      <c r="H502" s="111"/>
      <c r="I502" s="126"/>
      <c r="J502" s="111"/>
      <c r="K502" s="118"/>
      <c r="L502" s="169"/>
      <c r="T502" s="3">
        <f t="shared" ca="1" si="7"/>
        <v>0</v>
      </c>
    </row>
    <row r="503" spans="2:20" ht="30" customHeight="1" x14ac:dyDescent="0.3">
      <c r="B503" s="113">
        <v>499</v>
      </c>
      <c r="C503" s="162"/>
      <c r="D503" s="167"/>
      <c r="E503" s="111"/>
      <c r="F503" s="111"/>
      <c r="G503" s="111"/>
      <c r="H503" s="111"/>
      <c r="I503" s="126"/>
      <c r="J503" s="111"/>
      <c r="K503" s="118"/>
      <c r="L503" s="169"/>
      <c r="T503" s="3">
        <f t="shared" ca="1" si="7"/>
        <v>0</v>
      </c>
    </row>
    <row r="504" spans="2:20" ht="30" customHeight="1" x14ac:dyDescent="0.3">
      <c r="B504" s="113">
        <v>500</v>
      </c>
      <c r="C504" s="162"/>
      <c r="D504" s="167"/>
      <c r="E504" s="111"/>
      <c r="F504" s="111"/>
      <c r="G504" s="111"/>
      <c r="H504" s="111"/>
      <c r="I504" s="126"/>
      <c r="J504" s="111"/>
      <c r="K504" s="118"/>
      <c r="L504" s="169"/>
      <c r="T504" s="3">
        <f t="shared" ca="1" si="7"/>
        <v>0</v>
      </c>
    </row>
    <row r="505" spans="2:20" ht="30" customHeight="1" x14ac:dyDescent="0.3">
      <c r="B505" s="113">
        <v>501</v>
      </c>
      <c r="C505" s="162"/>
      <c r="D505" s="167"/>
      <c r="E505" s="111"/>
      <c r="F505" s="111"/>
      <c r="G505" s="111"/>
      <c r="H505" s="111"/>
      <c r="I505" s="126"/>
      <c r="J505" s="111"/>
      <c r="K505" s="118"/>
      <c r="L505" s="169"/>
      <c r="T505" s="3">
        <f t="shared" ca="1" si="7"/>
        <v>0</v>
      </c>
    </row>
    <row r="506" spans="2:20" ht="30" customHeight="1" x14ac:dyDescent="0.3">
      <c r="B506" s="113">
        <v>502</v>
      </c>
      <c r="C506" s="162"/>
      <c r="D506" s="167"/>
      <c r="E506" s="111"/>
      <c r="F506" s="111"/>
      <c r="G506" s="111"/>
      <c r="H506" s="111"/>
      <c r="I506" s="126"/>
      <c r="J506" s="111"/>
      <c r="K506" s="118"/>
      <c r="L506" s="169"/>
      <c r="T506" s="3">
        <f t="shared" ca="1" si="7"/>
        <v>0</v>
      </c>
    </row>
    <row r="507" spans="2:20" ht="30" customHeight="1" x14ac:dyDescent="0.3">
      <c r="B507" s="113">
        <v>503</v>
      </c>
      <c r="C507" s="162"/>
      <c r="D507" s="167"/>
      <c r="E507" s="111"/>
      <c r="F507" s="111"/>
      <c r="G507" s="111"/>
      <c r="H507" s="111"/>
      <c r="I507" s="126"/>
      <c r="J507" s="111"/>
      <c r="K507" s="118"/>
      <c r="L507" s="169"/>
      <c r="T507" s="3">
        <f t="shared" ca="1" si="7"/>
        <v>0</v>
      </c>
    </row>
    <row r="508" spans="2:20" ht="30" customHeight="1" x14ac:dyDescent="0.3">
      <c r="B508" s="113">
        <v>504</v>
      </c>
      <c r="C508" s="162"/>
      <c r="D508" s="167"/>
      <c r="E508" s="111"/>
      <c r="F508" s="111"/>
      <c r="G508" s="111"/>
      <c r="H508" s="111"/>
      <c r="I508" s="126"/>
      <c r="J508" s="111"/>
      <c r="K508" s="118"/>
      <c r="L508" s="169"/>
      <c r="T508" s="3">
        <f t="shared" ca="1" si="7"/>
        <v>0</v>
      </c>
    </row>
    <row r="509" spans="2:20" ht="30" customHeight="1" x14ac:dyDescent="0.3">
      <c r="B509" s="113">
        <v>505</v>
      </c>
      <c r="C509" s="162"/>
      <c r="D509" s="167"/>
      <c r="E509" s="111"/>
      <c r="F509" s="111"/>
      <c r="G509" s="111"/>
      <c r="H509" s="111"/>
      <c r="I509" s="126"/>
      <c r="J509" s="111"/>
      <c r="K509" s="118"/>
      <c r="L509" s="169"/>
      <c r="T509" s="3">
        <f t="shared" ca="1" si="7"/>
        <v>0</v>
      </c>
    </row>
    <row r="510" spans="2:20" ht="30" customHeight="1" x14ac:dyDescent="0.3">
      <c r="B510" s="113">
        <v>506</v>
      </c>
      <c r="C510" s="162"/>
      <c r="D510" s="167"/>
      <c r="E510" s="111"/>
      <c r="F510" s="111"/>
      <c r="G510" s="111"/>
      <c r="H510" s="111"/>
      <c r="I510" s="126"/>
      <c r="J510" s="111"/>
      <c r="K510" s="118"/>
      <c r="L510" s="169"/>
      <c r="T510" s="3">
        <f t="shared" ca="1" si="7"/>
        <v>0</v>
      </c>
    </row>
    <row r="511" spans="2:20" ht="30" customHeight="1" x14ac:dyDescent="0.3">
      <c r="B511" s="113">
        <v>507</v>
      </c>
      <c r="C511" s="162"/>
      <c r="D511" s="167"/>
      <c r="E511" s="111"/>
      <c r="F511" s="111"/>
      <c r="G511" s="111"/>
      <c r="H511" s="111"/>
      <c r="I511" s="126"/>
      <c r="J511" s="111"/>
      <c r="K511" s="118"/>
      <c r="L511" s="169"/>
      <c r="T511" s="3">
        <f t="shared" ca="1" si="7"/>
        <v>0</v>
      </c>
    </row>
    <row r="512" spans="2:20" ht="30" customHeight="1" x14ac:dyDescent="0.3">
      <c r="B512" s="113">
        <v>508</v>
      </c>
      <c r="C512" s="162"/>
      <c r="D512" s="167"/>
      <c r="E512" s="111"/>
      <c r="F512" s="111"/>
      <c r="G512" s="111"/>
      <c r="H512" s="111"/>
      <c r="I512" s="126"/>
      <c r="J512" s="111"/>
      <c r="K512" s="118"/>
      <c r="L512" s="169"/>
      <c r="T512" s="3">
        <f t="shared" ca="1" si="7"/>
        <v>0</v>
      </c>
    </row>
    <row r="513" spans="2:20" ht="30" customHeight="1" x14ac:dyDescent="0.3">
      <c r="B513" s="113">
        <v>509</v>
      </c>
      <c r="C513" s="162"/>
      <c r="D513" s="167"/>
      <c r="E513" s="111"/>
      <c r="F513" s="111"/>
      <c r="G513" s="111"/>
      <c r="H513" s="111"/>
      <c r="I513" s="126"/>
      <c r="J513" s="111"/>
      <c r="K513" s="118"/>
      <c r="L513" s="169"/>
      <c r="T513" s="3">
        <f t="shared" ca="1" si="7"/>
        <v>0</v>
      </c>
    </row>
    <row r="514" spans="2:20" ht="30" customHeight="1" x14ac:dyDescent="0.3">
      <c r="B514" s="113">
        <v>510</v>
      </c>
      <c r="C514" s="162"/>
      <c r="D514" s="167"/>
      <c r="E514" s="111"/>
      <c r="F514" s="111"/>
      <c r="G514" s="111"/>
      <c r="H514" s="111"/>
      <c r="I514" s="126"/>
      <c r="J514" s="111"/>
      <c r="K514" s="118"/>
      <c r="L514" s="169"/>
      <c r="T514" s="3">
        <f t="shared" ca="1" si="7"/>
        <v>0</v>
      </c>
    </row>
    <row r="515" spans="2:20" ht="30" customHeight="1" x14ac:dyDescent="0.3">
      <c r="B515" s="113">
        <v>511</v>
      </c>
      <c r="C515" s="162"/>
      <c r="D515" s="167"/>
      <c r="E515" s="111"/>
      <c r="F515" s="111"/>
      <c r="G515" s="111"/>
      <c r="H515" s="111"/>
      <c r="I515" s="126"/>
      <c r="J515" s="111"/>
      <c r="K515" s="118"/>
      <c r="L515" s="169"/>
      <c r="T515" s="3">
        <f t="shared" ca="1" si="7"/>
        <v>0</v>
      </c>
    </row>
    <row r="516" spans="2:20" ht="30" customHeight="1" x14ac:dyDescent="0.3">
      <c r="B516" s="113">
        <v>512</v>
      </c>
      <c r="C516" s="162"/>
      <c r="D516" s="167"/>
      <c r="E516" s="111"/>
      <c r="F516" s="111"/>
      <c r="G516" s="111"/>
      <c r="H516" s="111"/>
      <c r="I516" s="126"/>
      <c r="J516" s="111"/>
      <c r="K516" s="118"/>
      <c r="L516" s="169"/>
      <c r="T516" s="3">
        <f t="shared" ca="1" si="7"/>
        <v>0</v>
      </c>
    </row>
    <row r="517" spans="2:20" ht="30" customHeight="1" x14ac:dyDescent="0.3">
      <c r="B517" s="113">
        <v>513</v>
      </c>
      <c r="C517" s="162"/>
      <c r="D517" s="167"/>
      <c r="E517" s="111"/>
      <c r="F517" s="111"/>
      <c r="G517" s="111"/>
      <c r="H517" s="111"/>
      <c r="I517" s="126"/>
      <c r="J517" s="111"/>
      <c r="K517" s="118"/>
      <c r="L517" s="169"/>
      <c r="T517" s="3">
        <f t="shared" ref="T517:T580" ca="1" si="8">IF(C517&lt;TODAY(),IF(J517="Não",1,0),0)</f>
        <v>0</v>
      </c>
    </row>
    <row r="518" spans="2:20" ht="30" customHeight="1" x14ac:dyDescent="0.3">
      <c r="B518" s="113">
        <v>514</v>
      </c>
      <c r="C518" s="162"/>
      <c r="D518" s="167"/>
      <c r="E518" s="111"/>
      <c r="F518" s="111"/>
      <c r="G518" s="111"/>
      <c r="H518" s="111"/>
      <c r="I518" s="126"/>
      <c r="J518" s="111"/>
      <c r="K518" s="118"/>
      <c r="L518" s="169"/>
      <c r="T518" s="3">
        <f t="shared" ca="1" si="8"/>
        <v>0</v>
      </c>
    </row>
    <row r="519" spans="2:20" ht="30" customHeight="1" x14ac:dyDescent="0.3">
      <c r="B519" s="113">
        <v>515</v>
      </c>
      <c r="C519" s="162"/>
      <c r="D519" s="167"/>
      <c r="E519" s="111"/>
      <c r="F519" s="111"/>
      <c r="G519" s="111"/>
      <c r="H519" s="111"/>
      <c r="I519" s="126"/>
      <c r="J519" s="111"/>
      <c r="K519" s="118"/>
      <c r="L519" s="169"/>
      <c r="T519" s="3">
        <f t="shared" ca="1" si="8"/>
        <v>0</v>
      </c>
    </row>
    <row r="520" spans="2:20" ht="30" customHeight="1" x14ac:dyDescent="0.3">
      <c r="B520" s="113">
        <v>516</v>
      </c>
      <c r="C520" s="162"/>
      <c r="D520" s="167"/>
      <c r="E520" s="111"/>
      <c r="F520" s="111"/>
      <c r="G520" s="111"/>
      <c r="H520" s="111"/>
      <c r="I520" s="126"/>
      <c r="J520" s="111"/>
      <c r="K520" s="118"/>
      <c r="L520" s="169"/>
      <c r="T520" s="3">
        <f t="shared" ca="1" si="8"/>
        <v>0</v>
      </c>
    </row>
    <row r="521" spans="2:20" ht="30" customHeight="1" x14ac:dyDescent="0.3">
      <c r="B521" s="113">
        <v>517</v>
      </c>
      <c r="C521" s="162"/>
      <c r="D521" s="167"/>
      <c r="E521" s="111"/>
      <c r="F521" s="111"/>
      <c r="G521" s="111"/>
      <c r="H521" s="111"/>
      <c r="I521" s="126"/>
      <c r="J521" s="111"/>
      <c r="K521" s="118"/>
      <c r="L521" s="169"/>
      <c r="T521" s="3">
        <f t="shared" ca="1" si="8"/>
        <v>0</v>
      </c>
    </row>
    <row r="522" spans="2:20" ht="30" customHeight="1" x14ac:dyDescent="0.3">
      <c r="B522" s="113">
        <v>518</v>
      </c>
      <c r="C522" s="162"/>
      <c r="D522" s="167"/>
      <c r="E522" s="111"/>
      <c r="F522" s="111"/>
      <c r="G522" s="111"/>
      <c r="H522" s="111"/>
      <c r="I522" s="126"/>
      <c r="J522" s="111"/>
      <c r="K522" s="118"/>
      <c r="L522" s="169"/>
      <c r="T522" s="3">
        <f t="shared" ca="1" si="8"/>
        <v>0</v>
      </c>
    </row>
    <row r="523" spans="2:20" ht="30" customHeight="1" x14ac:dyDescent="0.3">
      <c r="B523" s="113">
        <v>519</v>
      </c>
      <c r="C523" s="162"/>
      <c r="D523" s="167"/>
      <c r="E523" s="111"/>
      <c r="F523" s="111"/>
      <c r="G523" s="111"/>
      <c r="H523" s="111"/>
      <c r="I523" s="126"/>
      <c r="J523" s="111"/>
      <c r="K523" s="118"/>
      <c r="L523" s="169"/>
      <c r="T523" s="3">
        <f t="shared" ca="1" si="8"/>
        <v>0</v>
      </c>
    </row>
    <row r="524" spans="2:20" ht="30" customHeight="1" x14ac:dyDescent="0.3">
      <c r="B524" s="113">
        <v>520</v>
      </c>
      <c r="C524" s="162"/>
      <c r="D524" s="167"/>
      <c r="E524" s="111"/>
      <c r="F524" s="111"/>
      <c r="G524" s="111"/>
      <c r="H524" s="111"/>
      <c r="I524" s="126"/>
      <c r="J524" s="111"/>
      <c r="K524" s="118"/>
      <c r="L524" s="169"/>
      <c r="T524" s="3">
        <f t="shared" ca="1" si="8"/>
        <v>0</v>
      </c>
    </row>
    <row r="525" spans="2:20" ht="30" customHeight="1" x14ac:dyDescent="0.3">
      <c r="B525" s="113">
        <v>521</v>
      </c>
      <c r="C525" s="162"/>
      <c r="D525" s="167"/>
      <c r="E525" s="111"/>
      <c r="F525" s="111"/>
      <c r="G525" s="111"/>
      <c r="H525" s="111"/>
      <c r="I525" s="126"/>
      <c r="J525" s="111"/>
      <c r="K525" s="118"/>
      <c r="L525" s="169"/>
      <c r="T525" s="3">
        <f t="shared" ca="1" si="8"/>
        <v>0</v>
      </c>
    </row>
    <row r="526" spans="2:20" ht="30" customHeight="1" x14ac:dyDescent="0.3">
      <c r="B526" s="113">
        <v>522</v>
      </c>
      <c r="C526" s="162"/>
      <c r="D526" s="167"/>
      <c r="E526" s="111"/>
      <c r="F526" s="111"/>
      <c r="G526" s="111"/>
      <c r="H526" s="111"/>
      <c r="I526" s="126"/>
      <c r="J526" s="111"/>
      <c r="K526" s="118"/>
      <c r="L526" s="169"/>
      <c r="T526" s="3">
        <f t="shared" ca="1" si="8"/>
        <v>0</v>
      </c>
    </row>
    <row r="527" spans="2:20" ht="30" customHeight="1" x14ac:dyDescent="0.3">
      <c r="B527" s="113">
        <v>523</v>
      </c>
      <c r="C527" s="162"/>
      <c r="D527" s="167"/>
      <c r="E527" s="111"/>
      <c r="F527" s="111"/>
      <c r="G527" s="111"/>
      <c r="H527" s="111"/>
      <c r="I527" s="126"/>
      <c r="J527" s="111"/>
      <c r="K527" s="118"/>
      <c r="L527" s="169"/>
      <c r="T527" s="3">
        <f t="shared" ca="1" si="8"/>
        <v>0</v>
      </c>
    </row>
    <row r="528" spans="2:20" ht="30" customHeight="1" x14ac:dyDescent="0.3">
      <c r="B528" s="113">
        <v>524</v>
      </c>
      <c r="C528" s="162"/>
      <c r="D528" s="167"/>
      <c r="E528" s="111"/>
      <c r="F528" s="111"/>
      <c r="G528" s="111"/>
      <c r="H528" s="111"/>
      <c r="I528" s="126"/>
      <c r="J528" s="111"/>
      <c r="K528" s="118"/>
      <c r="L528" s="169"/>
      <c r="T528" s="3">
        <f t="shared" ca="1" si="8"/>
        <v>0</v>
      </c>
    </row>
    <row r="529" spans="2:20" ht="30" customHeight="1" x14ac:dyDescent="0.3">
      <c r="B529" s="113">
        <v>525</v>
      </c>
      <c r="C529" s="162"/>
      <c r="D529" s="167"/>
      <c r="E529" s="111"/>
      <c r="F529" s="111"/>
      <c r="G529" s="111"/>
      <c r="H529" s="111"/>
      <c r="I529" s="126"/>
      <c r="J529" s="111"/>
      <c r="K529" s="118"/>
      <c r="L529" s="169"/>
      <c r="T529" s="3">
        <f t="shared" ca="1" si="8"/>
        <v>0</v>
      </c>
    </row>
    <row r="530" spans="2:20" ht="30" customHeight="1" x14ac:dyDescent="0.3">
      <c r="B530" s="113">
        <v>526</v>
      </c>
      <c r="C530" s="162"/>
      <c r="D530" s="167"/>
      <c r="E530" s="111"/>
      <c r="F530" s="111"/>
      <c r="G530" s="111"/>
      <c r="H530" s="111"/>
      <c r="I530" s="126"/>
      <c r="J530" s="111"/>
      <c r="K530" s="118"/>
      <c r="L530" s="169"/>
      <c r="T530" s="3">
        <f t="shared" ca="1" si="8"/>
        <v>0</v>
      </c>
    </row>
    <row r="531" spans="2:20" ht="30" customHeight="1" x14ac:dyDescent="0.3">
      <c r="B531" s="113">
        <v>527</v>
      </c>
      <c r="C531" s="162"/>
      <c r="D531" s="167"/>
      <c r="E531" s="111"/>
      <c r="F531" s="111"/>
      <c r="G531" s="111"/>
      <c r="H531" s="111"/>
      <c r="I531" s="126"/>
      <c r="J531" s="111"/>
      <c r="K531" s="118"/>
      <c r="L531" s="169"/>
      <c r="T531" s="3">
        <f t="shared" ca="1" si="8"/>
        <v>0</v>
      </c>
    </row>
    <row r="532" spans="2:20" ht="30" customHeight="1" x14ac:dyDescent="0.3">
      <c r="B532" s="113">
        <v>528</v>
      </c>
      <c r="C532" s="162"/>
      <c r="D532" s="167"/>
      <c r="E532" s="111"/>
      <c r="F532" s="111"/>
      <c r="G532" s="111"/>
      <c r="H532" s="111"/>
      <c r="I532" s="126"/>
      <c r="J532" s="111"/>
      <c r="K532" s="118"/>
      <c r="L532" s="169"/>
      <c r="T532" s="3">
        <f t="shared" ca="1" si="8"/>
        <v>0</v>
      </c>
    </row>
    <row r="533" spans="2:20" ht="30" customHeight="1" x14ac:dyDescent="0.3">
      <c r="B533" s="113">
        <v>529</v>
      </c>
      <c r="C533" s="162"/>
      <c r="D533" s="167"/>
      <c r="E533" s="111"/>
      <c r="F533" s="111"/>
      <c r="G533" s="111"/>
      <c r="H533" s="111"/>
      <c r="I533" s="126"/>
      <c r="J533" s="111"/>
      <c r="K533" s="118"/>
      <c r="L533" s="169"/>
      <c r="T533" s="3">
        <f t="shared" ca="1" si="8"/>
        <v>0</v>
      </c>
    </row>
    <row r="534" spans="2:20" ht="30" customHeight="1" x14ac:dyDescent="0.3">
      <c r="B534" s="113">
        <v>530</v>
      </c>
      <c r="C534" s="162"/>
      <c r="D534" s="167"/>
      <c r="E534" s="111"/>
      <c r="F534" s="111"/>
      <c r="G534" s="111"/>
      <c r="H534" s="111"/>
      <c r="I534" s="126"/>
      <c r="J534" s="111"/>
      <c r="K534" s="118"/>
      <c r="L534" s="169"/>
      <c r="T534" s="3">
        <f t="shared" ca="1" si="8"/>
        <v>0</v>
      </c>
    </row>
    <row r="535" spans="2:20" ht="30" customHeight="1" x14ac:dyDescent="0.3">
      <c r="B535" s="113">
        <v>531</v>
      </c>
      <c r="C535" s="162"/>
      <c r="D535" s="167"/>
      <c r="E535" s="111"/>
      <c r="F535" s="111"/>
      <c r="G535" s="111"/>
      <c r="H535" s="111"/>
      <c r="I535" s="126"/>
      <c r="J535" s="111"/>
      <c r="K535" s="118"/>
      <c r="L535" s="169"/>
      <c r="T535" s="3">
        <f t="shared" ca="1" si="8"/>
        <v>0</v>
      </c>
    </row>
    <row r="536" spans="2:20" ht="30" customHeight="1" x14ac:dyDescent="0.3">
      <c r="B536" s="113">
        <v>532</v>
      </c>
      <c r="C536" s="162"/>
      <c r="D536" s="167"/>
      <c r="E536" s="111"/>
      <c r="F536" s="111"/>
      <c r="G536" s="111"/>
      <c r="H536" s="111"/>
      <c r="I536" s="126"/>
      <c r="J536" s="111"/>
      <c r="K536" s="118"/>
      <c r="L536" s="169"/>
      <c r="T536" s="3">
        <f t="shared" ca="1" si="8"/>
        <v>0</v>
      </c>
    </row>
    <row r="537" spans="2:20" ht="30" customHeight="1" x14ac:dyDescent="0.3">
      <c r="B537" s="113">
        <v>533</v>
      </c>
      <c r="C537" s="162"/>
      <c r="D537" s="167"/>
      <c r="E537" s="111"/>
      <c r="F537" s="111"/>
      <c r="G537" s="111"/>
      <c r="H537" s="111"/>
      <c r="I537" s="126"/>
      <c r="J537" s="111"/>
      <c r="K537" s="118"/>
      <c r="L537" s="169"/>
      <c r="T537" s="3">
        <f t="shared" ca="1" si="8"/>
        <v>0</v>
      </c>
    </row>
    <row r="538" spans="2:20" ht="30" customHeight="1" x14ac:dyDescent="0.3">
      <c r="B538" s="113">
        <v>534</v>
      </c>
      <c r="C538" s="162"/>
      <c r="D538" s="167"/>
      <c r="E538" s="111"/>
      <c r="F538" s="111"/>
      <c r="G538" s="111"/>
      <c r="H538" s="111"/>
      <c r="I538" s="126"/>
      <c r="J538" s="111"/>
      <c r="K538" s="118"/>
      <c r="L538" s="169"/>
      <c r="T538" s="3">
        <f t="shared" ca="1" si="8"/>
        <v>0</v>
      </c>
    </row>
    <row r="539" spans="2:20" ht="30" customHeight="1" x14ac:dyDescent="0.3">
      <c r="B539" s="113">
        <v>535</v>
      </c>
      <c r="C539" s="162"/>
      <c r="D539" s="167"/>
      <c r="E539" s="111"/>
      <c r="F539" s="111"/>
      <c r="G539" s="111"/>
      <c r="H539" s="111"/>
      <c r="I539" s="126"/>
      <c r="J539" s="111"/>
      <c r="K539" s="118"/>
      <c r="L539" s="169"/>
      <c r="T539" s="3">
        <f t="shared" ca="1" si="8"/>
        <v>0</v>
      </c>
    </row>
    <row r="540" spans="2:20" ht="30" customHeight="1" x14ac:dyDescent="0.3">
      <c r="B540" s="113">
        <v>536</v>
      </c>
      <c r="C540" s="162"/>
      <c r="D540" s="167"/>
      <c r="E540" s="111"/>
      <c r="F540" s="111"/>
      <c r="G540" s="111"/>
      <c r="H540" s="111"/>
      <c r="I540" s="126"/>
      <c r="J540" s="111"/>
      <c r="K540" s="118"/>
      <c r="L540" s="169"/>
      <c r="T540" s="3">
        <f t="shared" ca="1" si="8"/>
        <v>0</v>
      </c>
    </row>
    <row r="541" spans="2:20" ht="30" customHeight="1" x14ac:dyDescent="0.3">
      <c r="B541" s="113">
        <v>537</v>
      </c>
      <c r="C541" s="162"/>
      <c r="D541" s="167"/>
      <c r="E541" s="111"/>
      <c r="F541" s="111"/>
      <c r="G541" s="111"/>
      <c r="H541" s="111"/>
      <c r="I541" s="126"/>
      <c r="J541" s="111"/>
      <c r="K541" s="118"/>
      <c r="L541" s="169"/>
      <c r="T541" s="3">
        <f t="shared" ca="1" si="8"/>
        <v>0</v>
      </c>
    </row>
    <row r="542" spans="2:20" ht="30" customHeight="1" x14ac:dyDescent="0.3">
      <c r="B542" s="113">
        <v>538</v>
      </c>
      <c r="C542" s="162"/>
      <c r="D542" s="167"/>
      <c r="E542" s="111"/>
      <c r="F542" s="111"/>
      <c r="G542" s="111"/>
      <c r="H542" s="111"/>
      <c r="I542" s="126"/>
      <c r="J542" s="111"/>
      <c r="K542" s="118"/>
      <c r="L542" s="169"/>
      <c r="T542" s="3">
        <f t="shared" ca="1" si="8"/>
        <v>0</v>
      </c>
    </row>
    <row r="543" spans="2:20" ht="30" customHeight="1" x14ac:dyDescent="0.3">
      <c r="B543" s="113">
        <v>539</v>
      </c>
      <c r="C543" s="162"/>
      <c r="D543" s="167"/>
      <c r="E543" s="111"/>
      <c r="F543" s="111"/>
      <c r="G543" s="111"/>
      <c r="H543" s="111"/>
      <c r="I543" s="126"/>
      <c r="J543" s="111"/>
      <c r="K543" s="118"/>
      <c r="L543" s="169"/>
      <c r="T543" s="3">
        <f t="shared" ca="1" si="8"/>
        <v>0</v>
      </c>
    </row>
    <row r="544" spans="2:20" ht="30" customHeight="1" x14ac:dyDescent="0.3">
      <c r="B544" s="113">
        <v>540</v>
      </c>
      <c r="C544" s="162"/>
      <c r="D544" s="167"/>
      <c r="E544" s="111"/>
      <c r="F544" s="111"/>
      <c r="G544" s="111"/>
      <c r="H544" s="111"/>
      <c r="I544" s="126"/>
      <c r="J544" s="111"/>
      <c r="K544" s="118"/>
      <c r="L544" s="169"/>
      <c r="T544" s="3">
        <f t="shared" ca="1" si="8"/>
        <v>0</v>
      </c>
    </row>
    <row r="545" spans="2:20" ht="30" customHeight="1" x14ac:dyDescent="0.3">
      <c r="B545" s="113">
        <v>541</v>
      </c>
      <c r="C545" s="162"/>
      <c r="D545" s="167"/>
      <c r="E545" s="111"/>
      <c r="F545" s="111"/>
      <c r="G545" s="111"/>
      <c r="H545" s="111"/>
      <c r="I545" s="126"/>
      <c r="J545" s="111"/>
      <c r="K545" s="118"/>
      <c r="L545" s="169"/>
      <c r="T545" s="3">
        <f t="shared" ca="1" si="8"/>
        <v>0</v>
      </c>
    </row>
    <row r="546" spans="2:20" ht="30" customHeight="1" x14ac:dyDescent="0.3">
      <c r="B546" s="113">
        <v>542</v>
      </c>
      <c r="C546" s="162"/>
      <c r="D546" s="167"/>
      <c r="E546" s="111"/>
      <c r="F546" s="111"/>
      <c r="G546" s="111"/>
      <c r="H546" s="111"/>
      <c r="I546" s="126"/>
      <c r="J546" s="111"/>
      <c r="K546" s="118"/>
      <c r="L546" s="169"/>
      <c r="T546" s="3">
        <f t="shared" ca="1" si="8"/>
        <v>0</v>
      </c>
    </row>
    <row r="547" spans="2:20" ht="30" customHeight="1" x14ac:dyDescent="0.3">
      <c r="B547" s="113">
        <v>543</v>
      </c>
      <c r="C547" s="162"/>
      <c r="D547" s="167"/>
      <c r="E547" s="111"/>
      <c r="F547" s="111"/>
      <c r="G547" s="111"/>
      <c r="H547" s="111"/>
      <c r="I547" s="126"/>
      <c r="J547" s="111"/>
      <c r="K547" s="118"/>
      <c r="L547" s="169"/>
      <c r="T547" s="3">
        <f t="shared" ca="1" si="8"/>
        <v>0</v>
      </c>
    </row>
    <row r="548" spans="2:20" ht="30" customHeight="1" x14ac:dyDescent="0.3">
      <c r="B548" s="113">
        <v>544</v>
      </c>
      <c r="C548" s="162"/>
      <c r="D548" s="167"/>
      <c r="E548" s="111"/>
      <c r="F548" s="111"/>
      <c r="G548" s="111"/>
      <c r="H548" s="111"/>
      <c r="I548" s="126"/>
      <c r="J548" s="111"/>
      <c r="K548" s="118"/>
      <c r="L548" s="169"/>
      <c r="T548" s="3">
        <f t="shared" ca="1" si="8"/>
        <v>0</v>
      </c>
    </row>
    <row r="549" spans="2:20" ht="30" customHeight="1" x14ac:dyDescent="0.3">
      <c r="B549" s="113">
        <v>545</v>
      </c>
      <c r="C549" s="162"/>
      <c r="D549" s="167"/>
      <c r="E549" s="111"/>
      <c r="F549" s="111"/>
      <c r="G549" s="111"/>
      <c r="H549" s="111"/>
      <c r="I549" s="126"/>
      <c r="J549" s="111"/>
      <c r="K549" s="118"/>
      <c r="L549" s="169"/>
      <c r="T549" s="3">
        <f t="shared" ca="1" si="8"/>
        <v>0</v>
      </c>
    </row>
    <row r="550" spans="2:20" ht="30" customHeight="1" x14ac:dyDescent="0.3">
      <c r="B550" s="113">
        <v>546</v>
      </c>
      <c r="C550" s="162"/>
      <c r="D550" s="167"/>
      <c r="E550" s="111"/>
      <c r="F550" s="111"/>
      <c r="G550" s="111"/>
      <c r="H550" s="111"/>
      <c r="I550" s="126"/>
      <c r="J550" s="111"/>
      <c r="K550" s="118"/>
      <c r="L550" s="169"/>
      <c r="T550" s="3">
        <f t="shared" ca="1" si="8"/>
        <v>0</v>
      </c>
    </row>
    <row r="551" spans="2:20" ht="30" customHeight="1" x14ac:dyDescent="0.3">
      <c r="B551" s="113">
        <v>547</v>
      </c>
      <c r="C551" s="162"/>
      <c r="D551" s="167"/>
      <c r="E551" s="111"/>
      <c r="F551" s="111"/>
      <c r="G551" s="111"/>
      <c r="H551" s="111"/>
      <c r="I551" s="126"/>
      <c r="J551" s="111"/>
      <c r="K551" s="118"/>
      <c r="L551" s="169"/>
      <c r="T551" s="3">
        <f t="shared" ca="1" si="8"/>
        <v>0</v>
      </c>
    </row>
    <row r="552" spans="2:20" ht="30" customHeight="1" x14ac:dyDescent="0.3">
      <c r="B552" s="113">
        <v>548</v>
      </c>
      <c r="C552" s="162"/>
      <c r="D552" s="167"/>
      <c r="E552" s="111"/>
      <c r="F552" s="111"/>
      <c r="G552" s="111"/>
      <c r="H552" s="111"/>
      <c r="I552" s="126"/>
      <c r="J552" s="111"/>
      <c r="K552" s="118"/>
      <c r="L552" s="169"/>
      <c r="T552" s="3">
        <f t="shared" ca="1" si="8"/>
        <v>0</v>
      </c>
    </row>
    <row r="553" spans="2:20" ht="30" customHeight="1" x14ac:dyDescent="0.3">
      <c r="B553" s="113">
        <v>549</v>
      </c>
      <c r="C553" s="162"/>
      <c r="D553" s="167"/>
      <c r="E553" s="111"/>
      <c r="F553" s="111"/>
      <c r="G553" s="111"/>
      <c r="H553" s="111"/>
      <c r="I553" s="126"/>
      <c r="J553" s="111"/>
      <c r="K553" s="118"/>
      <c r="L553" s="169"/>
      <c r="T553" s="3">
        <f t="shared" ca="1" si="8"/>
        <v>0</v>
      </c>
    </row>
    <row r="554" spans="2:20" ht="30" customHeight="1" x14ac:dyDescent="0.3">
      <c r="B554" s="113">
        <v>550</v>
      </c>
      <c r="C554" s="162"/>
      <c r="D554" s="167"/>
      <c r="E554" s="111"/>
      <c r="F554" s="111"/>
      <c r="G554" s="111"/>
      <c r="H554" s="111"/>
      <c r="I554" s="126"/>
      <c r="J554" s="111"/>
      <c r="K554" s="118"/>
      <c r="L554" s="169"/>
      <c r="T554" s="3">
        <f t="shared" ca="1" si="8"/>
        <v>0</v>
      </c>
    </row>
    <row r="555" spans="2:20" ht="30" customHeight="1" x14ac:dyDescent="0.3">
      <c r="B555" s="113">
        <v>551</v>
      </c>
      <c r="C555" s="162"/>
      <c r="D555" s="167"/>
      <c r="E555" s="111"/>
      <c r="F555" s="111"/>
      <c r="G555" s="111"/>
      <c r="H555" s="111"/>
      <c r="I555" s="126"/>
      <c r="J555" s="111"/>
      <c r="K555" s="118"/>
      <c r="L555" s="169"/>
      <c r="T555" s="3">
        <f t="shared" ca="1" si="8"/>
        <v>0</v>
      </c>
    </row>
    <row r="556" spans="2:20" ht="30" customHeight="1" x14ac:dyDescent="0.3">
      <c r="B556" s="113">
        <v>552</v>
      </c>
      <c r="C556" s="162"/>
      <c r="D556" s="167"/>
      <c r="E556" s="111"/>
      <c r="F556" s="111"/>
      <c r="G556" s="111"/>
      <c r="H556" s="111"/>
      <c r="I556" s="126"/>
      <c r="J556" s="111"/>
      <c r="K556" s="118"/>
      <c r="L556" s="169"/>
      <c r="T556" s="3">
        <f t="shared" ca="1" si="8"/>
        <v>0</v>
      </c>
    </row>
    <row r="557" spans="2:20" ht="30" customHeight="1" x14ac:dyDescent="0.3">
      <c r="B557" s="113">
        <v>553</v>
      </c>
      <c r="C557" s="162"/>
      <c r="D557" s="167"/>
      <c r="E557" s="111"/>
      <c r="F557" s="111"/>
      <c r="G557" s="111"/>
      <c r="H557" s="111"/>
      <c r="I557" s="126"/>
      <c r="J557" s="111"/>
      <c r="K557" s="118"/>
      <c r="L557" s="169"/>
      <c r="T557" s="3">
        <f t="shared" ca="1" si="8"/>
        <v>0</v>
      </c>
    </row>
    <row r="558" spans="2:20" ht="30" customHeight="1" x14ac:dyDescent="0.3">
      <c r="B558" s="113">
        <v>554</v>
      </c>
      <c r="C558" s="162"/>
      <c r="D558" s="167"/>
      <c r="E558" s="111"/>
      <c r="F558" s="111"/>
      <c r="G558" s="111"/>
      <c r="H558" s="111"/>
      <c r="I558" s="126"/>
      <c r="J558" s="111"/>
      <c r="K558" s="118"/>
      <c r="L558" s="169"/>
      <c r="T558" s="3">
        <f t="shared" ca="1" si="8"/>
        <v>0</v>
      </c>
    </row>
    <row r="559" spans="2:20" ht="30" customHeight="1" x14ac:dyDescent="0.3">
      <c r="B559" s="113">
        <v>555</v>
      </c>
      <c r="C559" s="162"/>
      <c r="D559" s="167"/>
      <c r="E559" s="111"/>
      <c r="F559" s="111"/>
      <c r="G559" s="111"/>
      <c r="H559" s="111"/>
      <c r="I559" s="126"/>
      <c r="J559" s="111"/>
      <c r="K559" s="118"/>
      <c r="L559" s="169"/>
      <c r="T559" s="3">
        <f t="shared" ca="1" si="8"/>
        <v>0</v>
      </c>
    </row>
    <row r="560" spans="2:20" ht="30" customHeight="1" x14ac:dyDescent="0.3">
      <c r="B560" s="113">
        <v>556</v>
      </c>
      <c r="C560" s="162"/>
      <c r="D560" s="167"/>
      <c r="E560" s="111"/>
      <c r="F560" s="111"/>
      <c r="G560" s="111"/>
      <c r="H560" s="111"/>
      <c r="I560" s="126"/>
      <c r="J560" s="111"/>
      <c r="K560" s="118"/>
      <c r="L560" s="169"/>
      <c r="T560" s="3">
        <f t="shared" ca="1" si="8"/>
        <v>0</v>
      </c>
    </row>
    <row r="561" spans="2:20" ht="30" customHeight="1" x14ac:dyDescent="0.3">
      <c r="B561" s="113">
        <v>557</v>
      </c>
      <c r="C561" s="162"/>
      <c r="D561" s="167"/>
      <c r="E561" s="111"/>
      <c r="F561" s="111"/>
      <c r="G561" s="111"/>
      <c r="H561" s="111"/>
      <c r="I561" s="126"/>
      <c r="J561" s="111"/>
      <c r="K561" s="118"/>
      <c r="L561" s="169"/>
      <c r="T561" s="3">
        <f t="shared" ca="1" si="8"/>
        <v>0</v>
      </c>
    </row>
    <row r="562" spans="2:20" ht="30" customHeight="1" x14ac:dyDescent="0.3">
      <c r="B562" s="113">
        <v>558</v>
      </c>
      <c r="C562" s="162"/>
      <c r="D562" s="167"/>
      <c r="E562" s="111"/>
      <c r="F562" s="111"/>
      <c r="G562" s="111"/>
      <c r="H562" s="111"/>
      <c r="I562" s="126"/>
      <c r="J562" s="111"/>
      <c r="K562" s="118"/>
      <c r="L562" s="169"/>
      <c r="T562" s="3">
        <f t="shared" ca="1" si="8"/>
        <v>0</v>
      </c>
    </row>
    <row r="563" spans="2:20" ht="30" customHeight="1" x14ac:dyDescent="0.3">
      <c r="B563" s="113">
        <v>559</v>
      </c>
      <c r="C563" s="162"/>
      <c r="D563" s="167"/>
      <c r="E563" s="111"/>
      <c r="F563" s="111"/>
      <c r="G563" s="111"/>
      <c r="H563" s="111"/>
      <c r="I563" s="126"/>
      <c r="J563" s="111"/>
      <c r="K563" s="118"/>
      <c r="L563" s="169"/>
      <c r="T563" s="3">
        <f t="shared" ca="1" si="8"/>
        <v>0</v>
      </c>
    </row>
    <row r="564" spans="2:20" ht="30" customHeight="1" x14ac:dyDescent="0.3">
      <c r="B564" s="113">
        <v>560</v>
      </c>
      <c r="C564" s="162"/>
      <c r="D564" s="167"/>
      <c r="E564" s="111"/>
      <c r="F564" s="111"/>
      <c r="G564" s="111"/>
      <c r="H564" s="111"/>
      <c r="I564" s="126"/>
      <c r="J564" s="111"/>
      <c r="K564" s="118"/>
      <c r="L564" s="169"/>
      <c r="T564" s="3">
        <f t="shared" ca="1" si="8"/>
        <v>0</v>
      </c>
    </row>
    <row r="565" spans="2:20" ht="30" customHeight="1" x14ac:dyDescent="0.3">
      <c r="B565" s="113">
        <v>561</v>
      </c>
      <c r="C565" s="162"/>
      <c r="D565" s="167"/>
      <c r="E565" s="111"/>
      <c r="F565" s="111"/>
      <c r="G565" s="111"/>
      <c r="H565" s="111"/>
      <c r="I565" s="126"/>
      <c r="J565" s="111"/>
      <c r="K565" s="118"/>
      <c r="L565" s="169"/>
      <c r="T565" s="3">
        <f t="shared" ca="1" si="8"/>
        <v>0</v>
      </c>
    </row>
    <row r="566" spans="2:20" ht="30" customHeight="1" x14ac:dyDescent="0.3">
      <c r="B566" s="113">
        <v>562</v>
      </c>
      <c r="C566" s="162"/>
      <c r="D566" s="167"/>
      <c r="E566" s="111"/>
      <c r="F566" s="111"/>
      <c r="G566" s="111"/>
      <c r="H566" s="111"/>
      <c r="I566" s="126"/>
      <c r="J566" s="111"/>
      <c r="K566" s="118"/>
      <c r="L566" s="169"/>
      <c r="T566" s="3">
        <f t="shared" ca="1" si="8"/>
        <v>0</v>
      </c>
    </row>
    <row r="567" spans="2:20" ht="30" customHeight="1" x14ac:dyDescent="0.3">
      <c r="B567" s="113">
        <v>563</v>
      </c>
      <c r="C567" s="162"/>
      <c r="D567" s="167"/>
      <c r="E567" s="111"/>
      <c r="F567" s="111"/>
      <c r="G567" s="111"/>
      <c r="H567" s="111"/>
      <c r="I567" s="126"/>
      <c r="J567" s="111"/>
      <c r="K567" s="118"/>
      <c r="L567" s="169"/>
      <c r="T567" s="3">
        <f t="shared" ca="1" si="8"/>
        <v>0</v>
      </c>
    </row>
    <row r="568" spans="2:20" ht="30" customHeight="1" x14ac:dyDescent="0.3">
      <c r="B568" s="113">
        <v>564</v>
      </c>
      <c r="C568" s="162"/>
      <c r="D568" s="167"/>
      <c r="E568" s="111"/>
      <c r="F568" s="111"/>
      <c r="G568" s="111"/>
      <c r="H568" s="111"/>
      <c r="I568" s="126"/>
      <c r="J568" s="111"/>
      <c r="K568" s="118"/>
      <c r="L568" s="169"/>
      <c r="T568" s="3">
        <f t="shared" ca="1" si="8"/>
        <v>0</v>
      </c>
    </row>
    <row r="569" spans="2:20" ht="30" customHeight="1" x14ac:dyDescent="0.3">
      <c r="B569" s="113">
        <v>565</v>
      </c>
      <c r="C569" s="162"/>
      <c r="D569" s="167"/>
      <c r="E569" s="111"/>
      <c r="F569" s="111"/>
      <c r="G569" s="111"/>
      <c r="H569" s="111"/>
      <c r="I569" s="126"/>
      <c r="J569" s="111"/>
      <c r="K569" s="118"/>
      <c r="L569" s="169"/>
      <c r="T569" s="3">
        <f t="shared" ca="1" si="8"/>
        <v>0</v>
      </c>
    </row>
    <row r="570" spans="2:20" ht="30" customHeight="1" x14ac:dyDescent="0.3">
      <c r="B570" s="113">
        <v>566</v>
      </c>
      <c r="C570" s="162"/>
      <c r="D570" s="167"/>
      <c r="E570" s="111"/>
      <c r="F570" s="111"/>
      <c r="G570" s="111"/>
      <c r="H570" s="111"/>
      <c r="I570" s="126"/>
      <c r="J570" s="111"/>
      <c r="K570" s="118"/>
      <c r="L570" s="169"/>
      <c r="T570" s="3">
        <f t="shared" ca="1" si="8"/>
        <v>0</v>
      </c>
    </row>
    <row r="571" spans="2:20" ht="30" customHeight="1" x14ac:dyDescent="0.3">
      <c r="B571" s="113">
        <v>567</v>
      </c>
      <c r="C571" s="162"/>
      <c r="D571" s="167"/>
      <c r="E571" s="111"/>
      <c r="F571" s="111"/>
      <c r="G571" s="111"/>
      <c r="H571" s="111"/>
      <c r="I571" s="126"/>
      <c r="J571" s="111"/>
      <c r="K571" s="118"/>
      <c r="L571" s="169"/>
      <c r="T571" s="3">
        <f t="shared" ca="1" si="8"/>
        <v>0</v>
      </c>
    </row>
    <row r="572" spans="2:20" ht="30" customHeight="1" x14ac:dyDescent="0.3">
      <c r="B572" s="113">
        <v>568</v>
      </c>
      <c r="C572" s="162"/>
      <c r="D572" s="167"/>
      <c r="E572" s="111"/>
      <c r="F572" s="111"/>
      <c r="G572" s="111"/>
      <c r="H572" s="111"/>
      <c r="I572" s="126"/>
      <c r="J572" s="111"/>
      <c r="K572" s="118"/>
      <c r="L572" s="169"/>
      <c r="T572" s="3">
        <f t="shared" ca="1" si="8"/>
        <v>0</v>
      </c>
    </row>
    <row r="573" spans="2:20" ht="30" customHeight="1" x14ac:dyDescent="0.3">
      <c r="B573" s="113">
        <v>569</v>
      </c>
      <c r="C573" s="162"/>
      <c r="D573" s="167"/>
      <c r="E573" s="111"/>
      <c r="F573" s="111"/>
      <c r="G573" s="111"/>
      <c r="H573" s="111"/>
      <c r="I573" s="126"/>
      <c r="J573" s="111"/>
      <c r="K573" s="118"/>
      <c r="L573" s="169"/>
      <c r="T573" s="3">
        <f t="shared" ca="1" si="8"/>
        <v>0</v>
      </c>
    </row>
    <row r="574" spans="2:20" ht="30" customHeight="1" x14ac:dyDescent="0.3">
      <c r="B574" s="113">
        <v>570</v>
      </c>
      <c r="C574" s="162"/>
      <c r="D574" s="167"/>
      <c r="E574" s="111"/>
      <c r="F574" s="111"/>
      <c r="G574" s="111"/>
      <c r="H574" s="111"/>
      <c r="I574" s="126"/>
      <c r="J574" s="111"/>
      <c r="K574" s="118"/>
      <c r="L574" s="169"/>
      <c r="T574" s="3">
        <f t="shared" ca="1" si="8"/>
        <v>0</v>
      </c>
    </row>
    <row r="575" spans="2:20" ht="30" customHeight="1" x14ac:dyDescent="0.3">
      <c r="B575" s="113">
        <v>571</v>
      </c>
      <c r="C575" s="162"/>
      <c r="D575" s="167"/>
      <c r="E575" s="111"/>
      <c r="F575" s="111"/>
      <c r="G575" s="111"/>
      <c r="H575" s="111"/>
      <c r="I575" s="126"/>
      <c r="J575" s="111"/>
      <c r="K575" s="118"/>
      <c r="L575" s="169"/>
      <c r="T575" s="3">
        <f t="shared" ca="1" si="8"/>
        <v>0</v>
      </c>
    </row>
    <row r="576" spans="2:20" ht="30" customHeight="1" x14ac:dyDescent="0.3">
      <c r="B576" s="113">
        <v>572</v>
      </c>
      <c r="C576" s="162"/>
      <c r="D576" s="167"/>
      <c r="E576" s="111"/>
      <c r="F576" s="111"/>
      <c r="G576" s="111"/>
      <c r="H576" s="111"/>
      <c r="I576" s="126"/>
      <c r="J576" s="111"/>
      <c r="K576" s="118"/>
      <c r="L576" s="169"/>
      <c r="T576" s="3">
        <f t="shared" ca="1" si="8"/>
        <v>0</v>
      </c>
    </row>
    <row r="577" spans="2:20" ht="30" customHeight="1" x14ac:dyDescent="0.3">
      <c r="B577" s="113">
        <v>573</v>
      </c>
      <c r="C577" s="162"/>
      <c r="D577" s="167"/>
      <c r="E577" s="111"/>
      <c r="F577" s="111"/>
      <c r="G577" s="111"/>
      <c r="H577" s="111"/>
      <c r="I577" s="126"/>
      <c r="J577" s="111"/>
      <c r="K577" s="118"/>
      <c r="L577" s="169"/>
      <c r="T577" s="3">
        <f t="shared" ca="1" si="8"/>
        <v>0</v>
      </c>
    </row>
    <row r="578" spans="2:20" ht="30" customHeight="1" x14ac:dyDescent="0.3">
      <c r="B578" s="113">
        <v>574</v>
      </c>
      <c r="C578" s="162"/>
      <c r="D578" s="167"/>
      <c r="E578" s="111"/>
      <c r="F578" s="111"/>
      <c r="G578" s="111"/>
      <c r="H578" s="111"/>
      <c r="I578" s="126"/>
      <c r="J578" s="111"/>
      <c r="K578" s="118"/>
      <c r="L578" s="169"/>
      <c r="T578" s="3">
        <f t="shared" ca="1" si="8"/>
        <v>0</v>
      </c>
    </row>
    <row r="579" spans="2:20" ht="30" customHeight="1" x14ac:dyDescent="0.3">
      <c r="B579" s="113">
        <v>575</v>
      </c>
      <c r="C579" s="162"/>
      <c r="D579" s="167"/>
      <c r="E579" s="111"/>
      <c r="F579" s="111"/>
      <c r="G579" s="111"/>
      <c r="H579" s="111"/>
      <c r="I579" s="126"/>
      <c r="J579" s="111"/>
      <c r="K579" s="118"/>
      <c r="L579" s="169"/>
      <c r="T579" s="3">
        <f t="shared" ca="1" si="8"/>
        <v>0</v>
      </c>
    </row>
    <row r="580" spans="2:20" ht="30" customHeight="1" x14ac:dyDescent="0.3">
      <c r="B580" s="113">
        <v>576</v>
      </c>
      <c r="C580" s="162"/>
      <c r="D580" s="167"/>
      <c r="E580" s="111"/>
      <c r="F580" s="111"/>
      <c r="G580" s="111"/>
      <c r="H580" s="111"/>
      <c r="I580" s="126"/>
      <c r="J580" s="111"/>
      <c r="K580" s="118"/>
      <c r="L580" s="169"/>
      <c r="T580" s="3">
        <f t="shared" ca="1" si="8"/>
        <v>0</v>
      </c>
    </row>
    <row r="581" spans="2:20" ht="30" customHeight="1" x14ac:dyDescent="0.3">
      <c r="B581" s="113">
        <v>577</v>
      </c>
      <c r="C581" s="162"/>
      <c r="D581" s="167"/>
      <c r="E581" s="111"/>
      <c r="F581" s="111"/>
      <c r="G581" s="111"/>
      <c r="H581" s="111"/>
      <c r="I581" s="126"/>
      <c r="J581" s="111"/>
      <c r="K581" s="118"/>
      <c r="L581" s="169"/>
      <c r="T581" s="3">
        <f t="shared" ref="T581:T644" ca="1" si="9">IF(C581&lt;TODAY(),IF(J581="Não",1,0),0)</f>
        <v>0</v>
      </c>
    </row>
    <row r="582" spans="2:20" ht="30" customHeight="1" x14ac:dyDescent="0.3">
      <c r="B582" s="113">
        <v>578</v>
      </c>
      <c r="C582" s="162"/>
      <c r="D582" s="167"/>
      <c r="E582" s="111"/>
      <c r="F582" s="111"/>
      <c r="G582" s="111"/>
      <c r="H582" s="111"/>
      <c r="I582" s="126"/>
      <c r="J582" s="111"/>
      <c r="K582" s="118"/>
      <c r="L582" s="169"/>
      <c r="T582" s="3">
        <f t="shared" ca="1" si="9"/>
        <v>0</v>
      </c>
    </row>
    <row r="583" spans="2:20" ht="30" customHeight="1" x14ac:dyDescent="0.3">
      <c r="B583" s="113">
        <v>579</v>
      </c>
      <c r="C583" s="162"/>
      <c r="D583" s="167"/>
      <c r="E583" s="111"/>
      <c r="F583" s="111"/>
      <c r="G583" s="111"/>
      <c r="H583" s="111"/>
      <c r="I583" s="126"/>
      <c r="J583" s="111"/>
      <c r="K583" s="118"/>
      <c r="L583" s="169"/>
      <c r="T583" s="3">
        <f t="shared" ca="1" si="9"/>
        <v>0</v>
      </c>
    </row>
    <row r="584" spans="2:20" ht="30" customHeight="1" x14ac:dyDescent="0.3">
      <c r="B584" s="113">
        <v>580</v>
      </c>
      <c r="C584" s="162"/>
      <c r="D584" s="167"/>
      <c r="E584" s="111"/>
      <c r="F584" s="111"/>
      <c r="G584" s="111"/>
      <c r="H584" s="111"/>
      <c r="I584" s="126"/>
      <c r="J584" s="111"/>
      <c r="K584" s="118"/>
      <c r="L584" s="169"/>
      <c r="T584" s="3">
        <f t="shared" ca="1" si="9"/>
        <v>0</v>
      </c>
    </row>
    <row r="585" spans="2:20" ht="30" customHeight="1" x14ac:dyDescent="0.3">
      <c r="B585" s="113">
        <v>581</v>
      </c>
      <c r="C585" s="162"/>
      <c r="D585" s="167"/>
      <c r="E585" s="111"/>
      <c r="F585" s="111"/>
      <c r="G585" s="111"/>
      <c r="H585" s="111"/>
      <c r="I585" s="126"/>
      <c r="J585" s="111"/>
      <c r="K585" s="118"/>
      <c r="L585" s="169"/>
      <c r="T585" s="3">
        <f t="shared" ca="1" si="9"/>
        <v>0</v>
      </c>
    </row>
    <row r="586" spans="2:20" ht="30" customHeight="1" x14ac:dyDescent="0.3">
      <c r="B586" s="113">
        <v>582</v>
      </c>
      <c r="C586" s="162"/>
      <c r="D586" s="167"/>
      <c r="E586" s="111"/>
      <c r="F586" s="111"/>
      <c r="G586" s="111"/>
      <c r="H586" s="111"/>
      <c r="I586" s="126"/>
      <c r="J586" s="111"/>
      <c r="K586" s="118"/>
      <c r="L586" s="169"/>
      <c r="T586" s="3">
        <f t="shared" ca="1" si="9"/>
        <v>0</v>
      </c>
    </row>
    <row r="587" spans="2:20" ht="30" customHeight="1" x14ac:dyDescent="0.3">
      <c r="B587" s="113">
        <v>583</v>
      </c>
      <c r="C587" s="162"/>
      <c r="D587" s="167"/>
      <c r="E587" s="111"/>
      <c r="F587" s="111"/>
      <c r="G587" s="111"/>
      <c r="H587" s="111"/>
      <c r="I587" s="126"/>
      <c r="J587" s="111"/>
      <c r="K587" s="118"/>
      <c r="L587" s="169"/>
      <c r="T587" s="3">
        <f t="shared" ca="1" si="9"/>
        <v>0</v>
      </c>
    </row>
    <row r="588" spans="2:20" ht="30" customHeight="1" x14ac:dyDescent="0.3">
      <c r="B588" s="113">
        <v>584</v>
      </c>
      <c r="C588" s="162"/>
      <c r="D588" s="167"/>
      <c r="E588" s="111"/>
      <c r="F588" s="111"/>
      <c r="G588" s="111"/>
      <c r="H588" s="111"/>
      <c r="I588" s="126"/>
      <c r="J588" s="111"/>
      <c r="K588" s="118"/>
      <c r="L588" s="169"/>
      <c r="T588" s="3">
        <f t="shared" ca="1" si="9"/>
        <v>0</v>
      </c>
    </row>
    <row r="589" spans="2:20" ht="30" customHeight="1" x14ac:dyDescent="0.3">
      <c r="B589" s="113">
        <v>585</v>
      </c>
      <c r="C589" s="162"/>
      <c r="D589" s="167"/>
      <c r="E589" s="111"/>
      <c r="F589" s="111"/>
      <c r="G589" s="111"/>
      <c r="H589" s="111"/>
      <c r="I589" s="126"/>
      <c r="J589" s="111"/>
      <c r="K589" s="118"/>
      <c r="L589" s="169"/>
      <c r="T589" s="3">
        <f t="shared" ca="1" si="9"/>
        <v>0</v>
      </c>
    </row>
    <row r="590" spans="2:20" ht="30" customHeight="1" x14ac:dyDescent="0.3">
      <c r="B590" s="113">
        <v>586</v>
      </c>
      <c r="C590" s="162"/>
      <c r="D590" s="167"/>
      <c r="E590" s="111"/>
      <c r="F590" s="111"/>
      <c r="G590" s="111"/>
      <c r="H590" s="111"/>
      <c r="I590" s="126"/>
      <c r="J590" s="111"/>
      <c r="K590" s="118"/>
      <c r="L590" s="169"/>
      <c r="T590" s="3">
        <f t="shared" ca="1" si="9"/>
        <v>0</v>
      </c>
    </row>
    <row r="591" spans="2:20" ht="30" customHeight="1" x14ac:dyDescent="0.3">
      <c r="B591" s="113">
        <v>587</v>
      </c>
      <c r="C591" s="162"/>
      <c r="D591" s="167"/>
      <c r="E591" s="111"/>
      <c r="F591" s="111"/>
      <c r="G591" s="111"/>
      <c r="H591" s="111"/>
      <c r="I591" s="126"/>
      <c r="J591" s="111"/>
      <c r="K591" s="118"/>
      <c r="L591" s="169"/>
      <c r="T591" s="3">
        <f t="shared" ca="1" si="9"/>
        <v>0</v>
      </c>
    </row>
    <row r="592" spans="2:20" ht="30" customHeight="1" x14ac:dyDescent="0.3">
      <c r="B592" s="113">
        <v>588</v>
      </c>
      <c r="C592" s="162"/>
      <c r="D592" s="167"/>
      <c r="E592" s="111"/>
      <c r="F592" s="111"/>
      <c r="G592" s="111"/>
      <c r="H592" s="111"/>
      <c r="I592" s="126"/>
      <c r="J592" s="111"/>
      <c r="K592" s="118"/>
      <c r="L592" s="169"/>
      <c r="T592" s="3">
        <f t="shared" ca="1" si="9"/>
        <v>0</v>
      </c>
    </row>
    <row r="593" spans="2:20" ht="30" customHeight="1" x14ac:dyDescent="0.3">
      <c r="B593" s="113">
        <v>589</v>
      </c>
      <c r="C593" s="162"/>
      <c r="D593" s="167"/>
      <c r="E593" s="111"/>
      <c r="F593" s="111"/>
      <c r="G593" s="111"/>
      <c r="H593" s="111"/>
      <c r="I593" s="126"/>
      <c r="J593" s="111"/>
      <c r="K593" s="118"/>
      <c r="L593" s="169"/>
      <c r="T593" s="3">
        <f t="shared" ca="1" si="9"/>
        <v>0</v>
      </c>
    </row>
    <row r="594" spans="2:20" ht="30" customHeight="1" x14ac:dyDescent="0.3">
      <c r="B594" s="113">
        <v>590</v>
      </c>
      <c r="C594" s="162"/>
      <c r="D594" s="167"/>
      <c r="E594" s="111"/>
      <c r="F594" s="111"/>
      <c r="G594" s="111"/>
      <c r="H594" s="111"/>
      <c r="I594" s="126"/>
      <c r="J594" s="111"/>
      <c r="K594" s="118"/>
      <c r="L594" s="169"/>
      <c r="T594" s="3">
        <f t="shared" ca="1" si="9"/>
        <v>0</v>
      </c>
    </row>
    <row r="595" spans="2:20" ht="30" customHeight="1" x14ac:dyDescent="0.3">
      <c r="B595" s="113">
        <v>591</v>
      </c>
      <c r="C595" s="162"/>
      <c r="D595" s="167"/>
      <c r="E595" s="111"/>
      <c r="F595" s="111"/>
      <c r="G595" s="111"/>
      <c r="H595" s="111"/>
      <c r="I595" s="126"/>
      <c r="J595" s="111"/>
      <c r="K595" s="118"/>
      <c r="L595" s="169"/>
      <c r="T595" s="3">
        <f t="shared" ca="1" si="9"/>
        <v>0</v>
      </c>
    </row>
    <row r="596" spans="2:20" ht="30" customHeight="1" x14ac:dyDescent="0.3">
      <c r="B596" s="113">
        <v>592</v>
      </c>
      <c r="C596" s="162"/>
      <c r="D596" s="167"/>
      <c r="E596" s="111"/>
      <c r="F596" s="111"/>
      <c r="G596" s="111"/>
      <c r="H596" s="111"/>
      <c r="I596" s="126"/>
      <c r="J596" s="111"/>
      <c r="K596" s="118"/>
      <c r="L596" s="169"/>
      <c r="T596" s="3">
        <f t="shared" ca="1" si="9"/>
        <v>0</v>
      </c>
    </row>
    <row r="597" spans="2:20" ht="30" customHeight="1" x14ac:dyDescent="0.3">
      <c r="B597" s="113">
        <v>593</v>
      </c>
      <c r="C597" s="162"/>
      <c r="D597" s="167"/>
      <c r="E597" s="111"/>
      <c r="F597" s="111"/>
      <c r="G597" s="111"/>
      <c r="H597" s="111"/>
      <c r="I597" s="126"/>
      <c r="J597" s="111"/>
      <c r="K597" s="118"/>
      <c r="L597" s="169"/>
      <c r="T597" s="3">
        <f t="shared" ca="1" si="9"/>
        <v>0</v>
      </c>
    </row>
    <row r="598" spans="2:20" ht="30" customHeight="1" x14ac:dyDescent="0.3">
      <c r="B598" s="113">
        <v>594</v>
      </c>
      <c r="C598" s="162"/>
      <c r="D598" s="167"/>
      <c r="E598" s="111"/>
      <c r="F598" s="111"/>
      <c r="G598" s="111"/>
      <c r="H598" s="111"/>
      <c r="I598" s="126"/>
      <c r="J598" s="111"/>
      <c r="K598" s="118"/>
      <c r="L598" s="169"/>
      <c r="T598" s="3">
        <f t="shared" ca="1" si="9"/>
        <v>0</v>
      </c>
    </row>
    <row r="599" spans="2:20" ht="30" customHeight="1" x14ac:dyDescent="0.3">
      <c r="B599" s="113">
        <v>595</v>
      </c>
      <c r="C599" s="162"/>
      <c r="D599" s="167"/>
      <c r="E599" s="111"/>
      <c r="F599" s="111"/>
      <c r="G599" s="111"/>
      <c r="H599" s="111"/>
      <c r="I599" s="126"/>
      <c r="J599" s="111"/>
      <c r="K599" s="118"/>
      <c r="L599" s="169"/>
      <c r="T599" s="3">
        <f t="shared" ca="1" si="9"/>
        <v>0</v>
      </c>
    </row>
    <row r="600" spans="2:20" ht="30" customHeight="1" x14ac:dyDescent="0.3">
      <c r="B600" s="113">
        <v>596</v>
      </c>
      <c r="C600" s="162"/>
      <c r="D600" s="167"/>
      <c r="E600" s="111"/>
      <c r="F600" s="111"/>
      <c r="G600" s="111"/>
      <c r="H600" s="111"/>
      <c r="I600" s="126"/>
      <c r="J600" s="111"/>
      <c r="K600" s="118"/>
      <c r="L600" s="169"/>
      <c r="T600" s="3">
        <f t="shared" ca="1" si="9"/>
        <v>0</v>
      </c>
    </row>
    <row r="601" spans="2:20" ht="30" customHeight="1" x14ac:dyDescent="0.3">
      <c r="B601" s="113">
        <v>597</v>
      </c>
      <c r="C601" s="162"/>
      <c r="D601" s="167"/>
      <c r="E601" s="111"/>
      <c r="F601" s="111"/>
      <c r="G601" s="111"/>
      <c r="H601" s="111"/>
      <c r="I601" s="126"/>
      <c r="J601" s="111"/>
      <c r="K601" s="118"/>
      <c r="L601" s="169"/>
      <c r="T601" s="3">
        <f t="shared" ca="1" si="9"/>
        <v>0</v>
      </c>
    </row>
    <row r="602" spans="2:20" ht="30" customHeight="1" x14ac:dyDescent="0.3">
      <c r="B602" s="113">
        <v>598</v>
      </c>
      <c r="C602" s="162"/>
      <c r="D602" s="167"/>
      <c r="E602" s="111"/>
      <c r="F602" s="111"/>
      <c r="G602" s="111"/>
      <c r="H602" s="111"/>
      <c r="I602" s="126"/>
      <c r="J602" s="111"/>
      <c r="K602" s="118"/>
      <c r="L602" s="169"/>
      <c r="T602" s="3">
        <f t="shared" ca="1" si="9"/>
        <v>0</v>
      </c>
    </row>
    <row r="603" spans="2:20" ht="30" customHeight="1" x14ac:dyDescent="0.3">
      <c r="B603" s="113">
        <v>599</v>
      </c>
      <c r="C603" s="162"/>
      <c r="D603" s="167"/>
      <c r="E603" s="111"/>
      <c r="F603" s="111"/>
      <c r="G603" s="111"/>
      <c r="H603" s="111"/>
      <c r="I603" s="126"/>
      <c r="J603" s="111"/>
      <c r="K603" s="118"/>
      <c r="L603" s="169"/>
      <c r="T603" s="3">
        <f t="shared" ca="1" si="9"/>
        <v>0</v>
      </c>
    </row>
    <row r="604" spans="2:20" ht="30" customHeight="1" x14ac:dyDescent="0.3">
      <c r="B604" s="113">
        <v>600</v>
      </c>
      <c r="C604" s="162"/>
      <c r="D604" s="167"/>
      <c r="E604" s="111"/>
      <c r="F604" s="111"/>
      <c r="G604" s="111"/>
      <c r="H604" s="111"/>
      <c r="I604" s="126"/>
      <c r="J604" s="111"/>
      <c r="K604" s="118"/>
      <c r="L604" s="169"/>
      <c r="T604" s="3">
        <f t="shared" ca="1" si="9"/>
        <v>0</v>
      </c>
    </row>
    <row r="605" spans="2:20" ht="30" customHeight="1" x14ac:dyDescent="0.3">
      <c r="B605" s="113">
        <v>601</v>
      </c>
      <c r="C605" s="162"/>
      <c r="D605" s="167"/>
      <c r="E605" s="111"/>
      <c r="F605" s="111"/>
      <c r="G605" s="111"/>
      <c r="H605" s="111"/>
      <c r="I605" s="126"/>
      <c r="J605" s="111"/>
      <c r="K605" s="118"/>
      <c r="L605" s="169"/>
      <c r="T605" s="3">
        <f t="shared" ca="1" si="9"/>
        <v>0</v>
      </c>
    </row>
    <row r="606" spans="2:20" ht="30" customHeight="1" x14ac:dyDescent="0.3">
      <c r="B606" s="113">
        <v>602</v>
      </c>
      <c r="C606" s="162"/>
      <c r="D606" s="167"/>
      <c r="E606" s="111"/>
      <c r="F606" s="111"/>
      <c r="G606" s="111"/>
      <c r="H606" s="111"/>
      <c r="I606" s="126"/>
      <c r="J606" s="111"/>
      <c r="K606" s="118"/>
      <c r="L606" s="169"/>
      <c r="T606" s="3">
        <f t="shared" ca="1" si="9"/>
        <v>0</v>
      </c>
    </row>
    <row r="607" spans="2:20" ht="30" customHeight="1" x14ac:dyDescent="0.3">
      <c r="B607" s="113">
        <v>603</v>
      </c>
      <c r="C607" s="162"/>
      <c r="D607" s="167"/>
      <c r="E607" s="111"/>
      <c r="F607" s="111"/>
      <c r="G607" s="111"/>
      <c r="H607" s="111"/>
      <c r="I607" s="126"/>
      <c r="J607" s="111"/>
      <c r="K607" s="118"/>
      <c r="L607" s="169"/>
      <c r="T607" s="3">
        <f t="shared" ca="1" si="9"/>
        <v>0</v>
      </c>
    </row>
    <row r="608" spans="2:20" ht="30" customHeight="1" x14ac:dyDescent="0.3">
      <c r="B608" s="113">
        <v>604</v>
      </c>
      <c r="C608" s="162"/>
      <c r="D608" s="167"/>
      <c r="E608" s="111"/>
      <c r="F608" s="111"/>
      <c r="G608" s="111"/>
      <c r="H608" s="111"/>
      <c r="I608" s="126"/>
      <c r="J608" s="111"/>
      <c r="K608" s="118"/>
      <c r="L608" s="169"/>
      <c r="T608" s="3">
        <f t="shared" ca="1" si="9"/>
        <v>0</v>
      </c>
    </row>
    <row r="609" spans="2:20" ht="30" customHeight="1" x14ac:dyDescent="0.3">
      <c r="B609" s="113">
        <v>605</v>
      </c>
      <c r="C609" s="162"/>
      <c r="D609" s="167"/>
      <c r="E609" s="111"/>
      <c r="F609" s="111"/>
      <c r="G609" s="111"/>
      <c r="H609" s="111"/>
      <c r="I609" s="126"/>
      <c r="J609" s="111"/>
      <c r="K609" s="118"/>
      <c r="L609" s="169"/>
      <c r="T609" s="3">
        <f t="shared" ca="1" si="9"/>
        <v>0</v>
      </c>
    </row>
    <row r="610" spans="2:20" ht="30" customHeight="1" x14ac:dyDescent="0.3">
      <c r="B610" s="113">
        <v>606</v>
      </c>
      <c r="C610" s="162"/>
      <c r="D610" s="167"/>
      <c r="E610" s="111"/>
      <c r="F610" s="111"/>
      <c r="G610" s="111"/>
      <c r="H610" s="111"/>
      <c r="I610" s="126"/>
      <c r="J610" s="111"/>
      <c r="K610" s="118"/>
      <c r="L610" s="169"/>
      <c r="T610" s="3">
        <f t="shared" ca="1" si="9"/>
        <v>0</v>
      </c>
    </row>
    <row r="611" spans="2:20" ht="30" customHeight="1" x14ac:dyDescent="0.3">
      <c r="B611" s="113">
        <v>607</v>
      </c>
      <c r="C611" s="162"/>
      <c r="D611" s="167"/>
      <c r="E611" s="111"/>
      <c r="F611" s="111"/>
      <c r="G611" s="111"/>
      <c r="H611" s="111"/>
      <c r="I611" s="126"/>
      <c r="J611" s="111"/>
      <c r="K611" s="118"/>
      <c r="L611" s="169"/>
      <c r="T611" s="3">
        <f t="shared" ca="1" si="9"/>
        <v>0</v>
      </c>
    </row>
    <row r="612" spans="2:20" ht="30" customHeight="1" x14ac:dyDescent="0.3">
      <c r="B612" s="113">
        <v>608</v>
      </c>
      <c r="C612" s="162"/>
      <c r="D612" s="167"/>
      <c r="E612" s="111"/>
      <c r="F612" s="111"/>
      <c r="G612" s="111"/>
      <c r="H612" s="111"/>
      <c r="I612" s="126"/>
      <c r="J612" s="111"/>
      <c r="K612" s="118"/>
      <c r="L612" s="169"/>
      <c r="T612" s="3">
        <f t="shared" ca="1" si="9"/>
        <v>0</v>
      </c>
    </row>
    <row r="613" spans="2:20" ht="30" customHeight="1" x14ac:dyDescent="0.3">
      <c r="B613" s="113">
        <v>609</v>
      </c>
      <c r="C613" s="162"/>
      <c r="D613" s="167"/>
      <c r="E613" s="111"/>
      <c r="F613" s="111"/>
      <c r="G613" s="111"/>
      <c r="H613" s="111"/>
      <c r="I613" s="126"/>
      <c r="J613" s="111"/>
      <c r="K613" s="118"/>
      <c r="L613" s="169"/>
      <c r="T613" s="3">
        <f t="shared" ca="1" si="9"/>
        <v>0</v>
      </c>
    </row>
    <row r="614" spans="2:20" ht="30" customHeight="1" x14ac:dyDescent="0.3">
      <c r="B614" s="113">
        <v>610</v>
      </c>
      <c r="C614" s="162"/>
      <c r="D614" s="167"/>
      <c r="E614" s="111"/>
      <c r="F614" s="111"/>
      <c r="G614" s="111"/>
      <c r="H614" s="111"/>
      <c r="I614" s="126"/>
      <c r="J614" s="111"/>
      <c r="K614" s="118"/>
      <c r="L614" s="169"/>
      <c r="T614" s="3">
        <f t="shared" ca="1" si="9"/>
        <v>0</v>
      </c>
    </row>
    <row r="615" spans="2:20" ht="30" customHeight="1" x14ac:dyDescent="0.3">
      <c r="B615" s="113">
        <v>611</v>
      </c>
      <c r="C615" s="162"/>
      <c r="D615" s="167"/>
      <c r="E615" s="111"/>
      <c r="F615" s="111"/>
      <c r="G615" s="111"/>
      <c r="H615" s="111"/>
      <c r="I615" s="126"/>
      <c r="J615" s="111"/>
      <c r="K615" s="118"/>
      <c r="L615" s="169"/>
      <c r="T615" s="3">
        <f t="shared" ca="1" si="9"/>
        <v>0</v>
      </c>
    </row>
    <row r="616" spans="2:20" ht="30" customHeight="1" x14ac:dyDescent="0.3">
      <c r="B616" s="113">
        <v>612</v>
      </c>
      <c r="C616" s="162"/>
      <c r="D616" s="167"/>
      <c r="E616" s="111"/>
      <c r="F616" s="111"/>
      <c r="G616" s="111"/>
      <c r="H616" s="111"/>
      <c r="I616" s="126"/>
      <c r="J616" s="111"/>
      <c r="K616" s="118"/>
      <c r="L616" s="169"/>
      <c r="T616" s="3">
        <f t="shared" ca="1" si="9"/>
        <v>0</v>
      </c>
    </row>
    <row r="617" spans="2:20" ht="30" customHeight="1" x14ac:dyDescent="0.3">
      <c r="B617" s="113">
        <v>613</v>
      </c>
      <c r="C617" s="162"/>
      <c r="D617" s="167"/>
      <c r="E617" s="111"/>
      <c r="F617" s="111"/>
      <c r="G617" s="111"/>
      <c r="H617" s="111"/>
      <c r="I617" s="126"/>
      <c r="J617" s="111"/>
      <c r="K617" s="118"/>
      <c r="L617" s="169"/>
      <c r="T617" s="3">
        <f t="shared" ca="1" si="9"/>
        <v>0</v>
      </c>
    </row>
    <row r="618" spans="2:20" ht="30" customHeight="1" x14ac:dyDescent="0.3">
      <c r="B618" s="113">
        <v>614</v>
      </c>
      <c r="C618" s="162"/>
      <c r="D618" s="167"/>
      <c r="E618" s="111"/>
      <c r="F618" s="111"/>
      <c r="G618" s="111"/>
      <c r="H618" s="111"/>
      <c r="I618" s="126"/>
      <c r="J618" s="111"/>
      <c r="K618" s="118"/>
      <c r="L618" s="169"/>
      <c r="T618" s="3">
        <f t="shared" ca="1" si="9"/>
        <v>0</v>
      </c>
    </row>
    <row r="619" spans="2:20" ht="30" customHeight="1" x14ac:dyDescent="0.3">
      <c r="B619" s="113">
        <v>615</v>
      </c>
      <c r="C619" s="162"/>
      <c r="D619" s="167"/>
      <c r="E619" s="111"/>
      <c r="F619" s="111"/>
      <c r="G619" s="111"/>
      <c r="H619" s="111"/>
      <c r="I619" s="126"/>
      <c r="J619" s="111"/>
      <c r="K619" s="118"/>
      <c r="L619" s="169"/>
      <c r="T619" s="3">
        <f t="shared" ca="1" si="9"/>
        <v>0</v>
      </c>
    </row>
    <row r="620" spans="2:20" ht="30" customHeight="1" x14ac:dyDescent="0.3">
      <c r="B620" s="113">
        <v>616</v>
      </c>
      <c r="C620" s="162"/>
      <c r="D620" s="167"/>
      <c r="E620" s="111"/>
      <c r="F620" s="111"/>
      <c r="G620" s="111"/>
      <c r="H620" s="111"/>
      <c r="I620" s="126"/>
      <c r="J620" s="111"/>
      <c r="K620" s="118"/>
      <c r="L620" s="169"/>
      <c r="T620" s="3">
        <f t="shared" ca="1" si="9"/>
        <v>0</v>
      </c>
    </row>
    <row r="621" spans="2:20" ht="30" customHeight="1" x14ac:dyDescent="0.3">
      <c r="B621" s="113">
        <v>617</v>
      </c>
      <c r="C621" s="162"/>
      <c r="D621" s="167"/>
      <c r="E621" s="111"/>
      <c r="F621" s="111"/>
      <c r="G621" s="111"/>
      <c r="H621" s="111"/>
      <c r="I621" s="126"/>
      <c r="J621" s="111"/>
      <c r="K621" s="118"/>
      <c r="L621" s="169"/>
      <c r="T621" s="3">
        <f t="shared" ca="1" si="9"/>
        <v>0</v>
      </c>
    </row>
    <row r="622" spans="2:20" ht="30" customHeight="1" x14ac:dyDescent="0.3">
      <c r="B622" s="113">
        <v>618</v>
      </c>
      <c r="C622" s="162"/>
      <c r="D622" s="167"/>
      <c r="E622" s="111"/>
      <c r="F622" s="111"/>
      <c r="G622" s="111"/>
      <c r="H622" s="111"/>
      <c r="I622" s="126"/>
      <c r="J622" s="111"/>
      <c r="K622" s="118"/>
      <c r="L622" s="169"/>
      <c r="T622" s="3">
        <f t="shared" ca="1" si="9"/>
        <v>0</v>
      </c>
    </row>
    <row r="623" spans="2:20" ht="30" customHeight="1" x14ac:dyDescent="0.3">
      <c r="B623" s="113">
        <v>619</v>
      </c>
      <c r="C623" s="162"/>
      <c r="D623" s="167"/>
      <c r="E623" s="111"/>
      <c r="F623" s="111"/>
      <c r="G623" s="111"/>
      <c r="H623" s="111"/>
      <c r="I623" s="126"/>
      <c r="J623" s="111"/>
      <c r="K623" s="118"/>
      <c r="L623" s="169"/>
      <c r="T623" s="3">
        <f t="shared" ca="1" si="9"/>
        <v>0</v>
      </c>
    </row>
    <row r="624" spans="2:20" ht="30" customHeight="1" x14ac:dyDescent="0.3">
      <c r="B624" s="113">
        <v>620</v>
      </c>
      <c r="C624" s="162"/>
      <c r="D624" s="167"/>
      <c r="E624" s="111"/>
      <c r="F624" s="111"/>
      <c r="G624" s="111"/>
      <c r="H624" s="111"/>
      <c r="I624" s="126"/>
      <c r="J624" s="111"/>
      <c r="K624" s="118"/>
      <c r="L624" s="169"/>
      <c r="T624" s="3">
        <f t="shared" ca="1" si="9"/>
        <v>0</v>
      </c>
    </row>
    <row r="625" spans="2:20" ht="30" customHeight="1" x14ac:dyDescent="0.3">
      <c r="B625" s="113">
        <v>621</v>
      </c>
      <c r="C625" s="162"/>
      <c r="D625" s="167"/>
      <c r="E625" s="111"/>
      <c r="F625" s="111"/>
      <c r="G625" s="111"/>
      <c r="H625" s="111"/>
      <c r="I625" s="126"/>
      <c r="J625" s="111"/>
      <c r="K625" s="118"/>
      <c r="L625" s="169"/>
      <c r="T625" s="3">
        <f t="shared" ca="1" si="9"/>
        <v>0</v>
      </c>
    </row>
    <row r="626" spans="2:20" ht="30" customHeight="1" x14ac:dyDescent="0.3">
      <c r="B626" s="113">
        <v>622</v>
      </c>
      <c r="C626" s="162"/>
      <c r="D626" s="167"/>
      <c r="E626" s="111"/>
      <c r="F626" s="111"/>
      <c r="G626" s="111"/>
      <c r="H626" s="111"/>
      <c r="I626" s="126"/>
      <c r="J626" s="111"/>
      <c r="K626" s="118"/>
      <c r="L626" s="169"/>
      <c r="T626" s="3">
        <f t="shared" ca="1" si="9"/>
        <v>0</v>
      </c>
    </row>
    <row r="627" spans="2:20" ht="30" customHeight="1" x14ac:dyDescent="0.3">
      <c r="B627" s="113">
        <v>623</v>
      </c>
      <c r="C627" s="162"/>
      <c r="D627" s="167"/>
      <c r="E627" s="111"/>
      <c r="F627" s="111"/>
      <c r="G627" s="111"/>
      <c r="H627" s="111"/>
      <c r="I627" s="126"/>
      <c r="J627" s="111"/>
      <c r="K627" s="118"/>
      <c r="L627" s="169"/>
      <c r="T627" s="3">
        <f t="shared" ca="1" si="9"/>
        <v>0</v>
      </c>
    </row>
    <row r="628" spans="2:20" ht="30" customHeight="1" x14ac:dyDescent="0.3">
      <c r="B628" s="113">
        <v>624</v>
      </c>
      <c r="C628" s="162"/>
      <c r="D628" s="167"/>
      <c r="E628" s="111"/>
      <c r="F628" s="111"/>
      <c r="G628" s="111"/>
      <c r="H628" s="111"/>
      <c r="I628" s="126"/>
      <c r="J628" s="111"/>
      <c r="K628" s="118"/>
      <c r="L628" s="169"/>
      <c r="T628" s="3">
        <f t="shared" ca="1" si="9"/>
        <v>0</v>
      </c>
    </row>
    <row r="629" spans="2:20" ht="30" customHeight="1" x14ac:dyDescent="0.3">
      <c r="B629" s="113">
        <v>625</v>
      </c>
      <c r="C629" s="162"/>
      <c r="D629" s="167"/>
      <c r="E629" s="111"/>
      <c r="F629" s="111"/>
      <c r="G629" s="111"/>
      <c r="H629" s="111"/>
      <c r="I629" s="126"/>
      <c r="J629" s="111"/>
      <c r="K629" s="118"/>
      <c r="L629" s="169"/>
      <c r="T629" s="3">
        <f t="shared" ca="1" si="9"/>
        <v>0</v>
      </c>
    </row>
    <row r="630" spans="2:20" ht="30" customHeight="1" x14ac:dyDescent="0.3">
      <c r="B630" s="113">
        <v>626</v>
      </c>
      <c r="C630" s="162"/>
      <c r="D630" s="167"/>
      <c r="E630" s="111"/>
      <c r="F630" s="111"/>
      <c r="G630" s="111"/>
      <c r="H630" s="111"/>
      <c r="I630" s="126"/>
      <c r="J630" s="111"/>
      <c r="K630" s="118"/>
      <c r="L630" s="169"/>
      <c r="T630" s="3">
        <f t="shared" ca="1" si="9"/>
        <v>0</v>
      </c>
    </row>
    <row r="631" spans="2:20" ht="30" customHeight="1" x14ac:dyDescent="0.3">
      <c r="B631" s="113">
        <v>627</v>
      </c>
      <c r="C631" s="162"/>
      <c r="D631" s="167"/>
      <c r="E631" s="111"/>
      <c r="F631" s="111"/>
      <c r="G631" s="111"/>
      <c r="H631" s="111"/>
      <c r="I631" s="126"/>
      <c r="J631" s="111"/>
      <c r="K631" s="118"/>
      <c r="L631" s="169"/>
      <c r="T631" s="3">
        <f t="shared" ca="1" si="9"/>
        <v>0</v>
      </c>
    </row>
    <row r="632" spans="2:20" ht="30" customHeight="1" x14ac:dyDescent="0.3">
      <c r="B632" s="113">
        <v>628</v>
      </c>
      <c r="C632" s="162"/>
      <c r="D632" s="167"/>
      <c r="E632" s="111"/>
      <c r="F632" s="111"/>
      <c r="G632" s="111"/>
      <c r="H632" s="111"/>
      <c r="I632" s="126"/>
      <c r="J632" s="111"/>
      <c r="K632" s="118"/>
      <c r="L632" s="169"/>
      <c r="T632" s="3">
        <f t="shared" ca="1" si="9"/>
        <v>0</v>
      </c>
    </row>
    <row r="633" spans="2:20" ht="30" customHeight="1" x14ac:dyDescent="0.3">
      <c r="B633" s="113">
        <v>629</v>
      </c>
      <c r="C633" s="162"/>
      <c r="D633" s="167"/>
      <c r="E633" s="111"/>
      <c r="F633" s="111"/>
      <c r="G633" s="111"/>
      <c r="H633" s="111"/>
      <c r="I633" s="126"/>
      <c r="J633" s="111"/>
      <c r="K633" s="118"/>
      <c r="L633" s="169"/>
      <c r="T633" s="3">
        <f t="shared" ca="1" si="9"/>
        <v>0</v>
      </c>
    </row>
    <row r="634" spans="2:20" ht="30" customHeight="1" x14ac:dyDescent="0.3">
      <c r="B634" s="113">
        <v>630</v>
      </c>
      <c r="C634" s="162"/>
      <c r="D634" s="167"/>
      <c r="E634" s="111"/>
      <c r="F634" s="111"/>
      <c r="G634" s="111"/>
      <c r="H634" s="111"/>
      <c r="I634" s="126"/>
      <c r="J634" s="111"/>
      <c r="K634" s="118"/>
      <c r="L634" s="169"/>
      <c r="T634" s="3">
        <f t="shared" ca="1" si="9"/>
        <v>0</v>
      </c>
    </row>
    <row r="635" spans="2:20" ht="30" customHeight="1" x14ac:dyDescent="0.3">
      <c r="B635" s="113">
        <v>631</v>
      </c>
      <c r="C635" s="162"/>
      <c r="D635" s="167"/>
      <c r="E635" s="111"/>
      <c r="F635" s="111"/>
      <c r="G635" s="111"/>
      <c r="H635" s="111"/>
      <c r="I635" s="126"/>
      <c r="J635" s="111"/>
      <c r="K635" s="118"/>
      <c r="L635" s="169"/>
      <c r="T635" s="3">
        <f t="shared" ca="1" si="9"/>
        <v>0</v>
      </c>
    </row>
    <row r="636" spans="2:20" ht="30" customHeight="1" x14ac:dyDescent="0.3">
      <c r="B636" s="113">
        <v>632</v>
      </c>
      <c r="C636" s="162"/>
      <c r="D636" s="167"/>
      <c r="E636" s="111"/>
      <c r="F636" s="111"/>
      <c r="G636" s="111"/>
      <c r="H636" s="111"/>
      <c r="I636" s="126"/>
      <c r="J636" s="111"/>
      <c r="K636" s="118"/>
      <c r="L636" s="169"/>
      <c r="T636" s="3">
        <f t="shared" ca="1" si="9"/>
        <v>0</v>
      </c>
    </row>
    <row r="637" spans="2:20" ht="30" customHeight="1" x14ac:dyDescent="0.3">
      <c r="B637" s="113">
        <v>633</v>
      </c>
      <c r="C637" s="162"/>
      <c r="D637" s="167"/>
      <c r="E637" s="111"/>
      <c r="F637" s="111"/>
      <c r="G637" s="111"/>
      <c r="H637" s="111"/>
      <c r="I637" s="126"/>
      <c r="J637" s="111"/>
      <c r="K637" s="118"/>
      <c r="L637" s="169"/>
      <c r="T637" s="3">
        <f t="shared" ca="1" si="9"/>
        <v>0</v>
      </c>
    </row>
    <row r="638" spans="2:20" ht="30" customHeight="1" x14ac:dyDescent="0.3">
      <c r="B638" s="113">
        <v>634</v>
      </c>
      <c r="C638" s="162"/>
      <c r="D638" s="167"/>
      <c r="E638" s="111"/>
      <c r="F638" s="111"/>
      <c r="G638" s="111"/>
      <c r="H638" s="111"/>
      <c r="I638" s="126"/>
      <c r="J638" s="111"/>
      <c r="K638" s="118"/>
      <c r="L638" s="169"/>
      <c r="T638" s="3">
        <f t="shared" ca="1" si="9"/>
        <v>0</v>
      </c>
    </row>
    <row r="639" spans="2:20" ht="30" customHeight="1" x14ac:dyDescent="0.3">
      <c r="B639" s="113">
        <v>635</v>
      </c>
      <c r="C639" s="162"/>
      <c r="D639" s="167"/>
      <c r="E639" s="111"/>
      <c r="F639" s="111"/>
      <c r="G639" s="111"/>
      <c r="H639" s="111"/>
      <c r="I639" s="126"/>
      <c r="J639" s="111"/>
      <c r="K639" s="118"/>
      <c r="L639" s="169"/>
      <c r="T639" s="3">
        <f t="shared" ca="1" si="9"/>
        <v>0</v>
      </c>
    </row>
    <row r="640" spans="2:20" ht="30" customHeight="1" x14ac:dyDescent="0.3">
      <c r="B640" s="113">
        <v>636</v>
      </c>
      <c r="C640" s="162"/>
      <c r="D640" s="167"/>
      <c r="E640" s="111"/>
      <c r="F640" s="111"/>
      <c r="G640" s="111"/>
      <c r="H640" s="111"/>
      <c r="I640" s="126"/>
      <c r="J640" s="111"/>
      <c r="K640" s="118"/>
      <c r="L640" s="169"/>
      <c r="T640" s="3">
        <f t="shared" ca="1" si="9"/>
        <v>0</v>
      </c>
    </row>
    <row r="641" spans="2:20" ht="30" customHeight="1" x14ac:dyDescent="0.3">
      <c r="B641" s="113">
        <v>637</v>
      </c>
      <c r="C641" s="162"/>
      <c r="D641" s="167"/>
      <c r="E641" s="111"/>
      <c r="F641" s="111"/>
      <c r="G641" s="111"/>
      <c r="H641" s="111"/>
      <c r="I641" s="126"/>
      <c r="J641" s="111"/>
      <c r="K641" s="118"/>
      <c r="L641" s="169"/>
      <c r="T641" s="3">
        <f t="shared" ca="1" si="9"/>
        <v>0</v>
      </c>
    </row>
    <row r="642" spans="2:20" ht="30" customHeight="1" x14ac:dyDescent="0.3">
      <c r="B642" s="113">
        <v>638</v>
      </c>
      <c r="C642" s="162"/>
      <c r="D642" s="167"/>
      <c r="E642" s="111"/>
      <c r="F642" s="111"/>
      <c r="G642" s="111"/>
      <c r="H642" s="111"/>
      <c r="I642" s="126"/>
      <c r="J642" s="111"/>
      <c r="K642" s="118"/>
      <c r="L642" s="169"/>
      <c r="T642" s="3">
        <f t="shared" ca="1" si="9"/>
        <v>0</v>
      </c>
    </row>
    <row r="643" spans="2:20" ht="30" customHeight="1" x14ac:dyDescent="0.3">
      <c r="B643" s="113">
        <v>639</v>
      </c>
      <c r="C643" s="162"/>
      <c r="D643" s="167"/>
      <c r="E643" s="111"/>
      <c r="F643" s="111"/>
      <c r="G643" s="111"/>
      <c r="H643" s="111"/>
      <c r="I643" s="126"/>
      <c r="J643" s="111"/>
      <c r="K643" s="118"/>
      <c r="L643" s="169"/>
      <c r="T643" s="3">
        <f t="shared" ca="1" si="9"/>
        <v>0</v>
      </c>
    </row>
    <row r="644" spans="2:20" ht="30" customHeight="1" x14ac:dyDescent="0.3">
      <c r="B644" s="113">
        <v>640</v>
      </c>
      <c r="C644" s="162"/>
      <c r="D644" s="167"/>
      <c r="E644" s="111"/>
      <c r="F644" s="111"/>
      <c r="G644" s="111"/>
      <c r="H644" s="111"/>
      <c r="I644" s="126"/>
      <c r="J644" s="111"/>
      <c r="K644" s="118"/>
      <c r="L644" s="169"/>
      <c r="T644" s="3">
        <f t="shared" ca="1" si="9"/>
        <v>0</v>
      </c>
    </row>
    <row r="645" spans="2:20" ht="30" customHeight="1" x14ac:dyDescent="0.3">
      <c r="B645" s="113">
        <v>641</v>
      </c>
      <c r="C645" s="162"/>
      <c r="D645" s="167"/>
      <c r="E645" s="111"/>
      <c r="F645" s="111"/>
      <c r="G645" s="111"/>
      <c r="H645" s="111"/>
      <c r="I645" s="126"/>
      <c r="J645" s="111"/>
      <c r="K645" s="118"/>
      <c r="L645" s="169"/>
      <c r="T645" s="3">
        <f t="shared" ref="T645:T708" ca="1" si="10">IF(C645&lt;TODAY(),IF(J645="Não",1,0),0)</f>
        <v>0</v>
      </c>
    </row>
    <row r="646" spans="2:20" ht="30" customHeight="1" x14ac:dyDescent="0.3">
      <c r="B646" s="113">
        <v>642</v>
      </c>
      <c r="C646" s="162"/>
      <c r="D646" s="167"/>
      <c r="E646" s="111"/>
      <c r="F646" s="111"/>
      <c r="G646" s="111"/>
      <c r="H646" s="111"/>
      <c r="I646" s="126"/>
      <c r="J646" s="111"/>
      <c r="K646" s="118"/>
      <c r="L646" s="169"/>
      <c r="T646" s="3">
        <f t="shared" ca="1" si="10"/>
        <v>0</v>
      </c>
    </row>
    <row r="647" spans="2:20" ht="30" customHeight="1" x14ac:dyDescent="0.3">
      <c r="B647" s="113">
        <v>643</v>
      </c>
      <c r="C647" s="162"/>
      <c r="D647" s="167"/>
      <c r="E647" s="111"/>
      <c r="F647" s="111"/>
      <c r="G647" s="111"/>
      <c r="H647" s="111"/>
      <c r="I647" s="126"/>
      <c r="J647" s="111"/>
      <c r="K647" s="118"/>
      <c r="L647" s="169"/>
      <c r="T647" s="3">
        <f t="shared" ca="1" si="10"/>
        <v>0</v>
      </c>
    </row>
    <row r="648" spans="2:20" ht="30" customHeight="1" x14ac:dyDescent="0.3">
      <c r="B648" s="113">
        <v>644</v>
      </c>
      <c r="C648" s="162"/>
      <c r="D648" s="167"/>
      <c r="E648" s="111"/>
      <c r="F648" s="111"/>
      <c r="G648" s="111"/>
      <c r="H648" s="111"/>
      <c r="I648" s="126"/>
      <c r="J648" s="111"/>
      <c r="K648" s="118"/>
      <c r="L648" s="169"/>
      <c r="T648" s="3">
        <f t="shared" ca="1" si="10"/>
        <v>0</v>
      </c>
    </row>
    <row r="649" spans="2:20" ht="30" customHeight="1" x14ac:dyDescent="0.3">
      <c r="B649" s="113">
        <v>645</v>
      </c>
      <c r="C649" s="162"/>
      <c r="D649" s="167"/>
      <c r="E649" s="111"/>
      <c r="F649" s="111"/>
      <c r="G649" s="111"/>
      <c r="H649" s="111"/>
      <c r="I649" s="126"/>
      <c r="J649" s="111"/>
      <c r="K649" s="118"/>
      <c r="L649" s="169"/>
      <c r="T649" s="3">
        <f t="shared" ca="1" si="10"/>
        <v>0</v>
      </c>
    </row>
    <row r="650" spans="2:20" ht="30" customHeight="1" x14ac:dyDescent="0.3">
      <c r="B650" s="113">
        <v>646</v>
      </c>
      <c r="C650" s="162"/>
      <c r="D650" s="167"/>
      <c r="E650" s="111"/>
      <c r="F650" s="111"/>
      <c r="G650" s="111"/>
      <c r="H650" s="111"/>
      <c r="I650" s="126"/>
      <c r="J650" s="111"/>
      <c r="K650" s="118"/>
      <c r="L650" s="169"/>
      <c r="T650" s="3">
        <f t="shared" ca="1" si="10"/>
        <v>0</v>
      </c>
    </row>
    <row r="651" spans="2:20" ht="30" customHeight="1" x14ac:dyDescent="0.3">
      <c r="B651" s="113">
        <v>647</v>
      </c>
      <c r="C651" s="162"/>
      <c r="D651" s="167"/>
      <c r="E651" s="111"/>
      <c r="F651" s="111"/>
      <c r="G651" s="111"/>
      <c r="H651" s="111"/>
      <c r="I651" s="126"/>
      <c r="J651" s="111"/>
      <c r="K651" s="118"/>
      <c r="L651" s="169"/>
      <c r="T651" s="3">
        <f t="shared" ca="1" si="10"/>
        <v>0</v>
      </c>
    </row>
    <row r="652" spans="2:20" ht="30" customHeight="1" x14ac:dyDescent="0.3">
      <c r="B652" s="113">
        <v>648</v>
      </c>
      <c r="C652" s="162"/>
      <c r="D652" s="167"/>
      <c r="E652" s="111"/>
      <c r="F652" s="111"/>
      <c r="G652" s="111"/>
      <c r="H652" s="111"/>
      <c r="I652" s="126"/>
      <c r="J652" s="111"/>
      <c r="K652" s="118"/>
      <c r="L652" s="169"/>
      <c r="T652" s="3">
        <f t="shared" ca="1" si="10"/>
        <v>0</v>
      </c>
    </row>
    <row r="653" spans="2:20" ht="30" customHeight="1" x14ac:dyDescent="0.3">
      <c r="B653" s="113">
        <v>649</v>
      </c>
      <c r="C653" s="162"/>
      <c r="D653" s="167"/>
      <c r="E653" s="111"/>
      <c r="F653" s="111"/>
      <c r="G653" s="111"/>
      <c r="H653" s="111"/>
      <c r="I653" s="126"/>
      <c r="J653" s="111"/>
      <c r="K653" s="118"/>
      <c r="L653" s="169"/>
      <c r="T653" s="3">
        <f t="shared" ca="1" si="10"/>
        <v>0</v>
      </c>
    </row>
    <row r="654" spans="2:20" ht="30" customHeight="1" x14ac:dyDescent="0.3">
      <c r="B654" s="113">
        <v>650</v>
      </c>
      <c r="C654" s="162"/>
      <c r="D654" s="167"/>
      <c r="E654" s="111"/>
      <c r="F654" s="111"/>
      <c r="G654" s="111"/>
      <c r="H654" s="111"/>
      <c r="I654" s="126"/>
      <c r="J654" s="111"/>
      <c r="K654" s="118"/>
      <c r="L654" s="169"/>
      <c r="T654" s="3">
        <f t="shared" ca="1" si="10"/>
        <v>0</v>
      </c>
    </row>
    <row r="655" spans="2:20" ht="30" customHeight="1" x14ac:dyDescent="0.3">
      <c r="B655" s="113">
        <v>651</v>
      </c>
      <c r="C655" s="162"/>
      <c r="D655" s="167"/>
      <c r="E655" s="111"/>
      <c r="F655" s="111"/>
      <c r="G655" s="111"/>
      <c r="H655" s="111"/>
      <c r="I655" s="126"/>
      <c r="J655" s="111"/>
      <c r="K655" s="118"/>
      <c r="L655" s="169"/>
      <c r="T655" s="3">
        <f t="shared" ca="1" si="10"/>
        <v>0</v>
      </c>
    </row>
    <row r="656" spans="2:20" ht="30" customHeight="1" x14ac:dyDescent="0.3">
      <c r="B656" s="113">
        <v>652</v>
      </c>
      <c r="C656" s="162"/>
      <c r="D656" s="167"/>
      <c r="E656" s="111"/>
      <c r="F656" s="111"/>
      <c r="G656" s="111"/>
      <c r="H656" s="111"/>
      <c r="I656" s="126"/>
      <c r="J656" s="111"/>
      <c r="K656" s="118"/>
      <c r="L656" s="169"/>
      <c r="T656" s="3">
        <f t="shared" ca="1" si="10"/>
        <v>0</v>
      </c>
    </row>
    <row r="657" spans="2:20" ht="30" customHeight="1" x14ac:dyDescent="0.3">
      <c r="B657" s="113">
        <v>653</v>
      </c>
      <c r="C657" s="162"/>
      <c r="D657" s="167"/>
      <c r="E657" s="111"/>
      <c r="F657" s="111"/>
      <c r="G657" s="111"/>
      <c r="H657" s="111"/>
      <c r="I657" s="126"/>
      <c r="J657" s="111"/>
      <c r="K657" s="118"/>
      <c r="L657" s="169"/>
      <c r="T657" s="3">
        <f t="shared" ca="1" si="10"/>
        <v>0</v>
      </c>
    </row>
    <row r="658" spans="2:20" ht="30" customHeight="1" x14ac:dyDescent="0.3">
      <c r="B658" s="113">
        <v>654</v>
      </c>
      <c r="C658" s="162"/>
      <c r="D658" s="167"/>
      <c r="E658" s="111"/>
      <c r="F658" s="111"/>
      <c r="G658" s="111"/>
      <c r="H658" s="111"/>
      <c r="I658" s="126"/>
      <c r="J658" s="111"/>
      <c r="K658" s="118"/>
      <c r="L658" s="169"/>
      <c r="T658" s="3">
        <f t="shared" ca="1" si="10"/>
        <v>0</v>
      </c>
    </row>
    <row r="659" spans="2:20" ht="30" customHeight="1" x14ac:dyDescent="0.3">
      <c r="B659" s="113">
        <v>655</v>
      </c>
      <c r="C659" s="162"/>
      <c r="D659" s="167"/>
      <c r="E659" s="111"/>
      <c r="F659" s="111"/>
      <c r="G659" s="111"/>
      <c r="H659" s="111"/>
      <c r="I659" s="126"/>
      <c r="J659" s="111"/>
      <c r="K659" s="118"/>
      <c r="L659" s="169"/>
      <c r="T659" s="3">
        <f t="shared" ca="1" si="10"/>
        <v>0</v>
      </c>
    </row>
    <row r="660" spans="2:20" ht="30" customHeight="1" x14ac:dyDescent="0.3">
      <c r="B660" s="113">
        <v>656</v>
      </c>
      <c r="C660" s="162"/>
      <c r="D660" s="167"/>
      <c r="E660" s="111"/>
      <c r="F660" s="111"/>
      <c r="G660" s="111"/>
      <c r="H660" s="111"/>
      <c r="I660" s="126"/>
      <c r="J660" s="111"/>
      <c r="K660" s="118"/>
      <c r="L660" s="169"/>
      <c r="T660" s="3">
        <f t="shared" ca="1" si="10"/>
        <v>0</v>
      </c>
    </row>
    <row r="661" spans="2:20" ht="30" customHeight="1" x14ac:dyDescent="0.3">
      <c r="B661" s="113">
        <v>657</v>
      </c>
      <c r="C661" s="162"/>
      <c r="D661" s="167"/>
      <c r="E661" s="111"/>
      <c r="F661" s="111"/>
      <c r="G661" s="111"/>
      <c r="H661" s="111"/>
      <c r="I661" s="126"/>
      <c r="J661" s="111"/>
      <c r="K661" s="118"/>
      <c r="L661" s="169"/>
      <c r="T661" s="3">
        <f t="shared" ca="1" si="10"/>
        <v>0</v>
      </c>
    </row>
    <row r="662" spans="2:20" ht="30" customHeight="1" x14ac:dyDescent="0.3">
      <c r="B662" s="113">
        <v>658</v>
      </c>
      <c r="C662" s="162"/>
      <c r="D662" s="167"/>
      <c r="E662" s="111"/>
      <c r="F662" s="111"/>
      <c r="G662" s="111"/>
      <c r="H662" s="111"/>
      <c r="I662" s="126"/>
      <c r="J662" s="111"/>
      <c r="K662" s="118"/>
      <c r="L662" s="169"/>
      <c r="T662" s="3">
        <f t="shared" ca="1" si="10"/>
        <v>0</v>
      </c>
    </row>
    <row r="663" spans="2:20" ht="30" customHeight="1" x14ac:dyDescent="0.3">
      <c r="B663" s="113">
        <v>659</v>
      </c>
      <c r="C663" s="162"/>
      <c r="D663" s="167"/>
      <c r="E663" s="111"/>
      <c r="F663" s="111"/>
      <c r="G663" s="111"/>
      <c r="H663" s="111"/>
      <c r="I663" s="126"/>
      <c r="J663" s="111"/>
      <c r="K663" s="118"/>
      <c r="L663" s="169"/>
      <c r="T663" s="3">
        <f t="shared" ca="1" si="10"/>
        <v>0</v>
      </c>
    </row>
    <row r="664" spans="2:20" ht="30" customHeight="1" x14ac:dyDescent="0.3">
      <c r="B664" s="113">
        <v>660</v>
      </c>
      <c r="C664" s="162"/>
      <c r="D664" s="167"/>
      <c r="E664" s="111"/>
      <c r="F664" s="111"/>
      <c r="G664" s="111"/>
      <c r="H664" s="111"/>
      <c r="I664" s="126"/>
      <c r="J664" s="111"/>
      <c r="K664" s="118"/>
      <c r="L664" s="169"/>
      <c r="T664" s="3">
        <f t="shared" ca="1" si="10"/>
        <v>0</v>
      </c>
    </row>
    <row r="665" spans="2:20" ht="30" customHeight="1" x14ac:dyDescent="0.3">
      <c r="B665" s="113">
        <v>661</v>
      </c>
      <c r="C665" s="162"/>
      <c r="D665" s="167"/>
      <c r="E665" s="111"/>
      <c r="F665" s="111"/>
      <c r="G665" s="111"/>
      <c r="H665" s="111"/>
      <c r="I665" s="126"/>
      <c r="J665" s="111"/>
      <c r="K665" s="118"/>
      <c r="L665" s="169"/>
      <c r="T665" s="3">
        <f t="shared" ca="1" si="10"/>
        <v>0</v>
      </c>
    </row>
    <row r="666" spans="2:20" ht="30" customHeight="1" x14ac:dyDescent="0.3">
      <c r="B666" s="113">
        <v>662</v>
      </c>
      <c r="C666" s="162"/>
      <c r="D666" s="167"/>
      <c r="E666" s="111"/>
      <c r="F666" s="111"/>
      <c r="G666" s="111"/>
      <c r="H666" s="111"/>
      <c r="I666" s="126"/>
      <c r="J666" s="111"/>
      <c r="K666" s="118"/>
      <c r="L666" s="169"/>
      <c r="T666" s="3">
        <f t="shared" ca="1" si="10"/>
        <v>0</v>
      </c>
    </row>
    <row r="667" spans="2:20" ht="30" customHeight="1" x14ac:dyDescent="0.3">
      <c r="B667" s="113">
        <v>663</v>
      </c>
      <c r="C667" s="162"/>
      <c r="D667" s="167"/>
      <c r="E667" s="111"/>
      <c r="F667" s="111"/>
      <c r="G667" s="111"/>
      <c r="H667" s="111"/>
      <c r="I667" s="126"/>
      <c r="J667" s="111"/>
      <c r="K667" s="118"/>
      <c r="L667" s="169"/>
      <c r="T667" s="3">
        <f t="shared" ca="1" si="10"/>
        <v>0</v>
      </c>
    </row>
    <row r="668" spans="2:20" ht="30" customHeight="1" x14ac:dyDescent="0.3">
      <c r="B668" s="113">
        <v>664</v>
      </c>
      <c r="C668" s="162"/>
      <c r="D668" s="167"/>
      <c r="E668" s="111"/>
      <c r="F668" s="111"/>
      <c r="G668" s="111"/>
      <c r="H668" s="111"/>
      <c r="I668" s="126"/>
      <c r="J668" s="111"/>
      <c r="K668" s="118"/>
      <c r="L668" s="169"/>
      <c r="T668" s="3">
        <f t="shared" ca="1" si="10"/>
        <v>0</v>
      </c>
    </row>
    <row r="669" spans="2:20" ht="30" customHeight="1" x14ac:dyDescent="0.3">
      <c r="B669" s="113">
        <v>665</v>
      </c>
      <c r="C669" s="162"/>
      <c r="D669" s="167"/>
      <c r="E669" s="111"/>
      <c r="F669" s="111"/>
      <c r="G669" s="111"/>
      <c r="H669" s="111"/>
      <c r="I669" s="126"/>
      <c r="J669" s="111"/>
      <c r="K669" s="118"/>
      <c r="L669" s="169"/>
      <c r="T669" s="3">
        <f t="shared" ca="1" si="10"/>
        <v>0</v>
      </c>
    </row>
    <row r="670" spans="2:20" ht="30" customHeight="1" x14ac:dyDescent="0.3">
      <c r="B670" s="113">
        <v>666</v>
      </c>
      <c r="C670" s="162"/>
      <c r="D670" s="167"/>
      <c r="E670" s="111"/>
      <c r="F670" s="111"/>
      <c r="G670" s="111"/>
      <c r="H670" s="111"/>
      <c r="I670" s="126"/>
      <c r="J670" s="111"/>
      <c r="K670" s="118"/>
      <c r="L670" s="169"/>
      <c r="T670" s="3">
        <f t="shared" ca="1" si="10"/>
        <v>0</v>
      </c>
    </row>
    <row r="671" spans="2:20" ht="30" customHeight="1" x14ac:dyDescent="0.3">
      <c r="B671" s="113">
        <v>667</v>
      </c>
      <c r="C671" s="162"/>
      <c r="D671" s="167"/>
      <c r="E671" s="111"/>
      <c r="F671" s="111"/>
      <c r="G671" s="111"/>
      <c r="H671" s="111"/>
      <c r="I671" s="126"/>
      <c r="J671" s="111"/>
      <c r="K671" s="118"/>
      <c r="L671" s="169"/>
      <c r="T671" s="3">
        <f t="shared" ca="1" si="10"/>
        <v>0</v>
      </c>
    </row>
    <row r="672" spans="2:20" ht="30" customHeight="1" x14ac:dyDescent="0.3">
      <c r="B672" s="113">
        <v>668</v>
      </c>
      <c r="C672" s="162"/>
      <c r="D672" s="167"/>
      <c r="E672" s="111"/>
      <c r="F672" s="111"/>
      <c r="G672" s="111"/>
      <c r="H672" s="111"/>
      <c r="I672" s="126"/>
      <c r="J672" s="111"/>
      <c r="K672" s="118"/>
      <c r="L672" s="169"/>
      <c r="T672" s="3">
        <f t="shared" ca="1" si="10"/>
        <v>0</v>
      </c>
    </row>
    <row r="673" spans="2:20" ht="30" customHeight="1" x14ac:dyDescent="0.3">
      <c r="B673" s="113">
        <v>669</v>
      </c>
      <c r="C673" s="162"/>
      <c r="D673" s="167"/>
      <c r="E673" s="111"/>
      <c r="F673" s="111"/>
      <c r="G673" s="111"/>
      <c r="H673" s="111"/>
      <c r="I673" s="126"/>
      <c r="J673" s="111"/>
      <c r="K673" s="118"/>
      <c r="L673" s="169"/>
      <c r="T673" s="3">
        <f t="shared" ca="1" si="10"/>
        <v>0</v>
      </c>
    </row>
    <row r="674" spans="2:20" ht="30" customHeight="1" x14ac:dyDescent="0.3">
      <c r="B674" s="113">
        <v>670</v>
      </c>
      <c r="C674" s="162"/>
      <c r="D674" s="167"/>
      <c r="E674" s="111"/>
      <c r="F674" s="111"/>
      <c r="G674" s="111"/>
      <c r="H674" s="111"/>
      <c r="I674" s="126"/>
      <c r="J674" s="111"/>
      <c r="K674" s="118"/>
      <c r="L674" s="169"/>
      <c r="T674" s="3">
        <f t="shared" ca="1" si="10"/>
        <v>0</v>
      </c>
    </row>
    <row r="675" spans="2:20" ht="30" customHeight="1" x14ac:dyDescent="0.3">
      <c r="B675" s="113">
        <v>671</v>
      </c>
      <c r="C675" s="162"/>
      <c r="D675" s="167"/>
      <c r="E675" s="111"/>
      <c r="F675" s="111"/>
      <c r="G675" s="111"/>
      <c r="H675" s="111"/>
      <c r="I675" s="126"/>
      <c r="J675" s="111"/>
      <c r="K675" s="118"/>
      <c r="L675" s="169"/>
      <c r="T675" s="3">
        <f t="shared" ca="1" si="10"/>
        <v>0</v>
      </c>
    </row>
    <row r="676" spans="2:20" ht="30" customHeight="1" x14ac:dyDescent="0.3">
      <c r="B676" s="113">
        <v>672</v>
      </c>
      <c r="C676" s="162"/>
      <c r="D676" s="167"/>
      <c r="E676" s="111"/>
      <c r="F676" s="111"/>
      <c r="G676" s="111"/>
      <c r="H676" s="111"/>
      <c r="I676" s="126"/>
      <c r="J676" s="111"/>
      <c r="K676" s="118"/>
      <c r="L676" s="169"/>
      <c r="T676" s="3">
        <f t="shared" ca="1" si="10"/>
        <v>0</v>
      </c>
    </row>
    <row r="677" spans="2:20" ht="30" customHeight="1" x14ac:dyDescent="0.3">
      <c r="B677" s="113">
        <v>673</v>
      </c>
      <c r="C677" s="162"/>
      <c r="D677" s="167"/>
      <c r="E677" s="111"/>
      <c r="F677" s="111"/>
      <c r="G677" s="111"/>
      <c r="H677" s="111"/>
      <c r="I677" s="126"/>
      <c r="J677" s="111"/>
      <c r="K677" s="118"/>
      <c r="L677" s="169"/>
      <c r="T677" s="3">
        <f t="shared" ca="1" si="10"/>
        <v>0</v>
      </c>
    </row>
    <row r="678" spans="2:20" ht="30" customHeight="1" x14ac:dyDescent="0.3">
      <c r="B678" s="113">
        <v>674</v>
      </c>
      <c r="C678" s="162"/>
      <c r="D678" s="167"/>
      <c r="E678" s="111"/>
      <c r="F678" s="111"/>
      <c r="G678" s="111"/>
      <c r="H678" s="111"/>
      <c r="I678" s="126"/>
      <c r="J678" s="111"/>
      <c r="K678" s="118"/>
      <c r="L678" s="169"/>
      <c r="T678" s="3">
        <f t="shared" ca="1" si="10"/>
        <v>0</v>
      </c>
    </row>
    <row r="679" spans="2:20" ht="30" customHeight="1" x14ac:dyDescent="0.3">
      <c r="B679" s="113">
        <v>675</v>
      </c>
      <c r="C679" s="162"/>
      <c r="D679" s="167"/>
      <c r="E679" s="111"/>
      <c r="F679" s="111"/>
      <c r="G679" s="111"/>
      <c r="H679" s="111"/>
      <c r="I679" s="126"/>
      <c r="J679" s="111"/>
      <c r="K679" s="118"/>
      <c r="L679" s="169"/>
      <c r="T679" s="3">
        <f t="shared" ca="1" si="10"/>
        <v>0</v>
      </c>
    </row>
    <row r="680" spans="2:20" ht="30" customHeight="1" x14ac:dyDescent="0.3">
      <c r="B680" s="113">
        <v>676</v>
      </c>
      <c r="C680" s="162"/>
      <c r="D680" s="167"/>
      <c r="E680" s="111"/>
      <c r="F680" s="111"/>
      <c r="G680" s="111"/>
      <c r="H680" s="111"/>
      <c r="I680" s="126"/>
      <c r="J680" s="111"/>
      <c r="K680" s="118"/>
      <c r="L680" s="169"/>
      <c r="T680" s="3">
        <f t="shared" ca="1" si="10"/>
        <v>0</v>
      </c>
    </row>
    <row r="681" spans="2:20" ht="30" customHeight="1" x14ac:dyDescent="0.3">
      <c r="B681" s="113">
        <v>677</v>
      </c>
      <c r="C681" s="162"/>
      <c r="D681" s="167"/>
      <c r="E681" s="111"/>
      <c r="F681" s="111"/>
      <c r="G681" s="111"/>
      <c r="H681" s="111"/>
      <c r="I681" s="126"/>
      <c r="J681" s="111"/>
      <c r="K681" s="118"/>
      <c r="L681" s="169"/>
      <c r="T681" s="3">
        <f t="shared" ca="1" si="10"/>
        <v>0</v>
      </c>
    </row>
    <row r="682" spans="2:20" ht="30" customHeight="1" x14ac:dyDescent="0.3">
      <c r="B682" s="113">
        <v>678</v>
      </c>
      <c r="C682" s="162"/>
      <c r="D682" s="167"/>
      <c r="E682" s="111"/>
      <c r="F682" s="111"/>
      <c r="G682" s="111"/>
      <c r="H682" s="111"/>
      <c r="I682" s="126"/>
      <c r="J682" s="111"/>
      <c r="K682" s="118"/>
      <c r="L682" s="169"/>
      <c r="T682" s="3">
        <f t="shared" ca="1" si="10"/>
        <v>0</v>
      </c>
    </row>
    <row r="683" spans="2:20" ht="30" customHeight="1" x14ac:dyDescent="0.3">
      <c r="B683" s="113">
        <v>679</v>
      </c>
      <c r="C683" s="162"/>
      <c r="D683" s="167"/>
      <c r="E683" s="111"/>
      <c r="F683" s="111"/>
      <c r="G683" s="111"/>
      <c r="H683" s="111"/>
      <c r="I683" s="126"/>
      <c r="J683" s="111"/>
      <c r="K683" s="118"/>
      <c r="L683" s="169"/>
      <c r="T683" s="3">
        <f t="shared" ca="1" si="10"/>
        <v>0</v>
      </c>
    </row>
    <row r="684" spans="2:20" ht="30" customHeight="1" x14ac:dyDescent="0.3">
      <c r="B684" s="113">
        <v>680</v>
      </c>
      <c r="C684" s="162"/>
      <c r="D684" s="167"/>
      <c r="E684" s="111"/>
      <c r="F684" s="111"/>
      <c r="G684" s="111"/>
      <c r="H684" s="111"/>
      <c r="I684" s="126"/>
      <c r="J684" s="111"/>
      <c r="K684" s="118"/>
      <c r="L684" s="169"/>
      <c r="T684" s="3">
        <f t="shared" ca="1" si="10"/>
        <v>0</v>
      </c>
    </row>
    <row r="685" spans="2:20" ht="30" customHeight="1" x14ac:dyDescent="0.3">
      <c r="B685" s="113">
        <v>681</v>
      </c>
      <c r="C685" s="162"/>
      <c r="D685" s="167"/>
      <c r="E685" s="111"/>
      <c r="F685" s="111"/>
      <c r="G685" s="111"/>
      <c r="H685" s="111"/>
      <c r="I685" s="126"/>
      <c r="J685" s="111"/>
      <c r="K685" s="118"/>
      <c r="L685" s="169"/>
      <c r="T685" s="3">
        <f t="shared" ca="1" si="10"/>
        <v>0</v>
      </c>
    </row>
    <row r="686" spans="2:20" ht="30" customHeight="1" x14ac:dyDescent="0.3">
      <c r="B686" s="113">
        <v>682</v>
      </c>
      <c r="C686" s="162"/>
      <c r="D686" s="167"/>
      <c r="E686" s="111"/>
      <c r="F686" s="111"/>
      <c r="G686" s="111"/>
      <c r="H686" s="111"/>
      <c r="I686" s="126"/>
      <c r="J686" s="111"/>
      <c r="K686" s="118"/>
      <c r="L686" s="169"/>
      <c r="T686" s="3">
        <f t="shared" ca="1" si="10"/>
        <v>0</v>
      </c>
    </row>
    <row r="687" spans="2:20" ht="30" customHeight="1" x14ac:dyDescent="0.3">
      <c r="B687" s="113">
        <v>683</v>
      </c>
      <c r="C687" s="162"/>
      <c r="D687" s="167"/>
      <c r="E687" s="111"/>
      <c r="F687" s="111"/>
      <c r="G687" s="111"/>
      <c r="H687" s="111"/>
      <c r="I687" s="126"/>
      <c r="J687" s="111"/>
      <c r="K687" s="118"/>
      <c r="L687" s="169"/>
      <c r="T687" s="3">
        <f t="shared" ca="1" si="10"/>
        <v>0</v>
      </c>
    </row>
    <row r="688" spans="2:20" ht="30" customHeight="1" x14ac:dyDescent="0.3">
      <c r="B688" s="113">
        <v>684</v>
      </c>
      <c r="C688" s="162"/>
      <c r="D688" s="167"/>
      <c r="E688" s="111"/>
      <c r="F688" s="111"/>
      <c r="G688" s="111"/>
      <c r="H688" s="111"/>
      <c r="I688" s="126"/>
      <c r="J688" s="111"/>
      <c r="K688" s="118"/>
      <c r="L688" s="169"/>
      <c r="T688" s="3">
        <f t="shared" ca="1" si="10"/>
        <v>0</v>
      </c>
    </row>
    <row r="689" spans="2:20" ht="30" customHeight="1" x14ac:dyDescent="0.3">
      <c r="B689" s="113">
        <v>685</v>
      </c>
      <c r="C689" s="162"/>
      <c r="D689" s="167"/>
      <c r="E689" s="111"/>
      <c r="F689" s="111"/>
      <c r="G689" s="111"/>
      <c r="H689" s="111"/>
      <c r="I689" s="126"/>
      <c r="J689" s="111"/>
      <c r="K689" s="118"/>
      <c r="L689" s="169"/>
      <c r="T689" s="3">
        <f t="shared" ca="1" si="10"/>
        <v>0</v>
      </c>
    </row>
    <row r="690" spans="2:20" ht="30" customHeight="1" x14ac:dyDescent="0.3">
      <c r="B690" s="113">
        <v>686</v>
      </c>
      <c r="C690" s="162"/>
      <c r="D690" s="167"/>
      <c r="E690" s="111"/>
      <c r="F690" s="111"/>
      <c r="G690" s="111"/>
      <c r="H690" s="111"/>
      <c r="I690" s="126"/>
      <c r="J690" s="111"/>
      <c r="K690" s="118"/>
      <c r="L690" s="169"/>
      <c r="T690" s="3">
        <f t="shared" ca="1" si="10"/>
        <v>0</v>
      </c>
    </row>
    <row r="691" spans="2:20" ht="30" customHeight="1" x14ac:dyDescent="0.3">
      <c r="B691" s="113">
        <v>687</v>
      </c>
      <c r="C691" s="162"/>
      <c r="D691" s="167"/>
      <c r="E691" s="111"/>
      <c r="F691" s="111"/>
      <c r="G691" s="111"/>
      <c r="H691" s="111"/>
      <c r="I691" s="126"/>
      <c r="J691" s="111"/>
      <c r="K691" s="118"/>
      <c r="L691" s="169"/>
      <c r="T691" s="3">
        <f t="shared" ca="1" si="10"/>
        <v>0</v>
      </c>
    </row>
    <row r="692" spans="2:20" ht="30" customHeight="1" x14ac:dyDescent="0.3">
      <c r="B692" s="113">
        <v>688</v>
      </c>
      <c r="C692" s="162"/>
      <c r="D692" s="167"/>
      <c r="E692" s="111"/>
      <c r="F692" s="111"/>
      <c r="G692" s="111"/>
      <c r="H692" s="111"/>
      <c r="I692" s="126"/>
      <c r="J692" s="111"/>
      <c r="K692" s="118"/>
      <c r="L692" s="169"/>
      <c r="T692" s="3">
        <f t="shared" ca="1" si="10"/>
        <v>0</v>
      </c>
    </row>
    <row r="693" spans="2:20" ht="30" customHeight="1" x14ac:dyDescent="0.3">
      <c r="B693" s="113">
        <v>689</v>
      </c>
      <c r="C693" s="162"/>
      <c r="D693" s="167"/>
      <c r="E693" s="111"/>
      <c r="F693" s="111"/>
      <c r="G693" s="111"/>
      <c r="H693" s="111"/>
      <c r="I693" s="126"/>
      <c r="J693" s="111"/>
      <c r="K693" s="118"/>
      <c r="L693" s="169"/>
      <c r="T693" s="3">
        <f t="shared" ca="1" si="10"/>
        <v>0</v>
      </c>
    </row>
    <row r="694" spans="2:20" ht="30" customHeight="1" x14ac:dyDescent="0.3">
      <c r="B694" s="113">
        <v>690</v>
      </c>
      <c r="C694" s="162"/>
      <c r="D694" s="167"/>
      <c r="E694" s="111"/>
      <c r="F694" s="111"/>
      <c r="G694" s="111"/>
      <c r="H694" s="111"/>
      <c r="I694" s="126"/>
      <c r="J694" s="111"/>
      <c r="K694" s="118"/>
      <c r="L694" s="169"/>
      <c r="T694" s="3">
        <f t="shared" ca="1" si="10"/>
        <v>0</v>
      </c>
    </row>
    <row r="695" spans="2:20" ht="30" customHeight="1" x14ac:dyDescent="0.3">
      <c r="B695" s="113">
        <v>691</v>
      </c>
      <c r="C695" s="162"/>
      <c r="D695" s="167"/>
      <c r="E695" s="111"/>
      <c r="F695" s="111"/>
      <c r="G695" s="111"/>
      <c r="H695" s="111"/>
      <c r="I695" s="126"/>
      <c r="J695" s="111"/>
      <c r="K695" s="118"/>
      <c r="L695" s="169"/>
      <c r="T695" s="3">
        <f t="shared" ca="1" si="10"/>
        <v>0</v>
      </c>
    </row>
    <row r="696" spans="2:20" ht="30" customHeight="1" x14ac:dyDescent="0.3">
      <c r="B696" s="113">
        <v>692</v>
      </c>
      <c r="C696" s="162"/>
      <c r="D696" s="167"/>
      <c r="E696" s="111"/>
      <c r="F696" s="111"/>
      <c r="G696" s="111"/>
      <c r="H696" s="111"/>
      <c r="I696" s="126"/>
      <c r="J696" s="111"/>
      <c r="K696" s="118"/>
      <c r="L696" s="169"/>
      <c r="T696" s="3">
        <f t="shared" ca="1" si="10"/>
        <v>0</v>
      </c>
    </row>
    <row r="697" spans="2:20" ht="30" customHeight="1" x14ac:dyDescent="0.3">
      <c r="B697" s="113">
        <v>693</v>
      </c>
      <c r="C697" s="162"/>
      <c r="D697" s="167"/>
      <c r="E697" s="111"/>
      <c r="F697" s="111"/>
      <c r="G697" s="111"/>
      <c r="H697" s="111"/>
      <c r="I697" s="126"/>
      <c r="J697" s="111"/>
      <c r="K697" s="118"/>
      <c r="L697" s="169"/>
      <c r="T697" s="3">
        <f t="shared" ca="1" si="10"/>
        <v>0</v>
      </c>
    </row>
    <row r="698" spans="2:20" ht="30" customHeight="1" x14ac:dyDescent="0.3">
      <c r="B698" s="113">
        <v>694</v>
      </c>
      <c r="C698" s="162"/>
      <c r="D698" s="167"/>
      <c r="E698" s="111"/>
      <c r="F698" s="111"/>
      <c r="G698" s="111"/>
      <c r="H698" s="111"/>
      <c r="I698" s="126"/>
      <c r="J698" s="111"/>
      <c r="K698" s="118"/>
      <c r="L698" s="169"/>
      <c r="T698" s="3">
        <f t="shared" ca="1" si="10"/>
        <v>0</v>
      </c>
    </row>
    <row r="699" spans="2:20" ht="30" customHeight="1" x14ac:dyDescent="0.3">
      <c r="B699" s="113">
        <v>695</v>
      </c>
      <c r="C699" s="162"/>
      <c r="D699" s="167"/>
      <c r="E699" s="111"/>
      <c r="F699" s="111"/>
      <c r="G699" s="111"/>
      <c r="H699" s="111"/>
      <c r="I699" s="126"/>
      <c r="J699" s="111"/>
      <c r="K699" s="118"/>
      <c r="L699" s="169"/>
      <c r="T699" s="3">
        <f t="shared" ca="1" si="10"/>
        <v>0</v>
      </c>
    </row>
    <row r="700" spans="2:20" ht="30" customHeight="1" x14ac:dyDescent="0.3">
      <c r="B700" s="113">
        <v>696</v>
      </c>
      <c r="C700" s="162"/>
      <c r="D700" s="167"/>
      <c r="E700" s="111"/>
      <c r="F700" s="111"/>
      <c r="G700" s="111"/>
      <c r="H700" s="111"/>
      <c r="I700" s="126"/>
      <c r="J700" s="111"/>
      <c r="K700" s="118"/>
      <c r="L700" s="169"/>
      <c r="T700" s="3">
        <f t="shared" ca="1" si="10"/>
        <v>0</v>
      </c>
    </row>
    <row r="701" spans="2:20" ht="30" customHeight="1" x14ac:dyDescent="0.3">
      <c r="B701" s="113">
        <v>697</v>
      </c>
      <c r="C701" s="162"/>
      <c r="D701" s="167"/>
      <c r="E701" s="111"/>
      <c r="F701" s="111"/>
      <c r="G701" s="111"/>
      <c r="H701" s="111"/>
      <c r="I701" s="126"/>
      <c r="J701" s="111"/>
      <c r="K701" s="118"/>
      <c r="L701" s="169"/>
      <c r="T701" s="3">
        <f t="shared" ca="1" si="10"/>
        <v>0</v>
      </c>
    </row>
    <row r="702" spans="2:20" ht="30" customHeight="1" x14ac:dyDescent="0.3">
      <c r="B702" s="113">
        <v>698</v>
      </c>
      <c r="C702" s="162"/>
      <c r="D702" s="167"/>
      <c r="E702" s="111"/>
      <c r="F702" s="111"/>
      <c r="G702" s="111"/>
      <c r="H702" s="111"/>
      <c r="I702" s="126"/>
      <c r="J702" s="111"/>
      <c r="K702" s="118"/>
      <c r="L702" s="169"/>
      <c r="T702" s="3">
        <f t="shared" ca="1" si="10"/>
        <v>0</v>
      </c>
    </row>
    <row r="703" spans="2:20" ht="30" customHeight="1" x14ac:dyDescent="0.3">
      <c r="B703" s="113">
        <v>699</v>
      </c>
      <c r="C703" s="162"/>
      <c r="D703" s="167"/>
      <c r="E703" s="111"/>
      <c r="F703" s="111"/>
      <c r="G703" s="111"/>
      <c r="H703" s="111"/>
      <c r="I703" s="126"/>
      <c r="J703" s="111"/>
      <c r="K703" s="118"/>
      <c r="L703" s="169"/>
      <c r="T703" s="3">
        <f t="shared" ca="1" si="10"/>
        <v>0</v>
      </c>
    </row>
    <row r="704" spans="2:20" ht="30" customHeight="1" x14ac:dyDescent="0.3">
      <c r="B704" s="113">
        <v>700</v>
      </c>
      <c r="C704" s="162"/>
      <c r="D704" s="167"/>
      <c r="E704" s="111"/>
      <c r="F704" s="111"/>
      <c r="G704" s="111"/>
      <c r="H704" s="111"/>
      <c r="I704" s="126"/>
      <c r="J704" s="111"/>
      <c r="K704" s="118"/>
      <c r="L704" s="169"/>
      <c r="T704" s="3">
        <f t="shared" ca="1" si="10"/>
        <v>0</v>
      </c>
    </row>
    <row r="705" spans="2:20" ht="30" customHeight="1" x14ac:dyDescent="0.3">
      <c r="B705" s="113">
        <v>701</v>
      </c>
      <c r="C705" s="162"/>
      <c r="D705" s="167"/>
      <c r="E705" s="111"/>
      <c r="F705" s="111"/>
      <c r="G705" s="111"/>
      <c r="H705" s="111"/>
      <c r="I705" s="126"/>
      <c r="J705" s="111"/>
      <c r="K705" s="118"/>
      <c r="L705" s="169"/>
      <c r="T705" s="3">
        <f t="shared" ca="1" si="10"/>
        <v>0</v>
      </c>
    </row>
    <row r="706" spans="2:20" ht="30" customHeight="1" x14ac:dyDescent="0.3">
      <c r="B706" s="113">
        <v>702</v>
      </c>
      <c r="C706" s="162"/>
      <c r="D706" s="167"/>
      <c r="E706" s="111"/>
      <c r="F706" s="111"/>
      <c r="G706" s="111"/>
      <c r="H706" s="111"/>
      <c r="I706" s="126"/>
      <c r="J706" s="111"/>
      <c r="K706" s="118"/>
      <c r="L706" s="169"/>
      <c r="T706" s="3">
        <f t="shared" ca="1" si="10"/>
        <v>0</v>
      </c>
    </row>
    <row r="707" spans="2:20" ht="30" customHeight="1" x14ac:dyDescent="0.3">
      <c r="B707" s="113">
        <v>703</v>
      </c>
      <c r="C707" s="162"/>
      <c r="D707" s="167"/>
      <c r="E707" s="111"/>
      <c r="F707" s="111"/>
      <c r="G707" s="111"/>
      <c r="H707" s="111"/>
      <c r="I707" s="126"/>
      <c r="J707" s="111"/>
      <c r="K707" s="118"/>
      <c r="L707" s="169"/>
      <c r="T707" s="3">
        <f t="shared" ca="1" si="10"/>
        <v>0</v>
      </c>
    </row>
    <row r="708" spans="2:20" ht="30" customHeight="1" x14ac:dyDescent="0.3">
      <c r="B708" s="113">
        <v>704</v>
      </c>
      <c r="C708" s="162"/>
      <c r="D708" s="167"/>
      <c r="E708" s="111"/>
      <c r="F708" s="111"/>
      <c r="G708" s="111"/>
      <c r="H708" s="111"/>
      <c r="I708" s="126"/>
      <c r="J708" s="111"/>
      <c r="K708" s="118"/>
      <c r="L708" s="169"/>
      <c r="T708" s="3">
        <f t="shared" ca="1" si="10"/>
        <v>0</v>
      </c>
    </row>
    <row r="709" spans="2:20" ht="30" customHeight="1" x14ac:dyDescent="0.3">
      <c r="B709" s="113">
        <v>705</v>
      </c>
      <c r="C709" s="162"/>
      <c r="D709" s="167"/>
      <c r="E709" s="111"/>
      <c r="F709" s="111"/>
      <c r="G709" s="111"/>
      <c r="H709" s="111"/>
      <c r="I709" s="126"/>
      <c r="J709" s="111"/>
      <c r="K709" s="118"/>
      <c r="L709" s="169"/>
      <c r="T709" s="3">
        <f t="shared" ref="T709:T772" ca="1" si="11">IF(C709&lt;TODAY(),IF(J709="Não",1,0),0)</f>
        <v>0</v>
      </c>
    </row>
    <row r="710" spans="2:20" ht="30" customHeight="1" x14ac:dyDescent="0.3">
      <c r="B710" s="113">
        <v>706</v>
      </c>
      <c r="C710" s="162"/>
      <c r="D710" s="167"/>
      <c r="E710" s="111"/>
      <c r="F710" s="111"/>
      <c r="G710" s="111"/>
      <c r="H710" s="111"/>
      <c r="I710" s="126"/>
      <c r="J710" s="111"/>
      <c r="K710" s="118"/>
      <c r="L710" s="169"/>
      <c r="T710" s="3">
        <f t="shared" ca="1" si="11"/>
        <v>0</v>
      </c>
    </row>
    <row r="711" spans="2:20" ht="30" customHeight="1" x14ac:dyDescent="0.3">
      <c r="B711" s="113">
        <v>707</v>
      </c>
      <c r="C711" s="162"/>
      <c r="D711" s="167"/>
      <c r="E711" s="111"/>
      <c r="F711" s="111"/>
      <c r="G711" s="111"/>
      <c r="H711" s="111"/>
      <c r="I711" s="126"/>
      <c r="J711" s="111"/>
      <c r="K711" s="118"/>
      <c r="L711" s="169"/>
      <c r="T711" s="3">
        <f t="shared" ca="1" si="11"/>
        <v>0</v>
      </c>
    </row>
    <row r="712" spans="2:20" ht="30" customHeight="1" x14ac:dyDescent="0.3">
      <c r="B712" s="113">
        <v>708</v>
      </c>
      <c r="C712" s="162"/>
      <c r="D712" s="167"/>
      <c r="E712" s="111"/>
      <c r="F712" s="111"/>
      <c r="G712" s="111"/>
      <c r="H712" s="111"/>
      <c r="I712" s="126"/>
      <c r="J712" s="111"/>
      <c r="K712" s="118"/>
      <c r="L712" s="169"/>
      <c r="T712" s="3">
        <f t="shared" ca="1" si="11"/>
        <v>0</v>
      </c>
    </row>
    <row r="713" spans="2:20" ht="30" customHeight="1" x14ac:dyDescent="0.3">
      <c r="B713" s="113">
        <v>709</v>
      </c>
      <c r="C713" s="162"/>
      <c r="D713" s="167"/>
      <c r="E713" s="111"/>
      <c r="F713" s="111"/>
      <c r="G713" s="111"/>
      <c r="H713" s="111"/>
      <c r="I713" s="126"/>
      <c r="J713" s="111"/>
      <c r="K713" s="118"/>
      <c r="L713" s="169"/>
      <c r="T713" s="3">
        <f t="shared" ca="1" si="11"/>
        <v>0</v>
      </c>
    </row>
    <row r="714" spans="2:20" ht="30" customHeight="1" x14ac:dyDescent="0.3">
      <c r="B714" s="113">
        <v>710</v>
      </c>
      <c r="C714" s="162"/>
      <c r="D714" s="167"/>
      <c r="E714" s="111"/>
      <c r="F714" s="111"/>
      <c r="G714" s="111"/>
      <c r="H714" s="111"/>
      <c r="I714" s="126"/>
      <c r="J714" s="111"/>
      <c r="K714" s="118"/>
      <c r="L714" s="169"/>
      <c r="T714" s="3">
        <f t="shared" ca="1" si="11"/>
        <v>0</v>
      </c>
    </row>
    <row r="715" spans="2:20" ht="30" customHeight="1" x14ac:dyDescent="0.3">
      <c r="B715" s="113">
        <v>711</v>
      </c>
      <c r="C715" s="162"/>
      <c r="D715" s="167"/>
      <c r="E715" s="111"/>
      <c r="F715" s="111"/>
      <c r="G715" s="111"/>
      <c r="H715" s="111"/>
      <c r="I715" s="126"/>
      <c r="J715" s="111"/>
      <c r="K715" s="118"/>
      <c r="L715" s="169"/>
      <c r="T715" s="3">
        <f t="shared" ca="1" si="11"/>
        <v>0</v>
      </c>
    </row>
    <row r="716" spans="2:20" ht="30" customHeight="1" x14ac:dyDescent="0.3">
      <c r="B716" s="113">
        <v>712</v>
      </c>
      <c r="C716" s="162"/>
      <c r="D716" s="167"/>
      <c r="E716" s="111"/>
      <c r="F716" s="111"/>
      <c r="G716" s="111"/>
      <c r="H716" s="111"/>
      <c r="I716" s="126"/>
      <c r="J716" s="111"/>
      <c r="K716" s="118"/>
      <c r="L716" s="169"/>
      <c r="T716" s="3">
        <f t="shared" ca="1" si="11"/>
        <v>0</v>
      </c>
    </row>
    <row r="717" spans="2:20" ht="30" customHeight="1" x14ac:dyDescent="0.3">
      <c r="B717" s="113">
        <v>713</v>
      </c>
      <c r="C717" s="162"/>
      <c r="D717" s="167"/>
      <c r="E717" s="111"/>
      <c r="F717" s="111"/>
      <c r="G717" s="111"/>
      <c r="H717" s="111"/>
      <c r="I717" s="126"/>
      <c r="J717" s="111"/>
      <c r="K717" s="118"/>
      <c r="L717" s="169"/>
      <c r="T717" s="3">
        <f t="shared" ca="1" si="11"/>
        <v>0</v>
      </c>
    </row>
    <row r="718" spans="2:20" ht="30" customHeight="1" x14ac:dyDescent="0.3">
      <c r="B718" s="113">
        <v>714</v>
      </c>
      <c r="C718" s="162"/>
      <c r="D718" s="167"/>
      <c r="E718" s="111"/>
      <c r="F718" s="111"/>
      <c r="G718" s="111"/>
      <c r="H718" s="111"/>
      <c r="I718" s="126"/>
      <c r="J718" s="111"/>
      <c r="K718" s="118"/>
      <c r="L718" s="169"/>
      <c r="T718" s="3">
        <f t="shared" ca="1" si="11"/>
        <v>0</v>
      </c>
    </row>
    <row r="719" spans="2:20" ht="30" customHeight="1" x14ac:dyDescent="0.3">
      <c r="B719" s="113">
        <v>715</v>
      </c>
      <c r="C719" s="162"/>
      <c r="D719" s="167"/>
      <c r="E719" s="111"/>
      <c r="F719" s="111"/>
      <c r="G719" s="111"/>
      <c r="H719" s="111"/>
      <c r="I719" s="126"/>
      <c r="J719" s="111"/>
      <c r="K719" s="118"/>
      <c r="L719" s="169"/>
      <c r="T719" s="3">
        <f t="shared" ca="1" si="11"/>
        <v>0</v>
      </c>
    </row>
    <row r="720" spans="2:20" ht="30" customHeight="1" x14ac:dyDescent="0.3">
      <c r="B720" s="113">
        <v>716</v>
      </c>
      <c r="C720" s="162"/>
      <c r="D720" s="167"/>
      <c r="E720" s="111"/>
      <c r="F720" s="111"/>
      <c r="G720" s="111"/>
      <c r="H720" s="111"/>
      <c r="I720" s="126"/>
      <c r="J720" s="111"/>
      <c r="K720" s="118"/>
      <c r="L720" s="169"/>
      <c r="T720" s="3">
        <f t="shared" ca="1" si="11"/>
        <v>0</v>
      </c>
    </row>
    <row r="721" spans="2:20" ht="30" customHeight="1" x14ac:dyDescent="0.3">
      <c r="B721" s="113">
        <v>717</v>
      </c>
      <c r="C721" s="162"/>
      <c r="D721" s="167"/>
      <c r="E721" s="111"/>
      <c r="F721" s="111"/>
      <c r="G721" s="111"/>
      <c r="H721" s="111"/>
      <c r="I721" s="126"/>
      <c r="J721" s="111"/>
      <c r="K721" s="118"/>
      <c r="L721" s="169"/>
      <c r="T721" s="3">
        <f t="shared" ca="1" si="11"/>
        <v>0</v>
      </c>
    </row>
    <row r="722" spans="2:20" ht="30" customHeight="1" x14ac:dyDescent="0.3">
      <c r="B722" s="113">
        <v>718</v>
      </c>
      <c r="C722" s="162"/>
      <c r="D722" s="167"/>
      <c r="E722" s="111"/>
      <c r="F722" s="111"/>
      <c r="G722" s="111"/>
      <c r="H722" s="111"/>
      <c r="I722" s="126"/>
      <c r="J722" s="111"/>
      <c r="K722" s="118"/>
      <c r="L722" s="169"/>
      <c r="T722" s="3">
        <f t="shared" ca="1" si="11"/>
        <v>0</v>
      </c>
    </row>
    <row r="723" spans="2:20" ht="30" customHeight="1" x14ac:dyDescent="0.3">
      <c r="B723" s="113">
        <v>719</v>
      </c>
      <c r="C723" s="162"/>
      <c r="D723" s="167"/>
      <c r="E723" s="111"/>
      <c r="F723" s="111"/>
      <c r="G723" s="111"/>
      <c r="H723" s="111"/>
      <c r="I723" s="126"/>
      <c r="J723" s="111"/>
      <c r="K723" s="118"/>
      <c r="L723" s="169"/>
      <c r="T723" s="3">
        <f t="shared" ca="1" si="11"/>
        <v>0</v>
      </c>
    </row>
    <row r="724" spans="2:20" ht="30" customHeight="1" x14ac:dyDescent="0.3">
      <c r="B724" s="113">
        <v>720</v>
      </c>
      <c r="C724" s="162"/>
      <c r="D724" s="167"/>
      <c r="E724" s="111"/>
      <c r="F724" s="111"/>
      <c r="G724" s="111"/>
      <c r="H724" s="111"/>
      <c r="I724" s="126"/>
      <c r="J724" s="111"/>
      <c r="K724" s="118"/>
      <c r="L724" s="169"/>
      <c r="T724" s="3">
        <f t="shared" ca="1" si="11"/>
        <v>0</v>
      </c>
    </row>
    <row r="725" spans="2:20" ht="30" customHeight="1" x14ac:dyDescent="0.3">
      <c r="B725" s="113">
        <v>721</v>
      </c>
      <c r="C725" s="162"/>
      <c r="D725" s="167"/>
      <c r="E725" s="111"/>
      <c r="F725" s="111"/>
      <c r="G725" s="111"/>
      <c r="H725" s="111"/>
      <c r="I725" s="126"/>
      <c r="J725" s="111"/>
      <c r="K725" s="118"/>
      <c r="L725" s="169"/>
      <c r="T725" s="3">
        <f t="shared" ca="1" si="11"/>
        <v>0</v>
      </c>
    </row>
    <row r="726" spans="2:20" ht="30" customHeight="1" x14ac:dyDescent="0.3">
      <c r="B726" s="113">
        <v>722</v>
      </c>
      <c r="C726" s="162"/>
      <c r="D726" s="167"/>
      <c r="E726" s="111"/>
      <c r="F726" s="111"/>
      <c r="G726" s="111"/>
      <c r="H726" s="111"/>
      <c r="I726" s="126"/>
      <c r="J726" s="111"/>
      <c r="K726" s="118"/>
      <c r="L726" s="169"/>
      <c r="T726" s="3">
        <f t="shared" ca="1" si="11"/>
        <v>0</v>
      </c>
    </row>
    <row r="727" spans="2:20" ht="30" customHeight="1" x14ac:dyDescent="0.3">
      <c r="B727" s="113">
        <v>723</v>
      </c>
      <c r="C727" s="162"/>
      <c r="D727" s="167"/>
      <c r="E727" s="111"/>
      <c r="F727" s="111"/>
      <c r="G727" s="111"/>
      <c r="H727" s="111"/>
      <c r="I727" s="126"/>
      <c r="J727" s="111"/>
      <c r="K727" s="118"/>
      <c r="L727" s="169"/>
      <c r="T727" s="3">
        <f t="shared" ca="1" si="11"/>
        <v>0</v>
      </c>
    </row>
    <row r="728" spans="2:20" ht="30" customHeight="1" x14ac:dyDescent="0.3">
      <c r="B728" s="113">
        <v>724</v>
      </c>
      <c r="C728" s="162"/>
      <c r="D728" s="167"/>
      <c r="E728" s="111"/>
      <c r="F728" s="111"/>
      <c r="G728" s="111"/>
      <c r="H728" s="111"/>
      <c r="I728" s="126"/>
      <c r="J728" s="111"/>
      <c r="K728" s="118"/>
      <c r="L728" s="169"/>
      <c r="T728" s="3">
        <f t="shared" ca="1" si="11"/>
        <v>0</v>
      </c>
    </row>
    <row r="729" spans="2:20" ht="30" customHeight="1" x14ac:dyDescent="0.3">
      <c r="B729" s="113">
        <v>725</v>
      </c>
      <c r="C729" s="162"/>
      <c r="D729" s="167"/>
      <c r="E729" s="111"/>
      <c r="F729" s="111"/>
      <c r="G729" s="111"/>
      <c r="H729" s="111"/>
      <c r="I729" s="126"/>
      <c r="J729" s="111"/>
      <c r="K729" s="118"/>
      <c r="L729" s="169"/>
      <c r="T729" s="3">
        <f t="shared" ca="1" si="11"/>
        <v>0</v>
      </c>
    </row>
    <row r="730" spans="2:20" ht="30" customHeight="1" x14ac:dyDescent="0.3">
      <c r="B730" s="113">
        <v>726</v>
      </c>
      <c r="C730" s="162"/>
      <c r="D730" s="167"/>
      <c r="E730" s="111"/>
      <c r="F730" s="111"/>
      <c r="G730" s="111"/>
      <c r="H730" s="111"/>
      <c r="I730" s="126"/>
      <c r="J730" s="111"/>
      <c r="K730" s="118"/>
      <c r="L730" s="169"/>
      <c r="T730" s="3">
        <f t="shared" ca="1" si="11"/>
        <v>0</v>
      </c>
    </row>
    <row r="731" spans="2:20" ht="30" customHeight="1" x14ac:dyDescent="0.3">
      <c r="B731" s="113">
        <v>727</v>
      </c>
      <c r="C731" s="162"/>
      <c r="D731" s="167"/>
      <c r="E731" s="111"/>
      <c r="F731" s="111"/>
      <c r="G731" s="111"/>
      <c r="H731" s="111"/>
      <c r="I731" s="126"/>
      <c r="J731" s="111"/>
      <c r="K731" s="118"/>
      <c r="L731" s="169"/>
      <c r="T731" s="3">
        <f t="shared" ca="1" si="11"/>
        <v>0</v>
      </c>
    </row>
    <row r="732" spans="2:20" ht="30" customHeight="1" x14ac:dyDescent="0.3">
      <c r="B732" s="113">
        <v>728</v>
      </c>
      <c r="C732" s="162"/>
      <c r="D732" s="167"/>
      <c r="E732" s="111"/>
      <c r="F732" s="111"/>
      <c r="G732" s="111"/>
      <c r="H732" s="111"/>
      <c r="I732" s="126"/>
      <c r="J732" s="111"/>
      <c r="K732" s="118"/>
      <c r="L732" s="169"/>
      <c r="T732" s="3">
        <f t="shared" ca="1" si="11"/>
        <v>0</v>
      </c>
    </row>
    <row r="733" spans="2:20" ht="30" customHeight="1" x14ac:dyDescent="0.3">
      <c r="B733" s="113">
        <v>729</v>
      </c>
      <c r="C733" s="162"/>
      <c r="D733" s="167"/>
      <c r="E733" s="111"/>
      <c r="F733" s="111"/>
      <c r="G733" s="111"/>
      <c r="H733" s="111"/>
      <c r="I733" s="126"/>
      <c r="J733" s="111"/>
      <c r="K733" s="118"/>
      <c r="L733" s="169"/>
      <c r="T733" s="3">
        <f t="shared" ca="1" si="11"/>
        <v>0</v>
      </c>
    </row>
    <row r="734" spans="2:20" ht="30" customHeight="1" x14ac:dyDescent="0.3">
      <c r="B734" s="113">
        <v>730</v>
      </c>
      <c r="C734" s="162"/>
      <c r="D734" s="167"/>
      <c r="E734" s="111"/>
      <c r="F734" s="111"/>
      <c r="G734" s="111"/>
      <c r="H734" s="111"/>
      <c r="I734" s="126"/>
      <c r="J734" s="111"/>
      <c r="K734" s="118"/>
      <c r="L734" s="169"/>
      <c r="T734" s="3">
        <f t="shared" ca="1" si="11"/>
        <v>0</v>
      </c>
    </row>
    <row r="735" spans="2:20" ht="30" customHeight="1" x14ac:dyDescent="0.3">
      <c r="B735" s="113">
        <v>731</v>
      </c>
      <c r="C735" s="162"/>
      <c r="D735" s="167"/>
      <c r="E735" s="111"/>
      <c r="F735" s="111"/>
      <c r="G735" s="111"/>
      <c r="H735" s="111"/>
      <c r="I735" s="126"/>
      <c r="J735" s="111"/>
      <c r="K735" s="118"/>
      <c r="L735" s="169"/>
      <c r="T735" s="3">
        <f t="shared" ca="1" si="11"/>
        <v>0</v>
      </c>
    </row>
    <row r="736" spans="2:20" ht="30" customHeight="1" x14ac:dyDescent="0.3">
      <c r="B736" s="113">
        <v>732</v>
      </c>
      <c r="C736" s="162"/>
      <c r="D736" s="167"/>
      <c r="E736" s="111"/>
      <c r="F736" s="111"/>
      <c r="G736" s="111"/>
      <c r="H736" s="111"/>
      <c r="I736" s="126"/>
      <c r="J736" s="111"/>
      <c r="K736" s="118"/>
      <c r="L736" s="169"/>
      <c r="T736" s="3">
        <f t="shared" ca="1" si="11"/>
        <v>0</v>
      </c>
    </row>
    <row r="737" spans="2:20" ht="30" customHeight="1" x14ac:dyDescent="0.3">
      <c r="B737" s="113">
        <v>733</v>
      </c>
      <c r="C737" s="162"/>
      <c r="D737" s="167"/>
      <c r="E737" s="111"/>
      <c r="F737" s="111"/>
      <c r="G737" s="111"/>
      <c r="H737" s="111"/>
      <c r="I737" s="126"/>
      <c r="J737" s="111"/>
      <c r="K737" s="118"/>
      <c r="L737" s="169"/>
      <c r="T737" s="3">
        <f t="shared" ca="1" si="11"/>
        <v>0</v>
      </c>
    </row>
    <row r="738" spans="2:20" ht="30" customHeight="1" x14ac:dyDescent="0.3">
      <c r="B738" s="113">
        <v>734</v>
      </c>
      <c r="C738" s="162"/>
      <c r="D738" s="167"/>
      <c r="E738" s="111"/>
      <c r="F738" s="111"/>
      <c r="G738" s="111"/>
      <c r="H738" s="111"/>
      <c r="I738" s="126"/>
      <c r="J738" s="111"/>
      <c r="K738" s="118"/>
      <c r="L738" s="169"/>
      <c r="T738" s="3">
        <f t="shared" ca="1" si="11"/>
        <v>0</v>
      </c>
    </row>
    <row r="739" spans="2:20" ht="30" customHeight="1" x14ac:dyDescent="0.3">
      <c r="B739" s="113">
        <v>735</v>
      </c>
      <c r="C739" s="162"/>
      <c r="D739" s="167"/>
      <c r="E739" s="111"/>
      <c r="F739" s="111"/>
      <c r="G739" s="111"/>
      <c r="H739" s="111"/>
      <c r="I739" s="126"/>
      <c r="J739" s="111"/>
      <c r="K739" s="118"/>
      <c r="L739" s="169"/>
      <c r="T739" s="3">
        <f t="shared" ca="1" si="11"/>
        <v>0</v>
      </c>
    </row>
    <row r="740" spans="2:20" ht="30" customHeight="1" x14ac:dyDescent="0.3">
      <c r="B740" s="113">
        <v>736</v>
      </c>
      <c r="C740" s="162"/>
      <c r="D740" s="167"/>
      <c r="E740" s="111"/>
      <c r="F740" s="111"/>
      <c r="G740" s="111"/>
      <c r="H740" s="111"/>
      <c r="I740" s="126"/>
      <c r="J740" s="111"/>
      <c r="K740" s="118"/>
      <c r="L740" s="169"/>
      <c r="T740" s="3">
        <f t="shared" ca="1" si="11"/>
        <v>0</v>
      </c>
    </row>
    <row r="741" spans="2:20" ht="30" customHeight="1" x14ac:dyDescent="0.3">
      <c r="B741" s="113">
        <v>737</v>
      </c>
      <c r="C741" s="162"/>
      <c r="D741" s="167"/>
      <c r="E741" s="111"/>
      <c r="F741" s="111"/>
      <c r="G741" s="111"/>
      <c r="H741" s="111"/>
      <c r="I741" s="126"/>
      <c r="J741" s="111"/>
      <c r="K741" s="118"/>
      <c r="L741" s="169"/>
      <c r="T741" s="3">
        <f t="shared" ca="1" si="11"/>
        <v>0</v>
      </c>
    </row>
    <row r="742" spans="2:20" ht="30" customHeight="1" x14ac:dyDescent="0.3">
      <c r="B742" s="113">
        <v>738</v>
      </c>
      <c r="C742" s="162"/>
      <c r="D742" s="167"/>
      <c r="E742" s="111"/>
      <c r="F742" s="111"/>
      <c r="G742" s="111"/>
      <c r="H742" s="111"/>
      <c r="I742" s="126"/>
      <c r="J742" s="111"/>
      <c r="K742" s="118"/>
      <c r="L742" s="169"/>
      <c r="T742" s="3">
        <f t="shared" ca="1" si="11"/>
        <v>0</v>
      </c>
    </row>
    <row r="743" spans="2:20" ht="30" customHeight="1" x14ac:dyDescent="0.3">
      <c r="B743" s="113">
        <v>739</v>
      </c>
      <c r="C743" s="162"/>
      <c r="D743" s="167"/>
      <c r="E743" s="111"/>
      <c r="F743" s="111"/>
      <c r="G743" s="111"/>
      <c r="H743" s="111"/>
      <c r="I743" s="126"/>
      <c r="J743" s="111"/>
      <c r="K743" s="118"/>
      <c r="L743" s="169"/>
      <c r="T743" s="3">
        <f t="shared" ca="1" si="11"/>
        <v>0</v>
      </c>
    </row>
    <row r="744" spans="2:20" ht="30" customHeight="1" x14ac:dyDescent="0.3">
      <c r="B744" s="113">
        <v>740</v>
      </c>
      <c r="C744" s="162"/>
      <c r="D744" s="167"/>
      <c r="E744" s="111"/>
      <c r="F744" s="111"/>
      <c r="G744" s="111"/>
      <c r="H744" s="111"/>
      <c r="I744" s="126"/>
      <c r="J744" s="111"/>
      <c r="K744" s="118"/>
      <c r="L744" s="169"/>
      <c r="T744" s="3">
        <f t="shared" ca="1" si="11"/>
        <v>0</v>
      </c>
    </row>
    <row r="745" spans="2:20" ht="30" customHeight="1" x14ac:dyDescent="0.3">
      <c r="B745" s="113">
        <v>741</v>
      </c>
      <c r="C745" s="162"/>
      <c r="D745" s="167"/>
      <c r="E745" s="111"/>
      <c r="F745" s="111"/>
      <c r="G745" s="111"/>
      <c r="H745" s="111"/>
      <c r="I745" s="126"/>
      <c r="J745" s="111"/>
      <c r="K745" s="118"/>
      <c r="L745" s="169"/>
      <c r="T745" s="3">
        <f t="shared" ca="1" si="11"/>
        <v>0</v>
      </c>
    </row>
    <row r="746" spans="2:20" ht="30" customHeight="1" x14ac:dyDescent="0.3">
      <c r="B746" s="113">
        <v>742</v>
      </c>
      <c r="C746" s="162"/>
      <c r="D746" s="167"/>
      <c r="E746" s="111"/>
      <c r="F746" s="111"/>
      <c r="G746" s="111"/>
      <c r="H746" s="111"/>
      <c r="I746" s="126"/>
      <c r="J746" s="111"/>
      <c r="K746" s="118"/>
      <c r="L746" s="169"/>
      <c r="T746" s="3">
        <f t="shared" ca="1" si="11"/>
        <v>0</v>
      </c>
    </row>
    <row r="747" spans="2:20" ht="30" customHeight="1" x14ac:dyDescent="0.3">
      <c r="B747" s="113">
        <v>743</v>
      </c>
      <c r="C747" s="162"/>
      <c r="D747" s="167"/>
      <c r="E747" s="111"/>
      <c r="F747" s="111"/>
      <c r="G747" s="111"/>
      <c r="H747" s="111"/>
      <c r="I747" s="126"/>
      <c r="J747" s="111"/>
      <c r="K747" s="118"/>
      <c r="L747" s="169"/>
      <c r="T747" s="3">
        <f t="shared" ca="1" si="11"/>
        <v>0</v>
      </c>
    </row>
    <row r="748" spans="2:20" ht="30" customHeight="1" x14ac:dyDescent="0.3">
      <c r="B748" s="113">
        <v>744</v>
      </c>
      <c r="C748" s="162"/>
      <c r="D748" s="167"/>
      <c r="E748" s="111"/>
      <c r="F748" s="111"/>
      <c r="G748" s="111"/>
      <c r="H748" s="111"/>
      <c r="I748" s="126"/>
      <c r="J748" s="111"/>
      <c r="K748" s="118"/>
      <c r="L748" s="169"/>
      <c r="T748" s="3">
        <f t="shared" ca="1" si="11"/>
        <v>0</v>
      </c>
    </row>
    <row r="749" spans="2:20" ht="30" customHeight="1" x14ac:dyDescent="0.3">
      <c r="B749" s="113">
        <v>745</v>
      </c>
      <c r="C749" s="162"/>
      <c r="D749" s="167"/>
      <c r="E749" s="111"/>
      <c r="F749" s="111"/>
      <c r="G749" s="111"/>
      <c r="H749" s="111"/>
      <c r="I749" s="126"/>
      <c r="J749" s="111"/>
      <c r="K749" s="118"/>
      <c r="L749" s="169"/>
      <c r="T749" s="3">
        <f t="shared" ca="1" si="11"/>
        <v>0</v>
      </c>
    </row>
    <row r="750" spans="2:20" ht="30" customHeight="1" x14ac:dyDescent="0.3">
      <c r="B750" s="113">
        <v>746</v>
      </c>
      <c r="C750" s="162"/>
      <c r="D750" s="167"/>
      <c r="E750" s="111"/>
      <c r="F750" s="111"/>
      <c r="G750" s="111"/>
      <c r="H750" s="111"/>
      <c r="I750" s="126"/>
      <c r="J750" s="111"/>
      <c r="K750" s="118"/>
      <c r="L750" s="169"/>
      <c r="T750" s="3">
        <f t="shared" ca="1" si="11"/>
        <v>0</v>
      </c>
    </row>
    <row r="751" spans="2:20" ht="30" customHeight="1" x14ac:dyDescent="0.3">
      <c r="B751" s="113">
        <v>747</v>
      </c>
      <c r="C751" s="162"/>
      <c r="D751" s="167"/>
      <c r="E751" s="111"/>
      <c r="F751" s="111"/>
      <c r="G751" s="111"/>
      <c r="H751" s="111"/>
      <c r="I751" s="126"/>
      <c r="J751" s="111"/>
      <c r="K751" s="118"/>
      <c r="L751" s="169"/>
      <c r="T751" s="3">
        <f t="shared" ca="1" si="11"/>
        <v>0</v>
      </c>
    </row>
    <row r="752" spans="2:20" ht="30" customHeight="1" x14ac:dyDescent="0.3">
      <c r="B752" s="113">
        <v>748</v>
      </c>
      <c r="C752" s="162"/>
      <c r="D752" s="167"/>
      <c r="E752" s="111"/>
      <c r="F752" s="111"/>
      <c r="G752" s="111"/>
      <c r="H752" s="111"/>
      <c r="I752" s="126"/>
      <c r="J752" s="111"/>
      <c r="K752" s="118"/>
      <c r="L752" s="169"/>
      <c r="T752" s="3">
        <f t="shared" ca="1" si="11"/>
        <v>0</v>
      </c>
    </row>
    <row r="753" spans="2:20" ht="30" customHeight="1" x14ac:dyDescent="0.3">
      <c r="B753" s="113">
        <v>749</v>
      </c>
      <c r="C753" s="162"/>
      <c r="D753" s="167"/>
      <c r="E753" s="111"/>
      <c r="F753" s="111"/>
      <c r="G753" s="111"/>
      <c r="H753" s="111"/>
      <c r="I753" s="126"/>
      <c r="J753" s="111"/>
      <c r="K753" s="118"/>
      <c r="L753" s="169"/>
      <c r="T753" s="3">
        <f t="shared" ca="1" si="11"/>
        <v>0</v>
      </c>
    </row>
    <row r="754" spans="2:20" ht="30" customHeight="1" x14ac:dyDescent="0.3">
      <c r="B754" s="113">
        <v>750</v>
      </c>
      <c r="C754" s="162"/>
      <c r="D754" s="167"/>
      <c r="E754" s="111"/>
      <c r="F754" s="111"/>
      <c r="G754" s="111"/>
      <c r="H754" s="111"/>
      <c r="I754" s="126"/>
      <c r="J754" s="111"/>
      <c r="K754" s="118"/>
      <c r="L754" s="169"/>
      <c r="T754" s="3">
        <f t="shared" ca="1" si="11"/>
        <v>0</v>
      </c>
    </row>
    <row r="755" spans="2:20" ht="30" customHeight="1" x14ac:dyDescent="0.3">
      <c r="B755" s="113">
        <v>751</v>
      </c>
      <c r="C755" s="162"/>
      <c r="D755" s="167"/>
      <c r="E755" s="111"/>
      <c r="F755" s="111"/>
      <c r="G755" s="111"/>
      <c r="H755" s="111"/>
      <c r="I755" s="126"/>
      <c r="J755" s="111"/>
      <c r="K755" s="118"/>
      <c r="L755" s="169"/>
      <c r="T755" s="3">
        <f t="shared" ca="1" si="11"/>
        <v>0</v>
      </c>
    </row>
    <row r="756" spans="2:20" ht="30" customHeight="1" x14ac:dyDescent="0.3">
      <c r="B756" s="113">
        <v>752</v>
      </c>
      <c r="C756" s="162"/>
      <c r="D756" s="167"/>
      <c r="E756" s="111"/>
      <c r="F756" s="111"/>
      <c r="G756" s="111"/>
      <c r="H756" s="111"/>
      <c r="I756" s="126"/>
      <c r="J756" s="111"/>
      <c r="K756" s="118"/>
      <c r="L756" s="169"/>
      <c r="T756" s="3">
        <f t="shared" ca="1" si="11"/>
        <v>0</v>
      </c>
    </row>
    <row r="757" spans="2:20" ht="30" customHeight="1" x14ac:dyDescent="0.3">
      <c r="B757" s="113">
        <v>753</v>
      </c>
      <c r="C757" s="162"/>
      <c r="D757" s="167"/>
      <c r="E757" s="111"/>
      <c r="F757" s="111"/>
      <c r="G757" s="111"/>
      <c r="H757" s="111"/>
      <c r="I757" s="126"/>
      <c r="J757" s="111"/>
      <c r="K757" s="118"/>
      <c r="L757" s="169"/>
      <c r="T757" s="3">
        <f t="shared" ca="1" si="11"/>
        <v>0</v>
      </c>
    </row>
    <row r="758" spans="2:20" ht="30" customHeight="1" x14ac:dyDescent="0.3">
      <c r="B758" s="113">
        <v>754</v>
      </c>
      <c r="C758" s="162"/>
      <c r="D758" s="167"/>
      <c r="E758" s="111"/>
      <c r="F758" s="111"/>
      <c r="G758" s="111"/>
      <c r="H758" s="111"/>
      <c r="I758" s="126"/>
      <c r="J758" s="111"/>
      <c r="K758" s="118"/>
      <c r="L758" s="169"/>
      <c r="T758" s="3">
        <f t="shared" ca="1" si="11"/>
        <v>0</v>
      </c>
    </row>
    <row r="759" spans="2:20" ht="30" customHeight="1" x14ac:dyDescent="0.3">
      <c r="B759" s="113">
        <v>755</v>
      </c>
      <c r="C759" s="162"/>
      <c r="D759" s="167"/>
      <c r="E759" s="111"/>
      <c r="F759" s="111"/>
      <c r="G759" s="111"/>
      <c r="H759" s="111"/>
      <c r="I759" s="126"/>
      <c r="J759" s="111"/>
      <c r="K759" s="118"/>
      <c r="L759" s="169"/>
      <c r="T759" s="3">
        <f t="shared" ca="1" si="11"/>
        <v>0</v>
      </c>
    </row>
    <row r="760" spans="2:20" ht="30" customHeight="1" x14ac:dyDescent="0.3">
      <c r="B760" s="113">
        <v>756</v>
      </c>
      <c r="C760" s="162"/>
      <c r="D760" s="167"/>
      <c r="E760" s="111"/>
      <c r="F760" s="111"/>
      <c r="G760" s="111"/>
      <c r="H760" s="111"/>
      <c r="I760" s="126"/>
      <c r="J760" s="111"/>
      <c r="K760" s="118"/>
      <c r="L760" s="169"/>
      <c r="T760" s="3">
        <f t="shared" ca="1" si="11"/>
        <v>0</v>
      </c>
    </row>
    <row r="761" spans="2:20" ht="30" customHeight="1" x14ac:dyDescent="0.3">
      <c r="B761" s="113">
        <v>757</v>
      </c>
      <c r="C761" s="162"/>
      <c r="D761" s="167"/>
      <c r="E761" s="111"/>
      <c r="F761" s="111"/>
      <c r="G761" s="111"/>
      <c r="H761" s="111"/>
      <c r="I761" s="126"/>
      <c r="J761" s="111"/>
      <c r="K761" s="118"/>
      <c r="L761" s="169"/>
      <c r="T761" s="3">
        <f t="shared" ca="1" si="11"/>
        <v>0</v>
      </c>
    </row>
    <row r="762" spans="2:20" ht="30" customHeight="1" x14ac:dyDescent="0.3">
      <c r="B762" s="113">
        <v>758</v>
      </c>
      <c r="C762" s="162"/>
      <c r="D762" s="167"/>
      <c r="E762" s="111"/>
      <c r="F762" s="111"/>
      <c r="G762" s="111"/>
      <c r="H762" s="111"/>
      <c r="I762" s="126"/>
      <c r="J762" s="111"/>
      <c r="K762" s="118"/>
      <c r="L762" s="169"/>
      <c r="T762" s="3">
        <f t="shared" ca="1" si="11"/>
        <v>0</v>
      </c>
    </row>
    <row r="763" spans="2:20" ht="30" customHeight="1" x14ac:dyDescent="0.3">
      <c r="B763" s="113">
        <v>759</v>
      </c>
      <c r="C763" s="162"/>
      <c r="D763" s="167"/>
      <c r="E763" s="111"/>
      <c r="F763" s="111"/>
      <c r="G763" s="111"/>
      <c r="H763" s="111"/>
      <c r="I763" s="126"/>
      <c r="J763" s="111"/>
      <c r="K763" s="118"/>
      <c r="L763" s="169"/>
      <c r="T763" s="3">
        <f t="shared" ca="1" si="11"/>
        <v>0</v>
      </c>
    </row>
    <row r="764" spans="2:20" ht="30" customHeight="1" x14ac:dyDescent="0.3">
      <c r="B764" s="113">
        <v>760</v>
      </c>
      <c r="C764" s="162"/>
      <c r="D764" s="167"/>
      <c r="E764" s="111"/>
      <c r="F764" s="111"/>
      <c r="G764" s="111"/>
      <c r="H764" s="111"/>
      <c r="I764" s="126"/>
      <c r="J764" s="111"/>
      <c r="K764" s="118"/>
      <c r="L764" s="169"/>
      <c r="T764" s="3">
        <f t="shared" ca="1" si="11"/>
        <v>0</v>
      </c>
    </row>
    <row r="765" spans="2:20" ht="30" customHeight="1" x14ac:dyDescent="0.3">
      <c r="B765" s="113">
        <v>761</v>
      </c>
      <c r="C765" s="162"/>
      <c r="D765" s="167"/>
      <c r="E765" s="111"/>
      <c r="F765" s="111"/>
      <c r="G765" s="111"/>
      <c r="H765" s="111"/>
      <c r="I765" s="126"/>
      <c r="J765" s="111"/>
      <c r="K765" s="118"/>
      <c r="L765" s="169"/>
      <c r="T765" s="3">
        <f t="shared" ca="1" si="11"/>
        <v>0</v>
      </c>
    </row>
    <row r="766" spans="2:20" ht="30" customHeight="1" x14ac:dyDescent="0.3">
      <c r="B766" s="113">
        <v>762</v>
      </c>
      <c r="C766" s="162"/>
      <c r="D766" s="167"/>
      <c r="E766" s="111"/>
      <c r="F766" s="111"/>
      <c r="G766" s="111"/>
      <c r="H766" s="111"/>
      <c r="I766" s="126"/>
      <c r="J766" s="111"/>
      <c r="K766" s="118"/>
      <c r="L766" s="169"/>
      <c r="T766" s="3">
        <f t="shared" ca="1" si="11"/>
        <v>0</v>
      </c>
    </row>
    <row r="767" spans="2:20" ht="30" customHeight="1" x14ac:dyDescent="0.3">
      <c r="B767" s="113">
        <v>763</v>
      </c>
      <c r="C767" s="162"/>
      <c r="D767" s="167"/>
      <c r="E767" s="111"/>
      <c r="F767" s="111"/>
      <c r="G767" s="111"/>
      <c r="H767" s="111"/>
      <c r="I767" s="126"/>
      <c r="J767" s="111"/>
      <c r="K767" s="118"/>
      <c r="L767" s="169"/>
      <c r="T767" s="3">
        <f t="shared" ca="1" si="11"/>
        <v>0</v>
      </c>
    </row>
    <row r="768" spans="2:20" ht="30" customHeight="1" x14ac:dyDescent="0.3">
      <c r="B768" s="113">
        <v>764</v>
      </c>
      <c r="C768" s="162"/>
      <c r="D768" s="167"/>
      <c r="E768" s="111"/>
      <c r="F768" s="111"/>
      <c r="G768" s="111"/>
      <c r="H768" s="111"/>
      <c r="I768" s="126"/>
      <c r="J768" s="111"/>
      <c r="K768" s="118"/>
      <c r="L768" s="169"/>
      <c r="T768" s="3">
        <f t="shared" ca="1" si="11"/>
        <v>0</v>
      </c>
    </row>
    <row r="769" spans="2:20" ht="30" customHeight="1" x14ac:dyDescent="0.3">
      <c r="B769" s="113">
        <v>765</v>
      </c>
      <c r="C769" s="162"/>
      <c r="D769" s="167"/>
      <c r="E769" s="111"/>
      <c r="F769" s="111"/>
      <c r="G769" s="111"/>
      <c r="H769" s="111"/>
      <c r="I769" s="126"/>
      <c r="J769" s="111"/>
      <c r="K769" s="118"/>
      <c r="L769" s="169"/>
      <c r="T769" s="3">
        <f t="shared" ca="1" si="11"/>
        <v>0</v>
      </c>
    </row>
    <row r="770" spans="2:20" ht="30" customHeight="1" x14ac:dyDescent="0.3">
      <c r="B770" s="113">
        <v>766</v>
      </c>
      <c r="C770" s="162"/>
      <c r="D770" s="167"/>
      <c r="E770" s="111"/>
      <c r="F770" s="111"/>
      <c r="G770" s="111"/>
      <c r="H770" s="111"/>
      <c r="I770" s="126"/>
      <c r="J770" s="111"/>
      <c r="K770" s="118"/>
      <c r="L770" s="169"/>
      <c r="T770" s="3">
        <f t="shared" ca="1" si="11"/>
        <v>0</v>
      </c>
    </row>
    <row r="771" spans="2:20" ht="30" customHeight="1" x14ac:dyDescent="0.3">
      <c r="B771" s="113">
        <v>767</v>
      </c>
      <c r="C771" s="162"/>
      <c r="D771" s="167"/>
      <c r="E771" s="111"/>
      <c r="F771" s="111"/>
      <c r="G771" s="111"/>
      <c r="H771" s="111"/>
      <c r="I771" s="126"/>
      <c r="J771" s="111"/>
      <c r="K771" s="118"/>
      <c r="L771" s="169"/>
      <c r="T771" s="3">
        <f t="shared" ca="1" si="11"/>
        <v>0</v>
      </c>
    </row>
    <row r="772" spans="2:20" ht="30" customHeight="1" x14ac:dyDescent="0.3">
      <c r="B772" s="113">
        <v>768</v>
      </c>
      <c r="C772" s="162"/>
      <c r="D772" s="167"/>
      <c r="E772" s="111"/>
      <c r="F772" s="111"/>
      <c r="G772" s="111"/>
      <c r="H772" s="111"/>
      <c r="I772" s="126"/>
      <c r="J772" s="111"/>
      <c r="K772" s="118"/>
      <c r="L772" s="169"/>
      <c r="T772" s="3">
        <f t="shared" ca="1" si="11"/>
        <v>0</v>
      </c>
    </row>
    <row r="773" spans="2:20" ht="30" customHeight="1" x14ac:dyDescent="0.3">
      <c r="B773" s="113">
        <v>769</v>
      </c>
      <c r="C773" s="162"/>
      <c r="D773" s="167"/>
      <c r="E773" s="111"/>
      <c r="F773" s="111"/>
      <c r="G773" s="111"/>
      <c r="H773" s="111"/>
      <c r="I773" s="126"/>
      <c r="J773" s="111"/>
      <c r="K773" s="118"/>
      <c r="L773" s="169"/>
      <c r="T773" s="3">
        <f t="shared" ref="T773:T836" ca="1" si="12">IF(C773&lt;TODAY(),IF(J773="Não",1,0),0)</f>
        <v>0</v>
      </c>
    </row>
    <row r="774" spans="2:20" ht="30" customHeight="1" x14ac:dyDescent="0.3">
      <c r="B774" s="113">
        <v>770</v>
      </c>
      <c r="C774" s="162"/>
      <c r="D774" s="167"/>
      <c r="E774" s="111"/>
      <c r="F774" s="111"/>
      <c r="G774" s="111"/>
      <c r="H774" s="111"/>
      <c r="I774" s="126"/>
      <c r="J774" s="111"/>
      <c r="K774" s="118"/>
      <c r="L774" s="169"/>
      <c r="T774" s="3">
        <f t="shared" ca="1" si="12"/>
        <v>0</v>
      </c>
    </row>
    <row r="775" spans="2:20" ht="30" customHeight="1" x14ac:dyDescent="0.3">
      <c r="B775" s="113">
        <v>771</v>
      </c>
      <c r="C775" s="162"/>
      <c r="D775" s="167"/>
      <c r="E775" s="111"/>
      <c r="F775" s="111"/>
      <c r="G775" s="111"/>
      <c r="H775" s="111"/>
      <c r="I775" s="126"/>
      <c r="J775" s="111"/>
      <c r="K775" s="118"/>
      <c r="L775" s="169"/>
      <c r="T775" s="3">
        <f t="shared" ca="1" si="12"/>
        <v>0</v>
      </c>
    </row>
    <row r="776" spans="2:20" ht="30" customHeight="1" x14ac:dyDescent="0.3">
      <c r="B776" s="113">
        <v>772</v>
      </c>
      <c r="C776" s="162"/>
      <c r="D776" s="167"/>
      <c r="E776" s="111"/>
      <c r="F776" s="111"/>
      <c r="G776" s="111"/>
      <c r="H776" s="111"/>
      <c r="I776" s="126"/>
      <c r="J776" s="111"/>
      <c r="K776" s="118"/>
      <c r="L776" s="169"/>
      <c r="T776" s="3">
        <f t="shared" ca="1" si="12"/>
        <v>0</v>
      </c>
    </row>
    <row r="777" spans="2:20" ht="30" customHeight="1" x14ac:dyDescent="0.3">
      <c r="B777" s="113">
        <v>773</v>
      </c>
      <c r="C777" s="162"/>
      <c r="D777" s="167"/>
      <c r="E777" s="111"/>
      <c r="F777" s="111"/>
      <c r="G777" s="111"/>
      <c r="H777" s="111"/>
      <c r="I777" s="126"/>
      <c r="J777" s="111"/>
      <c r="K777" s="118"/>
      <c r="L777" s="169"/>
      <c r="T777" s="3">
        <f t="shared" ca="1" si="12"/>
        <v>0</v>
      </c>
    </row>
    <row r="778" spans="2:20" ht="30" customHeight="1" x14ac:dyDescent="0.3">
      <c r="B778" s="113">
        <v>774</v>
      </c>
      <c r="C778" s="162"/>
      <c r="D778" s="167"/>
      <c r="E778" s="111"/>
      <c r="F778" s="111"/>
      <c r="G778" s="111"/>
      <c r="H778" s="111"/>
      <c r="I778" s="126"/>
      <c r="J778" s="111"/>
      <c r="K778" s="118"/>
      <c r="L778" s="169"/>
      <c r="T778" s="3">
        <f t="shared" ca="1" si="12"/>
        <v>0</v>
      </c>
    </row>
    <row r="779" spans="2:20" ht="30" customHeight="1" x14ac:dyDescent="0.3">
      <c r="B779" s="113">
        <v>775</v>
      </c>
      <c r="C779" s="162"/>
      <c r="D779" s="167"/>
      <c r="E779" s="111"/>
      <c r="F779" s="111"/>
      <c r="G779" s="111"/>
      <c r="H779" s="111"/>
      <c r="I779" s="126"/>
      <c r="J779" s="111"/>
      <c r="K779" s="118"/>
      <c r="L779" s="169"/>
      <c r="T779" s="3">
        <f t="shared" ca="1" si="12"/>
        <v>0</v>
      </c>
    </row>
    <row r="780" spans="2:20" ht="30" customHeight="1" x14ac:dyDescent="0.3">
      <c r="B780" s="113">
        <v>776</v>
      </c>
      <c r="C780" s="162"/>
      <c r="D780" s="167"/>
      <c r="E780" s="111"/>
      <c r="F780" s="111"/>
      <c r="G780" s="111"/>
      <c r="H780" s="111"/>
      <c r="I780" s="126"/>
      <c r="J780" s="111"/>
      <c r="K780" s="118"/>
      <c r="L780" s="169"/>
      <c r="T780" s="3">
        <f t="shared" ca="1" si="12"/>
        <v>0</v>
      </c>
    </row>
    <row r="781" spans="2:20" ht="30" customHeight="1" x14ac:dyDescent="0.3">
      <c r="B781" s="113">
        <v>777</v>
      </c>
      <c r="C781" s="162"/>
      <c r="D781" s="167"/>
      <c r="E781" s="111"/>
      <c r="F781" s="111"/>
      <c r="G781" s="111"/>
      <c r="H781" s="111"/>
      <c r="I781" s="126"/>
      <c r="J781" s="111"/>
      <c r="K781" s="118"/>
      <c r="L781" s="169"/>
      <c r="T781" s="3">
        <f t="shared" ca="1" si="12"/>
        <v>0</v>
      </c>
    </row>
    <row r="782" spans="2:20" ht="30" customHeight="1" x14ac:dyDescent="0.3">
      <c r="B782" s="113">
        <v>778</v>
      </c>
      <c r="C782" s="162"/>
      <c r="D782" s="167"/>
      <c r="E782" s="111"/>
      <c r="F782" s="111"/>
      <c r="G782" s="111"/>
      <c r="H782" s="111"/>
      <c r="I782" s="126"/>
      <c r="J782" s="111"/>
      <c r="K782" s="118"/>
      <c r="L782" s="169"/>
      <c r="T782" s="3">
        <f t="shared" ca="1" si="12"/>
        <v>0</v>
      </c>
    </row>
    <row r="783" spans="2:20" ht="30" customHeight="1" x14ac:dyDescent="0.3">
      <c r="B783" s="113">
        <v>779</v>
      </c>
      <c r="C783" s="162"/>
      <c r="D783" s="167"/>
      <c r="E783" s="111"/>
      <c r="F783" s="111"/>
      <c r="G783" s="111"/>
      <c r="H783" s="111"/>
      <c r="I783" s="126"/>
      <c r="J783" s="111"/>
      <c r="K783" s="118"/>
      <c r="L783" s="169"/>
      <c r="T783" s="3">
        <f t="shared" ca="1" si="12"/>
        <v>0</v>
      </c>
    </row>
    <row r="784" spans="2:20" ht="30" customHeight="1" x14ac:dyDescent="0.3">
      <c r="B784" s="113">
        <v>780</v>
      </c>
      <c r="C784" s="162"/>
      <c r="D784" s="167"/>
      <c r="E784" s="111"/>
      <c r="F784" s="111"/>
      <c r="G784" s="111"/>
      <c r="H784" s="111"/>
      <c r="I784" s="126"/>
      <c r="J784" s="111"/>
      <c r="K784" s="118"/>
      <c r="L784" s="169"/>
      <c r="T784" s="3">
        <f t="shared" ca="1" si="12"/>
        <v>0</v>
      </c>
    </row>
    <row r="785" spans="2:20" ht="30" customHeight="1" x14ac:dyDescent="0.3">
      <c r="B785" s="113">
        <v>781</v>
      </c>
      <c r="C785" s="162"/>
      <c r="D785" s="167"/>
      <c r="E785" s="111"/>
      <c r="F785" s="111"/>
      <c r="G785" s="111"/>
      <c r="H785" s="111"/>
      <c r="I785" s="126"/>
      <c r="J785" s="111"/>
      <c r="K785" s="118"/>
      <c r="L785" s="169"/>
      <c r="T785" s="3">
        <f t="shared" ca="1" si="12"/>
        <v>0</v>
      </c>
    </row>
    <row r="786" spans="2:20" ht="30" customHeight="1" x14ac:dyDescent="0.3">
      <c r="B786" s="113">
        <v>782</v>
      </c>
      <c r="C786" s="162"/>
      <c r="D786" s="167"/>
      <c r="E786" s="111"/>
      <c r="F786" s="111"/>
      <c r="G786" s="111"/>
      <c r="H786" s="111"/>
      <c r="I786" s="126"/>
      <c r="J786" s="111"/>
      <c r="K786" s="118"/>
      <c r="L786" s="169"/>
      <c r="T786" s="3">
        <f t="shared" ca="1" si="12"/>
        <v>0</v>
      </c>
    </row>
    <row r="787" spans="2:20" ht="30" customHeight="1" x14ac:dyDescent="0.3">
      <c r="B787" s="113">
        <v>783</v>
      </c>
      <c r="C787" s="162"/>
      <c r="D787" s="167"/>
      <c r="E787" s="111"/>
      <c r="F787" s="111"/>
      <c r="G787" s="111"/>
      <c r="H787" s="111"/>
      <c r="I787" s="126"/>
      <c r="J787" s="111"/>
      <c r="K787" s="118"/>
      <c r="L787" s="169"/>
      <c r="T787" s="3">
        <f t="shared" ca="1" si="12"/>
        <v>0</v>
      </c>
    </row>
    <row r="788" spans="2:20" ht="30" customHeight="1" x14ac:dyDescent="0.3">
      <c r="B788" s="113">
        <v>784</v>
      </c>
      <c r="C788" s="162"/>
      <c r="D788" s="167"/>
      <c r="E788" s="111"/>
      <c r="F788" s="111"/>
      <c r="G788" s="111"/>
      <c r="H788" s="111"/>
      <c r="I788" s="126"/>
      <c r="J788" s="111"/>
      <c r="K788" s="118"/>
      <c r="L788" s="169"/>
      <c r="T788" s="3">
        <f t="shared" ca="1" si="12"/>
        <v>0</v>
      </c>
    </row>
    <row r="789" spans="2:20" ht="30" customHeight="1" x14ac:dyDescent="0.3">
      <c r="B789" s="113">
        <v>785</v>
      </c>
      <c r="C789" s="162"/>
      <c r="D789" s="167"/>
      <c r="E789" s="111"/>
      <c r="F789" s="111"/>
      <c r="G789" s="111"/>
      <c r="H789" s="111"/>
      <c r="I789" s="126"/>
      <c r="J789" s="111"/>
      <c r="K789" s="118"/>
      <c r="L789" s="169"/>
      <c r="T789" s="3">
        <f t="shared" ca="1" si="12"/>
        <v>0</v>
      </c>
    </row>
    <row r="790" spans="2:20" ht="30" customHeight="1" x14ac:dyDescent="0.3">
      <c r="B790" s="113">
        <v>786</v>
      </c>
      <c r="C790" s="162"/>
      <c r="D790" s="167"/>
      <c r="E790" s="111"/>
      <c r="F790" s="111"/>
      <c r="G790" s="111"/>
      <c r="H790" s="111"/>
      <c r="I790" s="126"/>
      <c r="J790" s="111"/>
      <c r="K790" s="118"/>
      <c r="L790" s="169"/>
      <c r="T790" s="3">
        <f t="shared" ca="1" si="12"/>
        <v>0</v>
      </c>
    </row>
    <row r="791" spans="2:20" ht="30" customHeight="1" x14ac:dyDescent="0.3">
      <c r="B791" s="113">
        <v>787</v>
      </c>
      <c r="C791" s="162"/>
      <c r="D791" s="167"/>
      <c r="E791" s="111"/>
      <c r="F791" s="111"/>
      <c r="G791" s="111"/>
      <c r="H791" s="111"/>
      <c r="I791" s="126"/>
      <c r="J791" s="111"/>
      <c r="K791" s="118"/>
      <c r="L791" s="169"/>
      <c r="T791" s="3">
        <f t="shared" ca="1" si="12"/>
        <v>0</v>
      </c>
    </row>
    <row r="792" spans="2:20" ht="30" customHeight="1" x14ac:dyDescent="0.3">
      <c r="B792" s="113">
        <v>788</v>
      </c>
      <c r="C792" s="162"/>
      <c r="D792" s="167"/>
      <c r="E792" s="111"/>
      <c r="F792" s="111"/>
      <c r="G792" s="111"/>
      <c r="H792" s="111"/>
      <c r="I792" s="126"/>
      <c r="J792" s="111"/>
      <c r="K792" s="118"/>
      <c r="L792" s="169"/>
      <c r="T792" s="3">
        <f t="shared" ca="1" si="12"/>
        <v>0</v>
      </c>
    </row>
    <row r="793" spans="2:20" ht="30" customHeight="1" x14ac:dyDescent="0.3">
      <c r="B793" s="113">
        <v>789</v>
      </c>
      <c r="C793" s="162"/>
      <c r="D793" s="167"/>
      <c r="E793" s="111"/>
      <c r="F793" s="111"/>
      <c r="G793" s="111"/>
      <c r="H793" s="111"/>
      <c r="I793" s="126"/>
      <c r="J793" s="111"/>
      <c r="K793" s="118"/>
      <c r="L793" s="169"/>
      <c r="T793" s="3">
        <f t="shared" ca="1" si="12"/>
        <v>0</v>
      </c>
    </row>
    <row r="794" spans="2:20" ht="30" customHeight="1" x14ac:dyDescent="0.3">
      <c r="B794" s="113">
        <v>790</v>
      </c>
      <c r="C794" s="162"/>
      <c r="D794" s="167"/>
      <c r="E794" s="111"/>
      <c r="F794" s="111"/>
      <c r="G794" s="111"/>
      <c r="H794" s="111"/>
      <c r="I794" s="126"/>
      <c r="J794" s="111"/>
      <c r="K794" s="118"/>
      <c r="L794" s="169"/>
      <c r="T794" s="3">
        <f t="shared" ca="1" si="12"/>
        <v>0</v>
      </c>
    </row>
    <row r="795" spans="2:20" ht="30" customHeight="1" x14ac:dyDescent="0.3">
      <c r="B795" s="113">
        <v>791</v>
      </c>
      <c r="C795" s="162"/>
      <c r="D795" s="167"/>
      <c r="E795" s="111"/>
      <c r="F795" s="111"/>
      <c r="G795" s="111"/>
      <c r="H795" s="111"/>
      <c r="I795" s="126"/>
      <c r="J795" s="111"/>
      <c r="K795" s="118"/>
      <c r="L795" s="169"/>
      <c r="T795" s="3">
        <f t="shared" ca="1" si="12"/>
        <v>0</v>
      </c>
    </row>
    <row r="796" spans="2:20" ht="30" customHeight="1" x14ac:dyDescent="0.3">
      <c r="B796" s="113">
        <v>792</v>
      </c>
      <c r="C796" s="162"/>
      <c r="D796" s="167"/>
      <c r="E796" s="111"/>
      <c r="F796" s="111"/>
      <c r="G796" s="111"/>
      <c r="H796" s="111"/>
      <c r="I796" s="126"/>
      <c r="J796" s="111"/>
      <c r="K796" s="118"/>
      <c r="L796" s="169"/>
      <c r="T796" s="3">
        <f t="shared" ca="1" si="12"/>
        <v>0</v>
      </c>
    </row>
    <row r="797" spans="2:20" ht="30" customHeight="1" x14ac:dyDescent="0.3">
      <c r="B797" s="113">
        <v>793</v>
      </c>
      <c r="C797" s="162"/>
      <c r="D797" s="167"/>
      <c r="E797" s="111"/>
      <c r="F797" s="111"/>
      <c r="G797" s="111"/>
      <c r="H797" s="111"/>
      <c r="I797" s="126"/>
      <c r="J797" s="111"/>
      <c r="K797" s="118"/>
      <c r="L797" s="169"/>
      <c r="T797" s="3">
        <f t="shared" ca="1" si="12"/>
        <v>0</v>
      </c>
    </row>
    <row r="798" spans="2:20" ht="30" customHeight="1" x14ac:dyDescent="0.3">
      <c r="B798" s="113">
        <v>794</v>
      </c>
      <c r="C798" s="162"/>
      <c r="D798" s="167"/>
      <c r="E798" s="111"/>
      <c r="F798" s="111"/>
      <c r="G798" s="111"/>
      <c r="H798" s="111"/>
      <c r="I798" s="126"/>
      <c r="J798" s="111"/>
      <c r="K798" s="118"/>
      <c r="L798" s="169"/>
      <c r="T798" s="3">
        <f t="shared" ca="1" si="12"/>
        <v>0</v>
      </c>
    </row>
    <row r="799" spans="2:20" ht="30" customHeight="1" x14ac:dyDescent="0.3">
      <c r="B799" s="113">
        <v>795</v>
      </c>
      <c r="C799" s="162"/>
      <c r="D799" s="167"/>
      <c r="E799" s="111"/>
      <c r="F799" s="111"/>
      <c r="G799" s="111"/>
      <c r="H799" s="111"/>
      <c r="I799" s="126"/>
      <c r="J799" s="111"/>
      <c r="K799" s="118"/>
      <c r="L799" s="169"/>
      <c r="T799" s="3">
        <f t="shared" ca="1" si="12"/>
        <v>0</v>
      </c>
    </row>
    <row r="800" spans="2:20" ht="30" customHeight="1" x14ac:dyDescent="0.3">
      <c r="B800" s="113">
        <v>796</v>
      </c>
      <c r="C800" s="162"/>
      <c r="D800" s="167"/>
      <c r="E800" s="111"/>
      <c r="F800" s="111"/>
      <c r="G800" s="111"/>
      <c r="H800" s="111"/>
      <c r="I800" s="126"/>
      <c r="J800" s="111"/>
      <c r="K800" s="118"/>
      <c r="L800" s="169"/>
      <c r="T800" s="3">
        <f t="shared" ca="1" si="12"/>
        <v>0</v>
      </c>
    </row>
    <row r="801" spans="2:20" ht="30" customHeight="1" x14ac:dyDescent="0.3">
      <c r="B801" s="113">
        <v>797</v>
      </c>
      <c r="C801" s="162"/>
      <c r="D801" s="167"/>
      <c r="E801" s="111"/>
      <c r="F801" s="111"/>
      <c r="G801" s="111"/>
      <c r="H801" s="111"/>
      <c r="I801" s="126"/>
      <c r="J801" s="111"/>
      <c r="K801" s="118"/>
      <c r="L801" s="169"/>
      <c r="T801" s="3">
        <f t="shared" ca="1" si="12"/>
        <v>0</v>
      </c>
    </row>
    <row r="802" spans="2:20" ht="30" customHeight="1" x14ac:dyDescent="0.3">
      <c r="B802" s="113">
        <v>798</v>
      </c>
      <c r="C802" s="162"/>
      <c r="D802" s="167"/>
      <c r="E802" s="111"/>
      <c r="F802" s="111"/>
      <c r="G802" s="111"/>
      <c r="H802" s="111"/>
      <c r="I802" s="126"/>
      <c r="J802" s="111"/>
      <c r="K802" s="118"/>
      <c r="L802" s="169"/>
      <c r="T802" s="3">
        <f t="shared" ca="1" si="12"/>
        <v>0</v>
      </c>
    </row>
    <row r="803" spans="2:20" ht="30" customHeight="1" x14ac:dyDescent="0.3">
      <c r="B803" s="113">
        <v>799</v>
      </c>
      <c r="C803" s="162"/>
      <c r="D803" s="167"/>
      <c r="E803" s="111"/>
      <c r="F803" s="111"/>
      <c r="G803" s="111"/>
      <c r="H803" s="111"/>
      <c r="I803" s="126"/>
      <c r="J803" s="111"/>
      <c r="K803" s="118"/>
      <c r="L803" s="169"/>
      <c r="T803" s="3">
        <f t="shared" ca="1" si="12"/>
        <v>0</v>
      </c>
    </row>
    <row r="804" spans="2:20" ht="30" customHeight="1" x14ac:dyDescent="0.3">
      <c r="B804" s="113">
        <v>800</v>
      </c>
      <c r="C804" s="162"/>
      <c r="D804" s="167"/>
      <c r="E804" s="111"/>
      <c r="F804" s="111"/>
      <c r="G804" s="111"/>
      <c r="H804" s="111"/>
      <c r="I804" s="126"/>
      <c r="J804" s="111"/>
      <c r="K804" s="118"/>
      <c r="L804" s="169"/>
      <c r="T804" s="3">
        <f t="shared" ca="1" si="12"/>
        <v>0</v>
      </c>
    </row>
    <row r="805" spans="2:20" ht="30" customHeight="1" x14ac:dyDescent="0.3">
      <c r="B805" s="113">
        <v>801</v>
      </c>
      <c r="C805" s="162"/>
      <c r="D805" s="167"/>
      <c r="E805" s="111"/>
      <c r="F805" s="111"/>
      <c r="G805" s="111"/>
      <c r="H805" s="111"/>
      <c r="I805" s="126"/>
      <c r="J805" s="111"/>
      <c r="K805" s="118"/>
      <c r="L805" s="169"/>
      <c r="T805" s="3">
        <f t="shared" ca="1" si="12"/>
        <v>0</v>
      </c>
    </row>
    <row r="806" spans="2:20" ht="30" customHeight="1" x14ac:dyDescent="0.3">
      <c r="B806" s="113">
        <v>802</v>
      </c>
      <c r="C806" s="162"/>
      <c r="D806" s="167"/>
      <c r="E806" s="111"/>
      <c r="F806" s="111"/>
      <c r="G806" s="111"/>
      <c r="H806" s="111"/>
      <c r="I806" s="126"/>
      <c r="J806" s="111"/>
      <c r="K806" s="118"/>
      <c r="L806" s="169"/>
      <c r="T806" s="3">
        <f t="shared" ca="1" si="12"/>
        <v>0</v>
      </c>
    </row>
    <row r="807" spans="2:20" ht="30" customHeight="1" x14ac:dyDescent="0.3">
      <c r="B807" s="113">
        <v>803</v>
      </c>
      <c r="C807" s="162"/>
      <c r="D807" s="167"/>
      <c r="E807" s="111"/>
      <c r="F807" s="111"/>
      <c r="G807" s="111"/>
      <c r="H807" s="111"/>
      <c r="I807" s="126"/>
      <c r="J807" s="111"/>
      <c r="K807" s="118"/>
      <c r="L807" s="169"/>
      <c r="T807" s="3">
        <f t="shared" ca="1" si="12"/>
        <v>0</v>
      </c>
    </row>
    <row r="808" spans="2:20" ht="30" customHeight="1" x14ac:dyDescent="0.3">
      <c r="B808" s="113">
        <v>804</v>
      </c>
      <c r="C808" s="162"/>
      <c r="D808" s="167"/>
      <c r="E808" s="111"/>
      <c r="F808" s="111"/>
      <c r="G808" s="111"/>
      <c r="H808" s="111"/>
      <c r="I808" s="126"/>
      <c r="J808" s="111"/>
      <c r="K808" s="118"/>
      <c r="L808" s="169"/>
      <c r="T808" s="3">
        <f t="shared" ca="1" si="12"/>
        <v>0</v>
      </c>
    </row>
    <row r="809" spans="2:20" ht="30" customHeight="1" x14ac:dyDescent="0.3">
      <c r="B809" s="113">
        <v>805</v>
      </c>
      <c r="C809" s="162"/>
      <c r="D809" s="167"/>
      <c r="E809" s="111"/>
      <c r="F809" s="111"/>
      <c r="G809" s="111"/>
      <c r="H809" s="111"/>
      <c r="I809" s="126"/>
      <c r="J809" s="111"/>
      <c r="K809" s="118"/>
      <c r="L809" s="169"/>
      <c r="T809" s="3">
        <f t="shared" ca="1" si="12"/>
        <v>0</v>
      </c>
    </row>
    <row r="810" spans="2:20" ht="30" customHeight="1" x14ac:dyDescent="0.3">
      <c r="B810" s="113">
        <v>806</v>
      </c>
      <c r="C810" s="162"/>
      <c r="D810" s="167"/>
      <c r="E810" s="111"/>
      <c r="F810" s="111"/>
      <c r="G810" s="111"/>
      <c r="H810" s="111"/>
      <c r="I810" s="126"/>
      <c r="J810" s="111"/>
      <c r="K810" s="118"/>
      <c r="L810" s="169"/>
      <c r="T810" s="3">
        <f t="shared" ca="1" si="12"/>
        <v>0</v>
      </c>
    </row>
    <row r="811" spans="2:20" ht="30" customHeight="1" x14ac:dyDescent="0.3">
      <c r="B811" s="113">
        <v>807</v>
      </c>
      <c r="C811" s="162"/>
      <c r="D811" s="167"/>
      <c r="E811" s="111"/>
      <c r="F811" s="111"/>
      <c r="G811" s="111"/>
      <c r="H811" s="111"/>
      <c r="I811" s="126"/>
      <c r="J811" s="111"/>
      <c r="K811" s="118"/>
      <c r="L811" s="169"/>
      <c r="T811" s="3">
        <f t="shared" ca="1" si="12"/>
        <v>0</v>
      </c>
    </row>
    <row r="812" spans="2:20" ht="30" customHeight="1" x14ac:dyDescent="0.3">
      <c r="B812" s="113">
        <v>808</v>
      </c>
      <c r="C812" s="162"/>
      <c r="D812" s="167"/>
      <c r="E812" s="111"/>
      <c r="F812" s="111"/>
      <c r="G812" s="111"/>
      <c r="H812" s="111"/>
      <c r="I812" s="126"/>
      <c r="J812" s="111"/>
      <c r="K812" s="118"/>
      <c r="L812" s="169"/>
      <c r="T812" s="3">
        <f t="shared" ca="1" si="12"/>
        <v>0</v>
      </c>
    </row>
    <row r="813" spans="2:20" ht="30" customHeight="1" x14ac:dyDescent="0.3">
      <c r="B813" s="113">
        <v>809</v>
      </c>
      <c r="C813" s="162"/>
      <c r="D813" s="167"/>
      <c r="E813" s="111"/>
      <c r="F813" s="111"/>
      <c r="G813" s="111"/>
      <c r="H813" s="111"/>
      <c r="I813" s="126"/>
      <c r="J813" s="111"/>
      <c r="K813" s="118"/>
      <c r="L813" s="169"/>
      <c r="T813" s="3">
        <f t="shared" ca="1" si="12"/>
        <v>0</v>
      </c>
    </row>
    <row r="814" spans="2:20" ht="30" customHeight="1" x14ac:dyDescent="0.3">
      <c r="B814" s="113">
        <v>810</v>
      </c>
      <c r="C814" s="162"/>
      <c r="D814" s="167"/>
      <c r="E814" s="111"/>
      <c r="F814" s="111"/>
      <c r="G814" s="111"/>
      <c r="H814" s="111"/>
      <c r="I814" s="126"/>
      <c r="J814" s="111"/>
      <c r="K814" s="118"/>
      <c r="L814" s="169"/>
      <c r="T814" s="3">
        <f t="shared" ca="1" si="12"/>
        <v>0</v>
      </c>
    </row>
    <row r="815" spans="2:20" ht="30" customHeight="1" x14ac:dyDescent="0.3">
      <c r="B815" s="113">
        <v>811</v>
      </c>
      <c r="C815" s="162"/>
      <c r="D815" s="167"/>
      <c r="E815" s="111"/>
      <c r="F815" s="111"/>
      <c r="G815" s="111"/>
      <c r="H815" s="111"/>
      <c r="I815" s="126"/>
      <c r="J815" s="111"/>
      <c r="K815" s="118"/>
      <c r="L815" s="169"/>
      <c r="T815" s="3">
        <f t="shared" ca="1" si="12"/>
        <v>0</v>
      </c>
    </row>
    <row r="816" spans="2:20" ht="30" customHeight="1" x14ac:dyDescent="0.3">
      <c r="B816" s="113">
        <v>812</v>
      </c>
      <c r="C816" s="162"/>
      <c r="D816" s="167"/>
      <c r="E816" s="111"/>
      <c r="F816" s="111"/>
      <c r="G816" s="111"/>
      <c r="H816" s="111"/>
      <c r="I816" s="126"/>
      <c r="J816" s="111"/>
      <c r="K816" s="118"/>
      <c r="L816" s="169"/>
      <c r="T816" s="3">
        <f t="shared" ca="1" si="12"/>
        <v>0</v>
      </c>
    </row>
    <row r="817" spans="2:20" ht="30" customHeight="1" x14ac:dyDescent="0.3">
      <c r="B817" s="113">
        <v>813</v>
      </c>
      <c r="C817" s="162"/>
      <c r="D817" s="167"/>
      <c r="E817" s="111"/>
      <c r="F817" s="111"/>
      <c r="G817" s="111"/>
      <c r="H817" s="111"/>
      <c r="I817" s="126"/>
      <c r="J817" s="111"/>
      <c r="K817" s="118"/>
      <c r="L817" s="169"/>
      <c r="T817" s="3">
        <f t="shared" ca="1" si="12"/>
        <v>0</v>
      </c>
    </row>
    <row r="818" spans="2:20" ht="30" customHeight="1" x14ac:dyDescent="0.3">
      <c r="B818" s="113">
        <v>814</v>
      </c>
      <c r="C818" s="162"/>
      <c r="D818" s="167"/>
      <c r="E818" s="111"/>
      <c r="F818" s="111"/>
      <c r="G818" s="111"/>
      <c r="H818" s="111"/>
      <c r="I818" s="126"/>
      <c r="J818" s="111"/>
      <c r="K818" s="118"/>
      <c r="L818" s="169"/>
      <c r="T818" s="3">
        <f t="shared" ca="1" si="12"/>
        <v>0</v>
      </c>
    </row>
    <row r="819" spans="2:20" ht="30" customHeight="1" x14ac:dyDescent="0.3">
      <c r="B819" s="113">
        <v>815</v>
      </c>
      <c r="C819" s="162"/>
      <c r="D819" s="167"/>
      <c r="E819" s="111"/>
      <c r="F819" s="111"/>
      <c r="G819" s="111"/>
      <c r="H819" s="111"/>
      <c r="I819" s="126"/>
      <c r="J819" s="111"/>
      <c r="K819" s="118"/>
      <c r="L819" s="169"/>
      <c r="T819" s="3">
        <f t="shared" ca="1" si="12"/>
        <v>0</v>
      </c>
    </row>
    <row r="820" spans="2:20" ht="30" customHeight="1" x14ac:dyDescent="0.3">
      <c r="B820" s="113">
        <v>816</v>
      </c>
      <c r="C820" s="162"/>
      <c r="D820" s="167"/>
      <c r="E820" s="111"/>
      <c r="F820" s="111"/>
      <c r="G820" s="111"/>
      <c r="H820" s="111"/>
      <c r="I820" s="126"/>
      <c r="J820" s="111"/>
      <c r="K820" s="118"/>
      <c r="L820" s="169"/>
      <c r="T820" s="3">
        <f t="shared" ca="1" si="12"/>
        <v>0</v>
      </c>
    </row>
    <row r="821" spans="2:20" ht="30" customHeight="1" x14ac:dyDescent="0.3">
      <c r="B821" s="113">
        <v>817</v>
      </c>
      <c r="C821" s="162"/>
      <c r="D821" s="167"/>
      <c r="E821" s="111"/>
      <c r="F821" s="111"/>
      <c r="G821" s="111"/>
      <c r="H821" s="111"/>
      <c r="I821" s="126"/>
      <c r="J821" s="111"/>
      <c r="K821" s="118"/>
      <c r="L821" s="169"/>
      <c r="T821" s="3">
        <f t="shared" ca="1" si="12"/>
        <v>0</v>
      </c>
    </row>
    <row r="822" spans="2:20" ht="30" customHeight="1" x14ac:dyDescent="0.3">
      <c r="B822" s="113">
        <v>818</v>
      </c>
      <c r="C822" s="162"/>
      <c r="D822" s="167"/>
      <c r="E822" s="111"/>
      <c r="F822" s="111"/>
      <c r="G822" s="111"/>
      <c r="H822" s="111"/>
      <c r="I822" s="126"/>
      <c r="J822" s="111"/>
      <c r="K822" s="118"/>
      <c r="L822" s="169"/>
      <c r="T822" s="3">
        <f t="shared" ca="1" si="12"/>
        <v>0</v>
      </c>
    </row>
    <row r="823" spans="2:20" ht="30" customHeight="1" x14ac:dyDescent="0.3">
      <c r="B823" s="113">
        <v>819</v>
      </c>
      <c r="C823" s="162"/>
      <c r="D823" s="167"/>
      <c r="E823" s="111"/>
      <c r="F823" s="111"/>
      <c r="G823" s="111"/>
      <c r="H823" s="111"/>
      <c r="I823" s="126"/>
      <c r="J823" s="111"/>
      <c r="K823" s="118"/>
      <c r="L823" s="169"/>
      <c r="T823" s="3">
        <f t="shared" ca="1" si="12"/>
        <v>0</v>
      </c>
    </row>
    <row r="824" spans="2:20" ht="30" customHeight="1" x14ac:dyDescent="0.3">
      <c r="B824" s="113">
        <v>820</v>
      </c>
      <c r="C824" s="162"/>
      <c r="D824" s="167"/>
      <c r="E824" s="111"/>
      <c r="F824" s="111"/>
      <c r="G824" s="111"/>
      <c r="H824" s="111"/>
      <c r="I824" s="126"/>
      <c r="J824" s="111"/>
      <c r="K824" s="118"/>
      <c r="L824" s="169"/>
      <c r="T824" s="3">
        <f t="shared" ca="1" si="12"/>
        <v>0</v>
      </c>
    </row>
    <row r="825" spans="2:20" ht="30" customHeight="1" x14ac:dyDescent="0.3">
      <c r="B825" s="113">
        <v>821</v>
      </c>
      <c r="C825" s="162"/>
      <c r="D825" s="167"/>
      <c r="E825" s="111"/>
      <c r="F825" s="111"/>
      <c r="G825" s="111"/>
      <c r="H825" s="111"/>
      <c r="I825" s="126"/>
      <c r="J825" s="111"/>
      <c r="K825" s="118"/>
      <c r="L825" s="169"/>
      <c r="T825" s="3">
        <f t="shared" ca="1" si="12"/>
        <v>0</v>
      </c>
    </row>
    <row r="826" spans="2:20" ht="30" customHeight="1" x14ac:dyDescent="0.3">
      <c r="B826" s="113">
        <v>822</v>
      </c>
      <c r="C826" s="162"/>
      <c r="D826" s="167"/>
      <c r="E826" s="111"/>
      <c r="F826" s="111"/>
      <c r="G826" s="111"/>
      <c r="H826" s="111"/>
      <c r="I826" s="126"/>
      <c r="J826" s="111"/>
      <c r="K826" s="118"/>
      <c r="L826" s="169"/>
      <c r="T826" s="3">
        <f t="shared" ca="1" si="12"/>
        <v>0</v>
      </c>
    </row>
    <row r="827" spans="2:20" ht="30" customHeight="1" x14ac:dyDescent="0.3">
      <c r="B827" s="113">
        <v>823</v>
      </c>
      <c r="C827" s="162"/>
      <c r="D827" s="167"/>
      <c r="E827" s="111"/>
      <c r="F827" s="111"/>
      <c r="G827" s="111"/>
      <c r="H827" s="111"/>
      <c r="I827" s="126"/>
      <c r="J827" s="111"/>
      <c r="K827" s="118"/>
      <c r="L827" s="169"/>
      <c r="T827" s="3">
        <f t="shared" ca="1" si="12"/>
        <v>0</v>
      </c>
    </row>
    <row r="828" spans="2:20" ht="30" customHeight="1" x14ac:dyDescent="0.3">
      <c r="B828" s="113">
        <v>824</v>
      </c>
      <c r="C828" s="162"/>
      <c r="D828" s="167"/>
      <c r="E828" s="111"/>
      <c r="F828" s="111"/>
      <c r="G828" s="111"/>
      <c r="H828" s="111"/>
      <c r="I828" s="126"/>
      <c r="J828" s="111"/>
      <c r="K828" s="118"/>
      <c r="L828" s="169"/>
      <c r="T828" s="3">
        <f t="shared" ca="1" si="12"/>
        <v>0</v>
      </c>
    </row>
    <row r="829" spans="2:20" ht="30" customHeight="1" x14ac:dyDescent="0.3">
      <c r="B829" s="113">
        <v>825</v>
      </c>
      <c r="C829" s="162"/>
      <c r="D829" s="167"/>
      <c r="E829" s="111"/>
      <c r="F829" s="111"/>
      <c r="G829" s="111"/>
      <c r="H829" s="111"/>
      <c r="I829" s="126"/>
      <c r="J829" s="111"/>
      <c r="K829" s="118"/>
      <c r="L829" s="169"/>
      <c r="T829" s="3">
        <f t="shared" ca="1" si="12"/>
        <v>0</v>
      </c>
    </row>
    <row r="830" spans="2:20" ht="30" customHeight="1" x14ac:dyDescent="0.3">
      <c r="B830" s="113">
        <v>826</v>
      </c>
      <c r="C830" s="162"/>
      <c r="D830" s="167"/>
      <c r="E830" s="111"/>
      <c r="F830" s="111"/>
      <c r="G830" s="111"/>
      <c r="H830" s="111"/>
      <c r="I830" s="126"/>
      <c r="J830" s="111"/>
      <c r="K830" s="118"/>
      <c r="L830" s="169"/>
      <c r="T830" s="3">
        <f t="shared" ca="1" si="12"/>
        <v>0</v>
      </c>
    </row>
    <row r="831" spans="2:20" ht="30" customHeight="1" x14ac:dyDescent="0.3">
      <c r="B831" s="113">
        <v>827</v>
      </c>
      <c r="C831" s="162"/>
      <c r="D831" s="167"/>
      <c r="E831" s="111"/>
      <c r="F831" s="111"/>
      <c r="G831" s="111"/>
      <c r="H831" s="111"/>
      <c r="I831" s="126"/>
      <c r="J831" s="111"/>
      <c r="K831" s="118"/>
      <c r="L831" s="169"/>
      <c r="T831" s="3">
        <f t="shared" ca="1" si="12"/>
        <v>0</v>
      </c>
    </row>
    <row r="832" spans="2:20" ht="30" customHeight="1" x14ac:dyDescent="0.3">
      <c r="B832" s="113">
        <v>828</v>
      </c>
      <c r="C832" s="162"/>
      <c r="D832" s="167"/>
      <c r="E832" s="111"/>
      <c r="F832" s="111"/>
      <c r="G832" s="111"/>
      <c r="H832" s="111"/>
      <c r="I832" s="126"/>
      <c r="J832" s="111"/>
      <c r="K832" s="118"/>
      <c r="L832" s="169"/>
      <c r="T832" s="3">
        <f t="shared" ca="1" si="12"/>
        <v>0</v>
      </c>
    </row>
    <row r="833" spans="2:20" ht="30" customHeight="1" x14ac:dyDescent="0.3">
      <c r="B833" s="113">
        <v>829</v>
      </c>
      <c r="C833" s="162"/>
      <c r="D833" s="167"/>
      <c r="E833" s="111"/>
      <c r="F833" s="111"/>
      <c r="G833" s="111"/>
      <c r="H833" s="111"/>
      <c r="I833" s="126"/>
      <c r="J833" s="111"/>
      <c r="K833" s="118"/>
      <c r="L833" s="169"/>
      <c r="T833" s="3">
        <f t="shared" ca="1" si="12"/>
        <v>0</v>
      </c>
    </row>
    <row r="834" spans="2:20" ht="30" customHeight="1" x14ac:dyDescent="0.3">
      <c r="B834" s="113">
        <v>830</v>
      </c>
      <c r="C834" s="162"/>
      <c r="D834" s="167"/>
      <c r="E834" s="111"/>
      <c r="F834" s="111"/>
      <c r="G834" s="111"/>
      <c r="H834" s="111"/>
      <c r="I834" s="126"/>
      <c r="J834" s="111"/>
      <c r="K834" s="118"/>
      <c r="L834" s="169"/>
      <c r="T834" s="3">
        <f t="shared" ca="1" si="12"/>
        <v>0</v>
      </c>
    </row>
    <row r="835" spans="2:20" ht="30" customHeight="1" x14ac:dyDescent="0.3">
      <c r="B835" s="113">
        <v>831</v>
      </c>
      <c r="C835" s="162"/>
      <c r="D835" s="167"/>
      <c r="E835" s="111"/>
      <c r="F835" s="111"/>
      <c r="G835" s="111"/>
      <c r="H835" s="111"/>
      <c r="I835" s="126"/>
      <c r="J835" s="111"/>
      <c r="K835" s="118"/>
      <c r="L835" s="169"/>
      <c r="T835" s="3">
        <f t="shared" ca="1" si="12"/>
        <v>0</v>
      </c>
    </row>
    <row r="836" spans="2:20" ht="30" customHeight="1" x14ac:dyDescent="0.3">
      <c r="B836" s="113">
        <v>832</v>
      </c>
      <c r="C836" s="162"/>
      <c r="D836" s="167"/>
      <c r="E836" s="111"/>
      <c r="F836" s="111"/>
      <c r="G836" s="111"/>
      <c r="H836" s="111"/>
      <c r="I836" s="126"/>
      <c r="J836" s="111"/>
      <c r="K836" s="118"/>
      <c r="L836" s="169"/>
      <c r="T836" s="3">
        <f t="shared" ca="1" si="12"/>
        <v>0</v>
      </c>
    </row>
    <row r="837" spans="2:20" ht="30" customHeight="1" x14ac:dyDescent="0.3">
      <c r="B837" s="113">
        <v>833</v>
      </c>
      <c r="C837" s="162"/>
      <c r="D837" s="167"/>
      <c r="E837" s="111"/>
      <c r="F837" s="111"/>
      <c r="G837" s="111"/>
      <c r="H837" s="111"/>
      <c r="I837" s="126"/>
      <c r="J837" s="111"/>
      <c r="K837" s="118"/>
      <c r="L837" s="169"/>
      <c r="T837" s="3">
        <f t="shared" ref="T837:T900" ca="1" si="13">IF(C837&lt;TODAY(),IF(J837="Não",1,0),0)</f>
        <v>0</v>
      </c>
    </row>
    <row r="838" spans="2:20" ht="30" customHeight="1" x14ac:dyDescent="0.3">
      <c r="B838" s="113">
        <v>834</v>
      </c>
      <c r="C838" s="162"/>
      <c r="D838" s="167"/>
      <c r="E838" s="111"/>
      <c r="F838" s="111"/>
      <c r="G838" s="111"/>
      <c r="H838" s="111"/>
      <c r="I838" s="126"/>
      <c r="J838" s="111"/>
      <c r="K838" s="118"/>
      <c r="L838" s="169"/>
      <c r="T838" s="3">
        <f t="shared" ca="1" si="13"/>
        <v>0</v>
      </c>
    </row>
    <row r="839" spans="2:20" ht="30" customHeight="1" x14ac:dyDescent="0.3">
      <c r="B839" s="113">
        <v>835</v>
      </c>
      <c r="C839" s="162"/>
      <c r="D839" s="167"/>
      <c r="E839" s="111"/>
      <c r="F839" s="111"/>
      <c r="G839" s="111"/>
      <c r="H839" s="111"/>
      <c r="I839" s="126"/>
      <c r="J839" s="111"/>
      <c r="K839" s="118"/>
      <c r="L839" s="169"/>
      <c r="T839" s="3">
        <f t="shared" ca="1" si="13"/>
        <v>0</v>
      </c>
    </row>
    <row r="840" spans="2:20" ht="30" customHeight="1" x14ac:dyDescent="0.3">
      <c r="B840" s="113">
        <v>836</v>
      </c>
      <c r="C840" s="162"/>
      <c r="D840" s="167"/>
      <c r="E840" s="111"/>
      <c r="F840" s="111"/>
      <c r="G840" s="111"/>
      <c r="H840" s="111"/>
      <c r="I840" s="126"/>
      <c r="J840" s="111"/>
      <c r="K840" s="118"/>
      <c r="L840" s="169"/>
      <c r="T840" s="3">
        <f t="shared" ca="1" si="13"/>
        <v>0</v>
      </c>
    </row>
    <row r="841" spans="2:20" ht="30" customHeight="1" x14ac:dyDescent="0.3">
      <c r="B841" s="113">
        <v>837</v>
      </c>
      <c r="C841" s="162"/>
      <c r="D841" s="167"/>
      <c r="E841" s="111"/>
      <c r="F841" s="111"/>
      <c r="G841" s="111"/>
      <c r="H841" s="111"/>
      <c r="I841" s="126"/>
      <c r="J841" s="111"/>
      <c r="K841" s="118"/>
      <c r="L841" s="169"/>
      <c r="T841" s="3">
        <f t="shared" ca="1" si="13"/>
        <v>0</v>
      </c>
    </row>
    <row r="842" spans="2:20" ht="30" customHeight="1" x14ac:dyDescent="0.3">
      <c r="B842" s="113">
        <v>838</v>
      </c>
      <c r="C842" s="162"/>
      <c r="D842" s="167"/>
      <c r="E842" s="111"/>
      <c r="F842" s="111"/>
      <c r="G842" s="111"/>
      <c r="H842" s="111"/>
      <c r="I842" s="126"/>
      <c r="J842" s="111"/>
      <c r="K842" s="118"/>
      <c r="L842" s="169"/>
      <c r="T842" s="3">
        <f t="shared" ca="1" si="13"/>
        <v>0</v>
      </c>
    </row>
    <row r="843" spans="2:20" ht="30" customHeight="1" x14ac:dyDescent="0.3">
      <c r="B843" s="113">
        <v>839</v>
      </c>
      <c r="C843" s="162"/>
      <c r="D843" s="167"/>
      <c r="E843" s="111"/>
      <c r="F843" s="111"/>
      <c r="G843" s="111"/>
      <c r="H843" s="111"/>
      <c r="I843" s="126"/>
      <c r="J843" s="111"/>
      <c r="K843" s="118"/>
      <c r="L843" s="169"/>
      <c r="T843" s="3">
        <f t="shared" ca="1" si="13"/>
        <v>0</v>
      </c>
    </row>
    <row r="844" spans="2:20" ht="30" customHeight="1" x14ac:dyDescent="0.3">
      <c r="B844" s="113">
        <v>840</v>
      </c>
      <c r="C844" s="162"/>
      <c r="D844" s="167"/>
      <c r="E844" s="111"/>
      <c r="F844" s="111"/>
      <c r="G844" s="111"/>
      <c r="H844" s="111"/>
      <c r="I844" s="126"/>
      <c r="J844" s="111"/>
      <c r="K844" s="118"/>
      <c r="L844" s="169"/>
      <c r="T844" s="3">
        <f t="shared" ca="1" si="13"/>
        <v>0</v>
      </c>
    </row>
    <row r="845" spans="2:20" ht="30" customHeight="1" x14ac:dyDescent="0.3">
      <c r="B845" s="113">
        <v>841</v>
      </c>
      <c r="C845" s="162"/>
      <c r="D845" s="167"/>
      <c r="E845" s="111"/>
      <c r="F845" s="111"/>
      <c r="G845" s="111"/>
      <c r="H845" s="111"/>
      <c r="I845" s="126"/>
      <c r="J845" s="111"/>
      <c r="K845" s="118"/>
      <c r="L845" s="169"/>
      <c r="T845" s="3">
        <f t="shared" ca="1" si="13"/>
        <v>0</v>
      </c>
    </row>
    <row r="846" spans="2:20" ht="30" customHeight="1" x14ac:dyDescent="0.3">
      <c r="B846" s="113">
        <v>842</v>
      </c>
      <c r="C846" s="162"/>
      <c r="D846" s="167"/>
      <c r="E846" s="111"/>
      <c r="F846" s="111"/>
      <c r="G846" s="111"/>
      <c r="H846" s="111"/>
      <c r="I846" s="126"/>
      <c r="J846" s="111"/>
      <c r="K846" s="118"/>
      <c r="L846" s="169"/>
      <c r="T846" s="3">
        <f t="shared" ca="1" si="13"/>
        <v>0</v>
      </c>
    </row>
    <row r="847" spans="2:20" ht="30" customHeight="1" x14ac:dyDescent="0.3">
      <c r="B847" s="113">
        <v>843</v>
      </c>
      <c r="C847" s="162"/>
      <c r="D847" s="167"/>
      <c r="E847" s="111"/>
      <c r="F847" s="111"/>
      <c r="G847" s="111"/>
      <c r="H847" s="111"/>
      <c r="I847" s="126"/>
      <c r="J847" s="111"/>
      <c r="K847" s="118"/>
      <c r="L847" s="169"/>
      <c r="T847" s="3">
        <f t="shared" ca="1" si="13"/>
        <v>0</v>
      </c>
    </row>
    <row r="848" spans="2:20" ht="30" customHeight="1" x14ac:dyDescent="0.3">
      <c r="B848" s="113">
        <v>844</v>
      </c>
      <c r="C848" s="162"/>
      <c r="D848" s="167"/>
      <c r="E848" s="111"/>
      <c r="F848" s="111"/>
      <c r="G848" s="111"/>
      <c r="H848" s="111"/>
      <c r="I848" s="126"/>
      <c r="J848" s="111"/>
      <c r="K848" s="118"/>
      <c r="L848" s="169"/>
      <c r="T848" s="3">
        <f t="shared" ca="1" si="13"/>
        <v>0</v>
      </c>
    </row>
    <row r="849" spans="2:20" ht="30" customHeight="1" x14ac:dyDescent="0.3">
      <c r="B849" s="113">
        <v>845</v>
      </c>
      <c r="C849" s="162"/>
      <c r="D849" s="167"/>
      <c r="E849" s="111"/>
      <c r="F849" s="111"/>
      <c r="G849" s="111"/>
      <c r="H849" s="111"/>
      <c r="I849" s="126"/>
      <c r="J849" s="111"/>
      <c r="K849" s="118"/>
      <c r="L849" s="169"/>
      <c r="T849" s="3">
        <f t="shared" ca="1" si="13"/>
        <v>0</v>
      </c>
    </row>
    <row r="850" spans="2:20" ht="30" customHeight="1" x14ac:dyDescent="0.3">
      <c r="B850" s="113">
        <v>846</v>
      </c>
      <c r="C850" s="162"/>
      <c r="D850" s="167"/>
      <c r="E850" s="111"/>
      <c r="F850" s="111"/>
      <c r="G850" s="111"/>
      <c r="H850" s="111"/>
      <c r="I850" s="126"/>
      <c r="J850" s="111"/>
      <c r="K850" s="118"/>
      <c r="L850" s="169"/>
      <c r="T850" s="3">
        <f t="shared" ca="1" si="13"/>
        <v>0</v>
      </c>
    </row>
    <row r="851" spans="2:20" ht="30" customHeight="1" x14ac:dyDescent="0.3">
      <c r="B851" s="113">
        <v>847</v>
      </c>
      <c r="C851" s="162"/>
      <c r="D851" s="167"/>
      <c r="E851" s="111"/>
      <c r="F851" s="111"/>
      <c r="G851" s="111"/>
      <c r="H851" s="111"/>
      <c r="I851" s="126"/>
      <c r="J851" s="111"/>
      <c r="K851" s="118"/>
      <c r="L851" s="169"/>
      <c r="T851" s="3">
        <f t="shared" ca="1" si="13"/>
        <v>0</v>
      </c>
    </row>
    <row r="852" spans="2:20" ht="30" customHeight="1" x14ac:dyDescent="0.3">
      <c r="B852" s="113">
        <v>848</v>
      </c>
      <c r="C852" s="162"/>
      <c r="D852" s="167"/>
      <c r="E852" s="111"/>
      <c r="F852" s="111"/>
      <c r="G852" s="111"/>
      <c r="H852" s="111"/>
      <c r="I852" s="126"/>
      <c r="J852" s="111"/>
      <c r="K852" s="118"/>
      <c r="L852" s="169"/>
      <c r="T852" s="3">
        <f t="shared" ca="1" si="13"/>
        <v>0</v>
      </c>
    </row>
    <row r="853" spans="2:20" ht="30" customHeight="1" x14ac:dyDescent="0.3">
      <c r="B853" s="113">
        <v>849</v>
      </c>
      <c r="C853" s="162"/>
      <c r="D853" s="167"/>
      <c r="E853" s="111"/>
      <c r="F853" s="111"/>
      <c r="G853" s="111"/>
      <c r="H853" s="111"/>
      <c r="I853" s="126"/>
      <c r="J853" s="111"/>
      <c r="K853" s="118"/>
      <c r="L853" s="169"/>
      <c r="T853" s="3">
        <f t="shared" ca="1" si="13"/>
        <v>0</v>
      </c>
    </row>
    <row r="854" spans="2:20" ht="30" customHeight="1" x14ac:dyDescent="0.3">
      <c r="B854" s="113">
        <v>850</v>
      </c>
      <c r="C854" s="162"/>
      <c r="D854" s="167"/>
      <c r="E854" s="111"/>
      <c r="F854" s="111"/>
      <c r="G854" s="111"/>
      <c r="H854" s="111"/>
      <c r="I854" s="126"/>
      <c r="J854" s="111"/>
      <c r="K854" s="118"/>
      <c r="L854" s="169"/>
      <c r="T854" s="3">
        <f t="shared" ca="1" si="13"/>
        <v>0</v>
      </c>
    </row>
    <row r="855" spans="2:20" ht="30" customHeight="1" x14ac:dyDescent="0.3">
      <c r="B855" s="113">
        <v>851</v>
      </c>
      <c r="C855" s="162"/>
      <c r="D855" s="167"/>
      <c r="E855" s="111"/>
      <c r="F855" s="111"/>
      <c r="G855" s="111"/>
      <c r="H855" s="111"/>
      <c r="I855" s="126"/>
      <c r="J855" s="111"/>
      <c r="K855" s="118"/>
      <c r="L855" s="169"/>
      <c r="T855" s="3">
        <f t="shared" ca="1" si="13"/>
        <v>0</v>
      </c>
    </row>
    <row r="856" spans="2:20" ht="30" customHeight="1" x14ac:dyDescent="0.3">
      <c r="B856" s="113">
        <v>852</v>
      </c>
      <c r="C856" s="162"/>
      <c r="D856" s="167"/>
      <c r="E856" s="111"/>
      <c r="F856" s="111"/>
      <c r="G856" s="111"/>
      <c r="H856" s="111"/>
      <c r="I856" s="126"/>
      <c r="J856" s="111"/>
      <c r="K856" s="118"/>
      <c r="L856" s="169"/>
      <c r="T856" s="3">
        <f t="shared" ca="1" si="13"/>
        <v>0</v>
      </c>
    </row>
    <row r="857" spans="2:20" ht="30" customHeight="1" x14ac:dyDescent="0.3">
      <c r="B857" s="113">
        <v>853</v>
      </c>
      <c r="C857" s="162"/>
      <c r="D857" s="167"/>
      <c r="E857" s="111"/>
      <c r="F857" s="111"/>
      <c r="G857" s="111"/>
      <c r="H857" s="111"/>
      <c r="I857" s="126"/>
      <c r="J857" s="111"/>
      <c r="K857" s="118"/>
      <c r="L857" s="169"/>
      <c r="T857" s="3">
        <f t="shared" ca="1" si="13"/>
        <v>0</v>
      </c>
    </row>
    <row r="858" spans="2:20" ht="30" customHeight="1" x14ac:dyDescent="0.3">
      <c r="B858" s="113">
        <v>854</v>
      </c>
      <c r="C858" s="162"/>
      <c r="D858" s="167"/>
      <c r="E858" s="111"/>
      <c r="F858" s="111"/>
      <c r="G858" s="111"/>
      <c r="H858" s="111"/>
      <c r="I858" s="126"/>
      <c r="J858" s="111"/>
      <c r="K858" s="118"/>
      <c r="L858" s="169"/>
      <c r="T858" s="3">
        <f t="shared" ca="1" si="13"/>
        <v>0</v>
      </c>
    </row>
    <row r="859" spans="2:20" ht="30" customHeight="1" x14ac:dyDescent="0.3">
      <c r="B859" s="113">
        <v>855</v>
      </c>
      <c r="C859" s="162"/>
      <c r="D859" s="167"/>
      <c r="E859" s="111"/>
      <c r="F859" s="111"/>
      <c r="G859" s="111"/>
      <c r="H859" s="111"/>
      <c r="I859" s="126"/>
      <c r="J859" s="111"/>
      <c r="K859" s="118"/>
      <c r="L859" s="169"/>
      <c r="T859" s="3">
        <f t="shared" ca="1" si="13"/>
        <v>0</v>
      </c>
    </row>
    <row r="860" spans="2:20" ht="30" customHeight="1" x14ac:dyDescent="0.3">
      <c r="B860" s="113">
        <v>856</v>
      </c>
      <c r="C860" s="162"/>
      <c r="D860" s="167"/>
      <c r="E860" s="111"/>
      <c r="F860" s="111"/>
      <c r="G860" s="111"/>
      <c r="H860" s="111"/>
      <c r="I860" s="126"/>
      <c r="J860" s="111"/>
      <c r="K860" s="118"/>
      <c r="L860" s="169"/>
      <c r="T860" s="3">
        <f t="shared" ca="1" si="13"/>
        <v>0</v>
      </c>
    </row>
    <row r="861" spans="2:20" ht="30" customHeight="1" x14ac:dyDescent="0.3">
      <c r="B861" s="113">
        <v>857</v>
      </c>
      <c r="C861" s="162"/>
      <c r="D861" s="167"/>
      <c r="E861" s="111"/>
      <c r="F861" s="111"/>
      <c r="G861" s="111"/>
      <c r="H861" s="111"/>
      <c r="I861" s="126"/>
      <c r="J861" s="111"/>
      <c r="K861" s="118"/>
      <c r="L861" s="169"/>
      <c r="T861" s="3">
        <f t="shared" ca="1" si="13"/>
        <v>0</v>
      </c>
    </row>
    <row r="862" spans="2:20" ht="30" customHeight="1" x14ac:dyDescent="0.3">
      <c r="B862" s="113">
        <v>858</v>
      </c>
      <c r="C862" s="162"/>
      <c r="D862" s="167"/>
      <c r="E862" s="111"/>
      <c r="F862" s="111"/>
      <c r="G862" s="111"/>
      <c r="H862" s="111"/>
      <c r="I862" s="126"/>
      <c r="J862" s="111"/>
      <c r="K862" s="118"/>
      <c r="L862" s="169"/>
      <c r="T862" s="3">
        <f t="shared" ca="1" si="13"/>
        <v>0</v>
      </c>
    </row>
    <row r="863" spans="2:20" ht="30" customHeight="1" x14ac:dyDescent="0.3">
      <c r="B863" s="113">
        <v>859</v>
      </c>
      <c r="C863" s="162"/>
      <c r="D863" s="167"/>
      <c r="E863" s="111"/>
      <c r="F863" s="111"/>
      <c r="G863" s="111"/>
      <c r="H863" s="111"/>
      <c r="I863" s="126"/>
      <c r="J863" s="111"/>
      <c r="K863" s="118"/>
      <c r="L863" s="169"/>
      <c r="T863" s="3">
        <f t="shared" ca="1" si="13"/>
        <v>0</v>
      </c>
    </row>
    <row r="864" spans="2:20" ht="30" customHeight="1" x14ac:dyDescent="0.3">
      <c r="B864" s="113">
        <v>860</v>
      </c>
      <c r="C864" s="162"/>
      <c r="D864" s="167"/>
      <c r="E864" s="111"/>
      <c r="F864" s="111"/>
      <c r="G864" s="111"/>
      <c r="H864" s="111"/>
      <c r="I864" s="126"/>
      <c r="J864" s="111"/>
      <c r="K864" s="118"/>
      <c r="L864" s="169"/>
      <c r="T864" s="3">
        <f t="shared" ca="1" si="13"/>
        <v>0</v>
      </c>
    </row>
    <row r="865" spans="2:20" ht="30" customHeight="1" x14ac:dyDescent="0.3">
      <c r="B865" s="113">
        <v>861</v>
      </c>
      <c r="C865" s="162"/>
      <c r="D865" s="167"/>
      <c r="E865" s="111"/>
      <c r="F865" s="111"/>
      <c r="G865" s="111"/>
      <c r="H865" s="111"/>
      <c r="I865" s="126"/>
      <c r="J865" s="111"/>
      <c r="K865" s="118"/>
      <c r="L865" s="169"/>
      <c r="T865" s="3">
        <f t="shared" ca="1" si="13"/>
        <v>0</v>
      </c>
    </row>
    <row r="866" spans="2:20" ht="30" customHeight="1" x14ac:dyDescent="0.3">
      <c r="B866" s="113">
        <v>862</v>
      </c>
      <c r="C866" s="162"/>
      <c r="D866" s="167"/>
      <c r="E866" s="111"/>
      <c r="F866" s="111"/>
      <c r="G866" s="111"/>
      <c r="H866" s="111"/>
      <c r="I866" s="126"/>
      <c r="J866" s="111"/>
      <c r="K866" s="118"/>
      <c r="L866" s="169"/>
      <c r="T866" s="3">
        <f t="shared" ca="1" si="13"/>
        <v>0</v>
      </c>
    </row>
    <row r="867" spans="2:20" ht="30" customHeight="1" x14ac:dyDescent="0.3">
      <c r="B867" s="113">
        <v>863</v>
      </c>
      <c r="C867" s="162"/>
      <c r="D867" s="167"/>
      <c r="E867" s="111"/>
      <c r="F867" s="111"/>
      <c r="G867" s="111"/>
      <c r="H867" s="111"/>
      <c r="I867" s="126"/>
      <c r="J867" s="111"/>
      <c r="K867" s="118"/>
      <c r="L867" s="169"/>
      <c r="T867" s="3">
        <f t="shared" ca="1" si="13"/>
        <v>0</v>
      </c>
    </row>
    <row r="868" spans="2:20" ht="30" customHeight="1" x14ac:dyDescent="0.3">
      <c r="B868" s="113">
        <v>864</v>
      </c>
      <c r="C868" s="162"/>
      <c r="D868" s="167"/>
      <c r="E868" s="111"/>
      <c r="F868" s="111"/>
      <c r="G868" s="111"/>
      <c r="H868" s="111"/>
      <c r="I868" s="126"/>
      <c r="J868" s="111"/>
      <c r="K868" s="118"/>
      <c r="L868" s="169"/>
      <c r="T868" s="3">
        <f t="shared" ca="1" si="13"/>
        <v>0</v>
      </c>
    </row>
    <row r="869" spans="2:20" ht="30" customHeight="1" x14ac:dyDescent="0.3">
      <c r="B869" s="113">
        <v>865</v>
      </c>
      <c r="C869" s="162"/>
      <c r="D869" s="167"/>
      <c r="E869" s="111"/>
      <c r="F869" s="111"/>
      <c r="G869" s="111"/>
      <c r="H869" s="111"/>
      <c r="I869" s="126"/>
      <c r="J869" s="111"/>
      <c r="K869" s="118"/>
      <c r="L869" s="169"/>
      <c r="T869" s="3">
        <f t="shared" ca="1" si="13"/>
        <v>0</v>
      </c>
    </row>
    <row r="870" spans="2:20" ht="30" customHeight="1" x14ac:dyDescent="0.3">
      <c r="B870" s="113">
        <v>866</v>
      </c>
      <c r="C870" s="162"/>
      <c r="D870" s="167"/>
      <c r="E870" s="111"/>
      <c r="F870" s="111"/>
      <c r="G870" s="111"/>
      <c r="H870" s="111"/>
      <c r="I870" s="126"/>
      <c r="J870" s="111"/>
      <c r="K870" s="118"/>
      <c r="L870" s="169"/>
      <c r="T870" s="3">
        <f t="shared" ca="1" si="13"/>
        <v>0</v>
      </c>
    </row>
    <row r="871" spans="2:20" ht="30" customHeight="1" x14ac:dyDescent="0.3">
      <c r="B871" s="113">
        <v>867</v>
      </c>
      <c r="C871" s="162"/>
      <c r="D871" s="167"/>
      <c r="E871" s="111"/>
      <c r="F871" s="111"/>
      <c r="G871" s="111"/>
      <c r="H871" s="111"/>
      <c r="I871" s="126"/>
      <c r="J871" s="111"/>
      <c r="K871" s="118"/>
      <c r="L871" s="169"/>
      <c r="T871" s="3">
        <f t="shared" ca="1" si="13"/>
        <v>0</v>
      </c>
    </row>
    <row r="872" spans="2:20" ht="30" customHeight="1" x14ac:dyDescent="0.3">
      <c r="B872" s="113">
        <v>868</v>
      </c>
      <c r="C872" s="162"/>
      <c r="D872" s="167"/>
      <c r="E872" s="111"/>
      <c r="F872" s="111"/>
      <c r="G872" s="111"/>
      <c r="H872" s="111"/>
      <c r="I872" s="126"/>
      <c r="J872" s="111"/>
      <c r="K872" s="118"/>
      <c r="L872" s="169"/>
      <c r="T872" s="3">
        <f t="shared" ca="1" si="13"/>
        <v>0</v>
      </c>
    </row>
    <row r="873" spans="2:20" ht="30" customHeight="1" x14ac:dyDescent="0.3">
      <c r="B873" s="113">
        <v>869</v>
      </c>
      <c r="C873" s="162"/>
      <c r="D873" s="167"/>
      <c r="E873" s="111"/>
      <c r="F873" s="111"/>
      <c r="G873" s="111"/>
      <c r="H873" s="111"/>
      <c r="I873" s="126"/>
      <c r="J873" s="111"/>
      <c r="K873" s="118"/>
      <c r="L873" s="169"/>
      <c r="T873" s="3">
        <f t="shared" ca="1" si="13"/>
        <v>0</v>
      </c>
    </row>
    <row r="874" spans="2:20" ht="30" customHeight="1" x14ac:dyDescent="0.3">
      <c r="B874" s="113">
        <v>870</v>
      </c>
      <c r="C874" s="162"/>
      <c r="D874" s="167"/>
      <c r="E874" s="111"/>
      <c r="F874" s="111"/>
      <c r="G874" s="111"/>
      <c r="H874" s="111"/>
      <c r="I874" s="126"/>
      <c r="J874" s="111"/>
      <c r="K874" s="118"/>
      <c r="L874" s="169"/>
      <c r="T874" s="3">
        <f t="shared" ca="1" si="13"/>
        <v>0</v>
      </c>
    </row>
    <row r="875" spans="2:20" ht="30" customHeight="1" x14ac:dyDescent="0.3">
      <c r="B875" s="113">
        <v>871</v>
      </c>
      <c r="C875" s="162"/>
      <c r="D875" s="167"/>
      <c r="E875" s="111"/>
      <c r="F875" s="111"/>
      <c r="G875" s="111"/>
      <c r="H875" s="111"/>
      <c r="I875" s="126"/>
      <c r="J875" s="111"/>
      <c r="K875" s="118"/>
      <c r="L875" s="169"/>
      <c r="T875" s="3">
        <f t="shared" ca="1" si="13"/>
        <v>0</v>
      </c>
    </row>
    <row r="876" spans="2:20" ht="30" customHeight="1" x14ac:dyDescent="0.3">
      <c r="B876" s="113">
        <v>872</v>
      </c>
      <c r="C876" s="162"/>
      <c r="D876" s="167"/>
      <c r="E876" s="111"/>
      <c r="F876" s="111"/>
      <c r="G876" s="111"/>
      <c r="H876" s="111"/>
      <c r="I876" s="126"/>
      <c r="J876" s="111"/>
      <c r="K876" s="118"/>
      <c r="L876" s="169"/>
      <c r="T876" s="3">
        <f t="shared" ca="1" si="13"/>
        <v>0</v>
      </c>
    </row>
    <row r="877" spans="2:20" ht="30" customHeight="1" x14ac:dyDescent="0.3">
      <c r="B877" s="113">
        <v>873</v>
      </c>
      <c r="C877" s="162"/>
      <c r="D877" s="167"/>
      <c r="E877" s="111"/>
      <c r="F877" s="111"/>
      <c r="G877" s="111"/>
      <c r="H877" s="111"/>
      <c r="I877" s="126"/>
      <c r="J877" s="111"/>
      <c r="K877" s="118"/>
      <c r="L877" s="169"/>
      <c r="T877" s="3">
        <f t="shared" ca="1" si="13"/>
        <v>0</v>
      </c>
    </row>
    <row r="878" spans="2:20" ht="30" customHeight="1" x14ac:dyDescent="0.3">
      <c r="B878" s="113">
        <v>874</v>
      </c>
      <c r="C878" s="162"/>
      <c r="D878" s="167"/>
      <c r="E878" s="111"/>
      <c r="F878" s="111"/>
      <c r="G878" s="111"/>
      <c r="H878" s="111"/>
      <c r="I878" s="126"/>
      <c r="J878" s="111"/>
      <c r="K878" s="118"/>
      <c r="L878" s="169"/>
      <c r="T878" s="3">
        <f t="shared" ca="1" si="13"/>
        <v>0</v>
      </c>
    </row>
    <row r="879" spans="2:20" ht="30" customHeight="1" x14ac:dyDescent="0.3">
      <c r="B879" s="113">
        <v>875</v>
      </c>
      <c r="C879" s="162"/>
      <c r="D879" s="167"/>
      <c r="E879" s="111"/>
      <c r="F879" s="111"/>
      <c r="G879" s="111"/>
      <c r="H879" s="111"/>
      <c r="I879" s="126"/>
      <c r="J879" s="111"/>
      <c r="K879" s="118"/>
      <c r="L879" s="169"/>
      <c r="T879" s="3">
        <f t="shared" ca="1" si="13"/>
        <v>0</v>
      </c>
    </row>
    <row r="880" spans="2:20" ht="30" customHeight="1" x14ac:dyDescent="0.3">
      <c r="B880" s="113">
        <v>876</v>
      </c>
      <c r="C880" s="162"/>
      <c r="D880" s="167"/>
      <c r="E880" s="111"/>
      <c r="F880" s="111"/>
      <c r="G880" s="111"/>
      <c r="H880" s="111"/>
      <c r="I880" s="126"/>
      <c r="J880" s="111"/>
      <c r="K880" s="118"/>
      <c r="L880" s="169"/>
      <c r="T880" s="3">
        <f t="shared" ca="1" si="13"/>
        <v>0</v>
      </c>
    </row>
    <row r="881" spans="2:20" ht="30" customHeight="1" x14ac:dyDescent="0.3">
      <c r="B881" s="113">
        <v>877</v>
      </c>
      <c r="C881" s="162"/>
      <c r="D881" s="167"/>
      <c r="E881" s="111"/>
      <c r="F881" s="111"/>
      <c r="G881" s="111"/>
      <c r="H881" s="111"/>
      <c r="I881" s="126"/>
      <c r="J881" s="111"/>
      <c r="K881" s="118"/>
      <c r="L881" s="169"/>
      <c r="T881" s="3">
        <f t="shared" ca="1" si="13"/>
        <v>0</v>
      </c>
    </row>
    <row r="882" spans="2:20" ht="30" customHeight="1" x14ac:dyDescent="0.3">
      <c r="B882" s="113">
        <v>878</v>
      </c>
      <c r="C882" s="162"/>
      <c r="D882" s="167"/>
      <c r="E882" s="111"/>
      <c r="F882" s="111"/>
      <c r="G882" s="111"/>
      <c r="H882" s="111"/>
      <c r="I882" s="126"/>
      <c r="J882" s="111"/>
      <c r="K882" s="118"/>
      <c r="L882" s="169"/>
      <c r="T882" s="3">
        <f t="shared" ca="1" si="13"/>
        <v>0</v>
      </c>
    </row>
    <row r="883" spans="2:20" ht="30" customHeight="1" x14ac:dyDescent="0.3">
      <c r="B883" s="113">
        <v>879</v>
      </c>
      <c r="C883" s="162"/>
      <c r="D883" s="167"/>
      <c r="E883" s="111"/>
      <c r="F883" s="111"/>
      <c r="G883" s="111"/>
      <c r="H883" s="111"/>
      <c r="I883" s="126"/>
      <c r="J883" s="111"/>
      <c r="K883" s="118"/>
      <c r="L883" s="169"/>
      <c r="T883" s="3">
        <f t="shared" ca="1" si="13"/>
        <v>0</v>
      </c>
    </row>
    <row r="884" spans="2:20" ht="30" customHeight="1" x14ac:dyDescent="0.3">
      <c r="B884" s="113">
        <v>880</v>
      </c>
      <c r="C884" s="162"/>
      <c r="D884" s="167"/>
      <c r="E884" s="111"/>
      <c r="F884" s="111"/>
      <c r="G884" s="111"/>
      <c r="H884" s="111"/>
      <c r="I884" s="126"/>
      <c r="J884" s="111"/>
      <c r="K884" s="118"/>
      <c r="L884" s="169"/>
      <c r="T884" s="3">
        <f t="shared" ca="1" si="13"/>
        <v>0</v>
      </c>
    </row>
    <row r="885" spans="2:20" ht="30" customHeight="1" x14ac:dyDescent="0.3">
      <c r="B885" s="113">
        <v>881</v>
      </c>
      <c r="C885" s="162"/>
      <c r="D885" s="167"/>
      <c r="E885" s="111"/>
      <c r="F885" s="111"/>
      <c r="G885" s="111"/>
      <c r="H885" s="111"/>
      <c r="I885" s="126"/>
      <c r="J885" s="111"/>
      <c r="K885" s="118"/>
      <c r="L885" s="169"/>
      <c r="T885" s="3">
        <f t="shared" ca="1" si="13"/>
        <v>0</v>
      </c>
    </row>
    <row r="886" spans="2:20" ht="30" customHeight="1" x14ac:dyDescent="0.3">
      <c r="B886" s="113">
        <v>882</v>
      </c>
      <c r="C886" s="162"/>
      <c r="D886" s="167"/>
      <c r="E886" s="111"/>
      <c r="F886" s="111"/>
      <c r="G886" s="111"/>
      <c r="H886" s="111"/>
      <c r="I886" s="126"/>
      <c r="J886" s="111"/>
      <c r="K886" s="118"/>
      <c r="L886" s="169"/>
      <c r="T886" s="3">
        <f t="shared" ca="1" si="13"/>
        <v>0</v>
      </c>
    </row>
    <row r="887" spans="2:20" ht="30" customHeight="1" x14ac:dyDescent="0.3">
      <c r="B887" s="113">
        <v>883</v>
      </c>
      <c r="C887" s="162"/>
      <c r="D887" s="167"/>
      <c r="E887" s="111"/>
      <c r="F887" s="111"/>
      <c r="G887" s="111"/>
      <c r="H887" s="111"/>
      <c r="I887" s="126"/>
      <c r="J887" s="111"/>
      <c r="K887" s="118"/>
      <c r="L887" s="169"/>
      <c r="T887" s="3">
        <f t="shared" ca="1" si="13"/>
        <v>0</v>
      </c>
    </row>
    <row r="888" spans="2:20" ht="30" customHeight="1" x14ac:dyDescent="0.3">
      <c r="B888" s="113">
        <v>884</v>
      </c>
      <c r="C888" s="162"/>
      <c r="D888" s="167"/>
      <c r="E888" s="111"/>
      <c r="F888" s="111"/>
      <c r="G888" s="111"/>
      <c r="H888" s="111"/>
      <c r="I888" s="126"/>
      <c r="J888" s="111"/>
      <c r="K888" s="118"/>
      <c r="L888" s="169"/>
      <c r="T888" s="3">
        <f t="shared" ca="1" si="13"/>
        <v>0</v>
      </c>
    </row>
    <row r="889" spans="2:20" ht="30" customHeight="1" x14ac:dyDescent="0.3">
      <c r="B889" s="113">
        <v>885</v>
      </c>
      <c r="C889" s="162"/>
      <c r="D889" s="167"/>
      <c r="E889" s="111"/>
      <c r="F889" s="111"/>
      <c r="G889" s="111"/>
      <c r="H889" s="111"/>
      <c r="I889" s="126"/>
      <c r="J889" s="111"/>
      <c r="K889" s="118"/>
      <c r="L889" s="169"/>
      <c r="T889" s="3">
        <f t="shared" ca="1" si="13"/>
        <v>0</v>
      </c>
    </row>
    <row r="890" spans="2:20" ht="30" customHeight="1" x14ac:dyDescent="0.3">
      <c r="B890" s="113">
        <v>886</v>
      </c>
      <c r="C890" s="162"/>
      <c r="D890" s="167"/>
      <c r="E890" s="111"/>
      <c r="F890" s="111"/>
      <c r="G890" s="111"/>
      <c r="H890" s="111"/>
      <c r="I890" s="126"/>
      <c r="J890" s="111"/>
      <c r="K890" s="118"/>
      <c r="L890" s="169"/>
      <c r="T890" s="3">
        <f t="shared" ca="1" si="13"/>
        <v>0</v>
      </c>
    </row>
    <row r="891" spans="2:20" ht="30" customHeight="1" x14ac:dyDescent="0.3">
      <c r="B891" s="113">
        <v>887</v>
      </c>
      <c r="C891" s="162"/>
      <c r="D891" s="167"/>
      <c r="E891" s="111"/>
      <c r="F891" s="111"/>
      <c r="G891" s="111"/>
      <c r="H891" s="111"/>
      <c r="I891" s="126"/>
      <c r="J891" s="111"/>
      <c r="K891" s="118"/>
      <c r="L891" s="169"/>
      <c r="T891" s="3">
        <f t="shared" ca="1" si="13"/>
        <v>0</v>
      </c>
    </row>
    <row r="892" spans="2:20" ht="30" customHeight="1" x14ac:dyDescent="0.3">
      <c r="B892" s="113">
        <v>888</v>
      </c>
      <c r="C892" s="162"/>
      <c r="D892" s="167"/>
      <c r="E892" s="111"/>
      <c r="F892" s="111"/>
      <c r="G892" s="111"/>
      <c r="H892" s="111"/>
      <c r="I892" s="126"/>
      <c r="J892" s="111"/>
      <c r="K892" s="118"/>
      <c r="L892" s="169"/>
      <c r="T892" s="3">
        <f t="shared" ca="1" si="13"/>
        <v>0</v>
      </c>
    </row>
    <row r="893" spans="2:20" ht="30" customHeight="1" x14ac:dyDescent="0.3">
      <c r="B893" s="113">
        <v>889</v>
      </c>
      <c r="C893" s="162"/>
      <c r="D893" s="167"/>
      <c r="E893" s="111"/>
      <c r="F893" s="111"/>
      <c r="G893" s="111"/>
      <c r="H893" s="111"/>
      <c r="I893" s="126"/>
      <c r="J893" s="111"/>
      <c r="K893" s="118"/>
      <c r="L893" s="169"/>
      <c r="T893" s="3">
        <f t="shared" ca="1" si="13"/>
        <v>0</v>
      </c>
    </row>
    <row r="894" spans="2:20" ht="30" customHeight="1" x14ac:dyDescent="0.3">
      <c r="B894" s="113">
        <v>890</v>
      </c>
      <c r="C894" s="162"/>
      <c r="D894" s="167"/>
      <c r="E894" s="111"/>
      <c r="F894" s="111"/>
      <c r="G894" s="111"/>
      <c r="H894" s="111"/>
      <c r="I894" s="126"/>
      <c r="J894" s="111"/>
      <c r="K894" s="118"/>
      <c r="L894" s="169"/>
      <c r="T894" s="3">
        <f t="shared" ca="1" si="13"/>
        <v>0</v>
      </c>
    </row>
    <row r="895" spans="2:20" ht="30" customHeight="1" x14ac:dyDescent="0.3">
      <c r="B895" s="113">
        <v>891</v>
      </c>
      <c r="C895" s="162"/>
      <c r="D895" s="167"/>
      <c r="E895" s="111"/>
      <c r="F895" s="111"/>
      <c r="G895" s="111"/>
      <c r="H895" s="111"/>
      <c r="I895" s="126"/>
      <c r="J895" s="111"/>
      <c r="K895" s="118"/>
      <c r="L895" s="169"/>
      <c r="T895" s="3">
        <f t="shared" ca="1" si="13"/>
        <v>0</v>
      </c>
    </row>
    <row r="896" spans="2:20" ht="30" customHeight="1" x14ac:dyDescent="0.3">
      <c r="B896" s="113">
        <v>892</v>
      </c>
      <c r="C896" s="162"/>
      <c r="D896" s="167"/>
      <c r="E896" s="111"/>
      <c r="F896" s="111"/>
      <c r="G896" s="111"/>
      <c r="H896" s="111"/>
      <c r="I896" s="126"/>
      <c r="J896" s="111"/>
      <c r="K896" s="118"/>
      <c r="L896" s="169"/>
      <c r="T896" s="3">
        <f t="shared" ca="1" si="13"/>
        <v>0</v>
      </c>
    </row>
    <row r="897" spans="2:20" ht="30" customHeight="1" x14ac:dyDescent="0.3">
      <c r="B897" s="113">
        <v>893</v>
      </c>
      <c r="C897" s="162"/>
      <c r="D897" s="167"/>
      <c r="E897" s="111"/>
      <c r="F897" s="111"/>
      <c r="G897" s="111"/>
      <c r="H897" s="111"/>
      <c r="I897" s="126"/>
      <c r="J897" s="111"/>
      <c r="K897" s="118"/>
      <c r="L897" s="169"/>
      <c r="T897" s="3">
        <f t="shared" ca="1" si="13"/>
        <v>0</v>
      </c>
    </row>
    <row r="898" spans="2:20" ht="30" customHeight="1" x14ac:dyDescent="0.3">
      <c r="B898" s="113">
        <v>894</v>
      </c>
      <c r="C898" s="162"/>
      <c r="D898" s="167"/>
      <c r="E898" s="111"/>
      <c r="F898" s="111"/>
      <c r="G898" s="111"/>
      <c r="H898" s="111"/>
      <c r="I898" s="126"/>
      <c r="J898" s="111"/>
      <c r="K898" s="118"/>
      <c r="L898" s="169"/>
      <c r="T898" s="3">
        <f t="shared" ca="1" si="13"/>
        <v>0</v>
      </c>
    </row>
    <row r="899" spans="2:20" ht="30" customHeight="1" x14ac:dyDescent="0.3">
      <c r="B899" s="113">
        <v>895</v>
      </c>
      <c r="C899" s="162"/>
      <c r="D899" s="167"/>
      <c r="E899" s="111"/>
      <c r="F899" s="111"/>
      <c r="G899" s="111"/>
      <c r="H899" s="111"/>
      <c r="I899" s="126"/>
      <c r="J899" s="111"/>
      <c r="K899" s="118"/>
      <c r="L899" s="169"/>
      <c r="T899" s="3">
        <f t="shared" ca="1" si="13"/>
        <v>0</v>
      </c>
    </row>
    <row r="900" spans="2:20" ht="30" customHeight="1" x14ac:dyDescent="0.3">
      <c r="B900" s="113">
        <v>896</v>
      </c>
      <c r="C900" s="162"/>
      <c r="D900" s="167"/>
      <c r="E900" s="111"/>
      <c r="F900" s="111"/>
      <c r="G900" s="111"/>
      <c r="H900" s="111"/>
      <c r="I900" s="126"/>
      <c r="J900" s="111"/>
      <c r="K900" s="118"/>
      <c r="L900" s="169"/>
      <c r="T900" s="3">
        <f t="shared" ca="1" si="13"/>
        <v>0</v>
      </c>
    </row>
    <row r="901" spans="2:20" ht="30" customHeight="1" x14ac:dyDescent="0.3">
      <c r="B901" s="113">
        <v>897</v>
      </c>
      <c r="C901" s="162"/>
      <c r="D901" s="167"/>
      <c r="E901" s="111"/>
      <c r="F901" s="111"/>
      <c r="G901" s="111"/>
      <c r="H901" s="111"/>
      <c r="I901" s="126"/>
      <c r="J901" s="111"/>
      <c r="K901" s="118"/>
      <c r="L901" s="169"/>
      <c r="T901" s="3">
        <f t="shared" ref="T901:T964" ca="1" si="14">IF(C901&lt;TODAY(),IF(J901="Não",1,0),0)</f>
        <v>0</v>
      </c>
    </row>
    <row r="902" spans="2:20" ht="30" customHeight="1" x14ac:dyDescent="0.3">
      <c r="B902" s="113">
        <v>898</v>
      </c>
      <c r="C902" s="162"/>
      <c r="D902" s="167"/>
      <c r="E902" s="111"/>
      <c r="F902" s="111"/>
      <c r="G902" s="111"/>
      <c r="H902" s="111"/>
      <c r="I902" s="126"/>
      <c r="J902" s="111"/>
      <c r="K902" s="118"/>
      <c r="L902" s="169"/>
      <c r="T902" s="3">
        <f t="shared" ca="1" si="14"/>
        <v>0</v>
      </c>
    </row>
    <row r="903" spans="2:20" ht="30" customHeight="1" x14ac:dyDescent="0.3">
      <c r="B903" s="113">
        <v>899</v>
      </c>
      <c r="C903" s="162"/>
      <c r="D903" s="167"/>
      <c r="E903" s="111"/>
      <c r="F903" s="111"/>
      <c r="G903" s="111"/>
      <c r="H903" s="111"/>
      <c r="I903" s="126"/>
      <c r="J903" s="111"/>
      <c r="K903" s="118"/>
      <c r="L903" s="169"/>
      <c r="T903" s="3">
        <f t="shared" ca="1" si="14"/>
        <v>0</v>
      </c>
    </row>
    <row r="904" spans="2:20" ht="30" customHeight="1" x14ac:dyDescent="0.3">
      <c r="B904" s="113">
        <v>900</v>
      </c>
      <c r="C904" s="162"/>
      <c r="D904" s="167"/>
      <c r="E904" s="111"/>
      <c r="F904" s="111"/>
      <c r="G904" s="111"/>
      <c r="H904" s="111"/>
      <c r="I904" s="126"/>
      <c r="J904" s="111"/>
      <c r="K904" s="118"/>
      <c r="L904" s="169"/>
      <c r="T904" s="3">
        <f t="shared" ca="1" si="14"/>
        <v>0</v>
      </c>
    </row>
    <row r="905" spans="2:20" ht="30" customHeight="1" x14ac:dyDescent="0.3">
      <c r="B905" s="113">
        <v>901</v>
      </c>
      <c r="C905" s="162"/>
      <c r="D905" s="167"/>
      <c r="E905" s="111"/>
      <c r="F905" s="111"/>
      <c r="G905" s="111"/>
      <c r="H905" s="111"/>
      <c r="I905" s="126"/>
      <c r="J905" s="111"/>
      <c r="K905" s="118"/>
      <c r="L905" s="169"/>
      <c r="T905" s="3">
        <f t="shared" ca="1" si="14"/>
        <v>0</v>
      </c>
    </row>
    <row r="906" spans="2:20" ht="30" customHeight="1" x14ac:dyDescent="0.3">
      <c r="B906" s="113">
        <v>902</v>
      </c>
      <c r="C906" s="162"/>
      <c r="D906" s="167"/>
      <c r="E906" s="111"/>
      <c r="F906" s="111"/>
      <c r="G906" s="111"/>
      <c r="H906" s="111"/>
      <c r="I906" s="126"/>
      <c r="J906" s="111"/>
      <c r="K906" s="118"/>
      <c r="L906" s="169"/>
      <c r="T906" s="3">
        <f t="shared" ca="1" si="14"/>
        <v>0</v>
      </c>
    </row>
    <row r="907" spans="2:20" ht="30" customHeight="1" x14ac:dyDescent="0.3">
      <c r="B907" s="113">
        <v>903</v>
      </c>
      <c r="C907" s="162"/>
      <c r="D907" s="167"/>
      <c r="E907" s="111"/>
      <c r="F907" s="111"/>
      <c r="G907" s="111"/>
      <c r="H907" s="111"/>
      <c r="I907" s="126"/>
      <c r="J907" s="111"/>
      <c r="K907" s="118"/>
      <c r="L907" s="169"/>
      <c r="T907" s="3">
        <f t="shared" ca="1" si="14"/>
        <v>0</v>
      </c>
    </row>
    <row r="908" spans="2:20" ht="30" customHeight="1" x14ac:dyDescent="0.3">
      <c r="B908" s="113">
        <v>904</v>
      </c>
      <c r="C908" s="162"/>
      <c r="D908" s="167"/>
      <c r="E908" s="111"/>
      <c r="F908" s="111"/>
      <c r="G908" s="111"/>
      <c r="H908" s="111"/>
      <c r="I908" s="126"/>
      <c r="J908" s="111"/>
      <c r="K908" s="118"/>
      <c r="L908" s="169"/>
      <c r="T908" s="3">
        <f t="shared" ca="1" si="14"/>
        <v>0</v>
      </c>
    </row>
    <row r="909" spans="2:20" ht="30" customHeight="1" x14ac:dyDescent="0.3">
      <c r="B909" s="113">
        <v>905</v>
      </c>
      <c r="C909" s="162"/>
      <c r="D909" s="167"/>
      <c r="E909" s="111"/>
      <c r="F909" s="111"/>
      <c r="G909" s="111"/>
      <c r="H909" s="111"/>
      <c r="I909" s="126"/>
      <c r="J909" s="111"/>
      <c r="K909" s="118"/>
      <c r="L909" s="169"/>
      <c r="T909" s="3">
        <f t="shared" ca="1" si="14"/>
        <v>0</v>
      </c>
    </row>
    <row r="910" spans="2:20" ht="30" customHeight="1" x14ac:dyDescent="0.3">
      <c r="B910" s="113">
        <v>906</v>
      </c>
      <c r="C910" s="162"/>
      <c r="D910" s="167"/>
      <c r="E910" s="111"/>
      <c r="F910" s="111"/>
      <c r="G910" s="111"/>
      <c r="H910" s="111"/>
      <c r="I910" s="126"/>
      <c r="J910" s="111"/>
      <c r="K910" s="118"/>
      <c r="L910" s="169"/>
      <c r="T910" s="3">
        <f t="shared" ca="1" si="14"/>
        <v>0</v>
      </c>
    </row>
    <row r="911" spans="2:20" ht="30" customHeight="1" x14ac:dyDescent="0.3">
      <c r="B911" s="113">
        <v>907</v>
      </c>
      <c r="C911" s="162"/>
      <c r="D911" s="167"/>
      <c r="E911" s="111"/>
      <c r="F911" s="111"/>
      <c r="G911" s="111"/>
      <c r="H911" s="111"/>
      <c r="I911" s="126"/>
      <c r="J911" s="111"/>
      <c r="K911" s="118"/>
      <c r="L911" s="169"/>
      <c r="T911" s="3">
        <f t="shared" ca="1" si="14"/>
        <v>0</v>
      </c>
    </row>
    <row r="912" spans="2:20" ht="30" customHeight="1" x14ac:dyDescent="0.3">
      <c r="B912" s="113">
        <v>908</v>
      </c>
      <c r="C912" s="162"/>
      <c r="D912" s="167"/>
      <c r="E912" s="111"/>
      <c r="F912" s="111"/>
      <c r="G912" s="111"/>
      <c r="H912" s="111"/>
      <c r="I912" s="126"/>
      <c r="J912" s="111"/>
      <c r="K912" s="118"/>
      <c r="L912" s="169"/>
      <c r="T912" s="3">
        <f t="shared" ca="1" si="14"/>
        <v>0</v>
      </c>
    </row>
    <row r="913" spans="2:20" ht="30" customHeight="1" x14ac:dyDescent="0.3">
      <c r="B913" s="113">
        <v>909</v>
      </c>
      <c r="C913" s="162"/>
      <c r="D913" s="167"/>
      <c r="E913" s="111"/>
      <c r="F913" s="111"/>
      <c r="G913" s="111"/>
      <c r="H913" s="111"/>
      <c r="I913" s="126"/>
      <c r="J913" s="111"/>
      <c r="K913" s="118"/>
      <c r="L913" s="169"/>
      <c r="T913" s="3">
        <f t="shared" ca="1" si="14"/>
        <v>0</v>
      </c>
    </row>
    <row r="914" spans="2:20" ht="30" customHeight="1" x14ac:dyDescent="0.3">
      <c r="B914" s="113">
        <v>910</v>
      </c>
      <c r="C914" s="162"/>
      <c r="D914" s="167"/>
      <c r="E914" s="111"/>
      <c r="F914" s="111"/>
      <c r="G914" s="111"/>
      <c r="H914" s="111"/>
      <c r="I914" s="126"/>
      <c r="J914" s="111"/>
      <c r="K914" s="118"/>
      <c r="L914" s="169"/>
      <c r="T914" s="3">
        <f t="shared" ca="1" si="14"/>
        <v>0</v>
      </c>
    </row>
    <row r="915" spans="2:20" ht="30" customHeight="1" x14ac:dyDescent="0.3">
      <c r="B915" s="113">
        <v>911</v>
      </c>
      <c r="C915" s="162"/>
      <c r="D915" s="167"/>
      <c r="E915" s="111"/>
      <c r="F915" s="111"/>
      <c r="G915" s="111"/>
      <c r="H915" s="111"/>
      <c r="I915" s="126"/>
      <c r="J915" s="111"/>
      <c r="K915" s="118"/>
      <c r="L915" s="169"/>
      <c r="T915" s="3">
        <f t="shared" ca="1" si="14"/>
        <v>0</v>
      </c>
    </row>
    <row r="916" spans="2:20" ht="30" customHeight="1" x14ac:dyDescent="0.3">
      <c r="B916" s="113">
        <v>912</v>
      </c>
      <c r="C916" s="162"/>
      <c r="D916" s="167"/>
      <c r="E916" s="111"/>
      <c r="F916" s="111"/>
      <c r="G916" s="111"/>
      <c r="H916" s="111"/>
      <c r="I916" s="126"/>
      <c r="J916" s="111"/>
      <c r="K916" s="118"/>
      <c r="L916" s="169"/>
      <c r="T916" s="3">
        <f t="shared" ca="1" si="14"/>
        <v>0</v>
      </c>
    </row>
    <row r="917" spans="2:20" ht="30" customHeight="1" x14ac:dyDescent="0.3">
      <c r="B917" s="113">
        <v>913</v>
      </c>
      <c r="C917" s="162"/>
      <c r="D917" s="167"/>
      <c r="E917" s="111"/>
      <c r="F917" s="111"/>
      <c r="G917" s="111"/>
      <c r="H917" s="111"/>
      <c r="I917" s="126"/>
      <c r="J917" s="111"/>
      <c r="K917" s="118"/>
      <c r="L917" s="169"/>
      <c r="T917" s="3">
        <f t="shared" ca="1" si="14"/>
        <v>0</v>
      </c>
    </row>
    <row r="918" spans="2:20" ht="30" customHeight="1" x14ac:dyDescent="0.3">
      <c r="B918" s="113">
        <v>914</v>
      </c>
      <c r="C918" s="162"/>
      <c r="D918" s="167"/>
      <c r="E918" s="111"/>
      <c r="F918" s="111"/>
      <c r="G918" s="111"/>
      <c r="H918" s="111"/>
      <c r="I918" s="126"/>
      <c r="J918" s="111"/>
      <c r="K918" s="118"/>
      <c r="L918" s="169"/>
      <c r="T918" s="3">
        <f t="shared" ca="1" si="14"/>
        <v>0</v>
      </c>
    </row>
    <row r="919" spans="2:20" ht="30" customHeight="1" x14ac:dyDescent="0.3">
      <c r="B919" s="113">
        <v>915</v>
      </c>
      <c r="C919" s="162"/>
      <c r="D919" s="167"/>
      <c r="E919" s="111"/>
      <c r="F919" s="111"/>
      <c r="G919" s="111"/>
      <c r="H919" s="111"/>
      <c r="I919" s="126"/>
      <c r="J919" s="111"/>
      <c r="K919" s="118"/>
      <c r="L919" s="169"/>
      <c r="T919" s="3">
        <f t="shared" ca="1" si="14"/>
        <v>0</v>
      </c>
    </row>
    <row r="920" spans="2:20" ht="30" customHeight="1" x14ac:dyDescent="0.3">
      <c r="B920" s="113">
        <v>916</v>
      </c>
      <c r="C920" s="162"/>
      <c r="D920" s="167"/>
      <c r="E920" s="111"/>
      <c r="F920" s="111"/>
      <c r="G920" s="111"/>
      <c r="H920" s="111"/>
      <c r="I920" s="126"/>
      <c r="J920" s="111"/>
      <c r="K920" s="118"/>
      <c r="L920" s="169"/>
      <c r="T920" s="3">
        <f t="shared" ca="1" si="14"/>
        <v>0</v>
      </c>
    </row>
    <row r="921" spans="2:20" ht="30" customHeight="1" x14ac:dyDescent="0.3">
      <c r="B921" s="113">
        <v>917</v>
      </c>
      <c r="C921" s="162"/>
      <c r="D921" s="167"/>
      <c r="E921" s="111"/>
      <c r="F921" s="111"/>
      <c r="G921" s="111"/>
      <c r="H921" s="111"/>
      <c r="I921" s="126"/>
      <c r="J921" s="111"/>
      <c r="K921" s="118"/>
      <c r="L921" s="169"/>
      <c r="T921" s="3">
        <f t="shared" ca="1" si="14"/>
        <v>0</v>
      </c>
    </row>
    <row r="922" spans="2:20" ht="30" customHeight="1" x14ac:dyDescent="0.3">
      <c r="B922" s="113">
        <v>918</v>
      </c>
      <c r="C922" s="162"/>
      <c r="D922" s="167"/>
      <c r="E922" s="111"/>
      <c r="F922" s="111"/>
      <c r="G922" s="111"/>
      <c r="H922" s="111"/>
      <c r="I922" s="126"/>
      <c r="J922" s="111"/>
      <c r="K922" s="118"/>
      <c r="L922" s="169"/>
      <c r="T922" s="3">
        <f t="shared" ca="1" si="14"/>
        <v>0</v>
      </c>
    </row>
    <row r="923" spans="2:20" ht="30" customHeight="1" x14ac:dyDescent="0.3">
      <c r="B923" s="113">
        <v>919</v>
      </c>
      <c r="C923" s="162"/>
      <c r="D923" s="167"/>
      <c r="E923" s="111"/>
      <c r="F923" s="111"/>
      <c r="G923" s="111"/>
      <c r="H923" s="111"/>
      <c r="I923" s="126"/>
      <c r="J923" s="111"/>
      <c r="K923" s="118"/>
      <c r="L923" s="169"/>
      <c r="T923" s="3">
        <f t="shared" ca="1" si="14"/>
        <v>0</v>
      </c>
    </row>
    <row r="924" spans="2:20" ht="30" customHeight="1" x14ac:dyDescent="0.3">
      <c r="B924" s="113">
        <v>920</v>
      </c>
      <c r="C924" s="162"/>
      <c r="D924" s="167"/>
      <c r="E924" s="111"/>
      <c r="F924" s="111"/>
      <c r="G924" s="111"/>
      <c r="H924" s="111"/>
      <c r="I924" s="126"/>
      <c r="J924" s="111"/>
      <c r="K924" s="118"/>
      <c r="L924" s="169"/>
      <c r="T924" s="3">
        <f t="shared" ca="1" si="14"/>
        <v>0</v>
      </c>
    </row>
    <row r="925" spans="2:20" ht="30" customHeight="1" x14ac:dyDescent="0.3">
      <c r="B925" s="113">
        <v>921</v>
      </c>
      <c r="C925" s="162"/>
      <c r="D925" s="167"/>
      <c r="E925" s="111"/>
      <c r="F925" s="111"/>
      <c r="G925" s="111"/>
      <c r="H925" s="111"/>
      <c r="I925" s="126"/>
      <c r="J925" s="111"/>
      <c r="K925" s="118"/>
      <c r="L925" s="169"/>
      <c r="T925" s="3">
        <f t="shared" ca="1" si="14"/>
        <v>0</v>
      </c>
    </row>
    <row r="926" spans="2:20" ht="30" customHeight="1" x14ac:dyDescent="0.3">
      <c r="B926" s="113">
        <v>922</v>
      </c>
      <c r="C926" s="162"/>
      <c r="D926" s="167"/>
      <c r="E926" s="111"/>
      <c r="F926" s="111"/>
      <c r="G926" s="111"/>
      <c r="H926" s="111"/>
      <c r="I926" s="126"/>
      <c r="J926" s="111"/>
      <c r="K926" s="118"/>
      <c r="L926" s="169"/>
      <c r="T926" s="3">
        <f t="shared" ca="1" si="14"/>
        <v>0</v>
      </c>
    </row>
    <row r="927" spans="2:20" ht="30" customHeight="1" x14ac:dyDescent="0.3">
      <c r="B927" s="113">
        <v>923</v>
      </c>
      <c r="C927" s="162"/>
      <c r="D927" s="167"/>
      <c r="E927" s="111"/>
      <c r="F927" s="111"/>
      <c r="G927" s="111"/>
      <c r="H927" s="111"/>
      <c r="I927" s="126"/>
      <c r="J927" s="111"/>
      <c r="K927" s="118"/>
      <c r="L927" s="169"/>
      <c r="T927" s="3">
        <f t="shared" ca="1" si="14"/>
        <v>0</v>
      </c>
    </row>
    <row r="928" spans="2:20" ht="30" customHeight="1" x14ac:dyDescent="0.3">
      <c r="B928" s="113">
        <v>924</v>
      </c>
      <c r="C928" s="162"/>
      <c r="D928" s="167"/>
      <c r="E928" s="111"/>
      <c r="F928" s="111"/>
      <c r="G928" s="111"/>
      <c r="H928" s="111"/>
      <c r="I928" s="126"/>
      <c r="J928" s="111"/>
      <c r="K928" s="118"/>
      <c r="L928" s="169"/>
      <c r="T928" s="3">
        <f t="shared" ca="1" si="14"/>
        <v>0</v>
      </c>
    </row>
    <row r="929" spans="2:20" ht="30" customHeight="1" x14ac:dyDescent="0.3">
      <c r="B929" s="113">
        <v>925</v>
      </c>
      <c r="C929" s="162"/>
      <c r="D929" s="167"/>
      <c r="E929" s="111"/>
      <c r="F929" s="111"/>
      <c r="G929" s="111"/>
      <c r="H929" s="111"/>
      <c r="I929" s="126"/>
      <c r="J929" s="111"/>
      <c r="K929" s="118"/>
      <c r="L929" s="169"/>
      <c r="T929" s="3">
        <f t="shared" ca="1" si="14"/>
        <v>0</v>
      </c>
    </row>
    <row r="930" spans="2:20" ht="30" customHeight="1" x14ac:dyDescent="0.3">
      <c r="B930" s="113">
        <v>926</v>
      </c>
      <c r="C930" s="162"/>
      <c r="D930" s="167"/>
      <c r="E930" s="111"/>
      <c r="F930" s="111"/>
      <c r="G930" s="111"/>
      <c r="H930" s="111"/>
      <c r="I930" s="126"/>
      <c r="J930" s="111"/>
      <c r="K930" s="118"/>
      <c r="L930" s="169"/>
      <c r="T930" s="3">
        <f t="shared" ca="1" si="14"/>
        <v>0</v>
      </c>
    </row>
    <row r="931" spans="2:20" ht="30" customHeight="1" x14ac:dyDescent="0.3">
      <c r="B931" s="113">
        <v>927</v>
      </c>
      <c r="C931" s="162"/>
      <c r="D931" s="167"/>
      <c r="E931" s="111"/>
      <c r="F931" s="111"/>
      <c r="G931" s="111"/>
      <c r="H931" s="111"/>
      <c r="I931" s="126"/>
      <c r="J931" s="111"/>
      <c r="K931" s="118"/>
      <c r="L931" s="169"/>
      <c r="T931" s="3">
        <f t="shared" ca="1" si="14"/>
        <v>0</v>
      </c>
    </row>
    <row r="932" spans="2:20" ht="30" customHeight="1" x14ac:dyDescent="0.3">
      <c r="B932" s="113">
        <v>928</v>
      </c>
      <c r="C932" s="162"/>
      <c r="D932" s="167"/>
      <c r="E932" s="111"/>
      <c r="F932" s="111"/>
      <c r="G932" s="111"/>
      <c r="H932" s="111"/>
      <c r="I932" s="126"/>
      <c r="J932" s="111"/>
      <c r="K932" s="118"/>
      <c r="L932" s="169"/>
      <c r="T932" s="3">
        <f t="shared" ca="1" si="14"/>
        <v>0</v>
      </c>
    </row>
    <row r="933" spans="2:20" ht="30" customHeight="1" x14ac:dyDescent="0.3">
      <c r="B933" s="113">
        <v>929</v>
      </c>
      <c r="C933" s="162"/>
      <c r="D933" s="167"/>
      <c r="E933" s="111"/>
      <c r="F933" s="111"/>
      <c r="G933" s="111"/>
      <c r="H933" s="111"/>
      <c r="I933" s="126"/>
      <c r="J933" s="111"/>
      <c r="K933" s="118"/>
      <c r="L933" s="169"/>
      <c r="T933" s="3">
        <f t="shared" ca="1" si="14"/>
        <v>0</v>
      </c>
    </row>
    <row r="934" spans="2:20" ht="30" customHeight="1" x14ac:dyDescent="0.3">
      <c r="B934" s="113">
        <v>930</v>
      </c>
      <c r="C934" s="162"/>
      <c r="D934" s="167"/>
      <c r="E934" s="111"/>
      <c r="F934" s="111"/>
      <c r="G934" s="111"/>
      <c r="H934" s="111"/>
      <c r="I934" s="126"/>
      <c r="J934" s="111"/>
      <c r="K934" s="118"/>
      <c r="L934" s="169"/>
      <c r="T934" s="3">
        <f t="shared" ca="1" si="14"/>
        <v>0</v>
      </c>
    </row>
    <row r="935" spans="2:20" ht="30" customHeight="1" x14ac:dyDescent="0.3">
      <c r="B935" s="113">
        <v>931</v>
      </c>
      <c r="C935" s="162"/>
      <c r="D935" s="167"/>
      <c r="E935" s="111"/>
      <c r="F935" s="111"/>
      <c r="G935" s="111"/>
      <c r="H935" s="111"/>
      <c r="I935" s="126"/>
      <c r="J935" s="111"/>
      <c r="K935" s="118"/>
      <c r="L935" s="169"/>
      <c r="T935" s="3">
        <f t="shared" ca="1" si="14"/>
        <v>0</v>
      </c>
    </row>
    <row r="936" spans="2:20" ht="30" customHeight="1" x14ac:dyDescent="0.3">
      <c r="B936" s="113">
        <v>932</v>
      </c>
      <c r="C936" s="162"/>
      <c r="D936" s="167"/>
      <c r="E936" s="111"/>
      <c r="F936" s="111"/>
      <c r="G936" s="111"/>
      <c r="H936" s="111"/>
      <c r="I936" s="126"/>
      <c r="J936" s="111"/>
      <c r="K936" s="118"/>
      <c r="L936" s="169"/>
      <c r="T936" s="3">
        <f t="shared" ca="1" si="14"/>
        <v>0</v>
      </c>
    </row>
    <row r="937" spans="2:20" ht="30" customHeight="1" x14ac:dyDescent="0.3">
      <c r="B937" s="113">
        <v>933</v>
      </c>
      <c r="C937" s="162"/>
      <c r="D937" s="167"/>
      <c r="E937" s="111"/>
      <c r="F937" s="111"/>
      <c r="G937" s="111"/>
      <c r="H937" s="111"/>
      <c r="I937" s="126"/>
      <c r="J937" s="111"/>
      <c r="K937" s="118"/>
      <c r="L937" s="169"/>
      <c r="T937" s="3">
        <f t="shared" ca="1" si="14"/>
        <v>0</v>
      </c>
    </row>
    <row r="938" spans="2:20" ht="30" customHeight="1" x14ac:dyDescent="0.3">
      <c r="B938" s="113">
        <v>934</v>
      </c>
      <c r="C938" s="162"/>
      <c r="D938" s="167"/>
      <c r="E938" s="111"/>
      <c r="F938" s="111"/>
      <c r="G938" s="111"/>
      <c r="H938" s="111"/>
      <c r="I938" s="126"/>
      <c r="J938" s="111"/>
      <c r="K938" s="118"/>
      <c r="L938" s="169"/>
      <c r="T938" s="3">
        <f t="shared" ca="1" si="14"/>
        <v>0</v>
      </c>
    </row>
    <row r="939" spans="2:20" ht="30" customHeight="1" x14ac:dyDescent="0.3">
      <c r="B939" s="113">
        <v>935</v>
      </c>
      <c r="C939" s="162"/>
      <c r="D939" s="167"/>
      <c r="E939" s="111"/>
      <c r="F939" s="111"/>
      <c r="G939" s="111"/>
      <c r="H939" s="111"/>
      <c r="I939" s="126"/>
      <c r="J939" s="111"/>
      <c r="K939" s="118"/>
      <c r="L939" s="169"/>
      <c r="T939" s="3">
        <f t="shared" ca="1" si="14"/>
        <v>0</v>
      </c>
    </row>
    <row r="940" spans="2:20" ht="30" customHeight="1" x14ac:dyDescent="0.3">
      <c r="B940" s="113">
        <v>936</v>
      </c>
      <c r="C940" s="162"/>
      <c r="D940" s="167"/>
      <c r="E940" s="111"/>
      <c r="F940" s="111"/>
      <c r="G940" s="111"/>
      <c r="H940" s="111"/>
      <c r="I940" s="126"/>
      <c r="J940" s="111"/>
      <c r="K940" s="118"/>
      <c r="L940" s="169"/>
      <c r="T940" s="3">
        <f t="shared" ca="1" si="14"/>
        <v>0</v>
      </c>
    </row>
    <row r="941" spans="2:20" ht="30" customHeight="1" x14ac:dyDescent="0.3">
      <c r="B941" s="113">
        <v>937</v>
      </c>
      <c r="C941" s="162"/>
      <c r="D941" s="167"/>
      <c r="E941" s="111"/>
      <c r="F941" s="111"/>
      <c r="G941" s="111"/>
      <c r="H941" s="111"/>
      <c r="I941" s="126"/>
      <c r="J941" s="111"/>
      <c r="K941" s="118"/>
      <c r="L941" s="169"/>
      <c r="T941" s="3">
        <f t="shared" ca="1" si="14"/>
        <v>0</v>
      </c>
    </row>
    <row r="942" spans="2:20" ht="30" customHeight="1" x14ac:dyDescent="0.3">
      <c r="B942" s="113">
        <v>938</v>
      </c>
      <c r="C942" s="162"/>
      <c r="D942" s="167"/>
      <c r="E942" s="111"/>
      <c r="F942" s="111"/>
      <c r="G942" s="111"/>
      <c r="H942" s="111"/>
      <c r="I942" s="126"/>
      <c r="J942" s="111"/>
      <c r="K942" s="118"/>
      <c r="L942" s="169"/>
      <c r="T942" s="3">
        <f t="shared" ca="1" si="14"/>
        <v>0</v>
      </c>
    </row>
    <row r="943" spans="2:20" ht="30" customHeight="1" x14ac:dyDescent="0.3">
      <c r="B943" s="113">
        <v>939</v>
      </c>
      <c r="C943" s="162"/>
      <c r="D943" s="167"/>
      <c r="E943" s="111"/>
      <c r="F943" s="111"/>
      <c r="G943" s="111"/>
      <c r="H943" s="111"/>
      <c r="I943" s="126"/>
      <c r="J943" s="111"/>
      <c r="K943" s="118"/>
      <c r="L943" s="169"/>
      <c r="T943" s="3">
        <f t="shared" ca="1" si="14"/>
        <v>0</v>
      </c>
    </row>
    <row r="944" spans="2:20" ht="30" customHeight="1" x14ac:dyDescent="0.3">
      <c r="B944" s="113">
        <v>940</v>
      </c>
      <c r="C944" s="162"/>
      <c r="D944" s="167"/>
      <c r="E944" s="111"/>
      <c r="F944" s="111"/>
      <c r="G944" s="111"/>
      <c r="H944" s="111"/>
      <c r="I944" s="126"/>
      <c r="J944" s="111"/>
      <c r="K944" s="118"/>
      <c r="L944" s="169"/>
      <c r="T944" s="3">
        <f t="shared" ca="1" si="14"/>
        <v>0</v>
      </c>
    </row>
    <row r="945" spans="2:20" ht="30" customHeight="1" x14ac:dyDescent="0.3">
      <c r="B945" s="113">
        <v>941</v>
      </c>
      <c r="C945" s="162"/>
      <c r="D945" s="167"/>
      <c r="E945" s="111"/>
      <c r="F945" s="111"/>
      <c r="G945" s="111"/>
      <c r="H945" s="111"/>
      <c r="I945" s="126"/>
      <c r="J945" s="111"/>
      <c r="K945" s="118"/>
      <c r="L945" s="169"/>
      <c r="T945" s="3">
        <f t="shared" ca="1" si="14"/>
        <v>0</v>
      </c>
    </row>
    <row r="946" spans="2:20" ht="30" customHeight="1" x14ac:dyDescent="0.3">
      <c r="B946" s="113">
        <v>942</v>
      </c>
      <c r="C946" s="162"/>
      <c r="D946" s="167"/>
      <c r="E946" s="111"/>
      <c r="F946" s="111"/>
      <c r="G946" s="111"/>
      <c r="H946" s="111"/>
      <c r="I946" s="126"/>
      <c r="J946" s="111"/>
      <c r="K946" s="118"/>
      <c r="L946" s="169"/>
      <c r="T946" s="3">
        <f t="shared" ca="1" si="14"/>
        <v>0</v>
      </c>
    </row>
    <row r="947" spans="2:20" ht="30" customHeight="1" x14ac:dyDescent="0.3">
      <c r="B947" s="113">
        <v>943</v>
      </c>
      <c r="C947" s="162"/>
      <c r="D947" s="167"/>
      <c r="E947" s="111"/>
      <c r="F947" s="111"/>
      <c r="G947" s="111"/>
      <c r="H947" s="111"/>
      <c r="I947" s="126"/>
      <c r="J947" s="111"/>
      <c r="K947" s="118"/>
      <c r="L947" s="169"/>
      <c r="T947" s="3">
        <f t="shared" ca="1" si="14"/>
        <v>0</v>
      </c>
    </row>
    <row r="948" spans="2:20" ht="30" customHeight="1" x14ac:dyDescent="0.3">
      <c r="B948" s="113">
        <v>944</v>
      </c>
      <c r="C948" s="162"/>
      <c r="D948" s="167"/>
      <c r="E948" s="111"/>
      <c r="F948" s="111"/>
      <c r="G948" s="111"/>
      <c r="H948" s="111"/>
      <c r="I948" s="126"/>
      <c r="J948" s="111"/>
      <c r="K948" s="118"/>
      <c r="L948" s="169"/>
      <c r="T948" s="3">
        <f t="shared" ca="1" si="14"/>
        <v>0</v>
      </c>
    </row>
    <row r="949" spans="2:20" ht="30" customHeight="1" x14ac:dyDescent="0.3">
      <c r="B949" s="113">
        <v>945</v>
      </c>
      <c r="C949" s="162"/>
      <c r="D949" s="167"/>
      <c r="E949" s="111"/>
      <c r="F949" s="111"/>
      <c r="G949" s="111"/>
      <c r="H949" s="111"/>
      <c r="I949" s="126"/>
      <c r="J949" s="111"/>
      <c r="K949" s="118"/>
      <c r="L949" s="169"/>
      <c r="T949" s="3">
        <f t="shared" ca="1" si="14"/>
        <v>0</v>
      </c>
    </row>
    <row r="950" spans="2:20" ht="30" customHeight="1" x14ac:dyDescent="0.3">
      <c r="B950" s="113">
        <v>946</v>
      </c>
      <c r="C950" s="162"/>
      <c r="D950" s="167"/>
      <c r="E950" s="111"/>
      <c r="F950" s="111"/>
      <c r="G950" s="111"/>
      <c r="H950" s="111"/>
      <c r="I950" s="126"/>
      <c r="J950" s="111"/>
      <c r="K950" s="118"/>
      <c r="L950" s="169"/>
      <c r="T950" s="3">
        <f t="shared" ca="1" si="14"/>
        <v>0</v>
      </c>
    </row>
    <row r="951" spans="2:20" ht="30" customHeight="1" x14ac:dyDescent="0.3">
      <c r="B951" s="113">
        <v>947</v>
      </c>
      <c r="C951" s="162"/>
      <c r="D951" s="167"/>
      <c r="E951" s="111"/>
      <c r="F951" s="111"/>
      <c r="G951" s="111"/>
      <c r="H951" s="111"/>
      <c r="I951" s="126"/>
      <c r="J951" s="111"/>
      <c r="K951" s="118"/>
      <c r="L951" s="169"/>
      <c r="T951" s="3">
        <f t="shared" ca="1" si="14"/>
        <v>0</v>
      </c>
    </row>
    <row r="952" spans="2:20" ht="30" customHeight="1" x14ac:dyDescent="0.3">
      <c r="B952" s="113">
        <v>948</v>
      </c>
      <c r="C952" s="162"/>
      <c r="D952" s="167"/>
      <c r="E952" s="111"/>
      <c r="F952" s="111"/>
      <c r="G952" s="111"/>
      <c r="H952" s="111"/>
      <c r="I952" s="126"/>
      <c r="J952" s="111"/>
      <c r="K952" s="118"/>
      <c r="L952" s="169"/>
      <c r="T952" s="3">
        <f t="shared" ca="1" si="14"/>
        <v>0</v>
      </c>
    </row>
    <row r="953" spans="2:20" ht="30" customHeight="1" x14ac:dyDescent="0.3">
      <c r="B953" s="113">
        <v>949</v>
      </c>
      <c r="C953" s="162"/>
      <c r="D953" s="167"/>
      <c r="E953" s="111"/>
      <c r="F953" s="111"/>
      <c r="G953" s="111"/>
      <c r="H953" s="111"/>
      <c r="I953" s="126"/>
      <c r="J953" s="111"/>
      <c r="K953" s="118"/>
      <c r="L953" s="169"/>
      <c r="T953" s="3">
        <f t="shared" ca="1" si="14"/>
        <v>0</v>
      </c>
    </row>
    <row r="954" spans="2:20" ht="30" customHeight="1" x14ac:dyDescent="0.3">
      <c r="B954" s="113">
        <v>950</v>
      </c>
      <c r="C954" s="162"/>
      <c r="D954" s="167"/>
      <c r="E954" s="111"/>
      <c r="F954" s="111"/>
      <c r="G954" s="111"/>
      <c r="H954" s="111"/>
      <c r="I954" s="126"/>
      <c r="J954" s="111"/>
      <c r="K954" s="118"/>
      <c r="L954" s="169"/>
      <c r="T954" s="3">
        <f t="shared" ca="1" si="14"/>
        <v>0</v>
      </c>
    </row>
    <row r="955" spans="2:20" ht="30" customHeight="1" x14ac:dyDescent="0.3">
      <c r="B955" s="113">
        <v>951</v>
      </c>
      <c r="C955" s="162"/>
      <c r="D955" s="167"/>
      <c r="E955" s="111"/>
      <c r="F955" s="111"/>
      <c r="G955" s="111"/>
      <c r="H955" s="111"/>
      <c r="I955" s="126"/>
      <c r="J955" s="111"/>
      <c r="K955" s="118"/>
      <c r="L955" s="169"/>
      <c r="T955" s="3">
        <f t="shared" ca="1" si="14"/>
        <v>0</v>
      </c>
    </row>
    <row r="956" spans="2:20" ht="30" customHeight="1" x14ac:dyDescent="0.3">
      <c r="B956" s="113">
        <v>952</v>
      </c>
      <c r="C956" s="162"/>
      <c r="D956" s="167"/>
      <c r="E956" s="111"/>
      <c r="F956" s="111"/>
      <c r="G956" s="111"/>
      <c r="H956" s="111"/>
      <c r="I956" s="126"/>
      <c r="J956" s="111"/>
      <c r="K956" s="118"/>
      <c r="L956" s="169"/>
      <c r="T956" s="3">
        <f t="shared" ca="1" si="14"/>
        <v>0</v>
      </c>
    </row>
    <row r="957" spans="2:20" ht="30" customHeight="1" x14ac:dyDescent="0.3">
      <c r="B957" s="113">
        <v>953</v>
      </c>
      <c r="C957" s="162"/>
      <c r="D957" s="167"/>
      <c r="E957" s="111"/>
      <c r="F957" s="111"/>
      <c r="G957" s="111"/>
      <c r="H957" s="111"/>
      <c r="I957" s="126"/>
      <c r="J957" s="111"/>
      <c r="K957" s="118"/>
      <c r="L957" s="169"/>
      <c r="T957" s="3">
        <f t="shared" ca="1" si="14"/>
        <v>0</v>
      </c>
    </row>
    <row r="958" spans="2:20" ht="30" customHeight="1" x14ac:dyDescent="0.3">
      <c r="B958" s="113">
        <v>954</v>
      </c>
      <c r="C958" s="162"/>
      <c r="D958" s="167"/>
      <c r="E958" s="111"/>
      <c r="F958" s="111"/>
      <c r="G958" s="111"/>
      <c r="H958" s="111"/>
      <c r="I958" s="126"/>
      <c r="J958" s="111"/>
      <c r="K958" s="118"/>
      <c r="L958" s="169"/>
      <c r="T958" s="3">
        <f t="shared" ca="1" si="14"/>
        <v>0</v>
      </c>
    </row>
    <row r="959" spans="2:20" ht="30" customHeight="1" x14ac:dyDescent="0.3">
      <c r="B959" s="113">
        <v>955</v>
      </c>
      <c r="C959" s="162"/>
      <c r="D959" s="167"/>
      <c r="E959" s="111"/>
      <c r="F959" s="111"/>
      <c r="G959" s="111"/>
      <c r="H959" s="111"/>
      <c r="I959" s="126"/>
      <c r="J959" s="111"/>
      <c r="K959" s="118"/>
      <c r="L959" s="169"/>
      <c r="T959" s="3">
        <f t="shared" ca="1" si="14"/>
        <v>0</v>
      </c>
    </row>
    <row r="960" spans="2:20" ht="30" customHeight="1" x14ac:dyDescent="0.3">
      <c r="B960" s="113">
        <v>956</v>
      </c>
      <c r="C960" s="162"/>
      <c r="D960" s="167"/>
      <c r="E960" s="111"/>
      <c r="F960" s="111"/>
      <c r="G960" s="111"/>
      <c r="H960" s="111"/>
      <c r="I960" s="126"/>
      <c r="J960" s="111"/>
      <c r="K960" s="118"/>
      <c r="L960" s="169"/>
      <c r="T960" s="3">
        <f t="shared" ca="1" si="14"/>
        <v>0</v>
      </c>
    </row>
    <row r="961" spans="2:20" ht="30" customHeight="1" x14ac:dyDescent="0.3">
      <c r="B961" s="113">
        <v>957</v>
      </c>
      <c r="C961" s="162"/>
      <c r="D961" s="167"/>
      <c r="E961" s="111"/>
      <c r="F961" s="111"/>
      <c r="G961" s="111"/>
      <c r="H961" s="111"/>
      <c r="I961" s="126"/>
      <c r="J961" s="111"/>
      <c r="K961" s="118"/>
      <c r="L961" s="169"/>
      <c r="T961" s="3">
        <f t="shared" ca="1" si="14"/>
        <v>0</v>
      </c>
    </row>
    <row r="962" spans="2:20" ht="30" customHeight="1" x14ac:dyDescent="0.3">
      <c r="B962" s="113">
        <v>958</v>
      </c>
      <c r="C962" s="162"/>
      <c r="D962" s="167"/>
      <c r="E962" s="111"/>
      <c r="F962" s="111"/>
      <c r="G962" s="111"/>
      <c r="H962" s="111"/>
      <c r="I962" s="126"/>
      <c r="J962" s="111"/>
      <c r="K962" s="118"/>
      <c r="L962" s="169"/>
      <c r="T962" s="3">
        <f t="shared" ca="1" si="14"/>
        <v>0</v>
      </c>
    </row>
    <row r="963" spans="2:20" ht="30" customHeight="1" x14ac:dyDescent="0.3">
      <c r="B963" s="113">
        <v>959</v>
      </c>
      <c r="C963" s="162"/>
      <c r="D963" s="167"/>
      <c r="E963" s="111"/>
      <c r="F963" s="111"/>
      <c r="G963" s="111"/>
      <c r="H963" s="111"/>
      <c r="I963" s="126"/>
      <c r="J963" s="111"/>
      <c r="K963" s="118"/>
      <c r="L963" s="169"/>
      <c r="T963" s="3">
        <f t="shared" ca="1" si="14"/>
        <v>0</v>
      </c>
    </row>
    <row r="964" spans="2:20" ht="30" customHeight="1" x14ac:dyDescent="0.3">
      <c r="B964" s="113">
        <v>960</v>
      </c>
      <c r="C964" s="162"/>
      <c r="D964" s="167"/>
      <c r="E964" s="111"/>
      <c r="F964" s="111"/>
      <c r="G964" s="111"/>
      <c r="H964" s="111"/>
      <c r="I964" s="126"/>
      <c r="J964" s="111"/>
      <c r="K964" s="118"/>
      <c r="L964" s="169"/>
      <c r="T964" s="3">
        <f t="shared" ca="1" si="14"/>
        <v>0</v>
      </c>
    </row>
    <row r="965" spans="2:20" ht="30" customHeight="1" x14ac:dyDescent="0.3">
      <c r="B965" s="113">
        <v>961</v>
      </c>
      <c r="C965" s="162"/>
      <c r="D965" s="167"/>
      <c r="E965" s="111"/>
      <c r="F965" s="111"/>
      <c r="G965" s="111"/>
      <c r="H965" s="111"/>
      <c r="I965" s="126"/>
      <c r="J965" s="111"/>
      <c r="K965" s="118"/>
      <c r="L965" s="169"/>
      <c r="T965" s="3">
        <f t="shared" ref="T965:T1028" ca="1" si="15">IF(C965&lt;TODAY(),IF(J965="Não",1,0),0)</f>
        <v>0</v>
      </c>
    </row>
    <row r="966" spans="2:20" ht="30" customHeight="1" x14ac:dyDescent="0.3">
      <c r="B966" s="113">
        <v>962</v>
      </c>
      <c r="C966" s="162"/>
      <c r="D966" s="167"/>
      <c r="E966" s="111"/>
      <c r="F966" s="111"/>
      <c r="G966" s="111"/>
      <c r="H966" s="111"/>
      <c r="I966" s="126"/>
      <c r="J966" s="111"/>
      <c r="K966" s="118"/>
      <c r="L966" s="169"/>
      <c r="T966" s="3">
        <f t="shared" ca="1" si="15"/>
        <v>0</v>
      </c>
    </row>
    <row r="967" spans="2:20" ht="30" customHeight="1" x14ac:dyDescent="0.3">
      <c r="B967" s="113">
        <v>963</v>
      </c>
      <c r="C967" s="162"/>
      <c r="D967" s="167"/>
      <c r="E967" s="111"/>
      <c r="F967" s="111"/>
      <c r="G967" s="111"/>
      <c r="H967" s="111"/>
      <c r="I967" s="126"/>
      <c r="J967" s="111"/>
      <c r="K967" s="118"/>
      <c r="L967" s="169"/>
      <c r="T967" s="3">
        <f t="shared" ca="1" si="15"/>
        <v>0</v>
      </c>
    </row>
    <row r="968" spans="2:20" ht="30" customHeight="1" x14ac:dyDescent="0.3">
      <c r="B968" s="113">
        <v>964</v>
      </c>
      <c r="C968" s="162"/>
      <c r="D968" s="167"/>
      <c r="E968" s="111"/>
      <c r="F968" s="111"/>
      <c r="G968" s="111"/>
      <c r="H968" s="111"/>
      <c r="I968" s="126"/>
      <c r="J968" s="111"/>
      <c r="K968" s="118"/>
      <c r="L968" s="169"/>
      <c r="T968" s="3">
        <f t="shared" ca="1" si="15"/>
        <v>0</v>
      </c>
    </row>
    <row r="969" spans="2:20" ht="30" customHeight="1" x14ac:dyDescent="0.3">
      <c r="B969" s="113">
        <v>965</v>
      </c>
      <c r="C969" s="162"/>
      <c r="D969" s="167"/>
      <c r="E969" s="111"/>
      <c r="F969" s="111"/>
      <c r="G969" s="111"/>
      <c r="H969" s="111"/>
      <c r="I969" s="126"/>
      <c r="J969" s="111"/>
      <c r="K969" s="118"/>
      <c r="L969" s="169"/>
      <c r="T969" s="3">
        <f t="shared" ca="1" si="15"/>
        <v>0</v>
      </c>
    </row>
    <row r="970" spans="2:20" ht="30" customHeight="1" x14ac:dyDescent="0.3">
      <c r="B970" s="113">
        <v>966</v>
      </c>
      <c r="C970" s="162"/>
      <c r="D970" s="167"/>
      <c r="E970" s="111"/>
      <c r="F970" s="111"/>
      <c r="G970" s="111"/>
      <c r="H970" s="111"/>
      <c r="I970" s="126"/>
      <c r="J970" s="111"/>
      <c r="K970" s="118"/>
      <c r="L970" s="169"/>
      <c r="T970" s="3">
        <f t="shared" ca="1" si="15"/>
        <v>0</v>
      </c>
    </row>
    <row r="971" spans="2:20" ht="30" customHeight="1" x14ac:dyDescent="0.3">
      <c r="B971" s="113">
        <v>967</v>
      </c>
      <c r="C971" s="162"/>
      <c r="D971" s="167"/>
      <c r="E971" s="111"/>
      <c r="F971" s="111"/>
      <c r="G971" s="111"/>
      <c r="H971" s="111"/>
      <c r="I971" s="126"/>
      <c r="J971" s="111"/>
      <c r="K971" s="118"/>
      <c r="L971" s="169"/>
      <c r="T971" s="3">
        <f t="shared" ca="1" si="15"/>
        <v>0</v>
      </c>
    </row>
    <row r="972" spans="2:20" ht="30" customHeight="1" x14ac:dyDescent="0.3">
      <c r="B972" s="113">
        <v>968</v>
      </c>
      <c r="C972" s="162"/>
      <c r="D972" s="167"/>
      <c r="E972" s="111"/>
      <c r="F972" s="111"/>
      <c r="G972" s="111"/>
      <c r="H972" s="111"/>
      <c r="I972" s="126"/>
      <c r="J972" s="111"/>
      <c r="K972" s="118"/>
      <c r="L972" s="169"/>
      <c r="T972" s="3">
        <f t="shared" ca="1" si="15"/>
        <v>0</v>
      </c>
    </row>
    <row r="973" spans="2:20" ht="30" customHeight="1" x14ac:dyDescent="0.3">
      <c r="B973" s="113">
        <v>969</v>
      </c>
      <c r="C973" s="162"/>
      <c r="D973" s="167"/>
      <c r="E973" s="111"/>
      <c r="F973" s="111"/>
      <c r="G973" s="111"/>
      <c r="H973" s="111"/>
      <c r="I973" s="126"/>
      <c r="J973" s="111"/>
      <c r="K973" s="118"/>
      <c r="L973" s="169"/>
      <c r="T973" s="3">
        <f t="shared" ca="1" si="15"/>
        <v>0</v>
      </c>
    </row>
    <row r="974" spans="2:20" ht="30" customHeight="1" x14ac:dyDescent="0.3">
      <c r="B974" s="113">
        <v>970</v>
      </c>
      <c r="C974" s="162"/>
      <c r="D974" s="167"/>
      <c r="E974" s="111"/>
      <c r="F974" s="111"/>
      <c r="G974" s="111"/>
      <c r="H974" s="111"/>
      <c r="I974" s="126"/>
      <c r="J974" s="111"/>
      <c r="K974" s="118"/>
      <c r="L974" s="169"/>
      <c r="T974" s="3">
        <f t="shared" ca="1" si="15"/>
        <v>0</v>
      </c>
    </row>
    <row r="975" spans="2:20" ht="30" customHeight="1" x14ac:dyDescent="0.3">
      <c r="B975" s="113">
        <v>971</v>
      </c>
      <c r="C975" s="162"/>
      <c r="D975" s="167"/>
      <c r="E975" s="111"/>
      <c r="F975" s="111"/>
      <c r="G975" s="111"/>
      <c r="H975" s="111"/>
      <c r="I975" s="126"/>
      <c r="J975" s="111"/>
      <c r="K975" s="118"/>
      <c r="L975" s="169"/>
      <c r="T975" s="3">
        <f t="shared" ca="1" si="15"/>
        <v>0</v>
      </c>
    </row>
    <row r="976" spans="2:20" ht="30" customHeight="1" x14ac:dyDescent="0.3">
      <c r="B976" s="113">
        <v>972</v>
      </c>
      <c r="C976" s="162"/>
      <c r="D976" s="167"/>
      <c r="E976" s="111"/>
      <c r="F976" s="111"/>
      <c r="G976" s="111"/>
      <c r="H976" s="111"/>
      <c r="I976" s="126"/>
      <c r="J976" s="111"/>
      <c r="K976" s="118"/>
      <c r="L976" s="169"/>
      <c r="T976" s="3">
        <f t="shared" ca="1" si="15"/>
        <v>0</v>
      </c>
    </row>
    <row r="977" spans="2:20" ht="30" customHeight="1" x14ac:dyDescent="0.3">
      <c r="B977" s="113">
        <v>973</v>
      </c>
      <c r="C977" s="162"/>
      <c r="D977" s="167"/>
      <c r="E977" s="111"/>
      <c r="F977" s="111"/>
      <c r="G977" s="111"/>
      <c r="H977" s="111"/>
      <c r="I977" s="126"/>
      <c r="J977" s="111"/>
      <c r="K977" s="118"/>
      <c r="L977" s="169"/>
      <c r="T977" s="3">
        <f t="shared" ca="1" si="15"/>
        <v>0</v>
      </c>
    </row>
    <row r="978" spans="2:20" ht="30" customHeight="1" x14ac:dyDescent="0.3">
      <c r="B978" s="113">
        <v>974</v>
      </c>
      <c r="C978" s="162"/>
      <c r="D978" s="167"/>
      <c r="E978" s="111"/>
      <c r="F978" s="111"/>
      <c r="G978" s="111"/>
      <c r="H978" s="111"/>
      <c r="I978" s="126"/>
      <c r="J978" s="111"/>
      <c r="K978" s="118"/>
      <c r="L978" s="169"/>
      <c r="T978" s="3">
        <f t="shared" ca="1" si="15"/>
        <v>0</v>
      </c>
    </row>
    <row r="979" spans="2:20" ht="30" customHeight="1" x14ac:dyDescent="0.3">
      <c r="B979" s="113">
        <v>975</v>
      </c>
      <c r="C979" s="162"/>
      <c r="D979" s="167"/>
      <c r="E979" s="111"/>
      <c r="F979" s="111"/>
      <c r="G979" s="111"/>
      <c r="H979" s="111"/>
      <c r="I979" s="126"/>
      <c r="J979" s="111"/>
      <c r="K979" s="118"/>
      <c r="L979" s="169"/>
      <c r="T979" s="3">
        <f t="shared" ca="1" si="15"/>
        <v>0</v>
      </c>
    </row>
    <row r="980" spans="2:20" ht="30" customHeight="1" x14ac:dyDescent="0.3">
      <c r="B980" s="113">
        <v>976</v>
      </c>
      <c r="C980" s="162"/>
      <c r="D980" s="167"/>
      <c r="E980" s="111"/>
      <c r="F980" s="111"/>
      <c r="G980" s="111"/>
      <c r="H980" s="111"/>
      <c r="I980" s="126"/>
      <c r="J980" s="111"/>
      <c r="K980" s="118"/>
      <c r="L980" s="169"/>
      <c r="T980" s="3">
        <f t="shared" ca="1" si="15"/>
        <v>0</v>
      </c>
    </row>
    <row r="981" spans="2:20" ht="30" customHeight="1" x14ac:dyDescent="0.3">
      <c r="B981" s="113">
        <v>977</v>
      </c>
      <c r="C981" s="162"/>
      <c r="D981" s="167"/>
      <c r="E981" s="111"/>
      <c r="F981" s="111"/>
      <c r="G981" s="111"/>
      <c r="H981" s="111"/>
      <c r="I981" s="126"/>
      <c r="J981" s="111"/>
      <c r="K981" s="118"/>
      <c r="L981" s="169"/>
      <c r="T981" s="3">
        <f t="shared" ca="1" si="15"/>
        <v>0</v>
      </c>
    </row>
    <row r="982" spans="2:20" ht="30" customHeight="1" x14ac:dyDescent="0.3">
      <c r="B982" s="113">
        <v>978</v>
      </c>
      <c r="C982" s="162"/>
      <c r="D982" s="167"/>
      <c r="E982" s="111"/>
      <c r="F982" s="111"/>
      <c r="G982" s="111"/>
      <c r="H982" s="111"/>
      <c r="I982" s="126"/>
      <c r="J982" s="111"/>
      <c r="K982" s="118"/>
      <c r="L982" s="169"/>
      <c r="T982" s="3">
        <f t="shared" ca="1" si="15"/>
        <v>0</v>
      </c>
    </row>
    <row r="983" spans="2:20" ht="30" customHeight="1" x14ac:dyDescent="0.3">
      <c r="B983" s="113">
        <v>979</v>
      </c>
      <c r="C983" s="162"/>
      <c r="D983" s="167"/>
      <c r="E983" s="111"/>
      <c r="F983" s="111"/>
      <c r="G983" s="111"/>
      <c r="H983" s="111"/>
      <c r="I983" s="126"/>
      <c r="J983" s="111"/>
      <c r="K983" s="118"/>
      <c r="L983" s="169"/>
      <c r="T983" s="3">
        <f t="shared" ca="1" si="15"/>
        <v>0</v>
      </c>
    </row>
    <row r="984" spans="2:20" ht="30" customHeight="1" x14ac:dyDescent="0.3">
      <c r="B984" s="113">
        <v>980</v>
      </c>
      <c r="C984" s="162"/>
      <c r="D984" s="167"/>
      <c r="E984" s="111"/>
      <c r="F984" s="111"/>
      <c r="G984" s="111"/>
      <c r="H984" s="111"/>
      <c r="I984" s="126"/>
      <c r="J984" s="111"/>
      <c r="K984" s="118"/>
      <c r="L984" s="169"/>
      <c r="T984" s="3">
        <f t="shared" ca="1" si="15"/>
        <v>0</v>
      </c>
    </row>
    <row r="985" spans="2:20" ht="30" customHeight="1" x14ac:dyDescent="0.3">
      <c r="B985" s="113">
        <v>981</v>
      </c>
      <c r="C985" s="162"/>
      <c r="D985" s="167"/>
      <c r="E985" s="111"/>
      <c r="F985" s="111"/>
      <c r="G985" s="111"/>
      <c r="H985" s="111"/>
      <c r="I985" s="126"/>
      <c r="J985" s="111"/>
      <c r="K985" s="118"/>
      <c r="L985" s="169"/>
      <c r="T985" s="3">
        <f t="shared" ca="1" si="15"/>
        <v>0</v>
      </c>
    </row>
    <row r="986" spans="2:20" ht="30" customHeight="1" x14ac:dyDescent="0.3">
      <c r="B986" s="113">
        <v>982</v>
      </c>
      <c r="C986" s="162"/>
      <c r="D986" s="167"/>
      <c r="E986" s="111"/>
      <c r="F986" s="111"/>
      <c r="G986" s="111"/>
      <c r="H986" s="111"/>
      <c r="I986" s="126"/>
      <c r="J986" s="111"/>
      <c r="K986" s="118"/>
      <c r="L986" s="169"/>
      <c r="T986" s="3">
        <f t="shared" ca="1" si="15"/>
        <v>0</v>
      </c>
    </row>
    <row r="987" spans="2:20" ht="30" customHeight="1" x14ac:dyDescent="0.3">
      <c r="B987" s="113">
        <v>983</v>
      </c>
      <c r="C987" s="162"/>
      <c r="D987" s="167"/>
      <c r="E987" s="111"/>
      <c r="F987" s="111"/>
      <c r="G987" s="111"/>
      <c r="H987" s="111"/>
      <c r="I987" s="126"/>
      <c r="J987" s="111"/>
      <c r="K987" s="118"/>
      <c r="L987" s="169"/>
      <c r="T987" s="3">
        <f t="shared" ca="1" si="15"/>
        <v>0</v>
      </c>
    </row>
    <row r="988" spans="2:20" ht="30" customHeight="1" x14ac:dyDescent="0.3">
      <c r="B988" s="113">
        <v>984</v>
      </c>
      <c r="C988" s="162"/>
      <c r="D988" s="167"/>
      <c r="E988" s="111"/>
      <c r="F988" s="111"/>
      <c r="G988" s="111"/>
      <c r="H988" s="111"/>
      <c r="I988" s="126"/>
      <c r="J988" s="111"/>
      <c r="K988" s="118"/>
      <c r="L988" s="169"/>
      <c r="T988" s="3">
        <f t="shared" ca="1" si="15"/>
        <v>0</v>
      </c>
    </row>
    <row r="989" spans="2:20" ht="30" customHeight="1" x14ac:dyDescent="0.3">
      <c r="B989" s="113">
        <v>985</v>
      </c>
      <c r="C989" s="162"/>
      <c r="D989" s="167"/>
      <c r="E989" s="111"/>
      <c r="F989" s="111"/>
      <c r="G989" s="111"/>
      <c r="H989" s="111"/>
      <c r="I989" s="126"/>
      <c r="J989" s="111"/>
      <c r="K989" s="118"/>
      <c r="L989" s="169"/>
      <c r="T989" s="3">
        <f t="shared" ca="1" si="15"/>
        <v>0</v>
      </c>
    </row>
    <row r="990" spans="2:20" ht="30" customHeight="1" x14ac:dyDescent="0.3">
      <c r="B990" s="113">
        <v>986</v>
      </c>
      <c r="C990" s="162"/>
      <c r="D990" s="167"/>
      <c r="E990" s="111"/>
      <c r="F990" s="111"/>
      <c r="G990" s="111"/>
      <c r="H990" s="111"/>
      <c r="I990" s="126"/>
      <c r="J990" s="111"/>
      <c r="K990" s="118"/>
      <c r="L990" s="169"/>
      <c r="T990" s="3">
        <f t="shared" ca="1" si="15"/>
        <v>0</v>
      </c>
    </row>
    <row r="991" spans="2:20" ht="30" customHeight="1" x14ac:dyDescent="0.3">
      <c r="B991" s="113">
        <v>987</v>
      </c>
      <c r="C991" s="162"/>
      <c r="D991" s="167"/>
      <c r="E991" s="111"/>
      <c r="F991" s="111"/>
      <c r="G991" s="111"/>
      <c r="H991" s="111"/>
      <c r="I991" s="126"/>
      <c r="J991" s="111"/>
      <c r="K991" s="118"/>
      <c r="L991" s="169"/>
      <c r="T991" s="3">
        <f t="shared" ca="1" si="15"/>
        <v>0</v>
      </c>
    </row>
    <row r="992" spans="2:20" ht="30" customHeight="1" x14ac:dyDescent="0.3">
      <c r="B992" s="113">
        <v>988</v>
      </c>
      <c r="C992" s="162"/>
      <c r="D992" s="167"/>
      <c r="E992" s="111"/>
      <c r="F992" s="111"/>
      <c r="G992" s="111"/>
      <c r="H992" s="111"/>
      <c r="I992" s="126"/>
      <c r="J992" s="111"/>
      <c r="K992" s="118"/>
      <c r="L992" s="169"/>
      <c r="T992" s="3">
        <f t="shared" ca="1" si="15"/>
        <v>0</v>
      </c>
    </row>
    <row r="993" spans="2:20" ht="30" customHeight="1" x14ac:dyDescent="0.3">
      <c r="B993" s="113">
        <v>989</v>
      </c>
      <c r="C993" s="162"/>
      <c r="D993" s="167"/>
      <c r="E993" s="111"/>
      <c r="F993" s="111"/>
      <c r="G993" s="111"/>
      <c r="H993" s="111"/>
      <c r="I993" s="126"/>
      <c r="J993" s="111"/>
      <c r="K993" s="118"/>
      <c r="L993" s="169"/>
      <c r="T993" s="3">
        <f t="shared" ca="1" si="15"/>
        <v>0</v>
      </c>
    </row>
    <row r="994" spans="2:20" ht="30" customHeight="1" x14ac:dyDescent="0.3">
      <c r="B994" s="113">
        <v>990</v>
      </c>
      <c r="C994" s="162"/>
      <c r="D994" s="167"/>
      <c r="E994" s="111"/>
      <c r="F994" s="111"/>
      <c r="G994" s="111"/>
      <c r="H994" s="111"/>
      <c r="I994" s="126"/>
      <c r="J994" s="111"/>
      <c r="K994" s="118"/>
      <c r="L994" s="169"/>
      <c r="T994" s="3">
        <f t="shared" ca="1" si="15"/>
        <v>0</v>
      </c>
    </row>
    <row r="995" spans="2:20" ht="30" customHeight="1" x14ac:dyDescent="0.3">
      <c r="B995" s="113">
        <v>991</v>
      </c>
      <c r="C995" s="162"/>
      <c r="D995" s="167"/>
      <c r="E995" s="111"/>
      <c r="F995" s="111"/>
      <c r="G995" s="111"/>
      <c r="H995" s="111"/>
      <c r="I995" s="126"/>
      <c r="J995" s="111"/>
      <c r="K995" s="118"/>
      <c r="L995" s="169"/>
      <c r="T995" s="3">
        <f t="shared" ca="1" si="15"/>
        <v>0</v>
      </c>
    </row>
    <row r="996" spans="2:20" ht="30" customHeight="1" x14ac:dyDescent="0.3">
      <c r="B996" s="113">
        <v>992</v>
      </c>
      <c r="C996" s="162"/>
      <c r="D996" s="167"/>
      <c r="E996" s="111"/>
      <c r="F996" s="111"/>
      <c r="G996" s="111"/>
      <c r="H996" s="111"/>
      <c r="I996" s="126"/>
      <c r="J996" s="111"/>
      <c r="K996" s="118"/>
      <c r="L996" s="169"/>
      <c r="T996" s="3">
        <f t="shared" ca="1" si="15"/>
        <v>0</v>
      </c>
    </row>
    <row r="997" spans="2:20" ht="30" customHeight="1" x14ac:dyDescent="0.3">
      <c r="B997" s="113">
        <v>993</v>
      </c>
      <c r="C997" s="162"/>
      <c r="D997" s="167"/>
      <c r="E997" s="111"/>
      <c r="F997" s="111"/>
      <c r="G997" s="111"/>
      <c r="H997" s="111"/>
      <c r="I997" s="126"/>
      <c r="J997" s="111"/>
      <c r="K997" s="118"/>
      <c r="L997" s="169"/>
      <c r="T997" s="3">
        <f t="shared" ca="1" si="15"/>
        <v>0</v>
      </c>
    </row>
    <row r="998" spans="2:20" ht="30" customHeight="1" x14ac:dyDescent="0.3">
      <c r="B998" s="113">
        <v>994</v>
      </c>
      <c r="C998" s="162"/>
      <c r="D998" s="167"/>
      <c r="E998" s="111"/>
      <c r="F998" s="111"/>
      <c r="G998" s="111"/>
      <c r="H998" s="111"/>
      <c r="I998" s="126"/>
      <c r="J998" s="111"/>
      <c r="K998" s="118"/>
      <c r="L998" s="169"/>
      <c r="T998" s="3">
        <f t="shared" ca="1" si="15"/>
        <v>0</v>
      </c>
    </row>
    <row r="999" spans="2:20" ht="30" customHeight="1" x14ac:dyDescent="0.3">
      <c r="B999" s="113">
        <v>995</v>
      </c>
      <c r="C999" s="162"/>
      <c r="D999" s="167"/>
      <c r="E999" s="111"/>
      <c r="F999" s="111"/>
      <c r="G999" s="111"/>
      <c r="H999" s="111"/>
      <c r="I999" s="126"/>
      <c r="J999" s="111"/>
      <c r="K999" s="118"/>
      <c r="L999" s="169"/>
      <c r="T999" s="3">
        <f t="shared" ca="1" si="15"/>
        <v>0</v>
      </c>
    </row>
    <row r="1000" spans="2:20" ht="30" customHeight="1" x14ac:dyDescent="0.3">
      <c r="B1000" s="113">
        <v>996</v>
      </c>
      <c r="C1000" s="162"/>
      <c r="D1000" s="167"/>
      <c r="E1000" s="111"/>
      <c r="F1000" s="111"/>
      <c r="G1000" s="111"/>
      <c r="H1000" s="111"/>
      <c r="I1000" s="126"/>
      <c r="J1000" s="111"/>
      <c r="K1000" s="118"/>
      <c r="L1000" s="169"/>
      <c r="T1000" s="3">
        <f t="shared" ca="1" si="15"/>
        <v>0</v>
      </c>
    </row>
    <row r="1001" spans="2:20" ht="30" customHeight="1" x14ac:dyDescent="0.3">
      <c r="B1001" s="113">
        <v>997</v>
      </c>
      <c r="C1001" s="162"/>
      <c r="D1001" s="167"/>
      <c r="E1001" s="111"/>
      <c r="F1001" s="111"/>
      <c r="G1001" s="111"/>
      <c r="H1001" s="111"/>
      <c r="I1001" s="126"/>
      <c r="J1001" s="111"/>
      <c r="K1001" s="118"/>
      <c r="L1001" s="169"/>
      <c r="T1001" s="3">
        <f t="shared" ca="1" si="15"/>
        <v>0</v>
      </c>
    </row>
    <row r="1002" spans="2:20" ht="30" customHeight="1" x14ac:dyDescent="0.3">
      <c r="B1002" s="113">
        <v>998</v>
      </c>
      <c r="C1002" s="162"/>
      <c r="D1002" s="167"/>
      <c r="E1002" s="111"/>
      <c r="F1002" s="111"/>
      <c r="G1002" s="111"/>
      <c r="H1002" s="111"/>
      <c r="I1002" s="126"/>
      <c r="J1002" s="111"/>
      <c r="K1002" s="118"/>
      <c r="L1002" s="169"/>
      <c r="T1002" s="3">
        <f t="shared" ca="1" si="15"/>
        <v>0</v>
      </c>
    </row>
    <row r="1003" spans="2:20" ht="30" customHeight="1" x14ac:dyDescent="0.3">
      <c r="B1003" s="113">
        <v>999</v>
      </c>
      <c r="C1003" s="162"/>
      <c r="D1003" s="167"/>
      <c r="E1003" s="111"/>
      <c r="F1003" s="111"/>
      <c r="G1003" s="111"/>
      <c r="H1003" s="111"/>
      <c r="I1003" s="126"/>
      <c r="J1003" s="111"/>
      <c r="K1003" s="118"/>
      <c r="L1003" s="169"/>
      <c r="T1003" s="3">
        <f t="shared" ca="1" si="15"/>
        <v>0</v>
      </c>
    </row>
    <row r="1004" spans="2:20" ht="30" customHeight="1" x14ac:dyDescent="0.3">
      <c r="B1004" s="113">
        <v>1000</v>
      </c>
      <c r="C1004" s="162"/>
      <c r="D1004" s="167"/>
      <c r="E1004" s="111"/>
      <c r="F1004" s="111"/>
      <c r="G1004" s="111"/>
      <c r="H1004" s="111"/>
      <c r="I1004" s="126"/>
      <c r="J1004" s="111"/>
      <c r="K1004" s="118"/>
      <c r="L1004" s="169"/>
      <c r="T1004" s="3">
        <f t="shared" ca="1" si="15"/>
        <v>0</v>
      </c>
    </row>
    <row r="1005" spans="2:20" ht="30" customHeight="1" x14ac:dyDescent="0.3">
      <c r="B1005" s="113">
        <v>1001</v>
      </c>
      <c r="C1005" s="162"/>
      <c r="D1005" s="167"/>
      <c r="E1005" s="111"/>
      <c r="F1005" s="111"/>
      <c r="G1005" s="111"/>
      <c r="H1005" s="111"/>
      <c r="I1005" s="126"/>
      <c r="J1005" s="111"/>
      <c r="K1005" s="118"/>
      <c r="L1005" s="169"/>
      <c r="T1005" s="3">
        <f t="shared" ca="1" si="15"/>
        <v>0</v>
      </c>
    </row>
    <row r="1006" spans="2:20" ht="30" customHeight="1" x14ac:dyDescent="0.3">
      <c r="B1006" s="113">
        <v>1002</v>
      </c>
      <c r="C1006" s="162"/>
      <c r="D1006" s="167"/>
      <c r="E1006" s="111"/>
      <c r="F1006" s="111"/>
      <c r="G1006" s="111"/>
      <c r="H1006" s="111"/>
      <c r="I1006" s="126"/>
      <c r="J1006" s="111"/>
      <c r="K1006" s="118"/>
      <c r="L1006" s="169"/>
      <c r="T1006" s="3">
        <f t="shared" ca="1" si="15"/>
        <v>0</v>
      </c>
    </row>
    <row r="1007" spans="2:20" ht="30" customHeight="1" x14ac:dyDescent="0.3">
      <c r="B1007" s="113">
        <v>1003</v>
      </c>
      <c r="C1007" s="162"/>
      <c r="D1007" s="167"/>
      <c r="E1007" s="111"/>
      <c r="F1007" s="111"/>
      <c r="G1007" s="111"/>
      <c r="H1007" s="111"/>
      <c r="I1007" s="126"/>
      <c r="J1007" s="111"/>
      <c r="K1007" s="118"/>
      <c r="L1007" s="169"/>
      <c r="T1007" s="3">
        <f t="shared" ca="1" si="15"/>
        <v>0</v>
      </c>
    </row>
    <row r="1008" spans="2:20" ht="30" customHeight="1" x14ac:dyDescent="0.3">
      <c r="B1008" s="113">
        <v>1004</v>
      </c>
      <c r="C1008" s="162"/>
      <c r="D1008" s="167"/>
      <c r="E1008" s="111"/>
      <c r="F1008" s="111"/>
      <c r="G1008" s="111"/>
      <c r="H1008" s="111"/>
      <c r="I1008" s="126"/>
      <c r="J1008" s="111"/>
      <c r="K1008" s="118"/>
      <c r="L1008" s="169"/>
      <c r="T1008" s="3">
        <f t="shared" ca="1" si="15"/>
        <v>0</v>
      </c>
    </row>
    <row r="1009" spans="2:20" ht="30" customHeight="1" x14ac:dyDescent="0.3">
      <c r="B1009" s="113">
        <v>1005</v>
      </c>
      <c r="C1009" s="162"/>
      <c r="D1009" s="167"/>
      <c r="E1009" s="111"/>
      <c r="F1009" s="111"/>
      <c r="G1009" s="111"/>
      <c r="H1009" s="111"/>
      <c r="I1009" s="126"/>
      <c r="J1009" s="111"/>
      <c r="K1009" s="118"/>
      <c r="L1009" s="169"/>
      <c r="T1009" s="3">
        <f t="shared" ca="1" si="15"/>
        <v>0</v>
      </c>
    </row>
    <row r="1010" spans="2:20" ht="30" customHeight="1" x14ac:dyDescent="0.3">
      <c r="B1010" s="113">
        <v>1006</v>
      </c>
      <c r="C1010" s="162"/>
      <c r="D1010" s="167"/>
      <c r="E1010" s="111"/>
      <c r="F1010" s="111"/>
      <c r="G1010" s="111"/>
      <c r="H1010" s="111"/>
      <c r="I1010" s="126"/>
      <c r="J1010" s="111"/>
      <c r="K1010" s="118"/>
      <c r="L1010" s="169"/>
      <c r="T1010" s="3">
        <f t="shared" ca="1" si="15"/>
        <v>0</v>
      </c>
    </row>
    <row r="1011" spans="2:20" ht="30" customHeight="1" x14ac:dyDescent="0.3">
      <c r="B1011" s="113">
        <v>1007</v>
      </c>
      <c r="C1011" s="162"/>
      <c r="D1011" s="167"/>
      <c r="E1011" s="111"/>
      <c r="F1011" s="111"/>
      <c r="G1011" s="111"/>
      <c r="H1011" s="111"/>
      <c r="I1011" s="126"/>
      <c r="J1011" s="111"/>
      <c r="K1011" s="118"/>
      <c r="L1011" s="169"/>
      <c r="T1011" s="3">
        <f t="shared" ca="1" si="15"/>
        <v>0</v>
      </c>
    </row>
    <row r="1012" spans="2:20" ht="30" customHeight="1" x14ac:dyDescent="0.3">
      <c r="B1012" s="113">
        <v>1008</v>
      </c>
      <c r="C1012" s="162"/>
      <c r="D1012" s="167"/>
      <c r="E1012" s="111"/>
      <c r="F1012" s="111"/>
      <c r="G1012" s="111"/>
      <c r="H1012" s="111"/>
      <c r="I1012" s="126"/>
      <c r="J1012" s="111"/>
      <c r="K1012" s="118"/>
      <c r="L1012" s="169"/>
      <c r="T1012" s="3">
        <f t="shared" ca="1" si="15"/>
        <v>0</v>
      </c>
    </row>
    <row r="1013" spans="2:20" ht="30" customHeight="1" x14ac:dyDescent="0.3">
      <c r="B1013" s="113">
        <v>1009</v>
      </c>
      <c r="C1013" s="162"/>
      <c r="D1013" s="167"/>
      <c r="E1013" s="111"/>
      <c r="F1013" s="111"/>
      <c r="G1013" s="111"/>
      <c r="H1013" s="111"/>
      <c r="I1013" s="126"/>
      <c r="J1013" s="111"/>
      <c r="K1013" s="118"/>
      <c r="L1013" s="169"/>
      <c r="T1013" s="3">
        <f t="shared" ca="1" si="15"/>
        <v>0</v>
      </c>
    </row>
    <row r="1014" spans="2:20" ht="30" customHeight="1" x14ac:dyDescent="0.3">
      <c r="B1014" s="113">
        <v>1010</v>
      </c>
      <c r="C1014" s="162"/>
      <c r="D1014" s="167"/>
      <c r="E1014" s="111"/>
      <c r="F1014" s="111"/>
      <c r="G1014" s="111"/>
      <c r="H1014" s="111"/>
      <c r="I1014" s="126"/>
      <c r="J1014" s="111"/>
      <c r="K1014" s="118"/>
      <c r="L1014" s="169"/>
      <c r="T1014" s="3">
        <f t="shared" ca="1" si="15"/>
        <v>0</v>
      </c>
    </row>
    <row r="1015" spans="2:20" ht="30" customHeight="1" x14ac:dyDescent="0.3">
      <c r="B1015" s="113">
        <v>1011</v>
      </c>
      <c r="C1015" s="162"/>
      <c r="D1015" s="167"/>
      <c r="E1015" s="111"/>
      <c r="F1015" s="111"/>
      <c r="G1015" s="111"/>
      <c r="H1015" s="111"/>
      <c r="I1015" s="126"/>
      <c r="J1015" s="111"/>
      <c r="K1015" s="118"/>
      <c r="L1015" s="169"/>
      <c r="T1015" s="3">
        <f t="shared" ca="1" si="15"/>
        <v>0</v>
      </c>
    </row>
    <row r="1016" spans="2:20" ht="30" customHeight="1" x14ac:dyDescent="0.3">
      <c r="B1016" s="113">
        <v>1012</v>
      </c>
      <c r="C1016" s="162"/>
      <c r="D1016" s="167"/>
      <c r="E1016" s="111"/>
      <c r="F1016" s="111"/>
      <c r="G1016" s="111"/>
      <c r="H1016" s="111"/>
      <c r="I1016" s="126"/>
      <c r="J1016" s="111"/>
      <c r="K1016" s="118"/>
      <c r="L1016" s="169"/>
      <c r="T1016" s="3">
        <f t="shared" ca="1" si="15"/>
        <v>0</v>
      </c>
    </row>
    <row r="1017" spans="2:20" ht="30" customHeight="1" x14ac:dyDescent="0.3">
      <c r="B1017" s="113">
        <v>1013</v>
      </c>
      <c r="C1017" s="162"/>
      <c r="D1017" s="167"/>
      <c r="E1017" s="111"/>
      <c r="F1017" s="111"/>
      <c r="G1017" s="111"/>
      <c r="H1017" s="111"/>
      <c r="I1017" s="126"/>
      <c r="J1017" s="111"/>
      <c r="K1017" s="118"/>
      <c r="L1017" s="169"/>
      <c r="T1017" s="3">
        <f t="shared" ca="1" si="15"/>
        <v>0</v>
      </c>
    </row>
    <row r="1018" spans="2:20" ht="30" customHeight="1" x14ac:dyDescent="0.3">
      <c r="B1018" s="113">
        <v>1014</v>
      </c>
      <c r="C1018" s="162"/>
      <c r="D1018" s="167"/>
      <c r="E1018" s="111"/>
      <c r="F1018" s="111"/>
      <c r="G1018" s="111"/>
      <c r="H1018" s="111"/>
      <c r="I1018" s="126"/>
      <c r="J1018" s="111"/>
      <c r="K1018" s="118"/>
      <c r="L1018" s="169"/>
      <c r="T1018" s="3">
        <f t="shared" ca="1" si="15"/>
        <v>0</v>
      </c>
    </row>
    <row r="1019" spans="2:20" ht="30" customHeight="1" x14ac:dyDescent="0.3">
      <c r="B1019" s="113">
        <v>1015</v>
      </c>
      <c r="C1019" s="162"/>
      <c r="D1019" s="167"/>
      <c r="E1019" s="111"/>
      <c r="F1019" s="111"/>
      <c r="G1019" s="111"/>
      <c r="H1019" s="111"/>
      <c r="I1019" s="126"/>
      <c r="J1019" s="111"/>
      <c r="K1019" s="118"/>
      <c r="L1019" s="169"/>
      <c r="T1019" s="3">
        <f t="shared" ca="1" si="15"/>
        <v>0</v>
      </c>
    </row>
    <row r="1020" spans="2:20" ht="30" customHeight="1" x14ac:dyDescent="0.3">
      <c r="B1020" s="113">
        <v>1016</v>
      </c>
      <c r="C1020" s="162"/>
      <c r="D1020" s="167"/>
      <c r="E1020" s="111"/>
      <c r="F1020" s="111"/>
      <c r="G1020" s="111"/>
      <c r="H1020" s="111"/>
      <c r="I1020" s="126"/>
      <c r="J1020" s="111"/>
      <c r="K1020" s="118"/>
      <c r="L1020" s="169"/>
      <c r="T1020" s="3">
        <f t="shared" ca="1" si="15"/>
        <v>0</v>
      </c>
    </row>
    <row r="1021" spans="2:20" ht="30" customHeight="1" x14ac:dyDescent="0.3">
      <c r="B1021" s="113">
        <v>1017</v>
      </c>
      <c r="C1021" s="162"/>
      <c r="D1021" s="167"/>
      <c r="E1021" s="111"/>
      <c r="F1021" s="111"/>
      <c r="G1021" s="111"/>
      <c r="H1021" s="111"/>
      <c r="I1021" s="126"/>
      <c r="J1021" s="111"/>
      <c r="K1021" s="118"/>
      <c r="L1021" s="169"/>
      <c r="T1021" s="3">
        <f t="shared" ca="1" si="15"/>
        <v>0</v>
      </c>
    </row>
    <row r="1022" spans="2:20" ht="30" customHeight="1" x14ac:dyDescent="0.3">
      <c r="B1022" s="113">
        <v>1018</v>
      </c>
      <c r="C1022" s="162"/>
      <c r="D1022" s="167"/>
      <c r="E1022" s="111"/>
      <c r="F1022" s="111"/>
      <c r="G1022" s="111"/>
      <c r="H1022" s="111"/>
      <c r="I1022" s="126"/>
      <c r="J1022" s="111"/>
      <c r="K1022" s="118"/>
      <c r="L1022" s="169"/>
      <c r="T1022" s="3">
        <f t="shared" ca="1" si="15"/>
        <v>0</v>
      </c>
    </row>
    <row r="1023" spans="2:20" ht="30" customHeight="1" x14ac:dyDescent="0.3">
      <c r="B1023" s="113">
        <v>1019</v>
      </c>
      <c r="C1023" s="162"/>
      <c r="D1023" s="167"/>
      <c r="E1023" s="111"/>
      <c r="F1023" s="111"/>
      <c r="G1023" s="111"/>
      <c r="H1023" s="111"/>
      <c r="I1023" s="126"/>
      <c r="J1023" s="111"/>
      <c r="K1023" s="118"/>
      <c r="L1023" s="169"/>
      <c r="T1023" s="3">
        <f t="shared" ca="1" si="15"/>
        <v>0</v>
      </c>
    </row>
    <row r="1024" spans="2:20" ht="30" customHeight="1" x14ac:dyDescent="0.3">
      <c r="B1024" s="113">
        <v>1020</v>
      </c>
      <c r="C1024" s="162"/>
      <c r="D1024" s="167"/>
      <c r="E1024" s="111"/>
      <c r="F1024" s="111"/>
      <c r="G1024" s="111"/>
      <c r="H1024" s="111"/>
      <c r="I1024" s="126"/>
      <c r="J1024" s="111"/>
      <c r="K1024" s="118"/>
      <c r="L1024" s="169"/>
      <c r="T1024" s="3">
        <f t="shared" ca="1" si="15"/>
        <v>0</v>
      </c>
    </row>
    <row r="1025" spans="2:20" ht="30" customHeight="1" x14ac:dyDescent="0.3">
      <c r="B1025" s="113">
        <v>1021</v>
      </c>
      <c r="C1025" s="162"/>
      <c r="D1025" s="167"/>
      <c r="E1025" s="111"/>
      <c r="F1025" s="111"/>
      <c r="G1025" s="111"/>
      <c r="H1025" s="111"/>
      <c r="I1025" s="126"/>
      <c r="J1025" s="111"/>
      <c r="K1025" s="118"/>
      <c r="L1025" s="169"/>
      <c r="T1025" s="3">
        <f t="shared" ca="1" si="15"/>
        <v>0</v>
      </c>
    </row>
    <row r="1026" spans="2:20" ht="30" customHeight="1" x14ac:dyDescent="0.3">
      <c r="B1026" s="113">
        <v>1022</v>
      </c>
      <c r="C1026" s="162"/>
      <c r="D1026" s="167"/>
      <c r="E1026" s="111"/>
      <c r="F1026" s="111"/>
      <c r="G1026" s="111"/>
      <c r="H1026" s="111"/>
      <c r="I1026" s="126"/>
      <c r="J1026" s="111"/>
      <c r="K1026" s="118"/>
      <c r="L1026" s="169"/>
      <c r="T1026" s="3">
        <f t="shared" ca="1" si="15"/>
        <v>0</v>
      </c>
    </row>
    <row r="1027" spans="2:20" ht="30" customHeight="1" x14ac:dyDescent="0.3">
      <c r="B1027" s="113">
        <v>1023</v>
      </c>
      <c r="C1027" s="162"/>
      <c r="D1027" s="167"/>
      <c r="E1027" s="111"/>
      <c r="F1027" s="111"/>
      <c r="G1027" s="111"/>
      <c r="H1027" s="111"/>
      <c r="I1027" s="126"/>
      <c r="J1027" s="111"/>
      <c r="K1027" s="118"/>
      <c r="L1027" s="169"/>
      <c r="T1027" s="3">
        <f t="shared" ca="1" si="15"/>
        <v>0</v>
      </c>
    </row>
    <row r="1028" spans="2:20" ht="30" customHeight="1" x14ac:dyDescent="0.3">
      <c r="B1028" s="113">
        <v>1024</v>
      </c>
      <c r="C1028" s="162"/>
      <c r="D1028" s="167"/>
      <c r="E1028" s="111"/>
      <c r="F1028" s="111"/>
      <c r="G1028" s="111"/>
      <c r="H1028" s="111"/>
      <c r="I1028" s="126"/>
      <c r="J1028" s="111"/>
      <c r="K1028" s="118"/>
      <c r="L1028" s="169"/>
      <c r="T1028" s="3">
        <f t="shared" ca="1" si="15"/>
        <v>0</v>
      </c>
    </row>
    <row r="1029" spans="2:20" ht="30" customHeight="1" x14ac:dyDescent="0.3">
      <c r="B1029" s="113">
        <v>1025</v>
      </c>
      <c r="C1029" s="162"/>
      <c r="D1029" s="167"/>
      <c r="E1029" s="111"/>
      <c r="F1029" s="111"/>
      <c r="G1029" s="111"/>
      <c r="H1029" s="111"/>
      <c r="I1029" s="126"/>
      <c r="J1029" s="111"/>
      <c r="K1029" s="118"/>
      <c r="L1029" s="169"/>
      <c r="T1029" s="3">
        <f t="shared" ref="T1029:T1092" ca="1" si="16">IF(C1029&lt;TODAY(),IF(J1029="Não",1,0),0)</f>
        <v>0</v>
      </c>
    </row>
    <row r="1030" spans="2:20" ht="30" customHeight="1" x14ac:dyDescent="0.3">
      <c r="B1030" s="113">
        <v>1026</v>
      </c>
      <c r="C1030" s="162"/>
      <c r="D1030" s="167"/>
      <c r="E1030" s="111"/>
      <c r="F1030" s="111"/>
      <c r="G1030" s="111"/>
      <c r="H1030" s="111"/>
      <c r="I1030" s="126"/>
      <c r="J1030" s="111"/>
      <c r="K1030" s="118"/>
      <c r="L1030" s="169"/>
      <c r="T1030" s="3">
        <f t="shared" ca="1" si="16"/>
        <v>0</v>
      </c>
    </row>
    <row r="1031" spans="2:20" ht="30" customHeight="1" x14ac:dyDescent="0.3">
      <c r="B1031" s="113">
        <v>1027</v>
      </c>
      <c r="C1031" s="162"/>
      <c r="D1031" s="167"/>
      <c r="E1031" s="111"/>
      <c r="F1031" s="111"/>
      <c r="G1031" s="111"/>
      <c r="H1031" s="111"/>
      <c r="I1031" s="126"/>
      <c r="J1031" s="111"/>
      <c r="K1031" s="118"/>
      <c r="L1031" s="169"/>
      <c r="T1031" s="3">
        <f t="shared" ca="1" si="16"/>
        <v>0</v>
      </c>
    </row>
    <row r="1032" spans="2:20" ht="30" customHeight="1" x14ac:dyDescent="0.3">
      <c r="B1032" s="113">
        <v>1028</v>
      </c>
      <c r="C1032" s="162"/>
      <c r="D1032" s="167"/>
      <c r="E1032" s="111"/>
      <c r="F1032" s="111"/>
      <c r="G1032" s="111"/>
      <c r="H1032" s="111"/>
      <c r="I1032" s="126"/>
      <c r="J1032" s="111"/>
      <c r="K1032" s="118"/>
      <c r="L1032" s="169"/>
      <c r="T1032" s="3">
        <f t="shared" ca="1" si="16"/>
        <v>0</v>
      </c>
    </row>
    <row r="1033" spans="2:20" ht="30" customHeight="1" x14ac:dyDescent="0.3">
      <c r="B1033" s="113">
        <v>1029</v>
      </c>
      <c r="C1033" s="162"/>
      <c r="D1033" s="167"/>
      <c r="E1033" s="111"/>
      <c r="F1033" s="111"/>
      <c r="G1033" s="111"/>
      <c r="H1033" s="111"/>
      <c r="I1033" s="126"/>
      <c r="J1033" s="111"/>
      <c r="K1033" s="118"/>
      <c r="L1033" s="169"/>
      <c r="T1033" s="3">
        <f t="shared" ca="1" si="16"/>
        <v>0</v>
      </c>
    </row>
    <row r="1034" spans="2:20" ht="30" customHeight="1" x14ac:dyDescent="0.3">
      <c r="B1034" s="113">
        <v>1030</v>
      </c>
      <c r="C1034" s="162"/>
      <c r="D1034" s="167"/>
      <c r="E1034" s="111"/>
      <c r="F1034" s="111"/>
      <c r="G1034" s="111"/>
      <c r="H1034" s="111"/>
      <c r="I1034" s="126"/>
      <c r="J1034" s="111"/>
      <c r="K1034" s="118"/>
      <c r="L1034" s="169"/>
      <c r="T1034" s="3">
        <f t="shared" ca="1" si="16"/>
        <v>0</v>
      </c>
    </row>
    <row r="1035" spans="2:20" ht="30" customHeight="1" x14ac:dyDescent="0.3">
      <c r="B1035" s="113">
        <v>1031</v>
      </c>
      <c r="C1035" s="162"/>
      <c r="D1035" s="167"/>
      <c r="E1035" s="111"/>
      <c r="F1035" s="111"/>
      <c r="G1035" s="111"/>
      <c r="H1035" s="111"/>
      <c r="I1035" s="126"/>
      <c r="J1035" s="111"/>
      <c r="K1035" s="118"/>
      <c r="L1035" s="169"/>
      <c r="T1035" s="3">
        <f t="shared" ca="1" si="16"/>
        <v>0</v>
      </c>
    </row>
    <row r="1036" spans="2:20" ht="30" customHeight="1" x14ac:dyDescent="0.3">
      <c r="B1036" s="113">
        <v>1032</v>
      </c>
      <c r="C1036" s="162"/>
      <c r="D1036" s="167"/>
      <c r="E1036" s="111"/>
      <c r="F1036" s="111"/>
      <c r="G1036" s="111"/>
      <c r="H1036" s="111"/>
      <c r="I1036" s="126"/>
      <c r="J1036" s="111"/>
      <c r="K1036" s="118"/>
      <c r="L1036" s="169"/>
      <c r="T1036" s="3">
        <f t="shared" ca="1" si="16"/>
        <v>0</v>
      </c>
    </row>
    <row r="1037" spans="2:20" ht="30" customHeight="1" x14ac:dyDescent="0.3">
      <c r="B1037" s="113">
        <v>1033</v>
      </c>
      <c r="C1037" s="162"/>
      <c r="D1037" s="167"/>
      <c r="E1037" s="111"/>
      <c r="F1037" s="111"/>
      <c r="G1037" s="111"/>
      <c r="H1037" s="111"/>
      <c r="I1037" s="126"/>
      <c r="J1037" s="111"/>
      <c r="K1037" s="118"/>
      <c r="L1037" s="169"/>
      <c r="T1037" s="3">
        <f t="shared" ca="1" si="16"/>
        <v>0</v>
      </c>
    </row>
    <row r="1038" spans="2:20" ht="30" customHeight="1" x14ac:dyDescent="0.3">
      <c r="B1038" s="113">
        <v>1034</v>
      </c>
      <c r="C1038" s="162"/>
      <c r="D1038" s="167"/>
      <c r="E1038" s="111"/>
      <c r="F1038" s="111"/>
      <c r="G1038" s="111"/>
      <c r="H1038" s="111"/>
      <c r="I1038" s="126"/>
      <c r="J1038" s="111"/>
      <c r="K1038" s="118"/>
      <c r="L1038" s="169"/>
      <c r="T1038" s="3">
        <f t="shared" ca="1" si="16"/>
        <v>0</v>
      </c>
    </row>
    <row r="1039" spans="2:20" ht="30" customHeight="1" x14ac:dyDescent="0.3">
      <c r="B1039" s="113">
        <v>1035</v>
      </c>
      <c r="C1039" s="162"/>
      <c r="D1039" s="167"/>
      <c r="E1039" s="111"/>
      <c r="F1039" s="111"/>
      <c r="G1039" s="111"/>
      <c r="H1039" s="111"/>
      <c r="I1039" s="126"/>
      <c r="J1039" s="111"/>
      <c r="K1039" s="118"/>
      <c r="L1039" s="169"/>
      <c r="T1039" s="3">
        <f t="shared" ca="1" si="16"/>
        <v>0</v>
      </c>
    </row>
    <row r="1040" spans="2:20" ht="30" customHeight="1" x14ac:dyDescent="0.3">
      <c r="B1040" s="113">
        <v>1036</v>
      </c>
      <c r="C1040" s="162"/>
      <c r="D1040" s="167"/>
      <c r="E1040" s="111"/>
      <c r="F1040" s="111"/>
      <c r="G1040" s="111"/>
      <c r="H1040" s="111"/>
      <c r="I1040" s="126"/>
      <c r="J1040" s="111"/>
      <c r="K1040" s="118"/>
      <c r="L1040" s="169"/>
      <c r="T1040" s="3">
        <f t="shared" ca="1" si="16"/>
        <v>0</v>
      </c>
    </row>
    <row r="1041" spans="2:20" ht="30" customHeight="1" x14ac:dyDescent="0.3">
      <c r="B1041" s="113">
        <v>1037</v>
      </c>
      <c r="C1041" s="162"/>
      <c r="D1041" s="167"/>
      <c r="E1041" s="111"/>
      <c r="F1041" s="111"/>
      <c r="G1041" s="111"/>
      <c r="H1041" s="111"/>
      <c r="I1041" s="126"/>
      <c r="J1041" s="111"/>
      <c r="K1041" s="118"/>
      <c r="L1041" s="169"/>
      <c r="T1041" s="3">
        <f t="shared" ca="1" si="16"/>
        <v>0</v>
      </c>
    </row>
    <row r="1042" spans="2:20" ht="30" customHeight="1" x14ac:dyDescent="0.3">
      <c r="B1042" s="113">
        <v>1038</v>
      </c>
      <c r="C1042" s="162"/>
      <c r="D1042" s="167"/>
      <c r="E1042" s="111"/>
      <c r="F1042" s="111"/>
      <c r="G1042" s="111"/>
      <c r="H1042" s="111"/>
      <c r="I1042" s="126"/>
      <c r="J1042" s="111"/>
      <c r="K1042" s="118"/>
      <c r="L1042" s="169"/>
      <c r="T1042" s="3">
        <f t="shared" ca="1" si="16"/>
        <v>0</v>
      </c>
    </row>
    <row r="1043" spans="2:20" ht="30" customHeight="1" x14ac:dyDescent="0.3">
      <c r="B1043" s="113">
        <v>1039</v>
      </c>
      <c r="C1043" s="162"/>
      <c r="D1043" s="167"/>
      <c r="E1043" s="111"/>
      <c r="F1043" s="111"/>
      <c r="G1043" s="111"/>
      <c r="H1043" s="111"/>
      <c r="I1043" s="126"/>
      <c r="J1043" s="111"/>
      <c r="K1043" s="118"/>
      <c r="L1043" s="169"/>
      <c r="T1043" s="3">
        <f t="shared" ca="1" si="16"/>
        <v>0</v>
      </c>
    </row>
    <row r="1044" spans="2:20" ht="30" customHeight="1" x14ac:dyDescent="0.3">
      <c r="B1044" s="113">
        <v>1040</v>
      </c>
      <c r="C1044" s="162"/>
      <c r="D1044" s="167"/>
      <c r="E1044" s="111"/>
      <c r="F1044" s="111"/>
      <c r="G1044" s="111"/>
      <c r="H1044" s="111"/>
      <c r="I1044" s="126"/>
      <c r="J1044" s="111"/>
      <c r="K1044" s="118"/>
      <c r="L1044" s="169"/>
      <c r="T1044" s="3">
        <f t="shared" ca="1" si="16"/>
        <v>0</v>
      </c>
    </row>
    <row r="1045" spans="2:20" ht="30" customHeight="1" x14ac:dyDescent="0.3">
      <c r="B1045" s="113">
        <v>1041</v>
      </c>
      <c r="C1045" s="162"/>
      <c r="D1045" s="167"/>
      <c r="E1045" s="111"/>
      <c r="F1045" s="111"/>
      <c r="G1045" s="111"/>
      <c r="H1045" s="111"/>
      <c r="I1045" s="126"/>
      <c r="J1045" s="111"/>
      <c r="K1045" s="118"/>
      <c r="L1045" s="169"/>
      <c r="T1045" s="3">
        <f t="shared" ca="1" si="16"/>
        <v>0</v>
      </c>
    </row>
    <row r="1046" spans="2:20" ht="30" customHeight="1" x14ac:dyDescent="0.3">
      <c r="B1046" s="113">
        <v>1042</v>
      </c>
      <c r="C1046" s="162"/>
      <c r="D1046" s="167"/>
      <c r="E1046" s="111"/>
      <c r="F1046" s="111"/>
      <c r="G1046" s="111"/>
      <c r="H1046" s="111"/>
      <c r="I1046" s="126"/>
      <c r="J1046" s="111"/>
      <c r="K1046" s="118"/>
      <c r="L1046" s="169"/>
      <c r="T1046" s="3">
        <f t="shared" ca="1" si="16"/>
        <v>0</v>
      </c>
    </row>
    <row r="1047" spans="2:20" ht="30" customHeight="1" x14ac:dyDescent="0.3">
      <c r="B1047" s="113">
        <v>1043</v>
      </c>
      <c r="C1047" s="162"/>
      <c r="D1047" s="167"/>
      <c r="E1047" s="111"/>
      <c r="F1047" s="111"/>
      <c r="G1047" s="111"/>
      <c r="H1047" s="111"/>
      <c r="I1047" s="126"/>
      <c r="J1047" s="111"/>
      <c r="K1047" s="118"/>
      <c r="L1047" s="169"/>
      <c r="T1047" s="3">
        <f t="shared" ca="1" si="16"/>
        <v>0</v>
      </c>
    </row>
    <row r="1048" spans="2:20" ht="30" customHeight="1" x14ac:dyDescent="0.3">
      <c r="B1048" s="113">
        <v>1044</v>
      </c>
      <c r="C1048" s="162"/>
      <c r="D1048" s="167"/>
      <c r="E1048" s="111"/>
      <c r="F1048" s="111"/>
      <c r="G1048" s="111"/>
      <c r="H1048" s="111"/>
      <c r="I1048" s="126"/>
      <c r="J1048" s="111"/>
      <c r="K1048" s="118"/>
      <c r="L1048" s="169"/>
      <c r="T1048" s="3">
        <f t="shared" ca="1" si="16"/>
        <v>0</v>
      </c>
    </row>
    <row r="1049" spans="2:20" ht="30" customHeight="1" x14ac:dyDescent="0.3">
      <c r="B1049" s="113">
        <v>1045</v>
      </c>
      <c r="C1049" s="162"/>
      <c r="D1049" s="167"/>
      <c r="E1049" s="111"/>
      <c r="F1049" s="111"/>
      <c r="G1049" s="111"/>
      <c r="H1049" s="111"/>
      <c r="I1049" s="126"/>
      <c r="J1049" s="111"/>
      <c r="K1049" s="118"/>
      <c r="L1049" s="169"/>
      <c r="T1049" s="3">
        <f t="shared" ca="1" si="16"/>
        <v>0</v>
      </c>
    </row>
    <row r="1050" spans="2:20" ht="30" customHeight="1" x14ac:dyDescent="0.3">
      <c r="B1050" s="113">
        <v>1046</v>
      </c>
      <c r="C1050" s="162"/>
      <c r="D1050" s="167"/>
      <c r="E1050" s="111"/>
      <c r="F1050" s="111"/>
      <c r="G1050" s="111"/>
      <c r="H1050" s="111"/>
      <c r="I1050" s="126"/>
      <c r="J1050" s="111"/>
      <c r="K1050" s="118"/>
      <c r="L1050" s="169"/>
      <c r="T1050" s="3">
        <f t="shared" ca="1" si="16"/>
        <v>0</v>
      </c>
    </row>
    <row r="1051" spans="2:20" ht="30" customHeight="1" x14ac:dyDescent="0.3">
      <c r="B1051" s="113">
        <v>1047</v>
      </c>
      <c r="C1051" s="162"/>
      <c r="D1051" s="167"/>
      <c r="E1051" s="111"/>
      <c r="F1051" s="111"/>
      <c r="G1051" s="111"/>
      <c r="H1051" s="111"/>
      <c r="I1051" s="126"/>
      <c r="J1051" s="111"/>
      <c r="K1051" s="118"/>
      <c r="L1051" s="169"/>
      <c r="T1051" s="3">
        <f t="shared" ca="1" si="16"/>
        <v>0</v>
      </c>
    </row>
    <row r="1052" spans="2:20" ht="30" customHeight="1" x14ac:dyDescent="0.3">
      <c r="B1052" s="113">
        <v>1048</v>
      </c>
      <c r="C1052" s="162"/>
      <c r="D1052" s="167"/>
      <c r="E1052" s="111"/>
      <c r="F1052" s="111"/>
      <c r="G1052" s="111"/>
      <c r="H1052" s="111"/>
      <c r="I1052" s="126"/>
      <c r="J1052" s="111"/>
      <c r="K1052" s="118"/>
      <c r="L1052" s="169"/>
      <c r="T1052" s="3">
        <f t="shared" ca="1" si="16"/>
        <v>0</v>
      </c>
    </row>
    <row r="1053" spans="2:20" ht="30" customHeight="1" x14ac:dyDescent="0.3">
      <c r="B1053" s="113">
        <v>1049</v>
      </c>
      <c r="C1053" s="162"/>
      <c r="D1053" s="167"/>
      <c r="E1053" s="111"/>
      <c r="F1053" s="111"/>
      <c r="G1053" s="111"/>
      <c r="H1053" s="111"/>
      <c r="I1053" s="126"/>
      <c r="J1053" s="111"/>
      <c r="K1053" s="118"/>
      <c r="L1053" s="169"/>
      <c r="T1053" s="3">
        <f t="shared" ca="1" si="16"/>
        <v>0</v>
      </c>
    </row>
    <row r="1054" spans="2:20" ht="30" customHeight="1" x14ac:dyDescent="0.3">
      <c r="B1054" s="113">
        <v>1050</v>
      </c>
      <c r="C1054" s="162"/>
      <c r="D1054" s="167"/>
      <c r="E1054" s="111"/>
      <c r="F1054" s="111"/>
      <c r="G1054" s="111"/>
      <c r="H1054" s="111"/>
      <c r="I1054" s="126"/>
      <c r="J1054" s="111"/>
      <c r="K1054" s="118"/>
      <c r="L1054" s="169"/>
      <c r="T1054" s="3">
        <f t="shared" ca="1" si="16"/>
        <v>0</v>
      </c>
    </row>
    <row r="1055" spans="2:20" ht="30" customHeight="1" x14ac:dyDescent="0.3">
      <c r="B1055" s="113">
        <v>1051</v>
      </c>
      <c r="C1055" s="162"/>
      <c r="D1055" s="167"/>
      <c r="E1055" s="111"/>
      <c r="F1055" s="111"/>
      <c r="G1055" s="111"/>
      <c r="H1055" s="111"/>
      <c r="I1055" s="126"/>
      <c r="J1055" s="111"/>
      <c r="K1055" s="118"/>
      <c r="L1055" s="169"/>
      <c r="T1055" s="3">
        <f t="shared" ca="1" si="16"/>
        <v>0</v>
      </c>
    </row>
    <row r="1056" spans="2:20" ht="30" customHeight="1" x14ac:dyDescent="0.3">
      <c r="B1056" s="113">
        <v>1052</v>
      </c>
      <c r="C1056" s="162"/>
      <c r="D1056" s="167"/>
      <c r="E1056" s="111"/>
      <c r="F1056" s="111"/>
      <c r="G1056" s="111"/>
      <c r="H1056" s="111"/>
      <c r="I1056" s="126"/>
      <c r="J1056" s="111"/>
      <c r="K1056" s="118"/>
      <c r="L1056" s="169"/>
      <c r="T1056" s="3">
        <f t="shared" ca="1" si="16"/>
        <v>0</v>
      </c>
    </row>
    <row r="1057" spans="2:20" ht="30" customHeight="1" x14ac:dyDescent="0.3">
      <c r="B1057" s="113">
        <v>1053</v>
      </c>
      <c r="C1057" s="162"/>
      <c r="D1057" s="167"/>
      <c r="E1057" s="111"/>
      <c r="F1057" s="111"/>
      <c r="G1057" s="111"/>
      <c r="H1057" s="111"/>
      <c r="I1057" s="126"/>
      <c r="J1057" s="111"/>
      <c r="K1057" s="118"/>
      <c r="L1057" s="169"/>
      <c r="T1057" s="3">
        <f t="shared" ca="1" si="16"/>
        <v>0</v>
      </c>
    </row>
    <row r="1058" spans="2:20" ht="30" customHeight="1" x14ac:dyDescent="0.3">
      <c r="B1058" s="113">
        <v>1054</v>
      </c>
      <c r="C1058" s="162"/>
      <c r="D1058" s="167"/>
      <c r="E1058" s="111"/>
      <c r="F1058" s="111"/>
      <c r="G1058" s="111"/>
      <c r="H1058" s="111"/>
      <c r="I1058" s="126"/>
      <c r="J1058" s="111"/>
      <c r="K1058" s="118"/>
      <c r="L1058" s="169"/>
      <c r="T1058" s="3">
        <f t="shared" ca="1" si="16"/>
        <v>0</v>
      </c>
    </row>
    <row r="1059" spans="2:20" ht="30" customHeight="1" x14ac:dyDescent="0.3">
      <c r="B1059" s="113">
        <v>1055</v>
      </c>
      <c r="C1059" s="162"/>
      <c r="D1059" s="167"/>
      <c r="E1059" s="111"/>
      <c r="F1059" s="111"/>
      <c r="G1059" s="111"/>
      <c r="H1059" s="111"/>
      <c r="I1059" s="126"/>
      <c r="J1059" s="111"/>
      <c r="K1059" s="118"/>
      <c r="L1059" s="169"/>
      <c r="T1059" s="3">
        <f t="shared" ca="1" si="16"/>
        <v>0</v>
      </c>
    </row>
    <row r="1060" spans="2:20" ht="30" customHeight="1" x14ac:dyDescent="0.3">
      <c r="B1060" s="113">
        <v>1056</v>
      </c>
      <c r="C1060" s="162"/>
      <c r="D1060" s="167"/>
      <c r="E1060" s="111"/>
      <c r="F1060" s="111"/>
      <c r="G1060" s="111"/>
      <c r="H1060" s="111"/>
      <c r="I1060" s="126"/>
      <c r="J1060" s="111"/>
      <c r="K1060" s="118"/>
      <c r="L1060" s="169"/>
      <c r="T1060" s="3">
        <f t="shared" ca="1" si="16"/>
        <v>0</v>
      </c>
    </row>
    <row r="1061" spans="2:20" ht="30" customHeight="1" x14ac:dyDescent="0.3">
      <c r="B1061" s="113">
        <v>1057</v>
      </c>
      <c r="C1061" s="162"/>
      <c r="D1061" s="167"/>
      <c r="E1061" s="111"/>
      <c r="F1061" s="111"/>
      <c r="G1061" s="111"/>
      <c r="H1061" s="111"/>
      <c r="I1061" s="126"/>
      <c r="J1061" s="111"/>
      <c r="K1061" s="118"/>
      <c r="L1061" s="169"/>
      <c r="T1061" s="3">
        <f t="shared" ca="1" si="16"/>
        <v>0</v>
      </c>
    </row>
    <row r="1062" spans="2:20" ht="30" customHeight="1" x14ac:dyDescent="0.3">
      <c r="B1062" s="113">
        <v>1058</v>
      </c>
      <c r="C1062" s="162"/>
      <c r="D1062" s="167"/>
      <c r="E1062" s="111"/>
      <c r="F1062" s="111"/>
      <c r="G1062" s="111"/>
      <c r="H1062" s="111"/>
      <c r="I1062" s="126"/>
      <c r="J1062" s="111"/>
      <c r="K1062" s="118"/>
      <c r="L1062" s="169"/>
      <c r="T1062" s="3">
        <f t="shared" ca="1" si="16"/>
        <v>0</v>
      </c>
    </row>
    <row r="1063" spans="2:20" ht="30" customHeight="1" x14ac:dyDescent="0.3">
      <c r="B1063" s="113">
        <v>1059</v>
      </c>
      <c r="C1063" s="162"/>
      <c r="D1063" s="167"/>
      <c r="E1063" s="111"/>
      <c r="F1063" s="111"/>
      <c r="G1063" s="111"/>
      <c r="H1063" s="111"/>
      <c r="I1063" s="126"/>
      <c r="J1063" s="111"/>
      <c r="K1063" s="118"/>
      <c r="L1063" s="169"/>
      <c r="T1063" s="3">
        <f t="shared" ca="1" si="16"/>
        <v>0</v>
      </c>
    </row>
    <row r="1064" spans="2:20" ht="30" customHeight="1" x14ac:dyDescent="0.3">
      <c r="B1064" s="113">
        <v>1060</v>
      </c>
      <c r="C1064" s="162"/>
      <c r="D1064" s="167"/>
      <c r="E1064" s="111"/>
      <c r="F1064" s="111"/>
      <c r="G1064" s="111"/>
      <c r="H1064" s="111"/>
      <c r="I1064" s="126"/>
      <c r="J1064" s="111"/>
      <c r="K1064" s="118"/>
      <c r="L1064" s="169"/>
      <c r="T1064" s="3">
        <f t="shared" ca="1" si="16"/>
        <v>0</v>
      </c>
    </row>
    <row r="1065" spans="2:20" ht="30" customHeight="1" x14ac:dyDescent="0.3">
      <c r="B1065" s="113">
        <v>1061</v>
      </c>
      <c r="C1065" s="162"/>
      <c r="D1065" s="167"/>
      <c r="E1065" s="111"/>
      <c r="F1065" s="111"/>
      <c r="G1065" s="111"/>
      <c r="H1065" s="111"/>
      <c r="I1065" s="126"/>
      <c r="J1065" s="111"/>
      <c r="K1065" s="118"/>
      <c r="L1065" s="169"/>
      <c r="T1065" s="3">
        <f t="shared" ca="1" si="16"/>
        <v>0</v>
      </c>
    </row>
    <row r="1066" spans="2:20" ht="30" customHeight="1" x14ac:dyDescent="0.3">
      <c r="B1066" s="113">
        <v>1062</v>
      </c>
      <c r="C1066" s="162"/>
      <c r="D1066" s="167"/>
      <c r="E1066" s="111"/>
      <c r="F1066" s="111"/>
      <c r="G1066" s="111"/>
      <c r="H1066" s="111"/>
      <c r="I1066" s="126"/>
      <c r="J1066" s="111"/>
      <c r="K1066" s="118"/>
      <c r="L1066" s="169"/>
      <c r="T1066" s="3">
        <f t="shared" ca="1" si="16"/>
        <v>0</v>
      </c>
    </row>
    <row r="1067" spans="2:20" ht="30" customHeight="1" x14ac:dyDescent="0.3">
      <c r="B1067" s="113">
        <v>1063</v>
      </c>
      <c r="C1067" s="162"/>
      <c r="D1067" s="167"/>
      <c r="E1067" s="111"/>
      <c r="F1067" s="111"/>
      <c r="G1067" s="111"/>
      <c r="H1067" s="111"/>
      <c r="I1067" s="126"/>
      <c r="J1067" s="111"/>
      <c r="K1067" s="118"/>
      <c r="L1067" s="169"/>
      <c r="T1067" s="3">
        <f t="shared" ca="1" si="16"/>
        <v>0</v>
      </c>
    </row>
    <row r="1068" spans="2:20" ht="30" customHeight="1" x14ac:dyDescent="0.3">
      <c r="B1068" s="113">
        <v>1064</v>
      </c>
      <c r="C1068" s="162"/>
      <c r="D1068" s="167"/>
      <c r="E1068" s="111"/>
      <c r="F1068" s="111"/>
      <c r="G1068" s="111"/>
      <c r="H1068" s="111"/>
      <c r="I1068" s="126"/>
      <c r="J1068" s="111"/>
      <c r="K1068" s="118"/>
      <c r="L1068" s="169"/>
      <c r="T1068" s="3">
        <f t="shared" ca="1" si="16"/>
        <v>0</v>
      </c>
    </row>
    <row r="1069" spans="2:20" ht="30" customHeight="1" x14ac:dyDescent="0.3">
      <c r="B1069" s="113">
        <v>1065</v>
      </c>
      <c r="C1069" s="162"/>
      <c r="D1069" s="167"/>
      <c r="E1069" s="111"/>
      <c r="F1069" s="111"/>
      <c r="G1069" s="111"/>
      <c r="H1069" s="111"/>
      <c r="I1069" s="126"/>
      <c r="J1069" s="111"/>
      <c r="K1069" s="118"/>
      <c r="L1069" s="169"/>
      <c r="T1069" s="3">
        <f t="shared" ca="1" si="16"/>
        <v>0</v>
      </c>
    </row>
    <row r="1070" spans="2:20" ht="30" customHeight="1" x14ac:dyDescent="0.3">
      <c r="B1070" s="113">
        <v>1066</v>
      </c>
      <c r="C1070" s="162"/>
      <c r="D1070" s="167"/>
      <c r="E1070" s="111"/>
      <c r="F1070" s="111"/>
      <c r="G1070" s="111"/>
      <c r="H1070" s="111"/>
      <c r="I1070" s="126"/>
      <c r="J1070" s="111"/>
      <c r="K1070" s="118"/>
      <c r="L1070" s="169"/>
      <c r="T1070" s="3">
        <f t="shared" ca="1" si="16"/>
        <v>0</v>
      </c>
    </row>
    <row r="1071" spans="2:20" ht="30" customHeight="1" x14ac:dyDescent="0.3">
      <c r="B1071" s="113">
        <v>1067</v>
      </c>
      <c r="C1071" s="162"/>
      <c r="D1071" s="167"/>
      <c r="E1071" s="111"/>
      <c r="F1071" s="111"/>
      <c r="G1071" s="111"/>
      <c r="H1071" s="111"/>
      <c r="I1071" s="126"/>
      <c r="J1071" s="111"/>
      <c r="K1071" s="118"/>
      <c r="L1071" s="169"/>
      <c r="T1071" s="3">
        <f t="shared" ca="1" si="16"/>
        <v>0</v>
      </c>
    </row>
    <row r="1072" spans="2:20" ht="30" customHeight="1" x14ac:dyDescent="0.3">
      <c r="B1072" s="113">
        <v>1068</v>
      </c>
      <c r="C1072" s="162"/>
      <c r="D1072" s="167"/>
      <c r="E1072" s="111"/>
      <c r="F1072" s="111"/>
      <c r="G1072" s="111"/>
      <c r="H1072" s="111"/>
      <c r="I1072" s="126"/>
      <c r="J1072" s="111"/>
      <c r="K1072" s="118"/>
      <c r="L1072" s="169"/>
      <c r="T1072" s="3">
        <f t="shared" ca="1" si="16"/>
        <v>0</v>
      </c>
    </row>
    <row r="1073" spans="2:20" ht="30" customHeight="1" x14ac:dyDescent="0.3">
      <c r="B1073" s="113">
        <v>1069</v>
      </c>
      <c r="C1073" s="162"/>
      <c r="D1073" s="167"/>
      <c r="E1073" s="111"/>
      <c r="F1073" s="111"/>
      <c r="G1073" s="111"/>
      <c r="H1073" s="111"/>
      <c r="I1073" s="126"/>
      <c r="J1073" s="111"/>
      <c r="K1073" s="118"/>
      <c r="L1073" s="169"/>
      <c r="T1073" s="3">
        <f t="shared" ca="1" si="16"/>
        <v>0</v>
      </c>
    </row>
    <row r="1074" spans="2:20" ht="30" customHeight="1" x14ac:dyDescent="0.3">
      <c r="B1074" s="113">
        <v>1070</v>
      </c>
      <c r="C1074" s="162"/>
      <c r="D1074" s="167"/>
      <c r="E1074" s="111"/>
      <c r="F1074" s="111"/>
      <c r="G1074" s="111"/>
      <c r="H1074" s="111"/>
      <c r="I1074" s="126"/>
      <c r="J1074" s="111"/>
      <c r="K1074" s="118"/>
      <c r="L1074" s="169"/>
      <c r="T1074" s="3">
        <f t="shared" ca="1" si="16"/>
        <v>0</v>
      </c>
    </row>
    <row r="1075" spans="2:20" ht="30" customHeight="1" x14ac:dyDescent="0.3">
      <c r="B1075" s="113">
        <v>1071</v>
      </c>
      <c r="C1075" s="162"/>
      <c r="D1075" s="167"/>
      <c r="E1075" s="111"/>
      <c r="F1075" s="111"/>
      <c r="G1075" s="111"/>
      <c r="H1075" s="111"/>
      <c r="I1075" s="126"/>
      <c r="J1075" s="111"/>
      <c r="K1075" s="118"/>
      <c r="L1075" s="169"/>
      <c r="T1075" s="3">
        <f t="shared" ca="1" si="16"/>
        <v>0</v>
      </c>
    </row>
    <row r="1076" spans="2:20" ht="30" customHeight="1" x14ac:dyDescent="0.3">
      <c r="B1076" s="113">
        <v>1072</v>
      </c>
      <c r="C1076" s="162"/>
      <c r="D1076" s="167"/>
      <c r="E1076" s="111"/>
      <c r="F1076" s="111"/>
      <c r="G1076" s="111"/>
      <c r="H1076" s="111"/>
      <c r="I1076" s="126"/>
      <c r="J1076" s="111"/>
      <c r="K1076" s="118"/>
      <c r="L1076" s="169"/>
      <c r="T1076" s="3">
        <f t="shared" ca="1" si="16"/>
        <v>0</v>
      </c>
    </row>
    <row r="1077" spans="2:20" ht="30" customHeight="1" x14ac:dyDescent="0.3">
      <c r="B1077" s="113">
        <v>1073</v>
      </c>
      <c r="C1077" s="162"/>
      <c r="D1077" s="167"/>
      <c r="E1077" s="111"/>
      <c r="F1077" s="111"/>
      <c r="G1077" s="111"/>
      <c r="H1077" s="111"/>
      <c r="I1077" s="126"/>
      <c r="J1077" s="111"/>
      <c r="K1077" s="118"/>
      <c r="L1077" s="169"/>
      <c r="T1077" s="3">
        <f t="shared" ca="1" si="16"/>
        <v>0</v>
      </c>
    </row>
    <row r="1078" spans="2:20" ht="30" customHeight="1" x14ac:dyDescent="0.3">
      <c r="B1078" s="113">
        <v>1074</v>
      </c>
      <c r="C1078" s="162"/>
      <c r="D1078" s="167"/>
      <c r="E1078" s="111"/>
      <c r="F1078" s="111"/>
      <c r="G1078" s="111"/>
      <c r="H1078" s="111"/>
      <c r="I1078" s="126"/>
      <c r="J1078" s="111"/>
      <c r="K1078" s="118"/>
      <c r="L1078" s="169"/>
      <c r="T1078" s="3">
        <f t="shared" ca="1" si="16"/>
        <v>0</v>
      </c>
    </row>
    <row r="1079" spans="2:20" ht="30" customHeight="1" x14ac:dyDescent="0.3">
      <c r="B1079" s="113">
        <v>1075</v>
      </c>
      <c r="C1079" s="162"/>
      <c r="D1079" s="167"/>
      <c r="E1079" s="111"/>
      <c r="F1079" s="111"/>
      <c r="G1079" s="111"/>
      <c r="H1079" s="111"/>
      <c r="I1079" s="126"/>
      <c r="J1079" s="111"/>
      <c r="K1079" s="118"/>
      <c r="L1079" s="169"/>
      <c r="T1079" s="3">
        <f t="shared" ca="1" si="16"/>
        <v>0</v>
      </c>
    </row>
    <row r="1080" spans="2:20" ht="30" customHeight="1" x14ac:dyDescent="0.3">
      <c r="B1080" s="113">
        <v>1076</v>
      </c>
      <c r="C1080" s="162"/>
      <c r="D1080" s="167"/>
      <c r="E1080" s="111"/>
      <c r="F1080" s="111"/>
      <c r="G1080" s="111"/>
      <c r="H1080" s="111"/>
      <c r="I1080" s="126"/>
      <c r="J1080" s="111"/>
      <c r="K1080" s="118"/>
      <c r="L1080" s="169"/>
      <c r="T1080" s="3">
        <f t="shared" ca="1" si="16"/>
        <v>0</v>
      </c>
    </row>
    <row r="1081" spans="2:20" ht="30" customHeight="1" x14ac:dyDescent="0.3">
      <c r="B1081" s="113">
        <v>1077</v>
      </c>
      <c r="C1081" s="162"/>
      <c r="D1081" s="167"/>
      <c r="E1081" s="111"/>
      <c r="F1081" s="111"/>
      <c r="G1081" s="111"/>
      <c r="H1081" s="111"/>
      <c r="I1081" s="126"/>
      <c r="J1081" s="111"/>
      <c r="K1081" s="118"/>
      <c r="L1081" s="169"/>
      <c r="T1081" s="3">
        <f t="shared" ca="1" si="16"/>
        <v>0</v>
      </c>
    </row>
    <row r="1082" spans="2:20" ht="30" customHeight="1" x14ac:dyDescent="0.3">
      <c r="B1082" s="113">
        <v>1078</v>
      </c>
      <c r="C1082" s="162"/>
      <c r="D1082" s="167"/>
      <c r="E1082" s="111"/>
      <c r="F1082" s="111"/>
      <c r="G1082" s="111"/>
      <c r="H1082" s="111"/>
      <c r="I1082" s="126"/>
      <c r="J1082" s="111"/>
      <c r="K1082" s="118"/>
      <c r="L1082" s="169"/>
      <c r="T1082" s="3">
        <f t="shared" ca="1" si="16"/>
        <v>0</v>
      </c>
    </row>
    <row r="1083" spans="2:20" ht="30" customHeight="1" x14ac:dyDescent="0.3">
      <c r="B1083" s="113">
        <v>1079</v>
      </c>
      <c r="C1083" s="162"/>
      <c r="D1083" s="167"/>
      <c r="E1083" s="111"/>
      <c r="F1083" s="111"/>
      <c r="G1083" s="111"/>
      <c r="H1083" s="111"/>
      <c r="I1083" s="126"/>
      <c r="J1083" s="111"/>
      <c r="K1083" s="118"/>
      <c r="L1083" s="169"/>
      <c r="T1083" s="3">
        <f t="shared" ca="1" si="16"/>
        <v>0</v>
      </c>
    </row>
    <row r="1084" spans="2:20" ht="30" customHeight="1" x14ac:dyDescent="0.3">
      <c r="B1084" s="113">
        <v>1080</v>
      </c>
      <c r="C1084" s="162"/>
      <c r="D1084" s="167"/>
      <c r="E1084" s="111"/>
      <c r="F1084" s="111"/>
      <c r="G1084" s="111"/>
      <c r="H1084" s="111"/>
      <c r="I1084" s="126"/>
      <c r="J1084" s="111"/>
      <c r="K1084" s="118"/>
      <c r="L1084" s="169"/>
      <c r="T1084" s="3">
        <f t="shared" ca="1" si="16"/>
        <v>0</v>
      </c>
    </row>
    <row r="1085" spans="2:20" ht="30" customHeight="1" x14ac:dyDescent="0.3">
      <c r="B1085" s="113">
        <v>1081</v>
      </c>
      <c r="C1085" s="162"/>
      <c r="D1085" s="167"/>
      <c r="E1085" s="111"/>
      <c r="F1085" s="111"/>
      <c r="G1085" s="111"/>
      <c r="H1085" s="111"/>
      <c r="I1085" s="126"/>
      <c r="J1085" s="111"/>
      <c r="K1085" s="118"/>
      <c r="L1085" s="169"/>
      <c r="T1085" s="3">
        <f t="shared" ca="1" si="16"/>
        <v>0</v>
      </c>
    </row>
    <row r="1086" spans="2:20" ht="30" customHeight="1" x14ac:dyDescent="0.3">
      <c r="B1086" s="113">
        <v>1082</v>
      </c>
      <c r="C1086" s="162"/>
      <c r="D1086" s="167"/>
      <c r="E1086" s="111"/>
      <c r="F1086" s="111"/>
      <c r="G1086" s="111"/>
      <c r="H1086" s="111"/>
      <c r="I1086" s="126"/>
      <c r="J1086" s="111"/>
      <c r="K1086" s="118"/>
      <c r="L1086" s="169"/>
      <c r="T1086" s="3">
        <f t="shared" ca="1" si="16"/>
        <v>0</v>
      </c>
    </row>
    <row r="1087" spans="2:20" ht="30" customHeight="1" x14ac:dyDescent="0.3">
      <c r="B1087" s="113">
        <v>1083</v>
      </c>
      <c r="C1087" s="162"/>
      <c r="D1087" s="167"/>
      <c r="E1087" s="111"/>
      <c r="F1087" s="111"/>
      <c r="G1087" s="111"/>
      <c r="H1087" s="111"/>
      <c r="I1087" s="126"/>
      <c r="J1087" s="111"/>
      <c r="K1087" s="118"/>
      <c r="L1087" s="169"/>
      <c r="T1087" s="3">
        <f t="shared" ca="1" si="16"/>
        <v>0</v>
      </c>
    </row>
    <row r="1088" spans="2:20" ht="30" customHeight="1" x14ac:dyDescent="0.3">
      <c r="B1088" s="113">
        <v>1084</v>
      </c>
      <c r="C1088" s="162"/>
      <c r="D1088" s="167"/>
      <c r="E1088" s="111"/>
      <c r="F1088" s="111"/>
      <c r="G1088" s="111"/>
      <c r="H1088" s="111"/>
      <c r="I1088" s="126"/>
      <c r="J1088" s="111"/>
      <c r="K1088" s="118"/>
      <c r="L1088" s="169"/>
      <c r="T1088" s="3">
        <f t="shared" ca="1" si="16"/>
        <v>0</v>
      </c>
    </row>
    <row r="1089" spans="2:20" ht="30" customHeight="1" x14ac:dyDescent="0.3">
      <c r="B1089" s="113">
        <v>1085</v>
      </c>
      <c r="C1089" s="162"/>
      <c r="D1089" s="167"/>
      <c r="E1089" s="111"/>
      <c r="F1089" s="111"/>
      <c r="G1089" s="111"/>
      <c r="H1089" s="111"/>
      <c r="I1089" s="126"/>
      <c r="J1089" s="111"/>
      <c r="K1089" s="118"/>
      <c r="L1089" s="169"/>
      <c r="T1089" s="3">
        <f t="shared" ca="1" si="16"/>
        <v>0</v>
      </c>
    </row>
    <row r="1090" spans="2:20" ht="30" customHeight="1" x14ac:dyDescent="0.3">
      <c r="B1090" s="113">
        <v>1086</v>
      </c>
      <c r="C1090" s="162"/>
      <c r="D1090" s="167"/>
      <c r="E1090" s="111"/>
      <c r="F1090" s="111"/>
      <c r="G1090" s="111"/>
      <c r="H1090" s="111"/>
      <c r="I1090" s="126"/>
      <c r="J1090" s="111"/>
      <c r="K1090" s="118"/>
      <c r="L1090" s="169"/>
      <c r="T1090" s="3">
        <f t="shared" ca="1" si="16"/>
        <v>0</v>
      </c>
    </row>
    <row r="1091" spans="2:20" ht="30" customHeight="1" x14ac:dyDescent="0.3">
      <c r="B1091" s="113">
        <v>1087</v>
      </c>
      <c r="C1091" s="162"/>
      <c r="D1091" s="167"/>
      <c r="E1091" s="111"/>
      <c r="F1091" s="111"/>
      <c r="G1091" s="111"/>
      <c r="H1091" s="111"/>
      <c r="I1091" s="126"/>
      <c r="J1091" s="111"/>
      <c r="K1091" s="118"/>
      <c r="L1091" s="169"/>
      <c r="T1091" s="3">
        <f t="shared" ca="1" si="16"/>
        <v>0</v>
      </c>
    </row>
    <row r="1092" spans="2:20" ht="30" customHeight="1" x14ac:dyDescent="0.3">
      <c r="B1092" s="113">
        <v>1088</v>
      </c>
      <c r="C1092" s="162"/>
      <c r="D1092" s="167"/>
      <c r="E1092" s="111"/>
      <c r="F1092" s="111"/>
      <c r="G1092" s="111"/>
      <c r="H1092" s="111"/>
      <c r="I1092" s="126"/>
      <c r="J1092" s="111"/>
      <c r="K1092" s="118"/>
      <c r="L1092" s="169"/>
      <c r="T1092" s="3">
        <f t="shared" ca="1" si="16"/>
        <v>0</v>
      </c>
    </row>
    <row r="1093" spans="2:20" ht="30" customHeight="1" x14ac:dyDescent="0.3">
      <c r="B1093" s="113">
        <v>1089</v>
      </c>
      <c r="C1093" s="162"/>
      <c r="D1093" s="167"/>
      <c r="E1093" s="111"/>
      <c r="F1093" s="111"/>
      <c r="G1093" s="111"/>
      <c r="H1093" s="111"/>
      <c r="I1093" s="126"/>
      <c r="J1093" s="111"/>
      <c r="K1093" s="118"/>
      <c r="L1093" s="169"/>
      <c r="T1093" s="3">
        <f t="shared" ref="T1093:T1156" ca="1" si="17">IF(C1093&lt;TODAY(),IF(J1093="Não",1,0),0)</f>
        <v>0</v>
      </c>
    </row>
    <row r="1094" spans="2:20" ht="30" customHeight="1" x14ac:dyDescent="0.3">
      <c r="B1094" s="113">
        <v>1090</v>
      </c>
      <c r="C1094" s="162"/>
      <c r="D1094" s="167"/>
      <c r="E1094" s="111"/>
      <c r="F1094" s="111"/>
      <c r="G1094" s="111"/>
      <c r="H1094" s="111"/>
      <c r="I1094" s="126"/>
      <c r="J1094" s="111"/>
      <c r="K1094" s="118"/>
      <c r="L1094" s="169"/>
      <c r="T1094" s="3">
        <f t="shared" ca="1" si="17"/>
        <v>0</v>
      </c>
    </row>
    <row r="1095" spans="2:20" ht="30" customHeight="1" x14ac:dyDescent="0.3">
      <c r="B1095" s="113">
        <v>1091</v>
      </c>
      <c r="C1095" s="162"/>
      <c r="D1095" s="167"/>
      <c r="E1095" s="111"/>
      <c r="F1095" s="111"/>
      <c r="G1095" s="111"/>
      <c r="H1095" s="111"/>
      <c r="I1095" s="126"/>
      <c r="J1095" s="111"/>
      <c r="K1095" s="118"/>
      <c r="L1095" s="169"/>
      <c r="T1095" s="3">
        <f t="shared" ca="1" si="17"/>
        <v>0</v>
      </c>
    </row>
    <row r="1096" spans="2:20" ht="30" customHeight="1" x14ac:dyDescent="0.3">
      <c r="B1096" s="113">
        <v>1092</v>
      </c>
      <c r="C1096" s="162"/>
      <c r="D1096" s="167"/>
      <c r="E1096" s="111"/>
      <c r="F1096" s="111"/>
      <c r="G1096" s="111"/>
      <c r="H1096" s="111"/>
      <c r="I1096" s="126"/>
      <c r="J1096" s="111"/>
      <c r="K1096" s="118"/>
      <c r="L1096" s="169"/>
      <c r="T1096" s="3">
        <f t="shared" ca="1" si="17"/>
        <v>0</v>
      </c>
    </row>
    <row r="1097" spans="2:20" ht="30" customHeight="1" x14ac:dyDescent="0.3">
      <c r="B1097" s="113">
        <v>1093</v>
      </c>
      <c r="C1097" s="162"/>
      <c r="D1097" s="167"/>
      <c r="E1097" s="111"/>
      <c r="F1097" s="111"/>
      <c r="G1097" s="111"/>
      <c r="H1097" s="111"/>
      <c r="I1097" s="126"/>
      <c r="J1097" s="111"/>
      <c r="K1097" s="118"/>
      <c r="L1097" s="169"/>
      <c r="T1097" s="3">
        <f t="shared" ca="1" si="17"/>
        <v>0</v>
      </c>
    </row>
    <row r="1098" spans="2:20" ht="30" customHeight="1" x14ac:dyDescent="0.3">
      <c r="B1098" s="113">
        <v>1094</v>
      </c>
      <c r="C1098" s="162"/>
      <c r="D1098" s="167"/>
      <c r="E1098" s="111"/>
      <c r="F1098" s="111"/>
      <c r="G1098" s="111"/>
      <c r="H1098" s="111"/>
      <c r="I1098" s="126"/>
      <c r="J1098" s="111"/>
      <c r="K1098" s="118"/>
      <c r="L1098" s="169"/>
      <c r="T1098" s="3">
        <f t="shared" ca="1" si="17"/>
        <v>0</v>
      </c>
    </row>
    <row r="1099" spans="2:20" ht="30" customHeight="1" x14ac:dyDescent="0.3">
      <c r="B1099" s="113">
        <v>1095</v>
      </c>
      <c r="C1099" s="162"/>
      <c r="D1099" s="167"/>
      <c r="E1099" s="111"/>
      <c r="F1099" s="111"/>
      <c r="G1099" s="111"/>
      <c r="H1099" s="111"/>
      <c r="I1099" s="126"/>
      <c r="J1099" s="111"/>
      <c r="K1099" s="118"/>
      <c r="L1099" s="169"/>
      <c r="T1099" s="3">
        <f t="shared" ca="1" si="17"/>
        <v>0</v>
      </c>
    </row>
    <row r="1100" spans="2:20" ht="30" customHeight="1" x14ac:dyDescent="0.3">
      <c r="B1100" s="113">
        <v>1096</v>
      </c>
      <c r="C1100" s="162"/>
      <c r="D1100" s="167"/>
      <c r="E1100" s="111"/>
      <c r="F1100" s="111"/>
      <c r="G1100" s="111"/>
      <c r="H1100" s="111"/>
      <c r="I1100" s="126"/>
      <c r="J1100" s="111"/>
      <c r="K1100" s="118"/>
      <c r="L1100" s="169"/>
      <c r="T1100" s="3">
        <f t="shared" ca="1" si="17"/>
        <v>0</v>
      </c>
    </row>
    <row r="1101" spans="2:20" ht="30" customHeight="1" x14ac:dyDescent="0.3">
      <c r="B1101" s="113">
        <v>1097</v>
      </c>
      <c r="C1101" s="162"/>
      <c r="D1101" s="167"/>
      <c r="E1101" s="111"/>
      <c r="F1101" s="111"/>
      <c r="G1101" s="111"/>
      <c r="H1101" s="111"/>
      <c r="I1101" s="126"/>
      <c r="J1101" s="111"/>
      <c r="K1101" s="118"/>
      <c r="L1101" s="169"/>
      <c r="T1101" s="3">
        <f t="shared" ca="1" si="17"/>
        <v>0</v>
      </c>
    </row>
    <row r="1102" spans="2:20" ht="30" customHeight="1" x14ac:dyDescent="0.3">
      <c r="B1102" s="113">
        <v>1098</v>
      </c>
      <c r="C1102" s="162"/>
      <c r="D1102" s="167"/>
      <c r="E1102" s="111"/>
      <c r="F1102" s="111"/>
      <c r="G1102" s="111"/>
      <c r="H1102" s="111"/>
      <c r="I1102" s="126"/>
      <c r="J1102" s="111"/>
      <c r="K1102" s="118"/>
      <c r="L1102" s="169"/>
      <c r="T1102" s="3">
        <f t="shared" ca="1" si="17"/>
        <v>0</v>
      </c>
    </row>
    <row r="1103" spans="2:20" ht="30" customHeight="1" x14ac:dyDescent="0.3">
      <c r="B1103" s="113">
        <v>1099</v>
      </c>
      <c r="C1103" s="162"/>
      <c r="D1103" s="167"/>
      <c r="E1103" s="111"/>
      <c r="F1103" s="111"/>
      <c r="G1103" s="111"/>
      <c r="H1103" s="111"/>
      <c r="I1103" s="126"/>
      <c r="J1103" s="111"/>
      <c r="K1103" s="118"/>
      <c r="L1103" s="169"/>
      <c r="T1103" s="3">
        <f t="shared" ca="1" si="17"/>
        <v>0</v>
      </c>
    </row>
    <row r="1104" spans="2:20" ht="30" customHeight="1" x14ac:dyDescent="0.3">
      <c r="B1104" s="113">
        <v>1100</v>
      </c>
      <c r="C1104" s="162"/>
      <c r="D1104" s="167"/>
      <c r="E1104" s="111"/>
      <c r="F1104" s="111"/>
      <c r="G1104" s="111"/>
      <c r="H1104" s="111"/>
      <c r="I1104" s="126"/>
      <c r="J1104" s="111"/>
      <c r="K1104" s="118"/>
      <c r="L1104" s="169"/>
      <c r="T1104" s="3">
        <f t="shared" ca="1" si="17"/>
        <v>0</v>
      </c>
    </row>
    <row r="1105" spans="2:20" ht="30" customHeight="1" x14ac:dyDescent="0.3">
      <c r="B1105" s="113">
        <v>1101</v>
      </c>
      <c r="C1105" s="162"/>
      <c r="D1105" s="167"/>
      <c r="E1105" s="111"/>
      <c r="F1105" s="111"/>
      <c r="G1105" s="111"/>
      <c r="H1105" s="111"/>
      <c r="I1105" s="126"/>
      <c r="J1105" s="111"/>
      <c r="K1105" s="118"/>
      <c r="L1105" s="169"/>
      <c r="T1105" s="3">
        <f t="shared" ca="1" si="17"/>
        <v>0</v>
      </c>
    </row>
    <row r="1106" spans="2:20" ht="30" customHeight="1" x14ac:dyDescent="0.3">
      <c r="B1106" s="113">
        <v>1102</v>
      </c>
      <c r="C1106" s="162"/>
      <c r="D1106" s="167"/>
      <c r="E1106" s="111"/>
      <c r="F1106" s="111"/>
      <c r="G1106" s="111"/>
      <c r="H1106" s="111"/>
      <c r="I1106" s="126"/>
      <c r="J1106" s="111"/>
      <c r="K1106" s="118"/>
      <c r="L1106" s="169"/>
      <c r="T1106" s="3">
        <f t="shared" ca="1" si="17"/>
        <v>0</v>
      </c>
    </row>
    <row r="1107" spans="2:20" ht="30" customHeight="1" x14ac:dyDescent="0.3">
      <c r="B1107" s="113">
        <v>1103</v>
      </c>
      <c r="C1107" s="162"/>
      <c r="D1107" s="167"/>
      <c r="E1107" s="111"/>
      <c r="F1107" s="111"/>
      <c r="G1107" s="111"/>
      <c r="H1107" s="111"/>
      <c r="I1107" s="126"/>
      <c r="J1107" s="111"/>
      <c r="K1107" s="118"/>
      <c r="L1107" s="169"/>
      <c r="T1107" s="3">
        <f t="shared" ca="1" si="17"/>
        <v>0</v>
      </c>
    </row>
    <row r="1108" spans="2:20" ht="30" customHeight="1" x14ac:dyDescent="0.3">
      <c r="B1108" s="113">
        <v>1104</v>
      </c>
      <c r="C1108" s="162"/>
      <c r="D1108" s="167"/>
      <c r="E1108" s="111"/>
      <c r="F1108" s="111"/>
      <c r="G1108" s="111"/>
      <c r="H1108" s="111"/>
      <c r="I1108" s="126"/>
      <c r="J1108" s="111"/>
      <c r="K1108" s="118"/>
      <c r="L1108" s="169"/>
      <c r="T1108" s="3">
        <f t="shared" ca="1" si="17"/>
        <v>0</v>
      </c>
    </row>
    <row r="1109" spans="2:20" ht="30" customHeight="1" x14ac:dyDescent="0.3">
      <c r="B1109" s="113">
        <v>1105</v>
      </c>
      <c r="C1109" s="162"/>
      <c r="D1109" s="167"/>
      <c r="E1109" s="111"/>
      <c r="F1109" s="111"/>
      <c r="G1109" s="111"/>
      <c r="H1109" s="111"/>
      <c r="I1109" s="126"/>
      <c r="J1109" s="111"/>
      <c r="K1109" s="118"/>
      <c r="L1109" s="169"/>
      <c r="T1109" s="3">
        <f t="shared" ca="1" si="17"/>
        <v>0</v>
      </c>
    </row>
    <row r="1110" spans="2:20" ht="30" customHeight="1" x14ac:dyDescent="0.3">
      <c r="B1110" s="113">
        <v>1106</v>
      </c>
      <c r="C1110" s="162"/>
      <c r="D1110" s="167"/>
      <c r="E1110" s="111"/>
      <c r="F1110" s="111"/>
      <c r="G1110" s="111"/>
      <c r="H1110" s="111"/>
      <c r="I1110" s="126"/>
      <c r="J1110" s="111"/>
      <c r="K1110" s="118"/>
      <c r="L1110" s="169"/>
      <c r="T1110" s="3">
        <f t="shared" ca="1" si="17"/>
        <v>0</v>
      </c>
    </row>
    <row r="1111" spans="2:20" ht="30" customHeight="1" x14ac:dyDescent="0.3">
      <c r="B1111" s="113">
        <v>1107</v>
      </c>
      <c r="C1111" s="162"/>
      <c r="D1111" s="167"/>
      <c r="E1111" s="111"/>
      <c r="F1111" s="111"/>
      <c r="G1111" s="111"/>
      <c r="H1111" s="111"/>
      <c r="I1111" s="126"/>
      <c r="J1111" s="111"/>
      <c r="K1111" s="118"/>
      <c r="L1111" s="169"/>
      <c r="T1111" s="3">
        <f t="shared" ca="1" si="17"/>
        <v>0</v>
      </c>
    </row>
    <row r="1112" spans="2:20" ht="30" customHeight="1" x14ac:dyDescent="0.3">
      <c r="B1112" s="113">
        <v>1108</v>
      </c>
      <c r="C1112" s="162"/>
      <c r="D1112" s="167"/>
      <c r="E1112" s="111"/>
      <c r="F1112" s="111"/>
      <c r="G1112" s="111"/>
      <c r="H1112" s="111"/>
      <c r="I1112" s="126"/>
      <c r="J1112" s="111"/>
      <c r="K1112" s="118"/>
      <c r="L1112" s="169"/>
      <c r="T1112" s="3">
        <f t="shared" ca="1" si="17"/>
        <v>0</v>
      </c>
    </row>
    <row r="1113" spans="2:20" ht="30" customHeight="1" x14ac:dyDescent="0.3">
      <c r="B1113" s="113">
        <v>1109</v>
      </c>
      <c r="C1113" s="162"/>
      <c r="D1113" s="167"/>
      <c r="E1113" s="111"/>
      <c r="F1113" s="111"/>
      <c r="G1113" s="111"/>
      <c r="H1113" s="111"/>
      <c r="I1113" s="126"/>
      <c r="J1113" s="111"/>
      <c r="K1113" s="118"/>
      <c r="L1113" s="169"/>
      <c r="T1113" s="3">
        <f t="shared" ca="1" si="17"/>
        <v>0</v>
      </c>
    </row>
    <row r="1114" spans="2:20" ht="30" customHeight="1" x14ac:dyDescent="0.3">
      <c r="B1114" s="113">
        <v>1110</v>
      </c>
      <c r="C1114" s="162"/>
      <c r="D1114" s="167"/>
      <c r="E1114" s="111"/>
      <c r="F1114" s="111"/>
      <c r="G1114" s="111"/>
      <c r="H1114" s="111"/>
      <c r="I1114" s="126"/>
      <c r="J1114" s="111"/>
      <c r="K1114" s="118"/>
      <c r="L1114" s="169"/>
      <c r="T1114" s="3">
        <f t="shared" ca="1" si="17"/>
        <v>0</v>
      </c>
    </row>
    <row r="1115" spans="2:20" ht="30" customHeight="1" x14ac:dyDescent="0.3">
      <c r="B1115" s="113">
        <v>1111</v>
      </c>
      <c r="C1115" s="162"/>
      <c r="D1115" s="167"/>
      <c r="E1115" s="111"/>
      <c r="F1115" s="111"/>
      <c r="G1115" s="111"/>
      <c r="H1115" s="111"/>
      <c r="I1115" s="126"/>
      <c r="J1115" s="111"/>
      <c r="K1115" s="118"/>
      <c r="L1115" s="169"/>
      <c r="T1115" s="3">
        <f t="shared" ca="1" si="17"/>
        <v>0</v>
      </c>
    </row>
    <row r="1116" spans="2:20" ht="30" customHeight="1" x14ac:dyDescent="0.3">
      <c r="B1116" s="113">
        <v>1112</v>
      </c>
      <c r="C1116" s="162"/>
      <c r="D1116" s="167"/>
      <c r="E1116" s="111"/>
      <c r="F1116" s="111"/>
      <c r="G1116" s="111"/>
      <c r="H1116" s="111"/>
      <c r="I1116" s="126"/>
      <c r="J1116" s="111"/>
      <c r="K1116" s="118"/>
      <c r="L1116" s="169"/>
      <c r="T1116" s="3">
        <f t="shared" ca="1" si="17"/>
        <v>0</v>
      </c>
    </row>
    <row r="1117" spans="2:20" ht="30" customHeight="1" x14ac:dyDescent="0.3">
      <c r="B1117" s="113">
        <v>1113</v>
      </c>
      <c r="C1117" s="162"/>
      <c r="D1117" s="167"/>
      <c r="E1117" s="111"/>
      <c r="F1117" s="111"/>
      <c r="G1117" s="111"/>
      <c r="H1117" s="111"/>
      <c r="I1117" s="126"/>
      <c r="J1117" s="111"/>
      <c r="K1117" s="118"/>
      <c r="L1117" s="169"/>
      <c r="T1117" s="3">
        <f t="shared" ca="1" si="17"/>
        <v>0</v>
      </c>
    </row>
    <row r="1118" spans="2:20" ht="30" customHeight="1" x14ac:dyDescent="0.3">
      <c r="B1118" s="113">
        <v>1114</v>
      </c>
      <c r="C1118" s="162"/>
      <c r="D1118" s="167"/>
      <c r="E1118" s="111"/>
      <c r="F1118" s="111"/>
      <c r="G1118" s="111"/>
      <c r="H1118" s="111"/>
      <c r="I1118" s="126"/>
      <c r="J1118" s="111"/>
      <c r="K1118" s="118"/>
      <c r="L1118" s="169"/>
      <c r="T1118" s="3">
        <f t="shared" ca="1" si="17"/>
        <v>0</v>
      </c>
    </row>
    <row r="1119" spans="2:20" ht="30" customHeight="1" x14ac:dyDescent="0.3">
      <c r="B1119" s="113">
        <v>1115</v>
      </c>
      <c r="C1119" s="162"/>
      <c r="D1119" s="167"/>
      <c r="E1119" s="111"/>
      <c r="F1119" s="111"/>
      <c r="G1119" s="111"/>
      <c r="H1119" s="111"/>
      <c r="I1119" s="126"/>
      <c r="J1119" s="111"/>
      <c r="K1119" s="118"/>
      <c r="L1119" s="169"/>
      <c r="T1119" s="3">
        <f t="shared" ca="1" si="17"/>
        <v>0</v>
      </c>
    </row>
    <row r="1120" spans="2:20" ht="30" customHeight="1" x14ac:dyDescent="0.3">
      <c r="B1120" s="113">
        <v>1116</v>
      </c>
      <c r="C1120" s="162"/>
      <c r="D1120" s="167"/>
      <c r="E1120" s="111"/>
      <c r="F1120" s="111"/>
      <c r="G1120" s="111"/>
      <c r="H1120" s="111"/>
      <c r="I1120" s="126"/>
      <c r="J1120" s="111"/>
      <c r="K1120" s="118"/>
      <c r="L1120" s="169"/>
      <c r="T1120" s="3">
        <f t="shared" ca="1" si="17"/>
        <v>0</v>
      </c>
    </row>
    <row r="1121" spans="2:20" ht="30" customHeight="1" x14ac:dyDescent="0.3">
      <c r="B1121" s="113">
        <v>1117</v>
      </c>
      <c r="C1121" s="162"/>
      <c r="D1121" s="167"/>
      <c r="E1121" s="111"/>
      <c r="F1121" s="111"/>
      <c r="G1121" s="111"/>
      <c r="H1121" s="111"/>
      <c r="I1121" s="126"/>
      <c r="J1121" s="111"/>
      <c r="K1121" s="118"/>
      <c r="L1121" s="169"/>
      <c r="T1121" s="3">
        <f t="shared" ca="1" si="17"/>
        <v>0</v>
      </c>
    </row>
    <row r="1122" spans="2:20" ht="30" customHeight="1" x14ac:dyDescent="0.3">
      <c r="B1122" s="113">
        <v>1118</v>
      </c>
      <c r="C1122" s="162"/>
      <c r="D1122" s="167"/>
      <c r="E1122" s="111"/>
      <c r="F1122" s="111"/>
      <c r="G1122" s="111"/>
      <c r="H1122" s="111"/>
      <c r="I1122" s="126"/>
      <c r="J1122" s="111"/>
      <c r="K1122" s="118"/>
      <c r="L1122" s="169"/>
      <c r="T1122" s="3">
        <f t="shared" ca="1" si="17"/>
        <v>0</v>
      </c>
    </row>
    <row r="1123" spans="2:20" ht="30" customHeight="1" x14ac:dyDescent="0.3">
      <c r="B1123" s="113">
        <v>1119</v>
      </c>
      <c r="C1123" s="162"/>
      <c r="D1123" s="167"/>
      <c r="E1123" s="111"/>
      <c r="F1123" s="111"/>
      <c r="G1123" s="111"/>
      <c r="H1123" s="111"/>
      <c r="I1123" s="126"/>
      <c r="J1123" s="111"/>
      <c r="K1123" s="118"/>
      <c r="L1123" s="169"/>
      <c r="T1123" s="3">
        <f t="shared" ca="1" si="17"/>
        <v>0</v>
      </c>
    </row>
    <row r="1124" spans="2:20" ht="30" customHeight="1" x14ac:dyDescent="0.3">
      <c r="B1124" s="113">
        <v>1120</v>
      </c>
      <c r="C1124" s="162"/>
      <c r="D1124" s="167"/>
      <c r="E1124" s="111"/>
      <c r="F1124" s="111"/>
      <c r="G1124" s="111"/>
      <c r="H1124" s="111"/>
      <c r="I1124" s="126"/>
      <c r="J1124" s="111"/>
      <c r="K1124" s="118"/>
      <c r="L1124" s="169"/>
      <c r="T1124" s="3">
        <f t="shared" ca="1" si="17"/>
        <v>0</v>
      </c>
    </row>
    <row r="1125" spans="2:20" ht="30" customHeight="1" x14ac:dyDescent="0.3">
      <c r="B1125" s="113">
        <v>1121</v>
      </c>
      <c r="C1125" s="162"/>
      <c r="D1125" s="167"/>
      <c r="E1125" s="111"/>
      <c r="F1125" s="111"/>
      <c r="G1125" s="111"/>
      <c r="H1125" s="111"/>
      <c r="I1125" s="126"/>
      <c r="J1125" s="111"/>
      <c r="K1125" s="118"/>
      <c r="L1125" s="169"/>
      <c r="T1125" s="3">
        <f t="shared" ca="1" si="17"/>
        <v>0</v>
      </c>
    </row>
    <row r="1126" spans="2:20" ht="30" customHeight="1" x14ac:dyDescent="0.3">
      <c r="B1126" s="113">
        <v>1122</v>
      </c>
      <c r="C1126" s="162"/>
      <c r="D1126" s="167"/>
      <c r="E1126" s="111"/>
      <c r="F1126" s="111"/>
      <c r="G1126" s="111"/>
      <c r="H1126" s="111"/>
      <c r="I1126" s="126"/>
      <c r="J1126" s="111"/>
      <c r="K1126" s="118"/>
      <c r="L1126" s="169"/>
      <c r="T1126" s="3">
        <f t="shared" ca="1" si="17"/>
        <v>0</v>
      </c>
    </row>
    <row r="1127" spans="2:20" ht="30" customHeight="1" x14ac:dyDescent="0.3">
      <c r="B1127" s="113">
        <v>1123</v>
      </c>
      <c r="C1127" s="162"/>
      <c r="D1127" s="167"/>
      <c r="E1127" s="111"/>
      <c r="F1127" s="111"/>
      <c r="G1127" s="111"/>
      <c r="H1127" s="111"/>
      <c r="I1127" s="126"/>
      <c r="J1127" s="111"/>
      <c r="K1127" s="118"/>
      <c r="L1127" s="169"/>
      <c r="T1127" s="3">
        <f t="shared" ca="1" si="17"/>
        <v>0</v>
      </c>
    </row>
    <row r="1128" spans="2:20" ht="30" customHeight="1" x14ac:dyDescent="0.3">
      <c r="B1128" s="113">
        <v>1124</v>
      </c>
      <c r="C1128" s="162"/>
      <c r="D1128" s="167"/>
      <c r="E1128" s="111"/>
      <c r="F1128" s="111"/>
      <c r="G1128" s="111"/>
      <c r="H1128" s="111"/>
      <c r="I1128" s="126"/>
      <c r="J1128" s="111"/>
      <c r="K1128" s="118"/>
      <c r="L1128" s="169"/>
      <c r="T1128" s="3">
        <f t="shared" ca="1" si="17"/>
        <v>0</v>
      </c>
    </row>
    <row r="1129" spans="2:20" ht="30" customHeight="1" x14ac:dyDescent="0.3">
      <c r="B1129" s="113">
        <v>1125</v>
      </c>
      <c r="C1129" s="162"/>
      <c r="D1129" s="167"/>
      <c r="E1129" s="111"/>
      <c r="F1129" s="111"/>
      <c r="G1129" s="111"/>
      <c r="H1129" s="111"/>
      <c r="I1129" s="126"/>
      <c r="J1129" s="111"/>
      <c r="K1129" s="118"/>
      <c r="L1129" s="169"/>
      <c r="T1129" s="3">
        <f t="shared" ca="1" si="17"/>
        <v>0</v>
      </c>
    </row>
    <row r="1130" spans="2:20" ht="30" customHeight="1" x14ac:dyDescent="0.3">
      <c r="B1130" s="113">
        <v>1126</v>
      </c>
      <c r="C1130" s="162"/>
      <c r="D1130" s="167"/>
      <c r="E1130" s="111"/>
      <c r="F1130" s="111"/>
      <c r="G1130" s="111"/>
      <c r="H1130" s="111"/>
      <c r="I1130" s="126"/>
      <c r="J1130" s="111"/>
      <c r="K1130" s="118"/>
      <c r="L1130" s="169"/>
      <c r="T1130" s="3">
        <f t="shared" ca="1" si="17"/>
        <v>0</v>
      </c>
    </row>
    <row r="1131" spans="2:20" ht="30" customHeight="1" x14ac:dyDescent="0.3">
      <c r="B1131" s="113">
        <v>1127</v>
      </c>
      <c r="C1131" s="162"/>
      <c r="D1131" s="167"/>
      <c r="E1131" s="111"/>
      <c r="F1131" s="111"/>
      <c r="G1131" s="111"/>
      <c r="H1131" s="111"/>
      <c r="I1131" s="126"/>
      <c r="J1131" s="111"/>
      <c r="K1131" s="118"/>
      <c r="L1131" s="169"/>
      <c r="T1131" s="3">
        <f t="shared" ca="1" si="17"/>
        <v>0</v>
      </c>
    </row>
    <row r="1132" spans="2:20" ht="30" customHeight="1" x14ac:dyDescent="0.3">
      <c r="B1132" s="113">
        <v>1128</v>
      </c>
      <c r="C1132" s="162"/>
      <c r="D1132" s="167"/>
      <c r="E1132" s="111"/>
      <c r="F1132" s="111"/>
      <c r="G1132" s="111"/>
      <c r="H1132" s="111"/>
      <c r="I1132" s="126"/>
      <c r="J1132" s="111"/>
      <c r="K1132" s="118"/>
      <c r="L1132" s="169"/>
      <c r="T1132" s="3">
        <f t="shared" ca="1" si="17"/>
        <v>0</v>
      </c>
    </row>
    <row r="1133" spans="2:20" ht="30" customHeight="1" x14ac:dyDescent="0.3">
      <c r="B1133" s="113">
        <v>1129</v>
      </c>
      <c r="C1133" s="162"/>
      <c r="D1133" s="167"/>
      <c r="E1133" s="111"/>
      <c r="F1133" s="111"/>
      <c r="G1133" s="111"/>
      <c r="H1133" s="111"/>
      <c r="I1133" s="126"/>
      <c r="J1133" s="111"/>
      <c r="K1133" s="118"/>
      <c r="L1133" s="169"/>
      <c r="T1133" s="3">
        <f t="shared" ca="1" si="17"/>
        <v>0</v>
      </c>
    </row>
    <row r="1134" spans="2:20" ht="30" customHeight="1" x14ac:dyDescent="0.3">
      <c r="B1134" s="113">
        <v>1130</v>
      </c>
      <c r="C1134" s="162"/>
      <c r="D1134" s="167"/>
      <c r="E1134" s="111"/>
      <c r="F1134" s="111"/>
      <c r="G1134" s="111"/>
      <c r="H1134" s="111"/>
      <c r="I1134" s="126"/>
      <c r="J1134" s="111"/>
      <c r="K1134" s="118"/>
      <c r="L1134" s="169"/>
      <c r="T1134" s="3">
        <f t="shared" ca="1" si="17"/>
        <v>0</v>
      </c>
    </row>
    <row r="1135" spans="2:20" ht="30" customHeight="1" x14ac:dyDescent="0.3">
      <c r="B1135" s="113">
        <v>1131</v>
      </c>
      <c r="C1135" s="162"/>
      <c r="D1135" s="167"/>
      <c r="E1135" s="111"/>
      <c r="F1135" s="111"/>
      <c r="G1135" s="111"/>
      <c r="H1135" s="111"/>
      <c r="I1135" s="126"/>
      <c r="J1135" s="111"/>
      <c r="K1135" s="118"/>
      <c r="L1135" s="169"/>
      <c r="T1135" s="3">
        <f t="shared" ca="1" si="17"/>
        <v>0</v>
      </c>
    </row>
    <row r="1136" spans="2:20" ht="30" customHeight="1" x14ac:dyDescent="0.3">
      <c r="B1136" s="113">
        <v>1132</v>
      </c>
      <c r="C1136" s="162"/>
      <c r="D1136" s="167"/>
      <c r="E1136" s="111"/>
      <c r="F1136" s="111"/>
      <c r="G1136" s="111"/>
      <c r="H1136" s="111"/>
      <c r="I1136" s="126"/>
      <c r="J1136" s="111"/>
      <c r="K1136" s="118"/>
      <c r="L1136" s="169"/>
      <c r="T1136" s="3">
        <f t="shared" ca="1" si="17"/>
        <v>0</v>
      </c>
    </row>
    <row r="1137" spans="2:20" ht="30" customHeight="1" x14ac:dyDescent="0.3">
      <c r="B1137" s="113">
        <v>1133</v>
      </c>
      <c r="C1137" s="162"/>
      <c r="D1137" s="167"/>
      <c r="E1137" s="111"/>
      <c r="F1137" s="111"/>
      <c r="G1137" s="111"/>
      <c r="H1137" s="111"/>
      <c r="I1137" s="126"/>
      <c r="J1137" s="111"/>
      <c r="K1137" s="118"/>
      <c r="L1137" s="169"/>
      <c r="T1137" s="3">
        <f t="shared" ca="1" si="17"/>
        <v>0</v>
      </c>
    </row>
    <row r="1138" spans="2:20" ht="30" customHeight="1" x14ac:dyDescent="0.3">
      <c r="B1138" s="113">
        <v>1134</v>
      </c>
      <c r="C1138" s="162"/>
      <c r="D1138" s="167"/>
      <c r="E1138" s="111"/>
      <c r="F1138" s="111"/>
      <c r="G1138" s="111"/>
      <c r="H1138" s="111"/>
      <c r="I1138" s="126"/>
      <c r="J1138" s="111"/>
      <c r="K1138" s="118"/>
      <c r="L1138" s="169"/>
      <c r="T1138" s="3">
        <f t="shared" ca="1" si="17"/>
        <v>0</v>
      </c>
    </row>
    <row r="1139" spans="2:20" ht="30" customHeight="1" x14ac:dyDescent="0.3">
      <c r="B1139" s="113">
        <v>1135</v>
      </c>
      <c r="C1139" s="162"/>
      <c r="D1139" s="167"/>
      <c r="E1139" s="111"/>
      <c r="F1139" s="111"/>
      <c r="G1139" s="111"/>
      <c r="H1139" s="111"/>
      <c r="I1139" s="126"/>
      <c r="J1139" s="111"/>
      <c r="K1139" s="118"/>
      <c r="L1139" s="169"/>
      <c r="T1139" s="3">
        <f t="shared" ca="1" si="17"/>
        <v>0</v>
      </c>
    </row>
    <row r="1140" spans="2:20" ht="30" customHeight="1" x14ac:dyDescent="0.3">
      <c r="B1140" s="113">
        <v>1136</v>
      </c>
      <c r="C1140" s="162"/>
      <c r="D1140" s="167"/>
      <c r="E1140" s="111"/>
      <c r="F1140" s="111"/>
      <c r="G1140" s="111"/>
      <c r="H1140" s="111"/>
      <c r="I1140" s="126"/>
      <c r="J1140" s="111"/>
      <c r="K1140" s="118"/>
      <c r="L1140" s="169"/>
      <c r="T1140" s="3">
        <f t="shared" ca="1" si="17"/>
        <v>0</v>
      </c>
    </row>
    <row r="1141" spans="2:20" ht="30" customHeight="1" x14ac:dyDescent="0.3">
      <c r="B1141" s="113">
        <v>1137</v>
      </c>
      <c r="C1141" s="162"/>
      <c r="D1141" s="167"/>
      <c r="E1141" s="111"/>
      <c r="F1141" s="111"/>
      <c r="G1141" s="111"/>
      <c r="H1141" s="111"/>
      <c r="I1141" s="126"/>
      <c r="J1141" s="111"/>
      <c r="K1141" s="118"/>
      <c r="L1141" s="169"/>
      <c r="T1141" s="3">
        <f t="shared" ca="1" si="17"/>
        <v>0</v>
      </c>
    </row>
    <row r="1142" spans="2:20" ht="30" customHeight="1" x14ac:dyDescent="0.3">
      <c r="B1142" s="113">
        <v>1138</v>
      </c>
      <c r="C1142" s="162"/>
      <c r="D1142" s="167"/>
      <c r="E1142" s="111"/>
      <c r="F1142" s="111"/>
      <c r="G1142" s="111"/>
      <c r="H1142" s="111"/>
      <c r="I1142" s="126"/>
      <c r="J1142" s="111"/>
      <c r="K1142" s="118"/>
      <c r="L1142" s="169"/>
      <c r="T1142" s="3">
        <f t="shared" ca="1" si="17"/>
        <v>0</v>
      </c>
    </row>
    <row r="1143" spans="2:20" ht="30" customHeight="1" x14ac:dyDescent="0.3">
      <c r="B1143" s="113">
        <v>1139</v>
      </c>
      <c r="C1143" s="162"/>
      <c r="D1143" s="167"/>
      <c r="E1143" s="111"/>
      <c r="F1143" s="111"/>
      <c r="G1143" s="111"/>
      <c r="H1143" s="111"/>
      <c r="I1143" s="126"/>
      <c r="J1143" s="111"/>
      <c r="K1143" s="118"/>
      <c r="L1143" s="169"/>
      <c r="T1143" s="3">
        <f t="shared" ca="1" si="17"/>
        <v>0</v>
      </c>
    </row>
    <row r="1144" spans="2:20" ht="30" customHeight="1" x14ac:dyDescent="0.3">
      <c r="B1144" s="113">
        <v>1140</v>
      </c>
      <c r="C1144" s="162"/>
      <c r="D1144" s="167"/>
      <c r="E1144" s="111"/>
      <c r="F1144" s="111"/>
      <c r="G1144" s="111"/>
      <c r="H1144" s="111"/>
      <c r="I1144" s="126"/>
      <c r="J1144" s="111"/>
      <c r="K1144" s="118"/>
      <c r="L1144" s="169"/>
      <c r="T1144" s="3">
        <f t="shared" ca="1" si="17"/>
        <v>0</v>
      </c>
    </row>
    <row r="1145" spans="2:20" ht="30" customHeight="1" x14ac:dyDescent="0.3">
      <c r="B1145" s="113">
        <v>1141</v>
      </c>
      <c r="C1145" s="162"/>
      <c r="D1145" s="167"/>
      <c r="E1145" s="111"/>
      <c r="F1145" s="111"/>
      <c r="G1145" s="111"/>
      <c r="H1145" s="111"/>
      <c r="I1145" s="126"/>
      <c r="J1145" s="111"/>
      <c r="K1145" s="118"/>
      <c r="L1145" s="169"/>
      <c r="T1145" s="3">
        <f t="shared" ca="1" si="17"/>
        <v>0</v>
      </c>
    </row>
    <row r="1146" spans="2:20" ht="30" customHeight="1" x14ac:dyDescent="0.3">
      <c r="B1146" s="113">
        <v>1142</v>
      </c>
      <c r="C1146" s="162"/>
      <c r="D1146" s="167"/>
      <c r="E1146" s="111"/>
      <c r="F1146" s="111"/>
      <c r="G1146" s="111"/>
      <c r="H1146" s="111"/>
      <c r="I1146" s="126"/>
      <c r="J1146" s="111"/>
      <c r="K1146" s="118"/>
      <c r="L1146" s="169"/>
      <c r="T1146" s="3">
        <f t="shared" ca="1" si="17"/>
        <v>0</v>
      </c>
    </row>
    <row r="1147" spans="2:20" ht="30" customHeight="1" x14ac:dyDescent="0.3">
      <c r="B1147" s="113">
        <v>1143</v>
      </c>
      <c r="C1147" s="162"/>
      <c r="D1147" s="167"/>
      <c r="E1147" s="111"/>
      <c r="F1147" s="111"/>
      <c r="G1147" s="111"/>
      <c r="H1147" s="111"/>
      <c r="I1147" s="126"/>
      <c r="J1147" s="111"/>
      <c r="K1147" s="118"/>
      <c r="L1147" s="169"/>
      <c r="T1147" s="3">
        <f t="shared" ca="1" si="17"/>
        <v>0</v>
      </c>
    </row>
    <row r="1148" spans="2:20" ht="30" customHeight="1" x14ac:dyDescent="0.3">
      <c r="B1148" s="113">
        <v>1144</v>
      </c>
      <c r="C1148" s="162"/>
      <c r="D1148" s="167"/>
      <c r="E1148" s="111"/>
      <c r="F1148" s="111"/>
      <c r="G1148" s="111"/>
      <c r="H1148" s="111"/>
      <c r="I1148" s="126"/>
      <c r="J1148" s="111"/>
      <c r="K1148" s="118"/>
      <c r="L1148" s="169"/>
      <c r="T1148" s="3">
        <f t="shared" ca="1" si="17"/>
        <v>0</v>
      </c>
    </row>
    <row r="1149" spans="2:20" ht="30" customHeight="1" x14ac:dyDescent="0.3">
      <c r="B1149" s="113">
        <v>1145</v>
      </c>
      <c r="C1149" s="162"/>
      <c r="D1149" s="167"/>
      <c r="E1149" s="111"/>
      <c r="F1149" s="111"/>
      <c r="G1149" s="111"/>
      <c r="H1149" s="111"/>
      <c r="I1149" s="126"/>
      <c r="J1149" s="111"/>
      <c r="K1149" s="118"/>
      <c r="L1149" s="169"/>
      <c r="T1149" s="3">
        <f t="shared" ca="1" si="17"/>
        <v>0</v>
      </c>
    </row>
    <row r="1150" spans="2:20" ht="30" customHeight="1" x14ac:dyDescent="0.3">
      <c r="B1150" s="113">
        <v>1146</v>
      </c>
      <c r="C1150" s="162"/>
      <c r="D1150" s="167"/>
      <c r="E1150" s="111"/>
      <c r="F1150" s="111"/>
      <c r="G1150" s="111"/>
      <c r="H1150" s="111"/>
      <c r="I1150" s="126"/>
      <c r="J1150" s="111"/>
      <c r="K1150" s="118"/>
      <c r="L1150" s="169"/>
      <c r="T1150" s="3">
        <f t="shared" ca="1" si="17"/>
        <v>0</v>
      </c>
    </row>
    <row r="1151" spans="2:20" ht="30" customHeight="1" x14ac:dyDescent="0.3">
      <c r="B1151" s="113">
        <v>1147</v>
      </c>
      <c r="C1151" s="162"/>
      <c r="D1151" s="167"/>
      <c r="E1151" s="111"/>
      <c r="F1151" s="111"/>
      <c r="G1151" s="111"/>
      <c r="H1151" s="111"/>
      <c r="I1151" s="126"/>
      <c r="J1151" s="111"/>
      <c r="K1151" s="118"/>
      <c r="L1151" s="169"/>
      <c r="T1151" s="3">
        <f t="shared" ca="1" si="17"/>
        <v>0</v>
      </c>
    </row>
    <row r="1152" spans="2:20" ht="30" customHeight="1" x14ac:dyDescent="0.3">
      <c r="B1152" s="113">
        <v>1148</v>
      </c>
      <c r="C1152" s="162"/>
      <c r="D1152" s="167"/>
      <c r="E1152" s="111"/>
      <c r="F1152" s="111"/>
      <c r="G1152" s="111"/>
      <c r="H1152" s="111"/>
      <c r="I1152" s="126"/>
      <c r="J1152" s="111"/>
      <c r="K1152" s="118"/>
      <c r="L1152" s="169"/>
      <c r="T1152" s="3">
        <f t="shared" ca="1" si="17"/>
        <v>0</v>
      </c>
    </row>
    <row r="1153" spans="2:20" ht="30" customHeight="1" x14ac:dyDescent="0.3">
      <c r="B1153" s="113">
        <v>1149</v>
      </c>
      <c r="C1153" s="162"/>
      <c r="D1153" s="167"/>
      <c r="E1153" s="111"/>
      <c r="F1153" s="111"/>
      <c r="G1153" s="111"/>
      <c r="H1153" s="111"/>
      <c r="I1153" s="126"/>
      <c r="J1153" s="111"/>
      <c r="K1153" s="118"/>
      <c r="L1153" s="169"/>
      <c r="T1153" s="3">
        <f t="shared" ca="1" si="17"/>
        <v>0</v>
      </c>
    </row>
    <row r="1154" spans="2:20" ht="30" customHeight="1" x14ac:dyDescent="0.3">
      <c r="B1154" s="113">
        <v>1150</v>
      </c>
      <c r="C1154" s="162"/>
      <c r="D1154" s="167"/>
      <c r="E1154" s="111"/>
      <c r="F1154" s="111"/>
      <c r="G1154" s="111"/>
      <c r="H1154" s="111"/>
      <c r="I1154" s="126"/>
      <c r="J1154" s="111"/>
      <c r="K1154" s="118"/>
      <c r="L1154" s="169"/>
      <c r="T1154" s="3">
        <f t="shared" ca="1" si="17"/>
        <v>0</v>
      </c>
    </row>
    <row r="1155" spans="2:20" ht="30" customHeight="1" x14ac:dyDescent="0.3">
      <c r="B1155" s="113">
        <v>1151</v>
      </c>
      <c r="C1155" s="162"/>
      <c r="D1155" s="167"/>
      <c r="E1155" s="111"/>
      <c r="F1155" s="111"/>
      <c r="G1155" s="111"/>
      <c r="H1155" s="111"/>
      <c r="I1155" s="126"/>
      <c r="J1155" s="111"/>
      <c r="K1155" s="118"/>
      <c r="L1155" s="169"/>
      <c r="T1155" s="3">
        <f t="shared" ca="1" si="17"/>
        <v>0</v>
      </c>
    </row>
    <row r="1156" spans="2:20" ht="30" customHeight="1" x14ac:dyDescent="0.3">
      <c r="B1156" s="113">
        <v>1152</v>
      </c>
      <c r="C1156" s="162"/>
      <c r="D1156" s="167"/>
      <c r="E1156" s="111"/>
      <c r="F1156" s="111"/>
      <c r="G1156" s="111"/>
      <c r="H1156" s="111"/>
      <c r="I1156" s="126"/>
      <c r="J1156" s="111"/>
      <c r="K1156" s="118"/>
      <c r="L1156" s="169"/>
      <c r="T1156" s="3">
        <f t="shared" ca="1" si="17"/>
        <v>0</v>
      </c>
    </row>
    <row r="1157" spans="2:20" ht="30" customHeight="1" x14ac:dyDescent="0.3">
      <c r="B1157" s="113">
        <v>1153</v>
      </c>
      <c r="C1157" s="162"/>
      <c r="D1157" s="167"/>
      <c r="E1157" s="111"/>
      <c r="F1157" s="111"/>
      <c r="G1157" s="111"/>
      <c r="H1157" s="111"/>
      <c r="I1157" s="126"/>
      <c r="J1157" s="111"/>
      <c r="K1157" s="118"/>
      <c r="L1157" s="169"/>
      <c r="T1157" s="3">
        <f t="shared" ref="T1157:T1220" ca="1" si="18">IF(C1157&lt;TODAY(),IF(J1157="Não",1,0),0)</f>
        <v>0</v>
      </c>
    </row>
    <row r="1158" spans="2:20" ht="30" customHeight="1" x14ac:dyDescent="0.3">
      <c r="B1158" s="113">
        <v>1154</v>
      </c>
      <c r="C1158" s="162"/>
      <c r="D1158" s="167"/>
      <c r="E1158" s="111"/>
      <c r="F1158" s="111"/>
      <c r="G1158" s="111"/>
      <c r="H1158" s="111"/>
      <c r="I1158" s="126"/>
      <c r="J1158" s="111"/>
      <c r="K1158" s="118"/>
      <c r="L1158" s="169"/>
      <c r="T1158" s="3">
        <f t="shared" ca="1" si="18"/>
        <v>0</v>
      </c>
    </row>
    <row r="1159" spans="2:20" ht="30" customHeight="1" x14ac:dyDescent="0.3">
      <c r="B1159" s="113">
        <v>1155</v>
      </c>
      <c r="C1159" s="162"/>
      <c r="D1159" s="167"/>
      <c r="E1159" s="111"/>
      <c r="F1159" s="111"/>
      <c r="G1159" s="111"/>
      <c r="H1159" s="111"/>
      <c r="I1159" s="126"/>
      <c r="J1159" s="111"/>
      <c r="K1159" s="118"/>
      <c r="L1159" s="169"/>
      <c r="T1159" s="3">
        <f t="shared" ca="1" si="18"/>
        <v>0</v>
      </c>
    </row>
    <row r="1160" spans="2:20" ht="30" customHeight="1" x14ac:dyDescent="0.3">
      <c r="B1160" s="113">
        <v>1156</v>
      </c>
      <c r="C1160" s="162"/>
      <c r="D1160" s="167"/>
      <c r="E1160" s="111"/>
      <c r="F1160" s="111"/>
      <c r="G1160" s="111"/>
      <c r="H1160" s="111"/>
      <c r="I1160" s="126"/>
      <c r="J1160" s="111"/>
      <c r="K1160" s="118"/>
      <c r="L1160" s="169"/>
      <c r="T1160" s="3">
        <f t="shared" ca="1" si="18"/>
        <v>0</v>
      </c>
    </row>
    <row r="1161" spans="2:20" ht="30" customHeight="1" x14ac:dyDescent="0.3">
      <c r="B1161" s="113">
        <v>1157</v>
      </c>
      <c r="C1161" s="162"/>
      <c r="D1161" s="167"/>
      <c r="E1161" s="111"/>
      <c r="F1161" s="111"/>
      <c r="G1161" s="111"/>
      <c r="H1161" s="111"/>
      <c r="I1161" s="126"/>
      <c r="J1161" s="111"/>
      <c r="K1161" s="118"/>
      <c r="L1161" s="169"/>
      <c r="T1161" s="3">
        <f t="shared" ca="1" si="18"/>
        <v>0</v>
      </c>
    </row>
    <row r="1162" spans="2:20" ht="30" customHeight="1" x14ac:dyDescent="0.3">
      <c r="B1162" s="113">
        <v>1158</v>
      </c>
      <c r="C1162" s="162"/>
      <c r="D1162" s="167"/>
      <c r="E1162" s="111"/>
      <c r="F1162" s="111"/>
      <c r="G1162" s="111"/>
      <c r="H1162" s="111"/>
      <c r="I1162" s="126"/>
      <c r="J1162" s="111"/>
      <c r="K1162" s="118"/>
      <c r="L1162" s="169"/>
      <c r="T1162" s="3">
        <f t="shared" ca="1" si="18"/>
        <v>0</v>
      </c>
    </row>
    <row r="1163" spans="2:20" ht="30" customHeight="1" x14ac:dyDescent="0.3">
      <c r="B1163" s="113">
        <v>1159</v>
      </c>
      <c r="C1163" s="162"/>
      <c r="D1163" s="167"/>
      <c r="E1163" s="111"/>
      <c r="F1163" s="111"/>
      <c r="G1163" s="111"/>
      <c r="H1163" s="111"/>
      <c r="I1163" s="126"/>
      <c r="J1163" s="111"/>
      <c r="K1163" s="118"/>
      <c r="L1163" s="169"/>
      <c r="T1163" s="3">
        <f t="shared" ca="1" si="18"/>
        <v>0</v>
      </c>
    </row>
    <row r="1164" spans="2:20" ht="30" customHeight="1" x14ac:dyDescent="0.3">
      <c r="B1164" s="113">
        <v>1160</v>
      </c>
      <c r="C1164" s="162"/>
      <c r="D1164" s="167"/>
      <c r="E1164" s="111"/>
      <c r="F1164" s="111"/>
      <c r="G1164" s="111"/>
      <c r="H1164" s="111"/>
      <c r="I1164" s="126"/>
      <c r="J1164" s="111"/>
      <c r="K1164" s="118"/>
      <c r="L1164" s="169"/>
      <c r="T1164" s="3">
        <f t="shared" ca="1" si="18"/>
        <v>0</v>
      </c>
    </row>
    <row r="1165" spans="2:20" ht="30" customHeight="1" x14ac:dyDescent="0.3">
      <c r="B1165" s="113">
        <v>1161</v>
      </c>
      <c r="C1165" s="162"/>
      <c r="D1165" s="167"/>
      <c r="E1165" s="111"/>
      <c r="F1165" s="111"/>
      <c r="G1165" s="111"/>
      <c r="H1165" s="111"/>
      <c r="I1165" s="126"/>
      <c r="J1165" s="111"/>
      <c r="K1165" s="118"/>
      <c r="L1165" s="169"/>
      <c r="T1165" s="3">
        <f t="shared" ca="1" si="18"/>
        <v>0</v>
      </c>
    </row>
    <row r="1166" spans="2:20" ht="30" customHeight="1" x14ac:dyDescent="0.3">
      <c r="B1166" s="113">
        <v>1162</v>
      </c>
      <c r="C1166" s="162"/>
      <c r="D1166" s="167"/>
      <c r="E1166" s="111"/>
      <c r="F1166" s="111"/>
      <c r="G1166" s="111"/>
      <c r="H1166" s="111"/>
      <c r="I1166" s="126"/>
      <c r="J1166" s="111"/>
      <c r="K1166" s="118"/>
      <c r="L1166" s="169"/>
      <c r="T1166" s="3">
        <f t="shared" ca="1" si="18"/>
        <v>0</v>
      </c>
    </row>
    <row r="1167" spans="2:20" ht="30" customHeight="1" x14ac:dyDescent="0.3">
      <c r="B1167" s="113">
        <v>1163</v>
      </c>
      <c r="C1167" s="162"/>
      <c r="D1167" s="167"/>
      <c r="E1167" s="111"/>
      <c r="F1167" s="111"/>
      <c r="G1167" s="111"/>
      <c r="H1167" s="111"/>
      <c r="I1167" s="126"/>
      <c r="J1167" s="111"/>
      <c r="K1167" s="118"/>
      <c r="L1167" s="169"/>
      <c r="T1167" s="3">
        <f t="shared" ca="1" si="18"/>
        <v>0</v>
      </c>
    </row>
    <row r="1168" spans="2:20" ht="30" customHeight="1" x14ac:dyDescent="0.3">
      <c r="B1168" s="113">
        <v>1164</v>
      </c>
      <c r="C1168" s="162"/>
      <c r="D1168" s="167"/>
      <c r="E1168" s="111"/>
      <c r="F1168" s="111"/>
      <c r="G1168" s="111"/>
      <c r="H1168" s="111"/>
      <c r="I1168" s="126"/>
      <c r="J1168" s="111"/>
      <c r="K1168" s="118"/>
      <c r="L1168" s="169"/>
      <c r="T1168" s="3">
        <f t="shared" ca="1" si="18"/>
        <v>0</v>
      </c>
    </row>
    <row r="1169" spans="2:20" ht="30" customHeight="1" x14ac:dyDescent="0.3">
      <c r="B1169" s="113">
        <v>1165</v>
      </c>
      <c r="C1169" s="162"/>
      <c r="D1169" s="167"/>
      <c r="E1169" s="111"/>
      <c r="F1169" s="111"/>
      <c r="G1169" s="111"/>
      <c r="H1169" s="111"/>
      <c r="I1169" s="126"/>
      <c r="J1169" s="111"/>
      <c r="K1169" s="118"/>
      <c r="L1169" s="169"/>
      <c r="T1169" s="3">
        <f t="shared" ca="1" si="18"/>
        <v>0</v>
      </c>
    </row>
    <row r="1170" spans="2:20" ht="30" customHeight="1" x14ac:dyDescent="0.3">
      <c r="B1170" s="113">
        <v>1166</v>
      </c>
      <c r="C1170" s="162"/>
      <c r="D1170" s="167"/>
      <c r="E1170" s="111"/>
      <c r="F1170" s="111"/>
      <c r="G1170" s="111"/>
      <c r="H1170" s="111"/>
      <c r="I1170" s="126"/>
      <c r="J1170" s="111"/>
      <c r="K1170" s="118"/>
      <c r="L1170" s="169"/>
      <c r="T1170" s="3">
        <f t="shared" ca="1" si="18"/>
        <v>0</v>
      </c>
    </row>
    <row r="1171" spans="2:20" ht="30" customHeight="1" x14ac:dyDescent="0.3">
      <c r="B1171" s="113">
        <v>1167</v>
      </c>
      <c r="C1171" s="162"/>
      <c r="D1171" s="167"/>
      <c r="E1171" s="111"/>
      <c r="F1171" s="111"/>
      <c r="G1171" s="111"/>
      <c r="H1171" s="111"/>
      <c r="I1171" s="126"/>
      <c r="J1171" s="111"/>
      <c r="K1171" s="118"/>
      <c r="L1171" s="169"/>
      <c r="T1171" s="3">
        <f t="shared" ca="1" si="18"/>
        <v>0</v>
      </c>
    </row>
    <row r="1172" spans="2:20" ht="30" customHeight="1" x14ac:dyDescent="0.3">
      <c r="B1172" s="113">
        <v>1168</v>
      </c>
      <c r="C1172" s="162"/>
      <c r="D1172" s="167"/>
      <c r="E1172" s="111"/>
      <c r="F1172" s="111"/>
      <c r="G1172" s="111"/>
      <c r="H1172" s="111"/>
      <c r="I1172" s="126"/>
      <c r="J1172" s="111"/>
      <c r="K1172" s="118"/>
      <c r="L1172" s="169"/>
      <c r="T1172" s="3">
        <f t="shared" ca="1" si="18"/>
        <v>0</v>
      </c>
    </row>
    <row r="1173" spans="2:20" ht="30" customHeight="1" x14ac:dyDescent="0.3">
      <c r="B1173" s="113">
        <v>1169</v>
      </c>
      <c r="C1173" s="162"/>
      <c r="D1173" s="167"/>
      <c r="E1173" s="111"/>
      <c r="F1173" s="111"/>
      <c r="G1173" s="111"/>
      <c r="H1173" s="111"/>
      <c r="I1173" s="126"/>
      <c r="J1173" s="111"/>
      <c r="K1173" s="118"/>
      <c r="L1173" s="169"/>
      <c r="T1173" s="3">
        <f t="shared" ca="1" si="18"/>
        <v>0</v>
      </c>
    </row>
    <row r="1174" spans="2:20" ht="30" customHeight="1" x14ac:dyDescent="0.3">
      <c r="B1174" s="113">
        <v>1170</v>
      </c>
      <c r="C1174" s="162"/>
      <c r="D1174" s="167"/>
      <c r="E1174" s="111"/>
      <c r="F1174" s="111"/>
      <c r="G1174" s="111"/>
      <c r="H1174" s="111"/>
      <c r="I1174" s="126"/>
      <c r="J1174" s="111"/>
      <c r="K1174" s="118"/>
      <c r="L1174" s="169"/>
      <c r="T1174" s="3">
        <f t="shared" ca="1" si="18"/>
        <v>0</v>
      </c>
    </row>
    <row r="1175" spans="2:20" ht="30" customHeight="1" x14ac:dyDescent="0.3">
      <c r="B1175" s="113">
        <v>1171</v>
      </c>
      <c r="C1175" s="162"/>
      <c r="D1175" s="167"/>
      <c r="E1175" s="111"/>
      <c r="F1175" s="111"/>
      <c r="G1175" s="111"/>
      <c r="H1175" s="111"/>
      <c r="I1175" s="126"/>
      <c r="J1175" s="111"/>
      <c r="K1175" s="118"/>
      <c r="L1175" s="169"/>
      <c r="T1175" s="3">
        <f t="shared" ca="1" si="18"/>
        <v>0</v>
      </c>
    </row>
    <row r="1176" spans="2:20" ht="30" customHeight="1" x14ac:dyDescent="0.3">
      <c r="B1176" s="113">
        <v>1172</v>
      </c>
      <c r="C1176" s="162"/>
      <c r="D1176" s="167"/>
      <c r="E1176" s="111"/>
      <c r="F1176" s="111"/>
      <c r="G1176" s="111"/>
      <c r="H1176" s="111"/>
      <c r="I1176" s="126"/>
      <c r="J1176" s="111"/>
      <c r="K1176" s="118"/>
      <c r="L1176" s="169"/>
      <c r="T1176" s="3">
        <f t="shared" ca="1" si="18"/>
        <v>0</v>
      </c>
    </row>
    <row r="1177" spans="2:20" ht="30" customHeight="1" x14ac:dyDescent="0.3">
      <c r="B1177" s="113">
        <v>1173</v>
      </c>
      <c r="C1177" s="162"/>
      <c r="D1177" s="167"/>
      <c r="E1177" s="111"/>
      <c r="F1177" s="111"/>
      <c r="G1177" s="111"/>
      <c r="H1177" s="111"/>
      <c r="I1177" s="126"/>
      <c r="J1177" s="111"/>
      <c r="K1177" s="118"/>
      <c r="L1177" s="169"/>
      <c r="T1177" s="3">
        <f t="shared" ca="1" si="18"/>
        <v>0</v>
      </c>
    </row>
    <row r="1178" spans="2:20" ht="30" customHeight="1" x14ac:dyDescent="0.3">
      <c r="B1178" s="113">
        <v>1174</v>
      </c>
      <c r="C1178" s="162"/>
      <c r="D1178" s="167"/>
      <c r="E1178" s="111"/>
      <c r="F1178" s="111"/>
      <c r="G1178" s="111"/>
      <c r="H1178" s="111"/>
      <c r="I1178" s="126"/>
      <c r="J1178" s="111"/>
      <c r="K1178" s="118"/>
      <c r="L1178" s="169"/>
      <c r="T1178" s="3">
        <f t="shared" ca="1" si="18"/>
        <v>0</v>
      </c>
    </row>
    <row r="1179" spans="2:20" ht="30" customHeight="1" x14ac:dyDescent="0.3">
      <c r="B1179" s="113">
        <v>1175</v>
      </c>
      <c r="C1179" s="162"/>
      <c r="D1179" s="167"/>
      <c r="E1179" s="111"/>
      <c r="F1179" s="111"/>
      <c r="G1179" s="111"/>
      <c r="H1179" s="111"/>
      <c r="I1179" s="126"/>
      <c r="J1179" s="111"/>
      <c r="K1179" s="118"/>
      <c r="L1179" s="169"/>
      <c r="T1179" s="3">
        <f t="shared" ca="1" si="18"/>
        <v>0</v>
      </c>
    </row>
    <row r="1180" spans="2:20" ht="30" customHeight="1" x14ac:dyDescent="0.3">
      <c r="B1180" s="113">
        <v>1176</v>
      </c>
      <c r="C1180" s="162"/>
      <c r="D1180" s="167"/>
      <c r="E1180" s="111"/>
      <c r="F1180" s="111"/>
      <c r="G1180" s="111"/>
      <c r="H1180" s="111"/>
      <c r="I1180" s="126"/>
      <c r="J1180" s="111"/>
      <c r="K1180" s="118"/>
      <c r="L1180" s="169"/>
      <c r="T1180" s="3">
        <f t="shared" ca="1" si="18"/>
        <v>0</v>
      </c>
    </row>
    <row r="1181" spans="2:20" ht="30" customHeight="1" x14ac:dyDescent="0.3">
      <c r="B1181" s="113">
        <v>1177</v>
      </c>
      <c r="C1181" s="162"/>
      <c r="D1181" s="167"/>
      <c r="E1181" s="111"/>
      <c r="F1181" s="111"/>
      <c r="G1181" s="111"/>
      <c r="H1181" s="111"/>
      <c r="I1181" s="126"/>
      <c r="J1181" s="111"/>
      <c r="K1181" s="118"/>
      <c r="L1181" s="169"/>
      <c r="T1181" s="3">
        <f t="shared" ca="1" si="18"/>
        <v>0</v>
      </c>
    </row>
    <row r="1182" spans="2:20" ht="30" customHeight="1" x14ac:dyDescent="0.3">
      <c r="B1182" s="113">
        <v>1178</v>
      </c>
      <c r="C1182" s="162"/>
      <c r="D1182" s="167"/>
      <c r="E1182" s="111"/>
      <c r="F1182" s="111"/>
      <c r="G1182" s="111"/>
      <c r="H1182" s="111"/>
      <c r="I1182" s="126"/>
      <c r="J1182" s="111"/>
      <c r="K1182" s="118"/>
      <c r="L1182" s="169"/>
      <c r="T1182" s="3">
        <f t="shared" ca="1" si="18"/>
        <v>0</v>
      </c>
    </row>
    <row r="1183" spans="2:20" ht="30" customHeight="1" x14ac:dyDescent="0.3">
      <c r="B1183" s="113">
        <v>1179</v>
      </c>
      <c r="C1183" s="162"/>
      <c r="D1183" s="167"/>
      <c r="E1183" s="111"/>
      <c r="F1183" s="111"/>
      <c r="G1183" s="111"/>
      <c r="H1183" s="111"/>
      <c r="I1183" s="126"/>
      <c r="J1183" s="111"/>
      <c r="K1183" s="118"/>
      <c r="L1183" s="169"/>
      <c r="T1183" s="3">
        <f t="shared" ca="1" si="18"/>
        <v>0</v>
      </c>
    </row>
    <row r="1184" spans="2:20" ht="30" customHeight="1" x14ac:dyDescent="0.3">
      <c r="B1184" s="113">
        <v>1180</v>
      </c>
      <c r="C1184" s="162"/>
      <c r="D1184" s="167"/>
      <c r="E1184" s="111"/>
      <c r="F1184" s="111"/>
      <c r="G1184" s="111"/>
      <c r="H1184" s="111"/>
      <c r="I1184" s="126"/>
      <c r="J1184" s="111"/>
      <c r="K1184" s="118"/>
      <c r="L1184" s="169"/>
      <c r="T1184" s="3">
        <f t="shared" ca="1" si="18"/>
        <v>0</v>
      </c>
    </row>
    <row r="1185" spans="2:20" ht="30" customHeight="1" x14ac:dyDescent="0.3">
      <c r="B1185" s="113">
        <v>1181</v>
      </c>
      <c r="C1185" s="162"/>
      <c r="D1185" s="167"/>
      <c r="E1185" s="111"/>
      <c r="F1185" s="111"/>
      <c r="G1185" s="111"/>
      <c r="H1185" s="111"/>
      <c r="I1185" s="126"/>
      <c r="J1185" s="111"/>
      <c r="K1185" s="118"/>
      <c r="L1185" s="169"/>
      <c r="T1185" s="3">
        <f t="shared" ca="1" si="18"/>
        <v>0</v>
      </c>
    </row>
    <row r="1186" spans="2:20" ht="30" customHeight="1" x14ac:dyDescent="0.3">
      <c r="B1186" s="113">
        <v>1182</v>
      </c>
      <c r="C1186" s="162"/>
      <c r="D1186" s="167"/>
      <c r="E1186" s="111"/>
      <c r="F1186" s="111"/>
      <c r="G1186" s="111"/>
      <c r="H1186" s="111"/>
      <c r="I1186" s="126"/>
      <c r="J1186" s="111"/>
      <c r="K1186" s="118"/>
      <c r="L1186" s="169"/>
      <c r="T1186" s="3">
        <f t="shared" ca="1" si="18"/>
        <v>0</v>
      </c>
    </row>
    <row r="1187" spans="2:20" ht="30" customHeight="1" x14ac:dyDescent="0.3">
      <c r="B1187" s="113">
        <v>1183</v>
      </c>
      <c r="C1187" s="162"/>
      <c r="D1187" s="167"/>
      <c r="E1187" s="111"/>
      <c r="F1187" s="111"/>
      <c r="G1187" s="111"/>
      <c r="H1187" s="111"/>
      <c r="I1187" s="126"/>
      <c r="J1187" s="111"/>
      <c r="K1187" s="118"/>
      <c r="L1187" s="169"/>
      <c r="T1187" s="3">
        <f t="shared" ca="1" si="18"/>
        <v>0</v>
      </c>
    </row>
    <row r="1188" spans="2:20" ht="30" customHeight="1" x14ac:dyDescent="0.3">
      <c r="B1188" s="113">
        <v>1184</v>
      </c>
      <c r="C1188" s="162"/>
      <c r="D1188" s="167"/>
      <c r="E1188" s="111"/>
      <c r="F1188" s="111"/>
      <c r="G1188" s="111"/>
      <c r="H1188" s="111"/>
      <c r="I1188" s="126"/>
      <c r="J1188" s="111"/>
      <c r="K1188" s="118"/>
      <c r="L1188" s="169"/>
      <c r="T1188" s="3">
        <f t="shared" ca="1" si="18"/>
        <v>0</v>
      </c>
    </row>
    <row r="1189" spans="2:20" ht="30" customHeight="1" x14ac:dyDescent="0.3">
      <c r="B1189" s="113">
        <v>1185</v>
      </c>
      <c r="C1189" s="162"/>
      <c r="D1189" s="167"/>
      <c r="E1189" s="111"/>
      <c r="F1189" s="111"/>
      <c r="G1189" s="111"/>
      <c r="H1189" s="111"/>
      <c r="I1189" s="126"/>
      <c r="J1189" s="111"/>
      <c r="K1189" s="118"/>
      <c r="L1189" s="169"/>
      <c r="T1189" s="3">
        <f t="shared" ca="1" si="18"/>
        <v>0</v>
      </c>
    </row>
    <row r="1190" spans="2:20" ht="30" customHeight="1" x14ac:dyDescent="0.3">
      <c r="B1190" s="113">
        <v>1186</v>
      </c>
      <c r="C1190" s="162"/>
      <c r="D1190" s="167"/>
      <c r="E1190" s="111"/>
      <c r="F1190" s="111"/>
      <c r="G1190" s="111"/>
      <c r="H1190" s="111"/>
      <c r="I1190" s="126"/>
      <c r="J1190" s="111"/>
      <c r="K1190" s="118"/>
      <c r="L1190" s="169"/>
      <c r="T1190" s="3">
        <f t="shared" ca="1" si="18"/>
        <v>0</v>
      </c>
    </row>
    <row r="1191" spans="2:20" ht="30" customHeight="1" x14ac:dyDescent="0.3">
      <c r="B1191" s="113">
        <v>1187</v>
      </c>
      <c r="C1191" s="162"/>
      <c r="D1191" s="167"/>
      <c r="E1191" s="111"/>
      <c r="F1191" s="111"/>
      <c r="G1191" s="111"/>
      <c r="H1191" s="111"/>
      <c r="I1191" s="126"/>
      <c r="J1191" s="111"/>
      <c r="K1191" s="118"/>
      <c r="L1191" s="169"/>
      <c r="T1191" s="3">
        <f t="shared" ca="1" si="18"/>
        <v>0</v>
      </c>
    </row>
    <row r="1192" spans="2:20" ht="30" customHeight="1" x14ac:dyDescent="0.3">
      <c r="B1192" s="113">
        <v>1188</v>
      </c>
      <c r="C1192" s="162"/>
      <c r="D1192" s="167"/>
      <c r="E1192" s="111"/>
      <c r="F1192" s="111"/>
      <c r="G1192" s="111"/>
      <c r="H1192" s="111"/>
      <c r="I1192" s="126"/>
      <c r="J1192" s="111"/>
      <c r="K1192" s="118"/>
      <c r="L1192" s="169"/>
      <c r="T1192" s="3">
        <f t="shared" ca="1" si="18"/>
        <v>0</v>
      </c>
    </row>
    <row r="1193" spans="2:20" ht="30" customHeight="1" x14ac:dyDescent="0.3">
      <c r="B1193" s="113">
        <v>1189</v>
      </c>
      <c r="C1193" s="162"/>
      <c r="D1193" s="167"/>
      <c r="E1193" s="111"/>
      <c r="F1193" s="111"/>
      <c r="G1193" s="111"/>
      <c r="H1193" s="111"/>
      <c r="I1193" s="126"/>
      <c r="J1193" s="111"/>
      <c r="K1193" s="118"/>
      <c r="L1193" s="169"/>
      <c r="T1193" s="3">
        <f t="shared" ca="1" si="18"/>
        <v>0</v>
      </c>
    </row>
    <row r="1194" spans="2:20" ht="30" customHeight="1" x14ac:dyDescent="0.3">
      <c r="B1194" s="113">
        <v>1190</v>
      </c>
      <c r="C1194" s="162"/>
      <c r="D1194" s="167"/>
      <c r="E1194" s="111"/>
      <c r="F1194" s="111"/>
      <c r="G1194" s="111"/>
      <c r="H1194" s="111"/>
      <c r="I1194" s="126"/>
      <c r="J1194" s="111"/>
      <c r="K1194" s="118"/>
      <c r="L1194" s="169"/>
      <c r="T1194" s="3">
        <f t="shared" ca="1" si="18"/>
        <v>0</v>
      </c>
    </row>
    <row r="1195" spans="2:20" ht="30" customHeight="1" x14ac:dyDescent="0.3">
      <c r="B1195" s="113">
        <v>1191</v>
      </c>
      <c r="C1195" s="162"/>
      <c r="D1195" s="167"/>
      <c r="E1195" s="111"/>
      <c r="F1195" s="111"/>
      <c r="G1195" s="111"/>
      <c r="H1195" s="111"/>
      <c r="I1195" s="126"/>
      <c r="J1195" s="111"/>
      <c r="K1195" s="118"/>
      <c r="L1195" s="169"/>
      <c r="T1195" s="3">
        <f t="shared" ca="1" si="18"/>
        <v>0</v>
      </c>
    </row>
    <row r="1196" spans="2:20" ht="30" customHeight="1" x14ac:dyDescent="0.3">
      <c r="B1196" s="113">
        <v>1192</v>
      </c>
      <c r="C1196" s="162"/>
      <c r="D1196" s="167"/>
      <c r="E1196" s="111"/>
      <c r="F1196" s="111"/>
      <c r="G1196" s="111"/>
      <c r="H1196" s="111"/>
      <c r="I1196" s="126"/>
      <c r="J1196" s="111"/>
      <c r="K1196" s="118"/>
      <c r="L1196" s="169"/>
      <c r="T1196" s="3">
        <f t="shared" ca="1" si="18"/>
        <v>0</v>
      </c>
    </row>
    <row r="1197" spans="2:20" ht="30" customHeight="1" x14ac:dyDescent="0.3">
      <c r="B1197" s="113">
        <v>1193</v>
      </c>
      <c r="C1197" s="162"/>
      <c r="D1197" s="167"/>
      <c r="E1197" s="111"/>
      <c r="F1197" s="111"/>
      <c r="G1197" s="111"/>
      <c r="H1197" s="111"/>
      <c r="I1197" s="126"/>
      <c r="J1197" s="111"/>
      <c r="K1197" s="118"/>
      <c r="L1197" s="169"/>
      <c r="T1197" s="3">
        <f t="shared" ca="1" si="18"/>
        <v>0</v>
      </c>
    </row>
    <row r="1198" spans="2:20" ht="30" customHeight="1" x14ac:dyDescent="0.3">
      <c r="B1198" s="113">
        <v>1194</v>
      </c>
      <c r="C1198" s="162"/>
      <c r="D1198" s="167"/>
      <c r="E1198" s="111"/>
      <c r="F1198" s="111"/>
      <c r="G1198" s="111"/>
      <c r="H1198" s="111"/>
      <c r="I1198" s="126"/>
      <c r="J1198" s="111"/>
      <c r="K1198" s="118"/>
      <c r="L1198" s="169"/>
      <c r="T1198" s="3">
        <f t="shared" ca="1" si="18"/>
        <v>0</v>
      </c>
    </row>
    <row r="1199" spans="2:20" ht="30" customHeight="1" x14ac:dyDescent="0.3">
      <c r="B1199" s="113">
        <v>1195</v>
      </c>
      <c r="C1199" s="162"/>
      <c r="D1199" s="167"/>
      <c r="E1199" s="111"/>
      <c r="F1199" s="111"/>
      <c r="G1199" s="111"/>
      <c r="H1199" s="111"/>
      <c r="I1199" s="126"/>
      <c r="J1199" s="111"/>
      <c r="K1199" s="118"/>
      <c r="L1199" s="169"/>
      <c r="T1199" s="3">
        <f t="shared" ca="1" si="18"/>
        <v>0</v>
      </c>
    </row>
    <row r="1200" spans="2:20" ht="30" customHeight="1" x14ac:dyDescent="0.3">
      <c r="B1200" s="113">
        <v>1196</v>
      </c>
      <c r="C1200" s="162"/>
      <c r="D1200" s="167"/>
      <c r="E1200" s="111"/>
      <c r="F1200" s="111"/>
      <c r="G1200" s="111"/>
      <c r="H1200" s="111"/>
      <c r="I1200" s="126"/>
      <c r="J1200" s="111"/>
      <c r="K1200" s="118"/>
      <c r="L1200" s="169"/>
      <c r="T1200" s="3">
        <f t="shared" ca="1" si="18"/>
        <v>0</v>
      </c>
    </row>
    <row r="1201" spans="2:20" ht="30" customHeight="1" x14ac:dyDescent="0.3">
      <c r="B1201" s="113">
        <v>1197</v>
      </c>
      <c r="C1201" s="162"/>
      <c r="D1201" s="167"/>
      <c r="E1201" s="111"/>
      <c r="F1201" s="111"/>
      <c r="G1201" s="111"/>
      <c r="H1201" s="111"/>
      <c r="I1201" s="126"/>
      <c r="J1201" s="111"/>
      <c r="K1201" s="118"/>
      <c r="L1201" s="169"/>
      <c r="T1201" s="3">
        <f t="shared" ca="1" si="18"/>
        <v>0</v>
      </c>
    </row>
    <row r="1202" spans="2:20" ht="30" customHeight="1" x14ac:dyDescent="0.3">
      <c r="B1202" s="113">
        <v>1198</v>
      </c>
      <c r="C1202" s="162"/>
      <c r="D1202" s="167"/>
      <c r="E1202" s="111"/>
      <c r="F1202" s="111"/>
      <c r="G1202" s="111"/>
      <c r="H1202" s="111"/>
      <c r="I1202" s="126"/>
      <c r="J1202" s="111"/>
      <c r="K1202" s="118"/>
      <c r="L1202" s="169"/>
      <c r="T1202" s="3">
        <f t="shared" ca="1" si="18"/>
        <v>0</v>
      </c>
    </row>
    <row r="1203" spans="2:20" ht="30" customHeight="1" x14ac:dyDescent="0.3">
      <c r="B1203" s="113">
        <v>1199</v>
      </c>
      <c r="C1203" s="162"/>
      <c r="D1203" s="167"/>
      <c r="E1203" s="111"/>
      <c r="F1203" s="111"/>
      <c r="G1203" s="111"/>
      <c r="H1203" s="111"/>
      <c r="I1203" s="126"/>
      <c r="J1203" s="111"/>
      <c r="K1203" s="118"/>
      <c r="L1203" s="169"/>
      <c r="T1203" s="3">
        <f t="shared" ca="1" si="18"/>
        <v>0</v>
      </c>
    </row>
    <row r="1204" spans="2:20" ht="30" customHeight="1" x14ac:dyDescent="0.3">
      <c r="B1204" s="113">
        <v>1200</v>
      </c>
      <c r="C1204" s="162"/>
      <c r="D1204" s="167"/>
      <c r="E1204" s="111"/>
      <c r="F1204" s="111"/>
      <c r="G1204" s="111"/>
      <c r="H1204" s="111"/>
      <c r="I1204" s="126"/>
      <c r="J1204" s="111"/>
      <c r="K1204" s="118"/>
      <c r="L1204" s="169"/>
      <c r="T1204" s="3">
        <f t="shared" ca="1" si="18"/>
        <v>0</v>
      </c>
    </row>
    <row r="1205" spans="2:20" ht="30" customHeight="1" x14ac:dyDescent="0.3">
      <c r="B1205" s="113">
        <v>1201</v>
      </c>
      <c r="C1205" s="162"/>
      <c r="D1205" s="167"/>
      <c r="E1205" s="111"/>
      <c r="F1205" s="111"/>
      <c r="G1205" s="111"/>
      <c r="H1205" s="111"/>
      <c r="I1205" s="126"/>
      <c r="J1205" s="111"/>
      <c r="K1205" s="118"/>
      <c r="L1205" s="169"/>
      <c r="T1205" s="3">
        <f t="shared" ca="1" si="18"/>
        <v>0</v>
      </c>
    </row>
    <row r="1206" spans="2:20" ht="30" customHeight="1" x14ac:dyDescent="0.3">
      <c r="B1206" s="113">
        <v>1202</v>
      </c>
      <c r="C1206" s="162"/>
      <c r="D1206" s="167"/>
      <c r="E1206" s="111"/>
      <c r="F1206" s="111"/>
      <c r="G1206" s="111"/>
      <c r="H1206" s="111"/>
      <c r="I1206" s="126"/>
      <c r="J1206" s="111"/>
      <c r="K1206" s="118"/>
      <c r="L1206" s="169"/>
      <c r="T1206" s="3">
        <f t="shared" ca="1" si="18"/>
        <v>0</v>
      </c>
    </row>
    <row r="1207" spans="2:20" ht="30" customHeight="1" x14ac:dyDescent="0.3">
      <c r="B1207" s="113">
        <v>1203</v>
      </c>
      <c r="C1207" s="162"/>
      <c r="D1207" s="167"/>
      <c r="E1207" s="111"/>
      <c r="F1207" s="111"/>
      <c r="G1207" s="111"/>
      <c r="H1207" s="111"/>
      <c r="I1207" s="126"/>
      <c r="J1207" s="111"/>
      <c r="K1207" s="118"/>
      <c r="L1207" s="169"/>
      <c r="T1207" s="3">
        <f t="shared" ca="1" si="18"/>
        <v>0</v>
      </c>
    </row>
    <row r="1208" spans="2:20" ht="30" customHeight="1" x14ac:dyDescent="0.3">
      <c r="B1208" s="113">
        <v>1204</v>
      </c>
      <c r="C1208" s="162"/>
      <c r="D1208" s="167"/>
      <c r="E1208" s="111"/>
      <c r="F1208" s="111"/>
      <c r="G1208" s="111"/>
      <c r="H1208" s="111"/>
      <c r="I1208" s="126"/>
      <c r="J1208" s="111"/>
      <c r="K1208" s="118"/>
      <c r="L1208" s="169"/>
      <c r="T1208" s="3">
        <f t="shared" ca="1" si="18"/>
        <v>0</v>
      </c>
    </row>
    <row r="1209" spans="2:20" ht="30" customHeight="1" x14ac:dyDescent="0.3">
      <c r="B1209" s="113">
        <v>1205</v>
      </c>
      <c r="C1209" s="162"/>
      <c r="D1209" s="167"/>
      <c r="E1209" s="111"/>
      <c r="F1209" s="111"/>
      <c r="G1209" s="111"/>
      <c r="H1209" s="111"/>
      <c r="I1209" s="126"/>
      <c r="J1209" s="111"/>
      <c r="K1209" s="118"/>
      <c r="L1209" s="169"/>
      <c r="T1209" s="3">
        <f t="shared" ca="1" si="18"/>
        <v>0</v>
      </c>
    </row>
    <row r="1210" spans="2:20" ht="30" customHeight="1" x14ac:dyDescent="0.3">
      <c r="B1210" s="113">
        <v>1206</v>
      </c>
      <c r="C1210" s="162"/>
      <c r="D1210" s="167"/>
      <c r="E1210" s="111"/>
      <c r="F1210" s="111"/>
      <c r="G1210" s="111"/>
      <c r="H1210" s="111"/>
      <c r="I1210" s="126"/>
      <c r="J1210" s="111"/>
      <c r="K1210" s="118"/>
      <c r="L1210" s="169"/>
      <c r="T1210" s="3">
        <f t="shared" ca="1" si="18"/>
        <v>0</v>
      </c>
    </row>
    <row r="1211" spans="2:20" ht="30" customHeight="1" x14ac:dyDescent="0.3">
      <c r="B1211" s="113">
        <v>1207</v>
      </c>
      <c r="C1211" s="162"/>
      <c r="D1211" s="167"/>
      <c r="E1211" s="111"/>
      <c r="F1211" s="111"/>
      <c r="G1211" s="111"/>
      <c r="H1211" s="111"/>
      <c r="I1211" s="126"/>
      <c r="J1211" s="111"/>
      <c r="K1211" s="118"/>
      <c r="L1211" s="169"/>
      <c r="T1211" s="3">
        <f t="shared" ca="1" si="18"/>
        <v>0</v>
      </c>
    </row>
    <row r="1212" spans="2:20" ht="30" customHeight="1" x14ac:dyDescent="0.3">
      <c r="B1212" s="113">
        <v>1208</v>
      </c>
      <c r="C1212" s="162"/>
      <c r="D1212" s="167"/>
      <c r="E1212" s="111"/>
      <c r="F1212" s="111"/>
      <c r="G1212" s="111"/>
      <c r="H1212" s="111"/>
      <c r="I1212" s="126"/>
      <c r="J1212" s="111"/>
      <c r="K1212" s="118"/>
      <c r="L1212" s="169"/>
      <c r="T1212" s="3">
        <f t="shared" ca="1" si="18"/>
        <v>0</v>
      </c>
    </row>
    <row r="1213" spans="2:20" ht="30" customHeight="1" x14ac:dyDescent="0.3">
      <c r="B1213" s="113">
        <v>1209</v>
      </c>
      <c r="C1213" s="162"/>
      <c r="D1213" s="167"/>
      <c r="E1213" s="111"/>
      <c r="F1213" s="111"/>
      <c r="G1213" s="111"/>
      <c r="H1213" s="111"/>
      <c r="I1213" s="126"/>
      <c r="J1213" s="111"/>
      <c r="K1213" s="118"/>
      <c r="L1213" s="169"/>
      <c r="T1213" s="3">
        <f t="shared" ca="1" si="18"/>
        <v>0</v>
      </c>
    </row>
    <row r="1214" spans="2:20" ht="30" customHeight="1" x14ac:dyDescent="0.3">
      <c r="B1214" s="113">
        <v>1210</v>
      </c>
      <c r="C1214" s="162"/>
      <c r="D1214" s="167"/>
      <c r="E1214" s="111"/>
      <c r="F1214" s="111"/>
      <c r="G1214" s="111"/>
      <c r="H1214" s="111"/>
      <c r="I1214" s="126"/>
      <c r="J1214" s="111"/>
      <c r="K1214" s="118"/>
      <c r="L1214" s="169"/>
      <c r="T1214" s="3">
        <f t="shared" ca="1" si="18"/>
        <v>0</v>
      </c>
    </row>
    <row r="1215" spans="2:20" ht="30" customHeight="1" x14ac:dyDescent="0.3">
      <c r="B1215" s="113">
        <v>1211</v>
      </c>
      <c r="C1215" s="162"/>
      <c r="D1215" s="167"/>
      <c r="E1215" s="111"/>
      <c r="F1215" s="111"/>
      <c r="G1215" s="111"/>
      <c r="H1215" s="111"/>
      <c r="I1215" s="126"/>
      <c r="J1215" s="111"/>
      <c r="K1215" s="118"/>
      <c r="L1215" s="169"/>
      <c r="T1215" s="3">
        <f t="shared" ca="1" si="18"/>
        <v>0</v>
      </c>
    </row>
    <row r="1216" spans="2:20" ht="30" customHeight="1" x14ac:dyDescent="0.3">
      <c r="B1216" s="113">
        <v>1212</v>
      </c>
      <c r="C1216" s="162"/>
      <c r="D1216" s="167"/>
      <c r="E1216" s="111"/>
      <c r="F1216" s="111"/>
      <c r="G1216" s="111"/>
      <c r="H1216" s="111"/>
      <c r="I1216" s="126"/>
      <c r="J1216" s="111"/>
      <c r="K1216" s="118"/>
      <c r="L1216" s="169"/>
      <c r="T1216" s="3">
        <f t="shared" ca="1" si="18"/>
        <v>0</v>
      </c>
    </row>
    <row r="1217" spans="2:20" ht="30" customHeight="1" x14ac:dyDescent="0.3">
      <c r="B1217" s="113">
        <v>1213</v>
      </c>
      <c r="C1217" s="162"/>
      <c r="D1217" s="167"/>
      <c r="E1217" s="111"/>
      <c r="F1217" s="111"/>
      <c r="G1217" s="111"/>
      <c r="H1217" s="111"/>
      <c r="I1217" s="126"/>
      <c r="J1217" s="111"/>
      <c r="K1217" s="118"/>
      <c r="L1217" s="169"/>
      <c r="T1217" s="3">
        <f t="shared" ca="1" si="18"/>
        <v>0</v>
      </c>
    </row>
    <row r="1218" spans="2:20" ht="30" customHeight="1" x14ac:dyDescent="0.3">
      <c r="B1218" s="113">
        <v>1214</v>
      </c>
      <c r="C1218" s="162"/>
      <c r="D1218" s="167"/>
      <c r="E1218" s="111"/>
      <c r="F1218" s="111"/>
      <c r="G1218" s="111"/>
      <c r="H1218" s="111"/>
      <c r="I1218" s="126"/>
      <c r="J1218" s="111"/>
      <c r="K1218" s="118"/>
      <c r="L1218" s="169"/>
      <c r="T1218" s="3">
        <f t="shared" ca="1" si="18"/>
        <v>0</v>
      </c>
    </row>
    <row r="1219" spans="2:20" ht="30" customHeight="1" x14ac:dyDescent="0.3">
      <c r="B1219" s="113">
        <v>1215</v>
      </c>
      <c r="C1219" s="162"/>
      <c r="D1219" s="167"/>
      <c r="E1219" s="111"/>
      <c r="F1219" s="111"/>
      <c r="G1219" s="111"/>
      <c r="H1219" s="111"/>
      <c r="I1219" s="126"/>
      <c r="J1219" s="111"/>
      <c r="K1219" s="118"/>
      <c r="L1219" s="169"/>
      <c r="T1219" s="3">
        <f t="shared" ca="1" si="18"/>
        <v>0</v>
      </c>
    </row>
    <row r="1220" spans="2:20" ht="30" customHeight="1" x14ac:dyDescent="0.3">
      <c r="B1220" s="113">
        <v>1216</v>
      </c>
      <c r="C1220" s="162"/>
      <c r="D1220" s="167"/>
      <c r="E1220" s="111"/>
      <c r="F1220" s="111"/>
      <c r="G1220" s="111"/>
      <c r="H1220" s="111"/>
      <c r="I1220" s="126"/>
      <c r="J1220" s="111"/>
      <c r="K1220" s="118"/>
      <c r="L1220" s="169"/>
      <c r="T1220" s="3">
        <f t="shared" ca="1" si="18"/>
        <v>0</v>
      </c>
    </row>
    <row r="1221" spans="2:20" ht="30" customHeight="1" x14ac:dyDescent="0.3">
      <c r="B1221" s="113">
        <v>1217</v>
      </c>
      <c r="C1221" s="162"/>
      <c r="D1221" s="167"/>
      <c r="E1221" s="111"/>
      <c r="F1221" s="111"/>
      <c r="G1221" s="111"/>
      <c r="H1221" s="111"/>
      <c r="I1221" s="126"/>
      <c r="J1221" s="111"/>
      <c r="K1221" s="118"/>
      <c r="L1221" s="169"/>
      <c r="T1221" s="3">
        <f t="shared" ref="T1221:T1284" ca="1" si="19">IF(C1221&lt;TODAY(),IF(J1221="Não",1,0),0)</f>
        <v>0</v>
      </c>
    </row>
    <row r="1222" spans="2:20" ht="30" customHeight="1" x14ac:dyDescent="0.3">
      <c r="B1222" s="113">
        <v>1218</v>
      </c>
      <c r="C1222" s="162"/>
      <c r="D1222" s="167"/>
      <c r="E1222" s="111"/>
      <c r="F1222" s="111"/>
      <c r="G1222" s="111"/>
      <c r="H1222" s="111"/>
      <c r="I1222" s="126"/>
      <c r="J1222" s="111"/>
      <c r="K1222" s="118"/>
      <c r="L1222" s="169"/>
      <c r="T1222" s="3">
        <f t="shared" ca="1" si="19"/>
        <v>0</v>
      </c>
    </row>
    <row r="1223" spans="2:20" ht="30" customHeight="1" x14ac:dyDescent="0.3">
      <c r="B1223" s="113">
        <v>1219</v>
      </c>
      <c r="C1223" s="162"/>
      <c r="D1223" s="167"/>
      <c r="E1223" s="111"/>
      <c r="F1223" s="111"/>
      <c r="G1223" s="111"/>
      <c r="H1223" s="111"/>
      <c r="I1223" s="126"/>
      <c r="J1223" s="111"/>
      <c r="K1223" s="118"/>
      <c r="L1223" s="169"/>
      <c r="T1223" s="3">
        <f t="shared" ca="1" si="19"/>
        <v>0</v>
      </c>
    </row>
    <row r="1224" spans="2:20" ht="30" customHeight="1" x14ac:dyDescent="0.3">
      <c r="B1224" s="113">
        <v>1220</v>
      </c>
      <c r="C1224" s="162"/>
      <c r="D1224" s="167"/>
      <c r="E1224" s="111"/>
      <c r="F1224" s="111"/>
      <c r="G1224" s="111"/>
      <c r="H1224" s="111"/>
      <c r="I1224" s="126"/>
      <c r="J1224" s="111"/>
      <c r="K1224" s="118"/>
      <c r="L1224" s="169"/>
      <c r="T1224" s="3">
        <f t="shared" ca="1" si="19"/>
        <v>0</v>
      </c>
    </row>
    <row r="1225" spans="2:20" ht="30" customHeight="1" x14ac:dyDescent="0.3">
      <c r="B1225" s="113">
        <v>1221</v>
      </c>
      <c r="C1225" s="162"/>
      <c r="D1225" s="167"/>
      <c r="E1225" s="111"/>
      <c r="F1225" s="111"/>
      <c r="G1225" s="111"/>
      <c r="H1225" s="111"/>
      <c r="I1225" s="126"/>
      <c r="J1225" s="111"/>
      <c r="K1225" s="118"/>
      <c r="L1225" s="169"/>
      <c r="T1225" s="3">
        <f t="shared" ca="1" si="19"/>
        <v>0</v>
      </c>
    </row>
    <row r="1226" spans="2:20" ht="30" customHeight="1" x14ac:dyDescent="0.3">
      <c r="B1226" s="113">
        <v>1222</v>
      </c>
      <c r="C1226" s="162"/>
      <c r="D1226" s="167"/>
      <c r="E1226" s="111"/>
      <c r="F1226" s="111"/>
      <c r="G1226" s="111"/>
      <c r="H1226" s="111"/>
      <c r="I1226" s="126"/>
      <c r="J1226" s="111"/>
      <c r="K1226" s="118"/>
      <c r="L1226" s="169"/>
      <c r="T1226" s="3">
        <f t="shared" ca="1" si="19"/>
        <v>0</v>
      </c>
    </row>
    <row r="1227" spans="2:20" ht="30" customHeight="1" x14ac:dyDescent="0.3">
      <c r="B1227" s="113">
        <v>1223</v>
      </c>
      <c r="C1227" s="162"/>
      <c r="D1227" s="167"/>
      <c r="E1227" s="111"/>
      <c r="F1227" s="111"/>
      <c r="G1227" s="111"/>
      <c r="H1227" s="111"/>
      <c r="I1227" s="126"/>
      <c r="J1227" s="111"/>
      <c r="K1227" s="118"/>
      <c r="L1227" s="169"/>
      <c r="T1227" s="3">
        <f t="shared" ca="1" si="19"/>
        <v>0</v>
      </c>
    </row>
    <row r="1228" spans="2:20" ht="30" customHeight="1" x14ac:dyDescent="0.3">
      <c r="B1228" s="113">
        <v>1224</v>
      </c>
      <c r="C1228" s="162"/>
      <c r="D1228" s="167"/>
      <c r="E1228" s="111"/>
      <c r="F1228" s="111"/>
      <c r="G1228" s="111"/>
      <c r="H1228" s="111"/>
      <c r="I1228" s="126"/>
      <c r="J1228" s="111"/>
      <c r="K1228" s="118"/>
      <c r="L1228" s="169"/>
      <c r="T1228" s="3">
        <f t="shared" ca="1" si="19"/>
        <v>0</v>
      </c>
    </row>
    <row r="1229" spans="2:20" ht="30" customHeight="1" x14ac:dyDescent="0.3">
      <c r="B1229" s="113">
        <v>1225</v>
      </c>
      <c r="C1229" s="162"/>
      <c r="D1229" s="167"/>
      <c r="E1229" s="111"/>
      <c r="F1229" s="111"/>
      <c r="G1229" s="111"/>
      <c r="H1229" s="111"/>
      <c r="I1229" s="126"/>
      <c r="J1229" s="111"/>
      <c r="K1229" s="118"/>
      <c r="L1229" s="169"/>
      <c r="T1229" s="3">
        <f t="shared" ca="1" si="19"/>
        <v>0</v>
      </c>
    </row>
    <row r="1230" spans="2:20" ht="30" customHeight="1" x14ac:dyDescent="0.3">
      <c r="B1230" s="113">
        <v>1226</v>
      </c>
      <c r="C1230" s="162"/>
      <c r="D1230" s="167"/>
      <c r="E1230" s="111"/>
      <c r="F1230" s="111"/>
      <c r="G1230" s="111"/>
      <c r="H1230" s="111"/>
      <c r="I1230" s="126"/>
      <c r="J1230" s="111"/>
      <c r="K1230" s="118"/>
      <c r="L1230" s="169"/>
      <c r="T1230" s="3">
        <f t="shared" ca="1" si="19"/>
        <v>0</v>
      </c>
    </row>
    <row r="1231" spans="2:20" ht="30" customHeight="1" x14ac:dyDescent="0.3">
      <c r="B1231" s="113">
        <v>1227</v>
      </c>
      <c r="C1231" s="162"/>
      <c r="D1231" s="167"/>
      <c r="E1231" s="111"/>
      <c r="F1231" s="111"/>
      <c r="G1231" s="111"/>
      <c r="H1231" s="111"/>
      <c r="I1231" s="126"/>
      <c r="J1231" s="111"/>
      <c r="K1231" s="118"/>
      <c r="L1231" s="169"/>
      <c r="T1231" s="3">
        <f t="shared" ca="1" si="19"/>
        <v>0</v>
      </c>
    </row>
    <row r="1232" spans="2:20" ht="30" customHeight="1" x14ac:dyDescent="0.3">
      <c r="B1232" s="113">
        <v>1228</v>
      </c>
      <c r="C1232" s="162"/>
      <c r="D1232" s="167"/>
      <c r="E1232" s="111"/>
      <c r="F1232" s="111"/>
      <c r="G1232" s="111"/>
      <c r="H1232" s="111"/>
      <c r="I1232" s="126"/>
      <c r="J1232" s="111"/>
      <c r="K1232" s="118"/>
      <c r="L1232" s="169"/>
      <c r="T1232" s="3">
        <f t="shared" ca="1" si="19"/>
        <v>0</v>
      </c>
    </row>
    <row r="1233" spans="2:20" ht="30" customHeight="1" x14ac:dyDescent="0.3">
      <c r="B1233" s="113">
        <v>1229</v>
      </c>
      <c r="C1233" s="162"/>
      <c r="D1233" s="167"/>
      <c r="E1233" s="111"/>
      <c r="F1233" s="111"/>
      <c r="G1233" s="111"/>
      <c r="H1233" s="111"/>
      <c r="I1233" s="126"/>
      <c r="J1233" s="111"/>
      <c r="K1233" s="118"/>
      <c r="L1233" s="169"/>
      <c r="T1233" s="3">
        <f t="shared" ca="1" si="19"/>
        <v>0</v>
      </c>
    </row>
    <row r="1234" spans="2:20" ht="30" customHeight="1" x14ac:dyDescent="0.3">
      <c r="B1234" s="113">
        <v>1230</v>
      </c>
      <c r="C1234" s="162"/>
      <c r="D1234" s="167"/>
      <c r="E1234" s="111"/>
      <c r="F1234" s="111"/>
      <c r="G1234" s="111"/>
      <c r="H1234" s="111"/>
      <c r="I1234" s="126"/>
      <c r="J1234" s="111"/>
      <c r="K1234" s="118"/>
      <c r="L1234" s="169"/>
      <c r="T1234" s="3">
        <f t="shared" ca="1" si="19"/>
        <v>0</v>
      </c>
    </row>
    <row r="1235" spans="2:20" ht="30" customHeight="1" x14ac:dyDescent="0.3">
      <c r="B1235" s="113">
        <v>1231</v>
      </c>
      <c r="C1235" s="162"/>
      <c r="D1235" s="167"/>
      <c r="E1235" s="111"/>
      <c r="F1235" s="111"/>
      <c r="G1235" s="111"/>
      <c r="H1235" s="111"/>
      <c r="I1235" s="126"/>
      <c r="J1235" s="111"/>
      <c r="K1235" s="118"/>
      <c r="L1235" s="169"/>
      <c r="T1235" s="3">
        <f t="shared" ca="1" si="19"/>
        <v>0</v>
      </c>
    </row>
    <row r="1236" spans="2:20" ht="30" customHeight="1" x14ac:dyDescent="0.3">
      <c r="B1236" s="113">
        <v>1232</v>
      </c>
      <c r="C1236" s="162"/>
      <c r="D1236" s="167"/>
      <c r="E1236" s="111"/>
      <c r="F1236" s="111"/>
      <c r="G1236" s="111"/>
      <c r="H1236" s="111"/>
      <c r="I1236" s="126"/>
      <c r="J1236" s="111"/>
      <c r="K1236" s="118"/>
      <c r="L1236" s="169"/>
      <c r="T1236" s="3">
        <f t="shared" ca="1" si="19"/>
        <v>0</v>
      </c>
    </row>
    <row r="1237" spans="2:20" ht="30" customHeight="1" x14ac:dyDescent="0.3">
      <c r="B1237" s="113">
        <v>1233</v>
      </c>
      <c r="C1237" s="162"/>
      <c r="D1237" s="167"/>
      <c r="E1237" s="111"/>
      <c r="F1237" s="111"/>
      <c r="G1237" s="111"/>
      <c r="H1237" s="111"/>
      <c r="I1237" s="126"/>
      <c r="J1237" s="111"/>
      <c r="K1237" s="118"/>
      <c r="L1237" s="169"/>
      <c r="T1237" s="3">
        <f t="shared" ca="1" si="19"/>
        <v>0</v>
      </c>
    </row>
    <row r="1238" spans="2:20" ht="30" customHeight="1" x14ac:dyDescent="0.3">
      <c r="B1238" s="113">
        <v>1234</v>
      </c>
      <c r="C1238" s="162"/>
      <c r="D1238" s="167"/>
      <c r="E1238" s="111"/>
      <c r="F1238" s="111"/>
      <c r="G1238" s="111"/>
      <c r="H1238" s="111"/>
      <c r="I1238" s="126"/>
      <c r="J1238" s="111"/>
      <c r="K1238" s="118"/>
      <c r="L1238" s="169"/>
      <c r="T1238" s="3">
        <f t="shared" ca="1" si="19"/>
        <v>0</v>
      </c>
    </row>
    <row r="1239" spans="2:20" ht="30" customHeight="1" x14ac:dyDescent="0.3">
      <c r="B1239" s="113">
        <v>1235</v>
      </c>
      <c r="C1239" s="162"/>
      <c r="D1239" s="167"/>
      <c r="E1239" s="111"/>
      <c r="F1239" s="111"/>
      <c r="G1239" s="111"/>
      <c r="H1239" s="111"/>
      <c r="I1239" s="126"/>
      <c r="J1239" s="111"/>
      <c r="K1239" s="118"/>
      <c r="L1239" s="169"/>
      <c r="T1239" s="3">
        <f t="shared" ca="1" si="19"/>
        <v>0</v>
      </c>
    </row>
    <row r="1240" spans="2:20" ht="30" customHeight="1" x14ac:dyDescent="0.3">
      <c r="B1240" s="113">
        <v>1236</v>
      </c>
      <c r="C1240" s="162"/>
      <c r="D1240" s="167"/>
      <c r="E1240" s="111"/>
      <c r="F1240" s="111"/>
      <c r="G1240" s="111"/>
      <c r="H1240" s="111"/>
      <c r="I1240" s="126"/>
      <c r="J1240" s="111"/>
      <c r="K1240" s="118"/>
      <c r="L1240" s="169"/>
      <c r="T1240" s="3">
        <f t="shared" ca="1" si="19"/>
        <v>0</v>
      </c>
    </row>
    <row r="1241" spans="2:20" ht="30" customHeight="1" x14ac:dyDescent="0.3">
      <c r="B1241" s="113">
        <v>1237</v>
      </c>
      <c r="C1241" s="162"/>
      <c r="D1241" s="167"/>
      <c r="E1241" s="111"/>
      <c r="F1241" s="111"/>
      <c r="G1241" s="111"/>
      <c r="H1241" s="111"/>
      <c r="I1241" s="126"/>
      <c r="J1241" s="111"/>
      <c r="K1241" s="118"/>
      <c r="L1241" s="169"/>
      <c r="T1241" s="3">
        <f t="shared" ca="1" si="19"/>
        <v>0</v>
      </c>
    </row>
    <row r="1242" spans="2:20" ht="30" customHeight="1" x14ac:dyDescent="0.3">
      <c r="B1242" s="113">
        <v>1238</v>
      </c>
      <c r="C1242" s="162"/>
      <c r="D1242" s="167"/>
      <c r="E1242" s="111"/>
      <c r="F1242" s="111"/>
      <c r="G1242" s="111"/>
      <c r="H1242" s="111"/>
      <c r="I1242" s="126"/>
      <c r="J1242" s="111"/>
      <c r="K1242" s="118"/>
      <c r="L1242" s="169"/>
      <c r="T1242" s="3">
        <f t="shared" ca="1" si="19"/>
        <v>0</v>
      </c>
    </row>
    <row r="1243" spans="2:20" ht="30" customHeight="1" x14ac:dyDescent="0.3">
      <c r="B1243" s="113">
        <v>1239</v>
      </c>
      <c r="C1243" s="162"/>
      <c r="D1243" s="167"/>
      <c r="E1243" s="111"/>
      <c r="F1243" s="111"/>
      <c r="G1243" s="111"/>
      <c r="H1243" s="111"/>
      <c r="I1243" s="126"/>
      <c r="J1243" s="111"/>
      <c r="K1243" s="118"/>
      <c r="L1243" s="169"/>
      <c r="T1243" s="3">
        <f t="shared" ca="1" si="19"/>
        <v>0</v>
      </c>
    </row>
    <row r="1244" spans="2:20" ht="30" customHeight="1" x14ac:dyDescent="0.3">
      <c r="B1244" s="113">
        <v>1240</v>
      </c>
      <c r="C1244" s="162"/>
      <c r="D1244" s="167"/>
      <c r="E1244" s="111"/>
      <c r="F1244" s="111"/>
      <c r="G1244" s="111"/>
      <c r="H1244" s="111"/>
      <c r="I1244" s="126"/>
      <c r="J1244" s="111"/>
      <c r="K1244" s="118"/>
      <c r="L1244" s="169"/>
      <c r="T1244" s="3">
        <f t="shared" ca="1" si="19"/>
        <v>0</v>
      </c>
    </row>
    <row r="1245" spans="2:20" ht="30" customHeight="1" x14ac:dyDescent="0.3">
      <c r="B1245" s="113">
        <v>1241</v>
      </c>
      <c r="C1245" s="162"/>
      <c r="D1245" s="167"/>
      <c r="E1245" s="111"/>
      <c r="F1245" s="111"/>
      <c r="G1245" s="111"/>
      <c r="H1245" s="111"/>
      <c r="I1245" s="126"/>
      <c r="J1245" s="111"/>
      <c r="K1245" s="118"/>
      <c r="L1245" s="169"/>
      <c r="T1245" s="3">
        <f t="shared" ca="1" si="19"/>
        <v>0</v>
      </c>
    </row>
    <row r="1246" spans="2:20" ht="30" customHeight="1" x14ac:dyDescent="0.3">
      <c r="B1246" s="113">
        <v>1242</v>
      </c>
      <c r="C1246" s="162"/>
      <c r="D1246" s="167"/>
      <c r="E1246" s="111"/>
      <c r="F1246" s="111"/>
      <c r="G1246" s="111"/>
      <c r="H1246" s="111"/>
      <c r="I1246" s="126"/>
      <c r="J1246" s="111"/>
      <c r="K1246" s="118"/>
      <c r="L1246" s="169"/>
      <c r="T1246" s="3">
        <f t="shared" ca="1" si="19"/>
        <v>0</v>
      </c>
    </row>
    <row r="1247" spans="2:20" ht="30" customHeight="1" x14ac:dyDescent="0.3">
      <c r="B1247" s="113">
        <v>1243</v>
      </c>
      <c r="C1247" s="162"/>
      <c r="D1247" s="167"/>
      <c r="E1247" s="111"/>
      <c r="F1247" s="111"/>
      <c r="G1247" s="111"/>
      <c r="H1247" s="111"/>
      <c r="I1247" s="126"/>
      <c r="J1247" s="111"/>
      <c r="K1247" s="118"/>
      <c r="L1247" s="169"/>
      <c r="T1247" s="3">
        <f t="shared" ca="1" si="19"/>
        <v>0</v>
      </c>
    </row>
    <row r="1248" spans="2:20" ht="30" customHeight="1" x14ac:dyDescent="0.3">
      <c r="B1248" s="113">
        <v>1244</v>
      </c>
      <c r="C1248" s="162"/>
      <c r="D1248" s="167"/>
      <c r="E1248" s="111"/>
      <c r="F1248" s="111"/>
      <c r="G1248" s="111"/>
      <c r="H1248" s="111"/>
      <c r="I1248" s="126"/>
      <c r="J1248" s="111"/>
      <c r="K1248" s="118"/>
      <c r="L1248" s="169"/>
      <c r="T1248" s="3">
        <f t="shared" ca="1" si="19"/>
        <v>0</v>
      </c>
    </row>
    <row r="1249" spans="2:20" ht="30" customHeight="1" x14ac:dyDescent="0.3">
      <c r="B1249" s="113">
        <v>1245</v>
      </c>
      <c r="C1249" s="162"/>
      <c r="D1249" s="167"/>
      <c r="E1249" s="111"/>
      <c r="F1249" s="111"/>
      <c r="G1249" s="111"/>
      <c r="H1249" s="111"/>
      <c r="I1249" s="126"/>
      <c r="J1249" s="111"/>
      <c r="K1249" s="118"/>
      <c r="L1249" s="169"/>
      <c r="T1249" s="3">
        <f t="shared" ca="1" si="19"/>
        <v>0</v>
      </c>
    </row>
    <row r="1250" spans="2:20" ht="30" customHeight="1" x14ac:dyDescent="0.3">
      <c r="B1250" s="113">
        <v>1246</v>
      </c>
      <c r="C1250" s="162"/>
      <c r="D1250" s="167"/>
      <c r="E1250" s="111"/>
      <c r="F1250" s="111"/>
      <c r="G1250" s="111"/>
      <c r="H1250" s="111"/>
      <c r="I1250" s="126"/>
      <c r="J1250" s="111"/>
      <c r="K1250" s="118"/>
      <c r="L1250" s="169"/>
      <c r="T1250" s="3">
        <f t="shared" ca="1" si="19"/>
        <v>0</v>
      </c>
    </row>
    <row r="1251" spans="2:20" ht="30" customHeight="1" x14ac:dyDescent="0.3">
      <c r="B1251" s="113">
        <v>1247</v>
      </c>
      <c r="C1251" s="162"/>
      <c r="D1251" s="167"/>
      <c r="E1251" s="111"/>
      <c r="F1251" s="111"/>
      <c r="G1251" s="111"/>
      <c r="H1251" s="111"/>
      <c r="I1251" s="126"/>
      <c r="J1251" s="111"/>
      <c r="K1251" s="118"/>
      <c r="L1251" s="169"/>
      <c r="T1251" s="3">
        <f t="shared" ca="1" si="19"/>
        <v>0</v>
      </c>
    </row>
    <row r="1252" spans="2:20" ht="30" customHeight="1" x14ac:dyDescent="0.3">
      <c r="B1252" s="113">
        <v>1248</v>
      </c>
      <c r="C1252" s="162"/>
      <c r="D1252" s="167"/>
      <c r="E1252" s="111"/>
      <c r="F1252" s="111"/>
      <c r="G1252" s="111"/>
      <c r="H1252" s="111"/>
      <c r="I1252" s="126"/>
      <c r="J1252" s="111"/>
      <c r="K1252" s="118"/>
      <c r="L1252" s="169"/>
      <c r="T1252" s="3">
        <f t="shared" ca="1" si="19"/>
        <v>0</v>
      </c>
    </row>
    <row r="1253" spans="2:20" ht="30" customHeight="1" x14ac:dyDescent="0.3">
      <c r="B1253" s="113">
        <v>1249</v>
      </c>
      <c r="C1253" s="162"/>
      <c r="D1253" s="167"/>
      <c r="E1253" s="111"/>
      <c r="F1253" s="111"/>
      <c r="G1253" s="111"/>
      <c r="H1253" s="111"/>
      <c r="I1253" s="126"/>
      <c r="J1253" s="111"/>
      <c r="K1253" s="118"/>
      <c r="L1253" s="169"/>
      <c r="T1253" s="3">
        <f t="shared" ca="1" si="19"/>
        <v>0</v>
      </c>
    </row>
    <row r="1254" spans="2:20" ht="30" customHeight="1" x14ac:dyDescent="0.3">
      <c r="B1254" s="113">
        <v>1250</v>
      </c>
      <c r="C1254" s="162"/>
      <c r="D1254" s="167"/>
      <c r="E1254" s="111"/>
      <c r="F1254" s="111"/>
      <c r="G1254" s="111"/>
      <c r="H1254" s="111"/>
      <c r="I1254" s="126"/>
      <c r="J1254" s="111"/>
      <c r="K1254" s="118"/>
      <c r="L1254" s="169"/>
      <c r="T1254" s="3">
        <f t="shared" ca="1" si="19"/>
        <v>0</v>
      </c>
    </row>
    <row r="1255" spans="2:20" ht="30" customHeight="1" x14ac:dyDescent="0.3">
      <c r="B1255" s="113">
        <v>1251</v>
      </c>
      <c r="C1255" s="162"/>
      <c r="D1255" s="167"/>
      <c r="E1255" s="111"/>
      <c r="F1255" s="111"/>
      <c r="G1255" s="111"/>
      <c r="H1255" s="111"/>
      <c r="I1255" s="126"/>
      <c r="J1255" s="111"/>
      <c r="K1255" s="118"/>
      <c r="L1255" s="169"/>
      <c r="T1255" s="3">
        <f t="shared" ca="1" si="19"/>
        <v>0</v>
      </c>
    </row>
    <row r="1256" spans="2:20" ht="30" customHeight="1" x14ac:dyDescent="0.3">
      <c r="B1256" s="113">
        <v>1252</v>
      </c>
      <c r="C1256" s="162"/>
      <c r="D1256" s="167"/>
      <c r="E1256" s="111"/>
      <c r="F1256" s="111"/>
      <c r="G1256" s="111"/>
      <c r="H1256" s="111"/>
      <c r="I1256" s="126"/>
      <c r="J1256" s="111"/>
      <c r="K1256" s="118"/>
      <c r="L1256" s="169"/>
      <c r="T1256" s="3">
        <f t="shared" ca="1" si="19"/>
        <v>0</v>
      </c>
    </row>
    <row r="1257" spans="2:20" ht="30" customHeight="1" x14ac:dyDescent="0.3">
      <c r="B1257" s="113">
        <v>1253</v>
      </c>
      <c r="C1257" s="162"/>
      <c r="D1257" s="167"/>
      <c r="E1257" s="111"/>
      <c r="F1257" s="111"/>
      <c r="G1257" s="111"/>
      <c r="H1257" s="111"/>
      <c r="I1257" s="126"/>
      <c r="J1257" s="111"/>
      <c r="K1257" s="118"/>
      <c r="L1257" s="169"/>
      <c r="T1257" s="3">
        <f t="shared" ca="1" si="19"/>
        <v>0</v>
      </c>
    </row>
    <row r="1258" spans="2:20" ht="30" customHeight="1" x14ac:dyDescent="0.3">
      <c r="B1258" s="113">
        <v>1254</v>
      </c>
      <c r="C1258" s="162"/>
      <c r="D1258" s="167"/>
      <c r="E1258" s="111"/>
      <c r="F1258" s="111"/>
      <c r="G1258" s="111"/>
      <c r="H1258" s="111"/>
      <c r="I1258" s="126"/>
      <c r="J1258" s="111"/>
      <c r="K1258" s="118"/>
      <c r="L1258" s="169"/>
      <c r="T1258" s="3">
        <f t="shared" ca="1" si="19"/>
        <v>0</v>
      </c>
    </row>
    <row r="1259" spans="2:20" ht="30" customHeight="1" x14ac:dyDescent="0.3">
      <c r="B1259" s="113">
        <v>1255</v>
      </c>
      <c r="C1259" s="162"/>
      <c r="D1259" s="167"/>
      <c r="E1259" s="111"/>
      <c r="F1259" s="111"/>
      <c r="G1259" s="111"/>
      <c r="H1259" s="111"/>
      <c r="I1259" s="126"/>
      <c r="J1259" s="111"/>
      <c r="K1259" s="118"/>
      <c r="L1259" s="169"/>
      <c r="T1259" s="3">
        <f t="shared" ca="1" si="19"/>
        <v>0</v>
      </c>
    </row>
    <row r="1260" spans="2:20" ht="30" customHeight="1" x14ac:dyDescent="0.3">
      <c r="B1260" s="113">
        <v>1256</v>
      </c>
      <c r="C1260" s="162"/>
      <c r="D1260" s="167"/>
      <c r="E1260" s="111"/>
      <c r="F1260" s="111"/>
      <c r="G1260" s="111"/>
      <c r="H1260" s="111"/>
      <c r="I1260" s="126"/>
      <c r="J1260" s="111"/>
      <c r="K1260" s="118"/>
      <c r="L1260" s="169"/>
      <c r="T1260" s="3">
        <f t="shared" ca="1" si="19"/>
        <v>0</v>
      </c>
    </row>
    <row r="1261" spans="2:20" ht="30" customHeight="1" x14ac:dyDescent="0.3">
      <c r="B1261" s="113">
        <v>1257</v>
      </c>
      <c r="C1261" s="162"/>
      <c r="D1261" s="167"/>
      <c r="E1261" s="111"/>
      <c r="F1261" s="111"/>
      <c r="G1261" s="111"/>
      <c r="H1261" s="111"/>
      <c r="I1261" s="126"/>
      <c r="J1261" s="111"/>
      <c r="K1261" s="118"/>
      <c r="L1261" s="169"/>
      <c r="T1261" s="3">
        <f t="shared" ca="1" si="19"/>
        <v>0</v>
      </c>
    </row>
    <row r="1262" spans="2:20" ht="30" customHeight="1" x14ac:dyDescent="0.3">
      <c r="B1262" s="113">
        <v>1258</v>
      </c>
      <c r="C1262" s="162"/>
      <c r="D1262" s="167"/>
      <c r="E1262" s="111"/>
      <c r="F1262" s="111"/>
      <c r="G1262" s="111"/>
      <c r="H1262" s="111"/>
      <c r="I1262" s="126"/>
      <c r="J1262" s="111"/>
      <c r="K1262" s="118"/>
      <c r="L1262" s="169"/>
      <c r="T1262" s="3">
        <f t="shared" ca="1" si="19"/>
        <v>0</v>
      </c>
    </row>
    <row r="1263" spans="2:20" ht="30" customHeight="1" x14ac:dyDescent="0.3">
      <c r="B1263" s="113">
        <v>1259</v>
      </c>
      <c r="C1263" s="162"/>
      <c r="D1263" s="167"/>
      <c r="E1263" s="111"/>
      <c r="F1263" s="111"/>
      <c r="G1263" s="111"/>
      <c r="H1263" s="111"/>
      <c r="I1263" s="126"/>
      <c r="J1263" s="111"/>
      <c r="K1263" s="118"/>
      <c r="L1263" s="169"/>
      <c r="T1263" s="3">
        <f t="shared" ca="1" si="19"/>
        <v>0</v>
      </c>
    </row>
    <row r="1264" spans="2:20" ht="30" customHeight="1" x14ac:dyDescent="0.3">
      <c r="B1264" s="113">
        <v>1260</v>
      </c>
      <c r="C1264" s="162"/>
      <c r="D1264" s="167"/>
      <c r="E1264" s="111"/>
      <c r="F1264" s="111"/>
      <c r="G1264" s="111"/>
      <c r="H1264" s="111"/>
      <c r="I1264" s="126"/>
      <c r="J1264" s="111"/>
      <c r="K1264" s="118"/>
      <c r="L1264" s="169"/>
      <c r="T1264" s="3">
        <f t="shared" ca="1" si="19"/>
        <v>0</v>
      </c>
    </row>
    <row r="1265" spans="2:20" ht="30" customHeight="1" x14ac:dyDescent="0.3">
      <c r="B1265" s="113">
        <v>1261</v>
      </c>
      <c r="C1265" s="162"/>
      <c r="D1265" s="167"/>
      <c r="E1265" s="111"/>
      <c r="F1265" s="111"/>
      <c r="G1265" s="111"/>
      <c r="H1265" s="111"/>
      <c r="I1265" s="126"/>
      <c r="J1265" s="111"/>
      <c r="K1265" s="118"/>
      <c r="L1265" s="169"/>
      <c r="T1265" s="3">
        <f t="shared" ca="1" si="19"/>
        <v>0</v>
      </c>
    </row>
    <row r="1266" spans="2:20" ht="30" customHeight="1" x14ac:dyDescent="0.3">
      <c r="B1266" s="113">
        <v>1262</v>
      </c>
      <c r="C1266" s="162"/>
      <c r="D1266" s="167"/>
      <c r="E1266" s="111"/>
      <c r="F1266" s="111"/>
      <c r="G1266" s="111"/>
      <c r="H1266" s="111"/>
      <c r="I1266" s="126"/>
      <c r="J1266" s="111"/>
      <c r="K1266" s="118"/>
      <c r="L1266" s="169"/>
      <c r="T1266" s="3">
        <f t="shared" ca="1" si="19"/>
        <v>0</v>
      </c>
    </row>
    <row r="1267" spans="2:20" ht="30" customHeight="1" x14ac:dyDescent="0.3">
      <c r="B1267" s="113">
        <v>1263</v>
      </c>
      <c r="C1267" s="162"/>
      <c r="D1267" s="167"/>
      <c r="E1267" s="111"/>
      <c r="F1267" s="111"/>
      <c r="G1267" s="111"/>
      <c r="H1267" s="111"/>
      <c r="I1267" s="126"/>
      <c r="J1267" s="111"/>
      <c r="K1267" s="118"/>
      <c r="L1267" s="169"/>
      <c r="T1267" s="3">
        <f t="shared" ca="1" si="19"/>
        <v>0</v>
      </c>
    </row>
    <row r="1268" spans="2:20" ht="30" customHeight="1" x14ac:dyDescent="0.3">
      <c r="B1268" s="113">
        <v>1264</v>
      </c>
      <c r="C1268" s="162"/>
      <c r="D1268" s="167"/>
      <c r="E1268" s="111"/>
      <c r="F1268" s="111"/>
      <c r="G1268" s="111"/>
      <c r="H1268" s="111"/>
      <c r="I1268" s="126"/>
      <c r="J1268" s="111"/>
      <c r="K1268" s="118"/>
      <c r="L1268" s="169"/>
      <c r="T1268" s="3">
        <f t="shared" ca="1" si="19"/>
        <v>0</v>
      </c>
    </row>
    <row r="1269" spans="2:20" ht="30" customHeight="1" x14ac:dyDescent="0.3">
      <c r="B1269" s="113">
        <v>1265</v>
      </c>
      <c r="C1269" s="162"/>
      <c r="D1269" s="167"/>
      <c r="E1269" s="111"/>
      <c r="F1269" s="111"/>
      <c r="G1269" s="111"/>
      <c r="H1269" s="111"/>
      <c r="I1269" s="126"/>
      <c r="J1269" s="111"/>
      <c r="K1269" s="118"/>
      <c r="L1269" s="169"/>
      <c r="T1269" s="3">
        <f t="shared" ca="1" si="19"/>
        <v>0</v>
      </c>
    </row>
    <row r="1270" spans="2:20" ht="30" customHeight="1" x14ac:dyDescent="0.3">
      <c r="B1270" s="113">
        <v>1266</v>
      </c>
      <c r="C1270" s="162"/>
      <c r="D1270" s="167"/>
      <c r="E1270" s="111"/>
      <c r="F1270" s="111"/>
      <c r="G1270" s="111"/>
      <c r="H1270" s="111"/>
      <c r="I1270" s="126"/>
      <c r="J1270" s="111"/>
      <c r="K1270" s="118"/>
      <c r="L1270" s="169"/>
      <c r="T1270" s="3">
        <f t="shared" ca="1" si="19"/>
        <v>0</v>
      </c>
    </row>
    <row r="1271" spans="2:20" ht="30" customHeight="1" x14ac:dyDescent="0.3">
      <c r="B1271" s="113">
        <v>1267</v>
      </c>
      <c r="C1271" s="162"/>
      <c r="D1271" s="167"/>
      <c r="E1271" s="111"/>
      <c r="F1271" s="111"/>
      <c r="G1271" s="111"/>
      <c r="H1271" s="111"/>
      <c r="I1271" s="126"/>
      <c r="J1271" s="111"/>
      <c r="K1271" s="118"/>
      <c r="L1271" s="169"/>
      <c r="T1271" s="3">
        <f t="shared" ca="1" si="19"/>
        <v>0</v>
      </c>
    </row>
    <row r="1272" spans="2:20" ht="30" customHeight="1" x14ac:dyDescent="0.3">
      <c r="B1272" s="113">
        <v>1268</v>
      </c>
      <c r="C1272" s="162"/>
      <c r="D1272" s="167"/>
      <c r="E1272" s="111"/>
      <c r="F1272" s="111"/>
      <c r="G1272" s="111"/>
      <c r="H1272" s="111"/>
      <c r="I1272" s="126"/>
      <c r="J1272" s="111"/>
      <c r="K1272" s="118"/>
      <c r="L1272" s="169"/>
      <c r="T1272" s="3">
        <f t="shared" ca="1" si="19"/>
        <v>0</v>
      </c>
    </row>
    <row r="1273" spans="2:20" ht="30" customHeight="1" x14ac:dyDescent="0.3">
      <c r="B1273" s="113">
        <v>1269</v>
      </c>
      <c r="C1273" s="162"/>
      <c r="D1273" s="167"/>
      <c r="E1273" s="111"/>
      <c r="F1273" s="111"/>
      <c r="G1273" s="111"/>
      <c r="H1273" s="111"/>
      <c r="I1273" s="126"/>
      <c r="J1273" s="111"/>
      <c r="K1273" s="118"/>
      <c r="L1273" s="169"/>
      <c r="T1273" s="3">
        <f t="shared" ca="1" si="19"/>
        <v>0</v>
      </c>
    </row>
    <row r="1274" spans="2:20" ht="30" customHeight="1" x14ac:dyDescent="0.3">
      <c r="B1274" s="113">
        <v>1270</v>
      </c>
      <c r="C1274" s="162"/>
      <c r="D1274" s="167"/>
      <c r="E1274" s="111"/>
      <c r="F1274" s="111"/>
      <c r="G1274" s="111"/>
      <c r="H1274" s="111"/>
      <c r="I1274" s="126"/>
      <c r="J1274" s="111"/>
      <c r="K1274" s="118"/>
      <c r="L1274" s="169"/>
      <c r="T1274" s="3">
        <f t="shared" ca="1" si="19"/>
        <v>0</v>
      </c>
    </row>
    <row r="1275" spans="2:20" ht="30" customHeight="1" x14ac:dyDescent="0.3">
      <c r="B1275" s="113">
        <v>1271</v>
      </c>
      <c r="C1275" s="162"/>
      <c r="D1275" s="167"/>
      <c r="E1275" s="111"/>
      <c r="F1275" s="111"/>
      <c r="G1275" s="111"/>
      <c r="H1275" s="111"/>
      <c r="I1275" s="126"/>
      <c r="J1275" s="111"/>
      <c r="K1275" s="118"/>
      <c r="L1275" s="169"/>
      <c r="T1275" s="3">
        <f t="shared" ca="1" si="19"/>
        <v>0</v>
      </c>
    </row>
    <row r="1276" spans="2:20" ht="30" customHeight="1" x14ac:dyDescent="0.3">
      <c r="B1276" s="113">
        <v>1272</v>
      </c>
      <c r="C1276" s="162"/>
      <c r="D1276" s="167"/>
      <c r="E1276" s="111"/>
      <c r="F1276" s="111"/>
      <c r="G1276" s="111"/>
      <c r="H1276" s="111"/>
      <c r="I1276" s="126"/>
      <c r="J1276" s="111"/>
      <c r="K1276" s="118"/>
      <c r="L1276" s="169"/>
      <c r="T1276" s="3">
        <f t="shared" ca="1" si="19"/>
        <v>0</v>
      </c>
    </row>
    <row r="1277" spans="2:20" ht="30" customHeight="1" x14ac:dyDescent="0.3">
      <c r="B1277" s="113">
        <v>1273</v>
      </c>
      <c r="C1277" s="162"/>
      <c r="D1277" s="167"/>
      <c r="E1277" s="111"/>
      <c r="F1277" s="111"/>
      <c r="G1277" s="111"/>
      <c r="H1277" s="111"/>
      <c r="I1277" s="126"/>
      <c r="J1277" s="111"/>
      <c r="K1277" s="118"/>
      <c r="L1277" s="169"/>
      <c r="T1277" s="3">
        <f t="shared" ca="1" si="19"/>
        <v>0</v>
      </c>
    </row>
    <row r="1278" spans="2:20" ht="30" customHeight="1" x14ac:dyDescent="0.3">
      <c r="B1278" s="113">
        <v>1274</v>
      </c>
      <c r="C1278" s="162"/>
      <c r="D1278" s="167"/>
      <c r="E1278" s="111"/>
      <c r="F1278" s="111"/>
      <c r="G1278" s="111"/>
      <c r="H1278" s="111"/>
      <c r="I1278" s="126"/>
      <c r="J1278" s="111"/>
      <c r="K1278" s="118"/>
      <c r="L1278" s="169"/>
      <c r="T1278" s="3">
        <f t="shared" ca="1" si="19"/>
        <v>0</v>
      </c>
    </row>
    <row r="1279" spans="2:20" ht="30" customHeight="1" x14ac:dyDescent="0.3">
      <c r="B1279" s="113">
        <v>1275</v>
      </c>
      <c r="C1279" s="162"/>
      <c r="D1279" s="167"/>
      <c r="E1279" s="111"/>
      <c r="F1279" s="111"/>
      <c r="G1279" s="111"/>
      <c r="H1279" s="111"/>
      <c r="I1279" s="126"/>
      <c r="J1279" s="111"/>
      <c r="K1279" s="118"/>
      <c r="L1279" s="169"/>
      <c r="T1279" s="3">
        <f t="shared" ca="1" si="19"/>
        <v>0</v>
      </c>
    </row>
    <row r="1280" spans="2:20" ht="30" customHeight="1" x14ac:dyDescent="0.3">
      <c r="B1280" s="113">
        <v>1276</v>
      </c>
      <c r="C1280" s="162"/>
      <c r="D1280" s="167"/>
      <c r="E1280" s="111"/>
      <c r="F1280" s="111"/>
      <c r="G1280" s="111"/>
      <c r="H1280" s="111"/>
      <c r="I1280" s="126"/>
      <c r="J1280" s="111"/>
      <c r="K1280" s="118"/>
      <c r="L1280" s="169"/>
      <c r="T1280" s="3">
        <f t="shared" ca="1" si="19"/>
        <v>0</v>
      </c>
    </row>
    <row r="1281" spans="2:20" ht="30" customHeight="1" x14ac:dyDescent="0.3">
      <c r="B1281" s="113">
        <v>1277</v>
      </c>
      <c r="C1281" s="162"/>
      <c r="D1281" s="167"/>
      <c r="E1281" s="111"/>
      <c r="F1281" s="111"/>
      <c r="G1281" s="111"/>
      <c r="H1281" s="111"/>
      <c r="I1281" s="126"/>
      <c r="J1281" s="111"/>
      <c r="K1281" s="118"/>
      <c r="L1281" s="169"/>
      <c r="T1281" s="3">
        <f t="shared" ca="1" si="19"/>
        <v>0</v>
      </c>
    </row>
    <row r="1282" spans="2:20" ht="30" customHeight="1" x14ac:dyDescent="0.3">
      <c r="B1282" s="113">
        <v>1278</v>
      </c>
      <c r="C1282" s="162"/>
      <c r="D1282" s="167"/>
      <c r="E1282" s="111"/>
      <c r="F1282" s="111"/>
      <c r="G1282" s="111"/>
      <c r="H1282" s="111"/>
      <c r="I1282" s="126"/>
      <c r="J1282" s="111"/>
      <c r="K1282" s="118"/>
      <c r="L1282" s="169"/>
      <c r="T1282" s="3">
        <f t="shared" ca="1" si="19"/>
        <v>0</v>
      </c>
    </row>
    <row r="1283" spans="2:20" ht="30" customHeight="1" x14ac:dyDescent="0.3">
      <c r="B1283" s="113">
        <v>1279</v>
      </c>
      <c r="C1283" s="162"/>
      <c r="D1283" s="167"/>
      <c r="E1283" s="111"/>
      <c r="F1283" s="111"/>
      <c r="G1283" s="111"/>
      <c r="H1283" s="111"/>
      <c r="I1283" s="126"/>
      <c r="J1283" s="111"/>
      <c r="K1283" s="118"/>
      <c r="L1283" s="169"/>
      <c r="T1283" s="3">
        <f t="shared" ca="1" si="19"/>
        <v>0</v>
      </c>
    </row>
    <row r="1284" spans="2:20" ht="30" customHeight="1" x14ac:dyDescent="0.3">
      <c r="B1284" s="113">
        <v>1280</v>
      </c>
      <c r="C1284" s="162"/>
      <c r="D1284" s="167"/>
      <c r="E1284" s="111"/>
      <c r="F1284" s="111"/>
      <c r="G1284" s="111"/>
      <c r="H1284" s="111"/>
      <c r="I1284" s="126"/>
      <c r="J1284" s="111"/>
      <c r="K1284" s="118"/>
      <c r="L1284" s="169"/>
      <c r="T1284" s="3">
        <f t="shared" ca="1" si="19"/>
        <v>0</v>
      </c>
    </row>
    <row r="1285" spans="2:20" ht="30" customHeight="1" x14ac:dyDescent="0.3">
      <c r="B1285" s="113">
        <v>1281</v>
      </c>
      <c r="C1285" s="162"/>
      <c r="D1285" s="167"/>
      <c r="E1285" s="111"/>
      <c r="F1285" s="111"/>
      <c r="G1285" s="111"/>
      <c r="H1285" s="111"/>
      <c r="I1285" s="126"/>
      <c r="J1285" s="111"/>
      <c r="K1285" s="118"/>
      <c r="L1285" s="169"/>
      <c r="T1285" s="3">
        <f t="shared" ref="T1285:T1348" ca="1" si="20">IF(C1285&lt;TODAY(),IF(J1285="Não",1,0),0)</f>
        <v>0</v>
      </c>
    </row>
    <row r="1286" spans="2:20" ht="30" customHeight="1" x14ac:dyDescent="0.3">
      <c r="B1286" s="113">
        <v>1282</v>
      </c>
      <c r="C1286" s="162"/>
      <c r="D1286" s="167"/>
      <c r="E1286" s="111"/>
      <c r="F1286" s="111"/>
      <c r="G1286" s="111"/>
      <c r="H1286" s="111"/>
      <c r="I1286" s="126"/>
      <c r="J1286" s="111"/>
      <c r="K1286" s="118"/>
      <c r="L1286" s="169"/>
      <c r="T1286" s="3">
        <f t="shared" ca="1" si="20"/>
        <v>0</v>
      </c>
    </row>
    <row r="1287" spans="2:20" ht="30" customHeight="1" x14ac:dyDescent="0.3">
      <c r="B1287" s="113">
        <v>1283</v>
      </c>
      <c r="C1287" s="162"/>
      <c r="D1287" s="167"/>
      <c r="E1287" s="111"/>
      <c r="F1287" s="111"/>
      <c r="G1287" s="111"/>
      <c r="H1287" s="111"/>
      <c r="I1287" s="126"/>
      <c r="J1287" s="111"/>
      <c r="K1287" s="118"/>
      <c r="L1287" s="169"/>
      <c r="T1287" s="3">
        <f t="shared" ca="1" si="20"/>
        <v>0</v>
      </c>
    </row>
    <row r="1288" spans="2:20" ht="30" customHeight="1" x14ac:dyDescent="0.3">
      <c r="B1288" s="113">
        <v>1284</v>
      </c>
      <c r="C1288" s="162"/>
      <c r="D1288" s="167"/>
      <c r="E1288" s="111"/>
      <c r="F1288" s="111"/>
      <c r="G1288" s="111"/>
      <c r="H1288" s="111"/>
      <c r="I1288" s="126"/>
      <c r="J1288" s="111"/>
      <c r="K1288" s="118"/>
      <c r="L1288" s="169"/>
      <c r="T1288" s="3">
        <f t="shared" ca="1" si="20"/>
        <v>0</v>
      </c>
    </row>
    <row r="1289" spans="2:20" ht="30" customHeight="1" x14ac:dyDescent="0.3">
      <c r="B1289" s="113">
        <v>1285</v>
      </c>
      <c r="C1289" s="162"/>
      <c r="D1289" s="167"/>
      <c r="E1289" s="111"/>
      <c r="F1289" s="111"/>
      <c r="G1289" s="111"/>
      <c r="H1289" s="111"/>
      <c r="I1289" s="126"/>
      <c r="J1289" s="111"/>
      <c r="K1289" s="118"/>
      <c r="L1289" s="169"/>
      <c r="T1289" s="3">
        <f t="shared" ca="1" si="20"/>
        <v>0</v>
      </c>
    </row>
    <row r="1290" spans="2:20" ht="30" customHeight="1" x14ac:dyDescent="0.3">
      <c r="B1290" s="113">
        <v>1286</v>
      </c>
      <c r="C1290" s="162"/>
      <c r="D1290" s="167"/>
      <c r="E1290" s="111"/>
      <c r="F1290" s="111"/>
      <c r="G1290" s="111"/>
      <c r="H1290" s="111"/>
      <c r="I1290" s="126"/>
      <c r="J1290" s="111"/>
      <c r="K1290" s="118"/>
      <c r="L1290" s="169"/>
      <c r="T1290" s="3">
        <f t="shared" ca="1" si="20"/>
        <v>0</v>
      </c>
    </row>
    <row r="1291" spans="2:20" ht="30" customHeight="1" x14ac:dyDescent="0.3">
      <c r="B1291" s="113">
        <v>1287</v>
      </c>
      <c r="C1291" s="162"/>
      <c r="D1291" s="167"/>
      <c r="E1291" s="111"/>
      <c r="F1291" s="111"/>
      <c r="G1291" s="111"/>
      <c r="H1291" s="111"/>
      <c r="I1291" s="126"/>
      <c r="J1291" s="111"/>
      <c r="K1291" s="118"/>
      <c r="L1291" s="169"/>
      <c r="T1291" s="3">
        <f t="shared" ca="1" si="20"/>
        <v>0</v>
      </c>
    </row>
    <row r="1292" spans="2:20" ht="30" customHeight="1" x14ac:dyDescent="0.3">
      <c r="B1292" s="113">
        <v>1288</v>
      </c>
      <c r="C1292" s="162"/>
      <c r="D1292" s="167"/>
      <c r="E1292" s="111"/>
      <c r="F1292" s="111"/>
      <c r="G1292" s="111"/>
      <c r="H1292" s="111"/>
      <c r="I1292" s="126"/>
      <c r="J1292" s="111"/>
      <c r="K1292" s="118"/>
      <c r="L1292" s="169"/>
      <c r="T1292" s="3">
        <f t="shared" ca="1" si="20"/>
        <v>0</v>
      </c>
    </row>
    <row r="1293" spans="2:20" ht="30" customHeight="1" x14ac:dyDescent="0.3">
      <c r="B1293" s="113">
        <v>1289</v>
      </c>
      <c r="C1293" s="162"/>
      <c r="D1293" s="167"/>
      <c r="E1293" s="111"/>
      <c r="F1293" s="111"/>
      <c r="G1293" s="111"/>
      <c r="H1293" s="111"/>
      <c r="I1293" s="126"/>
      <c r="J1293" s="111"/>
      <c r="K1293" s="118"/>
      <c r="L1293" s="169"/>
      <c r="T1293" s="3">
        <f t="shared" ca="1" si="20"/>
        <v>0</v>
      </c>
    </row>
    <row r="1294" spans="2:20" ht="30" customHeight="1" x14ac:dyDescent="0.3">
      <c r="B1294" s="113">
        <v>1290</v>
      </c>
      <c r="C1294" s="162"/>
      <c r="D1294" s="167"/>
      <c r="E1294" s="111"/>
      <c r="F1294" s="111"/>
      <c r="G1294" s="111"/>
      <c r="H1294" s="111"/>
      <c r="I1294" s="126"/>
      <c r="J1294" s="111"/>
      <c r="K1294" s="118"/>
      <c r="L1294" s="169"/>
      <c r="T1294" s="3">
        <f t="shared" ca="1" si="20"/>
        <v>0</v>
      </c>
    </row>
    <row r="1295" spans="2:20" ht="30" customHeight="1" x14ac:dyDescent="0.3">
      <c r="B1295" s="113">
        <v>1291</v>
      </c>
      <c r="C1295" s="162"/>
      <c r="D1295" s="167"/>
      <c r="E1295" s="111"/>
      <c r="F1295" s="111"/>
      <c r="G1295" s="111"/>
      <c r="H1295" s="111"/>
      <c r="I1295" s="126"/>
      <c r="J1295" s="111"/>
      <c r="K1295" s="118"/>
      <c r="L1295" s="169"/>
      <c r="T1295" s="3">
        <f t="shared" ca="1" si="20"/>
        <v>0</v>
      </c>
    </row>
    <row r="1296" spans="2:20" ht="30" customHeight="1" x14ac:dyDescent="0.3">
      <c r="B1296" s="113">
        <v>1292</v>
      </c>
      <c r="C1296" s="162"/>
      <c r="D1296" s="167"/>
      <c r="E1296" s="111"/>
      <c r="F1296" s="111"/>
      <c r="G1296" s="111"/>
      <c r="H1296" s="111"/>
      <c r="I1296" s="126"/>
      <c r="J1296" s="111"/>
      <c r="K1296" s="118"/>
      <c r="L1296" s="169"/>
      <c r="T1296" s="3">
        <f t="shared" ca="1" si="20"/>
        <v>0</v>
      </c>
    </row>
    <row r="1297" spans="2:20" ht="30" customHeight="1" x14ac:dyDescent="0.3">
      <c r="B1297" s="113">
        <v>1293</v>
      </c>
      <c r="C1297" s="162"/>
      <c r="D1297" s="167"/>
      <c r="E1297" s="111"/>
      <c r="F1297" s="111"/>
      <c r="G1297" s="111"/>
      <c r="H1297" s="111"/>
      <c r="I1297" s="126"/>
      <c r="J1297" s="111"/>
      <c r="K1297" s="118"/>
      <c r="L1297" s="169"/>
      <c r="T1297" s="3">
        <f t="shared" ca="1" si="20"/>
        <v>0</v>
      </c>
    </row>
    <row r="1298" spans="2:20" ht="30" customHeight="1" x14ac:dyDescent="0.3">
      <c r="B1298" s="113">
        <v>1294</v>
      </c>
      <c r="C1298" s="162"/>
      <c r="D1298" s="167"/>
      <c r="E1298" s="111"/>
      <c r="F1298" s="111"/>
      <c r="G1298" s="111"/>
      <c r="H1298" s="111"/>
      <c r="I1298" s="126"/>
      <c r="J1298" s="111"/>
      <c r="K1298" s="118"/>
      <c r="L1298" s="169"/>
      <c r="T1298" s="3">
        <f t="shared" ca="1" si="20"/>
        <v>0</v>
      </c>
    </row>
    <row r="1299" spans="2:20" ht="30" customHeight="1" x14ac:dyDescent="0.3">
      <c r="B1299" s="113">
        <v>1295</v>
      </c>
      <c r="C1299" s="162"/>
      <c r="D1299" s="167"/>
      <c r="E1299" s="111"/>
      <c r="F1299" s="111"/>
      <c r="G1299" s="111"/>
      <c r="H1299" s="111"/>
      <c r="I1299" s="126"/>
      <c r="J1299" s="111"/>
      <c r="K1299" s="118"/>
      <c r="L1299" s="169"/>
      <c r="T1299" s="3">
        <f t="shared" ca="1" si="20"/>
        <v>0</v>
      </c>
    </row>
    <row r="1300" spans="2:20" ht="30" customHeight="1" x14ac:dyDescent="0.3">
      <c r="B1300" s="113">
        <v>1296</v>
      </c>
      <c r="C1300" s="162"/>
      <c r="D1300" s="167"/>
      <c r="E1300" s="111"/>
      <c r="F1300" s="111"/>
      <c r="G1300" s="111"/>
      <c r="H1300" s="111"/>
      <c r="I1300" s="126"/>
      <c r="J1300" s="111"/>
      <c r="K1300" s="118"/>
      <c r="L1300" s="169"/>
      <c r="T1300" s="3">
        <f t="shared" ca="1" si="20"/>
        <v>0</v>
      </c>
    </row>
    <row r="1301" spans="2:20" ht="30" customHeight="1" x14ac:dyDescent="0.3">
      <c r="B1301" s="113">
        <v>1297</v>
      </c>
      <c r="C1301" s="162"/>
      <c r="D1301" s="167"/>
      <c r="E1301" s="111"/>
      <c r="F1301" s="111"/>
      <c r="G1301" s="111"/>
      <c r="H1301" s="111"/>
      <c r="I1301" s="126"/>
      <c r="J1301" s="111"/>
      <c r="K1301" s="118"/>
      <c r="L1301" s="169"/>
      <c r="T1301" s="3">
        <f t="shared" ca="1" si="20"/>
        <v>0</v>
      </c>
    </row>
    <row r="1302" spans="2:20" ht="30" customHeight="1" x14ac:dyDescent="0.3">
      <c r="B1302" s="113">
        <v>1298</v>
      </c>
      <c r="C1302" s="162"/>
      <c r="D1302" s="167"/>
      <c r="E1302" s="111"/>
      <c r="F1302" s="111"/>
      <c r="G1302" s="111"/>
      <c r="H1302" s="111"/>
      <c r="I1302" s="126"/>
      <c r="J1302" s="111"/>
      <c r="K1302" s="118"/>
      <c r="L1302" s="169"/>
      <c r="T1302" s="3">
        <f t="shared" ca="1" si="20"/>
        <v>0</v>
      </c>
    </row>
    <row r="1303" spans="2:20" ht="30" customHeight="1" x14ac:dyDescent="0.3">
      <c r="B1303" s="113">
        <v>1299</v>
      </c>
      <c r="C1303" s="162"/>
      <c r="D1303" s="167"/>
      <c r="E1303" s="111"/>
      <c r="F1303" s="111"/>
      <c r="G1303" s="111"/>
      <c r="H1303" s="111"/>
      <c r="I1303" s="126"/>
      <c r="J1303" s="111"/>
      <c r="K1303" s="118"/>
      <c r="L1303" s="169"/>
      <c r="T1303" s="3">
        <f t="shared" ca="1" si="20"/>
        <v>0</v>
      </c>
    </row>
    <row r="1304" spans="2:20" ht="30" customHeight="1" x14ac:dyDescent="0.3">
      <c r="B1304" s="113">
        <v>1300</v>
      </c>
      <c r="C1304" s="162"/>
      <c r="D1304" s="167"/>
      <c r="E1304" s="111"/>
      <c r="F1304" s="111"/>
      <c r="G1304" s="111"/>
      <c r="H1304" s="111"/>
      <c r="I1304" s="126"/>
      <c r="J1304" s="111"/>
      <c r="K1304" s="118"/>
      <c r="L1304" s="169"/>
      <c r="T1304" s="3">
        <f t="shared" ca="1" si="20"/>
        <v>0</v>
      </c>
    </row>
    <row r="1305" spans="2:20" ht="30" customHeight="1" x14ac:dyDescent="0.3">
      <c r="B1305" s="113">
        <v>1301</v>
      </c>
      <c r="C1305" s="162"/>
      <c r="D1305" s="167"/>
      <c r="E1305" s="111"/>
      <c r="F1305" s="111"/>
      <c r="G1305" s="111"/>
      <c r="H1305" s="111"/>
      <c r="I1305" s="126"/>
      <c r="J1305" s="111"/>
      <c r="K1305" s="118"/>
      <c r="L1305" s="169"/>
      <c r="T1305" s="3">
        <f t="shared" ca="1" si="20"/>
        <v>0</v>
      </c>
    </row>
    <row r="1306" spans="2:20" ht="30" customHeight="1" x14ac:dyDescent="0.3">
      <c r="B1306" s="113">
        <v>1302</v>
      </c>
      <c r="C1306" s="162"/>
      <c r="D1306" s="167"/>
      <c r="E1306" s="111"/>
      <c r="F1306" s="111"/>
      <c r="G1306" s="111"/>
      <c r="H1306" s="111"/>
      <c r="I1306" s="126"/>
      <c r="J1306" s="111"/>
      <c r="K1306" s="118"/>
      <c r="L1306" s="169"/>
      <c r="T1306" s="3">
        <f t="shared" ca="1" si="20"/>
        <v>0</v>
      </c>
    </row>
    <row r="1307" spans="2:20" ht="30" customHeight="1" x14ac:dyDescent="0.3">
      <c r="B1307" s="113">
        <v>1303</v>
      </c>
      <c r="C1307" s="162"/>
      <c r="D1307" s="167"/>
      <c r="E1307" s="111"/>
      <c r="F1307" s="111"/>
      <c r="G1307" s="111"/>
      <c r="H1307" s="111"/>
      <c r="I1307" s="126"/>
      <c r="J1307" s="111"/>
      <c r="K1307" s="118"/>
      <c r="L1307" s="169"/>
      <c r="T1307" s="3">
        <f t="shared" ca="1" si="20"/>
        <v>0</v>
      </c>
    </row>
    <row r="1308" spans="2:20" ht="30" customHeight="1" x14ac:dyDescent="0.3">
      <c r="B1308" s="113">
        <v>1304</v>
      </c>
      <c r="C1308" s="162"/>
      <c r="D1308" s="167"/>
      <c r="E1308" s="111"/>
      <c r="F1308" s="111"/>
      <c r="G1308" s="111"/>
      <c r="H1308" s="111"/>
      <c r="I1308" s="126"/>
      <c r="J1308" s="111"/>
      <c r="K1308" s="118"/>
      <c r="L1308" s="169"/>
      <c r="T1308" s="3">
        <f t="shared" ca="1" si="20"/>
        <v>0</v>
      </c>
    </row>
    <row r="1309" spans="2:20" ht="30" customHeight="1" x14ac:dyDescent="0.3">
      <c r="B1309" s="113">
        <v>1305</v>
      </c>
      <c r="C1309" s="162"/>
      <c r="D1309" s="167"/>
      <c r="E1309" s="111"/>
      <c r="F1309" s="111"/>
      <c r="G1309" s="111"/>
      <c r="H1309" s="111"/>
      <c r="I1309" s="126"/>
      <c r="J1309" s="111"/>
      <c r="K1309" s="118"/>
      <c r="L1309" s="169"/>
      <c r="T1309" s="3">
        <f t="shared" ca="1" si="20"/>
        <v>0</v>
      </c>
    </row>
    <row r="1310" spans="2:20" ht="30" customHeight="1" x14ac:dyDescent="0.3">
      <c r="B1310" s="113">
        <v>1306</v>
      </c>
      <c r="C1310" s="162"/>
      <c r="D1310" s="167"/>
      <c r="E1310" s="111"/>
      <c r="F1310" s="111"/>
      <c r="G1310" s="111"/>
      <c r="H1310" s="111"/>
      <c r="I1310" s="126"/>
      <c r="J1310" s="111"/>
      <c r="K1310" s="118"/>
      <c r="L1310" s="169"/>
      <c r="T1310" s="3">
        <f t="shared" ca="1" si="20"/>
        <v>0</v>
      </c>
    </row>
    <row r="1311" spans="2:20" ht="30" customHeight="1" x14ac:dyDescent="0.3">
      <c r="B1311" s="113">
        <v>1307</v>
      </c>
      <c r="C1311" s="162"/>
      <c r="D1311" s="167"/>
      <c r="E1311" s="111"/>
      <c r="F1311" s="111"/>
      <c r="G1311" s="111"/>
      <c r="H1311" s="111"/>
      <c r="I1311" s="126"/>
      <c r="J1311" s="111"/>
      <c r="K1311" s="118"/>
      <c r="L1311" s="169"/>
      <c r="T1311" s="3">
        <f t="shared" ca="1" si="20"/>
        <v>0</v>
      </c>
    </row>
    <row r="1312" spans="2:20" ht="30" customHeight="1" x14ac:dyDescent="0.3">
      <c r="B1312" s="113">
        <v>1308</v>
      </c>
      <c r="C1312" s="162"/>
      <c r="D1312" s="167"/>
      <c r="E1312" s="111"/>
      <c r="F1312" s="111"/>
      <c r="G1312" s="111"/>
      <c r="H1312" s="111"/>
      <c r="I1312" s="126"/>
      <c r="J1312" s="111"/>
      <c r="K1312" s="118"/>
      <c r="L1312" s="169"/>
      <c r="T1312" s="3">
        <f t="shared" ca="1" si="20"/>
        <v>0</v>
      </c>
    </row>
    <row r="1313" spans="2:20" ht="30" customHeight="1" x14ac:dyDescent="0.3">
      <c r="B1313" s="113">
        <v>1309</v>
      </c>
      <c r="C1313" s="162"/>
      <c r="D1313" s="167"/>
      <c r="E1313" s="111"/>
      <c r="F1313" s="111"/>
      <c r="G1313" s="111"/>
      <c r="H1313" s="111"/>
      <c r="I1313" s="126"/>
      <c r="J1313" s="111"/>
      <c r="K1313" s="118"/>
      <c r="L1313" s="169"/>
      <c r="T1313" s="3">
        <f t="shared" ca="1" si="20"/>
        <v>0</v>
      </c>
    </row>
    <row r="1314" spans="2:20" ht="30" customHeight="1" x14ac:dyDescent="0.3">
      <c r="B1314" s="113">
        <v>1310</v>
      </c>
      <c r="C1314" s="162"/>
      <c r="D1314" s="167"/>
      <c r="E1314" s="111"/>
      <c r="F1314" s="111"/>
      <c r="G1314" s="111"/>
      <c r="H1314" s="111"/>
      <c r="I1314" s="126"/>
      <c r="J1314" s="111"/>
      <c r="K1314" s="118"/>
      <c r="L1314" s="169"/>
      <c r="T1314" s="3">
        <f t="shared" ca="1" si="20"/>
        <v>0</v>
      </c>
    </row>
    <row r="1315" spans="2:20" ht="30" customHeight="1" x14ac:dyDescent="0.3">
      <c r="B1315" s="113">
        <v>1311</v>
      </c>
      <c r="C1315" s="162"/>
      <c r="D1315" s="167"/>
      <c r="E1315" s="111"/>
      <c r="F1315" s="111"/>
      <c r="G1315" s="111"/>
      <c r="H1315" s="111"/>
      <c r="I1315" s="126"/>
      <c r="J1315" s="111"/>
      <c r="K1315" s="118"/>
      <c r="L1315" s="169"/>
      <c r="T1315" s="3">
        <f t="shared" ca="1" si="20"/>
        <v>0</v>
      </c>
    </row>
    <row r="1316" spans="2:20" ht="30" customHeight="1" x14ac:dyDescent="0.3">
      <c r="B1316" s="113">
        <v>1312</v>
      </c>
      <c r="C1316" s="162"/>
      <c r="D1316" s="167"/>
      <c r="E1316" s="111"/>
      <c r="F1316" s="111"/>
      <c r="G1316" s="111"/>
      <c r="H1316" s="111"/>
      <c r="I1316" s="126"/>
      <c r="J1316" s="111"/>
      <c r="K1316" s="118"/>
      <c r="L1316" s="169"/>
      <c r="T1316" s="3">
        <f t="shared" ca="1" si="20"/>
        <v>0</v>
      </c>
    </row>
    <row r="1317" spans="2:20" ht="30" customHeight="1" x14ac:dyDescent="0.3">
      <c r="B1317" s="113">
        <v>1313</v>
      </c>
      <c r="C1317" s="162"/>
      <c r="D1317" s="167"/>
      <c r="E1317" s="111"/>
      <c r="F1317" s="111"/>
      <c r="G1317" s="111"/>
      <c r="H1317" s="111"/>
      <c r="I1317" s="126"/>
      <c r="J1317" s="111"/>
      <c r="K1317" s="118"/>
      <c r="L1317" s="169"/>
      <c r="T1317" s="3">
        <f t="shared" ca="1" si="20"/>
        <v>0</v>
      </c>
    </row>
    <row r="1318" spans="2:20" ht="30" customHeight="1" x14ac:dyDescent="0.3">
      <c r="B1318" s="113">
        <v>1314</v>
      </c>
      <c r="C1318" s="162"/>
      <c r="D1318" s="167"/>
      <c r="E1318" s="111"/>
      <c r="F1318" s="111"/>
      <c r="G1318" s="111"/>
      <c r="H1318" s="111"/>
      <c r="I1318" s="126"/>
      <c r="J1318" s="111"/>
      <c r="K1318" s="118"/>
      <c r="L1318" s="169"/>
      <c r="T1318" s="3">
        <f t="shared" ca="1" si="20"/>
        <v>0</v>
      </c>
    </row>
    <row r="1319" spans="2:20" ht="30" customHeight="1" x14ac:dyDescent="0.3">
      <c r="B1319" s="113">
        <v>1315</v>
      </c>
      <c r="C1319" s="162"/>
      <c r="D1319" s="167"/>
      <c r="E1319" s="111"/>
      <c r="F1319" s="111"/>
      <c r="G1319" s="111"/>
      <c r="H1319" s="111"/>
      <c r="I1319" s="126"/>
      <c r="J1319" s="111"/>
      <c r="K1319" s="118"/>
      <c r="L1319" s="169"/>
      <c r="T1319" s="3">
        <f t="shared" ca="1" si="20"/>
        <v>0</v>
      </c>
    </row>
    <row r="1320" spans="2:20" ht="30" customHeight="1" x14ac:dyDescent="0.3">
      <c r="B1320" s="113">
        <v>1316</v>
      </c>
      <c r="C1320" s="162"/>
      <c r="D1320" s="167"/>
      <c r="E1320" s="111"/>
      <c r="F1320" s="111"/>
      <c r="G1320" s="111"/>
      <c r="H1320" s="111"/>
      <c r="I1320" s="126"/>
      <c r="J1320" s="111"/>
      <c r="K1320" s="118"/>
      <c r="L1320" s="169"/>
      <c r="T1320" s="3">
        <f t="shared" ca="1" si="20"/>
        <v>0</v>
      </c>
    </row>
    <row r="1321" spans="2:20" ht="30" customHeight="1" x14ac:dyDescent="0.3">
      <c r="B1321" s="113">
        <v>1317</v>
      </c>
      <c r="C1321" s="162"/>
      <c r="D1321" s="167"/>
      <c r="E1321" s="111"/>
      <c r="F1321" s="111"/>
      <c r="G1321" s="111"/>
      <c r="H1321" s="111"/>
      <c r="I1321" s="126"/>
      <c r="J1321" s="111"/>
      <c r="K1321" s="118"/>
      <c r="L1321" s="169"/>
      <c r="T1321" s="3">
        <f t="shared" ca="1" si="20"/>
        <v>0</v>
      </c>
    </row>
    <row r="1322" spans="2:20" ht="30" customHeight="1" x14ac:dyDescent="0.3">
      <c r="B1322" s="113">
        <v>1318</v>
      </c>
      <c r="C1322" s="162"/>
      <c r="D1322" s="167"/>
      <c r="E1322" s="111"/>
      <c r="F1322" s="111"/>
      <c r="G1322" s="111"/>
      <c r="H1322" s="111"/>
      <c r="I1322" s="126"/>
      <c r="J1322" s="111"/>
      <c r="K1322" s="118"/>
      <c r="L1322" s="169"/>
      <c r="T1322" s="3">
        <f t="shared" ca="1" si="20"/>
        <v>0</v>
      </c>
    </row>
    <row r="1323" spans="2:20" ht="30" customHeight="1" x14ac:dyDescent="0.3">
      <c r="B1323" s="113">
        <v>1319</v>
      </c>
      <c r="C1323" s="162"/>
      <c r="D1323" s="167"/>
      <c r="E1323" s="111"/>
      <c r="F1323" s="111"/>
      <c r="G1323" s="111"/>
      <c r="H1323" s="111"/>
      <c r="I1323" s="126"/>
      <c r="J1323" s="111"/>
      <c r="K1323" s="118"/>
      <c r="L1323" s="169"/>
      <c r="T1323" s="3">
        <f t="shared" ca="1" si="20"/>
        <v>0</v>
      </c>
    </row>
    <row r="1324" spans="2:20" ht="30" customHeight="1" x14ac:dyDescent="0.3">
      <c r="B1324" s="113">
        <v>1320</v>
      </c>
      <c r="C1324" s="162"/>
      <c r="D1324" s="167"/>
      <c r="E1324" s="111"/>
      <c r="F1324" s="111"/>
      <c r="G1324" s="111"/>
      <c r="H1324" s="111"/>
      <c r="I1324" s="126"/>
      <c r="J1324" s="111"/>
      <c r="K1324" s="118"/>
      <c r="L1324" s="169"/>
      <c r="T1324" s="3">
        <f t="shared" ca="1" si="20"/>
        <v>0</v>
      </c>
    </row>
    <row r="1325" spans="2:20" ht="30" customHeight="1" x14ac:dyDescent="0.3">
      <c r="B1325" s="113">
        <v>1321</v>
      </c>
      <c r="C1325" s="162"/>
      <c r="D1325" s="167"/>
      <c r="E1325" s="111"/>
      <c r="F1325" s="111"/>
      <c r="G1325" s="111"/>
      <c r="H1325" s="111"/>
      <c r="I1325" s="126"/>
      <c r="J1325" s="111"/>
      <c r="K1325" s="118"/>
      <c r="L1325" s="169"/>
      <c r="T1325" s="3">
        <f t="shared" ca="1" si="20"/>
        <v>0</v>
      </c>
    </row>
    <row r="1326" spans="2:20" ht="30" customHeight="1" x14ac:dyDescent="0.3">
      <c r="B1326" s="113">
        <v>1322</v>
      </c>
      <c r="C1326" s="162"/>
      <c r="D1326" s="167"/>
      <c r="E1326" s="111"/>
      <c r="F1326" s="111"/>
      <c r="G1326" s="111"/>
      <c r="H1326" s="111"/>
      <c r="I1326" s="126"/>
      <c r="J1326" s="111"/>
      <c r="K1326" s="118"/>
      <c r="L1326" s="169"/>
      <c r="T1326" s="3">
        <f t="shared" ca="1" si="20"/>
        <v>0</v>
      </c>
    </row>
    <row r="1327" spans="2:20" ht="30" customHeight="1" x14ac:dyDescent="0.3">
      <c r="B1327" s="113">
        <v>1323</v>
      </c>
      <c r="C1327" s="162"/>
      <c r="D1327" s="167"/>
      <c r="E1327" s="111"/>
      <c r="F1327" s="111"/>
      <c r="G1327" s="111"/>
      <c r="H1327" s="111"/>
      <c r="I1327" s="126"/>
      <c r="J1327" s="111"/>
      <c r="K1327" s="118"/>
      <c r="L1327" s="169"/>
      <c r="T1327" s="3">
        <f t="shared" ca="1" si="20"/>
        <v>0</v>
      </c>
    </row>
    <row r="1328" spans="2:20" ht="30" customHeight="1" x14ac:dyDescent="0.3">
      <c r="B1328" s="113">
        <v>1324</v>
      </c>
      <c r="C1328" s="162"/>
      <c r="D1328" s="167"/>
      <c r="E1328" s="111"/>
      <c r="F1328" s="111"/>
      <c r="G1328" s="111"/>
      <c r="H1328" s="111"/>
      <c r="I1328" s="126"/>
      <c r="J1328" s="111"/>
      <c r="K1328" s="118"/>
      <c r="L1328" s="169"/>
      <c r="T1328" s="3">
        <f t="shared" ca="1" si="20"/>
        <v>0</v>
      </c>
    </row>
    <row r="1329" spans="2:20" ht="30" customHeight="1" x14ac:dyDescent="0.3">
      <c r="B1329" s="113">
        <v>1325</v>
      </c>
      <c r="C1329" s="162"/>
      <c r="D1329" s="167"/>
      <c r="E1329" s="111"/>
      <c r="F1329" s="111"/>
      <c r="G1329" s="111"/>
      <c r="H1329" s="111"/>
      <c r="I1329" s="126"/>
      <c r="J1329" s="111"/>
      <c r="K1329" s="118"/>
      <c r="L1329" s="169"/>
      <c r="T1329" s="3">
        <f t="shared" ca="1" si="20"/>
        <v>0</v>
      </c>
    </row>
    <row r="1330" spans="2:20" ht="30" customHeight="1" x14ac:dyDescent="0.3">
      <c r="B1330" s="113">
        <v>1326</v>
      </c>
      <c r="C1330" s="162"/>
      <c r="D1330" s="167"/>
      <c r="E1330" s="111"/>
      <c r="F1330" s="111"/>
      <c r="G1330" s="111"/>
      <c r="H1330" s="111"/>
      <c r="I1330" s="126"/>
      <c r="J1330" s="111"/>
      <c r="K1330" s="118"/>
      <c r="L1330" s="169"/>
      <c r="T1330" s="3">
        <f t="shared" ca="1" si="20"/>
        <v>0</v>
      </c>
    </row>
    <row r="1331" spans="2:20" ht="30" customHeight="1" x14ac:dyDescent="0.3">
      <c r="B1331" s="113">
        <v>1327</v>
      </c>
      <c r="C1331" s="162"/>
      <c r="D1331" s="167"/>
      <c r="E1331" s="111"/>
      <c r="F1331" s="111"/>
      <c r="G1331" s="111"/>
      <c r="H1331" s="111"/>
      <c r="I1331" s="126"/>
      <c r="J1331" s="111"/>
      <c r="K1331" s="118"/>
      <c r="L1331" s="169"/>
      <c r="T1331" s="3">
        <f t="shared" ca="1" si="20"/>
        <v>0</v>
      </c>
    </row>
    <row r="1332" spans="2:20" ht="30" customHeight="1" x14ac:dyDescent="0.3">
      <c r="B1332" s="113">
        <v>1328</v>
      </c>
      <c r="C1332" s="162"/>
      <c r="D1332" s="167"/>
      <c r="E1332" s="111"/>
      <c r="F1332" s="111"/>
      <c r="G1332" s="111"/>
      <c r="H1332" s="111"/>
      <c r="I1332" s="126"/>
      <c r="J1332" s="111"/>
      <c r="K1332" s="118"/>
      <c r="L1332" s="169"/>
      <c r="T1332" s="3">
        <f t="shared" ca="1" si="20"/>
        <v>0</v>
      </c>
    </row>
    <row r="1333" spans="2:20" ht="30" customHeight="1" x14ac:dyDescent="0.3">
      <c r="B1333" s="113">
        <v>1329</v>
      </c>
      <c r="C1333" s="162"/>
      <c r="D1333" s="167"/>
      <c r="E1333" s="111"/>
      <c r="F1333" s="111"/>
      <c r="G1333" s="111"/>
      <c r="H1333" s="111"/>
      <c r="I1333" s="126"/>
      <c r="J1333" s="111"/>
      <c r="K1333" s="118"/>
      <c r="L1333" s="169"/>
      <c r="T1333" s="3">
        <f t="shared" ca="1" si="20"/>
        <v>0</v>
      </c>
    </row>
    <row r="1334" spans="2:20" ht="30" customHeight="1" x14ac:dyDescent="0.3">
      <c r="B1334" s="113">
        <v>1330</v>
      </c>
      <c r="C1334" s="162"/>
      <c r="D1334" s="167"/>
      <c r="E1334" s="111"/>
      <c r="F1334" s="111"/>
      <c r="G1334" s="111"/>
      <c r="H1334" s="111"/>
      <c r="I1334" s="126"/>
      <c r="J1334" s="111"/>
      <c r="K1334" s="118"/>
      <c r="L1334" s="169"/>
      <c r="T1334" s="3">
        <f t="shared" ca="1" si="20"/>
        <v>0</v>
      </c>
    </row>
    <row r="1335" spans="2:20" ht="30" customHeight="1" x14ac:dyDescent="0.3">
      <c r="B1335" s="113">
        <v>1331</v>
      </c>
      <c r="C1335" s="162"/>
      <c r="D1335" s="167"/>
      <c r="E1335" s="111"/>
      <c r="F1335" s="111"/>
      <c r="G1335" s="111"/>
      <c r="H1335" s="111"/>
      <c r="I1335" s="126"/>
      <c r="J1335" s="111"/>
      <c r="K1335" s="118"/>
      <c r="L1335" s="169"/>
      <c r="T1335" s="3">
        <f t="shared" ca="1" si="20"/>
        <v>0</v>
      </c>
    </row>
    <row r="1336" spans="2:20" ht="30" customHeight="1" x14ac:dyDescent="0.3">
      <c r="B1336" s="113">
        <v>1332</v>
      </c>
      <c r="C1336" s="162"/>
      <c r="D1336" s="167"/>
      <c r="E1336" s="111"/>
      <c r="F1336" s="111"/>
      <c r="G1336" s="111"/>
      <c r="H1336" s="111"/>
      <c r="I1336" s="126"/>
      <c r="J1336" s="111"/>
      <c r="K1336" s="118"/>
      <c r="L1336" s="169"/>
      <c r="T1336" s="3">
        <f t="shared" ca="1" si="20"/>
        <v>0</v>
      </c>
    </row>
    <row r="1337" spans="2:20" ht="30" customHeight="1" x14ac:dyDescent="0.3">
      <c r="B1337" s="113">
        <v>1333</v>
      </c>
      <c r="C1337" s="162"/>
      <c r="D1337" s="167"/>
      <c r="E1337" s="111"/>
      <c r="F1337" s="111"/>
      <c r="G1337" s="111"/>
      <c r="H1337" s="111"/>
      <c r="I1337" s="126"/>
      <c r="J1337" s="111"/>
      <c r="K1337" s="118"/>
      <c r="L1337" s="169"/>
      <c r="T1337" s="3">
        <f t="shared" ca="1" si="20"/>
        <v>0</v>
      </c>
    </row>
    <row r="1338" spans="2:20" ht="30" customHeight="1" x14ac:dyDescent="0.3">
      <c r="B1338" s="113">
        <v>1334</v>
      </c>
      <c r="C1338" s="162"/>
      <c r="D1338" s="167"/>
      <c r="E1338" s="111"/>
      <c r="F1338" s="111"/>
      <c r="G1338" s="111"/>
      <c r="H1338" s="111"/>
      <c r="I1338" s="126"/>
      <c r="J1338" s="111"/>
      <c r="K1338" s="118"/>
      <c r="L1338" s="169"/>
      <c r="T1338" s="3">
        <f t="shared" ca="1" si="20"/>
        <v>0</v>
      </c>
    </row>
    <row r="1339" spans="2:20" ht="30" customHeight="1" x14ac:dyDescent="0.3">
      <c r="B1339" s="113">
        <v>1335</v>
      </c>
      <c r="C1339" s="162"/>
      <c r="D1339" s="167"/>
      <c r="E1339" s="111"/>
      <c r="F1339" s="111"/>
      <c r="G1339" s="111"/>
      <c r="H1339" s="111"/>
      <c r="I1339" s="126"/>
      <c r="J1339" s="111"/>
      <c r="K1339" s="118"/>
      <c r="L1339" s="169"/>
      <c r="T1339" s="3">
        <f t="shared" ca="1" si="20"/>
        <v>0</v>
      </c>
    </row>
    <row r="1340" spans="2:20" ht="30" customHeight="1" x14ac:dyDescent="0.3">
      <c r="B1340" s="113">
        <v>1336</v>
      </c>
      <c r="C1340" s="162"/>
      <c r="D1340" s="167"/>
      <c r="E1340" s="111"/>
      <c r="F1340" s="111"/>
      <c r="G1340" s="111"/>
      <c r="H1340" s="111"/>
      <c r="I1340" s="126"/>
      <c r="J1340" s="111"/>
      <c r="K1340" s="118"/>
      <c r="L1340" s="169"/>
      <c r="T1340" s="3">
        <f t="shared" ca="1" si="20"/>
        <v>0</v>
      </c>
    </row>
    <row r="1341" spans="2:20" ht="30" customHeight="1" x14ac:dyDescent="0.3">
      <c r="B1341" s="113">
        <v>1337</v>
      </c>
      <c r="C1341" s="162"/>
      <c r="D1341" s="167"/>
      <c r="E1341" s="111"/>
      <c r="F1341" s="111"/>
      <c r="G1341" s="111"/>
      <c r="H1341" s="111"/>
      <c r="I1341" s="126"/>
      <c r="J1341" s="111"/>
      <c r="K1341" s="118"/>
      <c r="L1341" s="169"/>
      <c r="T1341" s="3">
        <f t="shared" ca="1" si="20"/>
        <v>0</v>
      </c>
    </row>
    <row r="1342" spans="2:20" ht="30" customHeight="1" x14ac:dyDescent="0.3">
      <c r="B1342" s="113">
        <v>1338</v>
      </c>
      <c r="C1342" s="162"/>
      <c r="D1342" s="167"/>
      <c r="E1342" s="111"/>
      <c r="F1342" s="111"/>
      <c r="G1342" s="111"/>
      <c r="H1342" s="111"/>
      <c r="I1342" s="126"/>
      <c r="J1342" s="111"/>
      <c r="K1342" s="118"/>
      <c r="L1342" s="169"/>
      <c r="T1342" s="3">
        <f t="shared" ca="1" si="20"/>
        <v>0</v>
      </c>
    </row>
    <row r="1343" spans="2:20" ht="30" customHeight="1" x14ac:dyDescent="0.3">
      <c r="B1343" s="113">
        <v>1339</v>
      </c>
      <c r="C1343" s="162"/>
      <c r="D1343" s="167"/>
      <c r="E1343" s="111"/>
      <c r="F1343" s="111"/>
      <c r="G1343" s="111"/>
      <c r="H1343" s="111"/>
      <c r="I1343" s="126"/>
      <c r="J1343" s="111"/>
      <c r="K1343" s="118"/>
      <c r="L1343" s="169"/>
      <c r="T1343" s="3">
        <f t="shared" ca="1" si="20"/>
        <v>0</v>
      </c>
    </row>
    <row r="1344" spans="2:20" ht="30" customHeight="1" x14ac:dyDescent="0.3">
      <c r="B1344" s="113">
        <v>1340</v>
      </c>
      <c r="C1344" s="162"/>
      <c r="D1344" s="167"/>
      <c r="E1344" s="111"/>
      <c r="F1344" s="111"/>
      <c r="G1344" s="111"/>
      <c r="H1344" s="111"/>
      <c r="I1344" s="126"/>
      <c r="J1344" s="111"/>
      <c r="K1344" s="118"/>
      <c r="L1344" s="169"/>
      <c r="T1344" s="3">
        <f t="shared" ca="1" si="20"/>
        <v>0</v>
      </c>
    </row>
    <row r="1345" spans="2:20" ht="30" customHeight="1" x14ac:dyDescent="0.3">
      <c r="B1345" s="113">
        <v>1341</v>
      </c>
      <c r="C1345" s="162"/>
      <c r="D1345" s="167"/>
      <c r="E1345" s="111"/>
      <c r="F1345" s="111"/>
      <c r="G1345" s="111"/>
      <c r="H1345" s="111"/>
      <c r="I1345" s="126"/>
      <c r="J1345" s="111"/>
      <c r="K1345" s="118"/>
      <c r="L1345" s="169"/>
      <c r="T1345" s="3">
        <f t="shared" ca="1" si="20"/>
        <v>0</v>
      </c>
    </row>
    <row r="1346" spans="2:20" ht="30" customHeight="1" x14ac:dyDescent="0.3">
      <c r="B1346" s="113">
        <v>1342</v>
      </c>
      <c r="C1346" s="162"/>
      <c r="D1346" s="167"/>
      <c r="E1346" s="111"/>
      <c r="F1346" s="111"/>
      <c r="G1346" s="111"/>
      <c r="H1346" s="111"/>
      <c r="I1346" s="126"/>
      <c r="J1346" s="111"/>
      <c r="K1346" s="118"/>
      <c r="L1346" s="169"/>
      <c r="T1346" s="3">
        <f t="shared" ca="1" si="20"/>
        <v>0</v>
      </c>
    </row>
    <row r="1347" spans="2:20" ht="30" customHeight="1" x14ac:dyDescent="0.3">
      <c r="B1347" s="113">
        <v>1343</v>
      </c>
      <c r="C1347" s="162"/>
      <c r="D1347" s="167"/>
      <c r="E1347" s="111"/>
      <c r="F1347" s="111"/>
      <c r="G1347" s="111"/>
      <c r="H1347" s="111"/>
      <c r="I1347" s="126"/>
      <c r="J1347" s="111"/>
      <c r="K1347" s="118"/>
      <c r="L1347" s="169"/>
      <c r="T1347" s="3">
        <f t="shared" ca="1" si="20"/>
        <v>0</v>
      </c>
    </row>
    <row r="1348" spans="2:20" ht="30" customHeight="1" x14ac:dyDescent="0.3">
      <c r="B1348" s="113">
        <v>1344</v>
      </c>
      <c r="C1348" s="162"/>
      <c r="D1348" s="167"/>
      <c r="E1348" s="111"/>
      <c r="F1348" s="111"/>
      <c r="G1348" s="111"/>
      <c r="H1348" s="111"/>
      <c r="I1348" s="126"/>
      <c r="J1348" s="111"/>
      <c r="K1348" s="118"/>
      <c r="L1348" s="169"/>
      <c r="T1348" s="3">
        <f t="shared" ca="1" si="20"/>
        <v>0</v>
      </c>
    </row>
    <row r="1349" spans="2:20" ht="30" customHeight="1" x14ac:dyDescent="0.3">
      <c r="B1349" s="113">
        <v>1345</v>
      </c>
      <c r="C1349" s="162"/>
      <c r="D1349" s="167"/>
      <c r="E1349" s="111"/>
      <c r="F1349" s="111"/>
      <c r="G1349" s="111"/>
      <c r="H1349" s="111"/>
      <c r="I1349" s="126"/>
      <c r="J1349" s="111"/>
      <c r="K1349" s="118"/>
      <c r="L1349" s="169"/>
      <c r="T1349" s="3">
        <f t="shared" ref="T1349:T1412" ca="1" si="21">IF(C1349&lt;TODAY(),IF(J1349="Não",1,0),0)</f>
        <v>0</v>
      </c>
    </row>
    <row r="1350" spans="2:20" ht="30" customHeight="1" x14ac:dyDescent="0.3">
      <c r="B1350" s="113">
        <v>1346</v>
      </c>
      <c r="C1350" s="162"/>
      <c r="D1350" s="167"/>
      <c r="E1350" s="111"/>
      <c r="F1350" s="111"/>
      <c r="G1350" s="111"/>
      <c r="H1350" s="111"/>
      <c r="I1350" s="126"/>
      <c r="J1350" s="111"/>
      <c r="K1350" s="118"/>
      <c r="L1350" s="169"/>
      <c r="T1350" s="3">
        <f t="shared" ca="1" si="21"/>
        <v>0</v>
      </c>
    </row>
    <row r="1351" spans="2:20" ht="30" customHeight="1" x14ac:dyDescent="0.3">
      <c r="B1351" s="113">
        <v>1347</v>
      </c>
      <c r="C1351" s="162"/>
      <c r="D1351" s="167"/>
      <c r="E1351" s="111"/>
      <c r="F1351" s="111"/>
      <c r="G1351" s="111"/>
      <c r="H1351" s="111"/>
      <c r="I1351" s="126"/>
      <c r="J1351" s="111"/>
      <c r="K1351" s="118"/>
      <c r="L1351" s="169"/>
      <c r="T1351" s="3">
        <f t="shared" ca="1" si="21"/>
        <v>0</v>
      </c>
    </row>
    <row r="1352" spans="2:20" ht="30" customHeight="1" x14ac:dyDescent="0.3">
      <c r="B1352" s="113">
        <v>1348</v>
      </c>
      <c r="C1352" s="162"/>
      <c r="D1352" s="167"/>
      <c r="E1352" s="111"/>
      <c r="F1352" s="111"/>
      <c r="G1352" s="111"/>
      <c r="H1352" s="111"/>
      <c r="I1352" s="126"/>
      <c r="J1352" s="111"/>
      <c r="K1352" s="118"/>
      <c r="L1352" s="169"/>
      <c r="T1352" s="3">
        <f t="shared" ca="1" si="21"/>
        <v>0</v>
      </c>
    </row>
    <row r="1353" spans="2:20" ht="30" customHeight="1" x14ac:dyDescent="0.3">
      <c r="B1353" s="113">
        <v>1349</v>
      </c>
      <c r="C1353" s="162"/>
      <c r="D1353" s="167"/>
      <c r="E1353" s="111"/>
      <c r="F1353" s="111"/>
      <c r="G1353" s="111"/>
      <c r="H1353" s="111"/>
      <c r="I1353" s="126"/>
      <c r="J1353" s="111"/>
      <c r="K1353" s="118"/>
      <c r="L1353" s="169"/>
      <c r="T1353" s="3">
        <f t="shared" ca="1" si="21"/>
        <v>0</v>
      </c>
    </row>
    <row r="1354" spans="2:20" ht="30" customHeight="1" x14ac:dyDescent="0.3">
      <c r="B1354" s="113">
        <v>1350</v>
      </c>
      <c r="C1354" s="162"/>
      <c r="D1354" s="167"/>
      <c r="E1354" s="111"/>
      <c r="F1354" s="111"/>
      <c r="G1354" s="111"/>
      <c r="H1354" s="111"/>
      <c r="I1354" s="126"/>
      <c r="J1354" s="111"/>
      <c r="K1354" s="118"/>
      <c r="L1354" s="169"/>
      <c r="T1354" s="3">
        <f t="shared" ca="1" si="21"/>
        <v>0</v>
      </c>
    </row>
    <row r="1355" spans="2:20" ht="30" customHeight="1" x14ac:dyDescent="0.3">
      <c r="B1355" s="113">
        <v>1351</v>
      </c>
      <c r="C1355" s="162"/>
      <c r="D1355" s="167"/>
      <c r="E1355" s="111"/>
      <c r="F1355" s="111"/>
      <c r="G1355" s="111"/>
      <c r="H1355" s="111"/>
      <c r="I1355" s="126"/>
      <c r="J1355" s="111"/>
      <c r="K1355" s="118"/>
      <c r="L1355" s="169"/>
      <c r="T1355" s="3">
        <f t="shared" ca="1" si="21"/>
        <v>0</v>
      </c>
    </row>
    <row r="1356" spans="2:20" ht="30" customHeight="1" x14ac:dyDescent="0.3">
      <c r="B1356" s="113">
        <v>1352</v>
      </c>
      <c r="C1356" s="162"/>
      <c r="D1356" s="167"/>
      <c r="E1356" s="111"/>
      <c r="F1356" s="111"/>
      <c r="G1356" s="111"/>
      <c r="H1356" s="111"/>
      <c r="I1356" s="126"/>
      <c r="J1356" s="111"/>
      <c r="K1356" s="118"/>
      <c r="L1356" s="169"/>
      <c r="T1356" s="3">
        <f t="shared" ca="1" si="21"/>
        <v>0</v>
      </c>
    </row>
    <row r="1357" spans="2:20" ht="30" customHeight="1" x14ac:dyDescent="0.3">
      <c r="B1357" s="113">
        <v>1353</v>
      </c>
      <c r="C1357" s="162"/>
      <c r="D1357" s="167"/>
      <c r="E1357" s="111"/>
      <c r="F1357" s="111"/>
      <c r="G1357" s="111"/>
      <c r="H1357" s="111"/>
      <c r="I1357" s="126"/>
      <c r="J1357" s="111"/>
      <c r="K1357" s="118"/>
      <c r="L1357" s="169"/>
      <c r="T1357" s="3">
        <f t="shared" ca="1" si="21"/>
        <v>0</v>
      </c>
    </row>
    <row r="1358" spans="2:20" ht="30" customHeight="1" x14ac:dyDescent="0.3">
      <c r="B1358" s="113">
        <v>1354</v>
      </c>
      <c r="C1358" s="162"/>
      <c r="D1358" s="167"/>
      <c r="E1358" s="111"/>
      <c r="F1358" s="111"/>
      <c r="G1358" s="111"/>
      <c r="H1358" s="111"/>
      <c r="I1358" s="126"/>
      <c r="J1358" s="111"/>
      <c r="K1358" s="118"/>
      <c r="L1358" s="169"/>
      <c r="T1358" s="3">
        <f t="shared" ca="1" si="21"/>
        <v>0</v>
      </c>
    </row>
    <row r="1359" spans="2:20" ht="30" customHeight="1" x14ac:dyDescent="0.3">
      <c r="B1359" s="113">
        <v>1355</v>
      </c>
      <c r="C1359" s="162"/>
      <c r="D1359" s="167"/>
      <c r="E1359" s="111"/>
      <c r="F1359" s="111"/>
      <c r="G1359" s="111"/>
      <c r="H1359" s="111"/>
      <c r="I1359" s="126"/>
      <c r="J1359" s="111"/>
      <c r="K1359" s="118"/>
      <c r="L1359" s="169"/>
      <c r="T1359" s="3">
        <f t="shared" ca="1" si="21"/>
        <v>0</v>
      </c>
    </row>
    <row r="1360" spans="2:20" ht="30" customHeight="1" x14ac:dyDescent="0.3">
      <c r="B1360" s="113">
        <v>1356</v>
      </c>
      <c r="C1360" s="162"/>
      <c r="D1360" s="167"/>
      <c r="E1360" s="111"/>
      <c r="F1360" s="111"/>
      <c r="G1360" s="111"/>
      <c r="H1360" s="111"/>
      <c r="I1360" s="126"/>
      <c r="J1360" s="111"/>
      <c r="K1360" s="118"/>
      <c r="L1360" s="169"/>
      <c r="T1360" s="3">
        <f t="shared" ca="1" si="21"/>
        <v>0</v>
      </c>
    </row>
    <row r="1361" spans="2:20" ht="30" customHeight="1" x14ac:dyDescent="0.3">
      <c r="B1361" s="113">
        <v>1357</v>
      </c>
      <c r="C1361" s="162"/>
      <c r="D1361" s="167"/>
      <c r="E1361" s="111"/>
      <c r="F1361" s="111"/>
      <c r="G1361" s="111"/>
      <c r="H1361" s="111"/>
      <c r="I1361" s="126"/>
      <c r="J1361" s="111"/>
      <c r="K1361" s="118"/>
      <c r="L1361" s="169"/>
      <c r="T1361" s="3">
        <f t="shared" ca="1" si="21"/>
        <v>0</v>
      </c>
    </row>
    <row r="1362" spans="2:20" ht="30" customHeight="1" x14ac:dyDescent="0.3">
      <c r="B1362" s="113">
        <v>1358</v>
      </c>
      <c r="C1362" s="162"/>
      <c r="D1362" s="167"/>
      <c r="E1362" s="111"/>
      <c r="F1362" s="111"/>
      <c r="G1362" s="111"/>
      <c r="H1362" s="111"/>
      <c r="I1362" s="126"/>
      <c r="J1362" s="111"/>
      <c r="K1362" s="118"/>
      <c r="L1362" s="169"/>
      <c r="T1362" s="3">
        <f t="shared" ca="1" si="21"/>
        <v>0</v>
      </c>
    </row>
    <row r="1363" spans="2:20" ht="30" customHeight="1" x14ac:dyDescent="0.3">
      <c r="B1363" s="113">
        <v>1359</v>
      </c>
      <c r="C1363" s="162"/>
      <c r="D1363" s="167"/>
      <c r="E1363" s="111"/>
      <c r="F1363" s="111"/>
      <c r="G1363" s="111"/>
      <c r="H1363" s="111"/>
      <c r="I1363" s="126"/>
      <c r="J1363" s="111"/>
      <c r="K1363" s="118"/>
      <c r="L1363" s="169"/>
      <c r="T1363" s="3">
        <f t="shared" ca="1" si="21"/>
        <v>0</v>
      </c>
    </row>
    <row r="1364" spans="2:20" ht="30" customHeight="1" x14ac:dyDescent="0.3">
      <c r="B1364" s="113">
        <v>1360</v>
      </c>
      <c r="C1364" s="162"/>
      <c r="D1364" s="167"/>
      <c r="E1364" s="111"/>
      <c r="F1364" s="111"/>
      <c r="G1364" s="111"/>
      <c r="H1364" s="111"/>
      <c r="I1364" s="126"/>
      <c r="J1364" s="111"/>
      <c r="K1364" s="118"/>
      <c r="L1364" s="169"/>
      <c r="T1364" s="3">
        <f t="shared" ca="1" si="21"/>
        <v>0</v>
      </c>
    </row>
    <row r="1365" spans="2:20" ht="30" customHeight="1" x14ac:dyDescent="0.3">
      <c r="B1365" s="113">
        <v>1361</v>
      </c>
      <c r="C1365" s="162"/>
      <c r="D1365" s="167"/>
      <c r="E1365" s="111"/>
      <c r="F1365" s="111"/>
      <c r="G1365" s="111"/>
      <c r="H1365" s="111"/>
      <c r="I1365" s="126"/>
      <c r="J1365" s="111"/>
      <c r="K1365" s="118"/>
      <c r="L1365" s="169"/>
      <c r="T1365" s="3">
        <f t="shared" ca="1" si="21"/>
        <v>0</v>
      </c>
    </row>
    <row r="1366" spans="2:20" ht="30" customHeight="1" x14ac:dyDescent="0.3">
      <c r="B1366" s="113">
        <v>1362</v>
      </c>
      <c r="C1366" s="162"/>
      <c r="D1366" s="167"/>
      <c r="E1366" s="111"/>
      <c r="F1366" s="111"/>
      <c r="G1366" s="111"/>
      <c r="H1366" s="111"/>
      <c r="I1366" s="126"/>
      <c r="J1366" s="111"/>
      <c r="K1366" s="118"/>
      <c r="L1366" s="169"/>
      <c r="T1366" s="3">
        <f t="shared" ca="1" si="21"/>
        <v>0</v>
      </c>
    </row>
    <row r="1367" spans="2:20" ht="30" customHeight="1" x14ac:dyDescent="0.3">
      <c r="B1367" s="113">
        <v>1363</v>
      </c>
      <c r="C1367" s="162"/>
      <c r="D1367" s="167"/>
      <c r="E1367" s="111"/>
      <c r="F1367" s="111"/>
      <c r="G1367" s="111"/>
      <c r="H1367" s="111"/>
      <c r="I1367" s="126"/>
      <c r="J1367" s="111"/>
      <c r="K1367" s="118"/>
      <c r="L1367" s="169"/>
      <c r="T1367" s="3">
        <f t="shared" ca="1" si="21"/>
        <v>0</v>
      </c>
    </row>
    <row r="1368" spans="2:20" ht="30" customHeight="1" x14ac:dyDescent="0.3">
      <c r="B1368" s="113">
        <v>1364</v>
      </c>
      <c r="C1368" s="162"/>
      <c r="D1368" s="167"/>
      <c r="E1368" s="111"/>
      <c r="F1368" s="111"/>
      <c r="G1368" s="111"/>
      <c r="H1368" s="111"/>
      <c r="I1368" s="126"/>
      <c r="J1368" s="111"/>
      <c r="K1368" s="118"/>
      <c r="L1368" s="169"/>
      <c r="T1368" s="3">
        <f t="shared" ca="1" si="21"/>
        <v>0</v>
      </c>
    </row>
    <row r="1369" spans="2:20" ht="30" customHeight="1" x14ac:dyDescent="0.3">
      <c r="B1369" s="113">
        <v>1365</v>
      </c>
      <c r="C1369" s="162"/>
      <c r="D1369" s="167"/>
      <c r="E1369" s="111"/>
      <c r="F1369" s="111"/>
      <c r="G1369" s="111"/>
      <c r="H1369" s="111"/>
      <c r="I1369" s="126"/>
      <c r="J1369" s="111"/>
      <c r="K1369" s="118"/>
      <c r="L1369" s="169"/>
      <c r="T1369" s="3">
        <f t="shared" ca="1" si="21"/>
        <v>0</v>
      </c>
    </row>
    <row r="1370" spans="2:20" ht="30" customHeight="1" x14ac:dyDescent="0.3">
      <c r="B1370" s="113">
        <v>1366</v>
      </c>
      <c r="C1370" s="162"/>
      <c r="D1370" s="167"/>
      <c r="E1370" s="111"/>
      <c r="F1370" s="111"/>
      <c r="G1370" s="111"/>
      <c r="H1370" s="111"/>
      <c r="I1370" s="126"/>
      <c r="J1370" s="111"/>
      <c r="K1370" s="118"/>
      <c r="L1370" s="169"/>
      <c r="T1370" s="3">
        <f t="shared" ca="1" si="21"/>
        <v>0</v>
      </c>
    </row>
    <row r="1371" spans="2:20" ht="30" customHeight="1" x14ac:dyDescent="0.3">
      <c r="B1371" s="113">
        <v>1367</v>
      </c>
      <c r="C1371" s="162"/>
      <c r="D1371" s="167"/>
      <c r="E1371" s="111"/>
      <c r="F1371" s="111"/>
      <c r="G1371" s="111"/>
      <c r="H1371" s="111"/>
      <c r="I1371" s="126"/>
      <c r="J1371" s="111"/>
      <c r="K1371" s="118"/>
      <c r="L1371" s="169"/>
      <c r="T1371" s="3">
        <f t="shared" ca="1" si="21"/>
        <v>0</v>
      </c>
    </row>
    <row r="1372" spans="2:20" ht="30" customHeight="1" x14ac:dyDescent="0.3">
      <c r="B1372" s="113">
        <v>1368</v>
      </c>
      <c r="C1372" s="162"/>
      <c r="D1372" s="167"/>
      <c r="E1372" s="111"/>
      <c r="F1372" s="111"/>
      <c r="G1372" s="111"/>
      <c r="H1372" s="111"/>
      <c r="I1372" s="126"/>
      <c r="J1372" s="111"/>
      <c r="K1372" s="118"/>
      <c r="L1372" s="169"/>
      <c r="T1372" s="3">
        <f t="shared" ca="1" si="21"/>
        <v>0</v>
      </c>
    </row>
    <row r="1373" spans="2:20" ht="30" customHeight="1" x14ac:dyDescent="0.3">
      <c r="B1373" s="113">
        <v>1369</v>
      </c>
      <c r="C1373" s="162"/>
      <c r="D1373" s="167"/>
      <c r="E1373" s="111"/>
      <c r="F1373" s="111"/>
      <c r="G1373" s="111"/>
      <c r="H1373" s="111"/>
      <c r="I1373" s="126"/>
      <c r="J1373" s="111"/>
      <c r="K1373" s="118"/>
      <c r="L1373" s="169"/>
      <c r="T1373" s="3">
        <f t="shared" ca="1" si="21"/>
        <v>0</v>
      </c>
    </row>
    <row r="1374" spans="2:20" ht="30" customHeight="1" x14ac:dyDescent="0.3">
      <c r="B1374" s="113">
        <v>1370</v>
      </c>
      <c r="C1374" s="162"/>
      <c r="D1374" s="167"/>
      <c r="E1374" s="111"/>
      <c r="F1374" s="111"/>
      <c r="G1374" s="111"/>
      <c r="H1374" s="111"/>
      <c r="I1374" s="126"/>
      <c r="J1374" s="111"/>
      <c r="K1374" s="118"/>
      <c r="L1374" s="169"/>
      <c r="T1374" s="3">
        <f t="shared" ca="1" si="21"/>
        <v>0</v>
      </c>
    </row>
    <row r="1375" spans="2:20" ht="30" customHeight="1" x14ac:dyDescent="0.3">
      <c r="B1375" s="113">
        <v>1371</v>
      </c>
      <c r="C1375" s="162"/>
      <c r="D1375" s="167"/>
      <c r="E1375" s="111"/>
      <c r="F1375" s="111"/>
      <c r="G1375" s="111"/>
      <c r="H1375" s="111"/>
      <c r="I1375" s="126"/>
      <c r="J1375" s="111"/>
      <c r="K1375" s="118"/>
      <c r="L1375" s="169"/>
      <c r="T1375" s="3">
        <f t="shared" ca="1" si="21"/>
        <v>0</v>
      </c>
    </row>
    <row r="1376" spans="2:20" ht="30" customHeight="1" x14ac:dyDescent="0.3">
      <c r="B1376" s="113">
        <v>1372</v>
      </c>
      <c r="C1376" s="162"/>
      <c r="D1376" s="167"/>
      <c r="E1376" s="111"/>
      <c r="F1376" s="111"/>
      <c r="G1376" s="111"/>
      <c r="H1376" s="111"/>
      <c r="I1376" s="126"/>
      <c r="J1376" s="111"/>
      <c r="K1376" s="118"/>
      <c r="L1376" s="169"/>
      <c r="T1376" s="3">
        <f t="shared" ca="1" si="21"/>
        <v>0</v>
      </c>
    </row>
    <row r="1377" spans="2:20" ht="30" customHeight="1" x14ac:dyDescent="0.3">
      <c r="B1377" s="113">
        <v>1373</v>
      </c>
      <c r="C1377" s="162"/>
      <c r="D1377" s="167"/>
      <c r="E1377" s="111"/>
      <c r="F1377" s="111"/>
      <c r="G1377" s="111"/>
      <c r="H1377" s="111"/>
      <c r="I1377" s="126"/>
      <c r="J1377" s="111"/>
      <c r="K1377" s="118"/>
      <c r="L1377" s="169"/>
      <c r="T1377" s="3">
        <f t="shared" ca="1" si="21"/>
        <v>0</v>
      </c>
    </row>
    <row r="1378" spans="2:20" ht="30" customHeight="1" x14ac:dyDescent="0.3">
      <c r="B1378" s="113">
        <v>1374</v>
      </c>
      <c r="C1378" s="162"/>
      <c r="D1378" s="167"/>
      <c r="E1378" s="111"/>
      <c r="F1378" s="111"/>
      <c r="G1378" s="111"/>
      <c r="H1378" s="111"/>
      <c r="I1378" s="126"/>
      <c r="J1378" s="111"/>
      <c r="K1378" s="118"/>
      <c r="L1378" s="169"/>
      <c r="T1378" s="3">
        <f t="shared" ca="1" si="21"/>
        <v>0</v>
      </c>
    </row>
    <row r="1379" spans="2:20" ht="30" customHeight="1" x14ac:dyDescent="0.3">
      <c r="B1379" s="113">
        <v>1375</v>
      </c>
      <c r="C1379" s="162"/>
      <c r="D1379" s="167"/>
      <c r="E1379" s="111"/>
      <c r="F1379" s="111"/>
      <c r="G1379" s="111"/>
      <c r="H1379" s="111"/>
      <c r="I1379" s="126"/>
      <c r="J1379" s="111"/>
      <c r="K1379" s="118"/>
      <c r="L1379" s="169"/>
      <c r="T1379" s="3">
        <f t="shared" ca="1" si="21"/>
        <v>0</v>
      </c>
    </row>
    <row r="1380" spans="2:20" ht="30" customHeight="1" x14ac:dyDescent="0.3">
      <c r="B1380" s="113">
        <v>1376</v>
      </c>
      <c r="C1380" s="162"/>
      <c r="D1380" s="167"/>
      <c r="E1380" s="111"/>
      <c r="F1380" s="111"/>
      <c r="G1380" s="111"/>
      <c r="H1380" s="111"/>
      <c r="I1380" s="126"/>
      <c r="J1380" s="111"/>
      <c r="K1380" s="118"/>
      <c r="L1380" s="169"/>
      <c r="T1380" s="3">
        <f t="shared" ca="1" si="21"/>
        <v>0</v>
      </c>
    </row>
    <row r="1381" spans="2:20" ht="30" customHeight="1" x14ac:dyDescent="0.3">
      <c r="B1381" s="113">
        <v>1377</v>
      </c>
      <c r="C1381" s="162"/>
      <c r="D1381" s="167"/>
      <c r="E1381" s="111"/>
      <c r="F1381" s="111"/>
      <c r="G1381" s="111"/>
      <c r="H1381" s="111"/>
      <c r="I1381" s="126"/>
      <c r="J1381" s="111"/>
      <c r="K1381" s="118"/>
      <c r="L1381" s="169"/>
      <c r="T1381" s="3">
        <f t="shared" ca="1" si="21"/>
        <v>0</v>
      </c>
    </row>
    <row r="1382" spans="2:20" ht="30" customHeight="1" x14ac:dyDescent="0.3">
      <c r="B1382" s="113">
        <v>1378</v>
      </c>
      <c r="C1382" s="162"/>
      <c r="D1382" s="167"/>
      <c r="E1382" s="111"/>
      <c r="F1382" s="111"/>
      <c r="G1382" s="111"/>
      <c r="H1382" s="111"/>
      <c r="I1382" s="126"/>
      <c r="J1382" s="111"/>
      <c r="K1382" s="118"/>
      <c r="L1382" s="169"/>
      <c r="T1382" s="3">
        <f t="shared" ca="1" si="21"/>
        <v>0</v>
      </c>
    </row>
    <row r="1383" spans="2:20" ht="30" customHeight="1" x14ac:dyDescent="0.3">
      <c r="B1383" s="113">
        <v>1379</v>
      </c>
      <c r="C1383" s="162"/>
      <c r="D1383" s="167"/>
      <c r="E1383" s="111"/>
      <c r="F1383" s="111"/>
      <c r="G1383" s="111"/>
      <c r="H1383" s="111"/>
      <c r="I1383" s="126"/>
      <c r="J1383" s="111"/>
      <c r="K1383" s="118"/>
      <c r="L1383" s="169"/>
      <c r="T1383" s="3">
        <f t="shared" ca="1" si="21"/>
        <v>0</v>
      </c>
    </row>
    <row r="1384" spans="2:20" ht="30" customHeight="1" x14ac:dyDescent="0.3">
      <c r="B1384" s="113">
        <v>1380</v>
      </c>
      <c r="C1384" s="162"/>
      <c r="D1384" s="167"/>
      <c r="E1384" s="111"/>
      <c r="F1384" s="111"/>
      <c r="G1384" s="111"/>
      <c r="H1384" s="111"/>
      <c r="I1384" s="126"/>
      <c r="J1384" s="111"/>
      <c r="K1384" s="118"/>
      <c r="L1384" s="169"/>
      <c r="T1384" s="3">
        <f t="shared" ca="1" si="21"/>
        <v>0</v>
      </c>
    </row>
    <row r="1385" spans="2:20" ht="30" customHeight="1" x14ac:dyDescent="0.3">
      <c r="B1385" s="113">
        <v>1381</v>
      </c>
      <c r="C1385" s="162"/>
      <c r="D1385" s="167"/>
      <c r="E1385" s="111"/>
      <c r="F1385" s="111"/>
      <c r="G1385" s="111"/>
      <c r="H1385" s="111"/>
      <c r="I1385" s="126"/>
      <c r="J1385" s="111"/>
      <c r="K1385" s="118"/>
      <c r="L1385" s="169"/>
      <c r="T1385" s="3">
        <f t="shared" ca="1" si="21"/>
        <v>0</v>
      </c>
    </row>
    <row r="1386" spans="2:20" ht="30" customHeight="1" x14ac:dyDescent="0.3">
      <c r="B1386" s="113">
        <v>1382</v>
      </c>
      <c r="C1386" s="162"/>
      <c r="D1386" s="167"/>
      <c r="E1386" s="111"/>
      <c r="F1386" s="111"/>
      <c r="G1386" s="111"/>
      <c r="H1386" s="111"/>
      <c r="I1386" s="126"/>
      <c r="J1386" s="111"/>
      <c r="K1386" s="118"/>
      <c r="L1386" s="169"/>
      <c r="T1386" s="3">
        <f t="shared" ca="1" si="21"/>
        <v>0</v>
      </c>
    </row>
    <row r="1387" spans="2:20" ht="30" customHeight="1" x14ac:dyDescent="0.3">
      <c r="B1387" s="113">
        <v>1383</v>
      </c>
      <c r="C1387" s="162"/>
      <c r="D1387" s="167"/>
      <c r="E1387" s="111"/>
      <c r="F1387" s="111"/>
      <c r="G1387" s="111"/>
      <c r="H1387" s="111"/>
      <c r="I1387" s="126"/>
      <c r="J1387" s="111"/>
      <c r="K1387" s="118"/>
      <c r="L1387" s="169"/>
      <c r="T1387" s="3">
        <f t="shared" ca="1" si="21"/>
        <v>0</v>
      </c>
    </row>
    <row r="1388" spans="2:20" ht="30" customHeight="1" x14ac:dyDescent="0.3">
      <c r="B1388" s="113">
        <v>1384</v>
      </c>
      <c r="C1388" s="162"/>
      <c r="D1388" s="167"/>
      <c r="E1388" s="111"/>
      <c r="F1388" s="111"/>
      <c r="G1388" s="111"/>
      <c r="H1388" s="111"/>
      <c r="I1388" s="126"/>
      <c r="J1388" s="111"/>
      <c r="K1388" s="118"/>
      <c r="L1388" s="169"/>
      <c r="T1388" s="3">
        <f t="shared" ca="1" si="21"/>
        <v>0</v>
      </c>
    </row>
    <row r="1389" spans="2:20" ht="30" customHeight="1" x14ac:dyDescent="0.3">
      <c r="B1389" s="113">
        <v>1385</v>
      </c>
      <c r="C1389" s="162"/>
      <c r="D1389" s="167"/>
      <c r="E1389" s="111"/>
      <c r="F1389" s="111"/>
      <c r="G1389" s="111"/>
      <c r="H1389" s="111"/>
      <c r="I1389" s="126"/>
      <c r="J1389" s="111"/>
      <c r="K1389" s="118"/>
      <c r="L1389" s="169"/>
      <c r="T1389" s="3">
        <f t="shared" ca="1" si="21"/>
        <v>0</v>
      </c>
    </row>
    <row r="1390" spans="2:20" ht="30" customHeight="1" x14ac:dyDescent="0.3">
      <c r="B1390" s="113">
        <v>1386</v>
      </c>
      <c r="C1390" s="162"/>
      <c r="D1390" s="167"/>
      <c r="E1390" s="111"/>
      <c r="F1390" s="111"/>
      <c r="G1390" s="111"/>
      <c r="H1390" s="111"/>
      <c r="I1390" s="126"/>
      <c r="J1390" s="111"/>
      <c r="K1390" s="118"/>
      <c r="L1390" s="169"/>
      <c r="T1390" s="3">
        <f t="shared" ca="1" si="21"/>
        <v>0</v>
      </c>
    </row>
    <row r="1391" spans="2:20" ht="30" customHeight="1" x14ac:dyDescent="0.3">
      <c r="B1391" s="113">
        <v>1387</v>
      </c>
      <c r="C1391" s="162"/>
      <c r="D1391" s="167"/>
      <c r="E1391" s="111"/>
      <c r="F1391" s="111"/>
      <c r="G1391" s="111"/>
      <c r="H1391" s="111"/>
      <c r="I1391" s="126"/>
      <c r="J1391" s="111"/>
      <c r="K1391" s="118"/>
      <c r="L1391" s="169"/>
      <c r="T1391" s="3">
        <f t="shared" ca="1" si="21"/>
        <v>0</v>
      </c>
    </row>
    <row r="1392" spans="2:20" ht="30" customHeight="1" x14ac:dyDescent="0.3">
      <c r="B1392" s="113">
        <v>1388</v>
      </c>
      <c r="C1392" s="162"/>
      <c r="D1392" s="167"/>
      <c r="E1392" s="111"/>
      <c r="F1392" s="111"/>
      <c r="G1392" s="111"/>
      <c r="H1392" s="111"/>
      <c r="I1392" s="126"/>
      <c r="J1392" s="111"/>
      <c r="K1392" s="118"/>
      <c r="L1392" s="169"/>
      <c r="T1392" s="3">
        <f t="shared" ca="1" si="21"/>
        <v>0</v>
      </c>
    </row>
    <row r="1393" spans="2:20" ht="30" customHeight="1" x14ac:dyDescent="0.3">
      <c r="B1393" s="113">
        <v>1389</v>
      </c>
      <c r="C1393" s="162"/>
      <c r="D1393" s="167"/>
      <c r="E1393" s="111"/>
      <c r="F1393" s="111"/>
      <c r="G1393" s="111"/>
      <c r="H1393" s="111"/>
      <c r="I1393" s="126"/>
      <c r="J1393" s="111"/>
      <c r="K1393" s="118"/>
      <c r="L1393" s="169"/>
      <c r="T1393" s="3">
        <f t="shared" ca="1" si="21"/>
        <v>0</v>
      </c>
    </row>
    <row r="1394" spans="2:20" ht="30" customHeight="1" x14ac:dyDescent="0.3">
      <c r="B1394" s="113">
        <v>1390</v>
      </c>
      <c r="C1394" s="162"/>
      <c r="D1394" s="167"/>
      <c r="E1394" s="111"/>
      <c r="F1394" s="111"/>
      <c r="G1394" s="111"/>
      <c r="H1394" s="111"/>
      <c r="I1394" s="126"/>
      <c r="J1394" s="111"/>
      <c r="K1394" s="118"/>
      <c r="L1394" s="169"/>
      <c r="T1394" s="3">
        <f t="shared" ca="1" si="21"/>
        <v>0</v>
      </c>
    </row>
    <row r="1395" spans="2:20" ht="30" customHeight="1" x14ac:dyDescent="0.3">
      <c r="B1395" s="113">
        <v>1391</v>
      </c>
      <c r="C1395" s="162"/>
      <c r="D1395" s="167"/>
      <c r="E1395" s="111"/>
      <c r="F1395" s="111"/>
      <c r="G1395" s="111"/>
      <c r="H1395" s="111"/>
      <c r="I1395" s="126"/>
      <c r="J1395" s="111"/>
      <c r="K1395" s="118"/>
      <c r="L1395" s="169"/>
      <c r="T1395" s="3">
        <f t="shared" ca="1" si="21"/>
        <v>0</v>
      </c>
    </row>
    <row r="1396" spans="2:20" ht="30" customHeight="1" x14ac:dyDescent="0.3">
      <c r="B1396" s="113">
        <v>1392</v>
      </c>
      <c r="C1396" s="162"/>
      <c r="D1396" s="167"/>
      <c r="E1396" s="111"/>
      <c r="F1396" s="111"/>
      <c r="G1396" s="111"/>
      <c r="H1396" s="111"/>
      <c r="I1396" s="126"/>
      <c r="J1396" s="111"/>
      <c r="K1396" s="118"/>
      <c r="L1396" s="169"/>
      <c r="T1396" s="3">
        <f t="shared" ca="1" si="21"/>
        <v>0</v>
      </c>
    </row>
    <row r="1397" spans="2:20" ht="30" customHeight="1" x14ac:dyDescent="0.3">
      <c r="B1397" s="113">
        <v>1393</v>
      </c>
      <c r="C1397" s="162"/>
      <c r="D1397" s="167"/>
      <c r="E1397" s="111"/>
      <c r="F1397" s="111"/>
      <c r="G1397" s="111"/>
      <c r="H1397" s="111"/>
      <c r="I1397" s="126"/>
      <c r="J1397" s="111"/>
      <c r="K1397" s="118"/>
      <c r="L1397" s="169"/>
      <c r="T1397" s="3">
        <f t="shared" ca="1" si="21"/>
        <v>0</v>
      </c>
    </row>
    <row r="1398" spans="2:20" ht="30" customHeight="1" x14ac:dyDescent="0.3">
      <c r="B1398" s="113">
        <v>1394</v>
      </c>
      <c r="C1398" s="162"/>
      <c r="D1398" s="167"/>
      <c r="E1398" s="111"/>
      <c r="F1398" s="111"/>
      <c r="G1398" s="111"/>
      <c r="H1398" s="111"/>
      <c r="I1398" s="126"/>
      <c r="J1398" s="111"/>
      <c r="K1398" s="118"/>
      <c r="L1398" s="169"/>
      <c r="T1398" s="3">
        <f t="shared" ca="1" si="21"/>
        <v>0</v>
      </c>
    </row>
    <row r="1399" spans="2:20" ht="30" customHeight="1" x14ac:dyDescent="0.3">
      <c r="B1399" s="113">
        <v>1395</v>
      </c>
      <c r="C1399" s="162"/>
      <c r="D1399" s="167"/>
      <c r="E1399" s="111"/>
      <c r="F1399" s="111"/>
      <c r="G1399" s="111"/>
      <c r="H1399" s="111"/>
      <c r="I1399" s="126"/>
      <c r="J1399" s="111"/>
      <c r="K1399" s="118"/>
      <c r="L1399" s="169"/>
      <c r="T1399" s="3">
        <f t="shared" ca="1" si="21"/>
        <v>0</v>
      </c>
    </row>
    <row r="1400" spans="2:20" ht="30" customHeight="1" x14ac:dyDescent="0.3">
      <c r="B1400" s="113">
        <v>1396</v>
      </c>
      <c r="C1400" s="162"/>
      <c r="D1400" s="167"/>
      <c r="E1400" s="111"/>
      <c r="F1400" s="111"/>
      <c r="G1400" s="111"/>
      <c r="H1400" s="111"/>
      <c r="I1400" s="126"/>
      <c r="J1400" s="111"/>
      <c r="K1400" s="118"/>
      <c r="L1400" s="169"/>
      <c r="T1400" s="3">
        <f t="shared" ca="1" si="21"/>
        <v>0</v>
      </c>
    </row>
    <row r="1401" spans="2:20" ht="30" customHeight="1" x14ac:dyDescent="0.3">
      <c r="B1401" s="113">
        <v>1397</v>
      </c>
      <c r="C1401" s="162"/>
      <c r="D1401" s="167"/>
      <c r="E1401" s="111"/>
      <c r="F1401" s="111"/>
      <c r="G1401" s="111"/>
      <c r="H1401" s="111"/>
      <c r="I1401" s="126"/>
      <c r="J1401" s="111"/>
      <c r="K1401" s="118"/>
      <c r="L1401" s="169"/>
      <c r="T1401" s="3">
        <f t="shared" ca="1" si="21"/>
        <v>0</v>
      </c>
    </row>
    <row r="1402" spans="2:20" ht="30" customHeight="1" x14ac:dyDescent="0.3">
      <c r="B1402" s="113">
        <v>1398</v>
      </c>
      <c r="C1402" s="162"/>
      <c r="D1402" s="167"/>
      <c r="E1402" s="111"/>
      <c r="F1402" s="111"/>
      <c r="G1402" s="111"/>
      <c r="H1402" s="111"/>
      <c r="I1402" s="126"/>
      <c r="J1402" s="111"/>
      <c r="K1402" s="118"/>
      <c r="L1402" s="169"/>
      <c r="T1402" s="3">
        <f t="shared" ca="1" si="21"/>
        <v>0</v>
      </c>
    </row>
    <row r="1403" spans="2:20" ht="30" customHeight="1" x14ac:dyDescent="0.3">
      <c r="B1403" s="113">
        <v>1399</v>
      </c>
      <c r="C1403" s="162"/>
      <c r="D1403" s="167"/>
      <c r="E1403" s="111"/>
      <c r="F1403" s="111"/>
      <c r="G1403" s="111"/>
      <c r="H1403" s="111"/>
      <c r="I1403" s="126"/>
      <c r="J1403" s="111"/>
      <c r="K1403" s="118"/>
      <c r="L1403" s="169"/>
      <c r="T1403" s="3">
        <f t="shared" ca="1" si="21"/>
        <v>0</v>
      </c>
    </row>
    <row r="1404" spans="2:20" ht="30" customHeight="1" x14ac:dyDescent="0.3">
      <c r="B1404" s="113">
        <v>1400</v>
      </c>
      <c r="C1404" s="162"/>
      <c r="D1404" s="167"/>
      <c r="E1404" s="111"/>
      <c r="F1404" s="111"/>
      <c r="G1404" s="111"/>
      <c r="H1404" s="111"/>
      <c r="I1404" s="126"/>
      <c r="J1404" s="111"/>
      <c r="K1404" s="118"/>
      <c r="L1404" s="169"/>
      <c r="T1404" s="3">
        <f t="shared" ca="1" si="21"/>
        <v>0</v>
      </c>
    </row>
    <row r="1405" spans="2:20" ht="30" customHeight="1" x14ac:dyDescent="0.3">
      <c r="B1405" s="113">
        <v>1401</v>
      </c>
      <c r="C1405" s="162"/>
      <c r="D1405" s="167"/>
      <c r="E1405" s="111"/>
      <c r="F1405" s="111"/>
      <c r="G1405" s="111"/>
      <c r="H1405" s="111"/>
      <c r="I1405" s="126"/>
      <c r="J1405" s="111"/>
      <c r="K1405" s="118"/>
      <c r="L1405" s="169"/>
      <c r="T1405" s="3">
        <f t="shared" ca="1" si="21"/>
        <v>0</v>
      </c>
    </row>
    <row r="1406" spans="2:20" ht="30" customHeight="1" x14ac:dyDescent="0.3">
      <c r="B1406" s="113">
        <v>1402</v>
      </c>
      <c r="C1406" s="162"/>
      <c r="D1406" s="167"/>
      <c r="E1406" s="111"/>
      <c r="F1406" s="111"/>
      <c r="G1406" s="111"/>
      <c r="H1406" s="111"/>
      <c r="I1406" s="126"/>
      <c r="J1406" s="111"/>
      <c r="K1406" s="118"/>
      <c r="L1406" s="169"/>
      <c r="T1406" s="3">
        <f t="shared" ca="1" si="21"/>
        <v>0</v>
      </c>
    </row>
    <row r="1407" spans="2:20" ht="30" customHeight="1" x14ac:dyDescent="0.3">
      <c r="B1407" s="113">
        <v>1403</v>
      </c>
      <c r="C1407" s="162"/>
      <c r="D1407" s="167"/>
      <c r="E1407" s="111"/>
      <c r="F1407" s="111"/>
      <c r="G1407" s="111"/>
      <c r="H1407" s="111"/>
      <c r="I1407" s="126"/>
      <c r="J1407" s="111"/>
      <c r="K1407" s="118"/>
      <c r="L1407" s="169"/>
      <c r="T1407" s="3">
        <f t="shared" ca="1" si="21"/>
        <v>0</v>
      </c>
    </row>
    <row r="1408" spans="2:20" ht="30" customHeight="1" x14ac:dyDescent="0.3">
      <c r="B1408" s="113">
        <v>1404</v>
      </c>
      <c r="C1408" s="162"/>
      <c r="D1408" s="167"/>
      <c r="E1408" s="111"/>
      <c r="F1408" s="111"/>
      <c r="G1408" s="111"/>
      <c r="H1408" s="111"/>
      <c r="I1408" s="126"/>
      <c r="J1408" s="111"/>
      <c r="K1408" s="118"/>
      <c r="L1408" s="169"/>
      <c r="T1408" s="3">
        <f t="shared" ca="1" si="21"/>
        <v>0</v>
      </c>
    </row>
    <row r="1409" spans="2:20" ht="30" customHeight="1" x14ac:dyDescent="0.3">
      <c r="B1409" s="113">
        <v>1405</v>
      </c>
      <c r="C1409" s="162"/>
      <c r="D1409" s="167"/>
      <c r="E1409" s="111"/>
      <c r="F1409" s="111"/>
      <c r="G1409" s="111"/>
      <c r="H1409" s="111"/>
      <c r="I1409" s="126"/>
      <c r="J1409" s="111"/>
      <c r="K1409" s="118"/>
      <c r="L1409" s="169"/>
      <c r="T1409" s="3">
        <f t="shared" ca="1" si="21"/>
        <v>0</v>
      </c>
    </row>
    <row r="1410" spans="2:20" ht="30" customHeight="1" x14ac:dyDescent="0.3">
      <c r="B1410" s="113">
        <v>1406</v>
      </c>
      <c r="C1410" s="162"/>
      <c r="D1410" s="167"/>
      <c r="E1410" s="111"/>
      <c r="F1410" s="111"/>
      <c r="G1410" s="111"/>
      <c r="H1410" s="111"/>
      <c r="I1410" s="126"/>
      <c r="J1410" s="111"/>
      <c r="K1410" s="118"/>
      <c r="L1410" s="169"/>
      <c r="T1410" s="3">
        <f t="shared" ca="1" si="21"/>
        <v>0</v>
      </c>
    </row>
    <row r="1411" spans="2:20" ht="30" customHeight="1" x14ac:dyDescent="0.3">
      <c r="B1411" s="113">
        <v>1407</v>
      </c>
      <c r="C1411" s="162"/>
      <c r="D1411" s="167"/>
      <c r="E1411" s="111"/>
      <c r="F1411" s="111"/>
      <c r="G1411" s="111"/>
      <c r="H1411" s="111"/>
      <c r="I1411" s="126"/>
      <c r="J1411" s="111"/>
      <c r="K1411" s="118"/>
      <c r="L1411" s="169"/>
      <c r="T1411" s="3">
        <f t="shared" ca="1" si="21"/>
        <v>0</v>
      </c>
    </row>
    <row r="1412" spans="2:20" ht="30" customHeight="1" x14ac:dyDescent="0.3">
      <c r="B1412" s="113">
        <v>1408</v>
      </c>
      <c r="C1412" s="162"/>
      <c r="D1412" s="167"/>
      <c r="E1412" s="111"/>
      <c r="F1412" s="111"/>
      <c r="G1412" s="111"/>
      <c r="H1412" s="111"/>
      <c r="I1412" s="126"/>
      <c r="J1412" s="111"/>
      <c r="K1412" s="118"/>
      <c r="L1412" s="169"/>
      <c r="T1412" s="3">
        <f t="shared" ca="1" si="21"/>
        <v>0</v>
      </c>
    </row>
    <row r="1413" spans="2:20" ht="30" customHeight="1" x14ac:dyDescent="0.3">
      <c r="B1413" s="113">
        <v>1409</v>
      </c>
      <c r="C1413" s="162"/>
      <c r="D1413" s="167"/>
      <c r="E1413" s="111"/>
      <c r="F1413" s="111"/>
      <c r="G1413" s="111"/>
      <c r="H1413" s="111"/>
      <c r="I1413" s="126"/>
      <c r="J1413" s="111"/>
      <c r="K1413" s="118"/>
      <c r="L1413" s="169"/>
      <c r="T1413" s="3">
        <f t="shared" ref="T1413:T1476" ca="1" si="22">IF(C1413&lt;TODAY(),IF(J1413="Não",1,0),0)</f>
        <v>0</v>
      </c>
    </row>
    <row r="1414" spans="2:20" ht="30" customHeight="1" x14ac:dyDescent="0.3">
      <c r="B1414" s="113">
        <v>1410</v>
      </c>
      <c r="C1414" s="162"/>
      <c r="D1414" s="167"/>
      <c r="E1414" s="111"/>
      <c r="F1414" s="111"/>
      <c r="G1414" s="111"/>
      <c r="H1414" s="111"/>
      <c r="I1414" s="126"/>
      <c r="J1414" s="111"/>
      <c r="K1414" s="118"/>
      <c r="L1414" s="169"/>
      <c r="T1414" s="3">
        <f t="shared" ca="1" si="22"/>
        <v>0</v>
      </c>
    </row>
    <row r="1415" spans="2:20" ht="30" customHeight="1" x14ac:dyDescent="0.3">
      <c r="B1415" s="113">
        <v>1411</v>
      </c>
      <c r="C1415" s="162"/>
      <c r="D1415" s="167"/>
      <c r="E1415" s="111"/>
      <c r="F1415" s="111"/>
      <c r="G1415" s="111"/>
      <c r="H1415" s="111"/>
      <c r="I1415" s="126"/>
      <c r="J1415" s="111"/>
      <c r="K1415" s="118"/>
      <c r="L1415" s="169"/>
      <c r="T1415" s="3">
        <f t="shared" ca="1" si="22"/>
        <v>0</v>
      </c>
    </row>
    <row r="1416" spans="2:20" ht="30" customHeight="1" x14ac:dyDescent="0.3">
      <c r="B1416" s="113">
        <v>1412</v>
      </c>
      <c r="C1416" s="162"/>
      <c r="D1416" s="167"/>
      <c r="E1416" s="111"/>
      <c r="F1416" s="111"/>
      <c r="G1416" s="111"/>
      <c r="H1416" s="111"/>
      <c r="I1416" s="126"/>
      <c r="J1416" s="111"/>
      <c r="K1416" s="118"/>
      <c r="L1416" s="169"/>
      <c r="T1416" s="3">
        <f t="shared" ca="1" si="22"/>
        <v>0</v>
      </c>
    </row>
    <row r="1417" spans="2:20" ht="30" customHeight="1" x14ac:dyDescent="0.3">
      <c r="B1417" s="113">
        <v>1413</v>
      </c>
      <c r="C1417" s="162"/>
      <c r="D1417" s="167"/>
      <c r="E1417" s="111"/>
      <c r="F1417" s="111"/>
      <c r="G1417" s="111"/>
      <c r="H1417" s="111"/>
      <c r="I1417" s="126"/>
      <c r="J1417" s="111"/>
      <c r="K1417" s="118"/>
      <c r="L1417" s="169"/>
      <c r="T1417" s="3">
        <f t="shared" ca="1" si="22"/>
        <v>0</v>
      </c>
    </row>
    <row r="1418" spans="2:20" ht="30" customHeight="1" x14ac:dyDescent="0.3">
      <c r="B1418" s="113">
        <v>1414</v>
      </c>
      <c r="C1418" s="162"/>
      <c r="D1418" s="167"/>
      <c r="E1418" s="111"/>
      <c r="F1418" s="111"/>
      <c r="G1418" s="111"/>
      <c r="H1418" s="111"/>
      <c r="I1418" s="126"/>
      <c r="J1418" s="111"/>
      <c r="K1418" s="118"/>
      <c r="L1418" s="169"/>
      <c r="T1418" s="3">
        <f t="shared" ca="1" si="22"/>
        <v>0</v>
      </c>
    </row>
    <row r="1419" spans="2:20" ht="30" customHeight="1" x14ac:dyDescent="0.3">
      <c r="B1419" s="113">
        <v>1415</v>
      </c>
      <c r="C1419" s="162"/>
      <c r="D1419" s="167"/>
      <c r="E1419" s="111"/>
      <c r="F1419" s="111"/>
      <c r="G1419" s="111"/>
      <c r="H1419" s="111"/>
      <c r="I1419" s="126"/>
      <c r="J1419" s="111"/>
      <c r="K1419" s="118"/>
      <c r="L1419" s="169"/>
      <c r="T1419" s="3">
        <f t="shared" ca="1" si="22"/>
        <v>0</v>
      </c>
    </row>
    <row r="1420" spans="2:20" ht="30" customHeight="1" x14ac:dyDescent="0.3">
      <c r="B1420" s="113">
        <v>1416</v>
      </c>
      <c r="C1420" s="162"/>
      <c r="D1420" s="167"/>
      <c r="E1420" s="111"/>
      <c r="F1420" s="111"/>
      <c r="G1420" s="111"/>
      <c r="H1420" s="111"/>
      <c r="I1420" s="126"/>
      <c r="J1420" s="111"/>
      <c r="K1420" s="118"/>
      <c r="L1420" s="169"/>
      <c r="T1420" s="3">
        <f t="shared" ca="1" si="22"/>
        <v>0</v>
      </c>
    </row>
    <row r="1421" spans="2:20" ht="30" customHeight="1" x14ac:dyDescent="0.3">
      <c r="B1421" s="113">
        <v>1417</v>
      </c>
      <c r="C1421" s="162"/>
      <c r="D1421" s="167"/>
      <c r="E1421" s="111"/>
      <c r="F1421" s="111"/>
      <c r="G1421" s="111"/>
      <c r="H1421" s="111"/>
      <c r="I1421" s="126"/>
      <c r="J1421" s="111"/>
      <c r="K1421" s="118"/>
      <c r="L1421" s="169"/>
      <c r="T1421" s="3">
        <f t="shared" ca="1" si="22"/>
        <v>0</v>
      </c>
    </row>
    <row r="1422" spans="2:20" ht="30" customHeight="1" x14ac:dyDescent="0.3">
      <c r="B1422" s="113">
        <v>1418</v>
      </c>
      <c r="C1422" s="162"/>
      <c r="D1422" s="167"/>
      <c r="E1422" s="111"/>
      <c r="F1422" s="111"/>
      <c r="G1422" s="111"/>
      <c r="H1422" s="111"/>
      <c r="I1422" s="126"/>
      <c r="J1422" s="111"/>
      <c r="K1422" s="118"/>
      <c r="L1422" s="169"/>
      <c r="T1422" s="3">
        <f t="shared" ca="1" si="22"/>
        <v>0</v>
      </c>
    </row>
    <row r="1423" spans="2:20" ht="30" customHeight="1" x14ac:dyDescent="0.3">
      <c r="B1423" s="113">
        <v>1419</v>
      </c>
      <c r="C1423" s="162"/>
      <c r="D1423" s="167"/>
      <c r="E1423" s="111"/>
      <c r="F1423" s="111"/>
      <c r="G1423" s="111"/>
      <c r="H1423" s="111"/>
      <c r="I1423" s="126"/>
      <c r="J1423" s="111"/>
      <c r="K1423" s="118"/>
      <c r="L1423" s="169"/>
      <c r="T1423" s="3">
        <f t="shared" ca="1" si="22"/>
        <v>0</v>
      </c>
    </row>
    <row r="1424" spans="2:20" ht="30" customHeight="1" x14ac:dyDescent="0.3">
      <c r="B1424" s="113">
        <v>1420</v>
      </c>
      <c r="C1424" s="162"/>
      <c r="D1424" s="167"/>
      <c r="E1424" s="111"/>
      <c r="F1424" s="111"/>
      <c r="G1424" s="111"/>
      <c r="H1424" s="111"/>
      <c r="I1424" s="126"/>
      <c r="J1424" s="111"/>
      <c r="K1424" s="118"/>
      <c r="L1424" s="169"/>
      <c r="T1424" s="3">
        <f t="shared" ca="1" si="22"/>
        <v>0</v>
      </c>
    </row>
    <row r="1425" spans="2:20" ht="30" customHeight="1" x14ac:dyDescent="0.3">
      <c r="B1425" s="113">
        <v>1421</v>
      </c>
      <c r="C1425" s="162"/>
      <c r="D1425" s="167"/>
      <c r="E1425" s="111"/>
      <c r="F1425" s="111"/>
      <c r="G1425" s="111"/>
      <c r="H1425" s="111"/>
      <c r="I1425" s="126"/>
      <c r="J1425" s="111"/>
      <c r="K1425" s="118"/>
      <c r="L1425" s="169"/>
      <c r="T1425" s="3">
        <f t="shared" ca="1" si="22"/>
        <v>0</v>
      </c>
    </row>
    <row r="1426" spans="2:20" ht="30" customHeight="1" x14ac:dyDescent="0.3">
      <c r="B1426" s="113">
        <v>1422</v>
      </c>
      <c r="C1426" s="162"/>
      <c r="D1426" s="167"/>
      <c r="E1426" s="111"/>
      <c r="F1426" s="111"/>
      <c r="G1426" s="111"/>
      <c r="H1426" s="111"/>
      <c r="I1426" s="126"/>
      <c r="J1426" s="111"/>
      <c r="K1426" s="118"/>
      <c r="L1426" s="169"/>
      <c r="T1426" s="3">
        <f t="shared" ca="1" si="22"/>
        <v>0</v>
      </c>
    </row>
    <row r="1427" spans="2:20" ht="30" customHeight="1" x14ac:dyDescent="0.3">
      <c r="B1427" s="113">
        <v>1423</v>
      </c>
      <c r="C1427" s="162"/>
      <c r="D1427" s="167"/>
      <c r="E1427" s="111"/>
      <c r="F1427" s="111"/>
      <c r="G1427" s="111"/>
      <c r="H1427" s="111"/>
      <c r="I1427" s="126"/>
      <c r="J1427" s="111"/>
      <c r="K1427" s="118"/>
      <c r="L1427" s="169"/>
      <c r="T1427" s="3">
        <f t="shared" ca="1" si="22"/>
        <v>0</v>
      </c>
    </row>
    <row r="1428" spans="2:20" ht="30" customHeight="1" x14ac:dyDescent="0.3">
      <c r="B1428" s="113">
        <v>1424</v>
      </c>
      <c r="C1428" s="162"/>
      <c r="D1428" s="167"/>
      <c r="E1428" s="111"/>
      <c r="F1428" s="111"/>
      <c r="G1428" s="111"/>
      <c r="H1428" s="111"/>
      <c r="I1428" s="126"/>
      <c r="J1428" s="111"/>
      <c r="K1428" s="118"/>
      <c r="L1428" s="169"/>
      <c r="T1428" s="3">
        <f t="shared" ca="1" si="22"/>
        <v>0</v>
      </c>
    </row>
    <row r="1429" spans="2:20" ht="30" customHeight="1" x14ac:dyDescent="0.3">
      <c r="B1429" s="113">
        <v>1425</v>
      </c>
      <c r="C1429" s="162"/>
      <c r="D1429" s="167"/>
      <c r="E1429" s="111"/>
      <c r="F1429" s="111"/>
      <c r="G1429" s="111"/>
      <c r="H1429" s="111"/>
      <c r="I1429" s="126"/>
      <c r="J1429" s="111"/>
      <c r="K1429" s="118"/>
      <c r="L1429" s="169"/>
      <c r="T1429" s="3">
        <f t="shared" ca="1" si="22"/>
        <v>0</v>
      </c>
    </row>
    <row r="1430" spans="2:20" ht="30" customHeight="1" x14ac:dyDescent="0.3">
      <c r="B1430" s="113">
        <v>1426</v>
      </c>
      <c r="C1430" s="162"/>
      <c r="D1430" s="167"/>
      <c r="E1430" s="111"/>
      <c r="F1430" s="111"/>
      <c r="G1430" s="111"/>
      <c r="H1430" s="111"/>
      <c r="I1430" s="126"/>
      <c r="J1430" s="111"/>
      <c r="K1430" s="118"/>
      <c r="L1430" s="169"/>
      <c r="T1430" s="3">
        <f t="shared" ca="1" si="22"/>
        <v>0</v>
      </c>
    </row>
    <row r="1431" spans="2:20" ht="30" customHeight="1" x14ac:dyDescent="0.3">
      <c r="B1431" s="113">
        <v>1427</v>
      </c>
      <c r="C1431" s="162"/>
      <c r="D1431" s="167"/>
      <c r="E1431" s="111"/>
      <c r="F1431" s="111"/>
      <c r="G1431" s="111"/>
      <c r="H1431" s="111"/>
      <c r="I1431" s="126"/>
      <c r="J1431" s="111"/>
      <c r="K1431" s="118"/>
      <c r="L1431" s="169"/>
      <c r="T1431" s="3">
        <f t="shared" ca="1" si="22"/>
        <v>0</v>
      </c>
    </row>
    <row r="1432" spans="2:20" ht="30" customHeight="1" x14ac:dyDescent="0.3">
      <c r="B1432" s="113">
        <v>1428</v>
      </c>
      <c r="C1432" s="162"/>
      <c r="D1432" s="167"/>
      <c r="E1432" s="111"/>
      <c r="F1432" s="111"/>
      <c r="G1432" s="111"/>
      <c r="H1432" s="111"/>
      <c r="I1432" s="126"/>
      <c r="J1432" s="111"/>
      <c r="K1432" s="118"/>
      <c r="L1432" s="169"/>
      <c r="T1432" s="3">
        <f t="shared" ca="1" si="22"/>
        <v>0</v>
      </c>
    </row>
    <row r="1433" spans="2:20" ht="30" customHeight="1" x14ac:dyDescent="0.3">
      <c r="B1433" s="113">
        <v>1429</v>
      </c>
      <c r="C1433" s="162"/>
      <c r="D1433" s="167"/>
      <c r="E1433" s="111"/>
      <c r="F1433" s="111"/>
      <c r="G1433" s="111"/>
      <c r="H1433" s="111"/>
      <c r="I1433" s="126"/>
      <c r="J1433" s="111"/>
      <c r="K1433" s="118"/>
      <c r="L1433" s="169"/>
      <c r="T1433" s="3">
        <f t="shared" ca="1" si="22"/>
        <v>0</v>
      </c>
    </row>
    <row r="1434" spans="2:20" ht="30" customHeight="1" x14ac:dyDescent="0.3">
      <c r="B1434" s="113">
        <v>1430</v>
      </c>
      <c r="C1434" s="162"/>
      <c r="D1434" s="167"/>
      <c r="E1434" s="111"/>
      <c r="F1434" s="111"/>
      <c r="G1434" s="111"/>
      <c r="H1434" s="111"/>
      <c r="I1434" s="126"/>
      <c r="J1434" s="111"/>
      <c r="K1434" s="118"/>
      <c r="L1434" s="169"/>
      <c r="T1434" s="3">
        <f t="shared" ca="1" si="22"/>
        <v>0</v>
      </c>
    </row>
    <row r="1435" spans="2:20" ht="30" customHeight="1" x14ac:dyDescent="0.3">
      <c r="B1435" s="113">
        <v>1431</v>
      </c>
      <c r="C1435" s="162"/>
      <c r="D1435" s="167"/>
      <c r="E1435" s="111"/>
      <c r="F1435" s="111"/>
      <c r="G1435" s="111"/>
      <c r="H1435" s="111"/>
      <c r="I1435" s="126"/>
      <c r="J1435" s="111"/>
      <c r="K1435" s="118"/>
      <c r="L1435" s="169"/>
      <c r="T1435" s="3">
        <f t="shared" ca="1" si="22"/>
        <v>0</v>
      </c>
    </row>
    <row r="1436" spans="2:20" ht="30" customHeight="1" x14ac:dyDescent="0.3">
      <c r="B1436" s="113">
        <v>1432</v>
      </c>
      <c r="C1436" s="162"/>
      <c r="D1436" s="167"/>
      <c r="E1436" s="111"/>
      <c r="F1436" s="111"/>
      <c r="G1436" s="111"/>
      <c r="H1436" s="111"/>
      <c r="I1436" s="126"/>
      <c r="J1436" s="111"/>
      <c r="K1436" s="118"/>
      <c r="L1436" s="169"/>
      <c r="T1436" s="3">
        <f t="shared" ca="1" si="22"/>
        <v>0</v>
      </c>
    </row>
    <row r="1437" spans="2:20" ht="30" customHeight="1" x14ac:dyDescent="0.3">
      <c r="B1437" s="113">
        <v>1433</v>
      </c>
      <c r="C1437" s="162"/>
      <c r="D1437" s="167"/>
      <c r="E1437" s="111"/>
      <c r="F1437" s="111"/>
      <c r="G1437" s="111"/>
      <c r="H1437" s="111"/>
      <c r="I1437" s="126"/>
      <c r="J1437" s="111"/>
      <c r="K1437" s="118"/>
      <c r="L1437" s="169"/>
      <c r="T1437" s="3">
        <f t="shared" ca="1" si="22"/>
        <v>0</v>
      </c>
    </row>
    <row r="1438" spans="2:20" ht="30" customHeight="1" x14ac:dyDescent="0.3">
      <c r="B1438" s="113">
        <v>1434</v>
      </c>
      <c r="C1438" s="162"/>
      <c r="D1438" s="167"/>
      <c r="E1438" s="111"/>
      <c r="F1438" s="111"/>
      <c r="G1438" s="111"/>
      <c r="H1438" s="111"/>
      <c r="I1438" s="126"/>
      <c r="J1438" s="111"/>
      <c r="K1438" s="118"/>
      <c r="L1438" s="169"/>
      <c r="T1438" s="3">
        <f t="shared" ca="1" si="22"/>
        <v>0</v>
      </c>
    </row>
    <row r="1439" spans="2:20" ht="30" customHeight="1" x14ac:dyDescent="0.3">
      <c r="B1439" s="113">
        <v>1435</v>
      </c>
      <c r="C1439" s="162"/>
      <c r="D1439" s="167"/>
      <c r="E1439" s="111"/>
      <c r="F1439" s="111"/>
      <c r="G1439" s="111"/>
      <c r="H1439" s="111"/>
      <c r="I1439" s="126"/>
      <c r="J1439" s="111"/>
      <c r="K1439" s="118"/>
      <c r="L1439" s="169"/>
      <c r="T1439" s="3">
        <f t="shared" ca="1" si="22"/>
        <v>0</v>
      </c>
    </row>
    <row r="1440" spans="2:20" ht="30" customHeight="1" x14ac:dyDescent="0.3">
      <c r="B1440" s="113">
        <v>1436</v>
      </c>
      <c r="C1440" s="162"/>
      <c r="D1440" s="167"/>
      <c r="E1440" s="111"/>
      <c r="F1440" s="111"/>
      <c r="G1440" s="111"/>
      <c r="H1440" s="111"/>
      <c r="I1440" s="126"/>
      <c r="J1440" s="111"/>
      <c r="K1440" s="118"/>
      <c r="L1440" s="169"/>
      <c r="T1440" s="3">
        <f t="shared" ca="1" si="22"/>
        <v>0</v>
      </c>
    </row>
    <row r="1441" spans="2:20" ht="30" customHeight="1" x14ac:dyDescent="0.3">
      <c r="B1441" s="113">
        <v>1437</v>
      </c>
      <c r="C1441" s="162"/>
      <c r="D1441" s="167"/>
      <c r="E1441" s="111"/>
      <c r="F1441" s="111"/>
      <c r="G1441" s="111"/>
      <c r="H1441" s="111"/>
      <c r="I1441" s="126"/>
      <c r="J1441" s="111"/>
      <c r="K1441" s="118"/>
      <c r="L1441" s="169"/>
      <c r="T1441" s="3">
        <f t="shared" ca="1" si="22"/>
        <v>0</v>
      </c>
    </row>
    <row r="1442" spans="2:20" ht="30" customHeight="1" x14ac:dyDescent="0.3">
      <c r="B1442" s="113">
        <v>1438</v>
      </c>
      <c r="C1442" s="162"/>
      <c r="D1442" s="167"/>
      <c r="E1442" s="111"/>
      <c r="F1442" s="111"/>
      <c r="G1442" s="111"/>
      <c r="H1442" s="111"/>
      <c r="I1442" s="126"/>
      <c r="J1442" s="111"/>
      <c r="K1442" s="118"/>
      <c r="L1442" s="169"/>
      <c r="T1442" s="3">
        <f t="shared" ca="1" si="22"/>
        <v>0</v>
      </c>
    </row>
    <row r="1443" spans="2:20" ht="30" customHeight="1" x14ac:dyDescent="0.3">
      <c r="B1443" s="113">
        <v>1439</v>
      </c>
      <c r="C1443" s="162"/>
      <c r="D1443" s="167"/>
      <c r="E1443" s="111"/>
      <c r="F1443" s="111"/>
      <c r="G1443" s="111"/>
      <c r="H1443" s="111"/>
      <c r="I1443" s="126"/>
      <c r="J1443" s="111"/>
      <c r="K1443" s="118"/>
      <c r="L1443" s="169"/>
      <c r="T1443" s="3">
        <f t="shared" ca="1" si="22"/>
        <v>0</v>
      </c>
    </row>
    <row r="1444" spans="2:20" ht="30" customHeight="1" x14ac:dyDescent="0.3">
      <c r="B1444" s="113">
        <v>1440</v>
      </c>
      <c r="C1444" s="162"/>
      <c r="D1444" s="167"/>
      <c r="E1444" s="111"/>
      <c r="F1444" s="111"/>
      <c r="G1444" s="111"/>
      <c r="H1444" s="111"/>
      <c r="I1444" s="126"/>
      <c r="J1444" s="111"/>
      <c r="K1444" s="118"/>
      <c r="L1444" s="169"/>
      <c r="T1444" s="3">
        <f t="shared" ca="1" si="22"/>
        <v>0</v>
      </c>
    </row>
    <row r="1445" spans="2:20" ht="30" customHeight="1" x14ac:dyDescent="0.3">
      <c r="B1445" s="113">
        <v>1441</v>
      </c>
      <c r="C1445" s="162"/>
      <c r="D1445" s="167"/>
      <c r="E1445" s="111"/>
      <c r="F1445" s="111"/>
      <c r="G1445" s="111"/>
      <c r="H1445" s="111"/>
      <c r="I1445" s="126"/>
      <c r="J1445" s="111"/>
      <c r="K1445" s="118"/>
      <c r="L1445" s="169"/>
      <c r="T1445" s="3">
        <f t="shared" ca="1" si="22"/>
        <v>0</v>
      </c>
    </row>
    <row r="1446" spans="2:20" ht="30" customHeight="1" x14ac:dyDescent="0.3">
      <c r="B1446" s="113">
        <v>1442</v>
      </c>
      <c r="C1446" s="162"/>
      <c r="D1446" s="167"/>
      <c r="E1446" s="111"/>
      <c r="F1446" s="111"/>
      <c r="G1446" s="111"/>
      <c r="H1446" s="111"/>
      <c r="I1446" s="126"/>
      <c r="J1446" s="111"/>
      <c r="K1446" s="118"/>
      <c r="L1446" s="169"/>
      <c r="T1446" s="3">
        <f t="shared" ca="1" si="22"/>
        <v>0</v>
      </c>
    </row>
    <row r="1447" spans="2:20" ht="30" customHeight="1" x14ac:dyDescent="0.3">
      <c r="B1447" s="113">
        <v>1443</v>
      </c>
      <c r="C1447" s="162"/>
      <c r="D1447" s="167"/>
      <c r="E1447" s="111"/>
      <c r="F1447" s="111"/>
      <c r="G1447" s="111"/>
      <c r="H1447" s="111"/>
      <c r="I1447" s="126"/>
      <c r="J1447" s="111"/>
      <c r="K1447" s="118"/>
      <c r="L1447" s="169"/>
      <c r="T1447" s="3">
        <f t="shared" ca="1" si="22"/>
        <v>0</v>
      </c>
    </row>
    <row r="1448" spans="2:20" ht="30" customHeight="1" x14ac:dyDescent="0.3">
      <c r="B1448" s="113">
        <v>1444</v>
      </c>
      <c r="C1448" s="162"/>
      <c r="D1448" s="167"/>
      <c r="E1448" s="111"/>
      <c r="F1448" s="111"/>
      <c r="G1448" s="111"/>
      <c r="H1448" s="111"/>
      <c r="I1448" s="126"/>
      <c r="J1448" s="111"/>
      <c r="K1448" s="118"/>
      <c r="L1448" s="169"/>
      <c r="T1448" s="3">
        <f t="shared" ca="1" si="22"/>
        <v>0</v>
      </c>
    </row>
    <row r="1449" spans="2:20" ht="30" customHeight="1" x14ac:dyDescent="0.3">
      <c r="B1449" s="113">
        <v>1445</v>
      </c>
      <c r="C1449" s="162"/>
      <c r="D1449" s="167"/>
      <c r="E1449" s="111"/>
      <c r="F1449" s="111"/>
      <c r="G1449" s="111"/>
      <c r="H1449" s="111"/>
      <c r="I1449" s="126"/>
      <c r="J1449" s="111"/>
      <c r="K1449" s="118"/>
      <c r="L1449" s="169"/>
      <c r="T1449" s="3">
        <f t="shared" ca="1" si="22"/>
        <v>0</v>
      </c>
    </row>
    <row r="1450" spans="2:20" ht="30" customHeight="1" x14ac:dyDescent="0.3">
      <c r="B1450" s="113">
        <v>1446</v>
      </c>
      <c r="C1450" s="162"/>
      <c r="D1450" s="167"/>
      <c r="E1450" s="111"/>
      <c r="F1450" s="111"/>
      <c r="G1450" s="111"/>
      <c r="H1450" s="111"/>
      <c r="I1450" s="126"/>
      <c r="J1450" s="111"/>
      <c r="K1450" s="118"/>
      <c r="L1450" s="169"/>
      <c r="T1450" s="3">
        <f t="shared" ca="1" si="22"/>
        <v>0</v>
      </c>
    </row>
    <row r="1451" spans="2:20" ht="30" customHeight="1" x14ac:dyDescent="0.3">
      <c r="B1451" s="113">
        <v>1447</v>
      </c>
      <c r="C1451" s="162"/>
      <c r="D1451" s="167"/>
      <c r="E1451" s="111"/>
      <c r="F1451" s="111"/>
      <c r="G1451" s="111"/>
      <c r="H1451" s="111"/>
      <c r="I1451" s="126"/>
      <c r="J1451" s="111"/>
      <c r="K1451" s="118"/>
      <c r="L1451" s="169"/>
      <c r="T1451" s="3">
        <f t="shared" ca="1" si="22"/>
        <v>0</v>
      </c>
    </row>
    <row r="1452" spans="2:20" ht="30" customHeight="1" x14ac:dyDescent="0.3">
      <c r="B1452" s="113">
        <v>1448</v>
      </c>
      <c r="C1452" s="162"/>
      <c r="D1452" s="167"/>
      <c r="E1452" s="111"/>
      <c r="F1452" s="111"/>
      <c r="G1452" s="111"/>
      <c r="H1452" s="111"/>
      <c r="I1452" s="126"/>
      <c r="J1452" s="111"/>
      <c r="K1452" s="118"/>
      <c r="L1452" s="169"/>
      <c r="T1452" s="3">
        <f t="shared" ca="1" si="22"/>
        <v>0</v>
      </c>
    </row>
    <row r="1453" spans="2:20" ht="30" customHeight="1" x14ac:dyDescent="0.3">
      <c r="B1453" s="113">
        <v>1449</v>
      </c>
      <c r="C1453" s="162"/>
      <c r="D1453" s="167"/>
      <c r="E1453" s="111"/>
      <c r="F1453" s="111"/>
      <c r="G1453" s="111"/>
      <c r="H1453" s="111"/>
      <c r="I1453" s="126"/>
      <c r="J1453" s="111"/>
      <c r="K1453" s="118"/>
      <c r="L1453" s="169"/>
      <c r="T1453" s="3">
        <f t="shared" ca="1" si="22"/>
        <v>0</v>
      </c>
    </row>
    <row r="1454" spans="2:20" ht="30" customHeight="1" x14ac:dyDescent="0.3">
      <c r="B1454" s="113">
        <v>1450</v>
      </c>
      <c r="C1454" s="162"/>
      <c r="D1454" s="167"/>
      <c r="E1454" s="111"/>
      <c r="F1454" s="111"/>
      <c r="G1454" s="111"/>
      <c r="H1454" s="111"/>
      <c r="I1454" s="126"/>
      <c r="J1454" s="111"/>
      <c r="K1454" s="118"/>
      <c r="L1454" s="169"/>
      <c r="T1454" s="3">
        <f t="shared" ca="1" si="22"/>
        <v>0</v>
      </c>
    </row>
    <row r="1455" spans="2:20" ht="30" customHeight="1" x14ac:dyDescent="0.3">
      <c r="B1455" s="113">
        <v>1451</v>
      </c>
      <c r="C1455" s="162"/>
      <c r="D1455" s="167"/>
      <c r="E1455" s="111"/>
      <c r="F1455" s="111"/>
      <c r="G1455" s="111"/>
      <c r="H1455" s="111"/>
      <c r="I1455" s="126"/>
      <c r="J1455" s="111"/>
      <c r="K1455" s="118"/>
      <c r="L1455" s="169"/>
      <c r="T1455" s="3">
        <f t="shared" ca="1" si="22"/>
        <v>0</v>
      </c>
    </row>
    <row r="1456" spans="2:20" ht="30" customHeight="1" x14ac:dyDescent="0.3">
      <c r="B1456" s="113">
        <v>1452</v>
      </c>
      <c r="C1456" s="162"/>
      <c r="D1456" s="167"/>
      <c r="E1456" s="111"/>
      <c r="F1456" s="111"/>
      <c r="G1456" s="111"/>
      <c r="H1456" s="111"/>
      <c r="I1456" s="126"/>
      <c r="J1456" s="111"/>
      <c r="K1456" s="118"/>
      <c r="L1456" s="169"/>
      <c r="T1456" s="3">
        <f t="shared" ca="1" si="22"/>
        <v>0</v>
      </c>
    </row>
    <row r="1457" spans="2:20" ht="30" customHeight="1" x14ac:dyDescent="0.3">
      <c r="B1457" s="113">
        <v>1453</v>
      </c>
      <c r="C1457" s="162"/>
      <c r="D1457" s="167"/>
      <c r="E1457" s="111"/>
      <c r="F1457" s="111"/>
      <c r="G1457" s="111"/>
      <c r="H1457" s="111"/>
      <c r="I1457" s="126"/>
      <c r="J1457" s="111"/>
      <c r="K1457" s="118"/>
      <c r="L1457" s="169"/>
      <c r="T1457" s="3">
        <f t="shared" ca="1" si="22"/>
        <v>0</v>
      </c>
    </row>
    <row r="1458" spans="2:20" ht="30" customHeight="1" x14ac:dyDescent="0.3">
      <c r="B1458" s="113">
        <v>1454</v>
      </c>
      <c r="C1458" s="162"/>
      <c r="D1458" s="167"/>
      <c r="E1458" s="111"/>
      <c r="F1458" s="111"/>
      <c r="G1458" s="111"/>
      <c r="H1458" s="111"/>
      <c r="I1458" s="126"/>
      <c r="J1458" s="111"/>
      <c r="K1458" s="118"/>
      <c r="L1458" s="169"/>
      <c r="T1458" s="3">
        <f t="shared" ca="1" si="22"/>
        <v>0</v>
      </c>
    </row>
    <row r="1459" spans="2:20" ht="30" customHeight="1" x14ac:dyDescent="0.3">
      <c r="B1459" s="113">
        <v>1455</v>
      </c>
      <c r="C1459" s="162"/>
      <c r="D1459" s="167"/>
      <c r="E1459" s="111"/>
      <c r="F1459" s="111"/>
      <c r="G1459" s="111"/>
      <c r="H1459" s="111"/>
      <c r="I1459" s="126"/>
      <c r="J1459" s="111"/>
      <c r="K1459" s="118"/>
      <c r="L1459" s="169"/>
      <c r="T1459" s="3">
        <f t="shared" ca="1" si="22"/>
        <v>0</v>
      </c>
    </row>
    <row r="1460" spans="2:20" ht="30" customHeight="1" x14ac:dyDescent="0.3">
      <c r="B1460" s="113">
        <v>1456</v>
      </c>
      <c r="C1460" s="162"/>
      <c r="D1460" s="167"/>
      <c r="E1460" s="111"/>
      <c r="F1460" s="111"/>
      <c r="G1460" s="111"/>
      <c r="H1460" s="111"/>
      <c r="I1460" s="126"/>
      <c r="J1460" s="111"/>
      <c r="K1460" s="118"/>
      <c r="L1460" s="169"/>
      <c r="T1460" s="3">
        <f t="shared" ca="1" si="22"/>
        <v>0</v>
      </c>
    </row>
    <row r="1461" spans="2:20" ht="30" customHeight="1" x14ac:dyDescent="0.3">
      <c r="B1461" s="113">
        <v>1457</v>
      </c>
      <c r="C1461" s="162"/>
      <c r="D1461" s="167"/>
      <c r="E1461" s="111"/>
      <c r="F1461" s="111"/>
      <c r="G1461" s="111"/>
      <c r="H1461" s="111"/>
      <c r="I1461" s="126"/>
      <c r="J1461" s="111"/>
      <c r="K1461" s="118"/>
      <c r="L1461" s="169"/>
      <c r="T1461" s="3">
        <f t="shared" ca="1" si="22"/>
        <v>0</v>
      </c>
    </row>
    <row r="1462" spans="2:20" ht="30" customHeight="1" x14ac:dyDescent="0.3">
      <c r="B1462" s="113">
        <v>1458</v>
      </c>
      <c r="C1462" s="162"/>
      <c r="D1462" s="167"/>
      <c r="E1462" s="111"/>
      <c r="F1462" s="111"/>
      <c r="G1462" s="111"/>
      <c r="H1462" s="111"/>
      <c r="I1462" s="126"/>
      <c r="J1462" s="111"/>
      <c r="K1462" s="118"/>
      <c r="L1462" s="169"/>
      <c r="T1462" s="3">
        <f t="shared" ca="1" si="22"/>
        <v>0</v>
      </c>
    </row>
    <row r="1463" spans="2:20" ht="30" customHeight="1" x14ac:dyDescent="0.3">
      <c r="B1463" s="113">
        <v>1459</v>
      </c>
      <c r="C1463" s="162"/>
      <c r="D1463" s="167"/>
      <c r="E1463" s="111"/>
      <c r="F1463" s="111"/>
      <c r="G1463" s="111"/>
      <c r="H1463" s="111"/>
      <c r="I1463" s="126"/>
      <c r="J1463" s="111"/>
      <c r="K1463" s="118"/>
      <c r="L1463" s="169"/>
      <c r="T1463" s="3">
        <f t="shared" ca="1" si="22"/>
        <v>0</v>
      </c>
    </row>
    <row r="1464" spans="2:20" ht="30" customHeight="1" x14ac:dyDescent="0.3">
      <c r="B1464" s="113">
        <v>1460</v>
      </c>
      <c r="C1464" s="162"/>
      <c r="D1464" s="167"/>
      <c r="E1464" s="111"/>
      <c r="F1464" s="111"/>
      <c r="G1464" s="111"/>
      <c r="H1464" s="111"/>
      <c r="I1464" s="126"/>
      <c r="J1464" s="111"/>
      <c r="K1464" s="118"/>
      <c r="L1464" s="169"/>
      <c r="T1464" s="3">
        <f t="shared" ca="1" si="22"/>
        <v>0</v>
      </c>
    </row>
    <row r="1465" spans="2:20" ht="30" customHeight="1" x14ac:dyDescent="0.3">
      <c r="B1465" s="113">
        <v>1461</v>
      </c>
      <c r="C1465" s="162"/>
      <c r="D1465" s="167"/>
      <c r="E1465" s="111"/>
      <c r="F1465" s="111"/>
      <c r="G1465" s="111"/>
      <c r="H1465" s="111"/>
      <c r="I1465" s="126"/>
      <c r="J1465" s="111"/>
      <c r="K1465" s="118"/>
      <c r="L1465" s="169"/>
      <c r="T1465" s="3">
        <f t="shared" ca="1" si="22"/>
        <v>0</v>
      </c>
    </row>
    <row r="1466" spans="2:20" ht="30" customHeight="1" x14ac:dyDescent="0.3">
      <c r="B1466" s="113">
        <v>1462</v>
      </c>
      <c r="C1466" s="162"/>
      <c r="D1466" s="167"/>
      <c r="E1466" s="111"/>
      <c r="F1466" s="111"/>
      <c r="G1466" s="111"/>
      <c r="H1466" s="111"/>
      <c r="I1466" s="126"/>
      <c r="J1466" s="111"/>
      <c r="K1466" s="118"/>
      <c r="L1466" s="169"/>
      <c r="T1466" s="3">
        <f t="shared" ca="1" si="22"/>
        <v>0</v>
      </c>
    </row>
    <row r="1467" spans="2:20" ht="30" customHeight="1" x14ac:dyDescent="0.3">
      <c r="B1467" s="113">
        <v>1463</v>
      </c>
      <c r="C1467" s="162"/>
      <c r="D1467" s="167"/>
      <c r="E1467" s="111"/>
      <c r="F1467" s="111"/>
      <c r="G1467" s="111"/>
      <c r="H1467" s="111"/>
      <c r="I1467" s="126"/>
      <c r="J1467" s="111"/>
      <c r="K1467" s="118"/>
      <c r="L1467" s="169"/>
      <c r="T1467" s="3">
        <f t="shared" ca="1" si="22"/>
        <v>0</v>
      </c>
    </row>
    <row r="1468" spans="2:20" ht="30" customHeight="1" x14ac:dyDescent="0.3">
      <c r="B1468" s="113">
        <v>1464</v>
      </c>
      <c r="C1468" s="162"/>
      <c r="D1468" s="167"/>
      <c r="E1468" s="111"/>
      <c r="F1468" s="111"/>
      <c r="G1468" s="111"/>
      <c r="H1468" s="111"/>
      <c r="I1468" s="126"/>
      <c r="J1468" s="111"/>
      <c r="K1468" s="118"/>
      <c r="L1468" s="169"/>
      <c r="T1468" s="3">
        <f t="shared" ca="1" si="22"/>
        <v>0</v>
      </c>
    </row>
    <row r="1469" spans="2:20" ht="30" customHeight="1" x14ac:dyDescent="0.3">
      <c r="B1469" s="113">
        <v>1465</v>
      </c>
      <c r="C1469" s="162"/>
      <c r="D1469" s="167"/>
      <c r="E1469" s="111"/>
      <c r="F1469" s="111"/>
      <c r="G1469" s="111"/>
      <c r="H1469" s="111"/>
      <c r="I1469" s="126"/>
      <c r="J1469" s="111"/>
      <c r="K1469" s="118"/>
      <c r="L1469" s="169"/>
      <c r="T1469" s="3">
        <f t="shared" ca="1" si="22"/>
        <v>0</v>
      </c>
    </row>
    <row r="1470" spans="2:20" ht="30" customHeight="1" x14ac:dyDescent="0.3">
      <c r="B1470" s="113">
        <v>1466</v>
      </c>
      <c r="C1470" s="162"/>
      <c r="D1470" s="167"/>
      <c r="E1470" s="111"/>
      <c r="F1470" s="111"/>
      <c r="G1470" s="111"/>
      <c r="H1470" s="111"/>
      <c r="I1470" s="126"/>
      <c r="J1470" s="111"/>
      <c r="K1470" s="118"/>
      <c r="L1470" s="169"/>
      <c r="T1470" s="3">
        <f t="shared" ca="1" si="22"/>
        <v>0</v>
      </c>
    </row>
    <row r="1471" spans="2:20" ht="30" customHeight="1" x14ac:dyDescent="0.3">
      <c r="B1471" s="113">
        <v>1467</v>
      </c>
      <c r="C1471" s="162"/>
      <c r="D1471" s="167"/>
      <c r="E1471" s="111"/>
      <c r="F1471" s="111"/>
      <c r="G1471" s="111"/>
      <c r="H1471" s="111"/>
      <c r="I1471" s="126"/>
      <c r="J1471" s="111"/>
      <c r="K1471" s="118"/>
      <c r="L1471" s="169"/>
      <c r="T1471" s="3">
        <f t="shared" ca="1" si="22"/>
        <v>0</v>
      </c>
    </row>
    <row r="1472" spans="2:20" ht="30" customHeight="1" x14ac:dyDescent="0.3">
      <c r="B1472" s="113">
        <v>1468</v>
      </c>
      <c r="C1472" s="162"/>
      <c r="D1472" s="167"/>
      <c r="E1472" s="111"/>
      <c r="F1472" s="111"/>
      <c r="G1472" s="111"/>
      <c r="H1472" s="111"/>
      <c r="I1472" s="126"/>
      <c r="J1472" s="111"/>
      <c r="K1472" s="118"/>
      <c r="L1472" s="169"/>
      <c r="T1472" s="3">
        <f t="shared" ca="1" si="22"/>
        <v>0</v>
      </c>
    </row>
    <row r="1473" spans="2:20" ht="30" customHeight="1" x14ac:dyDescent="0.3">
      <c r="B1473" s="113">
        <v>1469</v>
      </c>
      <c r="C1473" s="162"/>
      <c r="D1473" s="167"/>
      <c r="E1473" s="111"/>
      <c r="F1473" s="111"/>
      <c r="G1473" s="111"/>
      <c r="H1473" s="111"/>
      <c r="I1473" s="126"/>
      <c r="J1473" s="111"/>
      <c r="K1473" s="118"/>
      <c r="L1473" s="169"/>
      <c r="T1473" s="3">
        <f t="shared" ca="1" si="22"/>
        <v>0</v>
      </c>
    </row>
    <row r="1474" spans="2:20" ht="30" customHeight="1" x14ac:dyDescent="0.3">
      <c r="B1474" s="113">
        <v>1470</v>
      </c>
      <c r="C1474" s="162"/>
      <c r="D1474" s="167"/>
      <c r="E1474" s="111"/>
      <c r="F1474" s="111"/>
      <c r="G1474" s="111"/>
      <c r="H1474" s="111"/>
      <c r="I1474" s="126"/>
      <c r="J1474" s="111"/>
      <c r="K1474" s="118"/>
      <c r="L1474" s="169"/>
      <c r="T1474" s="3">
        <f t="shared" ca="1" si="22"/>
        <v>0</v>
      </c>
    </row>
    <row r="1475" spans="2:20" ht="30" customHeight="1" x14ac:dyDescent="0.3">
      <c r="B1475" s="113">
        <v>1471</v>
      </c>
      <c r="C1475" s="162"/>
      <c r="D1475" s="167"/>
      <c r="E1475" s="111"/>
      <c r="F1475" s="111"/>
      <c r="G1475" s="111"/>
      <c r="H1475" s="111"/>
      <c r="I1475" s="126"/>
      <c r="J1475" s="111"/>
      <c r="K1475" s="118"/>
      <c r="L1475" s="169"/>
      <c r="T1475" s="3">
        <f t="shared" ca="1" si="22"/>
        <v>0</v>
      </c>
    </row>
    <row r="1476" spans="2:20" ht="30" customHeight="1" x14ac:dyDescent="0.3">
      <c r="B1476" s="113">
        <v>1472</v>
      </c>
      <c r="C1476" s="162"/>
      <c r="D1476" s="167"/>
      <c r="E1476" s="111"/>
      <c r="F1476" s="111"/>
      <c r="G1476" s="111"/>
      <c r="H1476" s="111"/>
      <c r="I1476" s="126"/>
      <c r="J1476" s="111"/>
      <c r="K1476" s="118"/>
      <c r="L1476" s="169"/>
      <c r="T1476" s="3">
        <f t="shared" ca="1" si="22"/>
        <v>0</v>
      </c>
    </row>
    <row r="1477" spans="2:20" ht="30" customHeight="1" x14ac:dyDescent="0.3">
      <c r="B1477" s="113">
        <v>1473</v>
      </c>
      <c r="C1477" s="162"/>
      <c r="D1477" s="167"/>
      <c r="E1477" s="111"/>
      <c r="F1477" s="111"/>
      <c r="G1477" s="111"/>
      <c r="H1477" s="111"/>
      <c r="I1477" s="126"/>
      <c r="J1477" s="111"/>
      <c r="K1477" s="118"/>
      <c r="L1477" s="169"/>
      <c r="T1477" s="3">
        <f t="shared" ref="T1477:T1540" ca="1" si="23">IF(C1477&lt;TODAY(),IF(J1477="Não",1,0),0)</f>
        <v>0</v>
      </c>
    </row>
    <row r="1478" spans="2:20" ht="30" customHeight="1" x14ac:dyDescent="0.3">
      <c r="B1478" s="113">
        <v>1474</v>
      </c>
      <c r="C1478" s="162"/>
      <c r="D1478" s="167"/>
      <c r="E1478" s="111"/>
      <c r="F1478" s="111"/>
      <c r="G1478" s="111"/>
      <c r="H1478" s="111"/>
      <c r="I1478" s="126"/>
      <c r="J1478" s="111"/>
      <c r="K1478" s="118"/>
      <c r="L1478" s="169"/>
      <c r="T1478" s="3">
        <f t="shared" ca="1" si="23"/>
        <v>0</v>
      </c>
    </row>
    <row r="1479" spans="2:20" ht="30" customHeight="1" x14ac:dyDescent="0.3">
      <c r="B1479" s="113">
        <v>1475</v>
      </c>
      <c r="C1479" s="162"/>
      <c r="D1479" s="167"/>
      <c r="E1479" s="111"/>
      <c r="F1479" s="111"/>
      <c r="G1479" s="111"/>
      <c r="H1479" s="111"/>
      <c r="I1479" s="126"/>
      <c r="J1479" s="111"/>
      <c r="K1479" s="118"/>
      <c r="L1479" s="169"/>
      <c r="T1479" s="3">
        <f t="shared" ca="1" si="23"/>
        <v>0</v>
      </c>
    </row>
    <row r="1480" spans="2:20" ht="30" customHeight="1" x14ac:dyDescent="0.3">
      <c r="B1480" s="113">
        <v>1476</v>
      </c>
      <c r="C1480" s="162"/>
      <c r="D1480" s="167"/>
      <c r="E1480" s="111"/>
      <c r="F1480" s="111"/>
      <c r="G1480" s="111"/>
      <c r="H1480" s="111"/>
      <c r="I1480" s="126"/>
      <c r="J1480" s="111"/>
      <c r="K1480" s="118"/>
      <c r="L1480" s="169"/>
      <c r="T1480" s="3">
        <f t="shared" ca="1" si="23"/>
        <v>0</v>
      </c>
    </row>
    <row r="1481" spans="2:20" ht="30" customHeight="1" x14ac:dyDescent="0.3">
      <c r="B1481" s="113">
        <v>1477</v>
      </c>
      <c r="C1481" s="162"/>
      <c r="D1481" s="167"/>
      <c r="E1481" s="111"/>
      <c r="F1481" s="111"/>
      <c r="G1481" s="111"/>
      <c r="H1481" s="111"/>
      <c r="I1481" s="126"/>
      <c r="J1481" s="111"/>
      <c r="K1481" s="118"/>
      <c r="L1481" s="169"/>
      <c r="T1481" s="3">
        <f t="shared" ca="1" si="23"/>
        <v>0</v>
      </c>
    </row>
    <row r="1482" spans="2:20" ht="30" customHeight="1" x14ac:dyDescent="0.3">
      <c r="B1482" s="113">
        <v>1478</v>
      </c>
      <c r="C1482" s="162"/>
      <c r="D1482" s="167"/>
      <c r="E1482" s="111"/>
      <c r="F1482" s="111"/>
      <c r="G1482" s="111"/>
      <c r="H1482" s="111"/>
      <c r="I1482" s="126"/>
      <c r="J1482" s="111"/>
      <c r="K1482" s="118"/>
      <c r="L1482" s="169"/>
      <c r="T1482" s="3">
        <f t="shared" ca="1" si="23"/>
        <v>0</v>
      </c>
    </row>
    <row r="1483" spans="2:20" ht="30" customHeight="1" x14ac:dyDescent="0.3">
      <c r="B1483" s="113">
        <v>1479</v>
      </c>
      <c r="C1483" s="162"/>
      <c r="D1483" s="167"/>
      <c r="E1483" s="111"/>
      <c r="F1483" s="111"/>
      <c r="G1483" s="111"/>
      <c r="H1483" s="111"/>
      <c r="I1483" s="126"/>
      <c r="J1483" s="111"/>
      <c r="K1483" s="118"/>
      <c r="L1483" s="169"/>
      <c r="T1483" s="3">
        <f t="shared" ca="1" si="23"/>
        <v>0</v>
      </c>
    </row>
    <row r="1484" spans="2:20" ht="30" customHeight="1" x14ac:dyDescent="0.3">
      <c r="B1484" s="113">
        <v>1480</v>
      </c>
      <c r="C1484" s="162"/>
      <c r="D1484" s="167"/>
      <c r="E1484" s="111"/>
      <c r="F1484" s="111"/>
      <c r="G1484" s="111"/>
      <c r="H1484" s="111"/>
      <c r="I1484" s="126"/>
      <c r="J1484" s="111"/>
      <c r="K1484" s="118"/>
      <c r="L1484" s="169"/>
      <c r="T1484" s="3">
        <f t="shared" ca="1" si="23"/>
        <v>0</v>
      </c>
    </row>
    <row r="1485" spans="2:20" ht="30" customHeight="1" x14ac:dyDescent="0.3">
      <c r="B1485" s="113">
        <v>1481</v>
      </c>
      <c r="C1485" s="162"/>
      <c r="D1485" s="167"/>
      <c r="E1485" s="111"/>
      <c r="F1485" s="111"/>
      <c r="G1485" s="111"/>
      <c r="H1485" s="111"/>
      <c r="I1485" s="126"/>
      <c r="J1485" s="111"/>
      <c r="K1485" s="118"/>
      <c r="L1485" s="169"/>
      <c r="T1485" s="3">
        <f t="shared" ca="1" si="23"/>
        <v>0</v>
      </c>
    </row>
    <row r="1486" spans="2:20" ht="30" customHeight="1" x14ac:dyDescent="0.3">
      <c r="B1486" s="113">
        <v>1482</v>
      </c>
      <c r="C1486" s="162"/>
      <c r="D1486" s="167"/>
      <c r="E1486" s="111"/>
      <c r="F1486" s="111"/>
      <c r="G1486" s="111"/>
      <c r="H1486" s="111"/>
      <c r="I1486" s="126"/>
      <c r="J1486" s="111"/>
      <c r="K1486" s="118"/>
      <c r="L1486" s="169"/>
      <c r="T1486" s="3">
        <f t="shared" ca="1" si="23"/>
        <v>0</v>
      </c>
    </row>
    <row r="1487" spans="2:20" ht="30" customHeight="1" x14ac:dyDescent="0.3">
      <c r="B1487" s="113">
        <v>1483</v>
      </c>
      <c r="C1487" s="162"/>
      <c r="D1487" s="167"/>
      <c r="E1487" s="111"/>
      <c r="F1487" s="111"/>
      <c r="G1487" s="111"/>
      <c r="H1487" s="111"/>
      <c r="I1487" s="126"/>
      <c r="J1487" s="111"/>
      <c r="K1487" s="118"/>
      <c r="L1487" s="169"/>
      <c r="T1487" s="3">
        <f t="shared" ca="1" si="23"/>
        <v>0</v>
      </c>
    </row>
    <row r="1488" spans="2:20" ht="30" customHeight="1" x14ac:dyDescent="0.3">
      <c r="B1488" s="113">
        <v>1484</v>
      </c>
      <c r="C1488" s="162"/>
      <c r="D1488" s="167"/>
      <c r="E1488" s="111"/>
      <c r="F1488" s="111"/>
      <c r="G1488" s="111"/>
      <c r="H1488" s="111"/>
      <c r="I1488" s="126"/>
      <c r="J1488" s="111"/>
      <c r="K1488" s="118"/>
      <c r="L1488" s="169"/>
      <c r="T1488" s="3">
        <f t="shared" ca="1" si="23"/>
        <v>0</v>
      </c>
    </row>
    <row r="1489" spans="2:20" ht="30" customHeight="1" x14ac:dyDescent="0.3">
      <c r="B1489" s="113">
        <v>1485</v>
      </c>
      <c r="C1489" s="162"/>
      <c r="D1489" s="167"/>
      <c r="E1489" s="111"/>
      <c r="F1489" s="111"/>
      <c r="G1489" s="111"/>
      <c r="H1489" s="111"/>
      <c r="I1489" s="126"/>
      <c r="J1489" s="111"/>
      <c r="K1489" s="118"/>
      <c r="L1489" s="169"/>
      <c r="T1489" s="3">
        <f t="shared" ca="1" si="23"/>
        <v>0</v>
      </c>
    </row>
    <row r="1490" spans="2:20" ht="30" customHeight="1" x14ac:dyDescent="0.3">
      <c r="B1490" s="113">
        <v>1486</v>
      </c>
      <c r="C1490" s="162"/>
      <c r="D1490" s="167"/>
      <c r="E1490" s="111"/>
      <c r="F1490" s="111"/>
      <c r="G1490" s="111"/>
      <c r="H1490" s="111"/>
      <c r="I1490" s="126"/>
      <c r="J1490" s="111"/>
      <c r="K1490" s="118"/>
      <c r="L1490" s="169"/>
      <c r="T1490" s="3">
        <f t="shared" ca="1" si="23"/>
        <v>0</v>
      </c>
    </row>
    <row r="1491" spans="2:20" ht="30" customHeight="1" x14ac:dyDescent="0.3">
      <c r="B1491" s="113">
        <v>1487</v>
      </c>
      <c r="C1491" s="162"/>
      <c r="D1491" s="167"/>
      <c r="E1491" s="111"/>
      <c r="F1491" s="111"/>
      <c r="G1491" s="111"/>
      <c r="H1491" s="111"/>
      <c r="I1491" s="126"/>
      <c r="J1491" s="111"/>
      <c r="K1491" s="118"/>
      <c r="L1491" s="169"/>
      <c r="T1491" s="3">
        <f t="shared" ca="1" si="23"/>
        <v>0</v>
      </c>
    </row>
    <row r="1492" spans="2:20" ht="30" customHeight="1" x14ac:dyDescent="0.3">
      <c r="B1492" s="113">
        <v>1488</v>
      </c>
      <c r="C1492" s="162"/>
      <c r="D1492" s="167"/>
      <c r="E1492" s="111"/>
      <c r="F1492" s="111"/>
      <c r="G1492" s="111"/>
      <c r="H1492" s="111"/>
      <c r="I1492" s="126"/>
      <c r="J1492" s="111"/>
      <c r="K1492" s="118"/>
      <c r="L1492" s="169"/>
      <c r="T1492" s="3">
        <f t="shared" ca="1" si="23"/>
        <v>0</v>
      </c>
    </row>
    <row r="1493" spans="2:20" ht="30" customHeight="1" x14ac:dyDescent="0.3">
      <c r="B1493" s="113">
        <v>1489</v>
      </c>
      <c r="C1493" s="162"/>
      <c r="D1493" s="167"/>
      <c r="E1493" s="111"/>
      <c r="F1493" s="111"/>
      <c r="G1493" s="111"/>
      <c r="H1493" s="111"/>
      <c r="I1493" s="126"/>
      <c r="J1493" s="111"/>
      <c r="K1493" s="118"/>
      <c r="L1493" s="169"/>
      <c r="T1493" s="3">
        <f t="shared" ca="1" si="23"/>
        <v>0</v>
      </c>
    </row>
    <row r="1494" spans="2:20" ht="30" customHeight="1" x14ac:dyDescent="0.3">
      <c r="B1494" s="113">
        <v>1490</v>
      </c>
      <c r="C1494" s="162"/>
      <c r="D1494" s="167"/>
      <c r="E1494" s="111"/>
      <c r="F1494" s="111"/>
      <c r="G1494" s="111"/>
      <c r="H1494" s="111"/>
      <c r="I1494" s="126"/>
      <c r="J1494" s="111"/>
      <c r="K1494" s="118"/>
      <c r="L1494" s="169"/>
      <c r="T1494" s="3">
        <f t="shared" ca="1" si="23"/>
        <v>0</v>
      </c>
    </row>
    <row r="1495" spans="2:20" ht="30" customHeight="1" x14ac:dyDescent="0.3">
      <c r="B1495" s="113">
        <v>1491</v>
      </c>
      <c r="C1495" s="162"/>
      <c r="D1495" s="167"/>
      <c r="E1495" s="111"/>
      <c r="F1495" s="111"/>
      <c r="G1495" s="111"/>
      <c r="H1495" s="111"/>
      <c r="I1495" s="126"/>
      <c r="J1495" s="111"/>
      <c r="K1495" s="118"/>
      <c r="L1495" s="169"/>
      <c r="T1495" s="3">
        <f t="shared" ca="1" si="23"/>
        <v>0</v>
      </c>
    </row>
    <row r="1496" spans="2:20" ht="30" customHeight="1" x14ac:dyDescent="0.3">
      <c r="B1496" s="113">
        <v>1492</v>
      </c>
      <c r="C1496" s="162"/>
      <c r="D1496" s="167"/>
      <c r="E1496" s="111"/>
      <c r="F1496" s="111"/>
      <c r="G1496" s="111"/>
      <c r="H1496" s="111"/>
      <c r="I1496" s="126"/>
      <c r="J1496" s="111"/>
      <c r="K1496" s="118"/>
      <c r="L1496" s="169"/>
      <c r="T1496" s="3">
        <f t="shared" ca="1" si="23"/>
        <v>0</v>
      </c>
    </row>
    <row r="1497" spans="2:20" ht="30" customHeight="1" x14ac:dyDescent="0.3">
      <c r="B1497" s="113">
        <v>1493</v>
      </c>
      <c r="C1497" s="162"/>
      <c r="D1497" s="167"/>
      <c r="E1497" s="111"/>
      <c r="F1497" s="111"/>
      <c r="G1497" s="111"/>
      <c r="H1497" s="111"/>
      <c r="I1497" s="126"/>
      <c r="J1497" s="111"/>
      <c r="K1497" s="118"/>
      <c r="L1497" s="169"/>
      <c r="T1497" s="3">
        <f t="shared" ca="1" si="23"/>
        <v>0</v>
      </c>
    </row>
    <row r="1498" spans="2:20" ht="30" customHeight="1" x14ac:dyDescent="0.3">
      <c r="B1498" s="113">
        <v>1494</v>
      </c>
      <c r="C1498" s="162"/>
      <c r="D1498" s="167"/>
      <c r="E1498" s="111"/>
      <c r="F1498" s="111"/>
      <c r="G1498" s="111"/>
      <c r="H1498" s="111"/>
      <c r="I1498" s="126"/>
      <c r="J1498" s="111"/>
      <c r="K1498" s="118"/>
      <c r="L1498" s="169"/>
      <c r="T1498" s="3">
        <f t="shared" ca="1" si="23"/>
        <v>0</v>
      </c>
    </row>
    <row r="1499" spans="2:20" ht="30" customHeight="1" x14ac:dyDescent="0.3">
      <c r="B1499" s="113">
        <v>1495</v>
      </c>
      <c r="C1499" s="162"/>
      <c r="D1499" s="167"/>
      <c r="E1499" s="111"/>
      <c r="F1499" s="111"/>
      <c r="G1499" s="111"/>
      <c r="H1499" s="111"/>
      <c r="I1499" s="126"/>
      <c r="J1499" s="111"/>
      <c r="K1499" s="118"/>
      <c r="L1499" s="169"/>
      <c r="T1499" s="3">
        <f t="shared" ca="1" si="23"/>
        <v>0</v>
      </c>
    </row>
    <row r="1500" spans="2:20" ht="30" customHeight="1" x14ac:dyDescent="0.3">
      <c r="B1500" s="113">
        <v>1496</v>
      </c>
      <c r="C1500" s="162"/>
      <c r="D1500" s="167"/>
      <c r="E1500" s="111"/>
      <c r="F1500" s="111"/>
      <c r="G1500" s="111"/>
      <c r="H1500" s="111"/>
      <c r="I1500" s="126"/>
      <c r="J1500" s="111"/>
      <c r="K1500" s="118"/>
      <c r="L1500" s="169"/>
      <c r="T1500" s="3">
        <f t="shared" ca="1" si="23"/>
        <v>0</v>
      </c>
    </row>
    <row r="1501" spans="2:20" ht="30" customHeight="1" x14ac:dyDescent="0.3">
      <c r="B1501" s="113">
        <v>1497</v>
      </c>
      <c r="C1501" s="162"/>
      <c r="D1501" s="167"/>
      <c r="E1501" s="111"/>
      <c r="F1501" s="111"/>
      <c r="G1501" s="111"/>
      <c r="H1501" s="111"/>
      <c r="I1501" s="126"/>
      <c r="J1501" s="111"/>
      <c r="K1501" s="118"/>
      <c r="L1501" s="169"/>
      <c r="T1501" s="3">
        <f t="shared" ca="1" si="23"/>
        <v>0</v>
      </c>
    </row>
    <row r="1502" spans="2:20" ht="30" customHeight="1" x14ac:dyDescent="0.3">
      <c r="B1502" s="113">
        <v>1498</v>
      </c>
      <c r="C1502" s="162"/>
      <c r="D1502" s="167"/>
      <c r="E1502" s="111"/>
      <c r="F1502" s="111"/>
      <c r="G1502" s="111"/>
      <c r="H1502" s="111"/>
      <c r="I1502" s="126"/>
      <c r="J1502" s="111"/>
      <c r="K1502" s="118"/>
      <c r="L1502" s="169"/>
      <c r="T1502" s="3">
        <f t="shared" ca="1" si="23"/>
        <v>0</v>
      </c>
    </row>
    <row r="1503" spans="2:20" ht="30" customHeight="1" x14ac:dyDescent="0.3">
      <c r="B1503" s="113">
        <v>1499</v>
      </c>
      <c r="C1503" s="162"/>
      <c r="D1503" s="167"/>
      <c r="E1503" s="111"/>
      <c r="F1503" s="111"/>
      <c r="G1503" s="111"/>
      <c r="H1503" s="111"/>
      <c r="I1503" s="126"/>
      <c r="J1503" s="111"/>
      <c r="K1503" s="118"/>
      <c r="L1503" s="169"/>
      <c r="T1503" s="3">
        <f t="shared" ca="1" si="23"/>
        <v>0</v>
      </c>
    </row>
    <row r="1504" spans="2:20" ht="30" customHeight="1" x14ac:dyDescent="0.3">
      <c r="B1504" s="113">
        <v>1500</v>
      </c>
      <c r="C1504" s="162"/>
      <c r="D1504" s="167"/>
      <c r="E1504" s="111"/>
      <c r="F1504" s="111"/>
      <c r="G1504" s="111"/>
      <c r="H1504" s="111"/>
      <c r="I1504" s="126"/>
      <c r="J1504" s="111"/>
      <c r="K1504" s="118"/>
      <c r="L1504" s="169"/>
      <c r="T1504" s="3">
        <f t="shared" ca="1" si="23"/>
        <v>0</v>
      </c>
    </row>
    <row r="1505" spans="2:20" ht="30" customHeight="1" x14ac:dyDescent="0.3">
      <c r="B1505" s="113">
        <v>1501</v>
      </c>
      <c r="C1505" s="162"/>
      <c r="D1505" s="167"/>
      <c r="E1505" s="111"/>
      <c r="F1505" s="111"/>
      <c r="G1505" s="111"/>
      <c r="H1505" s="111"/>
      <c r="I1505" s="126"/>
      <c r="J1505" s="111"/>
      <c r="K1505" s="118"/>
      <c r="L1505" s="169"/>
      <c r="T1505" s="3">
        <f t="shared" ca="1" si="23"/>
        <v>0</v>
      </c>
    </row>
    <row r="1506" spans="2:20" ht="30" customHeight="1" x14ac:dyDescent="0.3">
      <c r="B1506" s="113">
        <v>1502</v>
      </c>
      <c r="C1506" s="162"/>
      <c r="D1506" s="167"/>
      <c r="E1506" s="111"/>
      <c r="F1506" s="111"/>
      <c r="G1506" s="111"/>
      <c r="H1506" s="111"/>
      <c r="I1506" s="126"/>
      <c r="J1506" s="111"/>
      <c r="K1506" s="118"/>
      <c r="L1506" s="169"/>
      <c r="T1506" s="3">
        <f t="shared" ca="1" si="23"/>
        <v>0</v>
      </c>
    </row>
    <row r="1507" spans="2:20" ht="30" customHeight="1" x14ac:dyDescent="0.3">
      <c r="B1507" s="113">
        <v>1503</v>
      </c>
      <c r="C1507" s="162"/>
      <c r="D1507" s="167"/>
      <c r="E1507" s="111"/>
      <c r="F1507" s="111"/>
      <c r="G1507" s="111"/>
      <c r="H1507" s="111"/>
      <c r="I1507" s="126"/>
      <c r="J1507" s="111"/>
      <c r="K1507" s="118"/>
      <c r="L1507" s="169"/>
      <c r="T1507" s="3">
        <f t="shared" ca="1" si="23"/>
        <v>0</v>
      </c>
    </row>
    <row r="1508" spans="2:20" ht="30" customHeight="1" x14ac:dyDescent="0.3">
      <c r="B1508" s="113">
        <v>1504</v>
      </c>
      <c r="C1508" s="162"/>
      <c r="D1508" s="167"/>
      <c r="E1508" s="111"/>
      <c r="F1508" s="111"/>
      <c r="G1508" s="111"/>
      <c r="H1508" s="111"/>
      <c r="I1508" s="126"/>
      <c r="J1508" s="111"/>
      <c r="K1508" s="118"/>
      <c r="L1508" s="169"/>
      <c r="T1508" s="3">
        <f t="shared" ca="1" si="23"/>
        <v>0</v>
      </c>
    </row>
    <row r="1509" spans="2:20" ht="30" customHeight="1" x14ac:dyDescent="0.3">
      <c r="B1509" s="113">
        <v>1505</v>
      </c>
      <c r="C1509" s="162"/>
      <c r="D1509" s="167"/>
      <c r="E1509" s="111"/>
      <c r="F1509" s="111"/>
      <c r="G1509" s="111"/>
      <c r="H1509" s="111"/>
      <c r="I1509" s="126"/>
      <c r="J1509" s="111"/>
      <c r="K1509" s="118"/>
      <c r="L1509" s="169"/>
      <c r="T1509" s="3">
        <f t="shared" ca="1" si="23"/>
        <v>0</v>
      </c>
    </row>
    <row r="1510" spans="2:20" ht="30" customHeight="1" x14ac:dyDescent="0.3">
      <c r="B1510" s="113">
        <v>1506</v>
      </c>
      <c r="C1510" s="162"/>
      <c r="D1510" s="167"/>
      <c r="E1510" s="111"/>
      <c r="F1510" s="111"/>
      <c r="G1510" s="111"/>
      <c r="H1510" s="111"/>
      <c r="I1510" s="126"/>
      <c r="J1510" s="111"/>
      <c r="K1510" s="118"/>
      <c r="L1510" s="169"/>
      <c r="T1510" s="3">
        <f t="shared" ca="1" si="23"/>
        <v>0</v>
      </c>
    </row>
    <row r="1511" spans="2:20" ht="30" customHeight="1" x14ac:dyDescent="0.3">
      <c r="B1511" s="113">
        <v>1507</v>
      </c>
      <c r="C1511" s="162"/>
      <c r="D1511" s="167"/>
      <c r="E1511" s="111"/>
      <c r="F1511" s="111"/>
      <c r="G1511" s="111"/>
      <c r="H1511" s="111"/>
      <c r="I1511" s="126"/>
      <c r="J1511" s="111"/>
      <c r="K1511" s="118"/>
      <c r="L1511" s="169"/>
      <c r="T1511" s="3">
        <f t="shared" ca="1" si="23"/>
        <v>0</v>
      </c>
    </row>
    <row r="1512" spans="2:20" ht="30" customHeight="1" x14ac:dyDescent="0.3">
      <c r="B1512" s="113">
        <v>1508</v>
      </c>
      <c r="C1512" s="162"/>
      <c r="D1512" s="167"/>
      <c r="E1512" s="111"/>
      <c r="F1512" s="111"/>
      <c r="G1512" s="111"/>
      <c r="H1512" s="111"/>
      <c r="I1512" s="126"/>
      <c r="J1512" s="111"/>
      <c r="K1512" s="118"/>
      <c r="L1512" s="169"/>
      <c r="T1512" s="3">
        <f t="shared" ca="1" si="23"/>
        <v>0</v>
      </c>
    </row>
    <row r="1513" spans="2:20" ht="30" customHeight="1" x14ac:dyDescent="0.3">
      <c r="B1513" s="113">
        <v>1509</v>
      </c>
      <c r="C1513" s="162"/>
      <c r="D1513" s="167"/>
      <c r="E1513" s="111"/>
      <c r="F1513" s="111"/>
      <c r="G1513" s="111"/>
      <c r="H1513" s="111"/>
      <c r="I1513" s="126"/>
      <c r="J1513" s="111"/>
      <c r="K1513" s="118"/>
      <c r="L1513" s="169"/>
      <c r="T1513" s="3">
        <f t="shared" ca="1" si="23"/>
        <v>0</v>
      </c>
    </row>
    <row r="1514" spans="2:20" ht="30" customHeight="1" x14ac:dyDescent="0.3">
      <c r="B1514" s="113">
        <v>1510</v>
      </c>
      <c r="C1514" s="162"/>
      <c r="D1514" s="167"/>
      <c r="E1514" s="111"/>
      <c r="F1514" s="111"/>
      <c r="G1514" s="111"/>
      <c r="H1514" s="111"/>
      <c r="I1514" s="126"/>
      <c r="J1514" s="111"/>
      <c r="K1514" s="118"/>
      <c r="L1514" s="169"/>
      <c r="T1514" s="3">
        <f t="shared" ca="1" si="23"/>
        <v>0</v>
      </c>
    </row>
    <row r="1515" spans="2:20" ht="30" customHeight="1" x14ac:dyDescent="0.3">
      <c r="B1515" s="113">
        <v>1511</v>
      </c>
      <c r="C1515" s="162"/>
      <c r="D1515" s="167"/>
      <c r="E1515" s="111"/>
      <c r="F1515" s="111"/>
      <c r="G1515" s="111"/>
      <c r="H1515" s="111"/>
      <c r="I1515" s="126"/>
      <c r="J1515" s="111"/>
      <c r="K1515" s="118"/>
      <c r="L1515" s="169"/>
      <c r="T1515" s="3">
        <f t="shared" ca="1" si="23"/>
        <v>0</v>
      </c>
    </row>
    <row r="1516" spans="2:20" ht="30" customHeight="1" x14ac:dyDescent="0.3">
      <c r="B1516" s="113">
        <v>1512</v>
      </c>
      <c r="C1516" s="162"/>
      <c r="D1516" s="167"/>
      <c r="E1516" s="111"/>
      <c r="F1516" s="111"/>
      <c r="G1516" s="111"/>
      <c r="H1516" s="111"/>
      <c r="I1516" s="126"/>
      <c r="J1516" s="111"/>
      <c r="K1516" s="118"/>
      <c r="L1516" s="169"/>
      <c r="T1516" s="3">
        <f t="shared" ca="1" si="23"/>
        <v>0</v>
      </c>
    </row>
    <row r="1517" spans="2:20" ht="30" customHeight="1" x14ac:dyDescent="0.3">
      <c r="B1517" s="113">
        <v>1513</v>
      </c>
      <c r="C1517" s="162"/>
      <c r="D1517" s="167"/>
      <c r="E1517" s="111"/>
      <c r="F1517" s="111"/>
      <c r="G1517" s="111"/>
      <c r="H1517" s="111"/>
      <c r="I1517" s="126"/>
      <c r="J1517" s="111"/>
      <c r="K1517" s="118"/>
      <c r="L1517" s="169"/>
      <c r="T1517" s="3">
        <f t="shared" ca="1" si="23"/>
        <v>0</v>
      </c>
    </row>
    <row r="1518" spans="2:20" ht="30" customHeight="1" x14ac:dyDescent="0.3">
      <c r="B1518" s="113">
        <v>1514</v>
      </c>
      <c r="C1518" s="162"/>
      <c r="D1518" s="167"/>
      <c r="E1518" s="111"/>
      <c r="F1518" s="111"/>
      <c r="G1518" s="111"/>
      <c r="H1518" s="111"/>
      <c r="I1518" s="126"/>
      <c r="J1518" s="111"/>
      <c r="K1518" s="118"/>
      <c r="L1518" s="169"/>
      <c r="T1518" s="3">
        <f t="shared" ca="1" si="23"/>
        <v>0</v>
      </c>
    </row>
    <row r="1519" spans="2:20" ht="30" customHeight="1" x14ac:dyDescent="0.3">
      <c r="B1519" s="113">
        <v>1515</v>
      </c>
      <c r="C1519" s="162"/>
      <c r="D1519" s="167"/>
      <c r="E1519" s="111"/>
      <c r="F1519" s="111"/>
      <c r="G1519" s="111"/>
      <c r="H1519" s="111"/>
      <c r="I1519" s="126"/>
      <c r="J1519" s="111"/>
      <c r="K1519" s="118"/>
      <c r="L1519" s="169"/>
      <c r="T1519" s="3">
        <f t="shared" ca="1" si="23"/>
        <v>0</v>
      </c>
    </row>
    <row r="1520" spans="2:20" ht="30" customHeight="1" x14ac:dyDescent="0.3">
      <c r="B1520" s="113">
        <v>1516</v>
      </c>
      <c r="C1520" s="162"/>
      <c r="D1520" s="167"/>
      <c r="E1520" s="111"/>
      <c r="F1520" s="111"/>
      <c r="G1520" s="111"/>
      <c r="H1520" s="111"/>
      <c r="I1520" s="126"/>
      <c r="J1520" s="111"/>
      <c r="K1520" s="118"/>
      <c r="L1520" s="169"/>
      <c r="T1520" s="3">
        <f t="shared" ca="1" si="23"/>
        <v>0</v>
      </c>
    </row>
    <row r="1521" spans="2:20" ht="30" customHeight="1" x14ac:dyDescent="0.3">
      <c r="B1521" s="113">
        <v>1517</v>
      </c>
      <c r="C1521" s="162"/>
      <c r="D1521" s="167"/>
      <c r="E1521" s="111"/>
      <c r="F1521" s="111"/>
      <c r="G1521" s="111"/>
      <c r="H1521" s="111"/>
      <c r="I1521" s="126"/>
      <c r="J1521" s="111"/>
      <c r="K1521" s="118"/>
      <c r="L1521" s="169"/>
      <c r="T1521" s="3">
        <f t="shared" ca="1" si="23"/>
        <v>0</v>
      </c>
    </row>
    <row r="1522" spans="2:20" ht="30" customHeight="1" x14ac:dyDescent="0.3">
      <c r="B1522" s="113">
        <v>1518</v>
      </c>
      <c r="C1522" s="162"/>
      <c r="D1522" s="167"/>
      <c r="E1522" s="111"/>
      <c r="F1522" s="111"/>
      <c r="G1522" s="111"/>
      <c r="H1522" s="111"/>
      <c r="I1522" s="126"/>
      <c r="J1522" s="111"/>
      <c r="K1522" s="118"/>
      <c r="L1522" s="169"/>
      <c r="T1522" s="3">
        <f t="shared" ca="1" si="23"/>
        <v>0</v>
      </c>
    </row>
    <row r="1523" spans="2:20" ht="30" customHeight="1" x14ac:dyDescent="0.3">
      <c r="B1523" s="113">
        <v>1519</v>
      </c>
      <c r="C1523" s="162"/>
      <c r="D1523" s="167"/>
      <c r="E1523" s="111"/>
      <c r="F1523" s="111"/>
      <c r="G1523" s="111"/>
      <c r="H1523" s="111"/>
      <c r="I1523" s="126"/>
      <c r="J1523" s="111"/>
      <c r="K1523" s="118"/>
      <c r="L1523" s="169"/>
      <c r="T1523" s="3">
        <f t="shared" ca="1" si="23"/>
        <v>0</v>
      </c>
    </row>
    <row r="1524" spans="2:20" ht="30" customHeight="1" x14ac:dyDescent="0.3">
      <c r="B1524" s="113">
        <v>1520</v>
      </c>
      <c r="C1524" s="162"/>
      <c r="D1524" s="167"/>
      <c r="E1524" s="111"/>
      <c r="F1524" s="111"/>
      <c r="G1524" s="111"/>
      <c r="H1524" s="111"/>
      <c r="I1524" s="126"/>
      <c r="J1524" s="111"/>
      <c r="K1524" s="118"/>
      <c r="L1524" s="169"/>
      <c r="T1524" s="3">
        <f t="shared" ca="1" si="23"/>
        <v>0</v>
      </c>
    </row>
    <row r="1525" spans="2:20" ht="30" customHeight="1" x14ac:dyDescent="0.3">
      <c r="B1525" s="113">
        <v>1521</v>
      </c>
      <c r="C1525" s="162"/>
      <c r="D1525" s="167"/>
      <c r="E1525" s="111"/>
      <c r="F1525" s="111"/>
      <c r="G1525" s="111"/>
      <c r="H1525" s="111"/>
      <c r="I1525" s="126"/>
      <c r="J1525" s="111"/>
      <c r="K1525" s="118"/>
      <c r="L1525" s="169"/>
      <c r="T1525" s="3">
        <f t="shared" ca="1" si="23"/>
        <v>0</v>
      </c>
    </row>
    <row r="1526" spans="2:20" ht="30" customHeight="1" x14ac:dyDescent="0.3">
      <c r="B1526" s="113">
        <v>1522</v>
      </c>
      <c r="C1526" s="162"/>
      <c r="D1526" s="167"/>
      <c r="E1526" s="111"/>
      <c r="F1526" s="111"/>
      <c r="G1526" s="111"/>
      <c r="H1526" s="111"/>
      <c r="I1526" s="126"/>
      <c r="J1526" s="111"/>
      <c r="K1526" s="118"/>
      <c r="L1526" s="169"/>
      <c r="T1526" s="3">
        <f t="shared" ca="1" si="23"/>
        <v>0</v>
      </c>
    </row>
    <row r="1527" spans="2:20" ht="30" customHeight="1" x14ac:dyDescent="0.3">
      <c r="B1527" s="113">
        <v>1523</v>
      </c>
      <c r="C1527" s="162"/>
      <c r="D1527" s="167"/>
      <c r="E1527" s="111"/>
      <c r="F1527" s="111"/>
      <c r="G1527" s="111"/>
      <c r="H1527" s="111"/>
      <c r="I1527" s="126"/>
      <c r="J1527" s="111"/>
      <c r="K1527" s="118"/>
      <c r="L1527" s="169"/>
      <c r="T1527" s="3">
        <f t="shared" ca="1" si="23"/>
        <v>0</v>
      </c>
    </row>
    <row r="1528" spans="2:20" ht="30" customHeight="1" x14ac:dyDescent="0.3">
      <c r="B1528" s="113">
        <v>1524</v>
      </c>
      <c r="C1528" s="162"/>
      <c r="D1528" s="167"/>
      <c r="E1528" s="111"/>
      <c r="F1528" s="111"/>
      <c r="G1528" s="111"/>
      <c r="H1528" s="111"/>
      <c r="I1528" s="126"/>
      <c r="J1528" s="111"/>
      <c r="K1528" s="118"/>
      <c r="L1528" s="169"/>
      <c r="T1528" s="3">
        <f t="shared" ca="1" si="23"/>
        <v>0</v>
      </c>
    </row>
    <row r="1529" spans="2:20" ht="30" customHeight="1" x14ac:dyDescent="0.3">
      <c r="B1529" s="113">
        <v>1525</v>
      </c>
      <c r="C1529" s="162"/>
      <c r="D1529" s="167"/>
      <c r="E1529" s="111"/>
      <c r="F1529" s="111"/>
      <c r="G1529" s="111"/>
      <c r="H1529" s="111"/>
      <c r="I1529" s="126"/>
      <c r="J1529" s="111"/>
      <c r="K1529" s="118"/>
      <c r="L1529" s="169"/>
      <c r="T1529" s="3">
        <f t="shared" ca="1" si="23"/>
        <v>0</v>
      </c>
    </row>
    <row r="1530" spans="2:20" ht="30" customHeight="1" x14ac:dyDescent="0.3">
      <c r="B1530" s="113">
        <v>1526</v>
      </c>
      <c r="C1530" s="162"/>
      <c r="D1530" s="167"/>
      <c r="E1530" s="111"/>
      <c r="F1530" s="111"/>
      <c r="G1530" s="111"/>
      <c r="H1530" s="111"/>
      <c r="I1530" s="126"/>
      <c r="J1530" s="111"/>
      <c r="K1530" s="118"/>
      <c r="L1530" s="169"/>
      <c r="T1530" s="3">
        <f t="shared" ca="1" si="23"/>
        <v>0</v>
      </c>
    </row>
    <row r="1531" spans="2:20" ht="30" customHeight="1" x14ac:dyDescent="0.3">
      <c r="B1531" s="113">
        <v>1527</v>
      </c>
      <c r="C1531" s="162"/>
      <c r="D1531" s="167"/>
      <c r="E1531" s="111"/>
      <c r="F1531" s="111"/>
      <c r="G1531" s="111"/>
      <c r="H1531" s="111"/>
      <c r="I1531" s="126"/>
      <c r="J1531" s="111"/>
      <c r="K1531" s="118"/>
      <c r="L1531" s="169"/>
      <c r="T1531" s="3">
        <f t="shared" ca="1" si="23"/>
        <v>0</v>
      </c>
    </row>
    <row r="1532" spans="2:20" ht="30" customHeight="1" x14ac:dyDescent="0.3">
      <c r="B1532" s="113">
        <v>1528</v>
      </c>
      <c r="C1532" s="162"/>
      <c r="D1532" s="167"/>
      <c r="E1532" s="111"/>
      <c r="F1532" s="111"/>
      <c r="G1532" s="111"/>
      <c r="H1532" s="111"/>
      <c r="I1532" s="126"/>
      <c r="J1532" s="111"/>
      <c r="K1532" s="118"/>
      <c r="L1532" s="169"/>
      <c r="T1532" s="3">
        <f t="shared" ca="1" si="23"/>
        <v>0</v>
      </c>
    </row>
    <row r="1533" spans="2:20" ht="30" customHeight="1" x14ac:dyDescent="0.3">
      <c r="B1533" s="113">
        <v>1529</v>
      </c>
      <c r="C1533" s="162"/>
      <c r="D1533" s="167"/>
      <c r="E1533" s="111"/>
      <c r="F1533" s="111"/>
      <c r="G1533" s="111"/>
      <c r="H1533" s="111"/>
      <c r="I1533" s="126"/>
      <c r="J1533" s="111"/>
      <c r="K1533" s="118"/>
      <c r="L1533" s="169"/>
      <c r="T1533" s="3">
        <f t="shared" ca="1" si="23"/>
        <v>0</v>
      </c>
    </row>
    <row r="1534" spans="2:20" ht="30" customHeight="1" x14ac:dyDescent="0.3">
      <c r="B1534" s="113">
        <v>1530</v>
      </c>
      <c r="C1534" s="162"/>
      <c r="D1534" s="167"/>
      <c r="E1534" s="111"/>
      <c r="F1534" s="111"/>
      <c r="G1534" s="111"/>
      <c r="H1534" s="111"/>
      <c r="I1534" s="126"/>
      <c r="J1534" s="111"/>
      <c r="K1534" s="118"/>
      <c r="L1534" s="169"/>
      <c r="T1534" s="3">
        <f t="shared" ca="1" si="23"/>
        <v>0</v>
      </c>
    </row>
    <row r="1535" spans="2:20" ht="30" customHeight="1" x14ac:dyDescent="0.3">
      <c r="B1535" s="113">
        <v>1531</v>
      </c>
      <c r="C1535" s="162"/>
      <c r="D1535" s="167"/>
      <c r="E1535" s="111"/>
      <c r="F1535" s="111"/>
      <c r="G1535" s="111"/>
      <c r="H1535" s="111"/>
      <c r="I1535" s="126"/>
      <c r="J1535" s="111"/>
      <c r="K1535" s="118"/>
      <c r="L1535" s="169"/>
      <c r="T1535" s="3">
        <f t="shared" ca="1" si="23"/>
        <v>0</v>
      </c>
    </row>
    <row r="1536" spans="2:20" ht="30" customHeight="1" x14ac:dyDescent="0.3">
      <c r="B1536" s="113">
        <v>1532</v>
      </c>
      <c r="C1536" s="162"/>
      <c r="D1536" s="167"/>
      <c r="E1536" s="111"/>
      <c r="F1536" s="111"/>
      <c r="G1536" s="111"/>
      <c r="H1536" s="111"/>
      <c r="I1536" s="126"/>
      <c r="J1536" s="111"/>
      <c r="K1536" s="118"/>
      <c r="L1536" s="169"/>
      <c r="T1536" s="3">
        <f t="shared" ca="1" si="23"/>
        <v>0</v>
      </c>
    </row>
    <row r="1537" spans="2:20" ht="30" customHeight="1" x14ac:dyDescent="0.3">
      <c r="B1537" s="113">
        <v>1533</v>
      </c>
      <c r="C1537" s="162"/>
      <c r="D1537" s="167"/>
      <c r="E1537" s="111"/>
      <c r="F1537" s="111"/>
      <c r="G1537" s="111"/>
      <c r="H1537" s="111"/>
      <c r="I1537" s="126"/>
      <c r="J1537" s="111"/>
      <c r="K1537" s="118"/>
      <c r="L1537" s="169"/>
      <c r="T1537" s="3">
        <f t="shared" ca="1" si="23"/>
        <v>0</v>
      </c>
    </row>
    <row r="1538" spans="2:20" ht="30" customHeight="1" x14ac:dyDescent="0.3">
      <c r="B1538" s="113">
        <v>1534</v>
      </c>
      <c r="C1538" s="162"/>
      <c r="D1538" s="167"/>
      <c r="E1538" s="111"/>
      <c r="F1538" s="111"/>
      <c r="G1538" s="111"/>
      <c r="H1538" s="111"/>
      <c r="I1538" s="126"/>
      <c r="J1538" s="111"/>
      <c r="K1538" s="118"/>
      <c r="L1538" s="169"/>
      <c r="T1538" s="3">
        <f t="shared" ca="1" si="23"/>
        <v>0</v>
      </c>
    </row>
    <row r="1539" spans="2:20" ht="30" customHeight="1" x14ac:dyDescent="0.3">
      <c r="B1539" s="113">
        <v>1535</v>
      </c>
      <c r="C1539" s="162"/>
      <c r="D1539" s="167"/>
      <c r="E1539" s="111"/>
      <c r="F1539" s="111"/>
      <c r="G1539" s="111"/>
      <c r="H1539" s="111"/>
      <c r="I1539" s="126"/>
      <c r="J1539" s="111"/>
      <c r="K1539" s="118"/>
      <c r="L1539" s="169"/>
      <c r="T1539" s="3">
        <f t="shared" ca="1" si="23"/>
        <v>0</v>
      </c>
    </row>
    <row r="1540" spans="2:20" ht="30" customHeight="1" x14ac:dyDescent="0.3">
      <c r="B1540" s="113">
        <v>1536</v>
      </c>
      <c r="C1540" s="162"/>
      <c r="D1540" s="167"/>
      <c r="E1540" s="111"/>
      <c r="F1540" s="111"/>
      <c r="G1540" s="111"/>
      <c r="H1540" s="111"/>
      <c r="I1540" s="126"/>
      <c r="J1540" s="111"/>
      <c r="K1540" s="118"/>
      <c r="L1540" s="169"/>
      <c r="T1540" s="3">
        <f t="shared" ca="1" si="23"/>
        <v>0</v>
      </c>
    </row>
    <row r="1541" spans="2:20" ht="30" customHeight="1" x14ac:dyDescent="0.3">
      <c r="B1541" s="113">
        <v>1537</v>
      </c>
      <c r="C1541" s="162"/>
      <c r="D1541" s="167"/>
      <c r="E1541" s="111"/>
      <c r="F1541" s="111"/>
      <c r="G1541" s="111"/>
      <c r="H1541" s="111"/>
      <c r="I1541" s="126"/>
      <c r="J1541" s="111"/>
      <c r="K1541" s="118"/>
      <c r="L1541" s="169"/>
      <c r="T1541" s="3">
        <f t="shared" ref="T1541:T1604" ca="1" si="24">IF(C1541&lt;TODAY(),IF(J1541="Não",1,0),0)</f>
        <v>0</v>
      </c>
    </row>
    <row r="1542" spans="2:20" ht="30" customHeight="1" x14ac:dyDescent="0.3">
      <c r="B1542" s="113">
        <v>1538</v>
      </c>
      <c r="C1542" s="162"/>
      <c r="D1542" s="167"/>
      <c r="E1542" s="111"/>
      <c r="F1542" s="111"/>
      <c r="G1542" s="111"/>
      <c r="H1542" s="111"/>
      <c r="I1542" s="126"/>
      <c r="J1542" s="111"/>
      <c r="K1542" s="118"/>
      <c r="L1542" s="169"/>
      <c r="T1542" s="3">
        <f t="shared" ca="1" si="24"/>
        <v>0</v>
      </c>
    </row>
    <row r="1543" spans="2:20" ht="30" customHeight="1" x14ac:dyDescent="0.3">
      <c r="B1543" s="113">
        <v>1539</v>
      </c>
      <c r="C1543" s="162"/>
      <c r="D1543" s="167"/>
      <c r="E1543" s="111"/>
      <c r="F1543" s="111"/>
      <c r="G1543" s="111"/>
      <c r="H1543" s="111"/>
      <c r="I1543" s="126"/>
      <c r="J1543" s="111"/>
      <c r="K1543" s="118"/>
      <c r="L1543" s="169"/>
      <c r="T1543" s="3">
        <f t="shared" ca="1" si="24"/>
        <v>0</v>
      </c>
    </row>
    <row r="1544" spans="2:20" ht="30" customHeight="1" x14ac:dyDescent="0.3">
      <c r="B1544" s="113">
        <v>1540</v>
      </c>
      <c r="C1544" s="162"/>
      <c r="D1544" s="167"/>
      <c r="E1544" s="111"/>
      <c r="F1544" s="111"/>
      <c r="G1544" s="111"/>
      <c r="H1544" s="111"/>
      <c r="I1544" s="126"/>
      <c r="J1544" s="111"/>
      <c r="K1544" s="118"/>
      <c r="L1544" s="169"/>
      <c r="T1544" s="3">
        <f t="shared" ca="1" si="24"/>
        <v>0</v>
      </c>
    </row>
    <row r="1545" spans="2:20" ht="30" customHeight="1" x14ac:dyDescent="0.3">
      <c r="B1545" s="113">
        <v>1541</v>
      </c>
      <c r="C1545" s="162"/>
      <c r="D1545" s="167"/>
      <c r="E1545" s="111"/>
      <c r="F1545" s="111"/>
      <c r="G1545" s="111"/>
      <c r="H1545" s="111"/>
      <c r="I1545" s="126"/>
      <c r="J1545" s="111"/>
      <c r="K1545" s="118"/>
      <c r="L1545" s="169"/>
      <c r="T1545" s="3">
        <f t="shared" ca="1" si="24"/>
        <v>0</v>
      </c>
    </row>
    <row r="1546" spans="2:20" ht="30" customHeight="1" x14ac:dyDescent="0.3">
      <c r="B1546" s="113">
        <v>1542</v>
      </c>
      <c r="C1546" s="162"/>
      <c r="D1546" s="167"/>
      <c r="E1546" s="111"/>
      <c r="F1546" s="111"/>
      <c r="G1546" s="111"/>
      <c r="H1546" s="111"/>
      <c r="I1546" s="126"/>
      <c r="J1546" s="111"/>
      <c r="K1546" s="118"/>
      <c r="L1546" s="169"/>
      <c r="T1546" s="3">
        <f t="shared" ca="1" si="24"/>
        <v>0</v>
      </c>
    </row>
    <row r="1547" spans="2:20" ht="30" customHeight="1" x14ac:dyDescent="0.3">
      <c r="B1547" s="113">
        <v>1543</v>
      </c>
      <c r="C1547" s="162"/>
      <c r="D1547" s="167"/>
      <c r="E1547" s="111"/>
      <c r="F1547" s="111"/>
      <c r="G1547" s="111"/>
      <c r="H1547" s="111"/>
      <c r="I1547" s="126"/>
      <c r="J1547" s="111"/>
      <c r="K1547" s="118"/>
      <c r="L1547" s="169"/>
      <c r="T1547" s="3">
        <f t="shared" ca="1" si="24"/>
        <v>0</v>
      </c>
    </row>
    <row r="1548" spans="2:20" ht="30" customHeight="1" x14ac:dyDescent="0.3">
      <c r="B1548" s="113">
        <v>1544</v>
      </c>
      <c r="C1548" s="162"/>
      <c r="D1548" s="167"/>
      <c r="E1548" s="111"/>
      <c r="F1548" s="111"/>
      <c r="G1548" s="111"/>
      <c r="H1548" s="111"/>
      <c r="I1548" s="126"/>
      <c r="J1548" s="111"/>
      <c r="K1548" s="118"/>
      <c r="L1548" s="169"/>
      <c r="T1548" s="3">
        <f t="shared" ca="1" si="24"/>
        <v>0</v>
      </c>
    </row>
    <row r="1549" spans="2:20" ht="30" customHeight="1" x14ac:dyDescent="0.3">
      <c r="B1549" s="113">
        <v>1545</v>
      </c>
      <c r="C1549" s="162"/>
      <c r="D1549" s="167"/>
      <c r="E1549" s="111"/>
      <c r="F1549" s="111"/>
      <c r="G1549" s="111"/>
      <c r="H1549" s="111"/>
      <c r="I1549" s="126"/>
      <c r="J1549" s="111"/>
      <c r="K1549" s="118"/>
      <c r="L1549" s="169"/>
      <c r="T1549" s="3">
        <f t="shared" ca="1" si="24"/>
        <v>0</v>
      </c>
    </row>
    <row r="1550" spans="2:20" ht="30" customHeight="1" x14ac:dyDescent="0.3">
      <c r="B1550" s="113">
        <v>1546</v>
      </c>
      <c r="C1550" s="162"/>
      <c r="D1550" s="167"/>
      <c r="E1550" s="111"/>
      <c r="F1550" s="111"/>
      <c r="G1550" s="111"/>
      <c r="H1550" s="111"/>
      <c r="I1550" s="126"/>
      <c r="J1550" s="111"/>
      <c r="K1550" s="118"/>
      <c r="L1550" s="169"/>
      <c r="T1550" s="3">
        <f t="shared" ca="1" si="24"/>
        <v>0</v>
      </c>
    </row>
    <row r="1551" spans="2:20" ht="30" customHeight="1" x14ac:dyDescent="0.3">
      <c r="B1551" s="113">
        <v>1547</v>
      </c>
      <c r="C1551" s="162"/>
      <c r="D1551" s="167"/>
      <c r="E1551" s="111"/>
      <c r="F1551" s="111"/>
      <c r="G1551" s="111"/>
      <c r="H1551" s="111"/>
      <c r="I1551" s="126"/>
      <c r="J1551" s="111"/>
      <c r="K1551" s="118"/>
      <c r="L1551" s="169"/>
      <c r="T1551" s="3">
        <f t="shared" ca="1" si="24"/>
        <v>0</v>
      </c>
    </row>
    <row r="1552" spans="2:20" ht="30" customHeight="1" x14ac:dyDescent="0.3">
      <c r="B1552" s="113">
        <v>1548</v>
      </c>
      <c r="C1552" s="162"/>
      <c r="D1552" s="167"/>
      <c r="E1552" s="111"/>
      <c r="F1552" s="111"/>
      <c r="G1552" s="111"/>
      <c r="H1552" s="111"/>
      <c r="I1552" s="126"/>
      <c r="J1552" s="111"/>
      <c r="K1552" s="118"/>
      <c r="L1552" s="169"/>
      <c r="T1552" s="3">
        <f t="shared" ca="1" si="24"/>
        <v>0</v>
      </c>
    </row>
    <row r="1553" spans="2:20" ht="30" customHeight="1" x14ac:dyDescent="0.3">
      <c r="B1553" s="113">
        <v>1549</v>
      </c>
      <c r="C1553" s="162"/>
      <c r="D1553" s="167"/>
      <c r="E1553" s="111"/>
      <c r="F1553" s="111"/>
      <c r="G1553" s="111"/>
      <c r="H1553" s="111"/>
      <c r="I1553" s="126"/>
      <c r="J1553" s="111"/>
      <c r="K1553" s="118"/>
      <c r="L1553" s="169"/>
      <c r="T1553" s="3">
        <f t="shared" ca="1" si="24"/>
        <v>0</v>
      </c>
    </row>
    <row r="1554" spans="2:20" ht="30" customHeight="1" x14ac:dyDescent="0.3">
      <c r="B1554" s="113">
        <v>1550</v>
      </c>
      <c r="C1554" s="162"/>
      <c r="D1554" s="167"/>
      <c r="E1554" s="111"/>
      <c r="F1554" s="111"/>
      <c r="G1554" s="111"/>
      <c r="H1554" s="111"/>
      <c r="I1554" s="126"/>
      <c r="J1554" s="111"/>
      <c r="K1554" s="118"/>
      <c r="L1554" s="169"/>
      <c r="T1554" s="3">
        <f t="shared" ca="1" si="24"/>
        <v>0</v>
      </c>
    </row>
    <row r="1555" spans="2:20" ht="30" customHeight="1" x14ac:dyDescent="0.3">
      <c r="B1555" s="113">
        <v>1551</v>
      </c>
      <c r="C1555" s="162"/>
      <c r="D1555" s="167"/>
      <c r="E1555" s="111"/>
      <c r="F1555" s="111"/>
      <c r="G1555" s="111"/>
      <c r="H1555" s="111"/>
      <c r="I1555" s="126"/>
      <c r="J1555" s="111"/>
      <c r="K1555" s="118"/>
      <c r="L1555" s="169"/>
      <c r="T1555" s="3">
        <f t="shared" ca="1" si="24"/>
        <v>0</v>
      </c>
    </row>
    <row r="1556" spans="2:20" ht="30" customHeight="1" x14ac:dyDescent="0.3">
      <c r="B1556" s="113">
        <v>1552</v>
      </c>
      <c r="C1556" s="162"/>
      <c r="D1556" s="167"/>
      <c r="E1556" s="111"/>
      <c r="F1556" s="111"/>
      <c r="G1556" s="111"/>
      <c r="H1556" s="111"/>
      <c r="I1556" s="126"/>
      <c r="J1556" s="111"/>
      <c r="K1556" s="118"/>
      <c r="L1556" s="169"/>
      <c r="T1556" s="3">
        <f t="shared" ca="1" si="24"/>
        <v>0</v>
      </c>
    </row>
    <row r="1557" spans="2:20" ht="30" customHeight="1" x14ac:dyDescent="0.3">
      <c r="B1557" s="113">
        <v>1553</v>
      </c>
      <c r="C1557" s="162"/>
      <c r="D1557" s="167"/>
      <c r="E1557" s="111"/>
      <c r="F1557" s="111"/>
      <c r="G1557" s="111"/>
      <c r="H1557" s="111"/>
      <c r="I1557" s="126"/>
      <c r="J1557" s="111"/>
      <c r="K1557" s="118"/>
      <c r="L1557" s="169"/>
      <c r="T1557" s="3">
        <f t="shared" ca="1" si="24"/>
        <v>0</v>
      </c>
    </row>
    <row r="1558" spans="2:20" ht="30" customHeight="1" x14ac:dyDescent="0.3">
      <c r="B1558" s="113">
        <v>1554</v>
      </c>
      <c r="C1558" s="162"/>
      <c r="D1558" s="167"/>
      <c r="E1558" s="111"/>
      <c r="F1558" s="111"/>
      <c r="G1558" s="111"/>
      <c r="H1558" s="111"/>
      <c r="I1558" s="126"/>
      <c r="J1558" s="111"/>
      <c r="K1558" s="118"/>
      <c r="L1558" s="169"/>
      <c r="T1558" s="3">
        <f t="shared" ca="1" si="24"/>
        <v>0</v>
      </c>
    </row>
    <row r="1559" spans="2:20" ht="30" customHeight="1" x14ac:dyDescent="0.3">
      <c r="B1559" s="113">
        <v>1555</v>
      </c>
      <c r="C1559" s="162"/>
      <c r="D1559" s="167"/>
      <c r="E1559" s="111"/>
      <c r="F1559" s="111"/>
      <c r="G1559" s="111"/>
      <c r="H1559" s="111"/>
      <c r="I1559" s="126"/>
      <c r="J1559" s="111"/>
      <c r="K1559" s="118"/>
      <c r="L1559" s="169"/>
      <c r="T1559" s="3">
        <f t="shared" ca="1" si="24"/>
        <v>0</v>
      </c>
    </row>
    <row r="1560" spans="2:20" ht="30" customHeight="1" x14ac:dyDescent="0.3">
      <c r="B1560" s="113">
        <v>1556</v>
      </c>
      <c r="C1560" s="162"/>
      <c r="D1560" s="167"/>
      <c r="E1560" s="111"/>
      <c r="F1560" s="111"/>
      <c r="G1560" s="111"/>
      <c r="H1560" s="111"/>
      <c r="I1560" s="126"/>
      <c r="J1560" s="111"/>
      <c r="K1560" s="118"/>
      <c r="L1560" s="169"/>
      <c r="T1560" s="3">
        <f t="shared" ca="1" si="24"/>
        <v>0</v>
      </c>
    </row>
    <row r="1561" spans="2:20" ht="30" customHeight="1" x14ac:dyDescent="0.3">
      <c r="B1561" s="113">
        <v>1557</v>
      </c>
      <c r="C1561" s="162"/>
      <c r="D1561" s="167"/>
      <c r="E1561" s="111"/>
      <c r="F1561" s="111"/>
      <c r="G1561" s="111"/>
      <c r="H1561" s="111"/>
      <c r="I1561" s="126"/>
      <c r="J1561" s="111"/>
      <c r="K1561" s="118"/>
      <c r="L1561" s="169"/>
      <c r="T1561" s="3">
        <f t="shared" ca="1" si="24"/>
        <v>0</v>
      </c>
    </row>
    <row r="1562" spans="2:20" ht="30" customHeight="1" x14ac:dyDescent="0.3">
      <c r="B1562" s="113">
        <v>1558</v>
      </c>
      <c r="C1562" s="162"/>
      <c r="D1562" s="167"/>
      <c r="E1562" s="111"/>
      <c r="F1562" s="111"/>
      <c r="G1562" s="111"/>
      <c r="H1562" s="111"/>
      <c r="I1562" s="126"/>
      <c r="J1562" s="111"/>
      <c r="K1562" s="118"/>
      <c r="L1562" s="169"/>
      <c r="T1562" s="3">
        <f t="shared" ca="1" si="24"/>
        <v>0</v>
      </c>
    </row>
    <row r="1563" spans="2:20" ht="30" customHeight="1" x14ac:dyDescent="0.3">
      <c r="B1563" s="113">
        <v>1559</v>
      </c>
      <c r="C1563" s="162"/>
      <c r="D1563" s="167"/>
      <c r="E1563" s="111"/>
      <c r="F1563" s="111"/>
      <c r="G1563" s="111"/>
      <c r="H1563" s="111"/>
      <c r="I1563" s="126"/>
      <c r="J1563" s="111"/>
      <c r="K1563" s="118"/>
      <c r="L1563" s="169"/>
      <c r="T1563" s="3">
        <f t="shared" ca="1" si="24"/>
        <v>0</v>
      </c>
    </row>
    <row r="1564" spans="2:20" ht="30" customHeight="1" x14ac:dyDescent="0.3">
      <c r="B1564" s="113">
        <v>1560</v>
      </c>
      <c r="C1564" s="162"/>
      <c r="D1564" s="167"/>
      <c r="E1564" s="111"/>
      <c r="F1564" s="111"/>
      <c r="G1564" s="111"/>
      <c r="H1564" s="111"/>
      <c r="I1564" s="126"/>
      <c r="J1564" s="111"/>
      <c r="K1564" s="118"/>
      <c r="L1564" s="169"/>
      <c r="T1564" s="3">
        <f t="shared" ca="1" si="24"/>
        <v>0</v>
      </c>
    </row>
    <row r="1565" spans="2:20" ht="30" customHeight="1" x14ac:dyDescent="0.3">
      <c r="B1565" s="113">
        <v>1561</v>
      </c>
      <c r="C1565" s="162"/>
      <c r="D1565" s="167"/>
      <c r="E1565" s="111"/>
      <c r="F1565" s="111"/>
      <c r="G1565" s="111"/>
      <c r="H1565" s="111"/>
      <c r="I1565" s="126"/>
      <c r="J1565" s="111"/>
      <c r="K1565" s="118"/>
      <c r="L1565" s="169"/>
      <c r="T1565" s="3">
        <f t="shared" ca="1" si="24"/>
        <v>0</v>
      </c>
    </row>
    <row r="1566" spans="2:20" ht="30" customHeight="1" x14ac:dyDescent="0.3">
      <c r="B1566" s="113">
        <v>1562</v>
      </c>
      <c r="C1566" s="162"/>
      <c r="D1566" s="167"/>
      <c r="E1566" s="111"/>
      <c r="F1566" s="111"/>
      <c r="G1566" s="111"/>
      <c r="H1566" s="111"/>
      <c r="I1566" s="126"/>
      <c r="J1566" s="111"/>
      <c r="K1566" s="118"/>
      <c r="L1566" s="169"/>
      <c r="T1566" s="3">
        <f t="shared" ca="1" si="24"/>
        <v>0</v>
      </c>
    </row>
    <row r="1567" spans="2:20" ht="30" customHeight="1" x14ac:dyDescent="0.3">
      <c r="B1567" s="113">
        <v>1563</v>
      </c>
      <c r="C1567" s="162"/>
      <c r="D1567" s="167"/>
      <c r="E1567" s="111"/>
      <c r="F1567" s="111"/>
      <c r="G1567" s="111"/>
      <c r="H1567" s="111"/>
      <c r="I1567" s="126"/>
      <c r="J1567" s="111"/>
      <c r="K1567" s="118"/>
      <c r="L1567" s="169"/>
      <c r="T1567" s="3">
        <f t="shared" ca="1" si="24"/>
        <v>0</v>
      </c>
    </row>
    <row r="1568" spans="2:20" ht="30" customHeight="1" x14ac:dyDescent="0.3">
      <c r="B1568" s="113">
        <v>1564</v>
      </c>
      <c r="C1568" s="162"/>
      <c r="D1568" s="167"/>
      <c r="E1568" s="111"/>
      <c r="F1568" s="111"/>
      <c r="G1568" s="111"/>
      <c r="H1568" s="111"/>
      <c r="I1568" s="126"/>
      <c r="J1568" s="111"/>
      <c r="K1568" s="118"/>
      <c r="L1568" s="169"/>
      <c r="T1568" s="3">
        <f t="shared" ca="1" si="24"/>
        <v>0</v>
      </c>
    </row>
    <row r="1569" spans="2:20" ht="30" customHeight="1" x14ac:dyDescent="0.3">
      <c r="B1569" s="113">
        <v>1565</v>
      </c>
      <c r="C1569" s="162"/>
      <c r="D1569" s="167"/>
      <c r="E1569" s="111"/>
      <c r="F1569" s="111"/>
      <c r="G1569" s="111"/>
      <c r="H1569" s="111"/>
      <c r="I1569" s="126"/>
      <c r="J1569" s="111"/>
      <c r="K1569" s="118"/>
      <c r="L1569" s="169"/>
      <c r="T1569" s="3">
        <f t="shared" ca="1" si="24"/>
        <v>0</v>
      </c>
    </row>
    <row r="1570" spans="2:20" ht="30" customHeight="1" x14ac:dyDescent="0.3">
      <c r="B1570" s="113">
        <v>1566</v>
      </c>
      <c r="C1570" s="162"/>
      <c r="D1570" s="167"/>
      <c r="E1570" s="111"/>
      <c r="F1570" s="111"/>
      <c r="G1570" s="111"/>
      <c r="H1570" s="111"/>
      <c r="I1570" s="126"/>
      <c r="J1570" s="111"/>
      <c r="K1570" s="118"/>
      <c r="L1570" s="169"/>
      <c r="T1570" s="3">
        <f t="shared" ca="1" si="24"/>
        <v>0</v>
      </c>
    </row>
    <row r="1571" spans="2:20" ht="30" customHeight="1" x14ac:dyDescent="0.3">
      <c r="B1571" s="113">
        <v>1567</v>
      </c>
      <c r="C1571" s="162"/>
      <c r="D1571" s="167"/>
      <c r="E1571" s="111"/>
      <c r="F1571" s="111"/>
      <c r="G1571" s="111"/>
      <c r="H1571" s="111"/>
      <c r="I1571" s="126"/>
      <c r="J1571" s="111"/>
      <c r="K1571" s="118"/>
      <c r="L1571" s="169"/>
      <c r="T1571" s="3">
        <f t="shared" ca="1" si="24"/>
        <v>0</v>
      </c>
    </row>
    <row r="1572" spans="2:20" ht="30" customHeight="1" x14ac:dyDescent="0.3">
      <c r="B1572" s="113">
        <v>1568</v>
      </c>
      <c r="C1572" s="162"/>
      <c r="D1572" s="167"/>
      <c r="E1572" s="111"/>
      <c r="F1572" s="111"/>
      <c r="G1572" s="111"/>
      <c r="H1572" s="111"/>
      <c r="I1572" s="126"/>
      <c r="J1572" s="111"/>
      <c r="K1572" s="118"/>
      <c r="L1572" s="169"/>
      <c r="T1572" s="3">
        <f t="shared" ca="1" si="24"/>
        <v>0</v>
      </c>
    </row>
    <row r="1573" spans="2:20" ht="30" customHeight="1" x14ac:dyDescent="0.3">
      <c r="B1573" s="113">
        <v>1569</v>
      </c>
      <c r="C1573" s="162"/>
      <c r="D1573" s="167"/>
      <c r="E1573" s="111"/>
      <c r="F1573" s="111"/>
      <c r="G1573" s="111"/>
      <c r="H1573" s="111"/>
      <c r="I1573" s="126"/>
      <c r="J1573" s="111"/>
      <c r="K1573" s="118"/>
      <c r="L1573" s="169"/>
      <c r="T1573" s="3">
        <f t="shared" ca="1" si="24"/>
        <v>0</v>
      </c>
    </row>
    <row r="1574" spans="2:20" ht="30" customHeight="1" x14ac:dyDescent="0.3">
      <c r="B1574" s="113">
        <v>1570</v>
      </c>
      <c r="C1574" s="162"/>
      <c r="D1574" s="167"/>
      <c r="E1574" s="111"/>
      <c r="F1574" s="111"/>
      <c r="G1574" s="111"/>
      <c r="H1574" s="111"/>
      <c r="I1574" s="126"/>
      <c r="J1574" s="111"/>
      <c r="K1574" s="118"/>
      <c r="L1574" s="169"/>
      <c r="T1574" s="3">
        <f t="shared" ca="1" si="24"/>
        <v>0</v>
      </c>
    </row>
    <row r="1575" spans="2:20" ht="30" customHeight="1" x14ac:dyDescent="0.3">
      <c r="B1575" s="113">
        <v>1571</v>
      </c>
      <c r="C1575" s="162"/>
      <c r="D1575" s="167"/>
      <c r="E1575" s="111"/>
      <c r="F1575" s="111"/>
      <c r="G1575" s="111"/>
      <c r="H1575" s="111"/>
      <c r="I1575" s="126"/>
      <c r="J1575" s="111"/>
      <c r="K1575" s="118"/>
      <c r="L1575" s="169"/>
      <c r="T1575" s="3">
        <f t="shared" ca="1" si="24"/>
        <v>0</v>
      </c>
    </row>
    <row r="1576" spans="2:20" ht="30" customHeight="1" x14ac:dyDescent="0.3">
      <c r="B1576" s="113">
        <v>1572</v>
      </c>
      <c r="C1576" s="162"/>
      <c r="D1576" s="167"/>
      <c r="E1576" s="111"/>
      <c r="F1576" s="111"/>
      <c r="G1576" s="111"/>
      <c r="H1576" s="111"/>
      <c r="I1576" s="126"/>
      <c r="J1576" s="111"/>
      <c r="K1576" s="118"/>
      <c r="L1576" s="169"/>
      <c r="T1576" s="3">
        <f t="shared" ca="1" si="24"/>
        <v>0</v>
      </c>
    </row>
    <row r="1577" spans="2:20" ht="30" customHeight="1" x14ac:dyDescent="0.3">
      <c r="B1577" s="113">
        <v>1573</v>
      </c>
      <c r="C1577" s="162"/>
      <c r="D1577" s="167"/>
      <c r="E1577" s="111"/>
      <c r="F1577" s="111"/>
      <c r="G1577" s="111"/>
      <c r="H1577" s="111"/>
      <c r="I1577" s="126"/>
      <c r="J1577" s="111"/>
      <c r="K1577" s="118"/>
      <c r="L1577" s="169"/>
      <c r="T1577" s="3">
        <f t="shared" ca="1" si="24"/>
        <v>0</v>
      </c>
    </row>
    <row r="1578" spans="2:20" ht="30" customHeight="1" x14ac:dyDescent="0.3">
      <c r="B1578" s="113">
        <v>1574</v>
      </c>
      <c r="C1578" s="162"/>
      <c r="D1578" s="167"/>
      <c r="E1578" s="111"/>
      <c r="F1578" s="111"/>
      <c r="G1578" s="111"/>
      <c r="H1578" s="111"/>
      <c r="I1578" s="126"/>
      <c r="J1578" s="111"/>
      <c r="K1578" s="118"/>
      <c r="L1578" s="169"/>
      <c r="T1578" s="3">
        <f t="shared" ca="1" si="24"/>
        <v>0</v>
      </c>
    </row>
    <row r="1579" spans="2:20" ht="30" customHeight="1" x14ac:dyDescent="0.3">
      <c r="B1579" s="113">
        <v>1575</v>
      </c>
      <c r="C1579" s="162"/>
      <c r="D1579" s="167"/>
      <c r="E1579" s="111"/>
      <c r="F1579" s="111"/>
      <c r="G1579" s="111"/>
      <c r="H1579" s="111"/>
      <c r="I1579" s="126"/>
      <c r="J1579" s="111"/>
      <c r="K1579" s="118"/>
      <c r="L1579" s="169"/>
      <c r="T1579" s="3">
        <f t="shared" ca="1" si="24"/>
        <v>0</v>
      </c>
    </row>
    <row r="1580" spans="2:20" ht="30" customHeight="1" x14ac:dyDescent="0.3">
      <c r="B1580" s="113">
        <v>1576</v>
      </c>
      <c r="C1580" s="162"/>
      <c r="D1580" s="167"/>
      <c r="E1580" s="111"/>
      <c r="F1580" s="111"/>
      <c r="G1580" s="111"/>
      <c r="H1580" s="111"/>
      <c r="I1580" s="126"/>
      <c r="J1580" s="111"/>
      <c r="K1580" s="118"/>
      <c r="L1580" s="169"/>
      <c r="T1580" s="3">
        <f t="shared" ca="1" si="24"/>
        <v>0</v>
      </c>
    </row>
    <row r="1581" spans="2:20" ht="30" customHeight="1" x14ac:dyDescent="0.3">
      <c r="B1581" s="113">
        <v>1577</v>
      </c>
      <c r="C1581" s="162"/>
      <c r="D1581" s="167"/>
      <c r="E1581" s="111"/>
      <c r="F1581" s="111"/>
      <c r="G1581" s="111"/>
      <c r="H1581" s="111"/>
      <c r="I1581" s="126"/>
      <c r="J1581" s="111"/>
      <c r="K1581" s="118"/>
      <c r="L1581" s="169"/>
      <c r="T1581" s="3">
        <f t="shared" ca="1" si="24"/>
        <v>0</v>
      </c>
    </row>
    <row r="1582" spans="2:20" ht="30" customHeight="1" x14ac:dyDescent="0.3">
      <c r="B1582" s="113">
        <v>1578</v>
      </c>
      <c r="C1582" s="162"/>
      <c r="D1582" s="167"/>
      <c r="E1582" s="111"/>
      <c r="F1582" s="111"/>
      <c r="G1582" s="111"/>
      <c r="H1582" s="111"/>
      <c r="I1582" s="126"/>
      <c r="J1582" s="111"/>
      <c r="K1582" s="118"/>
      <c r="L1582" s="169"/>
      <c r="T1582" s="3">
        <f t="shared" ca="1" si="24"/>
        <v>0</v>
      </c>
    </row>
    <row r="1583" spans="2:20" ht="30" customHeight="1" x14ac:dyDescent="0.3">
      <c r="B1583" s="113">
        <v>1579</v>
      </c>
      <c r="C1583" s="162"/>
      <c r="D1583" s="167"/>
      <c r="E1583" s="111"/>
      <c r="F1583" s="111"/>
      <c r="G1583" s="111"/>
      <c r="H1583" s="111"/>
      <c r="I1583" s="126"/>
      <c r="J1583" s="111"/>
      <c r="K1583" s="118"/>
      <c r="L1583" s="169"/>
      <c r="T1583" s="3">
        <f t="shared" ca="1" si="24"/>
        <v>0</v>
      </c>
    </row>
    <row r="1584" spans="2:20" ht="30" customHeight="1" x14ac:dyDescent="0.3">
      <c r="B1584" s="113">
        <v>1580</v>
      </c>
      <c r="C1584" s="162"/>
      <c r="D1584" s="167"/>
      <c r="E1584" s="111"/>
      <c r="F1584" s="111"/>
      <c r="G1584" s="111"/>
      <c r="H1584" s="111"/>
      <c r="I1584" s="126"/>
      <c r="J1584" s="111"/>
      <c r="K1584" s="118"/>
      <c r="L1584" s="169"/>
      <c r="T1584" s="3">
        <f t="shared" ca="1" si="24"/>
        <v>0</v>
      </c>
    </row>
    <row r="1585" spans="2:20" ht="30" customHeight="1" x14ac:dyDescent="0.3">
      <c r="B1585" s="113">
        <v>1581</v>
      </c>
      <c r="C1585" s="162"/>
      <c r="D1585" s="167"/>
      <c r="E1585" s="111"/>
      <c r="F1585" s="111"/>
      <c r="G1585" s="111"/>
      <c r="H1585" s="111"/>
      <c r="I1585" s="126"/>
      <c r="J1585" s="111"/>
      <c r="K1585" s="118"/>
      <c r="L1585" s="169"/>
      <c r="T1585" s="3">
        <f t="shared" ca="1" si="24"/>
        <v>0</v>
      </c>
    </row>
    <row r="1586" spans="2:20" ht="30" customHeight="1" x14ac:dyDescent="0.3">
      <c r="B1586" s="113">
        <v>1582</v>
      </c>
      <c r="C1586" s="162"/>
      <c r="D1586" s="167"/>
      <c r="E1586" s="111"/>
      <c r="F1586" s="111"/>
      <c r="G1586" s="111"/>
      <c r="H1586" s="111"/>
      <c r="I1586" s="126"/>
      <c r="J1586" s="111"/>
      <c r="K1586" s="118"/>
      <c r="L1586" s="169"/>
      <c r="T1586" s="3">
        <f t="shared" ca="1" si="24"/>
        <v>0</v>
      </c>
    </row>
    <row r="1587" spans="2:20" ht="30" customHeight="1" x14ac:dyDescent="0.3">
      <c r="B1587" s="113">
        <v>1583</v>
      </c>
      <c r="C1587" s="162"/>
      <c r="D1587" s="167"/>
      <c r="E1587" s="111"/>
      <c r="F1587" s="111"/>
      <c r="G1587" s="111"/>
      <c r="H1587" s="111"/>
      <c r="I1587" s="126"/>
      <c r="J1587" s="111"/>
      <c r="K1587" s="118"/>
      <c r="L1587" s="169"/>
      <c r="T1587" s="3">
        <f t="shared" ca="1" si="24"/>
        <v>0</v>
      </c>
    </row>
    <row r="1588" spans="2:20" ht="30" customHeight="1" x14ac:dyDescent="0.3">
      <c r="B1588" s="113">
        <v>1584</v>
      </c>
      <c r="C1588" s="162"/>
      <c r="D1588" s="167"/>
      <c r="E1588" s="111"/>
      <c r="F1588" s="111"/>
      <c r="G1588" s="111"/>
      <c r="H1588" s="111"/>
      <c r="I1588" s="126"/>
      <c r="J1588" s="111"/>
      <c r="K1588" s="118"/>
      <c r="L1588" s="169"/>
      <c r="T1588" s="3">
        <f t="shared" ca="1" si="24"/>
        <v>0</v>
      </c>
    </row>
    <row r="1589" spans="2:20" ht="30" customHeight="1" x14ac:dyDescent="0.3">
      <c r="B1589" s="113">
        <v>1585</v>
      </c>
      <c r="C1589" s="162"/>
      <c r="D1589" s="167"/>
      <c r="E1589" s="111"/>
      <c r="F1589" s="111"/>
      <c r="G1589" s="111"/>
      <c r="H1589" s="111"/>
      <c r="I1589" s="126"/>
      <c r="J1589" s="111"/>
      <c r="K1589" s="118"/>
      <c r="L1589" s="169"/>
      <c r="T1589" s="3">
        <f t="shared" ca="1" si="24"/>
        <v>0</v>
      </c>
    </row>
    <row r="1590" spans="2:20" ht="30" customHeight="1" x14ac:dyDescent="0.3">
      <c r="B1590" s="113">
        <v>1586</v>
      </c>
      <c r="C1590" s="162"/>
      <c r="D1590" s="167"/>
      <c r="E1590" s="111"/>
      <c r="F1590" s="111"/>
      <c r="G1590" s="111"/>
      <c r="H1590" s="111"/>
      <c r="I1590" s="126"/>
      <c r="J1590" s="111"/>
      <c r="K1590" s="118"/>
      <c r="L1590" s="169"/>
      <c r="T1590" s="3">
        <f t="shared" ca="1" si="24"/>
        <v>0</v>
      </c>
    </row>
    <row r="1591" spans="2:20" ht="30" customHeight="1" x14ac:dyDescent="0.3">
      <c r="B1591" s="113">
        <v>1587</v>
      </c>
      <c r="C1591" s="162"/>
      <c r="D1591" s="167"/>
      <c r="E1591" s="111"/>
      <c r="F1591" s="111"/>
      <c r="G1591" s="111"/>
      <c r="H1591" s="111"/>
      <c r="I1591" s="126"/>
      <c r="J1591" s="111"/>
      <c r="K1591" s="118"/>
      <c r="L1591" s="169"/>
      <c r="T1591" s="3">
        <f t="shared" ca="1" si="24"/>
        <v>0</v>
      </c>
    </row>
    <row r="1592" spans="2:20" ht="30" customHeight="1" x14ac:dyDescent="0.3">
      <c r="B1592" s="113">
        <v>1588</v>
      </c>
      <c r="C1592" s="162"/>
      <c r="D1592" s="167"/>
      <c r="E1592" s="111"/>
      <c r="F1592" s="111"/>
      <c r="G1592" s="111"/>
      <c r="H1592" s="111"/>
      <c r="I1592" s="126"/>
      <c r="J1592" s="111"/>
      <c r="K1592" s="118"/>
      <c r="L1592" s="169"/>
      <c r="T1592" s="3">
        <f t="shared" ca="1" si="24"/>
        <v>0</v>
      </c>
    </row>
    <row r="1593" spans="2:20" ht="30" customHeight="1" x14ac:dyDescent="0.3">
      <c r="B1593" s="113">
        <v>1589</v>
      </c>
      <c r="C1593" s="162"/>
      <c r="D1593" s="167"/>
      <c r="E1593" s="111"/>
      <c r="F1593" s="111"/>
      <c r="G1593" s="111"/>
      <c r="H1593" s="111"/>
      <c r="I1593" s="126"/>
      <c r="J1593" s="111"/>
      <c r="K1593" s="118"/>
      <c r="L1593" s="169"/>
      <c r="T1593" s="3">
        <f t="shared" ca="1" si="24"/>
        <v>0</v>
      </c>
    </row>
    <row r="1594" spans="2:20" ht="30" customHeight="1" x14ac:dyDescent="0.3">
      <c r="B1594" s="113">
        <v>1590</v>
      </c>
      <c r="C1594" s="162"/>
      <c r="D1594" s="167"/>
      <c r="E1594" s="111"/>
      <c r="F1594" s="111"/>
      <c r="G1594" s="111"/>
      <c r="H1594" s="111"/>
      <c r="I1594" s="126"/>
      <c r="J1594" s="111"/>
      <c r="K1594" s="118"/>
      <c r="L1594" s="169"/>
      <c r="T1594" s="3">
        <f t="shared" ca="1" si="24"/>
        <v>0</v>
      </c>
    </row>
    <row r="1595" spans="2:20" ht="30" customHeight="1" x14ac:dyDescent="0.3">
      <c r="B1595" s="113">
        <v>1591</v>
      </c>
      <c r="C1595" s="162"/>
      <c r="D1595" s="167"/>
      <c r="E1595" s="111"/>
      <c r="F1595" s="111"/>
      <c r="G1595" s="111"/>
      <c r="H1595" s="111"/>
      <c r="I1595" s="126"/>
      <c r="J1595" s="111"/>
      <c r="K1595" s="118"/>
      <c r="L1595" s="169"/>
      <c r="T1595" s="3">
        <f t="shared" ca="1" si="24"/>
        <v>0</v>
      </c>
    </row>
    <row r="1596" spans="2:20" ht="30" customHeight="1" x14ac:dyDescent="0.3">
      <c r="B1596" s="113">
        <v>1592</v>
      </c>
      <c r="C1596" s="162"/>
      <c r="D1596" s="167"/>
      <c r="E1596" s="111"/>
      <c r="F1596" s="111"/>
      <c r="G1596" s="111"/>
      <c r="H1596" s="111"/>
      <c r="I1596" s="126"/>
      <c r="J1596" s="111"/>
      <c r="K1596" s="118"/>
      <c r="L1596" s="169"/>
      <c r="T1596" s="3">
        <f t="shared" ca="1" si="24"/>
        <v>0</v>
      </c>
    </row>
    <row r="1597" spans="2:20" ht="30" customHeight="1" x14ac:dyDescent="0.3">
      <c r="B1597" s="113">
        <v>1593</v>
      </c>
      <c r="C1597" s="162"/>
      <c r="D1597" s="167"/>
      <c r="E1597" s="111"/>
      <c r="F1597" s="111"/>
      <c r="G1597" s="111"/>
      <c r="H1597" s="111"/>
      <c r="I1597" s="126"/>
      <c r="J1597" s="111"/>
      <c r="K1597" s="118"/>
      <c r="L1597" s="169"/>
      <c r="T1597" s="3">
        <f t="shared" ca="1" si="24"/>
        <v>0</v>
      </c>
    </row>
    <row r="1598" spans="2:20" ht="30" customHeight="1" x14ac:dyDescent="0.3">
      <c r="B1598" s="113">
        <v>1594</v>
      </c>
      <c r="C1598" s="162"/>
      <c r="D1598" s="167"/>
      <c r="E1598" s="111"/>
      <c r="F1598" s="111"/>
      <c r="G1598" s="111"/>
      <c r="H1598" s="111"/>
      <c r="I1598" s="126"/>
      <c r="J1598" s="111"/>
      <c r="K1598" s="118"/>
      <c r="L1598" s="169"/>
      <c r="T1598" s="3">
        <f t="shared" ca="1" si="24"/>
        <v>0</v>
      </c>
    </row>
    <row r="1599" spans="2:20" ht="30" customHeight="1" x14ac:dyDescent="0.3">
      <c r="B1599" s="113">
        <v>1595</v>
      </c>
      <c r="C1599" s="162"/>
      <c r="D1599" s="167"/>
      <c r="E1599" s="111"/>
      <c r="F1599" s="111"/>
      <c r="G1599" s="111"/>
      <c r="H1599" s="111"/>
      <c r="I1599" s="126"/>
      <c r="J1599" s="111"/>
      <c r="K1599" s="118"/>
      <c r="L1599" s="169"/>
      <c r="T1599" s="3">
        <f t="shared" ca="1" si="24"/>
        <v>0</v>
      </c>
    </row>
    <row r="1600" spans="2:20" ht="30" customHeight="1" x14ac:dyDescent="0.3">
      <c r="B1600" s="113">
        <v>1596</v>
      </c>
      <c r="C1600" s="162"/>
      <c r="D1600" s="167"/>
      <c r="E1600" s="111"/>
      <c r="F1600" s="111"/>
      <c r="G1600" s="111"/>
      <c r="H1600" s="111"/>
      <c r="I1600" s="126"/>
      <c r="J1600" s="111"/>
      <c r="K1600" s="118"/>
      <c r="L1600" s="169"/>
      <c r="T1600" s="3">
        <f t="shared" ca="1" si="24"/>
        <v>0</v>
      </c>
    </row>
    <row r="1601" spans="2:20" ht="30" customHeight="1" x14ac:dyDescent="0.3">
      <c r="B1601" s="113">
        <v>1597</v>
      </c>
      <c r="C1601" s="162"/>
      <c r="D1601" s="167"/>
      <c r="E1601" s="111"/>
      <c r="F1601" s="111"/>
      <c r="G1601" s="111"/>
      <c r="H1601" s="111"/>
      <c r="I1601" s="126"/>
      <c r="J1601" s="111"/>
      <c r="K1601" s="118"/>
      <c r="L1601" s="169"/>
      <c r="T1601" s="3">
        <f t="shared" ca="1" si="24"/>
        <v>0</v>
      </c>
    </row>
    <row r="1602" spans="2:20" ht="30" customHeight="1" x14ac:dyDescent="0.3">
      <c r="B1602" s="113">
        <v>1598</v>
      </c>
      <c r="C1602" s="162"/>
      <c r="D1602" s="167"/>
      <c r="E1602" s="111"/>
      <c r="F1602" s="111"/>
      <c r="G1602" s="111"/>
      <c r="H1602" s="111"/>
      <c r="I1602" s="126"/>
      <c r="J1602" s="111"/>
      <c r="K1602" s="118"/>
      <c r="L1602" s="169"/>
      <c r="T1602" s="3">
        <f t="shared" ca="1" si="24"/>
        <v>0</v>
      </c>
    </row>
    <row r="1603" spans="2:20" ht="30" customHeight="1" x14ac:dyDescent="0.3">
      <c r="B1603" s="113">
        <v>1599</v>
      </c>
      <c r="C1603" s="162"/>
      <c r="D1603" s="167"/>
      <c r="E1603" s="111"/>
      <c r="F1603" s="111"/>
      <c r="G1603" s="111"/>
      <c r="H1603" s="111"/>
      <c r="I1603" s="126"/>
      <c r="J1603" s="111"/>
      <c r="K1603" s="118"/>
      <c r="L1603" s="169"/>
      <c r="T1603" s="3">
        <f t="shared" ca="1" si="24"/>
        <v>0</v>
      </c>
    </row>
    <row r="1604" spans="2:20" ht="30" customHeight="1" x14ac:dyDescent="0.3">
      <c r="B1604" s="113">
        <v>1600</v>
      </c>
      <c r="C1604" s="162"/>
      <c r="D1604" s="167"/>
      <c r="E1604" s="111"/>
      <c r="F1604" s="111"/>
      <c r="G1604" s="111"/>
      <c r="H1604" s="111"/>
      <c r="I1604" s="126"/>
      <c r="J1604" s="111"/>
      <c r="K1604" s="118"/>
      <c r="L1604" s="169"/>
      <c r="T1604" s="3">
        <f t="shared" ca="1" si="24"/>
        <v>0</v>
      </c>
    </row>
    <row r="1605" spans="2:20" ht="30" customHeight="1" x14ac:dyDescent="0.3">
      <c r="B1605" s="113">
        <v>1601</v>
      </c>
      <c r="C1605" s="162"/>
      <c r="D1605" s="167"/>
      <c r="E1605" s="111"/>
      <c r="F1605" s="111"/>
      <c r="G1605" s="111"/>
      <c r="H1605" s="111"/>
      <c r="I1605" s="126"/>
      <c r="J1605" s="111"/>
      <c r="K1605" s="118"/>
      <c r="L1605" s="169"/>
      <c r="T1605" s="3">
        <f t="shared" ref="T1605:T1668" ca="1" si="25">IF(C1605&lt;TODAY(),IF(J1605="Não",1,0),0)</f>
        <v>0</v>
      </c>
    </row>
    <row r="1606" spans="2:20" ht="30" customHeight="1" x14ac:dyDescent="0.3">
      <c r="B1606" s="113">
        <v>1602</v>
      </c>
      <c r="C1606" s="162"/>
      <c r="D1606" s="167"/>
      <c r="E1606" s="111"/>
      <c r="F1606" s="111"/>
      <c r="G1606" s="111"/>
      <c r="H1606" s="111"/>
      <c r="I1606" s="126"/>
      <c r="J1606" s="111"/>
      <c r="K1606" s="118"/>
      <c r="L1606" s="169"/>
      <c r="T1606" s="3">
        <f t="shared" ca="1" si="25"/>
        <v>0</v>
      </c>
    </row>
    <row r="1607" spans="2:20" ht="30" customHeight="1" x14ac:dyDescent="0.3">
      <c r="B1607" s="113">
        <v>1603</v>
      </c>
      <c r="C1607" s="162"/>
      <c r="D1607" s="167"/>
      <c r="E1607" s="111"/>
      <c r="F1607" s="111"/>
      <c r="G1607" s="111"/>
      <c r="H1607" s="111"/>
      <c r="I1607" s="126"/>
      <c r="J1607" s="111"/>
      <c r="K1607" s="118"/>
      <c r="L1607" s="169"/>
      <c r="T1607" s="3">
        <f t="shared" ca="1" si="25"/>
        <v>0</v>
      </c>
    </row>
    <row r="1608" spans="2:20" ht="30" customHeight="1" x14ac:dyDescent="0.3">
      <c r="B1608" s="113">
        <v>1604</v>
      </c>
      <c r="C1608" s="162"/>
      <c r="D1608" s="167"/>
      <c r="E1608" s="111"/>
      <c r="F1608" s="111"/>
      <c r="G1608" s="111"/>
      <c r="H1608" s="111"/>
      <c r="I1608" s="126"/>
      <c r="J1608" s="111"/>
      <c r="K1608" s="118"/>
      <c r="L1608" s="169"/>
      <c r="T1608" s="3">
        <f t="shared" ca="1" si="25"/>
        <v>0</v>
      </c>
    </row>
    <row r="1609" spans="2:20" ht="30" customHeight="1" x14ac:dyDescent="0.3">
      <c r="B1609" s="113">
        <v>1605</v>
      </c>
      <c r="C1609" s="162"/>
      <c r="D1609" s="167"/>
      <c r="E1609" s="111"/>
      <c r="F1609" s="111"/>
      <c r="G1609" s="111"/>
      <c r="H1609" s="111"/>
      <c r="I1609" s="126"/>
      <c r="J1609" s="111"/>
      <c r="K1609" s="118"/>
      <c r="L1609" s="169"/>
      <c r="T1609" s="3">
        <f t="shared" ca="1" si="25"/>
        <v>0</v>
      </c>
    </row>
    <row r="1610" spans="2:20" ht="30" customHeight="1" x14ac:dyDescent="0.3">
      <c r="B1610" s="113">
        <v>1606</v>
      </c>
      <c r="C1610" s="162"/>
      <c r="D1610" s="167"/>
      <c r="E1610" s="111"/>
      <c r="F1610" s="111"/>
      <c r="G1610" s="111"/>
      <c r="H1610" s="111"/>
      <c r="I1610" s="126"/>
      <c r="J1610" s="111"/>
      <c r="K1610" s="118"/>
      <c r="L1610" s="169"/>
      <c r="T1610" s="3">
        <f t="shared" ca="1" si="25"/>
        <v>0</v>
      </c>
    </row>
    <row r="1611" spans="2:20" ht="30" customHeight="1" x14ac:dyDescent="0.3">
      <c r="B1611" s="113">
        <v>1607</v>
      </c>
      <c r="C1611" s="162"/>
      <c r="D1611" s="167"/>
      <c r="E1611" s="111"/>
      <c r="F1611" s="111"/>
      <c r="G1611" s="111"/>
      <c r="H1611" s="111"/>
      <c r="I1611" s="126"/>
      <c r="J1611" s="111"/>
      <c r="K1611" s="118"/>
      <c r="L1611" s="169"/>
      <c r="T1611" s="3">
        <f t="shared" ca="1" si="25"/>
        <v>0</v>
      </c>
    </row>
    <row r="1612" spans="2:20" ht="30" customHeight="1" x14ac:dyDescent="0.3">
      <c r="B1612" s="113">
        <v>1608</v>
      </c>
      <c r="C1612" s="162"/>
      <c r="D1612" s="167"/>
      <c r="E1612" s="111"/>
      <c r="F1612" s="111"/>
      <c r="G1612" s="111"/>
      <c r="H1612" s="111"/>
      <c r="I1612" s="126"/>
      <c r="J1612" s="111"/>
      <c r="K1612" s="118"/>
      <c r="L1612" s="169"/>
      <c r="T1612" s="3">
        <f t="shared" ca="1" si="25"/>
        <v>0</v>
      </c>
    </row>
    <row r="1613" spans="2:20" ht="30" customHeight="1" x14ac:dyDescent="0.3">
      <c r="B1613" s="113">
        <v>1609</v>
      </c>
      <c r="C1613" s="162"/>
      <c r="D1613" s="167"/>
      <c r="E1613" s="111"/>
      <c r="F1613" s="111"/>
      <c r="G1613" s="111"/>
      <c r="H1613" s="111"/>
      <c r="I1613" s="126"/>
      <c r="J1613" s="111"/>
      <c r="K1613" s="118"/>
      <c r="L1613" s="169"/>
      <c r="T1613" s="3">
        <f t="shared" ca="1" si="25"/>
        <v>0</v>
      </c>
    </row>
    <row r="1614" spans="2:20" ht="30" customHeight="1" x14ac:dyDescent="0.3">
      <c r="B1614" s="113">
        <v>1610</v>
      </c>
      <c r="C1614" s="162"/>
      <c r="D1614" s="167"/>
      <c r="E1614" s="111"/>
      <c r="F1614" s="111"/>
      <c r="G1614" s="111"/>
      <c r="H1614" s="111"/>
      <c r="I1614" s="126"/>
      <c r="J1614" s="111"/>
      <c r="K1614" s="118"/>
      <c r="L1614" s="169"/>
      <c r="T1614" s="3">
        <f t="shared" ca="1" si="25"/>
        <v>0</v>
      </c>
    </row>
    <row r="1615" spans="2:20" ht="30" customHeight="1" x14ac:dyDescent="0.3">
      <c r="B1615" s="113">
        <v>1611</v>
      </c>
      <c r="C1615" s="162"/>
      <c r="D1615" s="167"/>
      <c r="E1615" s="111"/>
      <c r="F1615" s="111"/>
      <c r="G1615" s="111"/>
      <c r="H1615" s="111"/>
      <c r="I1615" s="126"/>
      <c r="J1615" s="111"/>
      <c r="K1615" s="118"/>
      <c r="L1615" s="169"/>
      <c r="T1615" s="3">
        <f t="shared" ca="1" si="25"/>
        <v>0</v>
      </c>
    </row>
    <row r="1616" spans="2:20" ht="30" customHeight="1" x14ac:dyDescent="0.3">
      <c r="B1616" s="113">
        <v>1612</v>
      </c>
      <c r="C1616" s="162"/>
      <c r="D1616" s="167"/>
      <c r="E1616" s="111"/>
      <c r="F1616" s="111"/>
      <c r="G1616" s="111"/>
      <c r="H1616" s="111"/>
      <c r="I1616" s="126"/>
      <c r="J1616" s="111"/>
      <c r="K1616" s="118"/>
      <c r="L1616" s="169"/>
      <c r="T1616" s="3">
        <f t="shared" ca="1" si="25"/>
        <v>0</v>
      </c>
    </row>
    <row r="1617" spans="2:20" ht="30" customHeight="1" x14ac:dyDescent="0.3">
      <c r="B1617" s="113">
        <v>1613</v>
      </c>
      <c r="C1617" s="162"/>
      <c r="D1617" s="167"/>
      <c r="E1617" s="111"/>
      <c r="F1617" s="111"/>
      <c r="G1617" s="111"/>
      <c r="H1617" s="111"/>
      <c r="I1617" s="126"/>
      <c r="J1617" s="111"/>
      <c r="K1617" s="118"/>
      <c r="L1617" s="169"/>
      <c r="T1617" s="3">
        <f t="shared" ca="1" si="25"/>
        <v>0</v>
      </c>
    </row>
    <row r="1618" spans="2:20" ht="30" customHeight="1" x14ac:dyDescent="0.3">
      <c r="B1618" s="113">
        <v>1614</v>
      </c>
      <c r="C1618" s="162"/>
      <c r="D1618" s="167"/>
      <c r="E1618" s="111"/>
      <c r="F1618" s="111"/>
      <c r="G1618" s="111"/>
      <c r="H1618" s="111"/>
      <c r="I1618" s="126"/>
      <c r="J1618" s="111"/>
      <c r="K1618" s="118"/>
      <c r="L1618" s="169"/>
      <c r="T1618" s="3">
        <f t="shared" ca="1" si="25"/>
        <v>0</v>
      </c>
    </row>
    <row r="1619" spans="2:20" ht="30" customHeight="1" x14ac:dyDescent="0.3">
      <c r="B1619" s="113">
        <v>1615</v>
      </c>
      <c r="C1619" s="162"/>
      <c r="D1619" s="167"/>
      <c r="E1619" s="111"/>
      <c r="F1619" s="111"/>
      <c r="G1619" s="111"/>
      <c r="H1619" s="111"/>
      <c r="I1619" s="126"/>
      <c r="J1619" s="111"/>
      <c r="K1619" s="118"/>
      <c r="L1619" s="169"/>
      <c r="T1619" s="3">
        <f t="shared" ca="1" si="25"/>
        <v>0</v>
      </c>
    </row>
    <row r="1620" spans="2:20" ht="30" customHeight="1" x14ac:dyDescent="0.3">
      <c r="B1620" s="113">
        <v>1616</v>
      </c>
      <c r="C1620" s="162"/>
      <c r="D1620" s="167"/>
      <c r="E1620" s="111"/>
      <c r="F1620" s="111"/>
      <c r="G1620" s="111"/>
      <c r="H1620" s="111"/>
      <c r="I1620" s="126"/>
      <c r="J1620" s="111"/>
      <c r="K1620" s="118"/>
      <c r="L1620" s="169"/>
      <c r="T1620" s="3">
        <f t="shared" ca="1" si="25"/>
        <v>0</v>
      </c>
    </row>
    <row r="1621" spans="2:20" ht="30" customHeight="1" x14ac:dyDescent="0.3">
      <c r="B1621" s="113">
        <v>1617</v>
      </c>
      <c r="C1621" s="162"/>
      <c r="D1621" s="167"/>
      <c r="E1621" s="111"/>
      <c r="F1621" s="111"/>
      <c r="G1621" s="111"/>
      <c r="H1621" s="111"/>
      <c r="I1621" s="126"/>
      <c r="J1621" s="111"/>
      <c r="K1621" s="118"/>
      <c r="L1621" s="169"/>
      <c r="T1621" s="3">
        <f t="shared" ca="1" si="25"/>
        <v>0</v>
      </c>
    </row>
    <row r="1622" spans="2:20" ht="30" customHeight="1" x14ac:dyDescent="0.3">
      <c r="B1622" s="113">
        <v>1618</v>
      </c>
      <c r="C1622" s="162"/>
      <c r="D1622" s="167"/>
      <c r="E1622" s="111"/>
      <c r="F1622" s="111"/>
      <c r="G1622" s="111"/>
      <c r="H1622" s="111"/>
      <c r="I1622" s="126"/>
      <c r="J1622" s="111"/>
      <c r="K1622" s="118"/>
      <c r="L1622" s="169"/>
      <c r="T1622" s="3">
        <f t="shared" ca="1" si="25"/>
        <v>0</v>
      </c>
    </row>
    <row r="1623" spans="2:20" ht="30" customHeight="1" x14ac:dyDescent="0.3">
      <c r="B1623" s="113">
        <v>1619</v>
      </c>
      <c r="C1623" s="162"/>
      <c r="D1623" s="167"/>
      <c r="E1623" s="111"/>
      <c r="F1623" s="111"/>
      <c r="G1623" s="111"/>
      <c r="H1623" s="111"/>
      <c r="I1623" s="126"/>
      <c r="J1623" s="111"/>
      <c r="K1623" s="118"/>
      <c r="L1623" s="169"/>
      <c r="T1623" s="3">
        <f t="shared" ca="1" si="25"/>
        <v>0</v>
      </c>
    </row>
    <row r="1624" spans="2:20" ht="30" customHeight="1" x14ac:dyDescent="0.3">
      <c r="B1624" s="113">
        <v>1620</v>
      </c>
      <c r="C1624" s="162"/>
      <c r="D1624" s="167"/>
      <c r="E1624" s="111"/>
      <c r="F1624" s="111"/>
      <c r="G1624" s="111"/>
      <c r="H1624" s="111"/>
      <c r="I1624" s="126"/>
      <c r="J1624" s="111"/>
      <c r="K1624" s="118"/>
      <c r="L1624" s="169"/>
      <c r="T1624" s="3">
        <f t="shared" ca="1" si="25"/>
        <v>0</v>
      </c>
    </row>
    <row r="1625" spans="2:20" ht="30" customHeight="1" x14ac:dyDescent="0.3">
      <c r="B1625" s="113">
        <v>1621</v>
      </c>
      <c r="C1625" s="162"/>
      <c r="D1625" s="167"/>
      <c r="E1625" s="111"/>
      <c r="F1625" s="111"/>
      <c r="G1625" s="111"/>
      <c r="H1625" s="111"/>
      <c r="I1625" s="126"/>
      <c r="J1625" s="111"/>
      <c r="K1625" s="118"/>
      <c r="L1625" s="169"/>
      <c r="T1625" s="3">
        <f t="shared" ca="1" si="25"/>
        <v>0</v>
      </c>
    </row>
    <row r="1626" spans="2:20" ht="30" customHeight="1" x14ac:dyDescent="0.3">
      <c r="B1626" s="113">
        <v>1622</v>
      </c>
      <c r="C1626" s="162"/>
      <c r="D1626" s="167"/>
      <c r="E1626" s="111"/>
      <c r="F1626" s="111"/>
      <c r="G1626" s="111"/>
      <c r="H1626" s="111"/>
      <c r="I1626" s="126"/>
      <c r="J1626" s="111"/>
      <c r="K1626" s="118"/>
      <c r="L1626" s="169"/>
      <c r="T1626" s="3">
        <f t="shared" ca="1" si="25"/>
        <v>0</v>
      </c>
    </row>
    <row r="1627" spans="2:20" ht="30" customHeight="1" x14ac:dyDescent="0.3">
      <c r="B1627" s="113">
        <v>1623</v>
      </c>
      <c r="C1627" s="162"/>
      <c r="D1627" s="167"/>
      <c r="E1627" s="111"/>
      <c r="F1627" s="111"/>
      <c r="G1627" s="111"/>
      <c r="H1627" s="111"/>
      <c r="I1627" s="126"/>
      <c r="J1627" s="111"/>
      <c r="K1627" s="118"/>
      <c r="L1627" s="169"/>
      <c r="T1627" s="3">
        <f t="shared" ca="1" si="25"/>
        <v>0</v>
      </c>
    </row>
    <row r="1628" spans="2:20" ht="30" customHeight="1" x14ac:dyDescent="0.3">
      <c r="B1628" s="113">
        <v>1624</v>
      </c>
      <c r="C1628" s="162"/>
      <c r="D1628" s="167"/>
      <c r="E1628" s="111"/>
      <c r="F1628" s="111"/>
      <c r="G1628" s="111"/>
      <c r="H1628" s="111"/>
      <c r="I1628" s="126"/>
      <c r="J1628" s="111"/>
      <c r="K1628" s="118"/>
      <c r="L1628" s="169"/>
      <c r="T1628" s="3">
        <f t="shared" ca="1" si="25"/>
        <v>0</v>
      </c>
    </row>
    <row r="1629" spans="2:20" ht="30" customHeight="1" x14ac:dyDescent="0.3">
      <c r="B1629" s="113">
        <v>1625</v>
      </c>
      <c r="C1629" s="162"/>
      <c r="D1629" s="167"/>
      <c r="E1629" s="111"/>
      <c r="F1629" s="111"/>
      <c r="G1629" s="111"/>
      <c r="H1629" s="111"/>
      <c r="I1629" s="126"/>
      <c r="J1629" s="111"/>
      <c r="K1629" s="118"/>
      <c r="L1629" s="169"/>
      <c r="T1629" s="3">
        <f t="shared" ca="1" si="25"/>
        <v>0</v>
      </c>
    </row>
    <row r="1630" spans="2:20" ht="30" customHeight="1" x14ac:dyDescent="0.3">
      <c r="B1630" s="113">
        <v>1626</v>
      </c>
      <c r="C1630" s="162"/>
      <c r="D1630" s="167"/>
      <c r="E1630" s="111"/>
      <c r="F1630" s="111"/>
      <c r="G1630" s="111"/>
      <c r="H1630" s="111"/>
      <c r="I1630" s="126"/>
      <c r="J1630" s="111"/>
      <c r="K1630" s="118"/>
      <c r="L1630" s="169"/>
      <c r="T1630" s="3">
        <f t="shared" ca="1" si="25"/>
        <v>0</v>
      </c>
    </row>
    <row r="1631" spans="2:20" ht="30" customHeight="1" x14ac:dyDescent="0.3">
      <c r="B1631" s="113">
        <v>1627</v>
      </c>
      <c r="C1631" s="162"/>
      <c r="D1631" s="167"/>
      <c r="E1631" s="111"/>
      <c r="F1631" s="111"/>
      <c r="G1631" s="111"/>
      <c r="H1631" s="111"/>
      <c r="I1631" s="126"/>
      <c r="J1631" s="111"/>
      <c r="K1631" s="118"/>
      <c r="L1631" s="169"/>
      <c r="T1631" s="3">
        <f t="shared" ca="1" si="25"/>
        <v>0</v>
      </c>
    </row>
    <row r="1632" spans="2:20" ht="30" customHeight="1" x14ac:dyDescent="0.3">
      <c r="B1632" s="113">
        <v>1628</v>
      </c>
      <c r="C1632" s="162"/>
      <c r="D1632" s="167"/>
      <c r="E1632" s="111"/>
      <c r="F1632" s="111"/>
      <c r="G1632" s="111"/>
      <c r="H1632" s="111"/>
      <c r="I1632" s="126"/>
      <c r="J1632" s="111"/>
      <c r="K1632" s="118"/>
      <c r="L1632" s="169"/>
      <c r="T1632" s="3">
        <f t="shared" ca="1" si="25"/>
        <v>0</v>
      </c>
    </row>
    <row r="1633" spans="2:20" ht="30" customHeight="1" x14ac:dyDescent="0.3">
      <c r="B1633" s="113">
        <v>1629</v>
      </c>
      <c r="C1633" s="162"/>
      <c r="D1633" s="167"/>
      <c r="E1633" s="111"/>
      <c r="F1633" s="111"/>
      <c r="G1633" s="111"/>
      <c r="H1633" s="111"/>
      <c r="I1633" s="126"/>
      <c r="J1633" s="111"/>
      <c r="K1633" s="118"/>
      <c r="L1633" s="169"/>
      <c r="T1633" s="3">
        <f t="shared" ca="1" si="25"/>
        <v>0</v>
      </c>
    </row>
    <row r="1634" spans="2:20" ht="30" customHeight="1" x14ac:dyDescent="0.3">
      <c r="B1634" s="113">
        <v>1630</v>
      </c>
      <c r="C1634" s="162"/>
      <c r="D1634" s="167"/>
      <c r="E1634" s="111"/>
      <c r="F1634" s="111"/>
      <c r="G1634" s="111"/>
      <c r="H1634" s="111"/>
      <c r="I1634" s="126"/>
      <c r="J1634" s="111"/>
      <c r="K1634" s="118"/>
      <c r="L1634" s="169"/>
      <c r="T1634" s="3">
        <f t="shared" ca="1" si="25"/>
        <v>0</v>
      </c>
    </row>
    <row r="1635" spans="2:20" ht="30" customHeight="1" x14ac:dyDescent="0.3">
      <c r="B1635" s="113">
        <v>1631</v>
      </c>
      <c r="C1635" s="162"/>
      <c r="D1635" s="167"/>
      <c r="E1635" s="111"/>
      <c r="F1635" s="111"/>
      <c r="G1635" s="111"/>
      <c r="H1635" s="111"/>
      <c r="I1635" s="126"/>
      <c r="J1635" s="111"/>
      <c r="K1635" s="118"/>
      <c r="L1635" s="169"/>
      <c r="T1635" s="3">
        <f t="shared" ca="1" si="25"/>
        <v>0</v>
      </c>
    </row>
    <row r="1636" spans="2:20" ht="30" customHeight="1" x14ac:dyDescent="0.3">
      <c r="B1636" s="113">
        <v>1632</v>
      </c>
      <c r="C1636" s="162"/>
      <c r="D1636" s="167"/>
      <c r="E1636" s="111"/>
      <c r="F1636" s="111"/>
      <c r="G1636" s="111"/>
      <c r="H1636" s="111"/>
      <c r="I1636" s="126"/>
      <c r="J1636" s="111"/>
      <c r="K1636" s="118"/>
      <c r="L1636" s="169"/>
      <c r="T1636" s="3">
        <f t="shared" ca="1" si="25"/>
        <v>0</v>
      </c>
    </row>
    <row r="1637" spans="2:20" ht="30" customHeight="1" x14ac:dyDescent="0.3">
      <c r="B1637" s="113">
        <v>1633</v>
      </c>
      <c r="C1637" s="162"/>
      <c r="D1637" s="167"/>
      <c r="E1637" s="111"/>
      <c r="F1637" s="111"/>
      <c r="G1637" s="111"/>
      <c r="H1637" s="111"/>
      <c r="I1637" s="126"/>
      <c r="J1637" s="111"/>
      <c r="K1637" s="118"/>
      <c r="L1637" s="169"/>
      <c r="T1637" s="3">
        <f t="shared" ca="1" si="25"/>
        <v>0</v>
      </c>
    </row>
    <row r="1638" spans="2:20" ht="30" customHeight="1" x14ac:dyDescent="0.3">
      <c r="B1638" s="113">
        <v>1634</v>
      </c>
      <c r="C1638" s="162"/>
      <c r="D1638" s="167"/>
      <c r="E1638" s="111"/>
      <c r="F1638" s="111"/>
      <c r="G1638" s="111"/>
      <c r="H1638" s="111"/>
      <c r="I1638" s="126"/>
      <c r="J1638" s="111"/>
      <c r="K1638" s="118"/>
      <c r="L1638" s="169"/>
      <c r="T1638" s="3">
        <f t="shared" ca="1" si="25"/>
        <v>0</v>
      </c>
    </row>
    <row r="1639" spans="2:20" ht="30" customHeight="1" x14ac:dyDescent="0.3">
      <c r="B1639" s="113">
        <v>1635</v>
      </c>
      <c r="C1639" s="162"/>
      <c r="D1639" s="167"/>
      <c r="E1639" s="111"/>
      <c r="F1639" s="111"/>
      <c r="G1639" s="111"/>
      <c r="H1639" s="111"/>
      <c r="I1639" s="126"/>
      <c r="J1639" s="111"/>
      <c r="K1639" s="118"/>
      <c r="L1639" s="169"/>
      <c r="T1639" s="3">
        <f t="shared" ca="1" si="25"/>
        <v>0</v>
      </c>
    </row>
    <row r="1640" spans="2:20" ht="30" customHeight="1" x14ac:dyDescent="0.3">
      <c r="B1640" s="113">
        <v>1636</v>
      </c>
      <c r="C1640" s="162"/>
      <c r="D1640" s="167"/>
      <c r="E1640" s="111"/>
      <c r="F1640" s="111"/>
      <c r="G1640" s="111"/>
      <c r="H1640" s="111"/>
      <c r="I1640" s="126"/>
      <c r="J1640" s="111"/>
      <c r="K1640" s="118"/>
      <c r="L1640" s="169"/>
      <c r="T1640" s="3">
        <f t="shared" ca="1" si="25"/>
        <v>0</v>
      </c>
    </row>
    <row r="1641" spans="2:20" ht="30" customHeight="1" x14ac:dyDescent="0.3">
      <c r="B1641" s="113">
        <v>1637</v>
      </c>
      <c r="C1641" s="162"/>
      <c r="D1641" s="167"/>
      <c r="E1641" s="111"/>
      <c r="F1641" s="111"/>
      <c r="G1641" s="111"/>
      <c r="H1641" s="111"/>
      <c r="I1641" s="126"/>
      <c r="J1641" s="111"/>
      <c r="K1641" s="118"/>
      <c r="L1641" s="169"/>
      <c r="T1641" s="3">
        <f t="shared" ca="1" si="25"/>
        <v>0</v>
      </c>
    </row>
    <row r="1642" spans="2:20" ht="30" customHeight="1" x14ac:dyDescent="0.3">
      <c r="B1642" s="113">
        <v>1638</v>
      </c>
      <c r="C1642" s="162"/>
      <c r="D1642" s="167"/>
      <c r="E1642" s="111"/>
      <c r="F1642" s="111"/>
      <c r="G1642" s="111"/>
      <c r="H1642" s="111"/>
      <c r="I1642" s="126"/>
      <c r="J1642" s="111"/>
      <c r="K1642" s="118"/>
      <c r="L1642" s="169"/>
      <c r="T1642" s="3">
        <f t="shared" ca="1" si="25"/>
        <v>0</v>
      </c>
    </row>
    <row r="1643" spans="2:20" ht="30" customHeight="1" x14ac:dyDescent="0.3">
      <c r="B1643" s="113">
        <v>1639</v>
      </c>
      <c r="C1643" s="162"/>
      <c r="D1643" s="167"/>
      <c r="E1643" s="111"/>
      <c r="F1643" s="111"/>
      <c r="G1643" s="111"/>
      <c r="H1643" s="111"/>
      <c r="I1643" s="126"/>
      <c r="J1643" s="111"/>
      <c r="K1643" s="118"/>
      <c r="L1643" s="169"/>
      <c r="T1643" s="3">
        <f t="shared" ca="1" si="25"/>
        <v>0</v>
      </c>
    </row>
    <row r="1644" spans="2:20" ht="30" customHeight="1" x14ac:dyDescent="0.3">
      <c r="B1644" s="113">
        <v>1640</v>
      </c>
      <c r="C1644" s="162"/>
      <c r="D1644" s="167"/>
      <c r="E1644" s="111"/>
      <c r="F1644" s="111"/>
      <c r="G1644" s="111"/>
      <c r="H1644" s="111"/>
      <c r="I1644" s="126"/>
      <c r="J1644" s="111"/>
      <c r="K1644" s="118"/>
      <c r="L1644" s="169"/>
      <c r="T1644" s="3">
        <f t="shared" ca="1" si="25"/>
        <v>0</v>
      </c>
    </row>
    <row r="1645" spans="2:20" ht="30" customHeight="1" x14ac:dyDescent="0.3">
      <c r="B1645" s="113">
        <v>1641</v>
      </c>
      <c r="C1645" s="162"/>
      <c r="D1645" s="167"/>
      <c r="E1645" s="111"/>
      <c r="F1645" s="111"/>
      <c r="G1645" s="111"/>
      <c r="H1645" s="111"/>
      <c r="I1645" s="126"/>
      <c r="J1645" s="111"/>
      <c r="K1645" s="118"/>
      <c r="L1645" s="169"/>
      <c r="T1645" s="3">
        <f t="shared" ca="1" si="25"/>
        <v>0</v>
      </c>
    </row>
    <row r="1646" spans="2:20" ht="30" customHeight="1" x14ac:dyDescent="0.3">
      <c r="B1646" s="113">
        <v>1642</v>
      </c>
      <c r="C1646" s="162"/>
      <c r="D1646" s="167"/>
      <c r="E1646" s="111"/>
      <c r="F1646" s="111"/>
      <c r="G1646" s="111"/>
      <c r="H1646" s="111"/>
      <c r="I1646" s="126"/>
      <c r="J1646" s="111"/>
      <c r="K1646" s="118"/>
      <c r="L1646" s="169"/>
      <c r="T1646" s="3">
        <f t="shared" ca="1" si="25"/>
        <v>0</v>
      </c>
    </row>
    <row r="1647" spans="2:20" ht="30" customHeight="1" x14ac:dyDescent="0.3">
      <c r="B1647" s="113">
        <v>1643</v>
      </c>
      <c r="C1647" s="162"/>
      <c r="D1647" s="167"/>
      <c r="E1647" s="111"/>
      <c r="F1647" s="111"/>
      <c r="G1647" s="111"/>
      <c r="H1647" s="111"/>
      <c r="I1647" s="126"/>
      <c r="J1647" s="111"/>
      <c r="K1647" s="118"/>
      <c r="L1647" s="169"/>
      <c r="T1647" s="3">
        <f t="shared" ca="1" si="25"/>
        <v>0</v>
      </c>
    </row>
    <row r="1648" spans="2:20" ht="30" customHeight="1" x14ac:dyDescent="0.3">
      <c r="B1648" s="113">
        <v>1644</v>
      </c>
      <c r="C1648" s="162"/>
      <c r="D1648" s="167"/>
      <c r="E1648" s="111"/>
      <c r="F1648" s="111"/>
      <c r="G1648" s="111"/>
      <c r="H1648" s="111"/>
      <c r="I1648" s="126"/>
      <c r="J1648" s="111"/>
      <c r="K1648" s="118"/>
      <c r="L1648" s="169"/>
      <c r="T1648" s="3">
        <f t="shared" ca="1" si="25"/>
        <v>0</v>
      </c>
    </row>
    <row r="1649" spans="2:20" ht="30" customHeight="1" x14ac:dyDescent="0.3">
      <c r="B1649" s="113">
        <v>1645</v>
      </c>
      <c r="C1649" s="162"/>
      <c r="D1649" s="167"/>
      <c r="E1649" s="111"/>
      <c r="F1649" s="111"/>
      <c r="G1649" s="111"/>
      <c r="H1649" s="111"/>
      <c r="I1649" s="126"/>
      <c r="J1649" s="111"/>
      <c r="K1649" s="118"/>
      <c r="L1649" s="169"/>
      <c r="T1649" s="3">
        <f t="shared" ca="1" si="25"/>
        <v>0</v>
      </c>
    </row>
    <row r="1650" spans="2:20" ht="30" customHeight="1" x14ac:dyDescent="0.3">
      <c r="B1650" s="113">
        <v>1646</v>
      </c>
      <c r="C1650" s="162"/>
      <c r="D1650" s="167"/>
      <c r="E1650" s="111"/>
      <c r="F1650" s="111"/>
      <c r="G1650" s="111"/>
      <c r="H1650" s="111"/>
      <c r="I1650" s="126"/>
      <c r="J1650" s="111"/>
      <c r="K1650" s="118"/>
      <c r="L1650" s="169"/>
      <c r="T1650" s="3">
        <f t="shared" ca="1" si="25"/>
        <v>0</v>
      </c>
    </row>
    <row r="1651" spans="2:20" ht="30" customHeight="1" x14ac:dyDescent="0.3">
      <c r="B1651" s="113">
        <v>1647</v>
      </c>
      <c r="C1651" s="162"/>
      <c r="D1651" s="167"/>
      <c r="E1651" s="111"/>
      <c r="F1651" s="111"/>
      <c r="G1651" s="111"/>
      <c r="H1651" s="111"/>
      <c r="I1651" s="126"/>
      <c r="J1651" s="111"/>
      <c r="K1651" s="118"/>
      <c r="L1651" s="169"/>
      <c r="T1651" s="3">
        <f t="shared" ca="1" si="25"/>
        <v>0</v>
      </c>
    </row>
    <row r="1652" spans="2:20" ht="30" customHeight="1" x14ac:dyDescent="0.3">
      <c r="B1652" s="113">
        <v>1648</v>
      </c>
      <c r="C1652" s="162"/>
      <c r="D1652" s="167"/>
      <c r="E1652" s="111"/>
      <c r="F1652" s="111"/>
      <c r="G1652" s="111"/>
      <c r="H1652" s="111"/>
      <c r="I1652" s="126"/>
      <c r="J1652" s="111"/>
      <c r="K1652" s="118"/>
      <c r="L1652" s="169"/>
      <c r="T1652" s="3">
        <f t="shared" ca="1" si="25"/>
        <v>0</v>
      </c>
    </row>
    <row r="1653" spans="2:20" ht="30" customHeight="1" x14ac:dyDescent="0.3">
      <c r="B1653" s="113">
        <v>1649</v>
      </c>
      <c r="C1653" s="162"/>
      <c r="D1653" s="167"/>
      <c r="E1653" s="111"/>
      <c r="F1653" s="111"/>
      <c r="G1653" s="111"/>
      <c r="H1653" s="111"/>
      <c r="I1653" s="126"/>
      <c r="J1653" s="111"/>
      <c r="K1653" s="118"/>
      <c r="L1653" s="169"/>
      <c r="T1653" s="3">
        <f t="shared" ca="1" si="25"/>
        <v>0</v>
      </c>
    </row>
    <row r="1654" spans="2:20" ht="30" customHeight="1" x14ac:dyDescent="0.3">
      <c r="B1654" s="113">
        <v>1650</v>
      </c>
      <c r="C1654" s="162"/>
      <c r="D1654" s="167"/>
      <c r="E1654" s="111"/>
      <c r="F1654" s="111"/>
      <c r="G1654" s="111"/>
      <c r="H1654" s="111"/>
      <c r="I1654" s="126"/>
      <c r="J1654" s="111"/>
      <c r="K1654" s="118"/>
      <c r="L1654" s="169"/>
      <c r="T1654" s="3">
        <f t="shared" ca="1" si="25"/>
        <v>0</v>
      </c>
    </row>
    <row r="1655" spans="2:20" ht="30" customHeight="1" x14ac:dyDescent="0.3">
      <c r="B1655" s="113">
        <v>1651</v>
      </c>
      <c r="C1655" s="162"/>
      <c r="D1655" s="167"/>
      <c r="E1655" s="111"/>
      <c r="F1655" s="111"/>
      <c r="G1655" s="111"/>
      <c r="H1655" s="111"/>
      <c r="I1655" s="126"/>
      <c r="J1655" s="111"/>
      <c r="K1655" s="118"/>
      <c r="L1655" s="169"/>
      <c r="T1655" s="3">
        <f t="shared" ca="1" si="25"/>
        <v>0</v>
      </c>
    </row>
    <row r="1656" spans="2:20" ht="30" customHeight="1" x14ac:dyDescent="0.3">
      <c r="B1656" s="113">
        <v>1652</v>
      </c>
      <c r="C1656" s="162"/>
      <c r="D1656" s="167"/>
      <c r="E1656" s="111"/>
      <c r="F1656" s="111"/>
      <c r="G1656" s="111"/>
      <c r="H1656" s="111"/>
      <c r="I1656" s="126"/>
      <c r="J1656" s="111"/>
      <c r="K1656" s="118"/>
      <c r="L1656" s="169"/>
      <c r="T1656" s="3">
        <f t="shared" ca="1" si="25"/>
        <v>0</v>
      </c>
    </row>
    <row r="1657" spans="2:20" ht="30" customHeight="1" x14ac:dyDescent="0.3">
      <c r="B1657" s="113">
        <v>1653</v>
      </c>
      <c r="C1657" s="162"/>
      <c r="D1657" s="167"/>
      <c r="E1657" s="111"/>
      <c r="F1657" s="111"/>
      <c r="G1657" s="111"/>
      <c r="H1657" s="111"/>
      <c r="I1657" s="126"/>
      <c r="J1657" s="111"/>
      <c r="K1657" s="118"/>
      <c r="L1657" s="169"/>
      <c r="T1657" s="3">
        <f t="shared" ca="1" si="25"/>
        <v>0</v>
      </c>
    </row>
    <row r="1658" spans="2:20" ht="30" customHeight="1" x14ac:dyDescent="0.3">
      <c r="B1658" s="113">
        <v>1654</v>
      </c>
      <c r="C1658" s="162"/>
      <c r="D1658" s="167"/>
      <c r="E1658" s="111"/>
      <c r="F1658" s="111"/>
      <c r="G1658" s="111"/>
      <c r="H1658" s="111"/>
      <c r="I1658" s="126"/>
      <c r="J1658" s="111"/>
      <c r="K1658" s="118"/>
      <c r="L1658" s="169"/>
      <c r="T1658" s="3">
        <f t="shared" ca="1" si="25"/>
        <v>0</v>
      </c>
    </row>
    <row r="1659" spans="2:20" ht="30" customHeight="1" x14ac:dyDescent="0.3">
      <c r="B1659" s="113">
        <v>1655</v>
      </c>
      <c r="C1659" s="162"/>
      <c r="D1659" s="167"/>
      <c r="E1659" s="111"/>
      <c r="F1659" s="111"/>
      <c r="G1659" s="111"/>
      <c r="H1659" s="111"/>
      <c r="I1659" s="126"/>
      <c r="J1659" s="111"/>
      <c r="K1659" s="118"/>
      <c r="L1659" s="169"/>
      <c r="T1659" s="3">
        <f t="shared" ca="1" si="25"/>
        <v>0</v>
      </c>
    </row>
    <row r="1660" spans="2:20" ht="30" customHeight="1" x14ac:dyDescent="0.3">
      <c r="B1660" s="113">
        <v>1656</v>
      </c>
      <c r="C1660" s="162"/>
      <c r="D1660" s="167"/>
      <c r="E1660" s="111"/>
      <c r="F1660" s="111"/>
      <c r="G1660" s="111"/>
      <c r="H1660" s="111"/>
      <c r="I1660" s="126"/>
      <c r="J1660" s="111"/>
      <c r="K1660" s="118"/>
      <c r="L1660" s="169"/>
      <c r="T1660" s="3">
        <f t="shared" ca="1" si="25"/>
        <v>0</v>
      </c>
    </row>
    <row r="1661" spans="2:20" ht="30" customHeight="1" x14ac:dyDescent="0.3">
      <c r="B1661" s="113">
        <v>1657</v>
      </c>
      <c r="C1661" s="162"/>
      <c r="D1661" s="167"/>
      <c r="E1661" s="111"/>
      <c r="F1661" s="111"/>
      <c r="G1661" s="111"/>
      <c r="H1661" s="111"/>
      <c r="I1661" s="126"/>
      <c r="J1661" s="111"/>
      <c r="K1661" s="118"/>
      <c r="L1661" s="169"/>
      <c r="T1661" s="3">
        <f t="shared" ca="1" si="25"/>
        <v>0</v>
      </c>
    </row>
    <row r="1662" spans="2:20" ht="30" customHeight="1" x14ac:dyDescent="0.3">
      <c r="B1662" s="113">
        <v>1658</v>
      </c>
      <c r="C1662" s="162"/>
      <c r="D1662" s="167"/>
      <c r="E1662" s="111"/>
      <c r="F1662" s="111"/>
      <c r="G1662" s="111"/>
      <c r="H1662" s="111"/>
      <c r="I1662" s="126"/>
      <c r="J1662" s="111"/>
      <c r="K1662" s="118"/>
      <c r="L1662" s="169"/>
      <c r="T1662" s="3">
        <f t="shared" ca="1" si="25"/>
        <v>0</v>
      </c>
    </row>
    <row r="1663" spans="2:20" ht="30" customHeight="1" x14ac:dyDescent="0.3">
      <c r="B1663" s="113">
        <v>1659</v>
      </c>
      <c r="C1663" s="162"/>
      <c r="D1663" s="167"/>
      <c r="E1663" s="111"/>
      <c r="F1663" s="111"/>
      <c r="G1663" s="111"/>
      <c r="H1663" s="111"/>
      <c r="I1663" s="126"/>
      <c r="J1663" s="111"/>
      <c r="K1663" s="118"/>
      <c r="L1663" s="169"/>
      <c r="T1663" s="3">
        <f t="shared" ca="1" si="25"/>
        <v>0</v>
      </c>
    </row>
    <row r="1664" spans="2:20" ht="30" customHeight="1" x14ac:dyDescent="0.3">
      <c r="B1664" s="113">
        <v>1660</v>
      </c>
      <c r="C1664" s="162"/>
      <c r="D1664" s="167"/>
      <c r="E1664" s="111"/>
      <c r="F1664" s="111"/>
      <c r="G1664" s="111"/>
      <c r="H1664" s="111"/>
      <c r="I1664" s="126"/>
      <c r="J1664" s="111"/>
      <c r="K1664" s="118"/>
      <c r="L1664" s="169"/>
      <c r="T1664" s="3">
        <f t="shared" ca="1" si="25"/>
        <v>0</v>
      </c>
    </row>
    <row r="1665" spans="2:20" ht="30" customHeight="1" x14ac:dyDescent="0.3">
      <c r="B1665" s="113">
        <v>1661</v>
      </c>
      <c r="C1665" s="162"/>
      <c r="D1665" s="167"/>
      <c r="E1665" s="111"/>
      <c r="F1665" s="111"/>
      <c r="G1665" s="111"/>
      <c r="H1665" s="111"/>
      <c r="I1665" s="126"/>
      <c r="J1665" s="111"/>
      <c r="K1665" s="118"/>
      <c r="L1665" s="169"/>
      <c r="T1665" s="3">
        <f t="shared" ca="1" si="25"/>
        <v>0</v>
      </c>
    </row>
    <row r="1666" spans="2:20" ht="30" customHeight="1" x14ac:dyDescent="0.3">
      <c r="B1666" s="113">
        <v>1662</v>
      </c>
      <c r="C1666" s="162"/>
      <c r="D1666" s="167"/>
      <c r="E1666" s="111"/>
      <c r="F1666" s="111"/>
      <c r="G1666" s="111"/>
      <c r="H1666" s="111"/>
      <c r="I1666" s="126"/>
      <c r="J1666" s="111"/>
      <c r="K1666" s="118"/>
      <c r="L1666" s="169"/>
      <c r="T1666" s="3">
        <f t="shared" ca="1" si="25"/>
        <v>0</v>
      </c>
    </row>
    <row r="1667" spans="2:20" ht="30" customHeight="1" x14ac:dyDescent="0.3">
      <c r="B1667" s="113">
        <v>1663</v>
      </c>
      <c r="C1667" s="162"/>
      <c r="D1667" s="167"/>
      <c r="E1667" s="111"/>
      <c r="F1667" s="111"/>
      <c r="G1667" s="111"/>
      <c r="H1667" s="111"/>
      <c r="I1667" s="126"/>
      <c r="J1667" s="111"/>
      <c r="K1667" s="118"/>
      <c r="L1667" s="169"/>
      <c r="T1667" s="3">
        <f t="shared" ca="1" si="25"/>
        <v>0</v>
      </c>
    </row>
    <row r="1668" spans="2:20" ht="30" customHeight="1" x14ac:dyDescent="0.3">
      <c r="B1668" s="113">
        <v>1664</v>
      </c>
      <c r="C1668" s="162"/>
      <c r="D1668" s="167"/>
      <c r="E1668" s="111"/>
      <c r="F1668" s="111"/>
      <c r="G1668" s="111"/>
      <c r="H1668" s="111"/>
      <c r="I1668" s="126"/>
      <c r="J1668" s="111"/>
      <c r="K1668" s="118"/>
      <c r="L1668" s="169"/>
      <c r="T1668" s="3">
        <f t="shared" ca="1" si="25"/>
        <v>0</v>
      </c>
    </row>
    <row r="1669" spans="2:20" ht="30" customHeight="1" x14ac:dyDescent="0.3">
      <c r="B1669" s="113">
        <v>1665</v>
      </c>
      <c r="C1669" s="162"/>
      <c r="D1669" s="167"/>
      <c r="E1669" s="111"/>
      <c r="F1669" s="111"/>
      <c r="G1669" s="111"/>
      <c r="H1669" s="111"/>
      <c r="I1669" s="126"/>
      <c r="J1669" s="111"/>
      <c r="K1669" s="118"/>
      <c r="L1669" s="169"/>
      <c r="T1669" s="3">
        <f t="shared" ref="T1669:T1732" ca="1" si="26">IF(C1669&lt;TODAY(),IF(J1669="Não",1,0),0)</f>
        <v>0</v>
      </c>
    </row>
    <row r="1670" spans="2:20" ht="30" customHeight="1" x14ac:dyDescent="0.3">
      <c r="B1670" s="113">
        <v>1666</v>
      </c>
      <c r="C1670" s="162"/>
      <c r="D1670" s="167"/>
      <c r="E1670" s="111"/>
      <c r="F1670" s="111"/>
      <c r="G1670" s="111"/>
      <c r="H1670" s="111"/>
      <c r="I1670" s="126"/>
      <c r="J1670" s="111"/>
      <c r="K1670" s="118"/>
      <c r="L1670" s="169"/>
      <c r="T1670" s="3">
        <f t="shared" ca="1" si="26"/>
        <v>0</v>
      </c>
    </row>
    <row r="1671" spans="2:20" ht="30" customHeight="1" x14ac:dyDescent="0.3">
      <c r="B1671" s="113">
        <v>1667</v>
      </c>
      <c r="C1671" s="162"/>
      <c r="D1671" s="167"/>
      <c r="E1671" s="111"/>
      <c r="F1671" s="111"/>
      <c r="G1671" s="111"/>
      <c r="H1671" s="111"/>
      <c r="I1671" s="126"/>
      <c r="J1671" s="111"/>
      <c r="K1671" s="118"/>
      <c r="L1671" s="169"/>
      <c r="T1671" s="3">
        <f t="shared" ca="1" si="26"/>
        <v>0</v>
      </c>
    </row>
    <row r="1672" spans="2:20" ht="30" customHeight="1" x14ac:dyDescent="0.3">
      <c r="B1672" s="113">
        <v>1668</v>
      </c>
      <c r="C1672" s="162"/>
      <c r="D1672" s="167"/>
      <c r="E1672" s="111"/>
      <c r="F1672" s="111"/>
      <c r="G1672" s="111"/>
      <c r="H1672" s="111"/>
      <c r="I1672" s="126"/>
      <c r="J1672" s="111"/>
      <c r="K1672" s="118"/>
      <c r="L1672" s="169"/>
      <c r="T1672" s="3">
        <f t="shared" ca="1" si="26"/>
        <v>0</v>
      </c>
    </row>
    <row r="1673" spans="2:20" ht="30" customHeight="1" x14ac:dyDescent="0.3">
      <c r="B1673" s="113">
        <v>1669</v>
      </c>
      <c r="C1673" s="162"/>
      <c r="D1673" s="167"/>
      <c r="E1673" s="111"/>
      <c r="F1673" s="111"/>
      <c r="G1673" s="111"/>
      <c r="H1673" s="111"/>
      <c r="I1673" s="126"/>
      <c r="J1673" s="111"/>
      <c r="K1673" s="118"/>
      <c r="L1673" s="169"/>
      <c r="T1673" s="3">
        <f t="shared" ca="1" si="26"/>
        <v>0</v>
      </c>
    </row>
    <row r="1674" spans="2:20" ht="30" customHeight="1" x14ac:dyDescent="0.3">
      <c r="B1674" s="113">
        <v>1670</v>
      </c>
      <c r="C1674" s="162"/>
      <c r="D1674" s="167"/>
      <c r="E1674" s="111"/>
      <c r="F1674" s="111"/>
      <c r="G1674" s="111"/>
      <c r="H1674" s="111"/>
      <c r="I1674" s="126"/>
      <c r="J1674" s="111"/>
      <c r="K1674" s="118"/>
      <c r="L1674" s="169"/>
      <c r="T1674" s="3">
        <f t="shared" ca="1" si="26"/>
        <v>0</v>
      </c>
    </row>
    <row r="1675" spans="2:20" ht="30" customHeight="1" x14ac:dyDescent="0.3">
      <c r="B1675" s="113">
        <v>1671</v>
      </c>
      <c r="C1675" s="162"/>
      <c r="D1675" s="167"/>
      <c r="E1675" s="111"/>
      <c r="F1675" s="111"/>
      <c r="G1675" s="111"/>
      <c r="H1675" s="111"/>
      <c r="I1675" s="126"/>
      <c r="J1675" s="111"/>
      <c r="K1675" s="118"/>
      <c r="L1675" s="169"/>
      <c r="T1675" s="3">
        <f t="shared" ca="1" si="26"/>
        <v>0</v>
      </c>
    </row>
    <row r="1676" spans="2:20" ht="30" customHeight="1" x14ac:dyDescent="0.3">
      <c r="B1676" s="113">
        <v>1672</v>
      </c>
      <c r="C1676" s="162"/>
      <c r="D1676" s="167"/>
      <c r="E1676" s="111"/>
      <c r="F1676" s="111"/>
      <c r="G1676" s="111"/>
      <c r="H1676" s="111"/>
      <c r="I1676" s="126"/>
      <c r="J1676" s="111"/>
      <c r="K1676" s="118"/>
      <c r="L1676" s="169"/>
      <c r="T1676" s="3">
        <f t="shared" ca="1" si="26"/>
        <v>0</v>
      </c>
    </row>
    <row r="1677" spans="2:20" ht="30" customHeight="1" x14ac:dyDescent="0.3">
      <c r="B1677" s="113">
        <v>1673</v>
      </c>
      <c r="C1677" s="162"/>
      <c r="D1677" s="167"/>
      <c r="E1677" s="111"/>
      <c r="F1677" s="111"/>
      <c r="G1677" s="111"/>
      <c r="H1677" s="111"/>
      <c r="I1677" s="126"/>
      <c r="J1677" s="111"/>
      <c r="K1677" s="118"/>
      <c r="L1677" s="169"/>
      <c r="T1677" s="3">
        <f t="shared" ca="1" si="26"/>
        <v>0</v>
      </c>
    </row>
    <row r="1678" spans="2:20" ht="30" customHeight="1" x14ac:dyDescent="0.3">
      <c r="B1678" s="113">
        <v>1674</v>
      </c>
      <c r="C1678" s="162"/>
      <c r="D1678" s="167"/>
      <c r="E1678" s="111"/>
      <c r="F1678" s="111"/>
      <c r="G1678" s="111"/>
      <c r="H1678" s="111"/>
      <c r="I1678" s="126"/>
      <c r="J1678" s="111"/>
      <c r="K1678" s="118"/>
      <c r="L1678" s="169"/>
      <c r="T1678" s="3">
        <f t="shared" ca="1" si="26"/>
        <v>0</v>
      </c>
    </row>
    <row r="1679" spans="2:20" ht="30" customHeight="1" x14ac:dyDescent="0.3">
      <c r="B1679" s="113">
        <v>1675</v>
      </c>
      <c r="C1679" s="162"/>
      <c r="D1679" s="167"/>
      <c r="E1679" s="111"/>
      <c r="F1679" s="111"/>
      <c r="G1679" s="111"/>
      <c r="H1679" s="111"/>
      <c r="I1679" s="126"/>
      <c r="J1679" s="111"/>
      <c r="K1679" s="118"/>
      <c r="L1679" s="169"/>
      <c r="T1679" s="3">
        <f t="shared" ca="1" si="26"/>
        <v>0</v>
      </c>
    </row>
    <row r="1680" spans="2:20" ht="30" customHeight="1" x14ac:dyDescent="0.3">
      <c r="B1680" s="113">
        <v>1676</v>
      </c>
      <c r="C1680" s="162"/>
      <c r="D1680" s="167"/>
      <c r="E1680" s="111"/>
      <c r="F1680" s="111"/>
      <c r="G1680" s="111"/>
      <c r="H1680" s="111"/>
      <c r="I1680" s="126"/>
      <c r="J1680" s="111"/>
      <c r="K1680" s="118"/>
      <c r="L1680" s="169"/>
      <c r="T1680" s="3">
        <f t="shared" ca="1" si="26"/>
        <v>0</v>
      </c>
    </row>
    <row r="1681" spans="2:20" ht="30" customHeight="1" x14ac:dyDescent="0.3">
      <c r="B1681" s="113">
        <v>1677</v>
      </c>
      <c r="C1681" s="162"/>
      <c r="D1681" s="167"/>
      <c r="E1681" s="111"/>
      <c r="F1681" s="111"/>
      <c r="G1681" s="111"/>
      <c r="H1681" s="111"/>
      <c r="I1681" s="126"/>
      <c r="J1681" s="111"/>
      <c r="K1681" s="118"/>
      <c r="L1681" s="169"/>
      <c r="T1681" s="3">
        <f t="shared" ca="1" si="26"/>
        <v>0</v>
      </c>
    </row>
    <row r="1682" spans="2:20" ht="30" customHeight="1" x14ac:dyDescent="0.3">
      <c r="B1682" s="113">
        <v>1678</v>
      </c>
      <c r="C1682" s="162"/>
      <c r="D1682" s="167"/>
      <c r="E1682" s="111"/>
      <c r="F1682" s="111"/>
      <c r="G1682" s="111"/>
      <c r="H1682" s="111"/>
      <c r="I1682" s="126"/>
      <c r="J1682" s="111"/>
      <c r="K1682" s="118"/>
      <c r="L1682" s="169"/>
      <c r="T1682" s="3">
        <f t="shared" ca="1" si="26"/>
        <v>0</v>
      </c>
    </row>
    <row r="1683" spans="2:20" ht="30" customHeight="1" x14ac:dyDescent="0.3">
      <c r="B1683" s="113">
        <v>1679</v>
      </c>
      <c r="C1683" s="162"/>
      <c r="D1683" s="167"/>
      <c r="E1683" s="111"/>
      <c r="F1683" s="111"/>
      <c r="G1683" s="111"/>
      <c r="H1683" s="111"/>
      <c r="I1683" s="126"/>
      <c r="J1683" s="111"/>
      <c r="K1683" s="118"/>
      <c r="L1683" s="169"/>
      <c r="T1683" s="3">
        <f t="shared" ca="1" si="26"/>
        <v>0</v>
      </c>
    </row>
    <row r="1684" spans="2:20" ht="30" customHeight="1" x14ac:dyDescent="0.3">
      <c r="B1684" s="113">
        <v>1680</v>
      </c>
      <c r="C1684" s="162"/>
      <c r="D1684" s="167"/>
      <c r="E1684" s="111"/>
      <c r="F1684" s="111"/>
      <c r="G1684" s="111"/>
      <c r="H1684" s="111"/>
      <c r="I1684" s="126"/>
      <c r="J1684" s="111"/>
      <c r="K1684" s="118"/>
      <c r="L1684" s="169"/>
      <c r="T1684" s="3">
        <f t="shared" ca="1" si="26"/>
        <v>0</v>
      </c>
    </row>
    <row r="1685" spans="2:20" ht="30" customHeight="1" x14ac:dyDescent="0.3">
      <c r="B1685" s="113">
        <v>1681</v>
      </c>
      <c r="C1685" s="162"/>
      <c r="D1685" s="167"/>
      <c r="E1685" s="111"/>
      <c r="F1685" s="111"/>
      <c r="G1685" s="111"/>
      <c r="H1685" s="111"/>
      <c r="I1685" s="126"/>
      <c r="J1685" s="111"/>
      <c r="K1685" s="118"/>
      <c r="L1685" s="169"/>
      <c r="T1685" s="3">
        <f t="shared" ca="1" si="26"/>
        <v>0</v>
      </c>
    </row>
    <row r="1686" spans="2:20" ht="30" customHeight="1" x14ac:dyDescent="0.3">
      <c r="B1686" s="113">
        <v>1682</v>
      </c>
      <c r="C1686" s="162"/>
      <c r="D1686" s="167"/>
      <c r="E1686" s="111"/>
      <c r="F1686" s="111"/>
      <c r="G1686" s="111"/>
      <c r="H1686" s="111"/>
      <c r="I1686" s="126"/>
      <c r="J1686" s="111"/>
      <c r="K1686" s="118"/>
      <c r="L1686" s="169"/>
      <c r="T1686" s="3">
        <f t="shared" ca="1" si="26"/>
        <v>0</v>
      </c>
    </row>
    <row r="1687" spans="2:20" ht="30" customHeight="1" x14ac:dyDescent="0.3">
      <c r="B1687" s="113">
        <v>1683</v>
      </c>
      <c r="C1687" s="162"/>
      <c r="D1687" s="167"/>
      <c r="E1687" s="111"/>
      <c r="F1687" s="111"/>
      <c r="G1687" s="111"/>
      <c r="H1687" s="111"/>
      <c r="I1687" s="126"/>
      <c r="J1687" s="111"/>
      <c r="K1687" s="118"/>
      <c r="L1687" s="169"/>
      <c r="T1687" s="3">
        <f t="shared" ca="1" si="26"/>
        <v>0</v>
      </c>
    </row>
    <row r="1688" spans="2:20" ht="30" customHeight="1" x14ac:dyDescent="0.3">
      <c r="B1688" s="113">
        <v>1684</v>
      </c>
      <c r="C1688" s="162"/>
      <c r="D1688" s="167"/>
      <c r="E1688" s="111"/>
      <c r="F1688" s="111"/>
      <c r="G1688" s="111"/>
      <c r="H1688" s="111"/>
      <c r="I1688" s="126"/>
      <c r="J1688" s="111"/>
      <c r="K1688" s="118"/>
      <c r="L1688" s="169"/>
      <c r="T1688" s="3">
        <f t="shared" ca="1" si="26"/>
        <v>0</v>
      </c>
    </row>
    <row r="1689" spans="2:20" ht="30" customHeight="1" x14ac:dyDescent="0.3">
      <c r="B1689" s="113">
        <v>1685</v>
      </c>
      <c r="C1689" s="162"/>
      <c r="D1689" s="167"/>
      <c r="E1689" s="111"/>
      <c r="F1689" s="111"/>
      <c r="G1689" s="111"/>
      <c r="H1689" s="111"/>
      <c r="I1689" s="126"/>
      <c r="J1689" s="111"/>
      <c r="K1689" s="118"/>
      <c r="L1689" s="169"/>
      <c r="T1689" s="3">
        <f t="shared" ca="1" si="26"/>
        <v>0</v>
      </c>
    </row>
    <row r="1690" spans="2:20" ht="30" customHeight="1" x14ac:dyDescent="0.3">
      <c r="B1690" s="113">
        <v>1686</v>
      </c>
      <c r="C1690" s="162"/>
      <c r="D1690" s="167"/>
      <c r="E1690" s="111"/>
      <c r="F1690" s="111"/>
      <c r="G1690" s="111"/>
      <c r="H1690" s="111"/>
      <c r="I1690" s="126"/>
      <c r="J1690" s="111"/>
      <c r="K1690" s="118"/>
      <c r="L1690" s="169"/>
      <c r="T1690" s="3">
        <f t="shared" ca="1" si="26"/>
        <v>0</v>
      </c>
    </row>
    <row r="1691" spans="2:20" ht="30" customHeight="1" x14ac:dyDescent="0.3">
      <c r="B1691" s="113">
        <v>1687</v>
      </c>
      <c r="C1691" s="162"/>
      <c r="D1691" s="167"/>
      <c r="E1691" s="111"/>
      <c r="F1691" s="111"/>
      <c r="G1691" s="111"/>
      <c r="H1691" s="111"/>
      <c r="I1691" s="126"/>
      <c r="J1691" s="111"/>
      <c r="K1691" s="118"/>
      <c r="L1691" s="169"/>
      <c r="T1691" s="3">
        <f t="shared" ca="1" si="26"/>
        <v>0</v>
      </c>
    </row>
    <row r="1692" spans="2:20" ht="30" customHeight="1" x14ac:dyDescent="0.3">
      <c r="B1692" s="113">
        <v>1688</v>
      </c>
      <c r="C1692" s="162"/>
      <c r="D1692" s="167"/>
      <c r="E1692" s="111"/>
      <c r="F1692" s="111"/>
      <c r="G1692" s="111"/>
      <c r="H1692" s="111"/>
      <c r="I1692" s="126"/>
      <c r="J1692" s="111"/>
      <c r="K1692" s="118"/>
      <c r="L1692" s="169"/>
      <c r="T1692" s="3">
        <f t="shared" ca="1" si="26"/>
        <v>0</v>
      </c>
    </row>
    <row r="1693" spans="2:20" ht="30" customHeight="1" x14ac:dyDescent="0.3">
      <c r="B1693" s="113">
        <v>1689</v>
      </c>
      <c r="C1693" s="162"/>
      <c r="D1693" s="167"/>
      <c r="E1693" s="111"/>
      <c r="F1693" s="111"/>
      <c r="G1693" s="111"/>
      <c r="H1693" s="111"/>
      <c r="I1693" s="126"/>
      <c r="J1693" s="111"/>
      <c r="K1693" s="118"/>
      <c r="L1693" s="169"/>
      <c r="T1693" s="3">
        <f t="shared" ca="1" si="26"/>
        <v>0</v>
      </c>
    </row>
    <row r="1694" spans="2:20" ht="30" customHeight="1" x14ac:dyDescent="0.3">
      <c r="B1694" s="113">
        <v>1690</v>
      </c>
      <c r="C1694" s="162"/>
      <c r="D1694" s="167"/>
      <c r="E1694" s="111"/>
      <c r="F1694" s="111"/>
      <c r="G1694" s="111"/>
      <c r="H1694" s="111"/>
      <c r="I1694" s="126"/>
      <c r="J1694" s="111"/>
      <c r="K1694" s="118"/>
      <c r="L1694" s="169"/>
      <c r="T1694" s="3">
        <f t="shared" ca="1" si="26"/>
        <v>0</v>
      </c>
    </row>
    <row r="1695" spans="2:20" ht="30" customHeight="1" x14ac:dyDescent="0.3">
      <c r="B1695" s="113">
        <v>1691</v>
      </c>
      <c r="C1695" s="162"/>
      <c r="D1695" s="167"/>
      <c r="E1695" s="111"/>
      <c r="F1695" s="111"/>
      <c r="G1695" s="111"/>
      <c r="H1695" s="111"/>
      <c r="I1695" s="126"/>
      <c r="J1695" s="111"/>
      <c r="K1695" s="118"/>
      <c r="L1695" s="169"/>
      <c r="T1695" s="3">
        <f t="shared" ca="1" si="26"/>
        <v>0</v>
      </c>
    </row>
    <row r="1696" spans="2:20" ht="30" customHeight="1" x14ac:dyDescent="0.3">
      <c r="B1696" s="113">
        <v>1692</v>
      </c>
      <c r="C1696" s="162"/>
      <c r="D1696" s="167"/>
      <c r="E1696" s="111"/>
      <c r="F1696" s="111"/>
      <c r="G1696" s="111"/>
      <c r="H1696" s="111"/>
      <c r="I1696" s="126"/>
      <c r="J1696" s="111"/>
      <c r="K1696" s="118"/>
      <c r="L1696" s="169"/>
      <c r="T1696" s="3">
        <f t="shared" ca="1" si="26"/>
        <v>0</v>
      </c>
    </row>
    <row r="1697" spans="2:20" ht="30" customHeight="1" x14ac:dyDescent="0.3">
      <c r="B1697" s="113">
        <v>1693</v>
      </c>
      <c r="C1697" s="162"/>
      <c r="D1697" s="167"/>
      <c r="E1697" s="111"/>
      <c r="F1697" s="111"/>
      <c r="G1697" s="111"/>
      <c r="H1697" s="111"/>
      <c r="I1697" s="126"/>
      <c r="J1697" s="111"/>
      <c r="K1697" s="118"/>
      <c r="L1697" s="169"/>
      <c r="T1697" s="3">
        <f t="shared" ca="1" si="26"/>
        <v>0</v>
      </c>
    </row>
    <row r="1698" spans="2:20" ht="30" customHeight="1" x14ac:dyDescent="0.3">
      <c r="B1698" s="113">
        <v>1694</v>
      </c>
      <c r="C1698" s="162"/>
      <c r="D1698" s="167"/>
      <c r="E1698" s="111"/>
      <c r="F1698" s="111"/>
      <c r="G1698" s="111"/>
      <c r="H1698" s="111"/>
      <c r="I1698" s="126"/>
      <c r="J1698" s="111"/>
      <c r="K1698" s="118"/>
      <c r="L1698" s="169"/>
      <c r="T1698" s="3">
        <f t="shared" ca="1" si="26"/>
        <v>0</v>
      </c>
    </row>
    <row r="1699" spans="2:20" ht="30" customHeight="1" x14ac:dyDescent="0.3">
      <c r="B1699" s="113">
        <v>1695</v>
      </c>
      <c r="C1699" s="162"/>
      <c r="D1699" s="167"/>
      <c r="E1699" s="111"/>
      <c r="F1699" s="111"/>
      <c r="G1699" s="111"/>
      <c r="H1699" s="111"/>
      <c r="I1699" s="126"/>
      <c r="J1699" s="111"/>
      <c r="K1699" s="118"/>
      <c r="L1699" s="169"/>
      <c r="T1699" s="3">
        <f t="shared" ca="1" si="26"/>
        <v>0</v>
      </c>
    </row>
    <row r="1700" spans="2:20" ht="30" customHeight="1" x14ac:dyDescent="0.3">
      <c r="B1700" s="113">
        <v>1696</v>
      </c>
      <c r="C1700" s="162"/>
      <c r="D1700" s="167"/>
      <c r="E1700" s="111"/>
      <c r="F1700" s="111"/>
      <c r="G1700" s="111"/>
      <c r="H1700" s="111"/>
      <c r="I1700" s="126"/>
      <c r="J1700" s="111"/>
      <c r="K1700" s="118"/>
      <c r="L1700" s="169"/>
      <c r="T1700" s="3">
        <f t="shared" ca="1" si="26"/>
        <v>0</v>
      </c>
    </row>
    <row r="1701" spans="2:20" ht="30" customHeight="1" x14ac:dyDescent="0.3">
      <c r="B1701" s="113">
        <v>1697</v>
      </c>
      <c r="C1701" s="162"/>
      <c r="D1701" s="167"/>
      <c r="E1701" s="111"/>
      <c r="F1701" s="111"/>
      <c r="G1701" s="111"/>
      <c r="H1701" s="111"/>
      <c r="I1701" s="126"/>
      <c r="J1701" s="111"/>
      <c r="K1701" s="118"/>
      <c r="L1701" s="169"/>
      <c r="T1701" s="3">
        <f t="shared" ca="1" si="26"/>
        <v>0</v>
      </c>
    </row>
    <row r="1702" spans="2:20" ht="30" customHeight="1" x14ac:dyDescent="0.3">
      <c r="B1702" s="113">
        <v>1698</v>
      </c>
      <c r="C1702" s="162"/>
      <c r="D1702" s="167"/>
      <c r="E1702" s="111"/>
      <c r="F1702" s="111"/>
      <c r="G1702" s="111"/>
      <c r="H1702" s="111"/>
      <c r="I1702" s="126"/>
      <c r="J1702" s="111"/>
      <c r="K1702" s="118"/>
      <c r="L1702" s="169"/>
      <c r="T1702" s="3">
        <f t="shared" ca="1" si="26"/>
        <v>0</v>
      </c>
    </row>
    <row r="1703" spans="2:20" ht="30" customHeight="1" x14ac:dyDescent="0.3">
      <c r="B1703" s="113">
        <v>1699</v>
      </c>
      <c r="C1703" s="162"/>
      <c r="D1703" s="167"/>
      <c r="E1703" s="111"/>
      <c r="F1703" s="111"/>
      <c r="G1703" s="111"/>
      <c r="H1703" s="111"/>
      <c r="I1703" s="126"/>
      <c r="J1703" s="111"/>
      <c r="K1703" s="118"/>
      <c r="L1703" s="169"/>
      <c r="T1703" s="3">
        <f t="shared" ca="1" si="26"/>
        <v>0</v>
      </c>
    </row>
    <row r="1704" spans="2:20" ht="30" customHeight="1" x14ac:dyDescent="0.3">
      <c r="B1704" s="113">
        <v>1700</v>
      </c>
      <c r="C1704" s="162"/>
      <c r="D1704" s="167"/>
      <c r="E1704" s="111"/>
      <c r="F1704" s="111"/>
      <c r="G1704" s="111"/>
      <c r="H1704" s="111"/>
      <c r="I1704" s="126"/>
      <c r="J1704" s="111"/>
      <c r="K1704" s="118"/>
      <c r="L1704" s="169"/>
      <c r="T1704" s="3">
        <f t="shared" ca="1" si="26"/>
        <v>0</v>
      </c>
    </row>
    <row r="1705" spans="2:20" ht="30" customHeight="1" x14ac:dyDescent="0.3">
      <c r="B1705" s="113">
        <v>1701</v>
      </c>
      <c r="C1705" s="162"/>
      <c r="D1705" s="167"/>
      <c r="E1705" s="111"/>
      <c r="F1705" s="111"/>
      <c r="G1705" s="111"/>
      <c r="H1705" s="111"/>
      <c r="I1705" s="126"/>
      <c r="J1705" s="111"/>
      <c r="K1705" s="118"/>
      <c r="L1705" s="169"/>
      <c r="T1705" s="3">
        <f t="shared" ca="1" si="26"/>
        <v>0</v>
      </c>
    </row>
    <row r="1706" spans="2:20" ht="30" customHeight="1" x14ac:dyDescent="0.3">
      <c r="B1706" s="113">
        <v>1702</v>
      </c>
      <c r="C1706" s="162"/>
      <c r="D1706" s="167"/>
      <c r="E1706" s="111"/>
      <c r="F1706" s="111"/>
      <c r="G1706" s="111"/>
      <c r="H1706" s="111"/>
      <c r="I1706" s="126"/>
      <c r="J1706" s="111"/>
      <c r="K1706" s="118"/>
      <c r="L1706" s="169"/>
      <c r="T1706" s="3">
        <f t="shared" ca="1" si="26"/>
        <v>0</v>
      </c>
    </row>
    <row r="1707" spans="2:20" ht="30" customHeight="1" x14ac:dyDescent="0.3">
      <c r="B1707" s="113">
        <v>1703</v>
      </c>
      <c r="C1707" s="162"/>
      <c r="D1707" s="167"/>
      <c r="E1707" s="111"/>
      <c r="F1707" s="111"/>
      <c r="G1707" s="111"/>
      <c r="H1707" s="111"/>
      <c r="I1707" s="126"/>
      <c r="J1707" s="111"/>
      <c r="K1707" s="118"/>
      <c r="L1707" s="169"/>
      <c r="T1707" s="3">
        <f t="shared" ca="1" si="26"/>
        <v>0</v>
      </c>
    </row>
    <row r="1708" spans="2:20" ht="30" customHeight="1" x14ac:dyDescent="0.3">
      <c r="B1708" s="113">
        <v>1704</v>
      </c>
      <c r="C1708" s="162"/>
      <c r="D1708" s="167"/>
      <c r="E1708" s="111"/>
      <c r="F1708" s="111"/>
      <c r="G1708" s="111"/>
      <c r="H1708" s="111"/>
      <c r="I1708" s="126"/>
      <c r="J1708" s="111"/>
      <c r="K1708" s="118"/>
      <c r="L1708" s="169"/>
      <c r="T1708" s="3">
        <f t="shared" ca="1" si="26"/>
        <v>0</v>
      </c>
    </row>
    <row r="1709" spans="2:20" ht="30" customHeight="1" x14ac:dyDescent="0.3">
      <c r="B1709" s="113">
        <v>1705</v>
      </c>
      <c r="C1709" s="162"/>
      <c r="D1709" s="167"/>
      <c r="E1709" s="111"/>
      <c r="F1709" s="111"/>
      <c r="G1709" s="111"/>
      <c r="H1709" s="111"/>
      <c r="I1709" s="126"/>
      <c r="J1709" s="111"/>
      <c r="K1709" s="118"/>
      <c r="L1709" s="169"/>
      <c r="T1709" s="3">
        <f t="shared" ca="1" si="26"/>
        <v>0</v>
      </c>
    </row>
    <row r="1710" spans="2:20" ht="30" customHeight="1" x14ac:dyDescent="0.3">
      <c r="B1710" s="113">
        <v>1706</v>
      </c>
      <c r="C1710" s="162"/>
      <c r="D1710" s="167"/>
      <c r="E1710" s="111"/>
      <c r="F1710" s="111"/>
      <c r="G1710" s="111"/>
      <c r="H1710" s="111"/>
      <c r="I1710" s="126"/>
      <c r="J1710" s="111"/>
      <c r="K1710" s="118"/>
      <c r="L1710" s="169"/>
      <c r="T1710" s="3">
        <f t="shared" ca="1" si="26"/>
        <v>0</v>
      </c>
    </row>
    <row r="1711" spans="2:20" ht="30" customHeight="1" x14ac:dyDescent="0.3">
      <c r="B1711" s="113">
        <v>1707</v>
      </c>
      <c r="C1711" s="162"/>
      <c r="D1711" s="167"/>
      <c r="E1711" s="111"/>
      <c r="F1711" s="111"/>
      <c r="G1711" s="111"/>
      <c r="H1711" s="111"/>
      <c r="I1711" s="126"/>
      <c r="J1711" s="111"/>
      <c r="K1711" s="118"/>
      <c r="L1711" s="169"/>
      <c r="T1711" s="3">
        <f t="shared" ca="1" si="26"/>
        <v>0</v>
      </c>
    </row>
    <row r="1712" spans="2:20" ht="30" customHeight="1" x14ac:dyDescent="0.3">
      <c r="B1712" s="113">
        <v>1708</v>
      </c>
      <c r="C1712" s="162"/>
      <c r="D1712" s="167"/>
      <c r="E1712" s="111"/>
      <c r="F1712" s="111"/>
      <c r="G1712" s="111"/>
      <c r="H1712" s="111"/>
      <c r="I1712" s="126"/>
      <c r="J1712" s="111"/>
      <c r="K1712" s="118"/>
      <c r="L1712" s="169"/>
      <c r="T1712" s="3">
        <f t="shared" ca="1" si="26"/>
        <v>0</v>
      </c>
    </row>
    <row r="1713" spans="2:20" ht="30" customHeight="1" x14ac:dyDescent="0.3">
      <c r="B1713" s="113">
        <v>1709</v>
      </c>
      <c r="C1713" s="162"/>
      <c r="D1713" s="167"/>
      <c r="E1713" s="111"/>
      <c r="F1713" s="111"/>
      <c r="G1713" s="111"/>
      <c r="H1713" s="111"/>
      <c r="I1713" s="126"/>
      <c r="J1713" s="111"/>
      <c r="K1713" s="118"/>
      <c r="L1713" s="169"/>
      <c r="T1713" s="3">
        <f t="shared" ca="1" si="26"/>
        <v>0</v>
      </c>
    </row>
    <row r="1714" spans="2:20" ht="30" customHeight="1" x14ac:dyDescent="0.3">
      <c r="B1714" s="113">
        <v>1710</v>
      </c>
      <c r="C1714" s="162"/>
      <c r="D1714" s="167"/>
      <c r="E1714" s="111"/>
      <c r="F1714" s="111"/>
      <c r="G1714" s="111"/>
      <c r="H1714" s="111"/>
      <c r="I1714" s="126"/>
      <c r="J1714" s="111"/>
      <c r="K1714" s="118"/>
      <c r="L1714" s="169"/>
      <c r="T1714" s="3">
        <f t="shared" ca="1" si="26"/>
        <v>0</v>
      </c>
    </row>
    <row r="1715" spans="2:20" ht="30" customHeight="1" x14ac:dyDescent="0.3">
      <c r="B1715" s="113">
        <v>1711</v>
      </c>
      <c r="C1715" s="162"/>
      <c r="D1715" s="167"/>
      <c r="E1715" s="111"/>
      <c r="F1715" s="111"/>
      <c r="G1715" s="111"/>
      <c r="H1715" s="111"/>
      <c r="I1715" s="126"/>
      <c r="J1715" s="111"/>
      <c r="K1715" s="118"/>
      <c r="L1715" s="169"/>
      <c r="T1715" s="3">
        <f t="shared" ca="1" si="26"/>
        <v>0</v>
      </c>
    </row>
    <row r="1716" spans="2:20" ht="30" customHeight="1" x14ac:dyDescent="0.3">
      <c r="B1716" s="113">
        <v>1712</v>
      </c>
      <c r="C1716" s="162"/>
      <c r="D1716" s="167"/>
      <c r="E1716" s="111"/>
      <c r="F1716" s="111"/>
      <c r="G1716" s="111"/>
      <c r="H1716" s="111"/>
      <c r="I1716" s="126"/>
      <c r="J1716" s="111"/>
      <c r="K1716" s="118"/>
      <c r="L1716" s="169"/>
      <c r="T1716" s="3">
        <f t="shared" ca="1" si="26"/>
        <v>0</v>
      </c>
    </row>
    <row r="1717" spans="2:20" ht="30" customHeight="1" x14ac:dyDescent="0.3">
      <c r="B1717" s="113">
        <v>1713</v>
      </c>
      <c r="C1717" s="162"/>
      <c r="D1717" s="167"/>
      <c r="E1717" s="111"/>
      <c r="F1717" s="111"/>
      <c r="G1717" s="111"/>
      <c r="H1717" s="111"/>
      <c r="I1717" s="126"/>
      <c r="J1717" s="111"/>
      <c r="K1717" s="118"/>
      <c r="L1717" s="169"/>
      <c r="T1717" s="3">
        <f t="shared" ca="1" si="26"/>
        <v>0</v>
      </c>
    </row>
    <row r="1718" spans="2:20" ht="30" customHeight="1" x14ac:dyDescent="0.3">
      <c r="B1718" s="113">
        <v>1714</v>
      </c>
      <c r="C1718" s="162"/>
      <c r="D1718" s="167"/>
      <c r="E1718" s="111"/>
      <c r="F1718" s="111"/>
      <c r="G1718" s="111"/>
      <c r="H1718" s="111"/>
      <c r="I1718" s="126"/>
      <c r="J1718" s="111"/>
      <c r="K1718" s="118"/>
      <c r="L1718" s="169"/>
      <c r="T1718" s="3">
        <f t="shared" ca="1" si="26"/>
        <v>0</v>
      </c>
    </row>
    <row r="1719" spans="2:20" ht="30" customHeight="1" x14ac:dyDescent="0.3">
      <c r="B1719" s="113">
        <v>1715</v>
      </c>
      <c r="C1719" s="162"/>
      <c r="D1719" s="167"/>
      <c r="E1719" s="111"/>
      <c r="F1719" s="111"/>
      <c r="G1719" s="111"/>
      <c r="H1719" s="111"/>
      <c r="I1719" s="126"/>
      <c r="J1719" s="111"/>
      <c r="K1719" s="118"/>
      <c r="L1719" s="169"/>
      <c r="T1719" s="3">
        <f t="shared" ca="1" si="26"/>
        <v>0</v>
      </c>
    </row>
    <row r="1720" spans="2:20" ht="30" customHeight="1" x14ac:dyDescent="0.3">
      <c r="B1720" s="113">
        <v>1716</v>
      </c>
      <c r="C1720" s="162"/>
      <c r="D1720" s="167"/>
      <c r="E1720" s="111"/>
      <c r="F1720" s="111"/>
      <c r="G1720" s="111"/>
      <c r="H1720" s="111"/>
      <c r="I1720" s="126"/>
      <c r="J1720" s="111"/>
      <c r="K1720" s="118"/>
      <c r="L1720" s="169"/>
      <c r="T1720" s="3">
        <f t="shared" ca="1" si="26"/>
        <v>0</v>
      </c>
    </row>
    <row r="1721" spans="2:20" ht="30" customHeight="1" x14ac:dyDescent="0.3">
      <c r="B1721" s="113">
        <v>1717</v>
      </c>
      <c r="C1721" s="162"/>
      <c r="D1721" s="167"/>
      <c r="E1721" s="111"/>
      <c r="F1721" s="111"/>
      <c r="G1721" s="111"/>
      <c r="H1721" s="111"/>
      <c r="I1721" s="126"/>
      <c r="J1721" s="111"/>
      <c r="K1721" s="118"/>
      <c r="L1721" s="169"/>
      <c r="T1721" s="3">
        <f t="shared" ca="1" si="26"/>
        <v>0</v>
      </c>
    </row>
    <row r="1722" spans="2:20" ht="30" customHeight="1" x14ac:dyDescent="0.3">
      <c r="B1722" s="113">
        <v>1718</v>
      </c>
      <c r="C1722" s="162"/>
      <c r="D1722" s="167"/>
      <c r="E1722" s="111"/>
      <c r="F1722" s="111"/>
      <c r="G1722" s="111"/>
      <c r="H1722" s="111"/>
      <c r="I1722" s="126"/>
      <c r="J1722" s="111"/>
      <c r="K1722" s="118"/>
      <c r="L1722" s="169"/>
      <c r="T1722" s="3">
        <f t="shared" ca="1" si="26"/>
        <v>0</v>
      </c>
    </row>
    <row r="1723" spans="2:20" ht="30" customHeight="1" x14ac:dyDescent="0.3">
      <c r="B1723" s="113">
        <v>1719</v>
      </c>
      <c r="C1723" s="162"/>
      <c r="D1723" s="167"/>
      <c r="E1723" s="111"/>
      <c r="F1723" s="111"/>
      <c r="G1723" s="111"/>
      <c r="H1723" s="111"/>
      <c r="I1723" s="126"/>
      <c r="J1723" s="111"/>
      <c r="K1723" s="118"/>
      <c r="L1723" s="169"/>
      <c r="T1723" s="3">
        <f t="shared" ca="1" si="26"/>
        <v>0</v>
      </c>
    </row>
    <row r="1724" spans="2:20" ht="30" customHeight="1" x14ac:dyDescent="0.3">
      <c r="B1724" s="113">
        <v>1720</v>
      </c>
      <c r="C1724" s="162"/>
      <c r="D1724" s="167"/>
      <c r="E1724" s="111"/>
      <c r="F1724" s="111"/>
      <c r="G1724" s="111"/>
      <c r="H1724" s="111"/>
      <c r="I1724" s="126"/>
      <c r="J1724" s="111"/>
      <c r="K1724" s="118"/>
      <c r="L1724" s="169"/>
      <c r="T1724" s="3">
        <f t="shared" ca="1" si="26"/>
        <v>0</v>
      </c>
    </row>
    <row r="1725" spans="2:20" ht="30" customHeight="1" x14ac:dyDescent="0.3">
      <c r="B1725" s="113">
        <v>1721</v>
      </c>
      <c r="C1725" s="162"/>
      <c r="D1725" s="167"/>
      <c r="E1725" s="111"/>
      <c r="F1725" s="111"/>
      <c r="G1725" s="111"/>
      <c r="H1725" s="111"/>
      <c r="I1725" s="126"/>
      <c r="J1725" s="111"/>
      <c r="K1725" s="118"/>
      <c r="L1725" s="169"/>
      <c r="T1725" s="3">
        <f t="shared" ca="1" si="26"/>
        <v>0</v>
      </c>
    </row>
    <row r="1726" spans="2:20" ht="30" customHeight="1" x14ac:dyDescent="0.3">
      <c r="B1726" s="113">
        <v>1722</v>
      </c>
      <c r="C1726" s="162"/>
      <c r="D1726" s="167"/>
      <c r="E1726" s="111"/>
      <c r="F1726" s="111"/>
      <c r="G1726" s="111"/>
      <c r="H1726" s="111"/>
      <c r="I1726" s="126"/>
      <c r="J1726" s="111"/>
      <c r="K1726" s="118"/>
      <c r="L1726" s="169"/>
      <c r="T1726" s="3">
        <f t="shared" ca="1" si="26"/>
        <v>0</v>
      </c>
    </row>
    <row r="1727" spans="2:20" ht="30" customHeight="1" x14ac:dyDescent="0.3">
      <c r="B1727" s="113">
        <v>1723</v>
      </c>
      <c r="C1727" s="162"/>
      <c r="D1727" s="167"/>
      <c r="E1727" s="111"/>
      <c r="F1727" s="111"/>
      <c r="G1727" s="111"/>
      <c r="H1727" s="111"/>
      <c r="I1727" s="126"/>
      <c r="J1727" s="111"/>
      <c r="K1727" s="118"/>
      <c r="L1727" s="169"/>
      <c r="T1727" s="3">
        <f t="shared" ca="1" si="26"/>
        <v>0</v>
      </c>
    </row>
    <row r="1728" spans="2:20" ht="30" customHeight="1" x14ac:dyDescent="0.3">
      <c r="B1728" s="113">
        <v>1724</v>
      </c>
      <c r="C1728" s="162"/>
      <c r="D1728" s="167"/>
      <c r="E1728" s="111"/>
      <c r="F1728" s="111"/>
      <c r="G1728" s="111"/>
      <c r="H1728" s="111"/>
      <c r="I1728" s="126"/>
      <c r="J1728" s="111"/>
      <c r="K1728" s="118"/>
      <c r="L1728" s="169"/>
      <c r="T1728" s="3">
        <f t="shared" ca="1" si="26"/>
        <v>0</v>
      </c>
    </row>
    <row r="1729" spans="2:20" ht="30" customHeight="1" x14ac:dyDescent="0.3">
      <c r="B1729" s="113">
        <v>1725</v>
      </c>
      <c r="C1729" s="162"/>
      <c r="D1729" s="167"/>
      <c r="E1729" s="111"/>
      <c r="F1729" s="111"/>
      <c r="G1729" s="111"/>
      <c r="H1729" s="111"/>
      <c r="I1729" s="126"/>
      <c r="J1729" s="111"/>
      <c r="K1729" s="118"/>
      <c r="L1729" s="169"/>
      <c r="T1729" s="3">
        <f t="shared" ca="1" si="26"/>
        <v>0</v>
      </c>
    </row>
    <row r="1730" spans="2:20" ht="30" customHeight="1" x14ac:dyDescent="0.3">
      <c r="B1730" s="113">
        <v>1726</v>
      </c>
      <c r="C1730" s="162"/>
      <c r="D1730" s="167"/>
      <c r="E1730" s="111"/>
      <c r="F1730" s="111"/>
      <c r="G1730" s="111"/>
      <c r="H1730" s="111"/>
      <c r="I1730" s="126"/>
      <c r="J1730" s="111"/>
      <c r="K1730" s="118"/>
      <c r="L1730" s="169"/>
      <c r="T1730" s="3">
        <f t="shared" ca="1" si="26"/>
        <v>0</v>
      </c>
    </row>
    <row r="1731" spans="2:20" ht="30" customHeight="1" x14ac:dyDescent="0.3">
      <c r="B1731" s="113">
        <v>1727</v>
      </c>
      <c r="C1731" s="162"/>
      <c r="D1731" s="167"/>
      <c r="E1731" s="111"/>
      <c r="F1731" s="111"/>
      <c r="G1731" s="111"/>
      <c r="H1731" s="111"/>
      <c r="I1731" s="126"/>
      <c r="J1731" s="111"/>
      <c r="K1731" s="118"/>
      <c r="L1731" s="169"/>
      <c r="T1731" s="3">
        <f t="shared" ca="1" si="26"/>
        <v>0</v>
      </c>
    </row>
    <row r="1732" spans="2:20" ht="30" customHeight="1" x14ac:dyDescent="0.3">
      <c r="B1732" s="113">
        <v>1728</v>
      </c>
      <c r="C1732" s="162"/>
      <c r="D1732" s="167"/>
      <c r="E1732" s="111"/>
      <c r="F1732" s="111"/>
      <c r="G1732" s="111"/>
      <c r="H1732" s="111"/>
      <c r="I1732" s="126"/>
      <c r="J1732" s="111"/>
      <c r="K1732" s="118"/>
      <c r="L1732" s="169"/>
      <c r="T1732" s="3">
        <f t="shared" ca="1" si="26"/>
        <v>0</v>
      </c>
    </row>
    <row r="1733" spans="2:20" ht="30" customHeight="1" x14ac:dyDescent="0.3">
      <c r="B1733" s="113">
        <v>1729</v>
      </c>
      <c r="C1733" s="162"/>
      <c r="D1733" s="167"/>
      <c r="E1733" s="111"/>
      <c r="F1733" s="111"/>
      <c r="G1733" s="111"/>
      <c r="H1733" s="111"/>
      <c r="I1733" s="126"/>
      <c r="J1733" s="111"/>
      <c r="K1733" s="118"/>
      <c r="L1733" s="169"/>
      <c r="T1733" s="3">
        <f t="shared" ref="T1733:T1796" ca="1" si="27">IF(C1733&lt;TODAY(),IF(J1733="Não",1,0),0)</f>
        <v>0</v>
      </c>
    </row>
    <row r="1734" spans="2:20" ht="30" customHeight="1" x14ac:dyDescent="0.3">
      <c r="B1734" s="113">
        <v>1730</v>
      </c>
      <c r="C1734" s="162"/>
      <c r="D1734" s="167"/>
      <c r="E1734" s="111"/>
      <c r="F1734" s="111"/>
      <c r="G1734" s="111"/>
      <c r="H1734" s="111"/>
      <c r="I1734" s="126"/>
      <c r="J1734" s="111"/>
      <c r="K1734" s="118"/>
      <c r="L1734" s="169"/>
      <c r="T1734" s="3">
        <f t="shared" ca="1" si="27"/>
        <v>0</v>
      </c>
    </row>
    <row r="1735" spans="2:20" ht="30" customHeight="1" x14ac:dyDescent="0.3">
      <c r="B1735" s="113">
        <v>1731</v>
      </c>
      <c r="C1735" s="162"/>
      <c r="D1735" s="167"/>
      <c r="E1735" s="111"/>
      <c r="F1735" s="111"/>
      <c r="G1735" s="111"/>
      <c r="H1735" s="111"/>
      <c r="I1735" s="126"/>
      <c r="J1735" s="111"/>
      <c r="K1735" s="118"/>
      <c r="L1735" s="169"/>
      <c r="T1735" s="3">
        <f t="shared" ca="1" si="27"/>
        <v>0</v>
      </c>
    </row>
    <row r="1736" spans="2:20" ht="30" customHeight="1" x14ac:dyDescent="0.3">
      <c r="B1736" s="113">
        <v>1732</v>
      </c>
      <c r="C1736" s="162"/>
      <c r="D1736" s="167"/>
      <c r="E1736" s="111"/>
      <c r="F1736" s="111"/>
      <c r="G1736" s="111"/>
      <c r="H1736" s="111"/>
      <c r="I1736" s="126"/>
      <c r="J1736" s="111"/>
      <c r="K1736" s="118"/>
      <c r="L1736" s="169"/>
      <c r="T1736" s="3">
        <f t="shared" ca="1" si="27"/>
        <v>0</v>
      </c>
    </row>
    <row r="1737" spans="2:20" ht="30" customHeight="1" x14ac:dyDescent="0.3">
      <c r="B1737" s="113">
        <v>1733</v>
      </c>
      <c r="C1737" s="162"/>
      <c r="D1737" s="167"/>
      <c r="E1737" s="111"/>
      <c r="F1737" s="111"/>
      <c r="G1737" s="111"/>
      <c r="H1737" s="111"/>
      <c r="I1737" s="126"/>
      <c r="J1737" s="111"/>
      <c r="K1737" s="118"/>
      <c r="L1737" s="169"/>
      <c r="T1737" s="3">
        <f t="shared" ca="1" si="27"/>
        <v>0</v>
      </c>
    </row>
    <row r="1738" spans="2:20" ht="30" customHeight="1" x14ac:dyDescent="0.3">
      <c r="B1738" s="113">
        <v>1734</v>
      </c>
      <c r="C1738" s="162"/>
      <c r="D1738" s="167"/>
      <c r="E1738" s="111"/>
      <c r="F1738" s="111"/>
      <c r="G1738" s="111"/>
      <c r="H1738" s="111"/>
      <c r="I1738" s="126"/>
      <c r="J1738" s="111"/>
      <c r="K1738" s="118"/>
      <c r="L1738" s="169"/>
      <c r="T1738" s="3">
        <f t="shared" ca="1" si="27"/>
        <v>0</v>
      </c>
    </row>
    <row r="1739" spans="2:20" ht="30" customHeight="1" x14ac:dyDescent="0.3">
      <c r="B1739" s="113">
        <v>1735</v>
      </c>
      <c r="C1739" s="162"/>
      <c r="D1739" s="167"/>
      <c r="E1739" s="111"/>
      <c r="F1739" s="111"/>
      <c r="G1739" s="111"/>
      <c r="H1739" s="111"/>
      <c r="I1739" s="126"/>
      <c r="J1739" s="111"/>
      <c r="K1739" s="118"/>
      <c r="L1739" s="169"/>
      <c r="T1739" s="3">
        <f t="shared" ca="1" si="27"/>
        <v>0</v>
      </c>
    </row>
    <row r="1740" spans="2:20" ht="30" customHeight="1" x14ac:dyDescent="0.3">
      <c r="B1740" s="113">
        <v>1736</v>
      </c>
      <c r="C1740" s="162"/>
      <c r="D1740" s="167"/>
      <c r="E1740" s="111"/>
      <c r="F1740" s="111"/>
      <c r="G1740" s="111"/>
      <c r="H1740" s="111"/>
      <c r="I1740" s="126"/>
      <c r="J1740" s="111"/>
      <c r="K1740" s="118"/>
      <c r="L1740" s="169"/>
      <c r="T1740" s="3">
        <f t="shared" ca="1" si="27"/>
        <v>0</v>
      </c>
    </row>
    <row r="1741" spans="2:20" ht="30" customHeight="1" x14ac:dyDescent="0.3">
      <c r="B1741" s="113">
        <v>1737</v>
      </c>
      <c r="C1741" s="162"/>
      <c r="D1741" s="167"/>
      <c r="E1741" s="111"/>
      <c r="F1741" s="111"/>
      <c r="G1741" s="111"/>
      <c r="H1741" s="111"/>
      <c r="I1741" s="126"/>
      <c r="J1741" s="111"/>
      <c r="K1741" s="118"/>
      <c r="L1741" s="169"/>
      <c r="T1741" s="3">
        <f t="shared" ca="1" si="27"/>
        <v>0</v>
      </c>
    </row>
    <row r="1742" spans="2:20" ht="30" customHeight="1" x14ac:dyDescent="0.3">
      <c r="B1742" s="113">
        <v>1738</v>
      </c>
      <c r="C1742" s="162"/>
      <c r="D1742" s="167"/>
      <c r="E1742" s="111"/>
      <c r="F1742" s="111"/>
      <c r="G1742" s="111"/>
      <c r="H1742" s="111"/>
      <c r="I1742" s="126"/>
      <c r="J1742" s="111"/>
      <c r="K1742" s="118"/>
      <c r="L1742" s="169"/>
      <c r="T1742" s="3">
        <f t="shared" ca="1" si="27"/>
        <v>0</v>
      </c>
    </row>
    <row r="1743" spans="2:20" ht="30" customHeight="1" x14ac:dyDescent="0.3">
      <c r="B1743" s="113">
        <v>1739</v>
      </c>
      <c r="C1743" s="162"/>
      <c r="D1743" s="167"/>
      <c r="E1743" s="111"/>
      <c r="F1743" s="111"/>
      <c r="G1743" s="111"/>
      <c r="H1743" s="111"/>
      <c r="I1743" s="126"/>
      <c r="J1743" s="111"/>
      <c r="K1743" s="118"/>
      <c r="L1743" s="169"/>
      <c r="T1743" s="3">
        <f t="shared" ca="1" si="27"/>
        <v>0</v>
      </c>
    </row>
    <row r="1744" spans="2:20" ht="30" customHeight="1" x14ac:dyDescent="0.3">
      <c r="B1744" s="113">
        <v>1740</v>
      </c>
      <c r="C1744" s="162"/>
      <c r="D1744" s="167"/>
      <c r="E1744" s="111"/>
      <c r="F1744" s="111"/>
      <c r="G1744" s="111"/>
      <c r="H1744" s="111"/>
      <c r="I1744" s="126"/>
      <c r="J1744" s="111"/>
      <c r="K1744" s="118"/>
      <c r="L1744" s="169"/>
      <c r="T1744" s="3">
        <f t="shared" ca="1" si="27"/>
        <v>0</v>
      </c>
    </row>
    <row r="1745" spans="2:20" ht="30" customHeight="1" x14ac:dyDescent="0.3">
      <c r="B1745" s="113">
        <v>1741</v>
      </c>
      <c r="C1745" s="162"/>
      <c r="D1745" s="167"/>
      <c r="E1745" s="111"/>
      <c r="F1745" s="111"/>
      <c r="G1745" s="111"/>
      <c r="H1745" s="111"/>
      <c r="I1745" s="126"/>
      <c r="J1745" s="111"/>
      <c r="K1745" s="118"/>
      <c r="L1745" s="169"/>
      <c r="T1745" s="3">
        <f t="shared" ca="1" si="27"/>
        <v>0</v>
      </c>
    </row>
    <row r="1746" spans="2:20" ht="30" customHeight="1" x14ac:dyDescent="0.3">
      <c r="B1746" s="113">
        <v>1742</v>
      </c>
      <c r="C1746" s="162"/>
      <c r="D1746" s="167"/>
      <c r="E1746" s="111"/>
      <c r="F1746" s="111"/>
      <c r="G1746" s="111"/>
      <c r="H1746" s="111"/>
      <c r="I1746" s="126"/>
      <c r="J1746" s="111"/>
      <c r="K1746" s="118"/>
      <c r="L1746" s="169"/>
      <c r="T1746" s="3">
        <f t="shared" ca="1" si="27"/>
        <v>0</v>
      </c>
    </row>
    <row r="1747" spans="2:20" ht="30" customHeight="1" x14ac:dyDescent="0.3">
      <c r="B1747" s="113">
        <v>1743</v>
      </c>
      <c r="C1747" s="162"/>
      <c r="D1747" s="167"/>
      <c r="E1747" s="111"/>
      <c r="F1747" s="111"/>
      <c r="G1747" s="111"/>
      <c r="H1747" s="111"/>
      <c r="I1747" s="126"/>
      <c r="J1747" s="111"/>
      <c r="K1747" s="118"/>
      <c r="L1747" s="169"/>
      <c r="T1747" s="3">
        <f t="shared" ca="1" si="27"/>
        <v>0</v>
      </c>
    </row>
    <row r="1748" spans="2:20" ht="30" customHeight="1" x14ac:dyDescent="0.3">
      <c r="B1748" s="113">
        <v>1744</v>
      </c>
      <c r="C1748" s="162"/>
      <c r="D1748" s="167"/>
      <c r="E1748" s="111"/>
      <c r="F1748" s="111"/>
      <c r="G1748" s="111"/>
      <c r="H1748" s="111"/>
      <c r="I1748" s="126"/>
      <c r="J1748" s="111"/>
      <c r="K1748" s="118"/>
      <c r="L1748" s="169"/>
      <c r="T1748" s="3">
        <f t="shared" ca="1" si="27"/>
        <v>0</v>
      </c>
    </row>
    <row r="1749" spans="2:20" ht="30" customHeight="1" x14ac:dyDescent="0.3">
      <c r="B1749" s="113">
        <v>1745</v>
      </c>
      <c r="C1749" s="162"/>
      <c r="D1749" s="167"/>
      <c r="E1749" s="111"/>
      <c r="F1749" s="111"/>
      <c r="G1749" s="111"/>
      <c r="H1749" s="111"/>
      <c r="I1749" s="126"/>
      <c r="J1749" s="111"/>
      <c r="K1749" s="118"/>
      <c r="L1749" s="169"/>
      <c r="T1749" s="3">
        <f t="shared" ca="1" si="27"/>
        <v>0</v>
      </c>
    </row>
    <row r="1750" spans="2:20" ht="30" customHeight="1" x14ac:dyDescent="0.3">
      <c r="B1750" s="113">
        <v>1746</v>
      </c>
      <c r="C1750" s="162"/>
      <c r="D1750" s="167"/>
      <c r="E1750" s="111"/>
      <c r="F1750" s="111"/>
      <c r="G1750" s="111"/>
      <c r="H1750" s="111"/>
      <c r="I1750" s="126"/>
      <c r="J1750" s="111"/>
      <c r="K1750" s="118"/>
      <c r="L1750" s="169"/>
      <c r="T1750" s="3">
        <f t="shared" ca="1" si="27"/>
        <v>0</v>
      </c>
    </row>
    <row r="1751" spans="2:20" ht="30" customHeight="1" x14ac:dyDescent="0.3">
      <c r="B1751" s="113">
        <v>1747</v>
      </c>
      <c r="C1751" s="162"/>
      <c r="D1751" s="167"/>
      <c r="E1751" s="111"/>
      <c r="F1751" s="111"/>
      <c r="G1751" s="111"/>
      <c r="H1751" s="111"/>
      <c r="I1751" s="126"/>
      <c r="J1751" s="111"/>
      <c r="K1751" s="118"/>
      <c r="L1751" s="169"/>
      <c r="T1751" s="3">
        <f t="shared" ca="1" si="27"/>
        <v>0</v>
      </c>
    </row>
    <row r="1752" spans="2:20" ht="30" customHeight="1" x14ac:dyDescent="0.3">
      <c r="B1752" s="113">
        <v>1748</v>
      </c>
      <c r="C1752" s="162"/>
      <c r="D1752" s="167"/>
      <c r="E1752" s="111"/>
      <c r="F1752" s="111"/>
      <c r="G1752" s="111"/>
      <c r="H1752" s="111"/>
      <c r="I1752" s="126"/>
      <c r="J1752" s="111"/>
      <c r="K1752" s="118"/>
      <c r="L1752" s="169"/>
      <c r="T1752" s="3">
        <f t="shared" ca="1" si="27"/>
        <v>0</v>
      </c>
    </row>
    <row r="1753" spans="2:20" ht="30" customHeight="1" x14ac:dyDescent="0.3">
      <c r="B1753" s="113">
        <v>1749</v>
      </c>
      <c r="C1753" s="162"/>
      <c r="D1753" s="167"/>
      <c r="E1753" s="111"/>
      <c r="F1753" s="111"/>
      <c r="G1753" s="111"/>
      <c r="H1753" s="111"/>
      <c r="I1753" s="126"/>
      <c r="J1753" s="111"/>
      <c r="K1753" s="118"/>
      <c r="L1753" s="169"/>
      <c r="T1753" s="3">
        <f t="shared" ca="1" si="27"/>
        <v>0</v>
      </c>
    </row>
    <row r="1754" spans="2:20" ht="30" customHeight="1" x14ac:dyDescent="0.3">
      <c r="B1754" s="113">
        <v>1750</v>
      </c>
      <c r="C1754" s="162"/>
      <c r="D1754" s="167"/>
      <c r="E1754" s="111"/>
      <c r="F1754" s="111"/>
      <c r="G1754" s="111"/>
      <c r="H1754" s="111"/>
      <c r="I1754" s="126"/>
      <c r="J1754" s="111"/>
      <c r="K1754" s="118"/>
      <c r="L1754" s="169"/>
      <c r="T1754" s="3">
        <f t="shared" ca="1" si="27"/>
        <v>0</v>
      </c>
    </row>
    <row r="1755" spans="2:20" ht="30" customHeight="1" x14ac:dyDescent="0.3">
      <c r="B1755" s="113">
        <v>1751</v>
      </c>
      <c r="C1755" s="162"/>
      <c r="D1755" s="167"/>
      <c r="E1755" s="111"/>
      <c r="F1755" s="111"/>
      <c r="G1755" s="111"/>
      <c r="H1755" s="111"/>
      <c r="I1755" s="126"/>
      <c r="J1755" s="111"/>
      <c r="K1755" s="118"/>
      <c r="L1755" s="169"/>
      <c r="T1755" s="3">
        <f t="shared" ca="1" si="27"/>
        <v>0</v>
      </c>
    </row>
    <row r="1756" spans="2:20" ht="30" customHeight="1" x14ac:dyDescent="0.3">
      <c r="B1756" s="113">
        <v>1752</v>
      </c>
      <c r="C1756" s="162"/>
      <c r="D1756" s="167"/>
      <c r="E1756" s="111"/>
      <c r="F1756" s="111"/>
      <c r="G1756" s="111"/>
      <c r="H1756" s="111"/>
      <c r="I1756" s="126"/>
      <c r="J1756" s="111"/>
      <c r="K1756" s="118"/>
      <c r="L1756" s="169"/>
      <c r="T1756" s="3">
        <f t="shared" ca="1" si="27"/>
        <v>0</v>
      </c>
    </row>
    <row r="1757" spans="2:20" ht="30" customHeight="1" x14ac:dyDescent="0.3">
      <c r="B1757" s="113">
        <v>1753</v>
      </c>
      <c r="C1757" s="162"/>
      <c r="D1757" s="167"/>
      <c r="E1757" s="111"/>
      <c r="F1757" s="111"/>
      <c r="G1757" s="111"/>
      <c r="H1757" s="111"/>
      <c r="I1757" s="126"/>
      <c r="J1757" s="111"/>
      <c r="K1757" s="118"/>
      <c r="L1757" s="169"/>
      <c r="T1757" s="3">
        <f t="shared" ca="1" si="27"/>
        <v>0</v>
      </c>
    </row>
    <row r="1758" spans="2:20" ht="30" customHeight="1" x14ac:dyDescent="0.3">
      <c r="B1758" s="113">
        <v>1754</v>
      </c>
      <c r="C1758" s="162"/>
      <c r="D1758" s="167"/>
      <c r="E1758" s="111"/>
      <c r="F1758" s="111"/>
      <c r="G1758" s="111"/>
      <c r="H1758" s="111"/>
      <c r="I1758" s="126"/>
      <c r="J1758" s="111"/>
      <c r="K1758" s="118"/>
      <c r="L1758" s="169"/>
      <c r="T1758" s="3">
        <f t="shared" ca="1" si="27"/>
        <v>0</v>
      </c>
    </row>
    <row r="1759" spans="2:20" ht="30" customHeight="1" x14ac:dyDescent="0.3">
      <c r="B1759" s="113">
        <v>1755</v>
      </c>
      <c r="C1759" s="162"/>
      <c r="D1759" s="167"/>
      <c r="E1759" s="111"/>
      <c r="F1759" s="111"/>
      <c r="G1759" s="111"/>
      <c r="H1759" s="111"/>
      <c r="I1759" s="126"/>
      <c r="J1759" s="111"/>
      <c r="K1759" s="118"/>
      <c r="L1759" s="169"/>
      <c r="T1759" s="3">
        <f t="shared" ca="1" si="27"/>
        <v>0</v>
      </c>
    </row>
    <row r="1760" spans="2:20" ht="30" customHeight="1" x14ac:dyDescent="0.3">
      <c r="B1760" s="113">
        <v>1756</v>
      </c>
      <c r="C1760" s="162"/>
      <c r="D1760" s="167"/>
      <c r="E1760" s="111"/>
      <c r="F1760" s="111"/>
      <c r="G1760" s="111"/>
      <c r="H1760" s="111"/>
      <c r="I1760" s="126"/>
      <c r="J1760" s="111"/>
      <c r="K1760" s="118"/>
      <c r="L1760" s="169"/>
      <c r="T1760" s="3">
        <f t="shared" ca="1" si="27"/>
        <v>0</v>
      </c>
    </row>
    <row r="1761" spans="2:20" ht="30" customHeight="1" x14ac:dyDescent="0.3">
      <c r="B1761" s="113">
        <v>1757</v>
      </c>
      <c r="C1761" s="162"/>
      <c r="D1761" s="167"/>
      <c r="E1761" s="111"/>
      <c r="F1761" s="111"/>
      <c r="G1761" s="111"/>
      <c r="H1761" s="111"/>
      <c r="I1761" s="126"/>
      <c r="J1761" s="111"/>
      <c r="K1761" s="118"/>
      <c r="L1761" s="169"/>
      <c r="T1761" s="3">
        <f t="shared" ca="1" si="27"/>
        <v>0</v>
      </c>
    </row>
    <row r="1762" spans="2:20" ht="30" customHeight="1" x14ac:dyDescent="0.3">
      <c r="B1762" s="113">
        <v>1758</v>
      </c>
      <c r="C1762" s="162"/>
      <c r="D1762" s="167"/>
      <c r="E1762" s="111"/>
      <c r="F1762" s="111"/>
      <c r="G1762" s="111"/>
      <c r="H1762" s="111"/>
      <c r="I1762" s="126"/>
      <c r="J1762" s="111"/>
      <c r="K1762" s="118"/>
      <c r="L1762" s="169"/>
      <c r="T1762" s="3">
        <f t="shared" ca="1" si="27"/>
        <v>0</v>
      </c>
    </row>
    <row r="1763" spans="2:20" ht="30" customHeight="1" x14ac:dyDescent="0.3">
      <c r="B1763" s="113">
        <v>1759</v>
      </c>
      <c r="C1763" s="162"/>
      <c r="D1763" s="167"/>
      <c r="E1763" s="111"/>
      <c r="F1763" s="111"/>
      <c r="G1763" s="111"/>
      <c r="H1763" s="111"/>
      <c r="I1763" s="126"/>
      <c r="J1763" s="111"/>
      <c r="K1763" s="118"/>
      <c r="L1763" s="169"/>
      <c r="T1763" s="3">
        <f t="shared" ca="1" si="27"/>
        <v>0</v>
      </c>
    </row>
    <row r="1764" spans="2:20" ht="30" customHeight="1" x14ac:dyDescent="0.3">
      <c r="B1764" s="113">
        <v>1760</v>
      </c>
      <c r="C1764" s="162"/>
      <c r="D1764" s="167"/>
      <c r="E1764" s="111"/>
      <c r="F1764" s="111"/>
      <c r="G1764" s="111"/>
      <c r="H1764" s="111"/>
      <c r="I1764" s="126"/>
      <c r="J1764" s="111"/>
      <c r="K1764" s="118"/>
      <c r="L1764" s="169"/>
      <c r="T1764" s="3">
        <f t="shared" ca="1" si="27"/>
        <v>0</v>
      </c>
    </row>
    <row r="1765" spans="2:20" ht="30" customHeight="1" x14ac:dyDescent="0.3">
      <c r="B1765" s="113">
        <v>1761</v>
      </c>
      <c r="C1765" s="162"/>
      <c r="D1765" s="167"/>
      <c r="E1765" s="111"/>
      <c r="F1765" s="111"/>
      <c r="G1765" s="111"/>
      <c r="H1765" s="111"/>
      <c r="I1765" s="126"/>
      <c r="J1765" s="111"/>
      <c r="K1765" s="118"/>
      <c r="L1765" s="169"/>
      <c r="T1765" s="3">
        <f t="shared" ca="1" si="27"/>
        <v>0</v>
      </c>
    </row>
    <row r="1766" spans="2:20" ht="30" customHeight="1" x14ac:dyDescent="0.3">
      <c r="B1766" s="113">
        <v>1762</v>
      </c>
      <c r="C1766" s="162"/>
      <c r="D1766" s="167"/>
      <c r="E1766" s="111"/>
      <c r="F1766" s="111"/>
      <c r="G1766" s="111"/>
      <c r="H1766" s="111"/>
      <c r="I1766" s="126"/>
      <c r="J1766" s="111"/>
      <c r="K1766" s="118"/>
      <c r="L1766" s="169"/>
      <c r="T1766" s="3">
        <f t="shared" ca="1" si="27"/>
        <v>0</v>
      </c>
    </row>
    <row r="1767" spans="2:20" ht="30" customHeight="1" x14ac:dyDescent="0.3">
      <c r="B1767" s="113">
        <v>1763</v>
      </c>
      <c r="C1767" s="162"/>
      <c r="D1767" s="167"/>
      <c r="E1767" s="111"/>
      <c r="F1767" s="111"/>
      <c r="G1767" s="111"/>
      <c r="H1767" s="111"/>
      <c r="I1767" s="126"/>
      <c r="J1767" s="111"/>
      <c r="K1767" s="118"/>
      <c r="L1767" s="169"/>
      <c r="T1767" s="3">
        <f t="shared" ca="1" si="27"/>
        <v>0</v>
      </c>
    </row>
    <row r="1768" spans="2:20" ht="30" customHeight="1" x14ac:dyDescent="0.3">
      <c r="B1768" s="113">
        <v>1764</v>
      </c>
      <c r="C1768" s="162"/>
      <c r="D1768" s="167"/>
      <c r="E1768" s="111"/>
      <c r="F1768" s="111"/>
      <c r="G1768" s="111"/>
      <c r="H1768" s="111"/>
      <c r="I1768" s="126"/>
      <c r="J1768" s="111"/>
      <c r="K1768" s="118"/>
      <c r="L1768" s="169"/>
      <c r="T1768" s="3">
        <f t="shared" ca="1" si="27"/>
        <v>0</v>
      </c>
    </row>
    <row r="1769" spans="2:20" ht="30" customHeight="1" x14ac:dyDescent="0.3">
      <c r="B1769" s="113">
        <v>1765</v>
      </c>
      <c r="C1769" s="162"/>
      <c r="D1769" s="167"/>
      <c r="E1769" s="111"/>
      <c r="F1769" s="111"/>
      <c r="G1769" s="111"/>
      <c r="H1769" s="111"/>
      <c r="I1769" s="126"/>
      <c r="J1769" s="111"/>
      <c r="K1769" s="118"/>
      <c r="L1769" s="169"/>
      <c r="T1769" s="3">
        <f t="shared" ca="1" si="27"/>
        <v>0</v>
      </c>
    </row>
    <row r="1770" spans="2:20" ht="30" customHeight="1" x14ac:dyDescent="0.3">
      <c r="B1770" s="113">
        <v>1766</v>
      </c>
      <c r="C1770" s="162"/>
      <c r="D1770" s="167"/>
      <c r="E1770" s="111"/>
      <c r="F1770" s="111"/>
      <c r="G1770" s="111"/>
      <c r="H1770" s="111"/>
      <c r="I1770" s="126"/>
      <c r="J1770" s="111"/>
      <c r="K1770" s="118"/>
      <c r="L1770" s="169"/>
      <c r="T1770" s="3">
        <f t="shared" ca="1" si="27"/>
        <v>0</v>
      </c>
    </row>
    <row r="1771" spans="2:20" ht="30" customHeight="1" x14ac:dyDescent="0.3">
      <c r="B1771" s="113">
        <v>1767</v>
      </c>
      <c r="C1771" s="162"/>
      <c r="D1771" s="167"/>
      <c r="E1771" s="111"/>
      <c r="F1771" s="111"/>
      <c r="G1771" s="111"/>
      <c r="H1771" s="111"/>
      <c r="I1771" s="126"/>
      <c r="J1771" s="111"/>
      <c r="K1771" s="118"/>
      <c r="L1771" s="169"/>
      <c r="T1771" s="3">
        <f t="shared" ca="1" si="27"/>
        <v>0</v>
      </c>
    </row>
    <row r="1772" spans="2:20" ht="30" customHeight="1" x14ac:dyDescent="0.3">
      <c r="B1772" s="113">
        <v>1768</v>
      </c>
      <c r="C1772" s="162"/>
      <c r="D1772" s="167"/>
      <c r="E1772" s="111"/>
      <c r="F1772" s="111"/>
      <c r="G1772" s="111"/>
      <c r="H1772" s="111"/>
      <c r="I1772" s="126"/>
      <c r="J1772" s="111"/>
      <c r="K1772" s="118"/>
      <c r="L1772" s="169"/>
      <c r="T1772" s="3">
        <f t="shared" ca="1" si="27"/>
        <v>0</v>
      </c>
    </row>
    <row r="1773" spans="2:20" ht="30" customHeight="1" x14ac:dyDescent="0.3">
      <c r="B1773" s="113">
        <v>1769</v>
      </c>
      <c r="C1773" s="162"/>
      <c r="D1773" s="167"/>
      <c r="E1773" s="111"/>
      <c r="F1773" s="111"/>
      <c r="G1773" s="111"/>
      <c r="H1773" s="111"/>
      <c r="I1773" s="126"/>
      <c r="J1773" s="111"/>
      <c r="K1773" s="118"/>
      <c r="L1773" s="169"/>
      <c r="T1773" s="3">
        <f t="shared" ca="1" si="27"/>
        <v>0</v>
      </c>
    </row>
    <row r="1774" spans="2:20" ht="30" customHeight="1" x14ac:dyDescent="0.3">
      <c r="B1774" s="113">
        <v>1770</v>
      </c>
      <c r="C1774" s="162"/>
      <c r="D1774" s="167"/>
      <c r="E1774" s="111"/>
      <c r="F1774" s="111"/>
      <c r="G1774" s="111"/>
      <c r="H1774" s="111"/>
      <c r="I1774" s="126"/>
      <c r="J1774" s="111"/>
      <c r="K1774" s="118"/>
      <c r="L1774" s="169"/>
      <c r="T1774" s="3">
        <f t="shared" ca="1" si="27"/>
        <v>0</v>
      </c>
    </row>
    <row r="1775" spans="2:20" ht="30" customHeight="1" x14ac:dyDescent="0.3">
      <c r="B1775" s="113">
        <v>1771</v>
      </c>
      <c r="C1775" s="162"/>
      <c r="D1775" s="167"/>
      <c r="E1775" s="111"/>
      <c r="F1775" s="111"/>
      <c r="G1775" s="111"/>
      <c r="H1775" s="111"/>
      <c r="I1775" s="126"/>
      <c r="J1775" s="111"/>
      <c r="K1775" s="118"/>
      <c r="L1775" s="169"/>
      <c r="T1775" s="3">
        <f t="shared" ca="1" si="27"/>
        <v>0</v>
      </c>
    </row>
    <row r="1776" spans="2:20" ht="30" customHeight="1" x14ac:dyDescent="0.3">
      <c r="B1776" s="113">
        <v>1772</v>
      </c>
      <c r="C1776" s="162"/>
      <c r="D1776" s="167"/>
      <c r="E1776" s="111"/>
      <c r="F1776" s="111"/>
      <c r="G1776" s="111"/>
      <c r="H1776" s="111"/>
      <c r="I1776" s="126"/>
      <c r="J1776" s="111"/>
      <c r="K1776" s="118"/>
      <c r="L1776" s="169"/>
      <c r="T1776" s="3">
        <f t="shared" ca="1" si="27"/>
        <v>0</v>
      </c>
    </row>
    <row r="1777" spans="2:20" ht="30" customHeight="1" x14ac:dyDescent="0.3">
      <c r="B1777" s="113">
        <v>1773</v>
      </c>
      <c r="C1777" s="162"/>
      <c r="D1777" s="167"/>
      <c r="E1777" s="111"/>
      <c r="F1777" s="111"/>
      <c r="G1777" s="111"/>
      <c r="H1777" s="111"/>
      <c r="I1777" s="126"/>
      <c r="J1777" s="111"/>
      <c r="K1777" s="118"/>
      <c r="L1777" s="169"/>
      <c r="T1777" s="3">
        <f t="shared" ca="1" si="27"/>
        <v>0</v>
      </c>
    </row>
    <row r="1778" spans="2:20" ht="30" customHeight="1" x14ac:dyDescent="0.3">
      <c r="B1778" s="113">
        <v>1774</v>
      </c>
      <c r="C1778" s="162"/>
      <c r="D1778" s="167"/>
      <c r="E1778" s="111"/>
      <c r="F1778" s="111"/>
      <c r="G1778" s="111"/>
      <c r="H1778" s="111"/>
      <c r="I1778" s="126"/>
      <c r="J1778" s="111"/>
      <c r="K1778" s="118"/>
      <c r="L1778" s="169"/>
      <c r="T1778" s="3">
        <f t="shared" ca="1" si="27"/>
        <v>0</v>
      </c>
    </row>
    <row r="1779" spans="2:20" ht="30" customHeight="1" x14ac:dyDescent="0.3">
      <c r="B1779" s="113">
        <v>1775</v>
      </c>
      <c r="C1779" s="162"/>
      <c r="D1779" s="167"/>
      <c r="E1779" s="111"/>
      <c r="F1779" s="111"/>
      <c r="G1779" s="111"/>
      <c r="H1779" s="111"/>
      <c r="I1779" s="126"/>
      <c r="J1779" s="111"/>
      <c r="K1779" s="118"/>
      <c r="L1779" s="169"/>
      <c r="T1779" s="3">
        <f t="shared" ca="1" si="27"/>
        <v>0</v>
      </c>
    </row>
    <row r="1780" spans="2:20" ht="30" customHeight="1" x14ac:dyDescent="0.3">
      <c r="B1780" s="113">
        <v>1776</v>
      </c>
      <c r="C1780" s="162"/>
      <c r="D1780" s="167"/>
      <c r="E1780" s="111"/>
      <c r="F1780" s="111"/>
      <c r="G1780" s="111"/>
      <c r="H1780" s="111"/>
      <c r="I1780" s="126"/>
      <c r="J1780" s="111"/>
      <c r="K1780" s="118"/>
      <c r="L1780" s="169"/>
      <c r="T1780" s="3">
        <f t="shared" ca="1" si="27"/>
        <v>0</v>
      </c>
    </row>
    <row r="1781" spans="2:20" ht="30" customHeight="1" x14ac:dyDescent="0.3">
      <c r="B1781" s="113">
        <v>1777</v>
      </c>
      <c r="C1781" s="162"/>
      <c r="D1781" s="167"/>
      <c r="E1781" s="111"/>
      <c r="F1781" s="111"/>
      <c r="G1781" s="111"/>
      <c r="H1781" s="111"/>
      <c r="I1781" s="126"/>
      <c r="J1781" s="111"/>
      <c r="K1781" s="118"/>
      <c r="L1781" s="169"/>
      <c r="T1781" s="3">
        <f t="shared" ca="1" si="27"/>
        <v>0</v>
      </c>
    </row>
    <row r="1782" spans="2:20" ht="30" customHeight="1" x14ac:dyDescent="0.3">
      <c r="B1782" s="113">
        <v>1778</v>
      </c>
      <c r="C1782" s="162"/>
      <c r="D1782" s="167"/>
      <c r="E1782" s="111"/>
      <c r="F1782" s="111"/>
      <c r="G1782" s="111"/>
      <c r="H1782" s="111"/>
      <c r="I1782" s="126"/>
      <c r="J1782" s="111"/>
      <c r="K1782" s="118"/>
      <c r="L1782" s="169"/>
      <c r="T1782" s="3">
        <f t="shared" ca="1" si="27"/>
        <v>0</v>
      </c>
    </row>
    <row r="1783" spans="2:20" ht="30" customHeight="1" x14ac:dyDescent="0.3">
      <c r="B1783" s="113">
        <v>1779</v>
      </c>
      <c r="C1783" s="162"/>
      <c r="D1783" s="167"/>
      <c r="E1783" s="111"/>
      <c r="F1783" s="111"/>
      <c r="G1783" s="111"/>
      <c r="H1783" s="111"/>
      <c r="I1783" s="126"/>
      <c r="J1783" s="111"/>
      <c r="K1783" s="118"/>
      <c r="L1783" s="169"/>
      <c r="T1783" s="3">
        <f t="shared" ca="1" si="27"/>
        <v>0</v>
      </c>
    </row>
    <row r="1784" spans="2:20" ht="30" customHeight="1" x14ac:dyDescent="0.3">
      <c r="B1784" s="113">
        <v>1780</v>
      </c>
      <c r="C1784" s="162"/>
      <c r="D1784" s="167"/>
      <c r="E1784" s="111"/>
      <c r="F1784" s="111"/>
      <c r="G1784" s="111"/>
      <c r="H1784" s="111"/>
      <c r="I1784" s="126"/>
      <c r="J1784" s="111"/>
      <c r="K1784" s="118"/>
      <c r="L1784" s="169"/>
      <c r="T1784" s="3">
        <f t="shared" ca="1" si="27"/>
        <v>0</v>
      </c>
    </row>
    <row r="1785" spans="2:20" ht="30" customHeight="1" x14ac:dyDescent="0.3">
      <c r="B1785" s="113">
        <v>1781</v>
      </c>
      <c r="C1785" s="162"/>
      <c r="D1785" s="167"/>
      <c r="E1785" s="111"/>
      <c r="F1785" s="111"/>
      <c r="G1785" s="111"/>
      <c r="H1785" s="111"/>
      <c r="I1785" s="126"/>
      <c r="J1785" s="111"/>
      <c r="K1785" s="118"/>
      <c r="L1785" s="169"/>
      <c r="T1785" s="3">
        <f t="shared" ca="1" si="27"/>
        <v>0</v>
      </c>
    </row>
    <row r="1786" spans="2:20" ht="30" customHeight="1" x14ac:dyDescent="0.3">
      <c r="B1786" s="113">
        <v>1782</v>
      </c>
      <c r="C1786" s="162"/>
      <c r="D1786" s="167"/>
      <c r="E1786" s="111"/>
      <c r="F1786" s="111"/>
      <c r="G1786" s="111"/>
      <c r="H1786" s="111"/>
      <c r="I1786" s="126"/>
      <c r="J1786" s="111"/>
      <c r="K1786" s="118"/>
      <c r="L1786" s="169"/>
      <c r="T1786" s="3">
        <f t="shared" ca="1" si="27"/>
        <v>0</v>
      </c>
    </row>
    <row r="1787" spans="2:20" ht="30" customHeight="1" x14ac:dyDescent="0.3">
      <c r="B1787" s="113">
        <v>1783</v>
      </c>
      <c r="C1787" s="162"/>
      <c r="D1787" s="167"/>
      <c r="E1787" s="111"/>
      <c r="F1787" s="111"/>
      <c r="G1787" s="111"/>
      <c r="H1787" s="111"/>
      <c r="I1787" s="126"/>
      <c r="J1787" s="111"/>
      <c r="K1787" s="118"/>
      <c r="L1787" s="169"/>
      <c r="T1787" s="3">
        <f t="shared" ca="1" si="27"/>
        <v>0</v>
      </c>
    </row>
    <row r="1788" spans="2:20" ht="30" customHeight="1" x14ac:dyDescent="0.3">
      <c r="B1788" s="113">
        <v>1784</v>
      </c>
      <c r="C1788" s="162"/>
      <c r="D1788" s="167"/>
      <c r="E1788" s="111"/>
      <c r="F1788" s="111"/>
      <c r="G1788" s="111"/>
      <c r="H1788" s="111"/>
      <c r="I1788" s="126"/>
      <c r="J1788" s="111"/>
      <c r="K1788" s="118"/>
      <c r="L1788" s="169"/>
      <c r="T1788" s="3">
        <f t="shared" ca="1" si="27"/>
        <v>0</v>
      </c>
    </row>
    <row r="1789" spans="2:20" ht="30" customHeight="1" x14ac:dyDescent="0.3">
      <c r="B1789" s="113">
        <v>1785</v>
      </c>
      <c r="C1789" s="162"/>
      <c r="D1789" s="167"/>
      <c r="E1789" s="111"/>
      <c r="F1789" s="111"/>
      <c r="G1789" s="111"/>
      <c r="H1789" s="111"/>
      <c r="I1789" s="126"/>
      <c r="J1789" s="111"/>
      <c r="K1789" s="118"/>
      <c r="L1789" s="169"/>
      <c r="T1789" s="3">
        <f t="shared" ca="1" si="27"/>
        <v>0</v>
      </c>
    </row>
    <row r="1790" spans="2:20" ht="30" customHeight="1" x14ac:dyDescent="0.3">
      <c r="B1790" s="113">
        <v>1786</v>
      </c>
      <c r="C1790" s="162"/>
      <c r="D1790" s="167"/>
      <c r="E1790" s="111"/>
      <c r="F1790" s="111"/>
      <c r="G1790" s="111"/>
      <c r="H1790" s="111"/>
      <c r="I1790" s="126"/>
      <c r="J1790" s="111"/>
      <c r="K1790" s="118"/>
      <c r="L1790" s="169"/>
      <c r="T1790" s="3">
        <f t="shared" ca="1" si="27"/>
        <v>0</v>
      </c>
    </row>
    <row r="1791" spans="2:20" ht="30" customHeight="1" x14ac:dyDescent="0.3">
      <c r="B1791" s="113">
        <v>1787</v>
      </c>
      <c r="C1791" s="162"/>
      <c r="D1791" s="167"/>
      <c r="E1791" s="111"/>
      <c r="F1791" s="111"/>
      <c r="G1791" s="111"/>
      <c r="H1791" s="111"/>
      <c r="I1791" s="126"/>
      <c r="J1791" s="111"/>
      <c r="K1791" s="118"/>
      <c r="L1791" s="169"/>
      <c r="T1791" s="3">
        <f t="shared" ca="1" si="27"/>
        <v>0</v>
      </c>
    </row>
    <row r="1792" spans="2:20" ht="30" customHeight="1" x14ac:dyDescent="0.3">
      <c r="B1792" s="113">
        <v>1788</v>
      </c>
      <c r="C1792" s="162"/>
      <c r="D1792" s="167"/>
      <c r="E1792" s="111"/>
      <c r="F1792" s="111"/>
      <c r="G1792" s="111"/>
      <c r="H1792" s="111"/>
      <c r="I1792" s="126"/>
      <c r="J1792" s="111"/>
      <c r="K1792" s="118"/>
      <c r="L1792" s="169"/>
      <c r="T1792" s="3">
        <f t="shared" ca="1" si="27"/>
        <v>0</v>
      </c>
    </row>
    <row r="1793" spans="2:20" ht="30" customHeight="1" x14ac:dyDescent="0.3">
      <c r="B1793" s="113">
        <v>1789</v>
      </c>
      <c r="C1793" s="162"/>
      <c r="D1793" s="167"/>
      <c r="E1793" s="111"/>
      <c r="F1793" s="111"/>
      <c r="G1793" s="111"/>
      <c r="H1793" s="111"/>
      <c r="I1793" s="126"/>
      <c r="J1793" s="111"/>
      <c r="K1793" s="118"/>
      <c r="L1793" s="169"/>
      <c r="T1793" s="3">
        <f t="shared" ca="1" si="27"/>
        <v>0</v>
      </c>
    </row>
    <row r="1794" spans="2:20" ht="30" customHeight="1" x14ac:dyDescent="0.3">
      <c r="B1794" s="113">
        <v>1790</v>
      </c>
      <c r="C1794" s="162"/>
      <c r="D1794" s="167"/>
      <c r="E1794" s="111"/>
      <c r="F1794" s="111"/>
      <c r="G1794" s="111"/>
      <c r="H1794" s="111"/>
      <c r="I1794" s="126"/>
      <c r="J1794" s="111"/>
      <c r="K1794" s="118"/>
      <c r="L1794" s="169"/>
      <c r="T1794" s="3">
        <f t="shared" ca="1" si="27"/>
        <v>0</v>
      </c>
    </row>
    <row r="1795" spans="2:20" ht="30" customHeight="1" x14ac:dyDescent="0.3">
      <c r="B1795" s="113">
        <v>1791</v>
      </c>
      <c r="C1795" s="162"/>
      <c r="D1795" s="167"/>
      <c r="E1795" s="111"/>
      <c r="F1795" s="111"/>
      <c r="G1795" s="111"/>
      <c r="H1795" s="111"/>
      <c r="I1795" s="126"/>
      <c r="J1795" s="111"/>
      <c r="K1795" s="118"/>
      <c r="L1795" s="169"/>
      <c r="T1795" s="3">
        <f t="shared" ca="1" si="27"/>
        <v>0</v>
      </c>
    </row>
    <row r="1796" spans="2:20" ht="30" customHeight="1" x14ac:dyDescent="0.3">
      <c r="B1796" s="113">
        <v>1792</v>
      </c>
      <c r="C1796" s="162"/>
      <c r="D1796" s="167"/>
      <c r="E1796" s="111"/>
      <c r="F1796" s="111"/>
      <c r="G1796" s="111"/>
      <c r="H1796" s="111"/>
      <c r="I1796" s="126"/>
      <c r="J1796" s="111"/>
      <c r="K1796" s="118"/>
      <c r="L1796" s="169"/>
      <c r="T1796" s="3">
        <f t="shared" ca="1" si="27"/>
        <v>0</v>
      </c>
    </row>
    <row r="1797" spans="2:20" ht="30" customHeight="1" x14ac:dyDescent="0.3">
      <c r="B1797" s="113">
        <v>1793</v>
      </c>
      <c r="C1797" s="162"/>
      <c r="D1797" s="167"/>
      <c r="E1797" s="111"/>
      <c r="F1797" s="111"/>
      <c r="G1797" s="111"/>
      <c r="H1797" s="111"/>
      <c r="I1797" s="126"/>
      <c r="J1797" s="111"/>
      <c r="K1797" s="118"/>
      <c r="L1797" s="169"/>
      <c r="T1797" s="3">
        <f t="shared" ref="T1797:T1860" ca="1" si="28">IF(C1797&lt;TODAY(),IF(J1797="Não",1,0),0)</f>
        <v>0</v>
      </c>
    </row>
    <row r="1798" spans="2:20" ht="30" customHeight="1" x14ac:dyDescent="0.3">
      <c r="B1798" s="113">
        <v>1794</v>
      </c>
      <c r="C1798" s="162"/>
      <c r="D1798" s="167"/>
      <c r="E1798" s="111"/>
      <c r="F1798" s="111"/>
      <c r="G1798" s="111"/>
      <c r="H1798" s="111"/>
      <c r="I1798" s="126"/>
      <c r="J1798" s="111"/>
      <c r="K1798" s="118"/>
      <c r="L1798" s="169"/>
      <c r="T1798" s="3">
        <f t="shared" ca="1" si="28"/>
        <v>0</v>
      </c>
    </row>
    <row r="1799" spans="2:20" ht="30" customHeight="1" x14ac:dyDescent="0.3">
      <c r="B1799" s="113">
        <v>1795</v>
      </c>
      <c r="C1799" s="162"/>
      <c r="D1799" s="167"/>
      <c r="E1799" s="111"/>
      <c r="F1799" s="111"/>
      <c r="G1799" s="111"/>
      <c r="H1799" s="111"/>
      <c r="I1799" s="126"/>
      <c r="J1799" s="111"/>
      <c r="K1799" s="118"/>
      <c r="L1799" s="169"/>
      <c r="T1799" s="3">
        <f t="shared" ca="1" si="28"/>
        <v>0</v>
      </c>
    </row>
    <row r="1800" spans="2:20" ht="30" customHeight="1" x14ac:dyDescent="0.3">
      <c r="B1800" s="113">
        <v>1796</v>
      </c>
      <c r="C1800" s="162"/>
      <c r="D1800" s="167"/>
      <c r="E1800" s="111"/>
      <c r="F1800" s="111"/>
      <c r="G1800" s="111"/>
      <c r="H1800" s="111"/>
      <c r="I1800" s="126"/>
      <c r="J1800" s="111"/>
      <c r="K1800" s="118"/>
      <c r="L1800" s="169"/>
      <c r="T1800" s="3">
        <f t="shared" ca="1" si="28"/>
        <v>0</v>
      </c>
    </row>
    <row r="1801" spans="2:20" ht="30" customHeight="1" x14ac:dyDescent="0.3">
      <c r="B1801" s="113">
        <v>1797</v>
      </c>
      <c r="C1801" s="162"/>
      <c r="D1801" s="167"/>
      <c r="E1801" s="111"/>
      <c r="F1801" s="111"/>
      <c r="G1801" s="111"/>
      <c r="H1801" s="111"/>
      <c r="I1801" s="126"/>
      <c r="J1801" s="111"/>
      <c r="K1801" s="118"/>
      <c r="L1801" s="169"/>
      <c r="T1801" s="3">
        <f t="shared" ca="1" si="28"/>
        <v>0</v>
      </c>
    </row>
    <row r="1802" spans="2:20" ht="30" customHeight="1" x14ac:dyDescent="0.3">
      <c r="B1802" s="113">
        <v>1798</v>
      </c>
      <c r="C1802" s="162"/>
      <c r="D1802" s="167"/>
      <c r="E1802" s="111"/>
      <c r="F1802" s="111"/>
      <c r="G1802" s="111"/>
      <c r="H1802" s="111"/>
      <c r="I1802" s="126"/>
      <c r="J1802" s="111"/>
      <c r="K1802" s="118"/>
      <c r="L1802" s="169"/>
      <c r="T1802" s="3">
        <f t="shared" ca="1" si="28"/>
        <v>0</v>
      </c>
    </row>
    <row r="1803" spans="2:20" ht="30" customHeight="1" x14ac:dyDescent="0.3">
      <c r="B1803" s="113">
        <v>1799</v>
      </c>
      <c r="C1803" s="162"/>
      <c r="D1803" s="167"/>
      <c r="E1803" s="111"/>
      <c r="F1803" s="111"/>
      <c r="G1803" s="111"/>
      <c r="H1803" s="111"/>
      <c r="I1803" s="126"/>
      <c r="J1803" s="111"/>
      <c r="K1803" s="118"/>
      <c r="L1803" s="169"/>
      <c r="T1803" s="3">
        <f t="shared" ca="1" si="28"/>
        <v>0</v>
      </c>
    </row>
    <row r="1804" spans="2:20" ht="30" customHeight="1" x14ac:dyDescent="0.3">
      <c r="B1804" s="113">
        <v>1800</v>
      </c>
      <c r="C1804" s="162"/>
      <c r="D1804" s="167"/>
      <c r="E1804" s="111"/>
      <c r="F1804" s="111"/>
      <c r="G1804" s="111"/>
      <c r="H1804" s="111"/>
      <c r="I1804" s="126"/>
      <c r="J1804" s="111"/>
      <c r="K1804" s="118"/>
      <c r="L1804" s="169"/>
      <c r="T1804" s="3">
        <f t="shared" ca="1" si="28"/>
        <v>0</v>
      </c>
    </row>
    <row r="1805" spans="2:20" ht="30" customHeight="1" x14ac:dyDescent="0.3">
      <c r="B1805" s="113">
        <v>1801</v>
      </c>
      <c r="C1805" s="162"/>
      <c r="D1805" s="167"/>
      <c r="E1805" s="111"/>
      <c r="F1805" s="111"/>
      <c r="G1805" s="111"/>
      <c r="H1805" s="111"/>
      <c r="I1805" s="126"/>
      <c r="J1805" s="111"/>
      <c r="K1805" s="118"/>
      <c r="L1805" s="169"/>
      <c r="T1805" s="3">
        <f t="shared" ca="1" si="28"/>
        <v>0</v>
      </c>
    </row>
    <row r="1806" spans="2:20" ht="30" customHeight="1" x14ac:dyDescent="0.3">
      <c r="B1806" s="113">
        <v>1802</v>
      </c>
      <c r="C1806" s="162"/>
      <c r="D1806" s="167"/>
      <c r="E1806" s="111"/>
      <c r="F1806" s="111"/>
      <c r="G1806" s="111"/>
      <c r="H1806" s="111"/>
      <c r="I1806" s="126"/>
      <c r="J1806" s="111"/>
      <c r="K1806" s="118"/>
      <c r="L1806" s="169"/>
      <c r="T1806" s="3">
        <f t="shared" ca="1" si="28"/>
        <v>0</v>
      </c>
    </row>
    <row r="1807" spans="2:20" ht="30" customHeight="1" x14ac:dyDescent="0.3">
      <c r="B1807" s="113">
        <v>1803</v>
      </c>
      <c r="C1807" s="162"/>
      <c r="D1807" s="167"/>
      <c r="E1807" s="111"/>
      <c r="F1807" s="111"/>
      <c r="G1807" s="111"/>
      <c r="H1807" s="111"/>
      <c r="I1807" s="126"/>
      <c r="J1807" s="111"/>
      <c r="K1807" s="118"/>
      <c r="L1807" s="169"/>
      <c r="T1807" s="3">
        <f t="shared" ca="1" si="28"/>
        <v>0</v>
      </c>
    </row>
    <row r="1808" spans="2:20" ht="30" customHeight="1" x14ac:dyDescent="0.3">
      <c r="B1808" s="113">
        <v>1804</v>
      </c>
      <c r="C1808" s="162"/>
      <c r="D1808" s="167"/>
      <c r="E1808" s="111"/>
      <c r="F1808" s="111"/>
      <c r="G1808" s="111"/>
      <c r="H1808" s="111"/>
      <c r="I1808" s="126"/>
      <c r="J1808" s="111"/>
      <c r="K1808" s="118"/>
      <c r="L1808" s="169"/>
      <c r="T1808" s="3">
        <f t="shared" ca="1" si="28"/>
        <v>0</v>
      </c>
    </row>
    <row r="1809" spans="2:20" ht="30" customHeight="1" x14ac:dyDescent="0.3">
      <c r="B1809" s="113">
        <v>1805</v>
      </c>
      <c r="C1809" s="162"/>
      <c r="D1809" s="167"/>
      <c r="E1809" s="111"/>
      <c r="F1809" s="111"/>
      <c r="G1809" s="111"/>
      <c r="H1809" s="111"/>
      <c r="I1809" s="126"/>
      <c r="J1809" s="111"/>
      <c r="K1809" s="118"/>
      <c r="L1809" s="169"/>
      <c r="T1809" s="3">
        <f t="shared" ca="1" si="28"/>
        <v>0</v>
      </c>
    </row>
    <row r="1810" spans="2:20" ht="30" customHeight="1" x14ac:dyDescent="0.3">
      <c r="B1810" s="113">
        <v>1806</v>
      </c>
      <c r="C1810" s="162"/>
      <c r="D1810" s="167"/>
      <c r="E1810" s="111"/>
      <c r="F1810" s="111"/>
      <c r="G1810" s="111"/>
      <c r="H1810" s="111"/>
      <c r="I1810" s="126"/>
      <c r="J1810" s="111"/>
      <c r="K1810" s="118"/>
      <c r="L1810" s="169"/>
      <c r="T1810" s="3">
        <f t="shared" ca="1" si="28"/>
        <v>0</v>
      </c>
    </row>
    <row r="1811" spans="2:20" ht="30" customHeight="1" x14ac:dyDescent="0.3">
      <c r="B1811" s="113">
        <v>1807</v>
      </c>
      <c r="C1811" s="162"/>
      <c r="D1811" s="167"/>
      <c r="E1811" s="111"/>
      <c r="F1811" s="111"/>
      <c r="G1811" s="111"/>
      <c r="H1811" s="111"/>
      <c r="I1811" s="126"/>
      <c r="J1811" s="111"/>
      <c r="K1811" s="118"/>
      <c r="L1811" s="169"/>
      <c r="T1811" s="3">
        <f t="shared" ca="1" si="28"/>
        <v>0</v>
      </c>
    </row>
    <row r="1812" spans="2:20" ht="30" customHeight="1" x14ac:dyDescent="0.3">
      <c r="B1812" s="113">
        <v>1808</v>
      </c>
      <c r="C1812" s="162"/>
      <c r="D1812" s="167"/>
      <c r="E1812" s="111"/>
      <c r="F1812" s="111"/>
      <c r="G1812" s="111"/>
      <c r="H1812" s="111"/>
      <c r="I1812" s="126"/>
      <c r="J1812" s="111"/>
      <c r="K1812" s="118"/>
      <c r="L1812" s="169"/>
      <c r="T1812" s="3">
        <f t="shared" ca="1" si="28"/>
        <v>0</v>
      </c>
    </row>
    <row r="1813" spans="2:20" ht="30" customHeight="1" x14ac:dyDescent="0.3">
      <c r="B1813" s="113">
        <v>1809</v>
      </c>
      <c r="C1813" s="162"/>
      <c r="D1813" s="167"/>
      <c r="E1813" s="111"/>
      <c r="F1813" s="111"/>
      <c r="G1813" s="111"/>
      <c r="H1813" s="111"/>
      <c r="I1813" s="126"/>
      <c r="J1813" s="111"/>
      <c r="K1813" s="118"/>
      <c r="L1813" s="169"/>
      <c r="T1813" s="3">
        <f t="shared" ca="1" si="28"/>
        <v>0</v>
      </c>
    </row>
    <row r="1814" spans="2:20" ht="30" customHeight="1" x14ac:dyDescent="0.3">
      <c r="B1814" s="113">
        <v>1810</v>
      </c>
      <c r="C1814" s="162"/>
      <c r="D1814" s="167"/>
      <c r="E1814" s="111"/>
      <c r="F1814" s="111"/>
      <c r="G1814" s="111"/>
      <c r="H1814" s="111"/>
      <c r="I1814" s="126"/>
      <c r="J1814" s="111"/>
      <c r="K1814" s="118"/>
      <c r="L1814" s="169"/>
      <c r="T1814" s="3">
        <f t="shared" ca="1" si="28"/>
        <v>0</v>
      </c>
    </row>
    <row r="1815" spans="2:20" ht="30" customHeight="1" x14ac:dyDescent="0.3">
      <c r="B1815" s="113">
        <v>1811</v>
      </c>
      <c r="C1815" s="162"/>
      <c r="D1815" s="167"/>
      <c r="E1815" s="111"/>
      <c r="F1815" s="111"/>
      <c r="G1815" s="111"/>
      <c r="H1815" s="111"/>
      <c r="I1815" s="126"/>
      <c r="J1815" s="111"/>
      <c r="K1815" s="118"/>
      <c r="L1815" s="169"/>
      <c r="T1815" s="3">
        <f t="shared" ca="1" si="28"/>
        <v>0</v>
      </c>
    </row>
    <row r="1816" spans="2:20" ht="30" customHeight="1" x14ac:dyDescent="0.3">
      <c r="B1816" s="113">
        <v>1812</v>
      </c>
      <c r="C1816" s="162"/>
      <c r="D1816" s="167"/>
      <c r="E1816" s="111"/>
      <c r="F1816" s="111"/>
      <c r="G1816" s="111"/>
      <c r="H1816" s="111"/>
      <c r="I1816" s="126"/>
      <c r="J1816" s="111"/>
      <c r="K1816" s="118"/>
      <c r="L1816" s="169"/>
      <c r="T1816" s="3">
        <f t="shared" ca="1" si="28"/>
        <v>0</v>
      </c>
    </row>
    <row r="1817" spans="2:20" ht="30" customHeight="1" x14ac:dyDescent="0.3">
      <c r="B1817" s="113">
        <v>1813</v>
      </c>
      <c r="C1817" s="162"/>
      <c r="D1817" s="167"/>
      <c r="E1817" s="111"/>
      <c r="F1817" s="111"/>
      <c r="G1817" s="111"/>
      <c r="H1817" s="111"/>
      <c r="I1817" s="126"/>
      <c r="J1817" s="111"/>
      <c r="K1817" s="118"/>
      <c r="L1817" s="169"/>
      <c r="T1817" s="3">
        <f t="shared" ca="1" si="28"/>
        <v>0</v>
      </c>
    </row>
    <row r="1818" spans="2:20" ht="30" customHeight="1" x14ac:dyDescent="0.3">
      <c r="B1818" s="113">
        <v>1814</v>
      </c>
      <c r="C1818" s="162"/>
      <c r="D1818" s="167"/>
      <c r="E1818" s="111"/>
      <c r="F1818" s="111"/>
      <c r="G1818" s="111"/>
      <c r="H1818" s="111"/>
      <c r="I1818" s="126"/>
      <c r="J1818" s="111"/>
      <c r="K1818" s="118"/>
      <c r="L1818" s="169"/>
      <c r="T1818" s="3">
        <f t="shared" ca="1" si="28"/>
        <v>0</v>
      </c>
    </row>
    <row r="1819" spans="2:20" ht="30" customHeight="1" x14ac:dyDescent="0.3">
      <c r="B1819" s="113">
        <v>1815</v>
      </c>
      <c r="C1819" s="162"/>
      <c r="D1819" s="167"/>
      <c r="E1819" s="111"/>
      <c r="F1819" s="111"/>
      <c r="G1819" s="111"/>
      <c r="H1819" s="111"/>
      <c r="I1819" s="126"/>
      <c r="J1819" s="111"/>
      <c r="K1819" s="118"/>
      <c r="L1819" s="169"/>
      <c r="T1819" s="3">
        <f t="shared" ca="1" si="28"/>
        <v>0</v>
      </c>
    </row>
    <row r="1820" spans="2:20" ht="30" customHeight="1" x14ac:dyDescent="0.3">
      <c r="B1820" s="113">
        <v>1816</v>
      </c>
      <c r="C1820" s="162"/>
      <c r="D1820" s="167"/>
      <c r="E1820" s="111"/>
      <c r="F1820" s="111"/>
      <c r="G1820" s="111"/>
      <c r="H1820" s="111"/>
      <c r="I1820" s="126"/>
      <c r="J1820" s="111"/>
      <c r="K1820" s="118"/>
      <c r="L1820" s="169"/>
      <c r="T1820" s="3">
        <f t="shared" ca="1" si="28"/>
        <v>0</v>
      </c>
    </row>
    <row r="1821" spans="2:20" ht="30" customHeight="1" x14ac:dyDescent="0.3">
      <c r="B1821" s="113">
        <v>1817</v>
      </c>
      <c r="C1821" s="162"/>
      <c r="D1821" s="167"/>
      <c r="E1821" s="111"/>
      <c r="F1821" s="111"/>
      <c r="G1821" s="111"/>
      <c r="H1821" s="111"/>
      <c r="I1821" s="126"/>
      <c r="J1821" s="111"/>
      <c r="K1821" s="118"/>
      <c r="L1821" s="169"/>
      <c r="T1821" s="3">
        <f t="shared" ca="1" si="28"/>
        <v>0</v>
      </c>
    </row>
    <row r="1822" spans="2:20" ht="30" customHeight="1" x14ac:dyDescent="0.3">
      <c r="B1822" s="113">
        <v>1818</v>
      </c>
      <c r="C1822" s="162"/>
      <c r="D1822" s="167"/>
      <c r="E1822" s="111"/>
      <c r="F1822" s="111"/>
      <c r="G1822" s="111"/>
      <c r="H1822" s="111"/>
      <c r="I1822" s="126"/>
      <c r="J1822" s="111"/>
      <c r="K1822" s="118"/>
      <c r="L1822" s="169"/>
      <c r="T1822" s="3">
        <f t="shared" ca="1" si="28"/>
        <v>0</v>
      </c>
    </row>
    <row r="1823" spans="2:20" ht="30" customHeight="1" x14ac:dyDescent="0.3">
      <c r="B1823" s="113">
        <v>1819</v>
      </c>
      <c r="C1823" s="162"/>
      <c r="D1823" s="167"/>
      <c r="E1823" s="111"/>
      <c r="F1823" s="111"/>
      <c r="G1823" s="111"/>
      <c r="H1823" s="111"/>
      <c r="I1823" s="126"/>
      <c r="J1823" s="111"/>
      <c r="K1823" s="118"/>
      <c r="L1823" s="169"/>
      <c r="T1823" s="3">
        <f t="shared" ca="1" si="28"/>
        <v>0</v>
      </c>
    </row>
    <row r="1824" spans="2:20" ht="30" customHeight="1" x14ac:dyDescent="0.3">
      <c r="B1824" s="113">
        <v>1820</v>
      </c>
      <c r="C1824" s="162"/>
      <c r="D1824" s="167"/>
      <c r="E1824" s="111"/>
      <c r="F1824" s="111"/>
      <c r="G1824" s="111"/>
      <c r="H1824" s="111"/>
      <c r="I1824" s="126"/>
      <c r="J1824" s="111"/>
      <c r="K1824" s="118"/>
      <c r="L1824" s="169"/>
      <c r="T1824" s="3">
        <f t="shared" ca="1" si="28"/>
        <v>0</v>
      </c>
    </row>
    <row r="1825" spans="2:20" ht="30" customHeight="1" x14ac:dyDescent="0.3">
      <c r="B1825" s="113">
        <v>1821</v>
      </c>
      <c r="C1825" s="162"/>
      <c r="D1825" s="167"/>
      <c r="E1825" s="111"/>
      <c r="F1825" s="111"/>
      <c r="G1825" s="111"/>
      <c r="H1825" s="111"/>
      <c r="I1825" s="126"/>
      <c r="J1825" s="111"/>
      <c r="K1825" s="118"/>
      <c r="L1825" s="169"/>
      <c r="T1825" s="3">
        <f t="shared" ca="1" si="28"/>
        <v>0</v>
      </c>
    </row>
    <row r="1826" spans="2:20" ht="30" customHeight="1" x14ac:dyDescent="0.3">
      <c r="B1826" s="113">
        <v>1822</v>
      </c>
      <c r="C1826" s="162"/>
      <c r="D1826" s="167"/>
      <c r="E1826" s="111"/>
      <c r="F1826" s="111"/>
      <c r="G1826" s="111"/>
      <c r="H1826" s="111"/>
      <c r="I1826" s="126"/>
      <c r="J1826" s="111"/>
      <c r="K1826" s="118"/>
      <c r="L1826" s="169"/>
      <c r="T1826" s="3">
        <f t="shared" ca="1" si="28"/>
        <v>0</v>
      </c>
    </row>
    <row r="1827" spans="2:20" ht="30" customHeight="1" x14ac:dyDescent="0.3">
      <c r="B1827" s="113">
        <v>1823</v>
      </c>
      <c r="C1827" s="162"/>
      <c r="D1827" s="167"/>
      <c r="E1827" s="111"/>
      <c r="F1827" s="111"/>
      <c r="G1827" s="111"/>
      <c r="H1827" s="111"/>
      <c r="I1827" s="126"/>
      <c r="J1827" s="111"/>
      <c r="K1827" s="118"/>
      <c r="L1827" s="169"/>
      <c r="T1827" s="3">
        <f t="shared" ca="1" si="28"/>
        <v>0</v>
      </c>
    </row>
    <row r="1828" spans="2:20" ht="30" customHeight="1" x14ac:dyDescent="0.3">
      <c r="B1828" s="113">
        <v>1824</v>
      </c>
      <c r="C1828" s="162"/>
      <c r="D1828" s="167"/>
      <c r="E1828" s="111"/>
      <c r="F1828" s="111"/>
      <c r="G1828" s="111"/>
      <c r="H1828" s="111"/>
      <c r="I1828" s="126"/>
      <c r="J1828" s="111"/>
      <c r="K1828" s="118"/>
      <c r="L1828" s="169"/>
      <c r="T1828" s="3">
        <f t="shared" ca="1" si="28"/>
        <v>0</v>
      </c>
    </row>
    <row r="1829" spans="2:20" ht="30" customHeight="1" x14ac:dyDescent="0.3">
      <c r="B1829" s="113">
        <v>1825</v>
      </c>
      <c r="C1829" s="162"/>
      <c r="D1829" s="167"/>
      <c r="E1829" s="111"/>
      <c r="F1829" s="111"/>
      <c r="G1829" s="111"/>
      <c r="H1829" s="111"/>
      <c r="I1829" s="126"/>
      <c r="J1829" s="111"/>
      <c r="K1829" s="118"/>
      <c r="L1829" s="169"/>
      <c r="T1829" s="3">
        <f t="shared" ca="1" si="28"/>
        <v>0</v>
      </c>
    </row>
    <row r="1830" spans="2:20" ht="30" customHeight="1" x14ac:dyDescent="0.3">
      <c r="B1830" s="113">
        <v>1826</v>
      </c>
      <c r="C1830" s="162"/>
      <c r="D1830" s="167"/>
      <c r="E1830" s="111"/>
      <c r="F1830" s="111"/>
      <c r="G1830" s="111"/>
      <c r="H1830" s="111"/>
      <c r="I1830" s="126"/>
      <c r="J1830" s="111"/>
      <c r="K1830" s="118"/>
      <c r="L1830" s="169"/>
      <c r="T1830" s="3">
        <f t="shared" ca="1" si="28"/>
        <v>0</v>
      </c>
    </row>
    <row r="1831" spans="2:20" ht="30" customHeight="1" x14ac:dyDescent="0.3">
      <c r="B1831" s="113">
        <v>1827</v>
      </c>
      <c r="C1831" s="162"/>
      <c r="D1831" s="167"/>
      <c r="E1831" s="111"/>
      <c r="F1831" s="111"/>
      <c r="G1831" s="111"/>
      <c r="H1831" s="111"/>
      <c r="I1831" s="126"/>
      <c r="J1831" s="111"/>
      <c r="K1831" s="118"/>
      <c r="L1831" s="169"/>
      <c r="T1831" s="3">
        <f t="shared" ca="1" si="28"/>
        <v>0</v>
      </c>
    </row>
    <row r="1832" spans="2:20" ht="30" customHeight="1" x14ac:dyDescent="0.3">
      <c r="B1832" s="113">
        <v>1828</v>
      </c>
      <c r="C1832" s="162"/>
      <c r="D1832" s="167"/>
      <c r="E1832" s="111"/>
      <c r="F1832" s="111"/>
      <c r="G1832" s="111"/>
      <c r="H1832" s="111"/>
      <c r="I1832" s="126"/>
      <c r="J1832" s="111"/>
      <c r="K1832" s="118"/>
      <c r="L1832" s="169"/>
      <c r="T1832" s="3">
        <f t="shared" ca="1" si="28"/>
        <v>0</v>
      </c>
    </row>
    <row r="1833" spans="2:20" ht="30" customHeight="1" x14ac:dyDescent="0.3">
      <c r="B1833" s="113">
        <v>1829</v>
      </c>
      <c r="C1833" s="162"/>
      <c r="D1833" s="167"/>
      <c r="E1833" s="111"/>
      <c r="F1833" s="111"/>
      <c r="G1833" s="111"/>
      <c r="H1833" s="111"/>
      <c r="I1833" s="126"/>
      <c r="J1833" s="111"/>
      <c r="K1833" s="118"/>
      <c r="L1833" s="169"/>
      <c r="T1833" s="3">
        <f t="shared" ca="1" si="28"/>
        <v>0</v>
      </c>
    </row>
    <row r="1834" spans="2:20" ht="30" customHeight="1" x14ac:dyDescent="0.3">
      <c r="B1834" s="113">
        <v>1830</v>
      </c>
      <c r="C1834" s="162"/>
      <c r="D1834" s="167"/>
      <c r="E1834" s="111"/>
      <c r="F1834" s="111"/>
      <c r="G1834" s="111"/>
      <c r="H1834" s="111"/>
      <c r="I1834" s="126"/>
      <c r="J1834" s="111"/>
      <c r="K1834" s="118"/>
      <c r="L1834" s="169"/>
      <c r="T1834" s="3">
        <f t="shared" ca="1" si="28"/>
        <v>0</v>
      </c>
    </row>
    <row r="1835" spans="2:20" ht="30" customHeight="1" x14ac:dyDescent="0.3">
      <c r="B1835" s="113">
        <v>1831</v>
      </c>
      <c r="C1835" s="162"/>
      <c r="D1835" s="167"/>
      <c r="E1835" s="111"/>
      <c r="F1835" s="111"/>
      <c r="G1835" s="111"/>
      <c r="H1835" s="111"/>
      <c r="I1835" s="126"/>
      <c r="J1835" s="111"/>
      <c r="K1835" s="118"/>
      <c r="L1835" s="169"/>
      <c r="T1835" s="3">
        <f t="shared" ca="1" si="28"/>
        <v>0</v>
      </c>
    </row>
    <row r="1836" spans="2:20" ht="30" customHeight="1" x14ac:dyDescent="0.3">
      <c r="B1836" s="113">
        <v>1832</v>
      </c>
      <c r="C1836" s="162"/>
      <c r="D1836" s="167"/>
      <c r="E1836" s="111"/>
      <c r="F1836" s="111"/>
      <c r="G1836" s="111"/>
      <c r="H1836" s="111"/>
      <c r="I1836" s="126"/>
      <c r="J1836" s="111"/>
      <c r="K1836" s="118"/>
      <c r="L1836" s="169"/>
      <c r="T1836" s="3">
        <f t="shared" ca="1" si="28"/>
        <v>0</v>
      </c>
    </row>
    <row r="1837" spans="2:20" ht="30" customHeight="1" x14ac:dyDescent="0.3">
      <c r="B1837" s="113">
        <v>1833</v>
      </c>
      <c r="C1837" s="162"/>
      <c r="D1837" s="167"/>
      <c r="E1837" s="111"/>
      <c r="F1837" s="111"/>
      <c r="G1837" s="111"/>
      <c r="H1837" s="111"/>
      <c r="I1837" s="126"/>
      <c r="J1837" s="111"/>
      <c r="K1837" s="118"/>
      <c r="L1837" s="169"/>
      <c r="T1837" s="3">
        <f t="shared" ca="1" si="28"/>
        <v>0</v>
      </c>
    </row>
    <row r="1838" spans="2:20" ht="30" customHeight="1" x14ac:dyDescent="0.3">
      <c r="B1838" s="113">
        <v>1834</v>
      </c>
      <c r="C1838" s="162"/>
      <c r="D1838" s="167"/>
      <c r="E1838" s="111"/>
      <c r="F1838" s="111"/>
      <c r="G1838" s="111"/>
      <c r="H1838" s="111"/>
      <c r="I1838" s="126"/>
      <c r="J1838" s="111"/>
      <c r="K1838" s="118"/>
      <c r="L1838" s="169"/>
      <c r="T1838" s="3">
        <f t="shared" ca="1" si="28"/>
        <v>0</v>
      </c>
    </row>
    <row r="1839" spans="2:20" ht="30" customHeight="1" x14ac:dyDescent="0.3">
      <c r="B1839" s="113">
        <v>1835</v>
      </c>
      <c r="C1839" s="162"/>
      <c r="D1839" s="167"/>
      <c r="E1839" s="111"/>
      <c r="F1839" s="111"/>
      <c r="G1839" s="111"/>
      <c r="H1839" s="111"/>
      <c r="I1839" s="126"/>
      <c r="J1839" s="111"/>
      <c r="K1839" s="118"/>
      <c r="L1839" s="169"/>
      <c r="T1839" s="3">
        <f t="shared" ca="1" si="28"/>
        <v>0</v>
      </c>
    </row>
    <row r="1840" spans="2:20" ht="30" customHeight="1" x14ac:dyDescent="0.3">
      <c r="B1840" s="113">
        <v>1836</v>
      </c>
      <c r="C1840" s="162"/>
      <c r="D1840" s="167"/>
      <c r="E1840" s="111"/>
      <c r="F1840" s="111"/>
      <c r="G1840" s="111"/>
      <c r="H1840" s="111"/>
      <c r="I1840" s="126"/>
      <c r="J1840" s="111"/>
      <c r="K1840" s="118"/>
      <c r="L1840" s="169"/>
      <c r="T1840" s="3">
        <f t="shared" ca="1" si="28"/>
        <v>0</v>
      </c>
    </row>
    <row r="1841" spans="2:20" ht="30" customHeight="1" x14ac:dyDescent="0.3">
      <c r="B1841" s="113">
        <v>1837</v>
      </c>
      <c r="C1841" s="162"/>
      <c r="D1841" s="167"/>
      <c r="E1841" s="111"/>
      <c r="F1841" s="111"/>
      <c r="G1841" s="111"/>
      <c r="H1841" s="111"/>
      <c r="I1841" s="126"/>
      <c r="J1841" s="111"/>
      <c r="K1841" s="118"/>
      <c r="L1841" s="169"/>
      <c r="T1841" s="3">
        <f t="shared" ca="1" si="28"/>
        <v>0</v>
      </c>
    </row>
    <row r="1842" spans="2:20" ht="30" customHeight="1" x14ac:dyDescent="0.3">
      <c r="B1842" s="113">
        <v>1838</v>
      </c>
      <c r="C1842" s="162"/>
      <c r="D1842" s="167"/>
      <c r="E1842" s="111"/>
      <c r="F1842" s="111"/>
      <c r="G1842" s="111"/>
      <c r="H1842" s="111"/>
      <c r="I1842" s="126"/>
      <c r="J1842" s="111"/>
      <c r="K1842" s="118"/>
      <c r="L1842" s="169"/>
      <c r="T1842" s="3">
        <f t="shared" ca="1" si="28"/>
        <v>0</v>
      </c>
    </row>
    <row r="1843" spans="2:20" ht="30" customHeight="1" x14ac:dyDescent="0.3">
      <c r="B1843" s="113">
        <v>1839</v>
      </c>
      <c r="C1843" s="162"/>
      <c r="D1843" s="167"/>
      <c r="E1843" s="111"/>
      <c r="F1843" s="111"/>
      <c r="G1843" s="111"/>
      <c r="H1843" s="111"/>
      <c r="I1843" s="126"/>
      <c r="J1843" s="111"/>
      <c r="K1843" s="118"/>
      <c r="L1843" s="169"/>
      <c r="T1843" s="3">
        <f t="shared" ca="1" si="28"/>
        <v>0</v>
      </c>
    </row>
    <row r="1844" spans="2:20" ht="30" customHeight="1" x14ac:dyDescent="0.3">
      <c r="B1844" s="113">
        <v>1840</v>
      </c>
      <c r="C1844" s="162"/>
      <c r="D1844" s="167"/>
      <c r="E1844" s="111"/>
      <c r="F1844" s="111"/>
      <c r="G1844" s="111"/>
      <c r="H1844" s="111"/>
      <c r="I1844" s="126"/>
      <c r="J1844" s="111"/>
      <c r="K1844" s="118"/>
      <c r="L1844" s="169"/>
      <c r="T1844" s="3">
        <f t="shared" ca="1" si="28"/>
        <v>0</v>
      </c>
    </row>
    <row r="1845" spans="2:20" ht="30" customHeight="1" x14ac:dyDescent="0.3">
      <c r="B1845" s="113">
        <v>1841</v>
      </c>
      <c r="C1845" s="162"/>
      <c r="D1845" s="167"/>
      <c r="E1845" s="111"/>
      <c r="F1845" s="111"/>
      <c r="G1845" s="111"/>
      <c r="H1845" s="111"/>
      <c r="I1845" s="126"/>
      <c r="J1845" s="111"/>
      <c r="K1845" s="118"/>
      <c r="L1845" s="169"/>
      <c r="T1845" s="3">
        <f t="shared" ca="1" si="28"/>
        <v>0</v>
      </c>
    </row>
    <row r="1846" spans="2:20" ht="30" customHeight="1" x14ac:dyDescent="0.3">
      <c r="B1846" s="113">
        <v>1842</v>
      </c>
      <c r="C1846" s="162"/>
      <c r="D1846" s="167"/>
      <c r="E1846" s="111"/>
      <c r="F1846" s="111"/>
      <c r="G1846" s="111"/>
      <c r="H1846" s="111"/>
      <c r="I1846" s="126"/>
      <c r="J1846" s="111"/>
      <c r="K1846" s="118"/>
      <c r="L1846" s="169"/>
      <c r="T1846" s="3">
        <f t="shared" ca="1" si="28"/>
        <v>0</v>
      </c>
    </row>
    <row r="1847" spans="2:20" ht="30" customHeight="1" x14ac:dyDescent="0.3">
      <c r="B1847" s="113">
        <v>1843</v>
      </c>
      <c r="C1847" s="162"/>
      <c r="D1847" s="167"/>
      <c r="E1847" s="111"/>
      <c r="F1847" s="111"/>
      <c r="G1847" s="111"/>
      <c r="H1847" s="111"/>
      <c r="I1847" s="126"/>
      <c r="J1847" s="111"/>
      <c r="K1847" s="118"/>
      <c r="L1847" s="169"/>
      <c r="T1847" s="3">
        <f t="shared" ca="1" si="28"/>
        <v>0</v>
      </c>
    </row>
    <row r="1848" spans="2:20" ht="30" customHeight="1" x14ac:dyDescent="0.3">
      <c r="B1848" s="113">
        <v>1844</v>
      </c>
      <c r="C1848" s="162"/>
      <c r="D1848" s="167"/>
      <c r="E1848" s="111"/>
      <c r="F1848" s="111"/>
      <c r="G1848" s="111"/>
      <c r="H1848" s="111"/>
      <c r="I1848" s="126"/>
      <c r="J1848" s="111"/>
      <c r="K1848" s="118"/>
      <c r="L1848" s="169"/>
      <c r="T1848" s="3">
        <f t="shared" ca="1" si="28"/>
        <v>0</v>
      </c>
    </row>
    <row r="1849" spans="2:20" ht="30" customHeight="1" x14ac:dyDescent="0.3">
      <c r="B1849" s="113">
        <v>1845</v>
      </c>
      <c r="C1849" s="162"/>
      <c r="D1849" s="167"/>
      <c r="E1849" s="111"/>
      <c r="F1849" s="111"/>
      <c r="G1849" s="111"/>
      <c r="H1849" s="111"/>
      <c r="I1849" s="126"/>
      <c r="J1849" s="111"/>
      <c r="K1849" s="118"/>
      <c r="L1849" s="169"/>
      <c r="T1849" s="3">
        <f t="shared" ca="1" si="28"/>
        <v>0</v>
      </c>
    </row>
    <row r="1850" spans="2:20" ht="30" customHeight="1" x14ac:dyDescent="0.3">
      <c r="B1850" s="113">
        <v>1846</v>
      </c>
      <c r="C1850" s="162"/>
      <c r="D1850" s="167"/>
      <c r="E1850" s="111"/>
      <c r="F1850" s="111"/>
      <c r="G1850" s="111"/>
      <c r="H1850" s="111"/>
      <c r="I1850" s="126"/>
      <c r="J1850" s="111"/>
      <c r="K1850" s="118"/>
      <c r="L1850" s="169"/>
      <c r="T1850" s="3">
        <f t="shared" ca="1" si="28"/>
        <v>0</v>
      </c>
    </row>
    <row r="1851" spans="2:20" ht="30" customHeight="1" x14ac:dyDescent="0.3">
      <c r="B1851" s="113">
        <v>1847</v>
      </c>
      <c r="C1851" s="162"/>
      <c r="D1851" s="167"/>
      <c r="E1851" s="111"/>
      <c r="F1851" s="111"/>
      <c r="G1851" s="111"/>
      <c r="H1851" s="111"/>
      <c r="I1851" s="126"/>
      <c r="J1851" s="111"/>
      <c r="K1851" s="118"/>
      <c r="L1851" s="169"/>
      <c r="T1851" s="3">
        <f t="shared" ca="1" si="28"/>
        <v>0</v>
      </c>
    </row>
    <row r="1852" spans="2:20" ht="30" customHeight="1" x14ac:dyDescent="0.3">
      <c r="B1852" s="113">
        <v>1848</v>
      </c>
      <c r="C1852" s="162"/>
      <c r="D1852" s="167"/>
      <c r="E1852" s="111"/>
      <c r="F1852" s="111"/>
      <c r="G1852" s="111"/>
      <c r="H1852" s="111"/>
      <c r="I1852" s="126"/>
      <c r="J1852" s="111"/>
      <c r="K1852" s="118"/>
      <c r="L1852" s="169"/>
      <c r="T1852" s="3">
        <f t="shared" ca="1" si="28"/>
        <v>0</v>
      </c>
    </row>
    <row r="1853" spans="2:20" ht="30" customHeight="1" x14ac:dyDescent="0.3">
      <c r="B1853" s="113">
        <v>1849</v>
      </c>
      <c r="C1853" s="162"/>
      <c r="D1853" s="167"/>
      <c r="E1853" s="111"/>
      <c r="F1853" s="111"/>
      <c r="G1853" s="111"/>
      <c r="H1853" s="111"/>
      <c r="I1853" s="126"/>
      <c r="J1853" s="111"/>
      <c r="K1853" s="118"/>
      <c r="L1853" s="169"/>
      <c r="T1853" s="3">
        <f t="shared" ca="1" si="28"/>
        <v>0</v>
      </c>
    </row>
    <row r="1854" spans="2:20" ht="30" customHeight="1" x14ac:dyDescent="0.3">
      <c r="B1854" s="113">
        <v>1850</v>
      </c>
      <c r="C1854" s="162"/>
      <c r="D1854" s="167"/>
      <c r="E1854" s="111"/>
      <c r="F1854" s="111"/>
      <c r="G1854" s="111"/>
      <c r="H1854" s="111"/>
      <c r="I1854" s="126"/>
      <c r="J1854" s="111"/>
      <c r="K1854" s="118"/>
      <c r="L1854" s="169"/>
      <c r="T1854" s="3">
        <f t="shared" ca="1" si="28"/>
        <v>0</v>
      </c>
    </row>
    <row r="1855" spans="2:20" ht="30" customHeight="1" x14ac:dyDescent="0.3">
      <c r="B1855" s="113">
        <v>1851</v>
      </c>
      <c r="C1855" s="162"/>
      <c r="D1855" s="167"/>
      <c r="E1855" s="111"/>
      <c r="F1855" s="111"/>
      <c r="G1855" s="111"/>
      <c r="H1855" s="111"/>
      <c r="I1855" s="126"/>
      <c r="J1855" s="111"/>
      <c r="K1855" s="118"/>
      <c r="L1855" s="169"/>
      <c r="T1855" s="3">
        <f t="shared" ca="1" si="28"/>
        <v>0</v>
      </c>
    </row>
    <row r="1856" spans="2:20" ht="30" customHeight="1" x14ac:dyDescent="0.3">
      <c r="B1856" s="113">
        <v>1852</v>
      </c>
      <c r="C1856" s="162"/>
      <c r="D1856" s="167"/>
      <c r="E1856" s="111"/>
      <c r="F1856" s="111"/>
      <c r="G1856" s="111"/>
      <c r="H1856" s="111"/>
      <c r="I1856" s="126"/>
      <c r="J1856" s="111"/>
      <c r="K1856" s="118"/>
      <c r="L1856" s="169"/>
      <c r="T1856" s="3">
        <f t="shared" ca="1" si="28"/>
        <v>0</v>
      </c>
    </row>
    <row r="1857" spans="2:20" ht="30" customHeight="1" x14ac:dyDescent="0.3">
      <c r="B1857" s="113">
        <v>1853</v>
      </c>
      <c r="C1857" s="162"/>
      <c r="D1857" s="167"/>
      <c r="E1857" s="111"/>
      <c r="F1857" s="111"/>
      <c r="G1857" s="111"/>
      <c r="H1857" s="111"/>
      <c r="I1857" s="126"/>
      <c r="J1857" s="111"/>
      <c r="K1857" s="118"/>
      <c r="L1857" s="169"/>
      <c r="T1857" s="3">
        <f t="shared" ca="1" si="28"/>
        <v>0</v>
      </c>
    </row>
    <row r="1858" spans="2:20" ht="30" customHeight="1" x14ac:dyDescent="0.3">
      <c r="B1858" s="113">
        <v>1854</v>
      </c>
      <c r="C1858" s="162"/>
      <c r="D1858" s="167"/>
      <c r="E1858" s="111"/>
      <c r="F1858" s="111"/>
      <c r="G1858" s="111"/>
      <c r="H1858" s="111"/>
      <c r="I1858" s="126"/>
      <c r="J1858" s="111"/>
      <c r="K1858" s="118"/>
      <c r="L1858" s="169"/>
      <c r="T1858" s="3">
        <f t="shared" ca="1" si="28"/>
        <v>0</v>
      </c>
    </row>
    <row r="1859" spans="2:20" ht="30" customHeight="1" x14ac:dyDescent="0.3">
      <c r="B1859" s="113">
        <v>1855</v>
      </c>
      <c r="C1859" s="162"/>
      <c r="D1859" s="167"/>
      <c r="E1859" s="111"/>
      <c r="F1859" s="111"/>
      <c r="G1859" s="111"/>
      <c r="H1859" s="111"/>
      <c r="I1859" s="126"/>
      <c r="J1859" s="111"/>
      <c r="K1859" s="118"/>
      <c r="L1859" s="169"/>
      <c r="T1859" s="3">
        <f t="shared" ca="1" si="28"/>
        <v>0</v>
      </c>
    </row>
    <row r="1860" spans="2:20" ht="30" customHeight="1" x14ac:dyDescent="0.3">
      <c r="B1860" s="113">
        <v>1856</v>
      </c>
      <c r="C1860" s="162"/>
      <c r="D1860" s="167"/>
      <c r="E1860" s="111"/>
      <c r="F1860" s="111"/>
      <c r="G1860" s="111"/>
      <c r="H1860" s="111"/>
      <c r="I1860" s="126"/>
      <c r="J1860" s="111"/>
      <c r="K1860" s="118"/>
      <c r="L1860" s="169"/>
      <c r="T1860" s="3">
        <f t="shared" ca="1" si="28"/>
        <v>0</v>
      </c>
    </row>
    <row r="1861" spans="2:20" ht="30" customHeight="1" x14ac:dyDescent="0.3">
      <c r="B1861" s="113">
        <v>1857</v>
      </c>
      <c r="C1861" s="162"/>
      <c r="D1861" s="167"/>
      <c r="E1861" s="111"/>
      <c r="F1861" s="111"/>
      <c r="G1861" s="111"/>
      <c r="H1861" s="111"/>
      <c r="I1861" s="126"/>
      <c r="J1861" s="111"/>
      <c r="K1861" s="118"/>
      <c r="L1861" s="169"/>
      <c r="T1861" s="3">
        <f t="shared" ref="T1861:T1924" ca="1" si="29">IF(C1861&lt;TODAY(),IF(J1861="Não",1,0),0)</f>
        <v>0</v>
      </c>
    </row>
    <row r="1862" spans="2:20" ht="30" customHeight="1" x14ac:dyDescent="0.3">
      <c r="B1862" s="113">
        <v>1858</v>
      </c>
      <c r="C1862" s="162"/>
      <c r="D1862" s="167"/>
      <c r="E1862" s="111"/>
      <c r="F1862" s="111"/>
      <c r="G1862" s="111"/>
      <c r="H1862" s="111"/>
      <c r="I1862" s="126"/>
      <c r="J1862" s="111"/>
      <c r="K1862" s="118"/>
      <c r="L1862" s="169"/>
      <c r="T1862" s="3">
        <f t="shared" ca="1" si="29"/>
        <v>0</v>
      </c>
    </row>
    <row r="1863" spans="2:20" ht="30" customHeight="1" x14ac:dyDescent="0.3">
      <c r="B1863" s="113">
        <v>1859</v>
      </c>
      <c r="C1863" s="162"/>
      <c r="D1863" s="167"/>
      <c r="E1863" s="111"/>
      <c r="F1863" s="111"/>
      <c r="G1863" s="111"/>
      <c r="H1863" s="111"/>
      <c r="I1863" s="126"/>
      <c r="J1863" s="111"/>
      <c r="K1863" s="118"/>
      <c r="L1863" s="169"/>
      <c r="T1863" s="3">
        <f t="shared" ca="1" si="29"/>
        <v>0</v>
      </c>
    </row>
    <row r="1864" spans="2:20" ht="30" customHeight="1" x14ac:dyDescent="0.3">
      <c r="B1864" s="113">
        <v>1860</v>
      </c>
      <c r="C1864" s="162"/>
      <c r="D1864" s="167"/>
      <c r="E1864" s="111"/>
      <c r="F1864" s="111"/>
      <c r="G1864" s="111"/>
      <c r="H1864" s="111"/>
      <c r="I1864" s="126"/>
      <c r="J1864" s="111"/>
      <c r="K1864" s="118"/>
      <c r="L1864" s="169"/>
      <c r="T1864" s="3">
        <f t="shared" ca="1" si="29"/>
        <v>0</v>
      </c>
    </row>
    <row r="1865" spans="2:20" ht="30" customHeight="1" x14ac:dyDescent="0.3">
      <c r="B1865" s="113">
        <v>1861</v>
      </c>
      <c r="C1865" s="162"/>
      <c r="D1865" s="167"/>
      <c r="E1865" s="111"/>
      <c r="F1865" s="111"/>
      <c r="G1865" s="111"/>
      <c r="H1865" s="111"/>
      <c r="I1865" s="126"/>
      <c r="J1865" s="111"/>
      <c r="K1865" s="118"/>
      <c r="L1865" s="169"/>
      <c r="T1865" s="3">
        <f t="shared" ca="1" si="29"/>
        <v>0</v>
      </c>
    </row>
    <row r="1866" spans="2:20" ht="30" customHeight="1" x14ac:dyDescent="0.3">
      <c r="B1866" s="113">
        <v>1862</v>
      </c>
      <c r="C1866" s="162"/>
      <c r="D1866" s="167"/>
      <c r="E1866" s="111"/>
      <c r="F1866" s="111"/>
      <c r="G1866" s="111"/>
      <c r="H1866" s="111"/>
      <c r="I1866" s="126"/>
      <c r="J1866" s="111"/>
      <c r="K1866" s="118"/>
      <c r="L1866" s="169"/>
      <c r="T1866" s="3">
        <f t="shared" ca="1" si="29"/>
        <v>0</v>
      </c>
    </row>
    <row r="1867" spans="2:20" ht="30" customHeight="1" x14ac:dyDescent="0.3">
      <c r="B1867" s="113">
        <v>1863</v>
      </c>
      <c r="C1867" s="162"/>
      <c r="D1867" s="167"/>
      <c r="E1867" s="111"/>
      <c r="F1867" s="111"/>
      <c r="G1867" s="111"/>
      <c r="H1867" s="111"/>
      <c r="I1867" s="126"/>
      <c r="J1867" s="111"/>
      <c r="K1867" s="118"/>
      <c r="L1867" s="169"/>
      <c r="T1867" s="3">
        <f t="shared" ca="1" si="29"/>
        <v>0</v>
      </c>
    </row>
    <row r="1868" spans="2:20" ht="30" customHeight="1" x14ac:dyDescent="0.3">
      <c r="B1868" s="113">
        <v>1864</v>
      </c>
      <c r="C1868" s="162"/>
      <c r="D1868" s="167"/>
      <c r="E1868" s="111"/>
      <c r="F1868" s="111"/>
      <c r="G1868" s="111"/>
      <c r="H1868" s="111"/>
      <c r="I1868" s="126"/>
      <c r="J1868" s="111"/>
      <c r="K1868" s="118"/>
      <c r="L1868" s="169"/>
      <c r="T1868" s="3">
        <f t="shared" ca="1" si="29"/>
        <v>0</v>
      </c>
    </row>
    <row r="1869" spans="2:20" ht="30" customHeight="1" x14ac:dyDescent="0.3">
      <c r="B1869" s="113">
        <v>1865</v>
      </c>
      <c r="C1869" s="162"/>
      <c r="D1869" s="167"/>
      <c r="E1869" s="111"/>
      <c r="F1869" s="111"/>
      <c r="G1869" s="111"/>
      <c r="H1869" s="111"/>
      <c r="I1869" s="126"/>
      <c r="J1869" s="111"/>
      <c r="K1869" s="118"/>
      <c r="L1869" s="169"/>
      <c r="T1869" s="3">
        <f t="shared" ca="1" si="29"/>
        <v>0</v>
      </c>
    </row>
    <row r="1870" spans="2:20" ht="30" customHeight="1" x14ac:dyDescent="0.3">
      <c r="B1870" s="113">
        <v>1866</v>
      </c>
      <c r="C1870" s="162"/>
      <c r="D1870" s="167"/>
      <c r="E1870" s="111"/>
      <c r="F1870" s="111"/>
      <c r="G1870" s="111"/>
      <c r="H1870" s="111"/>
      <c r="I1870" s="126"/>
      <c r="J1870" s="111"/>
      <c r="K1870" s="118"/>
      <c r="L1870" s="169"/>
      <c r="T1870" s="3">
        <f t="shared" ca="1" si="29"/>
        <v>0</v>
      </c>
    </row>
    <row r="1871" spans="2:20" ht="30" customHeight="1" x14ac:dyDescent="0.3">
      <c r="B1871" s="113">
        <v>1867</v>
      </c>
      <c r="C1871" s="162"/>
      <c r="D1871" s="167"/>
      <c r="E1871" s="111"/>
      <c r="F1871" s="111"/>
      <c r="G1871" s="111"/>
      <c r="H1871" s="111"/>
      <c r="I1871" s="126"/>
      <c r="J1871" s="111"/>
      <c r="K1871" s="118"/>
      <c r="L1871" s="169"/>
      <c r="T1871" s="3">
        <f t="shared" ca="1" si="29"/>
        <v>0</v>
      </c>
    </row>
    <row r="1872" spans="2:20" ht="30" customHeight="1" x14ac:dyDescent="0.3">
      <c r="B1872" s="113">
        <v>1868</v>
      </c>
      <c r="C1872" s="162"/>
      <c r="D1872" s="167"/>
      <c r="E1872" s="111"/>
      <c r="F1872" s="111"/>
      <c r="G1872" s="111"/>
      <c r="H1872" s="111"/>
      <c r="I1872" s="126"/>
      <c r="J1872" s="111"/>
      <c r="K1872" s="118"/>
      <c r="L1872" s="169"/>
      <c r="T1872" s="3">
        <f t="shared" ca="1" si="29"/>
        <v>0</v>
      </c>
    </row>
    <row r="1873" spans="2:20" ht="30" customHeight="1" x14ac:dyDescent="0.3">
      <c r="B1873" s="113">
        <v>1869</v>
      </c>
      <c r="C1873" s="162"/>
      <c r="D1873" s="167"/>
      <c r="E1873" s="111"/>
      <c r="F1873" s="111"/>
      <c r="G1873" s="111"/>
      <c r="H1873" s="111"/>
      <c r="I1873" s="126"/>
      <c r="J1873" s="111"/>
      <c r="K1873" s="118"/>
      <c r="L1873" s="169"/>
      <c r="T1873" s="3">
        <f t="shared" ca="1" si="29"/>
        <v>0</v>
      </c>
    </row>
    <row r="1874" spans="2:20" ht="30" customHeight="1" x14ac:dyDescent="0.3">
      <c r="B1874" s="113">
        <v>1870</v>
      </c>
      <c r="C1874" s="162"/>
      <c r="D1874" s="167"/>
      <c r="E1874" s="111"/>
      <c r="F1874" s="111"/>
      <c r="G1874" s="111"/>
      <c r="H1874" s="111"/>
      <c r="I1874" s="126"/>
      <c r="J1874" s="111"/>
      <c r="K1874" s="118"/>
      <c r="L1874" s="169"/>
      <c r="T1874" s="3">
        <f t="shared" ca="1" si="29"/>
        <v>0</v>
      </c>
    </row>
    <row r="1875" spans="2:20" ht="30" customHeight="1" x14ac:dyDescent="0.3">
      <c r="B1875" s="113">
        <v>1871</v>
      </c>
      <c r="C1875" s="162"/>
      <c r="D1875" s="167"/>
      <c r="E1875" s="111"/>
      <c r="F1875" s="111"/>
      <c r="G1875" s="111"/>
      <c r="H1875" s="111"/>
      <c r="I1875" s="126"/>
      <c r="J1875" s="111"/>
      <c r="K1875" s="118"/>
      <c r="L1875" s="169"/>
      <c r="T1875" s="3">
        <f t="shared" ca="1" si="29"/>
        <v>0</v>
      </c>
    </row>
    <row r="1876" spans="2:20" ht="30" customHeight="1" x14ac:dyDescent="0.3">
      <c r="B1876" s="113">
        <v>1872</v>
      </c>
      <c r="C1876" s="162"/>
      <c r="D1876" s="167"/>
      <c r="E1876" s="111"/>
      <c r="F1876" s="111"/>
      <c r="G1876" s="111"/>
      <c r="H1876" s="111"/>
      <c r="I1876" s="126"/>
      <c r="J1876" s="111"/>
      <c r="K1876" s="118"/>
      <c r="L1876" s="169"/>
      <c r="T1876" s="3">
        <f t="shared" ca="1" si="29"/>
        <v>0</v>
      </c>
    </row>
    <row r="1877" spans="2:20" ht="30" customHeight="1" x14ac:dyDescent="0.3">
      <c r="B1877" s="113">
        <v>1873</v>
      </c>
      <c r="C1877" s="162"/>
      <c r="D1877" s="167"/>
      <c r="E1877" s="111"/>
      <c r="F1877" s="111"/>
      <c r="G1877" s="111"/>
      <c r="H1877" s="111"/>
      <c r="I1877" s="126"/>
      <c r="J1877" s="111"/>
      <c r="K1877" s="118"/>
      <c r="L1877" s="169"/>
      <c r="T1877" s="3">
        <f t="shared" ca="1" si="29"/>
        <v>0</v>
      </c>
    </row>
    <row r="1878" spans="2:20" ht="30" customHeight="1" x14ac:dyDescent="0.3">
      <c r="B1878" s="113">
        <v>1874</v>
      </c>
      <c r="C1878" s="162"/>
      <c r="D1878" s="167"/>
      <c r="E1878" s="111"/>
      <c r="F1878" s="111"/>
      <c r="G1878" s="111"/>
      <c r="H1878" s="111"/>
      <c r="I1878" s="126"/>
      <c r="J1878" s="111"/>
      <c r="K1878" s="118"/>
      <c r="L1878" s="169"/>
      <c r="T1878" s="3">
        <f t="shared" ca="1" si="29"/>
        <v>0</v>
      </c>
    </row>
    <row r="1879" spans="2:20" ht="30" customHeight="1" x14ac:dyDescent="0.3">
      <c r="B1879" s="113">
        <v>1875</v>
      </c>
      <c r="C1879" s="162"/>
      <c r="D1879" s="167"/>
      <c r="E1879" s="111"/>
      <c r="F1879" s="111"/>
      <c r="G1879" s="111"/>
      <c r="H1879" s="111"/>
      <c r="I1879" s="126"/>
      <c r="J1879" s="111"/>
      <c r="K1879" s="118"/>
      <c r="L1879" s="169"/>
      <c r="T1879" s="3">
        <f t="shared" ca="1" si="29"/>
        <v>0</v>
      </c>
    </row>
    <row r="1880" spans="2:20" ht="30" customHeight="1" x14ac:dyDescent="0.3">
      <c r="B1880" s="113">
        <v>1876</v>
      </c>
      <c r="C1880" s="162"/>
      <c r="D1880" s="167"/>
      <c r="E1880" s="111"/>
      <c r="F1880" s="111"/>
      <c r="G1880" s="111"/>
      <c r="H1880" s="111"/>
      <c r="I1880" s="126"/>
      <c r="J1880" s="111"/>
      <c r="K1880" s="118"/>
      <c r="L1880" s="169"/>
      <c r="T1880" s="3">
        <f t="shared" ca="1" si="29"/>
        <v>0</v>
      </c>
    </row>
    <row r="1881" spans="2:20" ht="30" customHeight="1" x14ac:dyDescent="0.3">
      <c r="B1881" s="113">
        <v>1877</v>
      </c>
      <c r="C1881" s="162"/>
      <c r="D1881" s="167"/>
      <c r="E1881" s="111"/>
      <c r="F1881" s="111"/>
      <c r="G1881" s="111"/>
      <c r="H1881" s="111"/>
      <c r="I1881" s="126"/>
      <c r="J1881" s="111"/>
      <c r="K1881" s="118"/>
      <c r="L1881" s="169"/>
      <c r="T1881" s="3">
        <f t="shared" ca="1" si="29"/>
        <v>0</v>
      </c>
    </row>
    <row r="1882" spans="2:20" ht="30" customHeight="1" x14ac:dyDescent="0.3">
      <c r="B1882" s="113">
        <v>1878</v>
      </c>
      <c r="C1882" s="162"/>
      <c r="D1882" s="167"/>
      <c r="E1882" s="111"/>
      <c r="F1882" s="111"/>
      <c r="G1882" s="111"/>
      <c r="H1882" s="111"/>
      <c r="I1882" s="126"/>
      <c r="J1882" s="111"/>
      <c r="K1882" s="118"/>
      <c r="L1882" s="169"/>
      <c r="T1882" s="3">
        <f t="shared" ca="1" si="29"/>
        <v>0</v>
      </c>
    </row>
    <row r="1883" spans="2:20" ht="30" customHeight="1" x14ac:dyDescent="0.3">
      <c r="B1883" s="113">
        <v>1879</v>
      </c>
      <c r="C1883" s="162"/>
      <c r="D1883" s="167"/>
      <c r="E1883" s="111"/>
      <c r="F1883" s="111"/>
      <c r="G1883" s="111"/>
      <c r="H1883" s="111"/>
      <c r="I1883" s="126"/>
      <c r="J1883" s="111"/>
      <c r="K1883" s="118"/>
      <c r="L1883" s="169"/>
      <c r="T1883" s="3">
        <f t="shared" ca="1" si="29"/>
        <v>0</v>
      </c>
    </row>
    <row r="1884" spans="2:20" ht="30" customHeight="1" x14ac:dyDescent="0.3">
      <c r="B1884" s="113">
        <v>1880</v>
      </c>
      <c r="C1884" s="162"/>
      <c r="D1884" s="167"/>
      <c r="E1884" s="111"/>
      <c r="F1884" s="111"/>
      <c r="G1884" s="111"/>
      <c r="H1884" s="111"/>
      <c r="I1884" s="126"/>
      <c r="J1884" s="111"/>
      <c r="K1884" s="118"/>
      <c r="L1884" s="169"/>
      <c r="T1884" s="3">
        <f t="shared" ca="1" si="29"/>
        <v>0</v>
      </c>
    </row>
    <row r="1885" spans="2:20" ht="30" customHeight="1" x14ac:dyDescent="0.3">
      <c r="B1885" s="113">
        <v>1881</v>
      </c>
      <c r="C1885" s="162"/>
      <c r="D1885" s="167"/>
      <c r="E1885" s="111"/>
      <c r="F1885" s="111"/>
      <c r="G1885" s="111"/>
      <c r="H1885" s="111"/>
      <c r="I1885" s="126"/>
      <c r="J1885" s="111"/>
      <c r="K1885" s="118"/>
      <c r="L1885" s="169"/>
      <c r="T1885" s="3">
        <f t="shared" ca="1" si="29"/>
        <v>0</v>
      </c>
    </row>
    <row r="1886" spans="2:20" ht="30" customHeight="1" x14ac:dyDescent="0.3">
      <c r="B1886" s="113">
        <v>1882</v>
      </c>
      <c r="C1886" s="162"/>
      <c r="D1886" s="167"/>
      <c r="E1886" s="111"/>
      <c r="F1886" s="111"/>
      <c r="G1886" s="111"/>
      <c r="H1886" s="111"/>
      <c r="I1886" s="126"/>
      <c r="J1886" s="111"/>
      <c r="K1886" s="118"/>
      <c r="L1886" s="169"/>
      <c r="T1886" s="3">
        <f t="shared" ca="1" si="29"/>
        <v>0</v>
      </c>
    </row>
    <row r="1887" spans="2:20" ht="30" customHeight="1" x14ac:dyDescent="0.3">
      <c r="B1887" s="113">
        <v>1883</v>
      </c>
      <c r="C1887" s="162"/>
      <c r="D1887" s="167"/>
      <c r="E1887" s="111"/>
      <c r="F1887" s="111"/>
      <c r="G1887" s="111"/>
      <c r="H1887" s="111"/>
      <c r="I1887" s="126"/>
      <c r="J1887" s="111"/>
      <c r="K1887" s="118"/>
      <c r="L1887" s="169"/>
      <c r="T1887" s="3">
        <f t="shared" ca="1" si="29"/>
        <v>0</v>
      </c>
    </row>
    <row r="1888" spans="2:20" ht="30" customHeight="1" x14ac:dyDescent="0.3">
      <c r="B1888" s="113">
        <v>1884</v>
      </c>
      <c r="C1888" s="162"/>
      <c r="D1888" s="167"/>
      <c r="E1888" s="111"/>
      <c r="F1888" s="111"/>
      <c r="G1888" s="111"/>
      <c r="H1888" s="111"/>
      <c r="I1888" s="126"/>
      <c r="J1888" s="111"/>
      <c r="K1888" s="118"/>
      <c r="L1888" s="169"/>
      <c r="T1888" s="3">
        <f t="shared" ca="1" si="29"/>
        <v>0</v>
      </c>
    </row>
    <row r="1889" spans="2:20" ht="30" customHeight="1" x14ac:dyDescent="0.3">
      <c r="B1889" s="113">
        <v>1885</v>
      </c>
      <c r="C1889" s="162"/>
      <c r="D1889" s="167"/>
      <c r="E1889" s="111"/>
      <c r="F1889" s="111"/>
      <c r="G1889" s="111"/>
      <c r="H1889" s="111"/>
      <c r="I1889" s="126"/>
      <c r="J1889" s="111"/>
      <c r="K1889" s="118"/>
      <c r="L1889" s="169"/>
      <c r="T1889" s="3">
        <f t="shared" ca="1" si="29"/>
        <v>0</v>
      </c>
    </row>
    <row r="1890" spans="2:20" ht="30" customHeight="1" x14ac:dyDescent="0.3">
      <c r="B1890" s="113">
        <v>1886</v>
      </c>
      <c r="C1890" s="162"/>
      <c r="D1890" s="167"/>
      <c r="E1890" s="111"/>
      <c r="F1890" s="111"/>
      <c r="G1890" s="111"/>
      <c r="H1890" s="111"/>
      <c r="I1890" s="126"/>
      <c r="J1890" s="111"/>
      <c r="K1890" s="118"/>
      <c r="L1890" s="169"/>
      <c r="T1890" s="3">
        <f t="shared" ca="1" si="29"/>
        <v>0</v>
      </c>
    </row>
    <row r="1891" spans="2:20" ht="30" customHeight="1" x14ac:dyDescent="0.3">
      <c r="B1891" s="113">
        <v>1887</v>
      </c>
      <c r="C1891" s="162"/>
      <c r="D1891" s="167"/>
      <c r="E1891" s="111"/>
      <c r="F1891" s="111"/>
      <c r="G1891" s="111"/>
      <c r="H1891" s="111"/>
      <c r="I1891" s="126"/>
      <c r="J1891" s="111"/>
      <c r="K1891" s="118"/>
      <c r="L1891" s="169"/>
      <c r="T1891" s="3">
        <f t="shared" ca="1" si="29"/>
        <v>0</v>
      </c>
    </row>
    <row r="1892" spans="2:20" ht="30" customHeight="1" x14ac:dyDescent="0.3">
      <c r="B1892" s="113">
        <v>1888</v>
      </c>
      <c r="C1892" s="162"/>
      <c r="D1892" s="167"/>
      <c r="E1892" s="111"/>
      <c r="F1892" s="111"/>
      <c r="G1892" s="111"/>
      <c r="H1892" s="111"/>
      <c r="I1892" s="126"/>
      <c r="J1892" s="111"/>
      <c r="K1892" s="118"/>
      <c r="L1892" s="169"/>
      <c r="T1892" s="3">
        <f t="shared" ca="1" si="29"/>
        <v>0</v>
      </c>
    </row>
    <row r="1893" spans="2:20" ht="30" customHeight="1" x14ac:dyDescent="0.3">
      <c r="B1893" s="113">
        <v>1889</v>
      </c>
      <c r="C1893" s="162"/>
      <c r="D1893" s="167"/>
      <c r="E1893" s="111"/>
      <c r="F1893" s="111"/>
      <c r="G1893" s="111"/>
      <c r="H1893" s="111"/>
      <c r="I1893" s="126"/>
      <c r="J1893" s="111"/>
      <c r="K1893" s="118"/>
      <c r="L1893" s="169"/>
      <c r="T1893" s="3">
        <f t="shared" ca="1" si="29"/>
        <v>0</v>
      </c>
    </row>
    <row r="1894" spans="2:20" ht="30" customHeight="1" x14ac:dyDescent="0.3">
      <c r="B1894" s="113">
        <v>1890</v>
      </c>
      <c r="C1894" s="162"/>
      <c r="D1894" s="167"/>
      <c r="E1894" s="111"/>
      <c r="F1894" s="111"/>
      <c r="G1894" s="111"/>
      <c r="H1894" s="111"/>
      <c r="I1894" s="126"/>
      <c r="J1894" s="111"/>
      <c r="K1894" s="118"/>
      <c r="L1894" s="169"/>
      <c r="T1894" s="3">
        <f t="shared" ca="1" si="29"/>
        <v>0</v>
      </c>
    </row>
    <row r="1895" spans="2:20" ht="30" customHeight="1" x14ac:dyDescent="0.3">
      <c r="B1895" s="113">
        <v>1891</v>
      </c>
      <c r="C1895" s="162"/>
      <c r="D1895" s="167"/>
      <c r="E1895" s="111"/>
      <c r="F1895" s="111"/>
      <c r="G1895" s="111"/>
      <c r="H1895" s="111"/>
      <c r="I1895" s="126"/>
      <c r="J1895" s="111"/>
      <c r="K1895" s="118"/>
      <c r="L1895" s="169"/>
      <c r="T1895" s="3">
        <f t="shared" ca="1" si="29"/>
        <v>0</v>
      </c>
    </row>
    <row r="1896" spans="2:20" ht="30" customHeight="1" x14ac:dyDescent="0.3">
      <c r="B1896" s="113">
        <v>1892</v>
      </c>
      <c r="C1896" s="162"/>
      <c r="D1896" s="167"/>
      <c r="E1896" s="111"/>
      <c r="F1896" s="111"/>
      <c r="G1896" s="111"/>
      <c r="H1896" s="111"/>
      <c r="I1896" s="126"/>
      <c r="J1896" s="111"/>
      <c r="K1896" s="118"/>
      <c r="L1896" s="169"/>
      <c r="T1896" s="3">
        <f t="shared" ca="1" si="29"/>
        <v>0</v>
      </c>
    </row>
    <row r="1897" spans="2:20" ht="30" customHeight="1" x14ac:dyDescent="0.3">
      <c r="B1897" s="113">
        <v>1893</v>
      </c>
      <c r="C1897" s="162"/>
      <c r="D1897" s="167"/>
      <c r="E1897" s="111"/>
      <c r="F1897" s="111"/>
      <c r="G1897" s="111"/>
      <c r="H1897" s="111"/>
      <c r="I1897" s="126"/>
      <c r="J1897" s="111"/>
      <c r="K1897" s="118"/>
      <c r="L1897" s="169"/>
      <c r="T1897" s="3">
        <f t="shared" ca="1" si="29"/>
        <v>0</v>
      </c>
    </row>
    <row r="1898" spans="2:20" ht="30" customHeight="1" x14ac:dyDescent="0.3">
      <c r="B1898" s="113">
        <v>1894</v>
      </c>
      <c r="C1898" s="162"/>
      <c r="D1898" s="167"/>
      <c r="E1898" s="111"/>
      <c r="F1898" s="111"/>
      <c r="G1898" s="111"/>
      <c r="H1898" s="111"/>
      <c r="I1898" s="126"/>
      <c r="J1898" s="111"/>
      <c r="K1898" s="118"/>
      <c r="L1898" s="169"/>
      <c r="T1898" s="3">
        <f t="shared" ca="1" si="29"/>
        <v>0</v>
      </c>
    </row>
    <row r="1899" spans="2:20" ht="30" customHeight="1" x14ac:dyDescent="0.3">
      <c r="B1899" s="113">
        <v>1895</v>
      </c>
      <c r="C1899" s="162"/>
      <c r="D1899" s="167"/>
      <c r="E1899" s="111"/>
      <c r="F1899" s="111"/>
      <c r="G1899" s="111"/>
      <c r="H1899" s="111"/>
      <c r="I1899" s="126"/>
      <c r="J1899" s="111"/>
      <c r="K1899" s="118"/>
      <c r="L1899" s="169"/>
      <c r="T1899" s="3">
        <f t="shared" ca="1" si="29"/>
        <v>0</v>
      </c>
    </row>
    <row r="1900" spans="2:20" ht="30" customHeight="1" x14ac:dyDescent="0.3">
      <c r="B1900" s="113">
        <v>1896</v>
      </c>
      <c r="C1900" s="162"/>
      <c r="D1900" s="167"/>
      <c r="E1900" s="111"/>
      <c r="F1900" s="111"/>
      <c r="G1900" s="111"/>
      <c r="H1900" s="111"/>
      <c r="I1900" s="126"/>
      <c r="J1900" s="111"/>
      <c r="K1900" s="118"/>
      <c r="L1900" s="169"/>
      <c r="T1900" s="3">
        <f t="shared" ca="1" si="29"/>
        <v>0</v>
      </c>
    </row>
    <row r="1901" spans="2:20" ht="30" customHeight="1" x14ac:dyDescent="0.3">
      <c r="B1901" s="113">
        <v>1897</v>
      </c>
      <c r="C1901" s="162"/>
      <c r="D1901" s="167"/>
      <c r="E1901" s="111"/>
      <c r="F1901" s="111"/>
      <c r="G1901" s="111"/>
      <c r="H1901" s="111"/>
      <c r="I1901" s="126"/>
      <c r="J1901" s="111"/>
      <c r="K1901" s="118"/>
      <c r="L1901" s="169"/>
      <c r="T1901" s="3">
        <f t="shared" ca="1" si="29"/>
        <v>0</v>
      </c>
    </row>
    <row r="1902" spans="2:20" ht="30" customHeight="1" x14ac:dyDescent="0.3">
      <c r="B1902" s="113">
        <v>1898</v>
      </c>
      <c r="C1902" s="162"/>
      <c r="D1902" s="167"/>
      <c r="E1902" s="111"/>
      <c r="F1902" s="111"/>
      <c r="G1902" s="111"/>
      <c r="H1902" s="111"/>
      <c r="I1902" s="126"/>
      <c r="J1902" s="111"/>
      <c r="K1902" s="118"/>
      <c r="L1902" s="169"/>
      <c r="T1902" s="3">
        <f t="shared" ca="1" si="29"/>
        <v>0</v>
      </c>
    </row>
    <row r="1903" spans="2:20" ht="30" customHeight="1" x14ac:dyDescent="0.3">
      <c r="B1903" s="113">
        <v>1899</v>
      </c>
      <c r="C1903" s="162"/>
      <c r="D1903" s="167"/>
      <c r="E1903" s="111"/>
      <c r="F1903" s="111"/>
      <c r="G1903" s="111"/>
      <c r="H1903" s="111"/>
      <c r="I1903" s="126"/>
      <c r="J1903" s="111"/>
      <c r="K1903" s="118"/>
      <c r="L1903" s="169"/>
      <c r="T1903" s="3">
        <f t="shared" ca="1" si="29"/>
        <v>0</v>
      </c>
    </row>
    <row r="1904" spans="2:20" ht="30" customHeight="1" x14ac:dyDescent="0.3">
      <c r="B1904" s="113">
        <v>1900</v>
      </c>
      <c r="C1904" s="162"/>
      <c r="D1904" s="167"/>
      <c r="E1904" s="111"/>
      <c r="F1904" s="111"/>
      <c r="G1904" s="111"/>
      <c r="H1904" s="111"/>
      <c r="I1904" s="126"/>
      <c r="J1904" s="111"/>
      <c r="K1904" s="118"/>
      <c r="L1904" s="169"/>
      <c r="T1904" s="3">
        <f t="shared" ca="1" si="29"/>
        <v>0</v>
      </c>
    </row>
    <row r="1905" spans="2:20" ht="30" customHeight="1" x14ac:dyDescent="0.3">
      <c r="B1905" s="113">
        <v>1901</v>
      </c>
      <c r="C1905" s="162"/>
      <c r="D1905" s="167"/>
      <c r="E1905" s="111"/>
      <c r="F1905" s="111"/>
      <c r="G1905" s="111"/>
      <c r="H1905" s="111"/>
      <c r="I1905" s="126"/>
      <c r="J1905" s="111"/>
      <c r="K1905" s="118"/>
      <c r="L1905" s="169"/>
      <c r="T1905" s="3">
        <f t="shared" ca="1" si="29"/>
        <v>0</v>
      </c>
    </row>
    <row r="1906" spans="2:20" ht="30" customHeight="1" x14ac:dyDescent="0.3">
      <c r="B1906" s="113">
        <v>1902</v>
      </c>
      <c r="C1906" s="162"/>
      <c r="D1906" s="167"/>
      <c r="E1906" s="111"/>
      <c r="F1906" s="111"/>
      <c r="G1906" s="111"/>
      <c r="H1906" s="111"/>
      <c r="I1906" s="126"/>
      <c r="J1906" s="111"/>
      <c r="K1906" s="118"/>
      <c r="L1906" s="169"/>
      <c r="T1906" s="3">
        <f t="shared" ca="1" si="29"/>
        <v>0</v>
      </c>
    </row>
    <row r="1907" spans="2:20" ht="30" customHeight="1" x14ac:dyDescent="0.3">
      <c r="B1907" s="113">
        <v>1903</v>
      </c>
      <c r="C1907" s="162"/>
      <c r="D1907" s="167"/>
      <c r="E1907" s="111"/>
      <c r="F1907" s="111"/>
      <c r="G1907" s="111"/>
      <c r="H1907" s="111"/>
      <c r="I1907" s="126"/>
      <c r="J1907" s="111"/>
      <c r="K1907" s="118"/>
      <c r="L1907" s="169"/>
      <c r="T1907" s="3">
        <f t="shared" ca="1" si="29"/>
        <v>0</v>
      </c>
    </row>
    <row r="1908" spans="2:20" ht="30" customHeight="1" x14ac:dyDescent="0.3">
      <c r="B1908" s="113">
        <v>1904</v>
      </c>
      <c r="C1908" s="162"/>
      <c r="D1908" s="167"/>
      <c r="E1908" s="111"/>
      <c r="F1908" s="111"/>
      <c r="G1908" s="111"/>
      <c r="H1908" s="111"/>
      <c r="I1908" s="126"/>
      <c r="J1908" s="111"/>
      <c r="K1908" s="118"/>
      <c r="L1908" s="169"/>
      <c r="T1908" s="3">
        <f t="shared" ca="1" si="29"/>
        <v>0</v>
      </c>
    </row>
    <row r="1909" spans="2:20" ht="30" customHeight="1" x14ac:dyDescent="0.3">
      <c r="B1909" s="113">
        <v>1905</v>
      </c>
      <c r="C1909" s="162"/>
      <c r="D1909" s="167"/>
      <c r="E1909" s="111"/>
      <c r="F1909" s="111"/>
      <c r="G1909" s="111"/>
      <c r="H1909" s="111"/>
      <c r="I1909" s="126"/>
      <c r="J1909" s="111"/>
      <c r="K1909" s="118"/>
      <c r="L1909" s="169"/>
      <c r="T1909" s="3">
        <f t="shared" ca="1" si="29"/>
        <v>0</v>
      </c>
    </row>
    <row r="1910" spans="2:20" ht="30" customHeight="1" x14ac:dyDescent="0.3">
      <c r="B1910" s="113">
        <v>1906</v>
      </c>
      <c r="C1910" s="162"/>
      <c r="D1910" s="167"/>
      <c r="E1910" s="111"/>
      <c r="F1910" s="111"/>
      <c r="G1910" s="111"/>
      <c r="H1910" s="111"/>
      <c r="I1910" s="126"/>
      <c r="J1910" s="111"/>
      <c r="K1910" s="118"/>
      <c r="L1910" s="169"/>
      <c r="T1910" s="3">
        <f t="shared" ca="1" si="29"/>
        <v>0</v>
      </c>
    </row>
    <row r="1911" spans="2:20" ht="30" customHeight="1" x14ac:dyDescent="0.3">
      <c r="B1911" s="113">
        <v>1907</v>
      </c>
      <c r="C1911" s="162"/>
      <c r="D1911" s="167"/>
      <c r="E1911" s="111"/>
      <c r="F1911" s="111"/>
      <c r="G1911" s="111"/>
      <c r="H1911" s="111"/>
      <c r="I1911" s="126"/>
      <c r="J1911" s="111"/>
      <c r="K1911" s="118"/>
      <c r="L1911" s="169"/>
      <c r="T1911" s="3">
        <f t="shared" ca="1" si="29"/>
        <v>0</v>
      </c>
    </row>
    <row r="1912" spans="2:20" ht="30" customHeight="1" x14ac:dyDescent="0.3">
      <c r="B1912" s="113">
        <v>1908</v>
      </c>
      <c r="C1912" s="162"/>
      <c r="D1912" s="167"/>
      <c r="E1912" s="111"/>
      <c r="F1912" s="111"/>
      <c r="G1912" s="111"/>
      <c r="H1912" s="111"/>
      <c r="I1912" s="126"/>
      <c r="J1912" s="111"/>
      <c r="K1912" s="118"/>
      <c r="L1912" s="169"/>
      <c r="T1912" s="3">
        <f t="shared" ca="1" si="29"/>
        <v>0</v>
      </c>
    </row>
    <row r="1913" spans="2:20" ht="30" customHeight="1" x14ac:dyDescent="0.3">
      <c r="B1913" s="113">
        <v>1909</v>
      </c>
      <c r="C1913" s="162"/>
      <c r="D1913" s="167"/>
      <c r="E1913" s="111"/>
      <c r="F1913" s="111"/>
      <c r="G1913" s="111"/>
      <c r="H1913" s="111"/>
      <c r="I1913" s="126"/>
      <c r="J1913" s="111"/>
      <c r="K1913" s="118"/>
      <c r="L1913" s="169"/>
      <c r="T1913" s="3">
        <f t="shared" ca="1" si="29"/>
        <v>0</v>
      </c>
    </row>
    <row r="1914" spans="2:20" ht="30" customHeight="1" x14ac:dyDescent="0.3">
      <c r="B1914" s="113">
        <v>1910</v>
      </c>
      <c r="C1914" s="162"/>
      <c r="D1914" s="167"/>
      <c r="E1914" s="111"/>
      <c r="F1914" s="111"/>
      <c r="G1914" s="111"/>
      <c r="H1914" s="111"/>
      <c r="I1914" s="126"/>
      <c r="J1914" s="111"/>
      <c r="K1914" s="118"/>
      <c r="L1914" s="169"/>
      <c r="T1914" s="3">
        <f t="shared" ca="1" si="29"/>
        <v>0</v>
      </c>
    </row>
    <row r="1915" spans="2:20" ht="30" customHeight="1" x14ac:dyDescent="0.3">
      <c r="B1915" s="113">
        <v>1911</v>
      </c>
      <c r="C1915" s="162"/>
      <c r="D1915" s="167"/>
      <c r="E1915" s="111"/>
      <c r="F1915" s="111"/>
      <c r="G1915" s="111"/>
      <c r="H1915" s="111"/>
      <c r="I1915" s="126"/>
      <c r="J1915" s="111"/>
      <c r="K1915" s="118"/>
      <c r="L1915" s="169"/>
      <c r="T1915" s="3">
        <f t="shared" ca="1" si="29"/>
        <v>0</v>
      </c>
    </row>
    <row r="1916" spans="2:20" ht="30" customHeight="1" x14ac:dyDescent="0.3">
      <c r="B1916" s="113">
        <v>1912</v>
      </c>
      <c r="C1916" s="162"/>
      <c r="D1916" s="167"/>
      <c r="E1916" s="111"/>
      <c r="F1916" s="111"/>
      <c r="G1916" s="111"/>
      <c r="H1916" s="111"/>
      <c r="I1916" s="126"/>
      <c r="J1916" s="111"/>
      <c r="K1916" s="118"/>
      <c r="L1916" s="169"/>
      <c r="T1916" s="3">
        <f t="shared" ca="1" si="29"/>
        <v>0</v>
      </c>
    </row>
    <row r="1917" spans="2:20" ht="30" customHeight="1" x14ac:dyDescent="0.3">
      <c r="B1917" s="113">
        <v>1913</v>
      </c>
      <c r="C1917" s="162"/>
      <c r="D1917" s="167"/>
      <c r="E1917" s="111"/>
      <c r="F1917" s="111"/>
      <c r="G1917" s="111"/>
      <c r="H1917" s="111"/>
      <c r="I1917" s="126"/>
      <c r="J1917" s="111"/>
      <c r="K1917" s="118"/>
      <c r="L1917" s="169"/>
      <c r="T1917" s="3">
        <f t="shared" ca="1" si="29"/>
        <v>0</v>
      </c>
    </row>
    <row r="1918" spans="2:20" ht="30" customHeight="1" x14ac:dyDescent="0.3">
      <c r="B1918" s="113">
        <v>1914</v>
      </c>
      <c r="C1918" s="162"/>
      <c r="D1918" s="167"/>
      <c r="E1918" s="111"/>
      <c r="F1918" s="111"/>
      <c r="G1918" s="111"/>
      <c r="H1918" s="111"/>
      <c r="I1918" s="126"/>
      <c r="J1918" s="111"/>
      <c r="K1918" s="118"/>
      <c r="L1918" s="169"/>
      <c r="T1918" s="3">
        <f t="shared" ca="1" si="29"/>
        <v>0</v>
      </c>
    </row>
    <row r="1919" spans="2:20" ht="30" customHeight="1" x14ac:dyDescent="0.3">
      <c r="B1919" s="113">
        <v>1915</v>
      </c>
      <c r="C1919" s="162"/>
      <c r="D1919" s="167"/>
      <c r="E1919" s="111"/>
      <c r="F1919" s="111"/>
      <c r="G1919" s="111"/>
      <c r="H1919" s="111"/>
      <c r="I1919" s="126"/>
      <c r="J1919" s="111"/>
      <c r="K1919" s="118"/>
      <c r="L1919" s="169"/>
      <c r="T1919" s="3">
        <f t="shared" ca="1" si="29"/>
        <v>0</v>
      </c>
    </row>
    <row r="1920" spans="2:20" ht="30" customHeight="1" x14ac:dyDescent="0.3">
      <c r="B1920" s="113">
        <v>1916</v>
      </c>
      <c r="C1920" s="162"/>
      <c r="D1920" s="167"/>
      <c r="E1920" s="111"/>
      <c r="F1920" s="111"/>
      <c r="G1920" s="111"/>
      <c r="H1920" s="111"/>
      <c r="I1920" s="126"/>
      <c r="J1920" s="111"/>
      <c r="K1920" s="118"/>
      <c r="L1920" s="169"/>
      <c r="T1920" s="3">
        <f t="shared" ca="1" si="29"/>
        <v>0</v>
      </c>
    </row>
    <row r="1921" spans="2:20" ht="30" customHeight="1" x14ac:dyDescent="0.3">
      <c r="B1921" s="113">
        <v>1917</v>
      </c>
      <c r="C1921" s="162"/>
      <c r="D1921" s="167"/>
      <c r="E1921" s="111"/>
      <c r="F1921" s="111"/>
      <c r="G1921" s="111"/>
      <c r="H1921" s="111"/>
      <c r="I1921" s="126"/>
      <c r="J1921" s="111"/>
      <c r="K1921" s="118"/>
      <c r="L1921" s="169"/>
      <c r="T1921" s="3">
        <f t="shared" ca="1" si="29"/>
        <v>0</v>
      </c>
    </row>
    <row r="1922" spans="2:20" ht="30" customHeight="1" x14ac:dyDescent="0.3">
      <c r="B1922" s="113">
        <v>1918</v>
      </c>
      <c r="C1922" s="162"/>
      <c r="D1922" s="167"/>
      <c r="E1922" s="111"/>
      <c r="F1922" s="111"/>
      <c r="G1922" s="111"/>
      <c r="H1922" s="111"/>
      <c r="I1922" s="126"/>
      <c r="J1922" s="111"/>
      <c r="K1922" s="118"/>
      <c r="L1922" s="169"/>
      <c r="T1922" s="3">
        <f t="shared" ca="1" si="29"/>
        <v>0</v>
      </c>
    </row>
    <row r="1923" spans="2:20" ht="30" customHeight="1" x14ac:dyDescent="0.3">
      <c r="B1923" s="113">
        <v>1919</v>
      </c>
      <c r="C1923" s="162"/>
      <c r="D1923" s="167"/>
      <c r="E1923" s="111"/>
      <c r="F1923" s="111"/>
      <c r="G1923" s="111"/>
      <c r="H1923" s="111"/>
      <c r="I1923" s="126"/>
      <c r="J1923" s="111"/>
      <c r="K1923" s="118"/>
      <c r="L1923" s="169"/>
      <c r="T1923" s="3">
        <f t="shared" ca="1" si="29"/>
        <v>0</v>
      </c>
    </row>
    <row r="1924" spans="2:20" ht="30" customHeight="1" x14ac:dyDescent="0.3">
      <c r="B1924" s="113">
        <v>1920</v>
      </c>
      <c r="C1924" s="162"/>
      <c r="D1924" s="167"/>
      <c r="E1924" s="111"/>
      <c r="F1924" s="111"/>
      <c r="G1924" s="111"/>
      <c r="H1924" s="111"/>
      <c r="I1924" s="126"/>
      <c r="J1924" s="111"/>
      <c r="K1924" s="118"/>
      <c r="L1924" s="169"/>
      <c r="T1924" s="3">
        <f t="shared" ca="1" si="29"/>
        <v>0</v>
      </c>
    </row>
    <row r="1925" spans="2:20" ht="30" customHeight="1" x14ac:dyDescent="0.3">
      <c r="B1925" s="113">
        <v>1921</v>
      </c>
      <c r="C1925" s="162"/>
      <c r="D1925" s="167"/>
      <c r="E1925" s="111"/>
      <c r="F1925" s="111"/>
      <c r="G1925" s="111"/>
      <c r="H1925" s="111"/>
      <c r="I1925" s="126"/>
      <c r="J1925" s="111"/>
      <c r="K1925" s="118"/>
      <c r="L1925" s="169"/>
      <c r="T1925" s="3">
        <f t="shared" ref="T1925:T1988" ca="1" si="30">IF(C1925&lt;TODAY(),IF(J1925="Não",1,0),0)</f>
        <v>0</v>
      </c>
    </row>
    <row r="1926" spans="2:20" ht="30" customHeight="1" x14ac:dyDescent="0.3">
      <c r="B1926" s="113">
        <v>1922</v>
      </c>
      <c r="C1926" s="162"/>
      <c r="D1926" s="167"/>
      <c r="E1926" s="111"/>
      <c r="F1926" s="111"/>
      <c r="G1926" s="111"/>
      <c r="H1926" s="111"/>
      <c r="I1926" s="126"/>
      <c r="J1926" s="111"/>
      <c r="K1926" s="118"/>
      <c r="L1926" s="169"/>
      <c r="T1926" s="3">
        <f t="shared" ca="1" si="30"/>
        <v>0</v>
      </c>
    </row>
    <row r="1927" spans="2:20" ht="30" customHeight="1" x14ac:dyDescent="0.3">
      <c r="B1927" s="113">
        <v>1923</v>
      </c>
      <c r="C1927" s="162"/>
      <c r="D1927" s="167"/>
      <c r="E1927" s="111"/>
      <c r="F1927" s="111"/>
      <c r="G1927" s="111"/>
      <c r="H1927" s="111"/>
      <c r="I1927" s="126"/>
      <c r="J1927" s="111"/>
      <c r="K1927" s="118"/>
      <c r="L1927" s="169"/>
      <c r="T1927" s="3">
        <f t="shared" ca="1" si="30"/>
        <v>0</v>
      </c>
    </row>
    <row r="1928" spans="2:20" ht="30" customHeight="1" x14ac:dyDescent="0.3">
      <c r="B1928" s="113">
        <v>1924</v>
      </c>
      <c r="C1928" s="162"/>
      <c r="D1928" s="167"/>
      <c r="E1928" s="111"/>
      <c r="F1928" s="111"/>
      <c r="G1928" s="111"/>
      <c r="H1928" s="111"/>
      <c r="I1928" s="126"/>
      <c r="J1928" s="111"/>
      <c r="K1928" s="118"/>
      <c r="L1928" s="169"/>
      <c r="T1928" s="3">
        <f t="shared" ca="1" si="30"/>
        <v>0</v>
      </c>
    </row>
    <row r="1929" spans="2:20" ht="30" customHeight="1" x14ac:dyDescent="0.3">
      <c r="B1929" s="113">
        <v>1925</v>
      </c>
      <c r="C1929" s="162"/>
      <c r="D1929" s="167"/>
      <c r="E1929" s="111"/>
      <c r="F1929" s="111"/>
      <c r="G1929" s="111"/>
      <c r="H1929" s="111"/>
      <c r="I1929" s="126"/>
      <c r="J1929" s="111"/>
      <c r="K1929" s="118"/>
      <c r="L1929" s="169"/>
      <c r="T1929" s="3">
        <f t="shared" ca="1" si="30"/>
        <v>0</v>
      </c>
    </row>
    <row r="1930" spans="2:20" ht="30" customHeight="1" x14ac:dyDescent="0.3">
      <c r="B1930" s="113">
        <v>1926</v>
      </c>
      <c r="C1930" s="162"/>
      <c r="D1930" s="167"/>
      <c r="E1930" s="111"/>
      <c r="F1930" s="111"/>
      <c r="G1930" s="111"/>
      <c r="H1930" s="111"/>
      <c r="I1930" s="126"/>
      <c r="J1930" s="111"/>
      <c r="K1930" s="118"/>
      <c r="L1930" s="169"/>
      <c r="T1930" s="3">
        <f t="shared" ca="1" si="30"/>
        <v>0</v>
      </c>
    </row>
    <row r="1931" spans="2:20" ht="30" customHeight="1" x14ac:dyDescent="0.3">
      <c r="B1931" s="113">
        <v>1927</v>
      </c>
      <c r="C1931" s="162"/>
      <c r="D1931" s="167"/>
      <c r="E1931" s="111"/>
      <c r="F1931" s="111"/>
      <c r="G1931" s="111"/>
      <c r="H1931" s="111"/>
      <c r="I1931" s="126"/>
      <c r="J1931" s="111"/>
      <c r="K1931" s="118"/>
      <c r="L1931" s="169"/>
      <c r="T1931" s="3">
        <f t="shared" ca="1" si="30"/>
        <v>0</v>
      </c>
    </row>
    <row r="1932" spans="2:20" ht="30" customHeight="1" x14ac:dyDescent="0.3">
      <c r="B1932" s="113">
        <v>1928</v>
      </c>
      <c r="C1932" s="162"/>
      <c r="D1932" s="167"/>
      <c r="E1932" s="111"/>
      <c r="F1932" s="111"/>
      <c r="G1932" s="111"/>
      <c r="H1932" s="111"/>
      <c r="I1932" s="126"/>
      <c r="J1932" s="111"/>
      <c r="K1932" s="118"/>
      <c r="L1932" s="169"/>
      <c r="T1932" s="3">
        <f t="shared" ca="1" si="30"/>
        <v>0</v>
      </c>
    </row>
    <row r="1933" spans="2:20" ht="30" customHeight="1" x14ac:dyDescent="0.3">
      <c r="B1933" s="113">
        <v>1929</v>
      </c>
      <c r="C1933" s="162"/>
      <c r="D1933" s="167"/>
      <c r="E1933" s="111"/>
      <c r="F1933" s="111"/>
      <c r="G1933" s="111"/>
      <c r="H1933" s="111"/>
      <c r="I1933" s="126"/>
      <c r="J1933" s="111"/>
      <c r="K1933" s="118"/>
      <c r="L1933" s="169"/>
      <c r="T1933" s="3">
        <f t="shared" ca="1" si="30"/>
        <v>0</v>
      </c>
    </row>
    <row r="1934" spans="2:20" ht="30" customHeight="1" x14ac:dyDescent="0.3">
      <c r="B1934" s="113">
        <v>1930</v>
      </c>
      <c r="C1934" s="162"/>
      <c r="D1934" s="167"/>
      <c r="E1934" s="111"/>
      <c r="F1934" s="111"/>
      <c r="G1934" s="111"/>
      <c r="H1934" s="111"/>
      <c r="I1934" s="126"/>
      <c r="J1934" s="111"/>
      <c r="K1934" s="118"/>
      <c r="L1934" s="169"/>
      <c r="T1934" s="3">
        <f t="shared" ca="1" si="30"/>
        <v>0</v>
      </c>
    </row>
    <row r="1935" spans="2:20" ht="30" customHeight="1" x14ac:dyDescent="0.3">
      <c r="B1935" s="113">
        <v>1931</v>
      </c>
      <c r="C1935" s="162"/>
      <c r="D1935" s="167"/>
      <c r="E1935" s="111"/>
      <c r="F1935" s="111"/>
      <c r="G1935" s="111"/>
      <c r="H1935" s="111"/>
      <c r="I1935" s="126"/>
      <c r="J1935" s="111"/>
      <c r="K1935" s="118"/>
      <c r="L1935" s="169"/>
      <c r="T1935" s="3">
        <f t="shared" ca="1" si="30"/>
        <v>0</v>
      </c>
    </row>
    <row r="1936" spans="2:20" ht="30" customHeight="1" x14ac:dyDescent="0.3">
      <c r="B1936" s="113">
        <v>1932</v>
      </c>
      <c r="C1936" s="162"/>
      <c r="D1936" s="167"/>
      <c r="E1936" s="111"/>
      <c r="F1936" s="111"/>
      <c r="G1936" s="111"/>
      <c r="H1936" s="111"/>
      <c r="I1936" s="126"/>
      <c r="J1936" s="111"/>
      <c r="K1936" s="118"/>
      <c r="L1936" s="169"/>
      <c r="T1936" s="3">
        <f t="shared" ca="1" si="30"/>
        <v>0</v>
      </c>
    </row>
    <row r="1937" spans="2:20" ht="30" customHeight="1" x14ac:dyDescent="0.3">
      <c r="B1937" s="113">
        <v>1933</v>
      </c>
      <c r="C1937" s="162"/>
      <c r="D1937" s="167"/>
      <c r="E1937" s="111"/>
      <c r="F1937" s="111"/>
      <c r="G1937" s="111"/>
      <c r="H1937" s="111"/>
      <c r="I1937" s="126"/>
      <c r="J1937" s="111"/>
      <c r="K1937" s="118"/>
      <c r="L1937" s="169"/>
      <c r="T1937" s="3">
        <f t="shared" ca="1" si="30"/>
        <v>0</v>
      </c>
    </row>
    <row r="1938" spans="2:20" ht="30" customHeight="1" x14ac:dyDescent="0.3">
      <c r="B1938" s="113">
        <v>1934</v>
      </c>
      <c r="C1938" s="162"/>
      <c r="D1938" s="167"/>
      <c r="E1938" s="111"/>
      <c r="F1938" s="111"/>
      <c r="G1938" s="111"/>
      <c r="H1938" s="111"/>
      <c r="I1938" s="126"/>
      <c r="J1938" s="111"/>
      <c r="K1938" s="118"/>
      <c r="L1938" s="169"/>
      <c r="T1938" s="3">
        <f t="shared" ca="1" si="30"/>
        <v>0</v>
      </c>
    </row>
    <row r="1939" spans="2:20" ht="30" customHeight="1" x14ac:dyDescent="0.3">
      <c r="B1939" s="113">
        <v>1935</v>
      </c>
      <c r="C1939" s="162"/>
      <c r="D1939" s="167"/>
      <c r="E1939" s="111"/>
      <c r="F1939" s="111"/>
      <c r="G1939" s="111"/>
      <c r="H1939" s="111"/>
      <c r="I1939" s="126"/>
      <c r="J1939" s="111"/>
      <c r="K1939" s="118"/>
      <c r="L1939" s="169"/>
      <c r="T1939" s="3">
        <f t="shared" ca="1" si="30"/>
        <v>0</v>
      </c>
    </row>
    <row r="1940" spans="2:20" ht="30" customHeight="1" x14ac:dyDescent="0.3">
      <c r="B1940" s="113">
        <v>1936</v>
      </c>
      <c r="C1940" s="162"/>
      <c r="D1940" s="167"/>
      <c r="E1940" s="111"/>
      <c r="F1940" s="111"/>
      <c r="G1940" s="111"/>
      <c r="H1940" s="111"/>
      <c r="I1940" s="126"/>
      <c r="J1940" s="111"/>
      <c r="K1940" s="118"/>
      <c r="L1940" s="169"/>
      <c r="T1940" s="3">
        <f t="shared" ca="1" si="30"/>
        <v>0</v>
      </c>
    </row>
    <row r="1941" spans="2:20" ht="30" customHeight="1" x14ac:dyDescent="0.3">
      <c r="B1941" s="113">
        <v>1937</v>
      </c>
      <c r="C1941" s="162"/>
      <c r="D1941" s="167"/>
      <c r="E1941" s="111"/>
      <c r="F1941" s="111"/>
      <c r="G1941" s="111"/>
      <c r="H1941" s="111"/>
      <c r="I1941" s="126"/>
      <c r="J1941" s="111"/>
      <c r="K1941" s="118"/>
      <c r="L1941" s="169"/>
      <c r="T1941" s="3">
        <f t="shared" ca="1" si="30"/>
        <v>0</v>
      </c>
    </row>
    <row r="1942" spans="2:20" ht="30" customHeight="1" x14ac:dyDescent="0.3">
      <c r="B1942" s="113">
        <v>1938</v>
      </c>
      <c r="C1942" s="162"/>
      <c r="D1942" s="167"/>
      <c r="E1942" s="111"/>
      <c r="F1942" s="111"/>
      <c r="G1942" s="111"/>
      <c r="H1942" s="111"/>
      <c r="I1942" s="126"/>
      <c r="J1942" s="111"/>
      <c r="K1942" s="118"/>
      <c r="L1942" s="169"/>
      <c r="T1942" s="3">
        <f t="shared" ca="1" si="30"/>
        <v>0</v>
      </c>
    </row>
    <row r="1943" spans="2:20" ht="30" customHeight="1" x14ac:dyDescent="0.3">
      <c r="B1943" s="113">
        <v>1939</v>
      </c>
      <c r="C1943" s="162"/>
      <c r="D1943" s="167"/>
      <c r="E1943" s="111"/>
      <c r="F1943" s="111"/>
      <c r="G1943" s="111"/>
      <c r="H1943" s="111"/>
      <c r="I1943" s="126"/>
      <c r="J1943" s="111"/>
      <c r="K1943" s="118"/>
      <c r="L1943" s="169"/>
      <c r="T1943" s="3">
        <f t="shared" ca="1" si="30"/>
        <v>0</v>
      </c>
    </row>
    <row r="1944" spans="2:20" ht="30" customHeight="1" x14ac:dyDescent="0.3">
      <c r="B1944" s="113">
        <v>1940</v>
      </c>
      <c r="C1944" s="162"/>
      <c r="D1944" s="167"/>
      <c r="E1944" s="111"/>
      <c r="F1944" s="111"/>
      <c r="G1944" s="111"/>
      <c r="H1944" s="111"/>
      <c r="I1944" s="126"/>
      <c r="J1944" s="111"/>
      <c r="K1944" s="118"/>
      <c r="L1944" s="169"/>
      <c r="T1944" s="3">
        <f t="shared" ca="1" si="30"/>
        <v>0</v>
      </c>
    </row>
    <row r="1945" spans="2:20" ht="30" customHeight="1" x14ac:dyDescent="0.3">
      <c r="B1945" s="113">
        <v>1941</v>
      </c>
      <c r="C1945" s="162"/>
      <c r="D1945" s="167"/>
      <c r="E1945" s="111"/>
      <c r="F1945" s="111"/>
      <c r="G1945" s="111"/>
      <c r="H1945" s="111"/>
      <c r="I1945" s="126"/>
      <c r="J1945" s="111"/>
      <c r="K1945" s="118"/>
      <c r="L1945" s="169"/>
      <c r="T1945" s="3">
        <f t="shared" ca="1" si="30"/>
        <v>0</v>
      </c>
    </row>
    <row r="1946" spans="2:20" ht="30" customHeight="1" x14ac:dyDescent="0.3">
      <c r="B1946" s="113">
        <v>1942</v>
      </c>
      <c r="C1946" s="162"/>
      <c r="D1946" s="167"/>
      <c r="E1946" s="111"/>
      <c r="F1946" s="111"/>
      <c r="G1946" s="111"/>
      <c r="H1946" s="111"/>
      <c r="I1946" s="126"/>
      <c r="J1946" s="111"/>
      <c r="K1946" s="118"/>
      <c r="L1946" s="169"/>
      <c r="T1946" s="3">
        <f t="shared" ca="1" si="30"/>
        <v>0</v>
      </c>
    </row>
    <row r="1947" spans="2:20" ht="30" customHeight="1" x14ac:dyDescent="0.3">
      <c r="B1947" s="113">
        <v>1943</v>
      </c>
      <c r="C1947" s="162"/>
      <c r="D1947" s="167"/>
      <c r="E1947" s="111"/>
      <c r="F1947" s="111"/>
      <c r="G1947" s="111"/>
      <c r="H1947" s="111"/>
      <c r="I1947" s="126"/>
      <c r="J1947" s="111"/>
      <c r="K1947" s="118"/>
      <c r="L1947" s="169"/>
      <c r="T1947" s="3">
        <f t="shared" ca="1" si="30"/>
        <v>0</v>
      </c>
    </row>
    <row r="1948" spans="2:20" ht="30" customHeight="1" x14ac:dyDescent="0.3">
      <c r="B1948" s="113">
        <v>1944</v>
      </c>
      <c r="C1948" s="162"/>
      <c r="D1948" s="167"/>
      <c r="E1948" s="111"/>
      <c r="F1948" s="111"/>
      <c r="G1948" s="111"/>
      <c r="H1948" s="111"/>
      <c r="I1948" s="126"/>
      <c r="J1948" s="111"/>
      <c r="K1948" s="118"/>
      <c r="L1948" s="169"/>
      <c r="T1948" s="3">
        <f t="shared" ca="1" si="30"/>
        <v>0</v>
      </c>
    </row>
    <row r="1949" spans="2:20" ht="30" customHeight="1" x14ac:dyDescent="0.3">
      <c r="B1949" s="113">
        <v>1945</v>
      </c>
      <c r="C1949" s="162"/>
      <c r="D1949" s="167"/>
      <c r="E1949" s="111"/>
      <c r="F1949" s="111"/>
      <c r="G1949" s="111"/>
      <c r="H1949" s="111"/>
      <c r="I1949" s="126"/>
      <c r="J1949" s="111"/>
      <c r="K1949" s="118"/>
      <c r="L1949" s="169"/>
      <c r="T1949" s="3">
        <f t="shared" ca="1" si="30"/>
        <v>0</v>
      </c>
    </row>
    <row r="1950" spans="2:20" ht="30" customHeight="1" x14ac:dyDescent="0.3">
      <c r="B1950" s="113">
        <v>1946</v>
      </c>
      <c r="C1950" s="162"/>
      <c r="D1950" s="167"/>
      <c r="E1950" s="111"/>
      <c r="F1950" s="111"/>
      <c r="G1950" s="111"/>
      <c r="H1950" s="111"/>
      <c r="I1950" s="126"/>
      <c r="J1950" s="111"/>
      <c r="K1950" s="118"/>
      <c r="L1950" s="169"/>
      <c r="T1950" s="3">
        <f t="shared" ca="1" si="30"/>
        <v>0</v>
      </c>
    </row>
    <row r="1951" spans="2:20" ht="30" customHeight="1" x14ac:dyDescent="0.3">
      <c r="B1951" s="113">
        <v>1947</v>
      </c>
      <c r="C1951" s="162"/>
      <c r="D1951" s="167"/>
      <c r="E1951" s="111"/>
      <c r="F1951" s="111"/>
      <c r="G1951" s="111"/>
      <c r="H1951" s="111"/>
      <c r="I1951" s="126"/>
      <c r="J1951" s="111"/>
      <c r="K1951" s="118"/>
      <c r="L1951" s="169"/>
      <c r="T1951" s="3">
        <f t="shared" ca="1" si="30"/>
        <v>0</v>
      </c>
    </row>
    <row r="1952" spans="2:20" ht="30" customHeight="1" x14ac:dyDescent="0.3">
      <c r="B1952" s="113">
        <v>1948</v>
      </c>
      <c r="C1952" s="162"/>
      <c r="D1952" s="167"/>
      <c r="E1952" s="111"/>
      <c r="F1952" s="111"/>
      <c r="G1952" s="111"/>
      <c r="H1952" s="111"/>
      <c r="I1952" s="126"/>
      <c r="J1952" s="111"/>
      <c r="K1952" s="118"/>
      <c r="L1952" s="169"/>
      <c r="T1952" s="3">
        <f t="shared" ca="1" si="30"/>
        <v>0</v>
      </c>
    </row>
    <row r="1953" spans="2:20" ht="30" customHeight="1" x14ac:dyDescent="0.3">
      <c r="B1953" s="113">
        <v>1949</v>
      </c>
      <c r="C1953" s="162"/>
      <c r="D1953" s="167"/>
      <c r="E1953" s="111"/>
      <c r="F1953" s="111"/>
      <c r="G1953" s="111"/>
      <c r="H1953" s="111"/>
      <c r="I1953" s="126"/>
      <c r="J1953" s="111"/>
      <c r="K1953" s="118"/>
      <c r="L1953" s="169"/>
      <c r="T1953" s="3">
        <f t="shared" ca="1" si="30"/>
        <v>0</v>
      </c>
    </row>
    <row r="1954" spans="2:20" ht="30" customHeight="1" x14ac:dyDescent="0.3">
      <c r="B1954" s="113">
        <v>1950</v>
      </c>
      <c r="C1954" s="162"/>
      <c r="D1954" s="167"/>
      <c r="E1954" s="111"/>
      <c r="F1954" s="111"/>
      <c r="G1954" s="111"/>
      <c r="H1954" s="111"/>
      <c r="I1954" s="126"/>
      <c r="J1954" s="111"/>
      <c r="K1954" s="118"/>
      <c r="L1954" s="169"/>
      <c r="T1954" s="3">
        <f t="shared" ca="1" si="30"/>
        <v>0</v>
      </c>
    </row>
    <row r="1955" spans="2:20" ht="30" customHeight="1" x14ac:dyDescent="0.3">
      <c r="B1955" s="113">
        <v>1951</v>
      </c>
      <c r="C1955" s="162"/>
      <c r="D1955" s="167"/>
      <c r="E1955" s="111"/>
      <c r="F1955" s="111"/>
      <c r="G1955" s="111"/>
      <c r="H1955" s="111"/>
      <c r="I1955" s="126"/>
      <c r="J1955" s="111"/>
      <c r="K1955" s="118"/>
      <c r="L1955" s="169"/>
      <c r="T1955" s="3">
        <f t="shared" ca="1" si="30"/>
        <v>0</v>
      </c>
    </row>
    <row r="1956" spans="2:20" ht="30" customHeight="1" x14ac:dyDescent="0.3">
      <c r="B1956" s="113">
        <v>1952</v>
      </c>
      <c r="C1956" s="162"/>
      <c r="D1956" s="167"/>
      <c r="E1956" s="111"/>
      <c r="F1956" s="111"/>
      <c r="G1956" s="111"/>
      <c r="H1956" s="111"/>
      <c r="I1956" s="126"/>
      <c r="J1956" s="111"/>
      <c r="K1956" s="118"/>
      <c r="L1956" s="169"/>
      <c r="T1956" s="3">
        <f t="shared" ca="1" si="30"/>
        <v>0</v>
      </c>
    </row>
    <row r="1957" spans="2:20" ht="30" customHeight="1" x14ac:dyDescent="0.3">
      <c r="B1957" s="113">
        <v>1953</v>
      </c>
      <c r="C1957" s="162"/>
      <c r="D1957" s="167"/>
      <c r="E1957" s="111"/>
      <c r="F1957" s="111"/>
      <c r="G1957" s="111"/>
      <c r="H1957" s="111"/>
      <c r="I1957" s="126"/>
      <c r="J1957" s="111"/>
      <c r="K1957" s="118"/>
      <c r="L1957" s="169"/>
      <c r="T1957" s="3">
        <f t="shared" ca="1" si="30"/>
        <v>0</v>
      </c>
    </row>
    <row r="1958" spans="2:20" ht="30" customHeight="1" x14ac:dyDescent="0.3">
      <c r="B1958" s="113">
        <v>1954</v>
      </c>
      <c r="C1958" s="162"/>
      <c r="D1958" s="167"/>
      <c r="E1958" s="111"/>
      <c r="F1958" s="111"/>
      <c r="G1958" s="111"/>
      <c r="H1958" s="111"/>
      <c r="I1958" s="126"/>
      <c r="J1958" s="111"/>
      <c r="K1958" s="118"/>
      <c r="L1958" s="169"/>
      <c r="T1958" s="3">
        <f t="shared" ca="1" si="30"/>
        <v>0</v>
      </c>
    </row>
    <row r="1959" spans="2:20" ht="30" customHeight="1" x14ac:dyDescent="0.3">
      <c r="B1959" s="113">
        <v>1955</v>
      </c>
      <c r="C1959" s="162"/>
      <c r="D1959" s="167"/>
      <c r="E1959" s="111"/>
      <c r="F1959" s="111"/>
      <c r="G1959" s="111"/>
      <c r="H1959" s="111"/>
      <c r="I1959" s="126"/>
      <c r="J1959" s="111"/>
      <c r="K1959" s="118"/>
      <c r="L1959" s="169"/>
      <c r="T1959" s="3">
        <f t="shared" ca="1" si="30"/>
        <v>0</v>
      </c>
    </row>
    <row r="1960" spans="2:20" ht="30" customHeight="1" x14ac:dyDescent="0.3">
      <c r="B1960" s="113">
        <v>1956</v>
      </c>
      <c r="C1960" s="162"/>
      <c r="D1960" s="167"/>
      <c r="E1960" s="111"/>
      <c r="F1960" s="111"/>
      <c r="G1960" s="111"/>
      <c r="H1960" s="111"/>
      <c r="I1960" s="126"/>
      <c r="J1960" s="111"/>
      <c r="K1960" s="118"/>
      <c r="L1960" s="169"/>
      <c r="T1960" s="3">
        <f t="shared" ca="1" si="30"/>
        <v>0</v>
      </c>
    </row>
    <row r="1961" spans="2:20" ht="30" customHeight="1" x14ac:dyDescent="0.3">
      <c r="B1961" s="113">
        <v>1957</v>
      </c>
      <c r="C1961" s="162"/>
      <c r="D1961" s="167"/>
      <c r="E1961" s="111"/>
      <c r="F1961" s="111"/>
      <c r="G1961" s="111"/>
      <c r="H1961" s="111"/>
      <c r="I1961" s="126"/>
      <c r="J1961" s="111"/>
      <c r="K1961" s="118"/>
      <c r="L1961" s="169"/>
      <c r="T1961" s="3">
        <f t="shared" ca="1" si="30"/>
        <v>0</v>
      </c>
    </row>
    <row r="1962" spans="2:20" ht="30" customHeight="1" x14ac:dyDescent="0.3">
      <c r="B1962" s="113">
        <v>1958</v>
      </c>
      <c r="C1962" s="162"/>
      <c r="D1962" s="167"/>
      <c r="E1962" s="111"/>
      <c r="F1962" s="111"/>
      <c r="G1962" s="111"/>
      <c r="H1962" s="111"/>
      <c r="I1962" s="126"/>
      <c r="J1962" s="111"/>
      <c r="K1962" s="118"/>
      <c r="L1962" s="169"/>
      <c r="T1962" s="3">
        <f t="shared" ca="1" si="30"/>
        <v>0</v>
      </c>
    </row>
    <row r="1963" spans="2:20" ht="30" customHeight="1" x14ac:dyDescent="0.3">
      <c r="B1963" s="113">
        <v>1959</v>
      </c>
      <c r="C1963" s="162"/>
      <c r="D1963" s="167"/>
      <c r="E1963" s="111"/>
      <c r="F1963" s="111"/>
      <c r="G1963" s="111"/>
      <c r="H1963" s="111"/>
      <c r="I1963" s="126"/>
      <c r="J1963" s="111"/>
      <c r="K1963" s="118"/>
      <c r="L1963" s="169"/>
      <c r="T1963" s="3">
        <f t="shared" ca="1" si="30"/>
        <v>0</v>
      </c>
    </row>
    <row r="1964" spans="2:20" ht="30" customHeight="1" x14ac:dyDescent="0.3">
      <c r="B1964" s="113">
        <v>1960</v>
      </c>
      <c r="C1964" s="162"/>
      <c r="D1964" s="167"/>
      <c r="E1964" s="111"/>
      <c r="F1964" s="111"/>
      <c r="G1964" s="111"/>
      <c r="H1964" s="111"/>
      <c r="I1964" s="126"/>
      <c r="J1964" s="111"/>
      <c r="K1964" s="118"/>
      <c r="L1964" s="169"/>
      <c r="T1964" s="3">
        <f t="shared" ca="1" si="30"/>
        <v>0</v>
      </c>
    </row>
    <row r="1965" spans="2:20" ht="30" customHeight="1" x14ac:dyDescent="0.3">
      <c r="B1965" s="113">
        <v>1961</v>
      </c>
      <c r="C1965" s="162"/>
      <c r="D1965" s="167"/>
      <c r="E1965" s="111"/>
      <c r="F1965" s="111"/>
      <c r="G1965" s="111"/>
      <c r="H1965" s="111"/>
      <c r="I1965" s="126"/>
      <c r="J1965" s="111"/>
      <c r="K1965" s="118"/>
      <c r="L1965" s="169"/>
      <c r="T1965" s="3">
        <f t="shared" ca="1" si="30"/>
        <v>0</v>
      </c>
    </row>
    <row r="1966" spans="2:20" ht="30" customHeight="1" x14ac:dyDescent="0.3">
      <c r="B1966" s="113">
        <v>1962</v>
      </c>
      <c r="C1966" s="162"/>
      <c r="D1966" s="167"/>
      <c r="E1966" s="111"/>
      <c r="F1966" s="111"/>
      <c r="G1966" s="111"/>
      <c r="H1966" s="111"/>
      <c r="I1966" s="126"/>
      <c r="J1966" s="111"/>
      <c r="K1966" s="118"/>
      <c r="L1966" s="169"/>
      <c r="T1966" s="3">
        <f t="shared" ca="1" si="30"/>
        <v>0</v>
      </c>
    </row>
    <row r="1967" spans="2:20" ht="30" customHeight="1" x14ac:dyDescent="0.3">
      <c r="B1967" s="113">
        <v>1963</v>
      </c>
      <c r="C1967" s="162"/>
      <c r="D1967" s="167"/>
      <c r="E1967" s="111"/>
      <c r="F1967" s="111"/>
      <c r="G1967" s="111"/>
      <c r="H1967" s="111"/>
      <c r="I1967" s="126"/>
      <c r="J1967" s="111"/>
      <c r="K1967" s="118"/>
      <c r="L1967" s="169"/>
      <c r="T1967" s="3">
        <f t="shared" ca="1" si="30"/>
        <v>0</v>
      </c>
    </row>
    <row r="1968" spans="2:20" ht="30" customHeight="1" x14ac:dyDescent="0.3">
      <c r="B1968" s="113">
        <v>1964</v>
      </c>
      <c r="C1968" s="162"/>
      <c r="D1968" s="167"/>
      <c r="E1968" s="111"/>
      <c r="F1968" s="111"/>
      <c r="G1968" s="111"/>
      <c r="H1968" s="111"/>
      <c r="I1968" s="126"/>
      <c r="J1968" s="111"/>
      <c r="K1968" s="118"/>
      <c r="L1968" s="169"/>
      <c r="T1968" s="3">
        <f t="shared" ca="1" si="30"/>
        <v>0</v>
      </c>
    </row>
    <row r="1969" spans="2:20" ht="30" customHeight="1" x14ac:dyDescent="0.3">
      <c r="B1969" s="113">
        <v>1965</v>
      </c>
      <c r="C1969" s="162"/>
      <c r="D1969" s="167"/>
      <c r="E1969" s="111"/>
      <c r="F1969" s="111"/>
      <c r="G1969" s="111"/>
      <c r="H1969" s="111"/>
      <c r="I1969" s="126"/>
      <c r="J1969" s="111"/>
      <c r="K1969" s="118"/>
      <c r="L1969" s="169"/>
      <c r="T1969" s="3">
        <f t="shared" ca="1" si="30"/>
        <v>0</v>
      </c>
    </row>
    <row r="1970" spans="2:20" ht="30" customHeight="1" x14ac:dyDescent="0.3">
      <c r="B1970" s="113">
        <v>1966</v>
      </c>
      <c r="C1970" s="162"/>
      <c r="D1970" s="167"/>
      <c r="E1970" s="111"/>
      <c r="F1970" s="111"/>
      <c r="G1970" s="111"/>
      <c r="H1970" s="111"/>
      <c r="I1970" s="126"/>
      <c r="J1970" s="111"/>
      <c r="K1970" s="118"/>
      <c r="L1970" s="169"/>
      <c r="T1970" s="3">
        <f t="shared" ca="1" si="30"/>
        <v>0</v>
      </c>
    </row>
    <row r="1971" spans="2:20" ht="30" customHeight="1" x14ac:dyDescent="0.3">
      <c r="B1971" s="113">
        <v>1967</v>
      </c>
      <c r="C1971" s="162"/>
      <c r="D1971" s="167"/>
      <c r="E1971" s="111"/>
      <c r="F1971" s="111"/>
      <c r="G1971" s="111"/>
      <c r="H1971" s="111"/>
      <c r="I1971" s="126"/>
      <c r="J1971" s="111"/>
      <c r="K1971" s="118"/>
      <c r="L1971" s="169"/>
      <c r="T1971" s="3">
        <f t="shared" ca="1" si="30"/>
        <v>0</v>
      </c>
    </row>
    <row r="1972" spans="2:20" ht="30" customHeight="1" x14ac:dyDescent="0.3">
      <c r="B1972" s="113">
        <v>1968</v>
      </c>
      <c r="C1972" s="162"/>
      <c r="D1972" s="167"/>
      <c r="E1972" s="111"/>
      <c r="F1972" s="111"/>
      <c r="G1972" s="111"/>
      <c r="H1972" s="111"/>
      <c r="I1972" s="126"/>
      <c r="J1972" s="111"/>
      <c r="K1972" s="118"/>
      <c r="L1972" s="169"/>
      <c r="T1972" s="3">
        <f t="shared" ca="1" si="30"/>
        <v>0</v>
      </c>
    </row>
    <row r="1973" spans="2:20" ht="30" customHeight="1" x14ac:dyDescent="0.3">
      <c r="B1973" s="113">
        <v>1969</v>
      </c>
      <c r="C1973" s="162"/>
      <c r="D1973" s="167"/>
      <c r="E1973" s="111"/>
      <c r="F1973" s="111"/>
      <c r="G1973" s="111"/>
      <c r="H1973" s="111"/>
      <c r="I1973" s="126"/>
      <c r="J1973" s="111"/>
      <c r="K1973" s="118"/>
      <c r="L1973" s="169"/>
      <c r="T1973" s="3">
        <f t="shared" ca="1" si="30"/>
        <v>0</v>
      </c>
    </row>
    <row r="1974" spans="2:20" ht="30" customHeight="1" x14ac:dyDescent="0.3">
      <c r="B1974" s="113">
        <v>1970</v>
      </c>
      <c r="C1974" s="162"/>
      <c r="D1974" s="167"/>
      <c r="E1974" s="111"/>
      <c r="F1974" s="111"/>
      <c r="G1974" s="111"/>
      <c r="H1974" s="111"/>
      <c r="I1974" s="126"/>
      <c r="J1974" s="111"/>
      <c r="K1974" s="118"/>
      <c r="L1974" s="169"/>
      <c r="T1974" s="3">
        <f t="shared" ca="1" si="30"/>
        <v>0</v>
      </c>
    </row>
    <row r="1975" spans="2:20" ht="30" customHeight="1" x14ac:dyDescent="0.3">
      <c r="B1975" s="113">
        <v>1971</v>
      </c>
      <c r="C1975" s="162"/>
      <c r="D1975" s="167"/>
      <c r="E1975" s="111"/>
      <c r="F1975" s="111"/>
      <c r="G1975" s="111"/>
      <c r="H1975" s="111"/>
      <c r="I1975" s="126"/>
      <c r="J1975" s="111"/>
      <c r="K1975" s="118"/>
      <c r="L1975" s="169"/>
      <c r="T1975" s="3">
        <f t="shared" ca="1" si="30"/>
        <v>0</v>
      </c>
    </row>
    <row r="1976" spans="2:20" ht="30" customHeight="1" x14ac:dyDescent="0.3">
      <c r="B1976" s="113">
        <v>1972</v>
      </c>
      <c r="C1976" s="162"/>
      <c r="D1976" s="167"/>
      <c r="E1976" s="111"/>
      <c r="F1976" s="111"/>
      <c r="G1976" s="111"/>
      <c r="H1976" s="111"/>
      <c r="I1976" s="126"/>
      <c r="J1976" s="111"/>
      <c r="K1976" s="118"/>
      <c r="L1976" s="169"/>
      <c r="T1976" s="3">
        <f t="shared" ca="1" si="30"/>
        <v>0</v>
      </c>
    </row>
    <row r="1977" spans="2:20" ht="30" customHeight="1" x14ac:dyDescent="0.3">
      <c r="B1977" s="113">
        <v>1973</v>
      </c>
      <c r="C1977" s="162"/>
      <c r="D1977" s="167"/>
      <c r="E1977" s="111"/>
      <c r="F1977" s="111"/>
      <c r="G1977" s="111"/>
      <c r="H1977" s="111"/>
      <c r="I1977" s="126"/>
      <c r="J1977" s="111"/>
      <c r="K1977" s="118"/>
      <c r="L1977" s="169"/>
      <c r="T1977" s="3">
        <f t="shared" ca="1" si="30"/>
        <v>0</v>
      </c>
    </row>
    <row r="1978" spans="2:20" ht="30" customHeight="1" x14ac:dyDescent="0.3">
      <c r="B1978" s="113">
        <v>1974</v>
      </c>
      <c r="C1978" s="162"/>
      <c r="D1978" s="167"/>
      <c r="E1978" s="111"/>
      <c r="F1978" s="111"/>
      <c r="G1978" s="111"/>
      <c r="H1978" s="111"/>
      <c r="I1978" s="126"/>
      <c r="J1978" s="111"/>
      <c r="K1978" s="118"/>
      <c r="L1978" s="169"/>
      <c r="T1978" s="3">
        <f t="shared" ca="1" si="30"/>
        <v>0</v>
      </c>
    </row>
    <row r="1979" spans="2:20" ht="30" customHeight="1" x14ac:dyDescent="0.3">
      <c r="B1979" s="113">
        <v>1975</v>
      </c>
      <c r="C1979" s="162"/>
      <c r="D1979" s="167"/>
      <c r="E1979" s="111"/>
      <c r="F1979" s="111"/>
      <c r="G1979" s="111"/>
      <c r="H1979" s="111"/>
      <c r="I1979" s="126"/>
      <c r="J1979" s="111"/>
      <c r="K1979" s="118"/>
      <c r="L1979" s="169"/>
      <c r="T1979" s="3">
        <f t="shared" ca="1" si="30"/>
        <v>0</v>
      </c>
    </row>
    <row r="1980" spans="2:20" ht="30" customHeight="1" x14ac:dyDescent="0.3">
      <c r="B1980" s="113">
        <v>1976</v>
      </c>
      <c r="C1980" s="162"/>
      <c r="D1980" s="167"/>
      <c r="E1980" s="111"/>
      <c r="F1980" s="111"/>
      <c r="G1980" s="111"/>
      <c r="H1980" s="111"/>
      <c r="I1980" s="126"/>
      <c r="J1980" s="111"/>
      <c r="K1980" s="118"/>
      <c r="L1980" s="169"/>
      <c r="T1980" s="3">
        <f t="shared" ca="1" si="30"/>
        <v>0</v>
      </c>
    </row>
    <row r="1981" spans="2:20" ht="30" customHeight="1" x14ac:dyDescent="0.3">
      <c r="B1981" s="113">
        <v>1977</v>
      </c>
      <c r="C1981" s="162"/>
      <c r="D1981" s="167"/>
      <c r="E1981" s="111"/>
      <c r="F1981" s="111"/>
      <c r="G1981" s="111"/>
      <c r="H1981" s="111"/>
      <c r="I1981" s="126"/>
      <c r="J1981" s="111"/>
      <c r="K1981" s="118"/>
      <c r="L1981" s="169"/>
      <c r="T1981" s="3">
        <f t="shared" ca="1" si="30"/>
        <v>0</v>
      </c>
    </row>
    <row r="1982" spans="2:20" ht="30" customHeight="1" x14ac:dyDescent="0.3">
      <c r="B1982" s="113">
        <v>1978</v>
      </c>
      <c r="C1982" s="162"/>
      <c r="D1982" s="167"/>
      <c r="E1982" s="111"/>
      <c r="F1982" s="111"/>
      <c r="G1982" s="111"/>
      <c r="H1982" s="111"/>
      <c r="I1982" s="126"/>
      <c r="J1982" s="111"/>
      <c r="K1982" s="118"/>
      <c r="L1982" s="169"/>
      <c r="T1982" s="3">
        <f t="shared" ca="1" si="30"/>
        <v>0</v>
      </c>
    </row>
    <row r="1983" spans="2:20" ht="30" customHeight="1" x14ac:dyDescent="0.3">
      <c r="B1983" s="113">
        <v>1979</v>
      </c>
      <c r="C1983" s="162"/>
      <c r="D1983" s="167"/>
      <c r="E1983" s="111"/>
      <c r="F1983" s="111"/>
      <c r="G1983" s="111"/>
      <c r="H1983" s="111"/>
      <c r="I1983" s="126"/>
      <c r="J1983" s="111"/>
      <c r="K1983" s="118"/>
      <c r="L1983" s="169"/>
      <c r="T1983" s="3">
        <f t="shared" ca="1" si="30"/>
        <v>0</v>
      </c>
    </row>
    <row r="1984" spans="2:20" ht="30" customHeight="1" x14ac:dyDescent="0.3">
      <c r="B1984" s="113">
        <v>1980</v>
      </c>
      <c r="C1984" s="162"/>
      <c r="D1984" s="167"/>
      <c r="E1984" s="111"/>
      <c r="F1984" s="111"/>
      <c r="G1984" s="111"/>
      <c r="H1984" s="111"/>
      <c r="I1984" s="126"/>
      <c r="J1984" s="111"/>
      <c r="K1984" s="118"/>
      <c r="L1984" s="169"/>
      <c r="T1984" s="3">
        <f t="shared" ca="1" si="30"/>
        <v>0</v>
      </c>
    </row>
    <row r="1985" spans="2:20" ht="30" customHeight="1" x14ac:dyDescent="0.3">
      <c r="B1985" s="113">
        <v>1981</v>
      </c>
      <c r="C1985" s="162"/>
      <c r="D1985" s="167"/>
      <c r="E1985" s="111"/>
      <c r="F1985" s="111"/>
      <c r="G1985" s="111"/>
      <c r="H1985" s="111"/>
      <c r="I1985" s="126"/>
      <c r="J1985" s="111"/>
      <c r="K1985" s="118"/>
      <c r="L1985" s="169"/>
      <c r="T1985" s="3">
        <f t="shared" ca="1" si="30"/>
        <v>0</v>
      </c>
    </row>
    <row r="1986" spans="2:20" ht="30" customHeight="1" x14ac:dyDescent="0.3">
      <c r="B1986" s="113">
        <v>1982</v>
      </c>
      <c r="C1986" s="162"/>
      <c r="D1986" s="167"/>
      <c r="E1986" s="111"/>
      <c r="F1986" s="111"/>
      <c r="G1986" s="111"/>
      <c r="H1986" s="111"/>
      <c r="I1986" s="126"/>
      <c r="J1986" s="111"/>
      <c r="K1986" s="118"/>
      <c r="L1986" s="169"/>
      <c r="T1986" s="3">
        <f t="shared" ca="1" si="30"/>
        <v>0</v>
      </c>
    </row>
    <row r="1987" spans="2:20" ht="30" customHeight="1" x14ac:dyDescent="0.3">
      <c r="B1987" s="113">
        <v>1983</v>
      </c>
      <c r="C1987" s="162"/>
      <c r="D1987" s="167"/>
      <c r="E1987" s="111"/>
      <c r="F1987" s="111"/>
      <c r="G1987" s="111"/>
      <c r="H1987" s="111"/>
      <c r="I1987" s="126"/>
      <c r="J1987" s="111"/>
      <c r="K1987" s="118"/>
      <c r="L1987" s="169"/>
      <c r="T1987" s="3">
        <f t="shared" ca="1" si="30"/>
        <v>0</v>
      </c>
    </row>
    <row r="1988" spans="2:20" ht="30" customHeight="1" x14ac:dyDescent="0.3">
      <c r="B1988" s="113">
        <v>1984</v>
      </c>
      <c r="C1988" s="162"/>
      <c r="D1988" s="167"/>
      <c r="E1988" s="111"/>
      <c r="F1988" s="111"/>
      <c r="G1988" s="111"/>
      <c r="H1988" s="111"/>
      <c r="I1988" s="126"/>
      <c r="J1988" s="111"/>
      <c r="K1988" s="118"/>
      <c r="L1988" s="169"/>
      <c r="T1988" s="3">
        <f t="shared" ca="1" si="30"/>
        <v>0</v>
      </c>
    </row>
    <row r="1989" spans="2:20" ht="30" customHeight="1" x14ac:dyDescent="0.3">
      <c r="B1989" s="113">
        <v>1985</v>
      </c>
      <c r="C1989" s="162"/>
      <c r="D1989" s="167"/>
      <c r="E1989" s="111"/>
      <c r="F1989" s="111"/>
      <c r="G1989" s="111"/>
      <c r="H1989" s="111"/>
      <c r="I1989" s="126"/>
      <c r="J1989" s="111"/>
      <c r="K1989" s="118"/>
      <c r="L1989" s="169"/>
      <c r="T1989" s="3">
        <f t="shared" ref="T1989:T2000" ca="1" si="31">IF(C1989&lt;TODAY(),IF(J1989="Não",1,0),0)</f>
        <v>0</v>
      </c>
    </row>
    <row r="1990" spans="2:20" ht="30" customHeight="1" x14ac:dyDescent="0.3">
      <c r="B1990" s="113">
        <v>1986</v>
      </c>
      <c r="C1990" s="162"/>
      <c r="D1990" s="167"/>
      <c r="E1990" s="111"/>
      <c r="F1990" s="111"/>
      <c r="G1990" s="111"/>
      <c r="H1990" s="111"/>
      <c r="I1990" s="126"/>
      <c r="J1990" s="111"/>
      <c r="K1990" s="118"/>
      <c r="L1990" s="169"/>
      <c r="T1990" s="3">
        <f t="shared" ca="1" si="31"/>
        <v>0</v>
      </c>
    </row>
    <row r="1991" spans="2:20" ht="30" customHeight="1" x14ac:dyDescent="0.3">
      <c r="B1991" s="113">
        <v>1987</v>
      </c>
      <c r="C1991" s="162"/>
      <c r="D1991" s="167"/>
      <c r="E1991" s="111"/>
      <c r="F1991" s="111"/>
      <c r="G1991" s="111"/>
      <c r="H1991" s="111"/>
      <c r="I1991" s="126"/>
      <c r="J1991" s="111"/>
      <c r="K1991" s="118"/>
      <c r="L1991" s="169"/>
      <c r="T1991" s="3">
        <f t="shared" ca="1" si="31"/>
        <v>0</v>
      </c>
    </row>
    <row r="1992" spans="2:20" ht="30" customHeight="1" x14ac:dyDescent="0.3">
      <c r="B1992" s="113">
        <v>1988</v>
      </c>
      <c r="C1992" s="162"/>
      <c r="D1992" s="167"/>
      <c r="E1992" s="111"/>
      <c r="F1992" s="111"/>
      <c r="G1992" s="111"/>
      <c r="H1992" s="111"/>
      <c r="I1992" s="126"/>
      <c r="J1992" s="111"/>
      <c r="K1992" s="118"/>
      <c r="L1992" s="169"/>
      <c r="T1992" s="3">
        <f t="shared" ca="1" si="31"/>
        <v>0</v>
      </c>
    </row>
    <row r="1993" spans="2:20" ht="30" customHeight="1" x14ac:dyDescent="0.3">
      <c r="B1993" s="113">
        <v>1989</v>
      </c>
      <c r="C1993" s="162"/>
      <c r="D1993" s="167"/>
      <c r="E1993" s="111"/>
      <c r="F1993" s="111"/>
      <c r="G1993" s="111"/>
      <c r="H1993" s="111"/>
      <c r="I1993" s="126"/>
      <c r="J1993" s="111"/>
      <c r="K1993" s="118"/>
      <c r="L1993" s="169"/>
      <c r="T1993" s="3">
        <f t="shared" ca="1" si="31"/>
        <v>0</v>
      </c>
    </row>
    <row r="1994" spans="2:20" ht="30" customHeight="1" x14ac:dyDescent="0.3">
      <c r="B1994" s="113">
        <v>1990</v>
      </c>
      <c r="C1994" s="162"/>
      <c r="D1994" s="167"/>
      <c r="E1994" s="111"/>
      <c r="F1994" s="111"/>
      <c r="G1994" s="111"/>
      <c r="H1994" s="111"/>
      <c r="I1994" s="126"/>
      <c r="J1994" s="111"/>
      <c r="K1994" s="118"/>
      <c r="L1994" s="169"/>
      <c r="T1994" s="3">
        <f t="shared" ca="1" si="31"/>
        <v>0</v>
      </c>
    </row>
    <row r="1995" spans="2:20" ht="30" customHeight="1" x14ac:dyDescent="0.3">
      <c r="B1995" s="113">
        <v>1991</v>
      </c>
      <c r="C1995" s="162"/>
      <c r="D1995" s="167"/>
      <c r="E1995" s="111"/>
      <c r="F1995" s="111"/>
      <c r="G1995" s="111"/>
      <c r="H1995" s="111"/>
      <c r="I1995" s="126"/>
      <c r="J1995" s="111"/>
      <c r="K1995" s="118"/>
      <c r="L1995" s="169"/>
      <c r="T1995" s="3">
        <f t="shared" ca="1" si="31"/>
        <v>0</v>
      </c>
    </row>
    <row r="1996" spans="2:20" ht="30" customHeight="1" x14ac:dyDescent="0.3">
      <c r="B1996" s="113">
        <v>1992</v>
      </c>
      <c r="C1996" s="162"/>
      <c r="D1996" s="167"/>
      <c r="E1996" s="111"/>
      <c r="F1996" s="111"/>
      <c r="G1996" s="111"/>
      <c r="H1996" s="111"/>
      <c r="I1996" s="126"/>
      <c r="J1996" s="111"/>
      <c r="K1996" s="118"/>
      <c r="L1996" s="169"/>
      <c r="T1996" s="3">
        <f t="shared" ca="1" si="31"/>
        <v>0</v>
      </c>
    </row>
    <row r="1997" spans="2:20" ht="30" customHeight="1" x14ac:dyDescent="0.3">
      <c r="B1997" s="113">
        <v>1993</v>
      </c>
      <c r="C1997" s="162"/>
      <c r="D1997" s="167"/>
      <c r="E1997" s="111"/>
      <c r="F1997" s="111"/>
      <c r="G1997" s="111"/>
      <c r="H1997" s="111"/>
      <c r="I1997" s="126"/>
      <c r="J1997" s="111"/>
      <c r="K1997" s="118"/>
      <c r="L1997" s="169"/>
      <c r="T1997" s="3">
        <f t="shared" ca="1" si="31"/>
        <v>0</v>
      </c>
    </row>
    <row r="1998" spans="2:20" ht="30" customHeight="1" x14ac:dyDescent="0.3">
      <c r="B1998" s="113">
        <v>1994</v>
      </c>
      <c r="C1998" s="162"/>
      <c r="D1998" s="167"/>
      <c r="E1998" s="111"/>
      <c r="F1998" s="111"/>
      <c r="G1998" s="111"/>
      <c r="H1998" s="111"/>
      <c r="I1998" s="126"/>
      <c r="J1998" s="111"/>
      <c r="K1998" s="118"/>
      <c r="L1998" s="169"/>
      <c r="T1998" s="3">
        <f t="shared" ca="1" si="31"/>
        <v>0</v>
      </c>
    </row>
    <row r="1999" spans="2:20" ht="30" customHeight="1" x14ac:dyDescent="0.3">
      <c r="B1999" s="113">
        <v>1995</v>
      </c>
      <c r="C1999" s="162"/>
      <c r="D1999" s="167"/>
      <c r="E1999" s="111"/>
      <c r="F1999" s="111"/>
      <c r="G1999" s="111"/>
      <c r="H1999" s="111"/>
      <c r="I1999" s="126"/>
      <c r="J1999" s="111"/>
      <c r="K1999" s="118"/>
      <c r="L1999" s="169"/>
      <c r="T1999" s="3">
        <f t="shared" ca="1" si="31"/>
        <v>0</v>
      </c>
    </row>
    <row r="2000" spans="2:20" ht="30" customHeight="1" x14ac:dyDescent="0.3">
      <c r="B2000" s="113">
        <v>1996</v>
      </c>
      <c r="C2000" s="162"/>
      <c r="D2000" s="167"/>
      <c r="E2000" s="111"/>
      <c r="F2000" s="111"/>
      <c r="G2000" s="111"/>
      <c r="H2000" s="111"/>
      <c r="I2000" s="126"/>
      <c r="J2000" s="111"/>
      <c r="K2000" s="118"/>
      <c r="L2000" s="169"/>
      <c r="T2000" s="3">
        <f t="shared" ca="1" si="31"/>
        <v>0</v>
      </c>
    </row>
  </sheetData>
  <autoFilter ref="C4:L2000" xr:uid="{00000000-0009-0000-0000-000010000000}"/>
  <conditionalFormatting sqref="B5:L2000">
    <cfRule type="expression" dxfId="20" priority="2">
      <formula>$T5=1</formula>
    </cfRule>
  </conditionalFormatting>
  <dataValidations count="3">
    <dataValidation type="list" allowBlank="1" showInputMessage="1" showErrorMessage="1" sqref="J6:J2000" xr:uid="{00000000-0002-0000-1000-000000000000}">
      <formula1>"Sim,Não"</formula1>
      <formula2>0</formula2>
    </dataValidation>
    <dataValidation type="list" allowBlank="1" showInputMessage="1" showErrorMessage="1" errorTitle="Opção Inválida" error="Escolha entre as opções disponibilizadas na seta ao lado da célula." sqref="J5" xr:uid="{00000000-0002-0000-1000-000001000000}">
      <formula1>"Sim,Não"</formula1>
      <formula2>0</formula2>
    </dataValidation>
    <dataValidation type="list" allowBlank="1" showInputMessage="1" showErrorMessage="1" sqref="G5:G2000" xr:uid="{00000000-0002-0000-1000-000002000000}">
      <formula1>"PF,PJ"</formula1>
      <formula2>0</formula2>
    </dataValidation>
  </dataValidations>
  <pageMargins left="0.51180555555555596" right="0.51180555555555596" top="0.78749999999999998" bottom="0.78749999999999998" header="0.511811023622047" footer="0.511811023622047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errorTitle="Opção Inválida" error="Escolha entre as opções disponibilizadas na seta ao lado da célula. Você pode adicionar mais opções indo em Configurações &gt;&gt; Financeiro &gt;&gt; Lista &quot;Tipos de Recebimento&quot;." xr:uid="{00000000-0002-0000-1000-000003000000}">
          <x14:formula1>
            <xm:f>OFFSET('Conf-F'!$B$4,1,,COUNTIF('Conf-F'!$B$5:$B$30,"?*"))</xm:f>
          </x14:formula1>
          <x14:formula2>
            <xm:f>0</xm:f>
          </x14:formula2>
          <xm:sqref>E5:E2000</xm:sqref>
        </x14:dataValidation>
        <x14:dataValidation type="list" allowBlank="1" showInputMessage="1" showErrorMessage="1" xr:uid="{00000000-0002-0000-1000-000004000000}">
          <x14:formula1>
            <xm:f>IF(G5="PF",OFFSET('Clie-F'!$D$4,1,,COUNTIF('Clie-F'!$D$5:$D$9999,"?*")),OFFSET('Clie-J'!$C$4,1,,COUNTIF('Clie-J'!$C$5:$C$9999,"?*")))</xm:f>
          </x14:formula1>
          <x14:formula2>
            <xm:f>0</xm:f>
          </x14:formula2>
          <xm:sqref>H5:H2000</xm:sqref>
        </x14:dataValidation>
        <x14:dataValidation type="list" allowBlank="1" showInputMessage="1" showErrorMessage="1" xr:uid="{00000000-0002-0000-1000-000005000000}">
          <x14:formula1>
            <xm:f>OFFSET('Proc-G'!$AI$6,1,,COUNTIF('Proc-G'!$AI$7:$AI$409,"?*"))</xm:f>
          </x14:formula1>
          <x14:formula2>
            <xm:f>0</xm:f>
          </x14:formula2>
          <xm:sqref>F5:F2000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Q2000"/>
  <sheetViews>
    <sheetView showGridLines="0" zoomScaleNormal="100" workbookViewId="0">
      <pane ySplit="4" topLeftCell="A5" activePane="bottomLeft" state="frozen"/>
      <selection pane="bottomLeft" activeCell="C5" sqref="C5"/>
    </sheetView>
  </sheetViews>
  <sheetFormatPr defaultColWidth="9.109375" defaultRowHeight="13.8" x14ac:dyDescent="0.3"/>
  <cols>
    <col min="1" max="1" width="4.6640625" style="2" customWidth="1"/>
    <col min="2" max="2" width="5.44140625" style="2" customWidth="1"/>
    <col min="3" max="3" width="15.109375" style="2" customWidth="1"/>
    <col min="4" max="4" width="15.6640625" style="2" customWidth="1"/>
    <col min="5" max="5" width="24.44140625" style="2" customWidth="1"/>
    <col min="6" max="6" width="37.109375" style="2" customWidth="1"/>
    <col min="7" max="7" width="10.109375" style="2" customWidth="1"/>
    <col min="8" max="8" width="15.33203125" style="2" customWidth="1"/>
    <col min="9" max="9" width="48.44140625" style="2" customWidth="1"/>
    <col min="10" max="16384" width="9.109375" style="2"/>
  </cols>
  <sheetData>
    <row r="1" spans="2:17" s="4" customFormat="1" ht="50.25" customHeight="1" x14ac:dyDescent="0.3"/>
    <row r="2" spans="2:17" s="6" customFormat="1" ht="36.75" customHeight="1" x14ac:dyDescent="0.3"/>
    <row r="3" spans="2:17" s="11" customFormat="1" ht="19.5" customHeight="1" x14ac:dyDescent="0.3"/>
    <row r="4" spans="2:17" ht="32.25" customHeight="1" x14ac:dyDescent="0.3">
      <c r="B4" s="109" t="s">
        <v>11</v>
      </c>
      <c r="C4" s="92" t="s">
        <v>1373</v>
      </c>
      <c r="D4" s="92" t="s">
        <v>1367</v>
      </c>
      <c r="E4" s="92" t="s">
        <v>1374</v>
      </c>
      <c r="F4" s="92" t="s">
        <v>1375</v>
      </c>
      <c r="G4" s="92" t="s">
        <v>1376</v>
      </c>
      <c r="H4" s="92" t="s">
        <v>1377</v>
      </c>
      <c r="I4" s="114" t="s">
        <v>1372</v>
      </c>
    </row>
    <row r="5" spans="2:17" ht="30" customHeight="1" x14ac:dyDescent="0.3">
      <c r="B5" s="110">
        <v>1</v>
      </c>
      <c r="C5" s="162"/>
      <c r="D5" s="167"/>
      <c r="E5" s="111"/>
      <c r="F5" s="111"/>
      <c r="G5" s="111"/>
      <c r="H5" s="162"/>
      <c r="I5" s="168"/>
      <c r="Q5" s="3">
        <f t="shared" ref="Q5:Q68" ca="1" si="0">IF(C5&lt;TODAY(),IF(G5="Não",1,0),0)</f>
        <v>0</v>
      </c>
    </row>
    <row r="6" spans="2:17" ht="30" customHeight="1" x14ac:dyDescent="0.3">
      <c r="B6" s="113">
        <v>2</v>
      </c>
      <c r="C6" s="162"/>
      <c r="D6" s="167"/>
      <c r="E6" s="111"/>
      <c r="F6" s="111"/>
      <c r="G6" s="111"/>
      <c r="H6" s="162"/>
      <c r="I6" s="168"/>
      <c r="Q6" s="3">
        <f t="shared" ca="1" si="0"/>
        <v>0</v>
      </c>
    </row>
    <row r="7" spans="2:17" ht="30" customHeight="1" x14ac:dyDescent="0.3">
      <c r="B7" s="113">
        <v>3</v>
      </c>
      <c r="C7" s="162"/>
      <c r="D7" s="167"/>
      <c r="E7" s="111"/>
      <c r="F7" s="111"/>
      <c r="G7" s="111"/>
      <c r="H7" s="162"/>
      <c r="I7" s="168"/>
      <c r="Q7" s="3">
        <f t="shared" ca="1" si="0"/>
        <v>0</v>
      </c>
    </row>
    <row r="8" spans="2:17" ht="30" customHeight="1" x14ac:dyDescent="0.3">
      <c r="B8" s="113">
        <v>4</v>
      </c>
      <c r="C8" s="162"/>
      <c r="D8" s="167"/>
      <c r="E8" s="111"/>
      <c r="F8" s="111"/>
      <c r="G8" s="111"/>
      <c r="H8" s="162"/>
      <c r="I8" s="168"/>
      <c r="Q8" s="3">
        <f t="shared" ca="1" si="0"/>
        <v>0</v>
      </c>
    </row>
    <row r="9" spans="2:17" ht="30" customHeight="1" x14ac:dyDescent="0.3">
      <c r="B9" s="113">
        <v>5</v>
      </c>
      <c r="C9" s="162"/>
      <c r="D9" s="167"/>
      <c r="E9" s="111"/>
      <c r="F9" s="111"/>
      <c r="G9" s="111"/>
      <c r="H9" s="162"/>
      <c r="I9" s="168"/>
      <c r="Q9" s="3">
        <f t="shared" ca="1" si="0"/>
        <v>0</v>
      </c>
    </row>
    <row r="10" spans="2:17" ht="30" customHeight="1" x14ac:dyDescent="0.3">
      <c r="B10" s="113">
        <v>6</v>
      </c>
      <c r="C10" s="162"/>
      <c r="D10" s="167"/>
      <c r="E10" s="111"/>
      <c r="F10" s="111"/>
      <c r="G10" s="111"/>
      <c r="H10" s="162"/>
      <c r="I10" s="168"/>
      <c r="Q10" s="3">
        <f t="shared" ca="1" si="0"/>
        <v>0</v>
      </c>
    </row>
    <row r="11" spans="2:17" ht="30" customHeight="1" x14ac:dyDescent="0.3">
      <c r="B11" s="113">
        <v>7</v>
      </c>
      <c r="C11" s="162"/>
      <c r="D11" s="167"/>
      <c r="E11" s="111"/>
      <c r="F11" s="111"/>
      <c r="G11" s="111"/>
      <c r="H11" s="162"/>
      <c r="I11" s="168"/>
      <c r="Q11" s="3">
        <f t="shared" ca="1" si="0"/>
        <v>0</v>
      </c>
    </row>
    <row r="12" spans="2:17" ht="30" customHeight="1" x14ac:dyDescent="0.3">
      <c r="B12" s="113">
        <v>8</v>
      </c>
      <c r="C12" s="162"/>
      <c r="D12" s="167"/>
      <c r="E12" s="111"/>
      <c r="F12" s="111"/>
      <c r="G12" s="111"/>
      <c r="H12" s="162"/>
      <c r="I12" s="168"/>
      <c r="Q12" s="3">
        <f t="shared" ca="1" si="0"/>
        <v>0</v>
      </c>
    </row>
    <row r="13" spans="2:17" ht="30" customHeight="1" x14ac:dyDescent="0.3">
      <c r="B13" s="113">
        <v>9</v>
      </c>
      <c r="C13" s="162"/>
      <c r="D13" s="167"/>
      <c r="E13" s="111"/>
      <c r="F13" s="111"/>
      <c r="G13" s="111"/>
      <c r="H13" s="162"/>
      <c r="I13" s="168"/>
      <c r="Q13" s="3">
        <f t="shared" ca="1" si="0"/>
        <v>0</v>
      </c>
    </row>
    <row r="14" spans="2:17" ht="30" customHeight="1" x14ac:dyDescent="0.3">
      <c r="B14" s="113">
        <v>10</v>
      </c>
      <c r="C14" s="162"/>
      <c r="D14" s="167"/>
      <c r="E14" s="111"/>
      <c r="F14" s="111"/>
      <c r="G14" s="111"/>
      <c r="H14" s="162"/>
      <c r="I14" s="168"/>
      <c r="Q14" s="3">
        <f t="shared" ca="1" si="0"/>
        <v>0</v>
      </c>
    </row>
    <row r="15" spans="2:17" ht="30" customHeight="1" x14ac:dyDescent="0.3">
      <c r="B15" s="113">
        <v>11</v>
      </c>
      <c r="C15" s="162"/>
      <c r="D15" s="167"/>
      <c r="E15" s="111"/>
      <c r="F15" s="111"/>
      <c r="G15" s="111"/>
      <c r="H15" s="162"/>
      <c r="I15" s="168"/>
      <c r="Q15" s="3">
        <f t="shared" ca="1" si="0"/>
        <v>0</v>
      </c>
    </row>
    <row r="16" spans="2:17" ht="30" customHeight="1" x14ac:dyDescent="0.3">
      <c r="B16" s="113">
        <v>12</v>
      </c>
      <c r="C16" s="162"/>
      <c r="D16" s="167"/>
      <c r="E16" s="111"/>
      <c r="F16" s="111"/>
      <c r="G16" s="111"/>
      <c r="H16" s="162"/>
      <c r="I16" s="168"/>
      <c r="Q16" s="3">
        <f t="shared" ca="1" si="0"/>
        <v>0</v>
      </c>
    </row>
    <row r="17" spans="2:17" ht="30" customHeight="1" x14ac:dyDescent="0.3">
      <c r="B17" s="113">
        <v>13</v>
      </c>
      <c r="C17" s="162"/>
      <c r="D17" s="167"/>
      <c r="E17" s="111"/>
      <c r="F17" s="111"/>
      <c r="G17" s="111"/>
      <c r="H17" s="162"/>
      <c r="I17" s="168"/>
      <c r="Q17" s="3">
        <f t="shared" ca="1" si="0"/>
        <v>0</v>
      </c>
    </row>
    <row r="18" spans="2:17" ht="30" customHeight="1" x14ac:dyDescent="0.3">
      <c r="B18" s="113">
        <v>14</v>
      </c>
      <c r="C18" s="162"/>
      <c r="D18" s="167"/>
      <c r="E18" s="111"/>
      <c r="F18" s="111"/>
      <c r="G18" s="111"/>
      <c r="H18" s="162"/>
      <c r="I18" s="168"/>
      <c r="Q18" s="3">
        <f t="shared" ca="1" si="0"/>
        <v>0</v>
      </c>
    </row>
    <row r="19" spans="2:17" ht="30" customHeight="1" x14ac:dyDescent="0.3">
      <c r="B19" s="113">
        <v>15</v>
      </c>
      <c r="C19" s="162"/>
      <c r="D19" s="167"/>
      <c r="E19" s="111"/>
      <c r="F19" s="111"/>
      <c r="G19" s="111"/>
      <c r="H19" s="162"/>
      <c r="I19" s="168"/>
      <c r="Q19" s="3">
        <f t="shared" ca="1" si="0"/>
        <v>0</v>
      </c>
    </row>
    <row r="20" spans="2:17" ht="30" customHeight="1" x14ac:dyDescent="0.3">
      <c r="B20" s="113">
        <v>16</v>
      </c>
      <c r="C20" s="162"/>
      <c r="D20" s="167"/>
      <c r="E20" s="111"/>
      <c r="F20" s="111"/>
      <c r="G20" s="111"/>
      <c r="H20" s="162"/>
      <c r="I20" s="168"/>
      <c r="Q20" s="3">
        <f t="shared" ca="1" si="0"/>
        <v>0</v>
      </c>
    </row>
    <row r="21" spans="2:17" ht="30" customHeight="1" x14ac:dyDescent="0.3">
      <c r="B21" s="113">
        <v>17</v>
      </c>
      <c r="C21" s="162"/>
      <c r="D21" s="167"/>
      <c r="E21" s="111"/>
      <c r="F21" s="111"/>
      <c r="G21" s="111"/>
      <c r="H21" s="162"/>
      <c r="I21" s="168"/>
      <c r="Q21" s="3">
        <f t="shared" ca="1" si="0"/>
        <v>0</v>
      </c>
    </row>
    <row r="22" spans="2:17" ht="30" customHeight="1" x14ac:dyDescent="0.3">
      <c r="B22" s="113">
        <v>18</v>
      </c>
      <c r="C22" s="162"/>
      <c r="D22" s="167"/>
      <c r="E22" s="111"/>
      <c r="F22" s="111"/>
      <c r="G22" s="111"/>
      <c r="H22" s="162"/>
      <c r="I22" s="168"/>
      <c r="Q22" s="3">
        <f t="shared" ca="1" si="0"/>
        <v>0</v>
      </c>
    </row>
    <row r="23" spans="2:17" ht="30" customHeight="1" x14ac:dyDescent="0.3">
      <c r="B23" s="113">
        <v>19</v>
      </c>
      <c r="C23" s="162"/>
      <c r="D23" s="167"/>
      <c r="E23" s="111"/>
      <c r="F23" s="111"/>
      <c r="G23" s="111"/>
      <c r="H23" s="162"/>
      <c r="I23" s="168"/>
      <c r="Q23" s="3">
        <f t="shared" ca="1" si="0"/>
        <v>0</v>
      </c>
    </row>
    <row r="24" spans="2:17" ht="30" customHeight="1" x14ac:dyDescent="0.3">
      <c r="B24" s="113">
        <v>20</v>
      </c>
      <c r="C24" s="162"/>
      <c r="D24" s="167"/>
      <c r="E24" s="111"/>
      <c r="F24" s="111"/>
      <c r="G24" s="111"/>
      <c r="H24" s="162"/>
      <c r="I24" s="168"/>
      <c r="Q24" s="3">
        <f t="shared" ca="1" si="0"/>
        <v>0</v>
      </c>
    </row>
    <row r="25" spans="2:17" ht="30" customHeight="1" x14ac:dyDescent="0.3">
      <c r="B25" s="113">
        <v>21</v>
      </c>
      <c r="C25" s="162"/>
      <c r="D25" s="167"/>
      <c r="E25" s="111"/>
      <c r="F25" s="111"/>
      <c r="G25" s="111"/>
      <c r="H25" s="162"/>
      <c r="I25" s="168"/>
      <c r="Q25" s="3">
        <f t="shared" ca="1" si="0"/>
        <v>0</v>
      </c>
    </row>
    <row r="26" spans="2:17" ht="30" customHeight="1" x14ac:dyDescent="0.3">
      <c r="B26" s="113">
        <v>22</v>
      </c>
      <c r="C26" s="162"/>
      <c r="D26" s="167"/>
      <c r="E26" s="111"/>
      <c r="F26" s="111"/>
      <c r="G26" s="111"/>
      <c r="H26" s="162"/>
      <c r="I26" s="168"/>
      <c r="Q26" s="3">
        <f t="shared" ca="1" si="0"/>
        <v>0</v>
      </c>
    </row>
    <row r="27" spans="2:17" ht="30" customHeight="1" x14ac:dyDescent="0.3">
      <c r="B27" s="113">
        <v>23</v>
      </c>
      <c r="C27" s="162"/>
      <c r="D27" s="167"/>
      <c r="E27" s="111"/>
      <c r="F27" s="111"/>
      <c r="G27" s="111"/>
      <c r="H27" s="162"/>
      <c r="I27" s="168"/>
      <c r="Q27" s="3">
        <f t="shared" ca="1" si="0"/>
        <v>0</v>
      </c>
    </row>
    <row r="28" spans="2:17" ht="30" customHeight="1" x14ac:dyDescent="0.3">
      <c r="B28" s="113">
        <v>24</v>
      </c>
      <c r="C28" s="162"/>
      <c r="D28" s="167"/>
      <c r="E28" s="111"/>
      <c r="F28" s="111"/>
      <c r="G28" s="111"/>
      <c r="H28" s="162"/>
      <c r="I28" s="168"/>
      <c r="Q28" s="3">
        <f t="shared" ca="1" si="0"/>
        <v>0</v>
      </c>
    </row>
    <row r="29" spans="2:17" ht="30" customHeight="1" x14ac:dyDescent="0.3">
      <c r="B29" s="113">
        <v>25</v>
      </c>
      <c r="C29" s="162"/>
      <c r="D29" s="167"/>
      <c r="E29" s="111"/>
      <c r="F29" s="111"/>
      <c r="G29" s="111"/>
      <c r="H29" s="162"/>
      <c r="I29" s="168"/>
      <c r="Q29" s="3">
        <f t="shared" ca="1" si="0"/>
        <v>0</v>
      </c>
    </row>
    <row r="30" spans="2:17" ht="30" customHeight="1" x14ac:dyDescent="0.3">
      <c r="B30" s="113">
        <v>26</v>
      </c>
      <c r="C30" s="162"/>
      <c r="D30" s="167"/>
      <c r="E30" s="111"/>
      <c r="F30" s="111"/>
      <c r="G30" s="111"/>
      <c r="H30" s="162"/>
      <c r="I30" s="168"/>
      <c r="Q30" s="3">
        <f t="shared" ca="1" si="0"/>
        <v>0</v>
      </c>
    </row>
    <row r="31" spans="2:17" ht="30" customHeight="1" x14ac:dyDescent="0.3">
      <c r="B31" s="113">
        <v>27</v>
      </c>
      <c r="C31" s="162"/>
      <c r="D31" s="167"/>
      <c r="E31" s="111"/>
      <c r="F31" s="111"/>
      <c r="G31" s="111"/>
      <c r="H31" s="162"/>
      <c r="I31" s="168"/>
      <c r="Q31" s="3">
        <f t="shared" ca="1" si="0"/>
        <v>0</v>
      </c>
    </row>
    <row r="32" spans="2:17" ht="30" customHeight="1" x14ac:dyDescent="0.3">
      <c r="B32" s="113">
        <v>28</v>
      </c>
      <c r="C32" s="162"/>
      <c r="D32" s="167"/>
      <c r="E32" s="111"/>
      <c r="F32" s="111"/>
      <c r="G32" s="111"/>
      <c r="H32" s="162"/>
      <c r="I32" s="168"/>
      <c r="Q32" s="3">
        <f t="shared" ca="1" si="0"/>
        <v>0</v>
      </c>
    </row>
    <row r="33" spans="2:17" ht="30" customHeight="1" x14ac:dyDescent="0.3">
      <c r="B33" s="113">
        <v>29</v>
      </c>
      <c r="C33" s="162"/>
      <c r="D33" s="167"/>
      <c r="E33" s="111"/>
      <c r="F33" s="111"/>
      <c r="G33" s="111"/>
      <c r="H33" s="162"/>
      <c r="I33" s="168"/>
      <c r="Q33" s="3">
        <f t="shared" ca="1" si="0"/>
        <v>0</v>
      </c>
    </row>
    <row r="34" spans="2:17" ht="30" customHeight="1" x14ac:dyDescent="0.3">
      <c r="B34" s="113">
        <v>30</v>
      </c>
      <c r="C34" s="162"/>
      <c r="D34" s="167"/>
      <c r="E34" s="111"/>
      <c r="F34" s="111"/>
      <c r="G34" s="111"/>
      <c r="H34" s="162"/>
      <c r="I34" s="168"/>
      <c r="Q34" s="3">
        <f t="shared" ca="1" si="0"/>
        <v>0</v>
      </c>
    </row>
    <row r="35" spans="2:17" ht="30" customHeight="1" x14ac:dyDescent="0.3">
      <c r="B35" s="113">
        <v>31</v>
      </c>
      <c r="C35" s="162"/>
      <c r="D35" s="167"/>
      <c r="E35" s="111"/>
      <c r="F35" s="111"/>
      <c r="G35" s="111"/>
      <c r="H35" s="162"/>
      <c r="I35" s="168"/>
      <c r="Q35" s="3">
        <f t="shared" ca="1" si="0"/>
        <v>0</v>
      </c>
    </row>
    <row r="36" spans="2:17" ht="30" customHeight="1" x14ac:dyDescent="0.3">
      <c r="B36" s="113">
        <v>32</v>
      </c>
      <c r="C36" s="162"/>
      <c r="D36" s="167"/>
      <c r="E36" s="111"/>
      <c r="F36" s="111"/>
      <c r="G36" s="111"/>
      <c r="H36" s="162"/>
      <c r="I36" s="168"/>
      <c r="Q36" s="3">
        <f t="shared" ca="1" si="0"/>
        <v>0</v>
      </c>
    </row>
    <row r="37" spans="2:17" ht="30" customHeight="1" x14ac:dyDescent="0.3">
      <c r="B37" s="113">
        <v>33</v>
      </c>
      <c r="C37" s="162"/>
      <c r="D37" s="167"/>
      <c r="E37" s="111"/>
      <c r="F37" s="111"/>
      <c r="G37" s="111"/>
      <c r="H37" s="162"/>
      <c r="I37" s="168"/>
      <c r="Q37" s="3">
        <f t="shared" ca="1" si="0"/>
        <v>0</v>
      </c>
    </row>
    <row r="38" spans="2:17" ht="30" customHeight="1" x14ac:dyDescent="0.3">
      <c r="B38" s="113">
        <v>34</v>
      </c>
      <c r="C38" s="162"/>
      <c r="D38" s="167"/>
      <c r="E38" s="111"/>
      <c r="F38" s="111"/>
      <c r="G38" s="111"/>
      <c r="H38" s="162"/>
      <c r="I38" s="168"/>
      <c r="Q38" s="3">
        <f t="shared" ca="1" si="0"/>
        <v>0</v>
      </c>
    </row>
    <row r="39" spans="2:17" ht="30" customHeight="1" x14ac:dyDescent="0.3">
      <c r="B39" s="113">
        <v>35</v>
      </c>
      <c r="C39" s="162"/>
      <c r="D39" s="167"/>
      <c r="E39" s="111"/>
      <c r="F39" s="111"/>
      <c r="G39" s="111"/>
      <c r="H39" s="162"/>
      <c r="I39" s="168"/>
      <c r="Q39" s="3">
        <f t="shared" ca="1" si="0"/>
        <v>0</v>
      </c>
    </row>
    <row r="40" spans="2:17" ht="30" customHeight="1" x14ac:dyDescent="0.3">
      <c r="B40" s="113">
        <v>36</v>
      </c>
      <c r="C40" s="162"/>
      <c r="D40" s="167"/>
      <c r="E40" s="111"/>
      <c r="F40" s="111"/>
      <c r="G40" s="111"/>
      <c r="H40" s="162"/>
      <c r="I40" s="168"/>
      <c r="Q40" s="3">
        <f t="shared" ca="1" si="0"/>
        <v>0</v>
      </c>
    </row>
    <row r="41" spans="2:17" ht="30" customHeight="1" x14ac:dyDescent="0.3">
      <c r="B41" s="113">
        <v>37</v>
      </c>
      <c r="C41" s="162"/>
      <c r="D41" s="167"/>
      <c r="E41" s="111"/>
      <c r="F41" s="111"/>
      <c r="G41" s="111"/>
      <c r="H41" s="162"/>
      <c r="I41" s="168"/>
      <c r="Q41" s="3">
        <f t="shared" ca="1" si="0"/>
        <v>0</v>
      </c>
    </row>
    <row r="42" spans="2:17" ht="30" customHeight="1" x14ac:dyDescent="0.3">
      <c r="B42" s="113">
        <v>38</v>
      </c>
      <c r="C42" s="162"/>
      <c r="D42" s="167"/>
      <c r="E42" s="111"/>
      <c r="F42" s="111"/>
      <c r="G42" s="111"/>
      <c r="H42" s="162"/>
      <c r="I42" s="168"/>
      <c r="Q42" s="3">
        <f t="shared" ca="1" si="0"/>
        <v>0</v>
      </c>
    </row>
    <row r="43" spans="2:17" ht="30" customHeight="1" x14ac:dyDescent="0.3">
      <c r="B43" s="113">
        <v>39</v>
      </c>
      <c r="C43" s="162"/>
      <c r="D43" s="167"/>
      <c r="E43" s="111"/>
      <c r="F43" s="111"/>
      <c r="G43" s="111"/>
      <c r="H43" s="162"/>
      <c r="I43" s="168"/>
      <c r="Q43" s="3">
        <f t="shared" ca="1" si="0"/>
        <v>0</v>
      </c>
    </row>
    <row r="44" spans="2:17" ht="30" customHeight="1" x14ac:dyDescent="0.3">
      <c r="B44" s="113">
        <v>40</v>
      </c>
      <c r="C44" s="162"/>
      <c r="D44" s="167"/>
      <c r="E44" s="111"/>
      <c r="F44" s="111"/>
      <c r="G44" s="111"/>
      <c r="H44" s="162"/>
      <c r="I44" s="168"/>
      <c r="Q44" s="3">
        <f t="shared" ca="1" si="0"/>
        <v>0</v>
      </c>
    </row>
    <row r="45" spans="2:17" ht="30" customHeight="1" x14ac:dyDescent="0.3">
      <c r="B45" s="113">
        <v>41</v>
      </c>
      <c r="C45" s="162"/>
      <c r="D45" s="167"/>
      <c r="E45" s="111"/>
      <c r="F45" s="111"/>
      <c r="G45" s="111"/>
      <c r="H45" s="162"/>
      <c r="I45" s="168"/>
      <c r="Q45" s="3">
        <f t="shared" ca="1" si="0"/>
        <v>0</v>
      </c>
    </row>
    <row r="46" spans="2:17" ht="30" customHeight="1" x14ac:dyDescent="0.3">
      <c r="B46" s="113">
        <v>42</v>
      </c>
      <c r="C46" s="162"/>
      <c r="D46" s="167"/>
      <c r="E46" s="111"/>
      <c r="F46" s="111"/>
      <c r="G46" s="111"/>
      <c r="H46" s="162"/>
      <c r="I46" s="168"/>
      <c r="Q46" s="3">
        <f t="shared" ca="1" si="0"/>
        <v>0</v>
      </c>
    </row>
    <row r="47" spans="2:17" ht="30" customHeight="1" x14ac:dyDescent="0.3">
      <c r="B47" s="113">
        <v>43</v>
      </c>
      <c r="C47" s="162"/>
      <c r="D47" s="167"/>
      <c r="E47" s="111"/>
      <c r="F47" s="111"/>
      <c r="G47" s="111"/>
      <c r="H47" s="162"/>
      <c r="I47" s="168"/>
      <c r="Q47" s="3">
        <f t="shared" ca="1" si="0"/>
        <v>0</v>
      </c>
    </row>
    <row r="48" spans="2:17" ht="30" customHeight="1" x14ac:dyDescent="0.3">
      <c r="B48" s="113">
        <v>44</v>
      </c>
      <c r="C48" s="162"/>
      <c r="D48" s="167"/>
      <c r="E48" s="111"/>
      <c r="F48" s="111"/>
      <c r="G48" s="111"/>
      <c r="H48" s="162"/>
      <c r="I48" s="168"/>
      <c r="Q48" s="3">
        <f t="shared" ca="1" si="0"/>
        <v>0</v>
      </c>
    </row>
    <row r="49" spans="2:17" ht="30" customHeight="1" x14ac:dyDescent="0.3">
      <c r="B49" s="113">
        <v>45</v>
      </c>
      <c r="C49" s="162"/>
      <c r="D49" s="167"/>
      <c r="E49" s="111"/>
      <c r="F49" s="111"/>
      <c r="G49" s="111"/>
      <c r="H49" s="162"/>
      <c r="I49" s="168"/>
      <c r="Q49" s="3">
        <f t="shared" ca="1" si="0"/>
        <v>0</v>
      </c>
    </row>
    <row r="50" spans="2:17" ht="30" customHeight="1" x14ac:dyDescent="0.3">
      <c r="B50" s="113">
        <v>46</v>
      </c>
      <c r="C50" s="162"/>
      <c r="D50" s="167"/>
      <c r="E50" s="111"/>
      <c r="F50" s="111"/>
      <c r="G50" s="111"/>
      <c r="H50" s="162"/>
      <c r="I50" s="168"/>
      <c r="Q50" s="3">
        <f t="shared" ca="1" si="0"/>
        <v>0</v>
      </c>
    </row>
    <row r="51" spans="2:17" ht="30" customHeight="1" x14ac:dyDescent="0.3">
      <c r="B51" s="113">
        <v>47</v>
      </c>
      <c r="C51" s="162"/>
      <c r="D51" s="167"/>
      <c r="E51" s="111"/>
      <c r="F51" s="111"/>
      <c r="G51" s="111"/>
      <c r="H51" s="162"/>
      <c r="I51" s="168"/>
      <c r="Q51" s="3">
        <f t="shared" ca="1" si="0"/>
        <v>0</v>
      </c>
    </row>
    <row r="52" spans="2:17" ht="30" customHeight="1" x14ac:dyDescent="0.3">
      <c r="B52" s="113">
        <v>48</v>
      </c>
      <c r="C52" s="162"/>
      <c r="D52" s="167"/>
      <c r="E52" s="111"/>
      <c r="F52" s="111"/>
      <c r="G52" s="111"/>
      <c r="H52" s="162"/>
      <c r="I52" s="168"/>
      <c r="Q52" s="3">
        <f t="shared" ca="1" si="0"/>
        <v>0</v>
      </c>
    </row>
    <row r="53" spans="2:17" ht="30" customHeight="1" x14ac:dyDescent="0.3">
      <c r="B53" s="113">
        <v>49</v>
      </c>
      <c r="C53" s="162"/>
      <c r="D53" s="167"/>
      <c r="E53" s="111"/>
      <c r="F53" s="111"/>
      <c r="G53" s="111"/>
      <c r="H53" s="162"/>
      <c r="I53" s="168"/>
      <c r="Q53" s="3">
        <f t="shared" ca="1" si="0"/>
        <v>0</v>
      </c>
    </row>
    <row r="54" spans="2:17" ht="30" customHeight="1" x14ac:dyDescent="0.3">
      <c r="B54" s="113">
        <v>50</v>
      </c>
      <c r="C54" s="162"/>
      <c r="D54" s="167"/>
      <c r="E54" s="111"/>
      <c r="F54" s="111"/>
      <c r="G54" s="111"/>
      <c r="H54" s="162"/>
      <c r="I54" s="168"/>
      <c r="Q54" s="3">
        <f t="shared" ca="1" si="0"/>
        <v>0</v>
      </c>
    </row>
    <row r="55" spans="2:17" ht="30" customHeight="1" x14ac:dyDescent="0.3">
      <c r="B55" s="113">
        <v>51</v>
      </c>
      <c r="C55" s="162"/>
      <c r="D55" s="167"/>
      <c r="E55" s="111"/>
      <c r="F55" s="111"/>
      <c r="G55" s="111"/>
      <c r="H55" s="162"/>
      <c r="I55" s="168"/>
      <c r="Q55" s="3">
        <f t="shared" ca="1" si="0"/>
        <v>0</v>
      </c>
    </row>
    <row r="56" spans="2:17" ht="30" customHeight="1" x14ac:dyDescent="0.3">
      <c r="B56" s="113">
        <v>52</v>
      </c>
      <c r="C56" s="162"/>
      <c r="D56" s="167"/>
      <c r="E56" s="111"/>
      <c r="F56" s="111"/>
      <c r="G56" s="111"/>
      <c r="H56" s="162"/>
      <c r="I56" s="168"/>
      <c r="Q56" s="3">
        <f t="shared" ca="1" si="0"/>
        <v>0</v>
      </c>
    </row>
    <row r="57" spans="2:17" ht="30" customHeight="1" x14ac:dyDescent="0.3">
      <c r="B57" s="113">
        <v>53</v>
      </c>
      <c r="C57" s="162"/>
      <c r="D57" s="167"/>
      <c r="E57" s="111"/>
      <c r="F57" s="111"/>
      <c r="G57" s="111"/>
      <c r="H57" s="162"/>
      <c r="I57" s="168"/>
      <c r="Q57" s="3">
        <f t="shared" ca="1" si="0"/>
        <v>0</v>
      </c>
    </row>
    <row r="58" spans="2:17" ht="30" customHeight="1" x14ac:dyDescent="0.3">
      <c r="B58" s="113">
        <v>54</v>
      </c>
      <c r="C58" s="162"/>
      <c r="D58" s="167"/>
      <c r="E58" s="111"/>
      <c r="F58" s="111"/>
      <c r="G58" s="111"/>
      <c r="H58" s="162"/>
      <c r="I58" s="168"/>
      <c r="Q58" s="3">
        <f t="shared" ca="1" si="0"/>
        <v>0</v>
      </c>
    </row>
    <row r="59" spans="2:17" ht="30" customHeight="1" x14ac:dyDescent="0.3">
      <c r="B59" s="113">
        <v>55</v>
      </c>
      <c r="C59" s="162"/>
      <c r="D59" s="167"/>
      <c r="E59" s="111"/>
      <c r="F59" s="111"/>
      <c r="G59" s="111"/>
      <c r="H59" s="162"/>
      <c r="I59" s="168"/>
      <c r="Q59" s="3">
        <f t="shared" ca="1" si="0"/>
        <v>0</v>
      </c>
    </row>
    <row r="60" spans="2:17" ht="30" customHeight="1" x14ac:dyDescent="0.3">
      <c r="B60" s="113">
        <v>56</v>
      </c>
      <c r="C60" s="162"/>
      <c r="D60" s="167"/>
      <c r="E60" s="111"/>
      <c r="F60" s="111"/>
      <c r="G60" s="111"/>
      <c r="H60" s="162"/>
      <c r="I60" s="168"/>
      <c r="Q60" s="3">
        <f t="shared" ca="1" si="0"/>
        <v>0</v>
      </c>
    </row>
    <row r="61" spans="2:17" ht="30" customHeight="1" x14ac:dyDescent="0.3">
      <c r="B61" s="113">
        <v>57</v>
      </c>
      <c r="C61" s="162"/>
      <c r="D61" s="167"/>
      <c r="E61" s="111"/>
      <c r="F61" s="111"/>
      <c r="G61" s="111"/>
      <c r="H61" s="162"/>
      <c r="I61" s="168"/>
      <c r="Q61" s="3">
        <f t="shared" ca="1" si="0"/>
        <v>0</v>
      </c>
    </row>
    <row r="62" spans="2:17" ht="30" customHeight="1" x14ac:dyDescent="0.3">
      <c r="B62" s="113">
        <v>58</v>
      </c>
      <c r="C62" s="162"/>
      <c r="D62" s="167"/>
      <c r="E62" s="111"/>
      <c r="F62" s="111"/>
      <c r="G62" s="111"/>
      <c r="H62" s="162"/>
      <c r="I62" s="168"/>
      <c r="Q62" s="3">
        <f t="shared" ca="1" si="0"/>
        <v>0</v>
      </c>
    </row>
    <row r="63" spans="2:17" ht="30" customHeight="1" x14ac:dyDescent="0.3">
      <c r="B63" s="113">
        <v>59</v>
      </c>
      <c r="C63" s="162"/>
      <c r="D63" s="167"/>
      <c r="E63" s="111"/>
      <c r="F63" s="111"/>
      <c r="G63" s="111"/>
      <c r="H63" s="162"/>
      <c r="I63" s="168"/>
      <c r="Q63" s="3">
        <f t="shared" ca="1" si="0"/>
        <v>0</v>
      </c>
    </row>
    <row r="64" spans="2:17" ht="30" customHeight="1" x14ac:dyDescent="0.3">
      <c r="B64" s="113">
        <v>60</v>
      </c>
      <c r="C64" s="162"/>
      <c r="D64" s="167"/>
      <c r="E64" s="111"/>
      <c r="F64" s="111"/>
      <c r="G64" s="111"/>
      <c r="H64" s="162"/>
      <c r="I64" s="168"/>
      <c r="Q64" s="3">
        <f t="shared" ca="1" si="0"/>
        <v>0</v>
      </c>
    </row>
    <row r="65" spans="2:17" ht="30" customHeight="1" x14ac:dyDescent="0.3">
      <c r="B65" s="113">
        <v>61</v>
      </c>
      <c r="C65" s="162"/>
      <c r="D65" s="167"/>
      <c r="E65" s="111"/>
      <c r="F65" s="111"/>
      <c r="G65" s="111"/>
      <c r="H65" s="162"/>
      <c r="I65" s="168"/>
      <c r="Q65" s="3">
        <f t="shared" ca="1" si="0"/>
        <v>0</v>
      </c>
    </row>
    <row r="66" spans="2:17" ht="30" customHeight="1" x14ac:dyDescent="0.3">
      <c r="B66" s="113">
        <v>62</v>
      </c>
      <c r="C66" s="162"/>
      <c r="D66" s="167"/>
      <c r="E66" s="111"/>
      <c r="F66" s="111"/>
      <c r="G66" s="111"/>
      <c r="H66" s="162"/>
      <c r="I66" s="168"/>
      <c r="Q66" s="3">
        <f t="shared" ca="1" si="0"/>
        <v>0</v>
      </c>
    </row>
    <row r="67" spans="2:17" ht="30" customHeight="1" x14ac:dyDescent="0.3">
      <c r="B67" s="113">
        <v>63</v>
      </c>
      <c r="C67" s="162"/>
      <c r="D67" s="167"/>
      <c r="E67" s="111"/>
      <c r="F67" s="111"/>
      <c r="G67" s="111"/>
      <c r="H67" s="162"/>
      <c r="I67" s="168"/>
      <c r="Q67" s="3">
        <f t="shared" ca="1" si="0"/>
        <v>0</v>
      </c>
    </row>
    <row r="68" spans="2:17" ht="30" customHeight="1" x14ac:dyDescent="0.3">
      <c r="B68" s="113">
        <v>64</v>
      </c>
      <c r="C68" s="162"/>
      <c r="D68" s="167"/>
      <c r="E68" s="111"/>
      <c r="F68" s="111"/>
      <c r="G68" s="111"/>
      <c r="H68" s="162"/>
      <c r="I68" s="168"/>
      <c r="Q68" s="3">
        <f t="shared" ca="1" si="0"/>
        <v>0</v>
      </c>
    </row>
    <row r="69" spans="2:17" ht="30" customHeight="1" x14ac:dyDescent="0.3">
      <c r="B69" s="113">
        <v>65</v>
      </c>
      <c r="C69" s="162"/>
      <c r="D69" s="167"/>
      <c r="E69" s="111"/>
      <c r="F69" s="111"/>
      <c r="G69" s="111"/>
      <c r="H69" s="162"/>
      <c r="I69" s="168"/>
      <c r="Q69" s="3">
        <f t="shared" ref="Q69:Q132" ca="1" si="1">IF(C69&lt;TODAY(),IF(G69="Não",1,0),0)</f>
        <v>0</v>
      </c>
    </row>
    <row r="70" spans="2:17" ht="30" customHeight="1" x14ac:dyDescent="0.3">
      <c r="B70" s="113">
        <v>66</v>
      </c>
      <c r="C70" s="162"/>
      <c r="D70" s="167"/>
      <c r="E70" s="111"/>
      <c r="F70" s="111"/>
      <c r="G70" s="111"/>
      <c r="H70" s="162"/>
      <c r="I70" s="168"/>
      <c r="Q70" s="3">
        <f t="shared" ca="1" si="1"/>
        <v>0</v>
      </c>
    </row>
    <row r="71" spans="2:17" ht="30" customHeight="1" x14ac:dyDescent="0.3">
      <c r="B71" s="113">
        <v>67</v>
      </c>
      <c r="C71" s="162"/>
      <c r="D71" s="167"/>
      <c r="E71" s="111"/>
      <c r="F71" s="111"/>
      <c r="G71" s="111"/>
      <c r="H71" s="162"/>
      <c r="I71" s="168"/>
      <c r="Q71" s="3">
        <f t="shared" ca="1" si="1"/>
        <v>0</v>
      </c>
    </row>
    <row r="72" spans="2:17" ht="30" customHeight="1" x14ac:dyDescent="0.3">
      <c r="B72" s="113">
        <v>68</v>
      </c>
      <c r="C72" s="162"/>
      <c r="D72" s="167"/>
      <c r="E72" s="111"/>
      <c r="F72" s="111"/>
      <c r="G72" s="111"/>
      <c r="H72" s="162"/>
      <c r="I72" s="168"/>
      <c r="Q72" s="3">
        <f t="shared" ca="1" si="1"/>
        <v>0</v>
      </c>
    </row>
    <row r="73" spans="2:17" ht="30" customHeight="1" x14ac:dyDescent="0.3">
      <c r="B73" s="113">
        <v>69</v>
      </c>
      <c r="C73" s="162"/>
      <c r="D73" s="167"/>
      <c r="E73" s="111"/>
      <c r="F73" s="111"/>
      <c r="G73" s="111"/>
      <c r="H73" s="162"/>
      <c r="I73" s="168"/>
      <c r="Q73" s="3">
        <f t="shared" ca="1" si="1"/>
        <v>0</v>
      </c>
    </row>
    <row r="74" spans="2:17" ht="30" customHeight="1" x14ac:dyDescent="0.3">
      <c r="B74" s="113">
        <v>70</v>
      </c>
      <c r="C74" s="162"/>
      <c r="D74" s="167"/>
      <c r="E74" s="111"/>
      <c r="F74" s="111"/>
      <c r="G74" s="111"/>
      <c r="H74" s="162"/>
      <c r="I74" s="168"/>
      <c r="Q74" s="3">
        <f t="shared" ca="1" si="1"/>
        <v>0</v>
      </c>
    </row>
    <row r="75" spans="2:17" ht="30" customHeight="1" x14ac:dyDescent="0.3">
      <c r="B75" s="113">
        <v>71</v>
      </c>
      <c r="C75" s="162"/>
      <c r="D75" s="167"/>
      <c r="E75" s="111"/>
      <c r="F75" s="111"/>
      <c r="G75" s="111"/>
      <c r="H75" s="162"/>
      <c r="I75" s="168"/>
      <c r="Q75" s="3">
        <f t="shared" ca="1" si="1"/>
        <v>0</v>
      </c>
    </row>
    <row r="76" spans="2:17" ht="30" customHeight="1" x14ac:dyDescent="0.3">
      <c r="B76" s="113">
        <v>72</v>
      </c>
      <c r="C76" s="162"/>
      <c r="D76" s="167"/>
      <c r="E76" s="111"/>
      <c r="F76" s="111"/>
      <c r="G76" s="111"/>
      <c r="H76" s="162"/>
      <c r="I76" s="168"/>
      <c r="Q76" s="3">
        <f t="shared" ca="1" si="1"/>
        <v>0</v>
      </c>
    </row>
    <row r="77" spans="2:17" ht="30" customHeight="1" x14ac:dyDescent="0.3">
      <c r="B77" s="113">
        <v>73</v>
      </c>
      <c r="C77" s="162"/>
      <c r="D77" s="167"/>
      <c r="E77" s="111"/>
      <c r="F77" s="111"/>
      <c r="G77" s="111"/>
      <c r="H77" s="162"/>
      <c r="I77" s="168"/>
      <c r="Q77" s="3">
        <f t="shared" ca="1" si="1"/>
        <v>0</v>
      </c>
    </row>
    <row r="78" spans="2:17" ht="30" customHeight="1" x14ac:dyDescent="0.3">
      <c r="B78" s="113">
        <v>74</v>
      </c>
      <c r="C78" s="162"/>
      <c r="D78" s="167"/>
      <c r="E78" s="111"/>
      <c r="F78" s="111"/>
      <c r="G78" s="111"/>
      <c r="H78" s="162"/>
      <c r="I78" s="168"/>
      <c r="Q78" s="3">
        <f t="shared" ca="1" si="1"/>
        <v>0</v>
      </c>
    </row>
    <row r="79" spans="2:17" ht="30" customHeight="1" x14ac:dyDescent="0.3">
      <c r="B79" s="113">
        <v>75</v>
      </c>
      <c r="C79" s="162"/>
      <c r="D79" s="167"/>
      <c r="E79" s="111"/>
      <c r="F79" s="111"/>
      <c r="G79" s="111"/>
      <c r="H79" s="162"/>
      <c r="I79" s="168"/>
      <c r="Q79" s="3">
        <f t="shared" ca="1" si="1"/>
        <v>0</v>
      </c>
    </row>
    <row r="80" spans="2:17" ht="30" customHeight="1" x14ac:dyDescent="0.3">
      <c r="B80" s="113">
        <v>76</v>
      </c>
      <c r="C80" s="162"/>
      <c r="D80" s="167"/>
      <c r="E80" s="111"/>
      <c r="F80" s="111"/>
      <c r="G80" s="111"/>
      <c r="H80" s="162"/>
      <c r="I80" s="168"/>
      <c r="Q80" s="3">
        <f t="shared" ca="1" si="1"/>
        <v>0</v>
      </c>
    </row>
    <row r="81" spans="2:17" ht="30" customHeight="1" x14ac:dyDescent="0.3">
      <c r="B81" s="113">
        <v>77</v>
      </c>
      <c r="C81" s="162"/>
      <c r="D81" s="167"/>
      <c r="E81" s="111"/>
      <c r="F81" s="111"/>
      <c r="G81" s="111"/>
      <c r="H81" s="162"/>
      <c r="I81" s="168"/>
      <c r="Q81" s="3">
        <f t="shared" ca="1" si="1"/>
        <v>0</v>
      </c>
    </row>
    <row r="82" spans="2:17" ht="30" customHeight="1" x14ac:dyDescent="0.3">
      <c r="B82" s="113">
        <v>78</v>
      </c>
      <c r="C82" s="162"/>
      <c r="D82" s="167"/>
      <c r="E82" s="111"/>
      <c r="F82" s="111"/>
      <c r="G82" s="111"/>
      <c r="H82" s="162"/>
      <c r="I82" s="168"/>
      <c r="Q82" s="3">
        <f t="shared" ca="1" si="1"/>
        <v>0</v>
      </c>
    </row>
    <row r="83" spans="2:17" ht="30" customHeight="1" x14ac:dyDescent="0.3">
      <c r="B83" s="113">
        <v>79</v>
      </c>
      <c r="C83" s="162"/>
      <c r="D83" s="167"/>
      <c r="E83" s="111"/>
      <c r="F83" s="111"/>
      <c r="G83" s="111"/>
      <c r="H83" s="162"/>
      <c r="I83" s="168"/>
      <c r="Q83" s="3">
        <f t="shared" ca="1" si="1"/>
        <v>0</v>
      </c>
    </row>
    <row r="84" spans="2:17" ht="30" customHeight="1" x14ac:dyDescent="0.3">
      <c r="B84" s="113">
        <v>80</v>
      </c>
      <c r="C84" s="162"/>
      <c r="D84" s="167"/>
      <c r="E84" s="111"/>
      <c r="F84" s="111"/>
      <c r="G84" s="111"/>
      <c r="H84" s="162"/>
      <c r="I84" s="168"/>
      <c r="Q84" s="3">
        <f t="shared" ca="1" si="1"/>
        <v>0</v>
      </c>
    </row>
    <row r="85" spans="2:17" ht="30" customHeight="1" x14ac:dyDescent="0.3">
      <c r="B85" s="113">
        <v>81</v>
      </c>
      <c r="C85" s="162"/>
      <c r="D85" s="167"/>
      <c r="E85" s="111"/>
      <c r="F85" s="111"/>
      <c r="G85" s="111"/>
      <c r="H85" s="162"/>
      <c r="I85" s="168"/>
      <c r="Q85" s="3">
        <f t="shared" ca="1" si="1"/>
        <v>0</v>
      </c>
    </row>
    <row r="86" spans="2:17" ht="30" customHeight="1" x14ac:dyDescent="0.3">
      <c r="B86" s="113">
        <v>82</v>
      </c>
      <c r="C86" s="162"/>
      <c r="D86" s="167"/>
      <c r="E86" s="111"/>
      <c r="F86" s="111"/>
      <c r="G86" s="111"/>
      <c r="H86" s="162"/>
      <c r="I86" s="168"/>
      <c r="Q86" s="3">
        <f t="shared" ca="1" si="1"/>
        <v>0</v>
      </c>
    </row>
    <row r="87" spans="2:17" ht="30" customHeight="1" x14ac:dyDescent="0.3">
      <c r="B87" s="113">
        <v>83</v>
      </c>
      <c r="C87" s="162"/>
      <c r="D87" s="167"/>
      <c r="E87" s="111"/>
      <c r="F87" s="111"/>
      <c r="G87" s="111"/>
      <c r="H87" s="162"/>
      <c r="I87" s="168"/>
      <c r="Q87" s="3">
        <f t="shared" ca="1" si="1"/>
        <v>0</v>
      </c>
    </row>
    <row r="88" spans="2:17" ht="30" customHeight="1" x14ac:dyDescent="0.3">
      <c r="B88" s="113">
        <v>84</v>
      </c>
      <c r="C88" s="162"/>
      <c r="D88" s="167"/>
      <c r="E88" s="111"/>
      <c r="F88" s="111"/>
      <c r="G88" s="111"/>
      <c r="H88" s="162"/>
      <c r="I88" s="168"/>
      <c r="Q88" s="3">
        <f t="shared" ca="1" si="1"/>
        <v>0</v>
      </c>
    </row>
    <row r="89" spans="2:17" ht="30" customHeight="1" x14ac:dyDescent="0.3">
      <c r="B89" s="113">
        <v>85</v>
      </c>
      <c r="C89" s="162"/>
      <c r="D89" s="167"/>
      <c r="E89" s="111"/>
      <c r="F89" s="111"/>
      <c r="G89" s="111"/>
      <c r="H89" s="162"/>
      <c r="I89" s="168"/>
      <c r="Q89" s="3">
        <f t="shared" ca="1" si="1"/>
        <v>0</v>
      </c>
    </row>
    <row r="90" spans="2:17" ht="30" customHeight="1" x14ac:dyDescent="0.3">
      <c r="B90" s="113">
        <v>86</v>
      </c>
      <c r="C90" s="162"/>
      <c r="D90" s="167"/>
      <c r="E90" s="111"/>
      <c r="F90" s="111"/>
      <c r="G90" s="111"/>
      <c r="H90" s="162"/>
      <c r="I90" s="168"/>
      <c r="Q90" s="3">
        <f t="shared" ca="1" si="1"/>
        <v>0</v>
      </c>
    </row>
    <row r="91" spans="2:17" ht="30" customHeight="1" x14ac:dyDescent="0.3">
      <c r="B91" s="113">
        <v>87</v>
      </c>
      <c r="C91" s="162"/>
      <c r="D91" s="167"/>
      <c r="E91" s="111"/>
      <c r="F91" s="111"/>
      <c r="G91" s="111"/>
      <c r="H91" s="162"/>
      <c r="I91" s="168"/>
      <c r="Q91" s="3">
        <f t="shared" ca="1" si="1"/>
        <v>0</v>
      </c>
    </row>
    <row r="92" spans="2:17" ht="30" customHeight="1" x14ac:dyDescent="0.3">
      <c r="B92" s="113">
        <v>88</v>
      </c>
      <c r="C92" s="162"/>
      <c r="D92" s="167"/>
      <c r="E92" s="111"/>
      <c r="F92" s="111"/>
      <c r="G92" s="111"/>
      <c r="H92" s="162"/>
      <c r="I92" s="168"/>
      <c r="Q92" s="3">
        <f t="shared" ca="1" si="1"/>
        <v>0</v>
      </c>
    </row>
    <row r="93" spans="2:17" ht="30" customHeight="1" x14ac:dyDescent="0.3">
      <c r="B93" s="113">
        <v>89</v>
      </c>
      <c r="C93" s="162"/>
      <c r="D93" s="167"/>
      <c r="E93" s="111"/>
      <c r="F93" s="111"/>
      <c r="G93" s="111"/>
      <c r="H93" s="162"/>
      <c r="I93" s="168"/>
      <c r="Q93" s="3">
        <f t="shared" ca="1" si="1"/>
        <v>0</v>
      </c>
    </row>
    <row r="94" spans="2:17" ht="30" customHeight="1" x14ac:dyDescent="0.3">
      <c r="B94" s="113">
        <v>90</v>
      </c>
      <c r="C94" s="162"/>
      <c r="D94" s="167"/>
      <c r="E94" s="111"/>
      <c r="F94" s="111"/>
      <c r="G94" s="111"/>
      <c r="H94" s="162"/>
      <c r="I94" s="168"/>
      <c r="Q94" s="3">
        <f t="shared" ca="1" si="1"/>
        <v>0</v>
      </c>
    </row>
    <row r="95" spans="2:17" ht="30" customHeight="1" x14ac:dyDescent="0.3">
      <c r="B95" s="113">
        <v>91</v>
      </c>
      <c r="C95" s="162"/>
      <c r="D95" s="167"/>
      <c r="E95" s="111"/>
      <c r="F95" s="111"/>
      <c r="G95" s="111"/>
      <c r="H95" s="162"/>
      <c r="I95" s="168"/>
      <c r="Q95" s="3">
        <f t="shared" ca="1" si="1"/>
        <v>0</v>
      </c>
    </row>
    <row r="96" spans="2:17" ht="30" customHeight="1" x14ac:dyDescent="0.3">
      <c r="B96" s="113">
        <v>92</v>
      </c>
      <c r="C96" s="162"/>
      <c r="D96" s="167"/>
      <c r="E96" s="111"/>
      <c r="F96" s="111"/>
      <c r="G96" s="111"/>
      <c r="H96" s="162"/>
      <c r="I96" s="168"/>
      <c r="Q96" s="3">
        <f t="shared" ca="1" si="1"/>
        <v>0</v>
      </c>
    </row>
    <row r="97" spans="2:17" ht="30" customHeight="1" x14ac:dyDescent="0.3">
      <c r="B97" s="113">
        <v>93</v>
      </c>
      <c r="C97" s="162"/>
      <c r="D97" s="167"/>
      <c r="E97" s="111"/>
      <c r="F97" s="111"/>
      <c r="G97" s="111"/>
      <c r="H97" s="162"/>
      <c r="I97" s="168"/>
      <c r="Q97" s="3">
        <f t="shared" ca="1" si="1"/>
        <v>0</v>
      </c>
    </row>
    <row r="98" spans="2:17" ht="30" customHeight="1" x14ac:dyDescent="0.3">
      <c r="B98" s="113">
        <v>94</v>
      </c>
      <c r="C98" s="162"/>
      <c r="D98" s="167"/>
      <c r="E98" s="111"/>
      <c r="F98" s="111"/>
      <c r="G98" s="111"/>
      <c r="H98" s="162"/>
      <c r="I98" s="168"/>
      <c r="Q98" s="3">
        <f t="shared" ca="1" si="1"/>
        <v>0</v>
      </c>
    </row>
    <row r="99" spans="2:17" ht="30" customHeight="1" x14ac:dyDescent="0.3">
      <c r="B99" s="113">
        <v>95</v>
      </c>
      <c r="C99" s="162"/>
      <c r="D99" s="167"/>
      <c r="E99" s="111"/>
      <c r="F99" s="111"/>
      <c r="G99" s="111"/>
      <c r="H99" s="162"/>
      <c r="I99" s="168"/>
      <c r="Q99" s="3">
        <f t="shared" ca="1" si="1"/>
        <v>0</v>
      </c>
    </row>
    <row r="100" spans="2:17" ht="30" customHeight="1" x14ac:dyDescent="0.3">
      <c r="B100" s="113">
        <v>96</v>
      </c>
      <c r="C100" s="162"/>
      <c r="D100" s="167"/>
      <c r="E100" s="111"/>
      <c r="F100" s="111"/>
      <c r="G100" s="111"/>
      <c r="H100" s="162"/>
      <c r="I100" s="168"/>
      <c r="Q100" s="3">
        <f t="shared" ca="1" si="1"/>
        <v>0</v>
      </c>
    </row>
    <row r="101" spans="2:17" ht="30" customHeight="1" x14ac:dyDescent="0.3">
      <c r="B101" s="113">
        <v>97</v>
      </c>
      <c r="C101" s="162"/>
      <c r="D101" s="167"/>
      <c r="E101" s="111"/>
      <c r="F101" s="111"/>
      <c r="G101" s="111"/>
      <c r="H101" s="162"/>
      <c r="I101" s="168"/>
      <c r="Q101" s="3">
        <f t="shared" ca="1" si="1"/>
        <v>0</v>
      </c>
    </row>
    <row r="102" spans="2:17" ht="30" customHeight="1" x14ac:dyDescent="0.3">
      <c r="B102" s="113">
        <v>98</v>
      </c>
      <c r="C102" s="162"/>
      <c r="D102" s="167"/>
      <c r="E102" s="111"/>
      <c r="F102" s="111"/>
      <c r="G102" s="111"/>
      <c r="H102" s="162"/>
      <c r="I102" s="168"/>
      <c r="Q102" s="3">
        <f t="shared" ca="1" si="1"/>
        <v>0</v>
      </c>
    </row>
    <row r="103" spans="2:17" ht="30" customHeight="1" x14ac:dyDescent="0.3">
      <c r="B103" s="113">
        <v>99</v>
      </c>
      <c r="C103" s="162"/>
      <c r="D103" s="167"/>
      <c r="E103" s="111"/>
      <c r="F103" s="111"/>
      <c r="G103" s="111"/>
      <c r="H103" s="162"/>
      <c r="I103" s="168"/>
      <c r="Q103" s="3">
        <f t="shared" ca="1" si="1"/>
        <v>0</v>
      </c>
    </row>
    <row r="104" spans="2:17" ht="30" customHeight="1" x14ac:dyDescent="0.3">
      <c r="B104" s="113">
        <v>100</v>
      </c>
      <c r="C104" s="162"/>
      <c r="D104" s="167"/>
      <c r="E104" s="111"/>
      <c r="F104" s="111"/>
      <c r="G104" s="111"/>
      <c r="H104" s="162"/>
      <c r="I104" s="168"/>
      <c r="Q104" s="3">
        <f t="shared" ca="1" si="1"/>
        <v>0</v>
      </c>
    </row>
    <row r="105" spans="2:17" ht="30" customHeight="1" x14ac:dyDescent="0.3">
      <c r="B105" s="113">
        <v>101</v>
      </c>
      <c r="C105" s="162"/>
      <c r="D105" s="167"/>
      <c r="E105" s="111"/>
      <c r="F105" s="111"/>
      <c r="G105" s="111"/>
      <c r="H105" s="162"/>
      <c r="I105" s="168"/>
      <c r="Q105" s="3">
        <f t="shared" ca="1" si="1"/>
        <v>0</v>
      </c>
    </row>
    <row r="106" spans="2:17" ht="30" customHeight="1" x14ac:dyDescent="0.3">
      <c r="B106" s="113">
        <v>102</v>
      </c>
      <c r="C106" s="162"/>
      <c r="D106" s="167"/>
      <c r="E106" s="111"/>
      <c r="F106" s="111"/>
      <c r="G106" s="111"/>
      <c r="H106" s="162"/>
      <c r="I106" s="168"/>
      <c r="Q106" s="3">
        <f t="shared" ca="1" si="1"/>
        <v>0</v>
      </c>
    </row>
    <row r="107" spans="2:17" ht="30" customHeight="1" x14ac:dyDescent="0.3">
      <c r="B107" s="113">
        <v>103</v>
      </c>
      <c r="C107" s="162"/>
      <c r="D107" s="167"/>
      <c r="E107" s="111"/>
      <c r="F107" s="111"/>
      <c r="G107" s="111"/>
      <c r="H107" s="162"/>
      <c r="I107" s="168"/>
      <c r="Q107" s="3">
        <f t="shared" ca="1" si="1"/>
        <v>0</v>
      </c>
    </row>
    <row r="108" spans="2:17" ht="30" customHeight="1" x14ac:dyDescent="0.3">
      <c r="B108" s="113">
        <v>104</v>
      </c>
      <c r="C108" s="162"/>
      <c r="D108" s="167"/>
      <c r="E108" s="111"/>
      <c r="F108" s="111"/>
      <c r="G108" s="111"/>
      <c r="H108" s="162"/>
      <c r="I108" s="168"/>
      <c r="Q108" s="3">
        <f t="shared" ca="1" si="1"/>
        <v>0</v>
      </c>
    </row>
    <row r="109" spans="2:17" ht="30" customHeight="1" x14ac:dyDescent="0.3">
      <c r="B109" s="113">
        <v>105</v>
      </c>
      <c r="C109" s="162"/>
      <c r="D109" s="167"/>
      <c r="E109" s="111"/>
      <c r="F109" s="111"/>
      <c r="G109" s="111"/>
      <c r="H109" s="162"/>
      <c r="I109" s="168"/>
      <c r="Q109" s="3">
        <f t="shared" ca="1" si="1"/>
        <v>0</v>
      </c>
    </row>
    <row r="110" spans="2:17" ht="30" customHeight="1" x14ac:dyDescent="0.3">
      <c r="B110" s="113">
        <v>106</v>
      </c>
      <c r="C110" s="162"/>
      <c r="D110" s="167"/>
      <c r="E110" s="111"/>
      <c r="F110" s="111"/>
      <c r="G110" s="111"/>
      <c r="H110" s="162"/>
      <c r="I110" s="168"/>
      <c r="Q110" s="3">
        <f t="shared" ca="1" si="1"/>
        <v>0</v>
      </c>
    </row>
    <row r="111" spans="2:17" ht="30" customHeight="1" x14ac:dyDescent="0.3">
      <c r="B111" s="113">
        <v>107</v>
      </c>
      <c r="C111" s="162"/>
      <c r="D111" s="167"/>
      <c r="E111" s="111"/>
      <c r="F111" s="111"/>
      <c r="G111" s="111"/>
      <c r="H111" s="162"/>
      <c r="I111" s="168"/>
      <c r="Q111" s="3">
        <f t="shared" ca="1" si="1"/>
        <v>0</v>
      </c>
    </row>
    <row r="112" spans="2:17" ht="30" customHeight="1" x14ac:dyDescent="0.3">
      <c r="B112" s="113">
        <v>108</v>
      </c>
      <c r="C112" s="162"/>
      <c r="D112" s="167"/>
      <c r="E112" s="111"/>
      <c r="F112" s="111"/>
      <c r="G112" s="111"/>
      <c r="H112" s="162"/>
      <c r="I112" s="168"/>
      <c r="Q112" s="3">
        <f t="shared" ca="1" si="1"/>
        <v>0</v>
      </c>
    </row>
    <row r="113" spans="2:17" ht="30" customHeight="1" x14ac:dyDescent="0.3">
      <c r="B113" s="113">
        <v>109</v>
      </c>
      <c r="C113" s="162"/>
      <c r="D113" s="167"/>
      <c r="E113" s="111"/>
      <c r="F113" s="111"/>
      <c r="G113" s="111"/>
      <c r="H113" s="162"/>
      <c r="I113" s="168"/>
      <c r="Q113" s="3">
        <f t="shared" ca="1" si="1"/>
        <v>0</v>
      </c>
    </row>
    <row r="114" spans="2:17" ht="30" customHeight="1" x14ac:dyDescent="0.3">
      <c r="B114" s="113">
        <v>110</v>
      </c>
      <c r="C114" s="162"/>
      <c r="D114" s="167"/>
      <c r="E114" s="111"/>
      <c r="F114" s="111"/>
      <c r="G114" s="111"/>
      <c r="H114" s="162"/>
      <c r="I114" s="168"/>
      <c r="Q114" s="3">
        <f t="shared" ca="1" si="1"/>
        <v>0</v>
      </c>
    </row>
    <row r="115" spans="2:17" ht="30" customHeight="1" x14ac:dyDescent="0.3">
      <c r="B115" s="113">
        <v>111</v>
      </c>
      <c r="C115" s="162"/>
      <c r="D115" s="167"/>
      <c r="E115" s="111"/>
      <c r="F115" s="111"/>
      <c r="G115" s="111"/>
      <c r="H115" s="162"/>
      <c r="I115" s="168"/>
      <c r="Q115" s="3">
        <f t="shared" ca="1" si="1"/>
        <v>0</v>
      </c>
    </row>
    <row r="116" spans="2:17" ht="30" customHeight="1" x14ac:dyDescent="0.3">
      <c r="B116" s="113">
        <v>112</v>
      </c>
      <c r="C116" s="162"/>
      <c r="D116" s="167"/>
      <c r="E116" s="111"/>
      <c r="F116" s="111"/>
      <c r="G116" s="111"/>
      <c r="H116" s="162"/>
      <c r="I116" s="168"/>
      <c r="Q116" s="3">
        <f t="shared" ca="1" si="1"/>
        <v>0</v>
      </c>
    </row>
    <row r="117" spans="2:17" ht="30" customHeight="1" x14ac:dyDescent="0.3">
      <c r="B117" s="113">
        <v>113</v>
      </c>
      <c r="C117" s="162"/>
      <c r="D117" s="167"/>
      <c r="E117" s="111"/>
      <c r="F117" s="111"/>
      <c r="G117" s="111"/>
      <c r="H117" s="162"/>
      <c r="I117" s="168"/>
      <c r="Q117" s="3">
        <f t="shared" ca="1" si="1"/>
        <v>0</v>
      </c>
    </row>
    <row r="118" spans="2:17" ht="30" customHeight="1" x14ac:dyDescent="0.3">
      <c r="B118" s="113">
        <v>114</v>
      </c>
      <c r="C118" s="162"/>
      <c r="D118" s="167"/>
      <c r="E118" s="111"/>
      <c r="F118" s="111"/>
      <c r="G118" s="111"/>
      <c r="H118" s="162"/>
      <c r="I118" s="168"/>
      <c r="Q118" s="3">
        <f t="shared" ca="1" si="1"/>
        <v>0</v>
      </c>
    </row>
    <row r="119" spans="2:17" ht="30" customHeight="1" x14ac:dyDescent="0.3">
      <c r="B119" s="113">
        <v>115</v>
      </c>
      <c r="C119" s="162"/>
      <c r="D119" s="167"/>
      <c r="E119" s="111"/>
      <c r="F119" s="111"/>
      <c r="G119" s="111"/>
      <c r="H119" s="162"/>
      <c r="I119" s="168"/>
      <c r="Q119" s="3">
        <f t="shared" ca="1" si="1"/>
        <v>0</v>
      </c>
    </row>
    <row r="120" spans="2:17" ht="30" customHeight="1" x14ac:dyDescent="0.3">
      <c r="B120" s="113">
        <v>116</v>
      </c>
      <c r="C120" s="162"/>
      <c r="D120" s="167"/>
      <c r="E120" s="111"/>
      <c r="F120" s="111"/>
      <c r="G120" s="111"/>
      <c r="H120" s="162"/>
      <c r="I120" s="168"/>
      <c r="Q120" s="3">
        <f t="shared" ca="1" si="1"/>
        <v>0</v>
      </c>
    </row>
    <row r="121" spans="2:17" ht="30" customHeight="1" x14ac:dyDescent="0.3">
      <c r="B121" s="113">
        <v>117</v>
      </c>
      <c r="C121" s="162"/>
      <c r="D121" s="167"/>
      <c r="E121" s="111"/>
      <c r="F121" s="111"/>
      <c r="G121" s="111"/>
      <c r="H121" s="162"/>
      <c r="I121" s="168"/>
      <c r="Q121" s="3">
        <f t="shared" ca="1" si="1"/>
        <v>0</v>
      </c>
    </row>
    <row r="122" spans="2:17" ht="30" customHeight="1" x14ac:dyDescent="0.3">
      <c r="B122" s="113">
        <v>118</v>
      </c>
      <c r="C122" s="162"/>
      <c r="D122" s="167"/>
      <c r="E122" s="111"/>
      <c r="F122" s="111"/>
      <c r="G122" s="111"/>
      <c r="H122" s="162"/>
      <c r="I122" s="168"/>
      <c r="Q122" s="3">
        <f t="shared" ca="1" si="1"/>
        <v>0</v>
      </c>
    </row>
    <row r="123" spans="2:17" ht="30" customHeight="1" x14ac:dyDescent="0.3">
      <c r="B123" s="113">
        <v>119</v>
      </c>
      <c r="C123" s="162"/>
      <c r="D123" s="167"/>
      <c r="E123" s="111"/>
      <c r="F123" s="111"/>
      <c r="G123" s="111"/>
      <c r="H123" s="162"/>
      <c r="I123" s="168"/>
      <c r="Q123" s="3">
        <f t="shared" ca="1" si="1"/>
        <v>0</v>
      </c>
    </row>
    <row r="124" spans="2:17" ht="30" customHeight="1" x14ac:dyDescent="0.3">
      <c r="B124" s="113">
        <v>120</v>
      </c>
      <c r="C124" s="162"/>
      <c r="D124" s="167"/>
      <c r="E124" s="111"/>
      <c r="F124" s="111"/>
      <c r="G124" s="111"/>
      <c r="H124" s="162"/>
      <c r="I124" s="168"/>
      <c r="Q124" s="3">
        <f t="shared" ca="1" si="1"/>
        <v>0</v>
      </c>
    </row>
    <row r="125" spans="2:17" ht="30" customHeight="1" x14ac:dyDescent="0.3">
      <c r="B125" s="113">
        <v>121</v>
      </c>
      <c r="C125" s="162"/>
      <c r="D125" s="167"/>
      <c r="E125" s="111"/>
      <c r="F125" s="111"/>
      <c r="G125" s="111"/>
      <c r="H125" s="162"/>
      <c r="I125" s="168"/>
      <c r="Q125" s="3">
        <f t="shared" ca="1" si="1"/>
        <v>0</v>
      </c>
    </row>
    <row r="126" spans="2:17" ht="30" customHeight="1" x14ac:dyDescent="0.3">
      <c r="B126" s="113">
        <v>122</v>
      </c>
      <c r="C126" s="162"/>
      <c r="D126" s="167"/>
      <c r="E126" s="111"/>
      <c r="F126" s="111"/>
      <c r="G126" s="111"/>
      <c r="H126" s="162"/>
      <c r="I126" s="168"/>
      <c r="Q126" s="3">
        <f t="shared" ca="1" si="1"/>
        <v>0</v>
      </c>
    </row>
    <row r="127" spans="2:17" ht="30" customHeight="1" x14ac:dyDescent="0.3">
      <c r="B127" s="113">
        <v>123</v>
      </c>
      <c r="C127" s="162"/>
      <c r="D127" s="167"/>
      <c r="E127" s="111"/>
      <c r="F127" s="111"/>
      <c r="G127" s="111"/>
      <c r="H127" s="162"/>
      <c r="I127" s="168"/>
      <c r="Q127" s="3">
        <f t="shared" ca="1" si="1"/>
        <v>0</v>
      </c>
    </row>
    <row r="128" spans="2:17" ht="30" customHeight="1" x14ac:dyDescent="0.3">
      <c r="B128" s="113">
        <v>124</v>
      </c>
      <c r="C128" s="162"/>
      <c r="D128" s="167"/>
      <c r="E128" s="111"/>
      <c r="F128" s="111"/>
      <c r="G128" s="111"/>
      <c r="H128" s="162"/>
      <c r="I128" s="168"/>
      <c r="Q128" s="3">
        <f t="shared" ca="1" si="1"/>
        <v>0</v>
      </c>
    </row>
    <row r="129" spans="2:17" ht="30" customHeight="1" x14ac:dyDescent="0.3">
      <c r="B129" s="113">
        <v>125</v>
      </c>
      <c r="C129" s="162"/>
      <c r="D129" s="167"/>
      <c r="E129" s="111"/>
      <c r="F129" s="111"/>
      <c r="G129" s="111"/>
      <c r="H129" s="162"/>
      <c r="I129" s="168"/>
      <c r="Q129" s="3">
        <f t="shared" ca="1" si="1"/>
        <v>0</v>
      </c>
    </row>
    <row r="130" spans="2:17" ht="30" customHeight="1" x14ac:dyDescent="0.3">
      <c r="B130" s="113">
        <v>126</v>
      </c>
      <c r="C130" s="162"/>
      <c r="D130" s="167"/>
      <c r="E130" s="111"/>
      <c r="F130" s="111"/>
      <c r="G130" s="111"/>
      <c r="H130" s="162"/>
      <c r="I130" s="168"/>
      <c r="Q130" s="3">
        <f t="shared" ca="1" si="1"/>
        <v>0</v>
      </c>
    </row>
    <row r="131" spans="2:17" ht="30" customHeight="1" x14ac:dyDescent="0.3">
      <c r="B131" s="113">
        <v>127</v>
      </c>
      <c r="C131" s="162"/>
      <c r="D131" s="167"/>
      <c r="E131" s="111"/>
      <c r="F131" s="111"/>
      <c r="G131" s="111"/>
      <c r="H131" s="162"/>
      <c r="I131" s="168"/>
      <c r="Q131" s="3">
        <f t="shared" ca="1" si="1"/>
        <v>0</v>
      </c>
    </row>
    <row r="132" spans="2:17" ht="30" customHeight="1" x14ac:dyDescent="0.3">
      <c r="B132" s="113">
        <v>128</v>
      </c>
      <c r="C132" s="162"/>
      <c r="D132" s="167"/>
      <c r="E132" s="111"/>
      <c r="F132" s="111"/>
      <c r="G132" s="111"/>
      <c r="H132" s="162"/>
      <c r="I132" s="168"/>
      <c r="Q132" s="3">
        <f t="shared" ca="1" si="1"/>
        <v>0</v>
      </c>
    </row>
    <row r="133" spans="2:17" ht="30" customHeight="1" x14ac:dyDescent="0.3">
      <c r="B133" s="113">
        <v>129</v>
      </c>
      <c r="C133" s="162"/>
      <c r="D133" s="167"/>
      <c r="E133" s="111"/>
      <c r="F133" s="111"/>
      <c r="G133" s="111"/>
      <c r="H133" s="162"/>
      <c r="I133" s="168"/>
      <c r="Q133" s="3">
        <f t="shared" ref="Q133:Q196" ca="1" si="2">IF(C133&lt;TODAY(),IF(G133="Não",1,0),0)</f>
        <v>0</v>
      </c>
    </row>
    <row r="134" spans="2:17" ht="30" customHeight="1" x14ac:dyDescent="0.3">
      <c r="B134" s="113">
        <v>130</v>
      </c>
      <c r="C134" s="162"/>
      <c r="D134" s="167"/>
      <c r="E134" s="111"/>
      <c r="F134" s="111"/>
      <c r="G134" s="111"/>
      <c r="H134" s="162"/>
      <c r="I134" s="168"/>
      <c r="Q134" s="3">
        <f t="shared" ca="1" si="2"/>
        <v>0</v>
      </c>
    </row>
    <row r="135" spans="2:17" ht="30" customHeight="1" x14ac:dyDescent="0.3">
      <c r="B135" s="113">
        <v>131</v>
      </c>
      <c r="C135" s="162"/>
      <c r="D135" s="167"/>
      <c r="E135" s="111"/>
      <c r="F135" s="111"/>
      <c r="G135" s="111"/>
      <c r="H135" s="162"/>
      <c r="I135" s="168"/>
      <c r="Q135" s="3">
        <f t="shared" ca="1" si="2"/>
        <v>0</v>
      </c>
    </row>
    <row r="136" spans="2:17" ht="30" customHeight="1" x14ac:dyDescent="0.3">
      <c r="B136" s="113">
        <v>132</v>
      </c>
      <c r="C136" s="162"/>
      <c r="D136" s="167"/>
      <c r="E136" s="111"/>
      <c r="F136" s="111"/>
      <c r="G136" s="111"/>
      <c r="H136" s="162"/>
      <c r="I136" s="168"/>
      <c r="Q136" s="3">
        <f t="shared" ca="1" si="2"/>
        <v>0</v>
      </c>
    </row>
    <row r="137" spans="2:17" ht="30" customHeight="1" x14ac:dyDescent="0.3">
      <c r="B137" s="113">
        <v>133</v>
      </c>
      <c r="C137" s="162"/>
      <c r="D137" s="167"/>
      <c r="E137" s="111"/>
      <c r="F137" s="111"/>
      <c r="G137" s="111"/>
      <c r="H137" s="162"/>
      <c r="I137" s="168"/>
      <c r="Q137" s="3">
        <f t="shared" ca="1" si="2"/>
        <v>0</v>
      </c>
    </row>
    <row r="138" spans="2:17" ht="30" customHeight="1" x14ac:dyDescent="0.3">
      <c r="B138" s="113">
        <v>134</v>
      </c>
      <c r="C138" s="162"/>
      <c r="D138" s="167"/>
      <c r="E138" s="111"/>
      <c r="F138" s="111"/>
      <c r="G138" s="111"/>
      <c r="H138" s="162"/>
      <c r="I138" s="168"/>
      <c r="Q138" s="3">
        <f t="shared" ca="1" si="2"/>
        <v>0</v>
      </c>
    </row>
    <row r="139" spans="2:17" ht="30" customHeight="1" x14ac:dyDescent="0.3">
      <c r="B139" s="113">
        <v>135</v>
      </c>
      <c r="C139" s="162"/>
      <c r="D139" s="167"/>
      <c r="E139" s="111"/>
      <c r="F139" s="111"/>
      <c r="G139" s="111"/>
      <c r="H139" s="162"/>
      <c r="I139" s="168"/>
      <c r="Q139" s="3">
        <f t="shared" ca="1" si="2"/>
        <v>0</v>
      </c>
    </row>
    <row r="140" spans="2:17" ht="30" customHeight="1" x14ac:dyDescent="0.3">
      <c r="B140" s="113">
        <v>136</v>
      </c>
      <c r="C140" s="162"/>
      <c r="D140" s="167"/>
      <c r="E140" s="111"/>
      <c r="F140" s="111"/>
      <c r="G140" s="111"/>
      <c r="H140" s="162"/>
      <c r="I140" s="168"/>
      <c r="Q140" s="3">
        <f t="shared" ca="1" si="2"/>
        <v>0</v>
      </c>
    </row>
    <row r="141" spans="2:17" ht="30" customHeight="1" x14ac:dyDescent="0.3">
      <c r="B141" s="113">
        <v>137</v>
      </c>
      <c r="C141" s="162"/>
      <c r="D141" s="167"/>
      <c r="E141" s="111"/>
      <c r="F141" s="111"/>
      <c r="G141" s="111"/>
      <c r="H141" s="162"/>
      <c r="I141" s="168"/>
      <c r="Q141" s="3">
        <f t="shared" ca="1" si="2"/>
        <v>0</v>
      </c>
    </row>
    <row r="142" spans="2:17" ht="30" customHeight="1" x14ac:dyDescent="0.3">
      <c r="B142" s="113">
        <v>138</v>
      </c>
      <c r="C142" s="162"/>
      <c r="D142" s="167"/>
      <c r="E142" s="111"/>
      <c r="F142" s="111"/>
      <c r="G142" s="111"/>
      <c r="H142" s="162"/>
      <c r="I142" s="168"/>
      <c r="Q142" s="3">
        <f t="shared" ca="1" si="2"/>
        <v>0</v>
      </c>
    </row>
    <row r="143" spans="2:17" ht="30" customHeight="1" x14ac:dyDescent="0.3">
      <c r="B143" s="113">
        <v>139</v>
      </c>
      <c r="C143" s="162"/>
      <c r="D143" s="167"/>
      <c r="E143" s="111"/>
      <c r="F143" s="111"/>
      <c r="G143" s="111"/>
      <c r="H143" s="162"/>
      <c r="I143" s="168"/>
      <c r="Q143" s="3">
        <f t="shared" ca="1" si="2"/>
        <v>0</v>
      </c>
    </row>
    <row r="144" spans="2:17" ht="30" customHeight="1" x14ac:dyDescent="0.3">
      <c r="B144" s="113">
        <v>140</v>
      </c>
      <c r="C144" s="162"/>
      <c r="D144" s="167"/>
      <c r="E144" s="111"/>
      <c r="F144" s="111"/>
      <c r="G144" s="111"/>
      <c r="H144" s="162"/>
      <c r="I144" s="168"/>
      <c r="Q144" s="3">
        <f t="shared" ca="1" si="2"/>
        <v>0</v>
      </c>
    </row>
    <row r="145" spans="2:17" ht="30" customHeight="1" x14ac:dyDescent="0.3">
      <c r="B145" s="113">
        <v>141</v>
      </c>
      <c r="C145" s="162"/>
      <c r="D145" s="167"/>
      <c r="E145" s="111"/>
      <c r="F145" s="111"/>
      <c r="G145" s="111"/>
      <c r="H145" s="162"/>
      <c r="I145" s="168"/>
      <c r="Q145" s="3">
        <f t="shared" ca="1" si="2"/>
        <v>0</v>
      </c>
    </row>
    <row r="146" spans="2:17" ht="30" customHeight="1" x14ac:dyDescent="0.3">
      <c r="B146" s="113">
        <v>142</v>
      </c>
      <c r="C146" s="162"/>
      <c r="D146" s="167"/>
      <c r="E146" s="111"/>
      <c r="F146" s="111"/>
      <c r="G146" s="111"/>
      <c r="H146" s="162"/>
      <c r="I146" s="168"/>
      <c r="Q146" s="3">
        <f t="shared" ca="1" si="2"/>
        <v>0</v>
      </c>
    </row>
    <row r="147" spans="2:17" ht="30" customHeight="1" x14ac:dyDescent="0.3">
      <c r="B147" s="113">
        <v>143</v>
      </c>
      <c r="C147" s="162"/>
      <c r="D147" s="167"/>
      <c r="E147" s="111"/>
      <c r="F147" s="111"/>
      <c r="G147" s="111"/>
      <c r="H147" s="162"/>
      <c r="I147" s="168"/>
      <c r="Q147" s="3">
        <f t="shared" ca="1" si="2"/>
        <v>0</v>
      </c>
    </row>
    <row r="148" spans="2:17" ht="30" customHeight="1" x14ac:dyDescent="0.3">
      <c r="B148" s="113">
        <v>144</v>
      </c>
      <c r="C148" s="162"/>
      <c r="D148" s="167"/>
      <c r="E148" s="111"/>
      <c r="F148" s="111"/>
      <c r="G148" s="111"/>
      <c r="H148" s="162"/>
      <c r="I148" s="168"/>
      <c r="Q148" s="3">
        <f t="shared" ca="1" si="2"/>
        <v>0</v>
      </c>
    </row>
    <row r="149" spans="2:17" ht="30" customHeight="1" x14ac:dyDescent="0.3">
      <c r="B149" s="113">
        <v>145</v>
      </c>
      <c r="C149" s="162"/>
      <c r="D149" s="167"/>
      <c r="E149" s="111"/>
      <c r="F149" s="111"/>
      <c r="G149" s="111"/>
      <c r="H149" s="162"/>
      <c r="I149" s="168"/>
      <c r="Q149" s="3">
        <f t="shared" ca="1" si="2"/>
        <v>0</v>
      </c>
    </row>
    <row r="150" spans="2:17" ht="30" customHeight="1" x14ac:dyDescent="0.3">
      <c r="B150" s="113">
        <v>146</v>
      </c>
      <c r="C150" s="162"/>
      <c r="D150" s="167"/>
      <c r="E150" s="111"/>
      <c r="F150" s="111"/>
      <c r="G150" s="111"/>
      <c r="H150" s="162"/>
      <c r="I150" s="168"/>
      <c r="Q150" s="3">
        <f t="shared" ca="1" si="2"/>
        <v>0</v>
      </c>
    </row>
    <row r="151" spans="2:17" ht="30" customHeight="1" x14ac:dyDescent="0.3">
      <c r="B151" s="113">
        <v>147</v>
      </c>
      <c r="C151" s="162"/>
      <c r="D151" s="167"/>
      <c r="E151" s="111"/>
      <c r="F151" s="111"/>
      <c r="G151" s="111"/>
      <c r="H151" s="162"/>
      <c r="I151" s="168"/>
      <c r="Q151" s="3">
        <f t="shared" ca="1" si="2"/>
        <v>0</v>
      </c>
    </row>
    <row r="152" spans="2:17" ht="30" customHeight="1" x14ac:dyDescent="0.3">
      <c r="B152" s="113">
        <v>148</v>
      </c>
      <c r="C152" s="162"/>
      <c r="D152" s="167"/>
      <c r="E152" s="111"/>
      <c r="F152" s="111"/>
      <c r="G152" s="111"/>
      <c r="H152" s="162"/>
      <c r="I152" s="168"/>
      <c r="Q152" s="3">
        <f t="shared" ca="1" si="2"/>
        <v>0</v>
      </c>
    </row>
    <row r="153" spans="2:17" ht="30" customHeight="1" x14ac:dyDescent="0.3">
      <c r="B153" s="113">
        <v>149</v>
      </c>
      <c r="C153" s="162"/>
      <c r="D153" s="167"/>
      <c r="E153" s="111"/>
      <c r="F153" s="111"/>
      <c r="G153" s="111"/>
      <c r="H153" s="162"/>
      <c r="I153" s="168"/>
      <c r="Q153" s="3">
        <f t="shared" ca="1" si="2"/>
        <v>0</v>
      </c>
    </row>
    <row r="154" spans="2:17" ht="30" customHeight="1" x14ac:dyDescent="0.3">
      <c r="B154" s="113">
        <v>150</v>
      </c>
      <c r="C154" s="162"/>
      <c r="D154" s="167"/>
      <c r="E154" s="111"/>
      <c r="F154" s="111"/>
      <c r="G154" s="111"/>
      <c r="H154" s="162"/>
      <c r="I154" s="168"/>
      <c r="Q154" s="3">
        <f t="shared" ca="1" si="2"/>
        <v>0</v>
      </c>
    </row>
    <row r="155" spans="2:17" ht="30" customHeight="1" x14ac:dyDescent="0.3">
      <c r="B155" s="113">
        <v>151</v>
      </c>
      <c r="C155" s="162"/>
      <c r="D155" s="167"/>
      <c r="E155" s="111"/>
      <c r="F155" s="111"/>
      <c r="G155" s="111"/>
      <c r="H155" s="162"/>
      <c r="I155" s="168"/>
      <c r="Q155" s="3">
        <f t="shared" ca="1" si="2"/>
        <v>0</v>
      </c>
    </row>
    <row r="156" spans="2:17" ht="30" customHeight="1" x14ac:dyDescent="0.3">
      <c r="B156" s="113">
        <v>152</v>
      </c>
      <c r="C156" s="162"/>
      <c r="D156" s="167"/>
      <c r="E156" s="111"/>
      <c r="F156" s="111"/>
      <c r="G156" s="111"/>
      <c r="H156" s="162"/>
      <c r="I156" s="168"/>
      <c r="Q156" s="3">
        <f t="shared" ca="1" si="2"/>
        <v>0</v>
      </c>
    </row>
    <row r="157" spans="2:17" ht="30" customHeight="1" x14ac:dyDescent="0.3">
      <c r="B157" s="113">
        <v>153</v>
      </c>
      <c r="C157" s="162"/>
      <c r="D157" s="167"/>
      <c r="E157" s="111"/>
      <c r="F157" s="111"/>
      <c r="G157" s="111"/>
      <c r="H157" s="162"/>
      <c r="I157" s="168"/>
      <c r="Q157" s="3">
        <f t="shared" ca="1" si="2"/>
        <v>0</v>
      </c>
    </row>
    <row r="158" spans="2:17" ht="30" customHeight="1" x14ac:dyDescent="0.3">
      <c r="B158" s="113">
        <v>154</v>
      </c>
      <c r="C158" s="162"/>
      <c r="D158" s="167"/>
      <c r="E158" s="111"/>
      <c r="F158" s="111"/>
      <c r="G158" s="111"/>
      <c r="H158" s="162"/>
      <c r="I158" s="168"/>
      <c r="Q158" s="3">
        <f t="shared" ca="1" si="2"/>
        <v>0</v>
      </c>
    </row>
    <row r="159" spans="2:17" ht="30" customHeight="1" x14ac:dyDescent="0.3">
      <c r="B159" s="113">
        <v>155</v>
      </c>
      <c r="C159" s="162"/>
      <c r="D159" s="167"/>
      <c r="E159" s="111"/>
      <c r="F159" s="111"/>
      <c r="G159" s="111"/>
      <c r="H159" s="162"/>
      <c r="I159" s="168"/>
      <c r="Q159" s="3">
        <f t="shared" ca="1" si="2"/>
        <v>0</v>
      </c>
    </row>
    <row r="160" spans="2:17" ht="30" customHeight="1" x14ac:dyDescent="0.3">
      <c r="B160" s="113">
        <v>156</v>
      </c>
      <c r="C160" s="162"/>
      <c r="D160" s="167"/>
      <c r="E160" s="111"/>
      <c r="F160" s="111"/>
      <c r="G160" s="111"/>
      <c r="H160" s="162"/>
      <c r="I160" s="168"/>
      <c r="Q160" s="3">
        <f t="shared" ca="1" si="2"/>
        <v>0</v>
      </c>
    </row>
    <row r="161" spans="2:17" ht="30" customHeight="1" x14ac:dyDescent="0.3">
      <c r="B161" s="113">
        <v>157</v>
      </c>
      <c r="C161" s="162"/>
      <c r="D161" s="167"/>
      <c r="E161" s="111"/>
      <c r="F161" s="111"/>
      <c r="G161" s="111"/>
      <c r="H161" s="162"/>
      <c r="I161" s="168"/>
      <c r="Q161" s="3">
        <f t="shared" ca="1" si="2"/>
        <v>0</v>
      </c>
    </row>
    <row r="162" spans="2:17" ht="30" customHeight="1" x14ac:dyDescent="0.3">
      <c r="B162" s="113">
        <v>158</v>
      </c>
      <c r="C162" s="162"/>
      <c r="D162" s="167"/>
      <c r="E162" s="111"/>
      <c r="F162" s="111"/>
      <c r="G162" s="111"/>
      <c r="H162" s="162"/>
      <c r="I162" s="168"/>
      <c r="Q162" s="3">
        <f t="shared" ca="1" si="2"/>
        <v>0</v>
      </c>
    </row>
    <row r="163" spans="2:17" ht="30" customHeight="1" x14ac:dyDescent="0.3">
      <c r="B163" s="113">
        <v>159</v>
      </c>
      <c r="C163" s="162"/>
      <c r="D163" s="167"/>
      <c r="E163" s="111"/>
      <c r="F163" s="111"/>
      <c r="G163" s="111"/>
      <c r="H163" s="162"/>
      <c r="I163" s="168"/>
      <c r="Q163" s="3">
        <f t="shared" ca="1" si="2"/>
        <v>0</v>
      </c>
    </row>
    <row r="164" spans="2:17" ht="30" customHeight="1" x14ac:dyDescent="0.3">
      <c r="B164" s="113">
        <v>160</v>
      </c>
      <c r="C164" s="162"/>
      <c r="D164" s="167"/>
      <c r="E164" s="111"/>
      <c r="F164" s="111"/>
      <c r="G164" s="111"/>
      <c r="H164" s="162"/>
      <c r="I164" s="168"/>
      <c r="Q164" s="3">
        <f t="shared" ca="1" si="2"/>
        <v>0</v>
      </c>
    </row>
    <row r="165" spans="2:17" ht="30" customHeight="1" x14ac:dyDescent="0.3">
      <c r="B165" s="113">
        <v>161</v>
      </c>
      <c r="C165" s="162"/>
      <c r="D165" s="167"/>
      <c r="E165" s="111"/>
      <c r="F165" s="111"/>
      <c r="G165" s="111"/>
      <c r="H165" s="162"/>
      <c r="I165" s="168"/>
      <c r="Q165" s="3">
        <f t="shared" ca="1" si="2"/>
        <v>0</v>
      </c>
    </row>
    <row r="166" spans="2:17" ht="30" customHeight="1" x14ac:dyDescent="0.3">
      <c r="B166" s="113">
        <v>162</v>
      </c>
      <c r="C166" s="162"/>
      <c r="D166" s="167"/>
      <c r="E166" s="111"/>
      <c r="F166" s="111"/>
      <c r="G166" s="111"/>
      <c r="H166" s="162"/>
      <c r="I166" s="168"/>
      <c r="Q166" s="3">
        <f t="shared" ca="1" si="2"/>
        <v>0</v>
      </c>
    </row>
    <row r="167" spans="2:17" ht="30" customHeight="1" x14ac:dyDescent="0.3">
      <c r="B167" s="113">
        <v>163</v>
      </c>
      <c r="C167" s="162"/>
      <c r="D167" s="167"/>
      <c r="E167" s="111"/>
      <c r="F167" s="111"/>
      <c r="G167" s="111"/>
      <c r="H167" s="162"/>
      <c r="I167" s="168"/>
      <c r="Q167" s="3">
        <f t="shared" ca="1" si="2"/>
        <v>0</v>
      </c>
    </row>
    <row r="168" spans="2:17" ht="30" customHeight="1" x14ac:dyDescent="0.3">
      <c r="B168" s="113">
        <v>164</v>
      </c>
      <c r="C168" s="162"/>
      <c r="D168" s="167"/>
      <c r="E168" s="111"/>
      <c r="F168" s="111"/>
      <c r="G168" s="111"/>
      <c r="H168" s="162"/>
      <c r="I168" s="168"/>
      <c r="Q168" s="3">
        <f t="shared" ca="1" si="2"/>
        <v>0</v>
      </c>
    </row>
    <row r="169" spans="2:17" ht="30" customHeight="1" x14ac:dyDescent="0.3">
      <c r="B169" s="113">
        <v>165</v>
      </c>
      <c r="C169" s="162"/>
      <c r="D169" s="167"/>
      <c r="E169" s="111"/>
      <c r="F169" s="111"/>
      <c r="G169" s="111"/>
      <c r="H169" s="162"/>
      <c r="I169" s="168"/>
      <c r="Q169" s="3">
        <f t="shared" ca="1" si="2"/>
        <v>0</v>
      </c>
    </row>
    <row r="170" spans="2:17" ht="30" customHeight="1" x14ac:dyDescent="0.3">
      <c r="B170" s="113">
        <v>166</v>
      </c>
      <c r="C170" s="162"/>
      <c r="D170" s="167"/>
      <c r="E170" s="111"/>
      <c r="F170" s="111"/>
      <c r="G170" s="111"/>
      <c r="H170" s="162"/>
      <c r="I170" s="168"/>
      <c r="Q170" s="3">
        <f t="shared" ca="1" si="2"/>
        <v>0</v>
      </c>
    </row>
    <row r="171" spans="2:17" ht="30" customHeight="1" x14ac:dyDescent="0.3">
      <c r="B171" s="113">
        <v>167</v>
      </c>
      <c r="C171" s="162"/>
      <c r="D171" s="167"/>
      <c r="E171" s="111"/>
      <c r="F171" s="111"/>
      <c r="G171" s="111"/>
      <c r="H171" s="162"/>
      <c r="I171" s="168"/>
      <c r="Q171" s="3">
        <f t="shared" ca="1" si="2"/>
        <v>0</v>
      </c>
    </row>
    <row r="172" spans="2:17" ht="30" customHeight="1" x14ac:dyDescent="0.3">
      <c r="B172" s="113">
        <v>168</v>
      </c>
      <c r="C172" s="162"/>
      <c r="D172" s="167"/>
      <c r="E172" s="111"/>
      <c r="F172" s="111"/>
      <c r="G172" s="111"/>
      <c r="H172" s="162"/>
      <c r="I172" s="168"/>
      <c r="Q172" s="3">
        <f t="shared" ca="1" si="2"/>
        <v>0</v>
      </c>
    </row>
    <row r="173" spans="2:17" ht="30" customHeight="1" x14ac:dyDescent="0.3">
      <c r="B173" s="113">
        <v>169</v>
      </c>
      <c r="C173" s="162"/>
      <c r="D173" s="167"/>
      <c r="E173" s="111"/>
      <c r="F173" s="111"/>
      <c r="G173" s="111"/>
      <c r="H173" s="162"/>
      <c r="I173" s="168"/>
      <c r="Q173" s="3">
        <f t="shared" ca="1" si="2"/>
        <v>0</v>
      </c>
    </row>
    <row r="174" spans="2:17" ht="30" customHeight="1" x14ac:dyDescent="0.3">
      <c r="B174" s="113">
        <v>170</v>
      </c>
      <c r="C174" s="162"/>
      <c r="D174" s="167"/>
      <c r="E174" s="111"/>
      <c r="F174" s="111"/>
      <c r="G174" s="111"/>
      <c r="H174" s="162"/>
      <c r="I174" s="168"/>
      <c r="Q174" s="3">
        <f t="shared" ca="1" si="2"/>
        <v>0</v>
      </c>
    </row>
    <row r="175" spans="2:17" ht="30" customHeight="1" x14ac:dyDescent="0.3">
      <c r="B175" s="113">
        <v>171</v>
      </c>
      <c r="C175" s="162"/>
      <c r="D175" s="167"/>
      <c r="E175" s="111"/>
      <c r="F175" s="111"/>
      <c r="G175" s="111"/>
      <c r="H175" s="162"/>
      <c r="I175" s="168"/>
      <c r="Q175" s="3">
        <f t="shared" ca="1" si="2"/>
        <v>0</v>
      </c>
    </row>
    <row r="176" spans="2:17" ht="30" customHeight="1" x14ac:dyDescent="0.3">
      <c r="B176" s="113">
        <v>172</v>
      </c>
      <c r="C176" s="162"/>
      <c r="D176" s="167"/>
      <c r="E176" s="111"/>
      <c r="F176" s="111"/>
      <c r="G176" s="111"/>
      <c r="H176" s="162"/>
      <c r="I176" s="168"/>
      <c r="Q176" s="3">
        <f t="shared" ca="1" si="2"/>
        <v>0</v>
      </c>
    </row>
    <row r="177" spans="2:17" ht="30" customHeight="1" x14ac:dyDescent="0.3">
      <c r="B177" s="113">
        <v>173</v>
      </c>
      <c r="C177" s="162"/>
      <c r="D177" s="167"/>
      <c r="E177" s="111"/>
      <c r="F177" s="111"/>
      <c r="G177" s="111"/>
      <c r="H177" s="162"/>
      <c r="I177" s="168"/>
      <c r="Q177" s="3">
        <f t="shared" ca="1" si="2"/>
        <v>0</v>
      </c>
    </row>
    <row r="178" spans="2:17" ht="30" customHeight="1" x14ac:dyDescent="0.3">
      <c r="B178" s="113">
        <v>174</v>
      </c>
      <c r="C178" s="162"/>
      <c r="D178" s="167"/>
      <c r="E178" s="111"/>
      <c r="F178" s="111"/>
      <c r="G178" s="111"/>
      <c r="H178" s="162"/>
      <c r="I178" s="168"/>
      <c r="Q178" s="3">
        <f t="shared" ca="1" si="2"/>
        <v>0</v>
      </c>
    </row>
    <row r="179" spans="2:17" ht="30" customHeight="1" x14ac:dyDescent="0.3">
      <c r="B179" s="113">
        <v>175</v>
      </c>
      <c r="C179" s="162"/>
      <c r="D179" s="167"/>
      <c r="E179" s="111"/>
      <c r="F179" s="111"/>
      <c r="G179" s="111"/>
      <c r="H179" s="162"/>
      <c r="I179" s="168"/>
      <c r="Q179" s="3">
        <f t="shared" ca="1" si="2"/>
        <v>0</v>
      </c>
    </row>
    <row r="180" spans="2:17" ht="30" customHeight="1" x14ac:dyDescent="0.3">
      <c r="B180" s="113">
        <v>176</v>
      </c>
      <c r="C180" s="162"/>
      <c r="D180" s="167"/>
      <c r="E180" s="111"/>
      <c r="F180" s="111"/>
      <c r="G180" s="111"/>
      <c r="H180" s="162"/>
      <c r="I180" s="168"/>
      <c r="Q180" s="3">
        <f t="shared" ca="1" si="2"/>
        <v>0</v>
      </c>
    </row>
    <row r="181" spans="2:17" ht="30" customHeight="1" x14ac:dyDescent="0.3">
      <c r="B181" s="113">
        <v>177</v>
      </c>
      <c r="C181" s="162"/>
      <c r="D181" s="167"/>
      <c r="E181" s="111"/>
      <c r="F181" s="111"/>
      <c r="G181" s="111"/>
      <c r="H181" s="162"/>
      <c r="I181" s="168"/>
      <c r="Q181" s="3">
        <f t="shared" ca="1" si="2"/>
        <v>0</v>
      </c>
    </row>
    <row r="182" spans="2:17" ht="30" customHeight="1" x14ac:dyDescent="0.3">
      <c r="B182" s="113">
        <v>178</v>
      </c>
      <c r="C182" s="162"/>
      <c r="D182" s="167"/>
      <c r="E182" s="111"/>
      <c r="F182" s="111"/>
      <c r="G182" s="111"/>
      <c r="H182" s="162"/>
      <c r="I182" s="168"/>
      <c r="Q182" s="3">
        <f t="shared" ca="1" si="2"/>
        <v>0</v>
      </c>
    </row>
    <row r="183" spans="2:17" ht="30" customHeight="1" x14ac:dyDescent="0.3">
      <c r="B183" s="113">
        <v>179</v>
      </c>
      <c r="C183" s="162"/>
      <c r="D183" s="167"/>
      <c r="E183" s="111"/>
      <c r="F183" s="111"/>
      <c r="G183" s="111"/>
      <c r="H183" s="162"/>
      <c r="I183" s="168"/>
      <c r="Q183" s="3">
        <f t="shared" ca="1" si="2"/>
        <v>0</v>
      </c>
    </row>
    <row r="184" spans="2:17" ht="30" customHeight="1" x14ac:dyDescent="0.3">
      <c r="B184" s="113">
        <v>180</v>
      </c>
      <c r="C184" s="162"/>
      <c r="D184" s="167"/>
      <c r="E184" s="111"/>
      <c r="F184" s="111"/>
      <c r="G184" s="111"/>
      <c r="H184" s="162"/>
      <c r="I184" s="168"/>
      <c r="Q184" s="3">
        <f t="shared" ca="1" si="2"/>
        <v>0</v>
      </c>
    </row>
    <row r="185" spans="2:17" ht="30" customHeight="1" x14ac:dyDescent="0.3">
      <c r="B185" s="113">
        <v>181</v>
      </c>
      <c r="C185" s="162"/>
      <c r="D185" s="167"/>
      <c r="E185" s="111"/>
      <c r="F185" s="111"/>
      <c r="G185" s="111"/>
      <c r="H185" s="162"/>
      <c r="I185" s="168"/>
      <c r="Q185" s="3">
        <f t="shared" ca="1" si="2"/>
        <v>0</v>
      </c>
    </row>
    <row r="186" spans="2:17" ht="30" customHeight="1" x14ac:dyDescent="0.3">
      <c r="B186" s="113">
        <v>182</v>
      </c>
      <c r="C186" s="162"/>
      <c r="D186" s="167"/>
      <c r="E186" s="111"/>
      <c r="F186" s="111"/>
      <c r="G186" s="111"/>
      <c r="H186" s="162"/>
      <c r="I186" s="168"/>
      <c r="Q186" s="3">
        <f t="shared" ca="1" si="2"/>
        <v>0</v>
      </c>
    </row>
    <row r="187" spans="2:17" ht="30" customHeight="1" x14ac:dyDescent="0.3">
      <c r="B187" s="113">
        <v>183</v>
      </c>
      <c r="C187" s="162"/>
      <c r="D187" s="167"/>
      <c r="E187" s="111"/>
      <c r="F187" s="111"/>
      <c r="G187" s="111"/>
      <c r="H187" s="162"/>
      <c r="I187" s="168"/>
      <c r="Q187" s="3">
        <f t="shared" ca="1" si="2"/>
        <v>0</v>
      </c>
    </row>
    <row r="188" spans="2:17" ht="30" customHeight="1" x14ac:dyDescent="0.3">
      <c r="B188" s="113">
        <v>184</v>
      </c>
      <c r="C188" s="162"/>
      <c r="D188" s="167"/>
      <c r="E188" s="111"/>
      <c r="F188" s="111"/>
      <c r="G188" s="111"/>
      <c r="H188" s="162"/>
      <c r="I188" s="168"/>
      <c r="Q188" s="3">
        <f t="shared" ca="1" si="2"/>
        <v>0</v>
      </c>
    </row>
    <row r="189" spans="2:17" ht="30" customHeight="1" x14ac:dyDescent="0.3">
      <c r="B189" s="113">
        <v>185</v>
      </c>
      <c r="C189" s="162"/>
      <c r="D189" s="167"/>
      <c r="E189" s="111"/>
      <c r="F189" s="111"/>
      <c r="G189" s="111"/>
      <c r="H189" s="162"/>
      <c r="I189" s="168"/>
      <c r="Q189" s="3">
        <f t="shared" ca="1" si="2"/>
        <v>0</v>
      </c>
    </row>
    <row r="190" spans="2:17" ht="30" customHeight="1" x14ac:dyDescent="0.3">
      <c r="B190" s="113">
        <v>186</v>
      </c>
      <c r="C190" s="162"/>
      <c r="D190" s="167"/>
      <c r="E190" s="111"/>
      <c r="F190" s="111"/>
      <c r="G190" s="111"/>
      <c r="H190" s="162"/>
      <c r="I190" s="168"/>
      <c r="Q190" s="3">
        <f t="shared" ca="1" si="2"/>
        <v>0</v>
      </c>
    </row>
    <row r="191" spans="2:17" ht="30" customHeight="1" x14ac:dyDescent="0.3">
      <c r="B191" s="113">
        <v>187</v>
      </c>
      <c r="C191" s="162"/>
      <c r="D191" s="167"/>
      <c r="E191" s="111"/>
      <c r="F191" s="111"/>
      <c r="G191" s="111"/>
      <c r="H191" s="162"/>
      <c r="I191" s="168"/>
      <c r="Q191" s="3">
        <f t="shared" ca="1" si="2"/>
        <v>0</v>
      </c>
    </row>
    <row r="192" spans="2:17" ht="30" customHeight="1" x14ac:dyDescent="0.3">
      <c r="B192" s="113">
        <v>188</v>
      </c>
      <c r="C192" s="162"/>
      <c r="D192" s="167"/>
      <c r="E192" s="111"/>
      <c r="F192" s="111"/>
      <c r="G192" s="111"/>
      <c r="H192" s="162"/>
      <c r="I192" s="168"/>
      <c r="Q192" s="3">
        <f t="shared" ca="1" si="2"/>
        <v>0</v>
      </c>
    </row>
    <row r="193" spans="2:17" ht="30" customHeight="1" x14ac:dyDescent="0.3">
      <c r="B193" s="113">
        <v>189</v>
      </c>
      <c r="C193" s="162"/>
      <c r="D193" s="167"/>
      <c r="E193" s="111"/>
      <c r="F193" s="111"/>
      <c r="G193" s="111"/>
      <c r="H193" s="162"/>
      <c r="I193" s="168"/>
      <c r="Q193" s="3">
        <f t="shared" ca="1" si="2"/>
        <v>0</v>
      </c>
    </row>
    <row r="194" spans="2:17" ht="30" customHeight="1" x14ac:dyDescent="0.3">
      <c r="B194" s="113">
        <v>190</v>
      </c>
      <c r="C194" s="162"/>
      <c r="D194" s="167"/>
      <c r="E194" s="111"/>
      <c r="F194" s="111"/>
      <c r="G194" s="111"/>
      <c r="H194" s="162"/>
      <c r="I194" s="168"/>
      <c r="Q194" s="3">
        <f t="shared" ca="1" si="2"/>
        <v>0</v>
      </c>
    </row>
    <row r="195" spans="2:17" ht="30" customHeight="1" x14ac:dyDescent="0.3">
      <c r="B195" s="113">
        <v>191</v>
      </c>
      <c r="C195" s="162"/>
      <c r="D195" s="167"/>
      <c r="E195" s="111"/>
      <c r="F195" s="111"/>
      <c r="G195" s="111"/>
      <c r="H195" s="162"/>
      <c r="I195" s="168"/>
      <c r="Q195" s="3">
        <f t="shared" ca="1" si="2"/>
        <v>0</v>
      </c>
    </row>
    <row r="196" spans="2:17" ht="30" customHeight="1" x14ac:dyDescent="0.3">
      <c r="B196" s="113">
        <v>192</v>
      </c>
      <c r="C196" s="162"/>
      <c r="D196" s="167"/>
      <c r="E196" s="111"/>
      <c r="F196" s="111"/>
      <c r="G196" s="111"/>
      <c r="H196" s="162"/>
      <c r="I196" s="168"/>
      <c r="Q196" s="3">
        <f t="shared" ca="1" si="2"/>
        <v>0</v>
      </c>
    </row>
    <row r="197" spans="2:17" ht="30" customHeight="1" x14ac:dyDescent="0.3">
      <c r="B197" s="113">
        <v>193</v>
      </c>
      <c r="C197" s="162"/>
      <c r="D197" s="167"/>
      <c r="E197" s="111"/>
      <c r="F197" s="111"/>
      <c r="G197" s="111"/>
      <c r="H197" s="162"/>
      <c r="I197" s="168"/>
      <c r="Q197" s="3">
        <f t="shared" ref="Q197:Q260" ca="1" si="3">IF(C197&lt;TODAY(),IF(G197="Não",1,0),0)</f>
        <v>0</v>
      </c>
    </row>
    <row r="198" spans="2:17" ht="30" customHeight="1" x14ac:dyDescent="0.3">
      <c r="B198" s="113">
        <v>194</v>
      </c>
      <c r="C198" s="162"/>
      <c r="D198" s="167"/>
      <c r="E198" s="111"/>
      <c r="F198" s="111"/>
      <c r="G198" s="111"/>
      <c r="H198" s="162"/>
      <c r="I198" s="168"/>
      <c r="Q198" s="3">
        <f t="shared" ca="1" si="3"/>
        <v>0</v>
      </c>
    </row>
    <row r="199" spans="2:17" ht="30" customHeight="1" x14ac:dyDescent="0.3">
      <c r="B199" s="113">
        <v>195</v>
      </c>
      <c r="C199" s="162"/>
      <c r="D199" s="167"/>
      <c r="E199" s="111"/>
      <c r="F199" s="111"/>
      <c r="G199" s="111"/>
      <c r="H199" s="162"/>
      <c r="I199" s="168"/>
      <c r="Q199" s="3">
        <f t="shared" ca="1" si="3"/>
        <v>0</v>
      </c>
    </row>
    <row r="200" spans="2:17" ht="30" customHeight="1" x14ac:dyDescent="0.3">
      <c r="B200" s="113">
        <v>196</v>
      </c>
      <c r="C200" s="162"/>
      <c r="D200" s="167"/>
      <c r="E200" s="111"/>
      <c r="F200" s="111"/>
      <c r="G200" s="111"/>
      <c r="H200" s="162"/>
      <c r="I200" s="168"/>
      <c r="Q200" s="3">
        <f t="shared" ca="1" si="3"/>
        <v>0</v>
      </c>
    </row>
    <row r="201" spans="2:17" ht="30" customHeight="1" x14ac:dyDescent="0.3">
      <c r="B201" s="113">
        <v>197</v>
      </c>
      <c r="C201" s="162"/>
      <c r="D201" s="167"/>
      <c r="E201" s="111"/>
      <c r="F201" s="111"/>
      <c r="G201" s="111"/>
      <c r="H201" s="162"/>
      <c r="I201" s="168"/>
      <c r="Q201" s="3">
        <f t="shared" ca="1" si="3"/>
        <v>0</v>
      </c>
    </row>
    <row r="202" spans="2:17" ht="30" customHeight="1" x14ac:dyDescent="0.3">
      <c r="B202" s="113">
        <v>198</v>
      </c>
      <c r="C202" s="162"/>
      <c r="D202" s="167"/>
      <c r="E202" s="111"/>
      <c r="F202" s="111"/>
      <c r="G202" s="111"/>
      <c r="H202" s="162"/>
      <c r="I202" s="168"/>
      <c r="Q202" s="3">
        <f t="shared" ca="1" si="3"/>
        <v>0</v>
      </c>
    </row>
    <row r="203" spans="2:17" ht="30" customHeight="1" x14ac:dyDescent="0.3">
      <c r="B203" s="113">
        <v>199</v>
      </c>
      <c r="C203" s="162"/>
      <c r="D203" s="167"/>
      <c r="E203" s="111"/>
      <c r="F203" s="111"/>
      <c r="G203" s="111"/>
      <c r="H203" s="162"/>
      <c r="I203" s="168"/>
      <c r="Q203" s="3">
        <f t="shared" ca="1" si="3"/>
        <v>0</v>
      </c>
    </row>
    <row r="204" spans="2:17" ht="30" customHeight="1" x14ac:dyDescent="0.3">
      <c r="B204" s="113">
        <v>200</v>
      </c>
      <c r="C204" s="162"/>
      <c r="D204" s="167"/>
      <c r="E204" s="111"/>
      <c r="F204" s="111"/>
      <c r="G204" s="111"/>
      <c r="H204" s="162"/>
      <c r="I204" s="168"/>
      <c r="Q204" s="3">
        <f t="shared" ca="1" si="3"/>
        <v>0</v>
      </c>
    </row>
    <row r="205" spans="2:17" ht="30" customHeight="1" x14ac:dyDescent="0.3">
      <c r="B205" s="113">
        <v>201</v>
      </c>
      <c r="C205" s="162"/>
      <c r="D205" s="167"/>
      <c r="E205" s="111"/>
      <c r="F205" s="111"/>
      <c r="G205" s="111"/>
      <c r="H205" s="162"/>
      <c r="I205" s="168"/>
      <c r="Q205" s="3">
        <f t="shared" ca="1" si="3"/>
        <v>0</v>
      </c>
    </row>
    <row r="206" spans="2:17" ht="30" customHeight="1" x14ac:dyDescent="0.3">
      <c r="B206" s="113">
        <v>202</v>
      </c>
      <c r="C206" s="162"/>
      <c r="D206" s="167"/>
      <c r="E206" s="111"/>
      <c r="F206" s="111"/>
      <c r="G206" s="111"/>
      <c r="H206" s="162"/>
      <c r="I206" s="168"/>
      <c r="Q206" s="3">
        <f t="shared" ca="1" si="3"/>
        <v>0</v>
      </c>
    </row>
    <row r="207" spans="2:17" ht="30" customHeight="1" x14ac:dyDescent="0.3">
      <c r="B207" s="113">
        <v>203</v>
      </c>
      <c r="C207" s="162"/>
      <c r="D207" s="167"/>
      <c r="E207" s="111"/>
      <c r="F207" s="111"/>
      <c r="G207" s="111"/>
      <c r="H207" s="162"/>
      <c r="I207" s="168"/>
      <c r="Q207" s="3">
        <f t="shared" ca="1" si="3"/>
        <v>0</v>
      </c>
    </row>
    <row r="208" spans="2:17" ht="30" customHeight="1" x14ac:dyDescent="0.3">
      <c r="B208" s="113">
        <v>204</v>
      </c>
      <c r="C208" s="162"/>
      <c r="D208" s="167"/>
      <c r="E208" s="111"/>
      <c r="F208" s="111"/>
      <c r="G208" s="111"/>
      <c r="H208" s="162"/>
      <c r="I208" s="168"/>
      <c r="Q208" s="3">
        <f t="shared" ca="1" si="3"/>
        <v>0</v>
      </c>
    </row>
    <row r="209" spans="2:17" ht="30" customHeight="1" x14ac:dyDescent="0.3">
      <c r="B209" s="113">
        <v>205</v>
      </c>
      <c r="C209" s="162"/>
      <c r="D209" s="167"/>
      <c r="E209" s="111"/>
      <c r="F209" s="111"/>
      <c r="G209" s="111"/>
      <c r="H209" s="162"/>
      <c r="I209" s="168"/>
      <c r="Q209" s="3">
        <f t="shared" ca="1" si="3"/>
        <v>0</v>
      </c>
    </row>
    <row r="210" spans="2:17" ht="30" customHeight="1" x14ac:dyDescent="0.3">
      <c r="B210" s="113">
        <v>206</v>
      </c>
      <c r="C210" s="162"/>
      <c r="D210" s="167"/>
      <c r="E210" s="111"/>
      <c r="F210" s="111"/>
      <c r="G210" s="111"/>
      <c r="H210" s="162"/>
      <c r="I210" s="168"/>
      <c r="Q210" s="3">
        <f t="shared" ca="1" si="3"/>
        <v>0</v>
      </c>
    </row>
    <row r="211" spans="2:17" ht="30" customHeight="1" x14ac:dyDescent="0.3">
      <c r="B211" s="113">
        <v>207</v>
      </c>
      <c r="C211" s="162"/>
      <c r="D211" s="167"/>
      <c r="E211" s="111"/>
      <c r="F211" s="111"/>
      <c r="G211" s="111"/>
      <c r="H211" s="162"/>
      <c r="I211" s="168"/>
      <c r="Q211" s="3">
        <f t="shared" ca="1" si="3"/>
        <v>0</v>
      </c>
    </row>
    <row r="212" spans="2:17" ht="30" customHeight="1" x14ac:dyDescent="0.3">
      <c r="B212" s="113">
        <v>208</v>
      </c>
      <c r="C212" s="162"/>
      <c r="D212" s="167"/>
      <c r="E212" s="111"/>
      <c r="F212" s="111"/>
      <c r="G212" s="111"/>
      <c r="H212" s="162"/>
      <c r="I212" s="168"/>
      <c r="Q212" s="3">
        <f t="shared" ca="1" si="3"/>
        <v>0</v>
      </c>
    </row>
    <row r="213" spans="2:17" ht="30" customHeight="1" x14ac:dyDescent="0.3">
      <c r="B213" s="113">
        <v>209</v>
      </c>
      <c r="C213" s="162"/>
      <c r="D213" s="167"/>
      <c r="E213" s="111"/>
      <c r="F213" s="111"/>
      <c r="G213" s="111"/>
      <c r="H213" s="162"/>
      <c r="I213" s="168"/>
      <c r="Q213" s="3">
        <f t="shared" ca="1" si="3"/>
        <v>0</v>
      </c>
    </row>
    <row r="214" spans="2:17" ht="30" customHeight="1" x14ac:dyDescent="0.3">
      <c r="B214" s="113">
        <v>210</v>
      </c>
      <c r="C214" s="162"/>
      <c r="D214" s="167"/>
      <c r="E214" s="111"/>
      <c r="F214" s="111"/>
      <c r="G214" s="111"/>
      <c r="H214" s="162"/>
      <c r="I214" s="168"/>
      <c r="Q214" s="3">
        <f t="shared" ca="1" si="3"/>
        <v>0</v>
      </c>
    </row>
    <row r="215" spans="2:17" ht="30" customHeight="1" x14ac:dyDescent="0.3">
      <c r="B215" s="113">
        <v>211</v>
      </c>
      <c r="C215" s="162"/>
      <c r="D215" s="167"/>
      <c r="E215" s="111"/>
      <c r="F215" s="111"/>
      <c r="G215" s="111"/>
      <c r="H215" s="162"/>
      <c r="I215" s="168"/>
      <c r="Q215" s="3">
        <f t="shared" ca="1" si="3"/>
        <v>0</v>
      </c>
    </row>
    <row r="216" spans="2:17" ht="30" customHeight="1" x14ac:dyDescent="0.3">
      <c r="B216" s="113">
        <v>212</v>
      </c>
      <c r="C216" s="162"/>
      <c r="D216" s="167"/>
      <c r="E216" s="111"/>
      <c r="F216" s="111"/>
      <c r="G216" s="111"/>
      <c r="H216" s="162"/>
      <c r="I216" s="168"/>
      <c r="Q216" s="3">
        <f t="shared" ca="1" si="3"/>
        <v>0</v>
      </c>
    </row>
    <row r="217" spans="2:17" ht="30" customHeight="1" x14ac:dyDescent="0.3">
      <c r="B217" s="113">
        <v>213</v>
      </c>
      <c r="C217" s="162"/>
      <c r="D217" s="167"/>
      <c r="E217" s="111"/>
      <c r="F217" s="111"/>
      <c r="G217" s="111"/>
      <c r="H217" s="162"/>
      <c r="I217" s="168"/>
      <c r="Q217" s="3">
        <f t="shared" ca="1" si="3"/>
        <v>0</v>
      </c>
    </row>
    <row r="218" spans="2:17" ht="30" customHeight="1" x14ac:dyDescent="0.3">
      <c r="B218" s="113">
        <v>214</v>
      </c>
      <c r="C218" s="162"/>
      <c r="D218" s="167"/>
      <c r="E218" s="111"/>
      <c r="F218" s="111"/>
      <c r="G218" s="111"/>
      <c r="H218" s="162"/>
      <c r="I218" s="168"/>
      <c r="Q218" s="3">
        <f t="shared" ca="1" si="3"/>
        <v>0</v>
      </c>
    </row>
    <row r="219" spans="2:17" ht="30" customHeight="1" x14ac:dyDescent="0.3">
      <c r="B219" s="113">
        <v>215</v>
      </c>
      <c r="C219" s="162"/>
      <c r="D219" s="167"/>
      <c r="E219" s="111"/>
      <c r="F219" s="111"/>
      <c r="G219" s="111"/>
      <c r="H219" s="162"/>
      <c r="I219" s="168"/>
      <c r="Q219" s="3">
        <f t="shared" ca="1" si="3"/>
        <v>0</v>
      </c>
    </row>
    <row r="220" spans="2:17" ht="30" customHeight="1" x14ac:dyDescent="0.3">
      <c r="B220" s="113">
        <v>216</v>
      </c>
      <c r="C220" s="162"/>
      <c r="D220" s="167"/>
      <c r="E220" s="111"/>
      <c r="F220" s="111"/>
      <c r="G220" s="111"/>
      <c r="H220" s="162"/>
      <c r="I220" s="168"/>
      <c r="Q220" s="3">
        <f t="shared" ca="1" si="3"/>
        <v>0</v>
      </c>
    </row>
    <row r="221" spans="2:17" ht="30" customHeight="1" x14ac:dyDescent="0.3">
      <c r="B221" s="113">
        <v>217</v>
      </c>
      <c r="C221" s="162"/>
      <c r="D221" s="167"/>
      <c r="E221" s="111"/>
      <c r="F221" s="111"/>
      <c r="G221" s="111"/>
      <c r="H221" s="162"/>
      <c r="I221" s="168"/>
      <c r="Q221" s="3">
        <f t="shared" ca="1" si="3"/>
        <v>0</v>
      </c>
    </row>
    <row r="222" spans="2:17" ht="30" customHeight="1" x14ac:dyDescent="0.3">
      <c r="B222" s="113">
        <v>218</v>
      </c>
      <c r="C222" s="162"/>
      <c r="D222" s="167"/>
      <c r="E222" s="111"/>
      <c r="F222" s="111"/>
      <c r="G222" s="111"/>
      <c r="H222" s="162"/>
      <c r="I222" s="168"/>
      <c r="Q222" s="3">
        <f t="shared" ca="1" si="3"/>
        <v>0</v>
      </c>
    </row>
    <row r="223" spans="2:17" ht="30" customHeight="1" x14ac:dyDescent="0.3">
      <c r="B223" s="113">
        <v>219</v>
      </c>
      <c r="C223" s="162"/>
      <c r="D223" s="167"/>
      <c r="E223" s="111"/>
      <c r="F223" s="111"/>
      <c r="G223" s="111"/>
      <c r="H223" s="162"/>
      <c r="I223" s="168"/>
      <c r="Q223" s="3">
        <f t="shared" ca="1" si="3"/>
        <v>0</v>
      </c>
    </row>
    <row r="224" spans="2:17" ht="30" customHeight="1" x14ac:dyDescent="0.3">
      <c r="B224" s="113">
        <v>220</v>
      </c>
      <c r="C224" s="162"/>
      <c r="D224" s="167"/>
      <c r="E224" s="111"/>
      <c r="F224" s="111"/>
      <c r="G224" s="111"/>
      <c r="H224" s="162"/>
      <c r="I224" s="168"/>
      <c r="Q224" s="3">
        <f t="shared" ca="1" si="3"/>
        <v>0</v>
      </c>
    </row>
    <row r="225" spans="2:17" ht="30" customHeight="1" x14ac:dyDescent="0.3">
      <c r="B225" s="113">
        <v>221</v>
      </c>
      <c r="C225" s="162"/>
      <c r="D225" s="167"/>
      <c r="E225" s="111"/>
      <c r="F225" s="111"/>
      <c r="G225" s="111"/>
      <c r="H225" s="162"/>
      <c r="I225" s="168"/>
      <c r="Q225" s="3">
        <f t="shared" ca="1" si="3"/>
        <v>0</v>
      </c>
    </row>
    <row r="226" spans="2:17" ht="30" customHeight="1" x14ac:dyDescent="0.3">
      <c r="B226" s="113">
        <v>222</v>
      </c>
      <c r="C226" s="162"/>
      <c r="D226" s="167"/>
      <c r="E226" s="111"/>
      <c r="F226" s="111"/>
      <c r="G226" s="111"/>
      <c r="H226" s="162"/>
      <c r="I226" s="168"/>
      <c r="Q226" s="3">
        <f t="shared" ca="1" si="3"/>
        <v>0</v>
      </c>
    </row>
    <row r="227" spans="2:17" ht="30" customHeight="1" x14ac:dyDescent="0.3">
      <c r="B227" s="113">
        <v>223</v>
      </c>
      <c r="C227" s="162"/>
      <c r="D227" s="167"/>
      <c r="E227" s="111"/>
      <c r="F227" s="111"/>
      <c r="G227" s="111"/>
      <c r="H227" s="162"/>
      <c r="I227" s="168"/>
      <c r="Q227" s="3">
        <f t="shared" ca="1" si="3"/>
        <v>0</v>
      </c>
    </row>
    <row r="228" spans="2:17" ht="30" customHeight="1" x14ac:dyDescent="0.3">
      <c r="B228" s="113">
        <v>224</v>
      </c>
      <c r="C228" s="162"/>
      <c r="D228" s="167"/>
      <c r="E228" s="111"/>
      <c r="F228" s="111"/>
      <c r="G228" s="111"/>
      <c r="H228" s="162"/>
      <c r="I228" s="168"/>
      <c r="Q228" s="3">
        <f t="shared" ca="1" si="3"/>
        <v>0</v>
      </c>
    </row>
    <row r="229" spans="2:17" ht="30" customHeight="1" x14ac:dyDescent="0.3">
      <c r="B229" s="113">
        <v>225</v>
      </c>
      <c r="C229" s="162"/>
      <c r="D229" s="167"/>
      <c r="E229" s="111"/>
      <c r="F229" s="111"/>
      <c r="G229" s="111"/>
      <c r="H229" s="162"/>
      <c r="I229" s="168"/>
      <c r="Q229" s="3">
        <f t="shared" ca="1" si="3"/>
        <v>0</v>
      </c>
    </row>
    <row r="230" spans="2:17" ht="30" customHeight="1" x14ac:dyDescent="0.3">
      <c r="B230" s="113">
        <v>226</v>
      </c>
      <c r="C230" s="162"/>
      <c r="D230" s="167"/>
      <c r="E230" s="111"/>
      <c r="F230" s="111"/>
      <c r="G230" s="111"/>
      <c r="H230" s="162"/>
      <c r="I230" s="168"/>
      <c r="Q230" s="3">
        <f t="shared" ca="1" si="3"/>
        <v>0</v>
      </c>
    </row>
    <row r="231" spans="2:17" ht="30" customHeight="1" x14ac:dyDescent="0.3">
      <c r="B231" s="113">
        <v>227</v>
      </c>
      <c r="C231" s="162"/>
      <c r="D231" s="167"/>
      <c r="E231" s="111"/>
      <c r="F231" s="111"/>
      <c r="G231" s="111"/>
      <c r="H231" s="162"/>
      <c r="I231" s="168"/>
      <c r="Q231" s="3">
        <f t="shared" ca="1" si="3"/>
        <v>0</v>
      </c>
    </row>
    <row r="232" spans="2:17" ht="30" customHeight="1" x14ac:dyDescent="0.3">
      <c r="B232" s="113">
        <v>228</v>
      </c>
      <c r="C232" s="162"/>
      <c r="D232" s="167"/>
      <c r="E232" s="111"/>
      <c r="F232" s="111"/>
      <c r="G232" s="111"/>
      <c r="H232" s="162"/>
      <c r="I232" s="168"/>
      <c r="Q232" s="3">
        <f t="shared" ca="1" si="3"/>
        <v>0</v>
      </c>
    </row>
    <row r="233" spans="2:17" ht="30" customHeight="1" x14ac:dyDescent="0.3">
      <c r="B233" s="113">
        <v>229</v>
      </c>
      <c r="C233" s="162"/>
      <c r="D233" s="167"/>
      <c r="E233" s="111"/>
      <c r="F233" s="111"/>
      <c r="G233" s="111"/>
      <c r="H233" s="162"/>
      <c r="I233" s="168"/>
      <c r="Q233" s="3">
        <f t="shared" ca="1" si="3"/>
        <v>0</v>
      </c>
    </row>
    <row r="234" spans="2:17" ht="30" customHeight="1" x14ac:dyDescent="0.3">
      <c r="B234" s="113">
        <v>230</v>
      </c>
      <c r="C234" s="162"/>
      <c r="D234" s="167"/>
      <c r="E234" s="111"/>
      <c r="F234" s="111"/>
      <c r="G234" s="111"/>
      <c r="H234" s="162"/>
      <c r="I234" s="168"/>
      <c r="Q234" s="3">
        <f t="shared" ca="1" si="3"/>
        <v>0</v>
      </c>
    </row>
    <row r="235" spans="2:17" ht="30" customHeight="1" x14ac:dyDescent="0.3">
      <c r="B235" s="113">
        <v>231</v>
      </c>
      <c r="C235" s="162"/>
      <c r="D235" s="167"/>
      <c r="E235" s="111"/>
      <c r="F235" s="111"/>
      <c r="G235" s="111"/>
      <c r="H235" s="162"/>
      <c r="I235" s="168"/>
      <c r="Q235" s="3">
        <f t="shared" ca="1" si="3"/>
        <v>0</v>
      </c>
    </row>
    <row r="236" spans="2:17" ht="30" customHeight="1" x14ac:dyDescent="0.3">
      <c r="B236" s="113">
        <v>232</v>
      </c>
      <c r="C236" s="162"/>
      <c r="D236" s="167"/>
      <c r="E236" s="111"/>
      <c r="F236" s="111"/>
      <c r="G236" s="111"/>
      <c r="H236" s="162"/>
      <c r="I236" s="168"/>
      <c r="Q236" s="3">
        <f t="shared" ca="1" si="3"/>
        <v>0</v>
      </c>
    </row>
    <row r="237" spans="2:17" ht="30" customHeight="1" x14ac:dyDescent="0.3">
      <c r="B237" s="113">
        <v>233</v>
      </c>
      <c r="C237" s="162"/>
      <c r="D237" s="167"/>
      <c r="E237" s="111"/>
      <c r="F237" s="111"/>
      <c r="G237" s="111"/>
      <c r="H237" s="162"/>
      <c r="I237" s="168"/>
      <c r="Q237" s="3">
        <f t="shared" ca="1" si="3"/>
        <v>0</v>
      </c>
    </row>
    <row r="238" spans="2:17" ht="30" customHeight="1" x14ac:dyDescent="0.3">
      <c r="B238" s="113">
        <v>234</v>
      </c>
      <c r="C238" s="162"/>
      <c r="D238" s="167"/>
      <c r="E238" s="111"/>
      <c r="F238" s="111"/>
      <c r="G238" s="111"/>
      <c r="H238" s="162"/>
      <c r="I238" s="168"/>
      <c r="Q238" s="3">
        <f t="shared" ca="1" si="3"/>
        <v>0</v>
      </c>
    </row>
    <row r="239" spans="2:17" ht="30" customHeight="1" x14ac:dyDescent="0.3">
      <c r="B239" s="113">
        <v>235</v>
      </c>
      <c r="C239" s="162"/>
      <c r="D239" s="167"/>
      <c r="E239" s="111"/>
      <c r="F239" s="111"/>
      <c r="G239" s="111"/>
      <c r="H239" s="162"/>
      <c r="I239" s="168"/>
      <c r="Q239" s="3">
        <f t="shared" ca="1" si="3"/>
        <v>0</v>
      </c>
    </row>
    <row r="240" spans="2:17" ht="30" customHeight="1" x14ac:dyDescent="0.3">
      <c r="B240" s="113">
        <v>236</v>
      </c>
      <c r="C240" s="162"/>
      <c r="D240" s="167"/>
      <c r="E240" s="111"/>
      <c r="F240" s="111"/>
      <c r="G240" s="111"/>
      <c r="H240" s="162"/>
      <c r="I240" s="168"/>
      <c r="Q240" s="3">
        <f t="shared" ca="1" si="3"/>
        <v>0</v>
      </c>
    </row>
    <row r="241" spans="2:17" ht="30" customHeight="1" x14ac:dyDescent="0.3">
      <c r="B241" s="113">
        <v>237</v>
      </c>
      <c r="C241" s="162"/>
      <c r="D241" s="167"/>
      <c r="E241" s="111"/>
      <c r="F241" s="111"/>
      <c r="G241" s="111"/>
      <c r="H241" s="162"/>
      <c r="I241" s="168"/>
      <c r="Q241" s="3">
        <f t="shared" ca="1" si="3"/>
        <v>0</v>
      </c>
    </row>
    <row r="242" spans="2:17" ht="30" customHeight="1" x14ac:dyDescent="0.3">
      <c r="B242" s="113">
        <v>238</v>
      </c>
      <c r="C242" s="162"/>
      <c r="D242" s="167"/>
      <c r="E242" s="111"/>
      <c r="F242" s="111"/>
      <c r="G242" s="111"/>
      <c r="H242" s="162"/>
      <c r="I242" s="168"/>
      <c r="Q242" s="3">
        <f t="shared" ca="1" si="3"/>
        <v>0</v>
      </c>
    </row>
    <row r="243" spans="2:17" ht="30" customHeight="1" x14ac:dyDescent="0.3">
      <c r="B243" s="113">
        <v>239</v>
      </c>
      <c r="C243" s="162"/>
      <c r="D243" s="167"/>
      <c r="E243" s="111"/>
      <c r="F243" s="111"/>
      <c r="G243" s="111"/>
      <c r="H243" s="162"/>
      <c r="I243" s="168"/>
      <c r="Q243" s="3">
        <f t="shared" ca="1" si="3"/>
        <v>0</v>
      </c>
    </row>
    <row r="244" spans="2:17" ht="30" customHeight="1" x14ac:dyDescent="0.3">
      <c r="B244" s="113">
        <v>240</v>
      </c>
      <c r="C244" s="162"/>
      <c r="D244" s="167"/>
      <c r="E244" s="111"/>
      <c r="F244" s="111"/>
      <c r="G244" s="111"/>
      <c r="H244" s="162"/>
      <c r="I244" s="168"/>
      <c r="Q244" s="3">
        <f t="shared" ca="1" si="3"/>
        <v>0</v>
      </c>
    </row>
    <row r="245" spans="2:17" ht="30" customHeight="1" x14ac:dyDescent="0.3">
      <c r="B245" s="113">
        <v>241</v>
      </c>
      <c r="C245" s="162"/>
      <c r="D245" s="167"/>
      <c r="E245" s="111"/>
      <c r="F245" s="111"/>
      <c r="G245" s="111"/>
      <c r="H245" s="162"/>
      <c r="I245" s="168"/>
      <c r="Q245" s="3">
        <f t="shared" ca="1" si="3"/>
        <v>0</v>
      </c>
    </row>
    <row r="246" spans="2:17" ht="30" customHeight="1" x14ac:dyDescent="0.3">
      <c r="B246" s="113">
        <v>242</v>
      </c>
      <c r="C246" s="162"/>
      <c r="D246" s="167"/>
      <c r="E246" s="111"/>
      <c r="F246" s="111"/>
      <c r="G246" s="111"/>
      <c r="H246" s="162"/>
      <c r="I246" s="168"/>
      <c r="Q246" s="3">
        <f t="shared" ca="1" si="3"/>
        <v>0</v>
      </c>
    </row>
    <row r="247" spans="2:17" ht="30" customHeight="1" x14ac:dyDescent="0.3">
      <c r="B247" s="113">
        <v>243</v>
      </c>
      <c r="C247" s="162"/>
      <c r="D247" s="167"/>
      <c r="E247" s="111"/>
      <c r="F247" s="111"/>
      <c r="G247" s="111"/>
      <c r="H247" s="162"/>
      <c r="I247" s="168"/>
      <c r="Q247" s="3">
        <f t="shared" ca="1" si="3"/>
        <v>0</v>
      </c>
    </row>
    <row r="248" spans="2:17" ht="30" customHeight="1" x14ac:dyDescent="0.3">
      <c r="B248" s="113">
        <v>244</v>
      </c>
      <c r="C248" s="162"/>
      <c r="D248" s="167"/>
      <c r="E248" s="111"/>
      <c r="F248" s="111"/>
      <c r="G248" s="111"/>
      <c r="H248" s="162"/>
      <c r="I248" s="168"/>
      <c r="Q248" s="3">
        <f t="shared" ca="1" si="3"/>
        <v>0</v>
      </c>
    </row>
    <row r="249" spans="2:17" ht="30" customHeight="1" x14ac:dyDescent="0.3">
      <c r="B249" s="113">
        <v>245</v>
      </c>
      <c r="C249" s="162"/>
      <c r="D249" s="167"/>
      <c r="E249" s="111"/>
      <c r="F249" s="111"/>
      <c r="G249" s="111"/>
      <c r="H249" s="162"/>
      <c r="I249" s="168"/>
      <c r="Q249" s="3">
        <f t="shared" ca="1" si="3"/>
        <v>0</v>
      </c>
    </row>
    <row r="250" spans="2:17" ht="30" customHeight="1" x14ac:dyDescent="0.3">
      <c r="B250" s="113">
        <v>246</v>
      </c>
      <c r="C250" s="162"/>
      <c r="D250" s="167"/>
      <c r="E250" s="111"/>
      <c r="F250" s="111"/>
      <c r="G250" s="111"/>
      <c r="H250" s="162"/>
      <c r="I250" s="168"/>
      <c r="Q250" s="3">
        <f t="shared" ca="1" si="3"/>
        <v>0</v>
      </c>
    </row>
    <row r="251" spans="2:17" ht="30" customHeight="1" x14ac:dyDescent="0.3">
      <c r="B251" s="113">
        <v>247</v>
      </c>
      <c r="C251" s="162"/>
      <c r="D251" s="167"/>
      <c r="E251" s="111"/>
      <c r="F251" s="111"/>
      <c r="G251" s="111"/>
      <c r="H251" s="162"/>
      <c r="I251" s="168"/>
      <c r="Q251" s="3">
        <f t="shared" ca="1" si="3"/>
        <v>0</v>
      </c>
    </row>
    <row r="252" spans="2:17" ht="30" customHeight="1" x14ac:dyDescent="0.3">
      <c r="B252" s="113">
        <v>248</v>
      </c>
      <c r="C252" s="162"/>
      <c r="D252" s="167"/>
      <c r="E252" s="111"/>
      <c r="F252" s="111"/>
      <c r="G252" s="111"/>
      <c r="H252" s="162"/>
      <c r="I252" s="168"/>
      <c r="Q252" s="3">
        <f t="shared" ca="1" si="3"/>
        <v>0</v>
      </c>
    </row>
    <row r="253" spans="2:17" ht="30" customHeight="1" x14ac:dyDescent="0.3">
      <c r="B253" s="113">
        <v>249</v>
      </c>
      <c r="C253" s="162"/>
      <c r="D253" s="167"/>
      <c r="E253" s="111"/>
      <c r="F253" s="111"/>
      <c r="G253" s="111"/>
      <c r="H253" s="162"/>
      <c r="I253" s="168"/>
      <c r="Q253" s="3">
        <f t="shared" ca="1" si="3"/>
        <v>0</v>
      </c>
    </row>
    <row r="254" spans="2:17" ht="30" customHeight="1" x14ac:dyDescent="0.3">
      <c r="B254" s="113">
        <v>250</v>
      </c>
      <c r="C254" s="162"/>
      <c r="D254" s="167"/>
      <c r="E254" s="111"/>
      <c r="F254" s="111"/>
      <c r="G254" s="111"/>
      <c r="H254" s="162"/>
      <c r="I254" s="168"/>
      <c r="Q254" s="3">
        <f t="shared" ca="1" si="3"/>
        <v>0</v>
      </c>
    </row>
    <row r="255" spans="2:17" ht="30" customHeight="1" x14ac:dyDescent="0.3">
      <c r="B255" s="113">
        <v>251</v>
      </c>
      <c r="C255" s="162"/>
      <c r="D255" s="167"/>
      <c r="E255" s="111"/>
      <c r="F255" s="111"/>
      <c r="G255" s="111"/>
      <c r="H255" s="162"/>
      <c r="I255" s="168"/>
      <c r="Q255" s="3">
        <f t="shared" ca="1" si="3"/>
        <v>0</v>
      </c>
    </row>
    <row r="256" spans="2:17" ht="30" customHeight="1" x14ac:dyDescent="0.3">
      <c r="B256" s="113">
        <v>252</v>
      </c>
      <c r="C256" s="162"/>
      <c r="D256" s="167"/>
      <c r="E256" s="111"/>
      <c r="F256" s="111"/>
      <c r="G256" s="111"/>
      <c r="H256" s="162"/>
      <c r="I256" s="168"/>
      <c r="Q256" s="3">
        <f t="shared" ca="1" si="3"/>
        <v>0</v>
      </c>
    </row>
    <row r="257" spans="2:17" ht="30" customHeight="1" x14ac:dyDescent="0.3">
      <c r="B257" s="113">
        <v>253</v>
      </c>
      <c r="C257" s="162"/>
      <c r="D257" s="167"/>
      <c r="E257" s="111"/>
      <c r="F257" s="111"/>
      <c r="G257" s="111"/>
      <c r="H257" s="162"/>
      <c r="I257" s="168"/>
      <c r="Q257" s="3">
        <f t="shared" ca="1" si="3"/>
        <v>0</v>
      </c>
    </row>
    <row r="258" spans="2:17" ht="30" customHeight="1" x14ac:dyDescent="0.3">
      <c r="B258" s="113">
        <v>254</v>
      </c>
      <c r="C258" s="162"/>
      <c r="D258" s="167"/>
      <c r="E258" s="111"/>
      <c r="F258" s="111"/>
      <c r="G258" s="111"/>
      <c r="H258" s="162"/>
      <c r="I258" s="168"/>
      <c r="Q258" s="3">
        <f t="shared" ca="1" si="3"/>
        <v>0</v>
      </c>
    </row>
    <row r="259" spans="2:17" ht="30" customHeight="1" x14ac:dyDescent="0.3">
      <c r="B259" s="113">
        <v>255</v>
      </c>
      <c r="C259" s="162"/>
      <c r="D259" s="167"/>
      <c r="E259" s="111"/>
      <c r="F259" s="111"/>
      <c r="G259" s="111"/>
      <c r="H259" s="162"/>
      <c r="I259" s="168"/>
      <c r="Q259" s="3">
        <f t="shared" ca="1" si="3"/>
        <v>0</v>
      </c>
    </row>
    <row r="260" spans="2:17" ht="30" customHeight="1" x14ac:dyDescent="0.3">
      <c r="B260" s="113">
        <v>256</v>
      </c>
      <c r="C260" s="162"/>
      <c r="D260" s="167"/>
      <c r="E260" s="111"/>
      <c r="F260" s="111"/>
      <c r="G260" s="111"/>
      <c r="H260" s="162"/>
      <c r="I260" s="168"/>
      <c r="Q260" s="3">
        <f t="shared" ca="1" si="3"/>
        <v>0</v>
      </c>
    </row>
    <row r="261" spans="2:17" ht="30" customHeight="1" x14ac:dyDescent="0.3">
      <c r="B261" s="113">
        <v>257</v>
      </c>
      <c r="C261" s="162"/>
      <c r="D261" s="167"/>
      <c r="E261" s="111"/>
      <c r="F261" s="111"/>
      <c r="G261" s="111"/>
      <c r="H261" s="162"/>
      <c r="I261" s="168"/>
      <c r="Q261" s="3">
        <f t="shared" ref="Q261:Q324" ca="1" si="4">IF(C261&lt;TODAY(),IF(G261="Não",1,0),0)</f>
        <v>0</v>
      </c>
    </row>
    <row r="262" spans="2:17" ht="30" customHeight="1" x14ac:dyDescent="0.3">
      <c r="B262" s="113">
        <v>258</v>
      </c>
      <c r="C262" s="162"/>
      <c r="D262" s="167"/>
      <c r="E262" s="111"/>
      <c r="F262" s="111"/>
      <c r="G262" s="111"/>
      <c r="H262" s="162"/>
      <c r="I262" s="168"/>
      <c r="Q262" s="3">
        <f t="shared" ca="1" si="4"/>
        <v>0</v>
      </c>
    </row>
    <row r="263" spans="2:17" ht="30" customHeight="1" x14ac:dyDescent="0.3">
      <c r="B263" s="113">
        <v>259</v>
      </c>
      <c r="C263" s="162"/>
      <c r="D263" s="167"/>
      <c r="E263" s="111"/>
      <c r="F263" s="111"/>
      <c r="G263" s="111"/>
      <c r="H263" s="162"/>
      <c r="I263" s="168"/>
      <c r="Q263" s="3">
        <f t="shared" ca="1" si="4"/>
        <v>0</v>
      </c>
    </row>
    <row r="264" spans="2:17" ht="30" customHeight="1" x14ac:dyDescent="0.3">
      <c r="B264" s="113">
        <v>260</v>
      </c>
      <c r="C264" s="162"/>
      <c r="D264" s="167"/>
      <c r="E264" s="111"/>
      <c r="F264" s="111"/>
      <c r="G264" s="111"/>
      <c r="H264" s="162"/>
      <c r="I264" s="168"/>
      <c r="Q264" s="3">
        <f t="shared" ca="1" si="4"/>
        <v>0</v>
      </c>
    </row>
    <row r="265" spans="2:17" ht="30" customHeight="1" x14ac:dyDescent="0.3">
      <c r="B265" s="113">
        <v>261</v>
      </c>
      <c r="C265" s="162"/>
      <c r="D265" s="167"/>
      <c r="E265" s="111"/>
      <c r="F265" s="111"/>
      <c r="G265" s="111"/>
      <c r="H265" s="162"/>
      <c r="I265" s="168"/>
      <c r="Q265" s="3">
        <f t="shared" ca="1" si="4"/>
        <v>0</v>
      </c>
    </row>
    <row r="266" spans="2:17" ht="30" customHeight="1" x14ac:dyDescent="0.3">
      <c r="B266" s="113">
        <v>262</v>
      </c>
      <c r="C266" s="162"/>
      <c r="D266" s="167"/>
      <c r="E266" s="111"/>
      <c r="F266" s="111"/>
      <c r="G266" s="111"/>
      <c r="H266" s="162"/>
      <c r="I266" s="168"/>
      <c r="Q266" s="3">
        <f t="shared" ca="1" si="4"/>
        <v>0</v>
      </c>
    </row>
    <row r="267" spans="2:17" ht="30" customHeight="1" x14ac:dyDescent="0.3">
      <c r="B267" s="113">
        <v>263</v>
      </c>
      <c r="C267" s="162"/>
      <c r="D267" s="167"/>
      <c r="E267" s="111"/>
      <c r="F267" s="111"/>
      <c r="G267" s="111"/>
      <c r="H267" s="162"/>
      <c r="I267" s="168"/>
      <c r="Q267" s="3">
        <f t="shared" ca="1" si="4"/>
        <v>0</v>
      </c>
    </row>
    <row r="268" spans="2:17" ht="30" customHeight="1" x14ac:dyDescent="0.3">
      <c r="B268" s="113">
        <v>264</v>
      </c>
      <c r="C268" s="162"/>
      <c r="D268" s="167"/>
      <c r="E268" s="111"/>
      <c r="F268" s="111"/>
      <c r="G268" s="111"/>
      <c r="H268" s="162"/>
      <c r="I268" s="168"/>
      <c r="Q268" s="3">
        <f t="shared" ca="1" si="4"/>
        <v>0</v>
      </c>
    </row>
    <row r="269" spans="2:17" ht="30" customHeight="1" x14ac:dyDescent="0.3">
      <c r="B269" s="113">
        <v>265</v>
      </c>
      <c r="C269" s="162"/>
      <c r="D269" s="167"/>
      <c r="E269" s="111"/>
      <c r="F269" s="111"/>
      <c r="G269" s="111"/>
      <c r="H269" s="162"/>
      <c r="I269" s="168"/>
      <c r="Q269" s="3">
        <f t="shared" ca="1" si="4"/>
        <v>0</v>
      </c>
    </row>
    <row r="270" spans="2:17" ht="30" customHeight="1" x14ac:dyDescent="0.3">
      <c r="B270" s="113">
        <v>266</v>
      </c>
      <c r="C270" s="162"/>
      <c r="D270" s="167"/>
      <c r="E270" s="111"/>
      <c r="F270" s="111"/>
      <c r="G270" s="111"/>
      <c r="H270" s="162"/>
      <c r="I270" s="168"/>
      <c r="Q270" s="3">
        <f t="shared" ca="1" si="4"/>
        <v>0</v>
      </c>
    </row>
    <row r="271" spans="2:17" ht="30" customHeight="1" x14ac:dyDescent="0.3">
      <c r="B271" s="113">
        <v>267</v>
      </c>
      <c r="C271" s="162"/>
      <c r="D271" s="167"/>
      <c r="E271" s="111"/>
      <c r="F271" s="111"/>
      <c r="G271" s="111"/>
      <c r="H271" s="162"/>
      <c r="I271" s="168"/>
      <c r="Q271" s="3">
        <f t="shared" ca="1" si="4"/>
        <v>0</v>
      </c>
    </row>
    <row r="272" spans="2:17" ht="30" customHeight="1" x14ac:dyDescent="0.3">
      <c r="B272" s="113">
        <v>268</v>
      </c>
      <c r="C272" s="162"/>
      <c r="D272" s="167"/>
      <c r="E272" s="111"/>
      <c r="F272" s="111"/>
      <c r="G272" s="111"/>
      <c r="H272" s="162"/>
      <c r="I272" s="168"/>
      <c r="Q272" s="3">
        <f t="shared" ca="1" si="4"/>
        <v>0</v>
      </c>
    </row>
    <row r="273" spans="2:17" ht="30" customHeight="1" x14ac:dyDescent="0.3">
      <c r="B273" s="113">
        <v>269</v>
      </c>
      <c r="C273" s="162"/>
      <c r="D273" s="167"/>
      <c r="E273" s="111"/>
      <c r="F273" s="111"/>
      <c r="G273" s="111"/>
      <c r="H273" s="162"/>
      <c r="I273" s="168"/>
      <c r="Q273" s="3">
        <f t="shared" ca="1" si="4"/>
        <v>0</v>
      </c>
    </row>
    <row r="274" spans="2:17" ht="30" customHeight="1" x14ac:dyDescent="0.3">
      <c r="B274" s="113">
        <v>270</v>
      </c>
      <c r="C274" s="162"/>
      <c r="D274" s="167"/>
      <c r="E274" s="111"/>
      <c r="F274" s="111"/>
      <c r="G274" s="111"/>
      <c r="H274" s="162"/>
      <c r="I274" s="168"/>
      <c r="Q274" s="3">
        <f t="shared" ca="1" si="4"/>
        <v>0</v>
      </c>
    </row>
    <row r="275" spans="2:17" ht="30" customHeight="1" x14ac:dyDescent="0.3">
      <c r="B275" s="113">
        <v>271</v>
      </c>
      <c r="C275" s="162"/>
      <c r="D275" s="167"/>
      <c r="E275" s="111"/>
      <c r="F275" s="111"/>
      <c r="G275" s="111"/>
      <c r="H275" s="162"/>
      <c r="I275" s="168"/>
      <c r="Q275" s="3">
        <f t="shared" ca="1" si="4"/>
        <v>0</v>
      </c>
    </row>
    <row r="276" spans="2:17" ht="30" customHeight="1" x14ac:dyDescent="0.3">
      <c r="B276" s="113">
        <v>272</v>
      </c>
      <c r="C276" s="162"/>
      <c r="D276" s="167"/>
      <c r="E276" s="111"/>
      <c r="F276" s="111"/>
      <c r="G276" s="111"/>
      <c r="H276" s="162"/>
      <c r="I276" s="168"/>
      <c r="Q276" s="3">
        <f t="shared" ca="1" si="4"/>
        <v>0</v>
      </c>
    </row>
    <row r="277" spans="2:17" ht="30" customHeight="1" x14ac:dyDescent="0.3">
      <c r="B277" s="113">
        <v>273</v>
      </c>
      <c r="C277" s="162"/>
      <c r="D277" s="167"/>
      <c r="E277" s="111"/>
      <c r="F277" s="111"/>
      <c r="G277" s="111"/>
      <c r="H277" s="162"/>
      <c r="I277" s="168"/>
      <c r="Q277" s="3">
        <f t="shared" ca="1" si="4"/>
        <v>0</v>
      </c>
    </row>
    <row r="278" spans="2:17" ht="30" customHeight="1" x14ac:dyDescent="0.3">
      <c r="B278" s="113">
        <v>274</v>
      </c>
      <c r="C278" s="162"/>
      <c r="D278" s="167"/>
      <c r="E278" s="111"/>
      <c r="F278" s="111"/>
      <c r="G278" s="111"/>
      <c r="H278" s="162"/>
      <c r="I278" s="168"/>
      <c r="Q278" s="3">
        <f t="shared" ca="1" si="4"/>
        <v>0</v>
      </c>
    </row>
    <row r="279" spans="2:17" ht="30" customHeight="1" x14ac:dyDescent="0.3">
      <c r="B279" s="113">
        <v>275</v>
      </c>
      <c r="C279" s="162"/>
      <c r="D279" s="167"/>
      <c r="E279" s="111"/>
      <c r="F279" s="111"/>
      <c r="G279" s="111"/>
      <c r="H279" s="162"/>
      <c r="I279" s="168"/>
      <c r="Q279" s="3">
        <f t="shared" ca="1" si="4"/>
        <v>0</v>
      </c>
    </row>
    <row r="280" spans="2:17" ht="30" customHeight="1" x14ac:dyDescent="0.3">
      <c r="B280" s="113">
        <v>276</v>
      </c>
      <c r="C280" s="162"/>
      <c r="D280" s="167"/>
      <c r="E280" s="111"/>
      <c r="F280" s="111"/>
      <c r="G280" s="111"/>
      <c r="H280" s="162"/>
      <c r="I280" s="168"/>
      <c r="Q280" s="3">
        <f t="shared" ca="1" si="4"/>
        <v>0</v>
      </c>
    </row>
    <row r="281" spans="2:17" ht="30" customHeight="1" x14ac:dyDescent="0.3">
      <c r="B281" s="113">
        <v>277</v>
      </c>
      <c r="C281" s="162"/>
      <c r="D281" s="167"/>
      <c r="E281" s="111"/>
      <c r="F281" s="111"/>
      <c r="G281" s="111"/>
      <c r="H281" s="162"/>
      <c r="I281" s="168"/>
      <c r="Q281" s="3">
        <f t="shared" ca="1" si="4"/>
        <v>0</v>
      </c>
    </row>
    <row r="282" spans="2:17" ht="30" customHeight="1" x14ac:dyDescent="0.3">
      <c r="B282" s="113">
        <v>278</v>
      </c>
      <c r="C282" s="162"/>
      <c r="D282" s="167"/>
      <c r="E282" s="111"/>
      <c r="F282" s="111"/>
      <c r="G282" s="111"/>
      <c r="H282" s="162"/>
      <c r="I282" s="168"/>
      <c r="Q282" s="3">
        <f t="shared" ca="1" si="4"/>
        <v>0</v>
      </c>
    </row>
    <row r="283" spans="2:17" ht="30" customHeight="1" x14ac:dyDescent="0.3">
      <c r="B283" s="113">
        <v>279</v>
      </c>
      <c r="C283" s="162"/>
      <c r="D283" s="167"/>
      <c r="E283" s="111"/>
      <c r="F283" s="111"/>
      <c r="G283" s="111"/>
      <c r="H283" s="162"/>
      <c r="I283" s="168"/>
      <c r="Q283" s="3">
        <f t="shared" ca="1" si="4"/>
        <v>0</v>
      </c>
    </row>
    <row r="284" spans="2:17" ht="30" customHeight="1" x14ac:dyDescent="0.3">
      <c r="B284" s="113">
        <v>280</v>
      </c>
      <c r="C284" s="162"/>
      <c r="D284" s="167"/>
      <c r="E284" s="111"/>
      <c r="F284" s="111"/>
      <c r="G284" s="111"/>
      <c r="H284" s="162"/>
      <c r="I284" s="168"/>
      <c r="Q284" s="3">
        <f t="shared" ca="1" si="4"/>
        <v>0</v>
      </c>
    </row>
    <row r="285" spans="2:17" ht="30" customHeight="1" x14ac:dyDescent="0.3">
      <c r="B285" s="113">
        <v>281</v>
      </c>
      <c r="C285" s="162"/>
      <c r="D285" s="167"/>
      <c r="E285" s="111"/>
      <c r="F285" s="111"/>
      <c r="G285" s="111"/>
      <c r="H285" s="162"/>
      <c r="I285" s="168"/>
      <c r="Q285" s="3">
        <f t="shared" ca="1" si="4"/>
        <v>0</v>
      </c>
    </row>
    <row r="286" spans="2:17" ht="30" customHeight="1" x14ac:dyDescent="0.3">
      <c r="B286" s="113">
        <v>282</v>
      </c>
      <c r="C286" s="162"/>
      <c r="D286" s="167"/>
      <c r="E286" s="111"/>
      <c r="F286" s="111"/>
      <c r="G286" s="111"/>
      <c r="H286" s="162"/>
      <c r="I286" s="168"/>
      <c r="Q286" s="3">
        <f t="shared" ca="1" si="4"/>
        <v>0</v>
      </c>
    </row>
    <row r="287" spans="2:17" ht="30" customHeight="1" x14ac:dyDescent="0.3">
      <c r="B287" s="113">
        <v>283</v>
      </c>
      <c r="C287" s="162"/>
      <c r="D287" s="167"/>
      <c r="E287" s="111"/>
      <c r="F287" s="111"/>
      <c r="G287" s="111"/>
      <c r="H287" s="162"/>
      <c r="I287" s="168"/>
      <c r="Q287" s="3">
        <f t="shared" ca="1" si="4"/>
        <v>0</v>
      </c>
    </row>
    <row r="288" spans="2:17" ht="30" customHeight="1" x14ac:dyDescent="0.3">
      <c r="B288" s="113">
        <v>284</v>
      </c>
      <c r="C288" s="162"/>
      <c r="D288" s="167"/>
      <c r="E288" s="111"/>
      <c r="F288" s="111"/>
      <c r="G288" s="111"/>
      <c r="H288" s="162"/>
      <c r="I288" s="168"/>
      <c r="Q288" s="3">
        <f t="shared" ca="1" si="4"/>
        <v>0</v>
      </c>
    </row>
    <row r="289" spans="2:17" ht="30" customHeight="1" x14ac:dyDescent="0.3">
      <c r="B289" s="113">
        <v>285</v>
      </c>
      <c r="C289" s="162"/>
      <c r="D289" s="167"/>
      <c r="E289" s="111"/>
      <c r="F289" s="111"/>
      <c r="G289" s="111"/>
      <c r="H289" s="162"/>
      <c r="I289" s="168"/>
      <c r="Q289" s="3">
        <f t="shared" ca="1" si="4"/>
        <v>0</v>
      </c>
    </row>
    <row r="290" spans="2:17" ht="30" customHeight="1" x14ac:dyDescent="0.3">
      <c r="B290" s="113">
        <v>286</v>
      </c>
      <c r="C290" s="162"/>
      <c r="D290" s="167"/>
      <c r="E290" s="111"/>
      <c r="F290" s="111"/>
      <c r="G290" s="111"/>
      <c r="H290" s="162"/>
      <c r="I290" s="168"/>
      <c r="Q290" s="3">
        <f t="shared" ca="1" si="4"/>
        <v>0</v>
      </c>
    </row>
    <row r="291" spans="2:17" ht="30" customHeight="1" x14ac:dyDescent="0.3">
      <c r="B291" s="113">
        <v>287</v>
      </c>
      <c r="C291" s="162"/>
      <c r="D291" s="167"/>
      <c r="E291" s="111"/>
      <c r="F291" s="111"/>
      <c r="G291" s="111"/>
      <c r="H291" s="162"/>
      <c r="I291" s="168"/>
      <c r="Q291" s="3">
        <f t="shared" ca="1" si="4"/>
        <v>0</v>
      </c>
    </row>
    <row r="292" spans="2:17" ht="30" customHeight="1" x14ac:dyDescent="0.3">
      <c r="B292" s="113">
        <v>288</v>
      </c>
      <c r="C292" s="162"/>
      <c r="D292" s="167"/>
      <c r="E292" s="111"/>
      <c r="F292" s="111"/>
      <c r="G292" s="111"/>
      <c r="H292" s="162"/>
      <c r="I292" s="168"/>
      <c r="Q292" s="3">
        <f t="shared" ca="1" si="4"/>
        <v>0</v>
      </c>
    </row>
    <row r="293" spans="2:17" ht="30" customHeight="1" x14ac:dyDescent="0.3">
      <c r="B293" s="113">
        <v>289</v>
      </c>
      <c r="C293" s="162"/>
      <c r="D293" s="167"/>
      <c r="E293" s="111"/>
      <c r="F293" s="111"/>
      <c r="G293" s="111"/>
      <c r="H293" s="162"/>
      <c r="I293" s="168"/>
      <c r="Q293" s="3">
        <f t="shared" ca="1" si="4"/>
        <v>0</v>
      </c>
    </row>
    <row r="294" spans="2:17" ht="30" customHeight="1" x14ac:dyDescent="0.3">
      <c r="B294" s="113">
        <v>290</v>
      </c>
      <c r="C294" s="162"/>
      <c r="D294" s="167"/>
      <c r="E294" s="111"/>
      <c r="F294" s="111"/>
      <c r="G294" s="111"/>
      <c r="H294" s="162"/>
      <c r="I294" s="168"/>
      <c r="Q294" s="3">
        <f t="shared" ca="1" si="4"/>
        <v>0</v>
      </c>
    </row>
    <row r="295" spans="2:17" ht="30" customHeight="1" x14ac:dyDescent="0.3">
      <c r="B295" s="113">
        <v>291</v>
      </c>
      <c r="C295" s="162"/>
      <c r="D295" s="167"/>
      <c r="E295" s="111"/>
      <c r="F295" s="111"/>
      <c r="G295" s="111"/>
      <c r="H295" s="162"/>
      <c r="I295" s="168"/>
      <c r="Q295" s="3">
        <f t="shared" ca="1" si="4"/>
        <v>0</v>
      </c>
    </row>
    <row r="296" spans="2:17" ht="30" customHeight="1" x14ac:dyDescent="0.3">
      <c r="B296" s="113">
        <v>292</v>
      </c>
      <c r="C296" s="162"/>
      <c r="D296" s="167"/>
      <c r="E296" s="111"/>
      <c r="F296" s="111"/>
      <c r="G296" s="111"/>
      <c r="H296" s="162"/>
      <c r="I296" s="168"/>
      <c r="Q296" s="3">
        <f t="shared" ca="1" si="4"/>
        <v>0</v>
      </c>
    </row>
    <row r="297" spans="2:17" ht="30" customHeight="1" x14ac:dyDescent="0.3">
      <c r="B297" s="113">
        <v>293</v>
      </c>
      <c r="C297" s="162"/>
      <c r="D297" s="167"/>
      <c r="E297" s="111"/>
      <c r="F297" s="111"/>
      <c r="G297" s="111"/>
      <c r="H297" s="162"/>
      <c r="I297" s="168"/>
      <c r="Q297" s="3">
        <f t="shared" ca="1" si="4"/>
        <v>0</v>
      </c>
    </row>
    <row r="298" spans="2:17" ht="30" customHeight="1" x14ac:dyDescent="0.3">
      <c r="B298" s="113">
        <v>294</v>
      </c>
      <c r="C298" s="162"/>
      <c r="D298" s="167"/>
      <c r="E298" s="111"/>
      <c r="F298" s="111"/>
      <c r="G298" s="111"/>
      <c r="H298" s="162"/>
      <c r="I298" s="168"/>
      <c r="Q298" s="3">
        <f t="shared" ca="1" si="4"/>
        <v>0</v>
      </c>
    </row>
    <row r="299" spans="2:17" ht="30" customHeight="1" x14ac:dyDescent="0.3">
      <c r="B299" s="113">
        <v>295</v>
      </c>
      <c r="C299" s="162"/>
      <c r="D299" s="167"/>
      <c r="E299" s="111"/>
      <c r="F299" s="111"/>
      <c r="G299" s="111"/>
      <c r="H299" s="162"/>
      <c r="I299" s="168"/>
      <c r="Q299" s="3">
        <f t="shared" ca="1" si="4"/>
        <v>0</v>
      </c>
    </row>
    <row r="300" spans="2:17" ht="30" customHeight="1" x14ac:dyDescent="0.3">
      <c r="B300" s="113">
        <v>296</v>
      </c>
      <c r="C300" s="162"/>
      <c r="D300" s="167"/>
      <c r="E300" s="111"/>
      <c r="F300" s="111"/>
      <c r="G300" s="111"/>
      <c r="H300" s="162"/>
      <c r="I300" s="168"/>
      <c r="Q300" s="3">
        <f t="shared" ca="1" si="4"/>
        <v>0</v>
      </c>
    </row>
    <row r="301" spans="2:17" ht="30" customHeight="1" x14ac:dyDescent="0.3">
      <c r="B301" s="113">
        <v>297</v>
      </c>
      <c r="C301" s="162"/>
      <c r="D301" s="167"/>
      <c r="E301" s="111"/>
      <c r="F301" s="111"/>
      <c r="G301" s="111"/>
      <c r="H301" s="162"/>
      <c r="I301" s="168"/>
      <c r="Q301" s="3">
        <f t="shared" ca="1" si="4"/>
        <v>0</v>
      </c>
    </row>
    <row r="302" spans="2:17" ht="30" customHeight="1" x14ac:dyDescent="0.3">
      <c r="B302" s="113">
        <v>298</v>
      </c>
      <c r="C302" s="162"/>
      <c r="D302" s="167"/>
      <c r="E302" s="111"/>
      <c r="F302" s="111"/>
      <c r="G302" s="111"/>
      <c r="H302" s="162"/>
      <c r="I302" s="168"/>
      <c r="Q302" s="3">
        <f t="shared" ca="1" si="4"/>
        <v>0</v>
      </c>
    </row>
    <row r="303" spans="2:17" ht="30" customHeight="1" x14ac:dyDescent="0.3">
      <c r="B303" s="113">
        <v>299</v>
      </c>
      <c r="C303" s="162"/>
      <c r="D303" s="167"/>
      <c r="E303" s="111"/>
      <c r="F303" s="111"/>
      <c r="G303" s="111"/>
      <c r="H303" s="162"/>
      <c r="I303" s="168"/>
      <c r="Q303" s="3">
        <f t="shared" ca="1" si="4"/>
        <v>0</v>
      </c>
    </row>
    <row r="304" spans="2:17" ht="30" customHeight="1" x14ac:dyDescent="0.3">
      <c r="B304" s="113">
        <v>300</v>
      </c>
      <c r="C304" s="162"/>
      <c r="D304" s="167"/>
      <c r="E304" s="111"/>
      <c r="F304" s="111"/>
      <c r="G304" s="111"/>
      <c r="H304" s="162"/>
      <c r="I304" s="168"/>
      <c r="Q304" s="3">
        <f t="shared" ca="1" si="4"/>
        <v>0</v>
      </c>
    </row>
    <row r="305" spans="2:17" ht="30" customHeight="1" x14ac:dyDescent="0.3">
      <c r="B305" s="113">
        <v>301</v>
      </c>
      <c r="C305" s="162"/>
      <c r="D305" s="167"/>
      <c r="E305" s="111"/>
      <c r="F305" s="111"/>
      <c r="G305" s="111"/>
      <c r="H305" s="162"/>
      <c r="I305" s="168"/>
      <c r="Q305" s="3">
        <f t="shared" ca="1" si="4"/>
        <v>0</v>
      </c>
    </row>
    <row r="306" spans="2:17" ht="30" customHeight="1" x14ac:dyDescent="0.3">
      <c r="B306" s="113">
        <v>302</v>
      </c>
      <c r="C306" s="162"/>
      <c r="D306" s="167"/>
      <c r="E306" s="111"/>
      <c r="F306" s="111"/>
      <c r="G306" s="111"/>
      <c r="H306" s="162"/>
      <c r="I306" s="168"/>
      <c r="Q306" s="3">
        <f t="shared" ca="1" si="4"/>
        <v>0</v>
      </c>
    </row>
    <row r="307" spans="2:17" ht="30" customHeight="1" x14ac:dyDescent="0.3">
      <c r="B307" s="113">
        <v>303</v>
      </c>
      <c r="C307" s="162"/>
      <c r="D307" s="167"/>
      <c r="E307" s="111"/>
      <c r="F307" s="111"/>
      <c r="G307" s="111"/>
      <c r="H307" s="162"/>
      <c r="I307" s="168"/>
      <c r="Q307" s="3">
        <f t="shared" ca="1" si="4"/>
        <v>0</v>
      </c>
    </row>
    <row r="308" spans="2:17" ht="30" customHeight="1" x14ac:dyDescent="0.3">
      <c r="B308" s="113">
        <v>304</v>
      </c>
      <c r="C308" s="162"/>
      <c r="D308" s="167"/>
      <c r="E308" s="111"/>
      <c r="F308" s="111"/>
      <c r="G308" s="111"/>
      <c r="H308" s="162"/>
      <c r="I308" s="168"/>
      <c r="Q308" s="3">
        <f t="shared" ca="1" si="4"/>
        <v>0</v>
      </c>
    </row>
    <row r="309" spans="2:17" ht="30" customHeight="1" x14ac:dyDescent="0.3">
      <c r="B309" s="113">
        <v>305</v>
      </c>
      <c r="C309" s="162"/>
      <c r="D309" s="167"/>
      <c r="E309" s="111"/>
      <c r="F309" s="111"/>
      <c r="G309" s="111"/>
      <c r="H309" s="162"/>
      <c r="I309" s="168"/>
      <c r="Q309" s="3">
        <f t="shared" ca="1" si="4"/>
        <v>0</v>
      </c>
    </row>
    <row r="310" spans="2:17" ht="30" customHeight="1" x14ac:dyDescent="0.3">
      <c r="B310" s="113">
        <v>306</v>
      </c>
      <c r="C310" s="162"/>
      <c r="D310" s="167"/>
      <c r="E310" s="111"/>
      <c r="F310" s="111"/>
      <c r="G310" s="111"/>
      <c r="H310" s="162"/>
      <c r="I310" s="168"/>
      <c r="Q310" s="3">
        <f t="shared" ca="1" si="4"/>
        <v>0</v>
      </c>
    </row>
    <row r="311" spans="2:17" ht="30" customHeight="1" x14ac:dyDescent="0.3">
      <c r="B311" s="113">
        <v>307</v>
      </c>
      <c r="C311" s="162"/>
      <c r="D311" s="167"/>
      <c r="E311" s="111"/>
      <c r="F311" s="111"/>
      <c r="G311" s="111"/>
      <c r="H311" s="162"/>
      <c r="I311" s="168"/>
      <c r="Q311" s="3">
        <f t="shared" ca="1" si="4"/>
        <v>0</v>
      </c>
    </row>
    <row r="312" spans="2:17" ht="30" customHeight="1" x14ac:dyDescent="0.3">
      <c r="B312" s="113">
        <v>308</v>
      </c>
      <c r="C312" s="162"/>
      <c r="D312" s="167"/>
      <c r="E312" s="111"/>
      <c r="F312" s="111"/>
      <c r="G312" s="111"/>
      <c r="H312" s="162"/>
      <c r="I312" s="168"/>
      <c r="Q312" s="3">
        <f t="shared" ca="1" si="4"/>
        <v>0</v>
      </c>
    </row>
    <row r="313" spans="2:17" ht="30" customHeight="1" x14ac:dyDescent="0.3">
      <c r="B313" s="113">
        <v>309</v>
      </c>
      <c r="C313" s="162"/>
      <c r="D313" s="167"/>
      <c r="E313" s="111"/>
      <c r="F313" s="111"/>
      <c r="G313" s="111"/>
      <c r="H313" s="162"/>
      <c r="I313" s="168"/>
      <c r="Q313" s="3">
        <f t="shared" ca="1" si="4"/>
        <v>0</v>
      </c>
    </row>
    <row r="314" spans="2:17" ht="30" customHeight="1" x14ac:dyDescent="0.3">
      <c r="B314" s="113">
        <v>310</v>
      </c>
      <c r="C314" s="162"/>
      <c r="D314" s="167"/>
      <c r="E314" s="111"/>
      <c r="F314" s="111"/>
      <c r="G314" s="111"/>
      <c r="H314" s="162"/>
      <c r="I314" s="168"/>
      <c r="Q314" s="3">
        <f t="shared" ca="1" si="4"/>
        <v>0</v>
      </c>
    </row>
    <row r="315" spans="2:17" ht="30" customHeight="1" x14ac:dyDescent="0.3">
      <c r="B315" s="113">
        <v>311</v>
      </c>
      <c r="C315" s="162"/>
      <c r="D315" s="167"/>
      <c r="E315" s="111"/>
      <c r="F315" s="111"/>
      <c r="G315" s="111"/>
      <c r="H315" s="162"/>
      <c r="I315" s="168"/>
      <c r="Q315" s="3">
        <f t="shared" ca="1" si="4"/>
        <v>0</v>
      </c>
    </row>
    <row r="316" spans="2:17" ht="30" customHeight="1" x14ac:dyDescent="0.3">
      <c r="B316" s="113">
        <v>312</v>
      </c>
      <c r="C316" s="162"/>
      <c r="D316" s="167"/>
      <c r="E316" s="111"/>
      <c r="F316" s="111"/>
      <c r="G316" s="111"/>
      <c r="H316" s="162"/>
      <c r="I316" s="168"/>
      <c r="Q316" s="3">
        <f t="shared" ca="1" si="4"/>
        <v>0</v>
      </c>
    </row>
    <row r="317" spans="2:17" ht="30" customHeight="1" x14ac:dyDescent="0.3">
      <c r="B317" s="113">
        <v>313</v>
      </c>
      <c r="C317" s="162"/>
      <c r="D317" s="167"/>
      <c r="E317" s="111"/>
      <c r="F317" s="111"/>
      <c r="G317" s="111"/>
      <c r="H317" s="162"/>
      <c r="I317" s="168"/>
      <c r="Q317" s="3">
        <f t="shared" ca="1" si="4"/>
        <v>0</v>
      </c>
    </row>
    <row r="318" spans="2:17" ht="30" customHeight="1" x14ac:dyDescent="0.3">
      <c r="B318" s="113">
        <v>314</v>
      </c>
      <c r="C318" s="162"/>
      <c r="D318" s="167"/>
      <c r="E318" s="111"/>
      <c r="F318" s="111"/>
      <c r="G318" s="111"/>
      <c r="H318" s="162"/>
      <c r="I318" s="168"/>
      <c r="Q318" s="3">
        <f t="shared" ca="1" si="4"/>
        <v>0</v>
      </c>
    </row>
    <row r="319" spans="2:17" ht="30" customHeight="1" x14ac:dyDescent="0.3">
      <c r="B319" s="113">
        <v>315</v>
      </c>
      <c r="C319" s="162"/>
      <c r="D319" s="167"/>
      <c r="E319" s="111"/>
      <c r="F319" s="111"/>
      <c r="G319" s="111"/>
      <c r="H319" s="162"/>
      <c r="I319" s="168"/>
      <c r="Q319" s="3">
        <f t="shared" ca="1" si="4"/>
        <v>0</v>
      </c>
    </row>
    <row r="320" spans="2:17" ht="30" customHeight="1" x14ac:dyDescent="0.3">
      <c r="B320" s="113">
        <v>316</v>
      </c>
      <c r="C320" s="162"/>
      <c r="D320" s="167"/>
      <c r="E320" s="111"/>
      <c r="F320" s="111"/>
      <c r="G320" s="111"/>
      <c r="H320" s="162"/>
      <c r="I320" s="168"/>
      <c r="Q320" s="3">
        <f t="shared" ca="1" si="4"/>
        <v>0</v>
      </c>
    </row>
    <row r="321" spans="2:17" ht="30" customHeight="1" x14ac:dyDescent="0.3">
      <c r="B321" s="113">
        <v>317</v>
      </c>
      <c r="C321" s="162"/>
      <c r="D321" s="167"/>
      <c r="E321" s="111"/>
      <c r="F321" s="111"/>
      <c r="G321" s="111"/>
      <c r="H321" s="162"/>
      <c r="I321" s="168"/>
      <c r="Q321" s="3">
        <f t="shared" ca="1" si="4"/>
        <v>0</v>
      </c>
    </row>
    <row r="322" spans="2:17" ht="30" customHeight="1" x14ac:dyDescent="0.3">
      <c r="B322" s="113">
        <v>318</v>
      </c>
      <c r="C322" s="162"/>
      <c r="D322" s="167"/>
      <c r="E322" s="111"/>
      <c r="F322" s="111"/>
      <c r="G322" s="111"/>
      <c r="H322" s="162"/>
      <c r="I322" s="168"/>
      <c r="Q322" s="3">
        <f t="shared" ca="1" si="4"/>
        <v>0</v>
      </c>
    </row>
    <row r="323" spans="2:17" ht="30" customHeight="1" x14ac:dyDescent="0.3">
      <c r="B323" s="113">
        <v>319</v>
      </c>
      <c r="C323" s="162"/>
      <c r="D323" s="167"/>
      <c r="E323" s="111"/>
      <c r="F323" s="111"/>
      <c r="G323" s="111"/>
      <c r="H323" s="162"/>
      <c r="I323" s="168"/>
      <c r="Q323" s="3">
        <f t="shared" ca="1" si="4"/>
        <v>0</v>
      </c>
    </row>
    <row r="324" spans="2:17" ht="30" customHeight="1" x14ac:dyDescent="0.3">
      <c r="B324" s="113">
        <v>320</v>
      </c>
      <c r="C324" s="162"/>
      <c r="D324" s="167"/>
      <c r="E324" s="111"/>
      <c r="F324" s="111"/>
      <c r="G324" s="111"/>
      <c r="H324" s="162"/>
      <c r="I324" s="168"/>
      <c r="Q324" s="3">
        <f t="shared" ca="1" si="4"/>
        <v>0</v>
      </c>
    </row>
    <row r="325" spans="2:17" ht="30" customHeight="1" x14ac:dyDescent="0.3">
      <c r="B325" s="113">
        <v>321</v>
      </c>
      <c r="C325" s="162"/>
      <c r="D325" s="167"/>
      <c r="E325" s="111"/>
      <c r="F325" s="111"/>
      <c r="G325" s="111"/>
      <c r="H325" s="162"/>
      <c r="I325" s="168"/>
      <c r="Q325" s="3">
        <f t="shared" ref="Q325:Q388" ca="1" si="5">IF(C325&lt;TODAY(),IF(G325="Não",1,0),0)</f>
        <v>0</v>
      </c>
    </row>
    <row r="326" spans="2:17" ht="30" customHeight="1" x14ac:dyDescent="0.3">
      <c r="B326" s="113">
        <v>322</v>
      </c>
      <c r="C326" s="162"/>
      <c r="D326" s="167"/>
      <c r="E326" s="111"/>
      <c r="F326" s="111"/>
      <c r="G326" s="111"/>
      <c r="H326" s="162"/>
      <c r="I326" s="168"/>
      <c r="Q326" s="3">
        <f t="shared" ca="1" si="5"/>
        <v>0</v>
      </c>
    </row>
    <row r="327" spans="2:17" ht="30" customHeight="1" x14ac:dyDescent="0.3">
      <c r="B327" s="113">
        <v>323</v>
      </c>
      <c r="C327" s="162"/>
      <c r="D327" s="167"/>
      <c r="E327" s="111"/>
      <c r="F327" s="111"/>
      <c r="G327" s="111"/>
      <c r="H327" s="162"/>
      <c r="I327" s="168"/>
      <c r="Q327" s="3">
        <f t="shared" ca="1" si="5"/>
        <v>0</v>
      </c>
    </row>
    <row r="328" spans="2:17" ht="30" customHeight="1" x14ac:dyDescent="0.3">
      <c r="B328" s="113">
        <v>324</v>
      </c>
      <c r="C328" s="162"/>
      <c r="D328" s="167"/>
      <c r="E328" s="111"/>
      <c r="F328" s="111"/>
      <c r="G328" s="111"/>
      <c r="H328" s="162"/>
      <c r="I328" s="168"/>
      <c r="Q328" s="3">
        <f t="shared" ca="1" si="5"/>
        <v>0</v>
      </c>
    </row>
    <row r="329" spans="2:17" ht="30" customHeight="1" x14ac:dyDescent="0.3">
      <c r="B329" s="113">
        <v>325</v>
      </c>
      <c r="C329" s="162"/>
      <c r="D329" s="167"/>
      <c r="E329" s="111"/>
      <c r="F329" s="111"/>
      <c r="G329" s="111"/>
      <c r="H329" s="162"/>
      <c r="I329" s="168"/>
      <c r="Q329" s="3">
        <f t="shared" ca="1" si="5"/>
        <v>0</v>
      </c>
    </row>
    <row r="330" spans="2:17" ht="30" customHeight="1" x14ac:dyDescent="0.3">
      <c r="B330" s="113">
        <v>326</v>
      </c>
      <c r="C330" s="162"/>
      <c r="D330" s="167"/>
      <c r="E330" s="111"/>
      <c r="F330" s="111"/>
      <c r="G330" s="111"/>
      <c r="H330" s="162"/>
      <c r="I330" s="168"/>
      <c r="Q330" s="3">
        <f t="shared" ca="1" si="5"/>
        <v>0</v>
      </c>
    </row>
    <row r="331" spans="2:17" ht="30" customHeight="1" x14ac:dyDescent="0.3">
      <c r="B331" s="113">
        <v>327</v>
      </c>
      <c r="C331" s="162"/>
      <c r="D331" s="167"/>
      <c r="E331" s="111"/>
      <c r="F331" s="111"/>
      <c r="G331" s="111"/>
      <c r="H331" s="162"/>
      <c r="I331" s="168"/>
      <c r="Q331" s="3">
        <f t="shared" ca="1" si="5"/>
        <v>0</v>
      </c>
    </row>
    <row r="332" spans="2:17" ht="30" customHeight="1" x14ac:dyDescent="0.3">
      <c r="B332" s="113">
        <v>328</v>
      </c>
      <c r="C332" s="162"/>
      <c r="D332" s="167"/>
      <c r="E332" s="111"/>
      <c r="F332" s="111"/>
      <c r="G332" s="111"/>
      <c r="H332" s="162"/>
      <c r="I332" s="168"/>
      <c r="Q332" s="3">
        <f t="shared" ca="1" si="5"/>
        <v>0</v>
      </c>
    </row>
    <row r="333" spans="2:17" ht="30" customHeight="1" x14ac:dyDescent="0.3">
      <c r="B333" s="113">
        <v>329</v>
      </c>
      <c r="C333" s="162"/>
      <c r="D333" s="167"/>
      <c r="E333" s="111"/>
      <c r="F333" s="111"/>
      <c r="G333" s="111"/>
      <c r="H333" s="162"/>
      <c r="I333" s="168"/>
      <c r="Q333" s="3">
        <f t="shared" ca="1" si="5"/>
        <v>0</v>
      </c>
    </row>
    <row r="334" spans="2:17" ht="30" customHeight="1" x14ac:dyDescent="0.3">
      <c r="B334" s="113">
        <v>330</v>
      </c>
      <c r="C334" s="162"/>
      <c r="D334" s="167"/>
      <c r="E334" s="111"/>
      <c r="F334" s="111"/>
      <c r="G334" s="111"/>
      <c r="H334" s="162"/>
      <c r="I334" s="168"/>
      <c r="Q334" s="3">
        <f t="shared" ca="1" si="5"/>
        <v>0</v>
      </c>
    </row>
    <row r="335" spans="2:17" ht="30" customHeight="1" x14ac:dyDescent="0.3">
      <c r="B335" s="113">
        <v>331</v>
      </c>
      <c r="C335" s="162"/>
      <c r="D335" s="167"/>
      <c r="E335" s="111"/>
      <c r="F335" s="111"/>
      <c r="G335" s="111"/>
      <c r="H335" s="162"/>
      <c r="I335" s="168"/>
      <c r="Q335" s="3">
        <f t="shared" ca="1" si="5"/>
        <v>0</v>
      </c>
    </row>
    <row r="336" spans="2:17" ht="30" customHeight="1" x14ac:dyDescent="0.3">
      <c r="B336" s="113">
        <v>332</v>
      </c>
      <c r="C336" s="162"/>
      <c r="D336" s="167"/>
      <c r="E336" s="111"/>
      <c r="F336" s="111"/>
      <c r="G336" s="111"/>
      <c r="H336" s="162"/>
      <c r="I336" s="168"/>
      <c r="Q336" s="3">
        <f t="shared" ca="1" si="5"/>
        <v>0</v>
      </c>
    </row>
    <row r="337" spans="2:17" ht="30" customHeight="1" x14ac:dyDescent="0.3">
      <c r="B337" s="113">
        <v>333</v>
      </c>
      <c r="C337" s="162"/>
      <c r="D337" s="167"/>
      <c r="E337" s="111"/>
      <c r="F337" s="111"/>
      <c r="G337" s="111"/>
      <c r="H337" s="162"/>
      <c r="I337" s="168"/>
      <c r="Q337" s="3">
        <f t="shared" ca="1" si="5"/>
        <v>0</v>
      </c>
    </row>
    <row r="338" spans="2:17" ht="30" customHeight="1" x14ac:dyDescent="0.3">
      <c r="B338" s="113">
        <v>334</v>
      </c>
      <c r="C338" s="162"/>
      <c r="D338" s="167"/>
      <c r="E338" s="111"/>
      <c r="F338" s="111"/>
      <c r="G338" s="111"/>
      <c r="H338" s="162"/>
      <c r="I338" s="168"/>
      <c r="Q338" s="3">
        <f t="shared" ca="1" si="5"/>
        <v>0</v>
      </c>
    </row>
    <row r="339" spans="2:17" ht="30" customHeight="1" x14ac:dyDescent="0.3">
      <c r="B339" s="113">
        <v>335</v>
      </c>
      <c r="C339" s="162"/>
      <c r="D339" s="167"/>
      <c r="E339" s="111"/>
      <c r="F339" s="111"/>
      <c r="G339" s="111"/>
      <c r="H339" s="162"/>
      <c r="I339" s="168"/>
      <c r="Q339" s="3">
        <f t="shared" ca="1" si="5"/>
        <v>0</v>
      </c>
    </row>
    <row r="340" spans="2:17" ht="30" customHeight="1" x14ac:dyDescent="0.3">
      <c r="B340" s="113">
        <v>336</v>
      </c>
      <c r="C340" s="162"/>
      <c r="D340" s="167"/>
      <c r="E340" s="111"/>
      <c r="F340" s="111"/>
      <c r="G340" s="111"/>
      <c r="H340" s="162"/>
      <c r="I340" s="168"/>
      <c r="Q340" s="3">
        <f t="shared" ca="1" si="5"/>
        <v>0</v>
      </c>
    </row>
    <row r="341" spans="2:17" ht="30" customHeight="1" x14ac:dyDescent="0.3">
      <c r="B341" s="113">
        <v>337</v>
      </c>
      <c r="C341" s="162"/>
      <c r="D341" s="167"/>
      <c r="E341" s="111"/>
      <c r="F341" s="111"/>
      <c r="G341" s="111"/>
      <c r="H341" s="162"/>
      <c r="I341" s="168"/>
      <c r="Q341" s="3">
        <f t="shared" ca="1" si="5"/>
        <v>0</v>
      </c>
    </row>
    <row r="342" spans="2:17" ht="30" customHeight="1" x14ac:dyDescent="0.3">
      <c r="B342" s="113">
        <v>338</v>
      </c>
      <c r="C342" s="162"/>
      <c r="D342" s="167"/>
      <c r="E342" s="111"/>
      <c r="F342" s="111"/>
      <c r="G342" s="111"/>
      <c r="H342" s="162"/>
      <c r="I342" s="168"/>
      <c r="Q342" s="3">
        <f t="shared" ca="1" si="5"/>
        <v>0</v>
      </c>
    </row>
    <row r="343" spans="2:17" ht="30" customHeight="1" x14ac:dyDescent="0.3">
      <c r="B343" s="113">
        <v>339</v>
      </c>
      <c r="C343" s="162"/>
      <c r="D343" s="167"/>
      <c r="E343" s="111"/>
      <c r="F343" s="111"/>
      <c r="G343" s="111"/>
      <c r="H343" s="162"/>
      <c r="I343" s="168"/>
      <c r="Q343" s="3">
        <f t="shared" ca="1" si="5"/>
        <v>0</v>
      </c>
    </row>
    <row r="344" spans="2:17" ht="30" customHeight="1" x14ac:dyDescent="0.3">
      <c r="B344" s="113">
        <v>340</v>
      </c>
      <c r="C344" s="162"/>
      <c r="D344" s="167"/>
      <c r="E344" s="111"/>
      <c r="F344" s="111"/>
      <c r="G344" s="111"/>
      <c r="H344" s="162"/>
      <c r="I344" s="168"/>
      <c r="Q344" s="3">
        <f t="shared" ca="1" si="5"/>
        <v>0</v>
      </c>
    </row>
    <row r="345" spans="2:17" ht="30" customHeight="1" x14ac:dyDescent="0.3">
      <c r="B345" s="113">
        <v>341</v>
      </c>
      <c r="C345" s="162"/>
      <c r="D345" s="167"/>
      <c r="E345" s="111"/>
      <c r="F345" s="111"/>
      <c r="G345" s="111"/>
      <c r="H345" s="162"/>
      <c r="I345" s="168"/>
      <c r="Q345" s="3">
        <f t="shared" ca="1" si="5"/>
        <v>0</v>
      </c>
    </row>
    <row r="346" spans="2:17" ht="30" customHeight="1" x14ac:dyDescent="0.3">
      <c r="B346" s="113">
        <v>342</v>
      </c>
      <c r="C346" s="162"/>
      <c r="D346" s="167"/>
      <c r="E346" s="111"/>
      <c r="F346" s="111"/>
      <c r="G346" s="111"/>
      <c r="H346" s="162"/>
      <c r="I346" s="168"/>
      <c r="Q346" s="3">
        <f t="shared" ca="1" si="5"/>
        <v>0</v>
      </c>
    </row>
    <row r="347" spans="2:17" ht="30" customHeight="1" x14ac:dyDescent="0.3">
      <c r="B347" s="113">
        <v>343</v>
      </c>
      <c r="C347" s="162"/>
      <c r="D347" s="167"/>
      <c r="E347" s="111"/>
      <c r="F347" s="111"/>
      <c r="G347" s="111"/>
      <c r="H347" s="162"/>
      <c r="I347" s="168"/>
      <c r="Q347" s="3">
        <f t="shared" ca="1" si="5"/>
        <v>0</v>
      </c>
    </row>
    <row r="348" spans="2:17" ht="30" customHeight="1" x14ac:dyDescent="0.3">
      <c r="B348" s="113">
        <v>344</v>
      </c>
      <c r="C348" s="162"/>
      <c r="D348" s="167"/>
      <c r="E348" s="111"/>
      <c r="F348" s="111"/>
      <c r="G348" s="111"/>
      <c r="H348" s="162"/>
      <c r="I348" s="168"/>
      <c r="Q348" s="3">
        <f t="shared" ca="1" si="5"/>
        <v>0</v>
      </c>
    </row>
    <row r="349" spans="2:17" ht="30" customHeight="1" x14ac:dyDescent="0.3">
      <c r="B349" s="113">
        <v>345</v>
      </c>
      <c r="C349" s="162"/>
      <c r="D349" s="167"/>
      <c r="E349" s="111"/>
      <c r="F349" s="111"/>
      <c r="G349" s="111"/>
      <c r="H349" s="162"/>
      <c r="I349" s="168"/>
      <c r="Q349" s="3">
        <f t="shared" ca="1" si="5"/>
        <v>0</v>
      </c>
    </row>
    <row r="350" spans="2:17" ht="30" customHeight="1" x14ac:dyDescent="0.3">
      <c r="B350" s="113">
        <v>346</v>
      </c>
      <c r="C350" s="162"/>
      <c r="D350" s="167"/>
      <c r="E350" s="111"/>
      <c r="F350" s="111"/>
      <c r="G350" s="111"/>
      <c r="H350" s="162"/>
      <c r="I350" s="168"/>
      <c r="Q350" s="3">
        <f t="shared" ca="1" si="5"/>
        <v>0</v>
      </c>
    </row>
    <row r="351" spans="2:17" ht="30" customHeight="1" x14ac:dyDescent="0.3">
      <c r="B351" s="113">
        <v>347</v>
      </c>
      <c r="C351" s="162"/>
      <c r="D351" s="167"/>
      <c r="E351" s="111"/>
      <c r="F351" s="111"/>
      <c r="G351" s="111"/>
      <c r="H351" s="162"/>
      <c r="I351" s="168"/>
      <c r="Q351" s="3">
        <f t="shared" ca="1" si="5"/>
        <v>0</v>
      </c>
    </row>
    <row r="352" spans="2:17" ht="30" customHeight="1" x14ac:dyDescent="0.3">
      <c r="B352" s="113">
        <v>348</v>
      </c>
      <c r="C352" s="162"/>
      <c r="D352" s="167"/>
      <c r="E352" s="111"/>
      <c r="F352" s="111"/>
      <c r="G352" s="111"/>
      <c r="H352" s="162"/>
      <c r="I352" s="168"/>
      <c r="Q352" s="3">
        <f t="shared" ca="1" si="5"/>
        <v>0</v>
      </c>
    </row>
    <row r="353" spans="2:17" ht="30" customHeight="1" x14ac:dyDescent="0.3">
      <c r="B353" s="113">
        <v>349</v>
      </c>
      <c r="C353" s="162"/>
      <c r="D353" s="167"/>
      <c r="E353" s="111"/>
      <c r="F353" s="111"/>
      <c r="G353" s="111"/>
      <c r="H353" s="162"/>
      <c r="I353" s="168"/>
      <c r="Q353" s="3">
        <f t="shared" ca="1" si="5"/>
        <v>0</v>
      </c>
    </row>
    <row r="354" spans="2:17" ht="30" customHeight="1" x14ac:dyDescent="0.3">
      <c r="B354" s="113">
        <v>350</v>
      </c>
      <c r="C354" s="162"/>
      <c r="D354" s="167"/>
      <c r="E354" s="111"/>
      <c r="F354" s="111"/>
      <c r="G354" s="111"/>
      <c r="H354" s="162"/>
      <c r="I354" s="168"/>
      <c r="Q354" s="3">
        <f t="shared" ca="1" si="5"/>
        <v>0</v>
      </c>
    </row>
    <row r="355" spans="2:17" ht="30" customHeight="1" x14ac:dyDescent="0.3">
      <c r="B355" s="113">
        <v>351</v>
      </c>
      <c r="C355" s="162"/>
      <c r="D355" s="167"/>
      <c r="E355" s="111"/>
      <c r="F355" s="111"/>
      <c r="G355" s="111"/>
      <c r="H355" s="162"/>
      <c r="I355" s="168"/>
      <c r="Q355" s="3">
        <f t="shared" ca="1" si="5"/>
        <v>0</v>
      </c>
    </row>
    <row r="356" spans="2:17" ht="30" customHeight="1" x14ac:dyDescent="0.3">
      <c r="B356" s="113">
        <v>352</v>
      </c>
      <c r="C356" s="162"/>
      <c r="D356" s="167"/>
      <c r="E356" s="111"/>
      <c r="F356" s="111"/>
      <c r="G356" s="111"/>
      <c r="H356" s="162"/>
      <c r="I356" s="168"/>
      <c r="Q356" s="3">
        <f t="shared" ca="1" si="5"/>
        <v>0</v>
      </c>
    </row>
    <row r="357" spans="2:17" ht="30" customHeight="1" x14ac:dyDescent="0.3">
      <c r="B357" s="113">
        <v>353</v>
      </c>
      <c r="C357" s="162"/>
      <c r="D357" s="167"/>
      <c r="E357" s="111"/>
      <c r="F357" s="111"/>
      <c r="G357" s="111"/>
      <c r="H357" s="162"/>
      <c r="I357" s="168"/>
      <c r="Q357" s="3">
        <f t="shared" ca="1" si="5"/>
        <v>0</v>
      </c>
    </row>
    <row r="358" spans="2:17" ht="30" customHeight="1" x14ac:dyDescent="0.3">
      <c r="B358" s="113">
        <v>354</v>
      </c>
      <c r="C358" s="162"/>
      <c r="D358" s="167"/>
      <c r="E358" s="111"/>
      <c r="F358" s="111"/>
      <c r="G358" s="111"/>
      <c r="H358" s="162"/>
      <c r="I358" s="168"/>
      <c r="Q358" s="3">
        <f t="shared" ca="1" si="5"/>
        <v>0</v>
      </c>
    </row>
    <row r="359" spans="2:17" ht="30" customHeight="1" x14ac:dyDescent="0.3">
      <c r="B359" s="113">
        <v>355</v>
      </c>
      <c r="C359" s="162"/>
      <c r="D359" s="167"/>
      <c r="E359" s="111"/>
      <c r="F359" s="111"/>
      <c r="G359" s="111"/>
      <c r="H359" s="162"/>
      <c r="I359" s="168"/>
      <c r="Q359" s="3">
        <f t="shared" ca="1" si="5"/>
        <v>0</v>
      </c>
    </row>
    <row r="360" spans="2:17" ht="30" customHeight="1" x14ac:dyDescent="0.3">
      <c r="B360" s="113">
        <v>356</v>
      </c>
      <c r="C360" s="162"/>
      <c r="D360" s="167"/>
      <c r="E360" s="111"/>
      <c r="F360" s="111"/>
      <c r="G360" s="111"/>
      <c r="H360" s="162"/>
      <c r="I360" s="168"/>
      <c r="Q360" s="3">
        <f t="shared" ca="1" si="5"/>
        <v>0</v>
      </c>
    </row>
    <row r="361" spans="2:17" ht="30" customHeight="1" x14ac:dyDescent="0.3">
      <c r="B361" s="113">
        <v>357</v>
      </c>
      <c r="C361" s="162"/>
      <c r="D361" s="167"/>
      <c r="E361" s="111"/>
      <c r="F361" s="111"/>
      <c r="G361" s="111"/>
      <c r="H361" s="162"/>
      <c r="I361" s="168"/>
      <c r="Q361" s="3">
        <f t="shared" ca="1" si="5"/>
        <v>0</v>
      </c>
    </row>
    <row r="362" spans="2:17" ht="30" customHeight="1" x14ac:dyDescent="0.3">
      <c r="B362" s="113">
        <v>358</v>
      </c>
      <c r="C362" s="162"/>
      <c r="D362" s="167"/>
      <c r="E362" s="111"/>
      <c r="F362" s="111"/>
      <c r="G362" s="111"/>
      <c r="H362" s="162"/>
      <c r="I362" s="168"/>
      <c r="Q362" s="3">
        <f t="shared" ca="1" si="5"/>
        <v>0</v>
      </c>
    </row>
    <row r="363" spans="2:17" ht="30" customHeight="1" x14ac:dyDescent="0.3">
      <c r="B363" s="113">
        <v>359</v>
      </c>
      <c r="C363" s="162"/>
      <c r="D363" s="167"/>
      <c r="E363" s="111"/>
      <c r="F363" s="111"/>
      <c r="G363" s="111"/>
      <c r="H363" s="162"/>
      <c r="I363" s="168"/>
      <c r="Q363" s="3">
        <f t="shared" ca="1" si="5"/>
        <v>0</v>
      </c>
    </row>
    <row r="364" spans="2:17" ht="30" customHeight="1" x14ac:dyDescent="0.3">
      <c r="B364" s="113">
        <v>360</v>
      </c>
      <c r="C364" s="162"/>
      <c r="D364" s="167"/>
      <c r="E364" s="111"/>
      <c r="F364" s="111"/>
      <c r="G364" s="111"/>
      <c r="H364" s="162"/>
      <c r="I364" s="168"/>
      <c r="Q364" s="3">
        <f t="shared" ca="1" si="5"/>
        <v>0</v>
      </c>
    </row>
    <row r="365" spans="2:17" ht="30" customHeight="1" x14ac:dyDescent="0.3">
      <c r="B365" s="113">
        <v>361</v>
      </c>
      <c r="C365" s="162"/>
      <c r="D365" s="167"/>
      <c r="E365" s="111"/>
      <c r="F365" s="111"/>
      <c r="G365" s="111"/>
      <c r="H365" s="162"/>
      <c r="I365" s="168"/>
      <c r="Q365" s="3">
        <f t="shared" ca="1" si="5"/>
        <v>0</v>
      </c>
    </row>
    <row r="366" spans="2:17" ht="30" customHeight="1" x14ac:dyDescent="0.3">
      <c r="B366" s="113">
        <v>362</v>
      </c>
      <c r="C366" s="162"/>
      <c r="D366" s="167"/>
      <c r="E366" s="111"/>
      <c r="F366" s="111"/>
      <c r="G366" s="111"/>
      <c r="H366" s="162"/>
      <c r="I366" s="168"/>
      <c r="Q366" s="3">
        <f t="shared" ca="1" si="5"/>
        <v>0</v>
      </c>
    </row>
    <row r="367" spans="2:17" ht="30" customHeight="1" x14ac:dyDescent="0.3">
      <c r="B367" s="113">
        <v>363</v>
      </c>
      <c r="C367" s="162"/>
      <c r="D367" s="167"/>
      <c r="E367" s="111"/>
      <c r="F367" s="111"/>
      <c r="G367" s="111"/>
      <c r="H367" s="162"/>
      <c r="I367" s="168"/>
      <c r="Q367" s="3">
        <f t="shared" ca="1" si="5"/>
        <v>0</v>
      </c>
    </row>
    <row r="368" spans="2:17" ht="30" customHeight="1" x14ac:dyDescent="0.3">
      <c r="B368" s="113">
        <v>364</v>
      </c>
      <c r="C368" s="162"/>
      <c r="D368" s="167"/>
      <c r="E368" s="111"/>
      <c r="F368" s="111"/>
      <c r="G368" s="111"/>
      <c r="H368" s="162"/>
      <c r="I368" s="168"/>
      <c r="Q368" s="3">
        <f t="shared" ca="1" si="5"/>
        <v>0</v>
      </c>
    </row>
    <row r="369" spans="2:17" ht="30" customHeight="1" x14ac:dyDescent="0.3">
      <c r="B369" s="113">
        <v>365</v>
      </c>
      <c r="C369" s="162"/>
      <c r="D369" s="167"/>
      <c r="E369" s="111"/>
      <c r="F369" s="111"/>
      <c r="G369" s="111"/>
      <c r="H369" s="162"/>
      <c r="I369" s="168"/>
      <c r="Q369" s="3">
        <f t="shared" ca="1" si="5"/>
        <v>0</v>
      </c>
    </row>
    <row r="370" spans="2:17" ht="30" customHeight="1" x14ac:dyDescent="0.3">
      <c r="B370" s="113">
        <v>366</v>
      </c>
      <c r="C370" s="162"/>
      <c r="D370" s="167"/>
      <c r="E370" s="111"/>
      <c r="F370" s="111"/>
      <c r="G370" s="111"/>
      <c r="H370" s="162"/>
      <c r="I370" s="168"/>
      <c r="Q370" s="3">
        <f t="shared" ca="1" si="5"/>
        <v>0</v>
      </c>
    </row>
    <row r="371" spans="2:17" ht="30" customHeight="1" x14ac:dyDescent="0.3">
      <c r="B371" s="113">
        <v>367</v>
      </c>
      <c r="C371" s="162"/>
      <c r="D371" s="167"/>
      <c r="E371" s="111"/>
      <c r="F371" s="111"/>
      <c r="G371" s="111"/>
      <c r="H371" s="162"/>
      <c r="I371" s="168"/>
      <c r="Q371" s="3">
        <f t="shared" ca="1" si="5"/>
        <v>0</v>
      </c>
    </row>
    <row r="372" spans="2:17" ht="30" customHeight="1" x14ac:dyDescent="0.3">
      <c r="B372" s="113">
        <v>368</v>
      </c>
      <c r="C372" s="162"/>
      <c r="D372" s="167"/>
      <c r="E372" s="111"/>
      <c r="F372" s="111"/>
      <c r="G372" s="111"/>
      <c r="H372" s="162"/>
      <c r="I372" s="168"/>
      <c r="Q372" s="3">
        <f t="shared" ca="1" si="5"/>
        <v>0</v>
      </c>
    </row>
    <row r="373" spans="2:17" ht="30" customHeight="1" x14ac:dyDescent="0.3">
      <c r="B373" s="113">
        <v>369</v>
      </c>
      <c r="C373" s="162"/>
      <c r="D373" s="167"/>
      <c r="E373" s="111"/>
      <c r="F373" s="111"/>
      <c r="G373" s="111"/>
      <c r="H373" s="162"/>
      <c r="I373" s="168"/>
      <c r="Q373" s="3">
        <f t="shared" ca="1" si="5"/>
        <v>0</v>
      </c>
    </row>
    <row r="374" spans="2:17" ht="30" customHeight="1" x14ac:dyDescent="0.3">
      <c r="B374" s="113">
        <v>370</v>
      </c>
      <c r="C374" s="162"/>
      <c r="D374" s="167"/>
      <c r="E374" s="111"/>
      <c r="F374" s="111"/>
      <c r="G374" s="111"/>
      <c r="H374" s="162"/>
      <c r="I374" s="168"/>
      <c r="Q374" s="3">
        <f t="shared" ca="1" si="5"/>
        <v>0</v>
      </c>
    </row>
    <row r="375" spans="2:17" ht="30" customHeight="1" x14ac:dyDescent="0.3">
      <c r="B375" s="113">
        <v>371</v>
      </c>
      <c r="C375" s="162"/>
      <c r="D375" s="167"/>
      <c r="E375" s="111"/>
      <c r="F375" s="111"/>
      <c r="G375" s="111"/>
      <c r="H375" s="162"/>
      <c r="I375" s="168"/>
      <c r="Q375" s="3">
        <f t="shared" ca="1" si="5"/>
        <v>0</v>
      </c>
    </row>
    <row r="376" spans="2:17" ht="30" customHeight="1" x14ac:dyDescent="0.3">
      <c r="B376" s="113">
        <v>372</v>
      </c>
      <c r="C376" s="162"/>
      <c r="D376" s="167"/>
      <c r="E376" s="111"/>
      <c r="F376" s="111"/>
      <c r="G376" s="111"/>
      <c r="H376" s="162"/>
      <c r="I376" s="168"/>
      <c r="Q376" s="3">
        <f t="shared" ca="1" si="5"/>
        <v>0</v>
      </c>
    </row>
    <row r="377" spans="2:17" ht="30" customHeight="1" x14ac:dyDescent="0.3">
      <c r="B377" s="113">
        <v>373</v>
      </c>
      <c r="C377" s="162"/>
      <c r="D377" s="167"/>
      <c r="E377" s="111"/>
      <c r="F377" s="111"/>
      <c r="G377" s="111"/>
      <c r="H377" s="162"/>
      <c r="I377" s="168"/>
      <c r="Q377" s="3">
        <f t="shared" ca="1" si="5"/>
        <v>0</v>
      </c>
    </row>
    <row r="378" spans="2:17" ht="30" customHeight="1" x14ac:dyDescent="0.3">
      <c r="B378" s="113">
        <v>374</v>
      </c>
      <c r="C378" s="162"/>
      <c r="D378" s="167"/>
      <c r="E378" s="111"/>
      <c r="F378" s="111"/>
      <c r="G378" s="111"/>
      <c r="H378" s="162"/>
      <c r="I378" s="168"/>
      <c r="Q378" s="3">
        <f t="shared" ca="1" si="5"/>
        <v>0</v>
      </c>
    </row>
    <row r="379" spans="2:17" ht="30" customHeight="1" x14ac:dyDescent="0.3">
      <c r="B379" s="113">
        <v>375</v>
      </c>
      <c r="C379" s="162"/>
      <c r="D379" s="167"/>
      <c r="E379" s="111"/>
      <c r="F379" s="111"/>
      <c r="G379" s="111"/>
      <c r="H379" s="162"/>
      <c r="I379" s="168"/>
      <c r="Q379" s="3">
        <f t="shared" ca="1" si="5"/>
        <v>0</v>
      </c>
    </row>
    <row r="380" spans="2:17" ht="30" customHeight="1" x14ac:dyDescent="0.3">
      <c r="B380" s="113">
        <v>376</v>
      </c>
      <c r="C380" s="162"/>
      <c r="D380" s="167"/>
      <c r="E380" s="111"/>
      <c r="F380" s="111"/>
      <c r="G380" s="111"/>
      <c r="H380" s="162"/>
      <c r="I380" s="168"/>
      <c r="Q380" s="3">
        <f t="shared" ca="1" si="5"/>
        <v>0</v>
      </c>
    </row>
    <row r="381" spans="2:17" ht="30" customHeight="1" x14ac:dyDescent="0.3">
      <c r="B381" s="113">
        <v>377</v>
      </c>
      <c r="C381" s="162"/>
      <c r="D381" s="167"/>
      <c r="E381" s="111"/>
      <c r="F381" s="111"/>
      <c r="G381" s="111"/>
      <c r="H381" s="162"/>
      <c r="I381" s="168"/>
      <c r="Q381" s="3">
        <f t="shared" ca="1" si="5"/>
        <v>0</v>
      </c>
    </row>
    <row r="382" spans="2:17" ht="30" customHeight="1" x14ac:dyDescent="0.3">
      <c r="B382" s="113">
        <v>378</v>
      </c>
      <c r="C382" s="162"/>
      <c r="D382" s="167"/>
      <c r="E382" s="111"/>
      <c r="F382" s="111"/>
      <c r="G382" s="111"/>
      <c r="H382" s="162"/>
      <c r="I382" s="168"/>
      <c r="Q382" s="3">
        <f t="shared" ca="1" si="5"/>
        <v>0</v>
      </c>
    </row>
    <row r="383" spans="2:17" ht="30" customHeight="1" x14ac:dyDescent="0.3">
      <c r="B383" s="113">
        <v>379</v>
      </c>
      <c r="C383" s="162"/>
      <c r="D383" s="167"/>
      <c r="E383" s="111"/>
      <c r="F383" s="111"/>
      <c r="G383" s="111"/>
      <c r="H383" s="162"/>
      <c r="I383" s="168"/>
      <c r="Q383" s="3">
        <f t="shared" ca="1" si="5"/>
        <v>0</v>
      </c>
    </row>
    <row r="384" spans="2:17" ht="30" customHeight="1" x14ac:dyDescent="0.3">
      <c r="B384" s="113">
        <v>380</v>
      </c>
      <c r="C384" s="162"/>
      <c r="D384" s="167"/>
      <c r="E384" s="111"/>
      <c r="F384" s="111"/>
      <c r="G384" s="111"/>
      <c r="H384" s="162"/>
      <c r="I384" s="168"/>
      <c r="Q384" s="3">
        <f t="shared" ca="1" si="5"/>
        <v>0</v>
      </c>
    </row>
    <row r="385" spans="2:17" ht="30" customHeight="1" x14ac:dyDescent="0.3">
      <c r="B385" s="113">
        <v>381</v>
      </c>
      <c r="C385" s="162"/>
      <c r="D385" s="167"/>
      <c r="E385" s="111"/>
      <c r="F385" s="111"/>
      <c r="G385" s="111"/>
      <c r="H385" s="162"/>
      <c r="I385" s="168"/>
      <c r="Q385" s="3">
        <f t="shared" ca="1" si="5"/>
        <v>0</v>
      </c>
    </row>
    <row r="386" spans="2:17" ht="30" customHeight="1" x14ac:dyDescent="0.3">
      <c r="B386" s="113">
        <v>382</v>
      </c>
      <c r="C386" s="162"/>
      <c r="D386" s="167"/>
      <c r="E386" s="111"/>
      <c r="F386" s="111"/>
      <c r="G386" s="111"/>
      <c r="H386" s="162"/>
      <c r="I386" s="168"/>
      <c r="Q386" s="3">
        <f t="shared" ca="1" si="5"/>
        <v>0</v>
      </c>
    </row>
    <row r="387" spans="2:17" ht="30" customHeight="1" x14ac:dyDescent="0.3">
      <c r="B387" s="113">
        <v>383</v>
      </c>
      <c r="C387" s="162"/>
      <c r="D387" s="167"/>
      <c r="E387" s="111"/>
      <c r="F387" s="111"/>
      <c r="G387" s="111"/>
      <c r="H387" s="162"/>
      <c r="I387" s="168"/>
      <c r="Q387" s="3">
        <f t="shared" ca="1" si="5"/>
        <v>0</v>
      </c>
    </row>
    <row r="388" spans="2:17" ht="30" customHeight="1" x14ac:dyDescent="0.3">
      <c r="B388" s="113">
        <v>384</v>
      </c>
      <c r="C388" s="162"/>
      <c r="D388" s="167"/>
      <c r="E388" s="111"/>
      <c r="F388" s="111"/>
      <c r="G388" s="111"/>
      <c r="H388" s="162"/>
      <c r="I388" s="168"/>
      <c r="Q388" s="3">
        <f t="shared" ca="1" si="5"/>
        <v>0</v>
      </c>
    </row>
    <row r="389" spans="2:17" ht="30" customHeight="1" x14ac:dyDescent="0.3">
      <c r="B389" s="113">
        <v>385</v>
      </c>
      <c r="C389" s="162"/>
      <c r="D389" s="167"/>
      <c r="E389" s="111"/>
      <c r="F389" s="111"/>
      <c r="G389" s="111"/>
      <c r="H389" s="162"/>
      <c r="I389" s="168"/>
      <c r="Q389" s="3">
        <f t="shared" ref="Q389:Q452" ca="1" si="6">IF(C389&lt;TODAY(),IF(G389="Não",1,0),0)</f>
        <v>0</v>
      </c>
    </row>
    <row r="390" spans="2:17" ht="30" customHeight="1" x14ac:dyDescent="0.3">
      <c r="B390" s="113">
        <v>386</v>
      </c>
      <c r="C390" s="162"/>
      <c r="D390" s="167"/>
      <c r="E390" s="111"/>
      <c r="F390" s="111"/>
      <c r="G390" s="111"/>
      <c r="H390" s="162"/>
      <c r="I390" s="168"/>
      <c r="Q390" s="3">
        <f t="shared" ca="1" si="6"/>
        <v>0</v>
      </c>
    </row>
    <row r="391" spans="2:17" ht="30" customHeight="1" x14ac:dyDescent="0.3">
      <c r="B391" s="113">
        <v>387</v>
      </c>
      <c r="C391" s="162"/>
      <c r="D391" s="167"/>
      <c r="E391" s="111"/>
      <c r="F391" s="111"/>
      <c r="G391" s="111"/>
      <c r="H391" s="162"/>
      <c r="I391" s="168"/>
      <c r="Q391" s="3">
        <f t="shared" ca="1" si="6"/>
        <v>0</v>
      </c>
    </row>
    <row r="392" spans="2:17" ht="30" customHeight="1" x14ac:dyDescent="0.3">
      <c r="B392" s="113">
        <v>388</v>
      </c>
      <c r="C392" s="162"/>
      <c r="D392" s="167"/>
      <c r="E392" s="111"/>
      <c r="F392" s="111"/>
      <c r="G392" s="111"/>
      <c r="H392" s="162"/>
      <c r="I392" s="168"/>
      <c r="Q392" s="3">
        <f t="shared" ca="1" si="6"/>
        <v>0</v>
      </c>
    </row>
    <row r="393" spans="2:17" ht="30" customHeight="1" x14ac:dyDescent="0.3">
      <c r="B393" s="113">
        <v>389</v>
      </c>
      <c r="C393" s="162"/>
      <c r="D393" s="167"/>
      <c r="E393" s="111"/>
      <c r="F393" s="111"/>
      <c r="G393" s="111"/>
      <c r="H393" s="162"/>
      <c r="I393" s="168"/>
      <c r="Q393" s="3">
        <f t="shared" ca="1" si="6"/>
        <v>0</v>
      </c>
    </row>
    <row r="394" spans="2:17" ht="30" customHeight="1" x14ac:dyDescent="0.3">
      <c r="B394" s="113">
        <v>390</v>
      </c>
      <c r="C394" s="162"/>
      <c r="D394" s="167"/>
      <c r="E394" s="111"/>
      <c r="F394" s="111"/>
      <c r="G394" s="111"/>
      <c r="H394" s="162"/>
      <c r="I394" s="168"/>
      <c r="Q394" s="3">
        <f t="shared" ca="1" si="6"/>
        <v>0</v>
      </c>
    </row>
    <row r="395" spans="2:17" ht="30" customHeight="1" x14ac:dyDescent="0.3">
      <c r="B395" s="113">
        <v>391</v>
      </c>
      <c r="C395" s="162"/>
      <c r="D395" s="167"/>
      <c r="E395" s="111"/>
      <c r="F395" s="111"/>
      <c r="G395" s="111"/>
      <c r="H395" s="162"/>
      <c r="I395" s="168"/>
      <c r="Q395" s="3">
        <f t="shared" ca="1" si="6"/>
        <v>0</v>
      </c>
    </row>
    <row r="396" spans="2:17" ht="30" customHeight="1" x14ac:dyDescent="0.3">
      <c r="B396" s="113">
        <v>392</v>
      </c>
      <c r="C396" s="162"/>
      <c r="D396" s="167"/>
      <c r="E396" s="111"/>
      <c r="F396" s="111"/>
      <c r="G396" s="111"/>
      <c r="H396" s="162"/>
      <c r="I396" s="168"/>
      <c r="Q396" s="3">
        <f t="shared" ca="1" si="6"/>
        <v>0</v>
      </c>
    </row>
    <row r="397" spans="2:17" ht="30" customHeight="1" x14ac:dyDescent="0.3">
      <c r="B397" s="113">
        <v>393</v>
      </c>
      <c r="C397" s="162"/>
      <c r="D397" s="167"/>
      <c r="E397" s="111"/>
      <c r="F397" s="111"/>
      <c r="G397" s="111"/>
      <c r="H397" s="162"/>
      <c r="I397" s="168"/>
      <c r="Q397" s="3">
        <f t="shared" ca="1" si="6"/>
        <v>0</v>
      </c>
    </row>
    <row r="398" spans="2:17" ht="30" customHeight="1" x14ac:dyDescent="0.3">
      <c r="B398" s="113">
        <v>394</v>
      </c>
      <c r="C398" s="162"/>
      <c r="D398" s="167"/>
      <c r="E398" s="111"/>
      <c r="F398" s="111"/>
      <c r="G398" s="111"/>
      <c r="H398" s="162"/>
      <c r="I398" s="168"/>
      <c r="Q398" s="3">
        <f t="shared" ca="1" si="6"/>
        <v>0</v>
      </c>
    </row>
    <row r="399" spans="2:17" ht="30" customHeight="1" x14ac:dyDescent="0.3">
      <c r="B399" s="113">
        <v>395</v>
      </c>
      <c r="C399" s="162"/>
      <c r="D399" s="167"/>
      <c r="E399" s="111"/>
      <c r="F399" s="111"/>
      <c r="G399" s="111"/>
      <c r="H399" s="162"/>
      <c r="I399" s="168"/>
      <c r="Q399" s="3">
        <f t="shared" ca="1" si="6"/>
        <v>0</v>
      </c>
    </row>
    <row r="400" spans="2:17" ht="30" customHeight="1" x14ac:dyDescent="0.3">
      <c r="B400" s="113">
        <v>396</v>
      </c>
      <c r="C400" s="162"/>
      <c r="D400" s="167"/>
      <c r="E400" s="111"/>
      <c r="F400" s="111"/>
      <c r="G400" s="111"/>
      <c r="H400" s="162"/>
      <c r="I400" s="168"/>
      <c r="Q400" s="3">
        <f t="shared" ca="1" si="6"/>
        <v>0</v>
      </c>
    </row>
    <row r="401" spans="2:17" ht="30" customHeight="1" x14ac:dyDescent="0.3">
      <c r="B401" s="113">
        <v>397</v>
      </c>
      <c r="C401" s="162"/>
      <c r="D401" s="167"/>
      <c r="E401" s="111"/>
      <c r="F401" s="111"/>
      <c r="G401" s="111"/>
      <c r="H401" s="162"/>
      <c r="I401" s="168"/>
      <c r="Q401" s="3">
        <f t="shared" ca="1" si="6"/>
        <v>0</v>
      </c>
    </row>
    <row r="402" spans="2:17" ht="30" customHeight="1" x14ac:dyDescent="0.3">
      <c r="B402" s="113">
        <v>398</v>
      </c>
      <c r="C402" s="162"/>
      <c r="D402" s="167"/>
      <c r="E402" s="111"/>
      <c r="F402" s="111"/>
      <c r="G402" s="111"/>
      <c r="H402" s="162"/>
      <c r="I402" s="168"/>
      <c r="Q402" s="3">
        <f t="shared" ca="1" si="6"/>
        <v>0</v>
      </c>
    </row>
    <row r="403" spans="2:17" ht="30" customHeight="1" x14ac:dyDescent="0.3">
      <c r="B403" s="113">
        <v>399</v>
      </c>
      <c r="C403" s="162"/>
      <c r="D403" s="167"/>
      <c r="E403" s="111"/>
      <c r="F403" s="111"/>
      <c r="G403" s="111"/>
      <c r="H403" s="162"/>
      <c r="I403" s="168"/>
      <c r="Q403" s="3">
        <f t="shared" ca="1" si="6"/>
        <v>0</v>
      </c>
    </row>
    <row r="404" spans="2:17" ht="30" customHeight="1" x14ac:dyDescent="0.3">
      <c r="B404" s="113">
        <v>400</v>
      </c>
      <c r="C404" s="162"/>
      <c r="D404" s="167"/>
      <c r="E404" s="111"/>
      <c r="F404" s="111"/>
      <c r="G404" s="111"/>
      <c r="H404" s="162"/>
      <c r="I404" s="168"/>
      <c r="Q404" s="3">
        <f t="shared" ca="1" si="6"/>
        <v>0</v>
      </c>
    </row>
    <row r="405" spans="2:17" ht="30" customHeight="1" x14ac:dyDescent="0.3">
      <c r="B405" s="113">
        <v>401</v>
      </c>
      <c r="C405" s="162"/>
      <c r="D405" s="167"/>
      <c r="E405" s="111"/>
      <c r="F405" s="111"/>
      <c r="G405" s="111"/>
      <c r="H405" s="162"/>
      <c r="I405" s="168"/>
      <c r="Q405" s="3">
        <f t="shared" ca="1" si="6"/>
        <v>0</v>
      </c>
    </row>
    <row r="406" spans="2:17" ht="30" customHeight="1" x14ac:dyDescent="0.3">
      <c r="B406" s="113">
        <v>402</v>
      </c>
      <c r="C406" s="162"/>
      <c r="D406" s="167"/>
      <c r="E406" s="111"/>
      <c r="F406" s="111"/>
      <c r="G406" s="111"/>
      <c r="H406" s="162"/>
      <c r="I406" s="168"/>
      <c r="Q406" s="3">
        <f t="shared" ca="1" si="6"/>
        <v>0</v>
      </c>
    </row>
    <row r="407" spans="2:17" ht="30" customHeight="1" x14ac:dyDescent="0.3">
      <c r="B407" s="113">
        <v>403</v>
      </c>
      <c r="C407" s="162"/>
      <c r="D407" s="167"/>
      <c r="E407" s="111"/>
      <c r="F407" s="111"/>
      <c r="G407" s="111"/>
      <c r="H407" s="162"/>
      <c r="I407" s="168"/>
      <c r="Q407" s="3">
        <f t="shared" ca="1" si="6"/>
        <v>0</v>
      </c>
    </row>
    <row r="408" spans="2:17" ht="30" customHeight="1" x14ac:dyDescent="0.3">
      <c r="B408" s="113">
        <v>404</v>
      </c>
      <c r="C408" s="162"/>
      <c r="D408" s="167"/>
      <c r="E408" s="111"/>
      <c r="F408" s="111"/>
      <c r="G408" s="111"/>
      <c r="H408" s="162"/>
      <c r="I408" s="168"/>
      <c r="Q408" s="3">
        <f t="shared" ca="1" si="6"/>
        <v>0</v>
      </c>
    </row>
    <row r="409" spans="2:17" ht="30" customHeight="1" x14ac:dyDescent="0.3">
      <c r="B409" s="113">
        <v>405</v>
      </c>
      <c r="C409" s="162"/>
      <c r="D409" s="167"/>
      <c r="E409" s="111"/>
      <c r="F409" s="111"/>
      <c r="G409" s="111"/>
      <c r="H409" s="162"/>
      <c r="I409" s="168"/>
      <c r="Q409" s="3">
        <f t="shared" ca="1" si="6"/>
        <v>0</v>
      </c>
    </row>
    <row r="410" spans="2:17" ht="30" customHeight="1" x14ac:dyDescent="0.3">
      <c r="B410" s="113">
        <v>406</v>
      </c>
      <c r="C410" s="162"/>
      <c r="D410" s="167"/>
      <c r="E410" s="111"/>
      <c r="F410" s="111"/>
      <c r="G410" s="111"/>
      <c r="H410" s="162"/>
      <c r="I410" s="168"/>
      <c r="Q410" s="3">
        <f t="shared" ca="1" si="6"/>
        <v>0</v>
      </c>
    </row>
    <row r="411" spans="2:17" ht="30" customHeight="1" x14ac:dyDescent="0.3">
      <c r="B411" s="113">
        <v>407</v>
      </c>
      <c r="C411" s="162"/>
      <c r="D411" s="167"/>
      <c r="E411" s="111"/>
      <c r="F411" s="111"/>
      <c r="G411" s="111"/>
      <c r="H411" s="162"/>
      <c r="I411" s="168"/>
      <c r="Q411" s="3">
        <f t="shared" ca="1" si="6"/>
        <v>0</v>
      </c>
    </row>
    <row r="412" spans="2:17" ht="30" customHeight="1" x14ac:dyDescent="0.3">
      <c r="B412" s="113">
        <v>408</v>
      </c>
      <c r="C412" s="162"/>
      <c r="D412" s="167"/>
      <c r="E412" s="111"/>
      <c r="F412" s="111"/>
      <c r="G412" s="111"/>
      <c r="H412" s="162"/>
      <c r="I412" s="168"/>
      <c r="Q412" s="3">
        <f t="shared" ca="1" si="6"/>
        <v>0</v>
      </c>
    </row>
    <row r="413" spans="2:17" ht="30" customHeight="1" x14ac:dyDescent="0.3">
      <c r="B413" s="113">
        <v>409</v>
      </c>
      <c r="C413" s="162"/>
      <c r="D413" s="167"/>
      <c r="E413" s="111"/>
      <c r="F413" s="111"/>
      <c r="G413" s="111"/>
      <c r="H413" s="162"/>
      <c r="I413" s="168"/>
      <c r="Q413" s="3">
        <f t="shared" ca="1" si="6"/>
        <v>0</v>
      </c>
    </row>
    <row r="414" spans="2:17" ht="30" customHeight="1" x14ac:dyDescent="0.3">
      <c r="B414" s="113">
        <v>410</v>
      </c>
      <c r="C414" s="162"/>
      <c r="D414" s="167"/>
      <c r="E414" s="111"/>
      <c r="F414" s="111"/>
      <c r="G414" s="111"/>
      <c r="H414" s="162"/>
      <c r="I414" s="168"/>
      <c r="Q414" s="3">
        <f t="shared" ca="1" si="6"/>
        <v>0</v>
      </c>
    </row>
    <row r="415" spans="2:17" ht="30" customHeight="1" x14ac:dyDescent="0.3">
      <c r="B415" s="113">
        <v>411</v>
      </c>
      <c r="C415" s="162"/>
      <c r="D415" s="167"/>
      <c r="E415" s="111"/>
      <c r="F415" s="111"/>
      <c r="G415" s="111"/>
      <c r="H415" s="162"/>
      <c r="I415" s="168"/>
      <c r="Q415" s="3">
        <f t="shared" ca="1" si="6"/>
        <v>0</v>
      </c>
    </row>
    <row r="416" spans="2:17" ht="30" customHeight="1" x14ac:dyDescent="0.3">
      <c r="B416" s="113">
        <v>412</v>
      </c>
      <c r="C416" s="162"/>
      <c r="D416" s="167"/>
      <c r="E416" s="111"/>
      <c r="F416" s="111"/>
      <c r="G416" s="111"/>
      <c r="H416" s="162"/>
      <c r="I416" s="168"/>
      <c r="Q416" s="3">
        <f t="shared" ca="1" si="6"/>
        <v>0</v>
      </c>
    </row>
    <row r="417" spans="2:17" ht="30" customHeight="1" x14ac:dyDescent="0.3">
      <c r="B417" s="113">
        <v>413</v>
      </c>
      <c r="C417" s="162"/>
      <c r="D417" s="167"/>
      <c r="E417" s="111"/>
      <c r="F417" s="111"/>
      <c r="G417" s="111"/>
      <c r="H417" s="162"/>
      <c r="I417" s="168"/>
      <c r="Q417" s="3">
        <f t="shared" ca="1" si="6"/>
        <v>0</v>
      </c>
    </row>
    <row r="418" spans="2:17" ht="30" customHeight="1" x14ac:dyDescent="0.3">
      <c r="B418" s="113">
        <v>414</v>
      </c>
      <c r="C418" s="162"/>
      <c r="D418" s="167"/>
      <c r="E418" s="111"/>
      <c r="F418" s="111"/>
      <c r="G418" s="111"/>
      <c r="H418" s="162"/>
      <c r="I418" s="168"/>
      <c r="Q418" s="3">
        <f t="shared" ca="1" si="6"/>
        <v>0</v>
      </c>
    </row>
    <row r="419" spans="2:17" ht="30" customHeight="1" x14ac:dyDescent="0.3">
      <c r="B419" s="113">
        <v>415</v>
      </c>
      <c r="C419" s="162"/>
      <c r="D419" s="167"/>
      <c r="E419" s="111"/>
      <c r="F419" s="111"/>
      <c r="G419" s="111"/>
      <c r="H419" s="162"/>
      <c r="I419" s="168"/>
      <c r="Q419" s="3">
        <f t="shared" ca="1" si="6"/>
        <v>0</v>
      </c>
    </row>
    <row r="420" spans="2:17" ht="30" customHeight="1" x14ac:dyDescent="0.3">
      <c r="B420" s="113">
        <v>416</v>
      </c>
      <c r="C420" s="162"/>
      <c r="D420" s="167"/>
      <c r="E420" s="111"/>
      <c r="F420" s="111"/>
      <c r="G420" s="111"/>
      <c r="H420" s="162"/>
      <c r="I420" s="168"/>
      <c r="Q420" s="3">
        <f t="shared" ca="1" si="6"/>
        <v>0</v>
      </c>
    </row>
    <row r="421" spans="2:17" ht="30" customHeight="1" x14ac:dyDescent="0.3">
      <c r="B421" s="113">
        <v>417</v>
      </c>
      <c r="C421" s="162"/>
      <c r="D421" s="167"/>
      <c r="E421" s="111"/>
      <c r="F421" s="111"/>
      <c r="G421" s="111"/>
      <c r="H421" s="162"/>
      <c r="I421" s="168"/>
      <c r="Q421" s="3">
        <f t="shared" ca="1" si="6"/>
        <v>0</v>
      </c>
    </row>
    <row r="422" spans="2:17" ht="30" customHeight="1" x14ac:dyDescent="0.3">
      <c r="B422" s="113">
        <v>418</v>
      </c>
      <c r="C422" s="162"/>
      <c r="D422" s="167"/>
      <c r="E422" s="111"/>
      <c r="F422" s="111"/>
      <c r="G422" s="111"/>
      <c r="H422" s="162"/>
      <c r="I422" s="168"/>
      <c r="Q422" s="3">
        <f t="shared" ca="1" si="6"/>
        <v>0</v>
      </c>
    </row>
    <row r="423" spans="2:17" ht="30" customHeight="1" x14ac:dyDescent="0.3">
      <c r="B423" s="113">
        <v>419</v>
      </c>
      <c r="C423" s="162"/>
      <c r="D423" s="167"/>
      <c r="E423" s="111"/>
      <c r="F423" s="111"/>
      <c r="G423" s="111"/>
      <c r="H423" s="162"/>
      <c r="I423" s="168"/>
      <c r="Q423" s="3">
        <f t="shared" ca="1" si="6"/>
        <v>0</v>
      </c>
    </row>
    <row r="424" spans="2:17" ht="30" customHeight="1" x14ac:dyDescent="0.3">
      <c r="B424" s="113">
        <v>420</v>
      </c>
      <c r="C424" s="162"/>
      <c r="D424" s="167"/>
      <c r="E424" s="111"/>
      <c r="F424" s="111"/>
      <c r="G424" s="111"/>
      <c r="H424" s="162"/>
      <c r="I424" s="168"/>
      <c r="Q424" s="3">
        <f t="shared" ca="1" si="6"/>
        <v>0</v>
      </c>
    </row>
    <row r="425" spans="2:17" ht="30" customHeight="1" x14ac:dyDescent="0.3">
      <c r="B425" s="113">
        <v>421</v>
      </c>
      <c r="C425" s="162"/>
      <c r="D425" s="167"/>
      <c r="E425" s="111"/>
      <c r="F425" s="111"/>
      <c r="G425" s="111"/>
      <c r="H425" s="162"/>
      <c r="I425" s="168"/>
      <c r="Q425" s="3">
        <f t="shared" ca="1" si="6"/>
        <v>0</v>
      </c>
    </row>
    <row r="426" spans="2:17" ht="30" customHeight="1" x14ac:dyDescent="0.3">
      <c r="B426" s="113">
        <v>422</v>
      </c>
      <c r="C426" s="162"/>
      <c r="D426" s="167"/>
      <c r="E426" s="111"/>
      <c r="F426" s="111"/>
      <c r="G426" s="111"/>
      <c r="H426" s="162"/>
      <c r="I426" s="168"/>
      <c r="Q426" s="3">
        <f t="shared" ca="1" si="6"/>
        <v>0</v>
      </c>
    </row>
    <row r="427" spans="2:17" ht="30" customHeight="1" x14ac:dyDescent="0.3">
      <c r="B427" s="113">
        <v>423</v>
      </c>
      <c r="C427" s="162"/>
      <c r="D427" s="167"/>
      <c r="E427" s="111"/>
      <c r="F427" s="111"/>
      <c r="G427" s="111"/>
      <c r="H427" s="162"/>
      <c r="I427" s="168"/>
      <c r="Q427" s="3">
        <f t="shared" ca="1" si="6"/>
        <v>0</v>
      </c>
    </row>
    <row r="428" spans="2:17" ht="30" customHeight="1" x14ac:dyDescent="0.3">
      <c r="B428" s="113">
        <v>424</v>
      </c>
      <c r="C428" s="162"/>
      <c r="D428" s="167"/>
      <c r="E428" s="111"/>
      <c r="F428" s="111"/>
      <c r="G428" s="111"/>
      <c r="H428" s="162"/>
      <c r="I428" s="168"/>
      <c r="Q428" s="3">
        <f t="shared" ca="1" si="6"/>
        <v>0</v>
      </c>
    </row>
    <row r="429" spans="2:17" ht="30" customHeight="1" x14ac:dyDescent="0.3">
      <c r="B429" s="113">
        <v>425</v>
      </c>
      <c r="C429" s="162"/>
      <c r="D429" s="167"/>
      <c r="E429" s="111"/>
      <c r="F429" s="111"/>
      <c r="G429" s="111"/>
      <c r="H429" s="162"/>
      <c r="I429" s="168"/>
      <c r="Q429" s="3">
        <f t="shared" ca="1" si="6"/>
        <v>0</v>
      </c>
    </row>
    <row r="430" spans="2:17" ht="30" customHeight="1" x14ac:dyDescent="0.3">
      <c r="B430" s="113">
        <v>426</v>
      </c>
      <c r="C430" s="162"/>
      <c r="D430" s="167"/>
      <c r="E430" s="111"/>
      <c r="F430" s="111"/>
      <c r="G430" s="111"/>
      <c r="H430" s="162"/>
      <c r="I430" s="168"/>
      <c r="Q430" s="3">
        <f t="shared" ca="1" si="6"/>
        <v>0</v>
      </c>
    </row>
    <row r="431" spans="2:17" ht="30" customHeight="1" x14ac:dyDescent="0.3">
      <c r="B431" s="113">
        <v>427</v>
      </c>
      <c r="C431" s="162"/>
      <c r="D431" s="167"/>
      <c r="E431" s="111"/>
      <c r="F431" s="111"/>
      <c r="G431" s="111"/>
      <c r="H431" s="162"/>
      <c r="I431" s="168"/>
      <c r="Q431" s="3">
        <f t="shared" ca="1" si="6"/>
        <v>0</v>
      </c>
    </row>
    <row r="432" spans="2:17" ht="30" customHeight="1" x14ac:dyDescent="0.3">
      <c r="B432" s="113">
        <v>428</v>
      </c>
      <c r="C432" s="162"/>
      <c r="D432" s="167"/>
      <c r="E432" s="111"/>
      <c r="F432" s="111"/>
      <c r="G432" s="111"/>
      <c r="H432" s="162"/>
      <c r="I432" s="168"/>
      <c r="Q432" s="3">
        <f t="shared" ca="1" si="6"/>
        <v>0</v>
      </c>
    </row>
    <row r="433" spans="2:17" ht="30" customHeight="1" x14ac:dyDescent="0.3">
      <c r="B433" s="113">
        <v>429</v>
      </c>
      <c r="C433" s="162"/>
      <c r="D433" s="167"/>
      <c r="E433" s="111"/>
      <c r="F433" s="111"/>
      <c r="G433" s="111"/>
      <c r="H433" s="162"/>
      <c r="I433" s="168"/>
      <c r="Q433" s="3">
        <f t="shared" ca="1" si="6"/>
        <v>0</v>
      </c>
    </row>
    <row r="434" spans="2:17" ht="30" customHeight="1" x14ac:dyDescent="0.3">
      <c r="B434" s="113">
        <v>430</v>
      </c>
      <c r="C434" s="162"/>
      <c r="D434" s="167"/>
      <c r="E434" s="111"/>
      <c r="F434" s="111"/>
      <c r="G434" s="111"/>
      <c r="H434" s="162"/>
      <c r="I434" s="168"/>
      <c r="Q434" s="3">
        <f t="shared" ca="1" si="6"/>
        <v>0</v>
      </c>
    </row>
    <row r="435" spans="2:17" ht="30" customHeight="1" x14ac:dyDescent="0.3">
      <c r="B435" s="113">
        <v>431</v>
      </c>
      <c r="C435" s="162"/>
      <c r="D435" s="167"/>
      <c r="E435" s="111"/>
      <c r="F435" s="111"/>
      <c r="G435" s="111"/>
      <c r="H435" s="162"/>
      <c r="I435" s="168"/>
      <c r="Q435" s="3">
        <f t="shared" ca="1" si="6"/>
        <v>0</v>
      </c>
    </row>
    <row r="436" spans="2:17" ht="30" customHeight="1" x14ac:dyDescent="0.3">
      <c r="B436" s="113">
        <v>432</v>
      </c>
      <c r="C436" s="162"/>
      <c r="D436" s="167"/>
      <c r="E436" s="111"/>
      <c r="F436" s="111"/>
      <c r="G436" s="111"/>
      <c r="H436" s="162"/>
      <c r="I436" s="168"/>
      <c r="Q436" s="3">
        <f t="shared" ca="1" si="6"/>
        <v>0</v>
      </c>
    </row>
    <row r="437" spans="2:17" ht="30" customHeight="1" x14ac:dyDescent="0.3">
      <c r="B437" s="113">
        <v>433</v>
      </c>
      <c r="C437" s="162"/>
      <c r="D437" s="167"/>
      <c r="E437" s="111"/>
      <c r="F437" s="111"/>
      <c r="G437" s="111"/>
      <c r="H437" s="162"/>
      <c r="I437" s="168"/>
      <c r="Q437" s="3">
        <f t="shared" ca="1" si="6"/>
        <v>0</v>
      </c>
    </row>
    <row r="438" spans="2:17" ht="30" customHeight="1" x14ac:dyDescent="0.3">
      <c r="B438" s="113">
        <v>434</v>
      </c>
      <c r="C438" s="162"/>
      <c r="D438" s="167"/>
      <c r="E438" s="111"/>
      <c r="F438" s="111"/>
      <c r="G438" s="111"/>
      <c r="H438" s="162"/>
      <c r="I438" s="168"/>
      <c r="Q438" s="3">
        <f t="shared" ca="1" si="6"/>
        <v>0</v>
      </c>
    </row>
    <row r="439" spans="2:17" ht="30" customHeight="1" x14ac:dyDescent="0.3">
      <c r="B439" s="113">
        <v>435</v>
      </c>
      <c r="C439" s="162"/>
      <c r="D439" s="167"/>
      <c r="E439" s="111"/>
      <c r="F439" s="111"/>
      <c r="G439" s="111"/>
      <c r="H439" s="162"/>
      <c r="I439" s="168"/>
      <c r="Q439" s="3">
        <f t="shared" ca="1" si="6"/>
        <v>0</v>
      </c>
    </row>
    <row r="440" spans="2:17" ht="30" customHeight="1" x14ac:dyDescent="0.3">
      <c r="B440" s="113">
        <v>436</v>
      </c>
      <c r="C440" s="162"/>
      <c r="D440" s="167"/>
      <c r="E440" s="111"/>
      <c r="F440" s="111"/>
      <c r="G440" s="111"/>
      <c r="H440" s="162"/>
      <c r="I440" s="168"/>
      <c r="Q440" s="3">
        <f t="shared" ca="1" si="6"/>
        <v>0</v>
      </c>
    </row>
    <row r="441" spans="2:17" ht="30" customHeight="1" x14ac:dyDescent="0.3">
      <c r="B441" s="113">
        <v>437</v>
      </c>
      <c r="C441" s="162"/>
      <c r="D441" s="167"/>
      <c r="E441" s="111"/>
      <c r="F441" s="111"/>
      <c r="G441" s="111"/>
      <c r="H441" s="162"/>
      <c r="I441" s="168"/>
      <c r="Q441" s="3">
        <f t="shared" ca="1" si="6"/>
        <v>0</v>
      </c>
    </row>
    <row r="442" spans="2:17" ht="30" customHeight="1" x14ac:dyDescent="0.3">
      <c r="B442" s="113">
        <v>438</v>
      </c>
      <c r="C442" s="162"/>
      <c r="D442" s="167"/>
      <c r="E442" s="111"/>
      <c r="F442" s="111"/>
      <c r="G442" s="111"/>
      <c r="H442" s="162"/>
      <c r="I442" s="168"/>
      <c r="Q442" s="3">
        <f t="shared" ca="1" si="6"/>
        <v>0</v>
      </c>
    </row>
    <row r="443" spans="2:17" ht="30" customHeight="1" x14ac:dyDescent="0.3">
      <c r="B443" s="113">
        <v>439</v>
      </c>
      <c r="C443" s="162"/>
      <c r="D443" s="167"/>
      <c r="E443" s="111"/>
      <c r="F443" s="111"/>
      <c r="G443" s="111"/>
      <c r="H443" s="162"/>
      <c r="I443" s="168"/>
      <c r="Q443" s="3">
        <f t="shared" ca="1" si="6"/>
        <v>0</v>
      </c>
    </row>
    <row r="444" spans="2:17" ht="30" customHeight="1" x14ac:dyDescent="0.3">
      <c r="B444" s="113">
        <v>440</v>
      </c>
      <c r="C444" s="162"/>
      <c r="D444" s="167"/>
      <c r="E444" s="111"/>
      <c r="F444" s="111"/>
      <c r="G444" s="111"/>
      <c r="H444" s="162"/>
      <c r="I444" s="168"/>
      <c r="Q444" s="3">
        <f t="shared" ca="1" si="6"/>
        <v>0</v>
      </c>
    </row>
    <row r="445" spans="2:17" ht="30" customHeight="1" x14ac:dyDescent="0.3">
      <c r="B445" s="113">
        <v>441</v>
      </c>
      <c r="C445" s="162"/>
      <c r="D445" s="167"/>
      <c r="E445" s="111"/>
      <c r="F445" s="111"/>
      <c r="G445" s="111"/>
      <c r="H445" s="162"/>
      <c r="I445" s="168"/>
      <c r="Q445" s="3">
        <f t="shared" ca="1" si="6"/>
        <v>0</v>
      </c>
    </row>
    <row r="446" spans="2:17" ht="30" customHeight="1" x14ac:dyDescent="0.3">
      <c r="B446" s="113">
        <v>442</v>
      </c>
      <c r="C446" s="162"/>
      <c r="D446" s="167"/>
      <c r="E446" s="111"/>
      <c r="F446" s="111"/>
      <c r="G446" s="111"/>
      <c r="H446" s="162"/>
      <c r="I446" s="168"/>
      <c r="Q446" s="3">
        <f t="shared" ca="1" si="6"/>
        <v>0</v>
      </c>
    </row>
    <row r="447" spans="2:17" ht="30" customHeight="1" x14ac:dyDescent="0.3">
      <c r="B447" s="113">
        <v>443</v>
      </c>
      <c r="C447" s="162"/>
      <c r="D447" s="167"/>
      <c r="E447" s="111"/>
      <c r="F447" s="111"/>
      <c r="G447" s="111"/>
      <c r="H447" s="162"/>
      <c r="I447" s="168"/>
      <c r="Q447" s="3">
        <f t="shared" ca="1" si="6"/>
        <v>0</v>
      </c>
    </row>
    <row r="448" spans="2:17" ht="30" customHeight="1" x14ac:dyDescent="0.3">
      <c r="B448" s="113">
        <v>444</v>
      </c>
      <c r="C448" s="162"/>
      <c r="D448" s="167"/>
      <c r="E448" s="111"/>
      <c r="F448" s="111"/>
      <c r="G448" s="111"/>
      <c r="H448" s="162"/>
      <c r="I448" s="168"/>
      <c r="Q448" s="3">
        <f t="shared" ca="1" si="6"/>
        <v>0</v>
      </c>
    </row>
    <row r="449" spans="2:17" ht="30" customHeight="1" x14ac:dyDescent="0.3">
      <c r="B449" s="113">
        <v>445</v>
      </c>
      <c r="C449" s="162"/>
      <c r="D449" s="167"/>
      <c r="E449" s="111"/>
      <c r="F449" s="111"/>
      <c r="G449" s="111"/>
      <c r="H449" s="162"/>
      <c r="I449" s="168"/>
      <c r="Q449" s="3">
        <f t="shared" ca="1" si="6"/>
        <v>0</v>
      </c>
    </row>
    <row r="450" spans="2:17" ht="30" customHeight="1" x14ac:dyDescent="0.3">
      <c r="B450" s="113">
        <v>446</v>
      </c>
      <c r="C450" s="162"/>
      <c r="D450" s="167"/>
      <c r="E450" s="111"/>
      <c r="F450" s="111"/>
      <c r="G450" s="111"/>
      <c r="H450" s="162"/>
      <c r="I450" s="168"/>
      <c r="Q450" s="3">
        <f t="shared" ca="1" si="6"/>
        <v>0</v>
      </c>
    </row>
    <row r="451" spans="2:17" ht="30" customHeight="1" x14ac:dyDescent="0.3">
      <c r="B451" s="113">
        <v>447</v>
      </c>
      <c r="C451" s="162"/>
      <c r="D451" s="167"/>
      <c r="E451" s="111"/>
      <c r="F451" s="111"/>
      <c r="G451" s="111"/>
      <c r="H451" s="162"/>
      <c r="I451" s="168"/>
      <c r="Q451" s="3">
        <f t="shared" ca="1" si="6"/>
        <v>0</v>
      </c>
    </row>
    <row r="452" spans="2:17" ht="30" customHeight="1" x14ac:dyDescent="0.3">
      <c r="B452" s="113">
        <v>448</v>
      </c>
      <c r="C452" s="162"/>
      <c r="D452" s="167"/>
      <c r="E452" s="111"/>
      <c r="F452" s="111"/>
      <c r="G452" s="111"/>
      <c r="H452" s="162"/>
      <c r="I452" s="168"/>
      <c r="Q452" s="3">
        <f t="shared" ca="1" si="6"/>
        <v>0</v>
      </c>
    </row>
    <row r="453" spans="2:17" ht="30" customHeight="1" x14ac:dyDescent="0.3">
      <c r="B453" s="113">
        <v>449</v>
      </c>
      <c r="C453" s="162"/>
      <c r="D453" s="167"/>
      <c r="E453" s="111"/>
      <c r="F453" s="111"/>
      <c r="G453" s="111"/>
      <c r="H453" s="162"/>
      <c r="I453" s="168"/>
      <c r="Q453" s="3">
        <f t="shared" ref="Q453:Q516" ca="1" si="7">IF(C453&lt;TODAY(),IF(G453="Não",1,0),0)</f>
        <v>0</v>
      </c>
    </row>
    <row r="454" spans="2:17" ht="30" customHeight="1" x14ac:dyDescent="0.3">
      <c r="B454" s="113">
        <v>450</v>
      </c>
      <c r="C454" s="162"/>
      <c r="D454" s="167"/>
      <c r="E454" s="111"/>
      <c r="F454" s="111"/>
      <c r="G454" s="111"/>
      <c r="H454" s="162"/>
      <c r="I454" s="168"/>
      <c r="Q454" s="3">
        <f t="shared" ca="1" si="7"/>
        <v>0</v>
      </c>
    </row>
    <row r="455" spans="2:17" ht="30" customHeight="1" x14ac:dyDescent="0.3">
      <c r="B455" s="113">
        <v>451</v>
      </c>
      <c r="C455" s="162"/>
      <c r="D455" s="167"/>
      <c r="E455" s="111"/>
      <c r="F455" s="111"/>
      <c r="G455" s="111"/>
      <c r="H455" s="162"/>
      <c r="I455" s="168"/>
      <c r="Q455" s="3">
        <f t="shared" ca="1" si="7"/>
        <v>0</v>
      </c>
    </row>
    <row r="456" spans="2:17" ht="30" customHeight="1" x14ac:dyDescent="0.3">
      <c r="B456" s="113">
        <v>452</v>
      </c>
      <c r="C456" s="162"/>
      <c r="D456" s="167"/>
      <c r="E456" s="111"/>
      <c r="F456" s="111"/>
      <c r="G456" s="111"/>
      <c r="H456" s="162"/>
      <c r="I456" s="168"/>
      <c r="Q456" s="3">
        <f t="shared" ca="1" si="7"/>
        <v>0</v>
      </c>
    </row>
    <row r="457" spans="2:17" ht="30" customHeight="1" x14ac:dyDescent="0.3">
      <c r="B457" s="113">
        <v>453</v>
      </c>
      <c r="C457" s="162"/>
      <c r="D457" s="167"/>
      <c r="E457" s="111"/>
      <c r="F457" s="111"/>
      <c r="G457" s="111"/>
      <c r="H457" s="162"/>
      <c r="I457" s="168"/>
      <c r="Q457" s="3">
        <f t="shared" ca="1" si="7"/>
        <v>0</v>
      </c>
    </row>
    <row r="458" spans="2:17" ht="30" customHeight="1" x14ac:dyDescent="0.3">
      <c r="B458" s="113">
        <v>454</v>
      </c>
      <c r="C458" s="162"/>
      <c r="D458" s="167"/>
      <c r="E458" s="111"/>
      <c r="F458" s="111"/>
      <c r="G458" s="111"/>
      <c r="H458" s="162"/>
      <c r="I458" s="168"/>
      <c r="Q458" s="3">
        <f t="shared" ca="1" si="7"/>
        <v>0</v>
      </c>
    </row>
    <row r="459" spans="2:17" ht="30" customHeight="1" x14ac:dyDescent="0.3">
      <c r="B459" s="113">
        <v>455</v>
      </c>
      <c r="C459" s="162"/>
      <c r="D459" s="167"/>
      <c r="E459" s="111"/>
      <c r="F459" s="111"/>
      <c r="G459" s="111"/>
      <c r="H459" s="162"/>
      <c r="I459" s="168"/>
      <c r="Q459" s="3">
        <f t="shared" ca="1" si="7"/>
        <v>0</v>
      </c>
    </row>
    <row r="460" spans="2:17" ht="30" customHeight="1" x14ac:dyDescent="0.3">
      <c r="B460" s="113">
        <v>456</v>
      </c>
      <c r="C460" s="162"/>
      <c r="D460" s="167"/>
      <c r="E460" s="111"/>
      <c r="F460" s="111"/>
      <c r="G460" s="111"/>
      <c r="H460" s="162"/>
      <c r="I460" s="168"/>
      <c r="Q460" s="3">
        <f t="shared" ca="1" si="7"/>
        <v>0</v>
      </c>
    </row>
    <row r="461" spans="2:17" ht="30" customHeight="1" x14ac:dyDescent="0.3">
      <c r="B461" s="113">
        <v>457</v>
      </c>
      <c r="C461" s="162"/>
      <c r="D461" s="167"/>
      <c r="E461" s="111"/>
      <c r="F461" s="111"/>
      <c r="G461" s="111"/>
      <c r="H461" s="162"/>
      <c r="I461" s="168"/>
      <c r="Q461" s="3">
        <f t="shared" ca="1" si="7"/>
        <v>0</v>
      </c>
    </row>
    <row r="462" spans="2:17" ht="30" customHeight="1" x14ac:dyDescent="0.3">
      <c r="B462" s="113">
        <v>458</v>
      </c>
      <c r="C462" s="162"/>
      <c r="D462" s="167"/>
      <c r="E462" s="111"/>
      <c r="F462" s="111"/>
      <c r="G462" s="111"/>
      <c r="H462" s="162"/>
      <c r="I462" s="168"/>
      <c r="Q462" s="3">
        <f t="shared" ca="1" si="7"/>
        <v>0</v>
      </c>
    </row>
    <row r="463" spans="2:17" ht="30" customHeight="1" x14ac:dyDescent="0.3">
      <c r="B463" s="113">
        <v>459</v>
      </c>
      <c r="C463" s="162"/>
      <c r="D463" s="167"/>
      <c r="E463" s="111"/>
      <c r="F463" s="111"/>
      <c r="G463" s="111"/>
      <c r="H463" s="162"/>
      <c r="I463" s="168"/>
      <c r="Q463" s="3">
        <f t="shared" ca="1" si="7"/>
        <v>0</v>
      </c>
    </row>
    <row r="464" spans="2:17" ht="30" customHeight="1" x14ac:dyDescent="0.3">
      <c r="B464" s="113">
        <v>460</v>
      </c>
      <c r="C464" s="162"/>
      <c r="D464" s="167"/>
      <c r="E464" s="111"/>
      <c r="F464" s="111"/>
      <c r="G464" s="111"/>
      <c r="H464" s="162"/>
      <c r="I464" s="168"/>
      <c r="Q464" s="3">
        <f t="shared" ca="1" si="7"/>
        <v>0</v>
      </c>
    </row>
    <row r="465" spans="2:17" ht="30" customHeight="1" x14ac:dyDescent="0.3">
      <c r="B465" s="113">
        <v>461</v>
      </c>
      <c r="C465" s="162"/>
      <c r="D465" s="167"/>
      <c r="E465" s="111"/>
      <c r="F465" s="111"/>
      <c r="G465" s="111"/>
      <c r="H465" s="162"/>
      <c r="I465" s="168"/>
      <c r="Q465" s="3">
        <f t="shared" ca="1" si="7"/>
        <v>0</v>
      </c>
    </row>
    <row r="466" spans="2:17" ht="30" customHeight="1" x14ac:dyDescent="0.3">
      <c r="B466" s="113">
        <v>462</v>
      </c>
      <c r="C466" s="162"/>
      <c r="D466" s="167"/>
      <c r="E466" s="111"/>
      <c r="F466" s="111"/>
      <c r="G466" s="111"/>
      <c r="H466" s="162"/>
      <c r="I466" s="168"/>
      <c r="Q466" s="3">
        <f t="shared" ca="1" si="7"/>
        <v>0</v>
      </c>
    </row>
    <row r="467" spans="2:17" ht="30" customHeight="1" x14ac:dyDescent="0.3">
      <c r="B467" s="113">
        <v>463</v>
      </c>
      <c r="C467" s="162"/>
      <c r="D467" s="167"/>
      <c r="E467" s="111"/>
      <c r="F467" s="111"/>
      <c r="G467" s="111"/>
      <c r="H467" s="162"/>
      <c r="I467" s="168"/>
      <c r="Q467" s="3">
        <f t="shared" ca="1" si="7"/>
        <v>0</v>
      </c>
    </row>
    <row r="468" spans="2:17" ht="30" customHeight="1" x14ac:dyDescent="0.3">
      <c r="B468" s="113">
        <v>464</v>
      </c>
      <c r="C468" s="162"/>
      <c r="D468" s="167"/>
      <c r="E468" s="111"/>
      <c r="F468" s="111"/>
      <c r="G468" s="111"/>
      <c r="H468" s="162"/>
      <c r="I468" s="168"/>
      <c r="Q468" s="3">
        <f t="shared" ca="1" si="7"/>
        <v>0</v>
      </c>
    </row>
    <row r="469" spans="2:17" ht="30" customHeight="1" x14ac:dyDescent="0.3">
      <c r="B469" s="113">
        <v>465</v>
      </c>
      <c r="C469" s="162"/>
      <c r="D469" s="167"/>
      <c r="E469" s="111"/>
      <c r="F469" s="111"/>
      <c r="G469" s="111"/>
      <c r="H469" s="162"/>
      <c r="I469" s="168"/>
      <c r="Q469" s="3">
        <f t="shared" ca="1" si="7"/>
        <v>0</v>
      </c>
    </row>
    <row r="470" spans="2:17" ht="30" customHeight="1" x14ac:dyDescent="0.3">
      <c r="B470" s="113">
        <v>466</v>
      </c>
      <c r="C470" s="162"/>
      <c r="D470" s="167"/>
      <c r="E470" s="111"/>
      <c r="F470" s="111"/>
      <c r="G470" s="111"/>
      <c r="H470" s="162"/>
      <c r="I470" s="168"/>
      <c r="Q470" s="3">
        <f t="shared" ca="1" si="7"/>
        <v>0</v>
      </c>
    </row>
    <row r="471" spans="2:17" ht="30" customHeight="1" x14ac:dyDescent="0.3">
      <c r="B471" s="113">
        <v>467</v>
      </c>
      <c r="C471" s="162"/>
      <c r="D471" s="167"/>
      <c r="E471" s="111"/>
      <c r="F471" s="111"/>
      <c r="G471" s="111"/>
      <c r="H471" s="162"/>
      <c r="I471" s="168"/>
      <c r="Q471" s="3">
        <f t="shared" ca="1" si="7"/>
        <v>0</v>
      </c>
    </row>
    <row r="472" spans="2:17" ht="30" customHeight="1" x14ac:dyDescent="0.3">
      <c r="B472" s="113">
        <v>468</v>
      </c>
      <c r="C472" s="162"/>
      <c r="D472" s="167"/>
      <c r="E472" s="111"/>
      <c r="F472" s="111"/>
      <c r="G472" s="111"/>
      <c r="H472" s="162"/>
      <c r="I472" s="168"/>
      <c r="Q472" s="3">
        <f t="shared" ca="1" si="7"/>
        <v>0</v>
      </c>
    </row>
    <row r="473" spans="2:17" ht="30" customHeight="1" x14ac:dyDescent="0.3">
      <c r="B473" s="113">
        <v>469</v>
      </c>
      <c r="C473" s="162"/>
      <c r="D473" s="167"/>
      <c r="E473" s="111"/>
      <c r="F473" s="111"/>
      <c r="G473" s="111"/>
      <c r="H473" s="162"/>
      <c r="I473" s="168"/>
      <c r="Q473" s="3">
        <f t="shared" ca="1" si="7"/>
        <v>0</v>
      </c>
    </row>
    <row r="474" spans="2:17" ht="30" customHeight="1" x14ac:dyDescent="0.3">
      <c r="B474" s="113">
        <v>470</v>
      </c>
      <c r="C474" s="162"/>
      <c r="D474" s="167"/>
      <c r="E474" s="111"/>
      <c r="F474" s="111"/>
      <c r="G474" s="111"/>
      <c r="H474" s="162"/>
      <c r="I474" s="168"/>
      <c r="Q474" s="3">
        <f t="shared" ca="1" si="7"/>
        <v>0</v>
      </c>
    </row>
    <row r="475" spans="2:17" ht="30" customHeight="1" x14ac:dyDescent="0.3">
      <c r="B475" s="113">
        <v>471</v>
      </c>
      <c r="C475" s="162"/>
      <c r="D475" s="167"/>
      <c r="E475" s="111"/>
      <c r="F475" s="111"/>
      <c r="G475" s="111"/>
      <c r="H475" s="162"/>
      <c r="I475" s="168"/>
      <c r="Q475" s="3">
        <f t="shared" ca="1" si="7"/>
        <v>0</v>
      </c>
    </row>
    <row r="476" spans="2:17" ht="30" customHeight="1" x14ac:dyDescent="0.3">
      <c r="B476" s="113">
        <v>472</v>
      </c>
      <c r="C476" s="162"/>
      <c r="D476" s="167"/>
      <c r="E476" s="111"/>
      <c r="F476" s="111"/>
      <c r="G476" s="111"/>
      <c r="H476" s="162"/>
      <c r="I476" s="168"/>
      <c r="Q476" s="3">
        <f t="shared" ca="1" si="7"/>
        <v>0</v>
      </c>
    </row>
    <row r="477" spans="2:17" ht="30" customHeight="1" x14ac:dyDescent="0.3">
      <c r="B477" s="113">
        <v>473</v>
      </c>
      <c r="C477" s="162"/>
      <c r="D477" s="167"/>
      <c r="E477" s="111"/>
      <c r="F477" s="111"/>
      <c r="G477" s="111"/>
      <c r="H477" s="162"/>
      <c r="I477" s="168"/>
      <c r="Q477" s="3">
        <f t="shared" ca="1" si="7"/>
        <v>0</v>
      </c>
    </row>
    <row r="478" spans="2:17" ht="30" customHeight="1" x14ac:dyDescent="0.3">
      <c r="B478" s="113">
        <v>474</v>
      </c>
      <c r="C478" s="162"/>
      <c r="D478" s="167"/>
      <c r="E478" s="111"/>
      <c r="F478" s="111"/>
      <c r="G478" s="111"/>
      <c r="H478" s="162"/>
      <c r="I478" s="168"/>
      <c r="Q478" s="3">
        <f t="shared" ca="1" si="7"/>
        <v>0</v>
      </c>
    </row>
    <row r="479" spans="2:17" ht="30" customHeight="1" x14ac:dyDescent="0.3">
      <c r="B479" s="113">
        <v>475</v>
      </c>
      <c r="C479" s="162"/>
      <c r="D479" s="167"/>
      <c r="E479" s="111"/>
      <c r="F479" s="111"/>
      <c r="G479" s="111"/>
      <c r="H479" s="162"/>
      <c r="I479" s="168"/>
      <c r="Q479" s="3">
        <f t="shared" ca="1" si="7"/>
        <v>0</v>
      </c>
    </row>
    <row r="480" spans="2:17" ht="30" customHeight="1" x14ac:dyDescent="0.3">
      <c r="B480" s="113">
        <v>476</v>
      </c>
      <c r="C480" s="162"/>
      <c r="D480" s="167"/>
      <c r="E480" s="111"/>
      <c r="F480" s="111"/>
      <c r="G480" s="111"/>
      <c r="H480" s="162"/>
      <c r="I480" s="168"/>
      <c r="Q480" s="3">
        <f t="shared" ca="1" si="7"/>
        <v>0</v>
      </c>
    </row>
    <row r="481" spans="2:17" ht="30" customHeight="1" x14ac:dyDescent="0.3">
      <c r="B481" s="113">
        <v>477</v>
      </c>
      <c r="C481" s="162"/>
      <c r="D481" s="167"/>
      <c r="E481" s="111"/>
      <c r="F481" s="111"/>
      <c r="G481" s="111"/>
      <c r="H481" s="162"/>
      <c r="I481" s="168"/>
      <c r="Q481" s="3">
        <f t="shared" ca="1" si="7"/>
        <v>0</v>
      </c>
    </row>
    <row r="482" spans="2:17" ht="30" customHeight="1" x14ac:dyDescent="0.3">
      <c r="B482" s="113">
        <v>478</v>
      </c>
      <c r="C482" s="162"/>
      <c r="D482" s="167"/>
      <c r="E482" s="111"/>
      <c r="F482" s="111"/>
      <c r="G482" s="111"/>
      <c r="H482" s="162"/>
      <c r="I482" s="168"/>
      <c r="Q482" s="3">
        <f t="shared" ca="1" si="7"/>
        <v>0</v>
      </c>
    </row>
    <row r="483" spans="2:17" ht="30" customHeight="1" x14ac:dyDescent="0.3">
      <c r="B483" s="113">
        <v>479</v>
      </c>
      <c r="C483" s="162"/>
      <c r="D483" s="167"/>
      <c r="E483" s="111"/>
      <c r="F483" s="111"/>
      <c r="G483" s="111"/>
      <c r="H483" s="162"/>
      <c r="I483" s="168"/>
      <c r="Q483" s="3">
        <f t="shared" ca="1" si="7"/>
        <v>0</v>
      </c>
    </row>
    <row r="484" spans="2:17" ht="30" customHeight="1" x14ac:dyDescent="0.3">
      <c r="B484" s="113">
        <v>480</v>
      </c>
      <c r="C484" s="162"/>
      <c r="D484" s="167"/>
      <c r="E484" s="111"/>
      <c r="F484" s="111"/>
      <c r="G484" s="111"/>
      <c r="H484" s="162"/>
      <c r="I484" s="168"/>
      <c r="Q484" s="3">
        <f t="shared" ca="1" si="7"/>
        <v>0</v>
      </c>
    </row>
    <row r="485" spans="2:17" ht="30" customHeight="1" x14ac:dyDescent="0.3">
      <c r="B485" s="113">
        <v>481</v>
      </c>
      <c r="C485" s="162"/>
      <c r="D485" s="167"/>
      <c r="E485" s="111"/>
      <c r="F485" s="111"/>
      <c r="G485" s="111"/>
      <c r="H485" s="162"/>
      <c r="I485" s="168"/>
      <c r="Q485" s="3">
        <f t="shared" ca="1" si="7"/>
        <v>0</v>
      </c>
    </row>
    <row r="486" spans="2:17" ht="30" customHeight="1" x14ac:dyDescent="0.3">
      <c r="B486" s="113">
        <v>482</v>
      </c>
      <c r="C486" s="162"/>
      <c r="D486" s="167"/>
      <c r="E486" s="111"/>
      <c r="F486" s="111"/>
      <c r="G486" s="111"/>
      <c r="H486" s="162"/>
      <c r="I486" s="168"/>
      <c r="Q486" s="3">
        <f t="shared" ca="1" si="7"/>
        <v>0</v>
      </c>
    </row>
    <row r="487" spans="2:17" ht="30" customHeight="1" x14ac:dyDescent="0.3">
      <c r="B487" s="113">
        <v>483</v>
      </c>
      <c r="C487" s="162"/>
      <c r="D487" s="167"/>
      <c r="E487" s="111"/>
      <c r="F487" s="111"/>
      <c r="G487" s="111"/>
      <c r="H487" s="162"/>
      <c r="I487" s="168"/>
      <c r="Q487" s="3">
        <f t="shared" ca="1" si="7"/>
        <v>0</v>
      </c>
    </row>
    <row r="488" spans="2:17" ht="30" customHeight="1" x14ac:dyDescent="0.3">
      <c r="B488" s="113">
        <v>484</v>
      </c>
      <c r="C488" s="162"/>
      <c r="D488" s="167"/>
      <c r="E488" s="111"/>
      <c r="F488" s="111"/>
      <c r="G488" s="111"/>
      <c r="H488" s="162"/>
      <c r="I488" s="168"/>
      <c r="Q488" s="3">
        <f t="shared" ca="1" si="7"/>
        <v>0</v>
      </c>
    </row>
    <row r="489" spans="2:17" ht="30" customHeight="1" x14ac:dyDescent="0.3">
      <c r="B489" s="113">
        <v>485</v>
      </c>
      <c r="C489" s="162"/>
      <c r="D489" s="167"/>
      <c r="E489" s="111"/>
      <c r="F489" s="111"/>
      <c r="G489" s="111"/>
      <c r="H489" s="162"/>
      <c r="I489" s="168"/>
      <c r="Q489" s="3">
        <f t="shared" ca="1" si="7"/>
        <v>0</v>
      </c>
    </row>
    <row r="490" spans="2:17" ht="30" customHeight="1" x14ac:dyDescent="0.3">
      <c r="B490" s="113">
        <v>486</v>
      </c>
      <c r="C490" s="162"/>
      <c r="D490" s="167"/>
      <c r="E490" s="111"/>
      <c r="F490" s="111"/>
      <c r="G490" s="111"/>
      <c r="H490" s="162"/>
      <c r="I490" s="168"/>
      <c r="Q490" s="3">
        <f t="shared" ca="1" si="7"/>
        <v>0</v>
      </c>
    </row>
    <row r="491" spans="2:17" ht="30" customHeight="1" x14ac:dyDescent="0.3">
      <c r="B491" s="113">
        <v>487</v>
      </c>
      <c r="C491" s="162"/>
      <c r="D491" s="167"/>
      <c r="E491" s="111"/>
      <c r="F491" s="111"/>
      <c r="G491" s="111"/>
      <c r="H491" s="162"/>
      <c r="I491" s="168"/>
      <c r="Q491" s="3">
        <f t="shared" ca="1" si="7"/>
        <v>0</v>
      </c>
    </row>
    <row r="492" spans="2:17" ht="30" customHeight="1" x14ac:dyDescent="0.3">
      <c r="B492" s="113">
        <v>488</v>
      </c>
      <c r="C492" s="162"/>
      <c r="D492" s="167"/>
      <c r="E492" s="111"/>
      <c r="F492" s="111"/>
      <c r="G492" s="111"/>
      <c r="H492" s="162"/>
      <c r="I492" s="168"/>
      <c r="Q492" s="3">
        <f t="shared" ca="1" si="7"/>
        <v>0</v>
      </c>
    </row>
    <row r="493" spans="2:17" ht="30" customHeight="1" x14ac:dyDescent="0.3">
      <c r="B493" s="113">
        <v>489</v>
      </c>
      <c r="C493" s="162"/>
      <c r="D493" s="167"/>
      <c r="E493" s="111"/>
      <c r="F493" s="111"/>
      <c r="G493" s="111"/>
      <c r="H493" s="162"/>
      <c r="I493" s="168"/>
      <c r="Q493" s="3">
        <f t="shared" ca="1" si="7"/>
        <v>0</v>
      </c>
    </row>
    <row r="494" spans="2:17" ht="30" customHeight="1" x14ac:dyDescent="0.3">
      <c r="B494" s="113">
        <v>490</v>
      </c>
      <c r="C494" s="162"/>
      <c r="D494" s="167"/>
      <c r="E494" s="111"/>
      <c r="F494" s="111"/>
      <c r="G494" s="111"/>
      <c r="H494" s="162"/>
      <c r="I494" s="168"/>
      <c r="Q494" s="3">
        <f t="shared" ca="1" si="7"/>
        <v>0</v>
      </c>
    </row>
    <row r="495" spans="2:17" ht="30" customHeight="1" x14ac:dyDescent="0.3">
      <c r="B495" s="113">
        <v>491</v>
      </c>
      <c r="C495" s="162"/>
      <c r="D495" s="167"/>
      <c r="E495" s="111"/>
      <c r="F495" s="111"/>
      <c r="G495" s="111"/>
      <c r="H495" s="162"/>
      <c r="I495" s="168"/>
      <c r="Q495" s="3">
        <f t="shared" ca="1" si="7"/>
        <v>0</v>
      </c>
    </row>
    <row r="496" spans="2:17" ht="30" customHeight="1" x14ac:dyDescent="0.3">
      <c r="B496" s="113">
        <v>492</v>
      </c>
      <c r="C496" s="162"/>
      <c r="D496" s="167"/>
      <c r="E496" s="111"/>
      <c r="F496" s="111"/>
      <c r="G496" s="111"/>
      <c r="H496" s="162"/>
      <c r="I496" s="168"/>
      <c r="Q496" s="3">
        <f t="shared" ca="1" si="7"/>
        <v>0</v>
      </c>
    </row>
    <row r="497" spans="2:17" ht="30" customHeight="1" x14ac:dyDescent="0.3">
      <c r="B497" s="113">
        <v>493</v>
      </c>
      <c r="C497" s="162"/>
      <c r="D497" s="167"/>
      <c r="E497" s="111"/>
      <c r="F497" s="111"/>
      <c r="G497" s="111"/>
      <c r="H497" s="162"/>
      <c r="I497" s="168"/>
      <c r="Q497" s="3">
        <f t="shared" ca="1" si="7"/>
        <v>0</v>
      </c>
    </row>
    <row r="498" spans="2:17" ht="30" customHeight="1" x14ac:dyDescent="0.3">
      <c r="B498" s="113">
        <v>494</v>
      </c>
      <c r="C498" s="162"/>
      <c r="D498" s="167"/>
      <c r="E498" s="111"/>
      <c r="F498" s="111"/>
      <c r="G498" s="111"/>
      <c r="H498" s="162"/>
      <c r="I498" s="168"/>
      <c r="Q498" s="3">
        <f t="shared" ca="1" si="7"/>
        <v>0</v>
      </c>
    </row>
    <row r="499" spans="2:17" ht="30" customHeight="1" x14ac:dyDescent="0.3">
      <c r="B499" s="113">
        <v>495</v>
      </c>
      <c r="C499" s="162"/>
      <c r="D499" s="167"/>
      <c r="E499" s="111"/>
      <c r="F499" s="111"/>
      <c r="G499" s="111"/>
      <c r="H499" s="162"/>
      <c r="I499" s="168"/>
      <c r="Q499" s="3">
        <f t="shared" ca="1" si="7"/>
        <v>0</v>
      </c>
    </row>
    <row r="500" spans="2:17" ht="30" customHeight="1" x14ac:dyDescent="0.3">
      <c r="B500" s="113">
        <v>496</v>
      </c>
      <c r="C500" s="162"/>
      <c r="D500" s="167"/>
      <c r="E500" s="111"/>
      <c r="F500" s="111"/>
      <c r="G500" s="111"/>
      <c r="H500" s="162"/>
      <c r="I500" s="168"/>
      <c r="Q500" s="3">
        <f t="shared" ca="1" si="7"/>
        <v>0</v>
      </c>
    </row>
    <row r="501" spans="2:17" ht="30" customHeight="1" x14ac:dyDescent="0.3">
      <c r="B501" s="113">
        <v>497</v>
      </c>
      <c r="C501" s="162"/>
      <c r="D501" s="167"/>
      <c r="E501" s="111"/>
      <c r="F501" s="111"/>
      <c r="G501" s="111"/>
      <c r="H501" s="162"/>
      <c r="I501" s="168"/>
      <c r="Q501" s="3">
        <f t="shared" ca="1" si="7"/>
        <v>0</v>
      </c>
    </row>
    <row r="502" spans="2:17" ht="30" customHeight="1" x14ac:dyDescent="0.3">
      <c r="B502" s="113">
        <v>498</v>
      </c>
      <c r="C502" s="162"/>
      <c r="D502" s="167"/>
      <c r="E502" s="111"/>
      <c r="F502" s="111"/>
      <c r="G502" s="111"/>
      <c r="H502" s="162"/>
      <c r="I502" s="168"/>
      <c r="Q502" s="3">
        <f t="shared" ca="1" si="7"/>
        <v>0</v>
      </c>
    </row>
    <row r="503" spans="2:17" ht="30" customHeight="1" x14ac:dyDescent="0.3">
      <c r="B503" s="113">
        <v>499</v>
      </c>
      <c r="C503" s="162"/>
      <c r="D503" s="167"/>
      <c r="E503" s="111"/>
      <c r="F503" s="111"/>
      <c r="G503" s="111"/>
      <c r="H503" s="162"/>
      <c r="I503" s="168"/>
      <c r="Q503" s="3">
        <f t="shared" ca="1" si="7"/>
        <v>0</v>
      </c>
    </row>
    <row r="504" spans="2:17" ht="30" customHeight="1" x14ac:dyDescent="0.3">
      <c r="B504" s="113">
        <v>500</v>
      </c>
      <c r="C504" s="162"/>
      <c r="D504" s="167"/>
      <c r="E504" s="111"/>
      <c r="F504" s="111"/>
      <c r="G504" s="111"/>
      <c r="H504" s="162"/>
      <c r="I504" s="168"/>
      <c r="Q504" s="3">
        <f t="shared" ca="1" si="7"/>
        <v>0</v>
      </c>
    </row>
    <row r="505" spans="2:17" ht="30" customHeight="1" x14ac:dyDescent="0.3">
      <c r="B505" s="113">
        <v>501</v>
      </c>
      <c r="C505" s="162"/>
      <c r="D505" s="167"/>
      <c r="E505" s="111"/>
      <c r="F505" s="111"/>
      <c r="G505" s="111"/>
      <c r="H505" s="162"/>
      <c r="I505" s="168"/>
      <c r="Q505" s="3">
        <f t="shared" ca="1" si="7"/>
        <v>0</v>
      </c>
    </row>
    <row r="506" spans="2:17" ht="30" customHeight="1" x14ac:dyDescent="0.3">
      <c r="B506" s="113">
        <v>502</v>
      </c>
      <c r="C506" s="162"/>
      <c r="D506" s="167"/>
      <c r="E506" s="111"/>
      <c r="F506" s="111"/>
      <c r="G506" s="111"/>
      <c r="H506" s="162"/>
      <c r="I506" s="168"/>
      <c r="Q506" s="3">
        <f t="shared" ca="1" si="7"/>
        <v>0</v>
      </c>
    </row>
    <row r="507" spans="2:17" ht="30" customHeight="1" x14ac:dyDescent="0.3">
      <c r="B507" s="113">
        <v>503</v>
      </c>
      <c r="C507" s="162"/>
      <c r="D507" s="167"/>
      <c r="E507" s="111"/>
      <c r="F507" s="111"/>
      <c r="G507" s="111"/>
      <c r="H507" s="162"/>
      <c r="I507" s="168"/>
      <c r="Q507" s="3">
        <f t="shared" ca="1" si="7"/>
        <v>0</v>
      </c>
    </row>
    <row r="508" spans="2:17" ht="30" customHeight="1" x14ac:dyDescent="0.3">
      <c r="B508" s="113">
        <v>504</v>
      </c>
      <c r="C508" s="162"/>
      <c r="D508" s="167"/>
      <c r="E508" s="111"/>
      <c r="F508" s="111"/>
      <c r="G508" s="111"/>
      <c r="H508" s="162"/>
      <c r="I508" s="168"/>
      <c r="Q508" s="3">
        <f t="shared" ca="1" si="7"/>
        <v>0</v>
      </c>
    </row>
    <row r="509" spans="2:17" ht="30" customHeight="1" x14ac:dyDescent="0.3">
      <c r="B509" s="113">
        <v>505</v>
      </c>
      <c r="C509" s="162"/>
      <c r="D509" s="167"/>
      <c r="E509" s="111"/>
      <c r="F509" s="111"/>
      <c r="G509" s="111"/>
      <c r="H509" s="162"/>
      <c r="I509" s="168"/>
      <c r="Q509" s="3">
        <f t="shared" ca="1" si="7"/>
        <v>0</v>
      </c>
    </row>
    <row r="510" spans="2:17" ht="30" customHeight="1" x14ac:dyDescent="0.3">
      <c r="B510" s="113">
        <v>506</v>
      </c>
      <c r="C510" s="162"/>
      <c r="D510" s="167"/>
      <c r="E510" s="111"/>
      <c r="F510" s="111"/>
      <c r="G510" s="111"/>
      <c r="H510" s="162"/>
      <c r="I510" s="168"/>
      <c r="Q510" s="3">
        <f t="shared" ca="1" si="7"/>
        <v>0</v>
      </c>
    </row>
    <row r="511" spans="2:17" ht="30" customHeight="1" x14ac:dyDescent="0.3">
      <c r="B511" s="113">
        <v>507</v>
      </c>
      <c r="C511" s="162"/>
      <c r="D511" s="167"/>
      <c r="E511" s="111"/>
      <c r="F511" s="111"/>
      <c r="G511" s="111"/>
      <c r="H511" s="162"/>
      <c r="I511" s="168"/>
      <c r="Q511" s="3">
        <f t="shared" ca="1" si="7"/>
        <v>0</v>
      </c>
    </row>
    <row r="512" spans="2:17" ht="30" customHeight="1" x14ac:dyDescent="0.3">
      <c r="B512" s="113">
        <v>508</v>
      </c>
      <c r="C512" s="162"/>
      <c r="D512" s="167"/>
      <c r="E512" s="111"/>
      <c r="F512" s="111"/>
      <c r="G512" s="111"/>
      <c r="H512" s="162"/>
      <c r="I512" s="168"/>
      <c r="Q512" s="3">
        <f t="shared" ca="1" si="7"/>
        <v>0</v>
      </c>
    </row>
    <row r="513" spans="2:17" ht="30" customHeight="1" x14ac:dyDescent="0.3">
      <c r="B513" s="113">
        <v>509</v>
      </c>
      <c r="C513" s="162"/>
      <c r="D513" s="167"/>
      <c r="E513" s="111"/>
      <c r="F513" s="111"/>
      <c r="G513" s="111"/>
      <c r="H513" s="162"/>
      <c r="I513" s="168"/>
      <c r="Q513" s="3">
        <f t="shared" ca="1" si="7"/>
        <v>0</v>
      </c>
    </row>
    <row r="514" spans="2:17" ht="30" customHeight="1" x14ac:dyDescent="0.3">
      <c r="B514" s="113">
        <v>510</v>
      </c>
      <c r="C514" s="162"/>
      <c r="D514" s="167"/>
      <c r="E514" s="111"/>
      <c r="F514" s="111"/>
      <c r="G514" s="111"/>
      <c r="H514" s="162"/>
      <c r="I514" s="168"/>
      <c r="Q514" s="3">
        <f t="shared" ca="1" si="7"/>
        <v>0</v>
      </c>
    </row>
    <row r="515" spans="2:17" ht="30" customHeight="1" x14ac:dyDescent="0.3">
      <c r="B515" s="113">
        <v>511</v>
      </c>
      <c r="C515" s="162"/>
      <c r="D515" s="167"/>
      <c r="E515" s="111"/>
      <c r="F515" s="111"/>
      <c r="G515" s="111"/>
      <c r="H515" s="162"/>
      <c r="I515" s="168"/>
      <c r="Q515" s="3">
        <f t="shared" ca="1" si="7"/>
        <v>0</v>
      </c>
    </row>
    <row r="516" spans="2:17" ht="30" customHeight="1" x14ac:dyDescent="0.3">
      <c r="B516" s="113">
        <v>512</v>
      </c>
      <c r="C516" s="162"/>
      <c r="D516" s="167"/>
      <c r="E516" s="111"/>
      <c r="F516" s="111"/>
      <c r="G516" s="111"/>
      <c r="H516" s="162"/>
      <c r="I516" s="168"/>
      <c r="Q516" s="3">
        <f t="shared" ca="1" si="7"/>
        <v>0</v>
      </c>
    </row>
    <row r="517" spans="2:17" ht="30" customHeight="1" x14ac:dyDescent="0.3">
      <c r="B517" s="113">
        <v>513</v>
      </c>
      <c r="C517" s="162"/>
      <c r="D517" s="167"/>
      <c r="E517" s="111"/>
      <c r="F517" s="111"/>
      <c r="G517" s="111"/>
      <c r="H517" s="162"/>
      <c r="I517" s="168"/>
      <c r="Q517" s="3">
        <f t="shared" ref="Q517:Q580" ca="1" si="8">IF(C517&lt;TODAY(),IF(G517="Não",1,0),0)</f>
        <v>0</v>
      </c>
    </row>
    <row r="518" spans="2:17" ht="30" customHeight="1" x14ac:dyDescent="0.3">
      <c r="B518" s="113">
        <v>514</v>
      </c>
      <c r="C518" s="162"/>
      <c r="D518" s="167"/>
      <c r="E518" s="111"/>
      <c r="F518" s="111"/>
      <c r="G518" s="111"/>
      <c r="H518" s="162"/>
      <c r="I518" s="168"/>
      <c r="Q518" s="3">
        <f t="shared" ca="1" si="8"/>
        <v>0</v>
      </c>
    </row>
    <row r="519" spans="2:17" ht="30" customHeight="1" x14ac:dyDescent="0.3">
      <c r="B519" s="113">
        <v>515</v>
      </c>
      <c r="C519" s="162"/>
      <c r="D519" s="167"/>
      <c r="E519" s="111"/>
      <c r="F519" s="111"/>
      <c r="G519" s="111"/>
      <c r="H519" s="162"/>
      <c r="I519" s="168"/>
      <c r="Q519" s="3">
        <f t="shared" ca="1" si="8"/>
        <v>0</v>
      </c>
    </row>
    <row r="520" spans="2:17" ht="30" customHeight="1" x14ac:dyDescent="0.3">
      <c r="B520" s="113">
        <v>516</v>
      </c>
      <c r="C520" s="162"/>
      <c r="D520" s="167"/>
      <c r="E520" s="111"/>
      <c r="F520" s="111"/>
      <c r="G520" s="111"/>
      <c r="H520" s="162"/>
      <c r="I520" s="168"/>
      <c r="Q520" s="3">
        <f t="shared" ca="1" si="8"/>
        <v>0</v>
      </c>
    </row>
    <row r="521" spans="2:17" ht="30" customHeight="1" x14ac:dyDescent="0.3">
      <c r="B521" s="113">
        <v>517</v>
      </c>
      <c r="C521" s="162"/>
      <c r="D521" s="167"/>
      <c r="E521" s="111"/>
      <c r="F521" s="111"/>
      <c r="G521" s="111"/>
      <c r="H521" s="162"/>
      <c r="I521" s="168"/>
      <c r="Q521" s="3">
        <f t="shared" ca="1" si="8"/>
        <v>0</v>
      </c>
    </row>
    <row r="522" spans="2:17" ht="30" customHeight="1" x14ac:dyDescent="0.3">
      <c r="B522" s="113">
        <v>518</v>
      </c>
      <c r="C522" s="162"/>
      <c r="D522" s="167"/>
      <c r="E522" s="111"/>
      <c r="F522" s="111"/>
      <c r="G522" s="111"/>
      <c r="H522" s="162"/>
      <c r="I522" s="168"/>
      <c r="Q522" s="3">
        <f t="shared" ca="1" si="8"/>
        <v>0</v>
      </c>
    </row>
    <row r="523" spans="2:17" ht="30" customHeight="1" x14ac:dyDescent="0.3">
      <c r="B523" s="113">
        <v>519</v>
      </c>
      <c r="C523" s="162"/>
      <c r="D523" s="167"/>
      <c r="E523" s="111"/>
      <c r="F523" s="111"/>
      <c r="G523" s="111"/>
      <c r="H523" s="162"/>
      <c r="I523" s="168"/>
      <c r="Q523" s="3">
        <f t="shared" ca="1" si="8"/>
        <v>0</v>
      </c>
    </row>
    <row r="524" spans="2:17" ht="30" customHeight="1" x14ac:dyDescent="0.3">
      <c r="B524" s="113">
        <v>520</v>
      </c>
      <c r="C524" s="162"/>
      <c r="D524" s="167"/>
      <c r="E524" s="111"/>
      <c r="F524" s="111"/>
      <c r="G524" s="111"/>
      <c r="H524" s="162"/>
      <c r="I524" s="168"/>
      <c r="Q524" s="3">
        <f t="shared" ca="1" si="8"/>
        <v>0</v>
      </c>
    </row>
    <row r="525" spans="2:17" ht="30" customHeight="1" x14ac:dyDescent="0.3">
      <c r="B525" s="113">
        <v>521</v>
      </c>
      <c r="C525" s="162"/>
      <c r="D525" s="167"/>
      <c r="E525" s="111"/>
      <c r="F525" s="111"/>
      <c r="G525" s="111"/>
      <c r="H525" s="162"/>
      <c r="I525" s="168"/>
      <c r="Q525" s="3">
        <f t="shared" ca="1" si="8"/>
        <v>0</v>
      </c>
    </row>
    <row r="526" spans="2:17" ht="30" customHeight="1" x14ac:dyDescent="0.3">
      <c r="B526" s="113">
        <v>522</v>
      </c>
      <c r="C526" s="162"/>
      <c r="D526" s="167"/>
      <c r="E526" s="111"/>
      <c r="F526" s="111"/>
      <c r="G526" s="111"/>
      <c r="H526" s="162"/>
      <c r="I526" s="168"/>
      <c r="Q526" s="3">
        <f t="shared" ca="1" si="8"/>
        <v>0</v>
      </c>
    </row>
    <row r="527" spans="2:17" ht="30" customHeight="1" x14ac:dyDescent="0.3">
      <c r="B527" s="113">
        <v>523</v>
      </c>
      <c r="C527" s="162"/>
      <c r="D527" s="167"/>
      <c r="E527" s="111"/>
      <c r="F527" s="111"/>
      <c r="G527" s="111"/>
      <c r="H527" s="162"/>
      <c r="I527" s="168"/>
      <c r="Q527" s="3">
        <f t="shared" ca="1" si="8"/>
        <v>0</v>
      </c>
    </row>
    <row r="528" spans="2:17" ht="30" customHeight="1" x14ac:dyDescent="0.3">
      <c r="B528" s="113">
        <v>524</v>
      </c>
      <c r="C528" s="162"/>
      <c r="D528" s="167"/>
      <c r="E528" s="111"/>
      <c r="F528" s="111"/>
      <c r="G528" s="111"/>
      <c r="H528" s="162"/>
      <c r="I528" s="168"/>
      <c r="Q528" s="3">
        <f t="shared" ca="1" si="8"/>
        <v>0</v>
      </c>
    </row>
    <row r="529" spans="2:17" ht="30" customHeight="1" x14ac:dyDescent="0.3">
      <c r="B529" s="113">
        <v>525</v>
      </c>
      <c r="C529" s="162"/>
      <c r="D529" s="167"/>
      <c r="E529" s="111"/>
      <c r="F529" s="111"/>
      <c r="G529" s="111"/>
      <c r="H529" s="162"/>
      <c r="I529" s="168"/>
      <c r="Q529" s="3">
        <f t="shared" ca="1" si="8"/>
        <v>0</v>
      </c>
    </row>
    <row r="530" spans="2:17" ht="30" customHeight="1" x14ac:dyDescent="0.3">
      <c r="B530" s="113">
        <v>526</v>
      </c>
      <c r="C530" s="162"/>
      <c r="D530" s="167"/>
      <c r="E530" s="111"/>
      <c r="F530" s="111"/>
      <c r="G530" s="111"/>
      <c r="H530" s="162"/>
      <c r="I530" s="168"/>
      <c r="Q530" s="3">
        <f t="shared" ca="1" si="8"/>
        <v>0</v>
      </c>
    </row>
    <row r="531" spans="2:17" ht="30" customHeight="1" x14ac:dyDescent="0.3">
      <c r="B531" s="113">
        <v>527</v>
      </c>
      <c r="C531" s="162"/>
      <c r="D531" s="167"/>
      <c r="E531" s="111"/>
      <c r="F531" s="111"/>
      <c r="G531" s="111"/>
      <c r="H531" s="162"/>
      <c r="I531" s="168"/>
      <c r="Q531" s="3">
        <f t="shared" ca="1" si="8"/>
        <v>0</v>
      </c>
    </row>
    <row r="532" spans="2:17" ht="30" customHeight="1" x14ac:dyDescent="0.3">
      <c r="B532" s="113">
        <v>528</v>
      </c>
      <c r="C532" s="162"/>
      <c r="D532" s="167"/>
      <c r="E532" s="111"/>
      <c r="F532" s="111"/>
      <c r="G532" s="111"/>
      <c r="H532" s="162"/>
      <c r="I532" s="168"/>
      <c r="Q532" s="3">
        <f t="shared" ca="1" si="8"/>
        <v>0</v>
      </c>
    </row>
    <row r="533" spans="2:17" ht="30" customHeight="1" x14ac:dyDescent="0.3">
      <c r="B533" s="113">
        <v>529</v>
      </c>
      <c r="C533" s="162"/>
      <c r="D533" s="167"/>
      <c r="E533" s="111"/>
      <c r="F533" s="111"/>
      <c r="G533" s="111"/>
      <c r="H533" s="162"/>
      <c r="I533" s="168"/>
      <c r="Q533" s="3">
        <f t="shared" ca="1" si="8"/>
        <v>0</v>
      </c>
    </row>
    <row r="534" spans="2:17" ht="30" customHeight="1" x14ac:dyDescent="0.3">
      <c r="B534" s="113">
        <v>530</v>
      </c>
      <c r="C534" s="162"/>
      <c r="D534" s="167"/>
      <c r="E534" s="111"/>
      <c r="F534" s="111"/>
      <c r="G534" s="111"/>
      <c r="H534" s="162"/>
      <c r="I534" s="168"/>
      <c r="Q534" s="3">
        <f t="shared" ca="1" si="8"/>
        <v>0</v>
      </c>
    </row>
    <row r="535" spans="2:17" ht="30" customHeight="1" x14ac:dyDescent="0.3">
      <c r="B535" s="113">
        <v>531</v>
      </c>
      <c r="C535" s="162"/>
      <c r="D535" s="167"/>
      <c r="E535" s="111"/>
      <c r="F535" s="111"/>
      <c r="G535" s="111"/>
      <c r="H535" s="162"/>
      <c r="I535" s="168"/>
      <c r="Q535" s="3">
        <f t="shared" ca="1" si="8"/>
        <v>0</v>
      </c>
    </row>
    <row r="536" spans="2:17" ht="30" customHeight="1" x14ac:dyDescent="0.3">
      <c r="B536" s="113">
        <v>532</v>
      </c>
      <c r="C536" s="162"/>
      <c r="D536" s="167"/>
      <c r="E536" s="111"/>
      <c r="F536" s="111"/>
      <c r="G536" s="111"/>
      <c r="H536" s="162"/>
      <c r="I536" s="168"/>
      <c r="Q536" s="3">
        <f t="shared" ca="1" si="8"/>
        <v>0</v>
      </c>
    </row>
    <row r="537" spans="2:17" ht="30" customHeight="1" x14ac:dyDescent="0.3">
      <c r="B537" s="113">
        <v>533</v>
      </c>
      <c r="C537" s="162"/>
      <c r="D537" s="167"/>
      <c r="E537" s="111"/>
      <c r="F537" s="111"/>
      <c r="G537" s="111"/>
      <c r="H537" s="162"/>
      <c r="I537" s="168"/>
      <c r="Q537" s="3">
        <f t="shared" ca="1" si="8"/>
        <v>0</v>
      </c>
    </row>
    <row r="538" spans="2:17" ht="30" customHeight="1" x14ac:dyDescent="0.3">
      <c r="B538" s="113">
        <v>534</v>
      </c>
      <c r="C538" s="162"/>
      <c r="D538" s="167"/>
      <c r="E538" s="111"/>
      <c r="F538" s="111"/>
      <c r="G538" s="111"/>
      <c r="H538" s="162"/>
      <c r="I538" s="168"/>
      <c r="Q538" s="3">
        <f t="shared" ca="1" si="8"/>
        <v>0</v>
      </c>
    </row>
    <row r="539" spans="2:17" ht="30" customHeight="1" x14ac:dyDescent="0.3">
      <c r="B539" s="113">
        <v>535</v>
      </c>
      <c r="C539" s="162"/>
      <c r="D539" s="167"/>
      <c r="E539" s="111"/>
      <c r="F539" s="111"/>
      <c r="G539" s="111"/>
      <c r="H539" s="162"/>
      <c r="I539" s="168"/>
      <c r="Q539" s="3">
        <f t="shared" ca="1" si="8"/>
        <v>0</v>
      </c>
    </row>
    <row r="540" spans="2:17" ht="30" customHeight="1" x14ac:dyDescent="0.3">
      <c r="B540" s="113">
        <v>536</v>
      </c>
      <c r="C540" s="162"/>
      <c r="D540" s="167"/>
      <c r="E540" s="111"/>
      <c r="F540" s="111"/>
      <c r="G540" s="111"/>
      <c r="H540" s="162"/>
      <c r="I540" s="168"/>
      <c r="Q540" s="3">
        <f t="shared" ca="1" si="8"/>
        <v>0</v>
      </c>
    </row>
    <row r="541" spans="2:17" ht="30" customHeight="1" x14ac:dyDescent="0.3">
      <c r="B541" s="113">
        <v>537</v>
      </c>
      <c r="C541" s="162"/>
      <c r="D541" s="167"/>
      <c r="E541" s="111"/>
      <c r="F541" s="111"/>
      <c r="G541" s="111"/>
      <c r="H541" s="162"/>
      <c r="I541" s="168"/>
      <c r="Q541" s="3">
        <f t="shared" ca="1" si="8"/>
        <v>0</v>
      </c>
    </row>
    <row r="542" spans="2:17" ht="30" customHeight="1" x14ac:dyDescent="0.3">
      <c r="B542" s="113">
        <v>538</v>
      </c>
      <c r="C542" s="162"/>
      <c r="D542" s="167"/>
      <c r="E542" s="111"/>
      <c r="F542" s="111"/>
      <c r="G542" s="111"/>
      <c r="H542" s="162"/>
      <c r="I542" s="168"/>
      <c r="Q542" s="3">
        <f t="shared" ca="1" si="8"/>
        <v>0</v>
      </c>
    </row>
    <row r="543" spans="2:17" ht="30" customHeight="1" x14ac:dyDescent="0.3">
      <c r="B543" s="113">
        <v>539</v>
      </c>
      <c r="C543" s="162"/>
      <c r="D543" s="167"/>
      <c r="E543" s="111"/>
      <c r="F543" s="111"/>
      <c r="G543" s="111"/>
      <c r="H543" s="162"/>
      <c r="I543" s="168"/>
      <c r="Q543" s="3">
        <f t="shared" ca="1" si="8"/>
        <v>0</v>
      </c>
    </row>
    <row r="544" spans="2:17" ht="30" customHeight="1" x14ac:dyDescent="0.3">
      <c r="B544" s="113">
        <v>540</v>
      </c>
      <c r="C544" s="162"/>
      <c r="D544" s="167"/>
      <c r="E544" s="111"/>
      <c r="F544" s="111"/>
      <c r="G544" s="111"/>
      <c r="H544" s="162"/>
      <c r="I544" s="168"/>
      <c r="Q544" s="3">
        <f t="shared" ca="1" si="8"/>
        <v>0</v>
      </c>
    </row>
    <row r="545" spans="2:17" ht="30" customHeight="1" x14ac:dyDescent="0.3">
      <c r="B545" s="113">
        <v>541</v>
      </c>
      <c r="C545" s="162"/>
      <c r="D545" s="167"/>
      <c r="E545" s="111"/>
      <c r="F545" s="111"/>
      <c r="G545" s="111"/>
      <c r="H545" s="162"/>
      <c r="I545" s="168"/>
      <c r="Q545" s="3">
        <f t="shared" ca="1" si="8"/>
        <v>0</v>
      </c>
    </row>
    <row r="546" spans="2:17" ht="30" customHeight="1" x14ac:dyDescent="0.3">
      <c r="B546" s="113">
        <v>542</v>
      </c>
      <c r="C546" s="162"/>
      <c r="D546" s="167"/>
      <c r="E546" s="111"/>
      <c r="F546" s="111"/>
      <c r="G546" s="111"/>
      <c r="H546" s="162"/>
      <c r="I546" s="168"/>
      <c r="Q546" s="3">
        <f t="shared" ca="1" si="8"/>
        <v>0</v>
      </c>
    </row>
    <row r="547" spans="2:17" ht="30" customHeight="1" x14ac:dyDescent="0.3">
      <c r="B547" s="113">
        <v>543</v>
      </c>
      <c r="C547" s="162"/>
      <c r="D547" s="167"/>
      <c r="E547" s="111"/>
      <c r="F547" s="111"/>
      <c r="G547" s="111"/>
      <c r="H547" s="162"/>
      <c r="I547" s="168"/>
      <c r="Q547" s="3">
        <f t="shared" ca="1" si="8"/>
        <v>0</v>
      </c>
    </row>
    <row r="548" spans="2:17" ht="30" customHeight="1" x14ac:dyDescent="0.3">
      <c r="B548" s="113">
        <v>544</v>
      </c>
      <c r="C548" s="162"/>
      <c r="D548" s="167"/>
      <c r="E548" s="111"/>
      <c r="F548" s="111"/>
      <c r="G548" s="111"/>
      <c r="H548" s="162"/>
      <c r="I548" s="168"/>
      <c r="Q548" s="3">
        <f t="shared" ca="1" si="8"/>
        <v>0</v>
      </c>
    </row>
    <row r="549" spans="2:17" ht="30" customHeight="1" x14ac:dyDescent="0.3">
      <c r="B549" s="113">
        <v>545</v>
      </c>
      <c r="C549" s="162"/>
      <c r="D549" s="167"/>
      <c r="E549" s="111"/>
      <c r="F549" s="111"/>
      <c r="G549" s="111"/>
      <c r="H549" s="162"/>
      <c r="I549" s="168"/>
      <c r="Q549" s="3">
        <f t="shared" ca="1" si="8"/>
        <v>0</v>
      </c>
    </row>
    <row r="550" spans="2:17" ht="30" customHeight="1" x14ac:dyDescent="0.3">
      <c r="B550" s="113">
        <v>546</v>
      </c>
      <c r="C550" s="162"/>
      <c r="D550" s="167"/>
      <c r="E550" s="111"/>
      <c r="F550" s="111"/>
      <c r="G550" s="111"/>
      <c r="H550" s="162"/>
      <c r="I550" s="168"/>
      <c r="Q550" s="3">
        <f t="shared" ca="1" si="8"/>
        <v>0</v>
      </c>
    </row>
    <row r="551" spans="2:17" ht="30" customHeight="1" x14ac:dyDescent="0.3">
      <c r="B551" s="113">
        <v>547</v>
      </c>
      <c r="C551" s="162"/>
      <c r="D551" s="167"/>
      <c r="E551" s="111"/>
      <c r="F551" s="111"/>
      <c r="G551" s="111"/>
      <c r="H551" s="162"/>
      <c r="I551" s="168"/>
      <c r="Q551" s="3">
        <f t="shared" ca="1" si="8"/>
        <v>0</v>
      </c>
    </row>
    <row r="552" spans="2:17" ht="30" customHeight="1" x14ac:dyDescent="0.3">
      <c r="B552" s="113">
        <v>548</v>
      </c>
      <c r="C552" s="162"/>
      <c r="D552" s="167"/>
      <c r="E552" s="111"/>
      <c r="F552" s="111"/>
      <c r="G552" s="111"/>
      <c r="H552" s="162"/>
      <c r="I552" s="168"/>
      <c r="Q552" s="3">
        <f t="shared" ca="1" si="8"/>
        <v>0</v>
      </c>
    </row>
    <row r="553" spans="2:17" ht="30" customHeight="1" x14ac:dyDescent="0.3">
      <c r="B553" s="113">
        <v>549</v>
      </c>
      <c r="C553" s="162"/>
      <c r="D553" s="167"/>
      <c r="E553" s="111"/>
      <c r="F553" s="111"/>
      <c r="G553" s="111"/>
      <c r="H553" s="162"/>
      <c r="I553" s="168"/>
      <c r="Q553" s="3">
        <f t="shared" ca="1" si="8"/>
        <v>0</v>
      </c>
    </row>
    <row r="554" spans="2:17" ht="30" customHeight="1" x14ac:dyDescent="0.3">
      <c r="B554" s="113">
        <v>550</v>
      </c>
      <c r="C554" s="162"/>
      <c r="D554" s="167"/>
      <c r="E554" s="111"/>
      <c r="F554" s="111"/>
      <c r="G554" s="111"/>
      <c r="H554" s="162"/>
      <c r="I554" s="168"/>
      <c r="Q554" s="3">
        <f t="shared" ca="1" si="8"/>
        <v>0</v>
      </c>
    </row>
    <row r="555" spans="2:17" ht="30" customHeight="1" x14ac:dyDescent="0.3">
      <c r="B555" s="113">
        <v>551</v>
      </c>
      <c r="C555" s="162"/>
      <c r="D555" s="167"/>
      <c r="E555" s="111"/>
      <c r="F555" s="111"/>
      <c r="G555" s="111"/>
      <c r="H555" s="162"/>
      <c r="I555" s="168"/>
      <c r="Q555" s="3">
        <f t="shared" ca="1" si="8"/>
        <v>0</v>
      </c>
    </row>
    <row r="556" spans="2:17" ht="30" customHeight="1" x14ac:dyDescent="0.3">
      <c r="B556" s="113">
        <v>552</v>
      </c>
      <c r="C556" s="162"/>
      <c r="D556" s="167"/>
      <c r="E556" s="111"/>
      <c r="F556" s="111"/>
      <c r="G556" s="111"/>
      <c r="H556" s="162"/>
      <c r="I556" s="168"/>
      <c r="Q556" s="3">
        <f t="shared" ca="1" si="8"/>
        <v>0</v>
      </c>
    </row>
    <row r="557" spans="2:17" ht="30" customHeight="1" x14ac:dyDescent="0.3">
      <c r="B557" s="113">
        <v>553</v>
      </c>
      <c r="C557" s="162"/>
      <c r="D557" s="167"/>
      <c r="E557" s="111"/>
      <c r="F557" s="111"/>
      <c r="G557" s="111"/>
      <c r="H557" s="162"/>
      <c r="I557" s="168"/>
      <c r="Q557" s="3">
        <f t="shared" ca="1" si="8"/>
        <v>0</v>
      </c>
    </row>
    <row r="558" spans="2:17" ht="30" customHeight="1" x14ac:dyDescent="0.3">
      <c r="B558" s="113">
        <v>554</v>
      </c>
      <c r="C558" s="162"/>
      <c r="D558" s="167"/>
      <c r="E558" s="111"/>
      <c r="F558" s="111"/>
      <c r="G558" s="111"/>
      <c r="H558" s="162"/>
      <c r="I558" s="168"/>
      <c r="Q558" s="3">
        <f t="shared" ca="1" si="8"/>
        <v>0</v>
      </c>
    </row>
    <row r="559" spans="2:17" ht="30" customHeight="1" x14ac:dyDescent="0.3">
      <c r="B559" s="113">
        <v>555</v>
      </c>
      <c r="C559" s="162"/>
      <c r="D559" s="167"/>
      <c r="E559" s="111"/>
      <c r="F559" s="111"/>
      <c r="G559" s="111"/>
      <c r="H559" s="162"/>
      <c r="I559" s="168"/>
      <c r="Q559" s="3">
        <f t="shared" ca="1" si="8"/>
        <v>0</v>
      </c>
    </row>
    <row r="560" spans="2:17" ht="30" customHeight="1" x14ac:dyDescent="0.3">
      <c r="B560" s="113">
        <v>556</v>
      </c>
      <c r="C560" s="162"/>
      <c r="D560" s="167"/>
      <c r="E560" s="111"/>
      <c r="F560" s="111"/>
      <c r="G560" s="111"/>
      <c r="H560" s="162"/>
      <c r="I560" s="168"/>
      <c r="Q560" s="3">
        <f t="shared" ca="1" si="8"/>
        <v>0</v>
      </c>
    </row>
    <row r="561" spans="2:17" ht="30" customHeight="1" x14ac:dyDescent="0.3">
      <c r="B561" s="113">
        <v>557</v>
      </c>
      <c r="C561" s="162"/>
      <c r="D561" s="167"/>
      <c r="E561" s="111"/>
      <c r="F561" s="111"/>
      <c r="G561" s="111"/>
      <c r="H561" s="162"/>
      <c r="I561" s="168"/>
      <c r="Q561" s="3">
        <f t="shared" ca="1" si="8"/>
        <v>0</v>
      </c>
    </row>
    <row r="562" spans="2:17" ht="30" customHeight="1" x14ac:dyDescent="0.3">
      <c r="B562" s="113">
        <v>558</v>
      </c>
      <c r="C562" s="162"/>
      <c r="D562" s="167"/>
      <c r="E562" s="111"/>
      <c r="F562" s="111"/>
      <c r="G562" s="111"/>
      <c r="H562" s="162"/>
      <c r="I562" s="168"/>
      <c r="Q562" s="3">
        <f t="shared" ca="1" si="8"/>
        <v>0</v>
      </c>
    </row>
    <row r="563" spans="2:17" ht="30" customHeight="1" x14ac:dyDescent="0.3">
      <c r="B563" s="113">
        <v>559</v>
      </c>
      <c r="C563" s="162"/>
      <c r="D563" s="167"/>
      <c r="E563" s="111"/>
      <c r="F563" s="111"/>
      <c r="G563" s="111"/>
      <c r="H563" s="162"/>
      <c r="I563" s="168"/>
      <c r="Q563" s="3">
        <f t="shared" ca="1" si="8"/>
        <v>0</v>
      </c>
    </row>
    <row r="564" spans="2:17" ht="30" customHeight="1" x14ac:dyDescent="0.3">
      <c r="B564" s="113">
        <v>560</v>
      </c>
      <c r="C564" s="162"/>
      <c r="D564" s="167"/>
      <c r="E564" s="111"/>
      <c r="F564" s="111"/>
      <c r="G564" s="111"/>
      <c r="H564" s="162"/>
      <c r="I564" s="168"/>
      <c r="Q564" s="3">
        <f t="shared" ca="1" si="8"/>
        <v>0</v>
      </c>
    </row>
    <row r="565" spans="2:17" ht="30" customHeight="1" x14ac:dyDescent="0.3">
      <c r="B565" s="113">
        <v>561</v>
      </c>
      <c r="C565" s="162"/>
      <c r="D565" s="167"/>
      <c r="E565" s="111"/>
      <c r="F565" s="111"/>
      <c r="G565" s="111"/>
      <c r="H565" s="162"/>
      <c r="I565" s="168"/>
      <c r="Q565" s="3">
        <f t="shared" ca="1" si="8"/>
        <v>0</v>
      </c>
    </row>
    <row r="566" spans="2:17" ht="30" customHeight="1" x14ac:dyDescent="0.3">
      <c r="B566" s="113">
        <v>562</v>
      </c>
      <c r="C566" s="162"/>
      <c r="D566" s="167"/>
      <c r="E566" s="111"/>
      <c r="F566" s="111"/>
      <c r="G566" s="111"/>
      <c r="H566" s="162"/>
      <c r="I566" s="168"/>
      <c r="Q566" s="3">
        <f t="shared" ca="1" si="8"/>
        <v>0</v>
      </c>
    </row>
    <row r="567" spans="2:17" ht="30" customHeight="1" x14ac:dyDescent="0.3">
      <c r="B567" s="113">
        <v>563</v>
      </c>
      <c r="C567" s="162"/>
      <c r="D567" s="167"/>
      <c r="E567" s="111"/>
      <c r="F567" s="111"/>
      <c r="G567" s="111"/>
      <c r="H567" s="162"/>
      <c r="I567" s="168"/>
      <c r="Q567" s="3">
        <f t="shared" ca="1" si="8"/>
        <v>0</v>
      </c>
    </row>
    <row r="568" spans="2:17" ht="30" customHeight="1" x14ac:dyDescent="0.3">
      <c r="B568" s="113">
        <v>564</v>
      </c>
      <c r="C568" s="162"/>
      <c r="D568" s="167"/>
      <c r="E568" s="111"/>
      <c r="F568" s="111"/>
      <c r="G568" s="111"/>
      <c r="H568" s="162"/>
      <c r="I568" s="168"/>
      <c r="Q568" s="3">
        <f t="shared" ca="1" si="8"/>
        <v>0</v>
      </c>
    </row>
    <row r="569" spans="2:17" ht="30" customHeight="1" x14ac:dyDescent="0.3">
      <c r="B569" s="113">
        <v>565</v>
      </c>
      <c r="C569" s="162"/>
      <c r="D569" s="167"/>
      <c r="E569" s="111"/>
      <c r="F569" s="111"/>
      <c r="G569" s="111"/>
      <c r="H569" s="162"/>
      <c r="I569" s="168"/>
      <c r="Q569" s="3">
        <f t="shared" ca="1" si="8"/>
        <v>0</v>
      </c>
    </row>
    <row r="570" spans="2:17" ht="30" customHeight="1" x14ac:dyDescent="0.3">
      <c r="B570" s="113">
        <v>566</v>
      </c>
      <c r="C570" s="162"/>
      <c r="D570" s="167"/>
      <c r="E570" s="111"/>
      <c r="F570" s="111"/>
      <c r="G570" s="111"/>
      <c r="H570" s="162"/>
      <c r="I570" s="168"/>
      <c r="Q570" s="3">
        <f t="shared" ca="1" si="8"/>
        <v>0</v>
      </c>
    </row>
    <row r="571" spans="2:17" ht="30" customHeight="1" x14ac:dyDescent="0.3">
      <c r="B571" s="113">
        <v>567</v>
      </c>
      <c r="C571" s="162"/>
      <c r="D571" s="167"/>
      <c r="E571" s="111"/>
      <c r="F571" s="111"/>
      <c r="G571" s="111"/>
      <c r="H571" s="162"/>
      <c r="I571" s="168"/>
      <c r="Q571" s="3">
        <f t="shared" ca="1" si="8"/>
        <v>0</v>
      </c>
    </row>
    <row r="572" spans="2:17" ht="30" customHeight="1" x14ac:dyDescent="0.3">
      <c r="B572" s="113">
        <v>568</v>
      </c>
      <c r="C572" s="162"/>
      <c r="D572" s="167"/>
      <c r="E572" s="111"/>
      <c r="F572" s="111"/>
      <c r="G572" s="111"/>
      <c r="H572" s="162"/>
      <c r="I572" s="168"/>
      <c r="Q572" s="3">
        <f t="shared" ca="1" si="8"/>
        <v>0</v>
      </c>
    </row>
    <row r="573" spans="2:17" ht="30" customHeight="1" x14ac:dyDescent="0.3">
      <c r="B573" s="113">
        <v>569</v>
      </c>
      <c r="C573" s="162"/>
      <c r="D573" s="167"/>
      <c r="E573" s="111"/>
      <c r="F573" s="111"/>
      <c r="G573" s="111"/>
      <c r="H573" s="162"/>
      <c r="I573" s="168"/>
      <c r="Q573" s="3">
        <f t="shared" ca="1" si="8"/>
        <v>0</v>
      </c>
    </row>
    <row r="574" spans="2:17" ht="30" customHeight="1" x14ac:dyDescent="0.3">
      <c r="B574" s="113">
        <v>570</v>
      </c>
      <c r="C574" s="162"/>
      <c r="D574" s="167"/>
      <c r="E574" s="111"/>
      <c r="F574" s="111"/>
      <c r="G574" s="111"/>
      <c r="H574" s="162"/>
      <c r="I574" s="168"/>
      <c r="Q574" s="3">
        <f t="shared" ca="1" si="8"/>
        <v>0</v>
      </c>
    </row>
    <row r="575" spans="2:17" ht="30" customHeight="1" x14ac:dyDescent="0.3">
      <c r="B575" s="113">
        <v>571</v>
      </c>
      <c r="C575" s="162"/>
      <c r="D575" s="167"/>
      <c r="E575" s="111"/>
      <c r="F575" s="111"/>
      <c r="G575" s="111"/>
      <c r="H575" s="162"/>
      <c r="I575" s="168"/>
      <c r="Q575" s="3">
        <f t="shared" ca="1" si="8"/>
        <v>0</v>
      </c>
    </row>
    <row r="576" spans="2:17" ht="30" customHeight="1" x14ac:dyDescent="0.3">
      <c r="B576" s="113">
        <v>572</v>
      </c>
      <c r="C576" s="162"/>
      <c r="D576" s="167"/>
      <c r="E576" s="111"/>
      <c r="F576" s="111"/>
      <c r="G576" s="111"/>
      <c r="H576" s="162"/>
      <c r="I576" s="168"/>
      <c r="Q576" s="3">
        <f t="shared" ca="1" si="8"/>
        <v>0</v>
      </c>
    </row>
    <row r="577" spans="2:17" ht="30" customHeight="1" x14ac:dyDescent="0.3">
      <c r="B577" s="113">
        <v>573</v>
      </c>
      <c r="C577" s="162"/>
      <c r="D577" s="167"/>
      <c r="E577" s="111"/>
      <c r="F577" s="111"/>
      <c r="G577" s="111"/>
      <c r="H577" s="162"/>
      <c r="I577" s="168"/>
      <c r="Q577" s="3">
        <f t="shared" ca="1" si="8"/>
        <v>0</v>
      </c>
    </row>
    <row r="578" spans="2:17" ht="30" customHeight="1" x14ac:dyDescent="0.3">
      <c r="B578" s="113">
        <v>574</v>
      </c>
      <c r="C578" s="162"/>
      <c r="D578" s="167"/>
      <c r="E578" s="111"/>
      <c r="F578" s="111"/>
      <c r="G578" s="111"/>
      <c r="H578" s="162"/>
      <c r="I578" s="168"/>
      <c r="Q578" s="3">
        <f t="shared" ca="1" si="8"/>
        <v>0</v>
      </c>
    </row>
    <row r="579" spans="2:17" ht="30" customHeight="1" x14ac:dyDescent="0.3">
      <c r="B579" s="113">
        <v>575</v>
      </c>
      <c r="C579" s="162"/>
      <c r="D579" s="167"/>
      <c r="E579" s="111"/>
      <c r="F579" s="111"/>
      <c r="G579" s="111"/>
      <c r="H579" s="162"/>
      <c r="I579" s="168"/>
      <c r="Q579" s="3">
        <f t="shared" ca="1" si="8"/>
        <v>0</v>
      </c>
    </row>
    <row r="580" spans="2:17" ht="30" customHeight="1" x14ac:dyDescent="0.3">
      <c r="B580" s="113">
        <v>576</v>
      </c>
      <c r="C580" s="162"/>
      <c r="D580" s="167"/>
      <c r="E580" s="111"/>
      <c r="F580" s="111"/>
      <c r="G580" s="111"/>
      <c r="H580" s="162"/>
      <c r="I580" s="168"/>
      <c r="Q580" s="3">
        <f t="shared" ca="1" si="8"/>
        <v>0</v>
      </c>
    </row>
    <row r="581" spans="2:17" ht="30" customHeight="1" x14ac:dyDescent="0.3">
      <c r="B581" s="113">
        <v>577</v>
      </c>
      <c r="C581" s="162"/>
      <c r="D581" s="167"/>
      <c r="E581" s="111"/>
      <c r="F581" s="111"/>
      <c r="G581" s="111"/>
      <c r="H581" s="162"/>
      <c r="I581" s="168"/>
      <c r="Q581" s="3">
        <f t="shared" ref="Q581:Q644" ca="1" si="9">IF(C581&lt;TODAY(),IF(G581="Não",1,0),0)</f>
        <v>0</v>
      </c>
    </row>
    <row r="582" spans="2:17" ht="30" customHeight="1" x14ac:dyDescent="0.3">
      <c r="B582" s="113">
        <v>578</v>
      </c>
      <c r="C582" s="162"/>
      <c r="D582" s="167"/>
      <c r="E582" s="111"/>
      <c r="F582" s="111"/>
      <c r="G582" s="111"/>
      <c r="H582" s="162"/>
      <c r="I582" s="168"/>
      <c r="Q582" s="3">
        <f t="shared" ca="1" si="9"/>
        <v>0</v>
      </c>
    </row>
    <row r="583" spans="2:17" ht="30" customHeight="1" x14ac:dyDescent="0.3">
      <c r="B583" s="113">
        <v>579</v>
      </c>
      <c r="C583" s="162"/>
      <c r="D583" s="167"/>
      <c r="E583" s="111"/>
      <c r="F583" s="111"/>
      <c r="G583" s="111"/>
      <c r="H583" s="162"/>
      <c r="I583" s="168"/>
      <c r="Q583" s="3">
        <f t="shared" ca="1" si="9"/>
        <v>0</v>
      </c>
    </row>
    <row r="584" spans="2:17" ht="30" customHeight="1" x14ac:dyDescent="0.3">
      <c r="B584" s="113">
        <v>580</v>
      </c>
      <c r="C584" s="162"/>
      <c r="D584" s="167"/>
      <c r="E584" s="111"/>
      <c r="F584" s="111"/>
      <c r="G584" s="111"/>
      <c r="H584" s="162"/>
      <c r="I584" s="168"/>
      <c r="Q584" s="3">
        <f t="shared" ca="1" si="9"/>
        <v>0</v>
      </c>
    </row>
    <row r="585" spans="2:17" ht="30" customHeight="1" x14ac:dyDescent="0.3">
      <c r="B585" s="113">
        <v>581</v>
      </c>
      <c r="C585" s="162"/>
      <c r="D585" s="167"/>
      <c r="E585" s="111"/>
      <c r="F585" s="111"/>
      <c r="G585" s="111"/>
      <c r="H585" s="162"/>
      <c r="I585" s="168"/>
      <c r="Q585" s="3">
        <f t="shared" ca="1" si="9"/>
        <v>0</v>
      </c>
    </row>
    <row r="586" spans="2:17" ht="30" customHeight="1" x14ac:dyDescent="0.3">
      <c r="B586" s="113">
        <v>582</v>
      </c>
      <c r="C586" s="162"/>
      <c r="D586" s="167"/>
      <c r="E586" s="111"/>
      <c r="F586" s="111"/>
      <c r="G586" s="111"/>
      <c r="H586" s="162"/>
      <c r="I586" s="168"/>
      <c r="Q586" s="3">
        <f t="shared" ca="1" si="9"/>
        <v>0</v>
      </c>
    </row>
    <row r="587" spans="2:17" ht="30" customHeight="1" x14ac:dyDescent="0.3">
      <c r="B587" s="113">
        <v>583</v>
      </c>
      <c r="C587" s="162"/>
      <c r="D587" s="167"/>
      <c r="E587" s="111"/>
      <c r="F587" s="111"/>
      <c r="G587" s="111"/>
      <c r="H587" s="162"/>
      <c r="I587" s="168"/>
      <c r="Q587" s="3">
        <f t="shared" ca="1" si="9"/>
        <v>0</v>
      </c>
    </row>
    <row r="588" spans="2:17" ht="30" customHeight="1" x14ac:dyDescent="0.3">
      <c r="B588" s="113">
        <v>584</v>
      </c>
      <c r="C588" s="162"/>
      <c r="D588" s="167"/>
      <c r="E588" s="111"/>
      <c r="F588" s="111"/>
      <c r="G588" s="111"/>
      <c r="H588" s="162"/>
      <c r="I588" s="168"/>
      <c r="Q588" s="3">
        <f t="shared" ca="1" si="9"/>
        <v>0</v>
      </c>
    </row>
    <row r="589" spans="2:17" ht="30" customHeight="1" x14ac:dyDescent="0.3">
      <c r="B589" s="113">
        <v>585</v>
      </c>
      <c r="C589" s="162"/>
      <c r="D589" s="167"/>
      <c r="E589" s="111"/>
      <c r="F589" s="111"/>
      <c r="G589" s="111"/>
      <c r="H589" s="162"/>
      <c r="I589" s="168"/>
      <c r="Q589" s="3">
        <f t="shared" ca="1" si="9"/>
        <v>0</v>
      </c>
    </row>
    <row r="590" spans="2:17" ht="30" customHeight="1" x14ac:dyDescent="0.3">
      <c r="B590" s="113">
        <v>586</v>
      </c>
      <c r="C590" s="162"/>
      <c r="D590" s="167"/>
      <c r="E590" s="111"/>
      <c r="F590" s="111"/>
      <c r="G590" s="111"/>
      <c r="H590" s="162"/>
      <c r="I590" s="168"/>
      <c r="Q590" s="3">
        <f t="shared" ca="1" si="9"/>
        <v>0</v>
      </c>
    </row>
    <row r="591" spans="2:17" ht="30" customHeight="1" x14ac:dyDescent="0.3">
      <c r="B591" s="113">
        <v>587</v>
      </c>
      <c r="C591" s="162"/>
      <c r="D591" s="167"/>
      <c r="E591" s="111"/>
      <c r="F591" s="111"/>
      <c r="G591" s="111"/>
      <c r="H591" s="162"/>
      <c r="I591" s="168"/>
      <c r="Q591" s="3">
        <f t="shared" ca="1" si="9"/>
        <v>0</v>
      </c>
    </row>
    <row r="592" spans="2:17" ht="30" customHeight="1" x14ac:dyDescent="0.3">
      <c r="B592" s="113">
        <v>588</v>
      </c>
      <c r="C592" s="162"/>
      <c r="D592" s="167"/>
      <c r="E592" s="111"/>
      <c r="F592" s="111"/>
      <c r="G592" s="111"/>
      <c r="H592" s="162"/>
      <c r="I592" s="168"/>
      <c r="Q592" s="3">
        <f t="shared" ca="1" si="9"/>
        <v>0</v>
      </c>
    </row>
    <row r="593" spans="2:17" ht="30" customHeight="1" x14ac:dyDescent="0.3">
      <c r="B593" s="113">
        <v>589</v>
      </c>
      <c r="C593" s="162"/>
      <c r="D593" s="167"/>
      <c r="E593" s="111"/>
      <c r="F593" s="111"/>
      <c r="G593" s="111"/>
      <c r="H593" s="162"/>
      <c r="I593" s="168"/>
      <c r="Q593" s="3">
        <f t="shared" ca="1" si="9"/>
        <v>0</v>
      </c>
    </row>
    <row r="594" spans="2:17" ht="30" customHeight="1" x14ac:dyDescent="0.3">
      <c r="B594" s="113">
        <v>590</v>
      </c>
      <c r="C594" s="162"/>
      <c r="D594" s="167"/>
      <c r="E594" s="111"/>
      <c r="F594" s="111"/>
      <c r="G594" s="111"/>
      <c r="H594" s="162"/>
      <c r="I594" s="168"/>
      <c r="Q594" s="3">
        <f t="shared" ca="1" si="9"/>
        <v>0</v>
      </c>
    </row>
    <row r="595" spans="2:17" ht="30" customHeight="1" x14ac:dyDescent="0.3">
      <c r="B595" s="113">
        <v>591</v>
      </c>
      <c r="C595" s="162"/>
      <c r="D595" s="167"/>
      <c r="E595" s="111"/>
      <c r="F595" s="111"/>
      <c r="G595" s="111"/>
      <c r="H595" s="162"/>
      <c r="I595" s="168"/>
      <c r="Q595" s="3">
        <f t="shared" ca="1" si="9"/>
        <v>0</v>
      </c>
    </row>
    <row r="596" spans="2:17" ht="30" customHeight="1" x14ac:dyDescent="0.3">
      <c r="B596" s="113">
        <v>592</v>
      </c>
      <c r="C596" s="162"/>
      <c r="D596" s="167"/>
      <c r="E596" s="111"/>
      <c r="F596" s="111"/>
      <c r="G596" s="111"/>
      <c r="H596" s="162"/>
      <c r="I596" s="168"/>
      <c r="Q596" s="3">
        <f t="shared" ca="1" si="9"/>
        <v>0</v>
      </c>
    </row>
    <row r="597" spans="2:17" ht="30" customHeight="1" x14ac:dyDescent="0.3">
      <c r="B597" s="113">
        <v>593</v>
      </c>
      <c r="C597" s="162"/>
      <c r="D597" s="167"/>
      <c r="E597" s="111"/>
      <c r="F597" s="111"/>
      <c r="G597" s="111"/>
      <c r="H597" s="162"/>
      <c r="I597" s="168"/>
      <c r="Q597" s="3">
        <f t="shared" ca="1" si="9"/>
        <v>0</v>
      </c>
    </row>
    <row r="598" spans="2:17" ht="30" customHeight="1" x14ac:dyDescent="0.3">
      <c r="B598" s="113">
        <v>594</v>
      </c>
      <c r="C598" s="162"/>
      <c r="D598" s="167"/>
      <c r="E598" s="111"/>
      <c r="F598" s="111"/>
      <c r="G598" s="111"/>
      <c r="H598" s="162"/>
      <c r="I598" s="168"/>
      <c r="Q598" s="3">
        <f t="shared" ca="1" si="9"/>
        <v>0</v>
      </c>
    </row>
    <row r="599" spans="2:17" ht="30" customHeight="1" x14ac:dyDescent="0.3">
      <c r="B599" s="113">
        <v>595</v>
      </c>
      <c r="C599" s="162"/>
      <c r="D599" s="167"/>
      <c r="E599" s="111"/>
      <c r="F599" s="111"/>
      <c r="G599" s="111"/>
      <c r="H599" s="162"/>
      <c r="I599" s="168"/>
      <c r="Q599" s="3">
        <f t="shared" ca="1" si="9"/>
        <v>0</v>
      </c>
    </row>
    <row r="600" spans="2:17" ht="30" customHeight="1" x14ac:dyDescent="0.3">
      <c r="B600" s="113">
        <v>596</v>
      </c>
      <c r="C600" s="162"/>
      <c r="D600" s="167"/>
      <c r="E600" s="111"/>
      <c r="F600" s="111"/>
      <c r="G600" s="111"/>
      <c r="H600" s="162"/>
      <c r="I600" s="168"/>
      <c r="Q600" s="3">
        <f t="shared" ca="1" si="9"/>
        <v>0</v>
      </c>
    </row>
    <row r="601" spans="2:17" ht="30" customHeight="1" x14ac:dyDescent="0.3">
      <c r="B601" s="113">
        <v>597</v>
      </c>
      <c r="C601" s="162"/>
      <c r="D601" s="167"/>
      <c r="E601" s="111"/>
      <c r="F601" s="111"/>
      <c r="G601" s="111"/>
      <c r="H601" s="162"/>
      <c r="I601" s="168"/>
      <c r="Q601" s="3">
        <f t="shared" ca="1" si="9"/>
        <v>0</v>
      </c>
    </row>
    <row r="602" spans="2:17" ht="30" customHeight="1" x14ac:dyDescent="0.3">
      <c r="B602" s="113">
        <v>598</v>
      </c>
      <c r="C602" s="162"/>
      <c r="D602" s="167"/>
      <c r="E602" s="111"/>
      <c r="F602" s="111"/>
      <c r="G602" s="111"/>
      <c r="H602" s="162"/>
      <c r="I602" s="168"/>
      <c r="Q602" s="3">
        <f t="shared" ca="1" si="9"/>
        <v>0</v>
      </c>
    </row>
    <row r="603" spans="2:17" ht="30" customHeight="1" x14ac:dyDescent="0.3">
      <c r="B603" s="113">
        <v>599</v>
      </c>
      <c r="C603" s="162"/>
      <c r="D603" s="167"/>
      <c r="E603" s="111"/>
      <c r="F603" s="111"/>
      <c r="G603" s="111"/>
      <c r="H603" s="162"/>
      <c r="I603" s="168"/>
      <c r="Q603" s="3">
        <f t="shared" ca="1" si="9"/>
        <v>0</v>
      </c>
    </row>
    <row r="604" spans="2:17" ht="30" customHeight="1" x14ac:dyDescent="0.3">
      <c r="B604" s="113">
        <v>600</v>
      </c>
      <c r="C604" s="162"/>
      <c r="D604" s="167"/>
      <c r="E604" s="111"/>
      <c r="F604" s="111"/>
      <c r="G604" s="111"/>
      <c r="H604" s="162"/>
      <c r="I604" s="168"/>
      <c r="Q604" s="3">
        <f t="shared" ca="1" si="9"/>
        <v>0</v>
      </c>
    </row>
    <row r="605" spans="2:17" ht="30" customHeight="1" x14ac:dyDescent="0.3">
      <c r="B605" s="113">
        <v>601</v>
      </c>
      <c r="C605" s="162"/>
      <c r="D605" s="167"/>
      <c r="E605" s="111"/>
      <c r="F605" s="111"/>
      <c r="G605" s="111"/>
      <c r="H605" s="162"/>
      <c r="I605" s="168"/>
      <c r="Q605" s="3">
        <f t="shared" ca="1" si="9"/>
        <v>0</v>
      </c>
    </row>
    <row r="606" spans="2:17" ht="30" customHeight="1" x14ac:dyDescent="0.3">
      <c r="B606" s="113">
        <v>602</v>
      </c>
      <c r="C606" s="162"/>
      <c r="D606" s="167"/>
      <c r="E606" s="111"/>
      <c r="F606" s="111"/>
      <c r="G606" s="111"/>
      <c r="H606" s="162"/>
      <c r="I606" s="168"/>
      <c r="Q606" s="3">
        <f t="shared" ca="1" si="9"/>
        <v>0</v>
      </c>
    </row>
    <row r="607" spans="2:17" ht="30" customHeight="1" x14ac:dyDescent="0.3">
      <c r="B607" s="113">
        <v>603</v>
      </c>
      <c r="C607" s="162"/>
      <c r="D607" s="167"/>
      <c r="E607" s="111"/>
      <c r="F607" s="111"/>
      <c r="G607" s="111"/>
      <c r="H607" s="162"/>
      <c r="I607" s="168"/>
      <c r="Q607" s="3">
        <f t="shared" ca="1" si="9"/>
        <v>0</v>
      </c>
    </row>
    <row r="608" spans="2:17" ht="30" customHeight="1" x14ac:dyDescent="0.3">
      <c r="B608" s="113">
        <v>604</v>
      </c>
      <c r="C608" s="162"/>
      <c r="D608" s="167"/>
      <c r="E608" s="111"/>
      <c r="F608" s="111"/>
      <c r="G608" s="111"/>
      <c r="H608" s="162"/>
      <c r="I608" s="168"/>
      <c r="Q608" s="3">
        <f t="shared" ca="1" si="9"/>
        <v>0</v>
      </c>
    </row>
    <row r="609" spans="2:17" ht="30" customHeight="1" x14ac:dyDescent="0.3">
      <c r="B609" s="113">
        <v>605</v>
      </c>
      <c r="C609" s="162"/>
      <c r="D609" s="167"/>
      <c r="E609" s="111"/>
      <c r="F609" s="111"/>
      <c r="G609" s="111"/>
      <c r="H609" s="162"/>
      <c r="I609" s="168"/>
      <c r="Q609" s="3">
        <f t="shared" ca="1" si="9"/>
        <v>0</v>
      </c>
    </row>
    <row r="610" spans="2:17" ht="30" customHeight="1" x14ac:dyDescent="0.3">
      <c r="B610" s="113">
        <v>606</v>
      </c>
      <c r="C610" s="162"/>
      <c r="D610" s="167"/>
      <c r="E610" s="111"/>
      <c r="F610" s="111"/>
      <c r="G610" s="111"/>
      <c r="H610" s="162"/>
      <c r="I610" s="168"/>
      <c r="Q610" s="3">
        <f t="shared" ca="1" si="9"/>
        <v>0</v>
      </c>
    </row>
    <row r="611" spans="2:17" ht="30" customHeight="1" x14ac:dyDescent="0.3">
      <c r="B611" s="113">
        <v>607</v>
      </c>
      <c r="C611" s="162"/>
      <c r="D611" s="167"/>
      <c r="E611" s="111"/>
      <c r="F611" s="111"/>
      <c r="G611" s="111"/>
      <c r="H611" s="162"/>
      <c r="I611" s="168"/>
      <c r="Q611" s="3">
        <f t="shared" ca="1" si="9"/>
        <v>0</v>
      </c>
    </row>
    <row r="612" spans="2:17" ht="30" customHeight="1" x14ac:dyDescent="0.3">
      <c r="B612" s="113">
        <v>608</v>
      </c>
      <c r="C612" s="162"/>
      <c r="D612" s="167"/>
      <c r="E612" s="111"/>
      <c r="F612" s="111"/>
      <c r="G612" s="111"/>
      <c r="H612" s="162"/>
      <c r="I612" s="168"/>
      <c r="Q612" s="3">
        <f t="shared" ca="1" si="9"/>
        <v>0</v>
      </c>
    </row>
    <row r="613" spans="2:17" ht="30" customHeight="1" x14ac:dyDescent="0.3">
      <c r="B613" s="113">
        <v>609</v>
      </c>
      <c r="C613" s="162"/>
      <c r="D613" s="167"/>
      <c r="E613" s="111"/>
      <c r="F613" s="111"/>
      <c r="G613" s="111"/>
      <c r="H613" s="162"/>
      <c r="I613" s="168"/>
      <c r="Q613" s="3">
        <f t="shared" ca="1" si="9"/>
        <v>0</v>
      </c>
    </row>
    <row r="614" spans="2:17" ht="30" customHeight="1" x14ac:dyDescent="0.3">
      <c r="B614" s="113">
        <v>610</v>
      </c>
      <c r="C614" s="162"/>
      <c r="D614" s="167"/>
      <c r="E614" s="111"/>
      <c r="F614" s="111"/>
      <c r="G614" s="111"/>
      <c r="H614" s="162"/>
      <c r="I614" s="168"/>
      <c r="Q614" s="3">
        <f t="shared" ca="1" si="9"/>
        <v>0</v>
      </c>
    </row>
    <row r="615" spans="2:17" ht="30" customHeight="1" x14ac:dyDescent="0.3">
      <c r="B615" s="113">
        <v>611</v>
      </c>
      <c r="C615" s="162"/>
      <c r="D615" s="167"/>
      <c r="E615" s="111"/>
      <c r="F615" s="111"/>
      <c r="G615" s="111"/>
      <c r="H615" s="162"/>
      <c r="I615" s="168"/>
      <c r="Q615" s="3">
        <f t="shared" ca="1" si="9"/>
        <v>0</v>
      </c>
    </row>
    <row r="616" spans="2:17" ht="30" customHeight="1" x14ac:dyDescent="0.3">
      <c r="B616" s="113">
        <v>612</v>
      </c>
      <c r="C616" s="162"/>
      <c r="D616" s="167"/>
      <c r="E616" s="111"/>
      <c r="F616" s="111"/>
      <c r="G616" s="111"/>
      <c r="H616" s="162"/>
      <c r="I616" s="168"/>
      <c r="Q616" s="3">
        <f t="shared" ca="1" si="9"/>
        <v>0</v>
      </c>
    </row>
    <row r="617" spans="2:17" ht="30" customHeight="1" x14ac:dyDescent="0.3">
      <c r="B617" s="113">
        <v>613</v>
      </c>
      <c r="C617" s="162"/>
      <c r="D617" s="167"/>
      <c r="E617" s="111"/>
      <c r="F617" s="111"/>
      <c r="G617" s="111"/>
      <c r="H617" s="162"/>
      <c r="I617" s="168"/>
      <c r="Q617" s="3">
        <f t="shared" ca="1" si="9"/>
        <v>0</v>
      </c>
    </row>
    <row r="618" spans="2:17" ht="30" customHeight="1" x14ac:dyDescent="0.3">
      <c r="B618" s="113">
        <v>614</v>
      </c>
      <c r="C618" s="162"/>
      <c r="D618" s="167"/>
      <c r="E618" s="111"/>
      <c r="F618" s="111"/>
      <c r="G618" s="111"/>
      <c r="H618" s="162"/>
      <c r="I618" s="168"/>
      <c r="Q618" s="3">
        <f t="shared" ca="1" si="9"/>
        <v>0</v>
      </c>
    </row>
    <row r="619" spans="2:17" ht="30" customHeight="1" x14ac:dyDescent="0.3">
      <c r="B619" s="113">
        <v>615</v>
      </c>
      <c r="C619" s="162"/>
      <c r="D619" s="167"/>
      <c r="E619" s="111"/>
      <c r="F619" s="111"/>
      <c r="G619" s="111"/>
      <c r="H619" s="162"/>
      <c r="I619" s="168"/>
      <c r="Q619" s="3">
        <f t="shared" ca="1" si="9"/>
        <v>0</v>
      </c>
    </row>
    <row r="620" spans="2:17" ht="30" customHeight="1" x14ac:dyDescent="0.3">
      <c r="B620" s="113">
        <v>616</v>
      </c>
      <c r="C620" s="162"/>
      <c r="D620" s="167"/>
      <c r="E620" s="111"/>
      <c r="F620" s="111"/>
      <c r="G620" s="111"/>
      <c r="H620" s="162"/>
      <c r="I620" s="168"/>
      <c r="Q620" s="3">
        <f t="shared" ca="1" si="9"/>
        <v>0</v>
      </c>
    </row>
    <row r="621" spans="2:17" ht="30" customHeight="1" x14ac:dyDescent="0.3">
      <c r="B621" s="113">
        <v>617</v>
      </c>
      <c r="C621" s="162"/>
      <c r="D621" s="167"/>
      <c r="E621" s="111"/>
      <c r="F621" s="111"/>
      <c r="G621" s="111"/>
      <c r="H621" s="162"/>
      <c r="I621" s="168"/>
      <c r="Q621" s="3">
        <f t="shared" ca="1" si="9"/>
        <v>0</v>
      </c>
    </row>
    <row r="622" spans="2:17" ht="30" customHeight="1" x14ac:dyDescent="0.3">
      <c r="B622" s="113">
        <v>618</v>
      </c>
      <c r="C622" s="162"/>
      <c r="D622" s="167"/>
      <c r="E622" s="111"/>
      <c r="F622" s="111"/>
      <c r="G622" s="111"/>
      <c r="H622" s="162"/>
      <c r="I622" s="168"/>
      <c r="Q622" s="3">
        <f t="shared" ca="1" si="9"/>
        <v>0</v>
      </c>
    </row>
    <row r="623" spans="2:17" ht="30" customHeight="1" x14ac:dyDescent="0.3">
      <c r="B623" s="113">
        <v>619</v>
      </c>
      <c r="C623" s="162"/>
      <c r="D623" s="167"/>
      <c r="E623" s="111"/>
      <c r="F623" s="111"/>
      <c r="G623" s="111"/>
      <c r="H623" s="162"/>
      <c r="I623" s="168"/>
      <c r="Q623" s="3">
        <f t="shared" ca="1" si="9"/>
        <v>0</v>
      </c>
    </row>
    <row r="624" spans="2:17" ht="30" customHeight="1" x14ac:dyDescent="0.3">
      <c r="B624" s="113">
        <v>620</v>
      </c>
      <c r="C624" s="162"/>
      <c r="D624" s="167"/>
      <c r="E624" s="111"/>
      <c r="F624" s="111"/>
      <c r="G624" s="111"/>
      <c r="H624" s="162"/>
      <c r="I624" s="168"/>
      <c r="Q624" s="3">
        <f t="shared" ca="1" si="9"/>
        <v>0</v>
      </c>
    </row>
    <row r="625" spans="2:17" ht="30" customHeight="1" x14ac:dyDescent="0.3">
      <c r="B625" s="113">
        <v>621</v>
      </c>
      <c r="C625" s="162"/>
      <c r="D625" s="167"/>
      <c r="E625" s="111"/>
      <c r="F625" s="111"/>
      <c r="G625" s="111"/>
      <c r="H625" s="162"/>
      <c r="I625" s="168"/>
      <c r="Q625" s="3">
        <f t="shared" ca="1" si="9"/>
        <v>0</v>
      </c>
    </row>
    <row r="626" spans="2:17" ht="30" customHeight="1" x14ac:dyDescent="0.3">
      <c r="B626" s="113">
        <v>622</v>
      </c>
      <c r="C626" s="162"/>
      <c r="D626" s="167"/>
      <c r="E626" s="111"/>
      <c r="F626" s="111"/>
      <c r="G626" s="111"/>
      <c r="H626" s="162"/>
      <c r="I626" s="168"/>
      <c r="Q626" s="3">
        <f t="shared" ca="1" si="9"/>
        <v>0</v>
      </c>
    </row>
    <row r="627" spans="2:17" ht="30" customHeight="1" x14ac:dyDescent="0.3">
      <c r="B627" s="113">
        <v>623</v>
      </c>
      <c r="C627" s="162"/>
      <c r="D627" s="167"/>
      <c r="E627" s="111"/>
      <c r="F627" s="111"/>
      <c r="G627" s="111"/>
      <c r="H627" s="162"/>
      <c r="I627" s="168"/>
      <c r="Q627" s="3">
        <f t="shared" ca="1" si="9"/>
        <v>0</v>
      </c>
    </row>
    <row r="628" spans="2:17" ht="30" customHeight="1" x14ac:dyDescent="0.3">
      <c r="B628" s="113">
        <v>624</v>
      </c>
      <c r="C628" s="162"/>
      <c r="D628" s="167"/>
      <c r="E628" s="111"/>
      <c r="F628" s="111"/>
      <c r="G628" s="111"/>
      <c r="H628" s="162"/>
      <c r="I628" s="168"/>
      <c r="Q628" s="3">
        <f t="shared" ca="1" si="9"/>
        <v>0</v>
      </c>
    </row>
    <row r="629" spans="2:17" ht="30" customHeight="1" x14ac:dyDescent="0.3">
      <c r="B629" s="113">
        <v>625</v>
      </c>
      <c r="C629" s="162"/>
      <c r="D629" s="167"/>
      <c r="E629" s="111"/>
      <c r="F629" s="111"/>
      <c r="G629" s="111"/>
      <c r="H629" s="162"/>
      <c r="I629" s="168"/>
      <c r="Q629" s="3">
        <f t="shared" ca="1" si="9"/>
        <v>0</v>
      </c>
    </row>
    <row r="630" spans="2:17" ht="30" customHeight="1" x14ac:dyDescent="0.3">
      <c r="B630" s="113">
        <v>626</v>
      </c>
      <c r="C630" s="162"/>
      <c r="D630" s="167"/>
      <c r="E630" s="111"/>
      <c r="F630" s="111"/>
      <c r="G630" s="111"/>
      <c r="H630" s="162"/>
      <c r="I630" s="168"/>
      <c r="Q630" s="3">
        <f t="shared" ca="1" si="9"/>
        <v>0</v>
      </c>
    </row>
    <row r="631" spans="2:17" ht="30" customHeight="1" x14ac:dyDescent="0.3">
      <c r="B631" s="113">
        <v>627</v>
      </c>
      <c r="C631" s="162"/>
      <c r="D631" s="167"/>
      <c r="E631" s="111"/>
      <c r="F631" s="111"/>
      <c r="G631" s="111"/>
      <c r="H631" s="162"/>
      <c r="I631" s="168"/>
      <c r="Q631" s="3">
        <f t="shared" ca="1" si="9"/>
        <v>0</v>
      </c>
    </row>
    <row r="632" spans="2:17" ht="30" customHeight="1" x14ac:dyDescent="0.3">
      <c r="B632" s="113">
        <v>628</v>
      </c>
      <c r="C632" s="162"/>
      <c r="D632" s="167"/>
      <c r="E632" s="111"/>
      <c r="F632" s="111"/>
      <c r="G632" s="111"/>
      <c r="H632" s="162"/>
      <c r="I632" s="168"/>
      <c r="Q632" s="3">
        <f t="shared" ca="1" si="9"/>
        <v>0</v>
      </c>
    </row>
    <row r="633" spans="2:17" ht="30" customHeight="1" x14ac:dyDescent="0.3">
      <c r="B633" s="113">
        <v>629</v>
      </c>
      <c r="C633" s="162"/>
      <c r="D633" s="167"/>
      <c r="E633" s="111"/>
      <c r="F633" s="111"/>
      <c r="G633" s="111"/>
      <c r="H633" s="162"/>
      <c r="I633" s="168"/>
      <c r="Q633" s="3">
        <f t="shared" ca="1" si="9"/>
        <v>0</v>
      </c>
    </row>
    <row r="634" spans="2:17" ht="30" customHeight="1" x14ac:dyDescent="0.3">
      <c r="B634" s="113">
        <v>630</v>
      </c>
      <c r="C634" s="162"/>
      <c r="D634" s="167"/>
      <c r="E634" s="111"/>
      <c r="F634" s="111"/>
      <c r="G634" s="111"/>
      <c r="H634" s="162"/>
      <c r="I634" s="168"/>
      <c r="Q634" s="3">
        <f t="shared" ca="1" si="9"/>
        <v>0</v>
      </c>
    </row>
    <row r="635" spans="2:17" ht="30" customHeight="1" x14ac:dyDescent="0.3">
      <c r="B635" s="113">
        <v>631</v>
      </c>
      <c r="C635" s="162"/>
      <c r="D635" s="167"/>
      <c r="E635" s="111"/>
      <c r="F635" s="111"/>
      <c r="G635" s="111"/>
      <c r="H635" s="162"/>
      <c r="I635" s="168"/>
      <c r="Q635" s="3">
        <f t="shared" ca="1" si="9"/>
        <v>0</v>
      </c>
    </row>
    <row r="636" spans="2:17" ht="30" customHeight="1" x14ac:dyDescent="0.3">
      <c r="B636" s="113">
        <v>632</v>
      </c>
      <c r="C636" s="162"/>
      <c r="D636" s="167"/>
      <c r="E636" s="111"/>
      <c r="F636" s="111"/>
      <c r="G636" s="111"/>
      <c r="H636" s="162"/>
      <c r="I636" s="168"/>
      <c r="Q636" s="3">
        <f t="shared" ca="1" si="9"/>
        <v>0</v>
      </c>
    </row>
    <row r="637" spans="2:17" ht="30" customHeight="1" x14ac:dyDescent="0.3">
      <c r="B637" s="113">
        <v>633</v>
      </c>
      <c r="C637" s="162"/>
      <c r="D637" s="167"/>
      <c r="E637" s="111"/>
      <c r="F637" s="111"/>
      <c r="G637" s="111"/>
      <c r="H637" s="162"/>
      <c r="I637" s="168"/>
      <c r="Q637" s="3">
        <f t="shared" ca="1" si="9"/>
        <v>0</v>
      </c>
    </row>
    <row r="638" spans="2:17" ht="30" customHeight="1" x14ac:dyDescent="0.3">
      <c r="B638" s="113">
        <v>634</v>
      </c>
      <c r="C638" s="162"/>
      <c r="D638" s="167"/>
      <c r="E638" s="111"/>
      <c r="F638" s="111"/>
      <c r="G638" s="111"/>
      <c r="H638" s="162"/>
      <c r="I638" s="168"/>
      <c r="Q638" s="3">
        <f t="shared" ca="1" si="9"/>
        <v>0</v>
      </c>
    </row>
    <row r="639" spans="2:17" ht="30" customHeight="1" x14ac:dyDescent="0.3">
      <c r="B639" s="113">
        <v>635</v>
      </c>
      <c r="C639" s="162"/>
      <c r="D639" s="167"/>
      <c r="E639" s="111"/>
      <c r="F639" s="111"/>
      <c r="G639" s="111"/>
      <c r="H639" s="162"/>
      <c r="I639" s="168"/>
      <c r="Q639" s="3">
        <f t="shared" ca="1" si="9"/>
        <v>0</v>
      </c>
    </row>
    <row r="640" spans="2:17" ht="30" customHeight="1" x14ac:dyDescent="0.3">
      <c r="B640" s="113">
        <v>636</v>
      </c>
      <c r="C640" s="162"/>
      <c r="D640" s="167"/>
      <c r="E640" s="111"/>
      <c r="F640" s="111"/>
      <c r="G640" s="111"/>
      <c r="H640" s="162"/>
      <c r="I640" s="168"/>
      <c r="Q640" s="3">
        <f t="shared" ca="1" si="9"/>
        <v>0</v>
      </c>
    </row>
    <row r="641" spans="2:17" ht="30" customHeight="1" x14ac:dyDescent="0.3">
      <c r="B641" s="113">
        <v>637</v>
      </c>
      <c r="C641" s="162"/>
      <c r="D641" s="167"/>
      <c r="E641" s="111"/>
      <c r="F641" s="111"/>
      <c r="G641" s="111"/>
      <c r="H641" s="162"/>
      <c r="I641" s="168"/>
      <c r="Q641" s="3">
        <f t="shared" ca="1" si="9"/>
        <v>0</v>
      </c>
    </row>
    <row r="642" spans="2:17" ht="30" customHeight="1" x14ac:dyDescent="0.3">
      <c r="B642" s="113">
        <v>638</v>
      </c>
      <c r="C642" s="162"/>
      <c r="D642" s="167"/>
      <c r="E642" s="111"/>
      <c r="F642" s="111"/>
      <c r="G642" s="111"/>
      <c r="H642" s="162"/>
      <c r="I642" s="168"/>
      <c r="Q642" s="3">
        <f t="shared" ca="1" si="9"/>
        <v>0</v>
      </c>
    </row>
    <row r="643" spans="2:17" ht="30" customHeight="1" x14ac:dyDescent="0.3">
      <c r="B643" s="113">
        <v>639</v>
      </c>
      <c r="C643" s="162"/>
      <c r="D643" s="167"/>
      <c r="E643" s="111"/>
      <c r="F643" s="111"/>
      <c r="G643" s="111"/>
      <c r="H643" s="162"/>
      <c r="I643" s="168"/>
      <c r="Q643" s="3">
        <f t="shared" ca="1" si="9"/>
        <v>0</v>
      </c>
    </row>
    <row r="644" spans="2:17" ht="30" customHeight="1" x14ac:dyDescent="0.3">
      <c r="B644" s="113">
        <v>640</v>
      </c>
      <c r="C644" s="162"/>
      <c r="D644" s="167"/>
      <c r="E644" s="111"/>
      <c r="F644" s="111"/>
      <c r="G644" s="111"/>
      <c r="H644" s="162"/>
      <c r="I644" s="168"/>
      <c r="Q644" s="3">
        <f t="shared" ca="1" si="9"/>
        <v>0</v>
      </c>
    </row>
    <row r="645" spans="2:17" ht="30" customHeight="1" x14ac:dyDescent="0.3">
      <c r="B645" s="113">
        <v>641</v>
      </c>
      <c r="C645" s="162"/>
      <c r="D645" s="167"/>
      <c r="E645" s="111"/>
      <c r="F645" s="111"/>
      <c r="G645" s="111"/>
      <c r="H645" s="162"/>
      <c r="I645" s="168"/>
      <c r="Q645" s="3">
        <f t="shared" ref="Q645:Q708" ca="1" si="10">IF(C645&lt;TODAY(),IF(G645="Não",1,0),0)</f>
        <v>0</v>
      </c>
    </row>
    <row r="646" spans="2:17" ht="30" customHeight="1" x14ac:dyDescent="0.3">
      <c r="B646" s="113">
        <v>642</v>
      </c>
      <c r="C646" s="162"/>
      <c r="D646" s="167"/>
      <c r="E646" s="111"/>
      <c r="F646" s="111"/>
      <c r="G646" s="111"/>
      <c r="H646" s="162"/>
      <c r="I646" s="168"/>
      <c r="Q646" s="3">
        <f t="shared" ca="1" si="10"/>
        <v>0</v>
      </c>
    </row>
    <row r="647" spans="2:17" ht="30" customHeight="1" x14ac:dyDescent="0.3">
      <c r="B647" s="113">
        <v>643</v>
      </c>
      <c r="C647" s="162"/>
      <c r="D647" s="167"/>
      <c r="E647" s="111"/>
      <c r="F647" s="111"/>
      <c r="G647" s="111"/>
      <c r="H647" s="162"/>
      <c r="I647" s="168"/>
      <c r="Q647" s="3">
        <f t="shared" ca="1" si="10"/>
        <v>0</v>
      </c>
    </row>
    <row r="648" spans="2:17" ht="30" customHeight="1" x14ac:dyDescent="0.3">
      <c r="B648" s="113">
        <v>644</v>
      </c>
      <c r="C648" s="162"/>
      <c r="D648" s="167"/>
      <c r="E648" s="111"/>
      <c r="F648" s="111"/>
      <c r="G648" s="111"/>
      <c r="H648" s="162"/>
      <c r="I648" s="168"/>
      <c r="Q648" s="3">
        <f t="shared" ca="1" si="10"/>
        <v>0</v>
      </c>
    </row>
    <row r="649" spans="2:17" ht="30" customHeight="1" x14ac:dyDescent="0.3">
      <c r="B649" s="113">
        <v>645</v>
      </c>
      <c r="C649" s="162"/>
      <c r="D649" s="167"/>
      <c r="E649" s="111"/>
      <c r="F649" s="111"/>
      <c r="G649" s="111"/>
      <c r="H649" s="162"/>
      <c r="I649" s="168"/>
      <c r="Q649" s="3">
        <f t="shared" ca="1" si="10"/>
        <v>0</v>
      </c>
    </row>
    <row r="650" spans="2:17" ht="30" customHeight="1" x14ac:dyDescent="0.3">
      <c r="B650" s="113">
        <v>646</v>
      </c>
      <c r="C650" s="162"/>
      <c r="D650" s="167"/>
      <c r="E650" s="111"/>
      <c r="F650" s="111"/>
      <c r="G650" s="111"/>
      <c r="H650" s="162"/>
      <c r="I650" s="168"/>
      <c r="Q650" s="3">
        <f t="shared" ca="1" si="10"/>
        <v>0</v>
      </c>
    </row>
    <row r="651" spans="2:17" ht="30" customHeight="1" x14ac:dyDescent="0.3">
      <c r="B651" s="113">
        <v>647</v>
      </c>
      <c r="C651" s="162"/>
      <c r="D651" s="167"/>
      <c r="E651" s="111"/>
      <c r="F651" s="111"/>
      <c r="G651" s="111"/>
      <c r="H651" s="162"/>
      <c r="I651" s="168"/>
      <c r="Q651" s="3">
        <f t="shared" ca="1" si="10"/>
        <v>0</v>
      </c>
    </row>
    <row r="652" spans="2:17" ht="30" customHeight="1" x14ac:dyDescent="0.3">
      <c r="B652" s="113">
        <v>648</v>
      </c>
      <c r="C652" s="162"/>
      <c r="D652" s="167"/>
      <c r="E652" s="111"/>
      <c r="F652" s="111"/>
      <c r="G652" s="111"/>
      <c r="H652" s="162"/>
      <c r="I652" s="168"/>
      <c r="Q652" s="3">
        <f t="shared" ca="1" si="10"/>
        <v>0</v>
      </c>
    </row>
    <row r="653" spans="2:17" ht="30" customHeight="1" x14ac:dyDescent="0.3">
      <c r="B653" s="113">
        <v>649</v>
      </c>
      <c r="C653" s="162"/>
      <c r="D653" s="167"/>
      <c r="E653" s="111"/>
      <c r="F653" s="111"/>
      <c r="G653" s="111"/>
      <c r="H653" s="162"/>
      <c r="I653" s="168"/>
      <c r="Q653" s="3">
        <f t="shared" ca="1" si="10"/>
        <v>0</v>
      </c>
    </row>
    <row r="654" spans="2:17" ht="30" customHeight="1" x14ac:dyDescent="0.3">
      <c r="B654" s="113">
        <v>650</v>
      </c>
      <c r="C654" s="162"/>
      <c r="D654" s="167"/>
      <c r="E654" s="111"/>
      <c r="F654" s="111"/>
      <c r="G654" s="111"/>
      <c r="H654" s="162"/>
      <c r="I654" s="168"/>
      <c r="Q654" s="3">
        <f t="shared" ca="1" si="10"/>
        <v>0</v>
      </c>
    </row>
    <row r="655" spans="2:17" ht="30" customHeight="1" x14ac:dyDescent="0.3">
      <c r="B655" s="113">
        <v>651</v>
      </c>
      <c r="C655" s="162"/>
      <c r="D655" s="167"/>
      <c r="E655" s="111"/>
      <c r="F655" s="111"/>
      <c r="G655" s="111"/>
      <c r="H655" s="162"/>
      <c r="I655" s="168"/>
      <c r="Q655" s="3">
        <f t="shared" ca="1" si="10"/>
        <v>0</v>
      </c>
    </row>
    <row r="656" spans="2:17" ht="30" customHeight="1" x14ac:dyDescent="0.3">
      <c r="B656" s="113">
        <v>652</v>
      </c>
      <c r="C656" s="162"/>
      <c r="D656" s="167"/>
      <c r="E656" s="111"/>
      <c r="F656" s="111"/>
      <c r="G656" s="111"/>
      <c r="H656" s="162"/>
      <c r="I656" s="168"/>
      <c r="Q656" s="3">
        <f t="shared" ca="1" si="10"/>
        <v>0</v>
      </c>
    </row>
    <row r="657" spans="2:17" ht="30" customHeight="1" x14ac:dyDescent="0.3">
      <c r="B657" s="113">
        <v>653</v>
      </c>
      <c r="C657" s="162"/>
      <c r="D657" s="167"/>
      <c r="E657" s="111"/>
      <c r="F657" s="111"/>
      <c r="G657" s="111"/>
      <c r="H657" s="162"/>
      <c r="I657" s="168"/>
      <c r="Q657" s="3">
        <f t="shared" ca="1" si="10"/>
        <v>0</v>
      </c>
    </row>
    <row r="658" spans="2:17" ht="30" customHeight="1" x14ac:dyDescent="0.3">
      <c r="B658" s="113">
        <v>654</v>
      </c>
      <c r="C658" s="162"/>
      <c r="D658" s="167"/>
      <c r="E658" s="111"/>
      <c r="F658" s="111"/>
      <c r="G658" s="111"/>
      <c r="H658" s="162"/>
      <c r="I658" s="168"/>
      <c r="Q658" s="3">
        <f t="shared" ca="1" si="10"/>
        <v>0</v>
      </c>
    </row>
    <row r="659" spans="2:17" ht="30" customHeight="1" x14ac:dyDescent="0.3">
      <c r="B659" s="113">
        <v>655</v>
      </c>
      <c r="C659" s="162"/>
      <c r="D659" s="167"/>
      <c r="E659" s="111"/>
      <c r="F659" s="111"/>
      <c r="G659" s="111"/>
      <c r="H659" s="162"/>
      <c r="I659" s="168"/>
      <c r="Q659" s="3">
        <f t="shared" ca="1" si="10"/>
        <v>0</v>
      </c>
    </row>
    <row r="660" spans="2:17" ht="30" customHeight="1" x14ac:dyDescent="0.3">
      <c r="B660" s="113">
        <v>656</v>
      </c>
      <c r="C660" s="162"/>
      <c r="D660" s="167"/>
      <c r="E660" s="111"/>
      <c r="F660" s="111"/>
      <c r="G660" s="111"/>
      <c r="H660" s="162"/>
      <c r="I660" s="168"/>
      <c r="Q660" s="3">
        <f t="shared" ca="1" si="10"/>
        <v>0</v>
      </c>
    </row>
    <row r="661" spans="2:17" ht="30" customHeight="1" x14ac:dyDescent="0.3">
      <c r="B661" s="113">
        <v>657</v>
      </c>
      <c r="C661" s="162"/>
      <c r="D661" s="167"/>
      <c r="E661" s="111"/>
      <c r="F661" s="111"/>
      <c r="G661" s="111"/>
      <c r="H661" s="162"/>
      <c r="I661" s="168"/>
      <c r="Q661" s="3">
        <f t="shared" ca="1" si="10"/>
        <v>0</v>
      </c>
    </row>
    <row r="662" spans="2:17" ht="30" customHeight="1" x14ac:dyDescent="0.3">
      <c r="B662" s="113">
        <v>658</v>
      </c>
      <c r="C662" s="162"/>
      <c r="D662" s="167"/>
      <c r="E662" s="111"/>
      <c r="F662" s="111"/>
      <c r="G662" s="111"/>
      <c r="H662" s="162"/>
      <c r="I662" s="168"/>
      <c r="Q662" s="3">
        <f t="shared" ca="1" si="10"/>
        <v>0</v>
      </c>
    </row>
    <row r="663" spans="2:17" ht="30" customHeight="1" x14ac:dyDescent="0.3">
      <c r="B663" s="113">
        <v>659</v>
      </c>
      <c r="C663" s="162"/>
      <c r="D663" s="167"/>
      <c r="E663" s="111"/>
      <c r="F663" s="111"/>
      <c r="G663" s="111"/>
      <c r="H663" s="162"/>
      <c r="I663" s="168"/>
      <c r="Q663" s="3">
        <f t="shared" ca="1" si="10"/>
        <v>0</v>
      </c>
    </row>
    <row r="664" spans="2:17" ht="30" customHeight="1" x14ac:dyDescent="0.3">
      <c r="B664" s="113">
        <v>660</v>
      </c>
      <c r="C664" s="162"/>
      <c r="D664" s="167"/>
      <c r="E664" s="111"/>
      <c r="F664" s="111"/>
      <c r="G664" s="111"/>
      <c r="H664" s="162"/>
      <c r="I664" s="168"/>
      <c r="Q664" s="3">
        <f t="shared" ca="1" si="10"/>
        <v>0</v>
      </c>
    </row>
    <row r="665" spans="2:17" ht="30" customHeight="1" x14ac:dyDescent="0.3">
      <c r="B665" s="113">
        <v>661</v>
      </c>
      <c r="C665" s="162"/>
      <c r="D665" s="167"/>
      <c r="E665" s="111"/>
      <c r="F665" s="111"/>
      <c r="G665" s="111"/>
      <c r="H665" s="162"/>
      <c r="I665" s="168"/>
      <c r="Q665" s="3">
        <f t="shared" ca="1" si="10"/>
        <v>0</v>
      </c>
    </row>
    <row r="666" spans="2:17" ht="30" customHeight="1" x14ac:dyDescent="0.3">
      <c r="B666" s="113">
        <v>662</v>
      </c>
      <c r="C666" s="162"/>
      <c r="D666" s="167"/>
      <c r="E666" s="111"/>
      <c r="F666" s="111"/>
      <c r="G666" s="111"/>
      <c r="H666" s="162"/>
      <c r="I666" s="168"/>
      <c r="Q666" s="3">
        <f t="shared" ca="1" si="10"/>
        <v>0</v>
      </c>
    </row>
    <row r="667" spans="2:17" ht="30" customHeight="1" x14ac:dyDescent="0.3">
      <c r="B667" s="113">
        <v>663</v>
      </c>
      <c r="C667" s="162"/>
      <c r="D667" s="167"/>
      <c r="E667" s="111"/>
      <c r="F667" s="111"/>
      <c r="G667" s="111"/>
      <c r="H667" s="162"/>
      <c r="I667" s="168"/>
      <c r="Q667" s="3">
        <f t="shared" ca="1" si="10"/>
        <v>0</v>
      </c>
    </row>
    <row r="668" spans="2:17" ht="30" customHeight="1" x14ac:dyDescent="0.3">
      <c r="B668" s="113">
        <v>664</v>
      </c>
      <c r="C668" s="162"/>
      <c r="D668" s="167"/>
      <c r="E668" s="111"/>
      <c r="F668" s="111"/>
      <c r="G668" s="111"/>
      <c r="H668" s="162"/>
      <c r="I668" s="168"/>
      <c r="Q668" s="3">
        <f t="shared" ca="1" si="10"/>
        <v>0</v>
      </c>
    </row>
    <row r="669" spans="2:17" ht="30" customHeight="1" x14ac:dyDescent="0.3">
      <c r="B669" s="113">
        <v>665</v>
      </c>
      <c r="C669" s="162"/>
      <c r="D669" s="167"/>
      <c r="E669" s="111"/>
      <c r="F669" s="111"/>
      <c r="G669" s="111"/>
      <c r="H669" s="162"/>
      <c r="I669" s="168"/>
      <c r="Q669" s="3">
        <f t="shared" ca="1" si="10"/>
        <v>0</v>
      </c>
    </row>
    <row r="670" spans="2:17" ht="30" customHeight="1" x14ac:dyDescent="0.3">
      <c r="B670" s="113">
        <v>666</v>
      </c>
      <c r="C670" s="162"/>
      <c r="D670" s="167"/>
      <c r="E670" s="111"/>
      <c r="F670" s="111"/>
      <c r="G670" s="111"/>
      <c r="H670" s="162"/>
      <c r="I670" s="168"/>
      <c r="Q670" s="3">
        <f t="shared" ca="1" si="10"/>
        <v>0</v>
      </c>
    </row>
    <row r="671" spans="2:17" ht="30" customHeight="1" x14ac:dyDescent="0.3">
      <c r="B671" s="113">
        <v>667</v>
      </c>
      <c r="C671" s="162"/>
      <c r="D671" s="167"/>
      <c r="E671" s="111"/>
      <c r="F671" s="111"/>
      <c r="G671" s="111"/>
      <c r="H671" s="162"/>
      <c r="I671" s="168"/>
      <c r="Q671" s="3">
        <f t="shared" ca="1" si="10"/>
        <v>0</v>
      </c>
    </row>
    <row r="672" spans="2:17" ht="30" customHeight="1" x14ac:dyDescent="0.3">
      <c r="B672" s="113">
        <v>668</v>
      </c>
      <c r="C672" s="162"/>
      <c r="D672" s="167"/>
      <c r="E672" s="111"/>
      <c r="F672" s="111"/>
      <c r="G672" s="111"/>
      <c r="H672" s="162"/>
      <c r="I672" s="168"/>
      <c r="Q672" s="3">
        <f t="shared" ca="1" si="10"/>
        <v>0</v>
      </c>
    </row>
    <row r="673" spans="2:17" ht="30" customHeight="1" x14ac:dyDescent="0.3">
      <c r="B673" s="113">
        <v>669</v>
      </c>
      <c r="C673" s="162"/>
      <c r="D673" s="167"/>
      <c r="E673" s="111"/>
      <c r="F673" s="111"/>
      <c r="G673" s="111"/>
      <c r="H673" s="162"/>
      <c r="I673" s="168"/>
      <c r="Q673" s="3">
        <f t="shared" ca="1" si="10"/>
        <v>0</v>
      </c>
    </row>
    <row r="674" spans="2:17" ht="30" customHeight="1" x14ac:dyDescent="0.3">
      <c r="B674" s="113">
        <v>670</v>
      </c>
      <c r="C674" s="162"/>
      <c r="D674" s="167"/>
      <c r="E674" s="111"/>
      <c r="F674" s="111"/>
      <c r="G674" s="111"/>
      <c r="H674" s="162"/>
      <c r="I674" s="168"/>
      <c r="Q674" s="3">
        <f t="shared" ca="1" si="10"/>
        <v>0</v>
      </c>
    </row>
    <row r="675" spans="2:17" ht="30" customHeight="1" x14ac:dyDescent="0.3">
      <c r="B675" s="113">
        <v>671</v>
      </c>
      <c r="C675" s="162"/>
      <c r="D675" s="167"/>
      <c r="E675" s="111"/>
      <c r="F675" s="111"/>
      <c r="G675" s="111"/>
      <c r="H675" s="162"/>
      <c r="I675" s="168"/>
      <c r="Q675" s="3">
        <f t="shared" ca="1" si="10"/>
        <v>0</v>
      </c>
    </row>
    <row r="676" spans="2:17" ht="30" customHeight="1" x14ac:dyDescent="0.3">
      <c r="B676" s="113">
        <v>672</v>
      </c>
      <c r="C676" s="162"/>
      <c r="D676" s="167"/>
      <c r="E676" s="111"/>
      <c r="F676" s="111"/>
      <c r="G676" s="111"/>
      <c r="H676" s="162"/>
      <c r="I676" s="168"/>
      <c r="Q676" s="3">
        <f t="shared" ca="1" si="10"/>
        <v>0</v>
      </c>
    </row>
    <row r="677" spans="2:17" ht="30" customHeight="1" x14ac:dyDescent="0.3">
      <c r="B677" s="113">
        <v>673</v>
      </c>
      <c r="C677" s="162"/>
      <c r="D677" s="167"/>
      <c r="E677" s="111"/>
      <c r="F677" s="111"/>
      <c r="G677" s="111"/>
      <c r="H677" s="162"/>
      <c r="I677" s="168"/>
      <c r="Q677" s="3">
        <f t="shared" ca="1" si="10"/>
        <v>0</v>
      </c>
    </row>
    <row r="678" spans="2:17" ht="30" customHeight="1" x14ac:dyDescent="0.3">
      <c r="B678" s="113">
        <v>674</v>
      </c>
      <c r="C678" s="162"/>
      <c r="D678" s="167"/>
      <c r="E678" s="111"/>
      <c r="F678" s="111"/>
      <c r="G678" s="111"/>
      <c r="H678" s="162"/>
      <c r="I678" s="168"/>
      <c r="Q678" s="3">
        <f t="shared" ca="1" si="10"/>
        <v>0</v>
      </c>
    </row>
    <row r="679" spans="2:17" ht="30" customHeight="1" x14ac:dyDescent="0.3">
      <c r="B679" s="113">
        <v>675</v>
      </c>
      <c r="C679" s="162"/>
      <c r="D679" s="167"/>
      <c r="E679" s="111"/>
      <c r="F679" s="111"/>
      <c r="G679" s="111"/>
      <c r="H679" s="162"/>
      <c r="I679" s="168"/>
      <c r="Q679" s="3">
        <f t="shared" ca="1" si="10"/>
        <v>0</v>
      </c>
    </row>
    <row r="680" spans="2:17" ht="30" customHeight="1" x14ac:dyDescent="0.3">
      <c r="B680" s="113">
        <v>676</v>
      </c>
      <c r="C680" s="162"/>
      <c r="D680" s="167"/>
      <c r="E680" s="111"/>
      <c r="F680" s="111"/>
      <c r="G680" s="111"/>
      <c r="H680" s="162"/>
      <c r="I680" s="168"/>
      <c r="Q680" s="3">
        <f t="shared" ca="1" si="10"/>
        <v>0</v>
      </c>
    </row>
    <row r="681" spans="2:17" ht="30" customHeight="1" x14ac:dyDescent="0.3">
      <c r="B681" s="113">
        <v>677</v>
      </c>
      <c r="C681" s="162"/>
      <c r="D681" s="167"/>
      <c r="E681" s="111"/>
      <c r="F681" s="111"/>
      <c r="G681" s="111"/>
      <c r="H681" s="162"/>
      <c r="I681" s="168"/>
      <c r="Q681" s="3">
        <f t="shared" ca="1" si="10"/>
        <v>0</v>
      </c>
    </row>
    <row r="682" spans="2:17" ht="30" customHeight="1" x14ac:dyDescent="0.3">
      <c r="B682" s="113">
        <v>678</v>
      </c>
      <c r="C682" s="162"/>
      <c r="D682" s="167"/>
      <c r="E682" s="111"/>
      <c r="F682" s="111"/>
      <c r="G682" s="111"/>
      <c r="H682" s="162"/>
      <c r="I682" s="168"/>
      <c r="Q682" s="3">
        <f t="shared" ca="1" si="10"/>
        <v>0</v>
      </c>
    </row>
    <row r="683" spans="2:17" ht="30" customHeight="1" x14ac:dyDescent="0.3">
      <c r="B683" s="113">
        <v>679</v>
      </c>
      <c r="C683" s="162"/>
      <c r="D683" s="167"/>
      <c r="E683" s="111"/>
      <c r="F683" s="111"/>
      <c r="G683" s="111"/>
      <c r="H683" s="162"/>
      <c r="I683" s="168"/>
      <c r="Q683" s="3">
        <f t="shared" ca="1" si="10"/>
        <v>0</v>
      </c>
    </row>
    <row r="684" spans="2:17" ht="30" customHeight="1" x14ac:dyDescent="0.3">
      <c r="B684" s="113">
        <v>680</v>
      </c>
      <c r="C684" s="162"/>
      <c r="D684" s="167"/>
      <c r="E684" s="111"/>
      <c r="F684" s="111"/>
      <c r="G684" s="111"/>
      <c r="H684" s="162"/>
      <c r="I684" s="168"/>
      <c r="Q684" s="3">
        <f t="shared" ca="1" si="10"/>
        <v>0</v>
      </c>
    </row>
    <row r="685" spans="2:17" ht="30" customHeight="1" x14ac:dyDescent="0.3">
      <c r="B685" s="113">
        <v>681</v>
      </c>
      <c r="C685" s="162"/>
      <c r="D685" s="167"/>
      <c r="E685" s="111"/>
      <c r="F685" s="111"/>
      <c r="G685" s="111"/>
      <c r="H685" s="162"/>
      <c r="I685" s="168"/>
      <c r="Q685" s="3">
        <f t="shared" ca="1" si="10"/>
        <v>0</v>
      </c>
    </row>
    <row r="686" spans="2:17" ht="30" customHeight="1" x14ac:dyDescent="0.3">
      <c r="B686" s="113">
        <v>682</v>
      </c>
      <c r="C686" s="162"/>
      <c r="D686" s="167"/>
      <c r="E686" s="111"/>
      <c r="F686" s="111"/>
      <c r="G686" s="111"/>
      <c r="H686" s="162"/>
      <c r="I686" s="168"/>
      <c r="Q686" s="3">
        <f t="shared" ca="1" si="10"/>
        <v>0</v>
      </c>
    </row>
    <row r="687" spans="2:17" ht="30" customHeight="1" x14ac:dyDescent="0.3">
      <c r="B687" s="113">
        <v>683</v>
      </c>
      <c r="C687" s="162"/>
      <c r="D687" s="167"/>
      <c r="E687" s="111"/>
      <c r="F687" s="111"/>
      <c r="G687" s="111"/>
      <c r="H687" s="162"/>
      <c r="I687" s="168"/>
      <c r="Q687" s="3">
        <f t="shared" ca="1" si="10"/>
        <v>0</v>
      </c>
    </row>
    <row r="688" spans="2:17" ht="30" customHeight="1" x14ac:dyDescent="0.3">
      <c r="B688" s="113">
        <v>684</v>
      </c>
      <c r="C688" s="162"/>
      <c r="D688" s="167"/>
      <c r="E688" s="111"/>
      <c r="F688" s="111"/>
      <c r="G688" s="111"/>
      <c r="H688" s="162"/>
      <c r="I688" s="168"/>
      <c r="Q688" s="3">
        <f t="shared" ca="1" si="10"/>
        <v>0</v>
      </c>
    </row>
    <row r="689" spans="2:17" ht="30" customHeight="1" x14ac:dyDescent="0.3">
      <c r="B689" s="113">
        <v>685</v>
      </c>
      <c r="C689" s="162"/>
      <c r="D689" s="167"/>
      <c r="E689" s="111"/>
      <c r="F689" s="111"/>
      <c r="G689" s="111"/>
      <c r="H689" s="162"/>
      <c r="I689" s="168"/>
      <c r="Q689" s="3">
        <f t="shared" ca="1" si="10"/>
        <v>0</v>
      </c>
    </row>
    <row r="690" spans="2:17" ht="30" customHeight="1" x14ac:dyDescent="0.3">
      <c r="B690" s="113">
        <v>686</v>
      </c>
      <c r="C690" s="162"/>
      <c r="D690" s="167"/>
      <c r="E690" s="111"/>
      <c r="F690" s="111"/>
      <c r="G690" s="111"/>
      <c r="H690" s="162"/>
      <c r="I690" s="168"/>
      <c r="Q690" s="3">
        <f t="shared" ca="1" si="10"/>
        <v>0</v>
      </c>
    </row>
    <row r="691" spans="2:17" ht="30" customHeight="1" x14ac:dyDescent="0.3">
      <c r="B691" s="113">
        <v>687</v>
      </c>
      <c r="C691" s="162"/>
      <c r="D691" s="167"/>
      <c r="E691" s="111"/>
      <c r="F691" s="111"/>
      <c r="G691" s="111"/>
      <c r="H691" s="162"/>
      <c r="I691" s="168"/>
      <c r="Q691" s="3">
        <f t="shared" ca="1" si="10"/>
        <v>0</v>
      </c>
    </row>
    <row r="692" spans="2:17" ht="30" customHeight="1" x14ac:dyDescent="0.3">
      <c r="B692" s="113">
        <v>688</v>
      </c>
      <c r="C692" s="162"/>
      <c r="D692" s="167"/>
      <c r="E692" s="111"/>
      <c r="F692" s="111"/>
      <c r="G692" s="111"/>
      <c r="H692" s="162"/>
      <c r="I692" s="168"/>
      <c r="Q692" s="3">
        <f t="shared" ca="1" si="10"/>
        <v>0</v>
      </c>
    </row>
    <row r="693" spans="2:17" ht="30" customHeight="1" x14ac:dyDescent="0.3">
      <c r="B693" s="113">
        <v>689</v>
      </c>
      <c r="C693" s="162"/>
      <c r="D693" s="167"/>
      <c r="E693" s="111"/>
      <c r="F693" s="111"/>
      <c r="G693" s="111"/>
      <c r="H693" s="162"/>
      <c r="I693" s="168"/>
      <c r="Q693" s="3">
        <f t="shared" ca="1" si="10"/>
        <v>0</v>
      </c>
    </row>
    <row r="694" spans="2:17" ht="30" customHeight="1" x14ac:dyDescent="0.3">
      <c r="B694" s="113">
        <v>690</v>
      </c>
      <c r="C694" s="162"/>
      <c r="D694" s="167"/>
      <c r="E694" s="111"/>
      <c r="F694" s="111"/>
      <c r="G694" s="111"/>
      <c r="H694" s="162"/>
      <c r="I694" s="168"/>
      <c r="Q694" s="3">
        <f t="shared" ca="1" si="10"/>
        <v>0</v>
      </c>
    </row>
    <row r="695" spans="2:17" ht="30" customHeight="1" x14ac:dyDescent="0.3">
      <c r="B695" s="113">
        <v>691</v>
      </c>
      <c r="C695" s="162"/>
      <c r="D695" s="167"/>
      <c r="E695" s="111"/>
      <c r="F695" s="111"/>
      <c r="G695" s="111"/>
      <c r="H695" s="162"/>
      <c r="I695" s="168"/>
      <c r="Q695" s="3">
        <f t="shared" ca="1" si="10"/>
        <v>0</v>
      </c>
    </row>
    <row r="696" spans="2:17" ht="30" customHeight="1" x14ac:dyDescent="0.3">
      <c r="B696" s="113">
        <v>692</v>
      </c>
      <c r="C696" s="162"/>
      <c r="D696" s="167"/>
      <c r="E696" s="111"/>
      <c r="F696" s="111"/>
      <c r="G696" s="111"/>
      <c r="H696" s="162"/>
      <c r="I696" s="168"/>
      <c r="Q696" s="3">
        <f t="shared" ca="1" si="10"/>
        <v>0</v>
      </c>
    </row>
    <row r="697" spans="2:17" ht="30" customHeight="1" x14ac:dyDescent="0.3">
      <c r="B697" s="113">
        <v>693</v>
      </c>
      <c r="C697" s="162"/>
      <c r="D697" s="167"/>
      <c r="E697" s="111"/>
      <c r="F697" s="111"/>
      <c r="G697" s="111"/>
      <c r="H697" s="162"/>
      <c r="I697" s="168"/>
      <c r="Q697" s="3">
        <f t="shared" ca="1" si="10"/>
        <v>0</v>
      </c>
    </row>
    <row r="698" spans="2:17" ht="30" customHeight="1" x14ac:dyDescent="0.3">
      <c r="B698" s="113">
        <v>694</v>
      </c>
      <c r="C698" s="162"/>
      <c r="D698" s="167"/>
      <c r="E698" s="111"/>
      <c r="F698" s="111"/>
      <c r="G698" s="111"/>
      <c r="H698" s="162"/>
      <c r="I698" s="168"/>
      <c r="Q698" s="3">
        <f t="shared" ca="1" si="10"/>
        <v>0</v>
      </c>
    </row>
    <row r="699" spans="2:17" ht="30" customHeight="1" x14ac:dyDescent="0.3">
      <c r="B699" s="113">
        <v>695</v>
      </c>
      <c r="C699" s="162"/>
      <c r="D699" s="167"/>
      <c r="E699" s="111"/>
      <c r="F699" s="111"/>
      <c r="G699" s="111"/>
      <c r="H699" s="162"/>
      <c r="I699" s="168"/>
      <c r="Q699" s="3">
        <f t="shared" ca="1" si="10"/>
        <v>0</v>
      </c>
    </row>
    <row r="700" spans="2:17" ht="30" customHeight="1" x14ac:dyDescent="0.3">
      <c r="B700" s="113">
        <v>696</v>
      </c>
      <c r="C700" s="162"/>
      <c r="D700" s="167"/>
      <c r="E700" s="111"/>
      <c r="F700" s="111"/>
      <c r="G700" s="111"/>
      <c r="H700" s="162"/>
      <c r="I700" s="168"/>
      <c r="Q700" s="3">
        <f t="shared" ca="1" si="10"/>
        <v>0</v>
      </c>
    </row>
    <row r="701" spans="2:17" ht="30" customHeight="1" x14ac:dyDescent="0.3">
      <c r="B701" s="113">
        <v>697</v>
      </c>
      <c r="C701" s="162"/>
      <c r="D701" s="167"/>
      <c r="E701" s="111"/>
      <c r="F701" s="111"/>
      <c r="G701" s="111"/>
      <c r="H701" s="162"/>
      <c r="I701" s="168"/>
      <c r="Q701" s="3">
        <f t="shared" ca="1" si="10"/>
        <v>0</v>
      </c>
    </row>
    <row r="702" spans="2:17" ht="30" customHeight="1" x14ac:dyDescent="0.3">
      <c r="B702" s="113">
        <v>698</v>
      </c>
      <c r="C702" s="162"/>
      <c r="D702" s="167"/>
      <c r="E702" s="111"/>
      <c r="F702" s="111"/>
      <c r="G702" s="111"/>
      <c r="H702" s="162"/>
      <c r="I702" s="168"/>
      <c r="Q702" s="3">
        <f t="shared" ca="1" si="10"/>
        <v>0</v>
      </c>
    </row>
    <row r="703" spans="2:17" ht="30" customHeight="1" x14ac:dyDescent="0.3">
      <c r="B703" s="113">
        <v>699</v>
      </c>
      <c r="C703" s="162"/>
      <c r="D703" s="167"/>
      <c r="E703" s="111"/>
      <c r="F703" s="111"/>
      <c r="G703" s="111"/>
      <c r="H703" s="162"/>
      <c r="I703" s="168"/>
      <c r="Q703" s="3">
        <f t="shared" ca="1" si="10"/>
        <v>0</v>
      </c>
    </row>
    <row r="704" spans="2:17" ht="30" customHeight="1" x14ac:dyDescent="0.3">
      <c r="B704" s="113">
        <v>700</v>
      </c>
      <c r="C704" s="162"/>
      <c r="D704" s="167"/>
      <c r="E704" s="111"/>
      <c r="F704" s="111"/>
      <c r="G704" s="111"/>
      <c r="H704" s="162"/>
      <c r="I704" s="168"/>
      <c r="Q704" s="3">
        <f t="shared" ca="1" si="10"/>
        <v>0</v>
      </c>
    </row>
    <row r="705" spans="2:17" ht="30" customHeight="1" x14ac:dyDescent="0.3">
      <c r="B705" s="113">
        <v>701</v>
      </c>
      <c r="C705" s="162"/>
      <c r="D705" s="167"/>
      <c r="E705" s="111"/>
      <c r="F705" s="111"/>
      <c r="G705" s="111"/>
      <c r="H705" s="162"/>
      <c r="I705" s="168"/>
      <c r="Q705" s="3">
        <f t="shared" ca="1" si="10"/>
        <v>0</v>
      </c>
    </row>
    <row r="706" spans="2:17" ht="30" customHeight="1" x14ac:dyDescent="0.3">
      <c r="B706" s="113">
        <v>702</v>
      </c>
      <c r="C706" s="162"/>
      <c r="D706" s="167"/>
      <c r="E706" s="111"/>
      <c r="F706" s="111"/>
      <c r="G706" s="111"/>
      <c r="H706" s="162"/>
      <c r="I706" s="168"/>
      <c r="Q706" s="3">
        <f t="shared" ca="1" si="10"/>
        <v>0</v>
      </c>
    </row>
    <row r="707" spans="2:17" ht="30" customHeight="1" x14ac:dyDescent="0.3">
      <c r="B707" s="113">
        <v>703</v>
      </c>
      <c r="C707" s="162"/>
      <c r="D707" s="167"/>
      <c r="E707" s="111"/>
      <c r="F707" s="111"/>
      <c r="G707" s="111"/>
      <c r="H707" s="162"/>
      <c r="I707" s="168"/>
      <c r="Q707" s="3">
        <f t="shared" ca="1" si="10"/>
        <v>0</v>
      </c>
    </row>
    <row r="708" spans="2:17" ht="30" customHeight="1" x14ac:dyDescent="0.3">
      <c r="B708" s="113">
        <v>704</v>
      </c>
      <c r="C708" s="162"/>
      <c r="D708" s="167"/>
      <c r="E708" s="111"/>
      <c r="F708" s="111"/>
      <c r="G708" s="111"/>
      <c r="H708" s="162"/>
      <c r="I708" s="168"/>
      <c r="Q708" s="3">
        <f t="shared" ca="1" si="10"/>
        <v>0</v>
      </c>
    </row>
    <row r="709" spans="2:17" ht="30" customHeight="1" x14ac:dyDescent="0.3">
      <c r="B709" s="113">
        <v>705</v>
      </c>
      <c r="C709" s="162"/>
      <c r="D709" s="167"/>
      <c r="E709" s="111"/>
      <c r="F709" s="111"/>
      <c r="G709" s="111"/>
      <c r="H709" s="162"/>
      <c r="I709" s="168"/>
      <c r="Q709" s="3">
        <f t="shared" ref="Q709:Q772" ca="1" si="11">IF(C709&lt;TODAY(),IF(G709="Não",1,0),0)</f>
        <v>0</v>
      </c>
    </row>
    <row r="710" spans="2:17" ht="30" customHeight="1" x14ac:dyDescent="0.3">
      <c r="B710" s="113">
        <v>706</v>
      </c>
      <c r="C710" s="162"/>
      <c r="D710" s="167"/>
      <c r="E710" s="111"/>
      <c r="F710" s="111"/>
      <c r="G710" s="111"/>
      <c r="H710" s="162"/>
      <c r="I710" s="168"/>
      <c r="Q710" s="3">
        <f t="shared" ca="1" si="11"/>
        <v>0</v>
      </c>
    </row>
    <row r="711" spans="2:17" ht="30" customHeight="1" x14ac:dyDescent="0.3">
      <c r="B711" s="113">
        <v>707</v>
      </c>
      <c r="C711" s="162"/>
      <c r="D711" s="167"/>
      <c r="E711" s="111"/>
      <c r="F711" s="111"/>
      <c r="G711" s="111"/>
      <c r="H711" s="162"/>
      <c r="I711" s="168"/>
      <c r="Q711" s="3">
        <f t="shared" ca="1" si="11"/>
        <v>0</v>
      </c>
    </row>
    <row r="712" spans="2:17" ht="30" customHeight="1" x14ac:dyDescent="0.3">
      <c r="B712" s="113">
        <v>708</v>
      </c>
      <c r="C712" s="162"/>
      <c r="D712" s="167"/>
      <c r="E712" s="111"/>
      <c r="F712" s="111"/>
      <c r="G712" s="111"/>
      <c r="H712" s="162"/>
      <c r="I712" s="168"/>
      <c r="Q712" s="3">
        <f t="shared" ca="1" si="11"/>
        <v>0</v>
      </c>
    </row>
    <row r="713" spans="2:17" ht="30" customHeight="1" x14ac:dyDescent="0.3">
      <c r="B713" s="113">
        <v>709</v>
      </c>
      <c r="C713" s="162"/>
      <c r="D713" s="167"/>
      <c r="E713" s="111"/>
      <c r="F713" s="111"/>
      <c r="G713" s="111"/>
      <c r="H713" s="162"/>
      <c r="I713" s="168"/>
      <c r="Q713" s="3">
        <f t="shared" ca="1" si="11"/>
        <v>0</v>
      </c>
    </row>
    <row r="714" spans="2:17" ht="30" customHeight="1" x14ac:dyDescent="0.3">
      <c r="B714" s="113">
        <v>710</v>
      </c>
      <c r="C714" s="162"/>
      <c r="D714" s="167"/>
      <c r="E714" s="111"/>
      <c r="F714" s="111"/>
      <c r="G714" s="111"/>
      <c r="H714" s="162"/>
      <c r="I714" s="168"/>
      <c r="Q714" s="3">
        <f t="shared" ca="1" si="11"/>
        <v>0</v>
      </c>
    </row>
    <row r="715" spans="2:17" ht="30" customHeight="1" x14ac:dyDescent="0.3">
      <c r="B715" s="113">
        <v>711</v>
      </c>
      <c r="C715" s="162"/>
      <c r="D715" s="167"/>
      <c r="E715" s="111"/>
      <c r="F715" s="111"/>
      <c r="G715" s="111"/>
      <c r="H715" s="162"/>
      <c r="I715" s="168"/>
      <c r="Q715" s="3">
        <f t="shared" ca="1" si="11"/>
        <v>0</v>
      </c>
    </row>
    <row r="716" spans="2:17" ht="30" customHeight="1" x14ac:dyDescent="0.3">
      <c r="B716" s="113">
        <v>712</v>
      </c>
      <c r="C716" s="162"/>
      <c r="D716" s="167"/>
      <c r="E716" s="111"/>
      <c r="F716" s="111"/>
      <c r="G716" s="111"/>
      <c r="H716" s="162"/>
      <c r="I716" s="168"/>
      <c r="Q716" s="3">
        <f t="shared" ca="1" si="11"/>
        <v>0</v>
      </c>
    </row>
    <row r="717" spans="2:17" ht="30" customHeight="1" x14ac:dyDescent="0.3">
      <c r="B717" s="113">
        <v>713</v>
      </c>
      <c r="C717" s="162"/>
      <c r="D717" s="167"/>
      <c r="E717" s="111"/>
      <c r="F717" s="111"/>
      <c r="G717" s="111"/>
      <c r="H717" s="162"/>
      <c r="I717" s="168"/>
      <c r="Q717" s="3">
        <f t="shared" ca="1" si="11"/>
        <v>0</v>
      </c>
    </row>
    <row r="718" spans="2:17" ht="30" customHeight="1" x14ac:dyDescent="0.3">
      <c r="B718" s="113">
        <v>714</v>
      </c>
      <c r="C718" s="162"/>
      <c r="D718" s="167"/>
      <c r="E718" s="111"/>
      <c r="F718" s="111"/>
      <c r="G718" s="111"/>
      <c r="H718" s="162"/>
      <c r="I718" s="168"/>
      <c r="Q718" s="3">
        <f t="shared" ca="1" si="11"/>
        <v>0</v>
      </c>
    </row>
    <row r="719" spans="2:17" ht="30" customHeight="1" x14ac:dyDescent="0.3">
      <c r="B719" s="113">
        <v>715</v>
      </c>
      <c r="C719" s="162"/>
      <c r="D719" s="167"/>
      <c r="E719" s="111"/>
      <c r="F719" s="111"/>
      <c r="G719" s="111"/>
      <c r="H719" s="162"/>
      <c r="I719" s="168"/>
      <c r="Q719" s="3">
        <f t="shared" ca="1" si="11"/>
        <v>0</v>
      </c>
    </row>
    <row r="720" spans="2:17" ht="30" customHeight="1" x14ac:dyDescent="0.3">
      <c r="B720" s="113">
        <v>716</v>
      </c>
      <c r="C720" s="162"/>
      <c r="D720" s="167"/>
      <c r="E720" s="111"/>
      <c r="F720" s="111"/>
      <c r="G720" s="111"/>
      <c r="H720" s="162"/>
      <c r="I720" s="168"/>
      <c r="Q720" s="3">
        <f t="shared" ca="1" si="11"/>
        <v>0</v>
      </c>
    </row>
    <row r="721" spans="2:17" ht="30" customHeight="1" x14ac:dyDescent="0.3">
      <c r="B721" s="113">
        <v>717</v>
      </c>
      <c r="C721" s="162"/>
      <c r="D721" s="167"/>
      <c r="E721" s="111"/>
      <c r="F721" s="111"/>
      <c r="G721" s="111"/>
      <c r="H721" s="162"/>
      <c r="I721" s="168"/>
      <c r="Q721" s="3">
        <f t="shared" ca="1" si="11"/>
        <v>0</v>
      </c>
    </row>
    <row r="722" spans="2:17" ht="30" customHeight="1" x14ac:dyDescent="0.3">
      <c r="B722" s="113">
        <v>718</v>
      </c>
      <c r="C722" s="162"/>
      <c r="D722" s="167"/>
      <c r="E722" s="111"/>
      <c r="F722" s="111"/>
      <c r="G722" s="111"/>
      <c r="H722" s="162"/>
      <c r="I722" s="168"/>
      <c r="Q722" s="3">
        <f t="shared" ca="1" si="11"/>
        <v>0</v>
      </c>
    </row>
    <row r="723" spans="2:17" ht="30" customHeight="1" x14ac:dyDescent="0.3">
      <c r="B723" s="113">
        <v>719</v>
      </c>
      <c r="C723" s="162"/>
      <c r="D723" s="167"/>
      <c r="E723" s="111"/>
      <c r="F723" s="111"/>
      <c r="G723" s="111"/>
      <c r="H723" s="162"/>
      <c r="I723" s="168"/>
      <c r="Q723" s="3">
        <f t="shared" ca="1" si="11"/>
        <v>0</v>
      </c>
    </row>
    <row r="724" spans="2:17" ht="30" customHeight="1" x14ac:dyDescent="0.3">
      <c r="B724" s="113">
        <v>720</v>
      </c>
      <c r="C724" s="162"/>
      <c r="D724" s="167"/>
      <c r="E724" s="111"/>
      <c r="F724" s="111"/>
      <c r="G724" s="111"/>
      <c r="H724" s="162"/>
      <c r="I724" s="168"/>
      <c r="Q724" s="3">
        <f t="shared" ca="1" si="11"/>
        <v>0</v>
      </c>
    </row>
    <row r="725" spans="2:17" ht="30" customHeight="1" x14ac:dyDescent="0.3">
      <c r="B725" s="113">
        <v>721</v>
      </c>
      <c r="C725" s="162"/>
      <c r="D725" s="167"/>
      <c r="E725" s="111"/>
      <c r="F725" s="111"/>
      <c r="G725" s="111"/>
      <c r="H725" s="162"/>
      <c r="I725" s="168"/>
      <c r="Q725" s="3">
        <f t="shared" ca="1" si="11"/>
        <v>0</v>
      </c>
    </row>
    <row r="726" spans="2:17" ht="30" customHeight="1" x14ac:dyDescent="0.3">
      <c r="B726" s="113">
        <v>722</v>
      </c>
      <c r="C726" s="162"/>
      <c r="D726" s="167"/>
      <c r="E726" s="111"/>
      <c r="F726" s="111"/>
      <c r="G726" s="111"/>
      <c r="H726" s="162"/>
      <c r="I726" s="168"/>
      <c r="Q726" s="3">
        <f t="shared" ca="1" si="11"/>
        <v>0</v>
      </c>
    </row>
    <row r="727" spans="2:17" ht="30" customHeight="1" x14ac:dyDescent="0.3">
      <c r="B727" s="113">
        <v>723</v>
      </c>
      <c r="C727" s="162"/>
      <c r="D727" s="167"/>
      <c r="E727" s="111"/>
      <c r="F727" s="111"/>
      <c r="G727" s="111"/>
      <c r="H727" s="162"/>
      <c r="I727" s="168"/>
      <c r="Q727" s="3">
        <f t="shared" ca="1" si="11"/>
        <v>0</v>
      </c>
    </row>
    <row r="728" spans="2:17" ht="30" customHeight="1" x14ac:dyDescent="0.3">
      <c r="B728" s="113">
        <v>724</v>
      </c>
      <c r="C728" s="162"/>
      <c r="D728" s="167"/>
      <c r="E728" s="111"/>
      <c r="F728" s="111"/>
      <c r="G728" s="111"/>
      <c r="H728" s="162"/>
      <c r="I728" s="168"/>
      <c r="Q728" s="3">
        <f t="shared" ca="1" si="11"/>
        <v>0</v>
      </c>
    </row>
    <row r="729" spans="2:17" ht="30" customHeight="1" x14ac:dyDescent="0.3">
      <c r="B729" s="113">
        <v>725</v>
      </c>
      <c r="C729" s="162"/>
      <c r="D729" s="167"/>
      <c r="E729" s="111"/>
      <c r="F729" s="111"/>
      <c r="G729" s="111"/>
      <c r="H729" s="162"/>
      <c r="I729" s="168"/>
      <c r="Q729" s="3">
        <f t="shared" ca="1" si="11"/>
        <v>0</v>
      </c>
    </row>
    <row r="730" spans="2:17" ht="30" customHeight="1" x14ac:dyDescent="0.3">
      <c r="B730" s="113">
        <v>726</v>
      </c>
      <c r="C730" s="162"/>
      <c r="D730" s="167"/>
      <c r="E730" s="111"/>
      <c r="F730" s="111"/>
      <c r="G730" s="111"/>
      <c r="H730" s="162"/>
      <c r="I730" s="168"/>
      <c r="Q730" s="3">
        <f t="shared" ca="1" si="11"/>
        <v>0</v>
      </c>
    </row>
    <row r="731" spans="2:17" ht="30" customHeight="1" x14ac:dyDescent="0.3">
      <c r="B731" s="113">
        <v>727</v>
      </c>
      <c r="C731" s="162"/>
      <c r="D731" s="167"/>
      <c r="E731" s="111"/>
      <c r="F731" s="111"/>
      <c r="G731" s="111"/>
      <c r="H731" s="162"/>
      <c r="I731" s="168"/>
      <c r="Q731" s="3">
        <f t="shared" ca="1" si="11"/>
        <v>0</v>
      </c>
    </row>
    <row r="732" spans="2:17" ht="30" customHeight="1" x14ac:dyDescent="0.3">
      <c r="B732" s="113">
        <v>728</v>
      </c>
      <c r="C732" s="162"/>
      <c r="D732" s="167"/>
      <c r="E732" s="111"/>
      <c r="F732" s="111"/>
      <c r="G732" s="111"/>
      <c r="H732" s="162"/>
      <c r="I732" s="168"/>
      <c r="Q732" s="3">
        <f t="shared" ca="1" si="11"/>
        <v>0</v>
      </c>
    </row>
    <row r="733" spans="2:17" ht="30" customHeight="1" x14ac:dyDescent="0.3">
      <c r="B733" s="113">
        <v>729</v>
      </c>
      <c r="C733" s="162"/>
      <c r="D733" s="167"/>
      <c r="E733" s="111"/>
      <c r="F733" s="111"/>
      <c r="G733" s="111"/>
      <c r="H733" s="162"/>
      <c r="I733" s="168"/>
      <c r="Q733" s="3">
        <f t="shared" ca="1" si="11"/>
        <v>0</v>
      </c>
    </row>
    <row r="734" spans="2:17" ht="30" customHeight="1" x14ac:dyDescent="0.3">
      <c r="B734" s="113">
        <v>730</v>
      </c>
      <c r="C734" s="162"/>
      <c r="D734" s="167"/>
      <c r="E734" s="111"/>
      <c r="F734" s="111"/>
      <c r="G734" s="111"/>
      <c r="H734" s="162"/>
      <c r="I734" s="168"/>
      <c r="Q734" s="3">
        <f t="shared" ca="1" si="11"/>
        <v>0</v>
      </c>
    </row>
    <row r="735" spans="2:17" ht="30" customHeight="1" x14ac:dyDescent="0.3">
      <c r="B735" s="113">
        <v>731</v>
      </c>
      <c r="C735" s="162"/>
      <c r="D735" s="167"/>
      <c r="E735" s="111"/>
      <c r="F735" s="111"/>
      <c r="G735" s="111"/>
      <c r="H735" s="162"/>
      <c r="I735" s="168"/>
      <c r="Q735" s="3">
        <f t="shared" ca="1" si="11"/>
        <v>0</v>
      </c>
    </row>
    <row r="736" spans="2:17" ht="30" customHeight="1" x14ac:dyDescent="0.3">
      <c r="B736" s="113">
        <v>732</v>
      </c>
      <c r="C736" s="162"/>
      <c r="D736" s="167"/>
      <c r="E736" s="111"/>
      <c r="F736" s="111"/>
      <c r="G736" s="111"/>
      <c r="H736" s="162"/>
      <c r="I736" s="168"/>
      <c r="Q736" s="3">
        <f t="shared" ca="1" si="11"/>
        <v>0</v>
      </c>
    </row>
    <row r="737" spans="2:17" ht="30" customHeight="1" x14ac:dyDescent="0.3">
      <c r="B737" s="113">
        <v>733</v>
      </c>
      <c r="C737" s="162"/>
      <c r="D737" s="167"/>
      <c r="E737" s="111"/>
      <c r="F737" s="111"/>
      <c r="G737" s="111"/>
      <c r="H737" s="162"/>
      <c r="I737" s="168"/>
      <c r="Q737" s="3">
        <f t="shared" ca="1" si="11"/>
        <v>0</v>
      </c>
    </row>
    <row r="738" spans="2:17" ht="30" customHeight="1" x14ac:dyDescent="0.3">
      <c r="B738" s="113">
        <v>734</v>
      </c>
      <c r="C738" s="162"/>
      <c r="D738" s="167"/>
      <c r="E738" s="111"/>
      <c r="F738" s="111"/>
      <c r="G738" s="111"/>
      <c r="H738" s="162"/>
      <c r="I738" s="168"/>
      <c r="Q738" s="3">
        <f t="shared" ca="1" si="11"/>
        <v>0</v>
      </c>
    </row>
    <row r="739" spans="2:17" ht="30" customHeight="1" x14ac:dyDescent="0.3">
      <c r="B739" s="113">
        <v>735</v>
      </c>
      <c r="C739" s="162"/>
      <c r="D739" s="167"/>
      <c r="E739" s="111"/>
      <c r="F739" s="111"/>
      <c r="G739" s="111"/>
      <c r="H739" s="162"/>
      <c r="I739" s="168"/>
      <c r="Q739" s="3">
        <f t="shared" ca="1" si="11"/>
        <v>0</v>
      </c>
    </row>
    <row r="740" spans="2:17" ht="30" customHeight="1" x14ac:dyDescent="0.3">
      <c r="B740" s="113">
        <v>736</v>
      </c>
      <c r="C740" s="162"/>
      <c r="D740" s="167"/>
      <c r="E740" s="111"/>
      <c r="F740" s="111"/>
      <c r="G740" s="111"/>
      <c r="H740" s="162"/>
      <c r="I740" s="168"/>
      <c r="Q740" s="3">
        <f t="shared" ca="1" si="11"/>
        <v>0</v>
      </c>
    </row>
    <row r="741" spans="2:17" ht="30" customHeight="1" x14ac:dyDescent="0.3">
      <c r="B741" s="113">
        <v>737</v>
      </c>
      <c r="C741" s="162"/>
      <c r="D741" s="167"/>
      <c r="E741" s="111"/>
      <c r="F741" s="111"/>
      <c r="G741" s="111"/>
      <c r="H741" s="162"/>
      <c r="I741" s="168"/>
      <c r="Q741" s="3">
        <f t="shared" ca="1" si="11"/>
        <v>0</v>
      </c>
    </row>
    <row r="742" spans="2:17" ht="30" customHeight="1" x14ac:dyDescent="0.3">
      <c r="B742" s="113">
        <v>738</v>
      </c>
      <c r="C742" s="162"/>
      <c r="D742" s="167"/>
      <c r="E742" s="111"/>
      <c r="F742" s="111"/>
      <c r="G742" s="111"/>
      <c r="H742" s="162"/>
      <c r="I742" s="168"/>
      <c r="Q742" s="3">
        <f t="shared" ca="1" si="11"/>
        <v>0</v>
      </c>
    </row>
    <row r="743" spans="2:17" ht="30" customHeight="1" x14ac:dyDescent="0.3">
      <c r="B743" s="113">
        <v>739</v>
      </c>
      <c r="C743" s="162"/>
      <c r="D743" s="167"/>
      <c r="E743" s="111"/>
      <c r="F743" s="111"/>
      <c r="G743" s="111"/>
      <c r="H743" s="162"/>
      <c r="I743" s="168"/>
      <c r="Q743" s="3">
        <f t="shared" ca="1" si="11"/>
        <v>0</v>
      </c>
    </row>
    <row r="744" spans="2:17" ht="30" customHeight="1" x14ac:dyDescent="0.3">
      <c r="B744" s="113">
        <v>740</v>
      </c>
      <c r="C744" s="162"/>
      <c r="D744" s="167"/>
      <c r="E744" s="111"/>
      <c r="F744" s="111"/>
      <c r="G744" s="111"/>
      <c r="H744" s="162"/>
      <c r="I744" s="168"/>
      <c r="Q744" s="3">
        <f t="shared" ca="1" si="11"/>
        <v>0</v>
      </c>
    </row>
    <row r="745" spans="2:17" ht="30" customHeight="1" x14ac:dyDescent="0.3">
      <c r="B745" s="113">
        <v>741</v>
      </c>
      <c r="C745" s="162"/>
      <c r="D745" s="167"/>
      <c r="E745" s="111"/>
      <c r="F745" s="111"/>
      <c r="G745" s="111"/>
      <c r="H745" s="162"/>
      <c r="I745" s="168"/>
      <c r="Q745" s="3">
        <f t="shared" ca="1" si="11"/>
        <v>0</v>
      </c>
    </row>
    <row r="746" spans="2:17" ht="30" customHeight="1" x14ac:dyDescent="0.3">
      <c r="B746" s="113">
        <v>742</v>
      </c>
      <c r="C746" s="162"/>
      <c r="D746" s="167"/>
      <c r="E746" s="111"/>
      <c r="F746" s="111"/>
      <c r="G746" s="111"/>
      <c r="H746" s="162"/>
      <c r="I746" s="168"/>
      <c r="Q746" s="3">
        <f t="shared" ca="1" si="11"/>
        <v>0</v>
      </c>
    </row>
    <row r="747" spans="2:17" ht="30" customHeight="1" x14ac:dyDescent="0.3">
      <c r="B747" s="113">
        <v>743</v>
      </c>
      <c r="C747" s="162"/>
      <c r="D747" s="167"/>
      <c r="E747" s="111"/>
      <c r="F747" s="111"/>
      <c r="G747" s="111"/>
      <c r="H747" s="162"/>
      <c r="I747" s="168"/>
      <c r="Q747" s="3">
        <f t="shared" ca="1" si="11"/>
        <v>0</v>
      </c>
    </row>
    <row r="748" spans="2:17" ht="30" customHeight="1" x14ac:dyDescent="0.3">
      <c r="B748" s="113">
        <v>744</v>
      </c>
      <c r="C748" s="162"/>
      <c r="D748" s="167"/>
      <c r="E748" s="111"/>
      <c r="F748" s="111"/>
      <c r="G748" s="111"/>
      <c r="H748" s="162"/>
      <c r="I748" s="168"/>
      <c r="Q748" s="3">
        <f t="shared" ca="1" si="11"/>
        <v>0</v>
      </c>
    </row>
    <row r="749" spans="2:17" ht="30" customHeight="1" x14ac:dyDescent="0.3">
      <c r="B749" s="113">
        <v>745</v>
      </c>
      <c r="C749" s="162"/>
      <c r="D749" s="167"/>
      <c r="E749" s="111"/>
      <c r="F749" s="111"/>
      <c r="G749" s="111"/>
      <c r="H749" s="162"/>
      <c r="I749" s="168"/>
      <c r="Q749" s="3">
        <f t="shared" ca="1" si="11"/>
        <v>0</v>
      </c>
    </row>
    <row r="750" spans="2:17" ht="30" customHeight="1" x14ac:dyDescent="0.3">
      <c r="B750" s="113">
        <v>746</v>
      </c>
      <c r="C750" s="162"/>
      <c r="D750" s="167"/>
      <c r="E750" s="111"/>
      <c r="F750" s="111"/>
      <c r="G750" s="111"/>
      <c r="H750" s="162"/>
      <c r="I750" s="168"/>
      <c r="Q750" s="3">
        <f t="shared" ca="1" si="11"/>
        <v>0</v>
      </c>
    </row>
    <row r="751" spans="2:17" ht="30" customHeight="1" x14ac:dyDescent="0.3">
      <c r="B751" s="113">
        <v>747</v>
      </c>
      <c r="C751" s="162"/>
      <c r="D751" s="167"/>
      <c r="E751" s="111"/>
      <c r="F751" s="111"/>
      <c r="G751" s="111"/>
      <c r="H751" s="162"/>
      <c r="I751" s="168"/>
      <c r="Q751" s="3">
        <f t="shared" ca="1" si="11"/>
        <v>0</v>
      </c>
    </row>
    <row r="752" spans="2:17" ht="30" customHeight="1" x14ac:dyDescent="0.3">
      <c r="B752" s="113">
        <v>748</v>
      </c>
      <c r="C752" s="162"/>
      <c r="D752" s="167"/>
      <c r="E752" s="111"/>
      <c r="F752" s="111"/>
      <c r="G752" s="111"/>
      <c r="H752" s="162"/>
      <c r="I752" s="168"/>
      <c r="Q752" s="3">
        <f t="shared" ca="1" si="11"/>
        <v>0</v>
      </c>
    </row>
    <row r="753" spans="2:17" ht="30" customHeight="1" x14ac:dyDescent="0.3">
      <c r="B753" s="113">
        <v>749</v>
      </c>
      <c r="C753" s="162"/>
      <c r="D753" s="167"/>
      <c r="E753" s="111"/>
      <c r="F753" s="111"/>
      <c r="G753" s="111"/>
      <c r="H753" s="162"/>
      <c r="I753" s="168"/>
      <c r="Q753" s="3">
        <f t="shared" ca="1" si="11"/>
        <v>0</v>
      </c>
    </row>
    <row r="754" spans="2:17" ht="30" customHeight="1" x14ac:dyDescent="0.3">
      <c r="B754" s="113">
        <v>750</v>
      </c>
      <c r="C754" s="162"/>
      <c r="D754" s="167"/>
      <c r="E754" s="111"/>
      <c r="F754" s="111"/>
      <c r="G754" s="111"/>
      <c r="H754" s="162"/>
      <c r="I754" s="168"/>
      <c r="Q754" s="3">
        <f t="shared" ca="1" si="11"/>
        <v>0</v>
      </c>
    </row>
    <row r="755" spans="2:17" ht="30" customHeight="1" x14ac:dyDescent="0.3">
      <c r="B755" s="113">
        <v>751</v>
      </c>
      <c r="C755" s="162"/>
      <c r="D755" s="167"/>
      <c r="E755" s="111"/>
      <c r="F755" s="111"/>
      <c r="G755" s="111"/>
      <c r="H755" s="162"/>
      <c r="I755" s="168"/>
      <c r="Q755" s="3">
        <f t="shared" ca="1" si="11"/>
        <v>0</v>
      </c>
    </row>
    <row r="756" spans="2:17" ht="30" customHeight="1" x14ac:dyDescent="0.3">
      <c r="B756" s="113">
        <v>752</v>
      </c>
      <c r="C756" s="162"/>
      <c r="D756" s="167"/>
      <c r="E756" s="111"/>
      <c r="F756" s="111"/>
      <c r="G756" s="111"/>
      <c r="H756" s="162"/>
      <c r="I756" s="168"/>
      <c r="Q756" s="3">
        <f t="shared" ca="1" si="11"/>
        <v>0</v>
      </c>
    </row>
    <row r="757" spans="2:17" ht="30" customHeight="1" x14ac:dyDescent="0.3">
      <c r="B757" s="113">
        <v>753</v>
      </c>
      <c r="C757" s="162"/>
      <c r="D757" s="167"/>
      <c r="E757" s="111"/>
      <c r="F757" s="111"/>
      <c r="G757" s="111"/>
      <c r="H757" s="162"/>
      <c r="I757" s="168"/>
      <c r="Q757" s="3">
        <f t="shared" ca="1" si="11"/>
        <v>0</v>
      </c>
    </row>
    <row r="758" spans="2:17" ht="30" customHeight="1" x14ac:dyDescent="0.3">
      <c r="B758" s="113">
        <v>754</v>
      </c>
      <c r="C758" s="162"/>
      <c r="D758" s="167"/>
      <c r="E758" s="111"/>
      <c r="F758" s="111"/>
      <c r="G758" s="111"/>
      <c r="H758" s="162"/>
      <c r="I758" s="168"/>
      <c r="Q758" s="3">
        <f t="shared" ca="1" si="11"/>
        <v>0</v>
      </c>
    </row>
    <row r="759" spans="2:17" ht="30" customHeight="1" x14ac:dyDescent="0.3">
      <c r="B759" s="113">
        <v>755</v>
      </c>
      <c r="C759" s="162"/>
      <c r="D759" s="167"/>
      <c r="E759" s="111"/>
      <c r="F759" s="111"/>
      <c r="G759" s="111"/>
      <c r="H759" s="162"/>
      <c r="I759" s="168"/>
      <c r="Q759" s="3">
        <f t="shared" ca="1" si="11"/>
        <v>0</v>
      </c>
    </row>
    <row r="760" spans="2:17" ht="30" customHeight="1" x14ac:dyDescent="0.3">
      <c r="B760" s="113">
        <v>756</v>
      </c>
      <c r="C760" s="162"/>
      <c r="D760" s="167"/>
      <c r="E760" s="111"/>
      <c r="F760" s="111"/>
      <c r="G760" s="111"/>
      <c r="H760" s="162"/>
      <c r="I760" s="168"/>
      <c r="Q760" s="3">
        <f t="shared" ca="1" si="11"/>
        <v>0</v>
      </c>
    </row>
    <row r="761" spans="2:17" ht="30" customHeight="1" x14ac:dyDescent="0.3">
      <c r="B761" s="113">
        <v>757</v>
      </c>
      <c r="C761" s="162"/>
      <c r="D761" s="167"/>
      <c r="E761" s="111"/>
      <c r="F761" s="111"/>
      <c r="G761" s="111"/>
      <c r="H761" s="162"/>
      <c r="I761" s="168"/>
      <c r="Q761" s="3">
        <f t="shared" ca="1" si="11"/>
        <v>0</v>
      </c>
    </row>
    <row r="762" spans="2:17" ht="30" customHeight="1" x14ac:dyDescent="0.3">
      <c r="B762" s="113">
        <v>758</v>
      </c>
      <c r="C762" s="162"/>
      <c r="D762" s="167"/>
      <c r="E762" s="111"/>
      <c r="F762" s="111"/>
      <c r="G762" s="111"/>
      <c r="H762" s="162"/>
      <c r="I762" s="168"/>
      <c r="Q762" s="3">
        <f t="shared" ca="1" si="11"/>
        <v>0</v>
      </c>
    </row>
    <row r="763" spans="2:17" ht="30" customHeight="1" x14ac:dyDescent="0.3">
      <c r="B763" s="113">
        <v>759</v>
      </c>
      <c r="C763" s="162"/>
      <c r="D763" s="167"/>
      <c r="E763" s="111"/>
      <c r="F763" s="111"/>
      <c r="G763" s="111"/>
      <c r="H763" s="162"/>
      <c r="I763" s="168"/>
      <c r="Q763" s="3">
        <f t="shared" ca="1" si="11"/>
        <v>0</v>
      </c>
    </row>
    <row r="764" spans="2:17" ht="30" customHeight="1" x14ac:dyDescent="0.3">
      <c r="B764" s="113">
        <v>760</v>
      </c>
      <c r="C764" s="162"/>
      <c r="D764" s="167"/>
      <c r="E764" s="111"/>
      <c r="F764" s="111"/>
      <c r="G764" s="111"/>
      <c r="H764" s="162"/>
      <c r="I764" s="168"/>
      <c r="Q764" s="3">
        <f t="shared" ca="1" si="11"/>
        <v>0</v>
      </c>
    </row>
    <row r="765" spans="2:17" ht="30" customHeight="1" x14ac:dyDescent="0.3">
      <c r="B765" s="113">
        <v>761</v>
      </c>
      <c r="C765" s="162"/>
      <c r="D765" s="167"/>
      <c r="E765" s="111"/>
      <c r="F765" s="111"/>
      <c r="G765" s="111"/>
      <c r="H765" s="162"/>
      <c r="I765" s="168"/>
      <c r="Q765" s="3">
        <f t="shared" ca="1" si="11"/>
        <v>0</v>
      </c>
    </row>
    <row r="766" spans="2:17" ht="30" customHeight="1" x14ac:dyDescent="0.3">
      <c r="B766" s="113">
        <v>762</v>
      </c>
      <c r="C766" s="162"/>
      <c r="D766" s="167"/>
      <c r="E766" s="111"/>
      <c r="F766" s="111"/>
      <c r="G766" s="111"/>
      <c r="H766" s="162"/>
      <c r="I766" s="168"/>
      <c r="Q766" s="3">
        <f t="shared" ca="1" si="11"/>
        <v>0</v>
      </c>
    </row>
    <row r="767" spans="2:17" ht="30" customHeight="1" x14ac:dyDescent="0.3">
      <c r="B767" s="113">
        <v>763</v>
      </c>
      <c r="C767" s="162"/>
      <c r="D767" s="167"/>
      <c r="E767" s="111"/>
      <c r="F767" s="111"/>
      <c r="G767" s="111"/>
      <c r="H767" s="162"/>
      <c r="I767" s="168"/>
      <c r="Q767" s="3">
        <f t="shared" ca="1" si="11"/>
        <v>0</v>
      </c>
    </row>
    <row r="768" spans="2:17" ht="30" customHeight="1" x14ac:dyDescent="0.3">
      <c r="B768" s="113">
        <v>764</v>
      </c>
      <c r="C768" s="162"/>
      <c r="D768" s="167"/>
      <c r="E768" s="111"/>
      <c r="F768" s="111"/>
      <c r="G768" s="111"/>
      <c r="H768" s="162"/>
      <c r="I768" s="168"/>
      <c r="Q768" s="3">
        <f t="shared" ca="1" si="11"/>
        <v>0</v>
      </c>
    </row>
    <row r="769" spans="2:17" ht="30" customHeight="1" x14ac:dyDescent="0.3">
      <c r="B769" s="113">
        <v>765</v>
      </c>
      <c r="C769" s="162"/>
      <c r="D769" s="167"/>
      <c r="E769" s="111"/>
      <c r="F769" s="111"/>
      <c r="G769" s="111"/>
      <c r="H769" s="162"/>
      <c r="I769" s="168"/>
      <c r="Q769" s="3">
        <f t="shared" ca="1" si="11"/>
        <v>0</v>
      </c>
    </row>
    <row r="770" spans="2:17" ht="30" customHeight="1" x14ac:dyDescent="0.3">
      <c r="B770" s="113">
        <v>766</v>
      </c>
      <c r="C770" s="162"/>
      <c r="D770" s="167"/>
      <c r="E770" s="111"/>
      <c r="F770" s="111"/>
      <c r="G770" s="111"/>
      <c r="H770" s="162"/>
      <c r="I770" s="168"/>
      <c r="Q770" s="3">
        <f t="shared" ca="1" si="11"/>
        <v>0</v>
      </c>
    </row>
    <row r="771" spans="2:17" ht="30" customHeight="1" x14ac:dyDescent="0.3">
      <c r="B771" s="113">
        <v>767</v>
      </c>
      <c r="C771" s="162"/>
      <c r="D771" s="167"/>
      <c r="E771" s="111"/>
      <c r="F771" s="111"/>
      <c r="G771" s="111"/>
      <c r="H771" s="162"/>
      <c r="I771" s="168"/>
      <c r="Q771" s="3">
        <f t="shared" ca="1" si="11"/>
        <v>0</v>
      </c>
    </row>
    <row r="772" spans="2:17" ht="30" customHeight="1" x14ac:dyDescent="0.3">
      <c r="B772" s="113">
        <v>768</v>
      </c>
      <c r="C772" s="162"/>
      <c r="D772" s="167"/>
      <c r="E772" s="111"/>
      <c r="F772" s="111"/>
      <c r="G772" s="111"/>
      <c r="H772" s="162"/>
      <c r="I772" s="168"/>
      <c r="Q772" s="3">
        <f t="shared" ca="1" si="11"/>
        <v>0</v>
      </c>
    </row>
    <row r="773" spans="2:17" ht="30" customHeight="1" x14ac:dyDescent="0.3">
      <c r="B773" s="113">
        <v>769</v>
      </c>
      <c r="C773" s="162"/>
      <c r="D773" s="167"/>
      <c r="E773" s="111"/>
      <c r="F773" s="111"/>
      <c r="G773" s="111"/>
      <c r="H773" s="162"/>
      <c r="I773" s="168"/>
      <c r="Q773" s="3">
        <f t="shared" ref="Q773:Q836" ca="1" si="12">IF(C773&lt;TODAY(),IF(G773="Não",1,0),0)</f>
        <v>0</v>
      </c>
    </row>
    <row r="774" spans="2:17" ht="30" customHeight="1" x14ac:dyDescent="0.3">
      <c r="B774" s="113">
        <v>770</v>
      </c>
      <c r="C774" s="162"/>
      <c r="D774" s="167"/>
      <c r="E774" s="111"/>
      <c r="F774" s="111"/>
      <c r="G774" s="111"/>
      <c r="H774" s="162"/>
      <c r="I774" s="168"/>
      <c r="Q774" s="3">
        <f t="shared" ca="1" si="12"/>
        <v>0</v>
      </c>
    </row>
    <row r="775" spans="2:17" ht="30" customHeight="1" x14ac:dyDescent="0.3">
      <c r="B775" s="113">
        <v>771</v>
      </c>
      <c r="C775" s="162"/>
      <c r="D775" s="167"/>
      <c r="E775" s="111"/>
      <c r="F775" s="111"/>
      <c r="G775" s="111"/>
      <c r="H775" s="162"/>
      <c r="I775" s="168"/>
      <c r="Q775" s="3">
        <f t="shared" ca="1" si="12"/>
        <v>0</v>
      </c>
    </row>
    <row r="776" spans="2:17" ht="30" customHeight="1" x14ac:dyDescent="0.3">
      <c r="B776" s="113">
        <v>772</v>
      </c>
      <c r="C776" s="162"/>
      <c r="D776" s="167"/>
      <c r="E776" s="111"/>
      <c r="F776" s="111"/>
      <c r="G776" s="111"/>
      <c r="H776" s="162"/>
      <c r="I776" s="168"/>
      <c r="Q776" s="3">
        <f t="shared" ca="1" si="12"/>
        <v>0</v>
      </c>
    </row>
    <row r="777" spans="2:17" ht="30" customHeight="1" x14ac:dyDescent="0.3">
      <c r="B777" s="113">
        <v>773</v>
      </c>
      <c r="C777" s="162"/>
      <c r="D777" s="167"/>
      <c r="E777" s="111"/>
      <c r="F777" s="111"/>
      <c r="G777" s="111"/>
      <c r="H777" s="162"/>
      <c r="I777" s="168"/>
      <c r="Q777" s="3">
        <f t="shared" ca="1" si="12"/>
        <v>0</v>
      </c>
    </row>
    <row r="778" spans="2:17" ht="30" customHeight="1" x14ac:dyDescent="0.3">
      <c r="B778" s="113">
        <v>774</v>
      </c>
      <c r="C778" s="162"/>
      <c r="D778" s="167"/>
      <c r="E778" s="111"/>
      <c r="F778" s="111"/>
      <c r="G778" s="111"/>
      <c r="H778" s="162"/>
      <c r="I778" s="168"/>
      <c r="Q778" s="3">
        <f t="shared" ca="1" si="12"/>
        <v>0</v>
      </c>
    </row>
    <row r="779" spans="2:17" ht="30" customHeight="1" x14ac:dyDescent="0.3">
      <c r="B779" s="113">
        <v>775</v>
      </c>
      <c r="C779" s="162"/>
      <c r="D779" s="167"/>
      <c r="E779" s="111"/>
      <c r="F779" s="111"/>
      <c r="G779" s="111"/>
      <c r="H779" s="162"/>
      <c r="I779" s="168"/>
      <c r="Q779" s="3">
        <f t="shared" ca="1" si="12"/>
        <v>0</v>
      </c>
    </row>
    <row r="780" spans="2:17" ht="30" customHeight="1" x14ac:dyDescent="0.3">
      <c r="B780" s="113">
        <v>776</v>
      </c>
      <c r="C780" s="162"/>
      <c r="D780" s="167"/>
      <c r="E780" s="111"/>
      <c r="F780" s="111"/>
      <c r="G780" s="111"/>
      <c r="H780" s="162"/>
      <c r="I780" s="168"/>
      <c r="Q780" s="3">
        <f t="shared" ca="1" si="12"/>
        <v>0</v>
      </c>
    </row>
    <row r="781" spans="2:17" ht="30" customHeight="1" x14ac:dyDescent="0.3">
      <c r="B781" s="113">
        <v>777</v>
      </c>
      <c r="C781" s="162"/>
      <c r="D781" s="167"/>
      <c r="E781" s="111"/>
      <c r="F781" s="111"/>
      <c r="G781" s="111"/>
      <c r="H781" s="162"/>
      <c r="I781" s="168"/>
      <c r="Q781" s="3">
        <f t="shared" ca="1" si="12"/>
        <v>0</v>
      </c>
    </row>
    <row r="782" spans="2:17" ht="30" customHeight="1" x14ac:dyDescent="0.3">
      <c r="B782" s="113">
        <v>778</v>
      </c>
      <c r="C782" s="162"/>
      <c r="D782" s="167"/>
      <c r="E782" s="111"/>
      <c r="F782" s="111"/>
      <c r="G782" s="111"/>
      <c r="H782" s="162"/>
      <c r="I782" s="168"/>
      <c r="Q782" s="3">
        <f t="shared" ca="1" si="12"/>
        <v>0</v>
      </c>
    </row>
    <row r="783" spans="2:17" ht="30" customHeight="1" x14ac:dyDescent="0.3">
      <c r="B783" s="113">
        <v>779</v>
      </c>
      <c r="C783" s="162"/>
      <c r="D783" s="167"/>
      <c r="E783" s="111"/>
      <c r="F783" s="111"/>
      <c r="G783" s="111"/>
      <c r="H783" s="162"/>
      <c r="I783" s="168"/>
      <c r="Q783" s="3">
        <f t="shared" ca="1" si="12"/>
        <v>0</v>
      </c>
    </row>
    <row r="784" spans="2:17" ht="30" customHeight="1" x14ac:dyDescent="0.3">
      <c r="B784" s="113">
        <v>780</v>
      </c>
      <c r="C784" s="162"/>
      <c r="D784" s="167"/>
      <c r="E784" s="111"/>
      <c r="F784" s="111"/>
      <c r="G784" s="111"/>
      <c r="H784" s="162"/>
      <c r="I784" s="168"/>
      <c r="Q784" s="3">
        <f t="shared" ca="1" si="12"/>
        <v>0</v>
      </c>
    </row>
    <row r="785" spans="2:17" ht="30" customHeight="1" x14ac:dyDescent="0.3">
      <c r="B785" s="113">
        <v>781</v>
      </c>
      <c r="C785" s="162"/>
      <c r="D785" s="167"/>
      <c r="E785" s="111"/>
      <c r="F785" s="111"/>
      <c r="G785" s="111"/>
      <c r="H785" s="162"/>
      <c r="I785" s="168"/>
      <c r="Q785" s="3">
        <f t="shared" ca="1" si="12"/>
        <v>0</v>
      </c>
    </row>
    <row r="786" spans="2:17" ht="30" customHeight="1" x14ac:dyDescent="0.3">
      <c r="B786" s="113">
        <v>782</v>
      </c>
      <c r="C786" s="162"/>
      <c r="D786" s="167"/>
      <c r="E786" s="111"/>
      <c r="F786" s="111"/>
      <c r="G786" s="111"/>
      <c r="H786" s="162"/>
      <c r="I786" s="168"/>
      <c r="Q786" s="3">
        <f t="shared" ca="1" si="12"/>
        <v>0</v>
      </c>
    </row>
    <row r="787" spans="2:17" ht="30" customHeight="1" x14ac:dyDescent="0.3">
      <c r="B787" s="113">
        <v>783</v>
      </c>
      <c r="C787" s="162"/>
      <c r="D787" s="167"/>
      <c r="E787" s="111"/>
      <c r="F787" s="111"/>
      <c r="G787" s="111"/>
      <c r="H787" s="162"/>
      <c r="I787" s="168"/>
      <c r="Q787" s="3">
        <f t="shared" ca="1" si="12"/>
        <v>0</v>
      </c>
    </row>
    <row r="788" spans="2:17" ht="30" customHeight="1" x14ac:dyDescent="0.3">
      <c r="B788" s="113">
        <v>784</v>
      </c>
      <c r="C788" s="162"/>
      <c r="D788" s="167"/>
      <c r="E788" s="111"/>
      <c r="F788" s="111"/>
      <c r="G788" s="111"/>
      <c r="H788" s="162"/>
      <c r="I788" s="168"/>
      <c r="Q788" s="3">
        <f t="shared" ca="1" si="12"/>
        <v>0</v>
      </c>
    </row>
    <row r="789" spans="2:17" ht="30" customHeight="1" x14ac:dyDescent="0.3">
      <c r="B789" s="113">
        <v>785</v>
      </c>
      <c r="C789" s="162"/>
      <c r="D789" s="167"/>
      <c r="E789" s="111"/>
      <c r="F789" s="111"/>
      <c r="G789" s="111"/>
      <c r="H789" s="162"/>
      <c r="I789" s="168"/>
      <c r="Q789" s="3">
        <f t="shared" ca="1" si="12"/>
        <v>0</v>
      </c>
    </row>
    <row r="790" spans="2:17" ht="30" customHeight="1" x14ac:dyDescent="0.3">
      <c r="B790" s="113">
        <v>786</v>
      </c>
      <c r="C790" s="162"/>
      <c r="D790" s="167"/>
      <c r="E790" s="111"/>
      <c r="F790" s="111"/>
      <c r="G790" s="111"/>
      <c r="H790" s="162"/>
      <c r="I790" s="168"/>
      <c r="Q790" s="3">
        <f t="shared" ca="1" si="12"/>
        <v>0</v>
      </c>
    </row>
    <row r="791" spans="2:17" ht="30" customHeight="1" x14ac:dyDescent="0.3">
      <c r="B791" s="113">
        <v>787</v>
      </c>
      <c r="C791" s="162"/>
      <c r="D791" s="167"/>
      <c r="E791" s="111"/>
      <c r="F791" s="111"/>
      <c r="G791" s="111"/>
      <c r="H791" s="162"/>
      <c r="I791" s="168"/>
      <c r="Q791" s="3">
        <f t="shared" ca="1" si="12"/>
        <v>0</v>
      </c>
    </row>
    <row r="792" spans="2:17" ht="30" customHeight="1" x14ac:dyDescent="0.3">
      <c r="B792" s="113">
        <v>788</v>
      </c>
      <c r="C792" s="162"/>
      <c r="D792" s="167"/>
      <c r="E792" s="111"/>
      <c r="F792" s="111"/>
      <c r="G792" s="111"/>
      <c r="H792" s="162"/>
      <c r="I792" s="168"/>
      <c r="Q792" s="3">
        <f t="shared" ca="1" si="12"/>
        <v>0</v>
      </c>
    </row>
    <row r="793" spans="2:17" ht="30" customHeight="1" x14ac:dyDescent="0.3">
      <c r="B793" s="113">
        <v>789</v>
      </c>
      <c r="C793" s="162"/>
      <c r="D793" s="167"/>
      <c r="E793" s="111"/>
      <c r="F793" s="111"/>
      <c r="G793" s="111"/>
      <c r="H793" s="162"/>
      <c r="I793" s="168"/>
      <c r="Q793" s="3">
        <f t="shared" ca="1" si="12"/>
        <v>0</v>
      </c>
    </row>
    <row r="794" spans="2:17" ht="30" customHeight="1" x14ac:dyDescent="0.3">
      <c r="B794" s="113">
        <v>790</v>
      </c>
      <c r="C794" s="162"/>
      <c r="D794" s="167"/>
      <c r="E794" s="111"/>
      <c r="F794" s="111"/>
      <c r="G794" s="111"/>
      <c r="H794" s="162"/>
      <c r="I794" s="168"/>
      <c r="Q794" s="3">
        <f t="shared" ca="1" si="12"/>
        <v>0</v>
      </c>
    </row>
    <row r="795" spans="2:17" ht="30" customHeight="1" x14ac:dyDescent="0.3">
      <c r="B795" s="113">
        <v>791</v>
      </c>
      <c r="C795" s="162"/>
      <c r="D795" s="167"/>
      <c r="E795" s="111"/>
      <c r="F795" s="111"/>
      <c r="G795" s="111"/>
      <c r="H795" s="162"/>
      <c r="I795" s="168"/>
      <c r="Q795" s="3">
        <f t="shared" ca="1" si="12"/>
        <v>0</v>
      </c>
    </row>
    <row r="796" spans="2:17" ht="30" customHeight="1" x14ac:dyDescent="0.3">
      <c r="B796" s="113">
        <v>792</v>
      </c>
      <c r="C796" s="162"/>
      <c r="D796" s="167"/>
      <c r="E796" s="111"/>
      <c r="F796" s="111"/>
      <c r="G796" s="111"/>
      <c r="H796" s="162"/>
      <c r="I796" s="168"/>
      <c r="Q796" s="3">
        <f t="shared" ca="1" si="12"/>
        <v>0</v>
      </c>
    </row>
    <row r="797" spans="2:17" ht="30" customHeight="1" x14ac:dyDescent="0.3">
      <c r="B797" s="113">
        <v>793</v>
      </c>
      <c r="C797" s="162"/>
      <c r="D797" s="167"/>
      <c r="E797" s="111"/>
      <c r="F797" s="111"/>
      <c r="G797" s="111"/>
      <c r="H797" s="162"/>
      <c r="I797" s="168"/>
      <c r="Q797" s="3">
        <f t="shared" ca="1" si="12"/>
        <v>0</v>
      </c>
    </row>
    <row r="798" spans="2:17" ht="30" customHeight="1" x14ac:dyDescent="0.3">
      <c r="B798" s="113">
        <v>794</v>
      </c>
      <c r="C798" s="162"/>
      <c r="D798" s="167"/>
      <c r="E798" s="111"/>
      <c r="F798" s="111"/>
      <c r="G798" s="111"/>
      <c r="H798" s="162"/>
      <c r="I798" s="168"/>
      <c r="Q798" s="3">
        <f t="shared" ca="1" si="12"/>
        <v>0</v>
      </c>
    </row>
    <row r="799" spans="2:17" ht="30" customHeight="1" x14ac:dyDescent="0.3">
      <c r="B799" s="113">
        <v>795</v>
      </c>
      <c r="C799" s="162"/>
      <c r="D799" s="167"/>
      <c r="E799" s="111"/>
      <c r="F799" s="111"/>
      <c r="G799" s="111"/>
      <c r="H799" s="162"/>
      <c r="I799" s="168"/>
      <c r="Q799" s="3">
        <f t="shared" ca="1" si="12"/>
        <v>0</v>
      </c>
    </row>
    <row r="800" spans="2:17" ht="30" customHeight="1" x14ac:dyDescent="0.3">
      <c r="B800" s="113">
        <v>796</v>
      </c>
      <c r="C800" s="162"/>
      <c r="D800" s="167"/>
      <c r="E800" s="111"/>
      <c r="F800" s="111"/>
      <c r="G800" s="111"/>
      <c r="H800" s="162"/>
      <c r="I800" s="168"/>
      <c r="Q800" s="3">
        <f t="shared" ca="1" si="12"/>
        <v>0</v>
      </c>
    </row>
    <row r="801" spans="2:17" ht="30" customHeight="1" x14ac:dyDescent="0.3">
      <c r="B801" s="113">
        <v>797</v>
      </c>
      <c r="C801" s="162"/>
      <c r="D801" s="167"/>
      <c r="E801" s="111"/>
      <c r="F801" s="111"/>
      <c r="G801" s="111"/>
      <c r="H801" s="162"/>
      <c r="I801" s="168"/>
      <c r="Q801" s="3">
        <f t="shared" ca="1" si="12"/>
        <v>0</v>
      </c>
    </row>
    <row r="802" spans="2:17" ht="30" customHeight="1" x14ac:dyDescent="0.3">
      <c r="B802" s="113">
        <v>798</v>
      </c>
      <c r="C802" s="162"/>
      <c r="D802" s="167"/>
      <c r="E802" s="111"/>
      <c r="F802" s="111"/>
      <c r="G802" s="111"/>
      <c r="H802" s="162"/>
      <c r="I802" s="168"/>
      <c r="Q802" s="3">
        <f t="shared" ca="1" si="12"/>
        <v>0</v>
      </c>
    </row>
    <row r="803" spans="2:17" ht="30" customHeight="1" x14ac:dyDescent="0.3">
      <c r="B803" s="113">
        <v>799</v>
      </c>
      <c r="C803" s="162"/>
      <c r="D803" s="167"/>
      <c r="E803" s="111"/>
      <c r="F803" s="111"/>
      <c r="G803" s="111"/>
      <c r="H803" s="162"/>
      <c r="I803" s="168"/>
      <c r="Q803" s="3">
        <f t="shared" ca="1" si="12"/>
        <v>0</v>
      </c>
    </row>
    <row r="804" spans="2:17" ht="30" customHeight="1" x14ac:dyDescent="0.3">
      <c r="B804" s="113">
        <v>800</v>
      </c>
      <c r="C804" s="162"/>
      <c r="D804" s="167"/>
      <c r="E804" s="111"/>
      <c r="F804" s="111"/>
      <c r="G804" s="111"/>
      <c r="H804" s="162"/>
      <c r="I804" s="168"/>
      <c r="Q804" s="3">
        <f t="shared" ca="1" si="12"/>
        <v>0</v>
      </c>
    </row>
    <row r="805" spans="2:17" ht="30" customHeight="1" x14ac:dyDescent="0.3">
      <c r="B805" s="113">
        <v>801</v>
      </c>
      <c r="C805" s="162"/>
      <c r="D805" s="167"/>
      <c r="E805" s="111"/>
      <c r="F805" s="111"/>
      <c r="G805" s="111"/>
      <c r="H805" s="162"/>
      <c r="I805" s="168"/>
      <c r="Q805" s="3">
        <f t="shared" ca="1" si="12"/>
        <v>0</v>
      </c>
    </row>
    <row r="806" spans="2:17" ht="30" customHeight="1" x14ac:dyDescent="0.3">
      <c r="B806" s="113">
        <v>802</v>
      </c>
      <c r="C806" s="162"/>
      <c r="D806" s="167"/>
      <c r="E806" s="111"/>
      <c r="F806" s="111"/>
      <c r="G806" s="111"/>
      <c r="H806" s="162"/>
      <c r="I806" s="168"/>
      <c r="Q806" s="3">
        <f t="shared" ca="1" si="12"/>
        <v>0</v>
      </c>
    </row>
    <row r="807" spans="2:17" ht="30" customHeight="1" x14ac:dyDescent="0.3">
      <c r="B807" s="113">
        <v>803</v>
      </c>
      <c r="C807" s="162"/>
      <c r="D807" s="167"/>
      <c r="E807" s="111"/>
      <c r="F807" s="111"/>
      <c r="G807" s="111"/>
      <c r="H807" s="162"/>
      <c r="I807" s="168"/>
      <c r="Q807" s="3">
        <f t="shared" ca="1" si="12"/>
        <v>0</v>
      </c>
    </row>
    <row r="808" spans="2:17" ht="30" customHeight="1" x14ac:dyDescent="0.3">
      <c r="B808" s="113">
        <v>804</v>
      </c>
      <c r="C808" s="162"/>
      <c r="D808" s="167"/>
      <c r="E808" s="111"/>
      <c r="F808" s="111"/>
      <c r="G808" s="111"/>
      <c r="H808" s="162"/>
      <c r="I808" s="168"/>
      <c r="Q808" s="3">
        <f t="shared" ca="1" si="12"/>
        <v>0</v>
      </c>
    </row>
    <row r="809" spans="2:17" ht="30" customHeight="1" x14ac:dyDescent="0.3">
      <c r="B809" s="113">
        <v>805</v>
      </c>
      <c r="C809" s="162"/>
      <c r="D809" s="167"/>
      <c r="E809" s="111"/>
      <c r="F809" s="111"/>
      <c r="G809" s="111"/>
      <c r="H809" s="162"/>
      <c r="I809" s="168"/>
      <c r="Q809" s="3">
        <f t="shared" ca="1" si="12"/>
        <v>0</v>
      </c>
    </row>
    <row r="810" spans="2:17" ht="30" customHeight="1" x14ac:dyDescent="0.3">
      <c r="B810" s="113">
        <v>806</v>
      </c>
      <c r="C810" s="162"/>
      <c r="D810" s="167"/>
      <c r="E810" s="111"/>
      <c r="F810" s="111"/>
      <c r="G810" s="111"/>
      <c r="H810" s="162"/>
      <c r="I810" s="168"/>
      <c r="Q810" s="3">
        <f t="shared" ca="1" si="12"/>
        <v>0</v>
      </c>
    </row>
    <row r="811" spans="2:17" ht="30" customHeight="1" x14ac:dyDescent="0.3">
      <c r="B811" s="113">
        <v>807</v>
      </c>
      <c r="C811" s="162"/>
      <c r="D811" s="167"/>
      <c r="E811" s="111"/>
      <c r="F811" s="111"/>
      <c r="G811" s="111"/>
      <c r="H811" s="162"/>
      <c r="I811" s="168"/>
      <c r="Q811" s="3">
        <f t="shared" ca="1" si="12"/>
        <v>0</v>
      </c>
    </row>
    <row r="812" spans="2:17" ht="30" customHeight="1" x14ac:dyDescent="0.3">
      <c r="B812" s="113">
        <v>808</v>
      </c>
      <c r="C812" s="162"/>
      <c r="D812" s="167"/>
      <c r="E812" s="111"/>
      <c r="F812" s="111"/>
      <c r="G812" s="111"/>
      <c r="H812" s="162"/>
      <c r="I812" s="168"/>
      <c r="Q812" s="3">
        <f t="shared" ca="1" si="12"/>
        <v>0</v>
      </c>
    </row>
    <row r="813" spans="2:17" ht="30" customHeight="1" x14ac:dyDescent="0.3">
      <c r="B813" s="113">
        <v>809</v>
      </c>
      <c r="C813" s="162"/>
      <c r="D813" s="167"/>
      <c r="E813" s="111"/>
      <c r="F813" s="111"/>
      <c r="G813" s="111"/>
      <c r="H813" s="162"/>
      <c r="I813" s="168"/>
      <c r="Q813" s="3">
        <f t="shared" ca="1" si="12"/>
        <v>0</v>
      </c>
    </row>
    <row r="814" spans="2:17" ht="30" customHeight="1" x14ac:dyDescent="0.3">
      <c r="B814" s="113">
        <v>810</v>
      </c>
      <c r="C814" s="162"/>
      <c r="D814" s="167"/>
      <c r="E814" s="111"/>
      <c r="F814" s="111"/>
      <c r="G814" s="111"/>
      <c r="H814" s="162"/>
      <c r="I814" s="168"/>
      <c r="Q814" s="3">
        <f t="shared" ca="1" si="12"/>
        <v>0</v>
      </c>
    </row>
    <row r="815" spans="2:17" ht="30" customHeight="1" x14ac:dyDescent="0.3">
      <c r="B815" s="113">
        <v>811</v>
      </c>
      <c r="C815" s="162"/>
      <c r="D815" s="167"/>
      <c r="E815" s="111"/>
      <c r="F815" s="111"/>
      <c r="G815" s="111"/>
      <c r="H815" s="162"/>
      <c r="I815" s="168"/>
      <c r="Q815" s="3">
        <f t="shared" ca="1" si="12"/>
        <v>0</v>
      </c>
    </row>
    <row r="816" spans="2:17" ht="30" customHeight="1" x14ac:dyDescent="0.3">
      <c r="B816" s="113">
        <v>812</v>
      </c>
      <c r="C816" s="162"/>
      <c r="D816" s="167"/>
      <c r="E816" s="111"/>
      <c r="F816" s="111"/>
      <c r="G816" s="111"/>
      <c r="H816" s="162"/>
      <c r="I816" s="168"/>
      <c r="Q816" s="3">
        <f t="shared" ca="1" si="12"/>
        <v>0</v>
      </c>
    </row>
    <row r="817" spans="2:17" ht="30" customHeight="1" x14ac:dyDescent="0.3">
      <c r="B817" s="113">
        <v>813</v>
      </c>
      <c r="C817" s="162"/>
      <c r="D817" s="167"/>
      <c r="E817" s="111"/>
      <c r="F817" s="111"/>
      <c r="G817" s="111"/>
      <c r="H817" s="162"/>
      <c r="I817" s="168"/>
      <c r="Q817" s="3">
        <f t="shared" ca="1" si="12"/>
        <v>0</v>
      </c>
    </row>
    <row r="818" spans="2:17" ht="30" customHeight="1" x14ac:dyDescent="0.3">
      <c r="B818" s="113">
        <v>814</v>
      </c>
      <c r="C818" s="162"/>
      <c r="D818" s="167"/>
      <c r="E818" s="111"/>
      <c r="F818" s="111"/>
      <c r="G818" s="111"/>
      <c r="H818" s="162"/>
      <c r="I818" s="168"/>
      <c r="Q818" s="3">
        <f t="shared" ca="1" si="12"/>
        <v>0</v>
      </c>
    </row>
    <row r="819" spans="2:17" ht="30" customHeight="1" x14ac:dyDescent="0.3">
      <c r="B819" s="113">
        <v>815</v>
      </c>
      <c r="C819" s="162"/>
      <c r="D819" s="167"/>
      <c r="E819" s="111"/>
      <c r="F819" s="111"/>
      <c r="G819" s="111"/>
      <c r="H819" s="162"/>
      <c r="I819" s="168"/>
      <c r="Q819" s="3">
        <f t="shared" ca="1" si="12"/>
        <v>0</v>
      </c>
    </row>
    <row r="820" spans="2:17" ht="30" customHeight="1" x14ac:dyDescent="0.3">
      <c r="B820" s="113">
        <v>816</v>
      </c>
      <c r="C820" s="162"/>
      <c r="D820" s="167"/>
      <c r="E820" s="111"/>
      <c r="F820" s="111"/>
      <c r="G820" s="111"/>
      <c r="H820" s="162"/>
      <c r="I820" s="168"/>
      <c r="Q820" s="3">
        <f t="shared" ca="1" si="12"/>
        <v>0</v>
      </c>
    </row>
    <row r="821" spans="2:17" ht="30" customHeight="1" x14ac:dyDescent="0.3">
      <c r="B821" s="113">
        <v>817</v>
      </c>
      <c r="C821" s="162"/>
      <c r="D821" s="167"/>
      <c r="E821" s="111"/>
      <c r="F821" s="111"/>
      <c r="G821" s="111"/>
      <c r="H821" s="162"/>
      <c r="I821" s="168"/>
      <c r="Q821" s="3">
        <f t="shared" ca="1" si="12"/>
        <v>0</v>
      </c>
    </row>
    <row r="822" spans="2:17" ht="30" customHeight="1" x14ac:dyDescent="0.3">
      <c r="B822" s="113">
        <v>818</v>
      </c>
      <c r="C822" s="162"/>
      <c r="D822" s="167"/>
      <c r="E822" s="111"/>
      <c r="F822" s="111"/>
      <c r="G822" s="111"/>
      <c r="H822" s="162"/>
      <c r="I822" s="168"/>
      <c r="Q822" s="3">
        <f t="shared" ca="1" si="12"/>
        <v>0</v>
      </c>
    </row>
    <row r="823" spans="2:17" ht="30" customHeight="1" x14ac:dyDescent="0.3">
      <c r="B823" s="113">
        <v>819</v>
      </c>
      <c r="C823" s="162"/>
      <c r="D823" s="167"/>
      <c r="E823" s="111"/>
      <c r="F823" s="111"/>
      <c r="G823" s="111"/>
      <c r="H823" s="162"/>
      <c r="I823" s="168"/>
      <c r="Q823" s="3">
        <f t="shared" ca="1" si="12"/>
        <v>0</v>
      </c>
    </row>
    <row r="824" spans="2:17" ht="30" customHeight="1" x14ac:dyDescent="0.3">
      <c r="B824" s="113">
        <v>820</v>
      </c>
      <c r="C824" s="162"/>
      <c r="D824" s="167"/>
      <c r="E824" s="111"/>
      <c r="F824" s="111"/>
      <c r="G824" s="111"/>
      <c r="H824" s="162"/>
      <c r="I824" s="168"/>
      <c r="Q824" s="3">
        <f t="shared" ca="1" si="12"/>
        <v>0</v>
      </c>
    </row>
    <row r="825" spans="2:17" ht="30" customHeight="1" x14ac:dyDescent="0.3">
      <c r="B825" s="113">
        <v>821</v>
      </c>
      <c r="C825" s="162"/>
      <c r="D825" s="167"/>
      <c r="E825" s="111"/>
      <c r="F825" s="111"/>
      <c r="G825" s="111"/>
      <c r="H825" s="162"/>
      <c r="I825" s="168"/>
      <c r="Q825" s="3">
        <f t="shared" ca="1" si="12"/>
        <v>0</v>
      </c>
    </row>
    <row r="826" spans="2:17" ht="30" customHeight="1" x14ac:dyDescent="0.3">
      <c r="B826" s="113">
        <v>822</v>
      </c>
      <c r="C826" s="162"/>
      <c r="D826" s="167"/>
      <c r="E826" s="111"/>
      <c r="F826" s="111"/>
      <c r="G826" s="111"/>
      <c r="H826" s="162"/>
      <c r="I826" s="168"/>
      <c r="Q826" s="3">
        <f t="shared" ca="1" si="12"/>
        <v>0</v>
      </c>
    </row>
    <row r="827" spans="2:17" ht="30" customHeight="1" x14ac:dyDescent="0.3">
      <c r="B827" s="113">
        <v>823</v>
      </c>
      <c r="C827" s="162"/>
      <c r="D827" s="167"/>
      <c r="E827" s="111"/>
      <c r="F827" s="111"/>
      <c r="G827" s="111"/>
      <c r="H827" s="162"/>
      <c r="I827" s="168"/>
      <c r="Q827" s="3">
        <f t="shared" ca="1" si="12"/>
        <v>0</v>
      </c>
    </row>
    <row r="828" spans="2:17" ht="30" customHeight="1" x14ac:dyDescent="0.3">
      <c r="B828" s="113">
        <v>824</v>
      </c>
      <c r="C828" s="162"/>
      <c r="D828" s="167"/>
      <c r="E828" s="111"/>
      <c r="F828" s="111"/>
      <c r="G828" s="111"/>
      <c r="H828" s="162"/>
      <c r="I828" s="168"/>
      <c r="Q828" s="3">
        <f t="shared" ca="1" si="12"/>
        <v>0</v>
      </c>
    </row>
    <row r="829" spans="2:17" ht="30" customHeight="1" x14ac:dyDescent="0.3">
      <c r="B829" s="113">
        <v>825</v>
      </c>
      <c r="C829" s="162"/>
      <c r="D829" s="167"/>
      <c r="E829" s="111"/>
      <c r="F829" s="111"/>
      <c r="G829" s="111"/>
      <c r="H829" s="162"/>
      <c r="I829" s="168"/>
      <c r="Q829" s="3">
        <f t="shared" ca="1" si="12"/>
        <v>0</v>
      </c>
    </row>
    <row r="830" spans="2:17" ht="30" customHeight="1" x14ac:dyDescent="0.3">
      <c r="B830" s="113">
        <v>826</v>
      </c>
      <c r="C830" s="162"/>
      <c r="D830" s="167"/>
      <c r="E830" s="111"/>
      <c r="F830" s="111"/>
      <c r="G830" s="111"/>
      <c r="H830" s="162"/>
      <c r="I830" s="168"/>
      <c r="Q830" s="3">
        <f t="shared" ca="1" si="12"/>
        <v>0</v>
      </c>
    </row>
    <row r="831" spans="2:17" ht="30" customHeight="1" x14ac:dyDescent="0.3">
      <c r="B831" s="113">
        <v>827</v>
      </c>
      <c r="C831" s="162"/>
      <c r="D831" s="167"/>
      <c r="E831" s="111"/>
      <c r="F831" s="111"/>
      <c r="G831" s="111"/>
      <c r="H831" s="162"/>
      <c r="I831" s="168"/>
      <c r="Q831" s="3">
        <f t="shared" ca="1" si="12"/>
        <v>0</v>
      </c>
    </row>
    <row r="832" spans="2:17" ht="30" customHeight="1" x14ac:dyDescent="0.3">
      <c r="B832" s="113">
        <v>828</v>
      </c>
      <c r="C832" s="162"/>
      <c r="D832" s="167"/>
      <c r="E832" s="111"/>
      <c r="F832" s="111"/>
      <c r="G832" s="111"/>
      <c r="H832" s="162"/>
      <c r="I832" s="168"/>
      <c r="Q832" s="3">
        <f t="shared" ca="1" si="12"/>
        <v>0</v>
      </c>
    </row>
    <row r="833" spans="2:17" ht="30" customHeight="1" x14ac:dyDescent="0.3">
      <c r="B833" s="113">
        <v>829</v>
      </c>
      <c r="C833" s="162"/>
      <c r="D833" s="167"/>
      <c r="E833" s="111"/>
      <c r="F833" s="111"/>
      <c r="G833" s="111"/>
      <c r="H833" s="162"/>
      <c r="I833" s="168"/>
      <c r="Q833" s="3">
        <f t="shared" ca="1" si="12"/>
        <v>0</v>
      </c>
    </row>
    <row r="834" spans="2:17" ht="30" customHeight="1" x14ac:dyDescent="0.3">
      <c r="B834" s="113">
        <v>830</v>
      </c>
      <c r="C834" s="162"/>
      <c r="D834" s="167"/>
      <c r="E834" s="111"/>
      <c r="F834" s="111"/>
      <c r="G834" s="111"/>
      <c r="H834" s="162"/>
      <c r="I834" s="168"/>
      <c r="Q834" s="3">
        <f t="shared" ca="1" si="12"/>
        <v>0</v>
      </c>
    </row>
    <row r="835" spans="2:17" ht="30" customHeight="1" x14ac:dyDescent="0.3">
      <c r="B835" s="113">
        <v>831</v>
      </c>
      <c r="C835" s="162"/>
      <c r="D835" s="167"/>
      <c r="E835" s="111"/>
      <c r="F835" s="111"/>
      <c r="G835" s="111"/>
      <c r="H835" s="162"/>
      <c r="I835" s="168"/>
      <c r="Q835" s="3">
        <f t="shared" ca="1" si="12"/>
        <v>0</v>
      </c>
    </row>
    <row r="836" spans="2:17" ht="30" customHeight="1" x14ac:dyDescent="0.3">
      <c r="B836" s="113">
        <v>832</v>
      </c>
      <c r="C836" s="162"/>
      <c r="D836" s="167"/>
      <c r="E836" s="111"/>
      <c r="F836" s="111"/>
      <c r="G836" s="111"/>
      <c r="H836" s="162"/>
      <c r="I836" s="168"/>
      <c r="Q836" s="3">
        <f t="shared" ca="1" si="12"/>
        <v>0</v>
      </c>
    </row>
    <row r="837" spans="2:17" ht="30" customHeight="1" x14ac:dyDescent="0.3">
      <c r="B837" s="113">
        <v>833</v>
      </c>
      <c r="C837" s="162"/>
      <c r="D837" s="167"/>
      <c r="E837" s="111"/>
      <c r="F837" s="111"/>
      <c r="G837" s="111"/>
      <c r="H837" s="162"/>
      <c r="I837" s="168"/>
      <c r="Q837" s="3">
        <f t="shared" ref="Q837:Q900" ca="1" si="13">IF(C837&lt;TODAY(),IF(G837="Não",1,0),0)</f>
        <v>0</v>
      </c>
    </row>
    <row r="838" spans="2:17" ht="30" customHeight="1" x14ac:dyDescent="0.3">
      <c r="B838" s="113">
        <v>834</v>
      </c>
      <c r="C838" s="162"/>
      <c r="D838" s="167"/>
      <c r="E838" s="111"/>
      <c r="F838" s="111"/>
      <c r="G838" s="111"/>
      <c r="H838" s="162"/>
      <c r="I838" s="168"/>
      <c r="Q838" s="3">
        <f t="shared" ca="1" si="13"/>
        <v>0</v>
      </c>
    </row>
    <row r="839" spans="2:17" ht="30" customHeight="1" x14ac:dyDescent="0.3">
      <c r="B839" s="113">
        <v>835</v>
      </c>
      <c r="C839" s="162"/>
      <c r="D839" s="167"/>
      <c r="E839" s="111"/>
      <c r="F839" s="111"/>
      <c r="G839" s="111"/>
      <c r="H839" s="162"/>
      <c r="I839" s="168"/>
      <c r="Q839" s="3">
        <f t="shared" ca="1" si="13"/>
        <v>0</v>
      </c>
    </row>
    <row r="840" spans="2:17" ht="30" customHeight="1" x14ac:dyDescent="0.3">
      <c r="B840" s="113">
        <v>836</v>
      </c>
      <c r="C840" s="162"/>
      <c r="D840" s="167"/>
      <c r="E840" s="111"/>
      <c r="F840" s="111"/>
      <c r="G840" s="111"/>
      <c r="H840" s="162"/>
      <c r="I840" s="168"/>
      <c r="Q840" s="3">
        <f t="shared" ca="1" si="13"/>
        <v>0</v>
      </c>
    </row>
    <row r="841" spans="2:17" ht="30" customHeight="1" x14ac:dyDescent="0.3">
      <c r="B841" s="113">
        <v>837</v>
      </c>
      <c r="C841" s="162"/>
      <c r="D841" s="167"/>
      <c r="E841" s="111"/>
      <c r="F841" s="111"/>
      <c r="G841" s="111"/>
      <c r="H841" s="162"/>
      <c r="I841" s="168"/>
      <c r="Q841" s="3">
        <f t="shared" ca="1" si="13"/>
        <v>0</v>
      </c>
    </row>
    <row r="842" spans="2:17" ht="30" customHeight="1" x14ac:dyDescent="0.3">
      <c r="B842" s="113">
        <v>838</v>
      </c>
      <c r="C842" s="162"/>
      <c r="D842" s="167"/>
      <c r="E842" s="111"/>
      <c r="F842" s="111"/>
      <c r="G842" s="111"/>
      <c r="H842" s="162"/>
      <c r="I842" s="168"/>
      <c r="Q842" s="3">
        <f t="shared" ca="1" si="13"/>
        <v>0</v>
      </c>
    </row>
    <row r="843" spans="2:17" ht="30" customHeight="1" x14ac:dyDescent="0.3">
      <c r="B843" s="113">
        <v>839</v>
      </c>
      <c r="C843" s="162"/>
      <c r="D843" s="167"/>
      <c r="E843" s="111"/>
      <c r="F843" s="111"/>
      <c r="G843" s="111"/>
      <c r="H843" s="162"/>
      <c r="I843" s="168"/>
      <c r="Q843" s="3">
        <f t="shared" ca="1" si="13"/>
        <v>0</v>
      </c>
    </row>
    <row r="844" spans="2:17" ht="30" customHeight="1" x14ac:dyDescent="0.3">
      <c r="B844" s="113">
        <v>840</v>
      </c>
      <c r="C844" s="162"/>
      <c r="D844" s="167"/>
      <c r="E844" s="111"/>
      <c r="F844" s="111"/>
      <c r="G844" s="111"/>
      <c r="H844" s="162"/>
      <c r="I844" s="168"/>
      <c r="Q844" s="3">
        <f t="shared" ca="1" si="13"/>
        <v>0</v>
      </c>
    </row>
    <row r="845" spans="2:17" ht="30" customHeight="1" x14ac:dyDescent="0.3">
      <c r="B845" s="113">
        <v>841</v>
      </c>
      <c r="C845" s="162"/>
      <c r="D845" s="167"/>
      <c r="E845" s="111"/>
      <c r="F845" s="111"/>
      <c r="G845" s="111"/>
      <c r="H845" s="162"/>
      <c r="I845" s="168"/>
      <c r="Q845" s="3">
        <f t="shared" ca="1" si="13"/>
        <v>0</v>
      </c>
    </row>
    <row r="846" spans="2:17" ht="30" customHeight="1" x14ac:dyDescent="0.3">
      <c r="B846" s="113">
        <v>842</v>
      </c>
      <c r="C846" s="162"/>
      <c r="D846" s="167"/>
      <c r="E846" s="111"/>
      <c r="F846" s="111"/>
      <c r="G846" s="111"/>
      <c r="H846" s="162"/>
      <c r="I846" s="168"/>
      <c r="Q846" s="3">
        <f t="shared" ca="1" si="13"/>
        <v>0</v>
      </c>
    </row>
    <row r="847" spans="2:17" ht="30" customHeight="1" x14ac:dyDescent="0.3">
      <c r="B847" s="113">
        <v>843</v>
      </c>
      <c r="C847" s="162"/>
      <c r="D847" s="167"/>
      <c r="E847" s="111"/>
      <c r="F847" s="111"/>
      <c r="G847" s="111"/>
      <c r="H847" s="162"/>
      <c r="I847" s="168"/>
      <c r="Q847" s="3">
        <f t="shared" ca="1" si="13"/>
        <v>0</v>
      </c>
    </row>
    <row r="848" spans="2:17" ht="30" customHeight="1" x14ac:dyDescent="0.3">
      <c r="B848" s="113">
        <v>844</v>
      </c>
      <c r="C848" s="162"/>
      <c r="D848" s="167"/>
      <c r="E848" s="111"/>
      <c r="F848" s="111"/>
      <c r="G848" s="111"/>
      <c r="H848" s="162"/>
      <c r="I848" s="168"/>
      <c r="Q848" s="3">
        <f t="shared" ca="1" si="13"/>
        <v>0</v>
      </c>
    </row>
    <row r="849" spans="2:17" ht="30" customHeight="1" x14ac:dyDescent="0.3">
      <c r="B849" s="113">
        <v>845</v>
      </c>
      <c r="C849" s="162"/>
      <c r="D849" s="167"/>
      <c r="E849" s="111"/>
      <c r="F849" s="111"/>
      <c r="G849" s="111"/>
      <c r="H849" s="162"/>
      <c r="I849" s="168"/>
      <c r="Q849" s="3">
        <f t="shared" ca="1" si="13"/>
        <v>0</v>
      </c>
    </row>
    <row r="850" spans="2:17" ht="30" customHeight="1" x14ac:dyDescent="0.3">
      <c r="B850" s="113">
        <v>846</v>
      </c>
      <c r="C850" s="162"/>
      <c r="D850" s="167"/>
      <c r="E850" s="111"/>
      <c r="F850" s="111"/>
      <c r="G850" s="111"/>
      <c r="H850" s="162"/>
      <c r="I850" s="168"/>
      <c r="Q850" s="3">
        <f t="shared" ca="1" si="13"/>
        <v>0</v>
      </c>
    </row>
    <row r="851" spans="2:17" ht="30" customHeight="1" x14ac:dyDescent="0.3">
      <c r="B851" s="113">
        <v>847</v>
      </c>
      <c r="C851" s="162"/>
      <c r="D851" s="167"/>
      <c r="E851" s="111"/>
      <c r="F851" s="111"/>
      <c r="G851" s="111"/>
      <c r="H851" s="162"/>
      <c r="I851" s="168"/>
      <c r="Q851" s="3">
        <f t="shared" ca="1" si="13"/>
        <v>0</v>
      </c>
    </row>
    <row r="852" spans="2:17" ht="30" customHeight="1" x14ac:dyDescent="0.3">
      <c r="B852" s="113">
        <v>848</v>
      </c>
      <c r="C852" s="162"/>
      <c r="D852" s="167"/>
      <c r="E852" s="111"/>
      <c r="F852" s="111"/>
      <c r="G852" s="111"/>
      <c r="H852" s="162"/>
      <c r="I852" s="168"/>
      <c r="Q852" s="3">
        <f t="shared" ca="1" si="13"/>
        <v>0</v>
      </c>
    </row>
    <row r="853" spans="2:17" ht="30" customHeight="1" x14ac:dyDescent="0.3">
      <c r="B853" s="113">
        <v>849</v>
      </c>
      <c r="C853" s="162"/>
      <c r="D853" s="167"/>
      <c r="E853" s="111"/>
      <c r="F853" s="111"/>
      <c r="G853" s="111"/>
      <c r="H853" s="162"/>
      <c r="I853" s="168"/>
      <c r="Q853" s="3">
        <f t="shared" ca="1" si="13"/>
        <v>0</v>
      </c>
    </row>
    <row r="854" spans="2:17" ht="30" customHeight="1" x14ac:dyDescent="0.3">
      <c r="B854" s="113">
        <v>850</v>
      </c>
      <c r="C854" s="162"/>
      <c r="D854" s="167"/>
      <c r="E854" s="111"/>
      <c r="F854" s="111"/>
      <c r="G854" s="111"/>
      <c r="H854" s="162"/>
      <c r="I854" s="168"/>
      <c r="Q854" s="3">
        <f t="shared" ca="1" si="13"/>
        <v>0</v>
      </c>
    </row>
    <row r="855" spans="2:17" ht="30" customHeight="1" x14ac:dyDescent="0.3">
      <c r="B855" s="113">
        <v>851</v>
      </c>
      <c r="C855" s="162"/>
      <c r="D855" s="167"/>
      <c r="E855" s="111"/>
      <c r="F855" s="111"/>
      <c r="G855" s="111"/>
      <c r="H855" s="162"/>
      <c r="I855" s="168"/>
      <c r="Q855" s="3">
        <f t="shared" ca="1" si="13"/>
        <v>0</v>
      </c>
    </row>
    <row r="856" spans="2:17" ht="30" customHeight="1" x14ac:dyDescent="0.3">
      <c r="B856" s="113">
        <v>852</v>
      </c>
      <c r="C856" s="162"/>
      <c r="D856" s="167"/>
      <c r="E856" s="111"/>
      <c r="F856" s="111"/>
      <c r="G856" s="111"/>
      <c r="H856" s="162"/>
      <c r="I856" s="168"/>
      <c r="Q856" s="3">
        <f t="shared" ca="1" si="13"/>
        <v>0</v>
      </c>
    </row>
    <row r="857" spans="2:17" ht="30" customHeight="1" x14ac:dyDescent="0.3">
      <c r="B857" s="113">
        <v>853</v>
      </c>
      <c r="C857" s="162"/>
      <c r="D857" s="167"/>
      <c r="E857" s="111"/>
      <c r="F857" s="111"/>
      <c r="G857" s="111"/>
      <c r="H857" s="162"/>
      <c r="I857" s="168"/>
      <c r="Q857" s="3">
        <f t="shared" ca="1" si="13"/>
        <v>0</v>
      </c>
    </row>
    <row r="858" spans="2:17" ht="30" customHeight="1" x14ac:dyDescent="0.3">
      <c r="B858" s="113">
        <v>854</v>
      </c>
      <c r="C858" s="162"/>
      <c r="D858" s="167"/>
      <c r="E858" s="111"/>
      <c r="F858" s="111"/>
      <c r="G858" s="111"/>
      <c r="H858" s="162"/>
      <c r="I858" s="168"/>
      <c r="Q858" s="3">
        <f t="shared" ca="1" si="13"/>
        <v>0</v>
      </c>
    </row>
    <row r="859" spans="2:17" ht="30" customHeight="1" x14ac:dyDescent="0.3">
      <c r="B859" s="113">
        <v>855</v>
      </c>
      <c r="C859" s="162"/>
      <c r="D859" s="167"/>
      <c r="E859" s="111"/>
      <c r="F859" s="111"/>
      <c r="G859" s="111"/>
      <c r="H859" s="162"/>
      <c r="I859" s="168"/>
      <c r="Q859" s="3">
        <f t="shared" ca="1" si="13"/>
        <v>0</v>
      </c>
    </row>
    <row r="860" spans="2:17" ht="30" customHeight="1" x14ac:dyDescent="0.3">
      <c r="B860" s="113">
        <v>856</v>
      </c>
      <c r="C860" s="162"/>
      <c r="D860" s="167"/>
      <c r="E860" s="111"/>
      <c r="F860" s="111"/>
      <c r="G860" s="111"/>
      <c r="H860" s="162"/>
      <c r="I860" s="168"/>
      <c r="Q860" s="3">
        <f t="shared" ca="1" si="13"/>
        <v>0</v>
      </c>
    </row>
    <row r="861" spans="2:17" ht="30" customHeight="1" x14ac:dyDescent="0.3">
      <c r="B861" s="113">
        <v>857</v>
      </c>
      <c r="C861" s="162"/>
      <c r="D861" s="167"/>
      <c r="E861" s="111"/>
      <c r="F861" s="111"/>
      <c r="G861" s="111"/>
      <c r="H861" s="162"/>
      <c r="I861" s="168"/>
      <c r="Q861" s="3">
        <f t="shared" ca="1" si="13"/>
        <v>0</v>
      </c>
    </row>
    <row r="862" spans="2:17" ht="30" customHeight="1" x14ac:dyDescent="0.3">
      <c r="B862" s="113">
        <v>858</v>
      </c>
      <c r="C862" s="162"/>
      <c r="D862" s="167"/>
      <c r="E862" s="111"/>
      <c r="F862" s="111"/>
      <c r="G862" s="111"/>
      <c r="H862" s="162"/>
      <c r="I862" s="168"/>
      <c r="Q862" s="3">
        <f t="shared" ca="1" si="13"/>
        <v>0</v>
      </c>
    </row>
    <row r="863" spans="2:17" ht="30" customHeight="1" x14ac:dyDescent="0.3">
      <c r="B863" s="113">
        <v>859</v>
      </c>
      <c r="C863" s="162"/>
      <c r="D863" s="167"/>
      <c r="E863" s="111"/>
      <c r="F863" s="111"/>
      <c r="G863" s="111"/>
      <c r="H863" s="162"/>
      <c r="I863" s="168"/>
      <c r="Q863" s="3">
        <f t="shared" ca="1" si="13"/>
        <v>0</v>
      </c>
    </row>
    <row r="864" spans="2:17" ht="30" customHeight="1" x14ac:dyDescent="0.3">
      <c r="B864" s="113">
        <v>860</v>
      </c>
      <c r="C864" s="162"/>
      <c r="D864" s="167"/>
      <c r="E864" s="111"/>
      <c r="F864" s="111"/>
      <c r="G864" s="111"/>
      <c r="H864" s="162"/>
      <c r="I864" s="168"/>
      <c r="Q864" s="3">
        <f t="shared" ca="1" si="13"/>
        <v>0</v>
      </c>
    </row>
    <row r="865" spans="2:17" ht="30" customHeight="1" x14ac:dyDescent="0.3">
      <c r="B865" s="113">
        <v>861</v>
      </c>
      <c r="C865" s="162"/>
      <c r="D865" s="167"/>
      <c r="E865" s="111"/>
      <c r="F865" s="111"/>
      <c r="G865" s="111"/>
      <c r="H865" s="162"/>
      <c r="I865" s="168"/>
      <c r="Q865" s="3">
        <f t="shared" ca="1" si="13"/>
        <v>0</v>
      </c>
    </row>
    <row r="866" spans="2:17" ht="30" customHeight="1" x14ac:dyDescent="0.3">
      <c r="B866" s="113">
        <v>862</v>
      </c>
      <c r="C866" s="162"/>
      <c r="D866" s="167"/>
      <c r="E866" s="111"/>
      <c r="F866" s="111"/>
      <c r="G866" s="111"/>
      <c r="H866" s="162"/>
      <c r="I866" s="168"/>
      <c r="Q866" s="3">
        <f t="shared" ca="1" si="13"/>
        <v>0</v>
      </c>
    </row>
    <row r="867" spans="2:17" ht="30" customHeight="1" x14ac:dyDescent="0.3">
      <c r="B867" s="113">
        <v>863</v>
      </c>
      <c r="C867" s="162"/>
      <c r="D867" s="167"/>
      <c r="E867" s="111"/>
      <c r="F867" s="111"/>
      <c r="G867" s="111"/>
      <c r="H867" s="162"/>
      <c r="I867" s="168"/>
      <c r="Q867" s="3">
        <f t="shared" ca="1" si="13"/>
        <v>0</v>
      </c>
    </row>
    <row r="868" spans="2:17" ht="30" customHeight="1" x14ac:dyDescent="0.3">
      <c r="B868" s="113">
        <v>864</v>
      </c>
      <c r="C868" s="162"/>
      <c r="D868" s="167"/>
      <c r="E868" s="111"/>
      <c r="F868" s="111"/>
      <c r="G868" s="111"/>
      <c r="H868" s="162"/>
      <c r="I868" s="168"/>
      <c r="Q868" s="3">
        <f t="shared" ca="1" si="13"/>
        <v>0</v>
      </c>
    </row>
    <row r="869" spans="2:17" ht="30" customHeight="1" x14ac:dyDescent="0.3">
      <c r="B869" s="113">
        <v>865</v>
      </c>
      <c r="C869" s="162"/>
      <c r="D869" s="167"/>
      <c r="E869" s="111"/>
      <c r="F869" s="111"/>
      <c r="G869" s="111"/>
      <c r="H869" s="162"/>
      <c r="I869" s="168"/>
      <c r="Q869" s="3">
        <f t="shared" ca="1" si="13"/>
        <v>0</v>
      </c>
    </row>
    <row r="870" spans="2:17" ht="30" customHeight="1" x14ac:dyDescent="0.3">
      <c r="B870" s="113">
        <v>866</v>
      </c>
      <c r="C870" s="162"/>
      <c r="D870" s="167"/>
      <c r="E870" s="111"/>
      <c r="F870" s="111"/>
      <c r="G870" s="111"/>
      <c r="H870" s="162"/>
      <c r="I870" s="168"/>
      <c r="Q870" s="3">
        <f t="shared" ca="1" si="13"/>
        <v>0</v>
      </c>
    </row>
    <row r="871" spans="2:17" ht="30" customHeight="1" x14ac:dyDescent="0.3">
      <c r="B871" s="113">
        <v>867</v>
      </c>
      <c r="C871" s="162"/>
      <c r="D871" s="167"/>
      <c r="E871" s="111"/>
      <c r="F871" s="111"/>
      <c r="G871" s="111"/>
      <c r="H871" s="162"/>
      <c r="I871" s="168"/>
      <c r="Q871" s="3">
        <f t="shared" ca="1" si="13"/>
        <v>0</v>
      </c>
    </row>
    <row r="872" spans="2:17" ht="30" customHeight="1" x14ac:dyDescent="0.3">
      <c r="B872" s="113">
        <v>868</v>
      </c>
      <c r="C872" s="162"/>
      <c r="D872" s="167"/>
      <c r="E872" s="111"/>
      <c r="F872" s="111"/>
      <c r="G872" s="111"/>
      <c r="H872" s="162"/>
      <c r="I872" s="168"/>
      <c r="Q872" s="3">
        <f t="shared" ca="1" si="13"/>
        <v>0</v>
      </c>
    </row>
    <row r="873" spans="2:17" ht="30" customHeight="1" x14ac:dyDescent="0.3">
      <c r="B873" s="113">
        <v>869</v>
      </c>
      <c r="C873" s="162"/>
      <c r="D873" s="167"/>
      <c r="E873" s="111"/>
      <c r="F873" s="111"/>
      <c r="G873" s="111"/>
      <c r="H873" s="162"/>
      <c r="I873" s="168"/>
      <c r="Q873" s="3">
        <f t="shared" ca="1" si="13"/>
        <v>0</v>
      </c>
    </row>
    <row r="874" spans="2:17" ht="30" customHeight="1" x14ac:dyDescent="0.3">
      <c r="B874" s="113">
        <v>870</v>
      </c>
      <c r="C874" s="162"/>
      <c r="D874" s="167"/>
      <c r="E874" s="111"/>
      <c r="F874" s="111"/>
      <c r="G874" s="111"/>
      <c r="H874" s="162"/>
      <c r="I874" s="168"/>
      <c r="Q874" s="3">
        <f t="shared" ca="1" si="13"/>
        <v>0</v>
      </c>
    </row>
    <row r="875" spans="2:17" ht="30" customHeight="1" x14ac:dyDescent="0.3">
      <c r="B875" s="113">
        <v>871</v>
      </c>
      <c r="C875" s="162"/>
      <c r="D875" s="167"/>
      <c r="E875" s="111"/>
      <c r="F875" s="111"/>
      <c r="G875" s="111"/>
      <c r="H875" s="162"/>
      <c r="I875" s="168"/>
      <c r="Q875" s="3">
        <f t="shared" ca="1" si="13"/>
        <v>0</v>
      </c>
    </row>
    <row r="876" spans="2:17" ht="30" customHeight="1" x14ac:dyDescent="0.3">
      <c r="B876" s="113">
        <v>872</v>
      </c>
      <c r="C876" s="162"/>
      <c r="D876" s="167"/>
      <c r="E876" s="111"/>
      <c r="F876" s="111"/>
      <c r="G876" s="111"/>
      <c r="H876" s="162"/>
      <c r="I876" s="168"/>
      <c r="Q876" s="3">
        <f t="shared" ca="1" si="13"/>
        <v>0</v>
      </c>
    </row>
    <row r="877" spans="2:17" ht="30" customHeight="1" x14ac:dyDescent="0.3">
      <c r="B877" s="113">
        <v>873</v>
      </c>
      <c r="C877" s="162"/>
      <c r="D877" s="167"/>
      <c r="E877" s="111"/>
      <c r="F877" s="111"/>
      <c r="G877" s="111"/>
      <c r="H877" s="162"/>
      <c r="I877" s="168"/>
      <c r="Q877" s="3">
        <f t="shared" ca="1" si="13"/>
        <v>0</v>
      </c>
    </row>
    <row r="878" spans="2:17" ht="30" customHeight="1" x14ac:dyDescent="0.3">
      <c r="B878" s="113">
        <v>874</v>
      </c>
      <c r="C878" s="162"/>
      <c r="D878" s="167"/>
      <c r="E878" s="111"/>
      <c r="F878" s="111"/>
      <c r="G878" s="111"/>
      <c r="H878" s="162"/>
      <c r="I878" s="168"/>
      <c r="Q878" s="3">
        <f t="shared" ca="1" si="13"/>
        <v>0</v>
      </c>
    </row>
    <row r="879" spans="2:17" ht="30" customHeight="1" x14ac:dyDescent="0.3">
      <c r="B879" s="113">
        <v>875</v>
      </c>
      <c r="C879" s="162"/>
      <c r="D879" s="167"/>
      <c r="E879" s="111"/>
      <c r="F879" s="111"/>
      <c r="G879" s="111"/>
      <c r="H879" s="162"/>
      <c r="I879" s="168"/>
      <c r="Q879" s="3">
        <f t="shared" ca="1" si="13"/>
        <v>0</v>
      </c>
    </row>
    <row r="880" spans="2:17" ht="30" customHeight="1" x14ac:dyDescent="0.3">
      <c r="B880" s="113">
        <v>876</v>
      </c>
      <c r="C880" s="162"/>
      <c r="D880" s="167"/>
      <c r="E880" s="111"/>
      <c r="F880" s="111"/>
      <c r="G880" s="111"/>
      <c r="H880" s="162"/>
      <c r="I880" s="168"/>
      <c r="Q880" s="3">
        <f t="shared" ca="1" si="13"/>
        <v>0</v>
      </c>
    </row>
    <row r="881" spans="2:17" ht="30" customHeight="1" x14ac:dyDescent="0.3">
      <c r="B881" s="113">
        <v>877</v>
      </c>
      <c r="C881" s="162"/>
      <c r="D881" s="167"/>
      <c r="E881" s="111"/>
      <c r="F881" s="111"/>
      <c r="G881" s="111"/>
      <c r="H881" s="162"/>
      <c r="I881" s="168"/>
      <c r="Q881" s="3">
        <f t="shared" ca="1" si="13"/>
        <v>0</v>
      </c>
    </row>
    <row r="882" spans="2:17" ht="30" customHeight="1" x14ac:dyDescent="0.3">
      <c r="B882" s="113">
        <v>878</v>
      </c>
      <c r="C882" s="162"/>
      <c r="D882" s="167"/>
      <c r="E882" s="111"/>
      <c r="F882" s="111"/>
      <c r="G882" s="111"/>
      <c r="H882" s="162"/>
      <c r="I882" s="168"/>
      <c r="Q882" s="3">
        <f t="shared" ca="1" si="13"/>
        <v>0</v>
      </c>
    </row>
    <row r="883" spans="2:17" ht="30" customHeight="1" x14ac:dyDescent="0.3">
      <c r="B883" s="113">
        <v>879</v>
      </c>
      <c r="C883" s="162"/>
      <c r="D883" s="167"/>
      <c r="E883" s="111"/>
      <c r="F883" s="111"/>
      <c r="G883" s="111"/>
      <c r="H883" s="162"/>
      <c r="I883" s="168"/>
      <c r="Q883" s="3">
        <f t="shared" ca="1" si="13"/>
        <v>0</v>
      </c>
    </row>
    <row r="884" spans="2:17" ht="30" customHeight="1" x14ac:dyDescent="0.3">
      <c r="B884" s="113">
        <v>880</v>
      </c>
      <c r="C884" s="162"/>
      <c r="D884" s="167"/>
      <c r="E884" s="111"/>
      <c r="F884" s="111"/>
      <c r="G884" s="111"/>
      <c r="H884" s="162"/>
      <c r="I884" s="168"/>
      <c r="Q884" s="3">
        <f t="shared" ca="1" si="13"/>
        <v>0</v>
      </c>
    </row>
    <row r="885" spans="2:17" ht="30" customHeight="1" x14ac:dyDescent="0.3">
      <c r="B885" s="113">
        <v>881</v>
      </c>
      <c r="C885" s="162"/>
      <c r="D885" s="167"/>
      <c r="E885" s="111"/>
      <c r="F885" s="111"/>
      <c r="G885" s="111"/>
      <c r="H885" s="162"/>
      <c r="I885" s="168"/>
      <c r="Q885" s="3">
        <f t="shared" ca="1" si="13"/>
        <v>0</v>
      </c>
    </row>
    <row r="886" spans="2:17" ht="30" customHeight="1" x14ac:dyDescent="0.3">
      <c r="B886" s="113">
        <v>882</v>
      </c>
      <c r="C886" s="162"/>
      <c r="D886" s="167"/>
      <c r="E886" s="111"/>
      <c r="F886" s="111"/>
      <c r="G886" s="111"/>
      <c r="H886" s="162"/>
      <c r="I886" s="168"/>
      <c r="Q886" s="3">
        <f t="shared" ca="1" si="13"/>
        <v>0</v>
      </c>
    </row>
    <row r="887" spans="2:17" ht="30" customHeight="1" x14ac:dyDescent="0.3">
      <c r="B887" s="113">
        <v>883</v>
      </c>
      <c r="C887" s="162"/>
      <c r="D887" s="167"/>
      <c r="E887" s="111"/>
      <c r="F887" s="111"/>
      <c r="G887" s="111"/>
      <c r="H887" s="162"/>
      <c r="I887" s="168"/>
      <c r="Q887" s="3">
        <f t="shared" ca="1" si="13"/>
        <v>0</v>
      </c>
    </row>
    <row r="888" spans="2:17" ht="30" customHeight="1" x14ac:dyDescent="0.3">
      <c r="B888" s="113">
        <v>884</v>
      </c>
      <c r="C888" s="162"/>
      <c r="D888" s="167"/>
      <c r="E888" s="111"/>
      <c r="F888" s="111"/>
      <c r="G888" s="111"/>
      <c r="H888" s="162"/>
      <c r="I888" s="168"/>
      <c r="Q888" s="3">
        <f t="shared" ca="1" si="13"/>
        <v>0</v>
      </c>
    </row>
    <row r="889" spans="2:17" ht="30" customHeight="1" x14ac:dyDescent="0.3">
      <c r="B889" s="113">
        <v>885</v>
      </c>
      <c r="C889" s="162"/>
      <c r="D889" s="167"/>
      <c r="E889" s="111"/>
      <c r="F889" s="111"/>
      <c r="G889" s="111"/>
      <c r="H889" s="162"/>
      <c r="I889" s="168"/>
      <c r="Q889" s="3">
        <f t="shared" ca="1" si="13"/>
        <v>0</v>
      </c>
    </row>
    <row r="890" spans="2:17" ht="30" customHeight="1" x14ac:dyDescent="0.3">
      <c r="B890" s="113">
        <v>886</v>
      </c>
      <c r="C890" s="162"/>
      <c r="D890" s="167"/>
      <c r="E890" s="111"/>
      <c r="F890" s="111"/>
      <c r="G890" s="111"/>
      <c r="H890" s="162"/>
      <c r="I890" s="168"/>
      <c r="Q890" s="3">
        <f t="shared" ca="1" si="13"/>
        <v>0</v>
      </c>
    </row>
    <row r="891" spans="2:17" ht="30" customHeight="1" x14ac:dyDescent="0.3">
      <c r="B891" s="113">
        <v>887</v>
      </c>
      <c r="C891" s="162"/>
      <c r="D891" s="167"/>
      <c r="E891" s="111"/>
      <c r="F891" s="111"/>
      <c r="G891" s="111"/>
      <c r="H891" s="162"/>
      <c r="I891" s="168"/>
      <c r="Q891" s="3">
        <f t="shared" ca="1" si="13"/>
        <v>0</v>
      </c>
    </row>
    <row r="892" spans="2:17" ht="30" customHeight="1" x14ac:dyDescent="0.3">
      <c r="B892" s="113">
        <v>888</v>
      </c>
      <c r="C892" s="162"/>
      <c r="D892" s="167"/>
      <c r="E892" s="111"/>
      <c r="F892" s="111"/>
      <c r="G892" s="111"/>
      <c r="H892" s="162"/>
      <c r="I892" s="168"/>
      <c r="Q892" s="3">
        <f t="shared" ca="1" si="13"/>
        <v>0</v>
      </c>
    </row>
    <row r="893" spans="2:17" ht="30" customHeight="1" x14ac:dyDescent="0.3">
      <c r="B893" s="113">
        <v>889</v>
      </c>
      <c r="C893" s="162"/>
      <c r="D893" s="167"/>
      <c r="E893" s="111"/>
      <c r="F893" s="111"/>
      <c r="G893" s="111"/>
      <c r="H893" s="162"/>
      <c r="I893" s="168"/>
      <c r="Q893" s="3">
        <f t="shared" ca="1" si="13"/>
        <v>0</v>
      </c>
    </row>
    <row r="894" spans="2:17" ht="30" customHeight="1" x14ac:dyDescent="0.3">
      <c r="B894" s="113">
        <v>890</v>
      </c>
      <c r="C894" s="162"/>
      <c r="D894" s="167"/>
      <c r="E894" s="111"/>
      <c r="F894" s="111"/>
      <c r="G894" s="111"/>
      <c r="H894" s="162"/>
      <c r="I894" s="168"/>
      <c r="Q894" s="3">
        <f t="shared" ca="1" si="13"/>
        <v>0</v>
      </c>
    </row>
    <row r="895" spans="2:17" ht="30" customHeight="1" x14ac:dyDescent="0.3">
      <c r="B895" s="113">
        <v>891</v>
      </c>
      <c r="C895" s="162"/>
      <c r="D895" s="167"/>
      <c r="E895" s="111"/>
      <c r="F895" s="111"/>
      <c r="G895" s="111"/>
      <c r="H895" s="162"/>
      <c r="I895" s="168"/>
      <c r="Q895" s="3">
        <f t="shared" ca="1" si="13"/>
        <v>0</v>
      </c>
    </row>
    <row r="896" spans="2:17" ht="30" customHeight="1" x14ac:dyDescent="0.3">
      <c r="B896" s="113">
        <v>892</v>
      </c>
      <c r="C896" s="162"/>
      <c r="D896" s="167"/>
      <c r="E896" s="111"/>
      <c r="F896" s="111"/>
      <c r="G896" s="111"/>
      <c r="H896" s="162"/>
      <c r="I896" s="168"/>
      <c r="Q896" s="3">
        <f t="shared" ca="1" si="13"/>
        <v>0</v>
      </c>
    </row>
    <row r="897" spans="2:17" ht="30" customHeight="1" x14ac:dyDescent="0.3">
      <c r="B897" s="113">
        <v>893</v>
      </c>
      <c r="C897" s="162"/>
      <c r="D897" s="167"/>
      <c r="E897" s="111"/>
      <c r="F897" s="111"/>
      <c r="G897" s="111"/>
      <c r="H897" s="162"/>
      <c r="I897" s="168"/>
      <c r="Q897" s="3">
        <f t="shared" ca="1" si="13"/>
        <v>0</v>
      </c>
    </row>
    <row r="898" spans="2:17" ht="30" customHeight="1" x14ac:dyDescent="0.3">
      <c r="B898" s="113">
        <v>894</v>
      </c>
      <c r="C898" s="162"/>
      <c r="D898" s="167"/>
      <c r="E898" s="111"/>
      <c r="F898" s="111"/>
      <c r="G898" s="111"/>
      <c r="H898" s="162"/>
      <c r="I898" s="168"/>
      <c r="Q898" s="3">
        <f t="shared" ca="1" si="13"/>
        <v>0</v>
      </c>
    </row>
    <row r="899" spans="2:17" ht="30" customHeight="1" x14ac:dyDescent="0.3">
      <c r="B899" s="113">
        <v>895</v>
      </c>
      <c r="C899" s="162"/>
      <c r="D899" s="167"/>
      <c r="E899" s="111"/>
      <c r="F899" s="111"/>
      <c r="G899" s="111"/>
      <c r="H899" s="162"/>
      <c r="I899" s="168"/>
      <c r="Q899" s="3">
        <f t="shared" ca="1" si="13"/>
        <v>0</v>
      </c>
    </row>
    <row r="900" spans="2:17" ht="30" customHeight="1" x14ac:dyDescent="0.3">
      <c r="B900" s="113">
        <v>896</v>
      </c>
      <c r="C900" s="162"/>
      <c r="D900" s="167"/>
      <c r="E900" s="111"/>
      <c r="F900" s="111"/>
      <c r="G900" s="111"/>
      <c r="H900" s="162"/>
      <c r="I900" s="168"/>
      <c r="Q900" s="3">
        <f t="shared" ca="1" si="13"/>
        <v>0</v>
      </c>
    </row>
    <row r="901" spans="2:17" ht="30" customHeight="1" x14ac:dyDescent="0.3">
      <c r="B901" s="113">
        <v>897</v>
      </c>
      <c r="C901" s="162"/>
      <c r="D901" s="167"/>
      <c r="E901" s="111"/>
      <c r="F901" s="111"/>
      <c r="G901" s="111"/>
      <c r="H901" s="162"/>
      <c r="I901" s="168"/>
      <c r="Q901" s="3">
        <f t="shared" ref="Q901:Q964" ca="1" si="14">IF(C901&lt;TODAY(),IF(G901="Não",1,0),0)</f>
        <v>0</v>
      </c>
    </row>
    <row r="902" spans="2:17" ht="30" customHeight="1" x14ac:dyDescent="0.3">
      <c r="B902" s="113">
        <v>898</v>
      </c>
      <c r="C902" s="162"/>
      <c r="D902" s="167"/>
      <c r="E902" s="111"/>
      <c r="F902" s="111"/>
      <c r="G902" s="111"/>
      <c r="H902" s="162"/>
      <c r="I902" s="168"/>
      <c r="Q902" s="3">
        <f t="shared" ca="1" si="14"/>
        <v>0</v>
      </c>
    </row>
    <row r="903" spans="2:17" ht="30" customHeight="1" x14ac:dyDescent="0.3">
      <c r="B903" s="113">
        <v>899</v>
      </c>
      <c r="C903" s="162"/>
      <c r="D903" s="167"/>
      <c r="E903" s="111"/>
      <c r="F903" s="111"/>
      <c r="G903" s="111"/>
      <c r="H903" s="162"/>
      <c r="I903" s="168"/>
      <c r="Q903" s="3">
        <f t="shared" ca="1" si="14"/>
        <v>0</v>
      </c>
    </row>
    <row r="904" spans="2:17" ht="30" customHeight="1" x14ac:dyDescent="0.3">
      <c r="B904" s="113">
        <v>900</v>
      </c>
      <c r="C904" s="162"/>
      <c r="D904" s="167"/>
      <c r="E904" s="111"/>
      <c r="F904" s="111"/>
      <c r="G904" s="111"/>
      <c r="H904" s="162"/>
      <c r="I904" s="168"/>
      <c r="Q904" s="3">
        <f t="shared" ca="1" si="14"/>
        <v>0</v>
      </c>
    </row>
    <row r="905" spans="2:17" ht="30" customHeight="1" x14ac:dyDescent="0.3">
      <c r="B905" s="113">
        <v>901</v>
      </c>
      <c r="C905" s="162"/>
      <c r="D905" s="167"/>
      <c r="E905" s="111"/>
      <c r="F905" s="111"/>
      <c r="G905" s="111"/>
      <c r="H905" s="162"/>
      <c r="I905" s="168"/>
      <c r="Q905" s="3">
        <f t="shared" ca="1" si="14"/>
        <v>0</v>
      </c>
    </row>
    <row r="906" spans="2:17" ht="30" customHeight="1" x14ac:dyDescent="0.3">
      <c r="B906" s="113">
        <v>902</v>
      </c>
      <c r="C906" s="162"/>
      <c r="D906" s="167"/>
      <c r="E906" s="111"/>
      <c r="F906" s="111"/>
      <c r="G906" s="111"/>
      <c r="H906" s="162"/>
      <c r="I906" s="168"/>
      <c r="Q906" s="3">
        <f t="shared" ca="1" si="14"/>
        <v>0</v>
      </c>
    </row>
    <row r="907" spans="2:17" ht="30" customHeight="1" x14ac:dyDescent="0.3">
      <c r="B907" s="113">
        <v>903</v>
      </c>
      <c r="C907" s="162"/>
      <c r="D907" s="167"/>
      <c r="E907" s="111"/>
      <c r="F907" s="111"/>
      <c r="G907" s="111"/>
      <c r="H907" s="162"/>
      <c r="I907" s="168"/>
      <c r="Q907" s="3">
        <f t="shared" ca="1" si="14"/>
        <v>0</v>
      </c>
    </row>
    <row r="908" spans="2:17" ht="30" customHeight="1" x14ac:dyDescent="0.3">
      <c r="B908" s="113">
        <v>904</v>
      </c>
      <c r="C908" s="162"/>
      <c r="D908" s="167"/>
      <c r="E908" s="111"/>
      <c r="F908" s="111"/>
      <c r="G908" s="111"/>
      <c r="H908" s="162"/>
      <c r="I908" s="168"/>
      <c r="Q908" s="3">
        <f t="shared" ca="1" si="14"/>
        <v>0</v>
      </c>
    </row>
    <row r="909" spans="2:17" ht="30" customHeight="1" x14ac:dyDescent="0.3">
      <c r="B909" s="113">
        <v>905</v>
      </c>
      <c r="C909" s="162"/>
      <c r="D909" s="167"/>
      <c r="E909" s="111"/>
      <c r="F909" s="111"/>
      <c r="G909" s="111"/>
      <c r="H909" s="162"/>
      <c r="I909" s="168"/>
      <c r="Q909" s="3">
        <f t="shared" ca="1" si="14"/>
        <v>0</v>
      </c>
    </row>
    <row r="910" spans="2:17" ht="30" customHeight="1" x14ac:dyDescent="0.3">
      <c r="B910" s="113">
        <v>906</v>
      </c>
      <c r="C910" s="162"/>
      <c r="D910" s="167"/>
      <c r="E910" s="111"/>
      <c r="F910" s="111"/>
      <c r="G910" s="111"/>
      <c r="H910" s="162"/>
      <c r="I910" s="168"/>
      <c r="Q910" s="3">
        <f t="shared" ca="1" si="14"/>
        <v>0</v>
      </c>
    </row>
    <row r="911" spans="2:17" ht="30" customHeight="1" x14ac:dyDescent="0.3">
      <c r="B911" s="113">
        <v>907</v>
      </c>
      <c r="C911" s="162"/>
      <c r="D911" s="167"/>
      <c r="E911" s="111"/>
      <c r="F911" s="111"/>
      <c r="G911" s="111"/>
      <c r="H911" s="162"/>
      <c r="I911" s="168"/>
      <c r="Q911" s="3">
        <f t="shared" ca="1" si="14"/>
        <v>0</v>
      </c>
    </row>
    <row r="912" spans="2:17" ht="30" customHeight="1" x14ac:dyDescent="0.3">
      <c r="B912" s="113">
        <v>908</v>
      </c>
      <c r="C912" s="162"/>
      <c r="D912" s="167"/>
      <c r="E912" s="111"/>
      <c r="F912" s="111"/>
      <c r="G912" s="111"/>
      <c r="H912" s="162"/>
      <c r="I912" s="168"/>
      <c r="Q912" s="3">
        <f t="shared" ca="1" si="14"/>
        <v>0</v>
      </c>
    </row>
    <row r="913" spans="2:17" ht="30" customHeight="1" x14ac:dyDescent="0.3">
      <c r="B913" s="113">
        <v>909</v>
      </c>
      <c r="C913" s="162"/>
      <c r="D913" s="167"/>
      <c r="E913" s="111"/>
      <c r="F913" s="111"/>
      <c r="G913" s="111"/>
      <c r="H913" s="162"/>
      <c r="I913" s="168"/>
      <c r="Q913" s="3">
        <f t="shared" ca="1" si="14"/>
        <v>0</v>
      </c>
    </row>
    <row r="914" spans="2:17" ht="30" customHeight="1" x14ac:dyDescent="0.3">
      <c r="B914" s="113">
        <v>910</v>
      </c>
      <c r="C914" s="162"/>
      <c r="D914" s="167"/>
      <c r="E914" s="111"/>
      <c r="F914" s="111"/>
      <c r="G914" s="111"/>
      <c r="H914" s="162"/>
      <c r="I914" s="168"/>
      <c r="Q914" s="3">
        <f t="shared" ca="1" si="14"/>
        <v>0</v>
      </c>
    </row>
    <row r="915" spans="2:17" ht="30" customHeight="1" x14ac:dyDescent="0.3">
      <c r="B915" s="113">
        <v>911</v>
      </c>
      <c r="C915" s="162"/>
      <c r="D915" s="167"/>
      <c r="E915" s="111"/>
      <c r="F915" s="111"/>
      <c r="G915" s="111"/>
      <c r="H915" s="162"/>
      <c r="I915" s="168"/>
      <c r="Q915" s="3">
        <f t="shared" ca="1" si="14"/>
        <v>0</v>
      </c>
    </row>
    <row r="916" spans="2:17" ht="30" customHeight="1" x14ac:dyDescent="0.3">
      <c r="B916" s="113">
        <v>912</v>
      </c>
      <c r="C916" s="162"/>
      <c r="D916" s="167"/>
      <c r="E916" s="111"/>
      <c r="F916" s="111"/>
      <c r="G916" s="111"/>
      <c r="H916" s="162"/>
      <c r="I916" s="168"/>
      <c r="Q916" s="3">
        <f t="shared" ca="1" si="14"/>
        <v>0</v>
      </c>
    </row>
    <row r="917" spans="2:17" ht="30" customHeight="1" x14ac:dyDescent="0.3">
      <c r="B917" s="113">
        <v>913</v>
      </c>
      <c r="C917" s="162"/>
      <c r="D917" s="167"/>
      <c r="E917" s="111"/>
      <c r="F917" s="111"/>
      <c r="G917" s="111"/>
      <c r="H917" s="162"/>
      <c r="I917" s="168"/>
      <c r="Q917" s="3">
        <f t="shared" ca="1" si="14"/>
        <v>0</v>
      </c>
    </row>
    <row r="918" spans="2:17" ht="30" customHeight="1" x14ac:dyDescent="0.3">
      <c r="B918" s="113">
        <v>914</v>
      </c>
      <c r="C918" s="162"/>
      <c r="D918" s="167"/>
      <c r="E918" s="111"/>
      <c r="F918" s="111"/>
      <c r="G918" s="111"/>
      <c r="H918" s="162"/>
      <c r="I918" s="168"/>
      <c r="Q918" s="3">
        <f t="shared" ca="1" si="14"/>
        <v>0</v>
      </c>
    </row>
    <row r="919" spans="2:17" ht="30" customHeight="1" x14ac:dyDescent="0.3">
      <c r="B919" s="113">
        <v>915</v>
      </c>
      <c r="C919" s="162"/>
      <c r="D919" s="167"/>
      <c r="E919" s="111"/>
      <c r="F919" s="111"/>
      <c r="G919" s="111"/>
      <c r="H919" s="162"/>
      <c r="I919" s="168"/>
      <c r="Q919" s="3">
        <f t="shared" ca="1" si="14"/>
        <v>0</v>
      </c>
    </row>
    <row r="920" spans="2:17" ht="30" customHeight="1" x14ac:dyDescent="0.3">
      <c r="B920" s="113">
        <v>916</v>
      </c>
      <c r="C920" s="162"/>
      <c r="D920" s="167"/>
      <c r="E920" s="111"/>
      <c r="F920" s="111"/>
      <c r="G920" s="111"/>
      <c r="H920" s="162"/>
      <c r="I920" s="168"/>
      <c r="Q920" s="3">
        <f t="shared" ca="1" si="14"/>
        <v>0</v>
      </c>
    </row>
    <row r="921" spans="2:17" ht="30" customHeight="1" x14ac:dyDescent="0.3">
      <c r="B921" s="113">
        <v>917</v>
      </c>
      <c r="C921" s="162"/>
      <c r="D921" s="167"/>
      <c r="E921" s="111"/>
      <c r="F921" s="111"/>
      <c r="G921" s="111"/>
      <c r="H921" s="162"/>
      <c r="I921" s="168"/>
      <c r="Q921" s="3">
        <f t="shared" ca="1" si="14"/>
        <v>0</v>
      </c>
    </row>
    <row r="922" spans="2:17" ht="30" customHeight="1" x14ac:dyDescent="0.3">
      <c r="B922" s="113">
        <v>918</v>
      </c>
      <c r="C922" s="162"/>
      <c r="D922" s="167"/>
      <c r="E922" s="111"/>
      <c r="F922" s="111"/>
      <c r="G922" s="111"/>
      <c r="H922" s="162"/>
      <c r="I922" s="168"/>
      <c r="Q922" s="3">
        <f t="shared" ca="1" si="14"/>
        <v>0</v>
      </c>
    </row>
    <row r="923" spans="2:17" ht="30" customHeight="1" x14ac:dyDescent="0.3">
      <c r="B923" s="113">
        <v>919</v>
      </c>
      <c r="C923" s="162"/>
      <c r="D923" s="167"/>
      <c r="E923" s="111"/>
      <c r="F923" s="111"/>
      <c r="G923" s="111"/>
      <c r="H923" s="162"/>
      <c r="I923" s="168"/>
      <c r="Q923" s="3">
        <f t="shared" ca="1" si="14"/>
        <v>0</v>
      </c>
    </row>
    <row r="924" spans="2:17" ht="30" customHeight="1" x14ac:dyDescent="0.3">
      <c r="B924" s="113">
        <v>920</v>
      </c>
      <c r="C924" s="162"/>
      <c r="D924" s="167"/>
      <c r="E924" s="111"/>
      <c r="F924" s="111"/>
      <c r="G924" s="111"/>
      <c r="H924" s="162"/>
      <c r="I924" s="168"/>
      <c r="Q924" s="3">
        <f t="shared" ca="1" si="14"/>
        <v>0</v>
      </c>
    </row>
    <row r="925" spans="2:17" ht="30" customHeight="1" x14ac:dyDescent="0.3">
      <c r="B925" s="113">
        <v>921</v>
      </c>
      <c r="C925" s="162"/>
      <c r="D925" s="167"/>
      <c r="E925" s="111"/>
      <c r="F925" s="111"/>
      <c r="G925" s="111"/>
      <c r="H925" s="162"/>
      <c r="I925" s="168"/>
      <c r="Q925" s="3">
        <f t="shared" ca="1" si="14"/>
        <v>0</v>
      </c>
    </row>
    <row r="926" spans="2:17" ht="30" customHeight="1" x14ac:dyDescent="0.3">
      <c r="B926" s="113">
        <v>922</v>
      </c>
      <c r="C926" s="162"/>
      <c r="D926" s="167"/>
      <c r="E926" s="111"/>
      <c r="F926" s="111"/>
      <c r="G926" s="111"/>
      <c r="H926" s="162"/>
      <c r="I926" s="168"/>
      <c r="Q926" s="3">
        <f t="shared" ca="1" si="14"/>
        <v>0</v>
      </c>
    </row>
    <row r="927" spans="2:17" ht="30" customHeight="1" x14ac:dyDescent="0.3">
      <c r="B927" s="113">
        <v>923</v>
      </c>
      <c r="C927" s="162"/>
      <c r="D927" s="167"/>
      <c r="E927" s="111"/>
      <c r="F927" s="111"/>
      <c r="G927" s="111"/>
      <c r="H927" s="162"/>
      <c r="I927" s="168"/>
      <c r="Q927" s="3">
        <f t="shared" ca="1" si="14"/>
        <v>0</v>
      </c>
    </row>
    <row r="928" spans="2:17" ht="30" customHeight="1" x14ac:dyDescent="0.3">
      <c r="B928" s="113">
        <v>924</v>
      </c>
      <c r="C928" s="162"/>
      <c r="D928" s="167"/>
      <c r="E928" s="111"/>
      <c r="F928" s="111"/>
      <c r="G928" s="111"/>
      <c r="H928" s="162"/>
      <c r="I928" s="168"/>
      <c r="Q928" s="3">
        <f t="shared" ca="1" si="14"/>
        <v>0</v>
      </c>
    </row>
    <row r="929" spans="2:17" ht="30" customHeight="1" x14ac:dyDescent="0.3">
      <c r="B929" s="113">
        <v>925</v>
      </c>
      <c r="C929" s="162"/>
      <c r="D929" s="167"/>
      <c r="E929" s="111"/>
      <c r="F929" s="111"/>
      <c r="G929" s="111"/>
      <c r="H929" s="162"/>
      <c r="I929" s="168"/>
      <c r="Q929" s="3">
        <f t="shared" ca="1" si="14"/>
        <v>0</v>
      </c>
    </row>
    <row r="930" spans="2:17" ht="30" customHeight="1" x14ac:dyDescent="0.3">
      <c r="B930" s="113">
        <v>926</v>
      </c>
      <c r="C930" s="162"/>
      <c r="D930" s="167"/>
      <c r="E930" s="111"/>
      <c r="F930" s="111"/>
      <c r="G930" s="111"/>
      <c r="H930" s="162"/>
      <c r="I930" s="168"/>
      <c r="Q930" s="3">
        <f t="shared" ca="1" si="14"/>
        <v>0</v>
      </c>
    </row>
    <row r="931" spans="2:17" ht="30" customHeight="1" x14ac:dyDescent="0.3">
      <c r="B931" s="113">
        <v>927</v>
      </c>
      <c r="C931" s="162"/>
      <c r="D931" s="167"/>
      <c r="E931" s="111"/>
      <c r="F931" s="111"/>
      <c r="G931" s="111"/>
      <c r="H931" s="162"/>
      <c r="I931" s="168"/>
      <c r="Q931" s="3">
        <f t="shared" ca="1" si="14"/>
        <v>0</v>
      </c>
    </row>
    <row r="932" spans="2:17" ht="30" customHeight="1" x14ac:dyDescent="0.3">
      <c r="B932" s="113">
        <v>928</v>
      </c>
      <c r="C932" s="162"/>
      <c r="D932" s="167"/>
      <c r="E932" s="111"/>
      <c r="F932" s="111"/>
      <c r="G932" s="111"/>
      <c r="H932" s="162"/>
      <c r="I932" s="168"/>
      <c r="Q932" s="3">
        <f t="shared" ca="1" si="14"/>
        <v>0</v>
      </c>
    </row>
    <row r="933" spans="2:17" ht="30" customHeight="1" x14ac:dyDescent="0.3">
      <c r="B933" s="113">
        <v>929</v>
      </c>
      <c r="C933" s="162"/>
      <c r="D933" s="167"/>
      <c r="E933" s="111"/>
      <c r="F933" s="111"/>
      <c r="G933" s="111"/>
      <c r="H933" s="162"/>
      <c r="I933" s="168"/>
      <c r="Q933" s="3">
        <f t="shared" ca="1" si="14"/>
        <v>0</v>
      </c>
    </row>
    <row r="934" spans="2:17" ht="30" customHeight="1" x14ac:dyDescent="0.3">
      <c r="B934" s="113">
        <v>930</v>
      </c>
      <c r="C934" s="162"/>
      <c r="D934" s="167"/>
      <c r="E934" s="111"/>
      <c r="F934" s="111"/>
      <c r="G934" s="111"/>
      <c r="H934" s="162"/>
      <c r="I934" s="168"/>
      <c r="Q934" s="3">
        <f t="shared" ca="1" si="14"/>
        <v>0</v>
      </c>
    </row>
    <row r="935" spans="2:17" ht="30" customHeight="1" x14ac:dyDescent="0.3">
      <c r="B935" s="113">
        <v>931</v>
      </c>
      <c r="C935" s="162"/>
      <c r="D935" s="167"/>
      <c r="E935" s="111"/>
      <c r="F935" s="111"/>
      <c r="G935" s="111"/>
      <c r="H935" s="162"/>
      <c r="I935" s="168"/>
      <c r="Q935" s="3">
        <f t="shared" ca="1" si="14"/>
        <v>0</v>
      </c>
    </row>
    <row r="936" spans="2:17" ht="30" customHeight="1" x14ac:dyDescent="0.3">
      <c r="B936" s="113">
        <v>932</v>
      </c>
      <c r="C936" s="162"/>
      <c r="D936" s="167"/>
      <c r="E936" s="111"/>
      <c r="F936" s="111"/>
      <c r="G936" s="111"/>
      <c r="H936" s="162"/>
      <c r="I936" s="168"/>
      <c r="Q936" s="3">
        <f t="shared" ca="1" si="14"/>
        <v>0</v>
      </c>
    </row>
    <row r="937" spans="2:17" ht="30" customHeight="1" x14ac:dyDescent="0.3">
      <c r="B937" s="113">
        <v>933</v>
      </c>
      <c r="C937" s="162"/>
      <c r="D937" s="167"/>
      <c r="E937" s="111"/>
      <c r="F937" s="111"/>
      <c r="G937" s="111"/>
      <c r="H937" s="162"/>
      <c r="I937" s="168"/>
      <c r="Q937" s="3">
        <f t="shared" ca="1" si="14"/>
        <v>0</v>
      </c>
    </row>
    <row r="938" spans="2:17" ht="30" customHeight="1" x14ac:dyDescent="0.3">
      <c r="B938" s="113">
        <v>934</v>
      </c>
      <c r="C938" s="162"/>
      <c r="D938" s="167"/>
      <c r="E938" s="111"/>
      <c r="F938" s="111"/>
      <c r="G938" s="111"/>
      <c r="H938" s="162"/>
      <c r="I938" s="168"/>
      <c r="Q938" s="3">
        <f t="shared" ca="1" si="14"/>
        <v>0</v>
      </c>
    </row>
    <row r="939" spans="2:17" ht="30" customHeight="1" x14ac:dyDescent="0.3">
      <c r="B939" s="113">
        <v>935</v>
      </c>
      <c r="C939" s="162"/>
      <c r="D939" s="167"/>
      <c r="E939" s="111"/>
      <c r="F939" s="111"/>
      <c r="G939" s="111"/>
      <c r="H939" s="162"/>
      <c r="I939" s="168"/>
      <c r="Q939" s="3">
        <f t="shared" ca="1" si="14"/>
        <v>0</v>
      </c>
    </row>
    <row r="940" spans="2:17" ht="30" customHeight="1" x14ac:dyDescent="0.3">
      <c r="B940" s="113">
        <v>936</v>
      </c>
      <c r="C940" s="162"/>
      <c r="D940" s="167"/>
      <c r="E940" s="111"/>
      <c r="F940" s="111"/>
      <c r="G940" s="111"/>
      <c r="H940" s="162"/>
      <c r="I940" s="168"/>
      <c r="Q940" s="3">
        <f t="shared" ca="1" si="14"/>
        <v>0</v>
      </c>
    </row>
    <row r="941" spans="2:17" ht="30" customHeight="1" x14ac:dyDescent="0.3">
      <c r="B941" s="113">
        <v>937</v>
      </c>
      <c r="C941" s="162"/>
      <c r="D941" s="167"/>
      <c r="E941" s="111"/>
      <c r="F941" s="111"/>
      <c r="G941" s="111"/>
      <c r="H941" s="162"/>
      <c r="I941" s="168"/>
      <c r="Q941" s="3">
        <f t="shared" ca="1" si="14"/>
        <v>0</v>
      </c>
    </row>
    <row r="942" spans="2:17" ht="30" customHeight="1" x14ac:dyDescent="0.3">
      <c r="B942" s="113">
        <v>938</v>
      </c>
      <c r="C942" s="162"/>
      <c r="D942" s="167"/>
      <c r="E942" s="111"/>
      <c r="F942" s="111"/>
      <c r="G942" s="111"/>
      <c r="H942" s="162"/>
      <c r="I942" s="168"/>
      <c r="Q942" s="3">
        <f t="shared" ca="1" si="14"/>
        <v>0</v>
      </c>
    </row>
    <row r="943" spans="2:17" ht="30" customHeight="1" x14ac:dyDescent="0.3">
      <c r="B943" s="113">
        <v>939</v>
      </c>
      <c r="C943" s="162"/>
      <c r="D943" s="167"/>
      <c r="E943" s="111"/>
      <c r="F943" s="111"/>
      <c r="G943" s="111"/>
      <c r="H943" s="162"/>
      <c r="I943" s="168"/>
      <c r="Q943" s="3">
        <f t="shared" ca="1" si="14"/>
        <v>0</v>
      </c>
    </row>
    <row r="944" spans="2:17" ht="30" customHeight="1" x14ac:dyDescent="0.3">
      <c r="B944" s="113">
        <v>940</v>
      </c>
      <c r="C944" s="162"/>
      <c r="D944" s="167"/>
      <c r="E944" s="111"/>
      <c r="F944" s="111"/>
      <c r="G944" s="111"/>
      <c r="H944" s="162"/>
      <c r="I944" s="168"/>
      <c r="Q944" s="3">
        <f t="shared" ca="1" si="14"/>
        <v>0</v>
      </c>
    </row>
    <row r="945" spans="2:17" ht="30" customHeight="1" x14ac:dyDescent="0.3">
      <c r="B945" s="113">
        <v>941</v>
      </c>
      <c r="C945" s="162"/>
      <c r="D945" s="167"/>
      <c r="E945" s="111"/>
      <c r="F945" s="111"/>
      <c r="G945" s="111"/>
      <c r="H945" s="162"/>
      <c r="I945" s="168"/>
      <c r="Q945" s="3">
        <f t="shared" ca="1" si="14"/>
        <v>0</v>
      </c>
    </row>
    <row r="946" spans="2:17" ht="30" customHeight="1" x14ac:dyDescent="0.3">
      <c r="B946" s="113">
        <v>942</v>
      </c>
      <c r="C946" s="162"/>
      <c r="D946" s="167"/>
      <c r="E946" s="111"/>
      <c r="F946" s="111"/>
      <c r="G946" s="111"/>
      <c r="H946" s="162"/>
      <c r="I946" s="168"/>
      <c r="Q946" s="3">
        <f t="shared" ca="1" si="14"/>
        <v>0</v>
      </c>
    </row>
    <row r="947" spans="2:17" ht="30" customHeight="1" x14ac:dyDescent="0.3">
      <c r="B947" s="113">
        <v>943</v>
      </c>
      <c r="C947" s="162"/>
      <c r="D947" s="167"/>
      <c r="E947" s="111"/>
      <c r="F947" s="111"/>
      <c r="G947" s="111"/>
      <c r="H947" s="162"/>
      <c r="I947" s="168"/>
      <c r="Q947" s="3">
        <f t="shared" ca="1" si="14"/>
        <v>0</v>
      </c>
    </row>
    <row r="948" spans="2:17" ht="30" customHeight="1" x14ac:dyDescent="0.3">
      <c r="B948" s="113">
        <v>944</v>
      </c>
      <c r="C948" s="162"/>
      <c r="D948" s="167"/>
      <c r="E948" s="111"/>
      <c r="F948" s="111"/>
      <c r="G948" s="111"/>
      <c r="H948" s="162"/>
      <c r="I948" s="168"/>
      <c r="Q948" s="3">
        <f t="shared" ca="1" si="14"/>
        <v>0</v>
      </c>
    </row>
    <row r="949" spans="2:17" ht="30" customHeight="1" x14ac:dyDescent="0.3">
      <c r="B949" s="113">
        <v>945</v>
      </c>
      <c r="C949" s="162"/>
      <c r="D949" s="167"/>
      <c r="E949" s="111"/>
      <c r="F949" s="111"/>
      <c r="G949" s="111"/>
      <c r="H949" s="162"/>
      <c r="I949" s="168"/>
      <c r="Q949" s="3">
        <f t="shared" ca="1" si="14"/>
        <v>0</v>
      </c>
    </row>
    <row r="950" spans="2:17" ht="30" customHeight="1" x14ac:dyDescent="0.3">
      <c r="B950" s="113">
        <v>946</v>
      </c>
      <c r="C950" s="162"/>
      <c r="D950" s="167"/>
      <c r="E950" s="111"/>
      <c r="F950" s="111"/>
      <c r="G950" s="111"/>
      <c r="H950" s="162"/>
      <c r="I950" s="168"/>
      <c r="Q950" s="3">
        <f t="shared" ca="1" si="14"/>
        <v>0</v>
      </c>
    </row>
    <row r="951" spans="2:17" ht="30" customHeight="1" x14ac:dyDescent="0.3">
      <c r="B951" s="113">
        <v>947</v>
      </c>
      <c r="C951" s="162"/>
      <c r="D951" s="167"/>
      <c r="E951" s="111"/>
      <c r="F951" s="111"/>
      <c r="G951" s="111"/>
      <c r="H951" s="162"/>
      <c r="I951" s="168"/>
      <c r="Q951" s="3">
        <f t="shared" ca="1" si="14"/>
        <v>0</v>
      </c>
    </row>
    <row r="952" spans="2:17" ht="30" customHeight="1" x14ac:dyDescent="0.3">
      <c r="B952" s="113">
        <v>948</v>
      </c>
      <c r="C952" s="162"/>
      <c r="D952" s="167"/>
      <c r="E952" s="111"/>
      <c r="F952" s="111"/>
      <c r="G952" s="111"/>
      <c r="H952" s="162"/>
      <c r="I952" s="168"/>
      <c r="Q952" s="3">
        <f t="shared" ca="1" si="14"/>
        <v>0</v>
      </c>
    </row>
    <row r="953" spans="2:17" ht="30" customHeight="1" x14ac:dyDescent="0.3">
      <c r="B953" s="113">
        <v>949</v>
      </c>
      <c r="C953" s="162"/>
      <c r="D953" s="167"/>
      <c r="E953" s="111"/>
      <c r="F953" s="111"/>
      <c r="G953" s="111"/>
      <c r="H953" s="162"/>
      <c r="I953" s="168"/>
      <c r="Q953" s="3">
        <f t="shared" ca="1" si="14"/>
        <v>0</v>
      </c>
    </row>
    <row r="954" spans="2:17" ht="30" customHeight="1" x14ac:dyDescent="0.3">
      <c r="B954" s="113">
        <v>950</v>
      </c>
      <c r="C954" s="162"/>
      <c r="D954" s="167"/>
      <c r="E954" s="111"/>
      <c r="F954" s="111"/>
      <c r="G954" s="111"/>
      <c r="H954" s="162"/>
      <c r="I954" s="168"/>
      <c r="Q954" s="3">
        <f t="shared" ca="1" si="14"/>
        <v>0</v>
      </c>
    </row>
    <row r="955" spans="2:17" ht="30" customHeight="1" x14ac:dyDescent="0.3">
      <c r="B955" s="113">
        <v>951</v>
      </c>
      <c r="C955" s="162"/>
      <c r="D955" s="167"/>
      <c r="E955" s="111"/>
      <c r="F955" s="111"/>
      <c r="G955" s="111"/>
      <c r="H955" s="162"/>
      <c r="I955" s="168"/>
      <c r="Q955" s="3">
        <f t="shared" ca="1" si="14"/>
        <v>0</v>
      </c>
    </row>
    <row r="956" spans="2:17" ht="30" customHeight="1" x14ac:dyDescent="0.3">
      <c r="B956" s="113">
        <v>952</v>
      </c>
      <c r="C956" s="162"/>
      <c r="D956" s="167"/>
      <c r="E956" s="111"/>
      <c r="F956" s="111"/>
      <c r="G956" s="111"/>
      <c r="H956" s="162"/>
      <c r="I956" s="168"/>
      <c r="Q956" s="3">
        <f t="shared" ca="1" si="14"/>
        <v>0</v>
      </c>
    </row>
    <row r="957" spans="2:17" ht="30" customHeight="1" x14ac:dyDescent="0.3">
      <c r="B957" s="113">
        <v>953</v>
      </c>
      <c r="C957" s="162"/>
      <c r="D957" s="167"/>
      <c r="E957" s="111"/>
      <c r="F957" s="111"/>
      <c r="G957" s="111"/>
      <c r="H957" s="162"/>
      <c r="I957" s="168"/>
      <c r="Q957" s="3">
        <f t="shared" ca="1" si="14"/>
        <v>0</v>
      </c>
    </row>
    <row r="958" spans="2:17" ht="30" customHeight="1" x14ac:dyDescent="0.3">
      <c r="B958" s="113">
        <v>954</v>
      </c>
      <c r="C958" s="162"/>
      <c r="D958" s="167"/>
      <c r="E958" s="111"/>
      <c r="F958" s="111"/>
      <c r="G958" s="111"/>
      <c r="H958" s="162"/>
      <c r="I958" s="168"/>
      <c r="Q958" s="3">
        <f t="shared" ca="1" si="14"/>
        <v>0</v>
      </c>
    </row>
    <row r="959" spans="2:17" ht="30" customHeight="1" x14ac:dyDescent="0.3">
      <c r="B959" s="113">
        <v>955</v>
      </c>
      <c r="C959" s="162"/>
      <c r="D959" s="167"/>
      <c r="E959" s="111"/>
      <c r="F959" s="111"/>
      <c r="G959" s="111"/>
      <c r="H959" s="162"/>
      <c r="I959" s="168"/>
      <c r="Q959" s="3">
        <f t="shared" ca="1" si="14"/>
        <v>0</v>
      </c>
    </row>
    <row r="960" spans="2:17" ht="30" customHeight="1" x14ac:dyDescent="0.3">
      <c r="B960" s="113">
        <v>956</v>
      </c>
      <c r="C960" s="162"/>
      <c r="D960" s="167"/>
      <c r="E960" s="111"/>
      <c r="F960" s="111"/>
      <c r="G960" s="111"/>
      <c r="H960" s="162"/>
      <c r="I960" s="168"/>
      <c r="Q960" s="3">
        <f t="shared" ca="1" si="14"/>
        <v>0</v>
      </c>
    </row>
    <row r="961" spans="2:17" ht="30" customHeight="1" x14ac:dyDescent="0.3">
      <c r="B961" s="113">
        <v>957</v>
      </c>
      <c r="C961" s="162"/>
      <c r="D961" s="167"/>
      <c r="E961" s="111"/>
      <c r="F961" s="111"/>
      <c r="G961" s="111"/>
      <c r="H961" s="162"/>
      <c r="I961" s="168"/>
      <c r="Q961" s="3">
        <f t="shared" ca="1" si="14"/>
        <v>0</v>
      </c>
    </row>
    <row r="962" spans="2:17" ht="30" customHeight="1" x14ac:dyDescent="0.3">
      <c r="B962" s="113">
        <v>958</v>
      </c>
      <c r="C962" s="162"/>
      <c r="D962" s="167"/>
      <c r="E962" s="111"/>
      <c r="F962" s="111"/>
      <c r="G962" s="111"/>
      <c r="H962" s="162"/>
      <c r="I962" s="168"/>
      <c r="Q962" s="3">
        <f t="shared" ca="1" si="14"/>
        <v>0</v>
      </c>
    </row>
    <row r="963" spans="2:17" ht="30" customHeight="1" x14ac:dyDescent="0.3">
      <c r="B963" s="113">
        <v>959</v>
      </c>
      <c r="C963" s="162"/>
      <c r="D963" s="167"/>
      <c r="E963" s="111"/>
      <c r="F963" s="111"/>
      <c r="G963" s="111"/>
      <c r="H963" s="162"/>
      <c r="I963" s="168"/>
      <c r="Q963" s="3">
        <f t="shared" ca="1" si="14"/>
        <v>0</v>
      </c>
    </row>
    <row r="964" spans="2:17" ht="30" customHeight="1" x14ac:dyDescent="0.3">
      <c r="B964" s="113">
        <v>960</v>
      </c>
      <c r="C964" s="162"/>
      <c r="D964" s="167"/>
      <c r="E964" s="111"/>
      <c r="F964" s="111"/>
      <c r="G964" s="111"/>
      <c r="H964" s="162"/>
      <c r="I964" s="168"/>
      <c r="Q964" s="3">
        <f t="shared" ca="1" si="14"/>
        <v>0</v>
      </c>
    </row>
    <row r="965" spans="2:17" ht="30" customHeight="1" x14ac:dyDescent="0.3">
      <c r="B965" s="113">
        <v>961</v>
      </c>
      <c r="C965" s="162"/>
      <c r="D965" s="167"/>
      <c r="E965" s="111"/>
      <c r="F965" s="111"/>
      <c r="G965" s="111"/>
      <c r="H965" s="162"/>
      <c r="I965" s="168"/>
      <c r="Q965" s="3">
        <f t="shared" ref="Q965:Q1028" ca="1" si="15">IF(C965&lt;TODAY(),IF(G965="Não",1,0),0)</f>
        <v>0</v>
      </c>
    </row>
    <row r="966" spans="2:17" ht="30" customHeight="1" x14ac:dyDescent="0.3">
      <c r="B966" s="113">
        <v>962</v>
      </c>
      <c r="C966" s="162"/>
      <c r="D966" s="167"/>
      <c r="E966" s="111"/>
      <c r="F966" s="111"/>
      <c r="G966" s="111"/>
      <c r="H966" s="162"/>
      <c r="I966" s="168"/>
      <c r="Q966" s="3">
        <f t="shared" ca="1" si="15"/>
        <v>0</v>
      </c>
    </row>
    <row r="967" spans="2:17" ht="30" customHeight="1" x14ac:dyDescent="0.3">
      <c r="B967" s="113">
        <v>963</v>
      </c>
      <c r="C967" s="162"/>
      <c r="D967" s="167"/>
      <c r="E967" s="111"/>
      <c r="F967" s="111"/>
      <c r="G967" s="111"/>
      <c r="H967" s="162"/>
      <c r="I967" s="168"/>
      <c r="Q967" s="3">
        <f t="shared" ca="1" si="15"/>
        <v>0</v>
      </c>
    </row>
    <row r="968" spans="2:17" ht="30" customHeight="1" x14ac:dyDescent="0.3">
      <c r="B968" s="113">
        <v>964</v>
      </c>
      <c r="C968" s="162"/>
      <c r="D968" s="167"/>
      <c r="E968" s="111"/>
      <c r="F968" s="111"/>
      <c r="G968" s="111"/>
      <c r="H968" s="162"/>
      <c r="I968" s="168"/>
      <c r="Q968" s="3">
        <f t="shared" ca="1" si="15"/>
        <v>0</v>
      </c>
    </row>
    <row r="969" spans="2:17" ht="30" customHeight="1" x14ac:dyDescent="0.3">
      <c r="B969" s="113">
        <v>965</v>
      </c>
      <c r="C969" s="162"/>
      <c r="D969" s="167"/>
      <c r="E969" s="111"/>
      <c r="F969" s="111"/>
      <c r="G969" s="111"/>
      <c r="H969" s="162"/>
      <c r="I969" s="168"/>
      <c r="Q969" s="3">
        <f t="shared" ca="1" si="15"/>
        <v>0</v>
      </c>
    </row>
    <row r="970" spans="2:17" ht="30" customHeight="1" x14ac:dyDescent="0.3">
      <c r="B970" s="113">
        <v>966</v>
      </c>
      <c r="C970" s="162"/>
      <c r="D970" s="167"/>
      <c r="E970" s="111"/>
      <c r="F970" s="111"/>
      <c r="G970" s="111"/>
      <c r="H970" s="162"/>
      <c r="I970" s="168"/>
      <c r="Q970" s="3">
        <f t="shared" ca="1" si="15"/>
        <v>0</v>
      </c>
    </row>
    <row r="971" spans="2:17" ht="30" customHeight="1" x14ac:dyDescent="0.3">
      <c r="B971" s="113">
        <v>967</v>
      </c>
      <c r="C971" s="162"/>
      <c r="D971" s="167"/>
      <c r="E971" s="111"/>
      <c r="F971" s="111"/>
      <c r="G971" s="111"/>
      <c r="H971" s="162"/>
      <c r="I971" s="168"/>
      <c r="Q971" s="3">
        <f t="shared" ca="1" si="15"/>
        <v>0</v>
      </c>
    </row>
    <row r="972" spans="2:17" ht="30" customHeight="1" x14ac:dyDescent="0.3">
      <c r="B972" s="113">
        <v>968</v>
      </c>
      <c r="C972" s="162"/>
      <c r="D972" s="167"/>
      <c r="E972" s="111"/>
      <c r="F972" s="111"/>
      <c r="G972" s="111"/>
      <c r="H972" s="162"/>
      <c r="I972" s="168"/>
      <c r="Q972" s="3">
        <f t="shared" ca="1" si="15"/>
        <v>0</v>
      </c>
    </row>
    <row r="973" spans="2:17" ht="30" customHeight="1" x14ac:dyDescent="0.3">
      <c r="B973" s="113">
        <v>969</v>
      </c>
      <c r="C973" s="162"/>
      <c r="D973" s="167"/>
      <c r="E973" s="111"/>
      <c r="F973" s="111"/>
      <c r="G973" s="111"/>
      <c r="H973" s="162"/>
      <c r="I973" s="168"/>
      <c r="Q973" s="3">
        <f t="shared" ca="1" si="15"/>
        <v>0</v>
      </c>
    </row>
    <row r="974" spans="2:17" ht="30" customHeight="1" x14ac:dyDescent="0.3">
      <c r="B974" s="113">
        <v>970</v>
      </c>
      <c r="C974" s="162"/>
      <c r="D974" s="167"/>
      <c r="E974" s="111"/>
      <c r="F974" s="111"/>
      <c r="G974" s="111"/>
      <c r="H974" s="162"/>
      <c r="I974" s="168"/>
      <c r="Q974" s="3">
        <f t="shared" ca="1" si="15"/>
        <v>0</v>
      </c>
    </row>
    <row r="975" spans="2:17" ht="30" customHeight="1" x14ac:dyDescent="0.3">
      <c r="B975" s="113">
        <v>971</v>
      </c>
      <c r="C975" s="162"/>
      <c r="D975" s="167"/>
      <c r="E975" s="111"/>
      <c r="F975" s="111"/>
      <c r="G975" s="111"/>
      <c r="H975" s="162"/>
      <c r="I975" s="168"/>
      <c r="Q975" s="3">
        <f t="shared" ca="1" si="15"/>
        <v>0</v>
      </c>
    </row>
    <row r="976" spans="2:17" ht="30" customHeight="1" x14ac:dyDescent="0.3">
      <c r="B976" s="113">
        <v>972</v>
      </c>
      <c r="C976" s="162"/>
      <c r="D976" s="167"/>
      <c r="E976" s="111"/>
      <c r="F976" s="111"/>
      <c r="G976" s="111"/>
      <c r="H976" s="162"/>
      <c r="I976" s="168"/>
      <c r="Q976" s="3">
        <f t="shared" ca="1" si="15"/>
        <v>0</v>
      </c>
    </row>
    <row r="977" spans="2:17" ht="30" customHeight="1" x14ac:dyDescent="0.3">
      <c r="B977" s="113">
        <v>973</v>
      </c>
      <c r="C977" s="162"/>
      <c r="D977" s="167"/>
      <c r="E977" s="111"/>
      <c r="F977" s="111"/>
      <c r="G977" s="111"/>
      <c r="H977" s="162"/>
      <c r="I977" s="168"/>
      <c r="Q977" s="3">
        <f t="shared" ca="1" si="15"/>
        <v>0</v>
      </c>
    </row>
    <row r="978" spans="2:17" ht="30" customHeight="1" x14ac:dyDescent="0.3">
      <c r="B978" s="113">
        <v>974</v>
      </c>
      <c r="C978" s="162"/>
      <c r="D978" s="167"/>
      <c r="E978" s="111"/>
      <c r="F978" s="111"/>
      <c r="G978" s="111"/>
      <c r="H978" s="162"/>
      <c r="I978" s="168"/>
      <c r="Q978" s="3">
        <f t="shared" ca="1" si="15"/>
        <v>0</v>
      </c>
    </row>
    <row r="979" spans="2:17" ht="30" customHeight="1" x14ac:dyDescent="0.3">
      <c r="B979" s="113">
        <v>975</v>
      </c>
      <c r="C979" s="162"/>
      <c r="D979" s="167"/>
      <c r="E979" s="111"/>
      <c r="F979" s="111"/>
      <c r="G979" s="111"/>
      <c r="H979" s="162"/>
      <c r="I979" s="168"/>
      <c r="Q979" s="3">
        <f t="shared" ca="1" si="15"/>
        <v>0</v>
      </c>
    </row>
    <row r="980" spans="2:17" ht="30" customHeight="1" x14ac:dyDescent="0.3">
      <c r="B980" s="113">
        <v>976</v>
      </c>
      <c r="C980" s="162"/>
      <c r="D980" s="167"/>
      <c r="E980" s="111"/>
      <c r="F980" s="111"/>
      <c r="G980" s="111"/>
      <c r="H980" s="162"/>
      <c r="I980" s="168"/>
      <c r="Q980" s="3">
        <f t="shared" ca="1" si="15"/>
        <v>0</v>
      </c>
    </row>
    <row r="981" spans="2:17" ht="30" customHeight="1" x14ac:dyDescent="0.3">
      <c r="B981" s="113">
        <v>977</v>
      </c>
      <c r="C981" s="162"/>
      <c r="D981" s="167"/>
      <c r="E981" s="111"/>
      <c r="F981" s="111"/>
      <c r="G981" s="111"/>
      <c r="H981" s="162"/>
      <c r="I981" s="168"/>
      <c r="Q981" s="3">
        <f t="shared" ca="1" si="15"/>
        <v>0</v>
      </c>
    </row>
    <row r="982" spans="2:17" ht="30" customHeight="1" x14ac:dyDescent="0.3">
      <c r="B982" s="113">
        <v>978</v>
      </c>
      <c r="C982" s="162"/>
      <c r="D982" s="167"/>
      <c r="E982" s="111"/>
      <c r="F982" s="111"/>
      <c r="G982" s="111"/>
      <c r="H982" s="162"/>
      <c r="I982" s="168"/>
      <c r="Q982" s="3">
        <f t="shared" ca="1" si="15"/>
        <v>0</v>
      </c>
    </row>
    <row r="983" spans="2:17" ht="30" customHeight="1" x14ac:dyDescent="0.3">
      <c r="B983" s="113">
        <v>979</v>
      </c>
      <c r="C983" s="162"/>
      <c r="D983" s="167"/>
      <c r="E983" s="111"/>
      <c r="F983" s="111"/>
      <c r="G983" s="111"/>
      <c r="H983" s="162"/>
      <c r="I983" s="168"/>
      <c r="Q983" s="3">
        <f t="shared" ca="1" si="15"/>
        <v>0</v>
      </c>
    </row>
    <row r="984" spans="2:17" ht="30" customHeight="1" x14ac:dyDescent="0.3">
      <c r="B984" s="113">
        <v>980</v>
      </c>
      <c r="C984" s="162"/>
      <c r="D984" s="167"/>
      <c r="E984" s="111"/>
      <c r="F984" s="111"/>
      <c r="G984" s="111"/>
      <c r="H984" s="162"/>
      <c r="I984" s="168"/>
      <c r="Q984" s="3">
        <f t="shared" ca="1" si="15"/>
        <v>0</v>
      </c>
    </row>
    <row r="985" spans="2:17" ht="30" customHeight="1" x14ac:dyDescent="0.3">
      <c r="B985" s="113">
        <v>981</v>
      </c>
      <c r="C985" s="162"/>
      <c r="D985" s="167"/>
      <c r="E985" s="111"/>
      <c r="F985" s="111"/>
      <c r="G985" s="111"/>
      <c r="H985" s="162"/>
      <c r="I985" s="168"/>
      <c r="Q985" s="3">
        <f t="shared" ca="1" si="15"/>
        <v>0</v>
      </c>
    </row>
    <row r="986" spans="2:17" ht="30" customHeight="1" x14ac:dyDescent="0.3">
      <c r="B986" s="113">
        <v>982</v>
      </c>
      <c r="C986" s="162"/>
      <c r="D986" s="167"/>
      <c r="E986" s="111"/>
      <c r="F986" s="111"/>
      <c r="G986" s="111"/>
      <c r="H986" s="162"/>
      <c r="I986" s="168"/>
      <c r="Q986" s="3">
        <f t="shared" ca="1" si="15"/>
        <v>0</v>
      </c>
    </row>
    <row r="987" spans="2:17" ht="30" customHeight="1" x14ac:dyDescent="0.3">
      <c r="B987" s="113">
        <v>983</v>
      </c>
      <c r="C987" s="162"/>
      <c r="D987" s="167"/>
      <c r="E987" s="111"/>
      <c r="F987" s="111"/>
      <c r="G987" s="111"/>
      <c r="H987" s="162"/>
      <c r="I987" s="168"/>
      <c r="Q987" s="3">
        <f t="shared" ca="1" si="15"/>
        <v>0</v>
      </c>
    </row>
    <row r="988" spans="2:17" ht="30" customHeight="1" x14ac:dyDescent="0.3">
      <c r="B988" s="113">
        <v>984</v>
      </c>
      <c r="C988" s="162"/>
      <c r="D988" s="167"/>
      <c r="E988" s="111"/>
      <c r="F988" s="111"/>
      <c r="G988" s="111"/>
      <c r="H988" s="162"/>
      <c r="I988" s="168"/>
      <c r="Q988" s="3">
        <f t="shared" ca="1" si="15"/>
        <v>0</v>
      </c>
    </row>
    <row r="989" spans="2:17" ht="30" customHeight="1" x14ac:dyDescent="0.3">
      <c r="B989" s="113">
        <v>985</v>
      </c>
      <c r="C989" s="162"/>
      <c r="D989" s="167"/>
      <c r="E989" s="111"/>
      <c r="F989" s="111"/>
      <c r="G989" s="111"/>
      <c r="H989" s="162"/>
      <c r="I989" s="168"/>
      <c r="Q989" s="3">
        <f t="shared" ca="1" si="15"/>
        <v>0</v>
      </c>
    </row>
    <row r="990" spans="2:17" ht="30" customHeight="1" x14ac:dyDescent="0.3">
      <c r="B990" s="113">
        <v>986</v>
      </c>
      <c r="C990" s="162"/>
      <c r="D990" s="167"/>
      <c r="E990" s="111"/>
      <c r="F990" s="111"/>
      <c r="G990" s="111"/>
      <c r="H990" s="162"/>
      <c r="I990" s="168"/>
      <c r="Q990" s="3">
        <f t="shared" ca="1" si="15"/>
        <v>0</v>
      </c>
    </row>
    <row r="991" spans="2:17" ht="30" customHeight="1" x14ac:dyDescent="0.3">
      <c r="B991" s="113">
        <v>987</v>
      </c>
      <c r="C991" s="162"/>
      <c r="D991" s="167"/>
      <c r="E991" s="111"/>
      <c r="F991" s="111"/>
      <c r="G991" s="111"/>
      <c r="H991" s="162"/>
      <c r="I991" s="168"/>
      <c r="Q991" s="3">
        <f t="shared" ca="1" si="15"/>
        <v>0</v>
      </c>
    </row>
    <row r="992" spans="2:17" ht="30" customHeight="1" x14ac:dyDescent="0.3">
      <c r="B992" s="113">
        <v>988</v>
      </c>
      <c r="C992" s="162"/>
      <c r="D992" s="167"/>
      <c r="E992" s="111"/>
      <c r="F992" s="111"/>
      <c r="G992" s="111"/>
      <c r="H992" s="162"/>
      <c r="I992" s="168"/>
      <c r="Q992" s="3">
        <f t="shared" ca="1" si="15"/>
        <v>0</v>
      </c>
    </row>
    <row r="993" spans="2:17" ht="30" customHeight="1" x14ac:dyDescent="0.3">
      <c r="B993" s="113">
        <v>989</v>
      </c>
      <c r="C993" s="162"/>
      <c r="D993" s="167"/>
      <c r="E993" s="111"/>
      <c r="F993" s="111"/>
      <c r="G993" s="111"/>
      <c r="H993" s="162"/>
      <c r="I993" s="168"/>
      <c r="Q993" s="3">
        <f t="shared" ca="1" si="15"/>
        <v>0</v>
      </c>
    </row>
    <row r="994" spans="2:17" ht="30" customHeight="1" x14ac:dyDescent="0.3">
      <c r="B994" s="113">
        <v>990</v>
      </c>
      <c r="C994" s="162"/>
      <c r="D994" s="167"/>
      <c r="E994" s="111"/>
      <c r="F994" s="111"/>
      <c r="G994" s="111"/>
      <c r="H994" s="162"/>
      <c r="I994" s="168"/>
      <c r="Q994" s="3">
        <f t="shared" ca="1" si="15"/>
        <v>0</v>
      </c>
    </row>
    <row r="995" spans="2:17" ht="30" customHeight="1" x14ac:dyDescent="0.3">
      <c r="B995" s="113">
        <v>991</v>
      </c>
      <c r="C995" s="162"/>
      <c r="D995" s="167"/>
      <c r="E995" s="111"/>
      <c r="F995" s="111"/>
      <c r="G995" s="111"/>
      <c r="H995" s="162"/>
      <c r="I995" s="168"/>
      <c r="Q995" s="3">
        <f t="shared" ca="1" si="15"/>
        <v>0</v>
      </c>
    </row>
    <row r="996" spans="2:17" ht="30" customHeight="1" x14ac:dyDescent="0.3">
      <c r="B996" s="113">
        <v>992</v>
      </c>
      <c r="C996" s="162"/>
      <c r="D996" s="167"/>
      <c r="E996" s="111"/>
      <c r="F996" s="111"/>
      <c r="G996" s="111"/>
      <c r="H996" s="162"/>
      <c r="I996" s="168"/>
      <c r="Q996" s="3">
        <f t="shared" ca="1" si="15"/>
        <v>0</v>
      </c>
    </row>
    <row r="997" spans="2:17" ht="30" customHeight="1" x14ac:dyDescent="0.3">
      <c r="B997" s="113">
        <v>993</v>
      </c>
      <c r="C997" s="162"/>
      <c r="D997" s="167"/>
      <c r="E997" s="111"/>
      <c r="F997" s="111"/>
      <c r="G997" s="111"/>
      <c r="H997" s="162"/>
      <c r="I997" s="168"/>
      <c r="Q997" s="3">
        <f t="shared" ca="1" si="15"/>
        <v>0</v>
      </c>
    </row>
    <row r="998" spans="2:17" ht="30" customHeight="1" x14ac:dyDescent="0.3">
      <c r="B998" s="113">
        <v>994</v>
      </c>
      <c r="C998" s="162"/>
      <c r="D998" s="167"/>
      <c r="E998" s="111"/>
      <c r="F998" s="111"/>
      <c r="G998" s="111"/>
      <c r="H998" s="162"/>
      <c r="I998" s="168"/>
      <c r="Q998" s="3">
        <f t="shared" ca="1" si="15"/>
        <v>0</v>
      </c>
    </row>
    <row r="999" spans="2:17" ht="30" customHeight="1" x14ac:dyDescent="0.3">
      <c r="B999" s="113">
        <v>995</v>
      </c>
      <c r="C999" s="162"/>
      <c r="D999" s="167"/>
      <c r="E999" s="111"/>
      <c r="F999" s="111"/>
      <c r="G999" s="111"/>
      <c r="H999" s="162"/>
      <c r="I999" s="168"/>
      <c r="Q999" s="3">
        <f t="shared" ca="1" si="15"/>
        <v>0</v>
      </c>
    </row>
    <row r="1000" spans="2:17" ht="30" customHeight="1" x14ac:dyDescent="0.3">
      <c r="B1000" s="113">
        <v>996</v>
      </c>
      <c r="C1000" s="162"/>
      <c r="D1000" s="167"/>
      <c r="E1000" s="111"/>
      <c r="F1000" s="111"/>
      <c r="G1000" s="111"/>
      <c r="H1000" s="162"/>
      <c r="I1000" s="168"/>
      <c r="Q1000" s="3">
        <f t="shared" ca="1" si="15"/>
        <v>0</v>
      </c>
    </row>
    <row r="1001" spans="2:17" ht="30" customHeight="1" x14ac:dyDescent="0.3">
      <c r="B1001" s="113">
        <v>997</v>
      </c>
      <c r="C1001" s="162"/>
      <c r="D1001" s="167"/>
      <c r="E1001" s="111"/>
      <c r="F1001" s="111"/>
      <c r="G1001" s="111"/>
      <c r="H1001" s="162"/>
      <c r="I1001" s="168"/>
      <c r="Q1001" s="3">
        <f t="shared" ca="1" si="15"/>
        <v>0</v>
      </c>
    </row>
    <row r="1002" spans="2:17" ht="30" customHeight="1" x14ac:dyDescent="0.3">
      <c r="B1002" s="113">
        <v>998</v>
      </c>
      <c r="C1002" s="162"/>
      <c r="D1002" s="167"/>
      <c r="E1002" s="111"/>
      <c r="F1002" s="111"/>
      <c r="G1002" s="111"/>
      <c r="H1002" s="162"/>
      <c r="I1002" s="168"/>
      <c r="Q1002" s="3">
        <f t="shared" ca="1" si="15"/>
        <v>0</v>
      </c>
    </row>
    <row r="1003" spans="2:17" ht="30" customHeight="1" x14ac:dyDescent="0.3">
      <c r="B1003" s="113">
        <v>999</v>
      </c>
      <c r="C1003" s="162"/>
      <c r="D1003" s="167"/>
      <c r="E1003" s="111"/>
      <c r="F1003" s="111"/>
      <c r="G1003" s="111"/>
      <c r="H1003" s="162"/>
      <c r="I1003" s="168"/>
      <c r="Q1003" s="3">
        <f t="shared" ca="1" si="15"/>
        <v>0</v>
      </c>
    </row>
    <row r="1004" spans="2:17" ht="30" customHeight="1" x14ac:dyDescent="0.3">
      <c r="B1004" s="113">
        <v>1000</v>
      </c>
      <c r="C1004" s="162"/>
      <c r="D1004" s="167"/>
      <c r="E1004" s="111"/>
      <c r="F1004" s="111"/>
      <c r="G1004" s="111"/>
      <c r="H1004" s="162"/>
      <c r="I1004" s="168"/>
      <c r="Q1004" s="3">
        <f t="shared" ca="1" si="15"/>
        <v>0</v>
      </c>
    </row>
    <row r="1005" spans="2:17" ht="30" customHeight="1" x14ac:dyDescent="0.3">
      <c r="B1005" s="113">
        <v>1001</v>
      </c>
      <c r="C1005" s="162"/>
      <c r="D1005" s="167"/>
      <c r="E1005" s="111"/>
      <c r="F1005" s="111"/>
      <c r="G1005" s="111"/>
      <c r="H1005" s="162"/>
      <c r="I1005" s="168"/>
      <c r="Q1005" s="3">
        <f t="shared" ca="1" si="15"/>
        <v>0</v>
      </c>
    </row>
    <row r="1006" spans="2:17" ht="30" customHeight="1" x14ac:dyDescent="0.3">
      <c r="B1006" s="113">
        <v>1002</v>
      </c>
      <c r="C1006" s="162"/>
      <c r="D1006" s="167"/>
      <c r="E1006" s="111"/>
      <c r="F1006" s="111"/>
      <c r="G1006" s="111"/>
      <c r="H1006" s="162"/>
      <c r="I1006" s="168"/>
      <c r="Q1006" s="3">
        <f t="shared" ca="1" si="15"/>
        <v>0</v>
      </c>
    </row>
    <row r="1007" spans="2:17" ht="30" customHeight="1" x14ac:dyDescent="0.3">
      <c r="B1007" s="113">
        <v>1003</v>
      </c>
      <c r="C1007" s="162"/>
      <c r="D1007" s="167"/>
      <c r="E1007" s="111"/>
      <c r="F1007" s="111"/>
      <c r="G1007" s="111"/>
      <c r="H1007" s="162"/>
      <c r="I1007" s="168"/>
      <c r="Q1007" s="3">
        <f t="shared" ca="1" si="15"/>
        <v>0</v>
      </c>
    </row>
    <row r="1008" spans="2:17" ht="30" customHeight="1" x14ac:dyDescent="0.3">
      <c r="B1008" s="113">
        <v>1004</v>
      </c>
      <c r="C1008" s="162"/>
      <c r="D1008" s="167"/>
      <c r="E1008" s="111"/>
      <c r="F1008" s="111"/>
      <c r="G1008" s="111"/>
      <c r="H1008" s="162"/>
      <c r="I1008" s="168"/>
      <c r="Q1008" s="3">
        <f t="shared" ca="1" si="15"/>
        <v>0</v>
      </c>
    </row>
    <row r="1009" spans="2:17" ht="30" customHeight="1" x14ac:dyDescent="0.3">
      <c r="B1009" s="113">
        <v>1005</v>
      </c>
      <c r="C1009" s="162"/>
      <c r="D1009" s="167"/>
      <c r="E1009" s="111"/>
      <c r="F1009" s="111"/>
      <c r="G1009" s="111"/>
      <c r="H1009" s="162"/>
      <c r="I1009" s="168"/>
      <c r="Q1009" s="3">
        <f t="shared" ca="1" si="15"/>
        <v>0</v>
      </c>
    </row>
    <row r="1010" spans="2:17" ht="30" customHeight="1" x14ac:dyDescent="0.3">
      <c r="B1010" s="113">
        <v>1006</v>
      </c>
      <c r="C1010" s="162"/>
      <c r="D1010" s="167"/>
      <c r="E1010" s="111"/>
      <c r="F1010" s="111"/>
      <c r="G1010" s="111"/>
      <c r="H1010" s="162"/>
      <c r="I1010" s="168"/>
      <c r="Q1010" s="3">
        <f t="shared" ca="1" si="15"/>
        <v>0</v>
      </c>
    </row>
    <row r="1011" spans="2:17" ht="30" customHeight="1" x14ac:dyDescent="0.3">
      <c r="B1011" s="113">
        <v>1007</v>
      </c>
      <c r="C1011" s="162"/>
      <c r="D1011" s="167"/>
      <c r="E1011" s="111"/>
      <c r="F1011" s="111"/>
      <c r="G1011" s="111"/>
      <c r="H1011" s="162"/>
      <c r="I1011" s="168"/>
      <c r="Q1011" s="3">
        <f t="shared" ca="1" si="15"/>
        <v>0</v>
      </c>
    </row>
    <row r="1012" spans="2:17" ht="30" customHeight="1" x14ac:dyDescent="0.3">
      <c r="B1012" s="113">
        <v>1008</v>
      </c>
      <c r="C1012" s="162"/>
      <c r="D1012" s="167"/>
      <c r="E1012" s="111"/>
      <c r="F1012" s="111"/>
      <c r="G1012" s="111"/>
      <c r="H1012" s="162"/>
      <c r="I1012" s="168"/>
      <c r="Q1012" s="3">
        <f t="shared" ca="1" si="15"/>
        <v>0</v>
      </c>
    </row>
    <row r="1013" spans="2:17" ht="30" customHeight="1" x14ac:dyDescent="0.3">
      <c r="B1013" s="113">
        <v>1009</v>
      </c>
      <c r="C1013" s="162"/>
      <c r="D1013" s="167"/>
      <c r="E1013" s="111"/>
      <c r="F1013" s="111"/>
      <c r="G1013" s="111"/>
      <c r="H1013" s="162"/>
      <c r="I1013" s="168"/>
      <c r="Q1013" s="3">
        <f t="shared" ca="1" si="15"/>
        <v>0</v>
      </c>
    </row>
    <row r="1014" spans="2:17" ht="30" customHeight="1" x14ac:dyDescent="0.3">
      <c r="B1014" s="113">
        <v>1010</v>
      </c>
      <c r="C1014" s="162"/>
      <c r="D1014" s="167"/>
      <c r="E1014" s="111"/>
      <c r="F1014" s="111"/>
      <c r="G1014" s="111"/>
      <c r="H1014" s="162"/>
      <c r="I1014" s="168"/>
      <c r="Q1014" s="3">
        <f t="shared" ca="1" si="15"/>
        <v>0</v>
      </c>
    </row>
    <row r="1015" spans="2:17" ht="30" customHeight="1" x14ac:dyDescent="0.3">
      <c r="B1015" s="113">
        <v>1011</v>
      </c>
      <c r="C1015" s="162"/>
      <c r="D1015" s="167"/>
      <c r="E1015" s="111"/>
      <c r="F1015" s="111"/>
      <c r="G1015" s="111"/>
      <c r="H1015" s="162"/>
      <c r="I1015" s="168"/>
      <c r="Q1015" s="3">
        <f t="shared" ca="1" si="15"/>
        <v>0</v>
      </c>
    </row>
    <row r="1016" spans="2:17" ht="30" customHeight="1" x14ac:dyDescent="0.3">
      <c r="B1016" s="113">
        <v>1012</v>
      </c>
      <c r="C1016" s="162"/>
      <c r="D1016" s="167"/>
      <c r="E1016" s="111"/>
      <c r="F1016" s="111"/>
      <c r="G1016" s="111"/>
      <c r="H1016" s="162"/>
      <c r="I1016" s="168"/>
      <c r="Q1016" s="3">
        <f t="shared" ca="1" si="15"/>
        <v>0</v>
      </c>
    </row>
    <row r="1017" spans="2:17" ht="30" customHeight="1" x14ac:dyDescent="0.3">
      <c r="B1017" s="113">
        <v>1013</v>
      </c>
      <c r="C1017" s="162"/>
      <c r="D1017" s="167"/>
      <c r="E1017" s="111"/>
      <c r="F1017" s="111"/>
      <c r="G1017" s="111"/>
      <c r="H1017" s="162"/>
      <c r="I1017" s="168"/>
      <c r="Q1017" s="3">
        <f t="shared" ca="1" si="15"/>
        <v>0</v>
      </c>
    </row>
    <row r="1018" spans="2:17" ht="30" customHeight="1" x14ac:dyDescent="0.3">
      <c r="B1018" s="113">
        <v>1014</v>
      </c>
      <c r="C1018" s="162"/>
      <c r="D1018" s="167"/>
      <c r="E1018" s="111"/>
      <c r="F1018" s="111"/>
      <c r="G1018" s="111"/>
      <c r="H1018" s="162"/>
      <c r="I1018" s="168"/>
      <c r="Q1018" s="3">
        <f t="shared" ca="1" si="15"/>
        <v>0</v>
      </c>
    </row>
    <row r="1019" spans="2:17" ht="30" customHeight="1" x14ac:dyDescent="0.3">
      <c r="B1019" s="113">
        <v>1015</v>
      </c>
      <c r="C1019" s="162"/>
      <c r="D1019" s="167"/>
      <c r="E1019" s="111"/>
      <c r="F1019" s="111"/>
      <c r="G1019" s="111"/>
      <c r="H1019" s="162"/>
      <c r="I1019" s="168"/>
      <c r="Q1019" s="3">
        <f t="shared" ca="1" si="15"/>
        <v>0</v>
      </c>
    </row>
    <row r="1020" spans="2:17" ht="30" customHeight="1" x14ac:dyDescent="0.3">
      <c r="B1020" s="113">
        <v>1016</v>
      </c>
      <c r="C1020" s="162"/>
      <c r="D1020" s="167"/>
      <c r="E1020" s="111"/>
      <c r="F1020" s="111"/>
      <c r="G1020" s="111"/>
      <c r="H1020" s="162"/>
      <c r="I1020" s="168"/>
      <c r="Q1020" s="3">
        <f t="shared" ca="1" si="15"/>
        <v>0</v>
      </c>
    </row>
    <row r="1021" spans="2:17" ht="30" customHeight="1" x14ac:dyDescent="0.3">
      <c r="B1021" s="113">
        <v>1017</v>
      </c>
      <c r="C1021" s="162"/>
      <c r="D1021" s="167"/>
      <c r="E1021" s="111"/>
      <c r="F1021" s="111"/>
      <c r="G1021" s="111"/>
      <c r="H1021" s="162"/>
      <c r="I1021" s="168"/>
      <c r="Q1021" s="3">
        <f t="shared" ca="1" si="15"/>
        <v>0</v>
      </c>
    </row>
    <row r="1022" spans="2:17" ht="30" customHeight="1" x14ac:dyDescent="0.3">
      <c r="B1022" s="113">
        <v>1018</v>
      </c>
      <c r="C1022" s="162"/>
      <c r="D1022" s="167"/>
      <c r="E1022" s="111"/>
      <c r="F1022" s="111"/>
      <c r="G1022" s="111"/>
      <c r="H1022" s="162"/>
      <c r="I1022" s="168"/>
      <c r="Q1022" s="3">
        <f t="shared" ca="1" si="15"/>
        <v>0</v>
      </c>
    </row>
    <row r="1023" spans="2:17" ht="30" customHeight="1" x14ac:dyDescent="0.3">
      <c r="B1023" s="113">
        <v>1019</v>
      </c>
      <c r="C1023" s="162"/>
      <c r="D1023" s="167"/>
      <c r="E1023" s="111"/>
      <c r="F1023" s="111"/>
      <c r="G1023" s="111"/>
      <c r="H1023" s="162"/>
      <c r="I1023" s="168"/>
      <c r="Q1023" s="3">
        <f t="shared" ca="1" si="15"/>
        <v>0</v>
      </c>
    </row>
    <row r="1024" spans="2:17" ht="30" customHeight="1" x14ac:dyDescent="0.3">
      <c r="B1024" s="113">
        <v>1020</v>
      </c>
      <c r="C1024" s="162"/>
      <c r="D1024" s="167"/>
      <c r="E1024" s="111"/>
      <c r="F1024" s="111"/>
      <c r="G1024" s="111"/>
      <c r="H1024" s="162"/>
      <c r="I1024" s="168"/>
      <c r="Q1024" s="3">
        <f t="shared" ca="1" si="15"/>
        <v>0</v>
      </c>
    </row>
    <row r="1025" spans="2:17" ht="30" customHeight="1" x14ac:dyDescent="0.3">
      <c r="B1025" s="113">
        <v>1021</v>
      </c>
      <c r="C1025" s="162"/>
      <c r="D1025" s="167"/>
      <c r="E1025" s="111"/>
      <c r="F1025" s="111"/>
      <c r="G1025" s="111"/>
      <c r="H1025" s="162"/>
      <c r="I1025" s="168"/>
      <c r="Q1025" s="3">
        <f t="shared" ca="1" si="15"/>
        <v>0</v>
      </c>
    </row>
    <row r="1026" spans="2:17" ht="30" customHeight="1" x14ac:dyDescent="0.3">
      <c r="B1026" s="113">
        <v>1022</v>
      </c>
      <c r="C1026" s="162"/>
      <c r="D1026" s="167"/>
      <c r="E1026" s="111"/>
      <c r="F1026" s="111"/>
      <c r="G1026" s="111"/>
      <c r="H1026" s="162"/>
      <c r="I1026" s="168"/>
      <c r="Q1026" s="3">
        <f t="shared" ca="1" si="15"/>
        <v>0</v>
      </c>
    </row>
    <row r="1027" spans="2:17" ht="30" customHeight="1" x14ac:dyDescent="0.3">
      <c r="B1027" s="113">
        <v>1023</v>
      </c>
      <c r="C1027" s="162"/>
      <c r="D1027" s="167"/>
      <c r="E1027" s="111"/>
      <c r="F1027" s="111"/>
      <c r="G1027" s="111"/>
      <c r="H1027" s="162"/>
      <c r="I1027" s="168"/>
      <c r="Q1027" s="3">
        <f t="shared" ca="1" si="15"/>
        <v>0</v>
      </c>
    </row>
    <row r="1028" spans="2:17" ht="30" customHeight="1" x14ac:dyDescent="0.3">
      <c r="B1028" s="113">
        <v>1024</v>
      </c>
      <c r="C1028" s="162"/>
      <c r="D1028" s="167"/>
      <c r="E1028" s="111"/>
      <c r="F1028" s="111"/>
      <c r="G1028" s="111"/>
      <c r="H1028" s="162"/>
      <c r="I1028" s="168"/>
      <c r="Q1028" s="3">
        <f t="shared" ca="1" si="15"/>
        <v>0</v>
      </c>
    </row>
    <row r="1029" spans="2:17" ht="30" customHeight="1" x14ac:dyDescent="0.3">
      <c r="B1029" s="113">
        <v>1025</v>
      </c>
      <c r="C1029" s="162"/>
      <c r="D1029" s="167"/>
      <c r="E1029" s="111"/>
      <c r="F1029" s="111"/>
      <c r="G1029" s="111"/>
      <c r="H1029" s="162"/>
      <c r="I1029" s="168"/>
      <c r="Q1029" s="3">
        <f t="shared" ref="Q1029:Q1092" ca="1" si="16">IF(C1029&lt;TODAY(),IF(G1029="Não",1,0),0)</f>
        <v>0</v>
      </c>
    </row>
    <row r="1030" spans="2:17" ht="30" customHeight="1" x14ac:dyDescent="0.3">
      <c r="B1030" s="113">
        <v>1026</v>
      </c>
      <c r="C1030" s="162"/>
      <c r="D1030" s="167"/>
      <c r="E1030" s="111"/>
      <c r="F1030" s="111"/>
      <c r="G1030" s="111"/>
      <c r="H1030" s="162"/>
      <c r="I1030" s="168"/>
      <c r="Q1030" s="3">
        <f t="shared" ca="1" si="16"/>
        <v>0</v>
      </c>
    </row>
    <row r="1031" spans="2:17" ht="30" customHeight="1" x14ac:dyDescent="0.3">
      <c r="B1031" s="113">
        <v>1027</v>
      </c>
      <c r="C1031" s="162"/>
      <c r="D1031" s="167"/>
      <c r="E1031" s="111"/>
      <c r="F1031" s="111"/>
      <c r="G1031" s="111"/>
      <c r="H1031" s="162"/>
      <c r="I1031" s="168"/>
      <c r="Q1031" s="3">
        <f t="shared" ca="1" si="16"/>
        <v>0</v>
      </c>
    </row>
    <row r="1032" spans="2:17" ht="30" customHeight="1" x14ac:dyDescent="0.3">
      <c r="B1032" s="113">
        <v>1028</v>
      </c>
      <c r="C1032" s="162"/>
      <c r="D1032" s="167"/>
      <c r="E1032" s="111"/>
      <c r="F1032" s="111"/>
      <c r="G1032" s="111"/>
      <c r="H1032" s="162"/>
      <c r="I1032" s="168"/>
      <c r="Q1032" s="3">
        <f t="shared" ca="1" si="16"/>
        <v>0</v>
      </c>
    </row>
    <row r="1033" spans="2:17" ht="30" customHeight="1" x14ac:dyDescent="0.3">
      <c r="B1033" s="113">
        <v>1029</v>
      </c>
      <c r="C1033" s="162"/>
      <c r="D1033" s="167"/>
      <c r="E1033" s="111"/>
      <c r="F1033" s="111"/>
      <c r="G1033" s="111"/>
      <c r="H1033" s="162"/>
      <c r="I1033" s="168"/>
      <c r="Q1033" s="3">
        <f t="shared" ca="1" si="16"/>
        <v>0</v>
      </c>
    </row>
    <row r="1034" spans="2:17" ht="30" customHeight="1" x14ac:dyDescent="0.3">
      <c r="B1034" s="113">
        <v>1030</v>
      </c>
      <c r="C1034" s="162"/>
      <c r="D1034" s="167"/>
      <c r="E1034" s="111"/>
      <c r="F1034" s="111"/>
      <c r="G1034" s="111"/>
      <c r="H1034" s="162"/>
      <c r="I1034" s="168"/>
      <c r="Q1034" s="3">
        <f t="shared" ca="1" si="16"/>
        <v>0</v>
      </c>
    </row>
    <row r="1035" spans="2:17" ht="30" customHeight="1" x14ac:dyDescent="0.3">
      <c r="B1035" s="113">
        <v>1031</v>
      </c>
      <c r="C1035" s="162"/>
      <c r="D1035" s="167"/>
      <c r="E1035" s="111"/>
      <c r="F1035" s="111"/>
      <c r="G1035" s="111"/>
      <c r="H1035" s="162"/>
      <c r="I1035" s="168"/>
      <c r="Q1035" s="3">
        <f t="shared" ca="1" si="16"/>
        <v>0</v>
      </c>
    </row>
    <row r="1036" spans="2:17" ht="30" customHeight="1" x14ac:dyDescent="0.3">
      <c r="B1036" s="113">
        <v>1032</v>
      </c>
      <c r="C1036" s="162"/>
      <c r="D1036" s="167"/>
      <c r="E1036" s="111"/>
      <c r="F1036" s="111"/>
      <c r="G1036" s="111"/>
      <c r="H1036" s="162"/>
      <c r="I1036" s="168"/>
      <c r="Q1036" s="3">
        <f t="shared" ca="1" si="16"/>
        <v>0</v>
      </c>
    </row>
    <row r="1037" spans="2:17" ht="30" customHeight="1" x14ac:dyDescent="0.3">
      <c r="B1037" s="113">
        <v>1033</v>
      </c>
      <c r="C1037" s="162"/>
      <c r="D1037" s="167"/>
      <c r="E1037" s="111"/>
      <c r="F1037" s="111"/>
      <c r="G1037" s="111"/>
      <c r="H1037" s="162"/>
      <c r="I1037" s="168"/>
      <c r="Q1037" s="3">
        <f t="shared" ca="1" si="16"/>
        <v>0</v>
      </c>
    </row>
    <row r="1038" spans="2:17" ht="30" customHeight="1" x14ac:dyDescent="0.3">
      <c r="B1038" s="113">
        <v>1034</v>
      </c>
      <c r="C1038" s="162"/>
      <c r="D1038" s="167"/>
      <c r="E1038" s="111"/>
      <c r="F1038" s="111"/>
      <c r="G1038" s="111"/>
      <c r="H1038" s="162"/>
      <c r="I1038" s="168"/>
      <c r="Q1038" s="3">
        <f t="shared" ca="1" si="16"/>
        <v>0</v>
      </c>
    </row>
    <row r="1039" spans="2:17" ht="30" customHeight="1" x14ac:dyDescent="0.3">
      <c r="B1039" s="113">
        <v>1035</v>
      </c>
      <c r="C1039" s="162"/>
      <c r="D1039" s="167"/>
      <c r="E1039" s="111"/>
      <c r="F1039" s="111"/>
      <c r="G1039" s="111"/>
      <c r="H1039" s="162"/>
      <c r="I1039" s="168"/>
      <c r="Q1039" s="3">
        <f t="shared" ca="1" si="16"/>
        <v>0</v>
      </c>
    </row>
    <row r="1040" spans="2:17" ht="30" customHeight="1" x14ac:dyDescent="0.3">
      <c r="B1040" s="113">
        <v>1036</v>
      </c>
      <c r="C1040" s="162"/>
      <c r="D1040" s="167"/>
      <c r="E1040" s="111"/>
      <c r="F1040" s="111"/>
      <c r="G1040" s="111"/>
      <c r="H1040" s="162"/>
      <c r="I1040" s="168"/>
      <c r="Q1040" s="3">
        <f t="shared" ca="1" si="16"/>
        <v>0</v>
      </c>
    </row>
    <row r="1041" spans="2:17" ht="30" customHeight="1" x14ac:dyDescent="0.3">
      <c r="B1041" s="113">
        <v>1037</v>
      </c>
      <c r="C1041" s="162"/>
      <c r="D1041" s="167"/>
      <c r="E1041" s="111"/>
      <c r="F1041" s="111"/>
      <c r="G1041" s="111"/>
      <c r="H1041" s="162"/>
      <c r="I1041" s="168"/>
      <c r="Q1041" s="3">
        <f t="shared" ca="1" si="16"/>
        <v>0</v>
      </c>
    </row>
    <row r="1042" spans="2:17" ht="30" customHeight="1" x14ac:dyDescent="0.3">
      <c r="B1042" s="113">
        <v>1038</v>
      </c>
      <c r="C1042" s="162"/>
      <c r="D1042" s="167"/>
      <c r="E1042" s="111"/>
      <c r="F1042" s="111"/>
      <c r="G1042" s="111"/>
      <c r="H1042" s="162"/>
      <c r="I1042" s="168"/>
      <c r="Q1042" s="3">
        <f t="shared" ca="1" si="16"/>
        <v>0</v>
      </c>
    </row>
    <row r="1043" spans="2:17" ht="30" customHeight="1" x14ac:dyDescent="0.3">
      <c r="B1043" s="113">
        <v>1039</v>
      </c>
      <c r="C1043" s="162"/>
      <c r="D1043" s="167"/>
      <c r="E1043" s="111"/>
      <c r="F1043" s="111"/>
      <c r="G1043" s="111"/>
      <c r="H1043" s="162"/>
      <c r="I1043" s="168"/>
      <c r="Q1043" s="3">
        <f t="shared" ca="1" si="16"/>
        <v>0</v>
      </c>
    </row>
    <row r="1044" spans="2:17" ht="30" customHeight="1" x14ac:dyDescent="0.3">
      <c r="B1044" s="113">
        <v>1040</v>
      </c>
      <c r="C1044" s="162"/>
      <c r="D1044" s="167"/>
      <c r="E1044" s="111"/>
      <c r="F1044" s="111"/>
      <c r="G1044" s="111"/>
      <c r="H1044" s="162"/>
      <c r="I1044" s="168"/>
      <c r="Q1044" s="3">
        <f t="shared" ca="1" si="16"/>
        <v>0</v>
      </c>
    </row>
    <row r="1045" spans="2:17" ht="30" customHeight="1" x14ac:dyDescent="0.3">
      <c r="B1045" s="113">
        <v>1041</v>
      </c>
      <c r="C1045" s="162"/>
      <c r="D1045" s="167"/>
      <c r="E1045" s="111"/>
      <c r="F1045" s="111"/>
      <c r="G1045" s="111"/>
      <c r="H1045" s="162"/>
      <c r="I1045" s="168"/>
      <c r="Q1045" s="3">
        <f t="shared" ca="1" si="16"/>
        <v>0</v>
      </c>
    </row>
    <row r="1046" spans="2:17" ht="30" customHeight="1" x14ac:dyDescent="0.3">
      <c r="B1046" s="113">
        <v>1042</v>
      </c>
      <c r="C1046" s="162"/>
      <c r="D1046" s="167"/>
      <c r="E1046" s="111"/>
      <c r="F1046" s="111"/>
      <c r="G1046" s="111"/>
      <c r="H1046" s="162"/>
      <c r="I1046" s="168"/>
      <c r="Q1046" s="3">
        <f t="shared" ca="1" si="16"/>
        <v>0</v>
      </c>
    </row>
    <row r="1047" spans="2:17" ht="30" customHeight="1" x14ac:dyDescent="0.3">
      <c r="B1047" s="113">
        <v>1043</v>
      </c>
      <c r="C1047" s="162"/>
      <c r="D1047" s="167"/>
      <c r="E1047" s="111"/>
      <c r="F1047" s="111"/>
      <c r="G1047" s="111"/>
      <c r="H1047" s="162"/>
      <c r="I1047" s="168"/>
      <c r="Q1047" s="3">
        <f t="shared" ca="1" si="16"/>
        <v>0</v>
      </c>
    </row>
    <row r="1048" spans="2:17" ht="30" customHeight="1" x14ac:dyDescent="0.3">
      <c r="B1048" s="113">
        <v>1044</v>
      </c>
      <c r="C1048" s="162"/>
      <c r="D1048" s="167"/>
      <c r="E1048" s="111"/>
      <c r="F1048" s="111"/>
      <c r="G1048" s="111"/>
      <c r="H1048" s="162"/>
      <c r="I1048" s="168"/>
      <c r="Q1048" s="3">
        <f t="shared" ca="1" si="16"/>
        <v>0</v>
      </c>
    </row>
    <row r="1049" spans="2:17" ht="30" customHeight="1" x14ac:dyDescent="0.3">
      <c r="B1049" s="113">
        <v>1045</v>
      </c>
      <c r="C1049" s="162"/>
      <c r="D1049" s="167"/>
      <c r="E1049" s="111"/>
      <c r="F1049" s="111"/>
      <c r="G1049" s="111"/>
      <c r="H1049" s="162"/>
      <c r="I1049" s="168"/>
      <c r="Q1049" s="3">
        <f t="shared" ca="1" si="16"/>
        <v>0</v>
      </c>
    </row>
    <row r="1050" spans="2:17" ht="30" customHeight="1" x14ac:dyDescent="0.3">
      <c r="B1050" s="113">
        <v>1046</v>
      </c>
      <c r="C1050" s="162"/>
      <c r="D1050" s="167"/>
      <c r="E1050" s="111"/>
      <c r="F1050" s="111"/>
      <c r="G1050" s="111"/>
      <c r="H1050" s="162"/>
      <c r="I1050" s="168"/>
      <c r="Q1050" s="3">
        <f t="shared" ca="1" si="16"/>
        <v>0</v>
      </c>
    </row>
    <row r="1051" spans="2:17" ht="30" customHeight="1" x14ac:dyDescent="0.3">
      <c r="B1051" s="113">
        <v>1047</v>
      </c>
      <c r="C1051" s="162"/>
      <c r="D1051" s="167"/>
      <c r="E1051" s="111"/>
      <c r="F1051" s="111"/>
      <c r="G1051" s="111"/>
      <c r="H1051" s="162"/>
      <c r="I1051" s="168"/>
      <c r="Q1051" s="3">
        <f t="shared" ca="1" si="16"/>
        <v>0</v>
      </c>
    </row>
    <row r="1052" spans="2:17" ht="30" customHeight="1" x14ac:dyDescent="0.3">
      <c r="B1052" s="113">
        <v>1048</v>
      </c>
      <c r="C1052" s="162"/>
      <c r="D1052" s="167"/>
      <c r="E1052" s="111"/>
      <c r="F1052" s="111"/>
      <c r="G1052" s="111"/>
      <c r="H1052" s="162"/>
      <c r="I1052" s="168"/>
      <c r="Q1052" s="3">
        <f t="shared" ca="1" si="16"/>
        <v>0</v>
      </c>
    </row>
    <row r="1053" spans="2:17" ht="30" customHeight="1" x14ac:dyDescent="0.3">
      <c r="B1053" s="113">
        <v>1049</v>
      </c>
      <c r="C1053" s="162"/>
      <c r="D1053" s="167"/>
      <c r="E1053" s="111"/>
      <c r="F1053" s="111"/>
      <c r="G1053" s="111"/>
      <c r="H1053" s="162"/>
      <c r="I1053" s="168"/>
      <c r="Q1053" s="3">
        <f t="shared" ca="1" si="16"/>
        <v>0</v>
      </c>
    </row>
    <row r="1054" spans="2:17" ht="30" customHeight="1" x14ac:dyDescent="0.3">
      <c r="B1054" s="113">
        <v>1050</v>
      </c>
      <c r="C1054" s="162"/>
      <c r="D1054" s="167"/>
      <c r="E1054" s="111"/>
      <c r="F1054" s="111"/>
      <c r="G1054" s="111"/>
      <c r="H1054" s="162"/>
      <c r="I1054" s="168"/>
      <c r="Q1054" s="3">
        <f t="shared" ca="1" si="16"/>
        <v>0</v>
      </c>
    </row>
    <row r="1055" spans="2:17" ht="30" customHeight="1" x14ac:dyDescent="0.3">
      <c r="B1055" s="113">
        <v>1051</v>
      </c>
      <c r="C1055" s="162"/>
      <c r="D1055" s="167"/>
      <c r="E1055" s="111"/>
      <c r="F1055" s="111"/>
      <c r="G1055" s="111"/>
      <c r="H1055" s="162"/>
      <c r="I1055" s="168"/>
      <c r="Q1055" s="3">
        <f t="shared" ca="1" si="16"/>
        <v>0</v>
      </c>
    </row>
    <row r="1056" spans="2:17" ht="30" customHeight="1" x14ac:dyDescent="0.3">
      <c r="B1056" s="113">
        <v>1052</v>
      </c>
      <c r="C1056" s="162"/>
      <c r="D1056" s="167"/>
      <c r="E1056" s="111"/>
      <c r="F1056" s="111"/>
      <c r="G1056" s="111"/>
      <c r="H1056" s="162"/>
      <c r="I1056" s="168"/>
      <c r="Q1056" s="3">
        <f t="shared" ca="1" si="16"/>
        <v>0</v>
      </c>
    </row>
    <row r="1057" spans="2:17" ht="30" customHeight="1" x14ac:dyDescent="0.3">
      <c r="B1057" s="113">
        <v>1053</v>
      </c>
      <c r="C1057" s="162"/>
      <c r="D1057" s="167"/>
      <c r="E1057" s="111"/>
      <c r="F1057" s="111"/>
      <c r="G1057" s="111"/>
      <c r="H1057" s="162"/>
      <c r="I1057" s="168"/>
      <c r="Q1057" s="3">
        <f t="shared" ca="1" si="16"/>
        <v>0</v>
      </c>
    </row>
    <row r="1058" spans="2:17" ht="30" customHeight="1" x14ac:dyDescent="0.3">
      <c r="B1058" s="113">
        <v>1054</v>
      </c>
      <c r="C1058" s="162"/>
      <c r="D1058" s="167"/>
      <c r="E1058" s="111"/>
      <c r="F1058" s="111"/>
      <c r="G1058" s="111"/>
      <c r="H1058" s="162"/>
      <c r="I1058" s="168"/>
      <c r="Q1058" s="3">
        <f t="shared" ca="1" si="16"/>
        <v>0</v>
      </c>
    </row>
    <row r="1059" spans="2:17" ht="30" customHeight="1" x14ac:dyDescent="0.3">
      <c r="B1059" s="113">
        <v>1055</v>
      </c>
      <c r="C1059" s="162"/>
      <c r="D1059" s="167"/>
      <c r="E1059" s="111"/>
      <c r="F1059" s="111"/>
      <c r="G1059" s="111"/>
      <c r="H1059" s="162"/>
      <c r="I1059" s="168"/>
      <c r="Q1059" s="3">
        <f t="shared" ca="1" si="16"/>
        <v>0</v>
      </c>
    </row>
    <row r="1060" spans="2:17" ht="30" customHeight="1" x14ac:dyDescent="0.3">
      <c r="B1060" s="113">
        <v>1056</v>
      </c>
      <c r="C1060" s="162"/>
      <c r="D1060" s="167"/>
      <c r="E1060" s="111"/>
      <c r="F1060" s="111"/>
      <c r="G1060" s="111"/>
      <c r="H1060" s="162"/>
      <c r="I1060" s="168"/>
      <c r="Q1060" s="3">
        <f t="shared" ca="1" si="16"/>
        <v>0</v>
      </c>
    </row>
    <row r="1061" spans="2:17" ht="30" customHeight="1" x14ac:dyDescent="0.3">
      <c r="B1061" s="113">
        <v>1057</v>
      </c>
      <c r="C1061" s="162"/>
      <c r="D1061" s="167"/>
      <c r="E1061" s="111"/>
      <c r="F1061" s="111"/>
      <c r="G1061" s="111"/>
      <c r="H1061" s="162"/>
      <c r="I1061" s="168"/>
      <c r="Q1061" s="3">
        <f t="shared" ca="1" si="16"/>
        <v>0</v>
      </c>
    </row>
    <row r="1062" spans="2:17" ht="30" customHeight="1" x14ac:dyDescent="0.3">
      <c r="B1062" s="113">
        <v>1058</v>
      </c>
      <c r="C1062" s="162"/>
      <c r="D1062" s="167"/>
      <c r="E1062" s="111"/>
      <c r="F1062" s="111"/>
      <c r="G1062" s="111"/>
      <c r="H1062" s="162"/>
      <c r="I1062" s="168"/>
      <c r="Q1062" s="3">
        <f t="shared" ca="1" si="16"/>
        <v>0</v>
      </c>
    </row>
    <row r="1063" spans="2:17" ht="30" customHeight="1" x14ac:dyDescent="0.3">
      <c r="B1063" s="113">
        <v>1059</v>
      </c>
      <c r="C1063" s="162"/>
      <c r="D1063" s="167"/>
      <c r="E1063" s="111"/>
      <c r="F1063" s="111"/>
      <c r="G1063" s="111"/>
      <c r="H1063" s="162"/>
      <c r="I1063" s="168"/>
      <c r="Q1063" s="3">
        <f t="shared" ca="1" si="16"/>
        <v>0</v>
      </c>
    </row>
    <row r="1064" spans="2:17" ht="30" customHeight="1" x14ac:dyDescent="0.3">
      <c r="B1064" s="113">
        <v>1060</v>
      </c>
      <c r="C1064" s="162"/>
      <c r="D1064" s="167"/>
      <c r="E1064" s="111"/>
      <c r="F1064" s="111"/>
      <c r="G1064" s="111"/>
      <c r="H1064" s="162"/>
      <c r="I1064" s="168"/>
      <c r="Q1064" s="3">
        <f t="shared" ca="1" si="16"/>
        <v>0</v>
      </c>
    </row>
    <row r="1065" spans="2:17" ht="30" customHeight="1" x14ac:dyDescent="0.3">
      <c r="B1065" s="113">
        <v>1061</v>
      </c>
      <c r="C1065" s="162"/>
      <c r="D1065" s="167"/>
      <c r="E1065" s="111"/>
      <c r="F1065" s="111"/>
      <c r="G1065" s="111"/>
      <c r="H1065" s="162"/>
      <c r="I1065" s="168"/>
      <c r="Q1065" s="3">
        <f t="shared" ca="1" si="16"/>
        <v>0</v>
      </c>
    </row>
    <row r="1066" spans="2:17" ht="30" customHeight="1" x14ac:dyDescent="0.3">
      <c r="B1066" s="113">
        <v>1062</v>
      </c>
      <c r="C1066" s="162"/>
      <c r="D1066" s="167"/>
      <c r="E1066" s="111"/>
      <c r="F1066" s="111"/>
      <c r="G1066" s="111"/>
      <c r="H1066" s="162"/>
      <c r="I1066" s="168"/>
      <c r="Q1066" s="3">
        <f t="shared" ca="1" si="16"/>
        <v>0</v>
      </c>
    </row>
    <row r="1067" spans="2:17" ht="30" customHeight="1" x14ac:dyDescent="0.3">
      <c r="B1067" s="113">
        <v>1063</v>
      </c>
      <c r="C1067" s="162"/>
      <c r="D1067" s="167"/>
      <c r="E1067" s="111"/>
      <c r="F1067" s="111"/>
      <c r="G1067" s="111"/>
      <c r="H1067" s="162"/>
      <c r="I1067" s="168"/>
      <c r="Q1067" s="3">
        <f t="shared" ca="1" si="16"/>
        <v>0</v>
      </c>
    </row>
    <row r="1068" spans="2:17" ht="30" customHeight="1" x14ac:dyDescent="0.3">
      <c r="B1068" s="113">
        <v>1064</v>
      </c>
      <c r="C1068" s="162"/>
      <c r="D1068" s="167"/>
      <c r="E1068" s="111"/>
      <c r="F1068" s="111"/>
      <c r="G1068" s="111"/>
      <c r="H1068" s="162"/>
      <c r="I1068" s="168"/>
      <c r="Q1068" s="3">
        <f t="shared" ca="1" si="16"/>
        <v>0</v>
      </c>
    </row>
    <row r="1069" spans="2:17" ht="30" customHeight="1" x14ac:dyDescent="0.3">
      <c r="B1069" s="113">
        <v>1065</v>
      </c>
      <c r="C1069" s="162"/>
      <c r="D1069" s="167"/>
      <c r="E1069" s="111"/>
      <c r="F1069" s="111"/>
      <c r="G1069" s="111"/>
      <c r="H1069" s="162"/>
      <c r="I1069" s="168"/>
      <c r="Q1069" s="3">
        <f t="shared" ca="1" si="16"/>
        <v>0</v>
      </c>
    </row>
    <row r="1070" spans="2:17" ht="30" customHeight="1" x14ac:dyDescent="0.3">
      <c r="B1070" s="113">
        <v>1066</v>
      </c>
      <c r="C1070" s="162"/>
      <c r="D1070" s="167"/>
      <c r="E1070" s="111"/>
      <c r="F1070" s="111"/>
      <c r="G1070" s="111"/>
      <c r="H1070" s="162"/>
      <c r="I1070" s="168"/>
      <c r="Q1070" s="3">
        <f t="shared" ca="1" si="16"/>
        <v>0</v>
      </c>
    </row>
    <row r="1071" spans="2:17" ht="30" customHeight="1" x14ac:dyDescent="0.3">
      <c r="B1071" s="113">
        <v>1067</v>
      </c>
      <c r="C1071" s="162"/>
      <c r="D1071" s="167"/>
      <c r="E1071" s="111"/>
      <c r="F1071" s="111"/>
      <c r="G1071" s="111"/>
      <c r="H1071" s="162"/>
      <c r="I1071" s="168"/>
      <c r="Q1071" s="3">
        <f t="shared" ca="1" si="16"/>
        <v>0</v>
      </c>
    </row>
    <row r="1072" spans="2:17" ht="30" customHeight="1" x14ac:dyDescent="0.3">
      <c r="B1072" s="113">
        <v>1068</v>
      </c>
      <c r="C1072" s="162"/>
      <c r="D1072" s="167"/>
      <c r="E1072" s="111"/>
      <c r="F1072" s="111"/>
      <c r="G1072" s="111"/>
      <c r="H1072" s="162"/>
      <c r="I1072" s="168"/>
      <c r="Q1072" s="3">
        <f t="shared" ca="1" si="16"/>
        <v>0</v>
      </c>
    </row>
    <row r="1073" spans="2:17" ht="30" customHeight="1" x14ac:dyDescent="0.3">
      <c r="B1073" s="113">
        <v>1069</v>
      </c>
      <c r="C1073" s="162"/>
      <c r="D1073" s="167"/>
      <c r="E1073" s="111"/>
      <c r="F1073" s="111"/>
      <c r="G1073" s="111"/>
      <c r="H1073" s="162"/>
      <c r="I1073" s="168"/>
      <c r="Q1073" s="3">
        <f t="shared" ca="1" si="16"/>
        <v>0</v>
      </c>
    </row>
    <row r="1074" spans="2:17" ht="30" customHeight="1" x14ac:dyDescent="0.3">
      <c r="B1074" s="113">
        <v>1070</v>
      </c>
      <c r="C1074" s="162"/>
      <c r="D1074" s="167"/>
      <c r="E1074" s="111"/>
      <c r="F1074" s="111"/>
      <c r="G1074" s="111"/>
      <c r="H1074" s="162"/>
      <c r="I1074" s="168"/>
      <c r="Q1074" s="3">
        <f t="shared" ca="1" si="16"/>
        <v>0</v>
      </c>
    </row>
    <row r="1075" spans="2:17" ht="30" customHeight="1" x14ac:dyDescent="0.3">
      <c r="B1075" s="113">
        <v>1071</v>
      </c>
      <c r="C1075" s="162"/>
      <c r="D1075" s="167"/>
      <c r="E1075" s="111"/>
      <c r="F1075" s="111"/>
      <c r="G1075" s="111"/>
      <c r="H1075" s="162"/>
      <c r="I1075" s="168"/>
      <c r="Q1075" s="3">
        <f t="shared" ca="1" si="16"/>
        <v>0</v>
      </c>
    </row>
    <row r="1076" spans="2:17" ht="30" customHeight="1" x14ac:dyDescent="0.3">
      <c r="B1076" s="113">
        <v>1072</v>
      </c>
      <c r="C1076" s="162"/>
      <c r="D1076" s="167"/>
      <c r="E1076" s="111"/>
      <c r="F1076" s="111"/>
      <c r="G1076" s="111"/>
      <c r="H1076" s="162"/>
      <c r="I1076" s="168"/>
      <c r="Q1076" s="3">
        <f t="shared" ca="1" si="16"/>
        <v>0</v>
      </c>
    </row>
    <row r="1077" spans="2:17" ht="30" customHeight="1" x14ac:dyDescent="0.3">
      <c r="B1077" s="113">
        <v>1073</v>
      </c>
      <c r="C1077" s="162"/>
      <c r="D1077" s="167"/>
      <c r="E1077" s="111"/>
      <c r="F1077" s="111"/>
      <c r="G1077" s="111"/>
      <c r="H1077" s="162"/>
      <c r="I1077" s="168"/>
      <c r="Q1077" s="3">
        <f t="shared" ca="1" si="16"/>
        <v>0</v>
      </c>
    </row>
    <row r="1078" spans="2:17" ht="30" customHeight="1" x14ac:dyDescent="0.3">
      <c r="B1078" s="113">
        <v>1074</v>
      </c>
      <c r="C1078" s="162"/>
      <c r="D1078" s="167"/>
      <c r="E1078" s="111"/>
      <c r="F1078" s="111"/>
      <c r="G1078" s="111"/>
      <c r="H1078" s="162"/>
      <c r="I1078" s="168"/>
      <c r="Q1078" s="3">
        <f t="shared" ca="1" si="16"/>
        <v>0</v>
      </c>
    </row>
    <row r="1079" spans="2:17" ht="30" customHeight="1" x14ac:dyDescent="0.3">
      <c r="B1079" s="113">
        <v>1075</v>
      </c>
      <c r="C1079" s="162"/>
      <c r="D1079" s="167"/>
      <c r="E1079" s="111"/>
      <c r="F1079" s="111"/>
      <c r="G1079" s="111"/>
      <c r="H1079" s="162"/>
      <c r="I1079" s="168"/>
      <c r="Q1079" s="3">
        <f t="shared" ca="1" si="16"/>
        <v>0</v>
      </c>
    </row>
    <row r="1080" spans="2:17" ht="30" customHeight="1" x14ac:dyDescent="0.3">
      <c r="B1080" s="113">
        <v>1076</v>
      </c>
      <c r="C1080" s="162"/>
      <c r="D1080" s="167"/>
      <c r="E1080" s="111"/>
      <c r="F1080" s="111"/>
      <c r="G1080" s="111"/>
      <c r="H1080" s="162"/>
      <c r="I1080" s="168"/>
      <c r="Q1080" s="3">
        <f t="shared" ca="1" si="16"/>
        <v>0</v>
      </c>
    </row>
    <row r="1081" spans="2:17" ht="30" customHeight="1" x14ac:dyDescent="0.3">
      <c r="B1081" s="113">
        <v>1077</v>
      </c>
      <c r="C1081" s="162"/>
      <c r="D1081" s="167"/>
      <c r="E1081" s="111"/>
      <c r="F1081" s="111"/>
      <c r="G1081" s="111"/>
      <c r="H1081" s="162"/>
      <c r="I1081" s="168"/>
      <c r="Q1081" s="3">
        <f t="shared" ca="1" si="16"/>
        <v>0</v>
      </c>
    </row>
    <row r="1082" spans="2:17" ht="30" customHeight="1" x14ac:dyDescent="0.3">
      <c r="B1082" s="113">
        <v>1078</v>
      </c>
      <c r="C1082" s="162"/>
      <c r="D1082" s="167"/>
      <c r="E1082" s="111"/>
      <c r="F1082" s="111"/>
      <c r="G1082" s="111"/>
      <c r="H1082" s="162"/>
      <c r="I1082" s="168"/>
      <c r="Q1082" s="3">
        <f t="shared" ca="1" si="16"/>
        <v>0</v>
      </c>
    </row>
    <row r="1083" spans="2:17" ht="30" customHeight="1" x14ac:dyDescent="0.3">
      <c r="B1083" s="113">
        <v>1079</v>
      </c>
      <c r="C1083" s="162"/>
      <c r="D1083" s="167"/>
      <c r="E1083" s="111"/>
      <c r="F1083" s="111"/>
      <c r="G1083" s="111"/>
      <c r="H1083" s="162"/>
      <c r="I1083" s="168"/>
      <c r="Q1083" s="3">
        <f t="shared" ca="1" si="16"/>
        <v>0</v>
      </c>
    </row>
    <row r="1084" spans="2:17" ht="30" customHeight="1" x14ac:dyDescent="0.3">
      <c r="B1084" s="113">
        <v>1080</v>
      </c>
      <c r="C1084" s="162"/>
      <c r="D1084" s="167"/>
      <c r="E1084" s="111"/>
      <c r="F1084" s="111"/>
      <c r="G1084" s="111"/>
      <c r="H1084" s="162"/>
      <c r="I1084" s="168"/>
      <c r="Q1084" s="3">
        <f t="shared" ca="1" si="16"/>
        <v>0</v>
      </c>
    </row>
    <row r="1085" spans="2:17" ht="30" customHeight="1" x14ac:dyDescent="0.3">
      <c r="B1085" s="113">
        <v>1081</v>
      </c>
      <c r="C1085" s="162"/>
      <c r="D1085" s="167"/>
      <c r="E1085" s="111"/>
      <c r="F1085" s="111"/>
      <c r="G1085" s="111"/>
      <c r="H1085" s="162"/>
      <c r="I1085" s="168"/>
      <c r="Q1085" s="3">
        <f t="shared" ca="1" si="16"/>
        <v>0</v>
      </c>
    </row>
    <row r="1086" spans="2:17" ht="30" customHeight="1" x14ac:dyDescent="0.3">
      <c r="B1086" s="113">
        <v>1082</v>
      </c>
      <c r="C1086" s="162"/>
      <c r="D1086" s="167"/>
      <c r="E1086" s="111"/>
      <c r="F1086" s="111"/>
      <c r="G1086" s="111"/>
      <c r="H1086" s="162"/>
      <c r="I1086" s="168"/>
      <c r="Q1086" s="3">
        <f t="shared" ca="1" si="16"/>
        <v>0</v>
      </c>
    </row>
    <row r="1087" spans="2:17" ht="30" customHeight="1" x14ac:dyDescent="0.3">
      <c r="B1087" s="113">
        <v>1083</v>
      </c>
      <c r="C1087" s="162"/>
      <c r="D1087" s="167"/>
      <c r="E1087" s="111"/>
      <c r="F1087" s="111"/>
      <c r="G1087" s="111"/>
      <c r="H1087" s="162"/>
      <c r="I1087" s="168"/>
      <c r="Q1087" s="3">
        <f t="shared" ca="1" si="16"/>
        <v>0</v>
      </c>
    </row>
    <row r="1088" spans="2:17" ht="30" customHeight="1" x14ac:dyDescent="0.3">
      <c r="B1088" s="113">
        <v>1084</v>
      </c>
      <c r="C1088" s="162"/>
      <c r="D1088" s="167"/>
      <c r="E1088" s="111"/>
      <c r="F1088" s="111"/>
      <c r="G1088" s="111"/>
      <c r="H1088" s="162"/>
      <c r="I1088" s="168"/>
      <c r="Q1088" s="3">
        <f t="shared" ca="1" si="16"/>
        <v>0</v>
      </c>
    </row>
    <row r="1089" spans="2:17" ht="30" customHeight="1" x14ac:dyDescent="0.3">
      <c r="B1089" s="113">
        <v>1085</v>
      </c>
      <c r="C1089" s="162"/>
      <c r="D1089" s="167"/>
      <c r="E1089" s="111"/>
      <c r="F1089" s="111"/>
      <c r="G1089" s="111"/>
      <c r="H1089" s="162"/>
      <c r="I1089" s="168"/>
      <c r="Q1089" s="3">
        <f t="shared" ca="1" si="16"/>
        <v>0</v>
      </c>
    </row>
    <row r="1090" spans="2:17" ht="30" customHeight="1" x14ac:dyDescent="0.3">
      <c r="B1090" s="113">
        <v>1086</v>
      </c>
      <c r="C1090" s="162"/>
      <c r="D1090" s="167"/>
      <c r="E1090" s="111"/>
      <c r="F1090" s="111"/>
      <c r="G1090" s="111"/>
      <c r="H1090" s="162"/>
      <c r="I1090" s="168"/>
      <c r="Q1090" s="3">
        <f t="shared" ca="1" si="16"/>
        <v>0</v>
      </c>
    </row>
    <row r="1091" spans="2:17" ht="30" customHeight="1" x14ac:dyDescent="0.3">
      <c r="B1091" s="113">
        <v>1087</v>
      </c>
      <c r="C1091" s="162"/>
      <c r="D1091" s="167"/>
      <c r="E1091" s="111"/>
      <c r="F1091" s="111"/>
      <c r="G1091" s="111"/>
      <c r="H1091" s="162"/>
      <c r="I1091" s="168"/>
      <c r="Q1091" s="3">
        <f t="shared" ca="1" si="16"/>
        <v>0</v>
      </c>
    </row>
    <row r="1092" spans="2:17" ht="30" customHeight="1" x14ac:dyDescent="0.3">
      <c r="B1092" s="113">
        <v>1088</v>
      </c>
      <c r="C1092" s="162"/>
      <c r="D1092" s="167"/>
      <c r="E1092" s="111"/>
      <c r="F1092" s="111"/>
      <c r="G1092" s="111"/>
      <c r="H1092" s="162"/>
      <c r="I1092" s="168"/>
      <c r="Q1092" s="3">
        <f t="shared" ca="1" si="16"/>
        <v>0</v>
      </c>
    </row>
    <row r="1093" spans="2:17" ht="30" customHeight="1" x14ac:dyDescent="0.3">
      <c r="B1093" s="113">
        <v>1089</v>
      </c>
      <c r="C1093" s="162"/>
      <c r="D1093" s="167"/>
      <c r="E1093" s="111"/>
      <c r="F1093" s="111"/>
      <c r="G1093" s="111"/>
      <c r="H1093" s="162"/>
      <c r="I1093" s="168"/>
      <c r="Q1093" s="3">
        <f t="shared" ref="Q1093:Q1156" ca="1" si="17">IF(C1093&lt;TODAY(),IF(G1093="Não",1,0),0)</f>
        <v>0</v>
      </c>
    </row>
    <row r="1094" spans="2:17" ht="30" customHeight="1" x14ac:dyDescent="0.3">
      <c r="B1094" s="113">
        <v>1090</v>
      </c>
      <c r="C1094" s="162"/>
      <c r="D1094" s="167"/>
      <c r="E1094" s="111"/>
      <c r="F1094" s="111"/>
      <c r="G1094" s="111"/>
      <c r="H1094" s="162"/>
      <c r="I1094" s="168"/>
      <c r="Q1094" s="3">
        <f t="shared" ca="1" si="17"/>
        <v>0</v>
      </c>
    </row>
    <row r="1095" spans="2:17" ht="30" customHeight="1" x14ac:dyDescent="0.3">
      <c r="B1095" s="113">
        <v>1091</v>
      </c>
      <c r="C1095" s="162"/>
      <c r="D1095" s="167"/>
      <c r="E1095" s="111"/>
      <c r="F1095" s="111"/>
      <c r="G1095" s="111"/>
      <c r="H1095" s="162"/>
      <c r="I1095" s="168"/>
      <c r="Q1095" s="3">
        <f t="shared" ca="1" si="17"/>
        <v>0</v>
      </c>
    </row>
    <row r="1096" spans="2:17" ht="30" customHeight="1" x14ac:dyDescent="0.3">
      <c r="B1096" s="113">
        <v>1092</v>
      </c>
      <c r="C1096" s="162"/>
      <c r="D1096" s="167"/>
      <c r="E1096" s="111"/>
      <c r="F1096" s="111"/>
      <c r="G1096" s="111"/>
      <c r="H1096" s="162"/>
      <c r="I1096" s="168"/>
      <c r="Q1096" s="3">
        <f t="shared" ca="1" si="17"/>
        <v>0</v>
      </c>
    </row>
    <row r="1097" spans="2:17" ht="30" customHeight="1" x14ac:dyDescent="0.3">
      <c r="B1097" s="113">
        <v>1093</v>
      </c>
      <c r="C1097" s="162"/>
      <c r="D1097" s="167"/>
      <c r="E1097" s="111"/>
      <c r="F1097" s="111"/>
      <c r="G1097" s="111"/>
      <c r="H1097" s="162"/>
      <c r="I1097" s="168"/>
      <c r="Q1097" s="3">
        <f t="shared" ca="1" si="17"/>
        <v>0</v>
      </c>
    </row>
    <row r="1098" spans="2:17" ht="30" customHeight="1" x14ac:dyDescent="0.3">
      <c r="B1098" s="113">
        <v>1094</v>
      </c>
      <c r="C1098" s="162"/>
      <c r="D1098" s="167"/>
      <c r="E1098" s="111"/>
      <c r="F1098" s="111"/>
      <c r="G1098" s="111"/>
      <c r="H1098" s="162"/>
      <c r="I1098" s="168"/>
      <c r="Q1098" s="3">
        <f t="shared" ca="1" si="17"/>
        <v>0</v>
      </c>
    </row>
    <row r="1099" spans="2:17" ht="30" customHeight="1" x14ac:dyDescent="0.3">
      <c r="B1099" s="113">
        <v>1095</v>
      </c>
      <c r="C1099" s="162"/>
      <c r="D1099" s="167"/>
      <c r="E1099" s="111"/>
      <c r="F1099" s="111"/>
      <c r="G1099" s="111"/>
      <c r="H1099" s="162"/>
      <c r="I1099" s="168"/>
      <c r="Q1099" s="3">
        <f t="shared" ca="1" si="17"/>
        <v>0</v>
      </c>
    </row>
    <row r="1100" spans="2:17" ht="30" customHeight="1" x14ac:dyDescent="0.3">
      <c r="B1100" s="113">
        <v>1096</v>
      </c>
      <c r="C1100" s="162"/>
      <c r="D1100" s="167"/>
      <c r="E1100" s="111"/>
      <c r="F1100" s="111"/>
      <c r="G1100" s="111"/>
      <c r="H1100" s="162"/>
      <c r="I1100" s="168"/>
      <c r="Q1100" s="3">
        <f t="shared" ca="1" si="17"/>
        <v>0</v>
      </c>
    </row>
    <row r="1101" spans="2:17" ht="30" customHeight="1" x14ac:dyDescent="0.3">
      <c r="B1101" s="113">
        <v>1097</v>
      </c>
      <c r="C1101" s="162"/>
      <c r="D1101" s="167"/>
      <c r="E1101" s="111"/>
      <c r="F1101" s="111"/>
      <c r="G1101" s="111"/>
      <c r="H1101" s="162"/>
      <c r="I1101" s="168"/>
      <c r="Q1101" s="3">
        <f t="shared" ca="1" si="17"/>
        <v>0</v>
      </c>
    </row>
    <row r="1102" spans="2:17" ht="30" customHeight="1" x14ac:dyDescent="0.3">
      <c r="B1102" s="113">
        <v>1098</v>
      </c>
      <c r="C1102" s="162"/>
      <c r="D1102" s="167"/>
      <c r="E1102" s="111"/>
      <c r="F1102" s="111"/>
      <c r="G1102" s="111"/>
      <c r="H1102" s="162"/>
      <c r="I1102" s="168"/>
      <c r="Q1102" s="3">
        <f t="shared" ca="1" si="17"/>
        <v>0</v>
      </c>
    </row>
    <row r="1103" spans="2:17" ht="30" customHeight="1" x14ac:dyDescent="0.3">
      <c r="B1103" s="113">
        <v>1099</v>
      </c>
      <c r="C1103" s="162"/>
      <c r="D1103" s="167"/>
      <c r="E1103" s="111"/>
      <c r="F1103" s="111"/>
      <c r="G1103" s="111"/>
      <c r="H1103" s="162"/>
      <c r="I1103" s="168"/>
      <c r="Q1103" s="3">
        <f t="shared" ca="1" si="17"/>
        <v>0</v>
      </c>
    </row>
    <row r="1104" spans="2:17" ht="30" customHeight="1" x14ac:dyDescent="0.3">
      <c r="B1104" s="113">
        <v>1100</v>
      </c>
      <c r="C1104" s="162"/>
      <c r="D1104" s="167"/>
      <c r="E1104" s="111"/>
      <c r="F1104" s="111"/>
      <c r="G1104" s="111"/>
      <c r="H1104" s="162"/>
      <c r="I1104" s="168"/>
      <c r="Q1104" s="3">
        <f t="shared" ca="1" si="17"/>
        <v>0</v>
      </c>
    </row>
    <row r="1105" spans="2:17" ht="30" customHeight="1" x14ac:dyDescent="0.3">
      <c r="B1105" s="113">
        <v>1101</v>
      </c>
      <c r="C1105" s="162"/>
      <c r="D1105" s="167"/>
      <c r="E1105" s="111"/>
      <c r="F1105" s="111"/>
      <c r="G1105" s="111"/>
      <c r="H1105" s="162"/>
      <c r="I1105" s="168"/>
      <c r="Q1105" s="3">
        <f t="shared" ca="1" si="17"/>
        <v>0</v>
      </c>
    </row>
    <row r="1106" spans="2:17" ht="30" customHeight="1" x14ac:dyDescent="0.3">
      <c r="B1106" s="113">
        <v>1102</v>
      </c>
      <c r="C1106" s="162"/>
      <c r="D1106" s="167"/>
      <c r="E1106" s="111"/>
      <c r="F1106" s="111"/>
      <c r="G1106" s="111"/>
      <c r="H1106" s="162"/>
      <c r="I1106" s="168"/>
      <c r="Q1106" s="3">
        <f t="shared" ca="1" si="17"/>
        <v>0</v>
      </c>
    </row>
    <row r="1107" spans="2:17" ht="30" customHeight="1" x14ac:dyDescent="0.3">
      <c r="B1107" s="113">
        <v>1103</v>
      </c>
      <c r="C1107" s="162"/>
      <c r="D1107" s="167"/>
      <c r="E1107" s="111"/>
      <c r="F1107" s="111"/>
      <c r="G1107" s="111"/>
      <c r="H1107" s="162"/>
      <c r="I1107" s="168"/>
      <c r="Q1107" s="3">
        <f t="shared" ca="1" si="17"/>
        <v>0</v>
      </c>
    </row>
    <row r="1108" spans="2:17" ht="30" customHeight="1" x14ac:dyDescent="0.3">
      <c r="B1108" s="113">
        <v>1104</v>
      </c>
      <c r="C1108" s="162"/>
      <c r="D1108" s="167"/>
      <c r="E1108" s="111"/>
      <c r="F1108" s="111"/>
      <c r="G1108" s="111"/>
      <c r="H1108" s="162"/>
      <c r="I1108" s="168"/>
      <c r="Q1108" s="3">
        <f t="shared" ca="1" si="17"/>
        <v>0</v>
      </c>
    </row>
    <row r="1109" spans="2:17" ht="30" customHeight="1" x14ac:dyDescent="0.3">
      <c r="B1109" s="113">
        <v>1105</v>
      </c>
      <c r="C1109" s="162"/>
      <c r="D1109" s="167"/>
      <c r="E1109" s="111"/>
      <c r="F1109" s="111"/>
      <c r="G1109" s="111"/>
      <c r="H1109" s="162"/>
      <c r="I1109" s="168"/>
      <c r="Q1109" s="3">
        <f t="shared" ca="1" si="17"/>
        <v>0</v>
      </c>
    </row>
    <row r="1110" spans="2:17" ht="30" customHeight="1" x14ac:dyDescent="0.3">
      <c r="B1110" s="113">
        <v>1106</v>
      </c>
      <c r="C1110" s="162"/>
      <c r="D1110" s="167"/>
      <c r="E1110" s="111"/>
      <c r="F1110" s="111"/>
      <c r="G1110" s="111"/>
      <c r="H1110" s="162"/>
      <c r="I1110" s="168"/>
      <c r="Q1110" s="3">
        <f t="shared" ca="1" si="17"/>
        <v>0</v>
      </c>
    </row>
    <row r="1111" spans="2:17" ht="30" customHeight="1" x14ac:dyDescent="0.3">
      <c r="B1111" s="113">
        <v>1107</v>
      </c>
      <c r="C1111" s="162"/>
      <c r="D1111" s="167"/>
      <c r="E1111" s="111"/>
      <c r="F1111" s="111"/>
      <c r="G1111" s="111"/>
      <c r="H1111" s="162"/>
      <c r="I1111" s="168"/>
      <c r="Q1111" s="3">
        <f t="shared" ca="1" si="17"/>
        <v>0</v>
      </c>
    </row>
    <row r="1112" spans="2:17" ht="30" customHeight="1" x14ac:dyDescent="0.3">
      <c r="B1112" s="113">
        <v>1108</v>
      </c>
      <c r="C1112" s="162"/>
      <c r="D1112" s="167"/>
      <c r="E1112" s="111"/>
      <c r="F1112" s="111"/>
      <c r="G1112" s="111"/>
      <c r="H1112" s="162"/>
      <c r="I1112" s="168"/>
      <c r="Q1112" s="3">
        <f t="shared" ca="1" si="17"/>
        <v>0</v>
      </c>
    </row>
    <row r="1113" spans="2:17" ht="30" customHeight="1" x14ac:dyDescent="0.3">
      <c r="B1113" s="113">
        <v>1109</v>
      </c>
      <c r="C1113" s="162"/>
      <c r="D1113" s="167"/>
      <c r="E1113" s="111"/>
      <c r="F1113" s="111"/>
      <c r="G1113" s="111"/>
      <c r="H1113" s="162"/>
      <c r="I1113" s="168"/>
      <c r="Q1113" s="3">
        <f t="shared" ca="1" si="17"/>
        <v>0</v>
      </c>
    </row>
    <row r="1114" spans="2:17" ht="30" customHeight="1" x14ac:dyDescent="0.3">
      <c r="B1114" s="113">
        <v>1110</v>
      </c>
      <c r="C1114" s="162"/>
      <c r="D1114" s="167"/>
      <c r="E1114" s="111"/>
      <c r="F1114" s="111"/>
      <c r="G1114" s="111"/>
      <c r="H1114" s="162"/>
      <c r="I1114" s="168"/>
      <c r="Q1114" s="3">
        <f t="shared" ca="1" si="17"/>
        <v>0</v>
      </c>
    </row>
    <row r="1115" spans="2:17" ht="30" customHeight="1" x14ac:dyDescent="0.3">
      <c r="B1115" s="113">
        <v>1111</v>
      </c>
      <c r="C1115" s="162"/>
      <c r="D1115" s="167"/>
      <c r="E1115" s="111"/>
      <c r="F1115" s="111"/>
      <c r="G1115" s="111"/>
      <c r="H1115" s="162"/>
      <c r="I1115" s="168"/>
      <c r="Q1115" s="3">
        <f t="shared" ca="1" si="17"/>
        <v>0</v>
      </c>
    </row>
    <row r="1116" spans="2:17" ht="30" customHeight="1" x14ac:dyDescent="0.3">
      <c r="B1116" s="113">
        <v>1112</v>
      </c>
      <c r="C1116" s="162"/>
      <c r="D1116" s="167"/>
      <c r="E1116" s="111"/>
      <c r="F1116" s="111"/>
      <c r="G1116" s="111"/>
      <c r="H1116" s="162"/>
      <c r="I1116" s="168"/>
      <c r="Q1116" s="3">
        <f t="shared" ca="1" si="17"/>
        <v>0</v>
      </c>
    </row>
    <row r="1117" spans="2:17" ht="30" customHeight="1" x14ac:dyDescent="0.3">
      <c r="B1117" s="113">
        <v>1113</v>
      </c>
      <c r="C1117" s="162"/>
      <c r="D1117" s="167"/>
      <c r="E1117" s="111"/>
      <c r="F1117" s="111"/>
      <c r="G1117" s="111"/>
      <c r="H1117" s="162"/>
      <c r="I1117" s="168"/>
      <c r="Q1117" s="3">
        <f t="shared" ca="1" si="17"/>
        <v>0</v>
      </c>
    </row>
    <row r="1118" spans="2:17" ht="30" customHeight="1" x14ac:dyDescent="0.3">
      <c r="B1118" s="113">
        <v>1114</v>
      </c>
      <c r="C1118" s="162"/>
      <c r="D1118" s="167"/>
      <c r="E1118" s="111"/>
      <c r="F1118" s="111"/>
      <c r="G1118" s="111"/>
      <c r="H1118" s="162"/>
      <c r="I1118" s="168"/>
      <c r="Q1118" s="3">
        <f t="shared" ca="1" si="17"/>
        <v>0</v>
      </c>
    </row>
    <row r="1119" spans="2:17" ht="30" customHeight="1" x14ac:dyDescent="0.3">
      <c r="B1119" s="113">
        <v>1115</v>
      </c>
      <c r="C1119" s="162"/>
      <c r="D1119" s="167"/>
      <c r="E1119" s="111"/>
      <c r="F1119" s="111"/>
      <c r="G1119" s="111"/>
      <c r="H1119" s="162"/>
      <c r="I1119" s="168"/>
      <c r="Q1119" s="3">
        <f t="shared" ca="1" si="17"/>
        <v>0</v>
      </c>
    </row>
    <row r="1120" spans="2:17" ht="30" customHeight="1" x14ac:dyDescent="0.3">
      <c r="B1120" s="113">
        <v>1116</v>
      </c>
      <c r="C1120" s="162"/>
      <c r="D1120" s="167"/>
      <c r="E1120" s="111"/>
      <c r="F1120" s="111"/>
      <c r="G1120" s="111"/>
      <c r="H1120" s="162"/>
      <c r="I1120" s="168"/>
      <c r="Q1120" s="3">
        <f t="shared" ca="1" si="17"/>
        <v>0</v>
      </c>
    </row>
    <row r="1121" spans="2:17" ht="30" customHeight="1" x14ac:dyDescent="0.3">
      <c r="B1121" s="113">
        <v>1117</v>
      </c>
      <c r="C1121" s="162"/>
      <c r="D1121" s="167"/>
      <c r="E1121" s="111"/>
      <c r="F1121" s="111"/>
      <c r="G1121" s="111"/>
      <c r="H1121" s="162"/>
      <c r="I1121" s="168"/>
      <c r="Q1121" s="3">
        <f t="shared" ca="1" si="17"/>
        <v>0</v>
      </c>
    </row>
    <row r="1122" spans="2:17" ht="30" customHeight="1" x14ac:dyDescent="0.3">
      <c r="B1122" s="113">
        <v>1118</v>
      </c>
      <c r="C1122" s="162"/>
      <c r="D1122" s="167"/>
      <c r="E1122" s="111"/>
      <c r="F1122" s="111"/>
      <c r="G1122" s="111"/>
      <c r="H1122" s="162"/>
      <c r="I1122" s="168"/>
      <c r="Q1122" s="3">
        <f t="shared" ca="1" si="17"/>
        <v>0</v>
      </c>
    </row>
    <row r="1123" spans="2:17" ht="30" customHeight="1" x14ac:dyDescent="0.3">
      <c r="B1123" s="113">
        <v>1119</v>
      </c>
      <c r="C1123" s="162"/>
      <c r="D1123" s="167"/>
      <c r="E1123" s="111"/>
      <c r="F1123" s="111"/>
      <c r="G1123" s="111"/>
      <c r="H1123" s="162"/>
      <c r="I1123" s="168"/>
      <c r="Q1123" s="3">
        <f t="shared" ca="1" si="17"/>
        <v>0</v>
      </c>
    </row>
    <row r="1124" spans="2:17" ht="30" customHeight="1" x14ac:dyDescent="0.3">
      <c r="B1124" s="113">
        <v>1120</v>
      </c>
      <c r="C1124" s="162"/>
      <c r="D1124" s="167"/>
      <c r="E1124" s="111"/>
      <c r="F1124" s="111"/>
      <c r="G1124" s="111"/>
      <c r="H1124" s="162"/>
      <c r="I1124" s="168"/>
      <c r="Q1124" s="3">
        <f t="shared" ca="1" si="17"/>
        <v>0</v>
      </c>
    </row>
    <row r="1125" spans="2:17" ht="30" customHeight="1" x14ac:dyDescent="0.3">
      <c r="B1125" s="113">
        <v>1121</v>
      </c>
      <c r="C1125" s="162"/>
      <c r="D1125" s="167"/>
      <c r="E1125" s="111"/>
      <c r="F1125" s="111"/>
      <c r="G1125" s="111"/>
      <c r="H1125" s="162"/>
      <c r="I1125" s="168"/>
      <c r="Q1125" s="3">
        <f t="shared" ca="1" si="17"/>
        <v>0</v>
      </c>
    </row>
    <row r="1126" spans="2:17" ht="30" customHeight="1" x14ac:dyDescent="0.3">
      <c r="B1126" s="113">
        <v>1122</v>
      </c>
      <c r="C1126" s="162"/>
      <c r="D1126" s="167"/>
      <c r="E1126" s="111"/>
      <c r="F1126" s="111"/>
      <c r="G1126" s="111"/>
      <c r="H1126" s="162"/>
      <c r="I1126" s="168"/>
      <c r="Q1126" s="3">
        <f t="shared" ca="1" si="17"/>
        <v>0</v>
      </c>
    </row>
    <row r="1127" spans="2:17" ht="30" customHeight="1" x14ac:dyDescent="0.3">
      <c r="B1127" s="113">
        <v>1123</v>
      </c>
      <c r="C1127" s="162"/>
      <c r="D1127" s="167"/>
      <c r="E1127" s="111"/>
      <c r="F1127" s="111"/>
      <c r="G1127" s="111"/>
      <c r="H1127" s="162"/>
      <c r="I1127" s="168"/>
      <c r="Q1127" s="3">
        <f t="shared" ca="1" si="17"/>
        <v>0</v>
      </c>
    </row>
    <row r="1128" spans="2:17" ht="30" customHeight="1" x14ac:dyDescent="0.3">
      <c r="B1128" s="113">
        <v>1124</v>
      </c>
      <c r="C1128" s="162"/>
      <c r="D1128" s="167"/>
      <c r="E1128" s="111"/>
      <c r="F1128" s="111"/>
      <c r="G1128" s="111"/>
      <c r="H1128" s="162"/>
      <c r="I1128" s="168"/>
      <c r="Q1128" s="3">
        <f t="shared" ca="1" si="17"/>
        <v>0</v>
      </c>
    </row>
    <row r="1129" spans="2:17" ht="30" customHeight="1" x14ac:dyDescent="0.3">
      <c r="B1129" s="113">
        <v>1125</v>
      </c>
      <c r="C1129" s="162"/>
      <c r="D1129" s="167"/>
      <c r="E1129" s="111"/>
      <c r="F1129" s="111"/>
      <c r="G1129" s="111"/>
      <c r="H1129" s="162"/>
      <c r="I1129" s="168"/>
      <c r="Q1129" s="3">
        <f t="shared" ca="1" si="17"/>
        <v>0</v>
      </c>
    </row>
    <row r="1130" spans="2:17" ht="30" customHeight="1" x14ac:dyDescent="0.3">
      <c r="B1130" s="113">
        <v>1126</v>
      </c>
      <c r="C1130" s="162"/>
      <c r="D1130" s="167"/>
      <c r="E1130" s="111"/>
      <c r="F1130" s="111"/>
      <c r="G1130" s="111"/>
      <c r="H1130" s="162"/>
      <c r="I1130" s="168"/>
      <c r="Q1130" s="3">
        <f t="shared" ca="1" si="17"/>
        <v>0</v>
      </c>
    </row>
    <row r="1131" spans="2:17" ht="30" customHeight="1" x14ac:dyDescent="0.3">
      <c r="B1131" s="113">
        <v>1127</v>
      </c>
      <c r="C1131" s="162"/>
      <c r="D1131" s="167"/>
      <c r="E1131" s="111"/>
      <c r="F1131" s="111"/>
      <c r="G1131" s="111"/>
      <c r="H1131" s="162"/>
      <c r="I1131" s="168"/>
      <c r="Q1131" s="3">
        <f t="shared" ca="1" si="17"/>
        <v>0</v>
      </c>
    </row>
    <row r="1132" spans="2:17" ht="30" customHeight="1" x14ac:dyDescent="0.3">
      <c r="B1132" s="113">
        <v>1128</v>
      </c>
      <c r="C1132" s="162"/>
      <c r="D1132" s="167"/>
      <c r="E1132" s="111"/>
      <c r="F1132" s="111"/>
      <c r="G1132" s="111"/>
      <c r="H1132" s="162"/>
      <c r="I1132" s="168"/>
      <c r="Q1132" s="3">
        <f t="shared" ca="1" si="17"/>
        <v>0</v>
      </c>
    </row>
    <row r="1133" spans="2:17" ht="30" customHeight="1" x14ac:dyDescent="0.3">
      <c r="B1133" s="113">
        <v>1129</v>
      </c>
      <c r="C1133" s="162"/>
      <c r="D1133" s="167"/>
      <c r="E1133" s="111"/>
      <c r="F1133" s="111"/>
      <c r="G1133" s="111"/>
      <c r="H1133" s="162"/>
      <c r="I1133" s="168"/>
      <c r="Q1133" s="3">
        <f t="shared" ca="1" si="17"/>
        <v>0</v>
      </c>
    </row>
    <row r="1134" spans="2:17" ht="30" customHeight="1" x14ac:dyDescent="0.3">
      <c r="B1134" s="113">
        <v>1130</v>
      </c>
      <c r="C1134" s="162"/>
      <c r="D1134" s="167"/>
      <c r="E1134" s="111"/>
      <c r="F1134" s="111"/>
      <c r="G1134" s="111"/>
      <c r="H1134" s="162"/>
      <c r="I1134" s="168"/>
      <c r="Q1134" s="3">
        <f t="shared" ca="1" si="17"/>
        <v>0</v>
      </c>
    </row>
    <row r="1135" spans="2:17" ht="30" customHeight="1" x14ac:dyDescent="0.3">
      <c r="B1135" s="113">
        <v>1131</v>
      </c>
      <c r="C1135" s="162"/>
      <c r="D1135" s="167"/>
      <c r="E1135" s="111"/>
      <c r="F1135" s="111"/>
      <c r="G1135" s="111"/>
      <c r="H1135" s="162"/>
      <c r="I1135" s="168"/>
      <c r="Q1135" s="3">
        <f t="shared" ca="1" si="17"/>
        <v>0</v>
      </c>
    </row>
    <row r="1136" spans="2:17" ht="30" customHeight="1" x14ac:dyDescent="0.3">
      <c r="B1136" s="113">
        <v>1132</v>
      </c>
      <c r="C1136" s="162"/>
      <c r="D1136" s="167"/>
      <c r="E1136" s="111"/>
      <c r="F1136" s="111"/>
      <c r="G1136" s="111"/>
      <c r="H1136" s="162"/>
      <c r="I1136" s="168"/>
      <c r="Q1136" s="3">
        <f t="shared" ca="1" si="17"/>
        <v>0</v>
      </c>
    </row>
    <row r="1137" spans="2:17" ht="30" customHeight="1" x14ac:dyDescent="0.3">
      <c r="B1137" s="113">
        <v>1133</v>
      </c>
      <c r="C1137" s="162"/>
      <c r="D1137" s="167"/>
      <c r="E1137" s="111"/>
      <c r="F1137" s="111"/>
      <c r="G1137" s="111"/>
      <c r="H1137" s="162"/>
      <c r="I1137" s="168"/>
      <c r="Q1137" s="3">
        <f t="shared" ca="1" si="17"/>
        <v>0</v>
      </c>
    </row>
    <row r="1138" spans="2:17" ht="30" customHeight="1" x14ac:dyDescent="0.3">
      <c r="B1138" s="113">
        <v>1134</v>
      </c>
      <c r="C1138" s="162"/>
      <c r="D1138" s="167"/>
      <c r="E1138" s="111"/>
      <c r="F1138" s="111"/>
      <c r="G1138" s="111"/>
      <c r="H1138" s="162"/>
      <c r="I1138" s="168"/>
      <c r="Q1138" s="3">
        <f t="shared" ca="1" si="17"/>
        <v>0</v>
      </c>
    </row>
    <row r="1139" spans="2:17" ht="30" customHeight="1" x14ac:dyDescent="0.3">
      <c r="B1139" s="113">
        <v>1135</v>
      </c>
      <c r="C1139" s="162"/>
      <c r="D1139" s="167"/>
      <c r="E1139" s="111"/>
      <c r="F1139" s="111"/>
      <c r="G1139" s="111"/>
      <c r="H1139" s="162"/>
      <c r="I1139" s="168"/>
      <c r="Q1139" s="3">
        <f t="shared" ca="1" si="17"/>
        <v>0</v>
      </c>
    </row>
    <row r="1140" spans="2:17" ht="30" customHeight="1" x14ac:dyDescent="0.3">
      <c r="B1140" s="113">
        <v>1136</v>
      </c>
      <c r="C1140" s="162"/>
      <c r="D1140" s="167"/>
      <c r="E1140" s="111"/>
      <c r="F1140" s="111"/>
      <c r="G1140" s="111"/>
      <c r="H1140" s="162"/>
      <c r="I1140" s="168"/>
      <c r="Q1140" s="3">
        <f t="shared" ca="1" si="17"/>
        <v>0</v>
      </c>
    </row>
    <row r="1141" spans="2:17" ht="30" customHeight="1" x14ac:dyDescent="0.3">
      <c r="B1141" s="113">
        <v>1137</v>
      </c>
      <c r="C1141" s="162"/>
      <c r="D1141" s="167"/>
      <c r="E1141" s="111"/>
      <c r="F1141" s="111"/>
      <c r="G1141" s="111"/>
      <c r="H1141" s="162"/>
      <c r="I1141" s="168"/>
      <c r="Q1141" s="3">
        <f t="shared" ca="1" si="17"/>
        <v>0</v>
      </c>
    </row>
    <row r="1142" spans="2:17" ht="30" customHeight="1" x14ac:dyDescent="0.3">
      <c r="B1142" s="113">
        <v>1138</v>
      </c>
      <c r="C1142" s="162"/>
      <c r="D1142" s="167"/>
      <c r="E1142" s="111"/>
      <c r="F1142" s="111"/>
      <c r="G1142" s="111"/>
      <c r="H1142" s="162"/>
      <c r="I1142" s="168"/>
      <c r="Q1142" s="3">
        <f t="shared" ca="1" si="17"/>
        <v>0</v>
      </c>
    </row>
    <row r="1143" spans="2:17" ht="30" customHeight="1" x14ac:dyDescent="0.3">
      <c r="B1143" s="113">
        <v>1139</v>
      </c>
      <c r="C1143" s="162"/>
      <c r="D1143" s="167"/>
      <c r="E1143" s="111"/>
      <c r="F1143" s="111"/>
      <c r="G1143" s="111"/>
      <c r="H1143" s="162"/>
      <c r="I1143" s="168"/>
      <c r="Q1143" s="3">
        <f t="shared" ca="1" si="17"/>
        <v>0</v>
      </c>
    </row>
    <row r="1144" spans="2:17" ht="30" customHeight="1" x14ac:dyDescent="0.3">
      <c r="B1144" s="113">
        <v>1140</v>
      </c>
      <c r="C1144" s="162"/>
      <c r="D1144" s="167"/>
      <c r="E1144" s="111"/>
      <c r="F1144" s="111"/>
      <c r="G1144" s="111"/>
      <c r="H1144" s="162"/>
      <c r="I1144" s="168"/>
      <c r="Q1144" s="3">
        <f t="shared" ca="1" si="17"/>
        <v>0</v>
      </c>
    </row>
    <row r="1145" spans="2:17" ht="30" customHeight="1" x14ac:dyDescent="0.3">
      <c r="B1145" s="113">
        <v>1141</v>
      </c>
      <c r="C1145" s="162"/>
      <c r="D1145" s="167"/>
      <c r="E1145" s="111"/>
      <c r="F1145" s="111"/>
      <c r="G1145" s="111"/>
      <c r="H1145" s="162"/>
      <c r="I1145" s="168"/>
      <c r="Q1145" s="3">
        <f t="shared" ca="1" si="17"/>
        <v>0</v>
      </c>
    </row>
    <row r="1146" spans="2:17" ht="30" customHeight="1" x14ac:dyDescent="0.3">
      <c r="B1146" s="113">
        <v>1142</v>
      </c>
      <c r="C1146" s="162"/>
      <c r="D1146" s="167"/>
      <c r="E1146" s="111"/>
      <c r="F1146" s="111"/>
      <c r="G1146" s="111"/>
      <c r="H1146" s="162"/>
      <c r="I1146" s="168"/>
      <c r="Q1146" s="3">
        <f t="shared" ca="1" si="17"/>
        <v>0</v>
      </c>
    </row>
    <row r="1147" spans="2:17" ht="30" customHeight="1" x14ac:dyDescent="0.3">
      <c r="B1147" s="113">
        <v>1143</v>
      </c>
      <c r="C1147" s="162"/>
      <c r="D1147" s="167"/>
      <c r="E1147" s="111"/>
      <c r="F1147" s="111"/>
      <c r="G1147" s="111"/>
      <c r="H1147" s="162"/>
      <c r="I1147" s="168"/>
      <c r="Q1147" s="3">
        <f t="shared" ca="1" si="17"/>
        <v>0</v>
      </c>
    </row>
    <row r="1148" spans="2:17" ht="30" customHeight="1" x14ac:dyDescent="0.3">
      <c r="B1148" s="113">
        <v>1144</v>
      </c>
      <c r="C1148" s="162"/>
      <c r="D1148" s="167"/>
      <c r="E1148" s="111"/>
      <c r="F1148" s="111"/>
      <c r="G1148" s="111"/>
      <c r="H1148" s="162"/>
      <c r="I1148" s="168"/>
      <c r="Q1148" s="3">
        <f t="shared" ca="1" si="17"/>
        <v>0</v>
      </c>
    </row>
    <row r="1149" spans="2:17" ht="30" customHeight="1" x14ac:dyDescent="0.3">
      <c r="B1149" s="113">
        <v>1145</v>
      </c>
      <c r="C1149" s="162"/>
      <c r="D1149" s="167"/>
      <c r="E1149" s="111"/>
      <c r="F1149" s="111"/>
      <c r="G1149" s="111"/>
      <c r="H1149" s="162"/>
      <c r="I1149" s="168"/>
      <c r="Q1149" s="3">
        <f t="shared" ca="1" si="17"/>
        <v>0</v>
      </c>
    </row>
    <row r="1150" spans="2:17" ht="30" customHeight="1" x14ac:dyDescent="0.3">
      <c r="B1150" s="113">
        <v>1146</v>
      </c>
      <c r="C1150" s="162"/>
      <c r="D1150" s="167"/>
      <c r="E1150" s="111"/>
      <c r="F1150" s="111"/>
      <c r="G1150" s="111"/>
      <c r="H1150" s="162"/>
      <c r="I1150" s="168"/>
      <c r="Q1150" s="3">
        <f t="shared" ca="1" si="17"/>
        <v>0</v>
      </c>
    </row>
    <row r="1151" spans="2:17" ht="30" customHeight="1" x14ac:dyDescent="0.3">
      <c r="B1151" s="113">
        <v>1147</v>
      </c>
      <c r="C1151" s="162"/>
      <c r="D1151" s="167"/>
      <c r="E1151" s="111"/>
      <c r="F1151" s="111"/>
      <c r="G1151" s="111"/>
      <c r="H1151" s="162"/>
      <c r="I1151" s="168"/>
      <c r="Q1151" s="3">
        <f t="shared" ca="1" si="17"/>
        <v>0</v>
      </c>
    </row>
    <row r="1152" spans="2:17" ht="30" customHeight="1" x14ac:dyDescent="0.3">
      <c r="B1152" s="113">
        <v>1148</v>
      </c>
      <c r="C1152" s="162"/>
      <c r="D1152" s="167"/>
      <c r="E1152" s="111"/>
      <c r="F1152" s="111"/>
      <c r="G1152" s="111"/>
      <c r="H1152" s="162"/>
      <c r="I1152" s="168"/>
      <c r="Q1152" s="3">
        <f t="shared" ca="1" si="17"/>
        <v>0</v>
      </c>
    </row>
    <row r="1153" spans="2:17" ht="30" customHeight="1" x14ac:dyDescent="0.3">
      <c r="B1153" s="113">
        <v>1149</v>
      </c>
      <c r="C1153" s="162"/>
      <c r="D1153" s="167"/>
      <c r="E1153" s="111"/>
      <c r="F1153" s="111"/>
      <c r="G1153" s="111"/>
      <c r="H1153" s="162"/>
      <c r="I1153" s="168"/>
      <c r="Q1153" s="3">
        <f t="shared" ca="1" si="17"/>
        <v>0</v>
      </c>
    </row>
    <row r="1154" spans="2:17" ht="30" customHeight="1" x14ac:dyDescent="0.3">
      <c r="B1154" s="113">
        <v>1150</v>
      </c>
      <c r="C1154" s="162"/>
      <c r="D1154" s="167"/>
      <c r="E1154" s="111"/>
      <c r="F1154" s="111"/>
      <c r="G1154" s="111"/>
      <c r="H1154" s="162"/>
      <c r="I1154" s="168"/>
      <c r="Q1154" s="3">
        <f t="shared" ca="1" si="17"/>
        <v>0</v>
      </c>
    </row>
    <row r="1155" spans="2:17" ht="30" customHeight="1" x14ac:dyDescent="0.3">
      <c r="B1155" s="113">
        <v>1151</v>
      </c>
      <c r="C1155" s="162"/>
      <c r="D1155" s="167"/>
      <c r="E1155" s="111"/>
      <c r="F1155" s="111"/>
      <c r="G1155" s="111"/>
      <c r="H1155" s="162"/>
      <c r="I1155" s="168"/>
      <c r="Q1155" s="3">
        <f t="shared" ca="1" si="17"/>
        <v>0</v>
      </c>
    </row>
    <row r="1156" spans="2:17" ht="30" customHeight="1" x14ac:dyDescent="0.3">
      <c r="B1156" s="113">
        <v>1152</v>
      </c>
      <c r="C1156" s="162"/>
      <c r="D1156" s="167"/>
      <c r="E1156" s="111"/>
      <c r="F1156" s="111"/>
      <c r="G1156" s="111"/>
      <c r="H1156" s="162"/>
      <c r="I1156" s="168"/>
      <c r="Q1156" s="3">
        <f t="shared" ca="1" si="17"/>
        <v>0</v>
      </c>
    </row>
    <row r="1157" spans="2:17" ht="30" customHeight="1" x14ac:dyDescent="0.3">
      <c r="B1157" s="113">
        <v>1153</v>
      </c>
      <c r="C1157" s="162"/>
      <c r="D1157" s="167"/>
      <c r="E1157" s="111"/>
      <c r="F1157" s="111"/>
      <c r="G1157" s="111"/>
      <c r="H1157" s="162"/>
      <c r="I1157" s="168"/>
      <c r="Q1157" s="3">
        <f t="shared" ref="Q1157:Q1220" ca="1" si="18">IF(C1157&lt;TODAY(),IF(G1157="Não",1,0),0)</f>
        <v>0</v>
      </c>
    </row>
    <row r="1158" spans="2:17" ht="30" customHeight="1" x14ac:dyDescent="0.3">
      <c r="B1158" s="113">
        <v>1154</v>
      </c>
      <c r="C1158" s="162"/>
      <c r="D1158" s="167"/>
      <c r="E1158" s="111"/>
      <c r="F1158" s="111"/>
      <c r="G1158" s="111"/>
      <c r="H1158" s="162"/>
      <c r="I1158" s="168"/>
      <c r="Q1158" s="3">
        <f t="shared" ca="1" si="18"/>
        <v>0</v>
      </c>
    </row>
    <row r="1159" spans="2:17" ht="30" customHeight="1" x14ac:dyDescent="0.3">
      <c r="B1159" s="113">
        <v>1155</v>
      </c>
      <c r="C1159" s="162"/>
      <c r="D1159" s="167"/>
      <c r="E1159" s="111"/>
      <c r="F1159" s="111"/>
      <c r="G1159" s="111"/>
      <c r="H1159" s="162"/>
      <c r="I1159" s="168"/>
      <c r="Q1159" s="3">
        <f t="shared" ca="1" si="18"/>
        <v>0</v>
      </c>
    </row>
    <row r="1160" spans="2:17" ht="30" customHeight="1" x14ac:dyDescent="0.3">
      <c r="B1160" s="113">
        <v>1156</v>
      </c>
      <c r="C1160" s="162"/>
      <c r="D1160" s="167"/>
      <c r="E1160" s="111"/>
      <c r="F1160" s="111"/>
      <c r="G1160" s="111"/>
      <c r="H1160" s="162"/>
      <c r="I1160" s="168"/>
      <c r="Q1160" s="3">
        <f t="shared" ca="1" si="18"/>
        <v>0</v>
      </c>
    </row>
    <row r="1161" spans="2:17" ht="30" customHeight="1" x14ac:dyDescent="0.3">
      <c r="B1161" s="113">
        <v>1157</v>
      </c>
      <c r="C1161" s="162"/>
      <c r="D1161" s="167"/>
      <c r="E1161" s="111"/>
      <c r="F1161" s="111"/>
      <c r="G1161" s="111"/>
      <c r="H1161" s="162"/>
      <c r="I1161" s="168"/>
      <c r="Q1161" s="3">
        <f t="shared" ca="1" si="18"/>
        <v>0</v>
      </c>
    </row>
    <row r="1162" spans="2:17" ht="30" customHeight="1" x14ac:dyDescent="0.3">
      <c r="B1162" s="113">
        <v>1158</v>
      </c>
      <c r="C1162" s="162"/>
      <c r="D1162" s="167"/>
      <c r="E1162" s="111"/>
      <c r="F1162" s="111"/>
      <c r="G1162" s="111"/>
      <c r="H1162" s="162"/>
      <c r="I1162" s="168"/>
      <c r="Q1162" s="3">
        <f t="shared" ca="1" si="18"/>
        <v>0</v>
      </c>
    </row>
    <row r="1163" spans="2:17" ht="30" customHeight="1" x14ac:dyDescent="0.3">
      <c r="B1163" s="113">
        <v>1159</v>
      </c>
      <c r="C1163" s="162"/>
      <c r="D1163" s="167"/>
      <c r="E1163" s="111"/>
      <c r="F1163" s="111"/>
      <c r="G1163" s="111"/>
      <c r="H1163" s="162"/>
      <c r="I1163" s="168"/>
      <c r="Q1163" s="3">
        <f t="shared" ca="1" si="18"/>
        <v>0</v>
      </c>
    </row>
    <row r="1164" spans="2:17" ht="30" customHeight="1" x14ac:dyDescent="0.3">
      <c r="B1164" s="113">
        <v>1160</v>
      </c>
      <c r="C1164" s="162"/>
      <c r="D1164" s="167"/>
      <c r="E1164" s="111"/>
      <c r="F1164" s="111"/>
      <c r="G1164" s="111"/>
      <c r="H1164" s="162"/>
      <c r="I1164" s="168"/>
      <c r="Q1164" s="3">
        <f t="shared" ca="1" si="18"/>
        <v>0</v>
      </c>
    </row>
    <row r="1165" spans="2:17" ht="30" customHeight="1" x14ac:dyDescent="0.3">
      <c r="B1165" s="113">
        <v>1161</v>
      </c>
      <c r="C1165" s="162"/>
      <c r="D1165" s="167"/>
      <c r="E1165" s="111"/>
      <c r="F1165" s="111"/>
      <c r="G1165" s="111"/>
      <c r="H1165" s="162"/>
      <c r="I1165" s="168"/>
      <c r="Q1165" s="3">
        <f t="shared" ca="1" si="18"/>
        <v>0</v>
      </c>
    </row>
    <row r="1166" spans="2:17" ht="30" customHeight="1" x14ac:dyDescent="0.3">
      <c r="B1166" s="113">
        <v>1162</v>
      </c>
      <c r="C1166" s="162"/>
      <c r="D1166" s="167"/>
      <c r="E1166" s="111"/>
      <c r="F1166" s="111"/>
      <c r="G1166" s="111"/>
      <c r="H1166" s="162"/>
      <c r="I1166" s="168"/>
      <c r="Q1166" s="3">
        <f t="shared" ca="1" si="18"/>
        <v>0</v>
      </c>
    </row>
    <row r="1167" spans="2:17" ht="30" customHeight="1" x14ac:dyDescent="0.3">
      <c r="B1167" s="113">
        <v>1163</v>
      </c>
      <c r="C1167" s="162"/>
      <c r="D1167" s="167"/>
      <c r="E1167" s="111"/>
      <c r="F1167" s="111"/>
      <c r="G1167" s="111"/>
      <c r="H1167" s="162"/>
      <c r="I1167" s="168"/>
      <c r="Q1167" s="3">
        <f t="shared" ca="1" si="18"/>
        <v>0</v>
      </c>
    </row>
    <row r="1168" spans="2:17" ht="30" customHeight="1" x14ac:dyDescent="0.3">
      <c r="B1168" s="113">
        <v>1164</v>
      </c>
      <c r="C1168" s="162"/>
      <c r="D1168" s="167"/>
      <c r="E1168" s="111"/>
      <c r="F1168" s="111"/>
      <c r="G1168" s="111"/>
      <c r="H1168" s="162"/>
      <c r="I1168" s="168"/>
      <c r="Q1168" s="3">
        <f t="shared" ca="1" si="18"/>
        <v>0</v>
      </c>
    </row>
    <row r="1169" spans="2:17" ht="30" customHeight="1" x14ac:dyDescent="0.3">
      <c r="B1169" s="113">
        <v>1165</v>
      </c>
      <c r="C1169" s="162"/>
      <c r="D1169" s="167"/>
      <c r="E1169" s="111"/>
      <c r="F1169" s="111"/>
      <c r="G1169" s="111"/>
      <c r="H1169" s="162"/>
      <c r="I1169" s="168"/>
      <c r="Q1169" s="3">
        <f t="shared" ca="1" si="18"/>
        <v>0</v>
      </c>
    </row>
    <row r="1170" spans="2:17" ht="30" customHeight="1" x14ac:dyDescent="0.3">
      <c r="B1170" s="113">
        <v>1166</v>
      </c>
      <c r="C1170" s="162"/>
      <c r="D1170" s="167"/>
      <c r="E1170" s="111"/>
      <c r="F1170" s="111"/>
      <c r="G1170" s="111"/>
      <c r="H1170" s="162"/>
      <c r="I1170" s="168"/>
      <c r="Q1170" s="3">
        <f t="shared" ca="1" si="18"/>
        <v>0</v>
      </c>
    </row>
    <row r="1171" spans="2:17" ht="30" customHeight="1" x14ac:dyDescent="0.3">
      <c r="B1171" s="113">
        <v>1167</v>
      </c>
      <c r="C1171" s="162"/>
      <c r="D1171" s="167"/>
      <c r="E1171" s="111"/>
      <c r="F1171" s="111"/>
      <c r="G1171" s="111"/>
      <c r="H1171" s="162"/>
      <c r="I1171" s="168"/>
      <c r="Q1171" s="3">
        <f t="shared" ca="1" si="18"/>
        <v>0</v>
      </c>
    </row>
    <row r="1172" spans="2:17" ht="30" customHeight="1" x14ac:dyDescent="0.3">
      <c r="B1172" s="113">
        <v>1168</v>
      </c>
      <c r="C1172" s="162"/>
      <c r="D1172" s="167"/>
      <c r="E1172" s="111"/>
      <c r="F1172" s="111"/>
      <c r="G1172" s="111"/>
      <c r="H1172" s="162"/>
      <c r="I1172" s="168"/>
      <c r="Q1172" s="3">
        <f t="shared" ca="1" si="18"/>
        <v>0</v>
      </c>
    </row>
    <row r="1173" spans="2:17" ht="30" customHeight="1" x14ac:dyDescent="0.3">
      <c r="B1173" s="113">
        <v>1169</v>
      </c>
      <c r="C1173" s="162"/>
      <c r="D1173" s="167"/>
      <c r="E1173" s="111"/>
      <c r="F1173" s="111"/>
      <c r="G1173" s="111"/>
      <c r="H1173" s="162"/>
      <c r="I1173" s="168"/>
      <c r="Q1173" s="3">
        <f t="shared" ca="1" si="18"/>
        <v>0</v>
      </c>
    </row>
    <row r="1174" spans="2:17" ht="30" customHeight="1" x14ac:dyDescent="0.3">
      <c r="B1174" s="113">
        <v>1170</v>
      </c>
      <c r="C1174" s="162"/>
      <c r="D1174" s="167"/>
      <c r="E1174" s="111"/>
      <c r="F1174" s="111"/>
      <c r="G1174" s="111"/>
      <c r="H1174" s="162"/>
      <c r="I1174" s="168"/>
      <c r="Q1174" s="3">
        <f t="shared" ca="1" si="18"/>
        <v>0</v>
      </c>
    </row>
    <row r="1175" spans="2:17" ht="30" customHeight="1" x14ac:dyDescent="0.3">
      <c r="B1175" s="113">
        <v>1171</v>
      </c>
      <c r="C1175" s="162"/>
      <c r="D1175" s="167"/>
      <c r="E1175" s="111"/>
      <c r="F1175" s="111"/>
      <c r="G1175" s="111"/>
      <c r="H1175" s="162"/>
      <c r="I1175" s="168"/>
      <c r="Q1175" s="3">
        <f t="shared" ca="1" si="18"/>
        <v>0</v>
      </c>
    </row>
    <row r="1176" spans="2:17" ht="30" customHeight="1" x14ac:dyDescent="0.3">
      <c r="B1176" s="113">
        <v>1172</v>
      </c>
      <c r="C1176" s="162"/>
      <c r="D1176" s="167"/>
      <c r="E1176" s="111"/>
      <c r="F1176" s="111"/>
      <c r="G1176" s="111"/>
      <c r="H1176" s="162"/>
      <c r="I1176" s="168"/>
      <c r="Q1176" s="3">
        <f t="shared" ca="1" si="18"/>
        <v>0</v>
      </c>
    </row>
    <row r="1177" spans="2:17" ht="30" customHeight="1" x14ac:dyDescent="0.3">
      <c r="B1177" s="113">
        <v>1173</v>
      </c>
      <c r="C1177" s="162"/>
      <c r="D1177" s="167"/>
      <c r="E1177" s="111"/>
      <c r="F1177" s="111"/>
      <c r="G1177" s="111"/>
      <c r="H1177" s="162"/>
      <c r="I1177" s="168"/>
      <c r="Q1177" s="3">
        <f t="shared" ca="1" si="18"/>
        <v>0</v>
      </c>
    </row>
    <row r="1178" spans="2:17" ht="30" customHeight="1" x14ac:dyDescent="0.3">
      <c r="B1178" s="113">
        <v>1174</v>
      </c>
      <c r="C1178" s="162"/>
      <c r="D1178" s="167"/>
      <c r="E1178" s="111"/>
      <c r="F1178" s="111"/>
      <c r="G1178" s="111"/>
      <c r="H1178" s="162"/>
      <c r="I1178" s="168"/>
      <c r="Q1178" s="3">
        <f t="shared" ca="1" si="18"/>
        <v>0</v>
      </c>
    </row>
    <row r="1179" spans="2:17" ht="30" customHeight="1" x14ac:dyDescent="0.3">
      <c r="B1179" s="113">
        <v>1175</v>
      </c>
      <c r="C1179" s="162"/>
      <c r="D1179" s="167"/>
      <c r="E1179" s="111"/>
      <c r="F1179" s="111"/>
      <c r="G1179" s="111"/>
      <c r="H1179" s="162"/>
      <c r="I1179" s="168"/>
      <c r="Q1179" s="3">
        <f t="shared" ca="1" si="18"/>
        <v>0</v>
      </c>
    </row>
    <row r="1180" spans="2:17" ht="30" customHeight="1" x14ac:dyDescent="0.3">
      <c r="B1180" s="113">
        <v>1176</v>
      </c>
      <c r="C1180" s="162"/>
      <c r="D1180" s="167"/>
      <c r="E1180" s="111"/>
      <c r="F1180" s="111"/>
      <c r="G1180" s="111"/>
      <c r="H1180" s="162"/>
      <c r="I1180" s="168"/>
      <c r="Q1180" s="3">
        <f t="shared" ca="1" si="18"/>
        <v>0</v>
      </c>
    </row>
    <row r="1181" spans="2:17" ht="30" customHeight="1" x14ac:dyDescent="0.3">
      <c r="B1181" s="113">
        <v>1177</v>
      </c>
      <c r="C1181" s="162"/>
      <c r="D1181" s="167"/>
      <c r="E1181" s="111"/>
      <c r="F1181" s="111"/>
      <c r="G1181" s="111"/>
      <c r="H1181" s="162"/>
      <c r="I1181" s="168"/>
      <c r="Q1181" s="3">
        <f t="shared" ca="1" si="18"/>
        <v>0</v>
      </c>
    </row>
    <row r="1182" spans="2:17" ht="30" customHeight="1" x14ac:dyDescent="0.3">
      <c r="B1182" s="113">
        <v>1178</v>
      </c>
      <c r="C1182" s="162"/>
      <c r="D1182" s="167"/>
      <c r="E1182" s="111"/>
      <c r="F1182" s="111"/>
      <c r="G1182" s="111"/>
      <c r="H1182" s="162"/>
      <c r="I1182" s="168"/>
      <c r="Q1182" s="3">
        <f t="shared" ca="1" si="18"/>
        <v>0</v>
      </c>
    </row>
    <row r="1183" spans="2:17" ht="30" customHeight="1" x14ac:dyDescent="0.3">
      <c r="B1183" s="113">
        <v>1179</v>
      </c>
      <c r="C1183" s="162"/>
      <c r="D1183" s="167"/>
      <c r="E1183" s="111"/>
      <c r="F1183" s="111"/>
      <c r="G1183" s="111"/>
      <c r="H1183" s="162"/>
      <c r="I1183" s="168"/>
      <c r="Q1183" s="3">
        <f t="shared" ca="1" si="18"/>
        <v>0</v>
      </c>
    </row>
    <row r="1184" spans="2:17" ht="30" customHeight="1" x14ac:dyDescent="0.3">
      <c r="B1184" s="113">
        <v>1180</v>
      </c>
      <c r="C1184" s="162"/>
      <c r="D1184" s="167"/>
      <c r="E1184" s="111"/>
      <c r="F1184" s="111"/>
      <c r="G1184" s="111"/>
      <c r="H1184" s="162"/>
      <c r="I1184" s="168"/>
      <c r="Q1184" s="3">
        <f t="shared" ca="1" si="18"/>
        <v>0</v>
      </c>
    </row>
    <row r="1185" spans="2:17" ht="30" customHeight="1" x14ac:dyDescent="0.3">
      <c r="B1185" s="113">
        <v>1181</v>
      </c>
      <c r="C1185" s="162"/>
      <c r="D1185" s="167"/>
      <c r="E1185" s="111"/>
      <c r="F1185" s="111"/>
      <c r="G1185" s="111"/>
      <c r="H1185" s="162"/>
      <c r="I1185" s="168"/>
      <c r="Q1185" s="3">
        <f t="shared" ca="1" si="18"/>
        <v>0</v>
      </c>
    </row>
    <row r="1186" spans="2:17" ht="30" customHeight="1" x14ac:dyDescent="0.3">
      <c r="B1186" s="113">
        <v>1182</v>
      </c>
      <c r="C1186" s="162"/>
      <c r="D1186" s="167"/>
      <c r="E1186" s="111"/>
      <c r="F1186" s="111"/>
      <c r="G1186" s="111"/>
      <c r="H1186" s="162"/>
      <c r="I1186" s="168"/>
      <c r="Q1186" s="3">
        <f t="shared" ca="1" si="18"/>
        <v>0</v>
      </c>
    </row>
    <row r="1187" spans="2:17" ht="30" customHeight="1" x14ac:dyDescent="0.3">
      <c r="B1187" s="113">
        <v>1183</v>
      </c>
      <c r="C1187" s="162"/>
      <c r="D1187" s="167"/>
      <c r="E1187" s="111"/>
      <c r="F1187" s="111"/>
      <c r="G1187" s="111"/>
      <c r="H1187" s="162"/>
      <c r="I1187" s="168"/>
      <c r="Q1187" s="3">
        <f t="shared" ca="1" si="18"/>
        <v>0</v>
      </c>
    </row>
    <row r="1188" spans="2:17" ht="30" customHeight="1" x14ac:dyDescent="0.3">
      <c r="B1188" s="113">
        <v>1184</v>
      </c>
      <c r="C1188" s="162"/>
      <c r="D1188" s="167"/>
      <c r="E1188" s="111"/>
      <c r="F1188" s="111"/>
      <c r="G1188" s="111"/>
      <c r="H1188" s="162"/>
      <c r="I1188" s="168"/>
      <c r="Q1188" s="3">
        <f t="shared" ca="1" si="18"/>
        <v>0</v>
      </c>
    </row>
    <row r="1189" spans="2:17" ht="30" customHeight="1" x14ac:dyDescent="0.3">
      <c r="B1189" s="113">
        <v>1185</v>
      </c>
      <c r="C1189" s="162"/>
      <c r="D1189" s="167"/>
      <c r="E1189" s="111"/>
      <c r="F1189" s="111"/>
      <c r="G1189" s="111"/>
      <c r="H1189" s="162"/>
      <c r="I1189" s="168"/>
      <c r="Q1189" s="3">
        <f t="shared" ca="1" si="18"/>
        <v>0</v>
      </c>
    </row>
    <row r="1190" spans="2:17" ht="30" customHeight="1" x14ac:dyDescent="0.3">
      <c r="B1190" s="113">
        <v>1186</v>
      </c>
      <c r="C1190" s="162"/>
      <c r="D1190" s="167"/>
      <c r="E1190" s="111"/>
      <c r="F1190" s="111"/>
      <c r="G1190" s="111"/>
      <c r="H1190" s="162"/>
      <c r="I1190" s="168"/>
      <c r="Q1190" s="3">
        <f t="shared" ca="1" si="18"/>
        <v>0</v>
      </c>
    </row>
    <row r="1191" spans="2:17" ht="30" customHeight="1" x14ac:dyDescent="0.3">
      <c r="B1191" s="113">
        <v>1187</v>
      </c>
      <c r="C1191" s="162"/>
      <c r="D1191" s="167"/>
      <c r="E1191" s="111"/>
      <c r="F1191" s="111"/>
      <c r="G1191" s="111"/>
      <c r="H1191" s="162"/>
      <c r="I1191" s="168"/>
      <c r="Q1191" s="3">
        <f t="shared" ca="1" si="18"/>
        <v>0</v>
      </c>
    </row>
    <row r="1192" spans="2:17" ht="30" customHeight="1" x14ac:dyDescent="0.3">
      <c r="B1192" s="113">
        <v>1188</v>
      </c>
      <c r="C1192" s="162"/>
      <c r="D1192" s="167"/>
      <c r="E1192" s="111"/>
      <c r="F1192" s="111"/>
      <c r="G1192" s="111"/>
      <c r="H1192" s="162"/>
      <c r="I1192" s="168"/>
      <c r="Q1192" s="3">
        <f t="shared" ca="1" si="18"/>
        <v>0</v>
      </c>
    </row>
    <row r="1193" spans="2:17" ht="30" customHeight="1" x14ac:dyDescent="0.3">
      <c r="B1193" s="113">
        <v>1189</v>
      </c>
      <c r="C1193" s="162"/>
      <c r="D1193" s="167"/>
      <c r="E1193" s="111"/>
      <c r="F1193" s="111"/>
      <c r="G1193" s="111"/>
      <c r="H1193" s="162"/>
      <c r="I1193" s="168"/>
      <c r="Q1193" s="3">
        <f t="shared" ca="1" si="18"/>
        <v>0</v>
      </c>
    </row>
    <row r="1194" spans="2:17" ht="30" customHeight="1" x14ac:dyDescent="0.3">
      <c r="B1194" s="113">
        <v>1190</v>
      </c>
      <c r="C1194" s="162"/>
      <c r="D1194" s="167"/>
      <c r="E1194" s="111"/>
      <c r="F1194" s="111"/>
      <c r="G1194" s="111"/>
      <c r="H1194" s="162"/>
      <c r="I1194" s="168"/>
      <c r="Q1194" s="3">
        <f t="shared" ca="1" si="18"/>
        <v>0</v>
      </c>
    </row>
    <row r="1195" spans="2:17" ht="30" customHeight="1" x14ac:dyDescent="0.3">
      <c r="B1195" s="113">
        <v>1191</v>
      </c>
      <c r="C1195" s="162"/>
      <c r="D1195" s="167"/>
      <c r="E1195" s="111"/>
      <c r="F1195" s="111"/>
      <c r="G1195" s="111"/>
      <c r="H1195" s="162"/>
      <c r="I1195" s="168"/>
      <c r="Q1195" s="3">
        <f t="shared" ca="1" si="18"/>
        <v>0</v>
      </c>
    </row>
    <row r="1196" spans="2:17" ht="30" customHeight="1" x14ac:dyDescent="0.3">
      <c r="B1196" s="113">
        <v>1192</v>
      </c>
      <c r="C1196" s="162"/>
      <c r="D1196" s="167"/>
      <c r="E1196" s="111"/>
      <c r="F1196" s="111"/>
      <c r="G1196" s="111"/>
      <c r="H1196" s="162"/>
      <c r="I1196" s="168"/>
      <c r="Q1196" s="3">
        <f t="shared" ca="1" si="18"/>
        <v>0</v>
      </c>
    </row>
    <row r="1197" spans="2:17" ht="30" customHeight="1" x14ac:dyDescent="0.3">
      <c r="B1197" s="113">
        <v>1193</v>
      </c>
      <c r="C1197" s="162"/>
      <c r="D1197" s="167"/>
      <c r="E1197" s="111"/>
      <c r="F1197" s="111"/>
      <c r="G1197" s="111"/>
      <c r="H1197" s="162"/>
      <c r="I1197" s="168"/>
      <c r="Q1197" s="3">
        <f t="shared" ca="1" si="18"/>
        <v>0</v>
      </c>
    </row>
    <row r="1198" spans="2:17" ht="30" customHeight="1" x14ac:dyDescent="0.3">
      <c r="B1198" s="113">
        <v>1194</v>
      </c>
      <c r="C1198" s="162"/>
      <c r="D1198" s="167"/>
      <c r="E1198" s="111"/>
      <c r="F1198" s="111"/>
      <c r="G1198" s="111"/>
      <c r="H1198" s="162"/>
      <c r="I1198" s="168"/>
      <c r="Q1198" s="3">
        <f t="shared" ca="1" si="18"/>
        <v>0</v>
      </c>
    </row>
    <row r="1199" spans="2:17" ht="30" customHeight="1" x14ac:dyDescent="0.3">
      <c r="B1199" s="113">
        <v>1195</v>
      </c>
      <c r="C1199" s="162"/>
      <c r="D1199" s="167"/>
      <c r="E1199" s="111"/>
      <c r="F1199" s="111"/>
      <c r="G1199" s="111"/>
      <c r="H1199" s="162"/>
      <c r="I1199" s="168"/>
      <c r="Q1199" s="3">
        <f t="shared" ca="1" si="18"/>
        <v>0</v>
      </c>
    </row>
    <row r="1200" spans="2:17" ht="30" customHeight="1" x14ac:dyDescent="0.3">
      <c r="B1200" s="113">
        <v>1196</v>
      </c>
      <c r="C1200" s="162"/>
      <c r="D1200" s="167"/>
      <c r="E1200" s="111"/>
      <c r="F1200" s="111"/>
      <c r="G1200" s="111"/>
      <c r="H1200" s="162"/>
      <c r="I1200" s="168"/>
      <c r="Q1200" s="3">
        <f t="shared" ca="1" si="18"/>
        <v>0</v>
      </c>
    </row>
    <row r="1201" spans="2:17" ht="30" customHeight="1" x14ac:dyDescent="0.3">
      <c r="B1201" s="113">
        <v>1197</v>
      </c>
      <c r="C1201" s="162"/>
      <c r="D1201" s="167"/>
      <c r="E1201" s="111"/>
      <c r="F1201" s="111"/>
      <c r="G1201" s="111"/>
      <c r="H1201" s="162"/>
      <c r="I1201" s="168"/>
      <c r="Q1201" s="3">
        <f t="shared" ca="1" si="18"/>
        <v>0</v>
      </c>
    </row>
    <row r="1202" spans="2:17" ht="30" customHeight="1" x14ac:dyDescent="0.3">
      <c r="B1202" s="113">
        <v>1198</v>
      </c>
      <c r="C1202" s="162"/>
      <c r="D1202" s="167"/>
      <c r="E1202" s="111"/>
      <c r="F1202" s="111"/>
      <c r="G1202" s="111"/>
      <c r="H1202" s="162"/>
      <c r="I1202" s="168"/>
      <c r="Q1202" s="3">
        <f t="shared" ca="1" si="18"/>
        <v>0</v>
      </c>
    </row>
    <row r="1203" spans="2:17" ht="30" customHeight="1" x14ac:dyDescent="0.3">
      <c r="B1203" s="113">
        <v>1199</v>
      </c>
      <c r="C1203" s="162"/>
      <c r="D1203" s="167"/>
      <c r="E1203" s="111"/>
      <c r="F1203" s="111"/>
      <c r="G1203" s="111"/>
      <c r="H1203" s="162"/>
      <c r="I1203" s="168"/>
      <c r="Q1203" s="3">
        <f t="shared" ca="1" si="18"/>
        <v>0</v>
      </c>
    </row>
    <row r="1204" spans="2:17" ht="30" customHeight="1" x14ac:dyDescent="0.3">
      <c r="B1204" s="113">
        <v>1200</v>
      </c>
      <c r="C1204" s="162"/>
      <c r="D1204" s="167"/>
      <c r="E1204" s="111"/>
      <c r="F1204" s="111"/>
      <c r="G1204" s="111"/>
      <c r="H1204" s="162"/>
      <c r="I1204" s="168"/>
      <c r="Q1204" s="3">
        <f t="shared" ca="1" si="18"/>
        <v>0</v>
      </c>
    </row>
    <row r="1205" spans="2:17" ht="30" customHeight="1" x14ac:dyDescent="0.3">
      <c r="B1205" s="113">
        <v>1201</v>
      </c>
      <c r="C1205" s="162"/>
      <c r="D1205" s="167"/>
      <c r="E1205" s="111"/>
      <c r="F1205" s="111"/>
      <c r="G1205" s="111"/>
      <c r="H1205" s="162"/>
      <c r="I1205" s="168"/>
      <c r="Q1205" s="3">
        <f t="shared" ca="1" si="18"/>
        <v>0</v>
      </c>
    </row>
    <row r="1206" spans="2:17" ht="30" customHeight="1" x14ac:dyDescent="0.3">
      <c r="B1206" s="113">
        <v>1202</v>
      </c>
      <c r="C1206" s="162"/>
      <c r="D1206" s="167"/>
      <c r="E1206" s="111"/>
      <c r="F1206" s="111"/>
      <c r="G1206" s="111"/>
      <c r="H1206" s="162"/>
      <c r="I1206" s="168"/>
      <c r="Q1206" s="3">
        <f t="shared" ca="1" si="18"/>
        <v>0</v>
      </c>
    </row>
    <row r="1207" spans="2:17" ht="30" customHeight="1" x14ac:dyDescent="0.3">
      <c r="B1207" s="113">
        <v>1203</v>
      </c>
      <c r="C1207" s="162"/>
      <c r="D1207" s="167"/>
      <c r="E1207" s="111"/>
      <c r="F1207" s="111"/>
      <c r="G1207" s="111"/>
      <c r="H1207" s="162"/>
      <c r="I1207" s="168"/>
      <c r="Q1207" s="3">
        <f t="shared" ca="1" si="18"/>
        <v>0</v>
      </c>
    </row>
    <row r="1208" spans="2:17" ht="30" customHeight="1" x14ac:dyDescent="0.3">
      <c r="B1208" s="113">
        <v>1204</v>
      </c>
      <c r="C1208" s="162"/>
      <c r="D1208" s="167"/>
      <c r="E1208" s="111"/>
      <c r="F1208" s="111"/>
      <c r="G1208" s="111"/>
      <c r="H1208" s="162"/>
      <c r="I1208" s="168"/>
      <c r="Q1208" s="3">
        <f t="shared" ca="1" si="18"/>
        <v>0</v>
      </c>
    </row>
    <row r="1209" spans="2:17" ht="30" customHeight="1" x14ac:dyDescent="0.3">
      <c r="B1209" s="113">
        <v>1205</v>
      </c>
      <c r="C1209" s="162"/>
      <c r="D1209" s="167"/>
      <c r="E1209" s="111"/>
      <c r="F1209" s="111"/>
      <c r="G1209" s="111"/>
      <c r="H1209" s="162"/>
      <c r="I1209" s="168"/>
      <c r="Q1209" s="3">
        <f t="shared" ca="1" si="18"/>
        <v>0</v>
      </c>
    </row>
    <row r="1210" spans="2:17" ht="30" customHeight="1" x14ac:dyDescent="0.3">
      <c r="B1210" s="113">
        <v>1206</v>
      </c>
      <c r="C1210" s="162"/>
      <c r="D1210" s="167"/>
      <c r="E1210" s="111"/>
      <c r="F1210" s="111"/>
      <c r="G1210" s="111"/>
      <c r="H1210" s="162"/>
      <c r="I1210" s="168"/>
      <c r="Q1210" s="3">
        <f t="shared" ca="1" si="18"/>
        <v>0</v>
      </c>
    </row>
    <row r="1211" spans="2:17" ht="30" customHeight="1" x14ac:dyDescent="0.3">
      <c r="B1211" s="113">
        <v>1207</v>
      </c>
      <c r="C1211" s="162"/>
      <c r="D1211" s="167"/>
      <c r="E1211" s="111"/>
      <c r="F1211" s="111"/>
      <c r="G1211" s="111"/>
      <c r="H1211" s="162"/>
      <c r="I1211" s="168"/>
      <c r="Q1211" s="3">
        <f t="shared" ca="1" si="18"/>
        <v>0</v>
      </c>
    </row>
    <row r="1212" spans="2:17" ht="30" customHeight="1" x14ac:dyDescent="0.3">
      <c r="B1212" s="113">
        <v>1208</v>
      </c>
      <c r="C1212" s="162"/>
      <c r="D1212" s="167"/>
      <c r="E1212" s="111"/>
      <c r="F1212" s="111"/>
      <c r="G1212" s="111"/>
      <c r="H1212" s="162"/>
      <c r="I1212" s="168"/>
      <c r="Q1212" s="3">
        <f t="shared" ca="1" si="18"/>
        <v>0</v>
      </c>
    </row>
    <row r="1213" spans="2:17" ht="30" customHeight="1" x14ac:dyDescent="0.3">
      <c r="B1213" s="113">
        <v>1209</v>
      </c>
      <c r="C1213" s="162"/>
      <c r="D1213" s="167"/>
      <c r="E1213" s="111"/>
      <c r="F1213" s="111"/>
      <c r="G1213" s="111"/>
      <c r="H1213" s="162"/>
      <c r="I1213" s="168"/>
      <c r="Q1213" s="3">
        <f t="shared" ca="1" si="18"/>
        <v>0</v>
      </c>
    </row>
    <row r="1214" spans="2:17" ht="30" customHeight="1" x14ac:dyDescent="0.3">
      <c r="B1214" s="113">
        <v>1210</v>
      </c>
      <c r="C1214" s="162"/>
      <c r="D1214" s="167"/>
      <c r="E1214" s="111"/>
      <c r="F1214" s="111"/>
      <c r="G1214" s="111"/>
      <c r="H1214" s="162"/>
      <c r="I1214" s="168"/>
      <c r="Q1214" s="3">
        <f t="shared" ca="1" si="18"/>
        <v>0</v>
      </c>
    </row>
    <row r="1215" spans="2:17" ht="30" customHeight="1" x14ac:dyDescent="0.3">
      <c r="B1215" s="113">
        <v>1211</v>
      </c>
      <c r="C1215" s="162"/>
      <c r="D1215" s="167"/>
      <c r="E1215" s="111"/>
      <c r="F1215" s="111"/>
      <c r="G1215" s="111"/>
      <c r="H1215" s="162"/>
      <c r="I1215" s="168"/>
      <c r="Q1215" s="3">
        <f t="shared" ca="1" si="18"/>
        <v>0</v>
      </c>
    </row>
    <row r="1216" spans="2:17" ht="30" customHeight="1" x14ac:dyDescent="0.3">
      <c r="B1216" s="113">
        <v>1212</v>
      </c>
      <c r="C1216" s="162"/>
      <c r="D1216" s="167"/>
      <c r="E1216" s="111"/>
      <c r="F1216" s="111"/>
      <c r="G1216" s="111"/>
      <c r="H1216" s="162"/>
      <c r="I1216" s="168"/>
      <c r="Q1216" s="3">
        <f t="shared" ca="1" si="18"/>
        <v>0</v>
      </c>
    </row>
    <row r="1217" spans="2:17" ht="30" customHeight="1" x14ac:dyDescent="0.3">
      <c r="B1217" s="113">
        <v>1213</v>
      </c>
      <c r="C1217" s="162"/>
      <c r="D1217" s="167"/>
      <c r="E1217" s="111"/>
      <c r="F1217" s="111"/>
      <c r="G1217" s="111"/>
      <c r="H1217" s="162"/>
      <c r="I1217" s="168"/>
      <c r="Q1217" s="3">
        <f t="shared" ca="1" si="18"/>
        <v>0</v>
      </c>
    </row>
    <row r="1218" spans="2:17" ht="30" customHeight="1" x14ac:dyDescent="0.3">
      <c r="B1218" s="113">
        <v>1214</v>
      </c>
      <c r="C1218" s="162"/>
      <c r="D1218" s="167"/>
      <c r="E1218" s="111"/>
      <c r="F1218" s="111"/>
      <c r="G1218" s="111"/>
      <c r="H1218" s="162"/>
      <c r="I1218" s="168"/>
      <c r="Q1218" s="3">
        <f t="shared" ca="1" si="18"/>
        <v>0</v>
      </c>
    </row>
    <row r="1219" spans="2:17" ht="30" customHeight="1" x14ac:dyDescent="0.3">
      <c r="B1219" s="113">
        <v>1215</v>
      </c>
      <c r="C1219" s="162"/>
      <c r="D1219" s="167"/>
      <c r="E1219" s="111"/>
      <c r="F1219" s="111"/>
      <c r="G1219" s="111"/>
      <c r="H1219" s="162"/>
      <c r="I1219" s="168"/>
      <c r="Q1219" s="3">
        <f t="shared" ca="1" si="18"/>
        <v>0</v>
      </c>
    </row>
    <row r="1220" spans="2:17" ht="30" customHeight="1" x14ac:dyDescent="0.3">
      <c r="B1220" s="113">
        <v>1216</v>
      </c>
      <c r="C1220" s="162"/>
      <c r="D1220" s="167"/>
      <c r="E1220" s="111"/>
      <c r="F1220" s="111"/>
      <c r="G1220" s="111"/>
      <c r="H1220" s="162"/>
      <c r="I1220" s="168"/>
      <c r="Q1220" s="3">
        <f t="shared" ca="1" si="18"/>
        <v>0</v>
      </c>
    </row>
    <row r="1221" spans="2:17" ht="30" customHeight="1" x14ac:dyDescent="0.3">
      <c r="B1221" s="113">
        <v>1217</v>
      </c>
      <c r="C1221" s="162"/>
      <c r="D1221" s="167"/>
      <c r="E1221" s="111"/>
      <c r="F1221" s="111"/>
      <c r="G1221" s="111"/>
      <c r="H1221" s="162"/>
      <c r="I1221" s="168"/>
      <c r="Q1221" s="3">
        <f t="shared" ref="Q1221:Q1284" ca="1" si="19">IF(C1221&lt;TODAY(),IF(G1221="Não",1,0),0)</f>
        <v>0</v>
      </c>
    </row>
    <row r="1222" spans="2:17" ht="30" customHeight="1" x14ac:dyDescent="0.3">
      <c r="B1222" s="113">
        <v>1218</v>
      </c>
      <c r="C1222" s="162"/>
      <c r="D1222" s="167"/>
      <c r="E1222" s="111"/>
      <c r="F1222" s="111"/>
      <c r="G1222" s="111"/>
      <c r="H1222" s="162"/>
      <c r="I1222" s="168"/>
      <c r="Q1222" s="3">
        <f t="shared" ca="1" si="19"/>
        <v>0</v>
      </c>
    </row>
    <row r="1223" spans="2:17" ht="30" customHeight="1" x14ac:dyDescent="0.3">
      <c r="B1223" s="113">
        <v>1219</v>
      </c>
      <c r="C1223" s="162"/>
      <c r="D1223" s="167"/>
      <c r="E1223" s="111"/>
      <c r="F1223" s="111"/>
      <c r="G1223" s="111"/>
      <c r="H1223" s="162"/>
      <c r="I1223" s="168"/>
      <c r="Q1223" s="3">
        <f t="shared" ca="1" si="19"/>
        <v>0</v>
      </c>
    </row>
    <row r="1224" spans="2:17" ht="30" customHeight="1" x14ac:dyDescent="0.3">
      <c r="B1224" s="113">
        <v>1220</v>
      </c>
      <c r="C1224" s="162"/>
      <c r="D1224" s="167"/>
      <c r="E1224" s="111"/>
      <c r="F1224" s="111"/>
      <c r="G1224" s="111"/>
      <c r="H1224" s="162"/>
      <c r="I1224" s="168"/>
      <c r="Q1224" s="3">
        <f t="shared" ca="1" si="19"/>
        <v>0</v>
      </c>
    </row>
    <row r="1225" spans="2:17" ht="30" customHeight="1" x14ac:dyDescent="0.3">
      <c r="B1225" s="113">
        <v>1221</v>
      </c>
      <c r="C1225" s="162"/>
      <c r="D1225" s="167"/>
      <c r="E1225" s="111"/>
      <c r="F1225" s="111"/>
      <c r="G1225" s="111"/>
      <c r="H1225" s="162"/>
      <c r="I1225" s="168"/>
      <c r="Q1225" s="3">
        <f t="shared" ca="1" si="19"/>
        <v>0</v>
      </c>
    </row>
    <row r="1226" spans="2:17" ht="30" customHeight="1" x14ac:dyDescent="0.3">
      <c r="B1226" s="113">
        <v>1222</v>
      </c>
      <c r="C1226" s="162"/>
      <c r="D1226" s="167"/>
      <c r="E1226" s="111"/>
      <c r="F1226" s="111"/>
      <c r="G1226" s="111"/>
      <c r="H1226" s="162"/>
      <c r="I1226" s="168"/>
      <c r="Q1226" s="3">
        <f t="shared" ca="1" si="19"/>
        <v>0</v>
      </c>
    </row>
    <row r="1227" spans="2:17" ht="30" customHeight="1" x14ac:dyDescent="0.3">
      <c r="B1227" s="113">
        <v>1223</v>
      </c>
      <c r="C1227" s="162"/>
      <c r="D1227" s="167"/>
      <c r="E1227" s="111"/>
      <c r="F1227" s="111"/>
      <c r="G1227" s="111"/>
      <c r="H1227" s="162"/>
      <c r="I1227" s="168"/>
      <c r="Q1227" s="3">
        <f t="shared" ca="1" si="19"/>
        <v>0</v>
      </c>
    </row>
    <row r="1228" spans="2:17" ht="30" customHeight="1" x14ac:dyDescent="0.3">
      <c r="B1228" s="113">
        <v>1224</v>
      </c>
      <c r="C1228" s="162"/>
      <c r="D1228" s="167"/>
      <c r="E1228" s="111"/>
      <c r="F1228" s="111"/>
      <c r="G1228" s="111"/>
      <c r="H1228" s="162"/>
      <c r="I1228" s="168"/>
      <c r="Q1228" s="3">
        <f t="shared" ca="1" si="19"/>
        <v>0</v>
      </c>
    </row>
    <row r="1229" spans="2:17" ht="30" customHeight="1" x14ac:dyDescent="0.3">
      <c r="B1229" s="113">
        <v>1225</v>
      </c>
      <c r="C1229" s="162"/>
      <c r="D1229" s="167"/>
      <c r="E1229" s="111"/>
      <c r="F1229" s="111"/>
      <c r="G1229" s="111"/>
      <c r="H1229" s="162"/>
      <c r="I1229" s="168"/>
      <c r="Q1229" s="3">
        <f t="shared" ca="1" si="19"/>
        <v>0</v>
      </c>
    </row>
    <row r="1230" spans="2:17" ht="30" customHeight="1" x14ac:dyDescent="0.3">
      <c r="B1230" s="113">
        <v>1226</v>
      </c>
      <c r="C1230" s="162"/>
      <c r="D1230" s="167"/>
      <c r="E1230" s="111"/>
      <c r="F1230" s="111"/>
      <c r="G1230" s="111"/>
      <c r="H1230" s="162"/>
      <c r="I1230" s="168"/>
      <c r="Q1230" s="3">
        <f t="shared" ca="1" si="19"/>
        <v>0</v>
      </c>
    </row>
    <row r="1231" spans="2:17" ht="30" customHeight="1" x14ac:dyDescent="0.3">
      <c r="B1231" s="113">
        <v>1227</v>
      </c>
      <c r="C1231" s="162"/>
      <c r="D1231" s="167"/>
      <c r="E1231" s="111"/>
      <c r="F1231" s="111"/>
      <c r="G1231" s="111"/>
      <c r="H1231" s="162"/>
      <c r="I1231" s="168"/>
      <c r="Q1231" s="3">
        <f t="shared" ca="1" si="19"/>
        <v>0</v>
      </c>
    </row>
    <row r="1232" spans="2:17" ht="30" customHeight="1" x14ac:dyDescent="0.3">
      <c r="B1232" s="113">
        <v>1228</v>
      </c>
      <c r="C1232" s="162"/>
      <c r="D1232" s="167"/>
      <c r="E1232" s="111"/>
      <c r="F1232" s="111"/>
      <c r="G1232" s="111"/>
      <c r="H1232" s="162"/>
      <c r="I1232" s="168"/>
      <c r="Q1232" s="3">
        <f t="shared" ca="1" si="19"/>
        <v>0</v>
      </c>
    </row>
    <row r="1233" spans="2:17" ht="30" customHeight="1" x14ac:dyDescent="0.3">
      <c r="B1233" s="113">
        <v>1229</v>
      </c>
      <c r="C1233" s="162"/>
      <c r="D1233" s="167"/>
      <c r="E1233" s="111"/>
      <c r="F1233" s="111"/>
      <c r="G1233" s="111"/>
      <c r="H1233" s="162"/>
      <c r="I1233" s="168"/>
      <c r="Q1233" s="3">
        <f t="shared" ca="1" si="19"/>
        <v>0</v>
      </c>
    </row>
    <row r="1234" spans="2:17" ht="30" customHeight="1" x14ac:dyDescent="0.3">
      <c r="B1234" s="113">
        <v>1230</v>
      </c>
      <c r="C1234" s="162"/>
      <c r="D1234" s="167"/>
      <c r="E1234" s="111"/>
      <c r="F1234" s="111"/>
      <c r="G1234" s="111"/>
      <c r="H1234" s="162"/>
      <c r="I1234" s="168"/>
      <c r="Q1234" s="3">
        <f t="shared" ca="1" si="19"/>
        <v>0</v>
      </c>
    </row>
    <row r="1235" spans="2:17" ht="30" customHeight="1" x14ac:dyDescent="0.3">
      <c r="B1235" s="113">
        <v>1231</v>
      </c>
      <c r="C1235" s="162"/>
      <c r="D1235" s="167"/>
      <c r="E1235" s="111"/>
      <c r="F1235" s="111"/>
      <c r="G1235" s="111"/>
      <c r="H1235" s="162"/>
      <c r="I1235" s="168"/>
      <c r="Q1235" s="3">
        <f t="shared" ca="1" si="19"/>
        <v>0</v>
      </c>
    </row>
    <row r="1236" spans="2:17" ht="30" customHeight="1" x14ac:dyDescent="0.3">
      <c r="B1236" s="113">
        <v>1232</v>
      </c>
      <c r="C1236" s="162"/>
      <c r="D1236" s="167"/>
      <c r="E1236" s="111"/>
      <c r="F1236" s="111"/>
      <c r="G1236" s="111"/>
      <c r="H1236" s="162"/>
      <c r="I1236" s="168"/>
      <c r="Q1236" s="3">
        <f t="shared" ca="1" si="19"/>
        <v>0</v>
      </c>
    </row>
    <row r="1237" spans="2:17" ht="30" customHeight="1" x14ac:dyDescent="0.3">
      <c r="B1237" s="113">
        <v>1233</v>
      </c>
      <c r="C1237" s="162"/>
      <c r="D1237" s="167"/>
      <c r="E1237" s="111"/>
      <c r="F1237" s="111"/>
      <c r="G1237" s="111"/>
      <c r="H1237" s="162"/>
      <c r="I1237" s="168"/>
      <c r="Q1237" s="3">
        <f t="shared" ca="1" si="19"/>
        <v>0</v>
      </c>
    </row>
    <row r="1238" spans="2:17" ht="30" customHeight="1" x14ac:dyDescent="0.3">
      <c r="B1238" s="113">
        <v>1234</v>
      </c>
      <c r="C1238" s="162"/>
      <c r="D1238" s="167"/>
      <c r="E1238" s="111"/>
      <c r="F1238" s="111"/>
      <c r="G1238" s="111"/>
      <c r="H1238" s="162"/>
      <c r="I1238" s="168"/>
      <c r="Q1238" s="3">
        <f t="shared" ca="1" si="19"/>
        <v>0</v>
      </c>
    </row>
    <row r="1239" spans="2:17" ht="30" customHeight="1" x14ac:dyDescent="0.3">
      <c r="B1239" s="113">
        <v>1235</v>
      </c>
      <c r="C1239" s="162"/>
      <c r="D1239" s="167"/>
      <c r="E1239" s="111"/>
      <c r="F1239" s="111"/>
      <c r="G1239" s="111"/>
      <c r="H1239" s="162"/>
      <c r="I1239" s="168"/>
      <c r="Q1239" s="3">
        <f t="shared" ca="1" si="19"/>
        <v>0</v>
      </c>
    </row>
    <row r="1240" spans="2:17" ht="30" customHeight="1" x14ac:dyDescent="0.3">
      <c r="B1240" s="113">
        <v>1236</v>
      </c>
      <c r="C1240" s="162"/>
      <c r="D1240" s="167"/>
      <c r="E1240" s="111"/>
      <c r="F1240" s="111"/>
      <c r="G1240" s="111"/>
      <c r="H1240" s="162"/>
      <c r="I1240" s="168"/>
      <c r="Q1240" s="3">
        <f t="shared" ca="1" si="19"/>
        <v>0</v>
      </c>
    </row>
    <row r="1241" spans="2:17" ht="30" customHeight="1" x14ac:dyDescent="0.3">
      <c r="B1241" s="113">
        <v>1237</v>
      </c>
      <c r="C1241" s="162"/>
      <c r="D1241" s="167"/>
      <c r="E1241" s="111"/>
      <c r="F1241" s="111"/>
      <c r="G1241" s="111"/>
      <c r="H1241" s="162"/>
      <c r="I1241" s="168"/>
      <c r="Q1241" s="3">
        <f t="shared" ca="1" si="19"/>
        <v>0</v>
      </c>
    </row>
    <row r="1242" spans="2:17" ht="30" customHeight="1" x14ac:dyDescent="0.3">
      <c r="B1242" s="113">
        <v>1238</v>
      </c>
      <c r="C1242" s="162"/>
      <c r="D1242" s="167"/>
      <c r="E1242" s="111"/>
      <c r="F1242" s="111"/>
      <c r="G1242" s="111"/>
      <c r="H1242" s="162"/>
      <c r="I1242" s="168"/>
      <c r="Q1242" s="3">
        <f t="shared" ca="1" si="19"/>
        <v>0</v>
      </c>
    </row>
    <row r="1243" spans="2:17" ht="30" customHeight="1" x14ac:dyDescent="0.3">
      <c r="B1243" s="113">
        <v>1239</v>
      </c>
      <c r="C1243" s="162"/>
      <c r="D1243" s="167"/>
      <c r="E1243" s="111"/>
      <c r="F1243" s="111"/>
      <c r="G1243" s="111"/>
      <c r="H1243" s="162"/>
      <c r="I1243" s="168"/>
      <c r="Q1243" s="3">
        <f t="shared" ca="1" si="19"/>
        <v>0</v>
      </c>
    </row>
    <row r="1244" spans="2:17" ht="30" customHeight="1" x14ac:dyDescent="0.3">
      <c r="B1244" s="113">
        <v>1240</v>
      </c>
      <c r="C1244" s="162"/>
      <c r="D1244" s="167"/>
      <c r="E1244" s="111"/>
      <c r="F1244" s="111"/>
      <c r="G1244" s="111"/>
      <c r="H1244" s="162"/>
      <c r="I1244" s="168"/>
      <c r="Q1244" s="3">
        <f t="shared" ca="1" si="19"/>
        <v>0</v>
      </c>
    </row>
    <row r="1245" spans="2:17" ht="30" customHeight="1" x14ac:dyDescent="0.3">
      <c r="B1245" s="113">
        <v>1241</v>
      </c>
      <c r="C1245" s="162"/>
      <c r="D1245" s="167"/>
      <c r="E1245" s="111"/>
      <c r="F1245" s="111"/>
      <c r="G1245" s="111"/>
      <c r="H1245" s="162"/>
      <c r="I1245" s="168"/>
      <c r="Q1245" s="3">
        <f t="shared" ca="1" si="19"/>
        <v>0</v>
      </c>
    </row>
    <row r="1246" spans="2:17" ht="30" customHeight="1" x14ac:dyDescent="0.3">
      <c r="B1246" s="113">
        <v>1242</v>
      </c>
      <c r="C1246" s="162"/>
      <c r="D1246" s="167"/>
      <c r="E1246" s="111"/>
      <c r="F1246" s="111"/>
      <c r="G1246" s="111"/>
      <c r="H1246" s="162"/>
      <c r="I1246" s="168"/>
      <c r="Q1246" s="3">
        <f t="shared" ca="1" si="19"/>
        <v>0</v>
      </c>
    </row>
    <row r="1247" spans="2:17" ht="30" customHeight="1" x14ac:dyDescent="0.3">
      <c r="B1247" s="113">
        <v>1243</v>
      </c>
      <c r="C1247" s="162"/>
      <c r="D1247" s="167"/>
      <c r="E1247" s="111"/>
      <c r="F1247" s="111"/>
      <c r="G1247" s="111"/>
      <c r="H1247" s="162"/>
      <c r="I1247" s="168"/>
      <c r="Q1247" s="3">
        <f t="shared" ca="1" si="19"/>
        <v>0</v>
      </c>
    </row>
    <row r="1248" spans="2:17" ht="30" customHeight="1" x14ac:dyDescent="0.3">
      <c r="B1248" s="113">
        <v>1244</v>
      </c>
      <c r="C1248" s="162"/>
      <c r="D1248" s="167"/>
      <c r="E1248" s="111"/>
      <c r="F1248" s="111"/>
      <c r="G1248" s="111"/>
      <c r="H1248" s="162"/>
      <c r="I1248" s="168"/>
      <c r="Q1248" s="3">
        <f t="shared" ca="1" si="19"/>
        <v>0</v>
      </c>
    </row>
    <row r="1249" spans="2:17" ht="30" customHeight="1" x14ac:dyDescent="0.3">
      <c r="B1249" s="113">
        <v>1245</v>
      </c>
      <c r="C1249" s="162"/>
      <c r="D1249" s="167"/>
      <c r="E1249" s="111"/>
      <c r="F1249" s="111"/>
      <c r="G1249" s="111"/>
      <c r="H1249" s="162"/>
      <c r="I1249" s="168"/>
      <c r="Q1249" s="3">
        <f t="shared" ca="1" si="19"/>
        <v>0</v>
      </c>
    </row>
    <row r="1250" spans="2:17" ht="30" customHeight="1" x14ac:dyDescent="0.3">
      <c r="B1250" s="113">
        <v>1246</v>
      </c>
      <c r="C1250" s="162"/>
      <c r="D1250" s="167"/>
      <c r="E1250" s="111"/>
      <c r="F1250" s="111"/>
      <c r="G1250" s="111"/>
      <c r="H1250" s="162"/>
      <c r="I1250" s="168"/>
      <c r="Q1250" s="3">
        <f t="shared" ca="1" si="19"/>
        <v>0</v>
      </c>
    </row>
    <row r="1251" spans="2:17" ht="30" customHeight="1" x14ac:dyDescent="0.3">
      <c r="B1251" s="113">
        <v>1247</v>
      </c>
      <c r="C1251" s="162"/>
      <c r="D1251" s="167"/>
      <c r="E1251" s="111"/>
      <c r="F1251" s="111"/>
      <c r="G1251" s="111"/>
      <c r="H1251" s="162"/>
      <c r="I1251" s="168"/>
      <c r="Q1251" s="3">
        <f t="shared" ca="1" si="19"/>
        <v>0</v>
      </c>
    </row>
    <row r="1252" spans="2:17" ht="30" customHeight="1" x14ac:dyDescent="0.3">
      <c r="B1252" s="113">
        <v>1248</v>
      </c>
      <c r="C1252" s="162"/>
      <c r="D1252" s="167"/>
      <c r="E1252" s="111"/>
      <c r="F1252" s="111"/>
      <c r="G1252" s="111"/>
      <c r="H1252" s="162"/>
      <c r="I1252" s="168"/>
      <c r="Q1252" s="3">
        <f t="shared" ca="1" si="19"/>
        <v>0</v>
      </c>
    </row>
    <row r="1253" spans="2:17" ht="30" customHeight="1" x14ac:dyDescent="0.3">
      <c r="B1253" s="113">
        <v>1249</v>
      </c>
      <c r="C1253" s="162"/>
      <c r="D1253" s="167"/>
      <c r="E1253" s="111"/>
      <c r="F1253" s="111"/>
      <c r="G1253" s="111"/>
      <c r="H1253" s="162"/>
      <c r="I1253" s="168"/>
      <c r="Q1253" s="3">
        <f t="shared" ca="1" si="19"/>
        <v>0</v>
      </c>
    </row>
    <row r="1254" spans="2:17" ht="30" customHeight="1" x14ac:dyDescent="0.3">
      <c r="B1254" s="113">
        <v>1250</v>
      </c>
      <c r="C1254" s="162"/>
      <c r="D1254" s="167"/>
      <c r="E1254" s="111"/>
      <c r="F1254" s="111"/>
      <c r="G1254" s="111"/>
      <c r="H1254" s="162"/>
      <c r="I1254" s="168"/>
      <c r="Q1254" s="3">
        <f t="shared" ca="1" si="19"/>
        <v>0</v>
      </c>
    </row>
    <row r="1255" spans="2:17" ht="30" customHeight="1" x14ac:dyDescent="0.3">
      <c r="B1255" s="113">
        <v>1251</v>
      </c>
      <c r="C1255" s="162"/>
      <c r="D1255" s="167"/>
      <c r="E1255" s="111"/>
      <c r="F1255" s="111"/>
      <c r="G1255" s="111"/>
      <c r="H1255" s="162"/>
      <c r="I1255" s="168"/>
      <c r="Q1255" s="3">
        <f t="shared" ca="1" si="19"/>
        <v>0</v>
      </c>
    </row>
    <row r="1256" spans="2:17" ht="30" customHeight="1" x14ac:dyDescent="0.3">
      <c r="B1256" s="113">
        <v>1252</v>
      </c>
      <c r="C1256" s="162"/>
      <c r="D1256" s="167"/>
      <c r="E1256" s="111"/>
      <c r="F1256" s="111"/>
      <c r="G1256" s="111"/>
      <c r="H1256" s="162"/>
      <c r="I1256" s="168"/>
      <c r="Q1256" s="3">
        <f t="shared" ca="1" si="19"/>
        <v>0</v>
      </c>
    </row>
    <row r="1257" spans="2:17" ht="30" customHeight="1" x14ac:dyDescent="0.3">
      <c r="B1257" s="113">
        <v>1253</v>
      </c>
      <c r="C1257" s="162"/>
      <c r="D1257" s="167"/>
      <c r="E1257" s="111"/>
      <c r="F1257" s="111"/>
      <c r="G1257" s="111"/>
      <c r="H1257" s="162"/>
      <c r="I1257" s="168"/>
      <c r="Q1257" s="3">
        <f t="shared" ca="1" si="19"/>
        <v>0</v>
      </c>
    </row>
    <row r="1258" spans="2:17" ht="30" customHeight="1" x14ac:dyDescent="0.3">
      <c r="B1258" s="113">
        <v>1254</v>
      </c>
      <c r="C1258" s="162"/>
      <c r="D1258" s="167"/>
      <c r="E1258" s="111"/>
      <c r="F1258" s="111"/>
      <c r="G1258" s="111"/>
      <c r="H1258" s="162"/>
      <c r="I1258" s="168"/>
      <c r="Q1258" s="3">
        <f t="shared" ca="1" si="19"/>
        <v>0</v>
      </c>
    </row>
    <row r="1259" spans="2:17" ht="30" customHeight="1" x14ac:dyDescent="0.3">
      <c r="B1259" s="113">
        <v>1255</v>
      </c>
      <c r="C1259" s="162"/>
      <c r="D1259" s="167"/>
      <c r="E1259" s="111"/>
      <c r="F1259" s="111"/>
      <c r="G1259" s="111"/>
      <c r="H1259" s="162"/>
      <c r="I1259" s="168"/>
      <c r="Q1259" s="3">
        <f t="shared" ca="1" si="19"/>
        <v>0</v>
      </c>
    </row>
    <row r="1260" spans="2:17" ht="30" customHeight="1" x14ac:dyDescent="0.3">
      <c r="B1260" s="113">
        <v>1256</v>
      </c>
      <c r="C1260" s="162"/>
      <c r="D1260" s="167"/>
      <c r="E1260" s="111"/>
      <c r="F1260" s="111"/>
      <c r="G1260" s="111"/>
      <c r="H1260" s="162"/>
      <c r="I1260" s="168"/>
      <c r="Q1260" s="3">
        <f t="shared" ca="1" si="19"/>
        <v>0</v>
      </c>
    </row>
    <row r="1261" spans="2:17" ht="30" customHeight="1" x14ac:dyDescent="0.3">
      <c r="B1261" s="113">
        <v>1257</v>
      </c>
      <c r="C1261" s="162"/>
      <c r="D1261" s="167"/>
      <c r="E1261" s="111"/>
      <c r="F1261" s="111"/>
      <c r="G1261" s="111"/>
      <c r="H1261" s="162"/>
      <c r="I1261" s="168"/>
      <c r="Q1261" s="3">
        <f t="shared" ca="1" si="19"/>
        <v>0</v>
      </c>
    </row>
    <row r="1262" spans="2:17" ht="30" customHeight="1" x14ac:dyDescent="0.3">
      <c r="B1262" s="113">
        <v>1258</v>
      </c>
      <c r="C1262" s="162"/>
      <c r="D1262" s="167"/>
      <c r="E1262" s="111"/>
      <c r="F1262" s="111"/>
      <c r="G1262" s="111"/>
      <c r="H1262" s="162"/>
      <c r="I1262" s="168"/>
      <c r="Q1262" s="3">
        <f t="shared" ca="1" si="19"/>
        <v>0</v>
      </c>
    </row>
    <row r="1263" spans="2:17" ht="30" customHeight="1" x14ac:dyDescent="0.3">
      <c r="B1263" s="113">
        <v>1259</v>
      </c>
      <c r="C1263" s="162"/>
      <c r="D1263" s="167"/>
      <c r="E1263" s="111"/>
      <c r="F1263" s="111"/>
      <c r="G1263" s="111"/>
      <c r="H1263" s="162"/>
      <c r="I1263" s="168"/>
      <c r="Q1263" s="3">
        <f t="shared" ca="1" si="19"/>
        <v>0</v>
      </c>
    </row>
    <row r="1264" spans="2:17" ht="30" customHeight="1" x14ac:dyDescent="0.3">
      <c r="B1264" s="113">
        <v>1260</v>
      </c>
      <c r="C1264" s="162"/>
      <c r="D1264" s="167"/>
      <c r="E1264" s="111"/>
      <c r="F1264" s="111"/>
      <c r="G1264" s="111"/>
      <c r="H1264" s="162"/>
      <c r="I1264" s="168"/>
      <c r="Q1264" s="3">
        <f t="shared" ca="1" si="19"/>
        <v>0</v>
      </c>
    </row>
    <row r="1265" spans="2:17" ht="30" customHeight="1" x14ac:dyDescent="0.3">
      <c r="B1265" s="113">
        <v>1261</v>
      </c>
      <c r="C1265" s="162"/>
      <c r="D1265" s="167"/>
      <c r="E1265" s="111"/>
      <c r="F1265" s="111"/>
      <c r="G1265" s="111"/>
      <c r="H1265" s="162"/>
      <c r="I1265" s="168"/>
      <c r="Q1265" s="3">
        <f t="shared" ca="1" si="19"/>
        <v>0</v>
      </c>
    </row>
    <row r="1266" spans="2:17" ht="30" customHeight="1" x14ac:dyDescent="0.3">
      <c r="B1266" s="113">
        <v>1262</v>
      </c>
      <c r="C1266" s="162"/>
      <c r="D1266" s="167"/>
      <c r="E1266" s="111"/>
      <c r="F1266" s="111"/>
      <c r="G1266" s="111"/>
      <c r="H1266" s="162"/>
      <c r="I1266" s="168"/>
      <c r="Q1266" s="3">
        <f t="shared" ca="1" si="19"/>
        <v>0</v>
      </c>
    </row>
    <row r="1267" spans="2:17" ht="30" customHeight="1" x14ac:dyDescent="0.3">
      <c r="B1267" s="113">
        <v>1263</v>
      </c>
      <c r="C1267" s="162"/>
      <c r="D1267" s="167"/>
      <c r="E1267" s="111"/>
      <c r="F1267" s="111"/>
      <c r="G1267" s="111"/>
      <c r="H1267" s="162"/>
      <c r="I1267" s="168"/>
      <c r="Q1267" s="3">
        <f t="shared" ca="1" si="19"/>
        <v>0</v>
      </c>
    </row>
    <row r="1268" spans="2:17" ht="30" customHeight="1" x14ac:dyDescent="0.3">
      <c r="B1268" s="113">
        <v>1264</v>
      </c>
      <c r="C1268" s="162"/>
      <c r="D1268" s="167"/>
      <c r="E1268" s="111"/>
      <c r="F1268" s="111"/>
      <c r="G1268" s="111"/>
      <c r="H1268" s="162"/>
      <c r="I1268" s="168"/>
      <c r="Q1268" s="3">
        <f t="shared" ca="1" si="19"/>
        <v>0</v>
      </c>
    </row>
    <row r="1269" spans="2:17" ht="30" customHeight="1" x14ac:dyDescent="0.3">
      <c r="B1269" s="113">
        <v>1265</v>
      </c>
      <c r="C1269" s="162"/>
      <c r="D1269" s="167"/>
      <c r="E1269" s="111"/>
      <c r="F1269" s="111"/>
      <c r="G1269" s="111"/>
      <c r="H1269" s="162"/>
      <c r="I1269" s="168"/>
      <c r="Q1269" s="3">
        <f t="shared" ca="1" si="19"/>
        <v>0</v>
      </c>
    </row>
    <row r="1270" spans="2:17" ht="30" customHeight="1" x14ac:dyDescent="0.3">
      <c r="B1270" s="113">
        <v>1266</v>
      </c>
      <c r="C1270" s="162"/>
      <c r="D1270" s="167"/>
      <c r="E1270" s="111"/>
      <c r="F1270" s="111"/>
      <c r="G1270" s="111"/>
      <c r="H1270" s="162"/>
      <c r="I1270" s="168"/>
      <c r="Q1270" s="3">
        <f t="shared" ca="1" si="19"/>
        <v>0</v>
      </c>
    </row>
    <row r="1271" spans="2:17" ht="30" customHeight="1" x14ac:dyDescent="0.3">
      <c r="B1271" s="113">
        <v>1267</v>
      </c>
      <c r="C1271" s="162"/>
      <c r="D1271" s="167"/>
      <c r="E1271" s="111"/>
      <c r="F1271" s="111"/>
      <c r="G1271" s="111"/>
      <c r="H1271" s="162"/>
      <c r="I1271" s="168"/>
      <c r="Q1271" s="3">
        <f t="shared" ca="1" si="19"/>
        <v>0</v>
      </c>
    </row>
    <row r="1272" spans="2:17" ht="30" customHeight="1" x14ac:dyDescent="0.3">
      <c r="B1272" s="113">
        <v>1268</v>
      </c>
      <c r="C1272" s="162"/>
      <c r="D1272" s="167"/>
      <c r="E1272" s="111"/>
      <c r="F1272" s="111"/>
      <c r="G1272" s="111"/>
      <c r="H1272" s="162"/>
      <c r="I1272" s="168"/>
      <c r="Q1272" s="3">
        <f t="shared" ca="1" si="19"/>
        <v>0</v>
      </c>
    </row>
    <row r="1273" spans="2:17" ht="30" customHeight="1" x14ac:dyDescent="0.3">
      <c r="B1273" s="113">
        <v>1269</v>
      </c>
      <c r="C1273" s="162"/>
      <c r="D1273" s="167"/>
      <c r="E1273" s="111"/>
      <c r="F1273" s="111"/>
      <c r="G1273" s="111"/>
      <c r="H1273" s="162"/>
      <c r="I1273" s="168"/>
      <c r="Q1273" s="3">
        <f t="shared" ca="1" si="19"/>
        <v>0</v>
      </c>
    </row>
    <row r="1274" spans="2:17" ht="30" customHeight="1" x14ac:dyDescent="0.3">
      <c r="B1274" s="113">
        <v>1270</v>
      </c>
      <c r="C1274" s="162"/>
      <c r="D1274" s="167"/>
      <c r="E1274" s="111"/>
      <c r="F1274" s="111"/>
      <c r="G1274" s="111"/>
      <c r="H1274" s="162"/>
      <c r="I1274" s="168"/>
      <c r="Q1274" s="3">
        <f t="shared" ca="1" si="19"/>
        <v>0</v>
      </c>
    </row>
    <row r="1275" spans="2:17" ht="30" customHeight="1" x14ac:dyDescent="0.3">
      <c r="B1275" s="113">
        <v>1271</v>
      </c>
      <c r="C1275" s="162"/>
      <c r="D1275" s="167"/>
      <c r="E1275" s="111"/>
      <c r="F1275" s="111"/>
      <c r="G1275" s="111"/>
      <c r="H1275" s="162"/>
      <c r="I1275" s="168"/>
      <c r="Q1275" s="3">
        <f t="shared" ca="1" si="19"/>
        <v>0</v>
      </c>
    </row>
    <row r="1276" spans="2:17" ht="30" customHeight="1" x14ac:dyDescent="0.3">
      <c r="B1276" s="113">
        <v>1272</v>
      </c>
      <c r="C1276" s="162"/>
      <c r="D1276" s="167"/>
      <c r="E1276" s="111"/>
      <c r="F1276" s="111"/>
      <c r="G1276" s="111"/>
      <c r="H1276" s="162"/>
      <c r="I1276" s="168"/>
      <c r="Q1276" s="3">
        <f t="shared" ca="1" si="19"/>
        <v>0</v>
      </c>
    </row>
    <row r="1277" spans="2:17" ht="30" customHeight="1" x14ac:dyDescent="0.3">
      <c r="B1277" s="113">
        <v>1273</v>
      </c>
      <c r="C1277" s="162"/>
      <c r="D1277" s="167"/>
      <c r="E1277" s="111"/>
      <c r="F1277" s="111"/>
      <c r="G1277" s="111"/>
      <c r="H1277" s="162"/>
      <c r="I1277" s="168"/>
      <c r="Q1277" s="3">
        <f t="shared" ca="1" si="19"/>
        <v>0</v>
      </c>
    </row>
    <row r="1278" spans="2:17" ht="30" customHeight="1" x14ac:dyDescent="0.3">
      <c r="B1278" s="113">
        <v>1274</v>
      </c>
      <c r="C1278" s="162"/>
      <c r="D1278" s="167"/>
      <c r="E1278" s="111"/>
      <c r="F1278" s="111"/>
      <c r="G1278" s="111"/>
      <c r="H1278" s="162"/>
      <c r="I1278" s="168"/>
      <c r="Q1278" s="3">
        <f t="shared" ca="1" si="19"/>
        <v>0</v>
      </c>
    </row>
    <row r="1279" spans="2:17" ht="30" customHeight="1" x14ac:dyDescent="0.3">
      <c r="B1279" s="113">
        <v>1275</v>
      </c>
      <c r="C1279" s="162"/>
      <c r="D1279" s="167"/>
      <c r="E1279" s="111"/>
      <c r="F1279" s="111"/>
      <c r="G1279" s="111"/>
      <c r="H1279" s="162"/>
      <c r="I1279" s="168"/>
      <c r="Q1279" s="3">
        <f t="shared" ca="1" si="19"/>
        <v>0</v>
      </c>
    </row>
    <row r="1280" spans="2:17" ht="30" customHeight="1" x14ac:dyDescent="0.3">
      <c r="B1280" s="113">
        <v>1276</v>
      </c>
      <c r="C1280" s="162"/>
      <c r="D1280" s="167"/>
      <c r="E1280" s="111"/>
      <c r="F1280" s="111"/>
      <c r="G1280" s="111"/>
      <c r="H1280" s="162"/>
      <c r="I1280" s="168"/>
      <c r="Q1280" s="3">
        <f t="shared" ca="1" si="19"/>
        <v>0</v>
      </c>
    </row>
    <row r="1281" spans="2:17" ht="30" customHeight="1" x14ac:dyDescent="0.3">
      <c r="B1281" s="113">
        <v>1277</v>
      </c>
      <c r="C1281" s="162"/>
      <c r="D1281" s="167"/>
      <c r="E1281" s="111"/>
      <c r="F1281" s="111"/>
      <c r="G1281" s="111"/>
      <c r="H1281" s="162"/>
      <c r="I1281" s="168"/>
      <c r="Q1281" s="3">
        <f t="shared" ca="1" si="19"/>
        <v>0</v>
      </c>
    </row>
    <row r="1282" spans="2:17" ht="30" customHeight="1" x14ac:dyDescent="0.3">
      <c r="B1282" s="113">
        <v>1278</v>
      </c>
      <c r="C1282" s="162"/>
      <c r="D1282" s="167"/>
      <c r="E1282" s="111"/>
      <c r="F1282" s="111"/>
      <c r="G1282" s="111"/>
      <c r="H1282" s="162"/>
      <c r="I1282" s="168"/>
      <c r="Q1282" s="3">
        <f t="shared" ca="1" si="19"/>
        <v>0</v>
      </c>
    </row>
    <row r="1283" spans="2:17" ht="30" customHeight="1" x14ac:dyDescent="0.3">
      <c r="B1283" s="113">
        <v>1279</v>
      </c>
      <c r="C1283" s="162"/>
      <c r="D1283" s="167"/>
      <c r="E1283" s="111"/>
      <c r="F1283" s="111"/>
      <c r="G1283" s="111"/>
      <c r="H1283" s="162"/>
      <c r="I1283" s="168"/>
      <c r="Q1283" s="3">
        <f t="shared" ca="1" si="19"/>
        <v>0</v>
      </c>
    </row>
    <row r="1284" spans="2:17" ht="30" customHeight="1" x14ac:dyDescent="0.3">
      <c r="B1284" s="113">
        <v>1280</v>
      </c>
      <c r="C1284" s="162"/>
      <c r="D1284" s="167"/>
      <c r="E1284" s="111"/>
      <c r="F1284" s="111"/>
      <c r="G1284" s="111"/>
      <c r="H1284" s="162"/>
      <c r="I1284" s="168"/>
      <c r="Q1284" s="3">
        <f t="shared" ca="1" si="19"/>
        <v>0</v>
      </c>
    </row>
    <row r="1285" spans="2:17" ht="30" customHeight="1" x14ac:dyDescent="0.3">
      <c r="B1285" s="113">
        <v>1281</v>
      </c>
      <c r="C1285" s="162"/>
      <c r="D1285" s="167"/>
      <c r="E1285" s="111"/>
      <c r="F1285" s="111"/>
      <c r="G1285" s="111"/>
      <c r="H1285" s="162"/>
      <c r="I1285" s="168"/>
      <c r="Q1285" s="3">
        <f t="shared" ref="Q1285:Q1348" ca="1" si="20">IF(C1285&lt;TODAY(),IF(G1285="Não",1,0),0)</f>
        <v>0</v>
      </c>
    </row>
    <row r="1286" spans="2:17" ht="30" customHeight="1" x14ac:dyDescent="0.3">
      <c r="B1286" s="113">
        <v>1282</v>
      </c>
      <c r="C1286" s="162"/>
      <c r="D1286" s="167"/>
      <c r="E1286" s="111"/>
      <c r="F1286" s="111"/>
      <c r="G1286" s="111"/>
      <c r="H1286" s="162"/>
      <c r="I1286" s="168"/>
      <c r="Q1286" s="3">
        <f t="shared" ca="1" si="20"/>
        <v>0</v>
      </c>
    </row>
    <row r="1287" spans="2:17" ht="30" customHeight="1" x14ac:dyDescent="0.3">
      <c r="B1287" s="113">
        <v>1283</v>
      </c>
      <c r="C1287" s="162"/>
      <c r="D1287" s="167"/>
      <c r="E1287" s="111"/>
      <c r="F1287" s="111"/>
      <c r="G1287" s="111"/>
      <c r="H1287" s="162"/>
      <c r="I1287" s="168"/>
      <c r="Q1287" s="3">
        <f t="shared" ca="1" si="20"/>
        <v>0</v>
      </c>
    </row>
    <row r="1288" spans="2:17" ht="30" customHeight="1" x14ac:dyDescent="0.3">
      <c r="B1288" s="113">
        <v>1284</v>
      </c>
      <c r="C1288" s="162"/>
      <c r="D1288" s="167"/>
      <c r="E1288" s="111"/>
      <c r="F1288" s="111"/>
      <c r="G1288" s="111"/>
      <c r="H1288" s="162"/>
      <c r="I1288" s="168"/>
      <c r="Q1288" s="3">
        <f t="shared" ca="1" si="20"/>
        <v>0</v>
      </c>
    </row>
    <row r="1289" spans="2:17" ht="30" customHeight="1" x14ac:dyDescent="0.3">
      <c r="B1289" s="113">
        <v>1285</v>
      </c>
      <c r="C1289" s="162"/>
      <c r="D1289" s="167"/>
      <c r="E1289" s="111"/>
      <c r="F1289" s="111"/>
      <c r="G1289" s="111"/>
      <c r="H1289" s="162"/>
      <c r="I1289" s="168"/>
      <c r="Q1289" s="3">
        <f t="shared" ca="1" si="20"/>
        <v>0</v>
      </c>
    </row>
    <row r="1290" spans="2:17" ht="30" customHeight="1" x14ac:dyDescent="0.3">
      <c r="B1290" s="113">
        <v>1286</v>
      </c>
      <c r="C1290" s="162"/>
      <c r="D1290" s="167"/>
      <c r="E1290" s="111"/>
      <c r="F1290" s="111"/>
      <c r="G1290" s="111"/>
      <c r="H1290" s="162"/>
      <c r="I1290" s="168"/>
      <c r="Q1290" s="3">
        <f t="shared" ca="1" si="20"/>
        <v>0</v>
      </c>
    </row>
    <row r="1291" spans="2:17" ht="30" customHeight="1" x14ac:dyDescent="0.3">
      <c r="B1291" s="113">
        <v>1287</v>
      </c>
      <c r="C1291" s="162"/>
      <c r="D1291" s="167"/>
      <c r="E1291" s="111"/>
      <c r="F1291" s="111"/>
      <c r="G1291" s="111"/>
      <c r="H1291" s="162"/>
      <c r="I1291" s="168"/>
      <c r="Q1291" s="3">
        <f t="shared" ca="1" si="20"/>
        <v>0</v>
      </c>
    </row>
    <row r="1292" spans="2:17" ht="30" customHeight="1" x14ac:dyDescent="0.3">
      <c r="B1292" s="113">
        <v>1288</v>
      </c>
      <c r="C1292" s="162"/>
      <c r="D1292" s="167"/>
      <c r="E1292" s="111"/>
      <c r="F1292" s="111"/>
      <c r="G1292" s="111"/>
      <c r="H1292" s="162"/>
      <c r="I1292" s="168"/>
      <c r="Q1292" s="3">
        <f t="shared" ca="1" si="20"/>
        <v>0</v>
      </c>
    </row>
    <row r="1293" spans="2:17" ht="30" customHeight="1" x14ac:dyDescent="0.3">
      <c r="B1293" s="113">
        <v>1289</v>
      </c>
      <c r="C1293" s="162"/>
      <c r="D1293" s="167"/>
      <c r="E1293" s="111"/>
      <c r="F1293" s="111"/>
      <c r="G1293" s="111"/>
      <c r="H1293" s="162"/>
      <c r="I1293" s="168"/>
      <c r="Q1293" s="3">
        <f t="shared" ca="1" si="20"/>
        <v>0</v>
      </c>
    </row>
    <row r="1294" spans="2:17" ht="30" customHeight="1" x14ac:dyDescent="0.3">
      <c r="B1294" s="113">
        <v>1290</v>
      </c>
      <c r="C1294" s="162"/>
      <c r="D1294" s="167"/>
      <c r="E1294" s="111"/>
      <c r="F1294" s="111"/>
      <c r="G1294" s="111"/>
      <c r="H1294" s="162"/>
      <c r="I1294" s="168"/>
      <c r="Q1294" s="3">
        <f t="shared" ca="1" si="20"/>
        <v>0</v>
      </c>
    </row>
    <row r="1295" spans="2:17" ht="30" customHeight="1" x14ac:dyDescent="0.3">
      <c r="B1295" s="113">
        <v>1291</v>
      </c>
      <c r="C1295" s="162"/>
      <c r="D1295" s="167"/>
      <c r="E1295" s="111"/>
      <c r="F1295" s="111"/>
      <c r="G1295" s="111"/>
      <c r="H1295" s="162"/>
      <c r="I1295" s="168"/>
      <c r="Q1295" s="3">
        <f t="shared" ca="1" si="20"/>
        <v>0</v>
      </c>
    </row>
    <row r="1296" spans="2:17" ht="30" customHeight="1" x14ac:dyDescent="0.3">
      <c r="B1296" s="113">
        <v>1292</v>
      </c>
      <c r="C1296" s="162"/>
      <c r="D1296" s="167"/>
      <c r="E1296" s="111"/>
      <c r="F1296" s="111"/>
      <c r="G1296" s="111"/>
      <c r="H1296" s="162"/>
      <c r="I1296" s="168"/>
      <c r="Q1296" s="3">
        <f t="shared" ca="1" si="20"/>
        <v>0</v>
      </c>
    </row>
    <row r="1297" spans="2:17" ht="30" customHeight="1" x14ac:dyDescent="0.3">
      <c r="B1297" s="113">
        <v>1293</v>
      </c>
      <c r="C1297" s="162"/>
      <c r="D1297" s="167"/>
      <c r="E1297" s="111"/>
      <c r="F1297" s="111"/>
      <c r="G1297" s="111"/>
      <c r="H1297" s="162"/>
      <c r="I1297" s="168"/>
      <c r="Q1297" s="3">
        <f t="shared" ca="1" si="20"/>
        <v>0</v>
      </c>
    </row>
    <row r="1298" spans="2:17" ht="30" customHeight="1" x14ac:dyDescent="0.3">
      <c r="B1298" s="113">
        <v>1294</v>
      </c>
      <c r="C1298" s="162"/>
      <c r="D1298" s="167"/>
      <c r="E1298" s="111"/>
      <c r="F1298" s="111"/>
      <c r="G1298" s="111"/>
      <c r="H1298" s="162"/>
      <c r="I1298" s="168"/>
      <c r="Q1298" s="3">
        <f t="shared" ca="1" si="20"/>
        <v>0</v>
      </c>
    </row>
    <row r="1299" spans="2:17" ht="30" customHeight="1" x14ac:dyDescent="0.3">
      <c r="B1299" s="113">
        <v>1295</v>
      </c>
      <c r="C1299" s="162"/>
      <c r="D1299" s="167"/>
      <c r="E1299" s="111"/>
      <c r="F1299" s="111"/>
      <c r="G1299" s="111"/>
      <c r="H1299" s="162"/>
      <c r="I1299" s="168"/>
      <c r="Q1299" s="3">
        <f t="shared" ca="1" si="20"/>
        <v>0</v>
      </c>
    </row>
    <row r="1300" spans="2:17" ht="30" customHeight="1" x14ac:dyDescent="0.3">
      <c r="B1300" s="113">
        <v>1296</v>
      </c>
      <c r="C1300" s="162"/>
      <c r="D1300" s="167"/>
      <c r="E1300" s="111"/>
      <c r="F1300" s="111"/>
      <c r="G1300" s="111"/>
      <c r="H1300" s="162"/>
      <c r="I1300" s="168"/>
      <c r="Q1300" s="3">
        <f t="shared" ca="1" si="20"/>
        <v>0</v>
      </c>
    </row>
    <row r="1301" spans="2:17" ht="30" customHeight="1" x14ac:dyDescent="0.3">
      <c r="B1301" s="113">
        <v>1297</v>
      </c>
      <c r="C1301" s="162"/>
      <c r="D1301" s="167"/>
      <c r="E1301" s="111"/>
      <c r="F1301" s="111"/>
      <c r="G1301" s="111"/>
      <c r="H1301" s="162"/>
      <c r="I1301" s="168"/>
      <c r="Q1301" s="3">
        <f t="shared" ca="1" si="20"/>
        <v>0</v>
      </c>
    </row>
    <row r="1302" spans="2:17" ht="30" customHeight="1" x14ac:dyDescent="0.3">
      <c r="B1302" s="113">
        <v>1298</v>
      </c>
      <c r="C1302" s="162"/>
      <c r="D1302" s="167"/>
      <c r="E1302" s="111"/>
      <c r="F1302" s="111"/>
      <c r="G1302" s="111"/>
      <c r="H1302" s="162"/>
      <c r="I1302" s="168"/>
      <c r="Q1302" s="3">
        <f t="shared" ca="1" si="20"/>
        <v>0</v>
      </c>
    </row>
    <row r="1303" spans="2:17" ht="30" customHeight="1" x14ac:dyDescent="0.3">
      <c r="B1303" s="113">
        <v>1299</v>
      </c>
      <c r="C1303" s="162"/>
      <c r="D1303" s="167"/>
      <c r="E1303" s="111"/>
      <c r="F1303" s="111"/>
      <c r="G1303" s="111"/>
      <c r="H1303" s="162"/>
      <c r="I1303" s="168"/>
      <c r="Q1303" s="3">
        <f t="shared" ca="1" si="20"/>
        <v>0</v>
      </c>
    </row>
    <row r="1304" spans="2:17" ht="30" customHeight="1" x14ac:dyDescent="0.3">
      <c r="B1304" s="113">
        <v>1300</v>
      </c>
      <c r="C1304" s="162"/>
      <c r="D1304" s="167"/>
      <c r="E1304" s="111"/>
      <c r="F1304" s="111"/>
      <c r="G1304" s="111"/>
      <c r="H1304" s="162"/>
      <c r="I1304" s="168"/>
      <c r="Q1304" s="3">
        <f t="shared" ca="1" si="20"/>
        <v>0</v>
      </c>
    </row>
    <row r="1305" spans="2:17" ht="30" customHeight="1" x14ac:dyDescent="0.3">
      <c r="B1305" s="113">
        <v>1301</v>
      </c>
      <c r="C1305" s="162"/>
      <c r="D1305" s="167"/>
      <c r="E1305" s="111"/>
      <c r="F1305" s="111"/>
      <c r="G1305" s="111"/>
      <c r="H1305" s="162"/>
      <c r="I1305" s="168"/>
      <c r="Q1305" s="3">
        <f t="shared" ca="1" si="20"/>
        <v>0</v>
      </c>
    </row>
    <row r="1306" spans="2:17" ht="30" customHeight="1" x14ac:dyDescent="0.3">
      <c r="B1306" s="113">
        <v>1302</v>
      </c>
      <c r="C1306" s="162"/>
      <c r="D1306" s="167"/>
      <c r="E1306" s="111"/>
      <c r="F1306" s="111"/>
      <c r="G1306" s="111"/>
      <c r="H1306" s="162"/>
      <c r="I1306" s="168"/>
      <c r="Q1306" s="3">
        <f t="shared" ca="1" si="20"/>
        <v>0</v>
      </c>
    </row>
    <row r="1307" spans="2:17" ht="30" customHeight="1" x14ac:dyDescent="0.3">
      <c r="B1307" s="113">
        <v>1303</v>
      </c>
      <c r="C1307" s="162"/>
      <c r="D1307" s="167"/>
      <c r="E1307" s="111"/>
      <c r="F1307" s="111"/>
      <c r="G1307" s="111"/>
      <c r="H1307" s="162"/>
      <c r="I1307" s="168"/>
      <c r="Q1307" s="3">
        <f t="shared" ca="1" si="20"/>
        <v>0</v>
      </c>
    </row>
    <row r="1308" spans="2:17" ht="30" customHeight="1" x14ac:dyDescent="0.3">
      <c r="B1308" s="113">
        <v>1304</v>
      </c>
      <c r="C1308" s="162"/>
      <c r="D1308" s="167"/>
      <c r="E1308" s="111"/>
      <c r="F1308" s="111"/>
      <c r="G1308" s="111"/>
      <c r="H1308" s="162"/>
      <c r="I1308" s="168"/>
      <c r="Q1308" s="3">
        <f t="shared" ca="1" si="20"/>
        <v>0</v>
      </c>
    </row>
    <row r="1309" spans="2:17" ht="30" customHeight="1" x14ac:dyDescent="0.3">
      <c r="B1309" s="113">
        <v>1305</v>
      </c>
      <c r="C1309" s="162"/>
      <c r="D1309" s="167"/>
      <c r="E1309" s="111"/>
      <c r="F1309" s="111"/>
      <c r="G1309" s="111"/>
      <c r="H1309" s="162"/>
      <c r="I1309" s="168"/>
      <c r="Q1309" s="3">
        <f t="shared" ca="1" si="20"/>
        <v>0</v>
      </c>
    </row>
    <row r="1310" spans="2:17" ht="30" customHeight="1" x14ac:dyDescent="0.3">
      <c r="B1310" s="113">
        <v>1306</v>
      </c>
      <c r="C1310" s="162"/>
      <c r="D1310" s="167"/>
      <c r="E1310" s="111"/>
      <c r="F1310" s="111"/>
      <c r="G1310" s="111"/>
      <c r="H1310" s="162"/>
      <c r="I1310" s="168"/>
      <c r="Q1310" s="3">
        <f t="shared" ca="1" si="20"/>
        <v>0</v>
      </c>
    </row>
    <row r="1311" spans="2:17" ht="30" customHeight="1" x14ac:dyDescent="0.3">
      <c r="B1311" s="113">
        <v>1307</v>
      </c>
      <c r="C1311" s="162"/>
      <c r="D1311" s="167"/>
      <c r="E1311" s="111"/>
      <c r="F1311" s="111"/>
      <c r="G1311" s="111"/>
      <c r="H1311" s="162"/>
      <c r="I1311" s="168"/>
      <c r="Q1311" s="3">
        <f t="shared" ca="1" si="20"/>
        <v>0</v>
      </c>
    </row>
    <row r="1312" spans="2:17" ht="30" customHeight="1" x14ac:dyDescent="0.3">
      <c r="B1312" s="113">
        <v>1308</v>
      </c>
      <c r="C1312" s="162"/>
      <c r="D1312" s="167"/>
      <c r="E1312" s="111"/>
      <c r="F1312" s="111"/>
      <c r="G1312" s="111"/>
      <c r="H1312" s="162"/>
      <c r="I1312" s="168"/>
      <c r="Q1312" s="3">
        <f t="shared" ca="1" si="20"/>
        <v>0</v>
      </c>
    </row>
    <row r="1313" spans="2:17" ht="30" customHeight="1" x14ac:dyDescent="0.3">
      <c r="B1313" s="113">
        <v>1309</v>
      </c>
      <c r="C1313" s="162"/>
      <c r="D1313" s="167"/>
      <c r="E1313" s="111"/>
      <c r="F1313" s="111"/>
      <c r="G1313" s="111"/>
      <c r="H1313" s="162"/>
      <c r="I1313" s="168"/>
      <c r="Q1313" s="3">
        <f t="shared" ca="1" si="20"/>
        <v>0</v>
      </c>
    </row>
    <row r="1314" spans="2:17" ht="30" customHeight="1" x14ac:dyDescent="0.3">
      <c r="B1314" s="113">
        <v>1310</v>
      </c>
      <c r="C1314" s="162"/>
      <c r="D1314" s="167"/>
      <c r="E1314" s="111"/>
      <c r="F1314" s="111"/>
      <c r="G1314" s="111"/>
      <c r="H1314" s="162"/>
      <c r="I1314" s="168"/>
      <c r="Q1314" s="3">
        <f t="shared" ca="1" si="20"/>
        <v>0</v>
      </c>
    </row>
    <row r="1315" spans="2:17" ht="30" customHeight="1" x14ac:dyDescent="0.3">
      <c r="B1315" s="113">
        <v>1311</v>
      </c>
      <c r="C1315" s="162"/>
      <c r="D1315" s="167"/>
      <c r="E1315" s="111"/>
      <c r="F1315" s="111"/>
      <c r="G1315" s="111"/>
      <c r="H1315" s="162"/>
      <c r="I1315" s="168"/>
      <c r="Q1315" s="3">
        <f t="shared" ca="1" si="20"/>
        <v>0</v>
      </c>
    </row>
    <row r="1316" spans="2:17" ht="30" customHeight="1" x14ac:dyDescent="0.3">
      <c r="B1316" s="113">
        <v>1312</v>
      </c>
      <c r="C1316" s="162"/>
      <c r="D1316" s="167"/>
      <c r="E1316" s="111"/>
      <c r="F1316" s="111"/>
      <c r="G1316" s="111"/>
      <c r="H1316" s="162"/>
      <c r="I1316" s="168"/>
      <c r="Q1316" s="3">
        <f t="shared" ca="1" si="20"/>
        <v>0</v>
      </c>
    </row>
    <row r="1317" spans="2:17" ht="30" customHeight="1" x14ac:dyDescent="0.3">
      <c r="B1317" s="113">
        <v>1313</v>
      </c>
      <c r="C1317" s="162"/>
      <c r="D1317" s="167"/>
      <c r="E1317" s="111"/>
      <c r="F1317" s="111"/>
      <c r="G1317" s="111"/>
      <c r="H1317" s="162"/>
      <c r="I1317" s="168"/>
      <c r="Q1317" s="3">
        <f t="shared" ca="1" si="20"/>
        <v>0</v>
      </c>
    </row>
    <row r="1318" spans="2:17" ht="30" customHeight="1" x14ac:dyDescent="0.3">
      <c r="B1318" s="113">
        <v>1314</v>
      </c>
      <c r="C1318" s="162"/>
      <c r="D1318" s="167"/>
      <c r="E1318" s="111"/>
      <c r="F1318" s="111"/>
      <c r="G1318" s="111"/>
      <c r="H1318" s="162"/>
      <c r="I1318" s="168"/>
      <c r="Q1318" s="3">
        <f t="shared" ca="1" si="20"/>
        <v>0</v>
      </c>
    </row>
    <row r="1319" spans="2:17" ht="30" customHeight="1" x14ac:dyDescent="0.3">
      <c r="B1319" s="113">
        <v>1315</v>
      </c>
      <c r="C1319" s="162"/>
      <c r="D1319" s="167"/>
      <c r="E1319" s="111"/>
      <c r="F1319" s="111"/>
      <c r="G1319" s="111"/>
      <c r="H1319" s="162"/>
      <c r="I1319" s="168"/>
      <c r="Q1319" s="3">
        <f t="shared" ca="1" si="20"/>
        <v>0</v>
      </c>
    </row>
    <row r="1320" spans="2:17" ht="30" customHeight="1" x14ac:dyDescent="0.3">
      <c r="B1320" s="113">
        <v>1316</v>
      </c>
      <c r="C1320" s="162"/>
      <c r="D1320" s="167"/>
      <c r="E1320" s="111"/>
      <c r="F1320" s="111"/>
      <c r="G1320" s="111"/>
      <c r="H1320" s="162"/>
      <c r="I1320" s="168"/>
      <c r="Q1320" s="3">
        <f t="shared" ca="1" si="20"/>
        <v>0</v>
      </c>
    </row>
    <row r="1321" spans="2:17" ht="30" customHeight="1" x14ac:dyDescent="0.3">
      <c r="B1321" s="113">
        <v>1317</v>
      </c>
      <c r="C1321" s="162"/>
      <c r="D1321" s="167"/>
      <c r="E1321" s="111"/>
      <c r="F1321" s="111"/>
      <c r="G1321" s="111"/>
      <c r="H1321" s="162"/>
      <c r="I1321" s="168"/>
      <c r="Q1321" s="3">
        <f t="shared" ca="1" si="20"/>
        <v>0</v>
      </c>
    </row>
    <row r="1322" spans="2:17" ht="30" customHeight="1" x14ac:dyDescent="0.3">
      <c r="B1322" s="113">
        <v>1318</v>
      </c>
      <c r="C1322" s="162"/>
      <c r="D1322" s="167"/>
      <c r="E1322" s="111"/>
      <c r="F1322" s="111"/>
      <c r="G1322" s="111"/>
      <c r="H1322" s="162"/>
      <c r="I1322" s="168"/>
      <c r="Q1322" s="3">
        <f t="shared" ca="1" si="20"/>
        <v>0</v>
      </c>
    </row>
    <row r="1323" spans="2:17" ht="30" customHeight="1" x14ac:dyDescent="0.3">
      <c r="B1323" s="113">
        <v>1319</v>
      </c>
      <c r="C1323" s="162"/>
      <c r="D1323" s="167"/>
      <c r="E1323" s="111"/>
      <c r="F1323" s="111"/>
      <c r="G1323" s="111"/>
      <c r="H1323" s="162"/>
      <c r="I1323" s="168"/>
      <c r="Q1323" s="3">
        <f t="shared" ca="1" si="20"/>
        <v>0</v>
      </c>
    </row>
    <row r="1324" spans="2:17" ht="30" customHeight="1" x14ac:dyDescent="0.3">
      <c r="B1324" s="113">
        <v>1320</v>
      </c>
      <c r="C1324" s="162"/>
      <c r="D1324" s="167"/>
      <c r="E1324" s="111"/>
      <c r="F1324" s="111"/>
      <c r="G1324" s="111"/>
      <c r="H1324" s="162"/>
      <c r="I1324" s="168"/>
      <c r="Q1324" s="3">
        <f t="shared" ca="1" si="20"/>
        <v>0</v>
      </c>
    </row>
    <row r="1325" spans="2:17" ht="30" customHeight="1" x14ac:dyDescent="0.3">
      <c r="B1325" s="113">
        <v>1321</v>
      </c>
      <c r="C1325" s="162"/>
      <c r="D1325" s="167"/>
      <c r="E1325" s="111"/>
      <c r="F1325" s="111"/>
      <c r="G1325" s="111"/>
      <c r="H1325" s="162"/>
      <c r="I1325" s="168"/>
      <c r="Q1325" s="3">
        <f t="shared" ca="1" si="20"/>
        <v>0</v>
      </c>
    </row>
    <row r="1326" spans="2:17" ht="30" customHeight="1" x14ac:dyDescent="0.3">
      <c r="B1326" s="113">
        <v>1322</v>
      </c>
      <c r="C1326" s="162"/>
      <c r="D1326" s="167"/>
      <c r="E1326" s="111"/>
      <c r="F1326" s="111"/>
      <c r="G1326" s="111"/>
      <c r="H1326" s="162"/>
      <c r="I1326" s="168"/>
      <c r="Q1326" s="3">
        <f t="shared" ca="1" si="20"/>
        <v>0</v>
      </c>
    </row>
    <row r="1327" spans="2:17" ht="30" customHeight="1" x14ac:dyDescent="0.3">
      <c r="B1327" s="113">
        <v>1323</v>
      </c>
      <c r="C1327" s="162"/>
      <c r="D1327" s="167"/>
      <c r="E1327" s="111"/>
      <c r="F1327" s="111"/>
      <c r="G1327" s="111"/>
      <c r="H1327" s="162"/>
      <c r="I1327" s="168"/>
      <c r="Q1327" s="3">
        <f t="shared" ca="1" si="20"/>
        <v>0</v>
      </c>
    </row>
    <row r="1328" spans="2:17" ht="30" customHeight="1" x14ac:dyDescent="0.3">
      <c r="B1328" s="113">
        <v>1324</v>
      </c>
      <c r="C1328" s="162"/>
      <c r="D1328" s="167"/>
      <c r="E1328" s="111"/>
      <c r="F1328" s="111"/>
      <c r="G1328" s="111"/>
      <c r="H1328" s="162"/>
      <c r="I1328" s="168"/>
      <c r="Q1328" s="3">
        <f t="shared" ca="1" si="20"/>
        <v>0</v>
      </c>
    </row>
    <row r="1329" spans="2:17" ht="30" customHeight="1" x14ac:dyDescent="0.3">
      <c r="B1329" s="113">
        <v>1325</v>
      </c>
      <c r="C1329" s="162"/>
      <c r="D1329" s="167"/>
      <c r="E1329" s="111"/>
      <c r="F1329" s="111"/>
      <c r="G1329" s="111"/>
      <c r="H1329" s="162"/>
      <c r="I1329" s="168"/>
      <c r="Q1329" s="3">
        <f t="shared" ca="1" si="20"/>
        <v>0</v>
      </c>
    </row>
    <row r="1330" spans="2:17" ht="30" customHeight="1" x14ac:dyDescent="0.3">
      <c r="B1330" s="113">
        <v>1326</v>
      </c>
      <c r="C1330" s="162"/>
      <c r="D1330" s="167"/>
      <c r="E1330" s="111"/>
      <c r="F1330" s="111"/>
      <c r="G1330" s="111"/>
      <c r="H1330" s="162"/>
      <c r="I1330" s="168"/>
      <c r="Q1330" s="3">
        <f t="shared" ca="1" si="20"/>
        <v>0</v>
      </c>
    </row>
    <row r="1331" spans="2:17" ht="30" customHeight="1" x14ac:dyDescent="0.3">
      <c r="B1331" s="113">
        <v>1327</v>
      </c>
      <c r="C1331" s="162"/>
      <c r="D1331" s="167"/>
      <c r="E1331" s="111"/>
      <c r="F1331" s="111"/>
      <c r="G1331" s="111"/>
      <c r="H1331" s="162"/>
      <c r="I1331" s="168"/>
      <c r="Q1331" s="3">
        <f t="shared" ca="1" si="20"/>
        <v>0</v>
      </c>
    </row>
    <row r="1332" spans="2:17" ht="30" customHeight="1" x14ac:dyDescent="0.3">
      <c r="B1332" s="113">
        <v>1328</v>
      </c>
      <c r="C1332" s="162"/>
      <c r="D1332" s="167"/>
      <c r="E1332" s="111"/>
      <c r="F1332" s="111"/>
      <c r="G1332" s="111"/>
      <c r="H1332" s="162"/>
      <c r="I1332" s="168"/>
      <c r="Q1332" s="3">
        <f t="shared" ca="1" si="20"/>
        <v>0</v>
      </c>
    </row>
    <row r="1333" spans="2:17" ht="30" customHeight="1" x14ac:dyDescent="0.3">
      <c r="B1333" s="113">
        <v>1329</v>
      </c>
      <c r="C1333" s="162"/>
      <c r="D1333" s="167"/>
      <c r="E1333" s="111"/>
      <c r="F1333" s="111"/>
      <c r="G1333" s="111"/>
      <c r="H1333" s="162"/>
      <c r="I1333" s="168"/>
      <c r="Q1333" s="3">
        <f t="shared" ca="1" si="20"/>
        <v>0</v>
      </c>
    </row>
    <row r="1334" spans="2:17" ht="30" customHeight="1" x14ac:dyDescent="0.3">
      <c r="B1334" s="113">
        <v>1330</v>
      </c>
      <c r="C1334" s="162"/>
      <c r="D1334" s="167"/>
      <c r="E1334" s="111"/>
      <c r="F1334" s="111"/>
      <c r="G1334" s="111"/>
      <c r="H1334" s="162"/>
      <c r="I1334" s="168"/>
      <c r="Q1334" s="3">
        <f t="shared" ca="1" si="20"/>
        <v>0</v>
      </c>
    </row>
    <row r="1335" spans="2:17" ht="30" customHeight="1" x14ac:dyDescent="0.3">
      <c r="B1335" s="113">
        <v>1331</v>
      </c>
      <c r="C1335" s="162"/>
      <c r="D1335" s="167"/>
      <c r="E1335" s="111"/>
      <c r="F1335" s="111"/>
      <c r="G1335" s="111"/>
      <c r="H1335" s="162"/>
      <c r="I1335" s="168"/>
      <c r="Q1335" s="3">
        <f t="shared" ca="1" si="20"/>
        <v>0</v>
      </c>
    </row>
    <row r="1336" spans="2:17" ht="30" customHeight="1" x14ac:dyDescent="0.3">
      <c r="B1336" s="113">
        <v>1332</v>
      </c>
      <c r="C1336" s="162"/>
      <c r="D1336" s="167"/>
      <c r="E1336" s="111"/>
      <c r="F1336" s="111"/>
      <c r="G1336" s="111"/>
      <c r="H1336" s="162"/>
      <c r="I1336" s="168"/>
      <c r="Q1336" s="3">
        <f t="shared" ca="1" si="20"/>
        <v>0</v>
      </c>
    </row>
    <row r="1337" spans="2:17" ht="30" customHeight="1" x14ac:dyDescent="0.3">
      <c r="B1337" s="113">
        <v>1333</v>
      </c>
      <c r="C1337" s="162"/>
      <c r="D1337" s="167"/>
      <c r="E1337" s="111"/>
      <c r="F1337" s="111"/>
      <c r="G1337" s="111"/>
      <c r="H1337" s="162"/>
      <c r="I1337" s="168"/>
      <c r="Q1337" s="3">
        <f t="shared" ca="1" si="20"/>
        <v>0</v>
      </c>
    </row>
    <row r="1338" spans="2:17" ht="30" customHeight="1" x14ac:dyDescent="0.3">
      <c r="B1338" s="113">
        <v>1334</v>
      </c>
      <c r="C1338" s="162"/>
      <c r="D1338" s="167"/>
      <c r="E1338" s="111"/>
      <c r="F1338" s="111"/>
      <c r="G1338" s="111"/>
      <c r="H1338" s="162"/>
      <c r="I1338" s="168"/>
      <c r="Q1338" s="3">
        <f t="shared" ca="1" si="20"/>
        <v>0</v>
      </c>
    </row>
    <row r="1339" spans="2:17" ht="30" customHeight="1" x14ac:dyDescent="0.3">
      <c r="B1339" s="113">
        <v>1335</v>
      </c>
      <c r="C1339" s="162"/>
      <c r="D1339" s="167"/>
      <c r="E1339" s="111"/>
      <c r="F1339" s="111"/>
      <c r="G1339" s="111"/>
      <c r="H1339" s="162"/>
      <c r="I1339" s="168"/>
      <c r="Q1339" s="3">
        <f t="shared" ca="1" si="20"/>
        <v>0</v>
      </c>
    </row>
    <row r="1340" spans="2:17" ht="30" customHeight="1" x14ac:dyDescent="0.3">
      <c r="B1340" s="113">
        <v>1336</v>
      </c>
      <c r="C1340" s="162"/>
      <c r="D1340" s="167"/>
      <c r="E1340" s="111"/>
      <c r="F1340" s="111"/>
      <c r="G1340" s="111"/>
      <c r="H1340" s="162"/>
      <c r="I1340" s="168"/>
      <c r="Q1340" s="3">
        <f t="shared" ca="1" si="20"/>
        <v>0</v>
      </c>
    </row>
    <row r="1341" spans="2:17" ht="30" customHeight="1" x14ac:dyDescent="0.3">
      <c r="B1341" s="113">
        <v>1337</v>
      </c>
      <c r="C1341" s="162"/>
      <c r="D1341" s="167"/>
      <c r="E1341" s="111"/>
      <c r="F1341" s="111"/>
      <c r="G1341" s="111"/>
      <c r="H1341" s="162"/>
      <c r="I1341" s="168"/>
      <c r="Q1341" s="3">
        <f t="shared" ca="1" si="20"/>
        <v>0</v>
      </c>
    </row>
    <row r="1342" spans="2:17" ht="30" customHeight="1" x14ac:dyDescent="0.3">
      <c r="B1342" s="113">
        <v>1338</v>
      </c>
      <c r="C1342" s="162"/>
      <c r="D1342" s="167"/>
      <c r="E1342" s="111"/>
      <c r="F1342" s="111"/>
      <c r="G1342" s="111"/>
      <c r="H1342" s="162"/>
      <c r="I1342" s="168"/>
      <c r="Q1342" s="3">
        <f t="shared" ca="1" si="20"/>
        <v>0</v>
      </c>
    </row>
    <row r="1343" spans="2:17" ht="30" customHeight="1" x14ac:dyDescent="0.3">
      <c r="B1343" s="113">
        <v>1339</v>
      </c>
      <c r="C1343" s="162"/>
      <c r="D1343" s="167"/>
      <c r="E1343" s="111"/>
      <c r="F1343" s="111"/>
      <c r="G1343" s="111"/>
      <c r="H1343" s="162"/>
      <c r="I1343" s="168"/>
      <c r="Q1343" s="3">
        <f t="shared" ca="1" si="20"/>
        <v>0</v>
      </c>
    </row>
    <row r="1344" spans="2:17" ht="30" customHeight="1" x14ac:dyDescent="0.3">
      <c r="B1344" s="113">
        <v>1340</v>
      </c>
      <c r="C1344" s="162"/>
      <c r="D1344" s="167"/>
      <c r="E1344" s="111"/>
      <c r="F1344" s="111"/>
      <c r="G1344" s="111"/>
      <c r="H1344" s="162"/>
      <c r="I1344" s="168"/>
      <c r="Q1344" s="3">
        <f t="shared" ca="1" si="20"/>
        <v>0</v>
      </c>
    </row>
    <row r="1345" spans="2:17" ht="30" customHeight="1" x14ac:dyDescent="0.3">
      <c r="B1345" s="113">
        <v>1341</v>
      </c>
      <c r="C1345" s="162"/>
      <c r="D1345" s="167"/>
      <c r="E1345" s="111"/>
      <c r="F1345" s="111"/>
      <c r="G1345" s="111"/>
      <c r="H1345" s="162"/>
      <c r="I1345" s="168"/>
      <c r="Q1345" s="3">
        <f t="shared" ca="1" si="20"/>
        <v>0</v>
      </c>
    </row>
    <row r="1346" spans="2:17" ht="30" customHeight="1" x14ac:dyDescent="0.3">
      <c r="B1346" s="113">
        <v>1342</v>
      </c>
      <c r="C1346" s="162"/>
      <c r="D1346" s="167"/>
      <c r="E1346" s="111"/>
      <c r="F1346" s="111"/>
      <c r="G1346" s="111"/>
      <c r="H1346" s="162"/>
      <c r="I1346" s="168"/>
      <c r="Q1346" s="3">
        <f t="shared" ca="1" si="20"/>
        <v>0</v>
      </c>
    </row>
    <row r="1347" spans="2:17" ht="30" customHeight="1" x14ac:dyDescent="0.3">
      <c r="B1347" s="113">
        <v>1343</v>
      </c>
      <c r="C1347" s="162"/>
      <c r="D1347" s="167"/>
      <c r="E1347" s="111"/>
      <c r="F1347" s="111"/>
      <c r="G1347" s="111"/>
      <c r="H1347" s="162"/>
      <c r="I1347" s="168"/>
      <c r="Q1347" s="3">
        <f t="shared" ca="1" si="20"/>
        <v>0</v>
      </c>
    </row>
    <row r="1348" spans="2:17" ht="30" customHeight="1" x14ac:dyDescent="0.3">
      <c r="B1348" s="113">
        <v>1344</v>
      </c>
      <c r="C1348" s="162"/>
      <c r="D1348" s="167"/>
      <c r="E1348" s="111"/>
      <c r="F1348" s="111"/>
      <c r="G1348" s="111"/>
      <c r="H1348" s="162"/>
      <c r="I1348" s="168"/>
      <c r="Q1348" s="3">
        <f t="shared" ca="1" si="20"/>
        <v>0</v>
      </c>
    </row>
    <row r="1349" spans="2:17" ht="30" customHeight="1" x14ac:dyDescent="0.3">
      <c r="B1349" s="113">
        <v>1345</v>
      </c>
      <c r="C1349" s="162"/>
      <c r="D1349" s="167"/>
      <c r="E1349" s="111"/>
      <c r="F1349" s="111"/>
      <c r="G1349" s="111"/>
      <c r="H1349" s="162"/>
      <c r="I1349" s="168"/>
      <c r="Q1349" s="3">
        <f t="shared" ref="Q1349:Q1412" ca="1" si="21">IF(C1349&lt;TODAY(),IF(G1349="Não",1,0),0)</f>
        <v>0</v>
      </c>
    </row>
    <row r="1350" spans="2:17" ht="30" customHeight="1" x14ac:dyDescent="0.3">
      <c r="B1350" s="113">
        <v>1346</v>
      </c>
      <c r="C1350" s="162"/>
      <c r="D1350" s="167"/>
      <c r="E1350" s="111"/>
      <c r="F1350" s="111"/>
      <c r="G1350" s="111"/>
      <c r="H1350" s="162"/>
      <c r="I1350" s="168"/>
      <c r="Q1350" s="3">
        <f t="shared" ca="1" si="21"/>
        <v>0</v>
      </c>
    </row>
    <row r="1351" spans="2:17" ht="30" customHeight="1" x14ac:dyDescent="0.3">
      <c r="B1351" s="113">
        <v>1347</v>
      </c>
      <c r="C1351" s="162"/>
      <c r="D1351" s="167"/>
      <c r="E1351" s="111"/>
      <c r="F1351" s="111"/>
      <c r="G1351" s="111"/>
      <c r="H1351" s="162"/>
      <c r="I1351" s="168"/>
      <c r="Q1351" s="3">
        <f t="shared" ca="1" si="21"/>
        <v>0</v>
      </c>
    </row>
    <row r="1352" spans="2:17" ht="30" customHeight="1" x14ac:dyDescent="0.3">
      <c r="B1352" s="113">
        <v>1348</v>
      </c>
      <c r="C1352" s="162"/>
      <c r="D1352" s="167"/>
      <c r="E1352" s="111"/>
      <c r="F1352" s="111"/>
      <c r="G1352" s="111"/>
      <c r="H1352" s="162"/>
      <c r="I1352" s="168"/>
      <c r="Q1352" s="3">
        <f t="shared" ca="1" si="21"/>
        <v>0</v>
      </c>
    </row>
    <row r="1353" spans="2:17" ht="30" customHeight="1" x14ac:dyDescent="0.3">
      <c r="B1353" s="113">
        <v>1349</v>
      </c>
      <c r="C1353" s="162"/>
      <c r="D1353" s="167"/>
      <c r="E1353" s="111"/>
      <c r="F1353" s="111"/>
      <c r="G1353" s="111"/>
      <c r="H1353" s="162"/>
      <c r="I1353" s="168"/>
      <c r="Q1353" s="3">
        <f t="shared" ca="1" si="21"/>
        <v>0</v>
      </c>
    </row>
    <row r="1354" spans="2:17" ht="30" customHeight="1" x14ac:dyDescent="0.3">
      <c r="B1354" s="113">
        <v>1350</v>
      </c>
      <c r="C1354" s="162"/>
      <c r="D1354" s="167"/>
      <c r="E1354" s="111"/>
      <c r="F1354" s="111"/>
      <c r="G1354" s="111"/>
      <c r="H1354" s="162"/>
      <c r="I1354" s="168"/>
      <c r="Q1354" s="3">
        <f t="shared" ca="1" si="21"/>
        <v>0</v>
      </c>
    </row>
    <row r="1355" spans="2:17" ht="30" customHeight="1" x14ac:dyDescent="0.3">
      <c r="B1355" s="113">
        <v>1351</v>
      </c>
      <c r="C1355" s="162"/>
      <c r="D1355" s="167"/>
      <c r="E1355" s="111"/>
      <c r="F1355" s="111"/>
      <c r="G1355" s="111"/>
      <c r="H1355" s="162"/>
      <c r="I1355" s="168"/>
      <c r="Q1355" s="3">
        <f t="shared" ca="1" si="21"/>
        <v>0</v>
      </c>
    </row>
    <row r="1356" spans="2:17" ht="30" customHeight="1" x14ac:dyDescent="0.3">
      <c r="B1356" s="113">
        <v>1352</v>
      </c>
      <c r="C1356" s="162"/>
      <c r="D1356" s="167"/>
      <c r="E1356" s="111"/>
      <c r="F1356" s="111"/>
      <c r="G1356" s="111"/>
      <c r="H1356" s="162"/>
      <c r="I1356" s="168"/>
      <c r="Q1356" s="3">
        <f t="shared" ca="1" si="21"/>
        <v>0</v>
      </c>
    </row>
    <row r="1357" spans="2:17" ht="30" customHeight="1" x14ac:dyDescent="0.3">
      <c r="B1357" s="113">
        <v>1353</v>
      </c>
      <c r="C1357" s="162"/>
      <c r="D1357" s="167"/>
      <c r="E1357" s="111"/>
      <c r="F1357" s="111"/>
      <c r="G1357" s="111"/>
      <c r="H1357" s="162"/>
      <c r="I1357" s="168"/>
      <c r="Q1357" s="3">
        <f t="shared" ca="1" si="21"/>
        <v>0</v>
      </c>
    </row>
    <row r="1358" spans="2:17" ht="30" customHeight="1" x14ac:dyDescent="0.3">
      <c r="B1358" s="113">
        <v>1354</v>
      </c>
      <c r="C1358" s="162"/>
      <c r="D1358" s="167"/>
      <c r="E1358" s="111"/>
      <c r="F1358" s="111"/>
      <c r="G1358" s="111"/>
      <c r="H1358" s="162"/>
      <c r="I1358" s="168"/>
      <c r="Q1358" s="3">
        <f t="shared" ca="1" si="21"/>
        <v>0</v>
      </c>
    </row>
    <row r="1359" spans="2:17" ht="30" customHeight="1" x14ac:dyDescent="0.3">
      <c r="B1359" s="113">
        <v>1355</v>
      </c>
      <c r="C1359" s="162"/>
      <c r="D1359" s="167"/>
      <c r="E1359" s="111"/>
      <c r="F1359" s="111"/>
      <c r="G1359" s="111"/>
      <c r="H1359" s="162"/>
      <c r="I1359" s="168"/>
      <c r="Q1359" s="3">
        <f t="shared" ca="1" si="21"/>
        <v>0</v>
      </c>
    </row>
    <row r="1360" spans="2:17" ht="30" customHeight="1" x14ac:dyDescent="0.3">
      <c r="B1360" s="113">
        <v>1356</v>
      </c>
      <c r="C1360" s="162"/>
      <c r="D1360" s="167"/>
      <c r="E1360" s="111"/>
      <c r="F1360" s="111"/>
      <c r="G1360" s="111"/>
      <c r="H1360" s="162"/>
      <c r="I1360" s="168"/>
      <c r="Q1360" s="3">
        <f t="shared" ca="1" si="21"/>
        <v>0</v>
      </c>
    </row>
    <row r="1361" spans="2:17" ht="30" customHeight="1" x14ac:dyDescent="0.3">
      <c r="B1361" s="113">
        <v>1357</v>
      </c>
      <c r="C1361" s="162"/>
      <c r="D1361" s="167"/>
      <c r="E1361" s="111"/>
      <c r="F1361" s="111"/>
      <c r="G1361" s="111"/>
      <c r="H1361" s="162"/>
      <c r="I1361" s="168"/>
      <c r="Q1361" s="3">
        <f t="shared" ca="1" si="21"/>
        <v>0</v>
      </c>
    </row>
    <row r="1362" spans="2:17" ht="30" customHeight="1" x14ac:dyDescent="0.3">
      <c r="B1362" s="113">
        <v>1358</v>
      </c>
      <c r="C1362" s="162"/>
      <c r="D1362" s="167"/>
      <c r="E1362" s="111"/>
      <c r="F1362" s="111"/>
      <c r="G1362" s="111"/>
      <c r="H1362" s="162"/>
      <c r="I1362" s="168"/>
      <c r="Q1362" s="3">
        <f t="shared" ca="1" si="21"/>
        <v>0</v>
      </c>
    </row>
    <row r="1363" spans="2:17" ht="30" customHeight="1" x14ac:dyDescent="0.3">
      <c r="B1363" s="113">
        <v>1359</v>
      </c>
      <c r="C1363" s="162"/>
      <c r="D1363" s="167"/>
      <c r="E1363" s="111"/>
      <c r="F1363" s="111"/>
      <c r="G1363" s="111"/>
      <c r="H1363" s="162"/>
      <c r="I1363" s="168"/>
      <c r="Q1363" s="3">
        <f t="shared" ca="1" si="21"/>
        <v>0</v>
      </c>
    </row>
    <row r="1364" spans="2:17" ht="30" customHeight="1" x14ac:dyDescent="0.3">
      <c r="B1364" s="113">
        <v>1360</v>
      </c>
      <c r="C1364" s="162"/>
      <c r="D1364" s="167"/>
      <c r="E1364" s="111"/>
      <c r="F1364" s="111"/>
      <c r="G1364" s="111"/>
      <c r="H1364" s="162"/>
      <c r="I1364" s="168"/>
      <c r="Q1364" s="3">
        <f t="shared" ca="1" si="21"/>
        <v>0</v>
      </c>
    </row>
    <row r="1365" spans="2:17" ht="30" customHeight="1" x14ac:dyDescent="0.3">
      <c r="B1365" s="113">
        <v>1361</v>
      </c>
      <c r="C1365" s="162"/>
      <c r="D1365" s="167"/>
      <c r="E1365" s="111"/>
      <c r="F1365" s="111"/>
      <c r="G1365" s="111"/>
      <c r="H1365" s="162"/>
      <c r="I1365" s="168"/>
      <c r="Q1365" s="3">
        <f t="shared" ca="1" si="21"/>
        <v>0</v>
      </c>
    </row>
    <row r="1366" spans="2:17" ht="30" customHeight="1" x14ac:dyDescent="0.3">
      <c r="B1366" s="113">
        <v>1362</v>
      </c>
      <c r="C1366" s="162"/>
      <c r="D1366" s="167"/>
      <c r="E1366" s="111"/>
      <c r="F1366" s="111"/>
      <c r="G1366" s="111"/>
      <c r="H1366" s="162"/>
      <c r="I1366" s="168"/>
      <c r="Q1366" s="3">
        <f t="shared" ca="1" si="21"/>
        <v>0</v>
      </c>
    </row>
    <row r="1367" spans="2:17" ht="30" customHeight="1" x14ac:dyDescent="0.3">
      <c r="B1367" s="113">
        <v>1363</v>
      </c>
      <c r="C1367" s="162"/>
      <c r="D1367" s="167"/>
      <c r="E1367" s="111"/>
      <c r="F1367" s="111"/>
      <c r="G1367" s="111"/>
      <c r="H1367" s="162"/>
      <c r="I1367" s="168"/>
      <c r="Q1367" s="3">
        <f t="shared" ca="1" si="21"/>
        <v>0</v>
      </c>
    </row>
    <row r="1368" spans="2:17" ht="30" customHeight="1" x14ac:dyDescent="0.3">
      <c r="B1368" s="113">
        <v>1364</v>
      </c>
      <c r="C1368" s="162"/>
      <c r="D1368" s="167"/>
      <c r="E1368" s="111"/>
      <c r="F1368" s="111"/>
      <c r="G1368" s="111"/>
      <c r="H1368" s="162"/>
      <c r="I1368" s="168"/>
      <c r="Q1368" s="3">
        <f t="shared" ca="1" si="21"/>
        <v>0</v>
      </c>
    </row>
    <row r="1369" spans="2:17" ht="30" customHeight="1" x14ac:dyDescent="0.3">
      <c r="B1369" s="113">
        <v>1365</v>
      </c>
      <c r="C1369" s="162"/>
      <c r="D1369" s="167"/>
      <c r="E1369" s="111"/>
      <c r="F1369" s="111"/>
      <c r="G1369" s="111"/>
      <c r="H1369" s="162"/>
      <c r="I1369" s="168"/>
      <c r="Q1369" s="3">
        <f t="shared" ca="1" si="21"/>
        <v>0</v>
      </c>
    </row>
    <row r="1370" spans="2:17" ht="30" customHeight="1" x14ac:dyDescent="0.3">
      <c r="B1370" s="113">
        <v>1366</v>
      </c>
      <c r="C1370" s="162"/>
      <c r="D1370" s="167"/>
      <c r="E1370" s="111"/>
      <c r="F1370" s="111"/>
      <c r="G1370" s="111"/>
      <c r="H1370" s="162"/>
      <c r="I1370" s="168"/>
      <c r="Q1370" s="3">
        <f t="shared" ca="1" si="21"/>
        <v>0</v>
      </c>
    </row>
    <row r="1371" spans="2:17" ht="30" customHeight="1" x14ac:dyDescent="0.3">
      <c r="B1371" s="113">
        <v>1367</v>
      </c>
      <c r="C1371" s="162"/>
      <c r="D1371" s="167"/>
      <c r="E1371" s="111"/>
      <c r="F1371" s="111"/>
      <c r="G1371" s="111"/>
      <c r="H1371" s="162"/>
      <c r="I1371" s="168"/>
      <c r="Q1371" s="3">
        <f t="shared" ca="1" si="21"/>
        <v>0</v>
      </c>
    </row>
    <row r="1372" spans="2:17" ht="30" customHeight="1" x14ac:dyDescent="0.3">
      <c r="B1372" s="113">
        <v>1368</v>
      </c>
      <c r="C1372" s="162"/>
      <c r="D1372" s="167"/>
      <c r="E1372" s="111"/>
      <c r="F1372" s="111"/>
      <c r="G1372" s="111"/>
      <c r="H1372" s="162"/>
      <c r="I1372" s="168"/>
      <c r="Q1372" s="3">
        <f t="shared" ca="1" si="21"/>
        <v>0</v>
      </c>
    </row>
    <row r="1373" spans="2:17" ht="30" customHeight="1" x14ac:dyDescent="0.3">
      <c r="B1373" s="113">
        <v>1369</v>
      </c>
      <c r="C1373" s="162"/>
      <c r="D1373" s="167"/>
      <c r="E1373" s="111"/>
      <c r="F1373" s="111"/>
      <c r="G1373" s="111"/>
      <c r="H1373" s="162"/>
      <c r="I1373" s="168"/>
      <c r="Q1373" s="3">
        <f t="shared" ca="1" si="21"/>
        <v>0</v>
      </c>
    </row>
    <row r="1374" spans="2:17" ht="30" customHeight="1" x14ac:dyDescent="0.3">
      <c r="B1374" s="113">
        <v>1370</v>
      </c>
      <c r="C1374" s="162"/>
      <c r="D1374" s="167"/>
      <c r="E1374" s="111"/>
      <c r="F1374" s="111"/>
      <c r="G1374" s="111"/>
      <c r="H1374" s="162"/>
      <c r="I1374" s="168"/>
      <c r="Q1374" s="3">
        <f t="shared" ca="1" si="21"/>
        <v>0</v>
      </c>
    </row>
    <row r="1375" spans="2:17" ht="30" customHeight="1" x14ac:dyDescent="0.3">
      <c r="B1375" s="113">
        <v>1371</v>
      </c>
      <c r="C1375" s="162"/>
      <c r="D1375" s="167"/>
      <c r="E1375" s="111"/>
      <c r="F1375" s="111"/>
      <c r="G1375" s="111"/>
      <c r="H1375" s="162"/>
      <c r="I1375" s="168"/>
      <c r="Q1375" s="3">
        <f t="shared" ca="1" si="21"/>
        <v>0</v>
      </c>
    </row>
    <row r="1376" spans="2:17" ht="30" customHeight="1" x14ac:dyDescent="0.3">
      <c r="B1376" s="113">
        <v>1372</v>
      </c>
      <c r="C1376" s="162"/>
      <c r="D1376" s="167"/>
      <c r="E1376" s="111"/>
      <c r="F1376" s="111"/>
      <c r="G1376" s="111"/>
      <c r="H1376" s="162"/>
      <c r="I1376" s="168"/>
      <c r="Q1376" s="3">
        <f t="shared" ca="1" si="21"/>
        <v>0</v>
      </c>
    </row>
    <row r="1377" spans="2:17" ht="30" customHeight="1" x14ac:dyDescent="0.3">
      <c r="B1377" s="113">
        <v>1373</v>
      </c>
      <c r="C1377" s="162"/>
      <c r="D1377" s="167"/>
      <c r="E1377" s="111"/>
      <c r="F1377" s="111"/>
      <c r="G1377" s="111"/>
      <c r="H1377" s="162"/>
      <c r="I1377" s="168"/>
      <c r="Q1377" s="3">
        <f t="shared" ca="1" si="21"/>
        <v>0</v>
      </c>
    </row>
    <row r="1378" spans="2:17" ht="30" customHeight="1" x14ac:dyDescent="0.3">
      <c r="B1378" s="113">
        <v>1374</v>
      </c>
      <c r="C1378" s="162"/>
      <c r="D1378" s="167"/>
      <c r="E1378" s="111"/>
      <c r="F1378" s="111"/>
      <c r="G1378" s="111"/>
      <c r="H1378" s="162"/>
      <c r="I1378" s="168"/>
      <c r="Q1378" s="3">
        <f t="shared" ca="1" si="21"/>
        <v>0</v>
      </c>
    </row>
    <row r="1379" spans="2:17" ht="30" customHeight="1" x14ac:dyDescent="0.3">
      <c r="B1379" s="113">
        <v>1375</v>
      </c>
      <c r="C1379" s="162"/>
      <c r="D1379" s="167"/>
      <c r="E1379" s="111"/>
      <c r="F1379" s="111"/>
      <c r="G1379" s="111"/>
      <c r="H1379" s="162"/>
      <c r="I1379" s="168"/>
      <c r="Q1379" s="3">
        <f t="shared" ca="1" si="21"/>
        <v>0</v>
      </c>
    </row>
    <row r="1380" spans="2:17" ht="30" customHeight="1" x14ac:dyDescent="0.3">
      <c r="B1380" s="113">
        <v>1376</v>
      </c>
      <c r="C1380" s="162"/>
      <c r="D1380" s="167"/>
      <c r="E1380" s="111"/>
      <c r="F1380" s="111"/>
      <c r="G1380" s="111"/>
      <c r="H1380" s="162"/>
      <c r="I1380" s="168"/>
      <c r="Q1380" s="3">
        <f t="shared" ca="1" si="21"/>
        <v>0</v>
      </c>
    </row>
    <row r="1381" spans="2:17" ht="30" customHeight="1" x14ac:dyDescent="0.3">
      <c r="B1381" s="113">
        <v>1377</v>
      </c>
      <c r="C1381" s="162"/>
      <c r="D1381" s="167"/>
      <c r="E1381" s="111"/>
      <c r="F1381" s="111"/>
      <c r="G1381" s="111"/>
      <c r="H1381" s="162"/>
      <c r="I1381" s="168"/>
      <c r="Q1381" s="3">
        <f t="shared" ca="1" si="21"/>
        <v>0</v>
      </c>
    </row>
    <row r="1382" spans="2:17" ht="30" customHeight="1" x14ac:dyDescent="0.3">
      <c r="B1382" s="113">
        <v>1378</v>
      </c>
      <c r="C1382" s="162"/>
      <c r="D1382" s="167"/>
      <c r="E1382" s="111"/>
      <c r="F1382" s="111"/>
      <c r="G1382" s="111"/>
      <c r="H1382" s="162"/>
      <c r="I1382" s="168"/>
      <c r="Q1382" s="3">
        <f t="shared" ca="1" si="21"/>
        <v>0</v>
      </c>
    </row>
    <row r="1383" spans="2:17" ht="30" customHeight="1" x14ac:dyDescent="0.3">
      <c r="B1383" s="113">
        <v>1379</v>
      </c>
      <c r="C1383" s="162"/>
      <c r="D1383" s="167"/>
      <c r="E1383" s="111"/>
      <c r="F1383" s="111"/>
      <c r="G1383" s="111"/>
      <c r="H1383" s="162"/>
      <c r="I1383" s="168"/>
      <c r="Q1383" s="3">
        <f t="shared" ca="1" si="21"/>
        <v>0</v>
      </c>
    </row>
    <row r="1384" spans="2:17" ht="30" customHeight="1" x14ac:dyDescent="0.3">
      <c r="B1384" s="113">
        <v>1380</v>
      </c>
      <c r="C1384" s="162"/>
      <c r="D1384" s="167"/>
      <c r="E1384" s="111"/>
      <c r="F1384" s="111"/>
      <c r="G1384" s="111"/>
      <c r="H1384" s="162"/>
      <c r="I1384" s="168"/>
      <c r="Q1384" s="3">
        <f t="shared" ca="1" si="21"/>
        <v>0</v>
      </c>
    </row>
    <row r="1385" spans="2:17" ht="30" customHeight="1" x14ac:dyDescent="0.3">
      <c r="B1385" s="113">
        <v>1381</v>
      </c>
      <c r="C1385" s="162"/>
      <c r="D1385" s="167"/>
      <c r="E1385" s="111"/>
      <c r="F1385" s="111"/>
      <c r="G1385" s="111"/>
      <c r="H1385" s="162"/>
      <c r="I1385" s="168"/>
      <c r="Q1385" s="3">
        <f t="shared" ca="1" si="21"/>
        <v>0</v>
      </c>
    </row>
    <row r="1386" spans="2:17" ht="30" customHeight="1" x14ac:dyDescent="0.3">
      <c r="B1386" s="113">
        <v>1382</v>
      </c>
      <c r="C1386" s="162"/>
      <c r="D1386" s="167"/>
      <c r="E1386" s="111"/>
      <c r="F1386" s="111"/>
      <c r="G1386" s="111"/>
      <c r="H1386" s="162"/>
      <c r="I1386" s="168"/>
      <c r="Q1386" s="3">
        <f t="shared" ca="1" si="21"/>
        <v>0</v>
      </c>
    </row>
    <row r="1387" spans="2:17" ht="30" customHeight="1" x14ac:dyDescent="0.3">
      <c r="B1387" s="113">
        <v>1383</v>
      </c>
      <c r="C1387" s="162"/>
      <c r="D1387" s="167"/>
      <c r="E1387" s="111"/>
      <c r="F1387" s="111"/>
      <c r="G1387" s="111"/>
      <c r="H1387" s="162"/>
      <c r="I1387" s="168"/>
      <c r="Q1387" s="3">
        <f t="shared" ca="1" si="21"/>
        <v>0</v>
      </c>
    </row>
    <row r="1388" spans="2:17" ht="30" customHeight="1" x14ac:dyDescent="0.3">
      <c r="B1388" s="113">
        <v>1384</v>
      </c>
      <c r="C1388" s="162"/>
      <c r="D1388" s="167"/>
      <c r="E1388" s="111"/>
      <c r="F1388" s="111"/>
      <c r="G1388" s="111"/>
      <c r="H1388" s="162"/>
      <c r="I1388" s="168"/>
      <c r="Q1388" s="3">
        <f t="shared" ca="1" si="21"/>
        <v>0</v>
      </c>
    </row>
    <row r="1389" spans="2:17" ht="30" customHeight="1" x14ac:dyDescent="0.3">
      <c r="B1389" s="113">
        <v>1385</v>
      </c>
      <c r="C1389" s="162"/>
      <c r="D1389" s="167"/>
      <c r="E1389" s="111"/>
      <c r="F1389" s="111"/>
      <c r="G1389" s="111"/>
      <c r="H1389" s="162"/>
      <c r="I1389" s="168"/>
      <c r="Q1389" s="3">
        <f t="shared" ca="1" si="21"/>
        <v>0</v>
      </c>
    </row>
    <row r="1390" spans="2:17" ht="30" customHeight="1" x14ac:dyDescent="0.3">
      <c r="B1390" s="113">
        <v>1386</v>
      </c>
      <c r="C1390" s="162"/>
      <c r="D1390" s="167"/>
      <c r="E1390" s="111"/>
      <c r="F1390" s="111"/>
      <c r="G1390" s="111"/>
      <c r="H1390" s="162"/>
      <c r="I1390" s="168"/>
      <c r="Q1390" s="3">
        <f t="shared" ca="1" si="21"/>
        <v>0</v>
      </c>
    </row>
    <row r="1391" spans="2:17" ht="30" customHeight="1" x14ac:dyDescent="0.3">
      <c r="B1391" s="113">
        <v>1387</v>
      </c>
      <c r="C1391" s="162"/>
      <c r="D1391" s="167"/>
      <c r="E1391" s="111"/>
      <c r="F1391" s="111"/>
      <c r="G1391" s="111"/>
      <c r="H1391" s="162"/>
      <c r="I1391" s="168"/>
      <c r="Q1391" s="3">
        <f t="shared" ca="1" si="21"/>
        <v>0</v>
      </c>
    </row>
    <row r="1392" spans="2:17" ht="30" customHeight="1" x14ac:dyDescent="0.3">
      <c r="B1392" s="113">
        <v>1388</v>
      </c>
      <c r="C1392" s="162"/>
      <c r="D1392" s="167"/>
      <c r="E1392" s="111"/>
      <c r="F1392" s="111"/>
      <c r="G1392" s="111"/>
      <c r="H1392" s="162"/>
      <c r="I1392" s="168"/>
      <c r="Q1392" s="3">
        <f t="shared" ca="1" si="21"/>
        <v>0</v>
      </c>
    </row>
    <row r="1393" spans="2:17" ht="30" customHeight="1" x14ac:dyDescent="0.3">
      <c r="B1393" s="113">
        <v>1389</v>
      </c>
      <c r="C1393" s="162"/>
      <c r="D1393" s="167"/>
      <c r="E1393" s="111"/>
      <c r="F1393" s="111"/>
      <c r="G1393" s="111"/>
      <c r="H1393" s="162"/>
      <c r="I1393" s="168"/>
      <c r="Q1393" s="3">
        <f t="shared" ca="1" si="21"/>
        <v>0</v>
      </c>
    </row>
    <row r="1394" spans="2:17" ht="30" customHeight="1" x14ac:dyDescent="0.3">
      <c r="B1394" s="113">
        <v>1390</v>
      </c>
      <c r="C1394" s="162"/>
      <c r="D1394" s="167"/>
      <c r="E1394" s="111"/>
      <c r="F1394" s="111"/>
      <c r="G1394" s="111"/>
      <c r="H1394" s="162"/>
      <c r="I1394" s="168"/>
      <c r="Q1394" s="3">
        <f t="shared" ca="1" si="21"/>
        <v>0</v>
      </c>
    </row>
    <row r="1395" spans="2:17" ht="30" customHeight="1" x14ac:dyDescent="0.3">
      <c r="B1395" s="113">
        <v>1391</v>
      </c>
      <c r="C1395" s="162"/>
      <c r="D1395" s="167"/>
      <c r="E1395" s="111"/>
      <c r="F1395" s="111"/>
      <c r="G1395" s="111"/>
      <c r="H1395" s="162"/>
      <c r="I1395" s="168"/>
      <c r="Q1395" s="3">
        <f t="shared" ca="1" si="21"/>
        <v>0</v>
      </c>
    </row>
    <row r="1396" spans="2:17" ht="30" customHeight="1" x14ac:dyDescent="0.3">
      <c r="B1396" s="113">
        <v>1392</v>
      </c>
      <c r="C1396" s="162"/>
      <c r="D1396" s="167"/>
      <c r="E1396" s="111"/>
      <c r="F1396" s="111"/>
      <c r="G1396" s="111"/>
      <c r="H1396" s="162"/>
      <c r="I1396" s="168"/>
      <c r="Q1396" s="3">
        <f t="shared" ca="1" si="21"/>
        <v>0</v>
      </c>
    </row>
    <row r="1397" spans="2:17" ht="30" customHeight="1" x14ac:dyDescent="0.3">
      <c r="B1397" s="113">
        <v>1393</v>
      </c>
      <c r="C1397" s="162"/>
      <c r="D1397" s="167"/>
      <c r="E1397" s="111"/>
      <c r="F1397" s="111"/>
      <c r="G1397" s="111"/>
      <c r="H1397" s="162"/>
      <c r="I1397" s="168"/>
      <c r="Q1397" s="3">
        <f t="shared" ca="1" si="21"/>
        <v>0</v>
      </c>
    </row>
    <row r="1398" spans="2:17" ht="30" customHeight="1" x14ac:dyDescent="0.3">
      <c r="B1398" s="113">
        <v>1394</v>
      </c>
      <c r="C1398" s="162"/>
      <c r="D1398" s="167"/>
      <c r="E1398" s="111"/>
      <c r="F1398" s="111"/>
      <c r="G1398" s="111"/>
      <c r="H1398" s="162"/>
      <c r="I1398" s="168"/>
      <c r="Q1398" s="3">
        <f t="shared" ca="1" si="21"/>
        <v>0</v>
      </c>
    </row>
    <row r="1399" spans="2:17" ht="30" customHeight="1" x14ac:dyDescent="0.3">
      <c r="B1399" s="113">
        <v>1395</v>
      </c>
      <c r="C1399" s="162"/>
      <c r="D1399" s="167"/>
      <c r="E1399" s="111"/>
      <c r="F1399" s="111"/>
      <c r="G1399" s="111"/>
      <c r="H1399" s="162"/>
      <c r="I1399" s="168"/>
      <c r="Q1399" s="3">
        <f t="shared" ca="1" si="21"/>
        <v>0</v>
      </c>
    </row>
    <row r="1400" spans="2:17" ht="30" customHeight="1" x14ac:dyDescent="0.3">
      <c r="B1400" s="113">
        <v>1396</v>
      </c>
      <c r="C1400" s="162"/>
      <c r="D1400" s="167"/>
      <c r="E1400" s="111"/>
      <c r="F1400" s="111"/>
      <c r="G1400" s="111"/>
      <c r="H1400" s="162"/>
      <c r="I1400" s="168"/>
      <c r="Q1400" s="3">
        <f t="shared" ca="1" si="21"/>
        <v>0</v>
      </c>
    </row>
    <row r="1401" spans="2:17" ht="30" customHeight="1" x14ac:dyDescent="0.3">
      <c r="B1401" s="113">
        <v>1397</v>
      </c>
      <c r="C1401" s="162"/>
      <c r="D1401" s="167"/>
      <c r="E1401" s="111"/>
      <c r="F1401" s="111"/>
      <c r="G1401" s="111"/>
      <c r="H1401" s="162"/>
      <c r="I1401" s="168"/>
      <c r="Q1401" s="3">
        <f t="shared" ca="1" si="21"/>
        <v>0</v>
      </c>
    </row>
    <row r="1402" spans="2:17" ht="30" customHeight="1" x14ac:dyDescent="0.3">
      <c r="B1402" s="113">
        <v>1398</v>
      </c>
      <c r="C1402" s="162"/>
      <c r="D1402" s="167"/>
      <c r="E1402" s="111"/>
      <c r="F1402" s="111"/>
      <c r="G1402" s="111"/>
      <c r="H1402" s="162"/>
      <c r="I1402" s="168"/>
      <c r="Q1402" s="3">
        <f t="shared" ca="1" si="21"/>
        <v>0</v>
      </c>
    </row>
    <row r="1403" spans="2:17" ht="30" customHeight="1" x14ac:dyDescent="0.3">
      <c r="B1403" s="113">
        <v>1399</v>
      </c>
      <c r="C1403" s="162"/>
      <c r="D1403" s="167"/>
      <c r="E1403" s="111"/>
      <c r="F1403" s="111"/>
      <c r="G1403" s="111"/>
      <c r="H1403" s="162"/>
      <c r="I1403" s="168"/>
      <c r="Q1403" s="3">
        <f t="shared" ca="1" si="21"/>
        <v>0</v>
      </c>
    </row>
    <row r="1404" spans="2:17" ht="30" customHeight="1" x14ac:dyDescent="0.3">
      <c r="B1404" s="113">
        <v>1400</v>
      </c>
      <c r="C1404" s="162"/>
      <c r="D1404" s="167"/>
      <c r="E1404" s="111"/>
      <c r="F1404" s="111"/>
      <c r="G1404" s="111"/>
      <c r="H1404" s="162"/>
      <c r="I1404" s="168"/>
      <c r="Q1404" s="3">
        <f t="shared" ca="1" si="21"/>
        <v>0</v>
      </c>
    </row>
    <row r="1405" spans="2:17" ht="30" customHeight="1" x14ac:dyDescent="0.3">
      <c r="B1405" s="113">
        <v>1401</v>
      </c>
      <c r="C1405" s="162"/>
      <c r="D1405" s="167"/>
      <c r="E1405" s="111"/>
      <c r="F1405" s="111"/>
      <c r="G1405" s="111"/>
      <c r="H1405" s="162"/>
      <c r="I1405" s="168"/>
      <c r="Q1405" s="3">
        <f t="shared" ca="1" si="21"/>
        <v>0</v>
      </c>
    </row>
    <row r="1406" spans="2:17" ht="30" customHeight="1" x14ac:dyDescent="0.3">
      <c r="B1406" s="113">
        <v>1402</v>
      </c>
      <c r="C1406" s="162"/>
      <c r="D1406" s="167"/>
      <c r="E1406" s="111"/>
      <c r="F1406" s="111"/>
      <c r="G1406" s="111"/>
      <c r="H1406" s="162"/>
      <c r="I1406" s="168"/>
      <c r="Q1406" s="3">
        <f t="shared" ca="1" si="21"/>
        <v>0</v>
      </c>
    </row>
    <row r="1407" spans="2:17" ht="30" customHeight="1" x14ac:dyDescent="0.3">
      <c r="B1407" s="113">
        <v>1403</v>
      </c>
      <c r="C1407" s="162"/>
      <c r="D1407" s="167"/>
      <c r="E1407" s="111"/>
      <c r="F1407" s="111"/>
      <c r="G1407" s="111"/>
      <c r="H1407" s="162"/>
      <c r="I1407" s="168"/>
      <c r="Q1407" s="3">
        <f t="shared" ca="1" si="21"/>
        <v>0</v>
      </c>
    </row>
    <row r="1408" spans="2:17" ht="30" customHeight="1" x14ac:dyDescent="0.3">
      <c r="B1408" s="113">
        <v>1404</v>
      </c>
      <c r="C1408" s="162"/>
      <c r="D1408" s="167"/>
      <c r="E1408" s="111"/>
      <c r="F1408" s="111"/>
      <c r="G1408" s="111"/>
      <c r="H1408" s="162"/>
      <c r="I1408" s="168"/>
      <c r="Q1408" s="3">
        <f t="shared" ca="1" si="21"/>
        <v>0</v>
      </c>
    </row>
    <row r="1409" spans="2:17" ht="30" customHeight="1" x14ac:dyDescent="0.3">
      <c r="B1409" s="113">
        <v>1405</v>
      </c>
      <c r="C1409" s="162"/>
      <c r="D1409" s="167"/>
      <c r="E1409" s="111"/>
      <c r="F1409" s="111"/>
      <c r="G1409" s="111"/>
      <c r="H1409" s="162"/>
      <c r="I1409" s="168"/>
      <c r="Q1409" s="3">
        <f t="shared" ca="1" si="21"/>
        <v>0</v>
      </c>
    </row>
    <row r="1410" spans="2:17" ht="30" customHeight="1" x14ac:dyDescent="0.3">
      <c r="B1410" s="113">
        <v>1406</v>
      </c>
      <c r="C1410" s="162"/>
      <c r="D1410" s="167"/>
      <c r="E1410" s="111"/>
      <c r="F1410" s="111"/>
      <c r="G1410" s="111"/>
      <c r="H1410" s="162"/>
      <c r="I1410" s="168"/>
      <c r="Q1410" s="3">
        <f t="shared" ca="1" si="21"/>
        <v>0</v>
      </c>
    </row>
    <row r="1411" spans="2:17" ht="30" customHeight="1" x14ac:dyDescent="0.3">
      <c r="B1411" s="113">
        <v>1407</v>
      </c>
      <c r="C1411" s="162"/>
      <c r="D1411" s="167"/>
      <c r="E1411" s="111"/>
      <c r="F1411" s="111"/>
      <c r="G1411" s="111"/>
      <c r="H1411" s="162"/>
      <c r="I1411" s="168"/>
      <c r="Q1411" s="3">
        <f t="shared" ca="1" si="21"/>
        <v>0</v>
      </c>
    </row>
    <row r="1412" spans="2:17" ht="30" customHeight="1" x14ac:dyDescent="0.3">
      <c r="B1412" s="113">
        <v>1408</v>
      </c>
      <c r="C1412" s="162"/>
      <c r="D1412" s="167"/>
      <c r="E1412" s="111"/>
      <c r="F1412" s="111"/>
      <c r="G1412" s="111"/>
      <c r="H1412" s="162"/>
      <c r="I1412" s="168"/>
      <c r="Q1412" s="3">
        <f t="shared" ca="1" si="21"/>
        <v>0</v>
      </c>
    </row>
    <row r="1413" spans="2:17" ht="30" customHeight="1" x14ac:dyDescent="0.3">
      <c r="B1413" s="113">
        <v>1409</v>
      </c>
      <c r="C1413" s="162"/>
      <c r="D1413" s="167"/>
      <c r="E1413" s="111"/>
      <c r="F1413" s="111"/>
      <c r="G1413" s="111"/>
      <c r="H1413" s="162"/>
      <c r="I1413" s="168"/>
      <c r="Q1413" s="3">
        <f t="shared" ref="Q1413:Q1476" ca="1" si="22">IF(C1413&lt;TODAY(),IF(G1413="Não",1,0),0)</f>
        <v>0</v>
      </c>
    </row>
    <row r="1414" spans="2:17" ht="30" customHeight="1" x14ac:dyDescent="0.3">
      <c r="B1414" s="113">
        <v>1410</v>
      </c>
      <c r="C1414" s="162"/>
      <c r="D1414" s="167"/>
      <c r="E1414" s="111"/>
      <c r="F1414" s="111"/>
      <c r="G1414" s="111"/>
      <c r="H1414" s="162"/>
      <c r="I1414" s="168"/>
      <c r="Q1414" s="3">
        <f t="shared" ca="1" si="22"/>
        <v>0</v>
      </c>
    </row>
    <row r="1415" spans="2:17" ht="30" customHeight="1" x14ac:dyDescent="0.3">
      <c r="B1415" s="113">
        <v>1411</v>
      </c>
      <c r="C1415" s="162"/>
      <c r="D1415" s="167"/>
      <c r="E1415" s="111"/>
      <c r="F1415" s="111"/>
      <c r="G1415" s="111"/>
      <c r="H1415" s="162"/>
      <c r="I1415" s="168"/>
      <c r="Q1415" s="3">
        <f t="shared" ca="1" si="22"/>
        <v>0</v>
      </c>
    </row>
    <row r="1416" spans="2:17" ht="30" customHeight="1" x14ac:dyDescent="0.3">
      <c r="B1416" s="113">
        <v>1412</v>
      </c>
      <c r="C1416" s="162"/>
      <c r="D1416" s="167"/>
      <c r="E1416" s="111"/>
      <c r="F1416" s="111"/>
      <c r="G1416" s="111"/>
      <c r="H1416" s="162"/>
      <c r="I1416" s="168"/>
      <c r="Q1416" s="3">
        <f t="shared" ca="1" si="22"/>
        <v>0</v>
      </c>
    </row>
    <row r="1417" spans="2:17" ht="30" customHeight="1" x14ac:dyDescent="0.3">
      <c r="B1417" s="113">
        <v>1413</v>
      </c>
      <c r="C1417" s="162"/>
      <c r="D1417" s="167"/>
      <c r="E1417" s="111"/>
      <c r="F1417" s="111"/>
      <c r="G1417" s="111"/>
      <c r="H1417" s="162"/>
      <c r="I1417" s="168"/>
      <c r="Q1417" s="3">
        <f t="shared" ca="1" si="22"/>
        <v>0</v>
      </c>
    </row>
    <row r="1418" spans="2:17" ht="30" customHeight="1" x14ac:dyDescent="0.3">
      <c r="B1418" s="113">
        <v>1414</v>
      </c>
      <c r="C1418" s="162"/>
      <c r="D1418" s="167"/>
      <c r="E1418" s="111"/>
      <c r="F1418" s="111"/>
      <c r="G1418" s="111"/>
      <c r="H1418" s="162"/>
      <c r="I1418" s="168"/>
      <c r="Q1418" s="3">
        <f t="shared" ca="1" si="22"/>
        <v>0</v>
      </c>
    </row>
    <row r="1419" spans="2:17" ht="30" customHeight="1" x14ac:dyDescent="0.3">
      <c r="B1419" s="113">
        <v>1415</v>
      </c>
      <c r="C1419" s="162"/>
      <c r="D1419" s="167"/>
      <c r="E1419" s="111"/>
      <c r="F1419" s="111"/>
      <c r="G1419" s="111"/>
      <c r="H1419" s="162"/>
      <c r="I1419" s="168"/>
      <c r="Q1419" s="3">
        <f t="shared" ca="1" si="22"/>
        <v>0</v>
      </c>
    </row>
    <row r="1420" spans="2:17" ht="30" customHeight="1" x14ac:dyDescent="0.3">
      <c r="B1420" s="113">
        <v>1416</v>
      </c>
      <c r="C1420" s="162"/>
      <c r="D1420" s="167"/>
      <c r="E1420" s="111"/>
      <c r="F1420" s="111"/>
      <c r="G1420" s="111"/>
      <c r="H1420" s="162"/>
      <c r="I1420" s="168"/>
      <c r="Q1420" s="3">
        <f t="shared" ca="1" si="22"/>
        <v>0</v>
      </c>
    </row>
    <row r="1421" spans="2:17" ht="30" customHeight="1" x14ac:dyDescent="0.3">
      <c r="B1421" s="113">
        <v>1417</v>
      </c>
      <c r="C1421" s="162"/>
      <c r="D1421" s="167"/>
      <c r="E1421" s="111"/>
      <c r="F1421" s="111"/>
      <c r="G1421" s="111"/>
      <c r="H1421" s="162"/>
      <c r="I1421" s="168"/>
      <c r="Q1421" s="3">
        <f t="shared" ca="1" si="22"/>
        <v>0</v>
      </c>
    </row>
    <row r="1422" spans="2:17" ht="30" customHeight="1" x14ac:dyDescent="0.3">
      <c r="B1422" s="113">
        <v>1418</v>
      </c>
      <c r="C1422" s="162"/>
      <c r="D1422" s="167"/>
      <c r="E1422" s="111"/>
      <c r="F1422" s="111"/>
      <c r="G1422" s="111"/>
      <c r="H1422" s="162"/>
      <c r="I1422" s="168"/>
      <c r="Q1422" s="3">
        <f t="shared" ca="1" si="22"/>
        <v>0</v>
      </c>
    </row>
    <row r="1423" spans="2:17" ht="30" customHeight="1" x14ac:dyDescent="0.3">
      <c r="B1423" s="113">
        <v>1419</v>
      </c>
      <c r="C1423" s="162"/>
      <c r="D1423" s="167"/>
      <c r="E1423" s="111"/>
      <c r="F1423" s="111"/>
      <c r="G1423" s="111"/>
      <c r="H1423" s="162"/>
      <c r="I1423" s="168"/>
      <c r="Q1423" s="3">
        <f t="shared" ca="1" si="22"/>
        <v>0</v>
      </c>
    </row>
    <row r="1424" spans="2:17" ht="30" customHeight="1" x14ac:dyDescent="0.3">
      <c r="B1424" s="113">
        <v>1420</v>
      </c>
      <c r="C1424" s="162"/>
      <c r="D1424" s="167"/>
      <c r="E1424" s="111"/>
      <c r="F1424" s="111"/>
      <c r="G1424" s="111"/>
      <c r="H1424" s="162"/>
      <c r="I1424" s="168"/>
      <c r="Q1424" s="3">
        <f t="shared" ca="1" si="22"/>
        <v>0</v>
      </c>
    </row>
    <row r="1425" spans="2:17" ht="30" customHeight="1" x14ac:dyDescent="0.3">
      <c r="B1425" s="113">
        <v>1421</v>
      </c>
      <c r="C1425" s="162"/>
      <c r="D1425" s="167"/>
      <c r="E1425" s="111"/>
      <c r="F1425" s="111"/>
      <c r="G1425" s="111"/>
      <c r="H1425" s="162"/>
      <c r="I1425" s="168"/>
      <c r="Q1425" s="3">
        <f t="shared" ca="1" si="22"/>
        <v>0</v>
      </c>
    </row>
    <row r="1426" spans="2:17" ht="30" customHeight="1" x14ac:dyDescent="0.3">
      <c r="B1426" s="113">
        <v>1422</v>
      </c>
      <c r="C1426" s="162"/>
      <c r="D1426" s="167"/>
      <c r="E1426" s="111"/>
      <c r="F1426" s="111"/>
      <c r="G1426" s="111"/>
      <c r="H1426" s="162"/>
      <c r="I1426" s="168"/>
      <c r="Q1426" s="3">
        <f t="shared" ca="1" si="22"/>
        <v>0</v>
      </c>
    </row>
    <row r="1427" spans="2:17" ht="30" customHeight="1" x14ac:dyDescent="0.3">
      <c r="B1427" s="113">
        <v>1423</v>
      </c>
      <c r="C1427" s="162"/>
      <c r="D1427" s="167"/>
      <c r="E1427" s="111"/>
      <c r="F1427" s="111"/>
      <c r="G1427" s="111"/>
      <c r="H1427" s="162"/>
      <c r="I1427" s="168"/>
      <c r="Q1427" s="3">
        <f t="shared" ca="1" si="22"/>
        <v>0</v>
      </c>
    </row>
    <row r="1428" spans="2:17" ht="30" customHeight="1" x14ac:dyDescent="0.3">
      <c r="B1428" s="113">
        <v>1424</v>
      </c>
      <c r="C1428" s="162"/>
      <c r="D1428" s="167"/>
      <c r="E1428" s="111"/>
      <c r="F1428" s="111"/>
      <c r="G1428" s="111"/>
      <c r="H1428" s="162"/>
      <c r="I1428" s="168"/>
      <c r="Q1428" s="3">
        <f t="shared" ca="1" si="22"/>
        <v>0</v>
      </c>
    </row>
    <row r="1429" spans="2:17" ht="30" customHeight="1" x14ac:dyDescent="0.3">
      <c r="B1429" s="113">
        <v>1425</v>
      </c>
      <c r="C1429" s="162"/>
      <c r="D1429" s="167"/>
      <c r="E1429" s="111"/>
      <c r="F1429" s="111"/>
      <c r="G1429" s="111"/>
      <c r="H1429" s="162"/>
      <c r="I1429" s="168"/>
      <c r="Q1429" s="3">
        <f t="shared" ca="1" si="22"/>
        <v>0</v>
      </c>
    </row>
    <row r="1430" spans="2:17" ht="30" customHeight="1" x14ac:dyDescent="0.3">
      <c r="B1430" s="113">
        <v>1426</v>
      </c>
      <c r="C1430" s="162"/>
      <c r="D1430" s="167"/>
      <c r="E1430" s="111"/>
      <c r="F1430" s="111"/>
      <c r="G1430" s="111"/>
      <c r="H1430" s="162"/>
      <c r="I1430" s="168"/>
      <c r="Q1430" s="3">
        <f t="shared" ca="1" si="22"/>
        <v>0</v>
      </c>
    </row>
    <row r="1431" spans="2:17" ht="30" customHeight="1" x14ac:dyDescent="0.3">
      <c r="B1431" s="113">
        <v>1427</v>
      </c>
      <c r="C1431" s="162"/>
      <c r="D1431" s="167"/>
      <c r="E1431" s="111"/>
      <c r="F1431" s="111"/>
      <c r="G1431" s="111"/>
      <c r="H1431" s="162"/>
      <c r="I1431" s="168"/>
      <c r="Q1431" s="3">
        <f t="shared" ca="1" si="22"/>
        <v>0</v>
      </c>
    </row>
    <row r="1432" spans="2:17" ht="30" customHeight="1" x14ac:dyDescent="0.3">
      <c r="B1432" s="113">
        <v>1428</v>
      </c>
      <c r="C1432" s="162"/>
      <c r="D1432" s="167"/>
      <c r="E1432" s="111"/>
      <c r="F1432" s="111"/>
      <c r="G1432" s="111"/>
      <c r="H1432" s="162"/>
      <c r="I1432" s="168"/>
      <c r="Q1432" s="3">
        <f t="shared" ca="1" si="22"/>
        <v>0</v>
      </c>
    </row>
    <row r="1433" spans="2:17" ht="30" customHeight="1" x14ac:dyDescent="0.3">
      <c r="B1433" s="113">
        <v>1429</v>
      </c>
      <c r="C1433" s="162"/>
      <c r="D1433" s="167"/>
      <c r="E1433" s="111"/>
      <c r="F1433" s="111"/>
      <c r="G1433" s="111"/>
      <c r="H1433" s="162"/>
      <c r="I1433" s="168"/>
      <c r="Q1433" s="3">
        <f t="shared" ca="1" si="22"/>
        <v>0</v>
      </c>
    </row>
    <row r="1434" spans="2:17" ht="30" customHeight="1" x14ac:dyDescent="0.3">
      <c r="B1434" s="113">
        <v>1430</v>
      </c>
      <c r="C1434" s="162"/>
      <c r="D1434" s="167"/>
      <c r="E1434" s="111"/>
      <c r="F1434" s="111"/>
      <c r="G1434" s="111"/>
      <c r="H1434" s="162"/>
      <c r="I1434" s="168"/>
      <c r="Q1434" s="3">
        <f t="shared" ca="1" si="22"/>
        <v>0</v>
      </c>
    </row>
    <row r="1435" spans="2:17" ht="30" customHeight="1" x14ac:dyDescent="0.3">
      <c r="B1435" s="113">
        <v>1431</v>
      </c>
      <c r="C1435" s="162"/>
      <c r="D1435" s="167"/>
      <c r="E1435" s="111"/>
      <c r="F1435" s="111"/>
      <c r="G1435" s="111"/>
      <c r="H1435" s="162"/>
      <c r="I1435" s="168"/>
      <c r="Q1435" s="3">
        <f t="shared" ca="1" si="22"/>
        <v>0</v>
      </c>
    </row>
    <row r="1436" spans="2:17" ht="30" customHeight="1" x14ac:dyDescent="0.3">
      <c r="B1436" s="113">
        <v>1432</v>
      </c>
      <c r="C1436" s="162"/>
      <c r="D1436" s="167"/>
      <c r="E1436" s="111"/>
      <c r="F1436" s="111"/>
      <c r="G1436" s="111"/>
      <c r="H1436" s="162"/>
      <c r="I1436" s="168"/>
      <c r="Q1436" s="3">
        <f t="shared" ca="1" si="22"/>
        <v>0</v>
      </c>
    </row>
    <row r="1437" spans="2:17" ht="30" customHeight="1" x14ac:dyDescent="0.3">
      <c r="B1437" s="113">
        <v>1433</v>
      </c>
      <c r="C1437" s="162"/>
      <c r="D1437" s="167"/>
      <c r="E1437" s="111"/>
      <c r="F1437" s="111"/>
      <c r="G1437" s="111"/>
      <c r="H1437" s="162"/>
      <c r="I1437" s="168"/>
      <c r="Q1437" s="3">
        <f t="shared" ca="1" si="22"/>
        <v>0</v>
      </c>
    </row>
    <row r="1438" spans="2:17" ht="30" customHeight="1" x14ac:dyDescent="0.3">
      <c r="B1438" s="113">
        <v>1434</v>
      </c>
      <c r="C1438" s="162"/>
      <c r="D1438" s="167"/>
      <c r="E1438" s="111"/>
      <c r="F1438" s="111"/>
      <c r="G1438" s="111"/>
      <c r="H1438" s="162"/>
      <c r="I1438" s="168"/>
      <c r="Q1438" s="3">
        <f t="shared" ca="1" si="22"/>
        <v>0</v>
      </c>
    </row>
    <row r="1439" spans="2:17" ht="30" customHeight="1" x14ac:dyDescent="0.3">
      <c r="B1439" s="113">
        <v>1435</v>
      </c>
      <c r="C1439" s="162"/>
      <c r="D1439" s="167"/>
      <c r="E1439" s="111"/>
      <c r="F1439" s="111"/>
      <c r="G1439" s="111"/>
      <c r="H1439" s="162"/>
      <c r="I1439" s="168"/>
      <c r="Q1439" s="3">
        <f t="shared" ca="1" si="22"/>
        <v>0</v>
      </c>
    </row>
    <row r="1440" spans="2:17" ht="30" customHeight="1" x14ac:dyDescent="0.3">
      <c r="B1440" s="113">
        <v>1436</v>
      </c>
      <c r="C1440" s="162"/>
      <c r="D1440" s="167"/>
      <c r="E1440" s="111"/>
      <c r="F1440" s="111"/>
      <c r="G1440" s="111"/>
      <c r="H1440" s="162"/>
      <c r="I1440" s="168"/>
      <c r="Q1440" s="3">
        <f t="shared" ca="1" si="22"/>
        <v>0</v>
      </c>
    </row>
    <row r="1441" spans="2:17" ht="30" customHeight="1" x14ac:dyDescent="0.3">
      <c r="B1441" s="113">
        <v>1437</v>
      </c>
      <c r="C1441" s="162"/>
      <c r="D1441" s="167"/>
      <c r="E1441" s="111"/>
      <c r="F1441" s="111"/>
      <c r="G1441" s="111"/>
      <c r="H1441" s="162"/>
      <c r="I1441" s="168"/>
      <c r="Q1441" s="3">
        <f t="shared" ca="1" si="22"/>
        <v>0</v>
      </c>
    </row>
    <row r="1442" spans="2:17" ht="30" customHeight="1" x14ac:dyDescent="0.3">
      <c r="B1442" s="113">
        <v>1438</v>
      </c>
      <c r="C1442" s="162"/>
      <c r="D1442" s="167"/>
      <c r="E1442" s="111"/>
      <c r="F1442" s="111"/>
      <c r="G1442" s="111"/>
      <c r="H1442" s="162"/>
      <c r="I1442" s="168"/>
      <c r="Q1442" s="3">
        <f t="shared" ca="1" si="22"/>
        <v>0</v>
      </c>
    </row>
    <row r="1443" spans="2:17" ht="30" customHeight="1" x14ac:dyDescent="0.3">
      <c r="B1443" s="113">
        <v>1439</v>
      </c>
      <c r="C1443" s="162"/>
      <c r="D1443" s="167"/>
      <c r="E1443" s="111"/>
      <c r="F1443" s="111"/>
      <c r="G1443" s="111"/>
      <c r="H1443" s="162"/>
      <c r="I1443" s="168"/>
      <c r="Q1443" s="3">
        <f t="shared" ca="1" si="22"/>
        <v>0</v>
      </c>
    </row>
    <row r="1444" spans="2:17" ht="30" customHeight="1" x14ac:dyDescent="0.3">
      <c r="B1444" s="113">
        <v>1440</v>
      </c>
      <c r="C1444" s="162"/>
      <c r="D1444" s="167"/>
      <c r="E1444" s="111"/>
      <c r="F1444" s="111"/>
      <c r="G1444" s="111"/>
      <c r="H1444" s="162"/>
      <c r="I1444" s="168"/>
      <c r="Q1444" s="3">
        <f t="shared" ca="1" si="22"/>
        <v>0</v>
      </c>
    </row>
    <row r="1445" spans="2:17" ht="30" customHeight="1" x14ac:dyDescent="0.3">
      <c r="B1445" s="113">
        <v>1441</v>
      </c>
      <c r="C1445" s="162"/>
      <c r="D1445" s="167"/>
      <c r="E1445" s="111"/>
      <c r="F1445" s="111"/>
      <c r="G1445" s="111"/>
      <c r="H1445" s="162"/>
      <c r="I1445" s="168"/>
      <c r="Q1445" s="3">
        <f t="shared" ca="1" si="22"/>
        <v>0</v>
      </c>
    </row>
    <row r="1446" spans="2:17" ht="30" customHeight="1" x14ac:dyDescent="0.3">
      <c r="B1446" s="113">
        <v>1442</v>
      </c>
      <c r="C1446" s="162"/>
      <c r="D1446" s="167"/>
      <c r="E1446" s="111"/>
      <c r="F1446" s="111"/>
      <c r="G1446" s="111"/>
      <c r="H1446" s="162"/>
      <c r="I1446" s="168"/>
      <c r="Q1446" s="3">
        <f t="shared" ca="1" si="22"/>
        <v>0</v>
      </c>
    </row>
    <row r="1447" spans="2:17" ht="30" customHeight="1" x14ac:dyDescent="0.3">
      <c r="B1447" s="113">
        <v>1443</v>
      </c>
      <c r="C1447" s="162"/>
      <c r="D1447" s="167"/>
      <c r="E1447" s="111"/>
      <c r="F1447" s="111"/>
      <c r="G1447" s="111"/>
      <c r="H1447" s="162"/>
      <c r="I1447" s="168"/>
      <c r="Q1447" s="3">
        <f t="shared" ca="1" si="22"/>
        <v>0</v>
      </c>
    </row>
    <row r="1448" spans="2:17" ht="30" customHeight="1" x14ac:dyDescent="0.3">
      <c r="B1448" s="113">
        <v>1444</v>
      </c>
      <c r="C1448" s="162"/>
      <c r="D1448" s="167"/>
      <c r="E1448" s="111"/>
      <c r="F1448" s="111"/>
      <c r="G1448" s="111"/>
      <c r="H1448" s="162"/>
      <c r="I1448" s="168"/>
      <c r="Q1448" s="3">
        <f t="shared" ca="1" si="22"/>
        <v>0</v>
      </c>
    </row>
    <row r="1449" spans="2:17" ht="30" customHeight="1" x14ac:dyDescent="0.3">
      <c r="B1449" s="113">
        <v>1445</v>
      </c>
      <c r="C1449" s="162"/>
      <c r="D1449" s="167"/>
      <c r="E1449" s="111"/>
      <c r="F1449" s="111"/>
      <c r="G1449" s="111"/>
      <c r="H1449" s="162"/>
      <c r="I1449" s="168"/>
      <c r="Q1449" s="3">
        <f t="shared" ca="1" si="22"/>
        <v>0</v>
      </c>
    </row>
    <row r="1450" spans="2:17" ht="30" customHeight="1" x14ac:dyDescent="0.3">
      <c r="B1450" s="113">
        <v>1446</v>
      </c>
      <c r="C1450" s="162"/>
      <c r="D1450" s="167"/>
      <c r="E1450" s="111"/>
      <c r="F1450" s="111"/>
      <c r="G1450" s="111"/>
      <c r="H1450" s="162"/>
      <c r="I1450" s="168"/>
      <c r="Q1450" s="3">
        <f t="shared" ca="1" si="22"/>
        <v>0</v>
      </c>
    </row>
    <row r="1451" spans="2:17" ht="30" customHeight="1" x14ac:dyDescent="0.3">
      <c r="B1451" s="113">
        <v>1447</v>
      </c>
      <c r="C1451" s="162"/>
      <c r="D1451" s="167"/>
      <c r="E1451" s="111"/>
      <c r="F1451" s="111"/>
      <c r="G1451" s="111"/>
      <c r="H1451" s="162"/>
      <c r="I1451" s="168"/>
      <c r="Q1451" s="3">
        <f t="shared" ca="1" si="22"/>
        <v>0</v>
      </c>
    </row>
    <row r="1452" spans="2:17" ht="30" customHeight="1" x14ac:dyDescent="0.3">
      <c r="B1452" s="113">
        <v>1448</v>
      </c>
      <c r="C1452" s="162"/>
      <c r="D1452" s="167"/>
      <c r="E1452" s="111"/>
      <c r="F1452" s="111"/>
      <c r="G1452" s="111"/>
      <c r="H1452" s="162"/>
      <c r="I1452" s="168"/>
      <c r="Q1452" s="3">
        <f t="shared" ca="1" si="22"/>
        <v>0</v>
      </c>
    </row>
    <row r="1453" spans="2:17" ht="30" customHeight="1" x14ac:dyDescent="0.3">
      <c r="B1453" s="113">
        <v>1449</v>
      </c>
      <c r="C1453" s="162"/>
      <c r="D1453" s="167"/>
      <c r="E1453" s="111"/>
      <c r="F1453" s="111"/>
      <c r="G1453" s="111"/>
      <c r="H1453" s="162"/>
      <c r="I1453" s="168"/>
      <c r="Q1453" s="3">
        <f t="shared" ca="1" si="22"/>
        <v>0</v>
      </c>
    </row>
    <row r="1454" spans="2:17" ht="30" customHeight="1" x14ac:dyDescent="0.3">
      <c r="B1454" s="113">
        <v>1450</v>
      </c>
      <c r="C1454" s="162"/>
      <c r="D1454" s="167"/>
      <c r="E1454" s="111"/>
      <c r="F1454" s="111"/>
      <c r="G1454" s="111"/>
      <c r="H1454" s="162"/>
      <c r="I1454" s="168"/>
      <c r="Q1454" s="3">
        <f t="shared" ca="1" si="22"/>
        <v>0</v>
      </c>
    </row>
    <row r="1455" spans="2:17" ht="30" customHeight="1" x14ac:dyDescent="0.3">
      <c r="B1455" s="113">
        <v>1451</v>
      </c>
      <c r="C1455" s="162"/>
      <c r="D1455" s="167"/>
      <c r="E1455" s="111"/>
      <c r="F1455" s="111"/>
      <c r="G1455" s="111"/>
      <c r="H1455" s="162"/>
      <c r="I1455" s="168"/>
      <c r="Q1455" s="3">
        <f t="shared" ca="1" si="22"/>
        <v>0</v>
      </c>
    </row>
    <row r="1456" spans="2:17" ht="30" customHeight="1" x14ac:dyDescent="0.3">
      <c r="B1456" s="113">
        <v>1452</v>
      </c>
      <c r="C1456" s="162"/>
      <c r="D1456" s="167"/>
      <c r="E1456" s="111"/>
      <c r="F1456" s="111"/>
      <c r="G1456" s="111"/>
      <c r="H1456" s="162"/>
      <c r="I1456" s="168"/>
      <c r="Q1456" s="3">
        <f t="shared" ca="1" si="22"/>
        <v>0</v>
      </c>
    </row>
    <row r="1457" spans="2:17" ht="30" customHeight="1" x14ac:dyDescent="0.3">
      <c r="B1457" s="113">
        <v>1453</v>
      </c>
      <c r="C1457" s="162"/>
      <c r="D1457" s="167"/>
      <c r="E1457" s="111"/>
      <c r="F1457" s="111"/>
      <c r="G1457" s="111"/>
      <c r="H1457" s="162"/>
      <c r="I1457" s="168"/>
      <c r="Q1457" s="3">
        <f t="shared" ca="1" si="22"/>
        <v>0</v>
      </c>
    </row>
    <row r="1458" spans="2:17" ht="30" customHeight="1" x14ac:dyDescent="0.3">
      <c r="B1458" s="113">
        <v>1454</v>
      </c>
      <c r="C1458" s="162"/>
      <c r="D1458" s="167"/>
      <c r="E1458" s="111"/>
      <c r="F1458" s="111"/>
      <c r="G1458" s="111"/>
      <c r="H1458" s="162"/>
      <c r="I1458" s="168"/>
      <c r="Q1458" s="3">
        <f t="shared" ca="1" si="22"/>
        <v>0</v>
      </c>
    </row>
    <row r="1459" spans="2:17" ht="30" customHeight="1" x14ac:dyDescent="0.3">
      <c r="B1459" s="113">
        <v>1455</v>
      </c>
      <c r="C1459" s="162"/>
      <c r="D1459" s="167"/>
      <c r="E1459" s="111"/>
      <c r="F1459" s="111"/>
      <c r="G1459" s="111"/>
      <c r="H1459" s="162"/>
      <c r="I1459" s="168"/>
      <c r="Q1459" s="3">
        <f t="shared" ca="1" si="22"/>
        <v>0</v>
      </c>
    </row>
    <row r="1460" spans="2:17" ht="30" customHeight="1" x14ac:dyDescent="0.3">
      <c r="B1460" s="113">
        <v>1456</v>
      </c>
      <c r="C1460" s="162"/>
      <c r="D1460" s="167"/>
      <c r="E1460" s="111"/>
      <c r="F1460" s="111"/>
      <c r="G1460" s="111"/>
      <c r="H1460" s="162"/>
      <c r="I1460" s="168"/>
      <c r="Q1460" s="3">
        <f t="shared" ca="1" si="22"/>
        <v>0</v>
      </c>
    </row>
    <row r="1461" spans="2:17" ht="30" customHeight="1" x14ac:dyDescent="0.3">
      <c r="B1461" s="113">
        <v>1457</v>
      </c>
      <c r="C1461" s="162"/>
      <c r="D1461" s="167"/>
      <c r="E1461" s="111"/>
      <c r="F1461" s="111"/>
      <c r="G1461" s="111"/>
      <c r="H1461" s="162"/>
      <c r="I1461" s="168"/>
      <c r="Q1461" s="3">
        <f t="shared" ca="1" si="22"/>
        <v>0</v>
      </c>
    </row>
    <row r="1462" spans="2:17" ht="30" customHeight="1" x14ac:dyDescent="0.3">
      <c r="B1462" s="113">
        <v>1458</v>
      </c>
      <c r="C1462" s="162"/>
      <c r="D1462" s="167"/>
      <c r="E1462" s="111"/>
      <c r="F1462" s="111"/>
      <c r="G1462" s="111"/>
      <c r="H1462" s="162"/>
      <c r="I1462" s="168"/>
      <c r="Q1462" s="3">
        <f t="shared" ca="1" si="22"/>
        <v>0</v>
      </c>
    </row>
    <row r="1463" spans="2:17" ht="30" customHeight="1" x14ac:dyDescent="0.3">
      <c r="B1463" s="113">
        <v>1459</v>
      </c>
      <c r="C1463" s="162"/>
      <c r="D1463" s="167"/>
      <c r="E1463" s="111"/>
      <c r="F1463" s="111"/>
      <c r="G1463" s="111"/>
      <c r="H1463" s="162"/>
      <c r="I1463" s="168"/>
      <c r="Q1463" s="3">
        <f t="shared" ca="1" si="22"/>
        <v>0</v>
      </c>
    </row>
    <row r="1464" spans="2:17" ht="30" customHeight="1" x14ac:dyDescent="0.3">
      <c r="B1464" s="113">
        <v>1460</v>
      </c>
      <c r="C1464" s="162"/>
      <c r="D1464" s="167"/>
      <c r="E1464" s="111"/>
      <c r="F1464" s="111"/>
      <c r="G1464" s="111"/>
      <c r="H1464" s="162"/>
      <c r="I1464" s="168"/>
      <c r="Q1464" s="3">
        <f t="shared" ca="1" si="22"/>
        <v>0</v>
      </c>
    </row>
    <row r="1465" spans="2:17" ht="30" customHeight="1" x14ac:dyDescent="0.3">
      <c r="B1465" s="113">
        <v>1461</v>
      </c>
      <c r="C1465" s="162"/>
      <c r="D1465" s="167"/>
      <c r="E1465" s="111"/>
      <c r="F1465" s="111"/>
      <c r="G1465" s="111"/>
      <c r="H1465" s="162"/>
      <c r="I1465" s="168"/>
      <c r="Q1465" s="3">
        <f t="shared" ca="1" si="22"/>
        <v>0</v>
      </c>
    </row>
    <row r="1466" spans="2:17" ht="30" customHeight="1" x14ac:dyDescent="0.3">
      <c r="B1466" s="113">
        <v>1462</v>
      </c>
      <c r="C1466" s="162"/>
      <c r="D1466" s="167"/>
      <c r="E1466" s="111"/>
      <c r="F1466" s="111"/>
      <c r="G1466" s="111"/>
      <c r="H1466" s="162"/>
      <c r="I1466" s="168"/>
      <c r="Q1466" s="3">
        <f t="shared" ca="1" si="22"/>
        <v>0</v>
      </c>
    </row>
    <row r="1467" spans="2:17" ht="30" customHeight="1" x14ac:dyDescent="0.3">
      <c r="B1467" s="113">
        <v>1463</v>
      </c>
      <c r="C1467" s="162"/>
      <c r="D1467" s="167"/>
      <c r="E1467" s="111"/>
      <c r="F1467" s="111"/>
      <c r="G1467" s="111"/>
      <c r="H1467" s="162"/>
      <c r="I1467" s="168"/>
      <c r="Q1467" s="3">
        <f t="shared" ca="1" si="22"/>
        <v>0</v>
      </c>
    </row>
    <row r="1468" spans="2:17" ht="30" customHeight="1" x14ac:dyDescent="0.3">
      <c r="B1468" s="113">
        <v>1464</v>
      </c>
      <c r="C1468" s="162"/>
      <c r="D1468" s="167"/>
      <c r="E1468" s="111"/>
      <c r="F1468" s="111"/>
      <c r="G1468" s="111"/>
      <c r="H1468" s="162"/>
      <c r="I1468" s="168"/>
      <c r="Q1468" s="3">
        <f t="shared" ca="1" si="22"/>
        <v>0</v>
      </c>
    </row>
    <row r="1469" spans="2:17" ht="30" customHeight="1" x14ac:dyDescent="0.3">
      <c r="B1469" s="113">
        <v>1465</v>
      </c>
      <c r="C1469" s="162"/>
      <c r="D1469" s="167"/>
      <c r="E1469" s="111"/>
      <c r="F1469" s="111"/>
      <c r="G1469" s="111"/>
      <c r="H1469" s="162"/>
      <c r="I1469" s="168"/>
      <c r="Q1469" s="3">
        <f t="shared" ca="1" si="22"/>
        <v>0</v>
      </c>
    </row>
    <row r="1470" spans="2:17" ht="30" customHeight="1" x14ac:dyDescent="0.3">
      <c r="B1470" s="113">
        <v>1466</v>
      </c>
      <c r="C1470" s="162"/>
      <c r="D1470" s="167"/>
      <c r="E1470" s="111"/>
      <c r="F1470" s="111"/>
      <c r="G1470" s="111"/>
      <c r="H1470" s="162"/>
      <c r="I1470" s="168"/>
      <c r="Q1470" s="3">
        <f t="shared" ca="1" si="22"/>
        <v>0</v>
      </c>
    </row>
    <row r="1471" spans="2:17" ht="30" customHeight="1" x14ac:dyDescent="0.3">
      <c r="B1471" s="113">
        <v>1467</v>
      </c>
      <c r="C1471" s="162"/>
      <c r="D1471" s="167"/>
      <c r="E1471" s="111"/>
      <c r="F1471" s="111"/>
      <c r="G1471" s="111"/>
      <c r="H1471" s="162"/>
      <c r="I1471" s="168"/>
      <c r="Q1471" s="3">
        <f t="shared" ca="1" si="22"/>
        <v>0</v>
      </c>
    </row>
    <row r="1472" spans="2:17" ht="30" customHeight="1" x14ac:dyDescent="0.3">
      <c r="B1472" s="113">
        <v>1468</v>
      </c>
      <c r="C1472" s="162"/>
      <c r="D1472" s="167"/>
      <c r="E1472" s="111"/>
      <c r="F1472" s="111"/>
      <c r="G1472" s="111"/>
      <c r="H1472" s="162"/>
      <c r="I1472" s="168"/>
      <c r="Q1472" s="3">
        <f t="shared" ca="1" si="22"/>
        <v>0</v>
      </c>
    </row>
    <row r="1473" spans="2:17" ht="30" customHeight="1" x14ac:dyDescent="0.3">
      <c r="B1473" s="113">
        <v>1469</v>
      </c>
      <c r="C1473" s="162"/>
      <c r="D1473" s="167"/>
      <c r="E1473" s="111"/>
      <c r="F1473" s="111"/>
      <c r="G1473" s="111"/>
      <c r="H1473" s="162"/>
      <c r="I1473" s="168"/>
      <c r="Q1473" s="3">
        <f t="shared" ca="1" si="22"/>
        <v>0</v>
      </c>
    </row>
    <row r="1474" spans="2:17" ht="30" customHeight="1" x14ac:dyDescent="0.3">
      <c r="B1474" s="113">
        <v>1470</v>
      </c>
      <c r="C1474" s="162"/>
      <c r="D1474" s="167"/>
      <c r="E1474" s="111"/>
      <c r="F1474" s="111"/>
      <c r="G1474" s="111"/>
      <c r="H1474" s="162"/>
      <c r="I1474" s="168"/>
      <c r="Q1474" s="3">
        <f t="shared" ca="1" si="22"/>
        <v>0</v>
      </c>
    </row>
    <row r="1475" spans="2:17" ht="30" customHeight="1" x14ac:dyDescent="0.3">
      <c r="B1475" s="113">
        <v>1471</v>
      </c>
      <c r="C1475" s="162"/>
      <c r="D1475" s="167"/>
      <c r="E1475" s="111"/>
      <c r="F1475" s="111"/>
      <c r="G1475" s="111"/>
      <c r="H1475" s="162"/>
      <c r="I1475" s="168"/>
      <c r="Q1475" s="3">
        <f t="shared" ca="1" si="22"/>
        <v>0</v>
      </c>
    </row>
    <row r="1476" spans="2:17" ht="30" customHeight="1" x14ac:dyDescent="0.3">
      <c r="B1476" s="113">
        <v>1472</v>
      </c>
      <c r="C1476" s="162"/>
      <c r="D1476" s="167"/>
      <c r="E1476" s="111"/>
      <c r="F1476" s="111"/>
      <c r="G1476" s="111"/>
      <c r="H1476" s="162"/>
      <c r="I1476" s="168"/>
      <c r="Q1476" s="3">
        <f t="shared" ca="1" si="22"/>
        <v>0</v>
      </c>
    </row>
    <row r="1477" spans="2:17" ht="30" customHeight="1" x14ac:dyDescent="0.3">
      <c r="B1477" s="113">
        <v>1473</v>
      </c>
      <c r="C1477" s="162"/>
      <c r="D1477" s="167"/>
      <c r="E1477" s="111"/>
      <c r="F1477" s="111"/>
      <c r="G1477" s="111"/>
      <c r="H1477" s="162"/>
      <c r="I1477" s="168"/>
      <c r="Q1477" s="3">
        <f t="shared" ref="Q1477:Q1540" ca="1" si="23">IF(C1477&lt;TODAY(),IF(G1477="Não",1,0),0)</f>
        <v>0</v>
      </c>
    </row>
    <row r="1478" spans="2:17" ht="30" customHeight="1" x14ac:dyDescent="0.3">
      <c r="B1478" s="113">
        <v>1474</v>
      </c>
      <c r="C1478" s="162"/>
      <c r="D1478" s="167"/>
      <c r="E1478" s="111"/>
      <c r="F1478" s="111"/>
      <c r="G1478" s="111"/>
      <c r="H1478" s="162"/>
      <c r="I1478" s="168"/>
      <c r="Q1478" s="3">
        <f t="shared" ca="1" si="23"/>
        <v>0</v>
      </c>
    </row>
    <row r="1479" spans="2:17" ht="30" customHeight="1" x14ac:dyDescent="0.3">
      <c r="B1479" s="113">
        <v>1475</v>
      </c>
      <c r="C1479" s="162"/>
      <c r="D1479" s="167"/>
      <c r="E1479" s="111"/>
      <c r="F1479" s="111"/>
      <c r="G1479" s="111"/>
      <c r="H1479" s="162"/>
      <c r="I1479" s="168"/>
      <c r="Q1479" s="3">
        <f t="shared" ca="1" si="23"/>
        <v>0</v>
      </c>
    </row>
    <row r="1480" spans="2:17" ht="30" customHeight="1" x14ac:dyDescent="0.3">
      <c r="B1480" s="113">
        <v>1476</v>
      </c>
      <c r="C1480" s="162"/>
      <c r="D1480" s="167"/>
      <c r="E1480" s="111"/>
      <c r="F1480" s="111"/>
      <c r="G1480" s="111"/>
      <c r="H1480" s="162"/>
      <c r="I1480" s="168"/>
      <c r="Q1480" s="3">
        <f t="shared" ca="1" si="23"/>
        <v>0</v>
      </c>
    </row>
    <row r="1481" spans="2:17" ht="30" customHeight="1" x14ac:dyDescent="0.3">
      <c r="B1481" s="113">
        <v>1477</v>
      </c>
      <c r="C1481" s="162"/>
      <c r="D1481" s="167"/>
      <c r="E1481" s="111"/>
      <c r="F1481" s="111"/>
      <c r="G1481" s="111"/>
      <c r="H1481" s="162"/>
      <c r="I1481" s="168"/>
      <c r="Q1481" s="3">
        <f t="shared" ca="1" si="23"/>
        <v>0</v>
      </c>
    </row>
    <row r="1482" spans="2:17" ht="30" customHeight="1" x14ac:dyDescent="0.3">
      <c r="B1482" s="113">
        <v>1478</v>
      </c>
      <c r="C1482" s="162"/>
      <c r="D1482" s="167"/>
      <c r="E1482" s="111"/>
      <c r="F1482" s="111"/>
      <c r="G1482" s="111"/>
      <c r="H1482" s="162"/>
      <c r="I1482" s="168"/>
      <c r="Q1482" s="3">
        <f t="shared" ca="1" si="23"/>
        <v>0</v>
      </c>
    </row>
    <row r="1483" spans="2:17" ht="30" customHeight="1" x14ac:dyDescent="0.3">
      <c r="B1483" s="113">
        <v>1479</v>
      </c>
      <c r="C1483" s="162"/>
      <c r="D1483" s="167"/>
      <c r="E1483" s="111"/>
      <c r="F1483" s="111"/>
      <c r="G1483" s="111"/>
      <c r="H1483" s="162"/>
      <c r="I1483" s="168"/>
      <c r="Q1483" s="3">
        <f t="shared" ca="1" si="23"/>
        <v>0</v>
      </c>
    </row>
    <row r="1484" spans="2:17" ht="30" customHeight="1" x14ac:dyDescent="0.3">
      <c r="B1484" s="113">
        <v>1480</v>
      </c>
      <c r="C1484" s="162"/>
      <c r="D1484" s="167"/>
      <c r="E1484" s="111"/>
      <c r="F1484" s="111"/>
      <c r="G1484" s="111"/>
      <c r="H1484" s="162"/>
      <c r="I1484" s="168"/>
      <c r="Q1484" s="3">
        <f t="shared" ca="1" si="23"/>
        <v>0</v>
      </c>
    </row>
    <row r="1485" spans="2:17" ht="30" customHeight="1" x14ac:dyDescent="0.3">
      <c r="B1485" s="113">
        <v>1481</v>
      </c>
      <c r="C1485" s="162"/>
      <c r="D1485" s="167"/>
      <c r="E1485" s="111"/>
      <c r="F1485" s="111"/>
      <c r="G1485" s="111"/>
      <c r="H1485" s="162"/>
      <c r="I1485" s="168"/>
      <c r="Q1485" s="3">
        <f t="shared" ca="1" si="23"/>
        <v>0</v>
      </c>
    </row>
    <row r="1486" spans="2:17" ht="30" customHeight="1" x14ac:dyDescent="0.3">
      <c r="B1486" s="113">
        <v>1482</v>
      </c>
      <c r="C1486" s="162"/>
      <c r="D1486" s="167"/>
      <c r="E1486" s="111"/>
      <c r="F1486" s="111"/>
      <c r="G1486" s="111"/>
      <c r="H1486" s="162"/>
      <c r="I1486" s="168"/>
      <c r="Q1486" s="3">
        <f t="shared" ca="1" si="23"/>
        <v>0</v>
      </c>
    </row>
    <row r="1487" spans="2:17" ht="30" customHeight="1" x14ac:dyDescent="0.3">
      <c r="B1487" s="113">
        <v>1483</v>
      </c>
      <c r="C1487" s="162"/>
      <c r="D1487" s="167"/>
      <c r="E1487" s="111"/>
      <c r="F1487" s="111"/>
      <c r="G1487" s="111"/>
      <c r="H1487" s="162"/>
      <c r="I1487" s="168"/>
      <c r="Q1487" s="3">
        <f t="shared" ca="1" si="23"/>
        <v>0</v>
      </c>
    </row>
    <row r="1488" spans="2:17" ht="30" customHeight="1" x14ac:dyDescent="0.3">
      <c r="B1488" s="113">
        <v>1484</v>
      </c>
      <c r="C1488" s="162"/>
      <c r="D1488" s="167"/>
      <c r="E1488" s="111"/>
      <c r="F1488" s="111"/>
      <c r="G1488" s="111"/>
      <c r="H1488" s="162"/>
      <c r="I1488" s="168"/>
      <c r="Q1488" s="3">
        <f t="shared" ca="1" si="23"/>
        <v>0</v>
      </c>
    </row>
    <row r="1489" spans="2:17" ht="30" customHeight="1" x14ac:dyDescent="0.3">
      <c r="B1489" s="113">
        <v>1485</v>
      </c>
      <c r="C1489" s="162"/>
      <c r="D1489" s="167"/>
      <c r="E1489" s="111"/>
      <c r="F1489" s="111"/>
      <c r="G1489" s="111"/>
      <c r="H1489" s="162"/>
      <c r="I1489" s="168"/>
      <c r="Q1489" s="3">
        <f t="shared" ca="1" si="23"/>
        <v>0</v>
      </c>
    </row>
    <row r="1490" spans="2:17" ht="30" customHeight="1" x14ac:dyDescent="0.3">
      <c r="B1490" s="113">
        <v>1486</v>
      </c>
      <c r="C1490" s="162"/>
      <c r="D1490" s="167"/>
      <c r="E1490" s="111"/>
      <c r="F1490" s="111"/>
      <c r="G1490" s="111"/>
      <c r="H1490" s="162"/>
      <c r="I1490" s="168"/>
      <c r="Q1490" s="3">
        <f t="shared" ca="1" si="23"/>
        <v>0</v>
      </c>
    </row>
    <row r="1491" spans="2:17" ht="30" customHeight="1" x14ac:dyDescent="0.3">
      <c r="B1491" s="113">
        <v>1487</v>
      </c>
      <c r="C1491" s="162"/>
      <c r="D1491" s="167"/>
      <c r="E1491" s="111"/>
      <c r="F1491" s="111"/>
      <c r="G1491" s="111"/>
      <c r="H1491" s="162"/>
      <c r="I1491" s="168"/>
      <c r="Q1491" s="3">
        <f t="shared" ca="1" si="23"/>
        <v>0</v>
      </c>
    </row>
    <row r="1492" spans="2:17" ht="30" customHeight="1" x14ac:dyDescent="0.3">
      <c r="B1492" s="113">
        <v>1488</v>
      </c>
      <c r="C1492" s="162"/>
      <c r="D1492" s="167"/>
      <c r="E1492" s="111"/>
      <c r="F1492" s="111"/>
      <c r="G1492" s="111"/>
      <c r="H1492" s="162"/>
      <c r="I1492" s="168"/>
      <c r="Q1492" s="3">
        <f t="shared" ca="1" si="23"/>
        <v>0</v>
      </c>
    </row>
    <row r="1493" spans="2:17" ht="30" customHeight="1" x14ac:dyDescent="0.3">
      <c r="B1493" s="113">
        <v>1489</v>
      </c>
      <c r="C1493" s="162"/>
      <c r="D1493" s="167"/>
      <c r="E1493" s="111"/>
      <c r="F1493" s="111"/>
      <c r="G1493" s="111"/>
      <c r="H1493" s="162"/>
      <c r="I1493" s="168"/>
      <c r="Q1493" s="3">
        <f t="shared" ca="1" si="23"/>
        <v>0</v>
      </c>
    </row>
    <row r="1494" spans="2:17" ht="30" customHeight="1" x14ac:dyDescent="0.3">
      <c r="B1494" s="113">
        <v>1490</v>
      </c>
      <c r="C1494" s="162"/>
      <c r="D1494" s="167"/>
      <c r="E1494" s="111"/>
      <c r="F1494" s="111"/>
      <c r="G1494" s="111"/>
      <c r="H1494" s="162"/>
      <c r="I1494" s="168"/>
      <c r="Q1494" s="3">
        <f t="shared" ca="1" si="23"/>
        <v>0</v>
      </c>
    </row>
    <row r="1495" spans="2:17" ht="30" customHeight="1" x14ac:dyDescent="0.3">
      <c r="B1495" s="113">
        <v>1491</v>
      </c>
      <c r="C1495" s="162"/>
      <c r="D1495" s="167"/>
      <c r="E1495" s="111"/>
      <c r="F1495" s="111"/>
      <c r="G1495" s="111"/>
      <c r="H1495" s="162"/>
      <c r="I1495" s="168"/>
      <c r="Q1495" s="3">
        <f t="shared" ca="1" si="23"/>
        <v>0</v>
      </c>
    </row>
    <row r="1496" spans="2:17" ht="30" customHeight="1" x14ac:dyDescent="0.3">
      <c r="B1496" s="113">
        <v>1492</v>
      </c>
      <c r="C1496" s="162"/>
      <c r="D1496" s="167"/>
      <c r="E1496" s="111"/>
      <c r="F1496" s="111"/>
      <c r="G1496" s="111"/>
      <c r="H1496" s="162"/>
      <c r="I1496" s="168"/>
      <c r="Q1496" s="3">
        <f t="shared" ca="1" si="23"/>
        <v>0</v>
      </c>
    </row>
    <row r="1497" spans="2:17" ht="30" customHeight="1" x14ac:dyDescent="0.3">
      <c r="B1497" s="113">
        <v>1493</v>
      </c>
      <c r="C1497" s="162"/>
      <c r="D1497" s="167"/>
      <c r="E1497" s="111"/>
      <c r="F1497" s="111"/>
      <c r="G1497" s="111"/>
      <c r="H1497" s="162"/>
      <c r="I1497" s="168"/>
      <c r="Q1497" s="3">
        <f t="shared" ca="1" si="23"/>
        <v>0</v>
      </c>
    </row>
    <row r="1498" spans="2:17" ht="30" customHeight="1" x14ac:dyDescent="0.3">
      <c r="B1498" s="113">
        <v>1494</v>
      </c>
      <c r="C1498" s="162"/>
      <c r="D1498" s="167"/>
      <c r="E1498" s="111"/>
      <c r="F1498" s="111"/>
      <c r="G1498" s="111"/>
      <c r="H1498" s="162"/>
      <c r="I1498" s="168"/>
      <c r="Q1498" s="3">
        <f t="shared" ca="1" si="23"/>
        <v>0</v>
      </c>
    </row>
    <row r="1499" spans="2:17" ht="30" customHeight="1" x14ac:dyDescent="0.3">
      <c r="B1499" s="113">
        <v>1495</v>
      </c>
      <c r="C1499" s="162"/>
      <c r="D1499" s="167"/>
      <c r="E1499" s="111"/>
      <c r="F1499" s="111"/>
      <c r="G1499" s="111"/>
      <c r="H1499" s="162"/>
      <c r="I1499" s="168"/>
      <c r="Q1499" s="3">
        <f t="shared" ca="1" si="23"/>
        <v>0</v>
      </c>
    </row>
    <row r="1500" spans="2:17" ht="30" customHeight="1" x14ac:dyDescent="0.3">
      <c r="B1500" s="113">
        <v>1496</v>
      </c>
      <c r="C1500" s="162"/>
      <c r="D1500" s="167"/>
      <c r="E1500" s="111"/>
      <c r="F1500" s="111"/>
      <c r="G1500" s="111"/>
      <c r="H1500" s="162"/>
      <c r="I1500" s="168"/>
      <c r="Q1500" s="3">
        <f t="shared" ca="1" si="23"/>
        <v>0</v>
      </c>
    </row>
    <row r="1501" spans="2:17" ht="30" customHeight="1" x14ac:dyDescent="0.3">
      <c r="B1501" s="113">
        <v>1497</v>
      </c>
      <c r="C1501" s="162"/>
      <c r="D1501" s="167"/>
      <c r="E1501" s="111"/>
      <c r="F1501" s="111"/>
      <c r="G1501" s="111"/>
      <c r="H1501" s="162"/>
      <c r="I1501" s="168"/>
      <c r="Q1501" s="3">
        <f t="shared" ca="1" si="23"/>
        <v>0</v>
      </c>
    </row>
    <row r="1502" spans="2:17" ht="30" customHeight="1" x14ac:dyDescent="0.3">
      <c r="B1502" s="113">
        <v>1498</v>
      </c>
      <c r="C1502" s="162"/>
      <c r="D1502" s="167"/>
      <c r="E1502" s="111"/>
      <c r="F1502" s="111"/>
      <c r="G1502" s="111"/>
      <c r="H1502" s="162"/>
      <c r="I1502" s="168"/>
      <c r="Q1502" s="3">
        <f t="shared" ca="1" si="23"/>
        <v>0</v>
      </c>
    </row>
    <row r="1503" spans="2:17" ht="30" customHeight="1" x14ac:dyDescent="0.3">
      <c r="B1503" s="113">
        <v>1499</v>
      </c>
      <c r="C1503" s="162"/>
      <c r="D1503" s="167"/>
      <c r="E1503" s="111"/>
      <c r="F1503" s="111"/>
      <c r="G1503" s="111"/>
      <c r="H1503" s="162"/>
      <c r="I1503" s="168"/>
      <c r="Q1503" s="3">
        <f t="shared" ca="1" si="23"/>
        <v>0</v>
      </c>
    </row>
    <row r="1504" spans="2:17" ht="30" customHeight="1" x14ac:dyDescent="0.3">
      <c r="B1504" s="113">
        <v>1500</v>
      </c>
      <c r="C1504" s="162"/>
      <c r="D1504" s="167"/>
      <c r="E1504" s="111"/>
      <c r="F1504" s="111"/>
      <c r="G1504" s="111"/>
      <c r="H1504" s="162"/>
      <c r="I1504" s="168"/>
      <c r="Q1504" s="3">
        <f t="shared" ca="1" si="23"/>
        <v>0</v>
      </c>
    </row>
    <row r="1505" spans="2:17" ht="30" customHeight="1" x14ac:dyDescent="0.3">
      <c r="B1505" s="113">
        <v>1501</v>
      </c>
      <c r="C1505" s="162"/>
      <c r="D1505" s="167"/>
      <c r="E1505" s="111"/>
      <c r="F1505" s="111"/>
      <c r="G1505" s="111"/>
      <c r="H1505" s="162"/>
      <c r="I1505" s="168"/>
      <c r="Q1505" s="3">
        <f t="shared" ca="1" si="23"/>
        <v>0</v>
      </c>
    </row>
    <row r="1506" spans="2:17" ht="30" customHeight="1" x14ac:dyDescent="0.3">
      <c r="B1506" s="113">
        <v>1502</v>
      </c>
      <c r="C1506" s="162"/>
      <c r="D1506" s="167"/>
      <c r="E1506" s="111"/>
      <c r="F1506" s="111"/>
      <c r="G1506" s="111"/>
      <c r="H1506" s="162"/>
      <c r="I1506" s="168"/>
      <c r="Q1506" s="3">
        <f t="shared" ca="1" si="23"/>
        <v>0</v>
      </c>
    </row>
    <row r="1507" spans="2:17" ht="30" customHeight="1" x14ac:dyDescent="0.3">
      <c r="B1507" s="113">
        <v>1503</v>
      </c>
      <c r="C1507" s="162"/>
      <c r="D1507" s="167"/>
      <c r="E1507" s="111"/>
      <c r="F1507" s="111"/>
      <c r="G1507" s="111"/>
      <c r="H1507" s="162"/>
      <c r="I1507" s="168"/>
      <c r="Q1507" s="3">
        <f t="shared" ca="1" si="23"/>
        <v>0</v>
      </c>
    </row>
    <row r="1508" spans="2:17" ht="30" customHeight="1" x14ac:dyDescent="0.3">
      <c r="B1508" s="113">
        <v>1504</v>
      </c>
      <c r="C1508" s="162"/>
      <c r="D1508" s="167"/>
      <c r="E1508" s="111"/>
      <c r="F1508" s="111"/>
      <c r="G1508" s="111"/>
      <c r="H1508" s="162"/>
      <c r="I1508" s="168"/>
      <c r="Q1508" s="3">
        <f t="shared" ca="1" si="23"/>
        <v>0</v>
      </c>
    </row>
    <row r="1509" spans="2:17" ht="30" customHeight="1" x14ac:dyDescent="0.3">
      <c r="B1509" s="113">
        <v>1505</v>
      </c>
      <c r="C1509" s="162"/>
      <c r="D1509" s="167"/>
      <c r="E1509" s="111"/>
      <c r="F1509" s="111"/>
      <c r="G1509" s="111"/>
      <c r="H1509" s="162"/>
      <c r="I1509" s="168"/>
      <c r="Q1509" s="3">
        <f t="shared" ca="1" si="23"/>
        <v>0</v>
      </c>
    </row>
    <row r="1510" spans="2:17" ht="30" customHeight="1" x14ac:dyDescent="0.3">
      <c r="B1510" s="113">
        <v>1506</v>
      </c>
      <c r="C1510" s="162"/>
      <c r="D1510" s="167"/>
      <c r="E1510" s="111"/>
      <c r="F1510" s="111"/>
      <c r="G1510" s="111"/>
      <c r="H1510" s="162"/>
      <c r="I1510" s="168"/>
      <c r="Q1510" s="3">
        <f t="shared" ca="1" si="23"/>
        <v>0</v>
      </c>
    </row>
    <row r="1511" spans="2:17" ht="30" customHeight="1" x14ac:dyDescent="0.3">
      <c r="B1511" s="113">
        <v>1507</v>
      </c>
      <c r="C1511" s="162"/>
      <c r="D1511" s="167"/>
      <c r="E1511" s="111"/>
      <c r="F1511" s="111"/>
      <c r="G1511" s="111"/>
      <c r="H1511" s="162"/>
      <c r="I1511" s="168"/>
      <c r="Q1511" s="3">
        <f t="shared" ca="1" si="23"/>
        <v>0</v>
      </c>
    </row>
    <row r="1512" spans="2:17" ht="30" customHeight="1" x14ac:dyDescent="0.3">
      <c r="B1512" s="113">
        <v>1508</v>
      </c>
      <c r="C1512" s="162"/>
      <c r="D1512" s="167"/>
      <c r="E1512" s="111"/>
      <c r="F1512" s="111"/>
      <c r="G1512" s="111"/>
      <c r="H1512" s="162"/>
      <c r="I1512" s="168"/>
      <c r="Q1512" s="3">
        <f t="shared" ca="1" si="23"/>
        <v>0</v>
      </c>
    </row>
    <row r="1513" spans="2:17" ht="30" customHeight="1" x14ac:dyDescent="0.3">
      <c r="B1513" s="113">
        <v>1509</v>
      </c>
      <c r="C1513" s="162"/>
      <c r="D1513" s="167"/>
      <c r="E1513" s="111"/>
      <c r="F1513" s="111"/>
      <c r="G1513" s="111"/>
      <c r="H1513" s="162"/>
      <c r="I1513" s="168"/>
      <c r="Q1513" s="3">
        <f t="shared" ca="1" si="23"/>
        <v>0</v>
      </c>
    </row>
    <row r="1514" spans="2:17" ht="30" customHeight="1" x14ac:dyDescent="0.3">
      <c r="B1514" s="113">
        <v>1510</v>
      </c>
      <c r="C1514" s="162"/>
      <c r="D1514" s="167"/>
      <c r="E1514" s="111"/>
      <c r="F1514" s="111"/>
      <c r="G1514" s="111"/>
      <c r="H1514" s="162"/>
      <c r="I1514" s="168"/>
      <c r="Q1514" s="3">
        <f t="shared" ca="1" si="23"/>
        <v>0</v>
      </c>
    </row>
    <row r="1515" spans="2:17" ht="30" customHeight="1" x14ac:dyDescent="0.3">
      <c r="B1515" s="113">
        <v>1511</v>
      </c>
      <c r="C1515" s="162"/>
      <c r="D1515" s="167"/>
      <c r="E1515" s="111"/>
      <c r="F1515" s="111"/>
      <c r="G1515" s="111"/>
      <c r="H1515" s="162"/>
      <c r="I1515" s="168"/>
      <c r="Q1515" s="3">
        <f t="shared" ca="1" si="23"/>
        <v>0</v>
      </c>
    </row>
    <row r="1516" spans="2:17" ht="30" customHeight="1" x14ac:dyDescent="0.3">
      <c r="B1516" s="113">
        <v>1512</v>
      </c>
      <c r="C1516" s="162"/>
      <c r="D1516" s="167"/>
      <c r="E1516" s="111"/>
      <c r="F1516" s="111"/>
      <c r="G1516" s="111"/>
      <c r="H1516" s="162"/>
      <c r="I1516" s="168"/>
      <c r="Q1516" s="3">
        <f t="shared" ca="1" si="23"/>
        <v>0</v>
      </c>
    </row>
    <row r="1517" spans="2:17" ht="30" customHeight="1" x14ac:dyDescent="0.3">
      <c r="B1517" s="113">
        <v>1513</v>
      </c>
      <c r="C1517" s="162"/>
      <c r="D1517" s="167"/>
      <c r="E1517" s="111"/>
      <c r="F1517" s="111"/>
      <c r="G1517" s="111"/>
      <c r="H1517" s="162"/>
      <c r="I1517" s="168"/>
      <c r="Q1517" s="3">
        <f t="shared" ca="1" si="23"/>
        <v>0</v>
      </c>
    </row>
    <row r="1518" spans="2:17" ht="30" customHeight="1" x14ac:dyDescent="0.3">
      <c r="B1518" s="113">
        <v>1514</v>
      </c>
      <c r="C1518" s="162"/>
      <c r="D1518" s="167"/>
      <c r="E1518" s="111"/>
      <c r="F1518" s="111"/>
      <c r="G1518" s="111"/>
      <c r="H1518" s="162"/>
      <c r="I1518" s="168"/>
      <c r="Q1518" s="3">
        <f t="shared" ca="1" si="23"/>
        <v>0</v>
      </c>
    </row>
    <row r="1519" spans="2:17" ht="30" customHeight="1" x14ac:dyDescent="0.3">
      <c r="B1519" s="113">
        <v>1515</v>
      </c>
      <c r="C1519" s="162"/>
      <c r="D1519" s="167"/>
      <c r="E1519" s="111"/>
      <c r="F1519" s="111"/>
      <c r="G1519" s="111"/>
      <c r="H1519" s="162"/>
      <c r="I1519" s="168"/>
      <c r="Q1519" s="3">
        <f t="shared" ca="1" si="23"/>
        <v>0</v>
      </c>
    </row>
    <row r="1520" spans="2:17" ht="30" customHeight="1" x14ac:dyDescent="0.3">
      <c r="B1520" s="113">
        <v>1516</v>
      </c>
      <c r="C1520" s="162"/>
      <c r="D1520" s="167"/>
      <c r="E1520" s="111"/>
      <c r="F1520" s="111"/>
      <c r="G1520" s="111"/>
      <c r="H1520" s="162"/>
      <c r="I1520" s="168"/>
      <c r="Q1520" s="3">
        <f t="shared" ca="1" si="23"/>
        <v>0</v>
      </c>
    </row>
    <row r="1521" spans="2:17" ht="30" customHeight="1" x14ac:dyDescent="0.3">
      <c r="B1521" s="113">
        <v>1517</v>
      </c>
      <c r="C1521" s="162"/>
      <c r="D1521" s="167"/>
      <c r="E1521" s="111"/>
      <c r="F1521" s="111"/>
      <c r="G1521" s="111"/>
      <c r="H1521" s="162"/>
      <c r="I1521" s="168"/>
      <c r="Q1521" s="3">
        <f t="shared" ca="1" si="23"/>
        <v>0</v>
      </c>
    </row>
    <row r="1522" spans="2:17" ht="30" customHeight="1" x14ac:dyDescent="0.3">
      <c r="B1522" s="113">
        <v>1518</v>
      </c>
      <c r="C1522" s="162"/>
      <c r="D1522" s="167"/>
      <c r="E1522" s="111"/>
      <c r="F1522" s="111"/>
      <c r="G1522" s="111"/>
      <c r="H1522" s="162"/>
      <c r="I1522" s="168"/>
      <c r="Q1522" s="3">
        <f t="shared" ca="1" si="23"/>
        <v>0</v>
      </c>
    </row>
    <row r="1523" spans="2:17" ht="30" customHeight="1" x14ac:dyDescent="0.3">
      <c r="B1523" s="113">
        <v>1519</v>
      </c>
      <c r="C1523" s="162"/>
      <c r="D1523" s="167"/>
      <c r="E1523" s="111"/>
      <c r="F1523" s="111"/>
      <c r="G1523" s="111"/>
      <c r="H1523" s="162"/>
      <c r="I1523" s="168"/>
      <c r="Q1523" s="3">
        <f t="shared" ca="1" si="23"/>
        <v>0</v>
      </c>
    </row>
    <row r="1524" spans="2:17" ht="30" customHeight="1" x14ac:dyDescent="0.3">
      <c r="B1524" s="113">
        <v>1520</v>
      </c>
      <c r="C1524" s="162"/>
      <c r="D1524" s="167"/>
      <c r="E1524" s="111"/>
      <c r="F1524" s="111"/>
      <c r="G1524" s="111"/>
      <c r="H1524" s="162"/>
      <c r="I1524" s="168"/>
      <c r="Q1524" s="3">
        <f t="shared" ca="1" si="23"/>
        <v>0</v>
      </c>
    </row>
    <row r="1525" spans="2:17" ht="30" customHeight="1" x14ac:dyDescent="0.3">
      <c r="B1525" s="113">
        <v>1521</v>
      </c>
      <c r="C1525" s="162"/>
      <c r="D1525" s="167"/>
      <c r="E1525" s="111"/>
      <c r="F1525" s="111"/>
      <c r="G1525" s="111"/>
      <c r="H1525" s="162"/>
      <c r="I1525" s="168"/>
      <c r="Q1525" s="3">
        <f t="shared" ca="1" si="23"/>
        <v>0</v>
      </c>
    </row>
    <row r="1526" spans="2:17" ht="30" customHeight="1" x14ac:dyDescent="0.3">
      <c r="B1526" s="113">
        <v>1522</v>
      </c>
      <c r="C1526" s="162"/>
      <c r="D1526" s="167"/>
      <c r="E1526" s="111"/>
      <c r="F1526" s="111"/>
      <c r="G1526" s="111"/>
      <c r="H1526" s="162"/>
      <c r="I1526" s="168"/>
      <c r="Q1526" s="3">
        <f t="shared" ca="1" si="23"/>
        <v>0</v>
      </c>
    </row>
    <row r="1527" spans="2:17" ht="30" customHeight="1" x14ac:dyDescent="0.3">
      <c r="B1527" s="113">
        <v>1523</v>
      </c>
      <c r="C1527" s="162"/>
      <c r="D1527" s="167"/>
      <c r="E1527" s="111"/>
      <c r="F1527" s="111"/>
      <c r="G1527" s="111"/>
      <c r="H1527" s="162"/>
      <c r="I1527" s="168"/>
      <c r="Q1527" s="3">
        <f t="shared" ca="1" si="23"/>
        <v>0</v>
      </c>
    </row>
    <row r="1528" spans="2:17" ht="30" customHeight="1" x14ac:dyDescent="0.3">
      <c r="B1528" s="113">
        <v>1524</v>
      </c>
      <c r="C1528" s="162"/>
      <c r="D1528" s="167"/>
      <c r="E1528" s="111"/>
      <c r="F1528" s="111"/>
      <c r="G1528" s="111"/>
      <c r="H1528" s="162"/>
      <c r="I1528" s="168"/>
      <c r="Q1528" s="3">
        <f t="shared" ca="1" si="23"/>
        <v>0</v>
      </c>
    </row>
    <row r="1529" spans="2:17" ht="30" customHeight="1" x14ac:dyDescent="0.3">
      <c r="B1529" s="113">
        <v>1525</v>
      </c>
      <c r="C1529" s="162"/>
      <c r="D1529" s="167"/>
      <c r="E1529" s="111"/>
      <c r="F1529" s="111"/>
      <c r="G1529" s="111"/>
      <c r="H1529" s="162"/>
      <c r="I1529" s="168"/>
      <c r="Q1529" s="3">
        <f t="shared" ca="1" si="23"/>
        <v>0</v>
      </c>
    </row>
    <row r="1530" spans="2:17" ht="30" customHeight="1" x14ac:dyDescent="0.3">
      <c r="B1530" s="113">
        <v>1526</v>
      </c>
      <c r="C1530" s="162"/>
      <c r="D1530" s="167"/>
      <c r="E1530" s="111"/>
      <c r="F1530" s="111"/>
      <c r="G1530" s="111"/>
      <c r="H1530" s="162"/>
      <c r="I1530" s="168"/>
      <c r="Q1530" s="3">
        <f t="shared" ca="1" si="23"/>
        <v>0</v>
      </c>
    </row>
    <row r="1531" spans="2:17" ht="30" customHeight="1" x14ac:dyDescent="0.3">
      <c r="B1531" s="113">
        <v>1527</v>
      </c>
      <c r="C1531" s="162"/>
      <c r="D1531" s="167"/>
      <c r="E1531" s="111"/>
      <c r="F1531" s="111"/>
      <c r="G1531" s="111"/>
      <c r="H1531" s="162"/>
      <c r="I1531" s="168"/>
      <c r="Q1531" s="3">
        <f t="shared" ca="1" si="23"/>
        <v>0</v>
      </c>
    </row>
    <row r="1532" spans="2:17" ht="30" customHeight="1" x14ac:dyDescent="0.3">
      <c r="B1532" s="113">
        <v>1528</v>
      </c>
      <c r="C1532" s="162"/>
      <c r="D1532" s="167"/>
      <c r="E1532" s="111"/>
      <c r="F1532" s="111"/>
      <c r="G1532" s="111"/>
      <c r="H1532" s="162"/>
      <c r="I1532" s="168"/>
      <c r="Q1532" s="3">
        <f t="shared" ca="1" si="23"/>
        <v>0</v>
      </c>
    </row>
    <row r="1533" spans="2:17" ht="30" customHeight="1" x14ac:dyDescent="0.3">
      <c r="B1533" s="113">
        <v>1529</v>
      </c>
      <c r="C1533" s="162"/>
      <c r="D1533" s="167"/>
      <c r="E1533" s="111"/>
      <c r="F1533" s="111"/>
      <c r="G1533" s="111"/>
      <c r="H1533" s="162"/>
      <c r="I1533" s="168"/>
      <c r="Q1533" s="3">
        <f t="shared" ca="1" si="23"/>
        <v>0</v>
      </c>
    </row>
    <row r="1534" spans="2:17" ht="30" customHeight="1" x14ac:dyDescent="0.3">
      <c r="B1534" s="113">
        <v>1530</v>
      </c>
      <c r="C1534" s="162"/>
      <c r="D1534" s="167"/>
      <c r="E1534" s="111"/>
      <c r="F1534" s="111"/>
      <c r="G1534" s="111"/>
      <c r="H1534" s="162"/>
      <c r="I1534" s="168"/>
      <c r="Q1534" s="3">
        <f t="shared" ca="1" si="23"/>
        <v>0</v>
      </c>
    </row>
    <row r="1535" spans="2:17" ht="30" customHeight="1" x14ac:dyDescent="0.3">
      <c r="B1535" s="113">
        <v>1531</v>
      </c>
      <c r="C1535" s="162"/>
      <c r="D1535" s="167"/>
      <c r="E1535" s="111"/>
      <c r="F1535" s="111"/>
      <c r="G1535" s="111"/>
      <c r="H1535" s="162"/>
      <c r="I1535" s="168"/>
      <c r="Q1535" s="3">
        <f t="shared" ca="1" si="23"/>
        <v>0</v>
      </c>
    </row>
    <row r="1536" spans="2:17" ht="30" customHeight="1" x14ac:dyDescent="0.3">
      <c r="B1536" s="113">
        <v>1532</v>
      </c>
      <c r="C1536" s="162"/>
      <c r="D1536" s="167"/>
      <c r="E1536" s="111"/>
      <c r="F1536" s="111"/>
      <c r="G1536" s="111"/>
      <c r="H1536" s="162"/>
      <c r="I1536" s="168"/>
      <c r="Q1536" s="3">
        <f t="shared" ca="1" si="23"/>
        <v>0</v>
      </c>
    </row>
    <row r="1537" spans="2:17" ht="30" customHeight="1" x14ac:dyDescent="0.3">
      <c r="B1537" s="113">
        <v>1533</v>
      </c>
      <c r="C1537" s="162"/>
      <c r="D1537" s="167"/>
      <c r="E1537" s="111"/>
      <c r="F1537" s="111"/>
      <c r="G1537" s="111"/>
      <c r="H1537" s="162"/>
      <c r="I1537" s="168"/>
      <c r="Q1537" s="3">
        <f t="shared" ca="1" si="23"/>
        <v>0</v>
      </c>
    </row>
    <row r="1538" spans="2:17" ht="30" customHeight="1" x14ac:dyDescent="0.3">
      <c r="B1538" s="113">
        <v>1534</v>
      </c>
      <c r="C1538" s="162"/>
      <c r="D1538" s="167"/>
      <c r="E1538" s="111"/>
      <c r="F1538" s="111"/>
      <c r="G1538" s="111"/>
      <c r="H1538" s="162"/>
      <c r="I1538" s="168"/>
      <c r="Q1538" s="3">
        <f t="shared" ca="1" si="23"/>
        <v>0</v>
      </c>
    </row>
    <row r="1539" spans="2:17" ht="30" customHeight="1" x14ac:dyDescent="0.3">
      <c r="B1539" s="113">
        <v>1535</v>
      </c>
      <c r="C1539" s="162"/>
      <c r="D1539" s="167"/>
      <c r="E1539" s="111"/>
      <c r="F1539" s="111"/>
      <c r="G1539" s="111"/>
      <c r="H1539" s="162"/>
      <c r="I1539" s="168"/>
      <c r="Q1539" s="3">
        <f t="shared" ca="1" si="23"/>
        <v>0</v>
      </c>
    </row>
    <row r="1540" spans="2:17" ht="30" customHeight="1" x14ac:dyDescent="0.3">
      <c r="B1540" s="113">
        <v>1536</v>
      </c>
      <c r="C1540" s="162"/>
      <c r="D1540" s="167"/>
      <c r="E1540" s="111"/>
      <c r="F1540" s="111"/>
      <c r="G1540" s="111"/>
      <c r="H1540" s="162"/>
      <c r="I1540" s="168"/>
      <c r="Q1540" s="3">
        <f t="shared" ca="1" si="23"/>
        <v>0</v>
      </c>
    </row>
    <row r="1541" spans="2:17" ht="30" customHeight="1" x14ac:dyDescent="0.3">
      <c r="B1541" s="113">
        <v>1537</v>
      </c>
      <c r="C1541" s="162"/>
      <c r="D1541" s="167"/>
      <c r="E1541" s="111"/>
      <c r="F1541" s="111"/>
      <c r="G1541" s="111"/>
      <c r="H1541" s="162"/>
      <c r="I1541" s="168"/>
      <c r="Q1541" s="3">
        <f t="shared" ref="Q1541:Q1604" ca="1" si="24">IF(C1541&lt;TODAY(),IF(G1541="Não",1,0),0)</f>
        <v>0</v>
      </c>
    </row>
    <row r="1542" spans="2:17" ht="30" customHeight="1" x14ac:dyDescent="0.3">
      <c r="B1542" s="113">
        <v>1538</v>
      </c>
      <c r="C1542" s="162"/>
      <c r="D1542" s="167"/>
      <c r="E1542" s="111"/>
      <c r="F1542" s="111"/>
      <c r="G1542" s="111"/>
      <c r="H1542" s="162"/>
      <c r="I1542" s="168"/>
      <c r="Q1542" s="3">
        <f t="shared" ca="1" si="24"/>
        <v>0</v>
      </c>
    </row>
    <row r="1543" spans="2:17" ht="30" customHeight="1" x14ac:dyDescent="0.3">
      <c r="B1543" s="113">
        <v>1539</v>
      </c>
      <c r="C1543" s="162"/>
      <c r="D1543" s="167"/>
      <c r="E1543" s="111"/>
      <c r="F1543" s="111"/>
      <c r="G1543" s="111"/>
      <c r="H1543" s="162"/>
      <c r="I1543" s="168"/>
      <c r="Q1543" s="3">
        <f t="shared" ca="1" si="24"/>
        <v>0</v>
      </c>
    </row>
    <row r="1544" spans="2:17" ht="30" customHeight="1" x14ac:dyDescent="0.3">
      <c r="B1544" s="113">
        <v>1540</v>
      </c>
      <c r="C1544" s="162"/>
      <c r="D1544" s="167"/>
      <c r="E1544" s="111"/>
      <c r="F1544" s="111"/>
      <c r="G1544" s="111"/>
      <c r="H1544" s="162"/>
      <c r="I1544" s="168"/>
      <c r="Q1544" s="3">
        <f t="shared" ca="1" si="24"/>
        <v>0</v>
      </c>
    </row>
    <row r="1545" spans="2:17" ht="30" customHeight="1" x14ac:dyDescent="0.3">
      <c r="B1545" s="113">
        <v>1541</v>
      </c>
      <c r="C1545" s="162"/>
      <c r="D1545" s="167"/>
      <c r="E1545" s="111"/>
      <c r="F1545" s="111"/>
      <c r="G1545" s="111"/>
      <c r="H1545" s="162"/>
      <c r="I1545" s="168"/>
      <c r="Q1545" s="3">
        <f t="shared" ca="1" si="24"/>
        <v>0</v>
      </c>
    </row>
    <row r="1546" spans="2:17" ht="30" customHeight="1" x14ac:dyDescent="0.3">
      <c r="B1546" s="113">
        <v>1542</v>
      </c>
      <c r="C1546" s="162"/>
      <c r="D1546" s="167"/>
      <c r="E1546" s="111"/>
      <c r="F1546" s="111"/>
      <c r="G1546" s="111"/>
      <c r="H1546" s="162"/>
      <c r="I1546" s="168"/>
      <c r="Q1546" s="3">
        <f t="shared" ca="1" si="24"/>
        <v>0</v>
      </c>
    </row>
    <row r="1547" spans="2:17" ht="30" customHeight="1" x14ac:dyDescent="0.3">
      <c r="B1547" s="113">
        <v>1543</v>
      </c>
      <c r="C1547" s="162"/>
      <c r="D1547" s="167"/>
      <c r="E1547" s="111"/>
      <c r="F1547" s="111"/>
      <c r="G1547" s="111"/>
      <c r="H1547" s="162"/>
      <c r="I1547" s="168"/>
      <c r="Q1547" s="3">
        <f t="shared" ca="1" si="24"/>
        <v>0</v>
      </c>
    </row>
    <row r="1548" spans="2:17" ht="30" customHeight="1" x14ac:dyDescent="0.3">
      <c r="B1548" s="113">
        <v>1544</v>
      </c>
      <c r="C1548" s="162"/>
      <c r="D1548" s="167"/>
      <c r="E1548" s="111"/>
      <c r="F1548" s="111"/>
      <c r="G1548" s="111"/>
      <c r="H1548" s="162"/>
      <c r="I1548" s="168"/>
      <c r="Q1548" s="3">
        <f t="shared" ca="1" si="24"/>
        <v>0</v>
      </c>
    </row>
    <row r="1549" spans="2:17" ht="30" customHeight="1" x14ac:dyDescent="0.3">
      <c r="B1549" s="113">
        <v>1545</v>
      </c>
      <c r="C1549" s="162"/>
      <c r="D1549" s="167"/>
      <c r="E1549" s="111"/>
      <c r="F1549" s="111"/>
      <c r="G1549" s="111"/>
      <c r="H1549" s="162"/>
      <c r="I1549" s="168"/>
      <c r="Q1549" s="3">
        <f t="shared" ca="1" si="24"/>
        <v>0</v>
      </c>
    </row>
    <row r="1550" spans="2:17" ht="30" customHeight="1" x14ac:dyDescent="0.3">
      <c r="B1550" s="113">
        <v>1546</v>
      </c>
      <c r="C1550" s="162"/>
      <c r="D1550" s="167"/>
      <c r="E1550" s="111"/>
      <c r="F1550" s="111"/>
      <c r="G1550" s="111"/>
      <c r="H1550" s="162"/>
      <c r="I1550" s="168"/>
      <c r="Q1550" s="3">
        <f t="shared" ca="1" si="24"/>
        <v>0</v>
      </c>
    </row>
    <row r="1551" spans="2:17" ht="30" customHeight="1" x14ac:dyDescent="0.3">
      <c r="B1551" s="113">
        <v>1547</v>
      </c>
      <c r="C1551" s="162"/>
      <c r="D1551" s="167"/>
      <c r="E1551" s="111"/>
      <c r="F1551" s="111"/>
      <c r="G1551" s="111"/>
      <c r="H1551" s="162"/>
      <c r="I1551" s="168"/>
      <c r="Q1551" s="3">
        <f t="shared" ca="1" si="24"/>
        <v>0</v>
      </c>
    </row>
    <row r="1552" spans="2:17" ht="30" customHeight="1" x14ac:dyDescent="0.3">
      <c r="B1552" s="113">
        <v>1548</v>
      </c>
      <c r="C1552" s="162"/>
      <c r="D1552" s="167"/>
      <c r="E1552" s="111"/>
      <c r="F1552" s="111"/>
      <c r="G1552" s="111"/>
      <c r="H1552" s="162"/>
      <c r="I1552" s="168"/>
      <c r="Q1552" s="3">
        <f t="shared" ca="1" si="24"/>
        <v>0</v>
      </c>
    </row>
    <row r="1553" spans="2:17" ht="30" customHeight="1" x14ac:dyDescent="0.3">
      <c r="B1553" s="113">
        <v>1549</v>
      </c>
      <c r="C1553" s="162"/>
      <c r="D1553" s="167"/>
      <c r="E1553" s="111"/>
      <c r="F1553" s="111"/>
      <c r="G1553" s="111"/>
      <c r="H1553" s="162"/>
      <c r="I1553" s="168"/>
      <c r="Q1553" s="3">
        <f t="shared" ca="1" si="24"/>
        <v>0</v>
      </c>
    </row>
    <row r="1554" spans="2:17" ht="30" customHeight="1" x14ac:dyDescent="0.3">
      <c r="B1554" s="113">
        <v>1550</v>
      </c>
      <c r="C1554" s="162"/>
      <c r="D1554" s="167"/>
      <c r="E1554" s="111"/>
      <c r="F1554" s="111"/>
      <c r="G1554" s="111"/>
      <c r="H1554" s="162"/>
      <c r="I1554" s="168"/>
      <c r="Q1554" s="3">
        <f t="shared" ca="1" si="24"/>
        <v>0</v>
      </c>
    </row>
    <row r="1555" spans="2:17" ht="30" customHeight="1" x14ac:dyDescent="0.3">
      <c r="B1555" s="113">
        <v>1551</v>
      </c>
      <c r="C1555" s="162"/>
      <c r="D1555" s="167"/>
      <c r="E1555" s="111"/>
      <c r="F1555" s="111"/>
      <c r="G1555" s="111"/>
      <c r="H1555" s="162"/>
      <c r="I1555" s="168"/>
      <c r="Q1555" s="3">
        <f t="shared" ca="1" si="24"/>
        <v>0</v>
      </c>
    </row>
    <row r="1556" spans="2:17" ht="30" customHeight="1" x14ac:dyDescent="0.3">
      <c r="B1556" s="113">
        <v>1552</v>
      </c>
      <c r="C1556" s="162"/>
      <c r="D1556" s="167"/>
      <c r="E1556" s="111"/>
      <c r="F1556" s="111"/>
      <c r="G1556" s="111"/>
      <c r="H1556" s="162"/>
      <c r="I1556" s="168"/>
      <c r="Q1556" s="3">
        <f t="shared" ca="1" si="24"/>
        <v>0</v>
      </c>
    </row>
    <row r="1557" spans="2:17" ht="30" customHeight="1" x14ac:dyDescent="0.3">
      <c r="B1557" s="113">
        <v>1553</v>
      </c>
      <c r="C1557" s="162"/>
      <c r="D1557" s="167"/>
      <c r="E1557" s="111"/>
      <c r="F1557" s="111"/>
      <c r="G1557" s="111"/>
      <c r="H1557" s="162"/>
      <c r="I1557" s="168"/>
      <c r="Q1557" s="3">
        <f t="shared" ca="1" si="24"/>
        <v>0</v>
      </c>
    </row>
    <row r="1558" spans="2:17" ht="30" customHeight="1" x14ac:dyDescent="0.3">
      <c r="B1558" s="113">
        <v>1554</v>
      </c>
      <c r="C1558" s="162"/>
      <c r="D1558" s="167"/>
      <c r="E1558" s="111"/>
      <c r="F1558" s="111"/>
      <c r="G1558" s="111"/>
      <c r="H1558" s="162"/>
      <c r="I1558" s="168"/>
      <c r="Q1558" s="3">
        <f t="shared" ca="1" si="24"/>
        <v>0</v>
      </c>
    </row>
    <row r="1559" spans="2:17" ht="30" customHeight="1" x14ac:dyDescent="0.3">
      <c r="B1559" s="113">
        <v>1555</v>
      </c>
      <c r="C1559" s="162"/>
      <c r="D1559" s="167"/>
      <c r="E1559" s="111"/>
      <c r="F1559" s="111"/>
      <c r="G1559" s="111"/>
      <c r="H1559" s="162"/>
      <c r="I1559" s="168"/>
      <c r="Q1559" s="3">
        <f t="shared" ca="1" si="24"/>
        <v>0</v>
      </c>
    </row>
    <row r="1560" spans="2:17" ht="30" customHeight="1" x14ac:dyDescent="0.3">
      <c r="B1560" s="113">
        <v>1556</v>
      </c>
      <c r="C1560" s="162"/>
      <c r="D1560" s="167"/>
      <c r="E1560" s="111"/>
      <c r="F1560" s="111"/>
      <c r="G1560" s="111"/>
      <c r="H1560" s="162"/>
      <c r="I1560" s="168"/>
      <c r="Q1560" s="3">
        <f t="shared" ca="1" si="24"/>
        <v>0</v>
      </c>
    </row>
    <row r="1561" spans="2:17" ht="30" customHeight="1" x14ac:dyDescent="0.3">
      <c r="B1561" s="113">
        <v>1557</v>
      </c>
      <c r="C1561" s="162"/>
      <c r="D1561" s="167"/>
      <c r="E1561" s="111"/>
      <c r="F1561" s="111"/>
      <c r="G1561" s="111"/>
      <c r="H1561" s="162"/>
      <c r="I1561" s="168"/>
      <c r="Q1561" s="3">
        <f t="shared" ca="1" si="24"/>
        <v>0</v>
      </c>
    </row>
    <row r="1562" spans="2:17" ht="30" customHeight="1" x14ac:dyDescent="0.3">
      <c r="B1562" s="113">
        <v>1558</v>
      </c>
      <c r="C1562" s="162"/>
      <c r="D1562" s="167"/>
      <c r="E1562" s="111"/>
      <c r="F1562" s="111"/>
      <c r="G1562" s="111"/>
      <c r="H1562" s="162"/>
      <c r="I1562" s="168"/>
      <c r="Q1562" s="3">
        <f t="shared" ca="1" si="24"/>
        <v>0</v>
      </c>
    </row>
    <row r="1563" spans="2:17" ht="30" customHeight="1" x14ac:dyDescent="0.3">
      <c r="B1563" s="113">
        <v>1559</v>
      </c>
      <c r="C1563" s="162"/>
      <c r="D1563" s="167"/>
      <c r="E1563" s="111"/>
      <c r="F1563" s="111"/>
      <c r="G1563" s="111"/>
      <c r="H1563" s="162"/>
      <c r="I1563" s="168"/>
      <c r="Q1563" s="3">
        <f t="shared" ca="1" si="24"/>
        <v>0</v>
      </c>
    </row>
    <row r="1564" spans="2:17" ht="30" customHeight="1" x14ac:dyDescent="0.3">
      <c r="B1564" s="113">
        <v>1560</v>
      </c>
      <c r="C1564" s="162"/>
      <c r="D1564" s="167"/>
      <c r="E1564" s="111"/>
      <c r="F1564" s="111"/>
      <c r="G1564" s="111"/>
      <c r="H1564" s="162"/>
      <c r="I1564" s="168"/>
      <c r="Q1564" s="3">
        <f t="shared" ca="1" si="24"/>
        <v>0</v>
      </c>
    </row>
    <row r="1565" spans="2:17" ht="30" customHeight="1" x14ac:dyDescent="0.3">
      <c r="B1565" s="113">
        <v>1561</v>
      </c>
      <c r="C1565" s="162"/>
      <c r="D1565" s="167"/>
      <c r="E1565" s="111"/>
      <c r="F1565" s="111"/>
      <c r="G1565" s="111"/>
      <c r="H1565" s="162"/>
      <c r="I1565" s="168"/>
      <c r="Q1565" s="3">
        <f t="shared" ca="1" si="24"/>
        <v>0</v>
      </c>
    </row>
    <row r="1566" spans="2:17" ht="30" customHeight="1" x14ac:dyDescent="0.3">
      <c r="B1566" s="113">
        <v>1562</v>
      </c>
      <c r="C1566" s="162"/>
      <c r="D1566" s="167"/>
      <c r="E1566" s="111"/>
      <c r="F1566" s="111"/>
      <c r="G1566" s="111"/>
      <c r="H1566" s="162"/>
      <c r="I1566" s="168"/>
      <c r="Q1566" s="3">
        <f t="shared" ca="1" si="24"/>
        <v>0</v>
      </c>
    </row>
    <row r="1567" spans="2:17" ht="30" customHeight="1" x14ac:dyDescent="0.3">
      <c r="B1567" s="113">
        <v>1563</v>
      </c>
      <c r="C1567" s="162"/>
      <c r="D1567" s="167"/>
      <c r="E1567" s="111"/>
      <c r="F1567" s="111"/>
      <c r="G1567" s="111"/>
      <c r="H1567" s="162"/>
      <c r="I1567" s="168"/>
      <c r="Q1567" s="3">
        <f t="shared" ca="1" si="24"/>
        <v>0</v>
      </c>
    </row>
    <row r="1568" spans="2:17" ht="30" customHeight="1" x14ac:dyDescent="0.3">
      <c r="B1568" s="113">
        <v>1564</v>
      </c>
      <c r="C1568" s="162"/>
      <c r="D1568" s="167"/>
      <c r="E1568" s="111"/>
      <c r="F1568" s="111"/>
      <c r="G1568" s="111"/>
      <c r="H1568" s="162"/>
      <c r="I1568" s="168"/>
      <c r="Q1568" s="3">
        <f t="shared" ca="1" si="24"/>
        <v>0</v>
      </c>
    </row>
    <row r="1569" spans="2:17" ht="30" customHeight="1" x14ac:dyDescent="0.3">
      <c r="B1569" s="113">
        <v>1565</v>
      </c>
      <c r="C1569" s="162"/>
      <c r="D1569" s="167"/>
      <c r="E1569" s="111"/>
      <c r="F1569" s="111"/>
      <c r="G1569" s="111"/>
      <c r="H1569" s="162"/>
      <c r="I1569" s="168"/>
      <c r="Q1569" s="3">
        <f t="shared" ca="1" si="24"/>
        <v>0</v>
      </c>
    </row>
    <row r="1570" spans="2:17" ht="30" customHeight="1" x14ac:dyDescent="0.3">
      <c r="B1570" s="113">
        <v>1566</v>
      </c>
      <c r="C1570" s="162"/>
      <c r="D1570" s="167"/>
      <c r="E1570" s="111"/>
      <c r="F1570" s="111"/>
      <c r="G1570" s="111"/>
      <c r="H1570" s="162"/>
      <c r="I1570" s="168"/>
      <c r="Q1570" s="3">
        <f t="shared" ca="1" si="24"/>
        <v>0</v>
      </c>
    </row>
    <row r="1571" spans="2:17" ht="30" customHeight="1" x14ac:dyDescent="0.3">
      <c r="B1571" s="113">
        <v>1567</v>
      </c>
      <c r="C1571" s="162"/>
      <c r="D1571" s="167"/>
      <c r="E1571" s="111"/>
      <c r="F1571" s="111"/>
      <c r="G1571" s="111"/>
      <c r="H1571" s="162"/>
      <c r="I1571" s="168"/>
      <c r="Q1571" s="3">
        <f t="shared" ca="1" si="24"/>
        <v>0</v>
      </c>
    </row>
    <row r="1572" spans="2:17" ht="30" customHeight="1" x14ac:dyDescent="0.3">
      <c r="B1572" s="113">
        <v>1568</v>
      </c>
      <c r="C1572" s="162"/>
      <c r="D1572" s="167"/>
      <c r="E1572" s="111"/>
      <c r="F1572" s="111"/>
      <c r="G1572" s="111"/>
      <c r="H1572" s="162"/>
      <c r="I1572" s="168"/>
      <c r="Q1572" s="3">
        <f t="shared" ca="1" si="24"/>
        <v>0</v>
      </c>
    </row>
    <row r="1573" spans="2:17" ht="30" customHeight="1" x14ac:dyDescent="0.3">
      <c r="B1573" s="113">
        <v>1569</v>
      </c>
      <c r="C1573" s="162"/>
      <c r="D1573" s="167"/>
      <c r="E1573" s="111"/>
      <c r="F1573" s="111"/>
      <c r="G1573" s="111"/>
      <c r="H1573" s="162"/>
      <c r="I1573" s="168"/>
      <c r="Q1573" s="3">
        <f t="shared" ca="1" si="24"/>
        <v>0</v>
      </c>
    </row>
    <row r="1574" spans="2:17" ht="30" customHeight="1" x14ac:dyDescent="0.3">
      <c r="B1574" s="113">
        <v>1570</v>
      </c>
      <c r="C1574" s="162"/>
      <c r="D1574" s="167"/>
      <c r="E1574" s="111"/>
      <c r="F1574" s="111"/>
      <c r="G1574" s="111"/>
      <c r="H1574" s="162"/>
      <c r="I1574" s="168"/>
      <c r="Q1574" s="3">
        <f t="shared" ca="1" si="24"/>
        <v>0</v>
      </c>
    </row>
    <row r="1575" spans="2:17" ht="30" customHeight="1" x14ac:dyDescent="0.3">
      <c r="B1575" s="113">
        <v>1571</v>
      </c>
      <c r="C1575" s="162"/>
      <c r="D1575" s="167"/>
      <c r="E1575" s="111"/>
      <c r="F1575" s="111"/>
      <c r="G1575" s="111"/>
      <c r="H1575" s="162"/>
      <c r="I1575" s="168"/>
      <c r="Q1575" s="3">
        <f t="shared" ca="1" si="24"/>
        <v>0</v>
      </c>
    </row>
    <row r="1576" spans="2:17" ht="30" customHeight="1" x14ac:dyDescent="0.3">
      <c r="B1576" s="113">
        <v>1572</v>
      </c>
      <c r="C1576" s="162"/>
      <c r="D1576" s="167"/>
      <c r="E1576" s="111"/>
      <c r="F1576" s="111"/>
      <c r="G1576" s="111"/>
      <c r="H1576" s="162"/>
      <c r="I1576" s="168"/>
      <c r="Q1576" s="3">
        <f t="shared" ca="1" si="24"/>
        <v>0</v>
      </c>
    </row>
    <row r="1577" spans="2:17" ht="30" customHeight="1" x14ac:dyDescent="0.3">
      <c r="B1577" s="113">
        <v>1573</v>
      </c>
      <c r="C1577" s="162"/>
      <c r="D1577" s="167"/>
      <c r="E1577" s="111"/>
      <c r="F1577" s="111"/>
      <c r="G1577" s="111"/>
      <c r="H1577" s="162"/>
      <c r="I1577" s="168"/>
      <c r="Q1577" s="3">
        <f t="shared" ca="1" si="24"/>
        <v>0</v>
      </c>
    </row>
    <row r="1578" spans="2:17" ht="30" customHeight="1" x14ac:dyDescent="0.3">
      <c r="B1578" s="113">
        <v>1574</v>
      </c>
      <c r="C1578" s="162"/>
      <c r="D1578" s="167"/>
      <c r="E1578" s="111"/>
      <c r="F1578" s="111"/>
      <c r="G1578" s="111"/>
      <c r="H1578" s="162"/>
      <c r="I1578" s="168"/>
      <c r="Q1578" s="3">
        <f t="shared" ca="1" si="24"/>
        <v>0</v>
      </c>
    </row>
    <row r="1579" spans="2:17" ht="30" customHeight="1" x14ac:dyDescent="0.3">
      <c r="B1579" s="113">
        <v>1575</v>
      </c>
      <c r="C1579" s="162"/>
      <c r="D1579" s="167"/>
      <c r="E1579" s="111"/>
      <c r="F1579" s="111"/>
      <c r="G1579" s="111"/>
      <c r="H1579" s="162"/>
      <c r="I1579" s="168"/>
      <c r="Q1579" s="3">
        <f t="shared" ca="1" si="24"/>
        <v>0</v>
      </c>
    </row>
    <row r="1580" spans="2:17" ht="30" customHeight="1" x14ac:dyDescent="0.3">
      <c r="B1580" s="113">
        <v>1576</v>
      </c>
      <c r="C1580" s="162"/>
      <c r="D1580" s="167"/>
      <c r="E1580" s="111"/>
      <c r="F1580" s="111"/>
      <c r="G1580" s="111"/>
      <c r="H1580" s="162"/>
      <c r="I1580" s="168"/>
      <c r="Q1580" s="3">
        <f t="shared" ca="1" si="24"/>
        <v>0</v>
      </c>
    </row>
    <row r="1581" spans="2:17" ht="30" customHeight="1" x14ac:dyDescent="0.3">
      <c r="B1581" s="113">
        <v>1577</v>
      </c>
      <c r="C1581" s="162"/>
      <c r="D1581" s="167"/>
      <c r="E1581" s="111"/>
      <c r="F1581" s="111"/>
      <c r="G1581" s="111"/>
      <c r="H1581" s="162"/>
      <c r="I1581" s="168"/>
      <c r="Q1581" s="3">
        <f t="shared" ca="1" si="24"/>
        <v>0</v>
      </c>
    </row>
    <row r="1582" spans="2:17" ht="30" customHeight="1" x14ac:dyDescent="0.3">
      <c r="B1582" s="113">
        <v>1578</v>
      </c>
      <c r="C1582" s="162"/>
      <c r="D1582" s="167"/>
      <c r="E1582" s="111"/>
      <c r="F1582" s="111"/>
      <c r="G1582" s="111"/>
      <c r="H1582" s="162"/>
      <c r="I1582" s="168"/>
      <c r="Q1582" s="3">
        <f t="shared" ca="1" si="24"/>
        <v>0</v>
      </c>
    </row>
    <row r="1583" spans="2:17" ht="30" customHeight="1" x14ac:dyDescent="0.3">
      <c r="B1583" s="113">
        <v>1579</v>
      </c>
      <c r="C1583" s="162"/>
      <c r="D1583" s="167"/>
      <c r="E1583" s="111"/>
      <c r="F1583" s="111"/>
      <c r="G1583" s="111"/>
      <c r="H1583" s="162"/>
      <c r="I1583" s="168"/>
      <c r="Q1583" s="3">
        <f t="shared" ca="1" si="24"/>
        <v>0</v>
      </c>
    </row>
    <row r="1584" spans="2:17" ht="30" customHeight="1" x14ac:dyDescent="0.3">
      <c r="B1584" s="113">
        <v>1580</v>
      </c>
      <c r="C1584" s="162"/>
      <c r="D1584" s="167"/>
      <c r="E1584" s="111"/>
      <c r="F1584" s="111"/>
      <c r="G1584" s="111"/>
      <c r="H1584" s="162"/>
      <c r="I1584" s="168"/>
      <c r="Q1584" s="3">
        <f t="shared" ca="1" si="24"/>
        <v>0</v>
      </c>
    </row>
    <row r="1585" spans="2:17" ht="30" customHeight="1" x14ac:dyDescent="0.3">
      <c r="B1585" s="113">
        <v>1581</v>
      </c>
      <c r="C1585" s="162"/>
      <c r="D1585" s="167"/>
      <c r="E1585" s="111"/>
      <c r="F1585" s="111"/>
      <c r="G1585" s="111"/>
      <c r="H1585" s="162"/>
      <c r="I1585" s="168"/>
      <c r="Q1585" s="3">
        <f t="shared" ca="1" si="24"/>
        <v>0</v>
      </c>
    </row>
    <row r="1586" spans="2:17" ht="30" customHeight="1" x14ac:dyDescent="0.3">
      <c r="B1586" s="113">
        <v>1582</v>
      </c>
      <c r="C1586" s="162"/>
      <c r="D1586" s="167"/>
      <c r="E1586" s="111"/>
      <c r="F1586" s="111"/>
      <c r="G1586" s="111"/>
      <c r="H1586" s="162"/>
      <c r="I1586" s="168"/>
      <c r="Q1586" s="3">
        <f t="shared" ca="1" si="24"/>
        <v>0</v>
      </c>
    </row>
    <row r="1587" spans="2:17" ht="30" customHeight="1" x14ac:dyDescent="0.3">
      <c r="B1587" s="113">
        <v>1583</v>
      </c>
      <c r="C1587" s="162"/>
      <c r="D1587" s="167"/>
      <c r="E1587" s="111"/>
      <c r="F1587" s="111"/>
      <c r="G1587" s="111"/>
      <c r="H1587" s="162"/>
      <c r="I1587" s="168"/>
      <c r="Q1587" s="3">
        <f t="shared" ca="1" si="24"/>
        <v>0</v>
      </c>
    </row>
    <row r="1588" spans="2:17" ht="30" customHeight="1" x14ac:dyDescent="0.3">
      <c r="B1588" s="113">
        <v>1584</v>
      </c>
      <c r="C1588" s="162"/>
      <c r="D1588" s="167"/>
      <c r="E1588" s="111"/>
      <c r="F1588" s="111"/>
      <c r="G1588" s="111"/>
      <c r="H1588" s="162"/>
      <c r="I1588" s="168"/>
      <c r="Q1588" s="3">
        <f t="shared" ca="1" si="24"/>
        <v>0</v>
      </c>
    </row>
    <row r="1589" spans="2:17" ht="30" customHeight="1" x14ac:dyDescent="0.3">
      <c r="B1589" s="113">
        <v>1585</v>
      </c>
      <c r="C1589" s="162"/>
      <c r="D1589" s="167"/>
      <c r="E1589" s="111"/>
      <c r="F1589" s="111"/>
      <c r="G1589" s="111"/>
      <c r="H1589" s="162"/>
      <c r="I1589" s="168"/>
      <c r="Q1589" s="3">
        <f t="shared" ca="1" si="24"/>
        <v>0</v>
      </c>
    </row>
    <row r="1590" spans="2:17" ht="30" customHeight="1" x14ac:dyDescent="0.3">
      <c r="B1590" s="113">
        <v>1586</v>
      </c>
      <c r="C1590" s="162"/>
      <c r="D1590" s="167"/>
      <c r="E1590" s="111"/>
      <c r="F1590" s="111"/>
      <c r="G1590" s="111"/>
      <c r="H1590" s="162"/>
      <c r="I1590" s="168"/>
      <c r="Q1590" s="3">
        <f t="shared" ca="1" si="24"/>
        <v>0</v>
      </c>
    </row>
    <row r="1591" spans="2:17" ht="30" customHeight="1" x14ac:dyDescent="0.3">
      <c r="B1591" s="113">
        <v>1587</v>
      </c>
      <c r="C1591" s="162"/>
      <c r="D1591" s="167"/>
      <c r="E1591" s="111"/>
      <c r="F1591" s="111"/>
      <c r="G1591" s="111"/>
      <c r="H1591" s="162"/>
      <c r="I1591" s="168"/>
      <c r="Q1591" s="3">
        <f t="shared" ca="1" si="24"/>
        <v>0</v>
      </c>
    </row>
    <row r="1592" spans="2:17" ht="30" customHeight="1" x14ac:dyDescent="0.3">
      <c r="B1592" s="113">
        <v>1588</v>
      </c>
      <c r="C1592" s="162"/>
      <c r="D1592" s="167"/>
      <c r="E1592" s="111"/>
      <c r="F1592" s="111"/>
      <c r="G1592" s="111"/>
      <c r="H1592" s="162"/>
      <c r="I1592" s="168"/>
      <c r="Q1592" s="3">
        <f t="shared" ca="1" si="24"/>
        <v>0</v>
      </c>
    </row>
    <row r="1593" spans="2:17" ht="30" customHeight="1" x14ac:dyDescent="0.3">
      <c r="B1593" s="113">
        <v>1589</v>
      </c>
      <c r="C1593" s="162"/>
      <c r="D1593" s="167"/>
      <c r="E1593" s="111"/>
      <c r="F1593" s="111"/>
      <c r="G1593" s="111"/>
      <c r="H1593" s="162"/>
      <c r="I1593" s="168"/>
      <c r="Q1593" s="3">
        <f t="shared" ca="1" si="24"/>
        <v>0</v>
      </c>
    </row>
    <row r="1594" spans="2:17" ht="30" customHeight="1" x14ac:dyDescent="0.3">
      <c r="B1594" s="113">
        <v>1590</v>
      </c>
      <c r="C1594" s="162"/>
      <c r="D1594" s="167"/>
      <c r="E1594" s="111"/>
      <c r="F1594" s="111"/>
      <c r="G1594" s="111"/>
      <c r="H1594" s="162"/>
      <c r="I1594" s="168"/>
      <c r="Q1594" s="3">
        <f t="shared" ca="1" si="24"/>
        <v>0</v>
      </c>
    </row>
    <row r="1595" spans="2:17" ht="30" customHeight="1" x14ac:dyDescent="0.3">
      <c r="B1595" s="113">
        <v>1591</v>
      </c>
      <c r="C1595" s="162"/>
      <c r="D1595" s="167"/>
      <c r="E1595" s="111"/>
      <c r="F1595" s="111"/>
      <c r="G1595" s="111"/>
      <c r="H1595" s="162"/>
      <c r="I1595" s="168"/>
      <c r="Q1595" s="3">
        <f t="shared" ca="1" si="24"/>
        <v>0</v>
      </c>
    </row>
    <row r="1596" spans="2:17" ht="30" customHeight="1" x14ac:dyDescent="0.3">
      <c r="B1596" s="113">
        <v>1592</v>
      </c>
      <c r="C1596" s="162"/>
      <c r="D1596" s="167"/>
      <c r="E1596" s="111"/>
      <c r="F1596" s="111"/>
      <c r="G1596" s="111"/>
      <c r="H1596" s="162"/>
      <c r="I1596" s="168"/>
      <c r="Q1596" s="3">
        <f t="shared" ca="1" si="24"/>
        <v>0</v>
      </c>
    </row>
    <row r="1597" spans="2:17" ht="30" customHeight="1" x14ac:dyDescent="0.3">
      <c r="B1597" s="113">
        <v>1593</v>
      </c>
      <c r="C1597" s="162"/>
      <c r="D1597" s="167"/>
      <c r="E1597" s="111"/>
      <c r="F1597" s="111"/>
      <c r="G1597" s="111"/>
      <c r="H1597" s="162"/>
      <c r="I1597" s="168"/>
      <c r="Q1597" s="3">
        <f t="shared" ca="1" si="24"/>
        <v>0</v>
      </c>
    </row>
    <row r="1598" spans="2:17" ht="30" customHeight="1" x14ac:dyDescent="0.3">
      <c r="B1598" s="113">
        <v>1594</v>
      </c>
      <c r="C1598" s="162"/>
      <c r="D1598" s="167"/>
      <c r="E1598" s="111"/>
      <c r="F1598" s="111"/>
      <c r="G1598" s="111"/>
      <c r="H1598" s="162"/>
      <c r="I1598" s="168"/>
      <c r="Q1598" s="3">
        <f t="shared" ca="1" si="24"/>
        <v>0</v>
      </c>
    </row>
    <row r="1599" spans="2:17" ht="30" customHeight="1" x14ac:dyDescent="0.3">
      <c r="B1599" s="113">
        <v>1595</v>
      </c>
      <c r="C1599" s="162"/>
      <c r="D1599" s="167"/>
      <c r="E1599" s="111"/>
      <c r="F1599" s="111"/>
      <c r="G1599" s="111"/>
      <c r="H1599" s="162"/>
      <c r="I1599" s="168"/>
      <c r="Q1599" s="3">
        <f t="shared" ca="1" si="24"/>
        <v>0</v>
      </c>
    </row>
    <row r="1600" spans="2:17" ht="30" customHeight="1" x14ac:dyDescent="0.3">
      <c r="B1600" s="113">
        <v>1596</v>
      </c>
      <c r="C1600" s="162"/>
      <c r="D1600" s="167"/>
      <c r="E1600" s="111"/>
      <c r="F1600" s="111"/>
      <c r="G1600" s="111"/>
      <c r="H1600" s="162"/>
      <c r="I1600" s="168"/>
      <c r="Q1600" s="3">
        <f t="shared" ca="1" si="24"/>
        <v>0</v>
      </c>
    </row>
    <row r="1601" spans="2:17" ht="30" customHeight="1" x14ac:dyDescent="0.3">
      <c r="B1601" s="113">
        <v>1597</v>
      </c>
      <c r="C1601" s="162"/>
      <c r="D1601" s="167"/>
      <c r="E1601" s="111"/>
      <c r="F1601" s="111"/>
      <c r="G1601" s="111"/>
      <c r="H1601" s="162"/>
      <c r="I1601" s="168"/>
      <c r="Q1601" s="3">
        <f t="shared" ca="1" si="24"/>
        <v>0</v>
      </c>
    </row>
    <row r="1602" spans="2:17" ht="30" customHeight="1" x14ac:dyDescent="0.3">
      <c r="B1602" s="113">
        <v>1598</v>
      </c>
      <c r="C1602" s="162"/>
      <c r="D1602" s="167"/>
      <c r="E1602" s="111"/>
      <c r="F1602" s="111"/>
      <c r="G1602" s="111"/>
      <c r="H1602" s="162"/>
      <c r="I1602" s="168"/>
      <c r="Q1602" s="3">
        <f t="shared" ca="1" si="24"/>
        <v>0</v>
      </c>
    </row>
    <row r="1603" spans="2:17" ht="30" customHeight="1" x14ac:dyDescent="0.3">
      <c r="B1603" s="113">
        <v>1599</v>
      </c>
      <c r="C1603" s="162"/>
      <c r="D1603" s="167"/>
      <c r="E1603" s="111"/>
      <c r="F1603" s="111"/>
      <c r="G1603" s="111"/>
      <c r="H1603" s="162"/>
      <c r="I1603" s="168"/>
      <c r="Q1603" s="3">
        <f t="shared" ca="1" si="24"/>
        <v>0</v>
      </c>
    </row>
    <row r="1604" spans="2:17" ht="30" customHeight="1" x14ac:dyDescent="0.3">
      <c r="B1604" s="113">
        <v>1600</v>
      </c>
      <c r="C1604" s="162"/>
      <c r="D1604" s="167"/>
      <c r="E1604" s="111"/>
      <c r="F1604" s="111"/>
      <c r="G1604" s="111"/>
      <c r="H1604" s="162"/>
      <c r="I1604" s="168"/>
      <c r="Q1604" s="3">
        <f t="shared" ca="1" si="24"/>
        <v>0</v>
      </c>
    </row>
    <row r="1605" spans="2:17" ht="30" customHeight="1" x14ac:dyDescent="0.3">
      <c r="B1605" s="113">
        <v>1601</v>
      </c>
      <c r="C1605" s="162"/>
      <c r="D1605" s="167"/>
      <c r="E1605" s="111"/>
      <c r="F1605" s="111"/>
      <c r="G1605" s="111"/>
      <c r="H1605" s="162"/>
      <c r="I1605" s="168"/>
      <c r="Q1605" s="3">
        <f t="shared" ref="Q1605:Q1668" ca="1" si="25">IF(C1605&lt;TODAY(),IF(G1605="Não",1,0),0)</f>
        <v>0</v>
      </c>
    </row>
    <row r="1606" spans="2:17" ht="30" customHeight="1" x14ac:dyDescent="0.3">
      <c r="B1606" s="113">
        <v>1602</v>
      </c>
      <c r="C1606" s="162"/>
      <c r="D1606" s="167"/>
      <c r="E1606" s="111"/>
      <c r="F1606" s="111"/>
      <c r="G1606" s="111"/>
      <c r="H1606" s="162"/>
      <c r="I1606" s="168"/>
      <c r="Q1606" s="3">
        <f t="shared" ca="1" si="25"/>
        <v>0</v>
      </c>
    </row>
    <row r="1607" spans="2:17" ht="30" customHeight="1" x14ac:dyDescent="0.3">
      <c r="B1607" s="113">
        <v>1603</v>
      </c>
      <c r="C1607" s="162"/>
      <c r="D1607" s="167"/>
      <c r="E1607" s="111"/>
      <c r="F1607" s="111"/>
      <c r="G1607" s="111"/>
      <c r="H1607" s="162"/>
      <c r="I1607" s="168"/>
      <c r="Q1607" s="3">
        <f t="shared" ca="1" si="25"/>
        <v>0</v>
      </c>
    </row>
    <row r="1608" spans="2:17" ht="30" customHeight="1" x14ac:dyDescent="0.3">
      <c r="B1608" s="113">
        <v>1604</v>
      </c>
      <c r="C1608" s="162"/>
      <c r="D1608" s="167"/>
      <c r="E1608" s="111"/>
      <c r="F1608" s="111"/>
      <c r="G1608" s="111"/>
      <c r="H1608" s="162"/>
      <c r="I1608" s="168"/>
      <c r="Q1608" s="3">
        <f t="shared" ca="1" si="25"/>
        <v>0</v>
      </c>
    </row>
    <row r="1609" spans="2:17" ht="30" customHeight="1" x14ac:dyDescent="0.3">
      <c r="B1609" s="113">
        <v>1605</v>
      </c>
      <c r="C1609" s="162"/>
      <c r="D1609" s="167"/>
      <c r="E1609" s="111"/>
      <c r="F1609" s="111"/>
      <c r="G1609" s="111"/>
      <c r="H1609" s="162"/>
      <c r="I1609" s="168"/>
      <c r="Q1609" s="3">
        <f t="shared" ca="1" si="25"/>
        <v>0</v>
      </c>
    </row>
    <row r="1610" spans="2:17" ht="30" customHeight="1" x14ac:dyDescent="0.3">
      <c r="B1610" s="113">
        <v>1606</v>
      </c>
      <c r="C1610" s="162"/>
      <c r="D1610" s="167"/>
      <c r="E1610" s="111"/>
      <c r="F1610" s="111"/>
      <c r="G1610" s="111"/>
      <c r="H1610" s="162"/>
      <c r="I1610" s="168"/>
      <c r="Q1610" s="3">
        <f t="shared" ca="1" si="25"/>
        <v>0</v>
      </c>
    </row>
    <row r="1611" spans="2:17" ht="30" customHeight="1" x14ac:dyDescent="0.3">
      <c r="B1611" s="113">
        <v>1607</v>
      </c>
      <c r="C1611" s="162"/>
      <c r="D1611" s="167"/>
      <c r="E1611" s="111"/>
      <c r="F1611" s="111"/>
      <c r="G1611" s="111"/>
      <c r="H1611" s="162"/>
      <c r="I1611" s="168"/>
      <c r="Q1611" s="3">
        <f t="shared" ca="1" si="25"/>
        <v>0</v>
      </c>
    </row>
    <row r="1612" spans="2:17" ht="30" customHeight="1" x14ac:dyDescent="0.3">
      <c r="B1612" s="113">
        <v>1608</v>
      </c>
      <c r="C1612" s="162"/>
      <c r="D1612" s="167"/>
      <c r="E1612" s="111"/>
      <c r="F1612" s="111"/>
      <c r="G1612" s="111"/>
      <c r="H1612" s="162"/>
      <c r="I1612" s="168"/>
      <c r="Q1612" s="3">
        <f t="shared" ca="1" si="25"/>
        <v>0</v>
      </c>
    </row>
    <row r="1613" spans="2:17" ht="30" customHeight="1" x14ac:dyDescent="0.3">
      <c r="B1613" s="113">
        <v>1609</v>
      </c>
      <c r="C1613" s="162"/>
      <c r="D1613" s="167"/>
      <c r="E1613" s="111"/>
      <c r="F1613" s="111"/>
      <c r="G1613" s="111"/>
      <c r="H1613" s="162"/>
      <c r="I1613" s="168"/>
      <c r="Q1613" s="3">
        <f t="shared" ca="1" si="25"/>
        <v>0</v>
      </c>
    </row>
    <row r="1614" spans="2:17" ht="30" customHeight="1" x14ac:dyDescent="0.3">
      <c r="B1614" s="113">
        <v>1610</v>
      </c>
      <c r="C1614" s="162"/>
      <c r="D1614" s="167"/>
      <c r="E1614" s="111"/>
      <c r="F1614" s="111"/>
      <c r="G1614" s="111"/>
      <c r="H1614" s="162"/>
      <c r="I1614" s="168"/>
      <c r="Q1614" s="3">
        <f t="shared" ca="1" si="25"/>
        <v>0</v>
      </c>
    </row>
    <row r="1615" spans="2:17" ht="30" customHeight="1" x14ac:dyDescent="0.3">
      <c r="B1615" s="113">
        <v>1611</v>
      </c>
      <c r="C1615" s="162"/>
      <c r="D1615" s="167"/>
      <c r="E1615" s="111"/>
      <c r="F1615" s="111"/>
      <c r="G1615" s="111"/>
      <c r="H1615" s="162"/>
      <c r="I1615" s="168"/>
      <c r="Q1615" s="3">
        <f t="shared" ca="1" si="25"/>
        <v>0</v>
      </c>
    </row>
    <row r="1616" spans="2:17" ht="30" customHeight="1" x14ac:dyDescent="0.3">
      <c r="B1616" s="113">
        <v>1612</v>
      </c>
      <c r="C1616" s="162"/>
      <c r="D1616" s="167"/>
      <c r="E1616" s="111"/>
      <c r="F1616" s="111"/>
      <c r="G1616" s="111"/>
      <c r="H1616" s="162"/>
      <c r="I1616" s="168"/>
      <c r="Q1616" s="3">
        <f t="shared" ca="1" si="25"/>
        <v>0</v>
      </c>
    </row>
    <row r="1617" spans="2:17" ht="30" customHeight="1" x14ac:dyDescent="0.3">
      <c r="B1617" s="113">
        <v>1613</v>
      </c>
      <c r="C1617" s="162"/>
      <c r="D1617" s="167"/>
      <c r="E1617" s="111"/>
      <c r="F1617" s="111"/>
      <c r="G1617" s="111"/>
      <c r="H1617" s="162"/>
      <c r="I1617" s="168"/>
      <c r="Q1617" s="3">
        <f t="shared" ca="1" si="25"/>
        <v>0</v>
      </c>
    </row>
    <row r="1618" spans="2:17" ht="30" customHeight="1" x14ac:dyDescent="0.3">
      <c r="B1618" s="113">
        <v>1614</v>
      </c>
      <c r="C1618" s="162"/>
      <c r="D1618" s="167"/>
      <c r="E1618" s="111"/>
      <c r="F1618" s="111"/>
      <c r="G1618" s="111"/>
      <c r="H1618" s="162"/>
      <c r="I1618" s="168"/>
      <c r="Q1618" s="3">
        <f t="shared" ca="1" si="25"/>
        <v>0</v>
      </c>
    </row>
    <row r="1619" spans="2:17" ht="30" customHeight="1" x14ac:dyDescent="0.3">
      <c r="B1619" s="113">
        <v>1615</v>
      </c>
      <c r="C1619" s="162"/>
      <c r="D1619" s="167"/>
      <c r="E1619" s="111"/>
      <c r="F1619" s="111"/>
      <c r="G1619" s="111"/>
      <c r="H1619" s="162"/>
      <c r="I1619" s="168"/>
      <c r="Q1619" s="3">
        <f t="shared" ca="1" si="25"/>
        <v>0</v>
      </c>
    </row>
    <row r="1620" spans="2:17" ht="30" customHeight="1" x14ac:dyDescent="0.3">
      <c r="B1620" s="113">
        <v>1616</v>
      </c>
      <c r="C1620" s="162"/>
      <c r="D1620" s="167"/>
      <c r="E1620" s="111"/>
      <c r="F1620" s="111"/>
      <c r="G1620" s="111"/>
      <c r="H1620" s="162"/>
      <c r="I1620" s="168"/>
      <c r="Q1620" s="3">
        <f t="shared" ca="1" si="25"/>
        <v>0</v>
      </c>
    </row>
    <row r="1621" spans="2:17" ht="30" customHeight="1" x14ac:dyDescent="0.3">
      <c r="B1621" s="113">
        <v>1617</v>
      </c>
      <c r="C1621" s="162"/>
      <c r="D1621" s="167"/>
      <c r="E1621" s="111"/>
      <c r="F1621" s="111"/>
      <c r="G1621" s="111"/>
      <c r="H1621" s="162"/>
      <c r="I1621" s="168"/>
      <c r="Q1621" s="3">
        <f t="shared" ca="1" si="25"/>
        <v>0</v>
      </c>
    </row>
    <row r="1622" spans="2:17" ht="30" customHeight="1" x14ac:dyDescent="0.3">
      <c r="B1622" s="113">
        <v>1618</v>
      </c>
      <c r="C1622" s="162"/>
      <c r="D1622" s="167"/>
      <c r="E1622" s="111"/>
      <c r="F1622" s="111"/>
      <c r="G1622" s="111"/>
      <c r="H1622" s="162"/>
      <c r="I1622" s="168"/>
      <c r="Q1622" s="3">
        <f t="shared" ca="1" si="25"/>
        <v>0</v>
      </c>
    </row>
    <row r="1623" spans="2:17" ht="30" customHeight="1" x14ac:dyDescent="0.3">
      <c r="B1623" s="113">
        <v>1619</v>
      </c>
      <c r="C1623" s="162"/>
      <c r="D1623" s="167"/>
      <c r="E1623" s="111"/>
      <c r="F1623" s="111"/>
      <c r="G1623" s="111"/>
      <c r="H1623" s="162"/>
      <c r="I1623" s="168"/>
      <c r="Q1623" s="3">
        <f t="shared" ca="1" si="25"/>
        <v>0</v>
      </c>
    </row>
    <row r="1624" spans="2:17" ht="30" customHeight="1" x14ac:dyDescent="0.3">
      <c r="B1624" s="113">
        <v>1620</v>
      </c>
      <c r="C1624" s="162"/>
      <c r="D1624" s="167"/>
      <c r="E1624" s="111"/>
      <c r="F1624" s="111"/>
      <c r="G1624" s="111"/>
      <c r="H1624" s="162"/>
      <c r="I1624" s="168"/>
      <c r="Q1624" s="3">
        <f t="shared" ca="1" si="25"/>
        <v>0</v>
      </c>
    </row>
    <row r="1625" spans="2:17" ht="30" customHeight="1" x14ac:dyDescent="0.3">
      <c r="B1625" s="113">
        <v>1621</v>
      </c>
      <c r="C1625" s="162"/>
      <c r="D1625" s="167"/>
      <c r="E1625" s="111"/>
      <c r="F1625" s="111"/>
      <c r="G1625" s="111"/>
      <c r="H1625" s="162"/>
      <c r="I1625" s="168"/>
      <c r="Q1625" s="3">
        <f t="shared" ca="1" si="25"/>
        <v>0</v>
      </c>
    </row>
    <row r="1626" spans="2:17" ht="30" customHeight="1" x14ac:dyDescent="0.3">
      <c r="B1626" s="113">
        <v>1622</v>
      </c>
      <c r="C1626" s="162"/>
      <c r="D1626" s="167"/>
      <c r="E1626" s="111"/>
      <c r="F1626" s="111"/>
      <c r="G1626" s="111"/>
      <c r="H1626" s="162"/>
      <c r="I1626" s="168"/>
      <c r="Q1626" s="3">
        <f t="shared" ca="1" si="25"/>
        <v>0</v>
      </c>
    </row>
    <row r="1627" spans="2:17" ht="30" customHeight="1" x14ac:dyDescent="0.3">
      <c r="B1627" s="113">
        <v>1623</v>
      </c>
      <c r="C1627" s="162"/>
      <c r="D1627" s="167"/>
      <c r="E1627" s="111"/>
      <c r="F1627" s="111"/>
      <c r="G1627" s="111"/>
      <c r="H1627" s="162"/>
      <c r="I1627" s="168"/>
      <c r="Q1627" s="3">
        <f t="shared" ca="1" si="25"/>
        <v>0</v>
      </c>
    </row>
    <row r="1628" spans="2:17" ht="30" customHeight="1" x14ac:dyDescent="0.3">
      <c r="B1628" s="113">
        <v>1624</v>
      </c>
      <c r="C1628" s="162"/>
      <c r="D1628" s="167"/>
      <c r="E1628" s="111"/>
      <c r="F1628" s="111"/>
      <c r="G1628" s="111"/>
      <c r="H1628" s="162"/>
      <c r="I1628" s="168"/>
      <c r="Q1628" s="3">
        <f t="shared" ca="1" si="25"/>
        <v>0</v>
      </c>
    </row>
    <row r="1629" spans="2:17" ht="30" customHeight="1" x14ac:dyDescent="0.3">
      <c r="B1629" s="113">
        <v>1625</v>
      </c>
      <c r="C1629" s="162"/>
      <c r="D1629" s="167"/>
      <c r="E1629" s="111"/>
      <c r="F1629" s="111"/>
      <c r="G1629" s="111"/>
      <c r="H1629" s="162"/>
      <c r="I1629" s="168"/>
      <c r="Q1629" s="3">
        <f t="shared" ca="1" si="25"/>
        <v>0</v>
      </c>
    </row>
    <row r="1630" spans="2:17" ht="30" customHeight="1" x14ac:dyDescent="0.3">
      <c r="B1630" s="113">
        <v>1626</v>
      </c>
      <c r="C1630" s="162"/>
      <c r="D1630" s="167"/>
      <c r="E1630" s="111"/>
      <c r="F1630" s="111"/>
      <c r="G1630" s="111"/>
      <c r="H1630" s="162"/>
      <c r="I1630" s="168"/>
      <c r="Q1630" s="3">
        <f t="shared" ca="1" si="25"/>
        <v>0</v>
      </c>
    </row>
    <row r="1631" spans="2:17" ht="30" customHeight="1" x14ac:dyDescent="0.3">
      <c r="B1631" s="113">
        <v>1627</v>
      </c>
      <c r="C1631" s="162"/>
      <c r="D1631" s="167"/>
      <c r="E1631" s="111"/>
      <c r="F1631" s="111"/>
      <c r="G1631" s="111"/>
      <c r="H1631" s="162"/>
      <c r="I1631" s="168"/>
      <c r="Q1631" s="3">
        <f t="shared" ca="1" si="25"/>
        <v>0</v>
      </c>
    </row>
    <row r="1632" spans="2:17" ht="30" customHeight="1" x14ac:dyDescent="0.3">
      <c r="B1632" s="113">
        <v>1628</v>
      </c>
      <c r="C1632" s="162"/>
      <c r="D1632" s="167"/>
      <c r="E1632" s="111"/>
      <c r="F1632" s="111"/>
      <c r="G1632" s="111"/>
      <c r="H1632" s="162"/>
      <c r="I1632" s="168"/>
      <c r="Q1632" s="3">
        <f t="shared" ca="1" si="25"/>
        <v>0</v>
      </c>
    </row>
    <row r="1633" spans="2:17" ht="30" customHeight="1" x14ac:dyDescent="0.3">
      <c r="B1633" s="113">
        <v>1629</v>
      </c>
      <c r="C1633" s="162"/>
      <c r="D1633" s="167"/>
      <c r="E1633" s="111"/>
      <c r="F1633" s="111"/>
      <c r="G1633" s="111"/>
      <c r="H1633" s="162"/>
      <c r="I1633" s="168"/>
      <c r="Q1633" s="3">
        <f t="shared" ca="1" si="25"/>
        <v>0</v>
      </c>
    </row>
    <row r="1634" spans="2:17" ht="30" customHeight="1" x14ac:dyDescent="0.3">
      <c r="B1634" s="113">
        <v>1630</v>
      </c>
      <c r="C1634" s="162"/>
      <c r="D1634" s="167"/>
      <c r="E1634" s="111"/>
      <c r="F1634" s="111"/>
      <c r="G1634" s="111"/>
      <c r="H1634" s="162"/>
      <c r="I1634" s="168"/>
      <c r="Q1634" s="3">
        <f t="shared" ca="1" si="25"/>
        <v>0</v>
      </c>
    </row>
    <row r="1635" spans="2:17" ht="30" customHeight="1" x14ac:dyDescent="0.3">
      <c r="B1635" s="113">
        <v>1631</v>
      </c>
      <c r="C1635" s="162"/>
      <c r="D1635" s="167"/>
      <c r="E1635" s="111"/>
      <c r="F1635" s="111"/>
      <c r="G1635" s="111"/>
      <c r="H1635" s="162"/>
      <c r="I1635" s="168"/>
      <c r="Q1635" s="3">
        <f t="shared" ca="1" si="25"/>
        <v>0</v>
      </c>
    </row>
    <row r="1636" spans="2:17" ht="30" customHeight="1" x14ac:dyDescent="0.3">
      <c r="B1636" s="113">
        <v>1632</v>
      </c>
      <c r="C1636" s="162"/>
      <c r="D1636" s="167"/>
      <c r="E1636" s="111"/>
      <c r="F1636" s="111"/>
      <c r="G1636" s="111"/>
      <c r="H1636" s="162"/>
      <c r="I1636" s="168"/>
      <c r="Q1636" s="3">
        <f t="shared" ca="1" si="25"/>
        <v>0</v>
      </c>
    </row>
    <row r="1637" spans="2:17" ht="30" customHeight="1" x14ac:dyDescent="0.3">
      <c r="B1637" s="113">
        <v>1633</v>
      </c>
      <c r="C1637" s="162"/>
      <c r="D1637" s="167"/>
      <c r="E1637" s="111"/>
      <c r="F1637" s="111"/>
      <c r="G1637" s="111"/>
      <c r="H1637" s="162"/>
      <c r="I1637" s="168"/>
      <c r="Q1637" s="3">
        <f t="shared" ca="1" si="25"/>
        <v>0</v>
      </c>
    </row>
    <row r="1638" spans="2:17" ht="30" customHeight="1" x14ac:dyDescent="0.3">
      <c r="B1638" s="113">
        <v>1634</v>
      </c>
      <c r="C1638" s="162"/>
      <c r="D1638" s="167"/>
      <c r="E1638" s="111"/>
      <c r="F1638" s="111"/>
      <c r="G1638" s="111"/>
      <c r="H1638" s="162"/>
      <c r="I1638" s="168"/>
      <c r="Q1638" s="3">
        <f t="shared" ca="1" si="25"/>
        <v>0</v>
      </c>
    </row>
    <row r="1639" spans="2:17" ht="30" customHeight="1" x14ac:dyDescent="0.3">
      <c r="B1639" s="113">
        <v>1635</v>
      </c>
      <c r="C1639" s="162"/>
      <c r="D1639" s="167"/>
      <c r="E1639" s="111"/>
      <c r="F1639" s="111"/>
      <c r="G1639" s="111"/>
      <c r="H1639" s="162"/>
      <c r="I1639" s="168"/>
      <c r="Q1639" s="3">
        <f t="shared" ca="1" si="25"/>
        <v>0</v>
      </c>
    </row>
    <row r="1640" spans="2:17" ht="30" customHeight="1" x14ac:dyDescent="0.3">
      <c r="B1640" s="113">
        <v>1636</v>
      </c>
      <c r="C1640" s="162"/>
      <c r="D1640" s="167"/>
      <c r="E1640" s="111"/>
      <c r="F1640" s="111"/>
      <c r="G1640" s="111"/>
      <c r="H1640" s="162"/>
      <c r="I1640" s="168"/>
      <c r="Q1640" s="3">
        <f t="shared" ca="1" si="25"/>
        <v>0</v>
      </c>
    </row>
    <row r="1641" spans="2:17" ht="30" customHeight="1" x14ac:dyDescent="0.3">
      <c r="B1641" s="113">
        <v>1637</v>
      </c>
      <c r="C1641" s="162"/>
      <c r="D1641" s="167"/>
      <c r="E1641" s="111"/>
      <c r="F1641" s="111"/>
      <c r="G1641" s="111"/>
      <c r="H1641" s="162"/>
      <c r="I1641" s="168"/>
      <c r="Q1641" s="3">
        <f t="shared" ca="1" si="25"/>
        <v>0</v>
      </c>
    </row>
    <row r="1642" spans="2:17" ht="30" customHeight="1" x14ac:dyDescent="0.3">
      <c r="B1642" s="113">
        <v>1638</v>
      </c>
      <c r="C1642" s="162"/>
      <c r="D1642" s="167"/>
      <c r="E1642" s="111"/>
      <c r="F1642" s="111"/>
      <c r="G1642" s="111"/>
      <c r="H1642" s="162"/>
      <c r="I1642" s="168"/>
      <c r="Q1642" s="3">
        <f t="shared" ca="1" si="25"/>
        <v>0</v>
      </c>
    </row>
    <row r="1643" spans="2:17" ht="30" customHeight="1" x14ac:dyDescent="0.3">
      <c r="B1643" s="113">
        <v>1639</v>
      </c>
      <c r="C1643" s="162"/>
      <c r="D1643" s="167"/>
      <c r="E1643" s="111"/>
      <c r="F1643" s="111"/>
      <c r="G1643" s="111"/>
      <c r="H1643" s="162"/>
      <c r="I1643" s="168"/>
      <c r="Q1643" s="3">
        <f t="shared" ca="1" si="25"/>
        <v>0</v>
      </c>
    </row>
    <row r="1644" spans="2:17" ht="30" customHeight="1" x14ac:dyDescent="0.3">
      <c r="B1644" s="113">
        <v>1640</v>
      </c>
      <c r="C1644" s="162"/>
      <c r="D1644" s="167"/>
      <c r="E1644" s="111"/>
      <c r="F1644" s="111"/>
      <c r="G1644" s="111"/>
      <c r="H1644" s="162"/>
      <c r="I1644" s="168"/>
      <c r="Q1644" s="3">
        <f t="shared" ca="1" si="25"/>
        <v>0</v>
      </c>
    </row>
    <row r="1645" spans="2:17" ht="30" customHeight="1" x14ac:dyDescent="0.3">
      <c r="B1645" s="113">
        <v>1641</v>
      </c>
      <c r="C1645" s="162"/>
      <c r="D1645" s="167"/>
      <c r="E1645" s="111"/>
      <c r="F1645" s="111"/>
      <c r="G1645" s="111"/>
      <c r="H1645" s="162"/>
      <c r="I1645" s="168"/>
      <c r="Q1645" s="3">
        <f t="shared" ca="1" si="25"/>
        <v>0</v>
      </c>
    </row>
    <row r="1646" spans="2:17" ht="30" customHeight="1" x14ac:dyDescent="0.3">
      <c r="B1646" s="113">
        <v>1642</v>
      </c>
      <c r="C1646" s="162"/>
      <c r="D1646" s="167"/>
      <c r="E1646" s="111"/>
      <c r="F1646" s="111"/>
      <c r="G1646" s="111"/>
      <c r="H1646" s="162"/>
      <c r="I1646" s="168"/>
      <c r="Q1646" s="3">
        <f t="shared" ca="1" si="25"/>
        <v>0</v>
      </c>
    </row>
    <row r="1647" spans="2:17" ht="30" customHeight="1" x14ac:dyDescent="0.3">
      <c r="B1647" s="113">
        <v>1643</v>
      </c>
      <c r="C1647" s="162"/>
      <c r="D1647" s="167"/>
      <c r="E1647" s="111"/>
      <c r="F1647" s="111"/>
      <c r="G1647" s="111"/>
      <c r="H1647" s="162"/>
      <c r="I1647" s="168"/>
      <c r="Q1647" s="3">
        <f t="shared" ca="1" si="25"/>
        <v>0</v>
      </c>
    </row>
    <row r="1648" spans="2:17" ht="30" customHeight="1" x14ac:dyDescent="0.3">
      <c r="B1648" s="113">
        <v>1644</v>
      </c>
      <c r="C1648" s="162"/>
      <c r="D1648" s="167"/>
      <c r="E1648" s="111"/>
      <c r="F1648" s="111"/>
      <c r="G1648" s="111"/>
      <c r="H1648" s="162"/>
      <c r="I1648" s="168"/>
      <c r="Q1648" s="3">
        <f t="shared" ca="1" si="25"/>
        <v>0</v>
      </c>
    </row>
    <row r="1649" spans="2:17" ht="30" customHeight="1" x14ac:dyDescent="0.3">
      <c r="B1649" s="113">
        <v>1645</v>
      </c>
      <c r="C1649" s="162"/>
      <c r="D1649" s="167"/>
      <c r="E1649" s="111"/>
      <c r="F1649" s="111"/>
      <c r="G1649" s="111"/>
      <c r="H1649" s="162"/>
      <c r="I1649" s="168"/>
      <c r="Q1649" s="3">
        <f t="shared" ca="1" si="25"/>
        <v>0</v>
      </c>
    </row>
    <row r="1650" spans="2:17" ht="30" customHeight="1" x14ac:dyDescent="0.3">
      <c r="B1650" s="113">
        <v>1646</v>
      </c>
      <c r="C1650" s="162"/>
      <c r="D1650" s="167"/>
      <c r="E1650" s="111"/>
      <c r="F1650" s="111"/>
      <c r="G1650" s="111"/>
      <c r="H1650" s="162"/>
      <c r="I1650" s="168"/>
      <c r="Q1650" s="3">
        <f t="shared" ca="1" si="25"/>
        <v>0</v>
      </c>
    </row>
    <row r="1651" spans="2:17" ht="30" customHeight="1" x14ac:dyDescent="0.3">
      <c r="B1651" s="113">
        <v>1647</v>
      </c>
      <c r="C1651" s="162"/>
      <c r="D1651" s="167"/>
      <c r="E1651" s="111"/>
      <c r="F1651" s="111"/>
      <c r="G1651" s="111"/>
      <c r="H1651" s="162"/>
      <c r="I1651" s="168"/>
      <c r="Q1651" s="3">
        <f t="shared" ca="1" si="25"/>
        <v>0</v>
      </c>
    </row>
    <row r="1652" spans="2:17" ht="30" customHeight="1" x14ac:dyDescent="0.3">
      <c r="B1652" s="113">
        <v>1648</v>
      </c>
      <c r="C1652" s="162"/>
      <c r="D1652" s="167"/>
      <c r="E1652" s="111"/>
      <c r="F1652" s="111"/>
      <c r="G1652" s="111"/>
      <c r="H1652" s="162"/>
      <c r="I1652" s="168"/>
      <c r="Q1652" s="3">
        <f t="shared" ca="1" si="25"/>
        <v>0</v>
      </c>
    </row>
    <row r="1653" spans="2:17" ht="30" customHeight="1" x14ac:dyDescent="0.3">
      <c r="B1653" s="113">
        <v>1649</v>
      </c>
      <c r="C1653" s="162"/>
      <c r="D1653" s="167"/>
      <c r="E1653" s="111"/>
      <c r="F1653" s="111"/>
      <c r="G1653" s="111"/>
      <c r="H1653" s="162"/>
      <c r="I1653" s="168"/>
      <c r="Q1653" s="3">
        <f t="shared" ca="1" si="25"/>
        <v>0</v>
      </c>
    </row>
    <row r="1654" spans="2:17" ht="30" customHeight="1" x14ac:dyDescent="0.3">
      <c r="B1654" s="113">
        <v>1650</v>
      </c>
      <c r="C1654" s="162"/>
      <c r="D1654" s="167"/>
      <c r="E1654" s="111"/>
      <c r="F1654" s="111"/>
      <c r="G1654" s="111"/>
      <c r="H1654" s="162"/>
      <c r="I1654" s="168"/>
      <c r="Q1654" s="3">
        <f t="shared" ca="1" si="25"/>
        <v>0</v>
      </c>
    </row>
    <row r="1655" spans="2:17" ht="30" customHeight="1" x14ac:dyDescent="0.3">
      <c r="B1655" s="113">
        <v>1651</v>
      </c>
      <c r="C1655" s="162"/>
      <c r="D1655" s="167"/>
      <c r="E1655" s="111"/>
      <c r="F1655" s="111"/>
      <c r="G1655" s="111"/>
      <c r="H1655" s="162"/>
      <c r="I1655" s="168"/>
      <c r="Q1655" s="3">
        <f t="shared" ca="1" si="25"/>
        <v>0</v>
      </c>
    </row>
    <row r="1656" spans="2:17" ht="30" customHeight="1" x14ac:dyDescent="0.3">
      <c r="B1656" s="113">
        <v>1652</v>
      </c>
      <c r="C1656" s="162"/>
      <c r="D1656" s="167"/>
      <c r="E1656" s="111"/>
      <c r="F1656" s="111"/>
      <c r="G1656" s="111"/>
      <c r="H1656" s="162"/>
      <c r="I1656" s="168"/>
      <c r="Q1656" s="3">
        <f t="shared" ca="1" si="25"/>
        <v>0</v>
      </c>
    </row>
    <row r="1657" spans="2:17" ht="30" customHeight="1" x14ac:dyDescent="0.3">
      <c r="B1657" s="113">
        <v>1653</v>
      </c>
      <c r="C1657" s="162"/>
      <c r="D1657" s="167"/>
      <c r="E1657" s="111"/>
      <c r="F1657" s="111"/>
      <c r="G1657" s="111"/>
      <c r="H1657" s="162"/>
      <c r="I1657" s="168"/>
      <c r="Q1657" s="3">
        <f t="shared" ca="1" si="25"/>
        <v>0</v>
      </c>
    </row>
    <row r="1658" spans="2:17" ht="30" customHeight="1" x14ac:dyDescent="0.3">
      <c r="B1658" s="113">
        <v>1654</v>
      </c>
      <c r="C1658" s="162"/>
      <c r="D1658" s="167"/>
      <c r="E1658" s="111"/>
      <c r="F1658" s="111"/>
      <c r="G1658" s="111"/>
      <c r="H1658" s="162"/>
      <c r="I1658" s="168"/>
      <c r="Q1658" s="3">
        <f t="shared" ca="1" si="25"/>
        <v>0</v>
      </c>
    </row>
    <row r="1659" spans="2:17" ht="30" customHeight="1" x14ac:dyDescent="0.3">
      <c r="B1659" s="113">
        <v>1655</v>
      </c>
      <c r="C1659" s="162"/>
      <c r="D1659" s="167"/>
      <c r="E1659" s="111"/>
      <c r="F1659" s="111"/>
      <c r="G1659" s="111"/>
      <c r="H1659" s="162"/>
      <c r="I1659" s="168"/>
      <c r="Q1659" s="3">
        <f t="shared" ca="1" si="25"/>
        <v>0</v>
      </c>
    </row>
    <row r="1660" spans="2:17" ht="30" customHeight="1" x14ac:dyDescent="0.3">
      <c r="B1660" s="113">
        <v>1656</v>
      </c>
      <c r="C1660" s="162"/>
      <c r="D1660" s="167"/>
      <c r="E1660" s="111"/>
      <c r="F1660" s="111"/>
      <c r="G1660" s="111"/>
      <c r="H1660" s="162"/>
      <c r="I1660" s="168"/>
      <c r="Q1660" s="3">
        <f t="shared" ca="1" si="25"/>
        <v>0</v>
      </c>
    </row>
    <row r="1661" spans="2:17" ht="30" customHeight="1" x14ac:dyDescent="0.3">
      <c r="B1661" s="113">
        <v>1657</v>
      </c>
      <c r="C1661" s="162"/>
      <c r="D1661" s="167"/>
      <c r="E1661" s="111"/>
      <c r="F1661" s="111"/>
      <c r="G1661" s="111"/>
      <c r="H1661" s="162"/>
      <c r="I1661" s="168"/>
      <c r="Q1661" s="3">
        <f t="shared" ca="1" si="25"/>
        <v>0</v>
      </c>
    </row>
    <row r="1662" spans="2:17" ht="30" customHeight="1" x14ac:dyDescent="0.3">
      <c r="B1662" s="113">
        <v>1658</v>
      </c>
      <c r="C1662" s="162"/>
      <c r="D1662" s="167"/>
      <c r="E1662" s="111"/>
      <c r="F1662" s="111"/>
      <c r="G1662" s="111"/>
      <c r="H1662" s="162"/>
      <c r="I1662" s="168"/>
      <c r="Q1662" s="3">
        <f t="shared" ca="1" si="25"/>
        <v>0</v>
      </c>
    </row>
    <row r="1663" spans="2:17" ht="30" customHeight="1" x14ac:dyDescent="0.3">
      <c r="B1663" s="113">
        <v>1659</v>
      </c>
      <c r="C1663" s="162"/>
      <c r="D1663" s="167"/>
      <c r="E1663" s="111"/>
      <c r="F1663" s="111"/>
      <c r="G1663" s="111"/>
      <c r="H1663" s="162"/>
      <c r="I1663" s="168"/>
      <c r="Q1663" s="3">
        <f t="shared" ca="1" si="25"/>
        <v>0</v>
      </c>
    </row>
    <row r="1664" spans="2:17" ht="30" customHeight="1" x14ac:dyDescent="0.3">
      <c r="B1664" s="113">
        <v>1660</v>
      </c>
      <c r="C1664" s="162"/>
      <c r="D1664" s="167"/>
      <c r="E1664" s="111"/>
      <c r="F1664" s="111"/>
      <c r="G1664" s="111"/>
      <c r="H1664" s="162"/>
      <c r="I1664" s="168"/>
      <c r="Q1664" s="3">
        <f t="shared" ca="1" si="25"/>
        <v>0</v>
      </c>
    </row>
    <row r="1665" spans="2:17" ht="30" customHeight="1" x14ac:dyDescent="0.3">
      <c r="B1665" s="113">
        <v>1661</v>
      </c>
      <c r="C1665" s="162"/>
      <c r="D1665" s="167"/>
      <c r="E1665" s="111"/>
      <c r="F1665" s="111"/>
      <c r="G1665" s="111"/>
      <c r="H1665" s="162"/>
      <c r="I1665" s="168"/>
      <c r="Q1665" s="3">
        <f t="shared" ca="1" si="25"/>
        <v>0</v>
      </c>
    </row>
    <row r="1666" spans="2:17" ht="30" customHeight="1" x14ac:dyDescent="0.3">
      <c r="B1666" s="113">
        <v>1662</v>
      </c>
      <c r="C1666" s="162"/>
      <c r="D1666" s="167"/>
      <c r="E1666" s="111"/>
      <c r="F1666" s="111"/>
      <c r="G1666" s="111"/>
      <c r="H1666" s="162"/>
      <c r="I1666" s="168"/>
      <c r="Q1666" s="3">
        <f t="shared" ca="1" si="25"/>
        <v>0</v>
      </c>
    </row>
    <row r="1667" spans="2:17" ht="30" customHeight="1" x14ac:dyDescent="0.3">
      <c r="B1667" s="113">
        <v>1663</v>
      </c>
      <c r="C1667" s="162"/>
      <c r="D1667" s="167"/>
      <c r="E1667" s="111"/>
      <c r="F1667" s="111"/>
      <c r="G1667" s="111"/>
      <c r="H1667" s="162"/>
      <c r="I1667" s="168"/>
      <c r="Q1667" s="3">
        <f t="shared" ca="1" si="25"/>
        <v>0</v>
      </c>
    </row>
    <row r="1668" spans="2:17" ht="30" customHeight="1" x14ac:dyDescent="0.3">
      <c r="B1668" s="113">
        <v>1664</v>
      </c>
      <c r="C1668" s="162"/>
      <c r="D1668" s="167"/>
      <c r="E1668" s="111"/>
      <c r="F1668" s="111"/>
      <c r="G1668" s="111"/>
      <c r="H1668" s="162"/>
      <c r="I1668" s="168"/>
      <c r="Q1668" s="3">
        <f t="shared" ca="1" si="25"/>
        <v>0</v>
      </c>
    </row>
    <row r="1669" spans="2:17" ht="30" customHeight="1" x14ac:dyDescent="0.3">
      <c r="B1669" s="113">
        <v>1665</v>
      </c>
      <c r="C1669" s="162"/>
      <c r="D1669" s="167"/>
      <c r="E1669" s="111"/>
      <c r="F1669" s="111"/>
      <c r="G1669" s="111"/>
      <c r="H1669" s="162"/>
      <c r="I1669" s="168"/>
      <c r="Q1669" s="3">
        <f t="shared" ref="Q1669:Q1732" ca="1" si="26">IF(C1669&lt;TODAY(),IF(G1669="Não",1,0),0)</f>
        <v>0</v>
      </c>
    </row>
    <row r="1670" spans="2:17" ht="30" customHeight="1" x14ac:dyDescent="0.3">
      <c r="B1670" s="113">
        <v>1666</v>
      </c>
      <c r="C1670" s="162"/>
      <c r="D1670" s="167"/>
      <c r="E1670" s="111"/>
      <c r="F1670" s="111"/>
      <c r="G1670" s="111"/>
      <c r="H1670" s="162"/>
      <c r="I1670" s="168"/>
      <c r="Q1670" s="3">
        <f t="shared" ca="1" si="26"/>
        <v>0</v>
      </c>
    </row>
    <row r="1671" spans="2:17" ht="30" customHeight="1" x14ac:dyDescent="0.3">
      <c r="B1671" s="113">
        <v>1667</v>
      </c>
      <c r="C1671" s="162"/>
      <c r="D1671" s="167"/>
      <c r="E1671" s="111"/>
      <c r="F1671" s="111"/>
      <c r="G1671" s="111"/>
      <c r="H1671" s="162"/>
      <c r="I1671" s="168"/>
      <c r="Q1671" s="3">
        <f t="shared" ca="1" si="26"/>
        <v>0</v>
      </c>
    </row>
    <row r="1672" spans="2:17" ht="30" customHeight="1" x14ac:dyDescent="0.3">
      <c r="B1672" s="113">
        <v>1668</v>
      </c>
      <c r="C1672" s="162"/>
      <c r="D1672" s="167"/>
      <c r="E1672" s="111"/>
      <c r="F1672" s="111"/>
      <c r="G1672" s="111"/>
      <c r="H1672" s="162"/>
      <c r="I1672" s="168"/>
      <c r="Q1672" s="3">
        <f t="shared" ca="1" si="26"/>
        <v>0</v>
      </c>
    </row>
    <row r="1673" spans="2:17" ht="30" customHeight="1" x14ac:dyDescent="0.3">
      <c r="B1673" s="113">
        <v>1669</v>
      </c>
      <c r="C1673" s="162"/>
      <c r="D1673" s="167"/>
      <c r="E1673" s="111"/>
      <c r="F1673" s="111"/>
      <c r="G1673" s="111"/>
      <c r="H1673" s="162"/>
      <c r="I1673" s="168"/>
      <c r="Q1673" s="3">
        <f t="shared" ca="1" si="26"/>
        <v>0</v>
      </c>
    </row>
    <row r="1674" spans="2:17" ht="30" customHeight="1" x14ac:dyDescent="0.3">
      <c r="B1674" s="113">
        <v>1670</v>
      </c>
      <c r="C1674" s="162"/>
      <c r="D1674" s="167"/>
      <c r="E1674" s="111"/>
      <c r="F1674" s="111"/>
      <c r="G1674" s="111"/>
      <c r="H1674" s="162"/>
      <c r="I1674" s="168"/>
      <c r="Q1674" s="3">
        <f t="shared" ca="1" si="26"/>
        <v>0</v>
      </c>
    </row>
    <row r="1675" spans="2:17" ht="30" customHeight="1" x14ac:dyDescent="0.3">
      <c r="B1675" s="113">
        <v>1671</v>
      </c>
      <c r="C1675" s="162"/>
      <c r="D1675" s="167"/>
      <c r="E1675" s="111"/>
      <c r="F1675" s="111"/>
      <c r="G1675" s="111"/>
      <c r="H1675" s="162"/>
      <c r="I1675" s="168"/>
      <c r="Q1675" s="3">
        <f t="shared" ca="1" si="26"/>
        <v>0</v>
      </c>
    </row>
    <row r="1676" spans="2:17" ht="30" customHeight="1" x14ac:dyDescent="0.3">
      <c r="B1676" s="113">
        <v>1672</v>
      </c>
      <c r="C1676" s="162"/>
      <c r="D1676" s="167"/>
      <c r="E1676" s="111"/>
      <c r="F1676" s="111"/>
      <c r="G1676" s="111"/>
      <c r="H1676" s="162"/>
      <c r="I1676" s="168"/>
      <c r="Q1676" s="3">
        <f t="shared" ca="1" si="26"/>
        <v>0</v>
      </c>
    </row>
    <row r="1677" spans="2:17" ht="30" customHeight="1" x14ac:dyDescent="0.3">
      <c r="B1677" s="113">
        <v>1673</v>
      </c>
      <c r="C1677" s="162"/>
      <c r="D1677" s="167"/>
      <c r="E1677" s="111"/>
      <c r="F1677" s="111"/>
      <c r="G1677" s="111"/>
      <c r="H1677" s="162"/>
      <c r="I1677" s="168"/>
      <c r="Q1677" s="3">
        <f t="shared" ca="1" si="26"/>
        <v>0</v>
      </c>
    </row>
    <row r="1678" spans="2:17" ht="30" customHeight="1" x14ac:dyDescent="0.3">
      <c r="B1678" s="113">
        <v>1674</v>
      </c>
      <c r="C1678" s="162"/>
      <c r="D1678" s="167"/>
      <c r="E1678" s="111"/>
      <c r="F1678" s="111"/>
      <c r="G1678" s="111"/>
      <c r="H1678" s="162"/>
      <c r="I1678" s="168"/>
      <c r="Q1678" s="3">
        <f t="shared" ca="1" si="26"/>
        <v>0</v>
      </c>
    </row>
    <row r="1679" spans="2:17" ht="30" customHeight="1" x14ac:dyDescent="0.3">
      <c r="B1679" s="113">
        <v>1675</v>
      </c>
      <c r="C1679" s="162"/>
      <c r="D1679" s="167"/>
      <c r="E1679" s="111"/>
      <c r="F1679" s="111"/>
      <c r="G1679" s="111"/>
      <c r="H1679" s="162"/>
      <c r="I1679" s="168"/>
      <c r="Q1679" s="3">
        <f t="shared" ca="1" si="26"/>
        <v>0</v>
      </c>
    </row>
    <row r="1680" spans="2:17" ht="30" customHeight="1" x14ac:dyDescent="0.3">
      <c r="B1680" s="113">
        <v>1676</v>
      </c>
      <c r="C1680" s="162"/>
      <c r="D1680" s="167"/>
      <c r="E1680" s="111"/>
      <c r="F1680" s="111"/>
      <c r="G1680" s="111"/>
      <c r="H1680" s="162"/>
      <c r="I1680" s="168"/>
      <c r="Q1680" s="3">
        <f t="shared" ca="1" si="26"/>
        <v>0</v>
      </c>
    </row>
    <row r="1681" spans="2:17" ht="30" customHeight="1" x14ac:dyDescent="0.3">
      <c r="B1681" s="113">
        <v>1677</v>
      </c>
      <c r="C1681" s="162"/>
      <c r="D1681" s="167"/>
      <c r="E1681" s="111"/>
      <c r="F1681" s="111"/>
      <c r="G1681" s="111"/>
      <c r="H1681" s="162"/>
      <c r="I1681" s="168"/>
      <c r="Q1681" s="3">
        <f t="shared" ca="1" si="26"/>
        <v>0</v>
      </c>
    </row>
    <row r="1682" spans="2:17" ht="30" customHeight="1" x14ac:dyDescent="0.3">
      <c r="B1682" s="113">
        <v>1678</v>
      </c>
      <c r="C1682" s="162"/>
      <c r="D1682" s="167"/>
      <c r="E1682" s="111"/>
      <c r="F1682" s="111"/>
      <c r="G1682" s="111"/>
      <c r="H1682" s="162"/>
      <c r="I1682" s="168"/>
      <c r="Q1682" s="3">
        <f t="shared" ca="1" si="26"/>
        <v>0</v>
      </c>
    </row>
    <row r="1683" spans="2:17" ht="30" customHeight="1" x14ac:dyDescent="0.3">
      <c r="B1683" s="113">
        <v>1679</v>
      </c>
      <c r="C1683" s="162"/>
      <c r="D1683" s="167"/>
      <c r="E1683" s="111"/>
      <c r="F1683" s="111"/>
      <c r="G1683" s="111"/>
      <c r="H1683" s="162"/>
      <c r="I1683" s="168"/>
      <c r="Q1683" s="3">
        <f t="shared" ca="1" si="26"/>
        <v>0</v>
      </c>
    </row>
    <row r="1684" spans="2:17" ht="30" customHeight="1" x14ac:dyDescent="0.3">
      <c r="B1684" s="113">
        <v>1680</v>
      </c>
      <c r="C1684" s="162"/>
      <c r="D1684" s="167"/>
      <c r="E1684" s="111"/>
      <c r="F1684" s="111"/>
      <c r="G1684" s="111"/>
      <c r="H1684" s="162"/>
      <c r="I1684" s="168"/>
      <c r="Q1684" s="3">
        <f t="shared" ca="1" si="26"/>
        <v>0</v>
      </c>
    </row>
    <row r="1685" spans="2:17" ht="30" customHeight="1" x14ac:dyDescent="0.3">
      <c r="B1685" s="113">
        <v>1681</v>
      </c>
      <c r="C1685" s="162"/>
      <c r="D1685" s="167"/>
      <c r="E1685" s="111"/>
      <c r="F1685" s="111"/>
      <c r="G1685" s="111"/>
      <c r="H1685" s="162"/>
      <c r="I1685" s="168"/>
      <c r="Q1685" s="3">
        <f t="shared" ca="1" si="26"/>
        <v>0</v>
      </c>
    </row>
    <row r="1686" spans="2:17" ht="30" customHeight="1" x14ac:dyDescent="0.3">
      <c r="B1686" s="113">
        <v>1682</v>
      </c>
      <c r="C1686" s="162"/>
      <c r="D1686" s="167"/>
      <c r="E1686" s="111"/>
      <c r="F1686" s="111"/>
      <c r="G1686" s="111"/>
      <c r="H1686" s="162"/>
      <c r="I1686" s="168"/>
      <c r="Q1686" s="3">
        <f t="shared" ca="1" si="26"/>
        <v>0</v>
      </c>
    </row>
    <row r="1687" spans="2:17" ht="30" customHeight="1" x14ac:dyDescent="0.3">
      <c r="B1687" s="113">
        <v>1683</v>
      </c>
      <c r="C1687" s="162"/>
      <c r="D1687" s="167"/>
      <c r="E1687" s="111"/>
      <c r="F1687" s="111"/>
      <c r="G1687" s="111"/>
      <c r="H1687" s="162"/>
      <c r="I1687" s="168"/>
      <c r="Q1687" s="3">
        <f t="shared" ca="1" si="26"/>
        <v>0</v>
      </c>
    </row>
    <row r="1688" spans="2:17" ht="30" customHeight="1" x14ac:dyDescent="0.3">
      <c r="B1688" s="113">
        <v>1684</v>
      </c>
      <c r="C1688" s="162"/>
      <c r="D1688" s="167"/>
      <c r="E1688" s="111"/>
      <c r="F1688" s="111"/>
      <c r="G1688" s="111"/>
      <c r="H1688" s="162"/>
      <c r="I1688" s="168"/>
      <c r="Q1688" s="3">
        <f t="shared" ca="1" si="26"/>
        <v>0</v>
      </c>
    </row>
    <row r="1689" spans="2:17" ht="30" customHeight="1" x14ac:dyDescent="0.3">
      <c r="B1689" s="113">
        <v>1685</v>
      </c>
      <c r="C1689" s="162"/>
      <c r="D1689" s="167"/>
      <c r="E1689" s="111"/>
      <c r="F1689" s="111"/>
      <c r="G1689" s="111"/>
      <c r="H1689" s="162"/>
      <c r="I1689" s="168"/>
      <c r="Q1689" s="3">
        <f t="shared" ca="1" si="26"/>
        <v>0</v>
      </c>
    </row>
    <row r="1690" spans="2:17" ht="30" customHeight="1" x14ac:dyDescent="0.3">
      <c r="B1690" s="113">
        <v>1686</v>
      </c>
      <c r="C1690" s="162"/>
      <c r="D1690" s="167"/>
      <c r="E1690" s="111"/>
      <c r="F1690" s="111"/>
      <c r="G1690" s="111"/>
      <c r="H1690" s="162"/>
      <c r="I1690" s="168"/>
      <c r="Q1690" s="3">
        <f t="shared" ca="1" si="26"/>
        <v>0</v>
      </c>
    </row>
    <row r="1691" spans="2:17" ht="30" customHeight="1" x14ac:dyDescent="0.3">
      <c r="B1691" s="113">
        <v>1687</v>
      </c>
      <c r="C1691" s="162"/>
      <c r="D1691" s="167"/>
      <c r="E1691" s="111"/>
      <c r="F1691" s="111"/>
      <c r="G1691" s="111"/>
      <c r="H1691" s="162"/>
      <c r="I1691" s="168"/>
      <c r="Q1691" s="3">
        <f t="shared" ca="1" si="26"/>
        <v>0</v>
      </c>
    </row>
    <row r="1692" spans="2:17" ht="30" customHeight="1" x14ac:dyDescent="0.3">
      <c r="B1692" s="113">
        <v>1688</v>
      </c>
      <c r="C1692" s="162"/>
      <c r="D1692" s="167"/>
      <c r="E1692" s="111"/>
      <c r="F1692" s="111"/>
      <c r="G1692" s="111"/>
      <c r="H1692" s="162"/>
      <c r="I1692" s="168"/>
      <c r="Q1692" s="3">
        <f t="shared" ca="1" si="26"/>
        <v>0</v>
      </c>
    </row>
    <row r="1693" spans="2:17" ht="30" customHeight="1" x14ac:dyDescent="0.3">
      <c r="B1693" s="113">
        <v>1689</v>
      </c>
      <c r="C1693" s="162"/>
      <c r="D1693" s="167"/>
      <c r="E1693" s="111"/>
      <c r="F1693" s="111"/>
      <c r="G1693" s="111"/>
      <c r="H1693" s="162"/>
      <c r="I1693" s="168"/>
      <c r="Q1693" s="3">
        <f t="shared" ca="1" si="26"/>
        <v>0</v>
      </c>
    </row>
    <row r="1694" spans="2:17" ht="30" customHeight="1" x14ac:dyDescent="0.3">
      <c r="B1694" s="113">
        <v>1690</v>
      </c>
      <c r="C1694" s="162"/>
      <c r="D1694" s="167"/>
      <c r="E1694" s="111"/>
      <c r="F1694" s="111"/>
      <c r="G1694" s="111"/>
      <c r="H1694" s="162"/>
      <c r="I1694" s="168"/>
      <c r="Q1694" s="3">
        <f t="shared" ca="1" si="26"/>
        <v>0</v>
      </c>
    </row>
    <row r="1695" spans="2:17" ht="30" customHeight="1" x14ac:dyDescent="0.3">
      <c r="B1695" s="113">
        <v>1691</v>
      </c>
      <c r="C1695" s="162"/>
      <c r="D1695" s="167"/>
      <c r="E1695" s="111"/>
      <c r="F1695" s="111"/>
      <c r="G1695" s="111"/>
      <c r="H1695" s="162"/>
      <c r="I1695" s="168"/>
      <c r="Q1695" s="3">
        <f t="shared" ca="1" si="26"/>
        <v>0</v>
      </c>
    </row>
    <row r="1696" spans="2:17" ht="30" customHeight="1" x14ac:dyDescent="0.3">
      <c r="B1696" s="113">
        <v>1692</v>
      </c>
      <c r="C1696" s="162"/>
      <c r="D1696" s="167"/>
      <c r="E1696" s="111"/>
      <c r="F1696" s="111"/>
      <c r="G1696" s="111"/>
      <c r="H1696" s="162"/>
      <c r="I1696" s="168"/>
      <c r="Q1696" s="3">
        <f t="shared" ca="1" si="26"/>
        <v>0</v>
      </c>
    </row>
    <row r="1697" spans="2:17" ht="30" customHeight="1" x14ac:dyDescent="0.3">
      <c r="B1697" s="113">
        <v>1693</v>
      </c>
      <c r="C1697" s="162"/>
      <c r="D1697" s="167"/>
      <c r="E1697" s="111"/>
      <c r="F1697" s="111"/>
      <c r="G1697" s="111"/>
      <c r="H1697" s="162"/>
      <c r="I1697" s="168"/>
      <c r="Q1697" s="3">
        <f t="shared" ca="1" si="26"/>
        <v>0</v>
      </c>
    </row>
    <row r="1698" spans="2:17" ht="30" customHeight="1" x14ac:dyDescent="0.3">
      <c r="B1698" s="113">
        <v>1694</v>
      </c>
      <c r="C1698" s="162"/>
      <c r="D1698" s="167"/>
      <c r="E1698" s="111"/>
      <c r="F1698" s="111"/>
      <c r="G1698" s="111"/>
      <c r="H1698" s="162"/>
      <c r="I1698" s="168"/>
      <c r="Q1698" s="3">
        <f t="shared" ca="1" si="26"/>
        <v>0</v>
      </c>
    </row>
    <row r="1699" spans="2:17" ht="30" customHeight="1" x14ac:dyDescent="0.3">
      <c r="B1699" s="113">
        <v>1695</v>
      </c>
      <c r="C1699" s="162"/>
      <c r="D1699" s="167"/>
      <c r="E1699" s="111"/>
      <c r="F1699" s="111"/>
      <c r="G1699" s="111"/>
      <c r="H1699" s="162"/>
      <c r="I1699" s="168"/>
      <c r="Q1699" s="3">
        <f t="shared" ca="1" si="26"/>
        <v>0</v>
      </c>
    </row>
    <row r="1700" spans="2:17" ht="30" customHeight="1" x14ac:dyDescent="0.3">
      <c r="B1700" s="113">
        <v>1696</v>
      </c>
      <c r="C1700" s="162"/>
      <c r="D1700" s="167"/>
      <c r="E1700" s="111"/>
      <c r="F1700" s="111"/>
      <c r="G1700" s="111"/>
      <c r="H1700" s="162"/>
      <c r="I1700" s="168"/>
      <c r="Q1700" s="3">
        <f t="shared" ca="1" si="26"/>
        <v>0</v>
      </c>
    </row>
    <row r="1701" spans="2:17" ht="30" customHeight="1" x14ac:dyDescent="0.3">
      <c r="B1701" s="113">
        <v>1697</v>
      </c>
      <c r="C1701" s="162"/>
      <c r="D1701" s="167"/>
      <c r="E1701" s="111"/>
      <c r="F1701" s="111"/>
      <c r="G1701" s="111"/>
      <c r="H1701" s="162"/>
      <c r="I1701" s="168"/>
      <c r="Q1701" s="3">
        <f t="shared" ca="1" si="26"/>
        <v>0</v>
      </c>
    </row>
    <row r="1702" spans="2:17" ht="30" customHeight="1" x14ac:dyDescent="0.3">
      <c r="B1702" s="113">
        <v>1698</v>
      </c>
      <c r="C1702" s="162"/>
      <c r="D1702" s="167"/>
      <c r="E1702" s="111"/>
      <c r="F1702" s="111"/>
      <c r="G1702" s="111"/>
      <c r="H1702" s="162"/>
      <c r="I1702" s="168"/>
      <c r="Q1702" s="3">
        <f t="shared" ca="1" si="26"/>
        <v>0</v>
      </c>
    </row>
    <row r="1703" spans="2:17" ht="30" customHeight="1" x14ac:dyDescent="0.3">
      <c r="B1703" s="113">
        <v>1699</v>
      </c>
      <c r="C1703" s="162"/>
      <c r="D1703" s="167"/>
      <c r="E1703" s="111"/>
      <c r="F1703" s="111"/>
      <c r="G1703" s="111"/>
      <c r="H1703" s="162"/>
      <c r="I1703" s="168"/>
      <c r="Q1703" s="3">
        <f t="shared" ca="1" si="26"/>
        <v>0</v>
      </c>
    </row>
    <row r="1704" spans="2:17" ht="30" customHeight="1" x14ac:dyDescent="0.3">
      <c r="B1704" s="113">
        <v>1700</v>
      </c>
      <c r="C1704" s="162"/>
      <c r="D1704" s="167"/>
      <c r="E1704" s="111"/>
      <c r="F1704" s="111"/>
      <c r="G1704" s="111"/>
      <c r="H1704" s="162"/>
      <c r="I1704" s="168"/>
      <c r="Q1704" s="3">
        <f t="shared" ca="1" si="26"/>
        <v>0</v>
      </c>
    </row>
    <row r="1705" spans="2:17" ht="30" customHeight="1" x14ac:dyDescent="0.3">
      <c r="B1705" s="113">
        <v>1701</v>
      </c>
      <c r="C1705" s="162"/>
      <c r="D1705" s="167"/>
      <c r="E1705" s="111"/>
      <c r="F1705" s="111"/>
      <c r="G1705" s="111"/>
      <c r="H1705" s="162"/>
      <c r="I1705" s="168"/>
      <c r="Q1705" s="3">
        <f t="shared" ca="1" si="26"/>
        <v>0</v>
      </c>
    </row>
    <row r="1706" spans="2:17" ht="30" customHeight="1" x14ac:dyDescent="0.3">
      <c r="B1706" s="113">
        <v>1702</v>
      </c>
      <c r="C1706" s="162"/>
      <c r="D1706" s="167"/>
      <c r="E1706" s="111"/>
      <c r="F1706" s="111"/>
      <c r="G1706" s="111"/>
      <c r="H1706" s="162"/>
      <c r="I1706" s="168"/>
      <c r="Q1706" s="3">
        <f t="shared" ca="1" si="26"/>
        <v>0</v>
      </c>
    </row>
    <row r="1707" spans="2:17" ht="30" customHeight="1" x14ac:dyDescent="0.3">
      <c r="B1707" s="113">
        <v>1703</v>
      </c>
      <c r="C1707" s="162"/>
      <c r="D1707" s="167"/>
      <c r="E1707" s="111"/>
      <c r="F1707" s="111"/>
      <c r="G1707" s="111"/>
      <c r="H1707" s="162"/>
      <c r="I1707" s="168"/>
      <c r="Q1707" s="3">
        <f t="shared" ca="1" si="26"/>
        <v>0</v>
      </c>
    </row>
    <row r="1708" spans="2:17" ht="30" customHeight="1" x14ac:dyDescent="0.3">
      <c r="B1708" s="113">
        <v>1704</v>
      </c>
      <c r="C1708" s="162"/>
      <c r="D1708" s="167"/>
      <c r="E1708" s="111"/>
      <c r="F1708" s="111"/>
      <c r="G1708" s="111"/>
      <c r="H1708" s="162"/>
      <c r="I1708" s="168"/>
      <c r="Q1708" s="3">
        <f t="shared" ca="1" si="26"/>
        <v>0</v>
      </c>
    </row>
    <row r="1709" spans="2:17" ht="30" customHeight="1" x14ac:dyDescent="0.3">
      <c r="B1709" s="113">
        <v>1705</v>
      </c>
      <c r="C1709" s="162"/>
      <c r="D1709" s="167"/>
      <c r="E1709" s="111"/>
      <c r="F1709" s="111"/>
      <c r="G1709" s="111"/>
      <c r="H1709" s="162"/>
      <c r="I1709" s="168"/>
      <c r="Q1709" s="3">
        <f t="shared" ca="1" si="26"/>
        <v>0</v>
      </c>
    </row>
    <row r="1710" spans="2:17" ht="30" customHeight="1" x14ac:dyDescent="0.3">
      <c r="B1710" s="113">
        <v>1706</v>
      </c>
      <c r="C1710" s="162"/>
      <c r="D1710" s="167"/>
      <c r="E1710" s="111"/>
      <c r="F1710" s="111"/>
      <c r="G1710" s="111"/>
      <c r="H1710" s="162"/>
      <c r="I1710" s="168"/>
      <c r="Q1710" s="3">
        <f t="shared" ca="1" si="26"/>
        <v>0</v>
      </c>
    </row>
    <row r="1711" spans="2:17" ht="30" customHeight="1" x14ac:dyDescent="0.3">
      <c r="B1711" s="113">
        <v>1707</v>
      </c>
      <c r="C1711" s="162"/>
      <c r="D1711" s="167"/>
      <c r="E1711" s="111"/>
      <c r="F1711" s="111"/>
      <c r="G1711" s="111"/>
      <c r="H1711" s="162"/>
      <c r="I1711" s="168"/>
      <c r="Q1711" s="3">
        <f t="shared" ca="1" si="26"/>
        <v>0</v>
      </c>
    </row>
    <row r="1712" spans="2:17" ht="30" customHeight="1" x14ac:dyDescent="0.3">
      <c r="B1712" s="113">
        <v>1708</v>
      </c>
      <c r="C1712" s="162"/>
      <c r="D1712" s="167"/>
      <c r="E1712" s="111"/>
      <c r="F1712" s="111"/>
      <c r="G1712" s="111"/>
      <c r="H1712" s="162"/>
      <c r="I1712" s="168"/>
      <c r="Q1712" s="3">
        <f t="shared" ca="1" si="26"/>
        <v>0</v>
      </c>
    </row>
    <row r="1713" spans="2:17" ht="30" customHeight="1" x14ac:dyDescent="0.3">
      <c r="B1713" s="113">
        <v>1709</v>
      </c>
      <c r="C1713" s="162"/>
      <c r="D1713" s="167"/>
      <c r="E1713" s="111"/>
      <c r="F1713" s="111"/>
      <c r="G1713" s="111"/>
      <c r="H1713" s="162"/>
      <c r="I1713" s="168"/>
      <c r="Q1713" s="3">
        <f t="shared" ca="1" si="26"/>
        <v>0</v>
      </c>
    </row>
    <row r="1714" spans="2:17" ht="30" customHeight="1" x14ac:dyDescent="0.3">
      <c r="B1714" s="113">
        <v>1710</v>
      </c>
      <c r="C1714" s="162"/>
      <c r="D1714" s="167"/>
      <c r="E1714" s="111"/>
      <c r="F1714" s="111"/>
      <c r="G1714" s="111"/>
      <c r="H1714" s="162"/>
      <c r="I1714" s="168"/>
      <c r="Q1714" s="3">
        <f t="shared" ca="1" si="26"/>
        <v>0</v>
      </c>
    </row>
    <row r="1715" spans="2:17" ht="30" customHeight="1" x14ac:dyDescent="0.3">
      <c r="B1715" s="113">
        <v>1711</v>
      </c>
      <c r="C1715" s="162"/>
      <c r="D1715" s="167"/>
      <c r="E1715" s="111"/>
      <c r="F1715" s="111"/>
      <c r="G1715" s="111"/>
      <c r="H1715" s="162"/>
      <c r="I1715" s="168"/>
      <c r="Q1715" s="3">
        <f t="shared" ca="1" si="26"/>
        <v>0</v>
      </c>
    </row>
    <row r="1716" spans="2:17" ht="30" customHeight="1" x14ac:dyDescent="0.3">
      <c r="B1716" s="113">
        <v>1712</v>
      </c>
      <c r="C1716" s="162"/>
      <c r="D1716" s="167"/>
      <c r="E1716" s="111"/>
      <c r="F1716" s="111"/>
      <c r="G1716" s="111"/>
      <c r="H1716" s="162"/>
      <c r="I1716" s="168"/>
      <c r="Q1716" s="3">
        <f t="shared" ca="1" si="26"/>
        <v>0</v>
      </c>
    </row>
    <row r="1717" spans="2:17" ht="30" customHeight="1" x14ac:dyDescent="0.3">
      <c r="B1717" s="113">
        <v>1713</v>
      </c>
      <c r="C1717" s="162"/>
      <c r="D1717" s="167"/>
      <c r="E1717" s="111"/>
      <c r="F1717" s="111"/>
      <c r="G1717" s="111"/>
      <c r="H1717" s="162"/>
      <c r="I1717" s="168"/>
      <c r="Q1717" s="3">
        <f t="shared" ca="1" si="26"/>
        <v>0</v>
      </c>
    </row>
    <row r="1718" spans="2:17" ht="30" customHeight="1" x14ac:dyDescent="0.3">
      <c r="B1718" s="113">
        <v>1714</v>
      </c>
      <c r="C1718" s="162"/>
      <c r="D1718" s="167"/>
      <c r="E1718" s="111"/>
      <c r="F1718" s="111"/>
      <c r="G1718" s="111"/>
      <c r="H1718" s="162"/>
      <c r="I1718" s="168"/>
      <c r="Q1718" s="3">
        <f t="shared" ca="1" si="26"/>
        <v>0</v>
      </c>
    </row>
    <row r="1719" spans="2:17" ht="30" customHeight="1" x14ac:dyDescent="0.3">
      <c r="B1719" s="113">
        <v>1715</v>
      </c>
      <c r="C1719" s="162"/>
      <c r="D1719" s="167"/>
      <c r="E1719" s="111"/>
      <c r="F1719" s="111"/>
      <c r="G1719" s="111"/>
      <c r="H1719" s="162"/>
      <c r="I1719" s="168"/>
      <c r="Q1719" s="3">
        <f t="shared" ca="1" si="26"/>
        <v>0</v>
      </c>
    </row>
    <row r="1720" spans="2:17" ht="30" customHeight="1" x14ac:dyDescent="0.3">
      <c r="B1720" s="113">
        <v>1716</v>
      </c>
      <c r="C1720" s="162"/>
      <c r="D1720" s="167"/>
      <c r="E1720" s="111"/>
      <c r="F1720" s="111"/>
      <c r="G1720" s="111"/>
      <c r="H1720" s="162"/>
      <c r="I1720" s="168"/>
      <c r="Q1720" s="3">
        <f t="shared" ca="1" si="26"/>
        <v>0</v>
      </c>
    </row>
    <row r="1721" spans="2:17" ht="30" customHeight="1" x14ac:dyDescent="0.3">
      <c r="B1721" s="113">
        <v>1717</v>
      </c>
      <c r="C1721" s="162"/>
      <c r="D1721" s="167"/>
      <c r="E1721" s="111"/>
      <c r="F1721" s="111"/>
      <c r="G1721" s="111"/>
      <c r="H1721" s="162"/>
      <c r="I1721" s="168"/>
      <c r="Q1721" s="3">
        <f t="shared" ca="1" si="26"/>
        <v>0</v>
      </c>
    </row>
    <row r="1722" spans="2:17" ht="30" customHeight="1" x14ac:dyDescent="0.3">
      <c r="B1722" s="113">
        <v>1718</v>
      </c>
      <c r="C1722" s="162"/>
      <c r="D1722" s="167"/>
      <c r="E1722" s="111"/>
      <c r="F1722" s="111"/>
      <c r="G1722" s="111"/>
      <c r="H1722" s="162"/>
      <c r="I1722" s="168"/>
      <c r="Q1722" s="3">
        <f t="shared" ca="1" si="26"/>
        <v>0</v>
      </c>
    </row>
    <row r="1723" spans="2:17" ht="30" customHeight="1" x14ac:dyDescent="0.3">
      <c r="B1723" s="113">
        <v>1719</v>
      </c>
      <c r="C1723" s="162"/>
      <c r="D1723" s="167"/>
      <c r="E1723" s="111"/>
      <c r="F1723" s="111"/>
      <c r="G1723" s="111"/>
      <c r="H1723" s="162"/>
      <c r="I1723" s="168"/>
      <c r="Q1723" s="3">
        <f t="shared" ca="1" si="26"/>
        <v>0</v>
      </c>
    </row>
    <row r="1724" spans="2:17" ht="30" customHeight="1" x14ac:dyDescent="0.3">
      <c r="B1724" s="113">
        <v>1720</v>
      </c>
      <c r="C1724" s="162"/>
      <c r="D1724" s="167"/>
      <c r="E1724" s="111"/>
      <c r="F1724" s="111"/>
      <c r="G1724" s="111"/>
      <c r="H1724" s="162"/>
      <c r="I1724" s="168"/>
      <c r="Q1724" s="3">
        <f t="shared" ca="1" si="26"/>
        <v>0</v>
      </c>
    </row>
    <row r="1725" spans="2:17" ht="30" customHeight="1" x14ac:dyDescent="0.3">
      <c r="B1725" s="113">
        <v>1721</v>
      </c>
      <c r="C1725" s="162"/>
      <c r="D1725" s="167"/>
      <c r="E1725" s="111"/>
      <c r="F1725" s="111"/>
      <c r="G1725" s="111"/>
      <c r="H1725" s="162"/>
      <c r="I1725" s="168"/>
      <c r="Q1725" s="3">
        <f t="shared" ca="1" si="26"/>
        <v>0</v>
      </c>
    </row>
    <row r="1726" spans="2:17" ht="30" customHeight="1" x14ac:dyDescent="0.3">
      <c r="B1726" s="113">
        <v>1722</v>
      </c>
      <c r="C1726" s="162"/>
      <c r="D1726" s="167"/>
      <c r="E1726" s="111"/>
      <c r="F1726" s="111"/>
      <c r="G1726" s="111"/>
      <c r="H1726" s="162"/>
      <c r="I1726" s="168"/>
      <c r="Q1726" s="3">
        <f t="shared" ca="1" si="26"/>
        <v>0</v>
      </c>
    </row>
    <row r="1727" spans="2:17" ht="30" customHeight="1" x14ac:dyDescent="0.3">
      <c r="B1727" s="113">
        <v>1723</v>
      </c>
      <c r="C1727" s="162"/>
      <c r="D1727" s="167"/>
      <c r="E1727" s="111"/>
      <c r="F1727" s="111"/>
      <c r="G1727" s="111"/>
      <c r="H1727" s="162"/>
      <c r="I1727" s="168"/>
      <c r="Q1727" s="3">
        <f t="shared" ca="1" si="26"/>
        <v>0</v>
      </c>
    </row>
    <row r="1728" spans="2:17" ht="30" customHeight="1" x14ac:dyDescent="0.3">
      <c r="B1728" s="113">
        <v>1724</v>
      </c>
      <c r="C1728" s="162"/>
      <c r="D1728" s="167"/>
      <c r="E1728" s="111"/>
      <c r="F1728" s="111"/>
      <c r="G1728" s="111"/>
      <c r="H1728" s="162"/>
      <c r="I1728" s="168"/>
      <c r="Q1728" s="3">
        <f t="shared" ca="1" si="26"/>
        <v>0</v>
      </c>
    </row>
    <row r="1729" spans="2:17" ht="30" customHeight="1" x14ac:dyDescent="0.3">
      <c r="B1729" s="113">
        <v>1725</v>
      </c>
      <c r="C1729" s="162"/>
      <c r="D1729" s="167"/>
      <c r="E1729" s="111"/>
      <c r="F1729" s="111"/>
      <c r="G1729" s="111"/>
      <c r="H1729" s="162"/>
      <c r="I1729" s="168"/>
      <c r="Q1729" s="3">
        <f t="shared" ca="1" si="26"/>
        <v>0</v>
      </c>
    </row>
    <row r="1730" spans="2:17" ht="30" customHeight="1" x14ac:dyDescent="0.3">
      <c r="B1730" s="113">
        <v>1726</v>
      </c>
      <c r="C1730" s="162"/>
      <c r="D1730" s="167"/>
      <c r="E1730" s="111"/>
      <c r="F1730" s="111"/>
      <c r="G1730" s="111"/>
      <c r="H1730" s="162"/>
      <c r="I1730" s="168"/>
      <c r="Q1730" s="3">
        <f t="shared" ca="1" si="26"/>
        <v>0</v>
      </c>
    </row>
    <row r="1731" spans="2:17" ht="30" customHeight="1" x14ac:dyDescent="0.3">
      <c r="B1731" s="113">
        <v>1727</v>
      </c>
      <c r="C1731" s="162"/>
      <c r="D1731" s="167"/>
      <c r="E1731" s="111"/>
      <c r="F1731" s="111"/>
      <c r="G1731" s="111"/>
      <c r="H1731" s="162"/>
      <c r="I1731" s="168"/>
      <c r="Q1731" s="3">
        <f t="shared" ca="1" si="26"/>
        <v>0</v>
      </c>
    </row>
    <row r="1732" spans="2:17" ht="30" customHeight="1" x14ac:dyDescent="0.3">
      <c r="B1732" s="113">
        <v>1728</v>
      </c>
      <c r="C1732" s="162"/>
      <c r="D1732" s="167"/>
      <c r="E1732" s="111"/>
      <c r="F1732" s="111"/>
      <c r="G1732" s="111"/>
      <c r="H1732" s="162"/>
      <c r="I1732" s="168"/>
      <c r="Q1732" s="3">
        <f t="shared" ca="1" si="26"/>
        <v>0</v>
      </c>
    </row>
    <row r="1733" spans="2:17" ht="30" customHeight="1" x14ac:dyDescent="0.3">
      <c r="B1733" s="113">
        <v>1729</v>
      </c>
      <c r="C1733" s="162"/>
      <c r="D1733" s="167"/>
      <c r="E1733" s="111"/>
      <c r="F1733" s="111"/>
      <c r="G1733" s="111"/>
      <c r="H1733" s="162"/>
      <c r="I1733" s="168"/>
      <c r="Q1733" s="3">
        <f t="shared" ref="Q1733:Q1796" ca="1" si="27">IF(C1733&lt;TODAY(),IF(G1733="Não",1,0),0)</f>
        <v>0</v>
      </c>
    </row>
    <row r="1734" spans="2:17" ht="30" customHeight="1" x14ac:dyDescent="0.3">
      <c r="B1734" s="113">
        <v>1730</v>
      </c>
      <c r="C1734" s="162"/>
      <c r="D1734" s="167"/>
      <c r="E1734" s="111"/>
      <c r="F1734" s="111"/>
      <c r="G1734" s="111"/>
      <c r="H1734" s="162"/>
      <c r="I1734" s="168"/>
      <c r="Q1734" s="3">
        <f t="shared" ca="1" si="27"/>
        <v>0</v>
      </c>
    </row>
    <row r="1735" spans="2:17" ht="30" customHeight="1" x14ac:dyDescent="0.3">
      <c r="B1735" s="113">
        <v>1731</v>
      </c>
      <c r="C1735" s="162"/>
      <c r="D1735" s="167"/>
      <c r="E1735" s="111"/>
      <c r="F1735" s="111"/>
      <c r="G1735" s="111"/>
      <c r="H1735" s="162"/>
      <c r="I1735" s="168"/>
      <c r="Q1735" s="3">
        <f t="shared" ca="1" si="27"/>
        <v>0</v>
      </c>
    </row>
    <row r="1736" spans="2:17" ht="30" customHeight="1" x14ac:dyDescent="0.3">
      <c r="B1736" s="113">
        <v>1732</v>
      </c>
      <c r="C1736" s="162"/>
      <c r="D1736" s="167"/>
      <c r="E1736" s="111"/>
      <c r="F1736" s="111"/>
      <c r="G1736" s="111"/>
      <c r="H1736" s="162"/>
      <c r="I1736" s="168"/>
      <c r="Q1736" s="3">
        <f t="shared" ca="1" si="27"/>
        <v>0</v>
      </c>
    </row>
    <row r="1737" spans="2:17" ht="30" customHeight="1" x14ac:dyDescent="0.3">
      <c r="B1737" s="113">
        <v>1733</v>
      </c>
      <c r="C1737" s="162"/>
      <c r="D1737" s="167"/>
      <c r="E1737" s="111"/>
      <c r="F1737" s="111"/>
      <c r="G1737" s="111"/>
      <c r="H1737" s="162"/>
      <c r="I1737" s="168"/>
      <c r="Q1737" s="3">
        <f t="shared" ca="1" si="27"/>
        <v>0</v>
      </c>
    </row>
    <row r="1738" spans="2:17" ht="30" customHeight="1" x14ac:dyDescent="0.3">
      <c r="B1738" s="113">
        <v>1734</v>
      </c>
      <c r="C1738" s="162"/>
      <c r="D1738" s="167"/>
      <c r="E1738" s="111"/>
      <c r="F1738" s="111"/>
      <c r="G1738" s="111"/>
      <c r="H1738" s="162"/>
      <c r="I1738" s="168"/>
      <c r="Q1738" s="3">
        <f t="shared" ca="1" si="27"/>
        <v>0</v>
      </c>
    </row>
    <row r="1739" spans="2:17" ht="30" customHeight="1" x14ac:dyDescent="0.3">
      <c r="B1739" s="113">
        <v>1735</v>
      </c>
      <c r="C1739" s="162"/>
      <c r="D1739" s="167"/>
      <c r="E1739" s="111"/>
      <c r="F1739" s="111"/>
      <c r="G1739" s="111"/>
      <c r="H1739" s="162"/>
      <c r="I1739" s="168"/>
      <c r="Q1739" s="3">
        <f t="shared" ca="1" si="27"/>
        <v>0</v>
      </c>
    </row>
    <row r="1740" spans="2:17" ht="30" customHeight="1" x14ac:dyDescent="0.3">
      <c r="B1740" s="113">
        <v>1736</v>
      </c>
      <c r="C1740" s="162"/>
      <c r="D1740" s="167"/>
      <c r="E1740" s="111"/>
      <c r="F1740" s="111"/>
      <c r="G1740" s="111"/>
      <c r="H1740" s="162"/>
      <c r="I1740" s="168"/>
      <c r="Q1740" s="3">
        <f t="shared" ca="1" si="27"/>
        <v>0</v>
      </c>
    </row>
    <row r="1741" spans="2:17" ht="30" customHeight="1" x14ac:dyDescent="0.3">
      <c r="B1741" s="113">
        <v>1737</v>
      </c>
      <c r="C1741" s="162"/>
      <c r="D1741" s="167"/>
      <c r="E1741" s="111"/>
      <c r="F1741" s="111"/>
      <c r="G1741" s="111"/>
      <c r="H1741" s="162"/>
      <c r="I1741" s="168"/>
      <c r="Q1741" s="3">
        <f t="shared" ca="1" si="27"/>
        <v>0</v>
      </c>
    </row>
    <row r="1742" spans="2:17" ht="30" customHeight="1" x14ac:dyDescent="0.3">
      <c r="B1742" s="113">
        <v>1738</v>
      </c>
      <c r="C1742" s="162"/>
      <c r="D1742" s="167"/>
      <c r="E1742" s="111"/>
      <c r="F1742" s="111"/>
      <c r="G1742" s="111"/>
      <c r="H1742" s="162"/>
      <c r="I1742" s="168"/>
      <c r="Q1742" s="3">
        <f t="shared" ca="1" si="27"/>
        <v>0</v>
      </c>
    </row>
    <row r="1743" spans="2:17" ht="30" customHeight="1" x14ac:dyDescent="0.3">
      <c r="B1743" s="113">
        <v>1739</v>
      </c>
      <c r="C1743" s="162"/>
      <c r="D1743" s="167"/>
      <c r="E1743" s="111"/>
      <c r="F1743" s="111"/>
      <c r="G1743" s="111"/>
      <c r="H1743" s="162"/>
      <c r="I1743" s="168"/>
      <c r="Q1743" s="3">
        <f t="shared" ca="1" si="27"/>
        <v>0</v>
      </c>
    </row>
    <row r="1744" spans="2:17" ht="30" customHeight="1" x14ac:dyDescent="0.3">
      <c r="B1744" s="113">
        <v>1740</v>
      </c>
      <c r="C1744" s="162"/>
      <c r="D1744" s="167"/>
      <c r="E1744" s="111"/>
      <c r="F1744" s="111"/>
      <c r="G1744" s="111"/>
      <c r="H1744" s="162"/>
      <c r="I1744" s="168"/>
      <c r="Q1744" s="3">
        <f t="shared" ca="1" si="27"/>
        <v>0</v>
      </c>
    </row>
    <row r="1745" spans="2:17" ht="30" customHeight="1" x14ac:dyDescent="0.3">
      <c r="B1745" s="113">
        <v>1741</v>
      </c>
      <c r="C1745" s="162"/>
      <c r="D1745" s="167"/>
      <c r="E1745" s="111"/>
      <c r="F1745" s="111"/>
      <c r="G1745" s="111"/>
      <c r="H1745" s="162"/>
      <c r="I1745" s="168"/>
      <c r="Q1745" s="3">
        <f t="shared" ca="1" si="27"/>
        <v>0</v>
      </c>
    </row>
    <row r="1746" spans="2:17" ht="30" customHeight="1" x14ac:dyDescent="0.3">
      <c r="B1746" s="113">
        <v>1742</v>
      </c>
      <c r="C1746" s="162"/>
      <c r="D1746" s="167"/>
      <c r="E1746" s="111"/>
      <c r="F1746" s="111"/>
      <c r="G1746" s="111"/>
      <c r="H1746" s="162"/>
      <c r="I1746" s="168"/>
      <c r="Q1746" s="3">
        <f t="shared" ca="1" si="27"/>
        <v>0</v>
      </c>
    </row>
    <row r="1747" spans="2:17" ht="30" customHeight="1" x14ac:dyDescent="0.3">
      <c r="B1747" s="113">
        <v>1743</v>
      </c>
      <c r="C1747" s="162"/>
      <c r="D1747" s="167"/>
      <c r="E1747" s="111"/>
      <c r="F1747" s="111"/>
      <c r="G1747" s="111"/>
      <c r="H1747" s="162"/>
      <c r="I1747" s="168"/>
      <c r="Q1747" s="3">
        <f t="shared" ca="1" si="27"/>
        <v>0</v>
      </c>
    </row>
    <row r="1748" spans="2:17" ht="30" customHeight="1" x14ac:dyDescent="0.3">
      <c r="B1748" s="113">
        <v>1744</v>
      </c>
      <c r="C1748" s="162"/>
      <c r="D1748" s="167"/>
      <c r="E1748" s="111"/>
      <c r="F1748" s="111"/>
      <c r="G1748" s="111"/>
      <c r="H1748" s="162"/>
      <c r="I1748" s="168"/>
      <c r="Q1748" s="3">
        <f t="shared" ca="1" si="27"/>
        <v>0</v>
      </c>
    </row>
    <row r="1749" spans="2:17" ht="30" customHeight="1" x14ac:dyDescent="0.3">
      <c r="B1749" s="113">
        <v>1745</v>
      </c>
      <c r="C1749" s="162"/>
      <c r="D1749" s="167"/>
      <c r="E1749" s="111"/>
      <c r="F1749" s="111"/>
      <c r="G1749" s="111"/>
      <c r="H1749" s="162"/>
      <c r="I1749" s="168"/>
      <c r="Q1749" s="3">
        <f t="shared" ca="1" si="27"/>
        <v>0</v>
      </c>
    </row>
    <row r="1750" spans="2:17" ht="30" customHeight="1" x14ac:dyDescent="0.3">
      <c r="B1750" s="113">
        <v>1746</v>
      </c>
      <c r="C1750" s="162"/>
      <c r="D1750" s="167"/>
      <c r="E1750" s="111"/>
      <c r="F1750" s="111"/>
      <c r="G1750" s="111"/>
      <c r="H1750" s="162"/>
      <c r="I1750" s="168"/>
      <c r="Q1750" s="3">
        <f t="shared" ca="1" si="27"/>
        <v>0</v>
      </c>
    </row>
    <row r="1751" spans="2:17" ht="30" customHeight="1" x14ac:dyDescent="0.3">
      <c r="B1751" s="113">
        <v>1747</v>
      </c>
      <c r="C1751" s="162"/>
      <c r="D1751" s="167"/>
      <c r="E1751" s="111"/>
      <c r="F1751" s="111"/>
      <c r="G1751" s="111"/>
      <c r="H1751" s="162"/>
      <c r="I1751" s="168"/>
      <c r="Q1751" s="3">
        <f t="shared" ca="1" si="27"/>
        <v>0</v>
      </c>
    </row>
    <row r="1752" spans="2:17" ht="30" customHeight="1" x14ac:dyDescent="0.3">
      <c r="B1752" s="113">
        <v>1748</v>
      </c>
      <c r="C1752" s="162"/>
      <c r="D1752" s="167"/>
      <c r="E1752" s="111"/>
      <c r="F1752" s="111"/>
      <c r="G1752" s="111"/>
      <c r="H1752" s="162"/>
      <c r="I1752" s="168"/>
      <c r="Q1752" s="3">
        <f t="shared" ca="1" si="27"/>
        <v>0</v>
      </c>
    </row>
    <row r="1753" spans="2:17" ht="30" customHeight="1" x14ac:dyDescent="0.3">
      <c r="B1753" s="113">
        <v>1749</v>
      </c>
      <c r="C1753" s="162"/>
      <c r="D1753" s="167"/>
      <c r="E1753" s="111"/>
      <c r="F1753" s="111"/>
      <c r="G1753" s="111"/>
      <c r="H1753" s="162"/>
      <c r="I1753" s="168"/>
      <c r="Q1753" s="3">
        <f t="shared" ca="1" si="27"/>
        <v>0</v>
      </c>
    </row>
    <row r="1754" spans="2:17" ht="30" customHeight="1" x14ac:dyDescent="0.3">
      <c r="B1754" s="113">
        <v>1750</v>
      </c>
      <c r="C1754" s="162"/>
      <c r="D1754" s="167"/>
      <c r="E1754" s="111"/>
      <c r="F1754" s="111"/>
      <c r="G1754" s="111"/>
      <c r="H1754" s="162"/>
      <c r="I1754" s="168"/>
      <c r="Q1754" s="3">
        <f t="shared" ca="1" si="27"/>
        <v>0</v>
      </c>
    </row>
    <row r="1755" spans="2:17" ht="30" customHeight="1" x14ac:dyDescent="0.3">
      <c r="B1755" s="113">
        <v>1751</v>
      </c>
      <c r="C1755" s="162"/>
      <c r="D1755" s="167"/>
      <c r="E1755" s="111"/>
      <c r="F1755" s="111"/>
      <c r="G1755" s="111"/>
      <c r="H1755" s="162"/>
      <c r="I1755" s="168"/>
      <c r="Q1755" s="3">
        <f t="shared" ca="1" si="27"/>
        <v>0</v>
      </c>
    </row>
    <row r="1756" spans="2:17" ht="30" customHeight="1" x14ac:dyDescent="0.3">
      <c r="B1756" s="113">
        <v>1752</v>
      </c>
      <c r="C1756" s="162"/>
      <c r="D1756" s="167"/>
      <c r="E1756" s="111"/>
      <c r="F1756" s="111"/>
      <c r="G1756" s="111"/>
      <c r="H1756" s="162"/>
      <c r="I1756" s="168"/>
      <c r="Q1756" s="3">
        <f t="shared" ca="1" si="27"/>
        <v>0</v>
      </c>
    </row>
    <row r="1757" spans="2:17" ht="30" customHeight="1" x14ac:dyDescent="0.3">
      <c r="B1757" s="113">
        <v>1753</v>
      </c>
      <c r="C1757" s="162"/>
      <c r="D1757" s="167"/>
      <c r="E1757" s="111"/>
      <c r="F1757" s="111"/>
      <c r="G1757" s="111"/>
      <c r="H1757" s="162"/>
      <c r="I1757" s="168"/>
      <c r="Q1757" s="3">
        <f t="shared" ca="1" si="27"/>
        <v>0</v>
      </c>
    </row>
    <row r="1758" spans="2:17" ht="30" customHeight="1" x14ac:dyDescent="0.3">
      <c r="B1758" s="113">
        <v>1754</v>
      </c>
      <c r="C1758" s="162"/>
      <c r="D1758" s="167"/>
      <c r="E1758" s="111"/>
      <c r="F1758" s="111"/>
      <c r="G1758" s="111"/>
      <c r="H1758" s="162"/>
      <c r="I1758" s="168"/>
      <c r="Q1758" s="3">
        <f t="shared" ca="1" si="27"/>
        <v>0</v>
      </c>
    </row>
    <row r="1759" spans="2:17" ht="30" customHeight="1" x14ac:dyDescent="0.3">
      <c r="B1759" s="113">
        <v>1755</v>
      </c>
      <c r="C1759" s="162"/>
      <c r="D1759" s="167"/>
      <c r="E1759" s="111"/>
      <c r="F1759" s="111"/>
      <c r="G1759" s="111"/>
      <c r="H1759" s="162"/>
      <c r="I1759" s="168"/>
      <c r="Q1759" s="3">
        <f t="shared" ca="1" si="27"/>
        <v>0</v>
      </c>
    </row>
    <row r="1760" spans="2:17" ht="30" customHeight="1" x14ac:dyDescent="0.3">
      <c r="B1760" s="113">
        <v>1756</v>
      </c>
      <c r="C1760" s="162"/>
      <c r="D1760" s="167"/>
      <c r="E1760" s="111"/>
      <c r="F1760" s="111"/>
      <c r="G1760" s="111"/>
      <c r="H1760" s="162"/>
      <c r="I1760" s="168"/>
      <c r="Q1760" s="3">
        <f t="shared" ca="1" si="27"/>
        <v>0</v>
      </c>
    </row>
    <row r="1761" spans="2:17" ht="30" customHeight="1" x14ac:dyDescent="0.3">
      <c r="B1761" s="113">
        <v>1757</v>
      </c>
      <c r="C1761" s="162"/>
      <c r="D1761" s="167"/>
      <c r="E1761" s="111"/>
      <c r="F1761" s="111"/>
      <c r="G1761" s="111"/>
      <c r="H1761" s="162"/>
      <c r="I1761" s="168"/>
      <c r="Q1761" s="3">
        <f t="shared" ca="1" si="27"/>
        <v>0</v>
      </c>
    </row>
    <row r="1762" spans="2:17" ht="30" customHeight="1" x14ac:dyDescent="0.3">
      <c r="B1762" s="113">
        <v>1758</v>
      </c>
      <c r="C1762" s="162"/>
      <c r="D1762" s="167"/>
      <c r="E1762" s="111"/>
      <c r="F1762" s="111"/>
      <c r="G1762" s="111"/>
      <c r="H1762" s="162"/>
      <c r="I1762" s="168"/>
      <c r="Q1762" s="3">
        <f t="shared" ca="1" si="27"/>
        <v>0</v>
      </c>
    </row>
    <row r="1763" spans="2:17" ht="30" customHeight="1" x14ac:dyDescent="0.3">
      <c r="B1763" s="113">
        <v>1759</v>
      </c>
      <c r="C1763" s="162"/>
      <c r="D1763" s="167"/>
      <c r="E1763" s="111"/>
      <c r="F1763" s="111"/>
      <c r="G1763" s="111"/>
      <c r="H1763" s="162"/>
      <c r="I1763" s="168"/>
      <c r="Q1763" s="3">
        <f t="shared" ca="1" si="27"/>
        <v>0</v>
      </c>
    </row>
    <row r="1764" spans="2:17" ht="30" customHeight="1" x14ac:dyDescent="0.3">
      <c r="B1764" s="113">
        <v>1760</v>
      </c>
      <c r="C1764" s="162"/>
      <c r="D1764" s="167"/>
      <c r="E1764" s="111"/>
      <c r="F1764" s="111"/>
      <c r="G1764" s="111"/>
      <c r="H1764" s="162"/>
      <c r="I1764" s="168"/>
      <c r="Q1764" s="3">
        <f t="shared" ca="1" si="27"/>
        <v>0</v>
      </c>
    </row>
    <row r="1765" spans="2:17" ht="30" customHeight="1" x14ac:dyDescent="0.3">
      <c r="B1765" s="113">
        <v>1761</v>
      </c>
      <c r="C1765" s="162"/>
      <c r="D1765" s="167"/>
      <c r="E1765" s="111"/>
      <c r="F1765" s="111"/>
      <c r="G1765" s="111"/>
      <c r="H1765" s="162"/>
      <c r="I1765" s="168"/>
      <c r="Q1765" s="3">
        <f t="shared" ca="1" si="27"/>
        <v>0</v>
      </c>
    </row>
    <row r="1766" spans="2:17" ht="30" customHeight="1" x14ac:dyDescent="0.3">
      <c r="B1766" s="113">
        <v>1762</v>
      </c>
      <c r="C1766" s="162"/>
      <c r="D1766" s="167"/>
      <c r="E1766" s="111"/>
      <c r="F1766" s="111"/>
      <c r="G1766" s="111"/>
      <c r="H1766" s="162"/>
      <c r="I1766" s="168"/>
      <c r="Q1766" s="3">
        <f t="shared" ca="1" si="27"/>
        <v>0</v>
      </c>
    </row>
    <row r="1767" spans="2:17" ht="30" customHeight="1" x14ac:dyDescent="0.3">
      <c r="B1767" s="113">
        <v>1763</v>
      </c>
      <c r="C1767" s="162"/>
      <c r="D1767" s="167"/>
      <c r="E1767" s="111"/>
      <c r="F1767" s="111"/>
      <c r="G1767" s="111"/>
      <c r="H1767" s="162"/>
      <c r="I1767" s="168"/>
      <c r="Q1767" s="3">
        <f t="shared" ca="1" si="27"/>
        <v>0</v>
      </c>
    </row>
    <row r="1768" spans="2:17" ht="30" customHeight="1" x14ac:dyDescent="0.3">
      <c r="B1768" s="113">
        <v>1764</v>
      </c>
      <c r="C1768" s="162"/>
      <c r="D1768" s="167"/>
      <c r="E1768" s="111"/>
      <c r="F1768" s="111"/>
      <c r="G1768" s="111"/>
      <c r="H1768" s="162"/>
      <c r="I1768" s="168"/>
      <c r="Q1768" s="3">
        <f t="shared" ca="1" si="27"/>
        <v>0</v>
      </c>
    </row>
    <row r="1769" spans="2:17" ht="30" customHeight="1" x14ac:dyDescent="0.3">
      <c r="B1769" s="113">
        <v>1765</v>
      </c>
      <c r="C1769" s="162"/>
      <c r="D1769" s="167"/>
      <c r="E1769" s="111"/>
      <c r="F1769" s="111"/>
      <c r="G1769" s="111"/>
      <c r="H1769" s="162"/>
      <c r="I1769" s="168"/>
      <c r="Q1769" s="3">
        <f t="shared" ca="1" si="27"/>
        <v>0</v>
      </c>
    </row>
    <row r="1770" spans="2:17" ht="30" customHeight="1" x14ac:dyDescent="0.3">
      <c r="B1770" s="113">
        <v>1766</v>
      </c>
      <c r="C1770" s="162"/>
      <c r="D1770" s="167"/>
      <c r="E1770" s="111"/>
      <c r="F1770" s="111"/>
      <c r="G1770" s="111"/>
      <c r="H1770" s="162"/>
      <c r="I1770" s="168"/>
      <c r="Q1770" s="3">
        <f t="shared" ca="1" si="27"/>
        <v>0</v>
      </c>
    </row>
    <row r="1771" spans="2:17" ht="30" customHeight="1" x14ac:dyDescent="0.3">
      <c r="B1771" s="113">
        <v>1767</v>
      </c>
      <c r="C1771" s="162"/>
      <c r="D1771" s="167"/>
      <c r="E1771" s="111"/>
      <c r="F1771" s="111"/>
      <c r="G1771" s="111"/>
      <c r="H1771" s="162"/>
      <c r="I1771" s="168"/>
      <c r="Q1771" s="3">
        <f t="shared" ca="1" si="27"/>
        <v>0</v>
      </c>
    </row>
    <row r="1772" spans="2:17" ht="30" customHeight="1" x14ac:dyDescent="0.3">
      <c r="B1772" s="113">
        <v>1768</v>
      </c>
      <c r="C1772" s="162"/>
      <c r="D1772" s="167"/>
      <c r="E1772" s="111"/>
      <c r="F1772" s="111"/>
      <c r="G1772" s="111"/>
      <c r="H1772" s="162"/>
      <c r="I1772" s="168"/>
      <c r="Q1772" s="3">
        <f t="shared" ca="1" si="27"/>
        <v>0</v>
      </c>
    </row>
    <row r="1773" spans="2:17" ht="30" customHeight="1" x14ac:dyDescent="0.3">
      <c r="B1773" s="113">
        <v>1769</v>
      </c>
      <c r="C1773" s="162"/>
      <c r="D1773" s="167"/>
      <c r="E1773" s="111"/>
      <c r="F1773" s="111"/>
      <c r="G1773" s="111"/>
      <c r="H1773" s="162"/>
      <c r="I1773" s="168"/>
      <c r="Q1773" s="3">
        <f t="shared" ca="1" si="27"/>
        <v>0</v>
      </c>
    </row>
    <row r="1774" spans="2:17" ht="30" customHeight="1" x14ac:dyDescent="0.3">
      <c r="B1774" s="113">
        <v>1770</v>
      </c>
      <c r="C1774" s="162"/>
      <c r="D1774" s="167"/>
      <c r="E1774" s="111"/>
      <c r="F1774" s="111"/>
      <c r="G1774" s="111"/>
      <c r="H1774" s="162"/>
      <c r="I1774" s="168"/>
      <c r="Q1774" s="3">
        <f t="shared" ca="1" si="27"/>
        <v>0</v>
      </c>
    </row>
    <row r="1775" spans="2:17" ht="30" customHeight="1" x14ac:dyDescent="0.3">
      <c r="B1775" s="113">
        <v>1771</v>
      </c>
      <c r="C1775" s="162"/>
      <c r="D1775" s="167"/>
      <c r="E1775" s="111"/>
      <c r="F1775" s="111"/>
      <c r="G1775" s="111"/>
      <c r="H1775" s="162"/>
      <c r="I1775" s="168"/>
      <c r="Q1775" s="3">
        <f t="shared" ca="1" si="27"/>
        <v>0</v>
      </c>
    </row>
    <row r="1776" spans="2:17" ht="30" customHeight="1" x14ac:dyDescent="0.3">
      <c r="B1776" s="113">
        <v>1772</v>
      </c>
      <c r="C1776" s="162"/>
      <c r="D1776" s="167"/>
      <c r="E1776" s="111"/>
      <c r="F1776" s="111"/>
      <c r="G1776" s="111"/>
      <c r="H1776" s="162"/>
      <c r="I1776" s="168"/>
      <c r="Q1776" s="3">
        <f t="shared" ca="1" si="27"/>
        <v>0</v>
      </c>
    </row>
    <row r="1777" spans="2:17" ht="30" customHeight="1" x14ac:dyDescent="0.3">
      <c r="B1777" s="113">
        <v>1773</v>
      </c>
      <c r="C1777" s="162"/>
      <c r="D1777" s="167"/>
      <c r="E1777" s="111"/>
      <c r="F1777" s="111"/>
      <c r="G1777" s="111"/>
      <c r="H1777" s="162"/>
      <c r="I1777" s="168"/>
      <c r="Q1777" s="3">
        <f t="shared" ca="1" si="27"/>
        <v>0</v>
      </c>
    </row>
    <row r="1778" spans="2:17" ht="30" customHeight="1" x14ac:dyDescent="0.3">
      <c r="B1778" s="113">
        <v>1774</v>
      </c>
      <c r="C1778" s="162"/>
      <c r="D1778" s="167"/>
      <c r="E1778" s="111"/>
      <c r="F1778" s="111"/>
      <c r="G1778" s="111"/>
      <c r="H1778" s="162"/>
      <c r="I1778" s="168"/>
      <c r="Q1778" s="3">
        <f t="shared" ca="1" si="27"/>
        <v>0</v>
      </c>
    </row>
    <row r="1779" spans="2:17" ht="30" customHeight="1" x14ac:dyDescent="0.3">
      <c r="B1779" s="113">
        <v>1775</v>
      </c>
      <c r="C1779" s="162"/>
      <c r="D1779" s="167"/>
      <c r="E1779" s="111"/>
      <c r="F1779" s="111"/>
      <c r="G1779" s="111"/>
      <c r="H1779" s="162"/>
      <c r="I1779" s="168"/>
      <c r="Q1779" s="3">
        <f t="shared" ca="1" si="27"/>
        <v>0</v>
      </c>
    </row>
    <row r="1780" spans="2:17" ht="30" customHeight="1" x14ac:dyDescent="0.3">
      <c r="B1780" s="113">
        <v>1776</v>
      </c>
      <c r="C1780" s="162"/>
      <c r="D1780" s="167"/>
      <c r="E1780" s="111"/>
      <c r="F1780" s="111"/>
      <c r="G1780" s="111"/>
      <c r="H1780" s="162"/>
      <c r="I1780" s="168"/>
      <c r="Q1780" s="3">
        <f t="shared" ca="1" si="27"/>
        <v>0</v>
      </c>
    </row>
    <row r="1781" spans="2:17" ht="30" customHeight="1" x14ac:dyDescent="0.3">
      <c r="B1781" s="113">
        <v>1777</v>
      </c>
      <c r="C1781" s="162"/>
      <c r="D1781" s="167"/>
      <c r="E1781" s="111"/>
      <c r="F1781" s="111"/>
      <c r="G1781" s="111"/>
      <c r="H1781" s="162"/>
      <c r="I1781" s="168"/>
      <c r="Q1781" s="3">
        <f t="shared" ca="1" si="27"/>
        <v>0</v>
      </c>
    </row>
    <row r="1782" spans="2:17" ht="30" customHeight="1" x14ac:dyDescent="0.3">
      <c r="B1782" s="113">
        <v>1778</v>
      </c>
      <c r="C1782" s="162"/>
      <c r="D1782" s="167"/>
      <c r="E1782" s="111"/>
      <c r="F1782" s="111"/>
      <c r="G1782" s="111"/>
      <c r="H1782" s="162"/>
      <c r="I1782" s="168"/>
      <c r="Q1782" s="3">
        <f t="shared" ca="1" si="27"/>
        <v>0</v>
      </c>
    </row>
    <row r="1783" spans="2:17" ht="30" customHeight="1" x14ac:dyDescent="0.3">
      <c r="B1783" s="113">
        <v>1779</v>
      </c>
      <c r="C1783" s="162"/>
      <c r="D1783" s="167"/>
      <c r="E1783" s="111"/>
      <c r="F1783" s="111"/>
      <c r="G1783" s="111"/>
      <c r="H1783" s="162"/>
      <c r="I1783" s="168"/>
      <c r="Q1783" s="3">
        <f t="shared" ca="1" si="27"/>
        <v>0</v>
      </c>
    </row>
    <row r="1784" spans="2:17" ht="30" customHeight="1" x14ac:dyDescent="0.3">
      <c r="B1784" s="113">
        <v>1780</v>
      </c>
      <c r="C1784" s="162"/>
      <c r="D1784" s="167"/>
      <c r="E1784" s="111"/>
      <c r="F1784" s="111"/>
      <c r="G1784" s="111"/>
      <c r="H1784" s="162"/>
      <c r="I1784" s="168"/>
      <c r="Q1784" s="3">
        <f t="shared" ca="1" si="27"/>
        <v>0</v>
      </c>
    </row>
    <row r="1785" spans="2:17" ht="30" customHeight="1" x14ac:dyDescent="0.3">
      <c r="B1785" s="113">
        <v>1781</v>
      </c>
      <c r="C1785" s="162"/>
      <c r="D1785" s="167"/>
      <c r="E1785" s="111"/>
      <c r="F1785" s="111"/>
      <c r="G1785" s="111"/>
      <c r="H1785" s="162"/>
      <c r="I1785" s="168"/>
      <c r="Q1785" s="3">
        <f t="shared" ca="1" si="27"/>
        <v>0</v>
      </c>
    </row>
    <row r="1786" spans="2:17" ht="30" customHeight="1" x14ac:dyDescent="0.3">
      <c r="B1786" s="113">
        <v>1782</v>
      </c>
      <c r="C1786" s="162"/>
      <c r="D1786" s="167"/>
      <c r="E1786" s="111"/>
      <c r="F1786" s="111"/>
      <c r="G1786" s="111"/>
      <c r="H1786" s="162"/>
      <c r="I1786" s="168"/>
      <c r="Q1786" s="3">
        <f t="shared" ca="1" si="27"/>
        <v>0</v>
      </c>
    </row>
    <row r="1787" spans="2:17" ht="30" customHeight="1" x14ac:dyDescent="0.3">
      <c r="B1787" s="113">
        <v>1783</v>
      </c>
      <c r="C1787" s="162"/>
      <c r="D1787" s="167"/>
      <c r="E1787" s="111"/>
      <c r="F1787" s="111"/>
      <c r="G1787" s="111"/>
      <c r="H1787" s="162"/>
      <c r="I1787" s="168"/>
      <c r="Q1787" s="3">
        <f t="shared" ca="1" si="27"/>
        <v>0</v>
      </c>
    </row>
    <row r="1788" spans="2:17" ht="30" customHeight="1" x14ac:dyDescent="0.3">
      <c r="B1788" s="113">
        <v>1784</v>
      </c>
      <c r="C1788" s="162"/>
      <c r="D1788" s="167"/>
      <c r="E1788" s="111"/>
      <c r="F1788" s="111"/>
      <c r="G1788" s="111"/>
      <c r="H1788" s="162"/>
      <c r="I1788" s="168"/>
      <c r="Q1788" s="3">
        <f t="shared" ca="1" si="27"/>
        <v>0</v>
      </c>
    </row>
    <row r="1789" spans="2:17" ht="30" customHeight="1" x14ac:dyDescent="0.3">
      <c r="B1789" s="113">
        <v>1785</v>
      </c>
      <c r="C1789" s="162"/>
      <c r="D1789" s="167"/>
      <c r="E1789" s="111"/>
      <c r="F1789" s="111"/>
      <c r="G1789" s="111"/>
      <c r="H1789" s="162"/>
      <c r="I1789" s="168"/>
      <c r="Q1789" s="3">
        <f t="shared" ca="1" si="27"/>
        <v>0</v>
      </c>
    </row>
    <row r="1790" spans="2:17" ht="30" customHeight="1" x14ac:dyDescent="0.3">
      <c r="B1790" s="113">
        <v>1786</v>
      </c>
      <c r="C1790" s="162"/>
      <c r="D1790" s="167"/>
      <c r="E1790" s="111"/>
      <c r="F1790" s="111"/>
      <c r="G1790" s="111"/>
      <c r="H1790" s="162"/>
      <c r="I1790" s="168"/>
      <c r="Q1790" s="3">
        <f t="shared" ca="1" si="27"/>
        <v>0</v>
      </c>
    </row>
    <row r="1791" spans="2:17" ht="30" customHeight="1" x14ac:dyDescent="0.3">
      <c r="B1791" s="113">
        <v>1787</v>
      </c>
      <c r="C1791" s="162"/>
      <c r="D1791" s="167"/>
      <c r="E1791" s="111"/>
      <c r="F1791" s="111"/>
      <c r="G1791" s="111"/>
      <c r="H1791" s="162"/>
      <c r="I1791" s="168"/>
      <c r="Q1791" s="3">
        <f t="shared" ca="1" si="27"/>
        <v>0</v>
      </c>
    </row>
    <row r="1792" spans="2:17" ht="30" customHeight="1" x14ac:dyDescent="0.3">
      <c r="B1792" s="113">
        <v>1788</v>
      </c>
      <c r="C1792" s="162"/>
      <c r="D1792" s="167"/>
      <c r="E1792" s="111"/>
      <c r="F1792" s="111"/>
      <c r="G1792" s="111"/>
      <c r="H1792" s="162"/>
      <c r="I1792" s="168"/>
      <c r="Q1792" s="3">
        <f t="shared" ca="1" si="27"/>
        <v>0</v>
      </c>
    </row>
    <row r="1793" spans="2:17" ht="30" customHeight="1" x14ac:dyDescent="0.3">
      <c r="B1793" s="113">
        <v>1789</v>
      </c>
      <c r="C1793" s="162"/>
      <c r="D1793" s="167"/>
      <c r="E1793" s="111"/>
      <c r="F1793" s="111"/>
      <c r="G1793" s="111"/>
      <c r="H1793" s="162"/>
      <c r="I1793" s="168"/>
      <c r="Q1793" s="3">
        <f t="shared" ca="1" si="27"/>
        <v>0</v>
      </c>
    </row>
    <row r="1794" spans="2:17" ht="30" customHeight="1" x14ac:dyDescent="0.3">
      <c r="B1794" s="113">
        <v>1790</v>
      </c>
      <c r="C1794" s="162"/>
      <c r="D1794" s="167"/>
      <c r="E1794" s="111"/>
      <c r="F1794" s="111"/>
      <c r="G1794" s="111"/>
      <c r="H1794" s="162"/>
      <c r="I1794" s="168"/>
      <c r="Q1794" s="3">
        <f t="shared" ca="1" si="27"/>
        <v>0</v>
      </c>
    </row>
    <row r="1795" spans="2:17" ht="30" customHeight="1" x14ac:dyDescent="0.3">
      <c r="B1795" s="113">
        <v>1791</v>
      </c>
      <c r="C1795" s="162"/>
      <c r="D1795" s="167"/>
      <c r="E1795" s="111"/>
      <c r="F1795" s="111"/>
      <c r="G1795" s="111"/>
      <c r="H1795" s="162"/>
      <c r="I1795" s="168"/>
      <c r="Q1795" s="3">
        <f t="shared" ca="1" si="27"/>
        <v>0</v>
      </c>
    </row>
    <row r="1796" spans="2:17" ht="30" customHeight="1" x14ac:dyDescent="0.3">
      <c r="B1796" s="113">
        <v>1792</v>
      </c>
      <c r="C1796" s="162"/>
      <c r="D1796" s="167"/>
      <c r="E1796" s="111"/>
      <c r="F1796" s="111"/>
      <c r="G1796" s="111"/>
      <c r="H1796" s="162"/>
      <c r="I1796" s="168"/>
      <c r="Q1796" s="3">
        <f t="shared" ca="1" si="27"/>
        <v>0</v>
      </c>
    </row>
    <row r="1797" spans="2:17" ht="30" customHeight="1" x14ac:dyDescent="0.3">
      <c r="B1797" s="113">
        <v>1793</v>
      </c>
      <c r="C1797" s="162"/>
      <c r="D1797" s="167"/>
      <c r="E1797" s="111"/>
      <c r="F1797" s="111"/>
      <c r="G1797" s="111"/>
      <c r="H1797" s="162"/>
      <c r="I1797" s="168"/>
      <c r="Q1797" s="3">
        <f t="shared" ref="Q1797:Q1860" ca="1" si="28">IF(C1797&lt;TODAY(),IF(G1797="Não",1,0),0)</f>
        <v>0</v>
      </c>
    </row>
    <row r="1798" spans="2:17" ht="30" customHeight="1" x14ac:dyDescent="0.3">
      <c r="B1798" s="113">
        <v>1794</v>
      </c>
      <c r="C1798" s="162"/>
      <c r="D1798" s="167"/>
      <c r="E1798" s="111"/>
      <c r="F1798" s="111"/>
      <c r="G1798" s="111"/>
      <c r="H1798" s="162"/>
      <c r="I1798" s="168"/>
      <c r="Q1798" s="3">
        <f t="shared" ca="1" si="28"/>
        <v>0</v>
      </c>
    </row>
    <row r="1799" spans="2:17" ht="30" customHeight="1" x14ac:dyDescent="0.3">
      <c r="B1799" s="113">
        <v>1795</v>
      </c>
      <c r="C1799" s="162"/>
      <c r="D1799" s="167"/>
      <c r="E1799" s="111"/>
      <c r="F1799" s="111"/>
      <c r="G1799" s="111"/>
      <c r="H1799" s="162"/>
      <c r="I1799" s="168"/>
      <c r="Q1799" s="3">
        <f t="shared" ca="1" si="28"/>
        <v>0</v>
      </c>
    </row>
    <row r="1800" spans="2:17" ht="30" customHeight="1" x14ac:dyDescent="0.3">
      <c r="B1800" s="113">
        <v>1796</v>
      </c>
      <c r="C1800" s="162"/>
      <c r="D1800" s="167"/>
      <c r="E1800" s="111"/>
      <c r="F1800" s="111"/>
      <c r="G1800" s="111"/>
      <c r="H1800" s="162"/>
      <c r="I1800" s="168"/>
      <c r="Q1800" s="3">
        <f t="shared" ca="1" si="28"/>
        <v>0</v>
      </c>
    </row>
    <row r="1801" spans="2:17" ht="30" customHeight="1" x14ac:dyDescent="0.3">
      <c r="B1801" s="113">
        <v>1797</v>
      </c>
      <c r="C1801" s="162"/>
      <c r="D1801" s="167"/>
      <c r="E1801" s="111"/>
      <c r="F1801" s="111"/>
      <c r="G1801" s="111"/>
      <c r="H1801" s="162"/>
      <c r="I1801" s="168"/>
      <c r="Q1801" s="3">
        <f t="shared" ca="1" si="28"/>
        <v>0</v>
      </c>
    </row>
    <row r="1802" spans="2:17" ht="30" customHeight="1" x14ac:dyDescent="0.3">
      <c r="B1802" s="113">
        <v>1798</v>
      </c>
      <c r="C1802" s="162"/>
      <c r="D1802" s="167"/>
      <c r="E1802" s="111"/>
      <c r="F1802" s="111"/>
      <c r="G1802" s="111"/>
      <c r="H1802" s="162"/>
      <c r="I1802" s="168"/>
      <c r="Q1802" s="3">
        <f t="shared" ca="1" si="28"/>
        <v>0</v>
      </c>
    </row>
    <row r="1803" spans="2:17" ht="30" customHeight="1" x14ac:dyDescent="0.3">
      <c r="B1803" s="113">
        <v>1799</v>
      </c>
      <c r="C1803" s="162"/>
      <c r="D1803" s="167"/>
      <c r="E1803" s="111"/>
      <c r="F1803" s="111"/>
      <c r="G1803" s="111"/>
      <c r="H1803" s="162"/>
      <c r="I1803" s="168"/>
      <c r="Q1803" s="3">
        <f t="shared" ca="1" si="28"/>
        <v>0</v>
      </c>
    </row>
    <row r="1804" spans="2:17" ht="30" customHeight="1" x14ac:dyDescent="0.3">
      <c r="B1804" s="113">
        <v>1800</v>
      </c>
      <c r="C1804" s="162"/>
      <c r="D1804" s="167"/>
      <c r="E1804" s="111"/>
      <c r="F1804" s="111"/>
      <c r="G1804" s="111"/>
      <c r="H1804" s="162"/>
      <c r="I1804" s="168"/>
      <c r="Q1804" s="3">
        <f t="shared" ca="1" si="28"/>
        <v>0</v>
      </c>
    </row>
    <row r="1805" spans="2:17" ht="30" customHeight="1" x14ac:dyDescent="0.3">
      <c r="B1805" s="113">
        <v>1801</v>
      </c>
      <c r="C1805" s="162"/>
      <c r="D1805" s="167"/>
      <c r="E1805" s="111"/>
      <c r="F1805" s="111"/>
      <c r="G1805" s="111"/>
      <c r="H1805" s="162"/>
      <c r="I1805" s="168"/>
      <c r="Q1805" s="3">
        <f t="shared" ca="1" si="28"/>
        <v>0</v>
      </c>
    </row>
    <row r="1806" spans="2:17" ht="30" customHeight="1" x14ac:dyDescent="0.3">
      <c r="B1806" s="113">
        <v>1802</v>
      </c>
      <c r="C1806" s="162"/>
      <c r="D1806" s="167"/>
      <c r="E1806" s="111"/>
      <c r="F1806" s="111"/>
      <c r="G1806" s="111"/>
      <c r="H1806" s="162"/>
      <c r="I1806" s="168"/>
      <c r="Q1806" s="3">
        <f t="shared" ca="1" si="28"/>
        <v>0</v>
      </c>
    </row>
    <row r="1807" spans="2:17" ht="30" customHeight="1" x14ac:dyDescent="0.3">
      <c r="B1807" s="113">
        <v>1803</v>
      </c>
      <c r="C1807" s="162"/>
      <c r="D1807" s="167"/>
      <c r="E1807" s="111"/>
      <c r="F1807" s="111"/>
      <c r="G1807" s="111"/>
      <c r="H1807" s="162"/>
      <c r="I1807" s="168"/>
      <c r="Q1807" s="3">
        <f t="shared" ca="1" si="28"/>
        <v>0</v>
      </c>
    </row>
    <row r="1808" spans="2:17" ht="30" customHeight="1" x14ac:dyDescent="0.3">
      <c r="B1808" s="113">
        <v>1804</v>
      </c>
      <c r="C1808" s="162"/>
      <c r="D1808" s="167"/>
      <c r="E1808" s="111"/>
      <c r="F1808" s="111"/>
      <c r="G1808" s="111"/>
      <c r="H1808" s="162"/>
      <c r="I1808" s="168"/>
      <c r="Q1808" s="3">
        <f t="shared" ca="1" si="28"/>
        <v>0</v>
      </c>
    </row>
    <row r="1809" spans="2:17" ht="30" customHeight="1" x14ac:dyDescent="0.3">
      <c r="B1809" s="113">
        <v>1805</v>
      </c>
      <c r="C1809" s="162"/>
      <c r="D1809" s="167"/>
      <c r="E1809" s="111"/>
      <c r="F1809" s="111"/>
      <c r="G1809" s="111"/>
      <c r="H1809" s="162"/>
      <c r="I1809" s="168"/>
      <c r="Q1809" s="3">
        <f t="shared" ca="1" si="28"/>
        <v>0</v>
      </c>
    </row>
    <row r="1810" spans="2:17" ht="30" customHeight="1" x14ac:dyDescent="0.3">
      <c r="B1810" s="113">
        <v>1806</v>
      </c>
      <c r="C1810" s="162"/>
      <c r="D1810" s="167"/>
      <c r="E1810" s="111"/>
      <c r="F1810" s="111"/>
      <c r="G1810" s="111"/>
      <c r="H1810" s="162"/>
      <c r="I1810" s="168"/>
      <c r="Q1810" s="3">
        <f t="shared" ca="1" si="28"/>
        <v>0</v>
      </c>
    </row>
    <row r="1811" spans="2:17" ht="30" customHeight="1" x14ac:dyDescent="0.3">
      <c r="B1811" s="113">
        <v>1807</v>
      </c>
      <c r="C1811" s="162"/>
      <c r="D1811" s="167"/>
      <c r="E1811" s="111"/>
      <c r="F1811" s="111"/>
      <c r="G1811" s="111"/>
      <c r="H1811" s="162"/>
      <c r="I1811" s="168"/>
      <c r="Q1811" s="3">
        <f t="shared" ca="1" si="28"/>
        <v>0</v>
      </c>
    </row>
    <row r="1812" spans="2:17" ht="30" customHeight="1" x14ac:dyDescent="0.3">
      <c r="B1812" s="113">
        <v>1808</v>
      </c>
      <c r="C1812" s="162"/>
      <c r="D1812" s="167"/>
      <c r="E1812" s="111"/>
      <c r="F1812" s="111"/>
      <c r="G1812" s="111"/>
      <c r="H1812" s="162"/>
      <c r="I1812" s="168"/>
      <c r="Q1812" s="3">
        <f t="shared" ca="1" si="28"/>
        <v>0</v>
      </c>
    </row>
    <row r="1813" spans="2:17" ht="30" customHeight="1" x14ac:dyDescent="0.3">
      <c r="B1813" s="113">
        <v>1809</v>
      </c>
      <c r="C1813" s="162"/>
      <c r="D1813" s="167"/>
      <c r="E1813" s="111"/>
      <c r="F1813" s="111"/>
      <c r="G1813" s="111"/>
      <c r="H1813" s="162"/>
      <c r="I1813" s="168"/>
      <c r="Q1813" s="3">
        <f t="shared" ca="1" si="28"/>
        <v>0</v>
      </c>
    </row>
    <row r="1814" spans="2:17" ht="30" customHeight="1" x14ac:dyDescent="0.3">
      <c r="B1814" s="113">
        <v>1810</v>
      </c>
      <c r="C1814" s="162"/>
      <c r="D1814" s="167"/>
      <c r="E1814" s="111"/>
      <c r="F1814" s="111"/>
      <c r="G1814" s="111"/>
      <c r="H1814" s="162"/>
      <c r="I1814" s="168"/>
      <c r="Q1814" s="3">
        <f t="shared" ca="1" si="28"/>
        <v>0</v>
      </c>
    </row>
    <row r="1815" spans="2:17" ht="30" customHeight="1" x14ac:dyDescent="0.3">
      <c r="B1815" s="113">
        <v>1811</v>
      </c>
      <c r="C1815" s="162"/>
      <c r="D1815" s="167"/>
      <c r="E1815" s="111"/>
      <c r="F1815" s="111"/>
      <c r="G1815" s="111"/>
      <c r="H1815" s="162"/>
      <c r="I1815" s="168"/>
      <c r="Q1815" s="3">
        <f t="shared" ca="1" si="28"/>
        <v>0</v>
      </c>
    </row>
    <row r="1816" spans="2:17" ht="30" customHeight="1" x14ac:dyDescent="0.3">
      <c r="B1816" s="113">
        <v>1812</v>
      </c>
      <c r="C1816" s="162"/>
      <c r="D1816" s="167"/>
      <c r="E1816" s="111"/>
      <c r="F1816" s="111"/>
      <c r="G1816" s="111"/>
      <c r="H1816" s="162"/>
      <c r="I1816" s="168"/>
      <c r="Q1816" s="3">
        <f t="shared" ca="1" si="28"/>
        <v>0</v>
      </c>
    </row>
    <row r="1817" spans="2:17" ht="30" customHeight="1" x14ac:dyDescent="0.3">
      <c r="B1817" s="113">
        <v>1813</v>
      </c>
      <c r="C1817" s="162"/>
      <c r="D1817" s="167"/>
      <c r="E1817" s="111"/>
      <c r="F1817" s="111"/>
      <c r="G1817" s="111"/>
      <c r="H1817" s="162"/>
      <c r="I1817" s="168"/>
      <c r="Q1817" s="3">
        <f t="shared" ca="1" si="28"/>
        <v>0</v>
      </c>
    </row>
    <row r="1818" spans="2:17" ht="30" customHeight="1" x14ac:dyDescent="0.3">
      <c r="B1818" s="113">
        <v>1814</v>
      </c>
      <c r="C1818" s="162"/>
      <c r="D1818" s="167"/>
      <c r="E1818" s="111"/>
      <c r="F1818" s="111"/>
      <c r="G1818" s="111"/>
      <c r="H1818" s="162"/>
      <c r="I1818" s="168"/>
      <c r="Q1818" s="3">
        <f t="shared" ca="1" si="28"/>
        <v>0</v>
      </c>
    </row>
    <row r="1819" spans="2:17" ht="30" customHeight="1" x14ac:dyDescent="0.3">
      <c r="B1819" s="113">
        <v>1815</v>
      </c>
      <c r="C1819" s="162"/>
      <c r="D1819" s="167"/>
      <c r="E1819" s="111"/>
      <c r="F1819" s="111"/>
      <c r="G1819" s="111"/>
      <c r="H1819" s="162"/>
      <c r="I1819" s="168"/>
      <c r="Q1819" s="3">
        <f t="shared" ca="1" si="28"/>
        <v>0</v>
      </c>
    </row>
    <row r="1820" spans="2:17" ht="30" customHeight="1" x14ac:dyDescent="0.3">
      <c r="B1820" s="113">
        <v>1816</v>
      </c>
      <c r="C1820" s="162"/>
      <c r="D1820" s="167"/>
      <c r="E1820" s="111"/>
      <c r="F1820" s="111"/>
      <c r="G1820" s="111"/>
      <c r="H1820" s="162"/>
      <c r="I1820" s="168"/>
      <c r="Q1820" s="3">
        <f t="shared" ca="1" si="28"/>
        <v>0</v>
      </c>
    </row>
    <row r="1821" spans="2:17" ht="30" customHeight="1" x14ac:dyDescent="0.3">
      <c r="B1821" s="113">
        <v>1817</v>
      </c>
      <c r="C1821" s="162"/>
      <c r="D1821" s="167"/>
      <c r="E1821" s="111"/>
      <c r="F1821" s="111"/>
      <c r="G1821" s="111"/>
      <c r="H1821" s="162"/>
      <c r="I1821" s="168"/>
      <c r="Q1821" s="3">
        <f t="shared" ca="1" si="28"/>
        <v>0</v>
      </c>
    </row>
    <row r="1822" spans="2:17" ht="30" customHeight="1" x14ac:dyDescent="0.3">
      <c r="B1822" s="113">
        <v>1818</v>
      </c>
      <c r="C1822" s="162"/>
      <c r="D1822" s="167"/>
      <c r="E1822" s="111"/>
      <c r="F1822" s="111"/>
      <c r="G1822" s="111"/>
      <c r="H1822" s="162"/>
      <c r="I1822" s="168"/>
      <c r="Q1822" s="3">
        <f t="shared" ca="1" si="28"/>
        <v>0</v>
      </c>
    </row>
    <row r="1823" spans="2:17" ht="30" customHeight="1" x14ac:dyDescent="0.3">
      <c r="B1823" s="113">
        <v>1819</v>
      </c>
      <c r="C1823" s="162"/>
      <c r="D1823" s="167"/>
      <c r="E1823" s="111"/>
      <c r="F1823" s="111"/>
      <c r="G1823" s="111"/>
      <c r="H1823" s="162"/>
      <c r="I1823" s="168"/>
      <c r="Q1823" s="3">
        <f t="shared" ca="1" si="28"/>
        <v>0</v>
      </c>
    </row>
    <row r="1824" spans="2:17" ht="30" customHeight="1" x14ac:dyDescent="0.3">
      <c r="B1824" s="113">
        <v>1820</v>
      </c>
      <c r="C1824" s="162"/>
      <c r="D1824" s="167"/>
      <c r="E1824" s="111"/>
      <c r="F1824" s="111"/>
      <c r="G1824" s="111"/>
      <c r="H1824" s="162"/>
      <c r="I1824" s="168"/>
      <c r="Q1824" s="3">
        <f t="shared" ca="1" si="28"/>
        <v>0</v>
      </c>
    </row>
    <row r="1825" spans="2:17" ht="30" customHeight="1" x14ac:dyDescent="0.3">
      <c r="B1825" s="113">
        <v>1821</v>
      </c>
      <c r="C1825" s="162"/>
      <c r="D1825" s="167"/>
      <c r="E1825" s="111"/>
      <c r="F1825" s="111"/>
      <c r="G1825" s="111"/>
      <c r="H1825" s="162"/>
      <c r="I1825" s="168"/>
      <c r="Q1825" s="3">
        <f t="shared" ca="1" si="28"/>
        <v>0</v>
      </c>
    </row>
    <row r="1826" spans="2:17" ht="30" customHeight="1" x14ac:dyDescent="0.3">
      <c r="B1826" s="113">
        <v>1822</v>
      </c>
      <c r="C1826" s="162"/>
      <c r="D1826" s="167"/>
      <c r="E1826" s="111"/>
      <c r="F1826" s="111"/>
      <c r="G1826" s="111"/>
      <c r="H1826" s="162"/>
      <c r="I1826" s="168"/>
      <c r="Q1826" s="3">
        <f t="shared" ca="1" si="28"/>
        <v>0</v>
      </c>
    </row>
    <row r="1827" spans="2:17" ht="30" customHeight="1" x14ac:dyDescent="0.3">
      <c r="B1827" s="113">
        <v>1823</v>
      </c>
      <c r="C1827" s="162"/>
      <c r="D1827" s="167"/>
      <c r="E1827" s="111"/>
      <c r="F1827" s="111"/>
      <c r="G1827" s="111"/>
      <c r="H1827" s="162"/>
      <c r="I1827" s="168"/>
      <c r="Q1827" s="3">
        <f t="shared" ca="1" si="28"/>
        <v>0</v>
      </c>
    </row>
    <row r="1828" spans="2:17" ht="30" customHeight="1" x14ac:dyDescent="0.3">
      <c r="B1828" s="113">
        <v>1824</v>
      </c>
      <c r="C1828" s="162"/>
      <c r="D1828" s="167"/>
      <c r="E1828" s="111"/>
      <c r="F1828" s="111"/>
      <c r="G1828" s="111"/>
      <c r="H1828" s="162"/>
      <c r="I1828" s="168"/>
      <c r="Q1828" s="3">
        <f t="shared" ca="1" si="28"/>
        <v>0</v>
      </c>
    </row>
    <row r="1829" spans="2:17" ht="30" customHeight="1" x14ac:dyDescent="0.3">
      <c r="B1829" s="113">
        <v>1825</v>
      </c>
      <c r="C1829" s="162"/>
      <c r="D1829" s="167"/>
      <c r="E1829" s="111"/>
      <c r="F1829" s="111"/>
      <c r="G1829" s="111"/>
      <c r="H1829" s="162"/>
      <c r="I1829" s="168"/>
      <c r="Q1829" s="3">
        <f t="shared" ca="1" si="28"/>
        <v>0</v>
      </c>
    </row>
    <row r="1830" spans="2:17" ht="30" customHeight="1" x14ac:dyDescent="0.3">
      <c r="B1830" s="113">
        <v>1826</v>
      </c>
      <c r="C1830" s="162"/>
      <c r="D1830" s="167"/>
      <c r="E1830" s="111"/>
      <c r="F1830" s="111"/>
      <c r="G1830" s="111"/>
      <c r="H1830" s="162"/>
      <c r="I1830" s="168"/>
      <c r="Q1830" s="3">
        <f t="shared" ca="1" si="28"/>
        <v>0</v>
      </c>
    </row>
    <row r="1831" spans="2:17" ht="30" customHeight="1" x14ac:dyDescent="0.3">
      <c r="B1831" s="113">
        <v>1827</v>
      </c>
      <c r="C1831" s="162"/>
      <c r="D1831" s="167"/>
      <c r="E1831" s="111"/>
      <c r="F1831" s="111"/>
      <c r="G1831" s="111"/>
      <c r="H1831" s="162"/>
      <c r="I1831" s="168"/>
      <c r="Q1831" s="3">
        <f t="shared" ca="1" si="28"/>
        <v>0</v>
      </c>
    </row>
    <row r="1832" spans="2:17" ht="30" customHeight="1" x14ac:dyDescent="0.3">
      <c r="B1832" s="113">
        <v>1828</v>
      </c>
      <c r="C1832" s="162"/>
      <c r="D1832" s="167"/>
      <c r="E1832" s="111"/>
      <c r="F1832" s="111"/>
      <c r="G1832" s="111"/>
      <c r="H1832" s="162"/>
      <c r="I1832" s="168"/>
      <c r="Q1832" s="3">
        <f t="shared" ca="1" si="28"/>
        <v>0</v>
      </c>
    </row>
    <row r="1833" spans="2:17" ht="30" customHeight="1" x14ac:dyDescent="0.3">
      <c r="B1833" s="113">
        <v>1829</v>
      </c>
      <c r="C1833" s="162"/>
      <c r="D1833" s="167"/>
      <c r="E1833" s="111"/>
      <c r="F1833" s="111"/>
      <c r="G1833" s="111"/>
      <c r="H1833" s="162"/>
      <c r="I1833" s="168"/>
      <c r="Q1833" s="3">
        <f t="shared" ca="1" si="28"/>
        <v>0</v>
      </c>
    </row>
    <row r="1834" spans="2:17" ht="30" customHeight="1" x14ac:dyDescent="0.3">
      <c r="B1834" s="113">
        <v>1830</v>
      </c>
      <c r="C1834" s="162"/>
      <c r="D1834" s="167"/>
      <c r="E1834" s="111"/>
      <c r="F1834" s="111"/>
      <c r="G1834" s="111"/>
      <c r="H1834" s="162"/>
      <c r="I1834" s="168"/>
      <c r="Q1834" s="3">
        <f t="shared" ca="1" si="28"/>
        <v>0</v>
      </c>
    </row>
    <row r="1835" spans="2:17" ht="30" customHeight="1" x14ac:dyDescent="0.3">
      <c r="B1835" s="113">
        <v>1831</v>
      </c>
      <c r="C1835" s="162"/>
      <c r="D1835" s="167"/>
      <c r="E1835" s="111"/>
      <c r="F1835" s="111"/>
      <c r="G1835" s="111"/>
      <c r="H1835" s="162"/>
      <c r="I1835" s="168"/>
      <c r="Q1835" s="3">
        <f t="shared" ca="1" si="28"/>
        <v>0</v>
      </c>
    </row>
    <row r="1836" spans="2:17" ht="30" customHeight="1" x14ac:dyDescent="0.3">
      <c r="B1836" s="113">
        <v>1832</v>
      </c>
      <c r="C1836" s="162"/>
      <c r="D1836" s="167"/>
      <c r="E1836" s="111"/>
      <c r="F1836" s="111"/>
      <c r="G1836" s="111"/>
      <c r="H1836" s="162"/>
      <c r="I1836" s="168"/>
      <c r="Q1836" s="3">
        <f t="shared" ca="1" si="28"/>
        <v>0</v>
      </c>
    </row>
    <row r="1837" spans="2:17" ht="30" customHeight="1" x14ac:dyDescent="0.3">
      <c r="B1837" s="113">
        <v>1833</v>
      </c>
      <c r="C1837" s="162"/>
      <c r="D1837" s="167"/>
      <c r="E1837" s="111"/>
      <c r="F1837" s="111"/>
      <c r="G1837" s="111"/>
      <c r="H1837" s="162"/>
      <c r="I1837" s="168"/>
      <c r="Q1837" s="3">
        <f t="shared" ca="1" si="28"/>
        <v>0</v>
      </c>
    </row>
    <row r="1838" spans="2:17" ht="30" customHeight="1" x14ac:dyDescent="0.3">
      <c r="B1838" s="113">
        <v>1834</v>
      </c>
      <c r="C1838" s="162"/>
      <c r="D1838" s="167"/>
      <c r="E1838" s="111"/>
      <c r="F1838" s="111"/>
      <c r="G1838" s="111"/>
      <c r="H1838" s="162"/>
      <c r="I1838" s="168"/>
      <c r="Q1838" s="3">
        <f t="shared" ca="1" si="28"/>
        <v>0</v>
      </c>
    </row>
    <row r="1839" spans="2:17" ht="30" customHeight="1" x14ac:dyDescent="0.3">
      <c r="B1839" s="113">
        <v>1835</v>
      </c>
      <c r="C1839" s="162"/>
      <c r="D1839" s="167"/>
      <c r="E1839" s="111"/>
      <c r="F1839" s="111"/>
      <c r="G1839" s="111"/>
      <c r="H1839" s="162"/>
      <c r="I1839" s="168"/>
      <c r="Q1839" s="3">
        <f t="shared" ca="1" si="28"/>
        <v>0</v>
      </c>
    </row>
    <row r="1840" spans="2:17" ht="30" customHeight="1" x14ac:dyDescent="0.3">
      <c r="B1840" s="113">
        <v>1836</v>
      </c>
      <c r="C1840" s="162"/>
      <c r="D1840" s="167"/>
      <c r="E1840" s="111"/>
      <c r="F1840" s="111"/>
      <c r="G1840" s="111"/>
      <c r="H1840" s="162"/>
      <c r="I1840" s="168"/>
      <c r="Q1840" s="3">
        <f t="shared" ca="1" si="28"/>
        <v>0</v>
      </c>
    </row>
    <row r="1841" spans="2:17" ht="30" customHeight="1" x14ac:dyDescent="0.3">
      <c r="B1841" s="113">
        <v>1837</v>
      </c>
      <c r="C1841" s="162"/>
      <c r="D1841" s="167"/>
      <c r="E1841" s="111"/>
      <c r="F1841" s="111"/>
      <c r="G1841" s="111"/>
      <c r="H1841" s="162"/>
      <c r="I1841" s="168"/>
      <c r="Q1841" s="3">
        <f t="shared" ca="1" si="28"/>
        <v>0</v>
      </c>
    </row>
    <row r="1842" spans="2:17" ht="30" customHeight="1" x14ac:dyDescent="0.3">
      <c r="B1842" s="113">
        <v>1838</v>
      </c>
      <c r="C1842" s="162"/>
      <c r="D1842" s="167"/>
      <c r="E1842" s="111"/>
      <c r="F1842" s="111"/>
      <c r="G1842" s="111"/>
      <c r="H1842" s="162"/>
      <c r="I1842" s="168"/>
      <c r="Q1842" s="3">
        <f t="shared" ca="1" si="28"/>
        <v>0</v>
      </c>
    </row>
    <row r="1843" spans="2:17" ht="30" customHeight="1" x14ac:dyDescent="0.3">
      <c r="B1843" s="113">
        <v>1839</v>
      </c>
      <c r="C1843" s="162"/>
      <c r="D1843" s="167"/>
      <c r="E1843" s="111"/>
      <c r="F1843" s="111"/>
      <c r="G1843" s="111"/>
      <c r="H1843" s="162"/>
      <c r="I1843" s="168"/>
      <c r="Q1843" s="3">
        <f t="shared" ca="1" si="28"/>
        <v>0</v>
      </c>
    </row>
    <row r="1844" spans="2:17" ht="30" customHeight="1" x14ac:dyDescent="0.3">
      <c r="B1844" s="113">
        <v>1840</v>
      </c>
      <c r="C1844" s="162"/>
      <c r="D1844" s="167"/>
      <c r="E1844" s="111"/>
      <c r="F1844" s="111"/>
      <c r="G1844" s="111"/>
      <c r="H1844" s="162"/>
      <c r="I1844" s="168"/>
      <c r="Q1844" s="3">
        <f t="shared" ca="1" si="28"/>
        <v>0</v>
      </c>
    </row>
    <row r="1845" spans="2:17" ht="30" customHeight="1" x14ac:dyDescent="0.3">
      <c r="B1845" s="113">
        <v>1841</v>
      </c>
      <c r="C1845" s="162"/>
      <c r="D1845" s="167"/>
      <c r="E1845" s="111"/>
      <c r="F1845" s="111"/>
      <c r="G1845" s="111"/>
      <c r="H1845" s="162"/>
      <c r="I1845" s="168"/>
      <c r="Q1845" s="3">
        <f t="shared" ca="1" si="28"/>
        <v>0</v>
      </c>
    </row>
    <row r="1846" spans="2:17" ht="30" customHeight="1" x14ac:dyDescent="0.3">
      <c r="B1846" s="113">
        <v>1842</v>
      </c>
      <c r="C1846" s="162"/>
      <c r="D1846" s="167"/>
      <c r="E1846" s="111"/>
      <c r="F1846" s="111"/>
      <c r="G1846" s="111"/>
      <c r="H1846" s="162"/>
      <c r="I1846" s="168"/>
      <c r="Q1846" s="3">
        <f t="shared" ca="1" si="28"/>
        <v>0</v>
      </c>
    </row>
    <row r="1847" spans="2:17" ht="30" customHeight="1" x14ac:dyDescent="0.3">
      <c r="B1847" s="113">
        <v>1843</v>
      </c>
      <c r="C1847" s="162"/>
      <c r="D1847" s="167"/>
      <c r="E1847" s="111"/>
      <c r="F1847" s="111"/>
      <c r="G1847" s="111"/>
      <c r="H1847" s="162"/>
      <c r="I1847" s="168"/>
      <c r="Q1847" s="3">
        <f t="shared" ca="1" si="28"/>
        <v>0</v>
      </c>
    </row>
    <row r="1848" spans="2:17" ht="30" customHeight="1" x14ac:dyDescent="0.3">
      <c r="B1848" s="113">
        <v>1844</v>
      </c>
      <c r="C1848" s="162"/>
      <c r="D1848" s="167"/>
      <c r="E1848" s="111"/>
      <c r="F1848" s="111"/>
      <c r="G1848" s="111"/>
      <c r="H1848" s="162"/>
      <c r="I1848" s="168"/>
      <c r="Q1848" s="3">
        <f t="shared" ca="1" si="28"/>
        <v>0</v>
      </c>
    </row>
    <row r="1849" spans="2:17" ht="30" customHeight="1" x14ac:dyDescent="0.3">
      <c r="B1849" s="113">
        <v>1845</v>
      </c>
      <c r="C1849" s="162"/>
      <c r="D1849" s="167"/>
      <c r="E1849" s="111"/>
      <c r="F1849" s="111"/>
      <c r="G1849" s="111"/>
      <c r="H1849" s="162"/>
      <c r="I1849" s="168"/>
      <c r="Q1849" s="3">
        <f t="shared" ca="1" si="28"/>
        <v>0</v>
      </c>
    </row>
    <row r="1850" spans="2:17" ht="30" customHeight="1" x14ac:dyDescent="0.3">
      <c r="B1850" s="113">
        <v>1846</v>
      </c>
      <c r="C1850" s="162"/>
      <c r="D1850" s="167"/>
      <c r="E1850" s="111"/>
      <c r="F1850" s="111"/>
      <c r="G1850" s="111"/>
      <c r="H1850" s="162"/>
      <c r="I1850" s="168"/>
      <c r="Q1850" s="3">
        <f t="shared" ca="1" si="28"/>
        <v>0</v>
      </c>
    </row>
    <row r="1851" spans="2:17" ht="30" customHeight="1" x14ac:dyDescent="0.3">
      <c r="B1851" s="113">
        <v>1847</v>
      </c>
      <c r="C1851" s="162"/>
      <c r="D1851" s="167"/>
      <c r="E1851" s="111"/>
      <c r="F1851" s="111"/>
      <c r="G1851" s="111"/>
      <c r="H1851" s="162"/>
      <c r="I1851" s="168"/>
      <c r="Q1851" s="3">
        <f t="shared" ca="1" si="28"/>
        <v>0</v>
      </c>
    </row>
    <row r="1852" spans="2:17" ht="30" customHeight="1" x14ac:dyDescent="0.3">
      <c r="B1852" s="113">
        <v>1848</v>
      </c>
      <c r="C1852" s="162"/>
      <c r="D1852" s="167"/>
      <c r="E1852" s="111"/>
      <c r="F1852" s="111"/>
      <c r="G1852" s="111"/>
      <c r="H1852" s="162"/>
      <c r="I1852" s="168"/>
      <c r="Q1852" s="3">
        <f t="shared" ca="1" si="28"/>
        <v>0</v>
      </c>
    </row>
    <row r="1853" spans="2:17" ht="30" customHeight="1" x14ac:dyDescent="0.3">
      <c r="B1853" s="113">
        <v>1849</v>
      </c>
      <c r="C1853" s="162"/>
      <c r="D1853" s="167"/>
      <c r="E1853" s="111"/>
      <c r="F1853" s="111"/>
      <c r="G1853" s="111"/>
      <c r="H1853" s="162"/>
      <c r="I1853" s="168"/>
      <c r="Q1853" s="3">
        <f t="shared" ca="1" si="28"/>
        <v>0</v>
      </c>
    </row>
    <row r="1854" spans="2:17" ht="30" customHeight="1" x14ac:dyDescent="0.3">
      <c r="B1854" s="113">
        <v>1850</v>
      </c>
      <c r="C1854" s="162"/>
      <c r="D1854" s="167"/>
      <c r="E1854" s="111"/>
      <c r="F1854" s="111"/>
      <c r="G1854" s="111"/>
      <c r="H1854" s="162"/>
      <c r="I1854" s="168"/>
      <c r="Q1854" s="3">
        <f t="shared" ca="1" si="28"/>
        <v>0</v>
      </c>
    </row>
    <row r="1855" spans="2:17" ht="30" customHeight="1" x14ac:dyDescent="0.3">
      <c r="B1855" s="113">
        <v>1851</v>
      </c>
      <c r="C1855" s="162"/>
      <c r="D1855" s="167"/>
      <c r="E1855" s="111"/>
      <c r="F1855" s="111"/>
      <c r="G1855" s="111"/>
      <c r="H1855" s="162"/>
      <c r="I1855" s="168"/>
      <c r="Q1855" s="3">
        <f t="shared" ca="1" si="28"/>
        <v>0</v>
      </c>
    </row>
    <row r="1856" spans="2:17" ht="30" customHeight="1" x14ac:dyDescent="0.3">
      <c r="B1856" s="113">
        <v>1852</v>
      </c>
      <c r="C1856" s="162"/>
      <c r="D1856" s="167"/>
      <c r="E1856" s="111"/>
      <c r="F1856" s="111"/>
      <c r="G1856" s="111"/>
      <c r="H1856" s="162"/>
      <c r="I1856" s="168"/>
      <c r="Q1856" s="3">
        <f t="shared" ca="1" si="28"/>
        <v>0</v>
      </c>
    </row>
    <row r="1857" spans="2:17" ht="30" customHeight="1" x14ac:dyDescent="0.3">
      <c r="B1857" s="113">
        <v>1853</v>
      </c>
      <c r="C1857" s="162"/>
      <c r="D1857" s="167"/>
      <c r="E1857" s="111"/>
      <c r="F1857" s="111"/>
      <c r="G1857" s="111"/>
      <c r="H1857" s="162"/>
      <c r="I1857" s="168"/>
      <c r="Q1857" s="3">
        <f t="shared" ca="1" si="28"/>
        <v>0</v>
      </c>
    </row>
    <row r="1858" spans="2:17" ht="30" customHeight="1" x14ac:dyDescent="0.3">
      <c r="B1858" s="113">
        <v>1854</v>
      </c>
      <c r="C1858" s="162"/>
      <c r="D1858" s="167"/>
      <c r="E1858" s="111"/>
      <c r="F1858" s="111"/>
      <c r="G1858" s="111"/>
      <c r="H1858" s="162"/>
      <c r="I1858" s="168"/>
      <c r="Q1858" s="3">
        <f t="shared" ca="1" si="28"/>
        <v>0</v>
      </c>
    </row>
    <row r="1859" spans="2:17" ht="30" customHeight="1" x14ac:dyDescent="0.3">
      <c r="B1859" s="113">
        <v>1855</v>
      </c>
      <c r="C1859" s="162"/>
      <c r="D1859" s="167"/>
      <c r="E1859" s="111"/>
      <c r="F1859" s="111"/>
      <c r="G1859" s="111"/>
      <c r="H1859" s="162"/>
      <c r="I1859" s="168"/>
      <c r="Q1859" s="3">
        <f t="shared" ca="1" si="28"/>
        <v>0</v>
      </c>
    </row>
    <row r="1860" spans="2:17" ht="30" customHeight="1" x14ac:dyDescent="0.3">
      <c r="B1860" s="113">
        <v>1856</v>
      </c>
      <c r="C1860" s="162"/>
      <c r="D1860" s="167"/>
      <c r="E1860" s="111"/>
      <c r="F1860" s="111"/>
      <c r="G1860" s="111"/>
      <c r="H1860" s="162"/>
      <c r="I1860" s="168"/>
      <c r="Q1860" s="3">
        <f t="shared" ca="1" si="28"/>
        <v>0</v>
      </c>
    </row>
    <row r="1861" spans="2:17" ht="30" customHeight="1" x14ac:dyDescent="0.3">
      <c r="B1861" s="113">
        <v>1857</v>
      </c>
      <c r="C1861" s="162"/>
      <c r="D1861" s="167"/>
      <c r="E1861" s="111"/>
      <c r="F1861" s="111"/>
      <c r="G1861" s="111"/>
      <c r="H1861" s="162"/>
      <c r="I1861" s="168"/>
      <c r="Q1861" s="3">
        <f t="shared" ref="Q1861:Q1924" ca="1" si="29">IF(C1861&lt;TODAY(),IF(G1861="Não",1,0),0)</f>
        <v>0</v>
      </c>
    </row>
    <row r="1862" spans="2:17" ht="30" customHeight="1" x14ac:dyDescent="0.3">
      <c r="B1862" s="113">
        <v>1858</v>
      </c>
      <c r="C1862" s="162"/>
      <c r="D1862" s="167"/>
      <c r="E1862" s="111"/>
      <c r="F1862" s="111"/>
      <c r="G1862" s="111"/>
      <c r="H1862" s="162"/>
      <c r="I1862" s="168"/>
      <c r="Q1862" s="3">
        <f t="shared" ca="1" si="29"/>
        <v>0</v>
      </c>
    </row>
    <row r="1863" spans="2:17" ht="30" customHeight="1" x14ac:dyDescent="0.3">
      <c r="B1863" s="113">
        <v>1859</v>
      </c>
      <c r="C1863" s="162"/>
      <c r="D1863" s="167"/>
      <c r="E1863" s="111"/>
      <c r="F1863" s="111"/>
      <c r="G1863" s="111"/>
      <c r="H1863" s="162"/>
      <c r="I1863" s="168"/>
      <c r="Q1863" s="3">
        <f t="shared" ca="1" si="29"/>
        <v>0</v>
      </c>
    </row>
    <row r="1864" spans="2:17" ht="30" customHeight="1" x14ac:dyDescent="0.3">
      <c r="B1864" s="113">
        <v>1860</v>
      </c>
      <c r="C1864" s="162"/>
      <c r="D1864" s="167"/>
      <c r="E1864" s="111"/>
      <c r="F1864" s="111"/>
      <c r="G1864" s="111"/>
      <c r="H1864" s="162"/>
      <c r="I1864" s="168"/>
      <c r="Q1864" s="3">
        <f t="shared" ca="1" si="29"/>
        <v>0</v>
      </c>
    </row>
    <row r="1865" spans="2:17" ht="30" customHeight="1" x14ac:dyDescent="0.3">
      <c r="B1865" s="113">
        <v>1861</v>
      </c>
      <c r="C1865" s="162"/>
      <c r="D1865" s="167"/>
      <c r="E1865" s="111"/>
      <c r="F1865" s="111"/>
      <c r="G1865" s="111"/>
      <c r="H1865" s="162"/>
      <c r="I1865" s="168"/>
      <c r="Q1865" s="3">
        <f t="shared" ca="1" si="29"/>
        <v>0</v>
      </c>
    </row>
    <row r="1866" spans="2:17" ht="30" customHeight="1" x14ac:dyDescent="0.3">
      <c r="B1866" s="113">
        <v>1862</v>
      </c>
      <c r="C1866" s="162"/>
      <c r="D1866" s="167"/>
      <c r="E1866" s="111"/>
      <c r="F1866" s="111"/>
      <c r="G1866" s="111"/>
      <c r="H1866" s="162"/>
      <c r="I1866" s="168"/>
      <c r="Q1866" s="3">
        <f t="shared" ca="1" si="29"/>
        <v>0</v>
      </c>
    </row>
    <row r="1867" spans="2:17" ht="30" customHeight="1" x14ac:dyDescent="0.3">
      <c r="B1867" s="113">
        <v>1863</v>
      </c>
      <c r="C1867" s="162"/>
      <c r="D1867" s="167"/>
      <c r="E1867" s="111"/>
      <c r="F1867" s="111"/>
      <c r="G1867" s="111"/>
      <c r="H1867" s="162"/>
      <c r="I1867" s="168"/>
      <c r="Q1867" s="3">
        <f t="shared" ca="1" si="29"/>
        <v>0</v>
      </c>
    </row>
    <row r="1868" spans="2:17" ht="30" customHeight="1" x14ac:dyDescent="0.3">
      <c r="B1868" s="113">
        <v>1864</v>
      </c>
      <c r="C1868" s="162"/>
      <c r="D1868" s="167"/>
      <c r="E1868" s="111"/>
      <c r="F1868" s="111"/>
      <c r="G1868" s="111"/>
      <c r="H1868" s="162"/>
      <c r="I1868" s="168"/>
      <c r="Q1868" s="3">
        <f t="shared" ca="1" si="29"/>
        <v>0</v>
      </c>
    </row>
    <row r="1869" spans="2:17" ht="30" customHeight="1" x14ac:dyDescent="0.3">
      <c r="B1869" s="113">
        <v>1865</v>
      </c>
      <c r="C1869" s="162"/>
      <c r="D1869" s="167"/>
      <c r="E1869" s="111"/>
      <c r="F1869" s="111"/>
      <c r="G1869" s="111"/>
      <c r="H1869" s="162"/>
      <c r="I1869" s="168"/>
      <c r="Q1869" s="3">
        <f t="shared" ca="1" si="29"/>
        <v>0</v>
      </c>
    </row>
    <row r="1870" spans="2:17" ht="30" customHeight="1" x14ac:dyDescent="0.3">
      <c r="B1870" s="113">
        <v>1866</v>
      </c>
      <c r="C1870" s="162"/>
      <c r="D1870" s="167"/>
      <c r="E1870" s="111"/>
      <c r="F1870" s="111"/>
      <c r="G1870" s="111"/>
      <c r="H1870" s="162"/>
      <c r="I1870" s="168"/>
      <c r="Q1870" s="3">
        <f t="shared" ca="1" si="29"/>
        <v>0</v>
      </c>
    </row>
    <row r="1871" spans="2:17" ht="30" customHeight="1" x14ac:dyDescent="0.3">
      <c r="B1871" s="113">
        <v>1867</v>
      </c>
      <c r="C1871" s="162"/>
      <c r="D1871" s="167"/>
      <c r="E1871" s="111"/>
      <c r="F1871" s="111"/>
      <c r="G1871" s="111"/>
      <c r="H1871" s="162"/>
      <c r="I1871" s="168"/>
      <c r="Q1871" s="3">
        <f t="shared" ca="1" si="29"/>
        <v>0</v>
      </c>
    </row>
    <row r="1872" spans="2:17" ht="30" customHeight="1" x14ac:dyDescent="0.3">
      <c r="B1872" s="113">
        <v>1868</v>
      </c>
      <c r="C1872" s="162"/>
      <c r="D1872" s="167"/>
      <c r="E1872" s="111"/>
      <c r="F1872" s="111"/>
      <c r="G1872" s="111"/>
      <c r="H1872" s="162"/>
      <c r="I1872" s="168"/>
      <c r="Q1872" s="3">
        <f t="shared" ca="1" si="29"/>
        <v>0</v>
      </c>
    </row>
    <row r="1873" spans="2:17" ht="30" customHeight="1" x14ac:dyDescent="0.3">
      <c r="B1873" s="113">
        <v>1869</v>
      </c>
      <c r="C1873" s="162"/>
      <c r="D1873" s="167"/>
      <c r="E1873" s="111"/>
      <c r="F1873" s="111"/>
      <c r="G1873" s="111"/>
      <c r="H1873" s="162"/>
      <c r="I1873" s="168"/>
      <c r="Q1873" s="3">
        <f t="shared" ca="1" si="29"/>
        <v>0</v>
      </c>
    </row>
    <row r="1874" spans="2:17" ht="30" customHeight="1" x14ac:dyDescent="0.3">
      <c r="B1874" s="113">
        <v>1870</v>
      </c>
      <c r="C1874" s="162"/>
      <c r="D1874" s="167"/>
      <c r="E1874" s="111"/>
      <c r="F1874" s="111"/>
      <c r="G1874" s="111"/>
      <c r="H1874" s="162"/>
      <c r="I1874" s="168"/>
      <c r="Q1874" s="3">
        <f t="shared" ca="1" si="29"/>
        <v>0</v>
      </c>
    </row>
    <row r="1875" spans="2:17" ht="30" customHeight="1" x14ac:dyDescent="0.3">
      <c r="B1875" s="113">
        <v>1871</v>
      </c>
      <c r="C1875" s="162"/>
      <c r="D1875" s="167"/>
      <c r="E1875" s="111"/>
      <c r="F1875" s="111"/>
      <c r="G1875" s="111"/>
      <c r="H1875" s="162"/>
      <c r="I1875" s="168"/>
      <c r="Q1875" s="3">
        <f t="shared" ca="1" si="29"/>
        <v>0</v>
      </c>
    </row>
    <row r="1876" spans="2:17" ht="30" customHeight="1" x14ac:dyDescent="0.3">
      <c r="B1876" s="113">
        <v>1872</v>
      </c>
      <c r="C1876" s="162"/>
      <c r="D1876" s="167"/>
      <c r="E1876" s="111"/>
      <c r="F1876" s="111"/>
      <c r="G1876" s="111"/>
      <c r="H1876" s="162"/>
      <c r="I1876" s="168"/>
      <c r="Q1876" s="3">
        <f t="shared" ca="1" si="29"/>
        <v>0</v>
      </c>
    </row>
    <row r="1877" spans="2:17" ht="30" customHeight="1" x14ac:dyDescent="0.3">
      <c r="B1877" s="113">
        <v>1873</v>
      </c>
      <c r="C1877" s="162"/>
      <c r="D1877" s="167"/>
      <c r="E1877" s="111"/>
      <c r="F1877" s="111"/>
      <c r="G1877" s="111"/>
      <c r="H1877" s="162"/>
      <c r="I1877" s="168"/>
      <c r="Q1877" s="3">
        <f t="shared" ca="1" si="29"/>
        <v>0</v>
      </c>
    </row>
    <row r="1878" spans="2:17" ht="30" customHeight="1" x14ac:dyDescent="0.3">
      <c r="B1878" s="113">
        <v>1874</v>
      </c>
      <c r="C1878" s="162"/>
      <c r="D1878" s="167"/>
      <c r="E1878" s="111"/>
      <c r="F1878" s="111"/>
      <c r="G1878" s="111"/>
      <c r="H1878" s="162"/>
      <c r="I1878" s="168"/>
      <c r="Q1878" s="3">
        <f t="shared" ca="1" si="29"/>
        <v>0</v>
      </c>
    </row>
    <row r="1879" spans="2:17" ht="30" customHeight="1" x14ac:dyDescent="0.3">
      <c r="B1879" s="113">
        <v>1875</v>
      </c>
      <c r="C1879" s="162"/>
      <c r="D1879" s="167"/>
      <c r="E1879" s="111"/>
      <c r="F1879" s="111"/>
      <c r="G1879" s="111"/>
      <c r="H1879" s="162"/>
      <c r="I1879" s="168"/>
      <c r="Q1879" s="3">
        <f t="shared" ca="1" si="29"/>
        <v>0</v>
      </c>
    </row>
    <row r="1880" spans="2:17" ht="30" customHeight="1" x14ac:dyDescent="0.3">
      <c r="B1880" s="113">
        <v>1876</v>
      </c>
      <c r="C1880" s="162"/>
      <c r="D1880" s="167"/>
      <c r="E1880" s="111"/>
      <c r="F1880" s="111"/>
      <c r="G1880" s="111"/>
      <c r="H1880" s="162"/>
      <c r="I1880" s="168"/>
      <c r="Q1880" s="3">
        <f t="shared" ca="1" si="29"/>
        <v>0</v>
      </c>
    </row>
    <row r="1881" spans="2:17" ht="30" customHeight="1" x14ac:dyDescent="0.3">
      <c r="B1881" s="113">
        <v>1877</v>
      </c>
      <c r="C1881" s="162"/>
      <c r="D1881" s="167"/>
      <c r="E1881" s="111"/>
      <c r="F1881" s="111"/>
      <c r="G1881" s="111"/>
      <c r="H1881" s="162"/>
      <c r="I1881" s="168"/>
      <c r="Q1881" s="3">
        <f t="shared" ca="1" si="29"/>
        <v>0</v>
      </c>
    </row>
    <row r="1882" spans="2:17" ht="30" customHeight="1" x14ac:dyDescent="0.3">
      <c r="B1882" s="113">
        <v>1878</v>
      </c>
      <c r="C1882" s="162"/>
      <c r="D1882" s="167"/>
      <c r="E1882" s="111"/>
      <c r="F1882" s="111"/>
      <c r="G1882" s="111"/>
      <c r="H1882" s="162"/>
      <c r="I1882" s="168"/>
      <c r="Q1882" s="3">
        <f t="shared" ca="1" si="29"/>
        <v>0</v>
      </c>
    </row>
    <row r="1883" spans="2:17" ht="30" customHeight="1" x14ac:dyDescent="0.3">
      <c r="B1883" s="113">
        <v>1879</v>
      </c>
      <c r="C1883" s="162"/>
      <c r="D1883" s="167"/>
      <c r="E1883" s="111"/>
      <c r="F1883" s="111"/>
      <c r="G1883" s="111"/>
      <c r="H1883" s="162"/>
      <c r="I1883" s="168"/>
      <c r="Q1883" s="3">
        <f t="shared" ca="1" si="29"/>
        <v>0</v>
      </c>
    </row>
    <row r="1884" spans="2:17" ht="30" customHeight="1" x14ac:dyDescent="0.3">
      <c r="B1884" s="113">
        <v>1880</v>
      </c>
      <c r="C1884" s="162"/>
      <c r="D1884" s="167"/>
      <c r="E1884" s="111"/>
      <c r="F1884" s="111"/>
      <c r="G1884" s="111"/>
      <c r="H1884" s="162"/>
      <c r="I1884" s="168"/>
      <c r="Q1884" s="3">
        <f t="shared" ca="1" si="29"/>
        <v>0</v>
      </c>
    </row>
    <row r="1885" spans="2:17" ht="30" customHeight="1" x14ac:dyDescent="0.3">
      <c r="B1885" s="113">
        <v>1881</v>
      </c>
      <c r="C1885" s="162"/>
      <c r="D1885" s="167"/>
      <c r="E1885" s="111"/>
      <c r="F1885" s="111"/>
      <c r="G1885" s="111"/>
      <c r="H1885" s="162"/>
      <c r="I1885" s="168"/>
      <c r="Q1885" s="3">
        <f t="shared" ca="1" si="29"/>
        <v>0</v>
      </c>
    </row>
    <row r="1886" spans="2:17" ht="30" customHeight="1" x14ac:dyDescent="0.3">
      <c r="B1886" s="113">
        <v>1882</v>
      </c>
      <c r="C1886" s="162"/>
      <c r="D1886" s="167"/>
      <c r="E1886" s="111"/>
      <c r="F1886" s="111"/>
      <c r="G1886" s="111"/>
      <c r="H1886" s="162"/>
      <c r="I1886" s="168"/>
      <c r="Q1886" s="3">
        <f t="shared" ca="1" si="29"/>
        <v>0</v>
      </c>
    </row>
    <row r="1887" spans="2:17" ht="30" customHeight="1" x14ac:dyDescent="0.3">
      <c r="B1887" s="113">
        <v>1883</v>
      </c>
      <c r="C1887" s="162"/>
      <c r="D1887" s="167"/>
      <c r="E1887" s="111"/>
      <c r="F1887" s="111"/>
      <c r="G1887" s="111"/>
      <c r="H1887" s="162"/>
      <c r="I1887" s="168"/>
      <c r="Q1887" s="3">
        <f t="shared" ca="1" si="29"/>
        <v>0</v>
      </c>
    </row>
    <row r="1888" spans="2:17" ht="30" customHeight="1" x14ac:dyDescent="0.3">
      <c r="B1888" s="113">
        <v>1884</v>
      </c>
      <c r="C1888" s="162"/>
      <c r="D1888" s="167"/>
      <c r="E1888" s="111"/>
      <c r="F1888" s="111"/>
      <c r="G1888" s="111"/>
      <c r="H1888" s="162"/>
      <c r="I1888" s="168"/>
      <c r="Q1888" s="3">
        <f t="shared" ca="1" si="29"/>
        <v>0</v>
      </c>
    </row>
    <row r="1889" spans="2:17" ht="30" customHeight="1" x14ac:dyDescent="0.3">
      <c r="B1889" s="113">
        <v>1885</v>
      </c>
      <c r="C1889" s="162"/>
      <c r="D1889" s="167"/>
      <c r="E1889" s="111"/>
      <c r="F1889" s="111"/>
      <c r="G1889" s="111"/>
      <c r="H1889" s="162"/>
      <c r="I1889" s="168"/>
      <c r="Q1889" s="3">
        <f t="shared" ca="1" si="29"/>
        <v>0</v>
      </c>
    </row>
    <row r="1890" spans="2:17" ht="30" customHeight="1" x14ac:dyDescent="0.3">
      <c r="B1890" s="113">
        <v>1886</v>
      </c>
      <c r="C1890" s="162"/>
      <c r="D1890" s="167"/>
      <c r="E1890" s="111"/>
      <c r="F1890" s="111"/>
      <c r="G1890" s="111"/>
      <c r="H1890" s="162"/>
      <c r="I1890" s="168"/>
      <c r="Q1890" s="3">
        <f t="shared" ca="1" si="29"/>
        <v>0</v>
      </c>
    </row>
    <row r="1891" spans="2:17" ht="30" customHeight="1" x14ac:dyDescent="0.3">
      <c r="B1891" s="113">
        <v>1887</v>
      </c>
      <c r="C1891" s="162"/>
      <c r="D1891" s="167"/>
      <c r="E1891" s="111"/>
      <c r="F1891" s="111"/>
      <c r="G1891" s="111"/>
      <c r="H1891" s="162"/>
      <c r="I1891" s="168"/>
      <c r="Q1891" s="3">
        <f t="shared" ca="1" si="29"/>
        <v>0</v>
      </c>
    </row>
    <row r="1892" spans="2:17" ht="30" customHeight="1" x14ac:dyDescent="0.3">
      <c r="B1892" s="113">
        <v>1888</v>
      </c>
      <c r="C1892" s="162"/>
      <c r="D1892" s="167"/>
      <c r="E1892" s="111"/>
      <c r="F1892" s="111"/>
      <c r="G1892" s="111"/>
      <c r="H1892" s="162"/>
      <c r="I1892" s="168"/>
      <c r="Q1892" s="3">
        <f t="shared" ca="1" si="29"/>
        <v>0</v>
      </c>
    </row>
    <row r="1893" spans="2:17" ht="30" customHeight="1" x14ac:dyDescent="0.3">
      <c r="B1893" s="113">
        <v>1889</v>
      </c>
      <c r="C1893" s="162"/>
      <c r="D1893" s="167"/>
      <c r="E1893" s="111"/>
      <c r="F1893" s="111"/>
      <c r="G1893" s="111"/>
      <c r="H1893" s="162"/>
      <c r="I1893" s="168"/>
      <c r="Q1893" s="3">
        <f t="shared" ca="1" si="29"/>
        <v>0</v>
      </c>
    </row>
    <row r="1894" spans="2:17" ht="30" customHeight="1" x14ac:dyDescent="0.3">
      <c r="B1894" s="113">
        <v>1890</v>
      </c>
      <c r="C1894" s="162"/>
      <c r="D1894" s="167"/>
      <c r="E1894" s="111"/>
      <c r="F1894" s="111"/>
      <c r="G1894" s="111"/>
      <c r="H1894" s="162"/>
      <c r="I1894" s="168"/>
      <c r="Q1894" s="3">
        <f t="shared" ca="1" si="29"/>
        <v>0</v>
      </c>
    </row>
    <row r="1895" spans="2:17" ht="30" customHeight="1" x14ac:dyDescent="0.3">
      <c r="B1895" s="113">
        <v>1891</v>
      </c>
      <c r="C1895" s="162"/>
      <c r="D1895" s="167"/>
      <c r="E1895" s="111"/>
      <c r="F1895" s="111"/>
      <c r="G1895" s="111"/>
      <c r="H1895" s="162"/>
      <c r="I1895" s="168"/>
      <c r="Q1895" s="3">
        <f t="shared" ca="1" si="29"/>
        <v>0</v>
      </c>
    </row>
    <row r="1896" spans="2:17" ht="30" customHeight="1" x14ac:dyDescent="0.3">
      <c r="B1896" s="113">
        <v>1892</v>
      </c>
      <c r="C1896" s="162"/>
      <c r="D1896" s="167"/>
      <c r="E1896" s="111"/>
      <c r="F1896" s="111"/>
      <c r="G1896" s="111"/>
      <c r="H1896" s="162"/>
      <c r="I1896" s="168"/>
      <c r="Q1896" s="3">
        <f t="shared" ca="1" si="29"/>
        <v>0</v>
      </c>
    </row>
    <row r="1897" spans="2:17" ht="30" customHeight="1" x14ac:dyDescent="0.3">
      <c r="B1897" s="113">
        <v>1893</v>
      </c>
      <c r="C1897" s="162"/>
      <c r="D1897" s="167"/>
      <c r="E1897" s="111"/>
      <c r="F1897" s="111"/>
      <c r="G1897" s="111"/>
      <c r="H1897" s="162"/>
      <c r="I1897" s="168"/>
      <c r="Q1897" s="3">
        <f t="shared" ca="1" si="29"/>
        <v>0</v>
      </c>
    </row>
    <row r="1898" spans="2:17" ht="30" customHeight="1" x14ac:dyDescent="0.3">
      <c r="B1898" s="113">
        <v>1894</v>
      </c>
      <c r="C1898" s="162"/>
      <c r="D1898" s="167"/>
      <c r="E1898" s="111"/>
      <c r="F1898" s="111"/>
      <c r="G1898" s="111"/>
      <c r="H1898" s="162"/>
      <c r="I1898" s="168"/>
      <c r="Q1898" s="3">
        <f t="shared" ca="1" si="29"/>
        <v>0</v>
      </c>
    </row>
    <row r="1899" spans="2:17" ht="30" customHeight="1" x14ac:dyDescent="0.3">
      <c r="B1899" s="113">
        <v>1895</v>
      </c>
      <c r="C1899" s="162"/>
      <c r="D1899" s="167"/>
      <c r="E1899" s="111"/>
      <c r="F1899" s="111"/>
      <c r="G1899" s="111"/>
      <c r="H1899" s="162"/>
      <c r="I1899" s="168"/>
      <c r="Q1899" s="3">
        <f t="shared" ca="1" si="29"/>
        <v>0</v>
      </c>
    </row>
    <row r="1900" spans="2:17" ht="30" customHeight="1" x14ac:dyDescent="0.3">
      <c r="B1900" s="113">
        <v>1896</v>
      </c>
      <c r="C1900" s="162"/>
      <c r="D1900" s="167"/>
      <c r="E1900" s="111"/>
      <c r="F1900" s="111"/>
      <c r="G1900" s="111"/>
      <c r="H1900" s="162"/>
      <c r="I1900" s="168"/>
      <c r="Q1900" s="3">
        <f t="shared" ca="1" si="29"/>
        <v>0</v>
      </c>
    </row>
    <row r="1901" spans="2:17" ht="30" customHeight="1" x14ac:dyDescent="0.3">
      <c r="B1901" s="113">
        <v>1897</v>
      </c>
      <c r="C1901" s="162"/>
      <c r="D1901" s="167"/>
      <c r="E1901" s="111"/>
      <c r="F1901" s="111"/>
      <c r="G1901" s="111"/>
      <c r="H1901" s="162"/>
      <c r="I1901" s="168"/>
      <c r="Q1901" s="3">
        <f t="shared" ca="1" si="29"/>
        <v>0</v>
      </c>
    </row>
    <row r="1902" spans="2:17" ht="30" customHeight="1" x14ac:dyDescent="0.3">
      <c r="B1902" s="113">
        <v>1898</v>
      </c>
      <c r="C1902" s="162"/>
      <c r="D1902" s="167"/>
      <c r="E1902" s="111"/>
      <c r="F1902" s="111"/>
      <c r="G1902" s="111"/>
      <c r="H1902" s="162"/>
      <c r="I1902" s="168"/>
      <c r="Q1902" s="3">
        <f t="shared" ca="1" si="29"/>
        <v>0</v>
      </c>
    </row>
    <row r="1903" spans="2:17" ht="30" customHeight="1" x14ac:dyDescent="0.3">
      <c r="B1903" s="113">
        <v>1899</v>
      </c>
      <c r="C1903" s="162"/>
      <c r="D1903" s="167"/>
      <c r="E1903" s="111"/>
      <c r="F1903" s="111"/>
      <c r="G1903" s="111"/>
      <c r="H1903" s="162"/>
      <c r="I1903" s="168"/>
      <c r="Q1903" s="3">
        <f t="shared" ca="1" si="29"/>
        <v>0</v>
      </c>
    </row>
    <row r="1904" spans="2:17" ht="30" customHeight="1" x14ac:dyDescent="0.3">
      <c r="B1904" s="113">
        <v>1900</v>
      </c>
      <c r="C1904" s="162"/>
      <c r="D1904" s="167"/>
      <c r="E1904" s="111"/>
      <c r="F1904" s="111"/>
      <c r="G1904" s="111"/>
      <c r="H1904" s="162"/>
      <c r="I1904" s="168"/>
      <c r="Q1904" s="3">
        <f t="shared" ca="1" si="29"/>
        <v>0</v>
      </c>
    </row>
    <row r="1905" spans="2:17" ht="30" customHeight="1" x14ac:dyDescent="0.3">
      <c r="B1905" s="113">
        <v>1901</v>
      </c>
      <c r="C1905" s="162"/>
      <c r="D1905" s="167"/>
      <c r="E1905" s="111"/>
      <c r="F1905" s="111"/>
      <c r="G1905" s="111"/>
      <c r="H1905" s="162"/>
      <c r="I1905" s="168"/>
      <c r="Q1905" s="3">
        <f t="shared" ca="1" si="29"/>
        <v>0</v>
      </c>
    </row>
    <row r="1906" spans="2:17" ht="30" customHeight="1" x14ac:dyDescent="0.3">
      <c r="B1906" s="113">
        <v>1902</v>
      </c>
      <c r="C1906" s="162"/>
      <c r="D1906" s="167"/>
      <c r="E1906" s="111"/>
      <c r="F1906" s="111"/>
      <c r="G1906" s="111"/>
      <c r="H1906" s="162"/>
      <c r="I1906" s="168"/>
      <c r="Q1906" s="3">
        <f t="shared" ca="1" si="29"/>
        <v>0</v>
      </c>
    </row>
    <row r="1907" spans="2:17" ht="30" customHeight="1" x14ac:dyDescent="0.3">
      <c r="B1907" s="113">
        <v>1903</v>
      </c>
      <c r="C1907" s="162"/>
      <c r="D1907" s="167"/>
      <c r="E1907" s="111"/>
      <c r="F1907" s="111"/>
      <c r="G1907" s="111"/>
      <c r="H1907" s="162"/>
      <c r="I1907" s="168"/>
      <c r="Q1907" s="3">
        <f t="shared" ca="1" si="29"/>
        <v>0</v>
      </c>
    </row>
    <row r="1908" spans="2:17" ht="30" customHeight="1" x14ac:dyDescent="0.3">
      <c r="B1908" s="113">
        <v>1904</v>
      </c>
      <c r="C1908" s="162"/>
      <c r="D1908" s="167"/>
      <c r="E1908" s="111"/>
      <c r="F1908" s="111"/>
      <c r="G1908" s="111"/>
      <c r="H1908" s="162"/>
      <c r="I1908" s="168"/>
      <c r="Q1908" s="3">
        <f t="shared" ca="1" si="29"/>
        <v>0</v>
      </c>
    </row>
    <row r="1909" spans="2:17" ht="30" customHeight="1" x14ac:dyDescent="0.3">
      <c r="B1909" s="113">
        <v>1905</v>
      </c>
      <c r="C1909" s="162"/>
      <c r="D1909" s="167"/>
      <c r="E1909" s="111"/>
      <c r="F1909" s="111"/>
      <c r="G1909" s="111"/>
      <c r="H1909" s="162"/>
      <c r="I1909" s="168"/>
      <c r="Q1909" s="3">
        <f t="shared" ca="1" si="29"/>
        <v>0</v>
      </c>
    </row>
    <row r="1910" spans="2:17" ht="30" customHeight="1" x14ac:dyDescent="0.3">
      <c r="B1910" s="113">
        <v>1906</v>
      </c>
      <c r="C1910" s="162"/>
      <c r="D1910" s="167"/>
      <c r="E1910" s="111"/>
      <c r="F1910" s="111"/>
      <c r="G1910" s="111"/>
      <c r="H1910" s="162"/>
      <c r="I1910" s="168"/>
      <c r="Q1910" s="3">
        <f t="shared" ca="1" si="29"/>
        <v>0</v>
      </c>
    </row>
    <row r="1911" spans="2:17" ht="30" customHeight="1" x14ac:dyDescent="0.3">
      <c r="B1911" s="113">
        <v>1907</v>
      </c>
      <c r="C1911" s="162"/>
      <c r="D1911" s="167"/>
      <c r="E1911" s="111"/>
      <c r="F1911" s="111"/>
      <c r="G1911" s="111"/>
      <c r="H1911" s="162"/>
      <c r="I1911" s="168"/>
      <c r="Q1911" s="3">
        <f t="shared" ca="1" si="29"/>
        <v>0</v>
      </c>
    </row>
    <row r="1912" spans="2:17" ht="30" customHeight="1" x14ac:dyDescent="0.3">
      <c r="B1912" s="113">
        <v>1908</v>
      </c>
      <c r="C1912" s="162"/>
      <c r="D1912" s="167"/>
      <c r="E1912" s="111"/>
      <c r="F1912" s="111"/>
      <c r="G1912" s="111"/>
      <c r="H1912" s="162"/>
      <c r="I1912" s="168"/>
      <c r="Q1912" s="3">
        <f t="shared" ca="1" si="29"/>
        <v>0</v>
      </c>
    </row>
    <row r="1913" spans="2:17" ht="30" customHeight="1" x14ac:dyDescent="0.3">
      <c r="B1913" s="113">
        <v>1909</v>
      </c>
      <c r="C1913" s="162"/>
      <c r="D1913" s="167"/>
      <c r="E1913" s="111"/>
      <c r="F1913" s="111"/>
      <c r="G1913" s="111"/>
      <c r="H1913" s="162"/>
      <c r="I1913" s="168"/>
      <c r="Q1913" s="3">
        <f t="shared" ca="1" si="29"/>
        <v>0</v>
      </c>
    </row>
    <row r="1914" spans="2:17" ht="30" customHeight="1" x14ac:dyDescent="0.3">
      <c r="B1914" s="113">
        <v>1910</v>
      </c>
      <c r="C1914" s="162"/>
      <c r="D1914" s="167"/>
      <c r="E1914" s="111"/>
      <c r="F1914" s="111"/>
      <c r="G1914" s="111"/>
      <c r="H1914" s="162"/>
      <c r="I1914" s="168"/>
      <c r="Q1914" s="3">
        <f t="shared" ca="1" si="29"/>
        <v>0</v>
      </c>
    </row>
    <row r="1915" spans="2:17" ht="30" customHeight="1" x14ac:dyDescent="0.3">
      <c r="B1915" s="113">
        <v>1911</v>
      </c>
      <c r="C1915" s="162"/>
      <c r="D1915" s="167"/>
      <c r="E1915" s="111"/>
      <c r="F1915" s="111"/>
      <c r="G1915" s="111"/>
      <c r="H1915" s="162"/>
      <c r="I1915" s="168"/>
      <c r="Q1915" s="3">
        <f t="shared" ca="1" si="29"/>
        <v>0</v>
      </c>
    </row>
    <row r="1916" spans="2:17" ht="30" customHeight="1" x14ac:dyDescent="0.3">
      <c r="B1916" s="113">
        <v>1912</v>
      </c>
      <c r="C1916" s="162"/>
      <c r="D1916" s="167"/>
      <c r="E1916" s="111"/>
      <c r="F1916" s="111"/>
      <c r="G1916" s="111"/>
      <c r="H1916" s="162"/>
      <c r="I1916" s="168"/>
      <c r="Q1916" s="3">
        <f t="shared" ca="1" si="29"/>
        <v>0</v>
      </c>
    </row>
    <row r="1917" spans="2:17" ht="30" customHeight="1" x14ac:dyDescent="0.3">
      <c r="B1917" s="113">
        <v>1913</v>
      </c>
      <c r="C1917" s="162"/>
      <c r="D1917" s="167"/>
      <c r="E1917" s="111"/>
      <c r="F1917" s="111"/>
      <c r="G1917" s="111"/>
      <c r="H1917" s="162"/>
      <c r="I1917" s="168"/>
      <c r="Q1917" s="3">
        <f t="shared" ca="1" si="29"/>
        <v>0</v>
      </c>
    </row>
    <row r="1918" spans="2:17" ht="30" customHeight="1" x14ac:dyDescent="0.3">
      <c r="B1918" s="113">
        <v>1914</v>
      </c>
      <c r="C1918" s="162"/>
      <c r="D1918" s="167"/>
      <c r="E1918" s="111"/>
      <c r="F1918" s="111"/>
      <c r="G1918" s="111"/>
      <c r="H1918" s="162"/>
      <c r="I1918" s="168"/>
      <c r="Q1918" s="3">
        <f t="shared" ca="1" si="29"/>
        <v>0</v>
      </c>
    </row>
    <row r="1919" spans="2:17" ht="30" customHeight="1" x14ac:dyDescent="0.3">
      <c r="B1919" s="113">
        <v>1915</v>
      </c>
      <c r="C1919" s="162"/>
      <c r="D1919" s="167"/>
      <c r="E1919" s="111"/>
      <c r="F1919" s="111"/>
      <c r="G1919" s="111"/>
      <c r="H1919" s="162"/>
      <c r="I1919" s="168"/>
      <c r="Q1919" s="3">
        <f t="shared" ca="1" si="29"/>
        <v>0</v>
      </c>
    </row>
    <row r="1920" spans="2:17" ht="30" customHeight="1" x14ac:dyDescent="0.3">
      <c r="B1920" s="113">
        <v>1916</v>
      </c>
      <c r="C1920" s="162"/>
      <c r="D1920" s="167"/>
      <c r="E1920" s="111"/>
      <c r="F1920" s="111"/>
      <c r="G1920" s="111"/>
      <c r="H1920" s="162"/>
      <c r="I1920" s="168"/>
      <c r="Q1920" s="3">
        <f t="shared" ca="1" si="29"/>
        <v>0</v>
      </c>
    </row>
    <row r="1921" spans="2:17" ht="30" customHeight="1" x14ac:dyDescent="0.3">
      <c r="B1921" s="113">
        <v>1917</v>
      </c>
      <c r="C1921" s="162"/>
      <c r="D1921" s="167"/>
      <c r="E1921" s="111"/>
      <c r="F1921" s="111"/>
      <c r="G1921" s="111"/>
      <c r="H1921" s="162"/>
      <c r="I1921" s="168"/>
      <c r="Q1921" s="3">
        <f t="shared" ca="1" si="29"/>
        <v>0</v>
      </c>
    </row>
    <row r="1922" spans="2:17" ht="30" customHeight="1" x14ac:dyDescent="0.3">
      <c r="B1922" s="113">
        <v>1918</v>
      </c>
      <c r="C1922" s="162"/>
      <c r="D1922" s="167"/>
      <c r="E1922" s="111"/>
      <c r="F1922" s="111"/>
      <c r="G1922" s="111"/>
      <c r="H1922" s="162"/>
      <c r="I1922" s="168"/>
      <c r="Q1922" s="3">
        <f t="shared" ca="1" si="29"/>
        <v>0</v>
      </c>
    </row>
    <row r="1923" spans="2:17" ht="30" customHeight="1" x14ac:dyDescent="0.3">
      <c r="B1923" s="113">
        <v>1919</v>
      </c>
      <c r="C1923" s="162"/>
      <c r="D1923" s="167"/>
      <c r="E1923" s="111"/>
      <c r="F1923" s="111"/>
      <c r="G1923" s="111"/>
      <c r="H1923" s="162"/>
      <c r="I1923" s="168"/>
      <c r="Q1923" s="3">
        <f t="shared" ca="1" si="29"/>
        <v>0</v>
      </c>
    </row>
    <row r="1924" spans="2:17" ht="30" customHeight="1" x14ac:dyDescent="0.3">
      <c r="B1924" s="113">
        <v>1920</v>
      </c>
      <c r="C1924" s="162"/>
      <c r="D1924" s="167"/>
      <c r="E1924" s="111"/>
      <c r="F1924" s="111"/>
      <c r="G1924" s="111"/>
      <c r="H1924" s="162"/>
      <c r="I1924" s="168"/>
      <c r="Q1924" s="3">
        <f t="shared" ca="1" si="29"/>
        <v>0</v>
      </c>
    </row>
    <row r="1925" spans="2:17" ht="30" customHeight="1" x14ac:dyDescent="0.3">
      <c r="B1925" s="113">
        <v>1921</v>
      </c>
      <c r="C1925" s="162"/>
      <c r="D1925" s="167"/>
      <c r="E1925" s="111"/>
      <c r="F1925" s="111"/>
      <c r="G1925" s="111"/>
      <c r="H1925" s="162"/>
      <c r="I1925" s="168"/>
      <c r="Q1925" s="3">
        <f t="shared" ref="Q1925:Q1988" ca="1" si="30">IF(C1925&lt;TODAY(),IF(G1925="Não",1,0),0)</f>
        <v>0</v>
      </c>
    </row>
    <row r="1926" spans="2:17" ht="30" customHeight="1" x14ac:dyDescent="0.3">
      <c r="B1926" s="113">
        <v>1922</v>
      </c>
      <c r="C1926" s="162"/>
      <c r="D1926" s="167"/>
      <c r="E1926" s="111"/>
      <c r="F1926" s="111"/>
      <c r="G1926" s="111"/>
      <c r="H1926" s="162"/>
      <c r="I1926" s="168"/>
      <c r="Q1926" s="3">
        <f t="shared" ca="1" si="30"/>
        <v>0</v>
      </c>
    </row>
    <row r="1927" spans="2:17" ht="30" customHeight="1" x14ac:dyDescent="0.3">
      <c r="B1927" s="113">
        <v>1923</v>
      </c>
      <c r="C1927" s="162"/>
      <c r="D1927" s="167"/>
      <c r="E1927" s="111"/>
      <c r="F1927" s="111"/>
      <c r="G1927" s="111"/>
      <c r="H1927" s="162"/>
      <c r="I1927" s="168"/>
      <c r="Q1927" s="3">
        <f t="shared" ca="1" si="30"/>
        <v>0</v>
      </c>
    </row>
    <row r="1928" spans="2:17" ht="30" customHeight="1" x14ac:dyDescent="0.3">
      <c r="B1928" s="113">
        <v>1924</v>
      </c>
      <c r="C1928" s="162"/>
      <c r="D1928" s="167"/>
      <c r="E1928" s="111"/>
      <c r="F1928" s="111"/>
      <c r="G1928" s="111"/>
      <c r="H1928" s="162"/>
      <c r="I1928" s="168"/>
      <c r="Q1928" s="3">
        <f t="shared" ca="1" si="30"/>
        <v>0</v>
      </c>
    </row>
    <row r="1929" spans="2:17" ht="30" customHeight="1" x14ac:dyDescent="0.3">
      <c r="B1929" s="113">
        <v>1925</v>
      </c>
      <c r="C1929" s="162"/>
      <c r="D1929" s="167"/>
      <c r="E1929" s="111"/>
      <c r="F1929" s="111"/>
      <c r="G1929" s="111"/>
      <c r="H1929" s="162"/>
      <c r="I1929" s="168"/>
      <c r="Q1929" s="3">
        <f t="shared" ca="1" si="30"/>
        <v>0</v>
      </c>
    </row>
    <row r="1930" spans="2:17" ht="30" customHeight="1" x14ac:dyDescent="0.3">
      <c r="B1930" s="113">
        <v>1926</v>
      </c>
      <c r="C1930" s="162"/>
      <c r="D1930" s="167"/>
      <c r="E1930" s="111"/>
      <c r="F1930" s="111"/>
      <c r="G1930" s="111"/>
      <c r="H1930" s="162"/>
      <c r="I1930" s="168"/>
      <c r="Q1930" s="3">
        <f t="shared" ca="1" si="30"/>
        <v>0</v>
      </c>
    </row>
    <row r="1931" spans="2:17" ht="30" customHeight="1" x14ac:dyDescent="0.3">
      <c r="B1931" s="113">
        <v>1927</v>
      </c>
      <c r="C1931" s="162"/>
      <c r="D1931" s="167"/>
      <c r="E1931" s="111"/>
      <c r="F1931" s="111"/>
      <c r="G1931" s="111"/>
      <c r="H1931" s="162"/>
      <c r="I1931" s="168"/>
      <c r="Q1931" s="3">
        <f t="shared" ca="1" si="30"/>
        <v>0</v>
      </c>
    </row>
    <row r="1932" spans="2:17" ht="30" customHeight="1" x14ac:dyDescent="0.3">
      <c r="B1932" s="113">
        <v>1928</v>
      </c>
      <c r="C1932" s="162"/>
      <c r="D1932" s="167"/>
      <c r="E1932" s="111"/>
      <c r="F1932" s="111"/>
      <c r="G1932" s="111"/>
      <c r="H1932" s="162"/>
      <c r="I1932" s="168"/>
      <c r="Q1932" s="3">
        <f t="shared" ca="1" si="30"/>
        <v>0</v>
      </c>
    </row>
    <row r="1933" spans="2:17" ht="30" customHeight="1" x14ac:dyDescent="0.3">
      <c r="B1933" s="113">
        <v>1929</v>
      </c>
      <c r="C1933" s="162"/>
      <c r="D1933" s="167"/>
      <c r="E1933" s="111"/>
      <c r="F1933" s="111"/>
      <c r="G1933" s="111"/>
      <c r="H1933" s="162"/>
      <c r="I1933" s="168"/>
      <c r="Q1933" s="3">
        <f t="shared" ca="1" si="30"/>
        <v>0</v>
      </c>
    </row>
    <row r="1934" spans="2:17" ht="30" customHeight="1" x14ac:dyDescent="0.3">
      <c r="B1934" s="113">
        <v>1930</v>
      </c>
      <c r="C1934" s="162"/>
      <c r="D1934" s="167"/>
      <c r="E1934" s="111"/>
      <c r="F1934" s="111"/>
      <c r="G1934" s="111"/>
      <c r="H1934" s="162"/>
      <c r="I1934" s="168"/>
      <c r="Q1934" s="3">
        <f t="shared" ca="1" si="30"/>
        <v>0</v>
      </c>
    </row>
    <row r="1935" spans="2:17" ht="30" customHeight="1" x14ac:dyDescent="0.3">
      <c r="B1935" s="113">
        <v>1931</v>
      </c>
      <c r="C1935" s="162"/>
      <c r="D1935" s="167"/>
      <c r="E1935" s="111"/>
      <c r="F1935" s="111"/>
      <c r="G1935" s="111"/>
      <c r="H1935" s="162"/>
      <c r="I1935" s="168"/>
      <c r="Q1935" s="3">
        <f t="shared" ca="1" si="30"/>
        <v>0</v>
      </c>
    </row>
    <row r="1936" spans="2:17" ht="30" customHeight="1" x14ac:dyDescent="0.3">
      <c r="B1936" s="113">
        <v>1932</v>
      </c>
      <c r="C1936" s="162"/>
      <c r="D1936" s="167"/>
      <c r="E1936" s="111"/>
      <c r="F1936" s="111"/>
      <c r="G1936" s="111"/>
      <c r="H1936" s="162"/>
      <c r="I1936" s="168"/>
      <c r="Q1936" s="3">
        <f t="shared" ca="1" si="30"/>
        <v>0</v>
      </c>
    </row>
    <row r="1937" spans="2:17" ht="30" customHeight="1" x14ac:dyDescent="0.3">
      <c r="B1937" s="113">
        <v>1933</v>
      </c>
      <c r="C1937" s="162"/>
      <c r="D1937" s="167"/>
      <c r="E1937" s="111"/>
      <c r="F1937" s="111"/>
      <c r="G1937" s="111"/>
      <c r="H1937" s="162"/>
      <c r="I1937" s="168"/>
      <c r="Q1937" s="3">
        <f t="shared" ca="1" si="30"/>
        <v>0</v>
      </c>
    </row>
    <row r="1938" spans="2:17" ht="30" customHeight="1" x14ac:dyDescent="0.3">
      <c r="B1938" s="113">
        <v>1934</v>
      </c>
      <c r="C1938" s="162"/>
      <c r="D1938" s="167"/>
      <c r="E1938" s="111"/>
      <c r="F1938" s="111"/>
      <c r="G1938" s="111"/>
      <c r="H1938" s="162"/>
      <c r="I1938" s="168"/>
      <c r="Q1938" s="3">
        <f t="shared" ca="1" si="30"/>
        <v>0</v>
      </c>
    </row>
    <row r="1939" spans="2:17" ht="30" customHeight="1" x14ac:dyDescent="0.3">
      <c r="B1939" s="113">
        <v>1935</v>
      </c>
      <c r="C1939" s="162"/>
      <c r="D1939" s="167"/>
      <c r="E1939" s="111"/>
      <c r="F1939" s="111"/>
      <c r="G1939" s="111"/>
      <c r="H1939" s="162"/>
      <c r="I1939" s="168"/>
      <c r="Q1939" s="3">
        <f t="shared" ca="1" si="30"/>
        <v>0</v>
      </c>
    </row>
    <row r="1940" spans="2:17" ht="30" customHeight="1" x14ac:dyDescent="0.3">
      <c r="B1940" s="113">
        <v>1936</v>
      </c>
      <c r="C1940" s="162"/>
      <c r="D1940" s="167"/>
      <c r="E1940" s="111"/>
      <c r="F1940" s="111"/>
      <c r="G1940" s="111"/>
      <c r="H1940" s="162"/>
      <c r="I1940" s="168"/>
      <c r="Q1940" s="3">
        <f t="shared" ca="1" si="30"/>
        <v>0</v>
      </c>
    </row>
    <row r="1941" spans="2:17" ht="30" customHeight="1" x14ac:dyDescent="0.3">
      <c r="B1941" s="113">
        <v>1937</v>
      </c>
      <c r="C1941" s="162"/>
      <c r="D1941" s="167"/>
      <c r="E1941" s="111"/>
      <c r="F1941" s="111"/>
      <c r="G1941" s="111"/>
      <c r="H1941" s="162"/>
      <c r="I1941" s="168"/>
      <c r="Q1941" s="3">
        <f t="shared" ca="1" si="30"/>
        <v>0</v>
      </c>
    </row>
    <row r="1942" spans="2:17" ht="30" customHeight="1" x14ac:dyDescent="0.3">
      <c r="B1942" s="113">
        <v>1938</v>
      </c>
      <c r="C1942" s="162"/>
      <c r="D1942" s="167"/>
      <c r="E1942" s="111"/>
      <c r="F1942" s="111"/>
      <c r="G1942" s="111"/>
      <c r="H1942" s="162"/>
      <c r="I1942" s="168"/>
      <c r="Q1942" s="3">
        <f t="shared" ca="1" si="30"/>
        <v>0</v>
      </c>
    </row>
    <row r="1943" spans="2:17" ht="30" customHeight="1" x14ac:dyDescent="0.3">
      <c r="B1943" s="113">
        <v>1939</v>
      </c>
      <c r="C1943" s="162"/>
      <c r="D1943" s="167"/>
      <c r="E1943" s="111"/>
      <c r="F1943" s="111"/>
      <c r="G1943" s="111"/>
      <c r="H1943" s="162"/>
      <c r="I1943" s="168"/>
      <c r="Q1943" s="3">
        <f t="shared" ca="1" si="30"/>
        <v>0</v>
      </c>
    </row>
    <row r="1944" spans="2:17" ht="30" customHeight="1" x14ac:dyDescent="0.3">
      <c r="B1944" s="113">
        <v>1940</v>
      </c>
      <c r="C1944" s="162"/>
      <c r="D1944" s="167"/>
      <c r="E1944" s="111"/>
      <c r="F1944" s="111"/>
      <c r="G1944" s="111"/>
      <c r="H1944" s="162"/>
      <c r="I1944" s="168"/>
      <c r="Q1944" s="3">
        <f t="shared" ca="1" si="30"/>
        <v>0</v>
      </c>
    </row>
    <row r="1945" spans="2:17" ht="30" customHeight="1" x14ac:dyDescent="0.3">
      <c r="B1945" s="113">
        <v>1941</v>
      </c>
      <c r="C1945" s="162"/>
      <c r="D1945" s="167"/>
      <c r="E1945" s="111"/>
      <c r="F1945" s="111"/>
      <c r="G1945" s="111"/>
      <c r="H1945" s="162"/>
      <c r="I1945" s="168"/>
      <c r="Q1945" s="3">
        <f t="shared" ca="1" si="30"/>
        <v>0</v>
      </c>
    </row>
    <row r="1946" spans="2:17" ht="30" customHeight="1" x14ac:dyDescent="0.3">
      <c r="B1946" s="113">
        <v>1942</v>
      </c>
      <c r="C1946" s="162"/>
      <c r="D1946" s="167"/>
      <c r="E1946" s="111"/>
      <c r="F1946" s="111"/>
      <c r="G1946" s="111"/>
      <c r="H1946" s="162"/>
      <c r="I1946" s="168"/>
      <c r="Q1946" s="3">
        <f t="shared" ca="1" si="30"/>
        <v>0</v>
      </c>
    </row>
    <row r="1947" spans="2:17" ht="30" customHeight="1" x14ac:dyDescent="0.3">
      <c r="B1947" s="113">
        <v>1943</v>
      </c>
      <c r="C1947" s="162"/>
      <c r="D1947" s="167"/>
      <c r="E1947" s="111"/>
      <c r="F1947" s="111"/>
      <c r="G1947" s="111"/>
      <c r="H1947" s="162"/>
      <c r="I1947" s="168"/>
      <c r="Q1947" s="3">
        <f t="shared" ca="1" si="30"/>
        <v>0</v>
      </c>
    </row>
    <row r="1948" spans="2:17" ht="30" customHeight="1" x14ac:dyDescent="0.3">
      <c r="B1948" s="113">
        <v>1944</v>
      </c>
      <c r="C1948" s="162"/>
      <c r="D1948" s="167"/>
      <c r="E1948" s="111"/>
      <c r="F1948" s="111"/>
      <c r="G1948" s="111"/>
      <c r="H1948" s="162"/>
      <c r="I1948" s="168"/>
      <c r="Q1948" s="3">
        <f t="shared" ca="1" si="30"/>
        <v>0</v>
      </c>
    </row>
    <row r="1949" spans="2:17" ht="30" customHeight="1" x14ac:dyDescent="0.3">
      <c r="B1949" s="113">
        <v>1945</v>
      </c>
      <c r="C1949" s="162"/>
      <c r="D1949" s="167"/>
      <c r="E1949" s="111"/>
      <c r="F1949" s="111"/>
      <c r="G1949" s="111"/>
      <c r="H1949" s="162"/>
      <c r="I1949" s="168"/>
      <c r="Q1949" s="3">
        <f t="shared" ca="1" si="30"/>
        <v>0</v>
      </c>
    </row>
    <row r="1950" spans="2:17" ht="30" customHeight="1" x14ac:dyDescent="0.3">
      <c r="B1950" s="113">
        <v>1946</v>
      </c>
      <c r="C1950" s="162"/>
      <c r="D1950" s="167"/>
      <c r="E1950" s="111"/>
      <c r="F1950" s="111"/>
      <c r="G1950" s="111"/>
      <c r="H1950" s="162"/>
      <c r="I1950" s="168"/>
      <c r="Q1950" s="3">
        <f t="shared" ca="1" si="30"/>
        <v>0</v>
      </c>
    </row>
    <row r="1951" spans="2:17" ht="30" customHeight="1" x14ac:dyDescent="0.3">
      <c r="B1951" s="113">
        <v>1947</v>
      </c>
      <c r="C1951" s="162"/>
      <c r="D1951" s="167"/>
      <c r="E1951" s="111"/>
      <c r="F1951" s="111"/>
      <c r="G1951" s="111"/>
      <c r="H1951" s="162"/>
      <c r="I1951" s="168"/>
      <c r="Q1951" s="3">
        <f t="shared" ca="1" si="30"/>
        <v>0</v>
      </c>
    </row>
    <row r="1952" spans="2:17" ht="30" customHeight="1" x14ac:dyDescent="0.3">
      <c r="B1952" s="113">
        <v>1948</v>
      </c>
      <c r="C1952" s="162"/>
      <c r="D1952" s="167"/>
      <c r="E1952" s="111"/>
      <c r="F1952" s="111"/>
      <c r="G1952" s="111"/>
      <c r="H1952" s="162"/>
      <c r="I1952" s="168"/>
      <c r="Q1952" s="3">
        <f t="shared" ca="1" si="30"/>
        <v>0</v>
      </c>
    </row>
    <row r="1953" spans="2:17" ht="30" customHeight="1" x14ac:dyDescent="0.3">
      <c r="B1953" s="113">
        <v>1949</v>
      </c>
      <c r="C1953" s="162"/>
      <c r="D1953" s="167"/>
      <c r="E1953" s="111"/>
      <c r="F1953" s="111"/>
      <c r="G1953" s="111"/>
      <c r="H1953" s="162"/>
      <c r="I1953" s="168"/>
      <c r="Q1953" s="3">
        <f t="shared" ca="1" si="30"/>
        <v>0</v>
      </c>
    </row>
    <row r="1954" spans="2:17" ht="30" customHeight="1" x14ac:dyDescent="0.3">
      <c r="B1954" s="113">
        <v>1950</v>
      </c>
      <c r="C1954" s="162"/>
      <c r="D1954" s="167"/>
      <c r="E1954" s="111"/>
      <c r="F1954" s="111"/>
      <c r="G1954" s="111"/>
      <c r="H1954" s="162"/>
      <c r="I1954" s="168"/>
      <c r="Q1954" s="3">
        <f t="shared" ca="1" si="30"/>
        <v>0</v>
      </c>
    </row>
    <row r="1955" spans="2:17" ht="30" customHeight="1" x14ac:dyDescent="0.3">
      <c r="B1955" s="113">
        <v>1951</v>
      </c>
      <c r="C1955" s="162"/>
      <c r="D1955" s="167"/>
      <c r="E1955" s="111"/>
      <c r="F1955" s="111"/>
      <c r="G1955" s="111"/>
      <c r="H1955" s="162"/>
      <c r="I1955" s="168"/>
      <c r="Q1955" s="3">
        <f t="shared" ca="1" si="30"/>
        <v>0</v>
      </c>
    </row>
    <row r="1956" spans="2:17" ht="30" customHeight="1" x14ac:dyDescent="0.3">
      <c r="B1956" s="113">
        <v>1952</v>
      </c>
      <c r="C1956" s="162"/>
      <c r="D1956" s="167"/>
      <c r="E1956" s="111"/>
      <c r="F1956" s="111"/>
      <c r="G1956" s="111"/>
      <c r="H1956" s="162"/>
      <c r="I1956" s="168"/>
      <c r="Q1956" s="3">
        <f t="shared" ca="1" si="30"/>
        <v>0</v>
      </c>
    </row>
    <row r="1957" spans="2:17" ht="30" customHeight="1" x14ac:dyDescent="0.3">
      <c r="B1957" s="113">
        <v>1953</v>
      </c>
      <c r="C1957" s="162"/>
      <c r="D1957" s="167"/>
      <c r="E1957" s="111"/>
      <c r="F1957" s="111"/>
      <c r="G1957" s="111"/>
      <c r="H1957" s="162"/>
      <c r="I1957" s="168"/>
      <c r="Q1957" s="3">
        <f t="shared" ca="1" si="30"/>
        <v>0</v>
      </c>
    </row>
    <row r="1958" spans="2:17" ht="30" customHeight="1" x14ac:dyDescent="0.3">
      <c r="B1958" s="113">
        <v>1954</v>
      </c>
      <c r="C1958" s="162"/>
      <c r="D1958" s="167"/>
      <c r="E1958" s="111"/>
      <c r="F1958" s="111"/>
      <c r="G1958" s="111"/>
      <c r="H1958" s="162"/>
      <c r="I1958" s="168"/>
      <c r="Q1958" s="3">
        <f t="shared" ca="1" si="30"/>
        <v>0</v>
      </c>
    </row>
    <row r="1959" spans="2:17" ht="30" customHeight="1" x14ac:dyDescent="0.3">
      <c r="B1959" s="113">
        <v>1955</v>
      </c>
      <c r="C1959" s="162"/>
      <c r="D1959" s="167"/>
      <c r="E1959" s="111"/>
      <c r="F1959" s="111"/>
      <c r="G1959" s="111"/>
      <c r="H1959" s="162"/>
      <c r="I1959" s="168"/>
      <c r="Q1959" s="3">
        <f t="shared" ca="1" si="30"/>
        <v>0</v>
      </c>
    </row>
    <row r="1960" spans="2:17" ht="30" customHeight="1" x14ac:dyDescent="0.3">
      <c r="B1960" s="113">
        <v>1956</v>
      </c>
      <c r="C1960" s="162"/>
      <c r="D1960" s="167"/>
      <c r="E1960" s="111"/>
      <c r="F1960" s="111"/>
      <c r="G1960" s="111"/>
      <c r="H1960" s="162"/>
      <c r="I1960" s="168"/>
      <c r="Q1960" s="3">
        <f t="shared" ca="1" si="30"/>
        <v>0</v>
      </c>
    </row>
    <row r="1961" spans="2:17" ht="30" customHeight="1" x14ac:dyDescent="0.3">
      <c r="B1961" s="113">
        <v>1957</v>
      </c>
      <c r="C1961" s="162"/>
      <c r="D1961" s="167"/>
      <c r="E1961" s="111"/>
      <c r="F1961" s="111"/>
      <c r="G1961" s="111"/>
      <c r="H1961" s="162"/>
      <c r="I1961" s="168"/>
      <c r="Q1961" s="3">
        <f t="shared" ca="1" si="30"/>
        <v>0</v>
      </c>
    </row>
    <row r="1962" spans="2:17" ht="30" customHeight="1" x14ac:dyDescent="0.3">
      <c r="B1962" s="113">
        <v>1958</v>
      </c>
      <c r="C1962" s="162"/>
      <c r="D1962" s="167"/>
      <c r="E1962" s="111"/>
      <c r="F1962" s="111"/>
      <c r="G1962" s="111"/>
      <c r="H1962" s="162"/>
      <c r="I1962" s="168"/>
      <c r="Q1962" s="3">
        <f t="shared" ca="1" si="30"/>
        <v>0</v>
      </c>
    </row>
    <row r="1963" spans="2:17" ht="30" customHeight="1" x14ac:dyDescent="0.3">
      <c r="B1963" s="113">
        <v>1959</v>
      </c>
      <c r="C1963" s="162"/>
      <c r="D1963" s="167"/>
      <c r="E1963" s="111"/>
      <c r="F1963" s="111"/>
      <c r="G1963" s="111"/>
      <c r="H1963" s="162"/>
      <c r="I1963" s="168"/>
      <c r="Q1963" s="3">
        <f t="shared" ca="1" si="30"/>
        <v>0</v>
      </c>
    </row>
    <row r="1964" spans="2:17" ht="30" customHeight="1" x14ac:dyDescent="0.3">
      <c r="B1964" s="113">
        <v>1960</v>
      </c>
      <c r="C1964" s="162"/>
      <c r="D1964" s="167"/>
      <c r="E1964" s="111"/>
      <c r="F1964" s="111"/>
      <c r="G1964" s="111"/>
      <c r="H1964" s="162"/>
      <c r="I1964" s="168"/>
      <c r="Q1964" s="3">
        <f t="shared" ca="1" si="30"/>
        <v>0</v>
      </c>
    </row>
    <row r="1965" spans="2:17" ht="30" customHeight="1" x14ac:dyDescent="0.3">
      <c r="B1965" s="113">
        <v>1961</v>
      </c>
      <c r="C1965" s="162"/>
      <c r="D1965" s="167"/>
      <c r="E1965" s="111"/>
      <c r="F1965" s="111"/>
      <c r="G1965" s="111"/>
      <c r="H1965" s="162"/>
      <c r="I1965" s="168"/>
      <c r="Q1965" s="3">
        <f t="shared" ca="1" si="30"/>
        <v>0</v>
      </c>
    </row>
    <row r="1966" spans="2:17" ht="30" customHeight="1" x14ac:dyDescent="0.3">
      <c r="B1966" s="113">
        <v>1962</v>
      </c>
      <c r="C1966" s="162"/>
      <c r="D1966" s="167"/>
      <c r="E1966" s="111"/>
      <c r="F1966" s="111"/>
      <c r="G1966" s="111"/>
      <c r="H1966" s="162"/>
      <c r="I1966" s="168"/>
      <c r="Q1966" s="3">
        <f t="shared" ca="1" si="30"/>
        <v>0</v>
      </c>
    </row>
    <row r="1967" spans="2:17" ht="30" customHeight="1" x14ac:dyDescent="0.3">
      <c r="B1967" s="113">
        <v>1963</v>
      </c>
      <c r="C1967" s="162"/>
      <c r="D1967" s="167"/>
      <c r="E1967" s="111"/>
      <c r="F1967" s="111"/>
      <c r="G1967" s="111"/>
      <c r="H1967" s="162"/>
      <c r="I1967" s="168"/>
      <c r="Q1967" s="3">
        <f t="shared" ca="1" si="30"/>
        <v>0</v>
      </c>
    </row>
    <row r="1968" spans="2:17" ht="30" customHeight="1" x14ac:dyDescent="0.3">
      <c r="B1968" s="113">
        <v>1964</v>
      </c>
      <c r="C1968" s="162"/>
      <c r="D1968" s="167"/>
      <c r="E1968" s="111"/>
      <c r="F1968" s="111"/>
      <c r="G1968" s="111"/>
      <c r="H1968" s="162"/>
      <c r="I1968" s="168"/>
      <c r="Q1968" s="3">
        <f t="shared" ca="1" si="30"/>
        <v>0</v>
      </c>
    </row>
    <row r="1969" spans="2:17" ht="30" customHeight="1" x14ac:dyDescent="0.3">
      <c r="B1969" s="113">
        <v>1965</v>
      </c>
      <c r="C1969" s="162"/>
      <c r="D1969" s="167"/>
      <c r="E1969" s="111"/>
      <c r="F1969" s="111"/>
      <c r="G1969" s="111"/>
      <c r="H1969" s="162"/>
      <c r="I1969" s="168"/>
      <c r="Q1969" s="3">
        <f t="shared" ca="1" si="30"/>
        <v>0</v>
      </c>
    </row>
    <row r="1970" spans="2:17" ht="30" customHeight="1" x14ac:dyDescent="0.3">
      <c r="B1970" s="113">
        <v>1966</v>
      </c>
      <c r="C1970" s="162"/>
      <c r="D1970" s="167"/>
      <c r="E1970" s="111"/>
      <c r="F1970" s="111"/>
      <c r="G1970" s="111"/>
      <c r="H1970" s="162"/>
      <c r="I1970" s="168"/>
      <c r="Q1970" s="3">
        <f t="shared" ca="1" si="30"/>
        <v>0</v>
      </c>
    </row>
    <row r="1971" spans="2:17" ht="30" customHeight="1" x14ac:dyDescent="0.3">
      <c r="B1971" s="113">
        <v>1967</v>
      </c>
      <c r="C1971" s="162"/>
      <c r="D1971" s="167"/>
      <c r="E1971" s="111"/>
      <c r="F1971" s="111"/>
      <c r="G1971" s="111"/>
      <c r="H1971" s="162"/>
      <c r="I1971" s="168"/>
      <c r="Q1971" s="3">
        <f t="shared" ca="1" si="30"/>
        <v>0</v>
      </c>
    </row>
    <row r="1972" spans="2:17" ht="30" customHeight="1" x14ac:dyDescent="0.3">
      <c r="B1972" s="113">
        <v>1968</v>
      </c>
      <c r="C1972" s="162"/>
      <c r="D1972" s="167"/>
      <c r="E1972" s="111"/>
      <c r="F1972" s="111"/>
      <c r="G1972" s="111"/>
      <c r="H1972" s="162"/>
      <c r="I1972" s="168"/>
      <c r="Q1972" s="3">
        <f t="shared" ca="1" si="30"/>
        <v>0</v>
      </c>
    </row>
    <row r="1973" spans="2:17" ht="30" customHeight="1" x14ac:dyDescent="0.3">
      <c r="B1973" s="113">
        <v>1969</v>
      </c>
      <c r="C1973" s="162"/>
      <c r="D1973" s="167"/>
      <c r="E1973" s="111"/>
      <c r="F1973" s="111"/>
      <c r="G1973" s="111"/>
      <c r="H1973" s="162"/>
      <c r="I1973" s="168"/>
      <c r="Q1973" s="3">
        <f t="shared" ca="1" si="30"/>
        <v>0</v>
      </c>
    </row>
    <row r="1974" spans="2:17" ht="30" customHeight="1" x14ac:dyDescent="0.3">
      <c r="B1974" s="113">
        <v>1970</v>
      </c>
      <c r="C1974" s="162"/>
      <c r="D1974" s="167"/>
      <c r="E1974" s="111"/>
      <c r="F1974" s="111"/>
      <c r="G1974" s="111"/>
      <c r="H1974" s="162"/>
      <c r="I1974" s="168"/>
      <c r="Q1974" s="3">
        <f t="shared" ca="1" si="30"/>
        <v>0</v>
      </c>
    </row>
    <row r="1975" spans="2:17" ht="30" customHeight="1" x14ac:dyDescent="0.3">
      <c r="B1975" s="113">
        <v>1971</v>
      </c>
      <c r="C1975" s="162"/>
      <c r="D1975" s="167"/>
      <c r="E1975" s="111"/>
      <c r="F1975" s="111"/>
      <c r="G1975" s="111"/>
      <c r="H1975" s="162"/>
      <c r="I1975" s="168"/>
      <c r="Q1975" s="3">
        <f t="shared" ca="1" si="30"/>
        <v>0</v>
      </c>
    </row>
    <row r="1976" spans="2:17" ht="30" customHeight="1" x14ac:dyDescent="0.3">
      <c r="B1976" s="113">
        <v>1972</v>
      </c>
      <c r="C1976" s="162"/>
      <c r="D1976" s="167"/>
      <c r="E1976" s="111"/>
      <c r="F1976" s="111"/>
      <c r="G1976" s="111"/>
      <c r="H1976" s="162"/>
      <c r="I1976" s="168"/>
      <c r="Q1976" s="3">
        <f t="shared" ca="1" si="30"/>
        <v>0</v>
      </c>
    </row>
    <row r="1977" spans="2:17" ht="30" customHeight="1" x14ac:dyDescent="0.3">
      <c r="B1977" s="113">
        <v>1973</v>
      </c>
      <c r="C1977" s="162"/>
      <c r="D1977" s="167"/>
      <c r="E1977" s="111"/>
      <c r="F1977" s="111"/>
      <c r="G1977" s="111"/>
      <c r="H1977" s="162"/>
      <c r="I1977" s="168"/>
      <c r="Q1977" s="3">
        <f t="shared" ca="1" si="30"/>
        <v>0</v>
      </c>
    </row>
    <row r="1978" spans="2:17" ht="30" customHeight="1" x14ac:dyDescent="0.3">
      <c r="B1978" s="113">
        <v>1974</v>
      </c>
      <c r="C1978" s="162"/>
      <c r="D1978" s="167"/>
      <c r="E1978" s="111"/>
      <c r="F1978" s="111"/>
      <c r="G1978" s="111"/>
      <c r="H1978" s="162"/>
      <c r="I1978" s="168"/>
      <c r="Q1978" s="3">
        <f t="shared" ca="1" si="30"/>
        <v>0</v>
      </c>
    </row>
    <row r="1979" spans="2:17" ht="30" customHeight="1" x14ac:dyDescent="0.3">
      <c r="B1979" s="113">
        <v>1975</v>
      </c>
      <c r="C1979" s="162"/>
      <c r="D1979" s="167"/>
      <c r="E1979" s="111"/>
      <c r="F1979" s="111"/>
      <c r="G1979" s="111"/>
      <c r="H1979" s="162"/>
      <c r="I1979" s="168"/>
      <c r="Q1979" s="3">
        <f t="shared" ca="1" si="30"/>
        <v>0</v>
      </c>
    </row>
    <row r="1980" spans="2:17" ht="30" customHeight="1" x14ac:dyDescent="0.3">
      <c r="B1980" s="113">
        <v>1976</v>
      </c>
      <c r="C1980" s="162"/>
      <c r="D1980" s="167"/>
      <c r="E1980" s="111"/>
      <c r="F1980" s="111"/>
      <c r="G1980" s="111"/>
      <c r="H1980" s="162"/>
      <c r="I1980" s="168"/>
      <c r="Q1980" s="3">
        <f t="shared" ca="1" si="30"/>
        <v>0</v>
      </c>
    </row>
    <row r="1981" spans="2:17" ht="30" customHeight="1" x14ac:dyDescent="0.3">
      <c r="B1981" s="113">
        <v>1977</v>
      </c>
      <c r="C1981" s="162"/>
      <c r="D1981" s="167"/>
      <c r="E1981" s="111"/>
      <c r="F1981" s="111"/>
      <c r="G1981" s="111"/>
      <c r="H1981" s="162"/>
      <c r="I1981" s="168"/>
      <c r="Q1981" s="3">
        <f t="shared" ca="1" si="30"/>
        <v>0</v>
      </c>
    </row>
    <row r="1982" spans="2:17" ht="30" customHeight="1" x14ac:dyDescent="0.3">
      <c r="B1982" s="113">
        <v>1978</v>
      </c>
      <c r="C1982" s="162"/>
      <c r="D1982" s="167"/>
      <c r="E1982" s="111"/>
      <c r="F1982" s="111"/>
      <c r="G1982" s="111"/>
      <c r="H1982" s="162"/>
      <c r="I1982" s="168"/>
      <c r="Q1982" s="3">
        <f t="shared" ca="1" si="30"/>
        <v>0</v>
      </c>
    </row>
    <row r="1983" spans="2:17" ht="30" customHeight="1" x14ac:dyDescent="0.3">
      <c r="B1983" s="113">
        <v>1979</v>
      </c>
      <c r="C1983" s="162"/>
      <c r="D1983" s="167"/>
      <c r="E1983" s="111"/>
      <c r="F1983" s="111"/>
      <c r="G1983" s="111"/>
      <c r="H1983" s="162"/>
      <c r="I1983" s="168"/>
      <c r="Q1983" s="3">
        <f t="shared" ca="1" si="30"/>
        <v>0</v>
      </c>
    </row>
    <row r="1984" spans="2:17" ht="30" customHeight="1" x14ac:dyDescent="0.3">
      <c r="B1984" s="113">
        <v>1980</v>
      </c>
      <c r="C1984" s="162"/>
      <c r="D1984" s="167"/>
      <c r="E1984" s="111"/>
      <c r="F1984" s="111"/>
      <c r="G1984" s="111"/>
      <c r="H1984" s="162"/>
      <c r="I1984" s="168"/>
      <c r="Q1984" s="3">
        <f t="shared" ca="1" si="30"/>
        <v>0</v>
      </c>
    </row>
    <row r="1985" spans="2:17" ht="30" customHeight="1" x14ac:dyDescent="0.3">
      <c r="B1985" s="113">
        <v>1981</v>
      </c>
      <c r="C1985" s="162"/>
      <c r="D1985" s="167"/>
      <c r="E1985" s="111"/>
      <c r="F1985" s="111"/>
      <c r="G1985" s="111"/>
      <c r="H1985" s="162"/>
      <c r="I1985" s="168"/>
      <c r="Q1985" s="3">
        <f t="shared" ca="1" si="30"/>
        <v>0</v>
      </c>
    </row>
    <row r="1986" spans="2:17" ht="30" customHeight="1" x14ac:dyDescent="0.3">
      <c r="B1986" s="113">
        <v>1982</v>
      </c>
      <c r="C1986" s="162"/>
      <c r="D1986" s="167"/>
      <c r="E1986" s="111"/>
      <c r="F1986" s="111"/>
      <c r="G1986" s="111"/>
      <c r="H1986" s="162"/>
      <c r="I1986" s="168"/>
      <c r="Q1986" s="3">
        <f t="shared" ca="1" si="30"/>
        <v>0</v>
      </c>
    </row>
    <row r="1987" spans="2:17" ht="30" customHeight="1" x14ac:dyDescent="0.3">
      <c r="B1987" s="113">
        <v>1983</v>
      </c>
      <c r="C1987" s="162"/>
      <c r="D1987" s="167"/>
      <c r="E1987" s="111"/>
      <c r="F1987" s="111"/>
      <c r="G1987" s="111"/>
      <c r="H1987" s="162"/>
      <c r="I1987" s="168"/>
      <c r="Q1987" s="3">
        <f t="shared" ca="1" si="30"/>
        <v>0</v>
      </c>
    </row>
    <row r="1988" spans="2:17" ht="30" customHeight="1" x14ac:dyDescent="0.3">
      <c r="B1988" s="113">
        <v>1984</v>
      </c>
      <c r="C1988" s="162"/>
      <c r="D1988" s="167"/>
      <c r="E1988" s="111"/>
      <c r="F1988" s="111"/>
      <c r="G1988" s="111"/>
      <c r="H1988" s="162"/>
      <c r="I1988" s="168"/>
      <c r="Q1988" s="3">
        <f t="shared" ca="1" si="30"/>
        <v>0</v>
      </c>
    </row>
    <row r="1989" spans="2:17" ht="30" customHeight="1" x14ac:dyDescent="0.3">
      <c r="B1989" s="113">
        <v>1985</v>
      </c>
      <c r="C1989" s="162"/>
      <c r="D1989" s="167"/>
      <c r="E1989" s="111"/>
      <c r="F1989" s="111"/>
      <c r="G1989" s="111"/>
      <c r="H1989" s="162"/>
      <c r="I1989" s="168"/>
      <c r="Q1989" s="3">
        <f t="shared" ref="Q1989:Q2000" ca="1" si="31">IF(C1989&lt;TODAY(),IF(G1989="Não",1,0),0)</f>
        <v>0</v>
      </c>
    </row>
    <row r="1990" spans="2:17" ht="30" customHeight="1" x14ac:dyDescent="0.3">
      <c r="B1990" s="113">
        <v>1986</v>
      </c>
      <c r="C1990" s="162"/>
      <c r="D1990" s="167"/>
      <c r="E1990" s="111"/>
      <c r="F1990" s="111"/>
      <c r="G1990" s="111"/>
      <c r="H1990" s="162"/>
      <c r="I1990" s="168"/>
      <c r="Q1990" s="3">
        <f t="shared" ca="1" si="31"/>
        <v>0</v>
      </c>
    </row>
    <row r="1991" spans="2:17" ht="30" customHeight="1" x14ac:dyDescent="0.3">
      <c r="B1991" s="113">
        <v>1987</v>
      </c>
      <c r="C1991" s="162"/>
      <c r="D1991" s="167"/>
      <c r="E1991" s="111"/>
      <c r="F1991" s="111"/>
      <c r="G1991" s="111"/>
      <c r="H1991" s="162"/>
      <c r="I1991" s="168"/>
      <c r="Q1991" s="3">
        <f t="shared" ca="1" si="31"/>
        <v>0</v>
      </c>
    </row>
    <row r="1992" spans="2:17" ht="30" customHeight="1" x14ac:dyDescent="0.3">
      <c r="B1992" s="113">
        <v>1988</v>
      </c>
      <c r="C1992" s="162"/>
      <c r="D1992" s="167"/>
      <c r="E1992" s="111"/>
      <c r="F1992" s="111"/>
      <c r="G1992" s="111"/>
      <c r="H1992" s="162"/>
      <c r="I1992" s="168"/>
      <c r="Q1992" s="3">
        <f t="shared" ca="1" si="31"/>
        <v>0</v>
      </c>
    </row>
    <row r="1993" spans="2:17" ht="30" customHeight="1" x14ac:dyDescent="0.3">
      <c r="B1993" s="113">
        <v>1989</v>
      </c>
      <c r="C1993" s="162"/>
      <c r="D1993" s="167"/>
      <c r="E1993" s="111"/>
      <c r="F1993" s="111"/>
      <c r="G1993" s="111"/>
      <c r="H1993" s="162"/>
      <c r="I1993" s="168"/>
      <c r="Q1993" s="3">
        <f t="shared" ca="1" si="31"/>
        <v>0</v>
      </c>
    </row>
    <row r="1994" spans="2:17" ht="30" customHeight="1" x14ac:dyDescent="0.3">
      <c r="B1994" s="113">
        <v>1990</v>
      </c>
      <c r="C1994" s="162"/>
      <c r="D1994" s="167"/>
      <c r="E1994" s="111"/>
      <c r="F1994" s="111"/>
      <c r="G1994" s="111"/>
      <c r="H1994" s="162"/>
      <c r="I1994" s="168"/>
      <c r="Q1994" s="3">
        <f t="shared" ca="1" si="31"/>
        <v>0</v>
      </c>
    </row>
    <row r="1995" spans="2:17" ht="30" customHeight="1" x14ac:dyDescent="0.3">
      <c r="B1995" s="113">
        <v>1991</v>
      </c>
      <c r="C1995" s="162"/>
      <c r="D1995" s="167"/>
      <c r="E1995" s="111"/>
      <c r="F1995" s="111"/>
      <c r="G1995" s="111"/>
      <c r="H1995" s="162"/>
      <c r="I1995" s="168"/>
      <c r="Q1995" s="3">
        <f t="shared" ca="1" si="31"/>
        <v>0</v>
      </c>
    </row>
    <row r="1996" spans="2:17" ht="30" customHeight="1" x14ac:dyDescent="0.3">
      <c r="B1996" s="113">
        <v>1992</v>
      </c>
      <c r="C1996" s="162"/>
      <c r="D1996" s="167"/>
      <c r="E1996" s="111"/>
      <c r="F1996" s="111"/>
      <c r="G1996" s="111"/>
      <c r="H1996" s="162"/>
      <c r="I1996" s="168"/>
      <c r="Q1996" s="3">
        <f t="shared" ca="1" si="31"/>
        <v>0</v>
      </c>
    </row>
    <row r="1997" spans="2:17" ht="30" customHeight="1" x14ac:dyDescent="0.3">
      <c r="B1997" s="113">
        <v>1993</v>
      </c>
      <c r="C1997" s="162"/>
      <c r="D1997" s="167"/>
      <c r="E1997" s="111"/>
      <c r="F1997" s="111"/>
      <c r="G1997" s="111"/>
      <c r="H1997" s="162"/>
      <c r="I1997" s="168"/>
      <c r="Q1997" s="3">
        <f t="shared" ca="1" si="31"/>
        <v>0</v>
      </c>
    </row>
    <row r="1998" spans="2:17" ht="30" customHeight="1" x14ac:dyDescent="0.3">
      <c r="B1998" s="113">
        <v>1994</v>
      </c>
      <c r="C1998" s="162"/>
      <c r="D1998" s="167"/>
      <c r="E1998" s="111"/>
      <c r="F1998" s="111"/>
      <c r="G1998" s="111"/>
      <c r="H1998" s="162"/>
      <c r="I1998" s="168"/>
      <c r="Q1998" s="3">
        <f t="shared" ca="1" si="31"/>
        <v>0</v>
      </c>
    </row>
    <row r="1999" spans="2:17" ht="30" customHeight="1" x14ac:dyDescent="0.3">
      <c r="B1999" s="113">
        <v>1995</v>
      </c>
      <c r="C1999" s="162"/>
      <c r="D1999" s="167"/>
      <c r="E1999" s="111"/>
      <c r="F1999" s="111"/>
      <c r="G1999" s="111"/>
      <c r="H1999" s="162"/>
      <c r="I1999" s="168"/>
      <c r="Q1999" s="3">
        <f t="shared" ca="1" si="31"/>
        <v>0</v>
      </c>
    </row>
    <row r="2000" spans="2:17" ht="30" customHeight="1" x14ac:dyDescent="0.3">
      <c r="B2000" s="113">
        <v>1996</v>
      </c>
      <c r="C2000" s="162"/>
      <c r="D2000" s="167"/>
      <c r="E2000" s="111"/>
      <c r="F2000" s="111"/>
      <c r="G2000" s="111"/>
      <c r="H2000" s="162"/>
      <c r="I2000" s="168"/>
      <c r="Q2000" s="3">
        <f t="shared" ca="1" si="31"/>
        <v>0</v>
      </c>
    </row>
  </sheetData>
  <autoFilter ref="C4:I304" xr:uid="{00000000-0009-0000-0000-000011000000}"/>
  <conditionalFormatting sqref="B5:I2005">
    <cfRule type="expression" dxfId="19" priority="2">
      <formula>$Q5=1</formula>
    </cfRule>
  </conditionalFormatting>
  <dataValidations count="1">
    <dataValidation type="list" allowBlank="1" showInputMessage="1" showErrorMessage="1" errorTitle="Opção Inválida" error="Escolha entre as opções disponibilizadas na seta ao lado da célula." sqref="G5:G2000" xr:uid="{00000000-0002-0000-1100-000000000000}">
      <formula1>"Sim,Não"</formula1>
      <formula2>0</formula2>
    </dataValidation>
  </dataValidations>
  <pageMargins left="0.51180555555555596" right="0.51180555555555596" top="0.78749999999999998" bottom="0.78749999999999998" header="0.511811023622047" footer="0.511811023622047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Opção Inválida" error="Escolha entre as opções disponibilizadas na seta ao lado da célula. Você pode adicionar mais opções indo em Configurações &gt;&gt; Financeiro &gt;&gt; Lista &quot;Categoria de Despesa&quot;." xr:uid="{00000000-0002-0000-1100-000001000000}">
          <x14:formula1>
            <xm:f>OFFSET('Conf-F'!$D$4,1,,COUNTIF('Conf-F'!$D$5:$D$45,"?*"))</xm:f>
          </x14:formula1>
          <x14:formula2>
            <xm:f>0</xm:f>
          </x14:formula2>
          <xm:sqref>E5:E2000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AG37"/>
  <sheetViews>
    <sheetView showGridLines="0" zoomScaleNormal="100" workbookViewId="0"/>
  </sheetViews>
  <sheetFormatPr defaultColWidth="9.109375" defaultRowHeight="13.8" x14ac:dyDescent="0.3"/>
  <cols>
    <col min="1" max="1" width="6.109375" style="2" customWidth="1"/>
    <col min="2" max="2" width="13" style="2" customWidth="1"/>
    <col min="3" max="14" width="14" style="2" customWidth="1"/>
    <col min="15" max="15" width="16" style="3" customWidth="1"/>
    <col min="16" max="16" width="14.6640625" style="3" customWidth="1"/>
    <col min="17" max="17" width="25" style="2" customWidth="1"/>
    <col min="18" max="18" width="13.33203125" style="2" customWidth="1"/>
    <col min="19" max="19" width="16.109375" style="2" customWidth="1"/>
    <col min="20" max="20" width="14.44140625" style="2" customWidth="1"/>
    <col min="21" max="21" width="30.44140625" style="2" customWidth="1"/>
    <col min="22" max="22" width="27.44140625" style="2" customWidth="1"/>
    <col min="23" max="23" width="14" style="2" customWidth="1"/>
    <col min="24" max="24" width="35.33203125" style="2" customWidth="1"/>
    <col min="25" max="25" width="17.44140625" style="2" customWidth="1"/>
    <col min="26" max="26" width="39" style="2" customWidth="1"/>
    <col min="27" max="27" width="14.6640625" style="2" customWidth="1"/>
    <col min="28" max="28" width="17.109375" style="2" customWidth="1"/>
    <col min="29" max="29" width="12.33203125" style="2" customWidth="1"/>
    <col min="30" max="30" width="45.33203125" style="2" customWidth="1"/>
    <col min="31" max="31" width="40.6640625" style="2" customWidth="1"/>
    <col min="32" max="32" width="9.109375" style="2"/>
    <col min="33" max="33" width="40" style="2" hidden="1" customWidth="1"/>
    <col min="34" max="16384" width="9.109375" style="2"/>
  </cols>
  <sheetData>
    <row r="1" spans="2:24" s="4" customFormat="1" ht="50.25" customHeight="1" x14ac:dyDescent="0.3">
      <c r="O1" s="5"/>
      <c r="P1" s="5"/>
    </row>
    <row r="2" spans="2:24" s="6" customFormat="1" ht="36.75" customHeight="1" x14ac:dyDescent="0.3">
      <c r="O2" s="7"/>
      <c r="P2" s="7"/>
    </row>
    <row r="3" spans="2:24" s="11" customFormat="1" ht="10.5" customHeight="1" x14ac:dyDescent="0.3">
      <c r="O3" s="18"/>
      <c r="P3" s="18"/>
    </row>
    <row r="4" spans="2:24" s="11" customFormat="1" ht="12.75" customHeight="1" x14ac:dyDescent="0.3">
      <c r="H4" s="18"/>
      <c r="I4" s="18"/>
      <c r="O4" s="18"/>
      <c r="P4" s="18"/>
    </row>
    <row r="5" spans="2:24" s="11" customFormat="1" ht="26.25" customHeight="1" x14ac:dyDescent="0.7">
      <c r="B5" s="301" t="s">
        <v>1378</v>
      </c>
      <c r="C5" s="301"/>
      <c r="D5" s="301"/>
      <c r="E5" s="170">
        <v>2023</v>
      </c>
      <c r="H5" s="300"/>
      <c r="I5" s="300"/>
      <c r="J5" s="79"/>
      <c r="K5" s="18" t="s">
        <v>1311</v>
      </c>
      <c r="L5" s="18">
        <f>COUNTIF(Atend!C5:C800,"&lt;&gt;")</f>
        <v>4</v>
      </c>
      <c r="M5" s="18"/>
      <c r="N5" s="18">
        <f>E5</f>
        <v>2023</v>
      </c>
      <c r="O5" s="18" t="s">
        <v>1312</v>
      </c>
      <c r="P5" s="18">
        <f>COUNTIFS(Atend!$C$5:$C$800,CONCATENATE("&gt;=01/01/",N5),Atend!$C$5:$C$800,CONCATENATE("&lt;=31/01/",N5))</f>
        <v>0</v>
      </c>
      <c r="Q5" s="18"/>
      <c r="R5" s="18"/>
      <c r="S5" s="18"/>
      <c r="T5" s="18"/>
      <c r="U5" s="18"/>
      <c r="V5" s="18"/>
      <c r="W5" s="79"/>
      <c r="X5" s="79"/>
    </row>
    <row r="6" spans="2:24" ht="7.5" customHeight="1" x14ac:dyDescent="0.3">
      <c r="B6" s="171"/>
      <c r="C6" s="172"/>
      <c r="D6" s="173"/>
      <c r="E6" s="174"/>
      <c r="H6" s="122"/>
      <c r="I6" s="123"/>
      <c r="J6" s="29"/>
      <c r="K6" s="20" t="s">
        <v>1359</v>
      </c>
      <c r="L6" s="21">
        <f>SUM(Atend!M5:M800)</f>
        <v>0</v>
      </c>
      <c r="M6" s="3"/>
      <c r="N6" s="3"/>
      <c r="O6" s="20" t="s">
        <v>1315</v>
      </c>
      <c r="P6" s="3">
        <f>COUNTIFS(Atend!$C$5:$C$800,CONCATENATE("&gt;=01/02/",N5),Atend!$C$5:$C$800,CONCATENATE("&lt;=29/02/",N5))</f>
        <v>0</v>
      </c>
      <c r="Q6" s="3"/>
      <c r="R6" s="3"/>
      <c r="S6" s="3"/>
      <c r="T6" s="3"/>
      <c r="U6" s="3"/>
      <c r="V6" s="3"/>
      <c r="W6" s="29"/>
      <c r="X6" s="29"/>
    </row>
    <row r="7" spans="2:24" ht="29.25" customHeight="1" x14ac:dyDescent="0.3">
      <c r="B7" s="175" t="s">
        <v>11</v>
      </c>
      <c r="C7" s="175" t="s">
        <v>1379</v>
      </c>
      <c r="D7" s="175" t="s">
        <v>1380</v>
      </c>
      <c r="E7" s="175" t="s">
        <v>1381</v>
      </c>
      <c r="F7" s="175" t="s">
        <v>1382</v>
      </c>
      <c r="G7" s="175" t="s">
        <v>1383</v>
      </c>
      <c r="H7" s="175" t="s">
        <v>1384</v>
      </c>
      <c r="I7" s="175" t="s">
        <v>1385</v>
      </c>
      <c r="J7" s="175" t="s">
        <v>1386</v>
      </c>
      <c r="K7" s="175" t="s">
        <v>1387</v>
      </c>
      <c r="L7" s="175" t="s">
        <v>1388</v>
      </c>
      <c r="M7" s="175" t="s">
        <v>1389</v>
      </c>
      <c r="N7" s="175" t="s">
        <v>1390</v>
      </c>
      <c r="O7" s="127" t="s">
        <v>1391</v>
      </c>
      <c r="P7" s="3">
        <f>COUNTIFS(Atend!$C$5:$C$800,CONCATENATE("&gt;=01/03/",N5),Atend!$C$5:$C$800,CONCATENATE("&lt;=31/03/",N5))</f>
        <v>0</v>
      </c>
      <c r="Q7" s="3"/>
      <c r="R7" s="3"/>
      <c r="S7" s="3"/>
      <c r="T7" s="3"/>
      <c r="U7" s="3"/>
      <c r="V7" s="3"/>
      <c r="W7" s="29"/>
      <c r="X7" s="29"/>
    </row>
    <row r="8" spans="2:24" ht="28.5" customHeight="1" x14ac:dyDescent="0.3">
      <c r="B8" s="176" t="s">
        <v>1392</v>
      </c>
      <c r="C8" s="177">
        <f>SUMIFS('Fina-R'!$D$5:$D$8910,'Fina-R'!$K$5:$K$8910,CONCATENATE("&gt;=01/01/",$E$5),'Fina-R'!$K$5:$K$8910,CONCATENATE("&lt;=31/01/",$E$5),'Fina-R'!$J$5:$J$8910,"Sim")</f>
        <v>0</v>
      </c>
      <c r="D8" s="177">
        <f>SUMIFS('Fina-R'!$D$5:$D$8910,'Fina-R'!$K$5:$K$8910,CONCATENATE("&gt;=01/02/",$E$5),'Fina-R'!$K$5:$K$8910,CONCATENATE("&lt;=28/02/",$E$5),'Fina-R'!$J$5:$J$8910,"Sim")</f>
        <v>0</v>
      </c>
      <c r="E8" s="177">
        <f>SUMIFS('Fina-R'!$D$5:$D$8910,'Fina-R'!$K$5:$K$8910,CONCATENATE("&gt;=01/03/",$E$5),'Fina-R'!$K$5:$K$8910,CONCATENATE("&lt;=31/03/",$E$5),'Fina-R'!$J$5:$J$8910,"Sim")</f>
        <v>0</v>
      </c>
      <c r="F8" s="177">
        <f>SUMIFS('Fina-R'!$D$5:$D$8910,'Fina-R'!$K$5:$K$8910,CONCATENATE("&gt;=01/04/",$E$5),'Fina-R'!$K$5:$K$8910,CONCATENATE("&lt;=30/04/",$E$5),'Fina-R'!$J$5:$J$8910,"Sim")</f>
        <v>0</v>
      </c>
      <c r="G8" s="177">
        <f>SUMIFS('Fina-R'!$D$5:$D$8910,'Fina-R'!$K$5:$K$8910,CONCATENATE("&gt;=01/05/",$E$5),'Fina-R'!$K$5:$K$8910,CONCATENATE("&lt;=31/05/",$E$5),'Fina-R'!$J$5:$J$8910,"Sim")</f>
        <v>0</v>
      </c>
      <c r="H8" s="177">
        <f>SUMIFS('Fina-R'!$D$5:$D$8910,'Fina-R'!$K$5:$K$8910,CONCATENATE("&gt;=01/06/",$E$5),'Fina-R'!$K$5:$K$8910,CONCATENATE("&lt;=30/06/",$E$5),'Fina-R'!$J$5:$J$8910,"Sim")</f>
        <v>0</v>
      </c>
      <c r="I8" s="177">
        <f>SUMIFS('Fina-R'!$D$5:$D$8910,'Fina-R'!$K$5:$K$8910,CONCATENATE("&gt;=01/07/",$E$5),'Fina-R'!$K$5:$K$8910,CONCATENATE("&lt;=31/07/",$E$5),'Fina-R'!$J$5:$J$8910,"Sim")</f>
        <v>0</v>
      </c>
      <c r="J8" s="177">
        <f>SUMIFS('Fina-R'!$D$5:$D$8910,'Fina-R'!$K$5:$K$8910,CONCATENATE("&gt;=01/08/",$E$5),'Fina-R'!$K$5:$K$8910,CONCATENATE("&lt;=31/08/",$E$5),'Fina-R'!$J$5:$J$8910,"Sim")</f>
        <v>0</v>
      </c>
      <c r="K8" s="177">
        <f>SUMIFS('Fina-R'!$D$5:$D$8910,'Fina-R'!$K$5:$K$8910,CONCATENATE("&gt;=01/09/",$E$5),'Fina-R'!$K$5:$K$8910,CONCATENATE("&lt;=30/09/",$E$5),'Fina-R'!$J$5:$J$8910,"Sim")</f>
        <v>0</v>
      </c>
      <c r="L8" s="177">
        <f>SUMIFS('Fina-R'!$D$5:$D$8910,'Fina-R'!$K$5:$K$8910,CONCATENATE("&gt;=01/10/",$E$5),'Fina-R'!$K$5:$K$8910,CONCATENATE("&lt;=31/10/",$E$5),'Fina-R'!$J$5:$J$8910,"Sim")</f>
        <v>0</v>
      </c>
      <c r="M8" s="177">
        <f>SUMIFS('Fina-R'!$D$5:$D$8910,'Fina-R'!$K$5:$K$8910,CONCATENATE("&gt;=01/11/",$E$5),'Fina-R'!$K$5:$K$8910,CONCATENATE("&lt;=30/11/",$E$5),'Fina-R'!$J$5:$J$8910,"Sim")</f>
        <v>0</v>
      </c>
      <c r="N8" s="177">
        <f>SUMIFS('Fina-R'!$D$5:$D$8910,'Fina-R'!$K$5:$K$8910,CONCATENATE("&gt;=01/12/",$E$5),'Fina-R'!$K$5:$K$8910,CONCATENATE("&lt;=31/12/",$E$5),'Fina-R'!$J$5:$J$8910,"Sim")</f>
        <v>0</v>
      </c>
      <c r="O8" s="178">
        <f>SUM(C8:N8)</f>
        <v>0</v>
      </c>
      <c r="P8" s="3">
        <f>COUNTIFS(Atend!$C$5:$C$800,CONCATENATE("&gt;=01/04/",N5),Atend!$C$5:$C$800,CONCATENATE("&lt;=30/04/",N5))</f>
        <v>3</v>
      </c>
      <c r="Q8" s="3"/>
      <c r="R8" s="3"/>
      <c r="S8" s="3"/>
      <c r="T8" s="3"/>
      <c r="U8" s="3"/>
      <c r="V8" s="3"/>
      <c r="W8" s="29"/>
      <c r="X8" s="29"/>
    </row>
    <row r="9" spans="2:24" ht="28.5" customHeight="1" x14ac:dyDescent="0.3">
      <c r="B9" s="176" t="s">
        <v>1393</v>
      </c>
      <c r="C9" s="177">
        <f>SUMIFS('Fina-D'!$D$5:$D$8910,'Fina-D'!$H$5:$H$8910,CONCATENATE("&gt;=01/01/",$E$5),'Fina-D'!$H$5:$H$8910,CONCATENATE("&lt;=31/01/",$E$5),'Fina-D'!$G$5:$G$8910,"Sim")</f>
        <v>0</v>
      </c>
      <c r="D9" s="177">
        <f>SUMIFS('Fina-D'!$D$5:$D$8910,'Fina-D'!$H$5:$H$8910,CONCATENATE("&gt;=01/02/",$E$5),'Fina-D'!$H$5:$H$8910,CONCATENATE("&lt;=28/02/",$E$5),'Fina-D'!$G$5:$G$8910,"Sim")</f>
        <v>0</v>
      </c>
      <c r="E9" s="177">
        <f>SUMIFS('Fina-D'!$D$5:$D$8910,'Fina-D'!$H$5:$H$8910,CONCATENATE("&gt;=01/03/",$E$5),'Fina-D'!$H$5:$H$8910,CONCATENATE("&lt;=31/03/",$E$5),'Fina-D'!$G$5:$G$8910,"Sim")</f>
        <v>0</v>
      </c>
      <c r="F9" s="177">
        <f>SUMIFS('Fina-D'!$D$5:$D$8910,'Fina-D'!$H$5:$H$8910,CONCATENATE("&gt;=01/04/",$E$5),'Fina-D'!$H$5:$H$8910,CONCATENATE("&lt;=30/04/",$E$5),'Fina-D'!$G$5:$G$8910,"Sim")</f>
        <v>0</v>
      </c>
      <c r="G9" s="177">
        <f>SUMIFS('Fina-D'!$D$5:$D$8910,'Fina-D'!$H$5:$H$8910,CONCATENATE("&gt;=01/05/",$E$5),'Fina-D'!$H$5:$H$8910,CONCATENATE("&lt;=31/05/",$E$5),'Fina-D'!$G$5:$G$8910,"Sim")</f>
        <v>0</v>
      </c>
      <c r="H9" s="177">
        <f>SUMIFS('Fina-D'!$D$5:$D$8910,'Fina-D'!$H$5:$H$8910,CONCATENATE("&gt;=01/06/",$E$5),'Fina-D'!$H$5:$H$8910,CONCATENATE("&lt;=30/06/",$E$5),'Fina-D'!$G$5:$G$8910,"Sim")</f>
        <v>0</v>
      </c>
      <c r="I9" s="177">
        <f>SUMIFS('Fina-D'!$D$5:$D$8910,'Fina-D'!$H$5:$H$8910,CONCATENATE("&gt;=01/07/",$E$5),'Fina-D'!$H$5:$H$8910,CONCATENATE("&lt;=31/07/",$E$5),'Fina-D'!$G$5:$G$8910,"Sim")</f>
        <v>0</v>
      </c>
      <c r="J9" s="177">
        <f>SUMIFS('Fina-D'!$D$5:$D$8910,'Fina-D'!$H$5:$H$8910,CONCATENATE("&gt;=01/08/",$E$5),'Fina-D'!$H$5:$H$8910,CONCATENATE("&lt;=31/08/",$E$5),'Fina-D'!$G$5:$G$8910,"Sim")</f>
        <v>0</v>
      </c>
      <c r="K9" s="177">
        <f>SUMIFS('Fina-D'!$D$5:$D$8910,'Fina-D'!$H$5:$H$8910,CONCATENATE("&gt;=01/09/",$E$5),'Fina-D'!$H$5:$H$8910,CONCATENATE("&lt;=30/09/",$E$5),'Fina-D'!$G$5:$G$8910,"Sim")</f>
        <v>0</v>
      </c>
      <c r="L9" s="177">
        <f>SUMIFS('Fina-D'!$D$5:$D$8910,'Fina-D'!$H$5:$H$8910,CONCATENATE("&gt;=01/10/",$E$5),'Fina-D'!$H$5:$H$8910,CONCATENATE("&lt;=31/10/",$E$5),'Fina-D'!$G$5:$G$8910,"Sim")</f>
        <v>0</v>
      </c>
      <c r="M9" s="177">
        <f>SUMIFS('Fina-D'!$D$5:$D$8910,'Fina-D'!$H$5:$H$8910,CONCATENATE("&gt;=01/11/",$E$5),'Fina-D'!$H$5:$H$8910,CONCATENATE("&lt;=30/11/",$E$5),'Fina-D'!$G$5:$G$8910,"Sim")</f>
        <v>0</v>
      </c>
      <c r="N9" s="177">
        <f>SUMIFS('Fina-D'!$D$5:$D$8910,'Fina-D'!$H$5:$H$8910,CONCATENATE("&gt;=01/12/",$E$5),'Fina-D'!$H$5:$H$8910,CONCATENATE("&lt;=31/12/",$E$5),'Fina-D'!$G$5:$G$8910,"Sim")</f>
        <v>0</v>
      </c>
      <c r="O9" s="179">
        <f>SUM(C9:N9)</f>
        <v>0</v>
      </c>
      <c r="P9" s="3">
        <f>COUNTIFS(Atend!$C$5:$C$800,CONCATENATE("&gt;=01/05/",N5),Atend!$C$5:$C$800,CONCATENATE("&lt;=31/05/",N5))</f>
        <v>0</v>
      </c>
      <c r="Q9" s="3"/>
      <c r="R9" s="3"/>
      <c r="S9" s="3"/>
      <c r="T9" s="3"/>
      <c r="U9" s="3"/>
      <c r="V9" s="3"/>
      <c r="W9" s="29"/>
      <c r="X9" s="29"/>
    </row>
    <row r="10" spans="2:24" ht="28.5" customHeight="1" x14ac:dyDescent="0.3">
      <c r="B10" s="180" t="s">
        <v>37</v>
      </c>
      <c r="C10" s="181">
        <f t="shared" ref="C10:N10" si="0">SUM(C8-C9)</f>
        <v>0</v>
      </c>
      <c r="D10" s="181">
        <f t="shared" si="0"/>
        <v>0</v>
      </c>
      <c r="E10" s="181">
        <f t="shared" si="0"/>
        <v>0</v>
      </c>
      <c r="F10" s="181">
        <f t="shared" si="0"/>
        <v>0</v>
      </c>
      <c r="G10" s="181">
        <f t="shared" si="0"/>
        <v>0</v>
      </c>
      <c r="H10" s="181">
        <f t="shared" si="0"/>
        <v>0</v>
      </c>
      <c r="I10" s="181">
        <f t="shared" si="0"/>
        <v>0</v>
      </c>
      <c r="J10" s="181">
        <f t="shared" si="0"/>
        <v>0</v>
      </c>
      <c r="K10" s="181">
        <f t="shared" si="0"/>
        <v>0</v>
      </c>
      <c r="L10" s="181">
        <f t="shared" si="0"/>
        <v>0</v>
      </c>
      <c r="M10" s="181">
        <f t="shared" si="0"/>
        <v>0</v>
      </c>
      <c r="N10" s="181">
        <f t="shared" si="0"/>
        <v>0</v>
      </c>
      <c r="O10" s="182">
        <f>SUM(C10:N10)</f>
        <v>0</v>
      </c>
      <c r="P10" s="3">
        <f>COUNTIFS(Atend!$C$5:$C$800,CONCATENATE("&gt;=01/06/",N5),Atend!$C$5:$C$800,CONCATENATE("&lt;=30/06/",N5))</f>
        <v>1</v>
      </c>
      <c r="Q10" s="3"/>
      <c r="R10" s="3"/>
      <c r="S10" s="3"/>
      <c r="T10" s="3"/>
      <c r="U10" s="3"/>
      <c r="V10" s="3"/>
      <c r="W10" s="29"/>
      <c r="X10" s="29"/>
    </row>
    <row r="11" spans="2:24" ht="24.75" customHeight="1" x14ac:dyDescent="0.3">
      <c r="B11" s="122"/>
      <c r="C11" s="122"/>
      <c r="D11" s="122"/>
      <c r="E11" s="122"/>
      <c r="F11" s="122"/>
      <c r="H11" s="122"/>
      <c r="I11" s="123"/>
      <c r="J11" s="29"/>
      <c r="K11" s="3"/>
      <c r="L11" s="3"/>
      <c r="M11" s="3"/>
      <c r="N11" s="3"/>
      <c r="O11" s="183"/>
      <c r="P11" s="26">
        <f>COUNTIFS(Atend!$C$5:$C$800,CONCATENATE("&gt;=01/07/",N5),Atend!$C$5:$C$800,CONCATENATE("&lt;=31/07/",N5))</f>
        <v>0</v>
      </c>
      <c r="Q11" s="3"/>
      <c r="R11" s="3"/>
      <c r="S11" s="3"/>
      <c r="T11" s="3"/>
      <c r="U11" s="3"/>
      <c r="V11" s="3"/>
      <c r="W11" s="29"/>
      <c r="X11" s="29"/>
    </row>
    <row r="12" spans="2:24" ht="30" customHeight="1" x14ac:dyDescent="0.3">
      <c r="B12" s="122"/>
      <c r="C12" s="122"/>
      <c r="D12" s="122"/>
      <c r="E12" s="122"/>
      <c r="F12" s="122"/>
      <c r="H12" s="149" t="str">
        <f>IF('Conf-G'!D11&lt;&gt;"",'Conf-G'!D11,"")</f>
        <v/>
      </c>
      <c r="I12" s="150" t="str">
        <f>IF(H12&lt;&gt;"",COUNTIF('Proc-G'!M13:M405,'F-Resu'!H12),"")</f>
        <v/>
      </c>
      <c r="J12" s="29"/>
      <c r="K12" s="3"/>
      <c r="L12" s="3"/>
      <c r="M12" s="3"/>
      <c r="N12" s="3"/>
      <c r="O12" s="20" t="s">
        <v>1328</v>
      </c>
      <c r="P12" s="3">
        <f>COUNTIFS(Atend!$C$5:$C$800,CONCATENATE("&gt;=01/08/",N5),Atend!$C$5:$C$800,CONCATENATE("&lt;=31/08/",N5))</f>
        <v>0</v>
      </c>
      <c r="Q12" s="3"/>
      <c r="R12" s="3"/>
      <c r="S12" s="3"/>
      <c r="T12" s="3"/>
      <c r="U12" s="3"/>
      <c r="V12" s="3"/>
      <c r="W12" s="29"/>
      <c r="X12" s="29"/>
    </row>
    <row r="13" spans="2:24" ht="30" customHeight="1" x14ac:dyDescent="0.3">
      <c r="H13" s="149" t="str">
        <f>IF('Conf-G'!D12&lt;&gt;"",'Conf-G'!D12,"")</f>
        <v/>
      </c>
      <c r="I13" s="150" t="str">
        <f>IF(H13&lt;&gt;"",COUNTIF('Proc-G'!M14:M406,'F-Resu'!H13),"")</f>
        <v/>
      </c>
      <c r="J13" s="29"/>
      <c r="K13" s="3"/>
      <c r="L13" s="3"/>
      <c r="M13" s="3"/>
      <c r="N13" s="3"/>
      <c r="O13" s="18" t="s">
        <v>1329</v>
      </c>
      <c r="P13" s="3">
        <f>COUNTIFS(Atend!$C$5:$C$800,CONCATENATE("&gt;=01/09/",N5),Atend!$C$5:$C$800,CONCATENATE("&lt;=30/09/",N5))</f>
        <v>0</v>
      </c>
      <c r="Q13" s="3"/>
      <c r="R13" s="3"/>
      <c r="S13" s="3"/>
      <c r="T13" s="3"/>
      <c r="U13" s="3"/>
      <c r="V13" s="3"/>
      <c r="W13" s="29"/>
      <c r="X13" s="29"/>
    </row>
    <row r="14" spans="2:24" ht="30" customHeight="1" x14ac:dyDescent="0.3">
      <c r="H14" s="149" t="str">
        <f>IF('Conf-G'!D13&lt;&gt;"",'Conf-G'!D13,"")</f>
        <v/>
      </c>
      <c r="I14" s="150" t="str">
        <f>IF(H14&lt;&gt;"",COUNTIF('Proc-G'!M15:M407,'F-Resu'!H14),"")</f>
        <v/>
      </c>
      <c r="J14" s="29"/>
      <c r="K14" s="3"/>
      <c r="L14" s="3"/>
      <c r="M14" s="3"/>
      <c r="N14" s="3"/>
      <c r="O14" s="20" t="s">
        <v>1330</v>
      </c>
      <c r="P14" s="3">
        <f>COUNTIFS(Atend!$C$5:$C$800,CONCATENATE("&gt;=01/10/",N5),Atend!$C$5:$C$800,CONCATENATE("&lt;=31/10/",N5))</f>
        <v>0</v>
      </c>
      <c r="Q14" s="3"/>
      <c r="R14" s="3"/>
      <c r="S14" s="3"/>
      <c r="T14" s="3"/>
      <c r="U14" s="3"/>
      <c r="V14" s="3"/>
      <c r="W14" s="29"/>
      <c r="X14" s="29"/>
    </row>
    <row r="15" spans="2:24" ht="30" customHeight="1" x14ac:dyDescent="0.3">
      <c r="H15" s="149" t="str">
        <f>IF('Conf-G'!D14&lt;&gt;"",'Conf-G'!D14,"")</f>
        <v/>
      </c>
      <c r="I15" s="150" t="str">
        <f>IF(H15&lt;&gt;"",COUNTIF('Proc-G'!M16:M408,'F-Resu'!H15),"")</f>
        <v/>
      </c>
      <c r="J15" s="29"/>
      <c r="K15" s="3"/>
      <c r="L15" s="3"/>
      <c r="M15" s="3"/>
      <c r="N15" s="3"/>
      <c r="O15" s="18" t="s">
        <v>1331</v>
      </c>
      <c r="P15" s="3">
        <f>COUNTIFS(Atend!$C$5:$C$800,CONCATENATE("&gt;=01/11/",N5),Atend!$C$5:$C$800,CONCATENATE("&lt;=30/11/",N5))</f>
        <v>0</v>
      </c>
      <c r="Q15" s="3"/>
      <c r="R15" s="3"/>
      <c r="S15" s="3"/>
      <c r="T15" s="3"/>
      <c r="U15" s="3"/>
      <c r="V15" s="3"/>
      <c r="W15" s="29"/>
      <c r="X15" s="29"/>
    </row>
    <row r="16" spans="2:24" ht="30" customHeight="1" x14ac:dyDescent="0.3">
      <c r="H16" s="149" t="str">
        <f>IF('Conf-G'!D15&lt;&gt;"",'Conf-G'!D15,"")</f>
        <v/>
      </c>
      <c r="I16" s="150" t="str">
        <f>IF(H16&lt;&gt;"",COUNTIF('Proc-G'!M17:M409,'F-Resu'!H16),"")</f>
        <v/>
      </c>
      <c r="J16" s="29"/>
      <c r="K16" s="3"/>
      <c r="L16" s="3"/>
      <c r="M16" s="3"/>
      <c r="N16" s="3"/>
      <c r="O16" s="20" t="s">
        <v>1332</v>
      </c>
      <c r="P16" s="3">
        <f>COUNTIFS(Atend!$C$5:$C$800,CONCATENATE("&gt;=01/12/",N5),Atend!$C$5:$C$800,CONCATENATE("&lt;=31/12/",N5))</f>
        <v>0</v>
      </c>
      <c r="Q16" s="3"/>
      <c r="R16" s="3"/>
      <c r="S16" s="3"/>
      <c r="T16" s="3"/>
      <c r="U16" s="3"/>
      <c r="V16" s="3"/>
      <c r="W16" s="29"/>
      <c r="X16" s="29"/>
    </row>
    <row r="17" spans="8:24" ht="30" customHeight="1" x14ac:dyDescent="0.3">
      <c r="H17" s="149" t="str">
        <f>IF('Conf-G'!D16&lt;&gt;"",'Conf-G'!D16,"")</f>
        <v/>
      </c>
      <c r="I17" s="150" t="str">
        <f>IF(H17&lt;&gt;"",COUNTIF('Proc-G'!M18:M410,'F-Resu'!H17),"")</f>
        <v/>
      </c>
      <c r="J17" s="29"/>
      <c r="K17" s="3"/>
      <c r="L17" s="3"/>
      <c r="M17" s="3"/>
      <c r="N17" s="3"/>
      <c r="Q17" s="3"/>
      <c r="R17" s="3"/>
      <c r="S17" s="3"/>
      <c r="T17" s="3"/>
      <c r="U17" s="3"/>
      <c r="V17" s="3"/>
      <c r="W17" s="29"/>
      <c r="X17" s="29"/>
    </row>
    <row r="18" spans="8:24" ht="30" customHeight="1" x14ac:dyDescent="0.3">
      <c r="H18" s="149" t="str">
        <f>IF('Conf-G'!D17&lt;&gt;"",'Conf-G'!D17,"")</f>
        <v/>
      </c>
      <c r="I18" s="150" t="str">
        <f>IF(H18&lt;&gt;"",COUNTIF('Proc-G'!M19:M411,'F-Resu'!H18),"")</f>
        <v/>
      </c>
      <c r="J18" s="29"/>
      <c r="K18" s="3"/>
      <c r="L18" s="3"/>
      <c r="M18" s="3"/>
      <c r="N18" s="3"/>
      <c r="Q18" s="3"/>
      <c r="R18" s="3"/>
      <c r="S18" s="3"/>
      <c r="T18" s="3"/>
      <c r="U18" s="3"/>
      <c r="V18" s="3"/>
    </row>
    <row r="19" spans="8:24" ht="30" customHeight="1" x14ac:dyDescent="0.3">
      <c r="H19" s="149" t="str">
        <f>IF('Conf-G'!D18&lt;&gt;"",'Conf-G'!D18,"")</f>
        <v/>
      </c>
      <c r="I19" s="150" t="str">
        <f>IF(H19&lt;&gt;"",COUNTIF('Proc-G'!M20:M412,'F-Resu'!H19),"")</f>
        <v/>
      </c>
      <c r="J19" s="29"/>
      <c r="K19" s="3"/>
      <c r="L19" s="3"/>
      <c r="M19" s="3"/>
      <c r="N19" s="3"/>
      <c r="Q19" s="3"/>
      <c r="R19" s="3"/>
      <c r="S19" s="3"/>
      <c r="T19" s="3"/>
      <c r="U19" s="3"/>
      <c r="V19" s="3"/>
    </row>
    <row r="20" spans="8:24" ht="30" customHeight="1" x14ac:dyDescent="0.3">
      <c r="H20" s="149" t="str">
        <f>IF('Conf-G'!D19&lt;&gt;"",'Conf-G'!D19,"")</f>
        <v/>
      </c>
      <c r="I20" s="150" t="str">
        <f>IF(H20&lt;&gt;"",COUNTIF('Proc-G'!M21:M413,'F-Resu'!H20),"")</f>
        <v/>
      </c>
      <c r="K20" s="3"/>
      <c r="L20" s="3"/>
      <c r="M20" s="3"/>
      <c r="N20" s="3"/>
      <c r="Q20" s="3"/>
      <c r="R20" s="3"/>
      <c r="S20" s="3"/>
      <c r="T20" s="3"/>
      <c r="U20" s="3"/>
      <c r="V20" s="3"/>
    </row>
    <row r="21" spans="8:24" ht="30" customHeight="1" x14ac:dyDescent="0.3">
      <c r="H21" s="149" t="str">
        <f>IF('Conf-G'!D20&lt;&gt;"",'Conf-G'!D20,"")</f>
        <v/>
      </c>
      <c r="I21" s="150" t="str">
        <f>IF(H21&lt;&gt;"",COUNTIF('Proc-G'!M22:M414,'F-Resu'!H21),"")</f>
        <v/>
      </c>
      <c r="K21" s="3"/>
      <c r="L21" s="3"/>
      <c r="M21" s="3"/>
      <c r="N21" s="3"/>
      <c r="Q21" s="3"/>
      <c r="R21" s="3"/>
      <c r="S21" s="3"/>
      <c r="T21" s="3"/>
      <c r="U21" s="3"/>
      <c r="V21" s="3"/>
    </row>
    <row r="22" spans="8:24" ht="30" customHeight="1" x14ac:dyDescent="0.3">
      <c r="H22" s="149" t="str">
        <f>IF('Conf-G'!D21&lt;&gt;"",'Conf-G'!D21,"")</f>
        <v/>
      </c>
      <c r="I22" s="150" t="str">
        <f>IF(H22&lt;&gt;"",COUNTIF('Proc-G'!M23:M415,'F-Resu'!H22),"")</f>
        <v/>
      </c>
      <c r="K22" s="3"/>
      <c r="L22" s="3"/>
      <c r="M22" s="3"/>
      <c r="N22" s="3"/>
      <c r="Q22" s="3"/>
      <c r="R22" s="3"/>
      <c r="S22" s="3"/>
      <c r="T22" s="3"/>
      <c r="U22" s="3"/>
      <c r="V22" s="3"/>
    </row>
    <row r="23" spans="8:24" ht="30" customHeight="1" x14ac:dyDescent="0.3">
      <c r="H23" s="149" t="str">
        <f>IF('Conf-G'!D22&lt;&gt;"",'Conf-G'!D22,"")</f>
        <v/>
      </c>
      <c r="I23" s="150" t="str">
        <f>IF(H23&lt;&gt;"",COUNTIF('Proc-G'!M24:M416,'F-Resu'!H23),"")</f>
        <v/>
      </c>
      <c r="K23" s="3"/>
      <c r="L23" s="3"/>
      <c r="M23" s="3"/>
      <c r="N23" s="3"/>
      <c r="Q23" s="3"/>
      <c r="R23" s="3"/>
      <c r="S23" s="3"/>
      <c r="T23" s="3"/>
      <c r="U23" s="3"/>
      <c r="V23" s="3"/>
    </row>
    <row r="24" spans="8:24" ht="30" customHeight="1" x14ac:dyDescent="0.3">
      <c r="K24" s="3"/>
      <c r="L24" s="3"/>
      <c r="M24" s="3"/>
      <c r="N24" s="3"/>
      <c r="Q24" s="3"/>
      <c r="R24" s="3"/>
      <c r="S24" s="3"/>
      <c r="T24" s="3"/>
      <c r="U24" s="3"/>
      <c r="V24" s="3"/>
    </row>
    <row r="25" spans="8:24" ht="30" customHeight="1" x14ac:dyDescent="0.3">
      <c r="K25" s="3"/>
      <c r="L25" s="3"/>
      <c r="M25" s="3"/>
      <c r="N25" s="3"/>
      <c r="Q25" s="3"/>
      <c r="R25" s="3"/>
      <c r="S25" s="3"/>
      <c r="T25" s="3"/>
      <c r="U25" s="3"/>
      <c r="V25" s="3"/>
    </row>
    <row r="26" spans="8:24" ht="30" customHeight="1" x14ac:dyDescent="0.3">
      <c r="K26" s="3"/>
      <c r="L26" s="3"/>
      <c r="M26" s="3"/>
      <c r="N26" s="3"/>
      <c r="Q26" s="3"/>
      <c r="R26" s="3"/>
      <c r="S26" s="3"/>
      <c r="T26" s="3"/>
      <c r="U26" s="3"/>
      <c r="V26" s="3"/>
    </row>
    <row r="27" spans="8:24" ht="30" customHeight="1" x14ac:dyDescent="0.3">
      <c r="K27" s="3"/>
      <c r="L27" s="3"/>
      <c r="M27" s="3"/>
      <c r="N27" s="3"/>
      <c r="Q27" s="3"/>
      <c r="R27" s="3"/>
      <c r="S27" s="3"/>
      <c r="T27" s="3"/>
      <c r="U27" s="3"/>
      <c r="V27" s="3"/>
    </row>
    <row r="28" spans="8:24" ht="30" customHeight="1" x14ac:dyDescent="0.3">
      <c r="K28" s="3"/>
      <c r="L28" s="3"/>
      <c r="M28" s="3"/>
      <c r="N28" s="3"/>
      <c r="Q28" s="3"/>
      <c r="R28" s="3"/>
      <c r="S28" s="3"/>
      <c r="T28" s="3"/>
      <c r="U28" s="3"/>
      <c r="V28" s="3"/>
    </row>
    <row r="29" spans="8:24" ht="30" customHeight="1" x14ac:dyDescent="0.3">
      <c r="K29" s="3"/>
      <c r="L29" s="3"/>
      <c r="M29" s="3"/>
      <c r="N29" s="3"/>
      <c r="Q29" s="3"/>
      <c r="R29" s="3"/>
      <c r="S29" s="3"/>
      <c r="T29" s="3"/>
      <c r="U29" s="3"/>
      <c r="V29" s="3"/>
    </row>
    <row r="30" spans="8:24" ht="30" customHeight="1" x14ac:dyDescent="0.3">
      <c r="K30" s="3"/>
      <c r="L30" s="3"/>
      <c r="M30" s="3"/>
      <c r="N30" s="3"/>
      <c r="Q30" s="3"/>
      <c r="R30" s="3"/>
      <c r="S30" s="3"/>
      <c r="T30" s="3"/>
      <c r="U30" s="3"/>
      <c r="V30" s="3"/>
    </row>
    <row r="31" spans="8:24" ht="30" customHeight="1" x14ac:dyDescent="0.3">
      <c r="K31" s="3"/>
      <c r="L31" s="3"/>
      <c r="M31" s="3"/>
      <c r="N31" s="3"/>
      <c r="Q31" s="3"/>
      <c r="R31" s="3"/>
      <c r="S31" s="3"/>
      <c r="T31" s="3"/>
      <c r="U31" s="3"/>
      <c r="V31" s="3"/>
    </row>
    <row r="32" spans="8:24" ht="30" customHeight="1" x14ac:dyDescent="0.3">
      <c r="K32" s="3"/>
      <c r="L32" s="3"/>
      <c r="M32" s="3"/>
      <c r="N32" s="3"/>
    </row>
    <row r="33" spans="3:14" ht="21.6" x14ac:dyDescent="0.3">
      <c r="C33" s="86" t="str">
        <f>IF('Conf-G'!D23&lt;&gt;"",'Conf-G'!D23,"")</f>
        <v/>
      </c>
      <c r="D33" s="2" t="str">
        <f>IF(C33&lt;&gt;"",COUNTIF('Proc-G'!M25:M417,'F-Resu'!C33),"")</f>
        <v/>
      </c>
      <c r="K33" s="3"/>
      <c r="L33" s="3"/>
      <c r="M33" s="3"/>
      <c r="N33" s="3"/>
    </row>
    <row r="34" spans="3:14" ht="21.6" x14ac:dyDescent="0.3">
      <c r="C34" s="86" t="str">
        <f>IF('Conf-G'!D24&lt;&gt;"",'Conf-G'!D24,"")</f>
        <v/>
      </c>
      <c r="D34" s="2" t="str">
        <f>IF(C34&lt;&gt;"",COUNTIF('Proc-G'!M26:M418,'F-Resu'!C34),"")</f>
        <v/>
      </c>
    </row>
    <row r="35" spans="3:14" ht="21.6" x14ac:dyDescent="0.3">
      <c r="C35" s="86" t="str">
        <f>IF('Conf-G'!D25&lt;&gt;"",'Conf-G'!D25,"")</f>
        <v/>
      </c>
    </row>
    <row r="36" spans="3:14" ht="21.6" x14ac:dyDescent="0.3">
      <c r="C36" s="86" t="str">
        <f>IF('Conf-G'!D26&lt;&gt;"",'Conf-G'!D26,"")</f>
        <v/>
      </c>
    </row>
    <row r="37" spans="3:14" ht="21.6" x14ac:dyDescent="0.3">
      <c r="C37" s="86" t="str">
        <f>IF('Conf-G'!D27&lt;&gt;"",'Conf-G'!D27,"")</f>
        <v/>
      </c>
    </row>
  </sheetData>
  <sheetProtection sheet="1" objects="1" scenarios="1"/>
  <mergeCells count="2">
    <mergeCell ref="B5:D5"/>
    <mergeCell ref="H5:I5"/>
  </mergeCells>
  <conditionalFormatting sqref="C10:N10">
    <cfRule type="iconSet" priority="4">
      <iconSet iconSet="3Arrows">
        <cfvo type="percent" val="0"/>
        <cfvo type="num" val="0"/>
        <cfvo type="num" val="0"/>
      </iconSet>
    </cfRule>
  </conditionalFormatting>
  <conditionalFormatting sqref="C10:O10">
    <cfRule type="cellIs" dxfId="18" priority="2" operator="lessThan">
      <formula>0</formula>
    </cfRule>
    <cfRule type="cellIs" dxfId="17" priority="3" operator="greaterThan">
      <formula>0</formula>
    </cfRule>
  </conditionalFormatting>
  <conditionalFormatting sqref="H6:I6 H11:I23">
    <cfRule type="expression" dxfId="16" priority="7">
      <formula>$H6=""</formula>
    </cfRule>
  </conditionalFormatting>
  <dataValidations count="1">
    <dataValidation type="whole" allowBlank="1" showInputMessage="1" showErrorMessage="1" sqref="E5" xr:uid="{00000000-0002-0000-1200-000000000000}">
      <formula1>1990</formula1>
      <formula2>2050</formula2>
    </dataValidation>
  </dataValidations>
  <pageMargins left="0.51180555555555596" right="0.51180555555555596" top="0.78749999999999998" bottom="0.78749999999999998" header="0.511811023622047" footer="0.511811023622047"/>
  <pageSetup paperSize="9" orientation="portrait" horizontalDpi="300" verticalDpi="30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AG37"/>
  <sheetViews>
    <sheetView showGridLines="0" zoomScaleNormal="100" workbookViewId="0"/>
  </sheetViews>
  <sheetFormatPr defaultColWidth="9.109375" defaultRowHeight="13.8" x14ac:dyDescent="0.3"/>
  <cols>
    <col min="1" max="1" width="6.109375" style="2" customWidth="1"/>
    <col min="2" max="2" width="12" style="2" customWidth="1"/>
    <col min="3" max="14" width="12.6640625" style="2" customWidth="1"/>
    <col min="15" max="15" width="13.6640625" style="3" customWidth="1"/>
    <col min="16" max="16" width="14.6640625" style="3" customWidth="1"/>
    <col min="17" max="17" width="25" style="2" customWidth="1"/>
    <col min="18" max="18" width="13.33203125" style="2" customWidth="1"/>
    <col min="19" max="19" width="16.109375" style="2" customWidth="1"/>
    <col min="20" max="20" width="14.44140625" style="2" customWidth="1"/>
    <col min="21" max="21" width="30.44140625" style="2" customWidth="1"/>
    <col min="22" max="22" width="27.44140625" style="2" customWidth="1"/>
    <col min="23" max="23" width="14" style="2" customWidth="1"/>
    <col min="24" max="24" width="35.33203125" style="2" customWidth="1"/>
    <col min="25" max="25" width="17.44140625" style="2" customWidth="1"/>
    <col min="26" max="26" width="39" style="2" customWidth="1"/>
    <col min="27" max="27" width="14.6640625" style="2" customWidth="1"/>
    <col min="28" max="28" width="17.109375" style="2" customWidth="1"/>
    <col min="29" max="29" width="12.33203125" style="2" customWidth="1"/>
    <col min="30" max="30" width="45.33203125" style="2" customWidth="1"/>
    <col min="31" max="31" width="40.6640625" style="2" customWidth="1"/>
    <col min="32" max="32" width="9.109375" style="2"/>
    <col min="33" max="33" width="40" style="2" hidden="1" customWidth="1"/>
    <col min="34" max="16384" width="9.109375" style="2"/>
  </cols>
  <sheetData>
    <row r="1" spans="2:24" s="4" customFormat="1" ht="50.25" customHeight="1" x14ac:dyDescent="0.3">
      <c r="O1" s="5"/>
      <c r="P1" s="5"/>
    </row>
    <row r="2" spans="2:24" s="6" customFormat="1" ht="36.75" customHeight="1" x14ac:dyDescent="0.3">
      <c r="O2" s="7"/>
      <c r="P2" s="7"/>
    </row>
    <row r="3" spans="2:24" s="11" customFormat="1" ht="10.5" customHeight="1" x14ac:dyDescent="0.3">
      <c r="O3" s="18"/>
      <c r="P3" s="18"/>
    </row>
    <row r="4" spans="2:24" s="11" customFormat="1" ht="12.75" customHeight="1" x14ac:dyDescent="0.3">
      <c r="H4" s="18"/>
      <c r="I4" s="18"/>
      <c r="O4" s="18"/>
      <c r="P4" s="18"/>
    </row>
    <row r="5" spans="2:24" s="11" customFormat="1" ht="26.25" customHeight="1" x14ac:dyDescent="0.3">
      <c r="B5" s="301" t="s">
        <v>1378</v>
      </c>
      <c r="C5" s="301"/>
      <c r="D5" s="301"/>
      <c r="E5" s="170">
        <v>2023</v>
      </c>
      <c r="H5" s="302"/>
      <c r="I5" s="302"/>
      <c r="J5" s="79"/>
      <c r="K5" s="18" t="s">
        <v>1311</v>
      </c>
      <c r="L5" s="18">
        <f>COUNTIF(Atend!C5:C800,"&lt;&gt;")</f>
        <v>4</v>
      </c>
      <c r="M5" s="18"/>
      <c r="N5" s="18">
        <f>E5</f>
        <v>2023</v>
      </c>
      <c r="O5" s="18" t="s">
        <v>1312</v>
      </c>
      <c r="P5" s="18">
        <f>COUNTIFS(Atend!$C$5:$C$800,CONCATENATE("&gt;=01/01/",N5),Atend!$C$5:$C$800,CONCATENATE("&lt;=31/01/",N5))</f>
        <v>0</v>
      </c>
      <c r="Q5" s="18"/>
      <c r="R5" s="18"/>
      <c r="S5" s="18"/>
      <c r="T5" s="18"/>
      <c r="U5" s="18"/>
      <c r="V5" s="18"/>
      <c r="W5" s="79"/>
      <c r="X5" s="79"/>
    </row>
    <row r="6" spans="2:24" ht="7.5" customHeight="1" x14ac:dyDescent="0.3">
      <c r="B6" s="184"/>
      <c r="C6" s="185"/>
      <c r="D6" s="186"/>
      <c r="E6" s="174"/>
      <c r="H6" s="54"/>
      <c r="I6" s="187"/>
      <c r="J6" s="29"/>
      <c r="K6" s="20" t="s">
        <v>1359</v>
      </c>
      <c r="L6" s="21">
        <f>SUM(Atend!M5:M800)</f>
        <v>0</v>
      </c>
      <c r="M6" s="3"/>
      <c r="N6" s="3"/>
      <c r="O6" s="20" t="s">
        <v>1315</v>
      </c>
      <c r="P6" s="3">
        <f>COUNTIFS(Atend!$C$5:$C$800,CONCATENATE("&gt;=01/02/",N5),Atend!$C$5:$C$800,CONCATENATE("&lt;=29/02/",N5))</f>
        <v>0</v>
      </c>
      <c r="Q6" s="3"/>
      <c r="R6" s="3"/>
      <c r="S6" s="3"/>
      <c r="T6" s="3"/>
      <c r="U6" s="3"/>
      <c r="V6" s="3"/>
      <c r="W6" s="29"/>
      <c r="X6" s="29"/>
    </row>
    <row r="7" spans="2:24" ht="29.25" customHeight="1" x14ac:dyDescent="0.3">
      <c r="B7" s="188" t="s">
        <v>11</v>
      </c>
      <c r="C7" s="188" t="s">
        <v>1379</v>
      </c>
      <c r="D7" s="188" t="s">
        <v>1380</v>
      </c>
      <c r="E7" s="188" t="s">
        <v>1381</v>
      </c>
      <c r="F7" s="188" t="s">
        <v>1382</v>
      </c>
      <c r="G7" s="188" t="s">
        <v>1383</v>
      </c>
      <c r="H7" s="188" t="s">
        <v>1384</v>
      </c>
      <c r="I7" s="188" t="s">
        <v>1385</v>
      </c>
      <c r="J7" s="188" t="s">
        <v>1386</v>
      </c>
      <c r="K7" s="188" t="s">
        <v>1387</v>
      </c>
      <c r="L7" s="188" t="s">
        <v>1388</v>
      </c>
      <c r="M7" s="188" t="s">
        <v>1389</v>
      </c>
      <c r="N7" s="188" t="s">
        <v>1390</v>
      </c>
      <c r="O7" s="189" t="s">
        <v>1391</v>
      </c>
      <c r="P7" s="3">
        <f>COUNTIFS(Atend!$C$5:$C$800,CONCATENATE("&gt;=01/03/",N5),Atend!$C$5:$C$800,CONCATENATE("&lt;=31/03/",N5))</f>
        <v>0</v>
      </c>
      <c r="Q7" s="3"/>
      <c r="R7" s="3"/>
      <c r="S7" s="3"/>
      <c r="T7" s="3"/>
      <c r="U7" s="3"/>
      <c r="V7" s="3"/>
      <c r="W7" s="29"/>
      <c r="X7" s="29"/>
    </row>
    <row r="8" spans="2:24" ht="28.5" customHeight="1" x14ac:dyDescent="0.3">
      <c r="B8" s="176" t="s">
        <v>1394</v>
      </c>
      <c r="C8" s="177">
        <f>SUMIFS('Fina-R'!$D$5:$D$8910,'Fina-R'!$K$5:$K$8910,CONCATENATE("&gt;=01/01/",$E$5),'Fina-R'!$K$5:$K$8910,CONCATENATE("&lt;=31/01/",$E$5),'Fina-R'!$J$5:$J$8910,"Sim")</f>
        <v>0</v>
      </c>
      <c r="D8" s="177">
        <f>SUMIFS('Fina-R'!$D$5:$D$8910,'Fina-R'!$K$5:$K$8910,CONCATENATE("&gt;=01/02/",$E$5),'Fina-R'!$K$5:$K$8910,CONCATENATE("&lt;=28/02/",$E$5),'Fina-R'!$J$5:$J$8910,"Sim")</f>
        <v>0</v>
      </c>
      <c r="E8" s="177">
        <f>SUMIFS('Fina-R'!$D$5:$D$8910,'Fina-R'!$K$5:$K$8910,CONCATENATE("&gt;=01/03/",$E$5),'Fina-R'!$K$5:$K$8910,CONCATENATE("&lt;=31/03/",$E$5),'Fina-R'!$J$5:$J$8910,"Sim")</f>
        <v>0</v>
      </c>
      <c r="F8" s="177">
        <f>SUMIFS('Fina-R'!$D$5:$D$8910,'Fina-R'!$K$5:$K$8910,CONCATENATE("&gt;=01/04/",$E$5),'Fina-R'!$K$5:$K$8910,CONCATENATE("&lt;=30/04/",$E$5),'Fina-R'!$J$5:$J$8910,"Sim")</f>
        <v>0</v>
      </c>
      <c r="G8" s="177">
        <f>SUMIFS('Fina-R'!$D$5:$D$8910,'Fina-R'!$K$5:$K$8910,CONCATENATE("&gt;=01/05/",$E$5),'Fina-R'!$K$5:$K$8910,CONCATENATE("&lt;=31/05/",$E$5),'Fina-R'!$J$5:$J$8910,"Sim")</f>
        <v>0</v>
      </c>
      <c r="H8" s="177">
        <f>SUMIFS('Fina-R'!$D$5:$D$8910,'Fina-R'!$K$5:$K$8910,CONCATENATE("&gt;=01/06/",$E$5),'Fina-R'!$K$5:$K$8910,CONCATENATE("&lt;=30/06/",$E$5),'Fina-R'!$J$5:$J$8910,"Sim")</f>
        <v>0</v>
      </c>
      <c r="I8" s="177">
        <f>SUMIFS('Fina-R'!$D$5:$D$8910,'Fina-R'!$K$5:$K$8910,CONCATENATE("&gt;=01/07/",$E$5),'Fina-R'!$K$5:$K$8910,CONCATENATE("&lt;=31/07/",$E$5),'Fina-R'!$J$5:$J$8910,"Sim")</f>
        <v>0</v>
      </c>
      <c r="J8" s="177">
        <f>SUMIFS('Fina-R'!$D$5:$D$8910,'Fina-R'!$K$5:$K$8910,CONCATENATE("&gt;=01/08/",$E$5),'Fina-R'!$K$5:$K$8910,CONCATENATE("&lt;=31/08/",$E$5),'Fina-R'!$J$5:$J$8910,"Sim")</f>
        <v>0</v>
      </c>
      <c r="K8" s="177">
        <f>SUMIFS('Fina-R'!$D$5:$D$8910,'Fina-R'!$K$5:$K$8910,CONCATENATE("&gt;=01/09/",$E$5),'Fina-R'!$K$5:$K$8910,CONCATENATE("&lt;=30/09/",$E$5),'Fina-R'!$J$5:$J$8910,"Sim")</f>
        <v>0</v>
      </c>
      <c r="L8" s="177">
        <f>SUMIFS('Fina-R'!$D$5:$D$8910,'Fina-R'!$K$5:$K$8910,CONCATENATE("&gt;=01/10/",$E$5),'Fina-R'!$K$5:$K$8910,CONCATENATE("&lt;=31/10/",$E$5),'Fina-R'!$J$5:$J$8910,"Sim")</f>
        <v>0</v>
      </c>
      <c r="M8" s="177">
        <f>SUMIFS('Fina-R'!$D$5:$D$8910,'Fina-R'!$K$5:$K$8910,CONCATENATE("&gt;=01/11/",$E$5),'Fina-R'!$K$5:$K$8910,CONCATENATE("&lt;=30/11/",$E$5),'Fina-R'!$J$5:$J$8910,"Sim")</f>
        <v>0</v>
      </c>
      <c r="N8" s="177">
        <f>SUMIFS('Fina-R'!$D$5:$D$8910,'Fina-R'!$K$5:$K$8910,CONCATENATE("&gt;=01/12/",$E$5),'Fina-R'!$K$5:$K$8910,CONCATENATE("&lt;=31/12/",$E$5),'Fina-R'!$J$5:$J$8910,"Sim")</f>
        <v>0</v>
      </c>
      <c r="O8" s="190">
        <f>SUM(C8:N8)</f>
        <v>0</v>
      </c>
      <c r="P8" s="3">
        <f>COUNTIFS(Atend!$C$5:$C$800,CONCATENATE("&gt;=01/04/",N5),Atend!$C$5:$C$800,CONCATENATE("&lt;=30/04/",N5))</f>
        <v>3</v>
      </c>
      <c r="Q8" s="3"/>
      <c r="R8" s="3"/>
      <c r="S8" s="3"/>
      <c r="T8" s="3"/>
      <c r="U8" s="3"/>
      <c r="V8" s="3"/>
      <c r="W8" s="29"/>
      <c r="X8" s="29"/>
    </row>
    <row r="9" spans="2:24" ht="28.5" customHeight="1" x14ac:dyDescent="0.3">
      <c r="B9" s="176" t="s">
        <v>1395</v>
      </c>
      <c r="C9" s="177">
        <f>SUMIFS('Fina-R'!$D$5:$D$8910,'Fina-R'!$C$5:$C$8910,CONCATENATE("&gt;=01/01/",$E$5),'Fina-R'!$C$5:$C$8910,CONCATENATE("&lt;=31/01/",$E$5),'Fina-R'!$J$5:$J$8910,"&lt;&gt;Sim")</f>
        <v>0</v>
      </c>
      <c r="D9" s="177">
        <f>SUMIFS('Fina-R'!$D$5:$D$8910,'Fina-R'!$C$5:$C$8910,CONCATENATE("&gt;=01/02/",$E$5),'Fina-R'!$C$5:$C$8910,CONCATENATE("&lt;=28/02/",$E$5),'Fina-R'!$J$5:$J$8910,"&lt;&gt;Sim")</f>
        <v>0</v>
      </c>
      <c r="E9" s="177">
        <f>SUMIFS('Fina-R'!$D$5:$D$8910,'Fina-R'!$C$5:$C$8910,CONCATENATE("&gt;=01/03/",$E$5),'Fina-R'!$C$5:$C$8910,CONCATENATE("&lt;=31/03/",$E$5),'Fina-R'!$J$5:$J$8910,"&lt;&gt;Sim")</f>
        <v>0</v>
      </c>
      <c r="F9" s="177">
        <f>SUMIFS('Fina-R'!$D$5:$D$8910,'Fina-R'!$C$5:$C$8910,CONCATENATE("&gt;=01/04/",$E$5),'Fina-R'!$C$5:$C$8910,CONCATENATE("&lt;=30/04/",$E$5),'Fina-R'!$J$5:$J$8910,"&lt;&gt;Sim")</f>
        <v>0</v>
      </c>
      <c r="G9" s="177">
        <f>SUMIFS('Fina-R'!$D$5:$D$8910,'Fina-R'!$C$5:$C$8910,CONCATENATE("&gt;=01/05/",$E$5),'Fina-R'!$C$5:$C$8910,CONCATENATE("&lt;=31/05/",$E$5),'Fina-R'!$J$5:$J$8910,"&lt;&gt;Sim")</f>
        <v>0</v>
      </c>
      <c r="H9" s="177">
        <f>SUMIFS('Fina-R'!$D$5:$D$8910,'Fina-R'!$C$5:$C$8910,CONCATENATE("&gt;=01/06/",$E$5),'Fina-R'!$C$5:$C$8910,CONCATENATE("&lt;=30/06/",$E$5),'Fina-R'!$J$5:$J$8910,"&lt;&gt;Sim")</f>
        <v>0</v>
      </c>
      <c r="I9" s="177">
        <f>SUMIFS('Fina-R'!$D$5:$D$8910,'Fina-R'!$C$5:$C$8910,CONCATENATE("&gt;=01/07/",$E$5),'Fina-R'!$C$5:$C$8910,CONCATENATE("&lt;=31/07/",$E$5),'Fina-R'!$J$5:$J$8910,"&lt;&gt;Sim")</f>
        <v>0</v>
      </c>
      <c r="J9" s="177">
        <f>SUMIFS('Fina-R'!$D$5:$D$8910,'Fina-R'!$C$5:$C$8910,CONCATENATE("&gt;=01/08/",$E$5),'Fina-R'!$C$5:$C$8910,CONCATENATE("&lt;=31/08/",$E$5),'Fina-R'!$J$5:$J$8910,"&lt;&gt;Sim")</f>
        <v>0</v>
      </c>
      <c r="K9" s="177">
        <f>SUMIFS('Fina-R'!$D$5:$D$8910,'Fina-R'!$C$5:$C$8910,CONCATENATE("&gt;=01/09/",$E$5),'Fina-R'!$C$5:$C$8910,CONCATENATE("&lt;=30/09/",$E$5),'Fina-R'!$J$5:$J$8910,"&lt;&gt;Sim")</f>
        <v>0</v>
      </c>
      <c r="L9" s="177">
        <f>SUMIFS('Fina-R'!$D$5:$D$8910,'Fina-R'!$C$5:$C$8910,CONCATENATE("&gt;=01/10/",$E$5),'Fina-R'!$C$5:$C$8910,CONCATENATE("&lt;=31/10/",$E$5),'Fina-R'!$J$5:$J$8910,"&lt;&gt;Sim")</f>
        <v>0</v>
      </c>
      <c r="M9" s="177">
        <f>SUMIFS('Fina-R'!$D$5:$D$8910,'Fina-R'!$C$5:$C$8910,CONCATENATE("&gt;=01/11/",$E$5),'Fina-R'!$C$5:$C$8910,CONCATENATE("&lt;=30/11/",$E$5),'Fina-R'!$J$5:$J$8910,"&lt;&gt;Sim")</f>
        <v>0</v>
      </c>
      <c r="N9" s="177">
        <f>SUMIFS('Fina-R'!$D$5:$D$8910,'Fina-R'!$C$5:$C$8910,CONCATENATE("&gt;=01/12/",$E$5),'Fina-R'!$C$5:$C$8910,CONCATENATE("&lt;=31/12/",$E$5),'Fina-R'!$J$5:$J$8910,"&lt;&gt;Sim")</f>
        <v>0</v>
      </c>
      <c r="O9" s="190">
        <f>SUM(C9:N9)</f>
        <v>0</v>
      </c>
      <c r="P9" s="3">
        <f>COUNTIFS(Atend!$C$5:$C$800,CONCATENATE("&gt;=01/05/",N5),Atend!$C$5:$C$800,CONCATENATE("&lt;=31/05/",N5))</f>
        <v>0</v>
      </c>
      <c r="Q9" s="3"/>
      <c r="R9" s="3"/>
      <c r="S9" s="3"/>
      <c r="T9" s="3"/>
      <c r="U9" s="3"/>
      <c r="V9" s="3"/>
      <c r="W9" s="29"/>
      <c r="X9" s="29"/>
    </row>
    <row r="10" spans="2:24" ht="28.5" customHeight="1" x14ac:dyDescent="0.3">
      <c r="B10" s="180" t="s">
        <v>1391</v>
      </c>
      <c r="C10" s="181">
        <f t="shared" ref="C10:N10" si="0">SUM(C8:C9)</f>
        <v>0</v>
      </c>
      <c r="D10" s="177">
        <f t="shared" si="0"/>
        <v>0</v>
      </c>
      <c r="E10" s="177">
        <f t="shared" si="0"/>
        <v>0</v>
      </c>
      <c r="F10" s="177">
        <f t="shared" si="0"/>
        <v>0</v>
      </c>
      <c r="G10" s="177">
        <f t="shared" si="0"/>
        <v>0</v>
      </c>
      <c r="H10" s="177">
        <f t="shared" si="0"/>
        <v>0</v>
      </c>
      <c r="I10" s="177">
        <f t="shared" si="0"/>
        <v>0</v>
      </c>
      <c r="J10" s="177">
        <f t="shared" si="0"/>
        <v>0</v>
      </c>
      <c r="K10" s="177">
        <f t="shared" si="0"/>
        <v>0</v>
      </c>
      <c r="L10" s="177">
        <f t="shared" si="0"/>
        <v>0</v>
      </c>
      <c r="M10" s="177">
        <f t="shared" si="0"/>
        <v>0</v>
      </c>
      <c r="N10" s="177">
        <f t="shared" si="0"/>
        <v>0</v>
      </c>
      <c r="O10" s="190">
        <f>SUM(C10:N10)</f>
        <v>0</v>
      </c>
      <c r="P10" s="3">
        <f>COUNTIFS(Atend!$C$5:$C$800,CONCATENATE("&gt;=01/06/",N5),Atend!$C$5:$C$800,CONCATENATE("&lt;=30/06/",N5))</f>
        <v>1</v>
      </c>
      <c r="Q10" s="3"/>
      <c r="R10" s="3"/>
      <c r="S10" s="3"/>
      <c r="T10" s="3"/>
      <c r="U10" s="3"/>
      <c r="V10" s="3"/>
      <c r="W10" s="29"/>
      <c r="X10" s="29"/>
    </row>
    <row r="11" spans="2:24" ht="24.75" customHeight="1" x14ac:dyDescent="0.3">
      <c r="B11" s="122"/>
      <c r="C11" s="122"/>
      <c r="D11" s="122"/>
      <c r="E11" s="122"/>
      <c r="F11" s="122"/>
      <c r="H11" s="122"/>
      <c r="I11" s="123"/>
      <c r="J11" s="29"/>
      <c r="K11" s="3"/>
      <c r="L11" s="3"/>
      <c r="M11" s="3"/>
      <c r="N11" s="3"/>
      <c r="O11" s="183"/>
      <c r="P11" s="26">
        <f>COUNTIFS(Atend!$C$5:$C$800,CONCATENATE("&gt;=01/07/",N5),Atend!$C$5:$C$800,CONCATENATE("&lt;=31/07/",N5))</f>
        <v>0</v>
      </c>
      <c r="Q11" s="3"/>
      <c r="R11" s="3"/>
      <c r="S11" s="3"/>
      <c r="T11" s="3"/>
      <c r="U11" s="3"/>
      <c r="V11" s="3"/>
      <c r="W11" s="29"/>
      <c r="X11" s="29"/>
    </row>
    <row r="12" spans="2:24" ht="30" customHeight="1" x14ac:dyDescent="0.3">
      <c r="B12" s="122"/>
      <c r="C12" s="122"/>
      <c r="D12" s="122"/>
      <c r="E12" s="122"/>
      <c r="F12" s="122"/>
      <c r="H12" s="149" t="str">
        <f>IF('Conf-G'!D11&lt;&gt;"",'Conf-G'!D11,"")</f>
        <v/>
      </c>
      <c r="I12" s="150" t="str">
        <f>IF(H12&lt;&gt;"",COUNTIF('Proc-G'!M13:M405,'F-DasR'!H12),"")</f>
        <v/>
      </c>
      <c r="J12" s="29"/>
      <c r="K12" s="3"/>
      <c r="L12" s="3"/>
      <c r="M12" s="3"/>
      <c r="N12" s="3"/>
      <c r="O12" s="20" t="s">
        <v>1328</v>
      </c>
      <c r="P12" s="3">
        <f>COUNTIFS(Atend!$C$5:$C$800,CONCATENATE("&gt;=01/08/",N5),Atend!$C$5:$C$800,CONCATENATE("&lt;=31/08/",N5))</f>
        <v>0</v>
      </c>
      <c r="Q12" s="3"/>
      <c r="R12" s="3"/>
      <c r="S12" s="3"/>
      <c r="T12" s="3"/>
      <c r="U12" s="3"/>
      <c r="V12" s="3"/>
      <c r="W12" s="29"/>
      <c r="X12" s="29"/>
    </row>
    <row r="13" spans="2:24" ht="30" customHeight="1" x14ac:dyDescent="0.3">
      <c r="H13" s="149" t="str">
        <f>IF('Conf-G'!D12&lt;&gt;"",'Conf-G'!D12,"")</f>
        <v/>
      </c>
      <c r="I13" s="150" t="str">
        <f>IF(H13&lt;&gt;"",COUNTIF('Proc-G'!M14:M406,'F-DasR'!H13),"")</f>
        <v/>
      </c>
      <c r="J13" s="29"/>
      <c r="K13" s="3"/>
      <c r="L13" s="3"/>
      <c r="M13" s="3"/>
      <c r="N13" s="3"/>
      <c r="O13" s="18" t="s">
        <v>1329</v>
      </c>
      <c r="P13" s="3">
        <f>COUNTIFS(Atend!$C$5:$C$800,CONCATENATE("&gt;=01/09/",N5),Atend!$C$5:$C$800,CONCATENATE("&lt;=30/09/",N5))</f>
        <v>0</v>
      </c>
      <c r="Q13" s="3"/>
      <c r="R13" s="3"/>
      <c r="S13" s="3"/>
      <c r="T13" s="3"/>
      <c r="U13" s="3"/>
      <c r="V13" s="3"/>
      <c r="W13" s="29"/>
      <c r="X13" s="29"/>
    </row>
    <row r="14" spans="2:24" ht="30" customHeight="1" x14ac:dyDescent="0.3">
      <c r="H14" s="149" t="str">
        <f>IF('Conf-G'!D13&lt;&gt;"",'Conf-G'!D13,"")</f>
        <v/>
      </c>
      <c r="I14" s="150" t="str">
        <f>IF(H14&lt;&gt;"",COUNTIF('Proc-G'!M15:M407,'F-DasR'!H14),"")</f>
        <v/>
      </c>
      <c r="J14" s="29"/>
      <c r="K14" s="3"/>
      <c r="L14" s="3"/>
      <c r="M14" s="3"/>
      <c r="N14" s="3"/>
      <c r="O14" s="20" t="s">
        <v>1330</v>
      </c>
      <c r="P14" s="3">
        <f>COUNTIFS(Atend!$C$5:$C$800,CONCATENATE("&gt;=01/10/",N5),Atend!$C$5:$C$800,CONCATENATE("&lt;=31/10/",N5))</f>
        <v>0</v>
      </c>
      <c r="Q14" s="3"/>
      <c r="R14" s="3"/>
      <c r="S14" s="3"/>
      <c r="T14" s="3"/>
      <c r="U14" s="3"/>
      <c r="V14" s="3"/>
      <c r="W14" s="29"/>
      <c r="X14" s="29"/>
    </row>
    <row r="15" spans="2:24" ht="30" customHeight="1" x14ac:dyDescent="0.3">
      <c r="H15" s="149" t="str">
        <f>IF('Conf-G'!D14&lt;&gt;"",'Conf-G'!D14,"")</f>
        <v/>
      </c>
      <c r="I15" s="150" t="str">
        <f>IF(H15&lt;&gt;"",COUNTIF('Proc-G'!M16:M408,'F-DasR'!H15),"")</f>
        <v/>
      </c>
      <c r="J15" s="29"/>
      <c r="K15" s="3"/>
      <c r="L15" s="3"/>
      <c r="M15" s="3"/>
      <c r="N15" s="3"/>
      <c r="O15" s="18" t="s">
        <v>1331</v>
      </c>
      <c r="P15" s="3">
        <f>COUNTIFS(Atend!$C$5:$C$800,CONCATENATE("&gt;=01/11/",N5),Atend!$C$5:$C$800,CONCATENATE("&lt;=30/11/",N5))</f>
        <v>0</v>
      </c>
      <c r="Q15" s="3"/>
      <c r="R15" s="3"/>
      <c r="S15" s="3"/>
      <c r="T15" s="3"/>
      <c r="U15" s="3"/>
      <c r="V15" s="3"/>
      <c r="W15" s="29"/>
      <c r="X15" s="29"/>
    </row>
    <row r="16" spans="2:24" ht="30" customHeight="1" x14ac:dyDescent="0.3">
      <c r="H16" s="149" t="str">
        <f>IF('Conf-G'!D15&lt;&gt;"",'Conf-G'!D15,"")</f>
        <v/>
      </c>
      <c r="I16" s="150" t="str">
        <f>IF(H16&lt;&gt;"",COUNTIF('Proc-G'!M17:M409,'F-DasR'!H16),"")</f>
        <v/>
      </c>
      <c r="J16" s="29"/>
      <c r="K16" s="3"/>
      <c r="L16" s="3"/>
      <c r="M16" s="3"/>
      <c r="N16" s="3"/>
      <c r="O16" s="20" t="s">
        <v>1332</v>
      </c>
      <c r="P16" s="3">
        <f>COUNTIFS(Atend!$C$5:$C$800,CONCATENATE("&gt;=01/12/",N5),Atend!$C$5:$C$800,CONCATENATE("&lt;=31/12/",N5))</f>
        <v>0</v>
      </c>
      <c r="Q16" s="3"/>
      <c r="R16" s="3"/>
      <c r="S16" s="3"/>
      <c r="T16" s="3"/>
      <c r="U16" s="3"/>
      <c r="V16" s="3"/>
      <c r="W16" s="29"/>
      <c r="X16" s="29"/>
    </row>
    <row r="17" spans="8:24" ht="30" customHeight="1" x14ac:dyDescent="0.3">
      <c r="H17" s="149" t="str">
        <f>IF('Conf-G'!D16&lt;&gt;"",'Conf-G'!D16,"")</f>
        <v/>
      </c>
      <c r="I17" s="150" t="str">
        <f>IF(H17&lt;&gt;"",COUNTIF('Proc-G'!M18:M410,'F-DasR'!H17),"")</f>
        <v/>
      </c>
      <c r="J17" s="29"/>
      <c r="K17" s="3"/>
      <c r="L17" s="3"/>
      <c r="M17" s="3"/>
      <c r="N17" s="3"/>
      <c r="Q17" s="3"/>
      <c r="R17" s="3"/>
      <c r="S17" s="3"/>
      <c r="T17" s="3"/>
      <c r="U17" s="3"/>
      <c r="V17" s="3"/>
      <c r="W17" s="29"/>
      <c r="X17" s="29"/>
    </row>
    <row r="18" spans="8:24" ht="30" customHeight="1" x14ac:dyDescent="0.3">
      <c r="H18" s="149" t="str">
        <f>IF('Conf-G'!D17&lt;&gt;"",'Conf-G'!D17,"")</f>
        <v/>
      </c>
      <c r="I18" s="150" t="str">
        <f>IF(H18&lt;&gt;"",COUNTIF('Proc-G'!M19:M411,'F-DasR'!H18),"")</f>
        <v/>
      </c>
      <c r="J18" s="29"/>
      <c r="K18" s="3"/>
      <c r="L18" s="3"/>
      <c r="M18" s="3"/>
      <c r="N18" s="3"/>
      <c r="Q18" s="3"/>
      <c r="R18" s="3"/>
      <c r="S18" s="3"/>
      <c r="T18" s="3"/>
      <c r="U18" s="3"/>
      <c r="V18" s="3"/>
    </row>
    <row r="19" spans="8:24" ht="30" customHeight="1" x14ac:dyDescent="0.3">
      <c r="H19" s="149" t="str">
        <f>IF('Conf-G'!D18&lt;&gt;"",'Conf-G'!D18,"")</f>
        <v/>
      </c>
      <c r="I19" s="150" t="str">
        <f>IF(H19&lt;&gt;"",COUNTIF('Proc-G'!M20:M412,'F-DasR'!H19),"")</f>
        <v/>
      </c>
      <c r="J19" s="29"/>
      <c r="K19" s="3"/>
      <c r="L19" s="3"/>
      <c r="M19" s="3"/>
      <c r="N19" s="3"/>
      <c r="Q19" s="3"/>
      <c r="R19" s="3"/>
      <c r="S19" s="3"/>
      <c r="T19" s="3"/>
      <c r="U19" s="3"/>
      <c r="V19" s="3"/>
    </row>
    <row r="20" spans="8:24" ht="30" customHeight="1" x14ac:dyDescent="0.3">
      <c r="H20" s="149" t="str">
        <f>IF('Conf-G'!D19&lt;&gt;"",'Conf-G'!D19,"")</f>
        <v/>
      </c>
      <c r="I20" s="150" t="str">
        <f>IF(H20&lt;&gt;"",COUNTIF('Proc-G'!M21:M413,'F-DasR'!H20),"")</f>
        <v/>
      </c>
      <c r="K20" s="3"/>
      <c r="L20" s="3"/>
      <c r="M20" s="3"/>
      <c r="N20" s="3"/>
      <c r="Q20" s="3"/>
      <c r="R20" s="3"/>
      <c r="S20" s="3"/>
      <c r="T20" s="3"/>
      <c r="U20" s="3"/>
      <c r="V20" s="3"/>
    </row>
    <row r="21" spans="8:24" ht="30" customHeight="1" x14ac:dyDescent="0.3">
      <c r="H21" s="149" t="str">
        <f>IF('Conf-G'!D20&lt;&gt;"",'Conf-G'!D20,"")</f>
        <v/>
      </c>
      <c r="I21" s="150" t="str">
        <f>IF(H21&lt;&gt;"",COUNTIF('Proc-G'!M22:M414,'F-DasR'!H21),"")</f>
        <v/>
      </c>
      <c r="K21" s="3"/>
      <c r="L21" s="3"/>
      <c r="M21" s="3"/>
      <c r="N21" s="3"/>
      <c r="Q21" s="3"/>
      <c r="R21" s="3"/>
      <c r="S21" s="3"/>
      <c r="T21" s="3"/>
      <c r="U21" s="3"/>
      <c r="V21" s="3"/>
    </row>
    <row r="22" spans="8:24" ht="30" customHeight="1" x14ac:dyDescent="0.3">
      <c r="H22" s="149" t="str">
        <f>IF('Conf-G'!D21&lt;&gt;"",'Conf-G'!D21,"")</f>
        <v/>
      </c>
      <c r="I22" s="150" t="str">
        <f>IF(H22&lt;&gt;"",COUNTIF('Proc-G'!M23:M415,'F-DasR'!H22),"")</f>
        <v/>
      </c>
      <c r="K22" s="3"/>
      <c r="L22" s="3"/>
      <c r="M22" s="3"/>
      <c r="N22" s="3"/>
      <c r="Q22" s="3"/>
      <c r="R22" s="3"/>
      <c r="S22" s="3"/>
      <c r="T22" s="3"/>
      <c r="U22" s="3"/>
      <c r="V22" s="3"/>
    </row>
    <row r="23" spans="8:24" ht="30" customHeight="1" x14ac:dyDescent="0.3">
      <c r="H23" s="149" t="str">
        <f>IF('Conf-G'!D22&lt;&gt;"",'Conf-G'!D22,"")</f>
        <v/>
      </c>
      <c r="I23" s="150" t="str">
        <f>IF(H23&lt;&gt;"",COUNTIF('Proc-G'!M24:M416,'F-DasR'!H23),"")</f>
        <v/>
      </c>
      <c r="K23" s="3"/>
      <c r="L23" s="3"/>
      <c r="M23" s="3"/>
      <c r="N23" s="3"/>
      <c r="Q23" s="3"/>
      <c r="R23" s="3"/>
      <c r="S23" s="3"/>
      <c r="T23" s="3"/>
      <c r="U23" s="3"/>
      <c r="V23" s="3"/>
    </row>
    <row r="24" spans="8:24" ht="30" customHeight="1" x14ac:dyDescent="0.3">
      <c r="K24" s="3"/>
      <c r="L24" s="3"/>
      <c r="M24" s="3"/>
      <c r="N24" s="3"/>
      <c r="Q24" s="3"/>
      <c r="R24" s="3"/>
      <c r="S24" s="3"/>
      <c r="T24" s="3"/>
      <c r="U24" s="3"/>
      <c r="V24" s="3"/>
    </row>
    <row r="25" spans="8:24" ht="30" customHeight="1" x14ac:dyDescent="0.3">
      <c r="K25" s="3"/>
      <c r="L25" s="3"/>
      <c r="M25" s="3"/>
      <c r="N25" s="3"/>
      <c r="Q25" s="3"/>
      <c r="R25" s="3"/>
      <c r="S25" s="3"/>
      <c r="T25" s="3"/>
      <c r="U25" s="3"/>
      <c r="V25" s="3"/>
    </row>
    <row r="26" spans="8:24" ht="30" customHeight="1" x14ac:dyDescent="0.3">
      <c r="K26" s="3"/>
      <c r="L26" s="3"/>
      <c r="M26" s="3"/>
      <c r="N26" s="3"/>
      <c r="Q26" s="3"/>
      <c r="R26" s="3"/>
      <c r="S26" s="3"/>
      <c r="T26" s="3"/>
      <c r="U26" s="3"/>
      <c r="V26" s="3"/>
    </row>
    <row r="27" spans="8:24" ht="30" customHeight="1" x14ac:dyDescent="0.3">
      <c r="K27" s="3"/>
      <c r="L27" s="3"/>
      <c r="M27" s="3"/>
      <c r="N27" s="3"/>
      <c r="Q27" s="3"/>
      <c r="R27" s="3"/>
      <c r="S27" s="3"/>
      <c r="T27" s="3"/>
      <c r="U27" s="3"/>
      <c r="V27" s="3"/>
    </row>
    <row r="28" spans="8:24" ht="30" customHeight="1" x14ac:dyDescent="0.3">
      <c r="K28" s="3"/>
      <c r="L28" s="3"/>
      <c r="M28" s="3"/>
      <c r="N28" s="3"/>
      <c r="Q28" s="3"/>
      <c r="R28" s="3"/>
      <c r="S28" s="3"/>
      <c r="T28" s="3"/>
      <c r="U28" s="3"/>
      <c r="V28" s="3"/>
    </row>
    <row r="29" spans="8:24" ht="30" customHeight="1" x14ac:dyDescent="0.3">
      <c r="K29" s="3"/>
      <c r="L29" s="3"/>
      <c r="M29" s="3"/>
      <c r="N29" s="3"/>
      <c r="Q29" s="3"/>
      <c r="R29" s="3"/>
      <c r="S29" s="3"/>
      <c r="T29" s="3"/>
      <c r="U29" s="3"/>
      <c r="V29" s="3"/>
    </row>
    <row r="30" spans="8:24" ht="30" customHeight="1" x14ac:dyDescent="0.3">
      <c r="K30" s="3"/>
      <c r="L30" s="3"/>
      <c r="M30" s="3"/>
      <c r="N30" s="3"/>
      <c r="Q30" s="3"/>
      <c r="R30" s="3"/>
      <c r="S30" s="3"/>
      <c r="T30" s="3"/>
      <c r="U30" s="3"/>
      <c r="V30" s="3"/>
    </row>
    <row r="31" spans="8:24" ht="30" customHeight="1" x14ac:dyDescent="0.3">
      <c r="K31" s="3"/>
      <c r="L31" s="3"/>
      <c r="M31" s="3"/>
      <c r="N31" s="3"/>
      <c r="Q31" s="3"/>
      <c r="R31" s="3"/>
      <c r="S31" s="3"/>
      <c r="T31" s="3"/>
      <c r="U31" s="3"/>
      <c r="V31" s="3"/>
    </row>
    <row r="32" spans="8:24" ht="30" customHeight="1" x14ac:dyDescent="0.3">
      <c r="K32" s="3"/>
      <c r="L32" s="3"/>
      <c r="M32" s="3"/>
      <c r="N32" s="3"/>
    </row>
    <row r="33" spans="3:14" ht="21.6" x14ac:dyDescent="0.3">
      <c r="C33" s="86" t="str">
        <f>IF('Conf-G'!D23&lt;&gt;"",'Conf-G'!D23,"")</f>
        <v/>
      </c>
      <c r="D33" s="2" t="str">
        <f>IF(C33&lt;&gt;"",COUNTIF('Proc-G'!M25:M417,'F-DasR'!C33),"")</f>
        <v/>
      </c>
      <c r="K33" s="3"/>
      <c r="L33" s="3"/>
      <c r="M33" s="3"/>
      <c r="N33" s="3"/>
    </row>
    <row r="34" spans="3:14" ht="21.6" x14ac:dyDescent="0.3">
      <c r="C34" s="86" t="str">
        <f>IF('Conf-G'!D24&lt;&gt;"",'Conf-G'!D24,"")</f>
        <v/>
      </c>
      <c r="D34" s="2" t="str">
        <f>IF(C34&lt;&gt;"",COUNTIF('Proc-G'!M26:M418,'F-DasR'!C34),"")</f>
        <v/>
      </c>
    </row>
    <row r="35" spans="3:14" ht="21.6" x14ac:dyDescent="0.3">
      <c r="C35" s="86" t="str">
        <f>IF('Conf-G'!D25&lt;&gt;"",'Conf-G'!D25,"")</f>
        <v/>
      </c>
    </row>
    <row r="36" spans="3:14" ht="21.6" x14ac:dyDescent="0.3">
      <c r="C36" s="86" t="str">
        <f>IF('Conf-G'!D26&lt;&gt;"",'Conf-G'!D26,"")</f>
        <v/>
      </c>
    </row>
    <row r="37" spans="3:14" ht="21.6" x14ac:dyDescent="0.3">
      <c r="C37" s="86" t="str">
        <f>IF('Conf-G'!D27&lt;&gt;"",'Conf-G'!D27,"")</f>
        <v/>
      </c>
    </row>
  </sheetData>
  <sheetProtection sheet="1" objects="1" scenarios="1"/>
  <mergeCells count="2">
    <mergeCell ref="B5:D5"/>
    <mergeCell ref="H5:I5"/>
  </mergeCells>
  <conditionalFormatting sqref="H6:I6 H11:I23">
    <cfRule type="expression" dxfId="15" priority="2">
      <formula>$H6=""</formula>
    </cfRule>
  </conditionalFormatting>
  <dataValidations count="1">
    <dataValidation type="whole" allowBlank="1" showInputMessage="1" showErrorMessage="1" sqref="E5" xr:uid="{00000000-0002-0000-1300-000000000000}">
      <formula1>1990</formula1>
      <formula2>2050</formula2>
    </dataValidation>
  </dataValidations>
  <pageMargins left="0.51180555555555596" right="0.51180555555555596" top="0.78749999999999998" bottom="0.78749999999999998" header="0.511811023622047" footer="0.511811023622047"/>
  <pageSetup paperSize="9" orientation="portrait" horizontalDpi="300" verticalDpi="300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1:AG37"/>
  <sheetViews>
    <sheetView showGridLines="0" zoomScaleNormal="100" workbookViewId="0"/>
  </sheetViews>
  <sheetFormatPr defaultColWidth="9.109375" defaultRowHeight="13.8" x14ac:dyDescent="0.3"/>
  <cols>
    <col min="1" max="1" width="6.109375" style="2" customWidth="1"/>
    <col min="2" max="2" width="12" style="2" customWidth="1"/>
    <col min="3" max="14" width="12.6640625" style="2" customWidth="1"/>
    <col min="15" max="15" width="13.6640625" style="3" customWidth="1"/>
    <col min="16" max="16" width="14.6640625" style="3" customWidth="1"/>
    <col min="17" max="17" width="25" style="2" customWidth="1"/>
    <col min="18" max="18" width="13.33203125" style="2" customWidth="1"/>
    <col min="19" max="19" width="16.109375" style="2" customWidth="1"/>
    <col min="20" max="20" width="14.44140625" style="2" customWidth="1"/>
    <col min="21" max="21" width="30.44140625" style="2" customWidth="1"/>
    <col min="22" max="22" width="27.44140625" style="2" customWidth="1"/>
    <col min="23" max="23" width="14" style="2" customWidth="1"/>
    <col min="24" max="24" width="35.33203125" style="2" customWidth="1"/>
    <col min="25" max="25" width="17.44140625" style="2" customWidth="1"/>
    <col min="26" max="26" width="39" style="2" customWidth="1"/>
    <col min="27" max="27" width="14.6640625" style="2" customWidth="1"/>
    <col min="28" max="28" width="17.109375" style="2" customWidth="1"/>
    <col min="29" max="29" width="12.33203125" style="2" customWidth="1"/>
    <col min="30" max="30" width="45.33203125" style="2" customWidth="1"/>
    <col min="31" max="31" width="40.6640625" style="2" customWidth="1"/>
    <col min="32" max="32" width="9.109375" style="2"/>
    <col min="33" max="33" width="40" style="2" hidden="1" customWidth="1"/>
    <col min="34" max="16384" width="9.109375" style="2"/>
  </cols>
  <sheetData>
    <row r="1" spans="2:24" s="4" customFormat="1" ht="50.25" customHeight="1" x14ac:dyDescent="0.3">
      <c r="O1" s="5"/>
      <c r="P1" s="5"/>
    </row>
    <row r="2" spans="2:24" s="6" customFormat="1" ht="36.75" customHeight="1" x14ac:dyDescent="0.3">
      <c r="O2" s="7"/>
      <c r="P2" s="7"/>
    </row>
    <row r="3" spans="2:24" s="11" customFormat="1" ht="10.5" customHeight="1" x14ac:dyDescent="0.3">
      <c r="O3" s="18"/>
      <c r="P3" s="18"/>
    </row>
    <row r="4" spans="2:24" s="11" customFormat="1" ht="12.75" customHeight="1" x14ac:dyDescent="0.3">
      <c r="H4" s="18"/>
      <c r="I4" s="18"/>
      <c r="O4" s="18"/>
      <c r="P4" s="18"/>
    </row>
    <row r="5" spans="2:24" s="11" customFormat="1" ht="26.25" customHeight="1" x14ac:dyDescent="0.3">
      <c r="B5" s="301" t="s">
        <v>1378</v>
      </c>
      <c r="C5" s="301"/>
      <c r="D5" s="301"/>
      <c r="E5" s="170">
        <v>2023</v>
      </c>
      <c r="H5" s="302"/>
      <c r="I5" s="302"/>
      <c r="J5" s="79"/>
      <c r="K5" s="18" t="s">
        <v>1311</v>
      </c>
      <c r="L5" s="18">
        <f>COUNTIF(Atend!C5:C800,"&lt;&gt;")</f>
        <v>4</v>
      </c>
      <c r="M5" s="18"/>
      <c r="N5" s="18">
        <f>E5</f>
        <v>2023</v>
      </c>
      <c r="O5" s="18" t="s">
        <v>1312</v>
      </c>
      <c r="P5" s="18">
        <f>COUNTIFS(Atend!$C$5:$C$800,CONCATENATE("&gt;=01/01/",N5),Atend!$C$5:$C$800,CONCATENATE("&lt;=31/01/",N5))</f>
        <v>0</v>
      </c>
      <c r="Q5" s="18"/>
      <c r="R5" s="18"/>
      <c r="S5" s="18"/>
      <c r="T5" s="18"/>
      <c r="U5" s="18"/>
      <c r="V5" s="18"/>
      <c r="W5" s="79"/>
      <c r="X5" s="79"/>
    </row>
    <row r="6" spans="2:24" ht="7.5" customHeight="1" x14ac:dyDescent="0.3">
      <c r="B6" s="184"/>
      <c r="C6" s="185"/>
      <c r="D6" s="186"/>
      <c r="E6" s="174"/>
      <c r="H6" s="54"/>
      <c r="I6" s="187"/>
      <c r="J6" s="29"/>
      <c r="K6" s="20" t="s">
        <v>1359</v>
      </c>
      <c r="L6" s="21">
        <f>SUM(Atend!M5:M800)</f>
        <v>0</v>
      </c>
      <c r="M6" s="3"/>
      <c r="N6" s="3"/>
      <c r="O6" s="20" t="s">
        <v>1315</v>
      </c>
      <c r="P6" s="3">
        <f>COUNTIFS(Atend!$C$5:$C$800,CONCATENATE("&gt;=01/02/",N5),Atend!$C$5:$C$800,CONCATENATE("&lt;=29/02/",N5))</f>
        <v>0</v>
      </c>
      <c r="Q6" s="3"/>
      <c r="R6" s="3"/>
      <c r="S6" s="3"/>
      <c r="T6" s="3"/>
      <c r="U6" s="3"/>
      <c r="V6" s="3"/>
      <c r="W6" s="29"/>
      <c r="X6" s="29"/>
    </row>
    <row r="7" spans="2:24" ht="29.25" customHeight="1" x14ac:dyDescent="0.3">
      <c r="B7" s="191" t="s">
        <v>11</v>
      </c>
      <c r="C7" s="191" t="s">
        <v>1379</v>
      </c>
      <c r="D7" s="191" t="s">
        <v>1380</v>
      </c>
      <c r="E7" s="191" t="s">
        <v>1381</v>
      </c>
      <c r="F7" s="191" t="s">
        <v>1382</v>
      </c>
      <c r="G7" s="191" t="s">
        <v>1383</v>
      </c>
      <c r="H7" s="191" t="s">
        <v>1384</v>
      </c>
      <c r="I7" s="191" t="s">
        <v>1385</v>
      </c>
      <c r="J7" s="191" t="s">
        <v>1386</v>
      </c>
      <c r="K7" s="191" t="s">
        <v>1387</v>
      </c>
      <c r="L7" s="191" t="s">
        <v>1388</v>
      </c>
      <c r="M7" s="191" t="s">
        <v>1389</v>
      </c>
      <c r="N7" s="191" t="s">
        <v>1390</v>
      </c>
      <c r="O7" s="191" t="s">
        <v>1391</v>
      </c>
      <c r="P7" s="3">
        <f>COUNTIFS(Atend!$C$5:$C$800,CONCATENATE("&gt;=01/03/",N5),Atend!$C$5:$C$800,CONCATENATE("&lt;=31/03/",N5))</f>
        <v>0</v>
      </c>
      <c r="Q7" s="3"/>
      <c r="R7" s="3"/>
      <c r="S7" s="3"/>
      <c r="T7" s="3"/>
      <c r="U7" s="3"/>
      <c r="V7" s="3"/>
      <c r="W7" s="29"/>
      <c r="X7" s="29"/>
    </row>
    <row r="8" spans="2:24" ht="28.5" customHeight="1" x14ac:dyDescent="0.3">
      <c r="B8" s="176" t="s">
        <v>1396</v>
      </c>
      <c r="C8" s="177">
        <f>SUMIFS('Fina-D'!$D$5:$D$8910,'Fina-R'!$H$5:$H$8910,CONCATENATE("&gt;=01/01/",$E$5),'Fina-R'!$H$5:$H$8910,CONCATENATE("&lt;=31/01/",$E$5),'Fina-D'!$G$5:$G$8910,"Sim")</f>
        <v>0</v>
      </c>
      <c r="D8" s="177">
        <f>SUMIFS('Fina-D'!$D$5:$D$8910,'Fina-R'!$H$5:$H$8910,CONCATENATE("&gt;=01/02/",$E$5),'Fina-R'!$H$5:$H$8910,CONCATENATE("&lt;=28/02/",$E$5),'Fina-D'!$G$5:$G$8910,"Sim")</f>
        <v>0</v>
      </c>
      <c r="E8" s="177">
        <f>SUMIFS('Fina-D'!$D$5:$D$8910,'Fina-R'!$H$5:$H$8910,CONCATENATE("&gt;=01/03/",$E$5),'Fina-R'!$H$5:$H$8910,CONCATENATE("&lt;=31/03/",$E$5),'Fina-D'!$G$5:$G$8910,"Sim")</f>
        <v>0</v>
      </c>
      <c r="F8" s="177">
        <f>SUMIFS('Fina-D'!$D$5:$D$8910,'Fina-R'!$H$5:$H$8910,CONCATENATE("&gt;=01/04/",$E$5),'Fina-R'!$H$5:$H$8910,CONCATENATE("&lt;=30/04/",$E$5),'Fina-D'!$G$5:$G$8910,"Sim")</f>
        <v>0</v>
      </c>
      <c r="G8" s="177">
        <f>SUMIFS('Fina-D'!$D$5:$D$8910,'Fina-R'!$H$5:$H$8910,CONCATENATE("&gt;=01/05/",$E$5),'Fina-R'!$H$5:$H$8910,CONCATENATE("&lt;=31/05/",$E$5),'Fina-D'!$G$5:$G$8910,"Sim")</f>
        <v>0</v>
      </c>
      <c r="H8" s="177">
        <f>SUMIFS('Fina-D'!$D$5:$D$8910,'Fina-R'!$H$5:$H$8910,CONCATENATE("&gt;=01/06/",$E$5),'Fina-R'!$H$5:$H$8910,CONCATENATE("&lt;=30/06/",$E$5),'Fina-D'!$G$5:$G$8910,"Sim")</f>
        <v>0</v>
      </c>
      <c r="I8" s="177">
        <f>SUMIFS('Fina-D'!$D$5:$D$8910,'Fina-R'!$H$5:$H$8910,CONCATENATE("&gt;=01/07/",$E$5),'Fina-R'!$H$5:$H$8910,CONCATENATE("&lt;=31/07/",$E$5),'Fina-D'!$G$5:$G$8910,"Sim")</f>
        <v>0</v>
      </c>
      <c r="J8" s="177">
        <f>SUMIFS('Fina-D'!$D$5:$D$8910,'Fina-R'!$H$5:$H$8910,CONCATENATE("&gt;=01/08/",$E$5),'Fina-R'!$H$5:$H$8910,CONCATENATE("&lt;=31/08/",$E$5),'Fina-D'!$G$5:$G$8910,"Sim")</f>
        <v>0</v>
      </c>
      <c r="K8" s="177">
        <f>SUMIFS('Fina-D'!$D$5:$D$8910,'Fina-R'!$H$5:$H$8910,CONCATENATE("&gt;=01/09/",$E$5),'Fina-R'!$H$5:$H$8910,CONCATENATE("&lt;=30/09/",$E$5),'Fina-D'!$G$5:$G$8910,"Sim")</f>
        <v>0</v>
      </c>
      <c r="L8" s="177">
        <f>SUMIFS('Fina-D'!$D$5:$D$8910,'Fina-R'!$H$5:$H$8910,CONCATENATE("&gt;=01/10/",$E$5),'Fina-R'!$H$5:$H$8910,CONCATENATE("&lt;=31/10/",$E$5),'Fina-D'!$G$5:$G$8910,"Sim")</f>
        <v>0</v>
      </c>
      <c r="M8" s="177">
        <f>SUMIFS('Fina-D'!$D$5:$D$8910,'Fina-R'!$H$5:$H$8910,CONCATENATE("&gt;=01/11/",$E$5),'Fina-R'!$H$5:$H$8910,CONCATENATE("&lt;=30/11/",$E$5),'Fina-D'!$G$5:$G$8910,"Sim")</f>
        <v>0</v>
      </c>
      <c r="N8" s="177">
        <f>SUMIFS('Fina-D'!$D$5:$D$8910,'Fina-R'!$H$5:$H$8910,CONCATENATE("&gt;=01/12/",$E$5),'Fina-R'!$H$5:$H$8910,CONCATENATE("&lt;=31/12/",$E$5),'Fina-D'!$G$5:$G$8910,"Sim")</f>
        <v>0</v>
      </c>
      <c r="O8" s="179">
        <f>SUM(C8:N8)</f>
        <v>0</v>
      </c>
      <c r="P8" s="3">
        <f>COUNTIFS(Atend!$C$5:$C$800,CONCATENATE("&gt;=01/04/",N5),Atend!$C$5:$C$800,CONCATENATE("&lt;=30/04/",N5))</f>
        <v>3</v>
      </c>
      <c r="Q8" s="3"/>
      <c r="R8" s="3"/>
      <c r="S8" s="3"/>
      <c r="T8" s="3"/>
      <c r="U8" s="3"/>
      <c r="V8" s="3"/>
      <c r="W8" s="29"/>
      <c r="X8" s="29"/>
    </row>
    <row r="9" spans="2:24" ht="28.5" customHeight="1" x14ac:dyDescent="0.3">
      <c r="B9" s="176" t="s">
        <v>1397</v>
      </c>
      <c r="C9" s="177">
        <f>SUMIFS('Fina-D'!$D$5:$D$8910,'Fina-D'!$C$5:$C$8910,CONCATENATE("&gt;=01/01/",$E$5),'Fina-D'!$C$5:$C$8910,CONCATENATE("&lt;=31/01/",$E$5),'Fina-D'!$G$5:$G$8910,"&lt;&gt;Sim")</f>
        <v>0</v>
      </c>
      <c r="D9" s="177">
        <f>SUMIFS('Fina-D'!$D$5:$D$8910,'Fina-D'!$C$5:$C$8910,CONCATENATE("&gt;=01/02/",$E$5),'Fina-D'!$C$5:$C$8910,CONCATENATE("&lt;=28/02/",$E$5),'Fina-D'!$G$5:$G$8910,"&lt;&gt;Sim")</f>
        <v>0</v>
      </c>
      <c r="E9" s="177">
        <f>SUMIFS('Fina-D'!$D$5:$D$8910,'Fina-D'!$C$5:$C$8910,CONCATENATE("&gt;=01/03/",$E$5),'Fina-D'!$C$5:$C$8910,CONCATENATE("&lt;=31/03/",$E$5),'Fina-D'!$G$5:$G$8910,"&lt;&gt;Sim")</f>
        <v>0</v>
      </c>
      <c r="F9" s="177">
        <f>SUMIFS('Fina-D'!$D$5:$D$8910,'Fina-D'!$C$5:$C$8910,CONCATENATE("&gt;=01/04/",$E$5),'Fina-D'!$C$5:$C$8910,CONCATENATE("&lt;=30/04/",$E$5),'Fina-D'!$G$5:$G$8910,"&lt;&gt;Sim")</f>
        <v>0</v>
      </c>
      <c r="G9" s="177">
        <f>SUMIFS('Fina-D'!$D$5:$D$8910,'Fina-D'!$C$5:$C$8910,CONCATENATE("&gt;=01/05/",$E$5),'Fina-D'!$C$5:$C$8910,CONCATENATE("&lt;=31/05/",$E$5),'Fina-D'!$G$5:$G$8910,"&lt;&gt;Sim")</f>
        <v>0</v>
      </c>
      <c r="H9" s="177">
        <f>SUMIFS('Fina-D'!$D$5:$D$8910,'Fina-D'!$C$5:$C$8910,CONCATENATE("&gt;=01/06/",$E$5),'Fina-D'!$C$5:$C$8910,CONCATENATE("&lt;=30/06/",$E$5),'Fina-D'!$G$5:$G$8910,"&lt;&gt;Sim")</f>
        <v>0</v>
      </c>
      <c r="I9" s="177">
        <f>SUMIFS('Fina-D'!$D$5:$D$8910,'Fina-D'!$C$5:$C$8910,CONCATENATE("&gt;=01/07/",$E$5),'Fina-D'!$C$5:$C$8910,CONCATENATE("&lt;=31/07/",$E$5),'Fina-D'!$G$5:$G$8910,"&lt;&gt;Sim")</f>
        <v>0</v>
      </c>
      <c r="J9" s="177">
        <f>SUMIFS('Fina-D'!$D$5:$D$8910,'Fina-D'!$C$5:$C$8910,CONCATENATE("&gt;=01/08/",$E$5),'Fina-D'!$C$5:$C$8910,CONCATENATE("&lt;=31/08/",$E$5),'Fina-D'!$G$5:$G$8910,"&lt;&gt;Sim")</f>
        <v>0</v>
      </c>
      <c r="K9" s="177">
        <f>SUMIFS('Fina-D'!$D$5:$D$8910,'Fina-D'!$C$5:$C$8910,CONCATENATE("&gt;=01/09/",$E$5),'Fina-D'!$C$5:$C$8910,CONCATENATE("&lt;=30/09/",$E$5),'Fina-D'!$G$5:$G$8910,"&lt;&gt;Sim")</f>
        <v>0</v>
      </c>
      <c r="L9" s="177">
        <f>SUMIFS('Fina-D'!$D$5:$D$8910,'Fina-D'!$C$5:$C$8910,CONCATENATE("&gt;=01/10/",$E$5),'Fina-D'!$C$5:$C$8910,CONCATENATE("&lt;=31/10/",$E$5),'Fina-D'!$G$5:$G$8910,"&lt;&gt;Sim")</f>
        <v>0</v>
      </c>
      <c r="M9" s="177">
        <f>SUMIFS('Fina-D'!$D$5:$D$8910,'Fina-D'!$C$5:$C$8910,CONCATENATE("&gt;=01/11/",$E$5),'Fina-D'!$C$5:$C$8910,CONCATENATE("&lt;=30/11/",$E$5),'Fina-D'!$G$5:$G$8910,"&lt;&gt;Sim")</f>
        <v>0</v>
      </c>
      <c r="N9" s="177">
        <f>SUMIFS('Fina-D'!$D$5:$D$8910,'Fina-D'!$C$5:$C$8910,CONCATENATE("&gt;=01/12/",$E$5),'Fina-D'!$C$5:$C$8910,CONCATENATE("&lt;=31/12/",$E$5),'Fina-D'!$G$5:$G$8910,"&lt;&gt;Sim")</f>
        <v>0</v>
      </c>
      <c r="O9" s="179">
        <f>SUM(C9:N9)</f>
        <v>0</v>
      </c>
      <c r="P9" s="3">
        <f>COUNTIFS(Atend!$C$5:$C$800,CONCATENATE("&gt;=01/05/",N5),Atend!$C$5:$C$800,CONCATENATE("&lt;=31/05/",N5))</f>
        <v>0</v>
      </c>
      <c r="Q9" s="3"/>
      <c r="R9" s="3"/>
      <c r="S9" s="3"/>
      <c r="T9" s="3"/>
      <c r="U9" s="3"/>
      <c r="V9" s="3"/>
      <c r="W9" s="29"/>
      <c r="X9" s="29"/>
    </row>
    <row r="10" spans="2:24" ht="28.5" customHeight="1" x14ac:dyDescent="0.3">
      <c r="B10" s="180" t="s">
        <v>1391</v>
      </c>
      <c r="C10" s="181">
        <f t="shared" ref="C10:N10" si="0">SUM(C8:C9)</f>
        <v>0</v>
      </c>
      <c r="D10" s="177">
        <f t="shared" si="0"/>
        <v>0</v>
      </c>
      <c r="E10" s="177">
        <f t="shared" si="0"/>
        <v>0</v>
      </c>
      <c r="F10" s="177">
        <f t="shared" si="0"/>
        <v>0</v>
      </c>
      <c r="G10" s="177">
        <f t="shared" si="0"/>
        <v>0</v>
      </c>
      <c r="H10" s="177">
        <f t="shared" si="0"/>
        <v>0</v>
      </c>
      <c r="I10" s="177">
        <f t="shared" si="0"/>
        <v>0</v>
      </c>
      <c r="J10" s="177">
        <f t="shared" si="0"/>
        <v>0</v>
      </c>
      <c r="K10" s="177">
        <f t="shared" si="0"/>
        <v>0</v>
      </c>
      <c r="L10" s="177">
        <f t="shared" si="0"/>
        <v>0</v>
      </c>
      <c r="M10" s="177">
        <f t="shared" si="0"/>
        <v>0</v>
      </c>
      <c r="N10" s="177">
        <f t="shared" si="0"/>
        <v>0</v>
      </c>
      <c r="O10" s="179">
        <f>SUM(C10:N10)</f>
        <v>0</v>
      </c>
      <c r="P10" s="3">
        <f>COUNTIFS(Atend!$C$5:$C$800,CONCATENATE("&gt;=01/06/",N5),Atend!$C$5:$C$800,CONCATENATE("&lt;=30/06/",N5))</f>
        <v>1</v>
      </c>
      <c r="Q10" s="3"/>
      <c r="R10" s="3"/>
      <c r="S10" s="3"/>
      <c r="T10" s="3"/>
      <c r="U10" s="3"/>
      <c r="V10" s="3"/>
      <c r="W10" s="29"/>
      <c r="X10" s="29"/>
    </row>
    <row r="11" spans="2:24" ht="24.75" customHeight="1" x14ac:dyDescent="0.3">
      <c r="B11" s="122"/>
      <c r="C11" s="122"/>
      <c r="D11" s="122"/>
      <c r="E11" s="122"/>
      <c r="F11" s="122"/>
      <c r="H11" s="122"/>
      <c r="I11" s="123"/>
      <c r="J11" s="29"/>
      <c r="K11" s="3"/>
      <c r="L11" s="3"/>
      <c r="M11" s="3"/>
      <c r="N11" s="3"/>
      <c r="O11" s="183"/>
      <c r="P11" s="26">
        <f>COUNTIFS(Atend!$C$5:$C$800,CONCATENATE("&gt;=01/07/",N5),Atend!$C$5:$C$800,CONCATENATE("&lt;=31/07/",N5))</f>
        <v>0</v>
      </c>
      <c r="Q11" s="3"/>
      <c r="R11" s="3"/>
      <c r="S11" s="3"/>
      <c r="T11" s="3"/>
      <c r="U11" s="3"/>
      <c r="V11" s="3"/>
      <c r="W11" s="29"/>
      <c r="X11" s="29"/>
    </row>
    <row r="12" spans="2:24" ht="30" customHeight="1" x14ac:dyDescent="0.3">
      <c r="B12" s="122"/>
      <c r="C12" s="122"/>
      <c r="D12" s="122"/>
      <c r="E12" s="122"/>
      <c r="F12" s="122"/>
      <c r="H12" s="149" t="str">
        <f>IF('Conf-G'!D11&lt;&gt;"",'Conf-G'!D11,"")</f>
        <v/>
      </c>
      <c r="I12" s="150" t="str">
        <f>IF(H12&lt;&gt;"",COUNTIF('Proc-G'!M13:M405,'F-DasD'!H12),"")</f>
        <v/>
      </c>
      <c r="J12" s="29"/>
      <c r="K12" s="3"/>
      <c r="L12" s="3"/>
      <c r="M12" s="3"/>
      <c r="N12" s="3"/>
      <c r="O12" s="20" t="s">
        <v>1328</v>
      </c>
      <c r="P12" s="3">
        <f>COUNTIFS(Atend!$C$5:$C$800,CONCATENATE("&gt;=01/08/",N5),Atend!$C$5:$C$800,CONCATENATE("&lt;=31/08/",N5))</f>
        <v>0</v>
      </c>
      <c r="Q12" s="3"/>
      <c r="R12" s="3"/>
      <c r="S12" s="3"/>
      <c r="T12" s="3"/>
      <c r="U12" s="3"/>
      <c r="V12" s="3"/>
      <c r="W12" s="29"/>
      <c r="X12" s="29"/>
    </row>
    <row r="13" spans="2:24" ht="30" customHeight="1" x14ac:dyDescent="0.3">
      <c r="H13" s="149" t="str">
        <f>IF('Conf-G'!D12&lt;&gt;"",'Conf-G'!D12,"")</f>
        <v/>
      </c>
      <c r="I13" s="150" t="str">
        <f>IF(H13&lt;&gt;"",COUNTIF('Proc-G'!M14:M406,'F-DasD'!H13),"")</f>
        <v/>
      </c>
      <c r="J13" s="29"/>
      <c r="K13" s="3"/>
      <c r="L13" s="3"/>
      <c r="M13" s="3"/>
      <c r="N13" s="3"/>
      <c r="O13" s="18" t="s">
        <v>1329</v>
      </c>
      <c r="P13" s="3">
        <f>COUNTIFS(Atend!$C$5:$C$800,CONCATENATE("&gt;=01/09/",N5),Atend!$C$5:$C$800,CONCATENATE("&lt;=30/09/",N5))</f>
        <v>0</v>
      </c>
      <c r="Q13" s="3"/>
      <c r="R13" s="3"/>
      <c r="S13" s="3"/>
      <c r="T13" s="3"/>
      <c r="U13" s="3"/>
      <c r="V13" s="3"/>
      <c r="W13" s="29"/>
      <c r="X13" s="29"/>
    </row>
    <row r="14" spans="2:24" ht="30" customHeight="1" x14ac:dyDescent="0.3">
      <c r="H14" s="149" t="str">
        <f>IF('Conf-G'!D13&lt;&gt;"",'Conf-G'!D13,"")</f>
        <v/>
      </c>
      <c r="I14" s="150" t="str">
        <f>IF(H14&lt;&gt;"",COUNTIF('Proc-G'!M15:M407,'F-DasD'!H14),"")</f>
        <v/>
      </c>
      <c r="J14" s="29"/>
      <c r="K14" s="3"/>
      <c r="L14" s="3"/>
      <c r="M14" s="3"/>
      <c r="N14" s="3"/>
      <c r="O14" s="20" t="s">
        <v>1330</v>
      </c>
      <c r="P14" s="3">
        <f>COUNTIFS(Atend!$C$5:$C$800,CONCATENATE("&gt;=01/10/",N5),Atend!$C$5:$C$800,CONCATENATE("&lt;=31/10/",N5))</f>
        <v>0</v>
      </c>
      <c r="Q14" s="3"/>
      <c r="R14" s="3"/>
      <c r="S14" s="3"/>
      <c r="T14" s="3"/>
      <c r="U14" s="3"/>
      <c r="V14" s="3"/>
      <c r="W14" s="29"/>
      <c r="X14" s="29"/>
    </row>
    <row r="15" spans="2:24" ht="30" customHeight="1" x14ac:dyDescent="0.3">
      <c r="H15" s="149" t="str">
        <f>IF('Conf-G'!D14&lt;&gt;"",'Conf-G'!D14,"")</f>
        <v/>
      </c>
      <c r="I15" s="150" t="str">
        <f>IF(H15&lt;&gt;"",COUNTIF('Proc-G'!M16:M408,'F-DasD'!H15),"")</f>
        <v/>
      </c>
      <c r="J15" s="29"/>
      <c r="K15" s="3"/>
      <c r="L15" s="3"/>
      <c r="M15" s="3"/>
      <c r="N15" s="3"/>
      <c r="O15" s="18" t="s">
        <v>1331</v>
      </c>
      <c r="P15" s="3">
        <f>COUNTIFS(Atend!$C$5:$C$800,CONCATENATE("&gt;=01/11/",N5),Atend!$C$5:$C$800,CONCATENATE("&lt;=30/11/",N5))</f>
        <v>0</v>
      </c>
      <c r="Q15" s="3"/>
      <c r="R15" s="3"/>
      <c r="S15" s="3"/>
      <c r="T15" s="3"/>
      <c r="U15" s="3"/>
      <c r="V15" s="3"/>
      <c r="W15" s="29"/>
      <c r="X15" s="29"/>
    </row>
    <row r="16" spans="2:24" ht="30" customHeight="1" x14ac:dyDescent="0.3">
      <c r="H16" s="149" t="str">
        <f>IF('Conf-G'!D15&lt;&gt;"",'Conf-G'!D15,"")</f>
        <v/>
      </c>
      <c r="I16" s="150" t="str">
        <f>IF(H16&lt;&gt;"",COUNTIF('Proc-G'!M17:M409,'F-DasD'!H16),"")</f>
        <v/>
      </c>
      <c r="J16" s="29"/>
      <c r="K16" s="3"/>
      <c r="L16" s="3"/>
      <c r="M16" s="3"/>
      <c r="N16" s="3"/>
      <c r="O16" s="20" t="s">
        <v>1332</v>
      </c>
      <c r="P16" s="3">
        <f>COUNTIFS(Atend!$C$5:$C$800,CONCATENATE("&gt;=01/12/",N5),Atend!$C$5:$C$800,CONCATENATE("&lt;=31/12/",N5))</f>
        <v>0</v>
      </c>
      <c r="Q16" s="3"/>
      <c r="R16" s="3"/>
      <c r="S16" s="3"/>
      <c r="T16" s="3"/>
      <c r="U16" s="3"/>
      <c r="V16" s="3"/>
      <c r="W16" s="29"/>
      <c r="X16" s="29"/>
    </row>
    <row r="17" spans="8:24" ht="30" customHeight="1" x14ac:dyDescent="0.3">
      <c r="H17" s="149" t="str">
        <f>IF('Conf-G'!D16&lt;&gt;"",'Conf-G'!D16,"")</f>
        <v/>
      </c>
      <c r="I17" s="150" t="str">
        <f>IF(H17&lt;&gt;"",COUNTIF('Proc-G'!M18:M410,'F-DasD'!H17),"")</f>
        <v/>
      </c>
      <c r="J17" s="29"/>
      <c r="K17" s="3"/>
      <c r="L17" s="3"/>
      <c r="M17" s="3"/>
      <c r="N17" s="3"/>
      <c r="Q17" s="3"/>
      <c r="R17" s="3"/>
      <c r="S17" s="3"/>
      <c r="T17" s="3"/>
      <c r="U17" s="3"/>
      <c r="V17" s="3"/>
      <c r="W17" s="29"/>
      <c r="X17" s="29"/>
    </row>
    <row r="18" spans="8:24" ht="30" customHeight="1" x14ac:dyDescent="0.3">
      <c r="H18" s="149" t="str">
        <f>IF('Conf-G'!D17&lt;&gt;"",'Conf-G'!D17,"")</f>
        <v/>
      </c>
      <c r="I18" s="150" t="str">
        <f>IF(H18&lt;&gt;"",COUNTIF('Proc-G'!M19:M411,'F-DasD'!H18),"")</f>
        <v/>
      </c>
      <c r="J18" s="29"/>
      <c r="K18" s="3"/>
      <c r="L18" s="3"/>
      <c r="M18" s="3"/>
      <c r="N18" s="3"/>
      <c r="Q18" s="3"/>
      <c r="R18" s="3"/>
      <c r="S18" s="3"/>
      <c r="T18" s="3"/>
      <c r="U18" s="3"/>
      <c r="V18" s="3"/>
    </row>
    <row r="19" spans="8:24" ht="30" customHeight="1" x14ac:dyDescent="0.3">
      <c r="H19" s="149" t="str">
        <f>IF('Conf-G'!D18&lt;&gt;"",'Conf-G'!D18,"")</f>
        <v/>
      </c>
      <c r="I19" s="150" t="str">
        <f>IF(H19&lt;&gt;"",COUNTIF('Proc-G'!M20:M412,'F-DasD'!H19),"")</f>
        <v/>
      </c>
      <c r="J19" s="29"/>
      <c r="K19" s="3"/>
      <c r="L19" s="3"/>
      <c r="M19" s="3"/>
      <c r="N19" s="3"/>
      <c r="Q19" s="3"/>
      <c r="R19" s="3"/>
      <c r="S19" s="3"/>
      <c r="T19" s="3"/>
      <c r="U19" s="3"/>
      <c r="V19" s="3"/>
    </row>
    <row r="20" spans="8:24" ht="30" customHeight="1" x14ac:dyDescent="0.3">
      <c r="H20" s="149" t="str">
        <f>IF('Conf-G'!D19&lt;&gt;"",'Conf-G'!D19,"")</f>
        <v/>
      </c>
      <c r="I20" s="150" t="str">
        <f>IF(H20&lt;&gt;"",COUNTIF('Proc-G'!M21:M413,'F-DasD'!H20),"")</f>
        <v/>
      </c>
      <c r="K20" s="3"/>
      <c r="L20" s="3"/>
      <c r="M20" s="3"/>
      <c r="N20" s="3"/>
      <c r="Q20" s="3"/>
      <c r="R20" s="3"/>
      <c r="S20" s="3"/>
      <c r="T20" s="3"/>
      <c r="U20" s="3"/>
      <c r="V20" s="3"/>
    </row>
    <row r="21" spans="8:24" ht="30" customHeight="1" x14ac:dyDescent="0.3">
      <c r="H21" s="149" t="str">
        <f>IF('Conf-G'!D20&lt;&gt;"",'Conf-G'!D20,"")</f>
        <v/>
      </c>
      <c r="I21" s="150" t="str">
        <f>IF(H21&lt;&gt;"",COUNTIF('Proc-G'!M22:M414,'F-DasD'!H21),"")</f>
        <v/>
      </c>
      <c r="K21" s="3"/>
      <c r="L21" s="3"/>
      <c r="M21" s="3"/>
      <c r="N21" s="3"/>
      <c r="Q21" s="3"/>
      <c r="R21" s="3"/>
      <c r="S21" s="3"/>
      <c r="T21" s="3"/>
      <c r="U21" s="3"/>
      <c r="V21" s="3"/>
    </row>
    <row r="22" spans="8:24" ht="30" customHeight="1" x14ac:dyDescent="0.3">
      <c r="H22" s="149" t="str">
        <f>IF('Conf-G'!D21&lt;&gt;"",'Conf-G'!D21,"")</f>
        <v/>
      </c>
      <c r="I22" s="150" t="str">
        <f>IF(H22&lt;&gt;"",COUNTIF('Proc-G'!M23:M415,'F-DasD'!H22),"")</f>
        <v/>
      </c>
      <c r="K22" s="3"/>
      <c r="L22" s="3"/>
      <c r="M22" s="3"/>
      <c r="N22" s="3"/>
      <c r="Q22" s="3"/>
      <c r="R22" s="3"/>
      <c r="S22" s="3"/>
      <c r="T22" s="3"/>
      <c r="U22" s="3"/>
      <c r="V22" s="3"/>
    </row>
    <row r="23" spans="8:24" ht="30" customHeight="1" x14ac:dyDescent="0.3">
      <c r="H23" s="149" t="str">
        <f>IF('Conf-G'!D22&lt;&gt;"",'Conf-G'!D22,"")</f>
        <v/>
      </c>
      <c r="I23" s="150" t="str">
        <f>IF(H23&lt;&gt;"",COUNTIF('Proc-G'!M24:M416,'F-DasD'!H23),"")</f>
        <v/>
      </c>
      <c r="K23" s="3"/>
      <c r="L23" s="3"/>
      <c r="M23" s="3"/>
      <c r="N23" s="3"/>
      <c r="Q23" s="3"/>
      <c r="R23" s="3"/>
      <c r="S23" s="3"/>
      <c r="T23" s="3"/>
      <c r="U23" s="3"/>
      <c r="V23" s="3"/>
    </row>
    <row r="24" spans="8:24" ht="30" customHeight="1" x14ac:dyDescent="0.3">
      <c r="K24" s="3"/>
      <c r="L24" s="3"/>
      <c r="M24" s="3"/>
      <c r="N24" s="3"/>
      <c r="Q24" s="3"/>
      <c r="R24" s="3"/>
      <c r="S24" s="3"/>
      <c r="T24" s="3"/>
      <c r="U24" s="3"/>
      <c r="V24" s="3"/>
    </row>
    <row r="25" spans="8:24" ht="30" customHeight="1" x14ac:dyDescent="0.3">
      <c r="K25" s="3"/>
      <c r="L25" s="3"/>
      <c r="M25" s="3"/>
      <c r="N25" s="3"/>
      <c r="Q25" s="3"/>
      <c r="R25" s="3"/>
      <c r="S25" s="3"/>
      <c r="T25" s="3"/>
      <c r="U25" s="3"/>
      <c r="V25" s="3"/>
    </row>
    <row r="26" spans="8:24" ht="30" customHeight="1" x14ac:dyDescent="0.3">
      <c r="K26" s="3"/>
      <c r="L26" s="3"/>
      <c r="M26" s="3"/>
      <c r="N26" s="3"/>
      <c r="Q26" s="3"/>
      <c r="R26" s="3"/>
      <c r="S26" s="3"/>
      <c r="T26" s="3"/>
      <c r="U26" s="3"/>
      <c r="V26" s="3"/>
    </row>
    <row r="27" spans="8:24" ht="30" customHeight="1" x14ac:dyDescent="0.3">
      <c r="K27" s="3"/>
      <c r="L27" s="3"/>
      <c r="M27" s="3"/>
      <c r="N27" s="3"/>
      <c r="Q27" s="3"/>
      <c r="R27" s="3"/>
      <c r="S27" s="3"/>
      <c r="T27" s="3"/>
      <c r="U27" s="3"/>
      <c r="V27" s="3"/>
    </row>
    <row r="28" spans="8:24" ht="30" customHeight="1" x14ac:dyDescent="0.3">
      <c r="K28" s="3"/>
      <c r="L28" s="3"/>
      <c r="M28" s="3"/>
      <c r="N28" s="3"/>
      <c r="Q28" s="3"/>
      <c r="R28" s="3"/>
      <c r="S28" s="3"/>
      <c r="T28" s="3"/>
      <c r="U28" s="3"/>
      <c r="V28" s="3"/>
    </row>
    <row r="29" spans="8:24" ht="30" customHeight="1" x14ac:dyDescent="0.3">
      <c r="K29" s="3"/>
      <c r="L29" s="3"/>
      <c r="M29" s="3"/>
      <c r="N29" s="3"/>
      <c r="Q29" s="3"/>
      <c r="R29" s="3"/>
      <c r="S29" s="3"/>
      <c r="T29" s="3"/>
      <c r="U29" s="3"/>
      <c r="V29" s="3"/>
    </row>
    <row r="30" spans="8:24" ht="30" customHeight="1" x14ac:dyDescent="0.3">
      <c r="K30" s="3"/>
      <c r="L30" s="3"/>
      <c r="M30" s="3"/>
      <c r="N30" s="3"/>
      <c r="Q30" s="3"/>
      <c r="R30" s="3"/>
      <c r="S30" s="3"/>
      <c r="T30" s="3"/>
      <c r="U30" s="3"/>
      <c r="V30" s="3"/>
    </row>
    <row r="31" spans="8:24" ht="30" customHeight="1" x14ac:dyDescent="0.3">
      <c r="K31" s="3"/>
      <c r="L31" s="3"/>
      <c r="M31" s="3"/>
      <c r="N31" s="3"/>
      <c r="Q31" s="3"/>
      <c r="R31" s="3"/>
      <c r="S31" s="3"/>
      <c r="T31" s="3"/>
      <c r="U31" s="3"/>
      <c r="V31" s="3"/>
    </row>
    <row r="32" spans="8:24" ht="30" customHeight="1" x14ac:dyDescent="0.3">
      <c r="K32" s="3"/>
      <c r="L32" s="3"/>
      <c r="M32" s="3"/>
      <c r="N32" s="3"/>
    </row>
    <row r="33" spans="3:14" s="3" customFormat="1" ht="21.6" x14ac:dyDescent="0.3">
      <c r="C33" s="86" t="str">
        <f>IF('Conf-G'!D23&lt;&gt;"",'Conf-G'!D23,"")</f>
        <v/>
      </c>
      <c r="D33" s="2" t="str">
        <f>IF(C33&lt;&gt;"",COUNTIF('Proc-G'!M25:M417,'F-DasD'!C33),"")</f>
        <v/>
      </c>
      <c r="E33" s="2"/>
      <c r="F33" s="2"/>
      <c r="G33" s="2"/>
      <c r="H33" s="2"/>
      <c r="I33" s="2"/>
      <c r="J33" s="2"/>
    </row>
    <row r="34" spans="3:14" s="3" customFormat="1" ht="21.6" x14ac:dyDescent="0.3">
      <c r="C34" s="86" t="str">
        <f>IF('Conf-G'!D24&lt;&gt;"",'Conf-G'!D24,"")</f>
        <v/>
      </c>
      <c r="D34" s="2" t="str">
        <f>IF(C34&lt;&gt;"",COUNTIF('Proc-G'!M26:M418,'F-DasD'!C34),"")</f>
        <v/>
      </c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3:14" s="3" customFormat="1" ht="21.6" x14ac:dyDescent="0.3">
      <c r="C35" s="86" t="str">
        <f>IF('Conf-G'!D25&lt;&gt;"",'Conf-G'!D25,"")</f>
        <v/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3:14" s="3" customFormat="1" ht="21.6" x14ac:dyDescent="0.3">
      <c r="C36" s="86" t="str">
        <f>IF('Conf-G'!D26&lt;&gt;"",'Conf-G'!D26,"")</f>
        <v/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3:14" s="3" customFormat="1" ht="21.6" x14ac:dyDescent="0.3">
      <c r="C37" s="86" t="str">
        <f>IF('Conf-G'!D27&lt;&gt;"",'Conf-G'!D27,"")</f>
        <v/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</sheetData>
  <sheetProtection sheet="1" objects="1" scenarios="1"/>
  <mergeCells count="2">
    <mergeCell ref="B5:D5"/>
    <mergeCell ref="H5:I5"/>
  </mergeCells>
  <conditionalFormatting sqref="H6:I6 H11:I23">
    <cfRule type="expression" dxfId="14" priority="2">
      <formula>$H6=""</formula>
    </cfRule>
  </conditionalFormatting>
  <dataValidations count="1">
    <dataValidation type="whole" allowBlank="1" showInputMessage="1" showErrorMessage="1" sqref="E5" xr:uid="{00000000-0002-0000-1400-000000000000}">
      <formula1>1990</formula1>
      <formula2>2050</formula2>
    </dataValidation>
  </dataValidations>
  <pageMargins left="0.51180555555555596" right="0.51180555555555596" top="0.78749999999999998" bottom="0.78749999999999998" header="0.511811023622047" footer="0.511811023622047"/>
  <pageSetup paperSize="9" orientation="portrait" horizontalDpi="300" verticalDpi="300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2003"/>
  <sheetViews>
    <sheetView showGridLines="0" zoomScaleNormal="100" workbookViewId="0">
      <pane ySplit="4" topLeftCell="A5" activePane="bottomLeft" state="frozen"/>
      <selection pane="bottomLeft" activeCell="E5" sqref="E1:E1048576"/>
    </sheetView>
  </sheetViews>
  <sheetFormatPr defaultColWidth="9.109375" defaultRowHeight="13.8" x14ac:dyDescent="0.3"/>
  <cols>
    <col min="1" max="1" width="5.44140625" style="2" customWidth="1"/>
    <col min="2" max="2" width="11.109375" style="2" customWidth="1"/>
    <col min="3" max="3" width="12.6640625" style="2" customWidth="1"/>
    <col min="4" max="4" width="36.44140625" style="2" customWidth="1"/>
    <col min="5" max="5" width="20.44140625" style="2" customWidth="1"/>
    <col min="6" max="6" width="17.44140625" style="2" customWidth="1"/>
    <col min="7" max="7" width="31.33203125" style="2" customWidth="1"/>
    <col min="8" max="8" width="45.6640625" style="2" customWidth="1"/>
    <col min="9" max="9" width="11.44140625" style="2" customWidth="1"/>
    <col min="10" max="10" width="32.33203125" style="2" customWidth="1"/>
    <col min="11" max="11" width="13.44140625" style="2" customWidth="1"/>
    <col min="12" max="16384" width="9.109375" style="2"/>
  </cols>
  <sheetData>
    <row r="1" spans="1:10" s="4" customFormat="1" ht="50.25" customHeight="1" x14ac:dyDescent="0.3"/>
    <row r="2" spans="1:10" s="6" customFormat="1" ht="36.75" customHeight="1" x14ac:dyDescent="0.3"/>
    <row r="3" spans="1:10" s="11" customFormat="1" ht="19.5" customHeight="1" x14ac:dyDescent="0.3">
      <c r="H3" s="18" t="str">
        <f>CONCATENATE(COUNTIF(C5:C8710,"Concluída"), "/", COUNTA(D5:D8710), " concluídas  ")</f>
        <v xml:space="preserve">35/37 concluídas  </v>
      </c>
      <c r="I3" s="18"/>
      <c r="J3" s="18"/>
    </row>
    <row r="4" spans="1:10" ht="32.25" customHeight="1" x14ac:dyDescent="0.3">
      <c r="A4" s="109" t="s">
        <v>11</v>
      </c>
      <c r="B4" s="92" t="s">
        <v>815</v>
      </c>
      <c r="C4" s="114" t="s">
        <v>12</v>
      </c>
      <c r="D4" s="92" t="s">
        <v>1398</v>
      </c>
      <c r="E4" s="92" t="s">
        <v>1399</v>
      </c>
      <c r="F4" s="92" t="s">
        <v>1400</v>
      </c>
      <c r="G4" s="92" t="s">
        <v>1401</v>
      </c>
      <c r="H4" s="92" t="s">
        <v>1260</v>
      </c>
      <c r="I4" s="114" t="s">
        <v>1368</v>
      </c>
      <c r="J4" s="114" t="s">
        <v>18</v>
      </c>
    </row>
    <row r="5" spans="1:10" s="155" customFormat="1" ht="30" customHeight="1" x14ac:dyDescent="0.3">
      <c r="A5" s="156">
        <v>1</v>
      </c>
      <c r="B5" s="157">
        <v>45034</v>
      </c>
      <c r="C5" s="160" t="s">
        <v>1265</v>
      </c>
      <c r="D5" s="119" t="s">
        <v>1402</v>
      </c>
      <c r="E5" s="119" t="s">
        <v>5</v>
      </c>
      <c r="F5" s="119" t="s">
        <v>1403</v>
      </c>
      <c r="G5" s="119" t="s">
        <v>1404</v>
      </c>
      <c r="H5" s="119"/>
      <c r="I5" s="119" t="s">
        <v>1405</v>
      </c>
      <c r="J5" s="119" t="s">
        <v>215</v>
      </c>
    </row>
    <row r="6" spans="1:10" s="155" customFormat="1" ht="30" customHeight="1" x14ac:dyDescent="0.3">
      <c r="A6" s="161">
        <v>2</v>
      </c>
      <c r="B6" s="157">
        <v>45035</v>
      </c>
      <c r="C6" s="160" t="s">
        <v>1265</v>
      </c>
      <c r="D6" s="119" t="s">
        <v>1406</v>
      </c>
      <c r="E6" s="119" t="s">
        <v>8</v>
      </c>
      <c r="F6" s="119" t="s">
        <v>1407</v>
      </c>
      <c r="G6" s="119" t="s">
        <v>1408</v>
      </c>
      <c r="H6" s="119" t="s">
        <v>1409</v>
      </c>
      <c r="I6" s="119" t="s">
        <v>1405</v>
      </c>
      <c r="J6" s="119" t="s">
        <v>1410</v>
      </c>
    </row>
    <row r="7" spans="1:10" s="155" customFormat="1" ht="30" customHeight="1" x14ac:dyDescent="0.3">
      <c r="A7" s="161">
        <v>3</v>
      </c>
      <c r="B7" s="157">
        <v>45035</v>
      </c>
      <c r="C7" s="160" t="s">
        <v>1265</v>
      </c>
      <c r="D7" s="119" t="s">
        <v>1411</v>
      </c>
      <c r="E7" s="119" t="s">
        <v>10</v>
      </c>
      <c r="F7" s="119" t="s">
        <v>1407</v>
      </c>
      <c r="G7" s="119" t="s">
        <v>1412</v>
      </c>
      <c r="H7" s="119"/>
      <c r="I7" s="119" t="s">
        <v>1405</v>
      </c>
      <c r="J7" s="119" t="s">
        <v>382</v>
      </c>
    </row>
    <row r="8" spans="1:10" s="155" customFormat="1" ht="30" customHeight="1" x14ac:dyDescent="0.3">
      <c r="A8" s="161">
        <v>4</v>
      </c>
      <c r="B8" s="157">
        <v>45040</v>
      </c>
      <c r="C8" s="160" t="s">
        <v>1265</v>
      </c>
      <c r="D8" s="119" t="s">
        <v>1413</v>
      </c>
      <c r="E8" s="119" t="s">
        <v>5</v>
      </c>
      <c r="F8" s="119" t="s">
        <v>1407</v>
      </c>
      <c r="G8" s="119"/>
      <c r="H8" s="119" t="s">
        <v>1266</v>
      </c>
      <c r="I8" s="119" t="s">
        <v>1414</v>
      </c>
      <c r="J8" s="119" t="s">
        <v>348</v>
      </c>
    </row>
    <row r="9" spans="1:10" s="155" customFormat="1" ht="30" customHeight="1" x14ac:dyDescent="0.3">
      <c r="A9" s="161">
        <v>5</v>
      </c>
      <c r="B9" s="157">
        <v>45043</v>
      </c>
      <c r="C9" s="160" t="s">
        <v>1265</v>
      </c>
      <c r="D9" s="119" t="s">
        <v>1415</v>
      </c>
      <c r="E9" s="119" t="s">
        <v>7</v>
      </c>
      <c r="F9" s="119" t="s">
        <v>1416</v>
      </c>
      <c r="G9" s="119" t="s">
        <v>1417</v>
      </c>
      <c r="H9" s="119" t="s">
        <v>1409</v>
      </c>
      <c r="I9" s="119" t="s">
        <v>1405</v>
      </c>
      <c r="J9" s="119" t="s">
        <v>1410</v>
      </c>
    </row>
    <row r="10" spans="1:10" s="155" customFormat="1" ht="30" customHeight="1" x14ac:dyDescent="0.3">
      <c r="A10" s="161">
        <v>6</v>
      </c>
      <c r="B10" s="157">
        <v>45129</v>
      </c>
      <c r="C10" s="160" t="s">
        <v>1418</v>
      </c>
      <c r="D10" s="119" t="s">
        <v>1419</v>
      </c>
      <c r="E10" s="119" t="s">
        <v>7</v>
      </c>
      <c r="F10" s="119" t="s">
        <v>1403</v>
      </c>
      <c r="G10" s="119" t="s">
        <v>1420</v>
      </c>
      <c r="H10" s="119" t="s">
        <v>1282</v>
      </c>
      <c r="I10" s="119" t="s">
        <v>1414</v>
      </c>
      <c r="J10" s="119" t="s">
        <v>360</v>
      </c>
    </row>
    <row r="11" spans="1:10" s="155" customFormat="1" ht="30" customHeight="1" x14ac:dyDescent="0.3">
      <c r="A11" s="161">
        <v>7</v>
      </c>
      <c r="B11" s="157">
        <v>45043</v>
      </c>
      <c r="C11" s="160" t="s">
        <v>1265</v>
      </c>
      <c r="D11" s="119" t="s">
        <v>1421</v>
      </c>
      <c r="E11" s="119" t="s">
        <v>8</v>
      </c>
      <c r="F11" s="119" t="s">
        <v>1403</v>
      </c>
      <c r="G11" s="119" t="s">
        <v>1422</v>
      </c>
      <c r="H11" s="119" t="s">
        <v>1423</v>
      </c>
      <c r="I11" s="119" t="s">
        <v>1414</v>
      </c>
      <c r="J11" s="119" t="s">
        <v>310</v>
      </c>
    </row>
    <row r="12" spans="1:10" s="155" customFormat="1" ht="30" customHeight="1" x14ac:dyDescent="0.3">
      <c r="A12" s="161">
        <v>8</v>
      </c>
      <c r="B12" s="157">
        <v>45044</v>
      </c>
      <c r="C12" s="160" t="s">
        <v>1265</v>
      </c>
      <c r="D12" s="119" t="s">
        <v>1424</v>
      </c>
      <c r="E12" s="119" t="s">
        <v>5</v>
      </c>
      <c r="F12" s="119" t="s">
        <v>1407</v>
      </c>
      <c r="G12" s="119" t="s">
        <v>1425</v>
      </c>
      <c r="H12" s="119" t="s">
        <v>1266</v>
      </c>
      <c r="I12" s="119" t="s">
        <v>1414</v>
      </c>
      <c r="J12" s="119" t="s">
        <v>348</v>
      </c>
    </row>
    <row r="13" spans="1:10" s="155" customFormat="1" ht="30" customHeight="1" x14ac:dyDescent="0.3">
      <c r="A13" s="161">
        <v>9</v>
      </c>
      <c r="B13" s="157">
        <v>45050</v>
      </c>
      <c r="C13" s="160" t="s">
        <v>1265</v>
      </c>
      <c r="D13" s="119" t="s">
        <v>1426</v>
      </c>
      <c r="E13" s="119" t="s">
        <v>1</v>
      </c>
      <c r="F13" s="119" t="s">
        <v>1407</v>
      </c>
      <c r="G13" s="119" t="s">
        <v>1427</v>
      </c>
      <c r="H13" s="119" t="s">
        <v>1284</v>
      </c>
      <c r="I13" s="119" t="s">
        <v>1414</v>
      </c>
      <c r="J13" s="119" t="s">
        <v>367</v>
      </c>
    </row>
    <row r="14" spans="1:10" s="155" customFormat="1" ht="30" customHeight="1" x14ac:dyDescent="0.3">
      <c r="A14" s="161">
        <v>10</v>
      </c>
      <c r="B14" s="157">
        <v>45044</v>
      </c>
      <c r="C14" s="160" t="s">
        <v>1265</v>
      </c>
      <c r="D14" s="119" t="s">
        <v>1428</v>
      </c>
      <c r="E14" s="119" t="s">
        <v>7</v>
      </c>
      <c r="F14" s="119" t="s">
        <v>1416</v>
      </c>
      <c r="G14" s="119" t="s">
        <v>1429</v>
      </c>
      <c r="H14" s="119"/>
      <c r="I14" s="119" t="s">
        <v>1405</v>
      </c>
      <c r="J14" s="119"/>
    </row>
    <row r="15" spans="1:10" ht="30" customHeight="1" x14ac:dyDescent="0.3">
      <c r="A15" s="51">
        <v>11</v>
      </c>
      <c r="B15" s="162">
        <v>45054</v>
      </c>
      <c r="C15" s="165" t="s">
        <v>1265</v>
      </c>
      <c r="D15" s="105" t="s">
        <v>1430</v>
      </c>
      <c r="E15" s="105" t="s">
        <v>8</v>
      </c>
      <c r="F15" s="105" t="s">
        <v>1403</v>
      </c>
      <c r="G15" s="105" t="s">
        <v>1431</v>
      </c>
      <c r="H15" s="105" t="s">
        <v>1432</v>
      </c>
      <c r="I15" s="105" t="s">
        <v>1405</v>
      </c>
      <c r="J15" s="105" t="s">
        <v>1410</v>
      </c>
    </row>
    <row r="16" spans="1:10" ht="30" customHeight="1" x14ac:dyDescent="0.3">
      <c r="A16" s="51">
        <v>12</v>
      </c>
      <c r="B16" s="162">
        <v>45054</v>
      </c>
      <c r="C16" s="165" t="s">
        <v>1265</v>
      </c>
      <c r="D16" s="105" t="s">
        <v>1433</v>
      </c>
      <c r="E16" s="105" t="s">
        <v>7</v>
      </c>
      <c r="F16" s="105" t="s">
        <v>1407</v>
      </c>
      <c r="G16" s="105" t="s">
        <v>1434</v>
      </c>
      <c r="H16" s="105"/>
      <c r="I16" s="105" t="s">
        <v>1405</v>
      </c>
      <c r="J16" s="105" t="s">
        <v>382</v>
      </c>
    </row>
    <row r="17" spans="1:10" ht="30" customHeight="1" x14ac:dyDescent="0.3">
      <c r="A17" s="51">
        <v>13</v>
      </c>
      <c r="B17" s="162">
        <v>45054</v>
      </c>
      <c r="C17" s="165" t="s">
        <v>1265</v>
      </c>
      <c r="D17" s="105" t="s">
        <v>1435</v>
      </c>
      <c r="E17" s="105" t="s">
        <v>1</v>
      </c>
      <c r="F17" s="105" t="s">
        <v>1403</v>
      </c>
      <c r="G17" s="105" t="s">
        <v>1436</v>
      </c>
      <c r="H17" s="105"/>
      <c r="I17" s="105" t="s">
        <v>1405</v>
      </c>
      <c r="J17" s="105" t="s">
        <v>382</v>
      </c>
    </row>
    <row r="18" spans="1:10" ht="30" customHeight="1" x14ac:dyDescent="0.3">
      <c r="A18" s="51">
        <v>14</v>
      </c>
      <c r="B18" s="162">
        <v>45054</v>
      </c>
      <c r="C18" s="165" t="s">
        <v>1265</v>
      </c>
      <c r="D18" s="105" t="s">
        <v>1437</v>
      </c>
      <c r="E18" s="105" t="s">
        <v>10</v>
      </c>
      <c r="F18" s="105" t="s">
        <v>1403</v>
      </c>
      <c r="G18" s="105" t="s">
        <v>1438</v>
      </c>
      <c r="H18" s="105" t="s">
        <v>1439</v>
      </c>
      <c r="I18" s="105" t="s">
        <v>1414</v>
      </c>
      <c r="J18" s="105" t="s">
        <v>374</v>
      </c>
    </row>
    <row r="19" spans="1:10" ht="30" customHeight="1" x14ac:dyDescent="0.3">
      <c r="A19" s="51">
        <v>15</v>
      </c>
      <c r="B19" s="162">
        <v>45065</v>
      </c>
      <c r="C19" s="165" t="s">
        <v>1265</v>
      </c>
      <c r="D19" s="105" t="s">
        <v>1440</v>
      </c>
      <c r="E19" s="105" t="s">
        <v>10</v>
      </c>
      <c r="F19" s="105" t="s">
        <v>1403</v>
      </c>
      <c r="G19" s="105" t="s">
        <v>1441</v>
      </c>
      <c r="H19" s="105" t="s">
        <v>1284</v>
      </c>
      <c r="I19" s="105" t="s">
        <v>1414</v>
      </c>
      <c r="J19" s="105" t="s">
        <v>367</v>
      </c>
    </row>
    <row r="20" spans="1:10" ht="30" customHeight="1" x14ac:dyDescent="0.3">
      <c r="A20" s="51">
        <v>16</v>
      </c>
      <c r="B20" s="162">
        <v>45054</v>
      </c>
      <c r="C20" s="165" t="s">
        <v>1265</v>
      </c>
      <c r="D20" s="105" t="s">
        <v>1442</v>
      </c>
      <c r="E20" s="105" t="s">
        <v>10</v>
      </c>
      <c r="F20" s="105" t="s">
        <v>1416</v>
      </c>
      <c r="G20" s="105" t="s">
        <v>1443</v>
      </c>
      <c r="H20" s="105" t="s">
        <v>1266</v>
      </c>
      <c r="I20" s="105" t="s">
        <v>1414</v>
      </c>
      <c r="J20" s="105" t="s">
        <v>348</v>
      </c>
    </row>
    <row r="21" spans="1:10" ht="30" customHeight="1" x14ac:dyDescent="0.3">
      <c r="A21" s="51">
        <v>17</v>
      </c>
      <c r="B21" s="162">
        <v>45054</v>
      </c>
      <c r="C21" s="165" t="s">
        <v>1265</v>
      </c>
      <c r="D21" s="105" t="s">
        <v>1444</v>
      </c>
      <c r="E21" s="105" t="s">
        <v>10</v>
      </c>
      <c r="F21" s="105" t="s">
        <v>1403</v>
      </c>
      <c r="G21" s="105" t="s">
        <v>1445</v>
      </c>
      <c r="H21" s="105" t="s">
        <v>1284</v>
      </c>
      <c r="I21" s="105" t="s">
        <v>1414</v>
      </c>
      <c r="J21" s="105" t="s">
        <v>367</v>
      </c>
    </row>
    <row r="22" spans="1:10" ht="30" customHeight="1" x14ac:dyDescent="0.3">
      <c r="A22" s="51">
        <v>18</v>
      </c>
      <c r="B22" s="162">
        <v>45056</v>
      </c>
      <c r="C22" s="165" t="s">
        <v>1265</v>
      </c>
      <c r="D22" s="105" t="s">
        <v>1446</v>
      </c>
      <c r="E22" s="105" t="s">
        <v>5</v>
      </c>
      <c r="F22" s="105" t="s">
        <v>1403</v>
      </c>
      <c r="G22" s="105" t="s">
        <v>1447</v>
      </c>
      <c r="H22" s="105"/>
      <c r="I22" s="105" t="s">
        <v>1405</v>
      </c>
      <c r="J22" s="105" t="s">
        <v>1037</v>
      </c>
    </row>
    <row r="23" spans="1:10" ht="30" customHeight="1" x14ac:dyDescent="0.3">
      <c r="A23" s="51">
        <v>19</v>
      </c>
      <c r="B23" s="162">
        <v>45056</v>
      </c>
      <c r="C23" s="165" t="s">
        <v>1265</v>
      </c>
      <c r="D23" s="105" t="s">
        <v>1448</v>
      </c>
      <c r="E23" s="105" t="s">
        <v>5</v>
      </c>
      <c r="F23" s="105" t="s">
        <v>1416</v>
      </c>
      <c r="G23" s="105" t="s">
        <v>1449</v>
      </c>
      <c r="H23" s="105"/>
      <c r="I23" s="105" t="s">
        <v>1405</v>
      </c>
      <c r="J23" s="105" t="s">
        <v>47</v>
      </c>
    </row>
    <row r="24" spans="1:10" ht="30" customHeight="1" x14ac:dyDescent="0.3">
      <c r="A24" s="51">
        <v>20</v>
      </c>
      <c r="B24" s="162">
        <v>45054</v>
      </c>
      <c r="C24" s="165" t="s">
        <v>1265</v>
      </c>
      <c r="D24" s="105" t="s">
        <v>1450</v>
      </c>
      <c r="E24" s="105" t="s">
        <v>5</v>
      </c>
      <c r="F24" s="105" t="s">
        <v>1403</v>
      </c>
      <c r="G24" s="105" t="s">
        <v>1451</v>
      </c>
      <c r="H24" s="105" t="s">
        <v>1409</v>
      </c>
      <c r="I24" s="105" t="s">
        <v>1405</v>
      </c>
      <c r="J24" s="105"/>
    </row>
    <row r="25" spans="1:10" ht="30" customHeight="1" x14ac:dyDescent="0.3">
      <c r="A25" s="51">
        <v>21</v>
      </c>
      <c r="B25" s="162">
        <v>45057</v>
      </c>
      <c r="C25" s="165" t="s">
        <v>1265</v>
      </c>
      <c r="D25" s="105" t="s">
        <v>1452</v>
      </c>
      <c r="E25" s="105" t="s">
        <v>7</v>
      </c>
      <c r="F25" s="105" t="s">
        <v>1403</v>
      </c>
      <c r="G25" s="105" t="s">
        <v>1453</v>
      </c>
      <c r="H25" s="105" t="s">
        <v>1454</v>
      </c>
      <c r="I25" s="105" t="s">
        <v>1414</v>
      </c>
      <c r="J25" s="105" t="s">
        <v>277</v>
      </c>
    </row>
    <row r="26" spans="1:10" ht="30" customHeight="1" x14ac:dyDescent="0.3">
      <c r="A26" s="51">
        <v>22</v>
      </c>
      <c r="B26" s="162">
        <v>45061</v>
      </c>
      <c r="C26" s="165" t="s">
        <v>1418</v>
      </c>
      <c r="D26" s="105" t="s">
        <v>1455</v>
      </c>
      <c r="E26" s="105" t="s">
        <v>10</v>
      </c>
      <c r="F26" s="105" t="s">
        <v>1416</v>
      </c>
      <c r="G26" s="105" t="s">
        <v>1456</v>
      </c>
      <c r="H26" s="105"/>
      <c r="I26" s="105" t="s">
        <v>1405</v>
      </c>
      <c r="J26" s="105" t="s">
        <v>251</v>
      </c>
    </row>
    <row r="27" spans="1:10" ht="30" customHeight="1" x14ac:dyDescent="0.3">
      <c r="A27" s="51">
        <v>23</v>
      </c>
      <c r="B27" s="162">
        <v>45068</v>
      </c>
      <c r="C27" s="165" t="s">
        <v>1265</v>
      </c>
      <c r="D27" s="105" t="s">
        <v>1457</v>
      </c>
      <c r="E27" s="105" t="s">
        <v>7</v>
      </c>
      <c r="F27" s="105" t="s">
        <v>1403</v>
      </c>
      <c r="G27" s="105" t="s">
        <v>1431</v>
      </c>
      <c r="H27" s="105"/>
      <c r="I27" s="105" t="s">
        <v>1414</v>
      </c>
      <c r="J27" s="105" t="s">
        <v>103</v>
      </c>
    </row>
    <row r="28" spans="1:10" ht="30" customHeight="1" x14ac:dyDescent="0.3">
      <c r="A28" s="51">
        <v>24</v>
      </c>
      <c r="B28" s="162">
        <v>45069</v>
      </c>
      <c r="C28" s="165" t="s">
        <v>1265</v>
      </c>
      <c r="D28" s="105" t="s">
        <v>1458</v>
      </c>
      <c r="E28" s="105" t="s">
        <v>5</v>
      </c>
      <c r="F28" s="105" t="s">
        <v>1403</v>
      </c>
      <c r="G28" s="105" t="s">
        <v>1431</v>
      </c>
      <c r="H28" s="105"/>
      <c r="I28" s="105" t="s">
        <v>1405</v>
      </c>
      <c r="J28" s="105" t="s">
        <v>382</v>
      </c>
    </row>
    <row r="29" spans="1:10" ht="30" customHeight="1" x14ac:dyDescent="0.3">
      <c r="A29" s="51">
        <v>25</v>
      </c>
      <c r="B29" s="162">
        <v>45069</v>
      </c>
      <c r="C29" s="165" t="s">
        <v>1265</v>
      </c>
      <c r="D29" s="105" t="s">
        <v>1459</v>
      </c>
      <c r="E29" s="105" t="s">
        <v>8</v>
      </c>
      <c r="F29" s="105" t="s">
        <v>1403</v>
      </c>
      <c r="G29" s="105" t="s">
        <v>1431</v>
      </c>
      <c r="H29" s="105"/>
      <c r="I29" s="105" t="s">
        <v>1405</v>
      </c>
      <c r="J29" s="105" t="s">
        <v>47</v>
      </c>
    </row>
    <row r="30" spans="1:10" ht="30" customHeight="1" x14ac:dyDescent="0.3">
      <c r="A30" s="51">
        <v>26</v>
      </c>
      <c r="B30" s="162">
        <v>45086</v>
      </c>
      <c r="C30" s="165" t="s">
        <v>1265</v>
      </c>
      <c r="D30" s="105" t="s">
        <v>1460</v>
      </c>
      <c r="E30" s="105" t="s">
        <v>10</v>
      </c>
      <c r="F30" s="105" t="s">
        <v>1403</v>
      </c>
      <c r="G30" s="105" t="s">
        <v>1461</v>
      </c>
      <c r="H30" s="105" t="s">
        <v>1462</v>
      </c>
      <c r="I30" s="105" t="s">
        <v>1405</v>
      </c>
      <c r="J30" s="105" t="s">
        <v>215</v>
      </c>
    </row>
    <row r="31" spans="1:10" ht="30" customHeight="1" x14ac:dyDescent="0.3">
      <c r="A31" s="51">
        <v>27</v>
      </c>
      <c r="B31" s="162">
        <v>45091</v>
      </c>
      <c r="C31" s="165" t="s">
        <v>1265</v>
      </c>
      <c r="D31" s="105" t="s">
        <v>1463</v>
      </c>
      <c r="E31" s="105" t="s">
        <v>7</v>
      </c>
      <c r="F31" s="105" t="s">
        <v>1403</v>
      </c>
      <c r="G31" s="105" t="s">
        <v>1431</v>
      </c>
      <c r="H31" s="105"/>
      <c r="I31" s="105" t="s">
        <v>1414</v>
      </c>
      <c r="J31" s="105"/>
    </row>
    <row r="32" spans="1:10" ht="30" customHeight="1" x14ac:dyDescent="0.3">
      <c r="A32" s="51">
        <v>28</v>
      </c>
      <c r="B32" s="162">
        <v>45173</v>
      </c>
      <c r="C32" s="165" t="s">
        <v>1265</v>
      </c>
      <c r="D32" s="105" t="s">
        <v>1464</v>
      </c>
      <c r="E32" s="105" t="s">
        <v>7</v>
      </c>
      <c r="F32" s="105" t="s">
        <v>1403</v>
      </c>
      <c r="G32" s="105" t="s">
        <v>1418</v>
      </c>
      <c r="H32" s="105"/>
      <c r="I32" s="105"/>
      <c r="J32" s="105"/>
    </row>
    <row r="33" spans="1:10" ht="30" customHeight="1" x14ac:dyDescent="0.3">
      <c r="A33" s="51">
        <v>29</v>
      </c>
      <c r="B33" s="162">
        <v>45113</v>
      </c>
      <c r="C33" s="165" t="s">
        <v>1265</v>
      </c>
      <c r="D33" s="105" t="s">
        <v>1465</v>
      </c>
      <c r="E33" s="105" t="s">
        <v>8</v>
      </c>
      <c r="F33" s="105" t="s">
        <v>1403</v>
      </c>
      <c r="G33" s="105" t="s">
        <v>1431</v>
      </c>
      <c r="H33" s="105" t="s">
        <v>1466</v>
      </c>
      <c r="I33" s="105" t="s">
        <v>1414</v>
      </c>
      <c r="J33" s="105" t="s">
        <v>173</v>
      </c>
    </row>
    <row r="34" spans="1:10" ht="30" customHeight="1" x14ac:dyDescent="0.3">
      <c r="A34" s="51">
        <v>30</v>
      </c>
      <c r="B34" s="162">
        <v>45099</v>
      </c>
      <c r="C34" s="165" t="s">
        <v>1265</v>
      </c>
      <c r="D34" s="105" t="s">
        <v>1467</v>
      </c>
      <c r="E34" s="105" t="s">
        <v>7</v>
      </c>
      <c r="F34" s="105" t="s">
        <v>1403</v>
      </c>
      <c r="G34" s="105" t="s">
        <v>1468</v>
      </c>
      <c r="H34" s="105" t="s">
        <v>1307</v>
      </c>
      <c r="I34" s="105" t="s">
        <v>1405</v>
      </c>
      <c r="J34" s="105" t="s">
        <v>264</v>
      </c>
    </row>
    <row r="35" spans="1:10" ht="30" customHeight="1" x14ac:dyDescent="0.3">
      <c r="A35" s="51">
        <v>31</v>
      </c>
      <c r="B35" s="162">
        <v>45098</v>
      </c>
      <c r="C35" s="165" t="s">
        <v>1265</v>
      </c>
      <c r="D35" s="105" t="s">
        <v>1469</v>
      </c>
      <c r="E35" s="105" t="s">
        <v>5</v>
      </c>
      <c r="F35" s="105" t="s">
        <v>1403</v>
      </c>
      <c r="G35" s="105" t="s">
        <v>1470</v>
      </c>
      <c r="H35" s="105"/>
      <c r="I35" s="105" t="s">
        <v>1405</v>
      </c>
      <c r="J35" s="105" t="s">
        <v>47</v>
      </c>
    </row>
    <row r="36" spans="1:10" ht="30" customHeight="1" x14ac:dyDescent="0.3">
      <c r="A36" s="51">
        <v>32</v>
      </c>
      <c r="B36" s="162">
        <v>45106</v>
      </c>
      <c r="C36" s="165" t="s">
        <v>1265</v>
      </c>
      <c r="D36" s="105" t="s">
        <v>1471</v>
      </c>
      <c r="E36" s="105" t="s">
        <v>10</v>
      </c>
      <c r="F36" s="105" t="s">
        <v>1416</v>
      </c>
      <c r="G36" s="105" t="s">
        <v>1472</v>
      </c>
      <c r="H36" s="105"/>
      <c r="I36" s="105" t="s">
        <v>1405</v>
      </c>
      <c r="J36" s="105" t="s">
        <v>1410</v>
      </c>
    </row>
    <row r="37" spans="1:10" ht="30" customHeight="1" x14ac:dyDescent="0.3">
      <c r="A37" s="51">
        <v>33</v>
      </c>
      <c r="B37" s="162">
        <v>45138</v>
      </c>
      <c r="C37" s="165" t="s">
        <v>1265</v>
      </c>
      <c r="D37" s="105" t="s">
        <v>1473</v>
      </c>
      <c r="E37" s="105" t="s">
        <v>5</v>
      </c>
      <c r="F37" s="105" t="s">
        <v>1403</v>
      </c>
      <c r="G37" s="105" t="s">
        <v>1431</v>
      </c>
      <c r="H37" s="105" t="s">
        <v>1474</v>
      </c>
      <c r="I37" s="105" t="s">
        <v>1405</v>
      </c>
      <c r="J37" s="105" t="s">
        <v>47</v>
      </c>
    </row>
    <row r="38" spans="1:10" ht="30" customHeight="1" x14ac:dyDescent="0.3">
      <c r="A38" s="51">
        <v>34</v>
      </c>
      <c r="B38" s="162">
        <v>45140</v>
      </c>
      <c r="C38" s="165" t="s">
        <v>1265</v>
      </c>
      <c r="D38" s="105" t="s">
        <v>1475</v>
      </c>
      <c r="E38" s="105" t="s">
        <v>5</v>
      </c>
      <c r="F38" s="105" t="s">
        <v>1407</v>
      </c>
      <c r="G38" s="105" t="s">
        <v>1476</v>
      </c>
      <c r="H38" s="105" t="s">
        <v>1477</v>
      </c>
      <c r="I38" s="105" t="s">
        <v>1405</v>
      </c>
      <c r="J38" s="105" t="s">
        <v>47</v>
      </c>
    </row>
    <row r="39" spans="1:10" ht="30" customHeight="1" x14ac:dyDescent="0.3">
      <c r="A39" s="51">
        <v>35</v>
      </c>
      <c r="B39" s="162">
        <v>45142</v>
      </c>
      <c r="C39" s="165" t="s">
        <v>1265</v>
      </c>
      <c r="D39" s="105" t="s">
        <v>1478</v>
      </c>
      <c r="E39" s="105" t="s">
        <v>5</v>
      </c>
      <c r="F39" s="105" t="s">
        <v>1407</v>
      </c>
      <c r="G39" s="105" t="s">
        <v>1476</v>
      </c>
      <c r="H39" s="105"/>
      <c r="I39" s="105" t="s">
        <v>1405</v>
      </c>
      <c r="J39" s="105" t="s">
        <v>382</v>
      </c>
    </row>
    <row r="40" spans="1:10" ht="30" customHeight="1" x14ac:dyDescent="0.3">
      <c r="A40" s="51">
        <v>36</v>
      </c>
      <c r="B40" s="162">
        <v>45140</v>
      </c>
      <c r="C40" s="165" t="s">
        <v>1265</v>
      </c>
      <c r="D40" s="105" t="s">
        <v>1479</v>
      </c>
      <c r="E40" s="105" t="s">
        <v>8</v>
      </c>
      <c r="F40" s="105" t="s">
        <v>1403</v>
      </c>
      <c r="G40" s="105" t="s">
        <v>1431</v>
      </c>
      <c r="H40" s="105" t="s">
        <v>1287</v>
      </c>
      <c r="I40" s="105" t="s">
        <v>1405</v>
      </c>
      <c r="J40" s="105" t="s">
        <v>1410</v>
      </c>
    </row>
    <row r="41" spans="1:10" ht="30" customHeight="1" x14ac:dyDescent="0.3">
      <c r="A41" s="51">
        <v>37</v>
      </c>
      <c r="B41" s="162">
        <v>45145</v>
      </c>
      <c r="C41" s="165" t="s">
        <v>1265</v>
      </c>
      <c r="D41" s="105" t="s">
        <v>1480</v>
      </c>
      <c r="E41" s="105" t="s">
        <v>5</v>
      </c>
      <c r="F41" s="105" t="s">
        <v>1403</v>
      </c>
      <c r="G41" s="105" t="s">
        <v>1481</v>
      </c>
      <c r="H41" s="105" t="s">
        <v>1482</v>
      </c>
      <c r="I41" s="105" t="s">
        <v>1414</v>
      </c>
      <c r="J41" s="105" t="s">
        <v>407</v>
      </c>
    </row>
    <row r="42" spans="1:10" ht="30" customHeight="1" x14ac:dyDescent="0.3">
      <c r="A42" s="51">
        <v>38</v>
      </c>
      <c r="B42" s="162"/>
      <c r="C42" s="165"/>
      <c r="D42" s="105"/>
      <c r="E42" s="105"/>
      <c r="F42" s="105"/>
      <c r="G42" s="105"/>
      <c r="H42" s="105"/>
      <c r="I42" s="105"/>
      <c r="J42" s="105"/>
    </row>
    <row r="43" spans="1:10" ht="30" customHeight="1" x14ac:dyDescent="0.3">
      <c r="A43" s="51">
        <v>39</v>
      </c>
      <c r="B43" s="162"/>
      <c r="C43" s="165"/>
      <c r="D43" s="105"/>
      <c r="E43" s="105"/>
      <c r="F43" s="105"/>
      <c r="G43" s="105"/>
      <c r="H43" s="105"/>
      <c r="I43" s="105"/>
      <c r="J43" s="105"/>
    </row>
    <row r="44" spans="1:10" ht="30" customHeight="1" x14ac:dyDescent="0.3">
      <c r="A44" s="51">
        <v>40</v>
      </c>
      <c r="B44" s="162"/>
      <c r="C44" s="165"/>
      <c r="D44" s="105"/>
      <c r="E44" s="105"/>
      <c r="F44" s="105"/>
      <c r="G44" s="105"/>
      <c r="H44" s="105"/>
      <c r="I44" s="105"/>
      <c r="J44" s="105"/>
    </row>
    <row r="45" spans="1:10" ht="30" customHeight="1" x14ac:dyDescent="0.3">
      <c r="A45" s="51">
        <v>41</v>
      </c>
      <c r="B45" s="162"/>
      <c r="C45" s="165"/>
      <c r="D45" s="105"/>
      <c r="E45" s="105"/>
      <c r="F45" s="105"/>
      <c r="G45" s="105"/>
      <c r="H45" s="105"/>
      <c r="I45" s="105"/>
      <c r="J45" s="105"/>
    </row>
    <row r="46" spans="1:10" ht="30" customHeight="1" x14ac:dyDescent="0.3">
      <c r="A46" s="51">
        <v>42</v>
      </c>
      <c r="B46" s="162"/>
      <c r="C46" s="165"/>
      <c r="D46" s="105"/>
      <c r="E46" s="105"/>
      <c r="F46" s="105"/>
      <c r="G46" s="105"/>
      <c r="H46" s="105"/>
      <c r="I46" s="105"/>
      <c r="J46" s="105"/>
    </row>
    <row r="47" spans="1:10" ht="30" customHeight="1" x14ac:dyDescent="0.3">
      <c r="A47" s="51">
        <v>43</v>
      </c>
      <c r="B47" s="162"/>
      <c r="C47" s="165"/>
      <c r="D47" s="105"/>
      <c r="E47" s="105"/>
      <c r="F47" s="105"/>
      <c r="G47" s="105"/>
      <c r="H47" s="105"/>
      <c r="I47" s="105"/>
      <c r="J47" s="105"/>
    </row>
    <row r="48" spans="1:10" ht="30" customHeight="1" x14ac:dyDescent="0.3">
      <c r="A48" s="51">
        <v>44</v>
      </c>
      <c r="B48" s="162"/>
      <c r="C48" s="165"/>
      <c r="D48" s="105"/>
      <c r="E48" s="105"/>
      <c r="F48" s="105"/>
      <c r="G48" s="105"/>
      <c r="H48" s="105"/>
      <c r="I48" s="105"/>
      <c r="J48" s="105"/>
    </row>
    <row r="49" spans="1:10" ht="30" customHeight="1" x14ac:dyDescent="0.3">
      <c r="A49" s="51">
        <v>45</v>
      </c>
      <c r="B49" s="162"/>
      <c r="C49" s="165"/>
      <c r="D49" s="105"/>
      <c r="E49" s="105"/>
      <c r="F49" s="105"/>
      <c r="G49" s="105"/>
      <c r="H49" s="105"/>
      <c r="I49" s="105"/>
      <c r="J49" s="105"/>
    </row>
    <row r="50" spans="1:10" ht="30" customHeight="1" x14ac:dyDescent="0.3">
      <c r="A50" s="51">
        <v>46</v>
      </c>
      <c r="B50" s="162"/>
      <c r="C50" s="165"/>
      <c r="D50" s="105"/>
      <c r="E50" s="105"/>
      <c r="F50" s="105"/>
      <c r="G50" s="105"/>
      <c r="H50" s="105"/>
      <c r="I50" s="105"/>
      <c r="J50" s="105"/>
    </row>
    <row r="51" spans="1:10" ht="30" customHeight="1" x14ac:dyDescent="0.3">
      <c r="A51" s="51">
        <v>47</v>
      </c>
      <c r="B51" s="162"/>
      <c r="C51" s="165"/>
      <c r="D51" s="105"/>
      <c r="E51" s="105"/>
      <c r="F51" s="105"/>
      <c r="G51" s="105"/>
      <c r="H51" s="105"/>
      <c r="I51" s="105"/>
      <c r="J51" s="105"/>
    </row>
    <row r="52" spans="1:10" ht="30" customHeight="1" x14ac:dyDescent="0.3">
      <c r="A52" s="51">
        <v>48</v>
      </c>
      <c r="B52" s="162"/>
      <c r="C52" s="165"/>
      <c r="D52" s="105"/>
      <c r="E52" s="105"/>
      <c r="F52" s="105"/>
      <c r="G52" s="105"/>
      <c r="H52" s="105"/>
      <c r="I52" s="105"/>
      <c r="J52" s="105"/>
    </row>
    <row r="53" spans="1:10" ht="30" customHeight="1" x14ac:dyDescent="0.3">
      <c r="A53" s="51">
        <v>49</v>
      </c>
      <c r="B53" s="162"/>
      <c r="C53" s="165"/>
      <c r="D53" s="105"/>
      <c r="E53" s="105"/>
      <c r="F53" s="105"/>
      <c r="G53" s="105"/>
      <c r="H53" s="105"/>
      <c r="I53" s="105"/>
      <c r="J53" s="105"/>
    </row>
    <row r="54" spans="1:10" ht="30" customHeight="1" x14ac:dyDescent="0.3">
      <c r="A54" s="51">
        <v>50</v>
      </c>
      <c r="B54" s="162"/>
      <c r="C54" s="165"/>
      <c r="D54" s="105"/>
      <c r="E54" s="105"/>
      <c r="F54" s="105"/>
      <c r="G54" s="105"/>
      <c r="H54" s="105"/>
      <c r="I54" s="105"/>
      <c r="J54" s="105"/>
    </row>
    <row r="55" spans="1:10" ht="30" customHeight="1" x14ac:dyDescent="0.3">
      <c r="A55" s="51">
        <v>51</v>
      </c>
      <c r="B55" s="162"/>
      <c r="C55" s="165"/>
      <c r="D55" s="105"/>
      <c r="E55" s="105"/>
      <c r="F55" s="105"/>
      <c r="G55" s="105"/>
      <c r="H55" s="105"/>
      <c r="I55" s="105"/>
      <c r="J55" s="105"/>
    </row>
    <row r="56" spans="1:10" ht="30" customHeight="1" x14ac:dyDescent="0.3">
      <c r="A56" s="51">
        <v>52</v>
      </c>
      <c r="B56" s="162"/>
      <c r="C56" s="165"/>
      <c r="D56" s="105"/>
      <c r="E56" s="105"/>
      <c r="F56" s="105"/>
      <c r="G56" s="105"/>
      <c r="H56" s="105"/>
      <c r="I56" s="105"/>
      <c r="J56" s="105"/>
    </row>
    <row r="57" spans="1:10" ht="30" customHeight="1" x14ac:dyDescent="0.3">
      <c r="A57" s="51">
        <v>53</v>
      </c>
      <c r="B57" s="162"/>
      <c r="C57" s="165"/>
      <c r="D57" s="105"/>
      <c r="E57" s="105"/>
      <c r="F57" s="105"/>
      <c r="G57" s="105"/>
      <c r="H57" s="105"/>
      <c r="I57" s="105"/>
      <c r="J57" s="105"/>
    </row>
    <row r="58" spans="1:10" ht="30" customHeight="1" x14ac:dyDescent="0.3">
      <c r="A58" s="51">
        <v>54</v>
      </c>
      <c r="B58" s="162"/>
      <c r="C58" s="165"/>
      <c r="D58" s="105"/>
      <c r="E58" s="105"/>
      <c r="F58" s="105"/>
      <c r="G58" s="105"/>
      <c r="H58" s="105"/>
      <c r="I58" s="105"/>
      <c r="J58" s="105"/>
    </row>
    <row r="59" spans="1:10" ht="30" customHeight="1" x14ac:dyDescent="0.3">
      <c r="A59" s="51">
        <v>55</v>
      </c>
      <c r="B59" s="162"/>
      <c r="C59" s="165"/>
      <c r="D59" s="105"/>
      <c r="E59" s="105"/>
      <c r="F59" s="105"/>
      <c r="G59" s="105"/>
      <c r="H59" s="105"/>
      <c r="I59" s="105"/>
      <c r="J59" s="105"/>
    </row>
    <row r="60" spans="1:10" ht="30" customHeight="1" x14ac:dyDescent="0.3">
      <c r="A60" s="51">
        <v>56</v>
      </c>
      <c r="B60" s="162"/>
      <c r="C60" s="165"/>
      <c r="D60" s="105"/>
      <c r="E60" s="105"/>
      <c r="F60" s="105"/>
      <c r="G60" s="105"/>
      <c r="H60" s="105"/>
      <c r="I60" s="105"/>
      <c r="J60" s="105"/>
    </row>
    <row r="61" spans="1:10" ht="30" customHeight="1" x14ac:dyDescent="0.3">
      <c r="A61" s="51">
        <v>57</v>
      </c>
      <c r="B61" s="162"/>
      <c r="C61" s="165"/>
      <c r="D61" s="105"/>
      <c r="E61" s="105"/>
      <c r="F61" s="105"/>
      <c r="G61" s="105"/>
      <c r="H61" s="105"/>
      <c r="I61" s="105"/>
      <c r="J61" s="105"/>
    </row>
    <row r="62" spans="1:10" ht="30" customHeight="1" x14ac:dyDescent="0.3">
      <c r="A62" s="51">
        <v>58</v>
      </c>
      <c r="B62" s="162"/>
      <c r="C62" s="165"/>
      <c r="D62" s="105"/>
      <c r="E62" s="105"/>
      <c r="F62" s="105"/>
      <c r="G62" s="105"/>
      <c r="H62" s="105"/>
      <c r="I62" s="105"/>
      <c r="J62" s="105"/>
    </row>
    <row r="63" spans="1:10" ht="30" customHeight="1" x14ac:dyDescent="0.3">
      <c r="A63" s="51">
        <v>59</v>
      </c>
      <c r="B63" s="162"/>
      <c r="C63" s="165"/>
      <c r="D63" s="105"/>
      <c r="E63" s="105"/>
      <c r="F63" s="105"/>
      <c r="G63" s="105"/>
      <c r="H63" s="105"/>
      <c r="I63" s="105"/>
      <c r="J63" s="105"/>
    </row>
    <row r="64" spans="1:10" ht="30" customHeight="1" x14ac:dyDescent="0.3">
      <c r="A64" s="51">
        <v>60</v>
      </c>
      <c r="B64" s="162"/>
      <c r="C64" s="165"/>
      <c r="D64" s="105"/>
      <c r="E64" s="105"/>
      <c r="F64" s="105"/>
      <c r="G64" s="105"/>
      <c r="H64" s="105"/>
      <c r="I64" s="105"/>
      <c r="J64" s="105"/>
    </row>
    <row r="65" spans="1:10" ht="30" customHeight="1" x14ac:dyDescent="0.3">
      <c r="A65" s="51">
        <v>61</v>
      </c>
      <c r="B65" s="162"/>
      <c r="C65" s="165"/>
      <c r="D65" s="105"/>
      <c r="E65" s="105"/>
      <c r="F65" s="105"/>
      <c r="G65" s="105"/>
      <c r="H65" s="105"/>
      <c r="I65" s="105"/>
      <c r="J65" s="105"/>
    </row>
    <row r="66" spans="1:10" ht="30" customHeight="1" x14ac:dyDescent="0.3">
      <c r="A66" s="51">
        <v>62</v>
      </c>
      <c r="B66" s="162"/>
      <c r="C66" s="165"/>
      <c r="D66" s="105"/>
      <c r="E66" s="105"/>
      <c r="F66" s="105"/>
      <c r="G66" s="105"/>
      <c r="H66" s="105"/>
      <c r="I66" s="105"/>
      <c r="J66" s="105"/>
    </row>
    <row r="67" spans="1:10" ht="30" customHeight="1" x14ac:dyDescent="0.3">
      <c r="A67" s="51">
        <v>63</v>
      </c>
      <c r="B67" s="162"/>
      <c r="C67" s="165"/>
      <c r="D67" s="105"/>
      <c r="E67" s="105"/>
      <c r="F67" s="105"/>
      <c r="G67" s="105"/>
      <c r="H67" s="105"/>
      <c r="I67" s="105"/>
      <c r="J67" s="105"/>
    </row>
    <row r="68" spans="1:10" ht="30" customHeight="1" x14ac:dyDescent="0.3">
      <c r="A68" s="51">
        <v>64</v>
      </c>
      <c r="B68" s="162"/>
      <c r="C68" s="165"/>
      <c r="D68" s="105"/>
      <c r="E68" s="105"/>
      <c r="F68" s="105"/>
      <c r="G68" s="105"/>
      <c r="H68" s="105"/>
      <c r="I68" s="105"/>
      <c r="J68" s="105"/>
    </row>
    <row r="69" spans="1:10" ht="30" customHeight="1" x14ac:dyDescent="0.3">
      <c r="A69" s="51">
        <v>65</v>
      </c>
      <c r="B69" s="162"/>
      <c r="C69" s="165"/>
      <c r="D69" s="105"/>
      <c r="E69" s="105"/>
      <c r="F69" s="105"/>
      <c r="G69" s="105"/>
      <c r="H69" s="105"/>
      <c r="I69" s="105"/>
      <c r="J69" s="105"/>
    </row>
    <row r="70" spans="1:10" ht="30" customHeight="1" x14ac:dyDescent="0.3">
      <c r="A70" s="51">
        <v>66</v>
      </c>
      <c r="B70" s="162"/>
      <c r="C70" s="165"/>
      <c r="D70" s="105"/>
      <c r="E70" s="105"/>
      <c r="F70" s="105"/>
      <c r="G70" s="105"/>
      <c r="H70" s="105"/>
      <c r="I70" s="105"/>
      <c r="J70" s="105"/>
    </row>
    <row r="71" spans="1:10" ht="30" customHeight="1" x14ac:dyDescent="0.3">
      <c r="A71" s="51">
        <v>67</v>
      </c>
      <c r="B71" s="162"/>
      <c r="C71" s="165"/>
      <c r="D71" s="105"/>
      <c r="E71" s="105"/>
      <c r="F71" s="105"/>
      <c r="G71" s="105"/>
      <c r="H71" s="105"/>
      <c r="I71" s="105"/>
      <c r="J71" s="105"/>
    </row>
    <row r="72" spans="1:10" ht="30" customHeight="1" x14ac:dyDescent="0.3">
      <c r="A72" s="51">
        <v>68</v>
      </c>
      <c r="B72" s="162"/>
      <c r="C72" s="165"/>
      <c r="D72" s="105"/>
      <c r="E72" s="105"/>
      <c r="F72" s="105"/>
      <c r="G72" s="105"/>
      <c r="H72" s="105"/>
      <c r="I72" s="105"/>
      <c r="J72" s="105"/>
    </row>
    <row r="73" spans="1:10" ht="30" customHeight="1" x14ac:dyDescent="0.3">
      <c r="A73" s="51">
        <v>69</v>
      </c>
      <c r="B73" s="162"/>
      <c r="C73" s="165"/>
      <c r="D73" s="105"/>
      <c r="E73" s="105"/>
      <c r="F73" s="105"/>
      <c r="G73" s="105"/>
      <c r="H73" s="105"/>
      <c r="I73" s="105"/>
      <c r="J73" s="105"/>
    </row>
    <row r="74" spans="1:10" ht="30" customHeight="1" x14ac:dyDescent="0.3">
      <c r="A74" s="51">
        <v>70</v>
      </c>
      <c r="B74" s="162"/>
      <c r="C74" s="165"/>
      <c r="D74" s="105"/>
      <c r="E74" s="105"/>
      <c r="F74" s="105"/>
      <c r="G74" s="105"/>
      <c r="H74" s="105"/>
      <c r="I74" s="105"/>
      <c r="J74" s="105"/>
    </row>
    <row r="75" spans="1:10" ht="30" customHeight="1" x14ac:dyDescent="0.3">
      <c r="A75" s="51">
        <v>71</v>
      </c>
      <c r="B75" s="162"/>
      <c r="C75" s="165"/>
      <c r="D75" s="105"/>
      <c r="E75" s="105"/>
      <c r="F75" s="105"/>
      <c r="G75" s="105"/>
      <c r="H75" s="105"/>
      <c r="I75" s="105"/>
      <c r="J75" s="105"/>
    </row>
    <row r="76" spans="1:10" ht="30" customHeight="1" x14ac:dyDescent="0.3">
      <c r="A76" s="51">
        <v>72</v>
      </c>
      <c r="B76" s="162"/>
      <c r="C76" s="165"/>
      <c r="D76" s="105"/>
      <c r="E76" s="105"/>
      <c r="F76" s="105"/>
      <c r="G76" s="105"/>
      <c r="H76" s="105"/>
      <c r="I76" s="105"/>
      <c r="J76" s="105"/>
    </row>
    <row r="77" spans="1:10" ht="30" customHeight="1" x14ac:dyDescent="0.3">
      <c r="A77" s="51">
        <v>73</v>
      </c>
      <c r="B77" s="162"/>
      <c r="C77" s="165"/>
      <c r="D77" s="105"/>
      <c r="E77" s="105"/>
      <c r="F77" s="105"/>
      <c r="G77" s="105"/>
      <c r="H77" s="105"/>
      <c r="I77" s="105"/>
      <c r="J77" s="105"/>
    </row>
    <row r="78" spans="1:10" ht="30" customHeight="1" x14ac:dyDescent="0.3">
      <c r="A78" s="51">
        <v>74</v>
      </c>
      <c r="B78" s="162"/>
      <c r="C78" s="165"/>
      <c r="D78" s="105"/>
      <c r="E78" s="105"/>
      <c r="F78" s="105"/>
      <c r="G78" s="105"/>
      <c r="H78" s="105"/>
      <c r="I78" s="105"/>
      <c r="J78" s="105"/>
    </row>
    <row r="79" spans="1:10" ht="30" customHeight="1" x14ac:dyDescent="0.3">
      <c r="A79" s="51">
        <v>75</v>
      </c>
      <c r="B79" s="162"/>
      <c r="C79" s="165"/>
      <c r="D79" s="105"/>
      <c r="E79" s="105"/>
      <c r="F79" s="105"/>
      <c r="G79" s="105"/>
      <c r="H79" s="105"/>
      <c r="I79" s="105"/>
      <c r="J79" s="105"/>
    </row>
    <row r="80" spans="1:10" ht="30" customHeight="1" x14ac:dyDescent="0.3">
      <c r="A80" s="51">
        <v>76</v>
      </c>
      <c r="B80" s="162"/>
      <c r="C80" s="165"/>
      <c r="D80" s="105"/>
      <c r="E80" s="105"/>
      <c r="F80" s="105"/>
      <c r="G80" s="105"/>
      <c r="H80" s="105"/>
      <c r="I80" s="105"/>
      <c r="J80" s="105"/>
    </row>
    <row r="81" spans="1:10" ht="30" customHeight="1" x14ac:dyDescent="0.3">
      <c r="A81" s="51">
        <v>77</v>
      </c>
      <c r="B81" s="162"/>
      <c r="C81" s="165"/>
      <c r="D81" s="105"/>
      <c r="E81" s="105"/>
      <c r="F81" s="105"/>
      <c r="G81" s="105"/>
      <c r="H81" s="105"/>
      <c r="I81" s="105"/>
      <c r="J81" s="105"/>
    </row>
    <row r="82" spans="1:10" ht="30" customHeight="1" x14ac:dyDescent="0.3">
      <c r="A82" s="51">
        <v>78</v>
      </c>
      <c r="B82" s="162"/>
      <c r="C82" s="165"/>
      <c r="D82" s="105"/>
      <c r="E82" s="105"/>
      <c r="F82" s="105"/>
      <c r="G82" s="105"/>
      <c r="H82" s="105"/>
      <c r="I82" s="105"/>
      <c r="J82" s="105"/>
    </row>
    <row r="83" spans="1:10" ht="30" customHeight="1" x14ac:dyDescent="0.3">
      <c r="A83" s="51">
        <v>79</v>
      </c>
      <c r="B83" s="162"/>
      <c r="C83" s="165"/>
      <c r="D83" s="105"/>
      <c r="E83" s="105"/>
      <c r="F83" s="105"/>
      <c r="G83" s="105"/>
      <c r="H83" s="105"/>
      <c r="I83" s="105"/>
      <c r="J83" s="105"/>
    </row>
    <row r="84" spans="1:10" ht="30" customHeight="1" x14ac:dyDescent="0.3">
      <c r="A84" s="51">
        <v>80</v>
      </c>
      <c r="B84" s="162"/>
      <c r="C84" s="165"/>
      <c r="D84" s="105"/>
      <c r="E84" s="105"/>
      <c r="F84" s="105"/>
      <c r="G84" s="105"/>
      <c r="H84" s="105"/>
      <c r="I84" s="105"/>
      <c r="J84" s="105"/>
    </row>
    <row r="85" spans="1:10" ht="30" customHeight="1" x14ac:dyDescent="0.3">
      <c r="A85" s="51">
        <v>81</v>
      </c>
      <c r="B85" s="162"/>
      <c r="C85" s="165"/>
      <c r="D85" s="105"/>
      <c r="E85" s="105"/>
      <c r="F85" s="105"/>
      <c r="G85" s="105"/>
      <c r="H85" s="105"/>
      <c r="I85" s="105"/>
      <c r="J85" s="105"/>
    </row>
    <row r="86" spans="1:10" ht="30" customHeight="1" x14ac:dyDescent="0.3">
      <c r="A86" s="51">
        <v>82</v>
      </c>
      <c r="B86" s="162"/>
      <c r="C86" s="165"/>
      <c r="D86" s="105"/>
      <c r="E86" s="105"/>
      <c r="F86" s="105"/>
      <c r="G86" s="105"/>
      <c r="H86" s="105"/>
      <c r="I86" s="105"/>
      <c r="J86" s="105"/>
    </row>
    <row r="87" spans="1:10" ht="30" customHeight="1" x14ac:dyDescent="0.3">
      <c r="A87" s="51">
        <v>83</v>
      </c>
      <c r="B87" s="162"/>
      <c r="C87" s="165"/>
      <c r="D87" s="105"/>
      <c r="E87" s="105"/>
      <c r="F87" s="105"/>
      <c r="G87" s="105"/>
      <c r="H87" s="105"/>
      <c r="I87" s="105"/>
      <c r="J87" s="105"/>
    </row>
    <row r="88" spans="1:10" ht="30" customHeight="1" x14ac:dyDescent="0.3">
      <c r="A88" s="51">
        <v>84</v>
      </c>
      <c r="B88" s="162"/>
      <c r="C88" s="165"/>
      <c r="D88" s="105"/>
      <c r="E88" s="105"/>
      <c r="F88" s="105"/>
      <c r="G88" s="105"/>
      <c r="H88" s="105"/>
      <c r="I88" s="105"/>
      <c r="J88" s="105"/>
    </row>
    <row r="89" spans="1:10" ht="30" customHeight="1" x14ac:dyDescent="0.3">
      <c r="A89" s="51">
        <v>85</v>
      </c>
      <c r="B89" s="162"/>
      <c r="C89" s="165"/>
      <c r="D89" s="105"/>
      <c r="E89" s="105"/>
      <c r="F89" s="105"/>
      <c r="G89" s="105"/>
      <c r="H89" s="105"/>
      <c r="I89" s="105"/>
      <c r="J89" s="105"/>
    </row>
    <row r="90" spans="1:10" ht="30" customHeight="1" x14ac:dyDescent="0.3">
      <c r="A90" s="51">
        <v>86</v>
      </c>
      <c r="B90" s="162"/>
      <c r="C90" s="165"/>
      <c r="D90" s="105"/>
      <c r="E90" s="105"/>
      <c r="F90" s="105"/>
      <c r="G90" s="105"/>
      <c r="H90" s="105"/>
      <c r="I90" s="105"/>
      <c r="J90" s="105"/>
    </row>
    <row r="91" spans="1:10" ht="30" customHeight="1" x14ac:dyDescent="0.3">
      <c r="A91" s="51">
        <v>87</v>
      </c>
      <c r="B91" s="162"/>
      <c r="C91" s="165"/>
      <c r="D91" s="105"/>
      <c r="E91" s="105"/>
      <c r="F91" s="105"/>
      <c r="G91" s="105"/>
      <c r="H91" s="105"/>
      <c r="I91" s="105"/>
      <c r="J91" s="105"/>
    </row>
    <row r="92" spans="1:10" ht="30" customHeight="1" x14ac:dyDescent="0.3">
      <c r="A92" s="51">
        <v>88</v>
      </c>
      <c r="B92" s="162"/>
      <c r="C92" s="165"/>
      <c r="D92" s="105"/>
      <c r="E92" s="105"/>
      <c r="F92" s="105"/>
      <c r="G92" s="105"/>
      <c r="H92" s="105"/>
      <c r="I92" s="105"/>
      <c r="J92" s="105"/>
    </row>
    <row r="93" spans="1:10" ht="30" customHeight="1" x14ac:dyDescent="0.3">
      <c r="A93" s="51">
        <v>89</v>
      </c>
      <c r="B93" s="162"/>
      <c r="C93" s="165"/>
      <c r="D93" s="105"/>
      <c r="E93" s="105"/>
      <c r="F93" s="105"/>
      <c r="G93" s="105"/>
      <c r="H93" s="105"/>
      <c r="I93" s="105"/>
      <c r="J93" s="105"/>
    </row>
    <row r="94" spans="1:10" ht="30" customHeight="1" x14ac:dyDescent="0.3">
      <c r="A94" s="51">
        <v>90</v>
      </c>
      <c r="B94" s="162"/>
      <c r="C94" s="165"/>
      <c r="D94" s="105"/>
      <c r="E94" s="105"/>
      <c r="F94" s="105"/>
      <c r="G94" s="105"/>
      <c r="H94" s="105"/>
      <c r="I94" s="105"/>
      <c r="J94" s="105"/>
    </row>
    <row r="95" spans="1:10" ht="30" customHeight="1" x14ac:dyDescent="0.3">
      <c r="A95" s="51">
        <v>91</v>
      </c>
      <c r="B95" s="162"/>
      <c r="C95" s="165"/>
      <c r="D95" s="105"/>
      <c r="E95" s="105"/>
      <c r="F95" s="105"/>
      <c r="G95" s="105"/>
      <c r="H95" s="105"/>
      <c r="I95" s="105"/>
      <c r="J95" s="105"/>
    </row>
    <row r="96" spans="1:10" ht="30" customHeight="1" x14ac:dyDescent="0.3">
      <c r="A96" s="51">
        <v>92</v>
      </c>
      <c r="B96" s="162"/>
      <c r="C96" s="165"/>
      <c r="D96" s="105"/>
      <c r="E96" s="105"/>
      <c r="F96" s="105"/>
      <c r="G96" s="105"/>
      <c r="H96" s="105"/>
      <c r="I96" s="105"/>
      <c r="J96" s="105"/>
    </row>
    <row r="97" spans="1:10" ht="30" customHeight="1" x14ac:dyDescent="0.3">
      <c r="A97" s="51">
        <v>93</v>
      </c>
      <c r="B97" s="162"/>
      <c r="C97" s="165"/>
      <c r="D97" s="105"/>
      <c r="E97" s="105"/>
      <c r="F97" s="105"/>
      <c r="G97" s="105"/>
      <c r="H97" s="105"/>
      <c r="I97" s="105"/>
      <c r="J97" s="105"/>
    </row>
    <row r="98" spans="1:10" ht="30" customHeight="1" x14ac:dyDescent="0.3">
      <c r="A98" s="51">
        <v>94</v>
      </c>
      <c r="B98" s="162"/>
      <c r="C98" s="165"/>
      <c r="D98" s="105"/>
      <c r="E98" s="105"/>
      <c r="F98" s="105"/>
      <c r="G98" s="105"/>
      <c r="H98" s="105"/>
      <c r="I98" s="105"/>
      <c r="J98" s="105"/>
    </row>
    <row r="99" spans="1:10" ht="30" customHeight="1" x14ac:dyDescent="0.3">
      <c r="A99" s="51">
        <v>95</v>
      </c>
      <c r="B99" s="162"/>
      <c r="C99" s="165"/>
      <c r="D99" s="105"/>
      <c r="E99" s="105"/>
      <c r="F99" s="105"/>
      <c r="G99" s="105"/>
      <c r="H99" s="105"/>
      <c r="I99" s="105"/>
      <c r="J99" s="105"/>
    </row>
    <row r="100" spans="1:10" ht="30" customHeight="1" x14ac:dyDescent="0.3">
      <c r="A100" s="51">
        <v>96</v>
      </c>
      <c r="B100" s="162"/>
      <c r="C100" s="165"/>
      <c r="D100" s="105"/>
      <c r="E100" s="105"/>
      <c r="F100" s="105"/>
      <c r="G100" s="105"/>
      <c r="H100" s="105"/>
      <c r="I100" s="105"/>
      <c r="J100" s="105"/>
    </row>
    <row r="101" spans="1:10" ht="30" customHeight="1" x14ac:dyDescent="0.3">
      <c r="A101" s="51">
        <v>97</v>
      </c>
      <c r="B101" s="162"/>
      <c r="C101" s="165"/>
      <c r="D101" s="105"/>
      <c r="E101" s="105"/>
      <c r="F101" s="105"/>
      <c r="G101" s="105"/>
      <c r="H101" s="105"/>
      <c r="I101" s="105"/>
      <c r="J101" s="105"/>
    </row>
    <row r="102" spans="1:10" ht="30" customHeight="1" x14ac:dyDescent="0.3">
      <c r="A102" s="51">
        <v>98</v>
      </c>
      <c r="B102" s="162"/>
      <c r="C102" s="165"/>
      <c r="D102" s="105"/>
      <c r="E102" s="105"/>
      <c r="F102" s="105"/>
      <c r="G102" s="105"/>
      <c r="H102" s="105"/>
      <c r="I102" s="105"/>
      <c r="J102" s="105"/>
    </row>
    <row r="103" spans="1:10" ht="30" customHeight="1" x14ac:dyDescent="0.3">
      <c r="A103" s="51">
        <v>99</v>
      </c>
      <c r="B103" s="162"/>
      <c r="C103" s="165"/>
      <c r="D103" s="105"/>
      <c r="E103" s="105"/>
      <c r="F103" s="105"/>
      <c r="G103" s="105"/>
      <c r="H103" s="105"/>
      <c r="I103" s="105"/>
      <c r="J103" s="105"/>
    </row>
    <row r="104" spans="1:10" ht="30" customHeight="1" x14ac:dyDescent="0.3">
      <c r="A104" s="51">
        <v>100</v>
      </c>
      <c r="B104" s="162"/>
      <c r="C104" s="165"/>
      <c r="D104" s="105"/>
      <c r="E104" s="105"/>
      <c r="F104" s="105"/>
      <c r="G104" s="105"/>
      <c r="H104" s="105"/>
      <c r="I104" s="105"/>
      <c r="J104" s="105"/>
    </row>
    <row r="105" spans="1:10" ht="30" customHeight="1" x14ac:dyDescent="0.3">
      <c r="A105" s="51">
        <v>101</v>
      </c>
      <c r="B105" s="162"/>
      <c r="C105" s="165"/>
      <c r="D105" s="105"/>
      <c r="E105" s="105"/>
      <c r="F105" s="105"/>
      <c r="G105" s="105"/>
      <c r="H105" s="105"/>
      <c r="I105" s="105"/>
      <c r="J105" s="105"/>
    </row>
    <row r="106" spans="1:10" ht="30" customHeight="1" x14ac:dyDescent="0.3">
      <c r="A106" s="51">
        <v>102</v>
      </c>
      <c r="B106" s="162"/>
      <c r="C106" s="165"/>
      <c r="D106" s="105"/>
      <c r="E106" s="105"/>
      <c r="F106" s="105"/>
      <c r="G106" s="105"/>
      <c r="H106" s="105"/>
      <c r="I106" s="105"/>
      <c r="J106" s="105"/>
    </row>
    <row r="107" spans="1:10" ht="30" customHeight="1" x14ac:dyDescent="0.3">
      <c r="A107" s="51">
        <v>103</v>
      </c>
      <c r="B107" s="162"/>
      <c r="C107" s="165"/>
      <c r="D107" s="105"/>
      <c r="E107" s="105"/>
      <c r="F107" s="105"/>
      <c r="G107" s="105"/>
      <c r="H107" s="105"/>
      <c r="I107" s="105"/>
      <c r="J107" s="105"/>
    </row>
    <row r="108" spans="1:10" ht="30" customHeight="1" x14ac:dyDescent="0.3">
      <c r="A108" s="51">
        <v>104</v>
      </c>
      <c r="B108" s="162"/>
      <c r="C108" s="165"/>
      <c r="D108" s="105"/>
      <c r="E108" s="105"/>
      <c r="F108" s="105"/>
      <c r="G108" s="105"/>
      <c r="H108" s="105"/>
      <c r="I108" s="105"/>
      <c r="J108" s="105"/>
    </row>
    <row r="109" spans="1:10" ht="30" customHeight="1" x14ac:dyDescent="0.3">
      <c r="A109" s="51">
        <v>105</v>
      </c>
      <c r="B109" s="162"/>
      <c r="C109" s="165"/>
      <c r="D109" s="105"/>
      <c r="E109" s="105"/>
      <c r="F109" s="105"/>
      <c r="G109" s="105"/>
      <c r="H109" s="105"/>
      <c r="I109" s="105"/>
      <c r="J109" s="105"/>
    </row>
    <row r="110" spans="1:10" ht="30" customHeight="1" x14ac:dyDescent="0.3">
      <c r="A110" s="51">
        <v>106</v>
      </c>
      <c r="B110" s="162"/>
      <c r="C110" s="165"/>
      <c r="D110" s="105"/>
      <c r="E110" s="105"/>
      <c r="F110" s="105"/>
      <c r="G110" s="105"/>
      <c r="H110" s="105"/>
      <c r="I110" s="105"/>
      <c r="J110" s="105"/>
    </row>
    <row r="111" spans="1:10" ht="30" customHeight="1" x14ac:dyDescent="0.3">
      <c r="A111" s="51">
        <v>107</v>
      </c>
      <c r="B111" s="162"/>
      <c r="C111" s="165"/>
      <c r="D111" s="105"/>
      <c r="E111" s="105"/>
      <c r="F111" s="105"/>
      <c r="G111" s="105"/>
      <c r="H111" s="105"/>
      <c r="I111" s="105"/>
      <c r="J111" s="105"/>
    </row>
    <row r="112" spans="1:10" ht="30" customHeight="1" x14ac:dyDescent="0.3">
      <c r="A112" s="51">
        <v>108</v>
      </c>
      <c r="B112" s="162"/>
      <c r="C112" s="165"/>
      <c r="D112" s="105"/>
      <c r="E112" s="105"/>
      <c r="F112" s="105"/>
      <c r="G112" s="105"/>
      <c r="H112" s="105"/>
      <c r="I112" s="105"/>
      <c r="J112" s="105"/>
    </row>
    <row r="113" spans="1:10" ht="30" customHeight="1" x14ac:dyDescent="0.3">
      <c r="A113" s="51">
        <v>109</v>
      </c>
      <c r="B113" s="162"/>
      <c r="C113" s="165"/>
      <c r="D113" s="105"/>
      <c r="E113" s="105"/>
      <c r="F113" s="105"/>
      <c r="G113" s="105"/>
      <c r="H113" s="105"/>
      <c r="I113" s="105"/>
      <c r="J113" s="105"/>
    </row>
    <row r="114" spans="1:10" ht="30" customHeight="1" x14ac:dyDescent="0.3">
      <c r="A114" s="51">
        <v>110</v>
      </c>
      <c r="B114" s="162"/>
      <c r="C114" s="165"/>
      <c r="D114" s="105"/>
      <c r="E114" s="105"/>
      <c r="F114" s="105"/>
      <c r="G114" s="105"/>
      <c r="H114" s="105"/>
      <c r="I114" s="105"/>
      <c r="J114" s="105"/>
    </row>
    <row r="115" spans="1:10" ht="30" customHeight="1" x14ac:dyDescent="0.3">
      <c r="A115" s="51">
        <v>111</v>
      </c>
      <c r="B115" s="162"/>
      <c r="C115" s="165"/>
      <c r="D115" s="105"/>
      <c r="E115" s="105"/>
      <c r="F115" s="105"/>
      <c r="G115" s="105"/>
      <c r="H115" s="105"/>
      <c r="I115" s="105"/>
      <c r="J115" s="105"/>
    </row>
    <row r="116" spans="1:10" ht="30" customHeight="1" x14ac:dyDescent="0.3">
      <c r="A116" s="51">
        <v>112</v>
      </c>
      <c r="B116" s="162"/>
      <c r="C116" s="165"/>
      <c r="D116" s="105"/>
      <c r="E116" s="105"/>
      <c r="F116" s="105"/>
      <c r="G116" s="105"/>
      <c r="H116" s="105"/>
      <c r="I116" s="105"/>
      <c r="J116" s="105"/>
    </row>
    <row r="117" spans="1:10" ht="30" customHeight="1" x14ac:dyDescent="0.3">
      <c r="A117" s="51">
        <v>113</v>
      </c>
      <c r="B117" s="162"/>
      <c r="C117" s="165"/>
      <c r="D117" s="105"/>
      <c r="E117" s="105"/>
      <c r="F117" s="105"/>
      <c r="G117" s="105"/>
      <c r="H117" s="105"/>
      <c r="I117" s="105"/>
      <c r="J117" s="105"/>
    </row>
    <row r="118" spans="1:10" ht="30" customHeight="1" x14ac:dyDescent="0.3">
      <c r="A118" s="51">
        <v>114</v>
      </c>
      <c r="B118" s="162"/>
      <c r="C118" s="165"/>
      <c r="D118" s="105"/>
      <c r="E118" s="105"/>
      <c r="F118" s="105"/>
      <c r="G118" s="105"/>
      <c r="H118" s="105"/>
      <c r="I118" s="105"/>
      <c r="J118" s="105"/>
    </row>
    <row r="119" spans="1:10" ht="30" customHeight="1" x14ac:dyDescent="0.3">
      <c r="A119" s="51">
        <v>115</v>
      </c>
      <c r="B119" s="162"/>
      <c r="C119" s="165"/>
      <c r="D119" s="105"/>
      <c r="E119" s="105"/>
      <c r="F119" s="105"/>
      <c r="G119" s="105"/>
      <c r="H119" s="105"/>
      <c r="I119" s="105"/>
      <c r="J119" s="105"/>
    </row>
    <row r="120" spans="1:10" ht="30" customHeight="1" x14ac:dyDescent="0.3">
      <c r="A120" s="51">
        <v>116</v>
      </c>
      <c r="B120" s="162"/>
      <c r="C120" s="165"/>
      <c r="D120" s="105"/>
      <c r="E120" s="105"/>
      <c r="F120" s="105"/>
      <c r="G120" s="105"/>
      <c r="H120" s="105"/>
      <c r="I120" s="105"/>
      <c r="J120" s="105"/>
    </row>
    <row r="121" spans="1:10" ht="30" customHeight="1" x14ac:dyDescent="0.3">
      <c r="A121" s="51">
        <v>117</v>
      </c>
      <c r="B121" s="162"/>
      <c r="C121" s="165"/>
      <c r="D121" s="105"/>
      <c r="E121" s="105"/>
      <c r="F121" s="105"/>
      <c r="G121" s="105"/>
      <c r="H121" s="105"/>
      <c r="I121" s="105"/>
      <c r="J121" s="105"/>
    </row>
    <row r="122" spans="1:10" ht="30" customHeight="1" x14ac:dyDescent="0.3">
      <c r="A122" s="51">
        <v>118</v>
      </c>
      <c r="B122" s="162"/>
      <c r="C122" s="165"/>
      <c r="D122" s="105"/>
      <c r="E122" s="105"/>
      <c r="F122" s="105"/>
      <c r="G122" s="105"/>
      <c r="H122" s="105"/>
      <c r="I122" s="105"/>
      <c r="J122" s="105"/>
    </row>
    <row r="123" spans="1:10" ht="30" customHeight="1" x14ac:dyDescent="0.3">
      <c r="A123" s="51">
        <v>119</v>
      </c>
      <c r="B123" s="162"/>
      <c r="C123" s="165"/>
      <c r="D123" s="105"/>
      <c r="E123" s="105"/>
      <c r="F123" s="105"/>
      <c r="G123" s="105"/>
      <c r="H123" s="105"/>
      <c r="I123" s="105"/>
      <c r="J123" s="105"/>
    </row>
    <row r="124" spans="1:10" ht="30" customHeight="1" x14ac:dyDescent="0.3">
      <c r="A124" s="51">
        <v>120</v>
      </c>
      <c r="B124" s="162"/>
      <c r="C124" s="165"/>
      <c r="D124" s="105"/>
      <c r="E124" s="105"/>
      <c r="F124" s="105"/>
      <c r="G124" s="105"/>
      <c r="H124" s="105"/>
      <c r="I124" s="105"/>
      <c r="J124" s="105"/>
    </row>
    <row r="125" spans="1:10" ht="30" customHeight="1" x14ac:dyDescent="0.3">
      <c r="A125" s="51">
        <v>121</v>
      </c>
      <c r="B125" s="162"/>
      <c r="C125" s="165"/>
      <c r="D125" s="105"/>
      <c r="E125" s="105"/>
      <c r="F125" s="105"/>
      <c r="G125" s="105"/>
      <c r="H125" s="105"/>
      <c r="I125" s="105"/>
      <c r="J125" s="105"/>
    </row>
    <row r="126" spans="1:10" ht="30" customHeight="1" x14ac:dyDescent="0.3">
      <c r="A126" s="51">
        <v>122</v>
      </c>
      <c r="B126" s="162"/>
      <c r="C126" s="165"/>
      <c r="D126" s="105"/>
      <c r="E126" s="105"/>
      <c r="F126" s="105"/>
      <c r="G126" s="105"/>
      <c r="H126" s="105"/>
      <c r="I126" s="105"/>
      <c r="J126" s="105"/>
    </row>
    <row r="127" spans="1:10" ht="30" customHeight="1" x14ac:dyDescent="0.3">
      <c r="A127" s="51">
        <v>123</v>
      </c>
      <c r="B127" s="162"/>
      <c r="C127" s="165"/>
      <c r="D127" s="105"/>
      <c r="E127" s="105"/>
      <c r="F127" s="105"/>
      <c r="G127" s="105"/>
      <c r="H127" s="105"/>
      <c r="I127" s="105"/>
      <c r="J127" s="105"/>
    </row>
    <row r="128" spans="1:10" ht="30" customHeight="1" x14ac:dyDescent="0.3">
      <c r="A128" s="51">
        <v>124</v>
      </c>
      <c r="B128" s="162"/>
      <c r="C128" s="165"/>
      <c r="D128" s="105"/>
      <c r="E128" s="105"/>
      <c r="F128" s="105"/>
      <c r="G128" s="105"/>
      <c r="H128" s="105"/>
      <c r="I128" s="105"/>
      <c r="J128" s="105"/>
    </row>
    <row r="129" spans="1:10" ht="30" customHeight="1" x14ac:dyDescent="0.3">
      <c r="A129" s="51">
        <v>125</v>
      </c>
      <c r="B129" s="162"/>
      <c r="C129" s="165"/>
      <c r="D129" s="105"/>
      <c r="E129" s="105"/>
      <c r="F129" s="105"/>
      <c r="G129" s="105"/>
      <c r="H129" s="105"/>
      <c r="I129" s="105"/>
      <c r="J129" s="105"/>
    </row>
    <row r="130" spans="1:10" ht="30" customHeight="1" x14ac:dyDescent="0.3">
      <c r="A130" s="51">
        <v>126</v>
      </c>
      <c r="B130" s="162"/>
      <c r="C130" s="165"/>
      <c r="D130" s="105"/>
      <c r="E130" s="105"/>
      <c r="F130" s="105"/>
      <c r="G130" s="105"/>
      <c r="H130" s="105"/>
      <c r="I130" s="105"/>
      <c r="J130" s="105"/>
    </row>
    <row r="131" spans="1:10" ht="30" customHeight="1" x14ac:dyDescent="0.3">
      <c r="A131" s="51">
        <v>127</v>
      </c>
      <c r="B131" s="162"/>
      <c r="C131" s="165"/>
      <c r="D131" s="105"/>
      <c r="E131" s="105"/>
      <c r="F131" s="105"/>
      <c r="G131" s="105"/>
      <c r="H131" s="105"/>
      <c r="I131" s="105"/>
      <c r="J131" s="105"/>
    </row>
    <row r="132" spans="1:10" ht="30" customHeight="1" x14ac:dyDescent="0.3">
      <c r="A132" s="51">
        <v>128</v>
      </c>
      <c r="B132" s="162"/>
      <c r="C132" s="165"/>
      <c r="D132" s="105"/>
      <c r="E132" s="105"/>
      <c r="F132" s="105"/>
      <c r="G132" s="105"/>
      <c r="H132" s="105"/>
      <c r="I132" s="105"/>
      <c r="J132" s="105"/>
    </row>
    <row r="133" spans="1:10" ht="30" customHeight="1" x14ac:dyDescent="0.3">
      <c r="A133" s="51">
        <v>129</v>
      </c>
      <c r="B133" s="162"/>
      <c r="C133" s="165"/>
      <c r="D133" s="105"/>
      <c r="E133" s="105"/>
      <c r="F133" s="105"/>
      <c r="G133" s="105"/>
      <c r="H133" s="105"/>
      <c r="I133" s="105"/>
      <c r="J133" s="105"/>
    </row>
    <row r="134" spans="1:10" ht="30" customHeight="1" x14ac:dyDescent="0.3">
      <c r="A134" s="51">
        <v>130</v>
      </c>
      <c r="B134" s="162"/>
      <c r="C134" s="165"/>
      <c r="D134" s="105"/>
      <c r="E134" s="105"/>
      <c r="F134" s="105"/>
      <c r="G134" s="105"/>
      <c r="H134" s="105"/>
      <c r="I134" s="105"/>
      <c r="J134" s="105"/>
    </row>
    <row r="135" spans="1:10" ht="30" customHeight="1" x14ac:dyDescent="0.3">
      <c r="A135" s="51">
        <v>131</v>
      </c>
      <c r="B135" s="162"/>
      <c r="C135" s="165"/>
      <c r="D135" s="105"/>
      <c r="E135" s="105"/>
      <c r="F135" s="105"/>
      <c r="G135" s="105"/>
      <c r="H135" s="105"/>
      <c r="I135" s="105"/>
      <c r="J135" s="105"/>
    </row>
    <row r="136" spans="1:10" ht="30" customHeight="1" x14ac:dyDescent="0.3">
      <c r="A136" s="51">
        <v>132</v>
      </c>
      <c r="B136" s="162"/>
      <c r="C136" s="165"/>
      <c r="D136" s="105"/>
      <c r="E136" s="105"/>
      <c r="F136" s="105"/>
      <c r="G136" s="105"/>
      <c r="H136" s="105"/>
      <c r="I136" s="105"/>
      <c r="J136" s="105"/>
    </row>
    <row r="137" spans="1:10" ht="30" customHeight="1" x14ac:dyDescent="0.3">
      <c r="A137" s="51">
        <v>133</v>
      </c>
      <c r="B137" s="162"/>
      <c r="C137" s="165"/>
      <c r="D137" s="105"/>
      <c r="E137" s="105"/>
      <c r="F137" s="105"/>
      <c r="G137" s="105"/>
      <c r="H137" s="105"/>
      <c r="I137" s="105"/>
      <c r="J137" s="105"/>
    </row>
    <row r="138" spans="1:10" ht="30" customHeight="1" x14ac:dyDescent="0.3">
      <c r="A138" s="51">
        <v>134</v>
      </c>
      <c r="B138" s="162"/>
      <c r="C138" s="165"/>
      <c r="D138" s="105"/>
      <c r="E138" s="105"/>
      <c r="F138" s="105"/>
      <c r="G138" s="105"/>
      <c r="H138" s="105"/>
      <c r="I138" s="105"/>
      <c r="J138" s="105"/>
    </row>
    <row r="139" spans="1:10" ht="30" customHeight="1" x14ac:dyDescent="0.3">
      <c r="A139" s="51">
        <v>135</v>
      </c>
      <c r="B139" s="162"/>
      <c r="C139" s="165"/>
      <c r="D139" s="105"/>
      <c r="E139" s="105"/>
      <c r="F139" s="105"/>
      <c r="G139" s="105"/>
      <c r="H139" s="105"/>
      <c r="I139" s="105"/>
      <c r="J139" s="105"/>
    </row>
    <row r="140" spans="1:10" ht="30" customHeight="1" x14ac:dyDescent="0.3">
      <c r="A140" s="51">
        <v>136</v>
      </c>
      <c r="B140" s="162"/>
      <c r="C140" s="165"/>
      <c r="D140" s="105"/>
      <c r="E140" s="105"/>
      <c r="F140" s="105"/>
      <c r="G140" s="105"/>
      <c r="H140" s="105"/>
      <c r="I140" s="105"/>
      <c r="J140" s="105"/>
    </row>
    <row r="141" spans="1:10" ht="30" customHeight="1" x14ac:dyDescent="0.3">
      <c r="A141" s="51">
        <v>137</v>
      </c>
      <c r="B141" s="162"/>
      <c r="C141" s="165"/>
      <c r="D141" s="105"/>
      <c r="E141" s="105"/>
      <c r="F141" s="105"/>
      <c r="G141" s="105"/>
      <c r="H141" s="105"/>
      <c r="I141" s="105"/>
      <c r="J141" s="105"/>
    </row>
    <row r="142" spans="1:10" ht="30" customHeight="1" x14ac:dyDescent="0.3">
      <c r="A142" s="51">
        <v>138</v>
      </c>
      <c r="B142" s="162"/>
      <c r="C142" s="165"/>
      <c r="D142" s="105"/>
      <c r="E142" s="105"/>
      <c r="F142" s="105"/>
      <c r="G142" s="105"/>
      <c r="H142" s="105"/>
      <c r="I142" s="105"/>
      <c r="J142" s="105"/>
    </row>
    <row r="143" spans="1:10" ht="30" customHeight="1" x14ac:dyDescent="0.3">
      <c r="A143" s="51">
        <v>139</v>
      </c>
      <c r="B143" s="162"/>
      <c r="C143" s="165"/>
      <c r="D143" s="105"/>
      <c r="E143" s="105"/>
      <c r="F143" s="105"/>
      <c r="G143" s="105"/>
      <c r="H143" s="105"/>
      <c r="I143" s="105"/>
      <c r="J143" s="105"/>
    </row>
    <row r="144" spans="1:10" ht="30" customHeight="1" x14ac:dyDescent="0.3">
      <c r="A144" s="51">
        <v>140</v>
      </c>
      <c r="B144" s="162"/>
      <c r="C144" s="165"/>
      <c r="D144" s="105"/>
      <c r="E144" s="105"/>
      <c r="F144" s="105"/>
      <c r="G144" s="105"/>
      <c r="H144" s="105"/>
      <c r="I144" s="105"/>
      <c r="J144" s="105"/>
    </row>
    <row r="145" spans="1:10" ht="30" customHeight="1" x14ac:dyDescent="0.3">
      <c r="A145" s="51">
        <v>141</v>
      </c>
      <c r="B145" s="162"/>
      <c r="C145" s="165"/>
      <c r="D145" s="105"/>
      <c r="E145" s="105"/>
      <c r="F145" s="105"/>
      <c r="G145" s="105"/>
      <c r="H145" s="105"/>
      <c r="I145" s="105"/>
      <c r="J145" s="105"/>
    </row>
    <row r="146" spans="1:10" ht="30" customHeight="1" x14ac:dyDescent="0.3">
      <c r="A146" s="51">
        <v>142</v>
      </c>
      <c r="B146" s="162"/>
      <c r="C146" s="165"/>
      <c r="D146" s="105"/>
      <c r="E146" s="105"/>
      <c r="F146" s="105"/>
      <c r="G146" s="105"/>
      <c r="H146" s="105"/>
      <c r="I146" s="105"/>
      <c r="J146" s="105"/>
    </row>
    <row r="147" spans="1:10" ht="30" customHeight="1" x14ac:dyDescent="0.3">
      <c r="A147" s="51">
        <v>143</v>
      </c>
      <c r="B147" s="162"/>
      <c r="C147" s="165"/>
      <c r="D147" s="105"/>
      <c r="E147" s="105"/>
      <c r="F147" s="105"/>
      <c r="G147" s="105"/>
      <c r="H147" s="105"/>
      <c r="I147" s="105"/>
      <c r="J147" s="105"/>
    </row>
    <row r="148" spans="1:10" ht="30" customHeight="1" x14ac:dyDescent="0.3">
      <c r="A148" s="51">
        <v>144</v>
      </c>
      <c r="B148" s="162"/>
      <c r="C148" s="165"/>
      <c r="D148" s="105"/>
      <c r="E148" s="105"/>
      <c r="F148" s="105"/>
      <c r="G148" s="105"/>
      <c r="H148" s="105"/>
      <c r="I148" s="105"/>
      <c r="J148" s="105"/>
    </row>
    <row r="149" spans="1:10" ht="30" customHeight="1" x14ac:dyDescent="0.3">
      <c r="A149" s="51">
        <v>145</v>
      </c>
      <c r="B149" s="162"/>
      <c r="C149" s="165"/>
      <c r="D149" s="105"/>
      <c r="E149" s="105"/>
      <c r="F149" s="105"/>
      <c r="G149" s="105"/>
      <c r="H149" s="105"/>
      <c r="I149" s="105"/>
      <c r="J149" s="105"/>
    </row>
    <row r="150" spans="1:10" ht="30" customHeight="1" x14ac:dyDescent="0.3">
      <c r="A150" s="51">
        <v>146</v>
      </c>
      <c r="B150" s="162"/>
      <c r="C150" s="165"/>
      <c r="D150" s="105"/>
      <c r="E150" s="105"/>
      <c r="F150" s="105"/>
      <c r="G150" s="105"/>
      <c r="H150" s="105"/>
      <c r="I150" s="105"/>
      <c r="J150" s="105"/>
    </row>
    <row r="151" spans="1:10" ht="30" customHeight="1" x14ac:dyDescent="0.3">
      <c r="A151" s="51">
        <v>147</v>
      </c>
      <c r="B151" s="162"/>
      <c r="C151" s="165"/>
      <c r="D151" s="105"/>
      <c r="E151" s="105"/>
      <c r="F151" s="105"/>
      <c r="G151" s="105"/>
      <c r="H151" s="105"/>
      <c r="I151" s="105"/>
      <c r="J151" s="105"/>
    </row>
    <row r="152" spans="1:10" ht="30" customHeight="1" x14ac:dyDescent="0.3">
      <c r="A152" s="51">
        <v>148</v>
      </c>
      <c r="B152" s="162"/>
      <c r="C152" s="165"/>
      <c r="D152" s="105"/>
      <c r="E152" s="105"/>
      <c r="F152" s="105"/>
      <c r="G152" s="105"/>
      <c r="H152" s="105"/>
      <c r="I152" s="105"/>
      <c r="J152" s="105"/>
    </row>
    <row r="153" spans="1:10" ht="30" customHeight="1" x14ac:dyDescent="0.3">
      <c r="A153" s="51">
        <v>149</v>
      </c>
      <c r="B153" s="162"/>
      <c r="C153" s="165"/>
      <c r="D153" s="105"/>
      <c r="E153" s="105"/>
      <c r="F153" s="105"/>
      <c r="G153" s="105"/>
      <c r="H153" s="105"/>
      <c r="I153" s="105"/>
      <c r="J153" s="105"/>
    </row>
    <row r="154" spans="1:10" ht="30" customHeight="1" x14ac:dyDescent="0.3">
      <c r="A154" s="51">
        <v>150</v>
      </c>
      <c r="B154" s="162"/>
      <c r="C154" s="165"/>
      <c r="D154" s="105"/>
      <c r="E154" s="105"/>
      <c r="F154" s="105"/>
      <c r="G154" s="105"/>
      <c r="H154" s="105"/>
      <c r="I154" s="105"/>
      <c r="J154" s="105"/>
    </row>
    <row r="155" spans="1:10" ht="30" customHeight="1" x14ac:dyDescent="0.3">
      <c r="A155" s="51">
        <v>151</v>
      </c>
      <c r="B155" s="162"/>
      <c r="C155" s="165"/>
      <c r="D155" s="105"/>
      <c r="E155" s="105"/>
      <c r="F155" s="105"/>
      <c r="G155" s="105"/>
      <c r="H155" s="105"/>
      <c r="I155" s="105"/>
      <c r="J155" s="105"/>
    </row>
    <row r="156" spans="1:10" ht="30" customHeight="1" x14ac:dyDescent="0.3">
      <c r="A156" s="51">
        <v>152</v>
      </c>
      <c r="B156" s="162"/>
      <c r="C156" s="165"/>
      <c r="D156" s="105"/>
      <c r="E156" s="105"/>
      <c r="F156" s="105"/>
      <c r="G156" s="105"/>
      <c r="H156" s="105"/>
      <c r="I156" s="105"/>
      <c r="J156" s="105"/>
    </row>
    <row r="157" spans="1:10" ht="30" customHeight="1" x14ac:dyDescent="0.3">
      <c r="A157" s="51">
        <v>153</v>
      </c>
      <c r="B157" s="162"/>
      <c r="C157" s="165"/>
      <c r="D157" s="105"/>
      <c r="E157" s="105"/>
      <c r="F157" s="105"/>
      <c r="G157" s="105"/>
      <c r="H157" s="105"/>
      <c r="I157" s="105"/>
      <c r="J157" s="105"/>
    </row>
    <row r="158" spans="1:10" ht="30" customHeight="1" x14ac:dyDescent="0.3">
      <c r="A158" s="51">
        <v>154</v>
      </c>
      <c r="B158" s="162"/>
      <c r="C158" s="165"/>
      <c r="D158" s="105"/>
      <c r="E158" s="105"/>
      <c r="F158" s="105"/>
      <c r="G158" s="105"/>
      <c r="H158" s="105"/>
      <c r="I158" s="105"/>
      <c r="J158" s="105"/>
    </row>
    <row r="159" spans="1:10" ht="30" customHeight="1" x14ac:dyDescent="0.3">
      <c r="A159" s="51">
        <v>155</v>
      </c>
      <c r="B159" s="162"/>
      <c r="C159" s="165"/>
      <c r="D159" s="105"/>
      <c r="E159" s="105"/>
      <c r="F159" s="105"/>
      <c r="G159" s="105"/>
      <c r="H159" s="105"/>
      <c r="I159" s="105"/>
      <c r="J159" s="105"/>
    </row>
    <row r="160" spans="1:10" ht="30" customHeight="1" x14ac:dyDescent="0.3">
      <c r="A160" s="51">
        <v>156</v>
      </c>
      <c r="B160" s="162"/>
      <c r="C160" s="165"/>
      <c r="D160" s="105"/>
      <c r="E160" s="105"/>
      <c r="F160" s="105"/>
      <c r="G160" s="105"/>
      <c r="H160" s="105"/>
      <c r="I160" s="105"/>
      <c r="J160" s="105"/>
    </row>
    <row r="161" spans="1:10" ht="30" customHeight="1" x14ac:dyDescent="0.3">
      <c r="A161" s="51">
        <v>157</v>
      </c>
      <c r="B161" s="162"/>
      <c r="C161" s="165"/>
      <c r="D161" s="105"/>
      <c r="E161" s="105"/>
      <c r="F161" s="105"/>
      <c r="G161" s="105"/>
      <c r="H161" s="105"/>
      <c r="I161" s="105"/>
      <c r="J161" s="105"/>
    </row>
    <row r="162" spans="1:10" ht="30" customHeight="1" x14ac:dyDescent="0.3">
      <c r="A162" s="51">
        <v>158</v>
      </c>
      <c r="B162" s="162"/>
      <c r="C162" s="165"/>
      <c r="D162" s="105"/>
      <c r="E162" s="105"/>
      <c r="F162" s="105"/>
      <c r="G162" s="105"/>
      <c r="H162" s="105"/>
      <c r="I162" s="105"/>
      <c r="J162" s="105"/>
    </row>
    <row r="163" spans="1:10" ht="30" customHeight="1" x14ac:dyDescent="0.3">
      <c r="A163" s="51">
        <v>159</v>
      </c>
      <c r="B163" s="162"/>
      <c r="C163" s="165"/>
      <c r="D163" s="105"/>
      <c r="E163" s="105"/>
      <c r="F163" s="105"/>
      <c r="G163" s="105"/>
      <c r="H163" s="105"/>
      <c r="I163" s="105"/>
      <c r="J163" s="105"/>
    </row>
    <row r="164" spans="1:10" ht="30" customHeight="1" x14ac:dyDescent="0.3">
      <c r="A164" s="51">
        <v>160</v>
      </c>
      <c r="B164" s="162"/>
      <c r="C164" s="165"/>
      <c r="D164" s="105"/>
      <c r="E164" s="105"/>
      <c r="F164" s="105"/>
      <c r="G164" s="105"/>
      <c r="H164" s="105"/>
      <c r="I164" s="105"/>
      <c r="J164" s="105"/>
    </row>
    <row r="165" spans="1:10" ht="30" customHeight="1" x14ac:dyDescent="0.3">
      <c r="A165" s="51">
        <v>161</v>
      </c>
      <c r="B165" s="162"/>
      <c r="C165" s="165"/>
      <c r="D165" s="105"/>
      <c r="E165" s="105"/>
      <c r="F165" s="105"/>
      <c r="G165" s="105"/>
      <c r="H165" s="105"/>
      <c r="I165" s="105"/>
      <c r="J165" s="105"/>
    </row>
    <row r="166" spans="1:10" ht="30" customHeight="1" x14ac:dyDescent="0.3">
      <c r="A166" s="51">
        <v>162</v>
      </c>
      <c r="B166" s="162"/>
      <c r="C166" s="165"/>
      <c r="D166" s="105"/>
      <c r="E166" s="105"/>
      <c r="F166" s="105"/>
      <c r="G166" s="105"/>
      <c r="H166" s="105"/>
      <c r="I166" s="105"/>
      <c r="J166" s="105"/>
    </row>
    <row r="167" spans="1:10" ht="30" customHeight="1" x14ac:dyDescent="0.3">
      <c r="A167" s="51">
        <v>163</v>
      </c>
      <c r="B167" s="162"/>
      <c r="C167" s="165"/>
      <c r="D167" s="105"/>
      <c r="E167" s="105"/>
      <c r="F167" s="105"/>
      <c r="G167" s="105"/>
      <c r="H167" s="105"/>
      <c r="I167" s="105"/>
      <c r="J167" s="105"/>
    </row>
    <row r="168" spans="1:10" ht="30" customHeight="1" x14ac:dyDescent="0.3">
      <c r="A168" s="51">
        <v>164</v>
      </c>
      <c r="B168" s="162"/>
      <c r="C168" s="165"/>
      <c r="D168" s="105"/>
      <c r="E168" s="105"/>
      <c r="F168" s="105"/>
      <c r="G168" s="105"/>
      <c r="H168" s="105"/>
      <c r="I168" s="105"/>
      <c r="J168" s="105"/>
    </row>
    <row r="169" spans="1:10" ht="30" customHeight="1" x14ac:dyDescent="0.3">
      <c r="A169" s="51">
        <v>165</v>
      </c>
      <c r="B169" s="162"/>
      <c r="C169" s="165"/>
      <c r="D169" s="105"/>
      <c r="E169" s="105"/>
      <c r="F169" s="105"/>
      <c r="G169" s="105"/>
      <c r="H169" s="105"/>
      <c r="I169" s="105"/>
      <c r="J169" s="105"/>
    </row>
    <row r="170" spans="1:10" ht="30" customHeight="1" x14ac:dyDescent="0.3">
      <c r="A170" s="51">
        <v>166</v>
      </c>
      <c r="B170" s="162"/>
      <c r="C170" s="165"/>
      <c r="D170" s="105"/>
      <c r="E170" s="105"/>
      <c r="F170" s="105"/>
      <c r="G170" s="105"/>
      <c r="H170" s="105"/>
      <c r="I170" s="105"/>
      <c r="J170" s="105"/>
    </row>
    <row r="171" spans="1:10" ht="30" customHeight="1" x14ac:dyDescent="0.3">
      <c r="A171" s="51">
        <v>167</v>
      </c>
      <c r="B171" s="162"/>
      <c r="C171" s="165"/>
      <c r="D171" s="105"/>
      <c r="E171" s="105"/>
      <c r="F171" s="105"/>
      <c r="G171" s="105"/>
      <c r="H171" s="105"/>
      <c r="I171" s="105"/>
      <c r="J171" s="105"/>
    </row>
    <row r="172" spans="1:10" ht="30" customHeight="1" x14ac:dyDescent="0.3">
      <c r="A172" s="51">
        <v>168</v>
      </c>
      <c r="B172" s="162"/>
      <c r="C172" s="165"/>
      <c r="D172" s="105"/>
      <c r="E172" s="105"/>
      <c r="F172" s="105"/>
      <c r="G172" s="105"/>
      <c r="H172" s="105"/>
      <c r="I172" s="105"/>
      <c r="J172" s="105"/>
    </row>
    <row r="173" spans="1:10" ht="30" customHeight="1" x14ac:dyDescent="0.3">
      <c r="A173" s="51">
        <v>169</v>
      </c>
      <c r="B173" s="162"/>
      <c r="C173" s="165"/>
      <c r="D173" s="105"/>
      <c r="E173" s="105"/>
      <c r="F173" s="105"/>
      <c r="G173" s="105"/>
      <c r="H173" s="105"/>
      <c r="I173" s="105"/>
      <c r="J173" s="105"/>
    </row>
    <row r="174" spans="1:10" ht="30" customHeight="1" x14ac:dyDescent="0.3">
      <c r="A174" s="51">
        <v>170</v>
      </c>
      <c r="B174" s="162"/>
      <c r="C174" s="165"/>
      <c r="D174" s="105"/>
      <c r="E174" s="105"/>
      <c r="F174" s="105"/>
      <c r="G174" s="105"/>
      <c r="H174" s="105"/>
      <c r="I174" s="105"/>
      <c r="J174" s="105"/>
    </row>
    <row r="175" spans="1:10" ht="30" customHeight="1" x14ac:dyDescent="0.3">
      <c r="A175" s="51">
        <v>171</v>
      </c>
      <c r="B175" s="162"/>
      <c r="C175" s="165"/>
      <c r="D175" s="105"/>
      <c r="E175" s="105"/>
      <c r="F175" s="105"/>
      <c r="G175" s="105"/>
      <c r="H175" s="105"/>
      <c r="I175" s="105"/>
      <c r="J175" s="105"/>
    </row>
    <row r="176" spans="1:10" ht="30" customHeight="1" x14ac:dyDescent="0.3">
      <c r="A176" s="51">
        <v>172</v>
      </c>
      <c r="B176" s="162"/>
      <c r="C176" s="165"/>
      <c r="D176" s="105"/>
      <c r="E176" s="105"/>
      <c r="F176" s="105"/>
      <c r="G176" s="105"/>
      <c r="H176" s="105"/>
      <c r="I176" s="105"/>
      <c r="J176" s="105"/>
    </row>
    <row r="177" spans="1:10" ht="30" customHeight="1" x14ac:dyDescent="0.3">
      <c r="A177" s="51">
        <v>173</v>
      </c>
      <c r="B177" s="162"/>
      <c r="C177" s="165"/>
      <c r="D177" s="105"/>
      <c r="E177" s="105"/>
      <c r="F177" s="105"/>
      <c r="G177" s="105"/>
      <c r="H177" s="105"/>
      <c r="I177" s="105"/>
      <c r="J177" s="105"/>
    </row>
    <row r="178" spans="1:10" ht="30" customHeight="1" x14ac:dyDescent="0.3">
      <c r="A178" s="51">
        <v>174</v>
      </c>
      <c r="B178" s="162"/>
      <c r="C178" s="165"/>
      <c r="D178" s="105"/>
      <c r="E178" s="105"/>
      <c r="F178" s="105"/>
      <c r="G178" s="105"/>
      <c r="H178" s="105"/>
      <c r="I178" s="105"/>
      <c r="J178" s="105"/>
    </row>
    <row r="179" spans="1:10" ht="30" customHeight="1" x14ac:dyDescent="0.3">
      <c r="A179" s="51">
        <v>175</v>
      </c>
      <c r="B179" s="162"/>
      <c r="C179" s="165"/>
      <c r="D179" s="105"/>
      <c r="E179" s="105"/>
      <c r="F179" s="105"/>
      <c r="G179" s="105"/>
      <c r="H179" s="105"/>
      <c r="I179" s="105"/>
      <c r="J179" s="105"/>
    </row>
    <row r="180" spans="1:10" ht="30" customHeight="1" x14ac:dyDescent="0.3">
      <c r="A180" s="51">
        <v>176</v>
      </c>
      <c r="B180" s="162"/>
      <c r="C180" s="165"/>
      <c r="D180" s="105"/>
      <c r="E180" s="105"/>
      <c r="F180" s="105"/>
      <c r="G180" s="105"/>
      <c r="H180" s="105"/>
      <c r="I180" s="105"/>
      <c r="J180" s="105"/>
    </row>
    <row r="181" spans="1:10" ht="30" customHeight="1" x14ac:dyDescent="0.3">
      <c r="A181" s="51">
        <v>177</v>
      </c>
      <c r="B181" s="162"/>
      <c r="C181" s="165"/>
      <c r="D181" s="105"/>
      <c r="E181" s="105"/>
      <c r="F181" s="105"/>
      <c r="G181" s="105"/>
      <c r="H181" s="105"/>
      <c r="I181" s="105"/>
      <c r="J181" s="105"/>
    </row>
    <row r="182" spans="1:10" ht="30" customHeight="1" x14ac:dyDescent="0.3">
      <c r="A182" s="51">
        <v>178</v>
      </c>
      <c r="B182" s="162"/>
      <c r="C182" s="165"/>
      <c r="D182" s="105"/>
      <c r="E182" s="105"/>
      <c r="F182" s="105"/>
      <c r="G182" s="105"/>
      <c r="H182" s="105"/>
      <c r="I182" s="105"/>
      <c r="J182" s="105"/>
    </row>
    <row r="183" spans="1:10" ht="30" customHeight="1" x14ac:dyDescent="0.3">
      <c r="A183" s="51">
        <v>179</v>
      </c>
      <c r="B183" s="162"/>
      <c r="C183" s="165"/>
      <c r="D183" s="105"/>
      <c r="E183" s="105"/>
      <c r="F183" s="105"/>
      <c r="G183" s="105"/>
      <c r="H183" s="105"/>
      <c r="I183" s="105"/>
      <c r="J183" s="105"/>
    </row>
    <row r="184" spans="1:10" ht="30" customHeight="1" x14ac:dyDescent="0.3">
      <c r="A184" s="51">
        <v>180</v>
      </c>
      <c r="B184" s="162"/>
      <c r="C184" s="165"/>
      <c r="D184" s="105"/>
      <c r="E184" s="105"/>
      <c r="F184" s="105"/>
      <c r="G184" s="105"/>
      <c r="H184" s="105"/>
      <c r="I184" s="105"/>
      <c r="J184" s="105"/>
    </row>
    <row r="185" spans="1:10" ht="30" customHeight="1" x14ac:dyDescent="0.3">
      <c r="A185" s="51">
        <v>181</v>
      </c>
      <c r="B185" s="162"/>
      <c r="C185" s="165"/>
      <c r="D185" s="105"/>
      <c r="E185" s="105"/>
      <c r="F185" s="105"/>
      <c r="G185" s="105"/>
      <c r="H185" s="105"/>
      <c r="I185" s="105"/>
      <c r="J185" s="105"/>
    </row>
    <row r="186" spans="1:10" ht="30" customHeight="1" x14ac:dyDescent="0.3">
      <c r="A186" s="51">
        <v>182</v>
      </c>
      <c r="B186" s="162"/>
      <c r="C186" s="165"/>
      <c r="D186" s="105"/>
      <c r="E186" s="105"/>
      <c r="F186" s="105"/>
      <c r="G186" s="105"/>
      <c r="H186" s="105"/>
      <c r="I186" s="105"/>
      <c r="J186" s="105"/>
    </row>
    <row r="187" spans="1:10" ht="30" customHeight="1" x14ac:dyDescent="0.3">
      <c r="A187" s="51">
        <v>183</v>
      </c>
      <c r="B187" s="162"/>
      <c r="C187" s="165"/>
      <c r="D187" s="105"/>
      <c r="E187" s="105"/>
      <c r="F187" s="105"/>
      <c r="G187" s="105"/>
      <c r="H187" s="105"/>
      <c r="I187" s="105"/>
      <c r="J187" s="105"/>
    </row>
    <row r="188" spans="1:10" ht="30" customHeight="1" x14ac:dyDescent="0.3">
      <c r="A188" s="51">
        <v>184</v>
      </c>
      <c r="B188" s="162"/>
      <c r="C188" s="165"/>
      <c r="D188" s="105"/>
      <c r="E188" s="105"/>
      <c r="F188" s="105"/>
      <c r="G188" s="105"/>
      <c r="H188" s="105"/>
      <c r="I188" s="105"/>
      <c r="J188" s="105"/>
    </row>
    <row r="189" spans="1:10" ht="30" customHeight="1" x14ac:dyDescent="0.3">
      <c r="A189" s="51">
        <v>185</v>
      </c>
      <c r="B189" s="162"/>
      <c r="C189" s="165"/>
      <c r="D189" s="105"/>
      <c r="E189" s="105"/>
      <c r="F189" s="105"/>
      <c r="G189" s="105"/>
      <c r="H189" s="105"/>
      <c r="I189" s="105"/>
      <c r="J189" s="105"/>
    </row>
    <row r="190" spans="1:10" ht="30" customHeight="1" x14ac:dyDescent="0.3">
      <c r="A190" s="51">
        <v>186</v>
      </c>
      <c r="B190" s="162"/>
      <c r="C190" s="165"/>
      <c r="D190" s="105"/>
      <c r="E190" s="105"/>
      <c r="F190" s="105"/>
      <c r="G190" s="105"/>
      <c r="H190" s="105"/>
      <c r="I190" s="105"/>
      <c r="J190" s="105"/>
    </row>
    <row r="191" spans="1:10" ht="30" customHeight="1" x14ac:dyDescent="0.3">
      <c r="A191" s="51">
        <v>187</v>
      </c>
      <c r="B191" s="162"/>
      <c r="C191" s="165"/>
      <c r="D191" s="105"/>
      <c r="E191" s="105"/>
      <c r="F191" s="105"/>
      <c r="G191" s="105"/>
      <c r="H191" s="105"/>
      <c r="I191" s="105"/>
      <c r="J191" s="105"/>
    </row>
    <row r="192" spans="1:10" ht="30" customHeight="1" x14ac:dyDescent="0.3">
      <c r="A192" s="51">
        <v>188</v>
      </c>
      <c r="B192" s="162"/>
      <c r="C192" s="165"/>
      <c r="D192" s="105"/>
      <c r="E192" s="105"/>
      <c r="F192" s="105"/>
      <c r="G192" s="105"/>
      <c r="H192" s="105"/>
      <c r="I192" s="105"/>
      <c r="J192" s="105"/>
    </row>
    <row r="193" spans="1:10" ht="30" customHeight="1" x14ac:dyDescent="0.3">
      <c r="A193" s="51">
        <v>189</v>
      </c>
      <c r="B193" s="162"/>
      <c r="C193" s="165"/>
      <c r="D193" s="105"/>
      <c r="E193" s="105"/>
      <c r="F193" s="105"/>
      <c r="G193" s="105"/>
      <c r="H193" s="105"/>
      <c r="I193" s="105"/>
      <c r="J193" s="105"/>
    </row>
    <row r="194" spans="1:10" ht="30" customHeight="1" x14ac:dyDescent="0.3">
      <c r="A194" s="51">
        <v>190</v>
      </c>
      <c r="B194" s="162"/>
      <c r="C194" s="165"/>
      <c r="D194" s="105"/>
      <c r="E194" s="105"/>
      <c r="F194" s="105"/>
      <c r="G194" s="105"/>
      <c r="H194" s="105"/>
      <c r="I194" s="105"/>
      <c r="J194" s="105"/>
    </row>
    <row r="195" spans="1:10" ht="30" customHeight="1" x14ac:dyDescent="0.3">
      <c r="A195" s="51">
        <v>191</v>
      </c>
      <c r="B195" s="162"/>
      <c r="C195" s="165"/>
      <c r="D195" s="105"/>
      <c r="E195" s="105"/>
      <c r="F195" s="105"/>
      <c r="G195" s="105"/>
      <c r="H195" s="105"/>
      <c r="I195" s="105"/>
      <c r="J195" s="105"/>
    </row>
    <row r="196" spans="1:10" ht="30" customHeight="1" x14ac:dyDescent="0.3">
      <c r="A196" s="51">
        <v>192</v>
      </c>
      <c r="B196" s="162"/>
      <c r="C196" s="165"/>
      <c r="D196" s="105"/>
      <c r="E196" s="105"/>
      <c r="F196" s="105"/>
      <c r="G196" s="105"/>
      <c r="H196" s="105"/>
      <c r="I196" s="105"/>
      <c r="J196" s="105"/>
    </row>
    <row r="197" spans="1:10" ht="30" customHeight="1" x14ac:dyDescent="0.3">
      <c r="A197" s="51">
        <v>193</v>
      </c>
      <c r="B197" s="162"/>
      <c r="C197" s="165"/>
      <c r="D197" s="105"/>
      <c r="E197" s="105"/>
      <c r="F197" s="105"/>
      <c r="G197" s="105"/>
      <c r="H197" s="105"/>
      <c r="I197" s="105"/>
      <c r="J197" s="105"/>
    </row>
    <row r="198" spans="1:10" ht="30" customHeight="1" x14ac:dyDescent="0.3">
      <c r="A198" s="51">
        <v>194</v>
      </c>
      <c r="B198" s="162"/>
      <c r="C198" s="165"/>
      <c r="D198" s="105"/>
      <c r="E198" s="105"/>
      <c r="F198" s="105"/>
      <c r="G198" s="105"/>
      <c r="H198" s="105"/>
      <c r="I198" s="105"/>
      <c r="J198" s="105"/>
    </row>
    <row r="199" spans="1:10" ht="30" customHeight="1" x14ac:dyDescent="0.3">
      <c r="A199" s="51">
        <v>195</v>
      </c>
      <c r="B199" s="162"/>
      <c r="C199" s="165"/>
      <c r="D199" s="105"/>
      <c r="E199" s="105"/>
      <c r="F199" s="105"/>
      <c r="G199" s="105"/>
      <c r="H199" s="105"/>
      <c r="I199" s="105"/>
      <c r="J199" s="105"/>
    </row>
    <row r="200" spans="1:10" ht="30" customHeight="1" x14ac:dyDescent="0.3">
      <c r="A200" s="51">
        <v>196</v>
      </c>
      <c r="B200" s="162"/>
      <c r="C200" s="165"/>
      <c r="D200" s="105"/>
      <c r="E200" s="105"/>
      <c r="F200" s="105"/>
      <c r="G200" s="105"/>
      <c r="H200" s="105"/>
      <c r="I200" s="105"/>
      <c r="J200" s="105"/>
    </row>
    <row r="201" spans="1:10" ht="30" customHeight="1" x14ac:dyDescent="0.3">
      <c r="A201" s="51">
        <v>197</v>
      </c>
      <c r="B201" s="162"/>
      <c r="C201" s="165"/>
      <c r="D201" s="105"/>
      <c r="E201" s="105"/>
      <c r="F201" s="105"/>
      <c r="G201" s="105"/>
      <c r="H201" s="105"/>
      <c r="I201" s="105"/>
      <c r="J201" s="105"/>
    </row>
    <row r="202" spans="1:10" ht="30" customHeight="1" x14ac:dyDescent="0.3">
      <c r="A202" s="51">
        <v>198</v>
      </c>
      <c r="B202" s="162"/>
      <c r="C202" s="165"/>
      <c r="D202" s="105"/>
      <c r="E202" s="105"/>
      <c r="F202" s="105"/>
      <c r="G202" s="105"/>
      <c r="H202" s="105"/>
      <c r="I202" s="105"/>
      <c r="J202" s="105"/>
    </row>
    <row r="203" spans="1:10" ht="30" customHeight="1" x14ac:dyDescent="0.3">
      <c r="A203" s="51">
        <v>199</v>
      </c>
      <c r="B203" s="162"/>
      <c r="C203" s="165"/>
      <c r="D203" s="105"/>
      <c r="E203" s="105"/>
      <c r="F203" s="105"/>
      <c r="G203" s="105"/>
      <c r="H203" s="105"/>
      <c r="I203" s="105"/>
      <c r="J203" s="105"/>
    </row>
    <row r="204" spans="1:10" ht="30" customHeight="1" x14ac:dyDescent="0.3">
      <c r="A204" s="51">
        <v>200</v>
      </c>
      <c r="B204" s="162"/>
      <c r="C204" s="165"/>
      <c r="D204" s="105"/>
      <c r="E204" s="105"/>
      <c r="F204" s="105"/>
      <c r="G204" s="105"/>
      <c r="H204" s="105"/>
      <c r="I204" s="105"/>
      <c r="J204" s="105"/>
    </row>
    <row r="205" spans="1:10" ht="30" customHeight="1" x14ac:dyDescent="0.3">
      <c r="A205" s="51">
        <v>201</v>
      </c>
      <c r="B205" s="162"/>
      <c r="C205" s="165"/>
      <c r="D205" s="105"/>
      <c r="E205" s="105"/>
      <c r="F205" s="105"/>
      <c r="G205" s="105"/>
      <c r="H205" s="105"/>
      <c r="I205" s="105"/>
      <c r="J205" s="105"/>
    </row>
    <row r="206" spans="1:10" ht="30" customHeight="1" x14ac:dyDescent="0.3">
      <c r="A206" s="51">
        <v>202</v>
      </c>
      <c r="B206" s="162"/>
      <c r="C206" s="165"/>
      <c r="D206" s="105"/>
      <c r="E206" s="105"/>
      <c r="F206" s="105"/>
      <c r="G206" s="105"/>
      <c r="H206" s="105"/>
      <c r="I206" s="105"/>
      <c r="J206" s="105"/>
    </row>
    <row r="207" spans="1:10" ht="30" customHeight="1" x14ac:dyDescent="0.3">
      <c r="A207" s="51">
        <v>203</v>
      </c>
      <c r="B207" s="162"/>
      <c r="C207" s="165"/>
      <c r="D207" s="105"/>
      <c r="E207" s="105"/>
      <c r="F207" s="105"/>
      <c r="G207" s="105"/>
      <c r="H207" s="105"/>
      <c r="I207" s="105"/>
      <c r="J207" s="105"/>
    </row>
    <row r="208" spans="1:10" ht="30" customHeight="1" x14ac:dyDescent="0.3">
      <c r="A208" s="51">
        <v>204</v>
      </c>
      <c r="B208" s="162"/>
      <c r="C208" s="165"/>
      <c r="D208" s="105"/>
      <c r="E208" s="105"/>
      <c r="F208" s="105"/>
      <c r="G208" s="105"/>
      <c r="H208" s="105"/>
      <c r="I208" s="105"/>
      <c r="J208" s="105"/>
    </row>
    <row r="209" spans="1:10" ht="30" customHeight="1" x14ac:dyDescent="0.3">
      <c r="A209" s="51">
        <v>205</v>
      </c>
      <c r="B209" s="162"/>
      <c r="C209" s="165"/>
      <c r="D209" s="105"/>
      <c r="E209" s="105"/>
      <c r="F209" s="105"/>
      <c r="G209" s="105"/>
      <c r="H209" s="105"/>
      <c r="I209" s="105"/>
      <c r="J209" s="105"/>
    </row>
    <row r="210" spans="1:10" ht="30" customHeight="1" x14ac:dyDescent="0.3">
      <c r="A210" s="51">
        <v>206</v>
      </c>
      <c r="B210" s="162"/>
      <c r="C210" s="165"/>
      <c r="D210" s="105"/>
      <c r="E210" s="105"/>
      <c r="F210" s="105"/>
      <c r="G210" s="105"/>
      <c r="H210" s="105"/>
      <c r="I210" s="105"/>
      <c r="J210" s="105"/>
    </row>
    <row r="211" spans="1:10" ht="30" customHeight="1" x14ac:dyDescent="0.3">
      <c r="A211" s="51">
        <v>207</v>
      </c>
      <c r="B211" s="162"/>
      <c r="C211" s="165"/>
      <c r="D211" s="105"/>
      <c r="E211" s="105"/>
      <c r="F211" s="105"/>
      <c r="G211" s="105"/>
      <c r="H211" s="105"/>
      <c r="I211" s="105"/>
      <c r="J211" s="105"/>
    </row>
    <row r="212" spans="1:10" ht="30" customHeight="1" x14ac:dyDescent="0.3">
      <c r="A212" s="51">
        <v>208</v>
      </c>
      <c r="B212" s="162"/>
      <c r="C212" s="165"/>
      <c r="D212" s="105"/>
      <c r="E212" s="105"/>
      <c r="F212" s="105"/>
      <c r="G212" s="105"/>
      <c r="H212" s="105"/>
      <c r="I212" s="105"/>
      <c r="J212" s="105"/>
    </row>
    <row r="213" spans="1:10" ht="30" customHeight="1" x14ac:dyDescent="0.3">
      <c r="A213" s="51">
        <v>209</v>
      </c>
      <c r="B213" s="162"/>
      <c r="C213" s="165"/>
      <c r="D213" s="105"/>
      <c r="E213" s="105"/>
      <c r="F213" s="105"/>
      <c r="G213" s="105"/>
      <c r="H213" s="105"/>
      <c r="I213" s="105"/>
      <c r="J213" s="105"/>
    </row>
    <row r="214" spans="1:10" ht="30" customHeight="1" x14ac:dyDescent="0.3">
      <c r="A214" s="51">
        <v>210</v>
      </c>
      <c r="B214" s="162"/>
      <c r="C214" s="165"/>
      <c r="D214" s="105"/>
      <c r="E214" s="105"/>
      <c r="F214" s="105"/>
      <c r="G214" s="105"/>
      <c r="H214" s="105"/>
      <c r="I214" s="105"/>
      <c r="J214" s="105"/>
    </row>
    <row r="215" spans="1:10" ht="30" customHeight="1" x14ac:dyDescent="0.3">
      <c r="A215" s="51">
        <v>211</v>
      </c>
      <c r="B215" s="162"/>
      <c r="C215" s="165"/>
      <c r="D215" s="105"/>
      <c r="E215" s="105"/>
      <c r="F215" s="105"/>
      <c r="G215" s="105"/>
      <c r="H215" s="105"/>
      <c r="I215" s="105"/>
      <c r="J215" s="105"/>
    </row>
    <row r="216" spans="1:10" ht="30" customHeight="1" x14ac:dyDescent="0.3">
      <c r="A216" s="51">
        <v>212</v>
      </c>
      <c r="B216" s="162"/>
      <c r="C216" s="165"/>
      <c r="D216" s="105"/>
      <c r="E216" s="105"/>
      <c r="F216" s="105"/>
      <c r="G216" s="105"/>
      <c r="H216" s="105"/>
      <c r="I216" s="105"/>
      <c r="J216" s="105"/>
    </row>
    <row r="217" spans="1:10" ht="30" customHeight="1" x14ac:dyDescent="0.3">
      <c r="A217" s="51">
        <v>213</v>
      </c>
      <c r="B217" s="162"/>
      <c r="C217" s="165"/>
      <c r="D217" s="105"/>
      <c r="E217" s="105"/>
      <c r="F217" s="105"/>
      <c r="G217" s="105"/>
      <c r="H217" s="105"/>
      <c r="I217" s="105"/>
      <c r="J217" s="105"/>
    </row>
    <row r="218" spans="1:10" ht="30" customHeight="1" x14ac:dyDescent="0.3">
      <c r="A218" s="51">
        <v>214</v>
      </c>
      <c r="B218" s="162"/>
      <c r="C218" s="165"/>
      <c r="D218" s="105"/>
      <c r="E218" s="105"/>
      <c r="F218" s="105"/>
      <c r="G218" s="105"/>
      <c r="H218" s="105"/>
      <c r="I218" s="105"/>
      <c r="J218" s="105"/>
    </row>
    <row r="219" spans="1:10" ht="30" customHeight="1" x14ac:dyDescent="0.3">
      <c r="A219" s="51">
        <v>215</v>
      </c>
      <c r="B219" s="162"/>
      <c r="C219" s="165"/>
      <c r="D219" s="105"/>
      <c r="E219" s="105"/>
      <c r="F219" s="105"/>
      <c r="G219" s="105"/>
      <c r="H219" s="105"/>
      <c r="I219" s="105"/>
      <c r="J219" s="105"/>
    </row>
    <row r="220" spans="1:10" ht="30" customHeight="1" x14ac:dyDescent="0.3">
      <c r="A220" s="51">
        <v>216</v>
      </c>
      <c r="B220" s="162"/>
      <c r="C220" s="165"/>
      <c r="D220" s="105"/>
      <c r="E220" s="105"/>
      <c r="F220" s="105"/>
      <c r="G220" s="105"/>
      <c r="H220" s="105"/>
      <c r="I220" s="105"/>
      <c r="J220" s="105"/>
    </row>
    <row r="221" spans="1:10" ht="30" customHeight="1" x14ac:dyDescent="0.3">
      <c r="A221" s="51">
        <v>217</v>
      </c>
      <c r="B221" s="162"/>
      <c r="C221" s="165"/>
      <c r="D221" s="105"/>
      <c r="E221" s="105"/>
      <c r="F221" s="105"/>
      <c r="G221" s="105"/>
      <c r="H221" s="105"/>
      <c r="I221" s="105"/>
      <c r="J221" s="105"/>
    </row>
    <row r="222" spans="1:10" ht="30" customHeight="1" x14ac:dyDescent="0.3">
      <c r="A222" s="51">
        <v>218</v>
      </c>
      <c r="B222" s="162"/>
      <c r="C222" s="165"/>
      <c r="D222" s="105"/>
      <c r="E222" s="105"/>
      <c r="F222" s="105"/>
      <c r="G222" s="105"/>
      <c r="H222" s="105"/>
      <c r="I222" s="105"/>
      <c r="J222" s="105"/>
    </row>
    <row r="223" spans="1:10" ht="30" customHeight="1" x14ac:dyDescent="0.3">
      <c r="A223" s="51">
        <v>219</v>
      </c>
      <c r="B223" s="162"/>
      <c r="C223" s="165"/>
      <c r="D223" s="105"/>
      <c r="E223" s="105"/>
      <c r="F223" s="105"/>
      <c r="G223" s="105"/>
      <c r="H223" s="105"/>
      <c r="I223" s="105"/>
      <c r="J223" s="105"/>
    </row>
    <row r="224" spans="1:10" ht="30" customHeight="1" x14ac:dyDescent="0.3">
      <c r="A224" s="51">
        <v>220</v>
      </c>
      <c r="B224" s="162"/>
      <c r="C224" s="165"/>
      <c r="D224" s="105"/>
      <c r="E224" s="105"/>
      <c r="F224" s="105"/>
      <c r="G224" s="105"/>
      <c r="H224" s="105"/>
      <c r="I224" s="105"/>
      <c r="J224" s="105"/>
    </row>
    <row r="225" spans="1:10" ht="30" customHeight="1" x14ac:dyDescent="0.3">
      <c r="A225" s="51">
        <v>221</v>
      </c>
      <c r="B225" s="162"/>
      <c r="C225" s="165"/>
      <c r="D225" s="105"/>
      <c r="E225" s="105"/>
      <c r="F225" s="105"/>
      <c r="G225" s="105"/>
      <c r="H225" s="105"/>
      <c r="I225" s="105"/>
      <c r="J225" s="105"/>
    </row>
    <row r="226" spans="1:10" ht="30" customHeight="1" x14ac:dyDescent="0.3">
      <c r="A226" s="51">
        <v>222</v>
      </c>
      <c r="B226" s="162"/>
      <c r="C226" s="165"/>
      <c r="D226" s="105"/>
      <c r="E226" s="105"/>
      <c r="F226" s="105"/>
      <c r="G226" s="105"/>
      <c r="H226" s="105"/>
      <c r="I226" s="105"/>
      <c r="J226" s="105"/>
    </row>
    <row r="227" spans="1:10" ht="30" customHeight="1" x14ac:dyDescent="0.3">
      <c r="A227" s="51">
        <v>223</v>
      </c>
      <c r="B227" s="162"/>
      <c r="C227" s="165"/>
      <c r="D227" s="105"/>
      <c r="E227" s="105"/>
      <c r="F227" s="105"/>
      <c r="G227" s="105"/>
      <c r="H227" s="105"/>
      <c r="I227" s="105"/>
      <c r="J227" s="105"/>
    </row>
    <row r="228" spans="1:10" ht="30" customHeight="1" x14ac:dyDescent="0.3">
      <c r="A228" s="51">
        <v>224</v>
      </c>
      <c r="B228" s="162"/>
      <c r="C228" s="165"/>
      <c r="D228" s="105"/>
      <c r="E228" s="105"/>
      <c r="F228" s="105"/>
      <c r="G228" s="105"/>
      <c r="H228" s="105"/>
      <c r="I228" s="105"/>
      <c r="J228" s="105"/>
    </row>
    <row r="229" spans="1:10" ht="30" customHeight="1" x14ac:dyDescent="0.3">
      <c r="A229" s="51">
        <v>225</v>
      </c>
      <c r="B229" s="162"/>
      <c r="C229" s="165"/>
      <c r="D229" s="105"/>
      <c r="E229" s="105"/>
      <c r="F229" s="105"/>
      <c r="G229" s="105"/>
      <c r="H229" s="105"/>
      <c r="I229" s="105"/>
      <c r="J229" s="105"/>
    </row>
    <row r="230" spans="1:10" ht="30" customHeight="1" x14ac:dyDescent="0.3">
      <c r="A230" s="51">
        <v>226</v>
      </c>
      <c r="B230" s="162"/>
      <c r="C230" s="165"/>
      <c r="D230" s="105"/>
      <c r="E230" s="105"/>
      <c r="F230" s="105"/>
      <c r="G230" s="105"/>
      <c r="H230" s="105"/>
      <c r="I230" s="105"/>
      <c r="J230" s="105"/>
    </row>
    <row r="231" spans="1:10" ht="30" customHeight="1" x14ac:dyDescent="0.3">
      <c r="A231" s="51">
        <v>227</v>
      </c>
      <c r="B231" s="162"/>
      <c r="C231" s="165"/>
      <c r="D231" s="105"/>
      <c r="E231" s="105"/>
      <c r="F231" s="105"/>
      <c r="G231" s="105"/>
      <c r="H231" s="105"/>
      <c r="I231" s="105"/>
      <c r="J231" s="105"/>
    </row>
    <row r="232" spans="1:10" ht="30" customHeight="1" x14ac:dyDescent="0.3">
      <c r="A232" s="51">
        <v>228</v>
      </c>
      <c r="B232" s="162"/>
      <c r="C232" s="165"/>
      <c r="D232" s="105"/>
      <c r="E232" s="105"/>
      <c r="F232" s="105"/>
      <c r="G232" s="105"/>
      <c r="H232" s="105"/>
      <c r="I232" s="105"/>
      <c r="J232" s="105"/>
    </row>
    <row r="233" spans="1:10" ht="30" customHeight="1" x14ac:dyDescent="0.3">
      <c r="A233" s="51">
        <v>229</v>
      </c>
      <c r="B233" s="162"/>
      <c r="C233" s="165"/>
      <c r="D233" s="105"/>
      <c r="E233" s="105"/>
      <c r="F233" s="105"/>
      <c r="G233" s="105"/>
      <c r="H233" s="105"/>
      <c r="I233" s="105"/>
      <c r="J233" s="105"/>
    </row>
    <row r="234" spans="1:10" ht="30" customHeight="1" x14ac:dyDescent="0.3">
      <c r="A234" s="51">
        <v>230</v>
      </c>
      <c r="B234" s="162"/>
      <c r="C234" s="165"/>
      <c r="D234" s="105"/>
      <c r="E234" s="105"/>
      <c r="F234" s="105"/>
      <c r="G234" s="105"/>
      <c r="H234" s="105"/>
      <c r="I234" s="105"/>
      <c r="J234" s="105"/>
    </row>
    <row r="235" spans="1:10" ht="30" customHeight="1" x14ac:dyDescent="0.3">
      <c r="A235" s="51">
        <v>231</v>
      </c>
      <c r="B235" s="162"/>
      <c r="C235" s="165"/>
      <c r="D235" s="105"/>
      <c r="E235" s="105"/>
      <c r="F235" s="105"/>
      <c r="G235" s="105"/>
      <c r="H235" s="105"/>
      <c r="I235" s="105"/>
      <c r="J235" s="105"/>
    </row>
    <row r="236" spans="1:10" ht="30" customHeight="1" x14ac:dyDescent="0.3">
      <c r="A236" s="51">
        <v>232</v>
      </c>
      <c r="B236" s="162"/>
      <c r="C236" s="165"/>
      <c r="D236" s="105"/>
      <c r="E236" s="105"/>
      <c r="F236" s="105"/>
      <c r="G236" s="105"/>
      <c r="H236" s="105"/>
      <c r="I236" s="105"/>
      <c r="J236" s="105"/>
    </row>
    <row r="237" spans="1:10" ht="30" customHeight="1" x14ac:dyDescent="0.3">
      <c r="A237" s="51">
        <v>233</v>
      </c>
      <c r="B237" s="162"/>
      <c r="C237" s="165"/>
      <c r="D237" s="105"/>
      <c r="E237" s="105"/>
      <c r="F237" s="105"/>
      <c r="G237" s="105"/>
      <c r="H237" s="105"/>
      <c r="I237" s="105"/>
      <c r="J237" s="105"/>
    </row>
    <row r="238" spans="1:10" ht="30" customHeight="1" x14ac:dyDescent="0.3">
      <c r="A238" s="51">
        <v>234</v>
      </c>
      <c r="B238" s="162"/>
      <c r="C238" s="165"/>
      <c r="D238" s="105"/>
      <c r="E238" s="105"/>
      <c r="F238" s="105"/>
      <c r="G238" s="105"/>
      <c r="H238" s="105"/>
      <c r="I238" s="105"/>
      <c r="J238" s="105"/>
    </row>
    <row r="239" spans="1:10" ht="30" customHeight="1" x14ac:dyDescent="0.3">
      <c r="A239" s="51">
        <v>235</v>
      </c>
      <c r="B239" s="162"/>
      <c r="C239" s="165"/>
      <c r="D239" s="105"/>
      <c r="E239" s="105"/>
      <c r="F239" s="105"/>
      <c r="G239" s="105"/>
      <c r="H239" s="105"/>
      <c r="I239" s="105"/>
      <c r="J239" s="105"/>
    </row>
    <row r="240" spans="1:10" ht="30" customHeight="1" x14ac:dyDescent="0.3">
      <c r="A240" s="51">
        <v>236</v>
      </c>
      <c r="B240" s="162"/>
      <c r="C240" s="165"/>
      <c r="D240" s="105"/>
      <c r="E240" s="105"/>
      <c r="F240" s="105"/>
      <c r="G240" s="105"/>
      <c r="H240" s="105"/>
      <c r="I240" s="105"/>
      <c r="J240" s="105"/>
    </row>
    <row r="241" spans="1:10" ht="30" customHeight="1" x14ac:dyDescent="0.3">
      <c r="A241" s="51">
        <v>237</v>
      </c>
      <c r="B241" s="162"/>
      <c r="C241" s="165"/>
      <c r="D241" s="105"/>
      <c r="E241" s="105"/>
      <c r="F241" s="105"/>
      <c r="G241" s="105"/>
      <c r="H241" s="105"/>
      <c r="I241" s="105"/>
      <c r="J241" s="105"/>
    </row>
    <row r="242" spans="1:10" ht="30" customHeight="1" x14ac:dyDescent="0.3">
      <c r="A242" s="51">
        <v>238</v>
      </c>
      <c r="B242" s="162"/>
      <c r="C242" s="165"/>
      <c r="D242" s="105"/>
      <c r="E242" s="105"/>
      <c r="F242" s="105"/>
      <c r="G242" s="105"/>
      <c r="H242" s="105"/>
      <c r="I242" s="105"/>
      <c r="J242" s="105"/>
    </row>
    <row r="243" spans="1:10" ht="30" customHeight="1" x14ac:dyDescent="0.3">
      <c r="A243" s="51">
        <v>239</v>
      </c>
      <c r="B243" s="162"/>
      <c r="C243" s="165"/>
      <c r="D243" s="105"/>
      <c r="E243" s="105"/>
      <c r="F243" s="105"/>
      <c r="G243" s="105"/>
      <c r="H243" s="105"/>
      <c r="I243" s="105"/>
      <c r="J243" s="105"/>
    </row>
    <row r="244" spans="1:10" ht="30" customHeight="1" x14ac:dyDescent="0.3">
      <c r="A244" s="51">
        <v>240</v>
      </c>
      <c r="B244" s="162"/>
      <c r="C244" s="165"/>
      <c r="D244" s="105"/>
      <c r="E244" s="105"/>
      <c r="F244" s="105"/>
      <c r="G244" s="105"/>
      <c r="H244" s="105"/>
      <c r="I244" s="105"/>
      <c r="J244" s="105"/>
    </row>
    <row r="245" spans="1:10" ht="30" customHeight="1" x14ac:dyDescent="0.3">
      <c r="A245" s="51">
        <v>241</v>
      </c>
      <c r="B245" s="162"/>
      <c r="C245" s="165"/>
      <c r="D245" s="105"/>
      <c r="E245" s="105"/>
      <c r="F245" s="105"/>
      <c r="G245" s="105"/>
      <c r="H245" s="105"/>
      <c r="I245" s="105"/>
      <c r="J245" s="105"/>
    </row>
    <row r="246" spans="1:10" ht="30" customHeight="1" x14ac:dyDescent="0.3">
      <c r="A246" s="51">
        <v>242</v>
      </c>
      <c r="B246" s="162"/>
      <c r="C246" s="165"/>
      <c r="D246" s="105"/>
      <c r="E246" s="105"/>
      <c r="F246" s="105"/>
      <c r="G246" s="105"/>
      <c r="H246" s="105"/>
      <c r="I246" s="105"/>
      <c r="J246" s="105"/>
    </row>
    <row r="247" spans="1:10" ht="30" customHeight="1" x14ac:dyDescent="0.3">
      <c r="A247" s="51">
        <v>243</v>
      </c>
      <c r="B247" s="162"/>
      <c r="C247" s="165"/>
      <c r="D247" s="105"/>
      <c r="E247" s="105"/>
      <c r="F247" s="105"/>
      <c r="G247" s="105"/>
      <c r="H247" s="105"/>
      <c r="I247" s="105"/>
      <c r="J247" s="105"/>
    </row>
    <row r="248" spans="1:10" ht="30" customHeight="1" x14ac:dyDescent="0.3">
      <c r="A248" s="51">
        <v>244</v>
      </c>
      <c r="B248" s="162"/>
      <c r="C248" s="165"/>
      <c r="D248" s="105"/>
      <c r="E248" s="105"/>
      <c r="F248" s="105"/>
      <c r="G248" s="105"/>
      <c r="H248" s="105"/>
      <c r="I248" s="105"/>
      <c r="J248" s="105"/>
    </row>
    <row r="249" spans="1:10" ht="30" customHeight="1" x14ac:dyDescent="0.3">
      <c r="A249" s="51">
        <v>245</v>
      </c>
      <c r="B249" s="162"/>
      <c r="C249" s="165"/>
      <c r="D249" s="105"/>
      <c r="E249" s="105"/>
      <c r="F249" s="105"/>
      <c r="G249" s="105"/>
      <c r="H249" s="105"/>
      <c r="I249" s="105"/>
      <c r="J249" s="105"/>
    </row>
    <row r="250" spans="1:10" ht="30" customHeight="1" x14ac:dyDescent="0.3">
      <c r="A250" s="51">
        <v>246</v>
      </c>
      <c r="B250" s="162"/>
      <c r="C250" s="165"/>
      <c r="D250" s="105"/>
      <c r="E250" s="105"/>
      <c r="F250" s="105"/>
      <c r="G250" s="105"/>
      <c r="H250" s="105"/>
      <c r="I250" s="105"/>
      <c r="J250" s="105"/>
    </row>
    <row r="251" spans="1:10" ht="30" customHeight="1" x14ac:dyDescent="0.3">
      <c r="A251" s="51">
        <v>247</v>
      </c>
      <c r="B251" s="162"/>
      <c r="C251" s="165"/>
      <c r="D251" s="105"/>
      <c r="E251" s="105"/>
      <c r="F251" s="105"/>
      <c r="G251" s="105"/>
      <c r="H251" s="105"/>
      <c r="I251" s="105"/>
      <c r="J251" s="105"/>
    </row>
    <row r="252" spans="1:10" ht="30" customHeight="1" x14ac:dyDescent="0.3">
      <c r="A252" s="51">
        <v>248</v>
      </c>
      <c r="B252" s="162"/>
      <c r="C252" s="165"/>
      <c r="D252" s="105"/>
      <c r="E252" s="105"/>
      <c r="F252" s="105"/>
      <c r="G252" s="105"/>
      <c r="H252" s="105"/>
      <c r="I252" s="105"/>
      <c r="J252" s="105"/>
    </row>
    <row r="253" spans="1:10" ht="30" customHeight="1" x14ac:dyDescent="0.3">
      <c r="A253" s="51">
        <v>249</v>
      </c>
      <c r="B253" s="162"/>
      <c r="C253" s="165"/>
      <c r="D253" s="105"/>
      <c r="E253" s="105"/>
      <c r="F253" s="105"/>
      <c r="G253" s="105"/>
      <c r="H253" s="105"/>
      <c r="I253" s="105"/>
      <c r="J253" s="105"/>
    </row>
    <row r="254" spans="1:10" ht="30" customHeight="1" x14ac:dyDescent="0.3">
      <c r="A254" s="51">
        <v>250</v>
      </c>
      <c r="B254" s="162"/>
      <c r="C254" s="165"/>
      <c r="D254" s="105"/>
      <c r="E254" s="105"/>
      <c r="F254" s="105"/>
      <c r="G254" s="105"/>
      <c r="H254" s="105"/>
      <c r="I254" s="105"/>
      <c r="J254" s="105"/>
    </row>
    <row r="255" spans="1:10" ht="30" customHeight="1" x14ac:dyDescent="0.3">
      <c r="A255" s="51">
        <v>251</v>
      </c>
      <c r="B255" s="162"/>
      <c r="C255" s="165"/>
      <c r="D255" s="105"/>
      <c r="E255" s="105"/>
      <c r="F255" s="105"/>
      <c r="G255" s="105"/>
      <c r="H255" s="105"/>
      <c r="I255" s="105"/>
      <c r="J255" s="105"/>
    </row>
    <row r="256" spans="1:10" ht="30" customHeight="1" x14ac:dyDescent="0.3">
      <c r="A256" s="51">
        <v>252</v>
      </c>
      <c r="B256" s="162"/>
      <c r="C256" s="165"/>
      <c r="D256" s="105"/>
      <c r="E256" s="105"/>
      <c r="F256" s="105"/>
      <c r="G256" s="105"/>
      <c r="H256" s="105"/>
      <c r="I256" s="105"/>
      <c r="J256" s="105"/>
    </row>
    <row r="257" spans="1:10" ht="30" customHeight="1" x14ac:dyDescent="0.3">
      <c r="A257" s="51">
        <v>253</v>
      </c>
      <c r="B257" s="162"/>
      <c r="C257" s="165"/>
      <c r="D257" s="105"/>
      <c r="E257" s="105"/>
      <c r="F257" s="105"/>
      <c r="G257" s="105"/>
      <c r="H257" s="105"/>
      <c r="I257" s="105"/>
      <c r="J257" s="105"/>
    </row>
    <row r="258" spans="1:10" ht="30" customHeight="1" x14ac:dyDescent="0.3">
      <c r="A258" s="51">
        <v>254</v>
      </c>
      <c r="B258" s="162"/>
      <c r="C258" s="165"/>
      <c r="D258" s="105"/>
      <c r="E258" s="105"/>
      <c r="F258" s="105"/>
      <c r="G258" s="105"/>
      <c r="H258" s="105"/>
      <c r="I258" s="105"/>
      <c r="J258" s="105"/>
    </row>
    <row r="259" spans="1:10" ht="30" customHeight="1" x14ac:dyDescent="0.3">
      <c r="A259" s="51">
        <v>255</v>
      </c>
      <c r="B259" s="162"/>
      <c r="C259" s="165"/>
      <c r="D259" s="105"/>
      <c r="E259" s="105"/>
      <c r="F259" s="105"/>
      <c r="G259" s="105"/>
      <c r="H259" s="105"/>
      <c r="I259" s="105"/>
      <c r="J259" s="105"/>
    </row>
    <row r="260" spans="1:10" ht="30" customHeight="1" x14ac:dyDescent="0.3">
      <c r="A260" s="51">
        <v>256</v>
      </c>
      <c r="B260" s="162"/>
      <c r="C260" s="165"/>
      <c r="D260" s="105"/>
      <c r="E260" s="105"/>
      <c r="F260" s="105"/>
      <c r="G260" s="105"/>
      <c r="H260" s="105"/>
      <c r="I260" s="105"/>
      <c r="J260" s="105"/>
    </row>
    <row r="261" spans="1:10" ht="30" customHeight="1" x14ac:dyDescent="0.3">
      <c r="A261" s="51">
        <v>257</v>
      </c>
      <c r="B261" s="162"/>
      <c r="C261" s="165"/>
      <c r="D261" s="105"/>
      <c r="E261" s="105"/>
      <c r="F261" s="105"/>
      <c r="G261" s="105"/>
      <c r="H261" s="105"/>
      <c r="I261" s="105"/>
      <c r="J261" s="105"/>
    </row>
    <row r="262" spans="1:10" ht="30" customHeight="1" x14ac:dyDescent="0.3">
      <c r="A262" s="51">
        <v>258</v>
      </c>
      <c r="B262" s="162"/>
      <c r="C262" s="165"/>
      <c r="D262" s="105"/>
      <c r="E262" s="105"/>
      <c r="F262" s="105"/>
      <c r="G262" s="105"/>
      <c r="H262" s="105"/>
      <c r="I262" s="105"/>
      <c r="J262" s="105"/>
    </row>
    <row r="263" spans="1:10" ht="30" customHeight="1" x14ac:dyDescent="0.3">
      <c r="A263" s="51">
        <v>259</v>
      </c>
      <c r="B263" s="162"/>
      <c r="C263" s="165"/>
      <c r="D263" s="105"/>
      <c r="E263" s="105"/>
      <c r="F263" s="105"/>
      <c r="G263" s="105"/>
      <c r="H263" s="105"/>
      <c r="I263" s="105"/>
      <c r="J263" s="105"/>
    </row>
    <row r="264" spans="1:10" ht="30" customHeight="1" x14ac:dyDescent="0.3">
      <c r="A264" s="51">
        <v>260</v>
      </c>
      <c r="B264" s="162"/>
      <c r="C264" s="165"/>
      <c r="D264" s="105"/>
      <c r="E264" s="105"/>
      <c r="F264" s="105"/>
      <c r="G264" s="105"/>
      <c r="H264" s="105"/>
      <c r="I264" s="105"/>
      <c r="J264" s="105"/>
    </row>
    <row r="265" spans="1:10" ht="30" customHeight="1" x14ac:dyDescent="0.3">
      <c r="A265" s="51">
        <v>261</v>
      </c>
      <c r="B265" s="162"/>
      <c r="C265" s="165"/>
      <c r="D265" s="105"/>
      <c r="E265" s="105"/>
      <c r="F265" s="105"/>
      <c r="G265" s="105"/>
      <c r="H265" s="105"/>
      <c r="I265" s="105"/>
      <c r="J265" s="105"/>
    </row>
    <row r="266" spans="1:10" ht="30" customHeight="1" x14ac:dyDescent="0.3">
      <c r="A266" s="51">
        <v>262</v>
      </c>
      <c r="B266" s="162"/>
      <c r="C266" s="165"/>
      <c r="D266" s="105"/>
      <c r="E266" s="105"/>
      <c r="F266" s="105"/>
      <c r="G266" s="105"/>
      <c r="H266" s="105"/>
      <c r="I266" s="105"/>
      <c r="J266" s="105"/>
    </row>
    <row r="267" spans="1:10" ht="30" customHeight="1" x14ac:dyDescent="0.3">
      <c r="A267" s="51">
        <v>263</v>
      </c>
      <c r="B267" s="162"/>
      <c r="C267" s="165"/>
      <c r="D267" s="105"/>
      <c r="E267" s="105"/>
      <c r="F267" s="105"/>
      <c r="G267" s="105"/>
      <c r="H267" s="105"/>
      <c r="I267" s="105"/>
      <c r="J267" s="105"/>
    </row>
    <row r="268" spans="1:10" ht="30" customHeight="1" x14ac:dyDescent="0.3">
      <c r="A268" s="51">
        <v>264</v>
      </c>
      <c r="B268" s="162"/>
      <c r="C268" s="165"/>
      <c r="D268" s="105"/>
      <c r="E268" s="105"/>
      <c r="F268" s="105"/>
      <c r="G268" s="105"/>
      <c r="H268" s="105"/>
      <c r="I268" s="105"/>
      <c r="J268" s="105"/>
    </row>
    <row r="269" spans="1:10" ht="30" customHeight="1" x14ac:dyDescent="0.3">
      <c r="A269" s="51">
        <v>265</v>
      </c>
      <c r="B269" s="162"/>
      <c r="C269" s="165"/>
      <c r="D269" s="105"/>
      <c r="E269" s="105"/>
      <c r="F269" s="105"/>
      <c r="G269" s="105"/>
      <c r="H269" s="105"/>
      <c r="I269" s="105"/>
      <c r="J269" s="105"/>
    </row>
    <row r="270" spans="1:10" ht="30" customHeight="1" x14ac:dyDescent="0.3">
      <c r="A270" s="51">
        <v>266</v>
      </c>
      <c r="B270" s="162"/>
      <c r="C270" s="165"/>
      <c r="D270" s="105"/>
      <c r="E270" s="105"/>
      <c r="F270" s="105"/>
      <c r="G270" s="105"/>
      <c r="H270" s="105"/>
      <c r="I270" s="105"/>
      <c r="J270" s="105"/>
    </row>
    <row r="271" spans="1:10" ht="30" customHeight="1" x14ac:dyDescent="0.3">
      <c r="A271" s="51">
        <v>267</v>
      </c>
      <c r="B271" s="162"/>
      <c r="C271" s="165"/>
      <c r="D271" s="105"/>
      <c r="E271" s="105"/>
      <c r="F271" s="105"/>
      <c r="G271" s="105"/>
      <c r="H271" s="105"/>
      <c r="I271" s="105"/>
      <c r="J271" s="105"/>
    </row>
    <row r="272" spans="1:10" ht="30" customHeight="1" x14ac:dyDescent="0.3">
      <c r="A272" s="51">
        <v>268</v>
      </c>
      <c r="B272" s="162"/>
      <c r="C272" s="165"/>
      <c r="D272" s="105"/>
      <c r="E272" s="105"/>
      <c r="F272" s="105"/>
      <c r="G272" s="105"/>
      <c r="H272" s="105"/>
      <c r="I272" s="105"/>
      <c r="J272" s="105"/>
    </row>
    <row r="273" spans="1:10" ht="30" customHeight="1" x14ac:dyDescent="0.3">
      <c r="A273" s="51">
        <v>269</v>
      </c>
      <c r="B273" s="162"/>
      <c r="C273" s="165"/>
      <c r="D273" s="105"/>
      <c r="E273" s="105"/>
      <c r="F273" s="105"/>
      <c r="G273" s="105"/>
      <c r="H273" s="105"/>
      <c r="I273" s="105"/>
      <c r="J273" s="105"/>
    </row>
    <row r="274" spans="1:10" ht="30" customHeight="1" x14ac:dyDescent="0.3">
      <c r="A274" s="51">
        <v>270</v>
      </c>
      <c r="B274" s="162"/>
      <c r="C274" s="165"/>
      <c r="D274" s="105"/>
      <c r="E274" s="105"/>
      <c r="F274" s="105"/>
      <c r="G274" s="105"/>
      <c r="H274" s="105"/>
      <c r="I274" s="105"/>
      <c r="J274" s="105"/>
    </row>
    <row r="275" spans="1:10" ht="30" customHeight="1" x14ac:dyDescent="0.3">
      <c r="A275" s="51">
        <v>271</v>
      </c>
      <c r="B275" s="162"/>
      <c r="C275" s="165"/>
      <c r="D275" s="105"/>
      <c r="E275" s="105"/>
      <c r="F275" s="105"/>
      <c r="G275" s="105"/>
      <c r="H275" s="105"/>
      <c r="I275" s="105"/>
      <c r="J275" s="105"/>
    </row>
    <row r="276" spans="1:10" ht="30" customHeight="1" x14ac:dyDescent="0.3">
      <c r="A276" s="51">
        <v>272</v>
      </c>
      <c r="B276" s="162"/>
      <c r="C276" s="165"/>
      <c r="D276" s="105"/>
      <c r="E276" s="105"/>
      <c r="F276" s="105"/>
      <c r="G276" s="105"/>
      <c r="H276" s="105"/>
      <c r="I276" s="105"/>
      <c r="J276" s="105"/>
    </row>
    <row r="277" spans="1:10" ht="30" customHeight="1" x14ac:dyDescent="0.3">
      <c r="A277" s="51">
        <v>273</v>
      </c>
      <c r="B277" s="162"/>
      <c r="C277" s="165"/>
      <c r="D277" s="105"/>
      <c r="E277" s="105"/>
      <c r="F277" s="105"/>
      <c r="G277" s="105"/>
      <c r="H277" s="105"/>
      <c r="I277" s="105"/>
      <c r="J277" s="105"/>
    </row>
    <row r="278" spans="1:10" ht="30" customHeight="1" x14ac:dyDescent="0.3">
      <c r="A278" s="51">
        <v>274</v>
      </c>
      <c r="B278" s="162"/>
      <c r="C278" s="165"/>
      <c r="D278" s="105"/>
      <c r="E278" s="105"/>
      <c r="F278" s="105"/>
      <c r="G278" s="105"/>
      <c r="H278" s="105"/>
      <c r="I278" s="105"/>
      <c r="J278" s="105"/>
    </row>
    <row r="279" spans="1:10" ht="30" customHeight="1" x14ac:dyDescent="0.3">
      <c r="A279" s="51">
        <v>275</v>
      </c>
      <c r="B279" s="162"/>
      <c r="C279" s="165"/>
      <c r="D279" s="105"/>
      <c r="E279" s="105"/>
      <c r="F279" s="105"/>
      <c r="G279" s="105"/>
      <c r="H279" s="105"/>
      <c r="I279" s="105"/>
      <c r="J279" s="105"/>
    </row>
    <row r="280" spans="1:10" ht="30" customHeight="1" x14ac:dyDescent="0.3">
      <c r="A280" s="51">
        <v>276</v>
      </c>
      <c r="B280" s="162"/>
      <c r="C280" s="165"/>
      <c r="D280" s="105"/>
      <c r="E280" s="105"/>
      <c r="F280" s="105"/>
      <c r="G280" s="105"/>
      <c r="H280" s="105"/>
      <c r="I280" s="105"/>
      <c r="J280" s="105"/>
    </row>
    <row r="281" spans="1:10" ht="30" customHeight="1" x14ac:dyDescent="0.3">
      <c r="A281" s="51">
        <v>277</v>
      </c>
      <c r="B281" s="162"/>
      <c r="C281" s="165"/>
      <c r="D281" s="105"/>
      <c r="E281" s="105"/>
      <c r="F281" s="105"/>
      <c r="G281" s="105"/>
      <c r="H281" s="105"/>
      <c r="I281" s="105"/>
      <c r="J281" s="105"/>
    </row>
    <row r="282" spans="1:10" ht="30" customHeight="1" x14ac:dyDescent="0.3">
      <c r="A282" s="51">
        <v>278</v>
      </c>
      <c r="B282" s="162"/>
      <c r="C282" s="165"/>
      <c r="D282" s="105"/>
      <c r="E282" s="105"/>
      <c r="F282" s="105"/>
      <c r="G282" s="105"/>
      <c r="H282" s="105"/>
      <c r="I282" s="105"/>
      <c r="J282" s="105"/>
    </row>
    <row r="283" spans="1:10" ht="30" customHeight="1" x14ac:dyDescent="0.3">
      <c r="A283" s="51">
        <v>279</v>
      </c>
      <c r="B283" s="162"/>
      <c r="C283" s="165"/>
      <c r="D283" s="105"/>
      <c r="E283" s="105"/>
      <c r="F283" s="105"/>
      <c r="G283" s="105"/>
      <c r="H283" s="105"/>
      <c r="I283" s="105"/>
      <c r="J283" s="105"/>
    </row>
    <row r="284" spans="1:10" ht="30" customHeight="1" x14ac:dyDescent="0.3">
      <c r="A284" s="51">
        <v>280</v>
      </c>
      <c r="B284" s="162"/>
      <c r="C284" s="165"/>
      <c r="D284" s="105"/>
      <c r="E284" s="105"/>
      <c r="F284" s="105"/>
      <c r="G284" s="105"/>
      <c r="H284" s="105"/>
      <c r="I284" s="105"/>
      <c r="J284" s="105"/>
    </row>
    <row r="285" spans="1:10" ht="30" customHeight="1" x14ac:dyDescent="0.3">
      <c r="A285" s="51">
        <v>281</v>
      </c>
      <c r="B285" s="162"/>
      <c r="C285" s="165"/>
      <c r="D285" s="105"/>
      <c r="E285" s="105"/>
      <c r="F285" s="105"/>
      <c r="G285" s="105"/>
      <c r="H285" s="105"/>
      <c r="I285" s="105"/>
      <c r="J285" s="105"/>
    </row>
    <row r="286" spans="1:10" ht="30" customHeight="1" x14ac:dyDescent="0.3">
      <c r="A286" s="51">
        <v>282</v>
      </c>
      <c r="B286" s="162"/>
      <c r="C286" s="165"/>
      <c r="D286" s="105"/>
      <c r="E286" s="105"/>
      <c r="F286" s="105"/>
      <c r="G286" s="105"/>
      <c r="H286" s="105"/>
      <c r="I286" s="105"/>
      <c r="J286" s="105"/>
    </row>
    <row r="287" spans="1:10" ht="30" customHeight="1" x14ac:dyDescent="0.3">
      <c r="A287" s="51">
        <v>283</v>
      </c>
      <c r="B287" s="162"/>
      <c r="C287" s="165"/>
      <c r="D287" s="105"/>
      <c r="E287" s="105"/>
      <c r="F287" s="105"/>
      <c r="G287" s="105"/>
      <c r="H287" s="105"/>
      <c r="I287" s="105"/>
      <c r="J287" s="105"/>
    </row>
    <row r="288" spans="1:10" ht="30" customHeight="1" x14ac:dyDescent="0.3">
      <c r="A288" s="51">
        <v>284</v>
      </c>
      <c r="B288" s="162"/>
      <c r="C288" s="165"/>
      <c r="D288" s="105"/>
      <c r="E288" s="105"/>
      <c r="F288" s="105"/>
      <c r="G288" s="105"/>
      <c r="H288" s="105"/>
      <c r="I288" s="105"/>
      <c r="J288" s="105"/>
    </row>
    <row r="289" spans="1:10" ht="30" customHeight="1" x14ac:dyDescent="0.3">
      <c r="A289" s="51">
        <v>285</v>
      </c>
      <c r="B289" s="162"/>
      <c r="C289" s="165"/>
      <c r="D289" s="105"/>
      <c r="E289" s="105"/>
      <c r="F289" s="105"/>
      <c r="G289" s="105"/>
      <c r="H289" s="105"/>
      <c r="I289" s="105"/>
      <c r="J289" s="105"/>
    </row>
    <row r="290" spans="1:10" ht="30" customHeight="1" x14ac:dyDescent="0.3">
      <c r="A290" s="51">
        <v>286</v>
      </c>
      <c r="B290" s="162"/>
      <c r="C290" s="165"/>
      <c r="D290" s="105"/>
      <c r="E290" s="105"/>
      <c r="F290" s="105"/>
      <c r="G290" s="105"/>
      <c r="H290" s="105"/>
      <c r="I290" s="105"/>
      <c r="J290" s="105"/>
    </row>
    <row r="291" spans="1:10" ht="30" customHeight="1" x14ac:dyDescent="0.3">
      <c r="A291" s="51">
        <v>287</v>
      </c>
      <c r="B291" s="162"/>
      <c r="C291" s="165"/>
      <c r="D291" s="105"/>
      <c r="E291" s="105"/>
      <c r="F291" s="105"/>
      <c r="G291" s="105"/>
      <c r="H291" s="105"/>
      <c r="I291" s="105"/>
      <c r="J291" s="105"/>
    </row>
    <row r="292" spans="1:10" ht="30" customHeight="1" x14ac:dyDescent="0.3">
      <c r="A292" s="51">
        <v>288</v>
      </c>
      <c r="B292" s="162"/>
      <c r="C292" s="165"/>
      <c r="D292" s="105"/>
      <c r="E292" s="105"/>
      <c r="F292" s="105"/>
      <c r="G292" s="105"/>
      <c r="H292" s="105"/>
      <c r="I292" s="105"/>
      <c r="J292" s="105"/>
    </row>
    <row r="293" spans="1:10" ht="30" customHeight="1" x14ac:dyDescent="0.3">
      <c r="A293" s="51">
        <v>289</v>
      </c>
      <c r="B293" s="162"/>
      <c r="C293" s="165"/>
      <c r="D293" s="105"/>
      <c r="E293" s="105"/>
      <c r="F293" s="105"/>
      <c r="G293" s="105"/>
      <c r="H293" s="105"/>
      <c r="I293" s="105"/>
      <c r="J293" s="105"/>
    </row>
    <row r="294" spans="1:10" ht="30" customHeight="1" x14ac:dyDescent="0.3">
      <c r="A294" s="51">
        <v>290</v>
      </c>
      <c r="B294" s="162"/>
      <c r="C294" s="165"/>
      <c r="D294" s="105"/>
      <c r="E294" s="105"/>
      <c r="F294" s="105"/>
      <c r="G294" s="105"/>
      <c r="H294" s="105"/>
      <c r="I294" s="105"/>
      <c r="J294" s="105"/>
    </row>
    <row r="295" spans="1:10" ht="30" customHeight="1" x14ac:dyDescent="0.3">
      <c r="A295" s="51">
        <v>291</v>
      </c>
      <c r="B295" s="162"/>
      <c r="C295" s="165"/>
      <c r="D295" s="105"/>
      <c r="E295" s="105"/>
      <c r="F295" s="105"/>
      <c r="G295" s="105"/>
      <c r="H295" s="105"/>
      <c r="I295" s="105"/>
      <c r="J295" s="105"/>
    </row>
    <row r="296" spans="1:10" ht="30" customHeight="1" x14ac:dyDescent="0.3">
      <c r="A296" s="51">
        <v>292</v>
      </c>
      <c r="B296" s="162"/>
      <c r="C296" s="165"/>
      <c r="D296" s="105"/>
      <c r="E296" s="105"/>
      <c r="F296" s="105"/>
      <c r="G296" s="105"/>
      <c r="H296" s="105"/>
      <c r="I296" s="105"/>
      <c r="J296" s="105"/>
    </row>
    <row r="297" spans="1:10" ht="30" customHeight="1" x14ac:dyDescent="0.3">
      <c r="A297" s="51">
        <v>293</v>
      </c>
      <c r="B297" s="162"/>
      <c r="C297" s="165"/>
      <c r="D297" s="105"/>
      <c r="E297" s="105"/>
      <c r="F297" s="105"/>
      <c r="G297" s="105"/>
      <c r="H297" s="105"/>
      <c r="I297" s="105"/>
      <c r="J297" s="105"/>
    </row>
    <row r="298" spans="1:10" ht="30" customHeight="1" x14ac:dyDescent="0.3">
      <c r="A298" s="51">
        <v>294</v>
      </c>
      <c r="B298" s="162"/>
      <c r="C298" s="165"/>
      <c r="D298" s="105"/>
      <c r="E298" s="105"/>
      <c r="F298" s="105"/>
      <c r="G298" s="105"/>
      <c r="H298" s="105"/>
      <c r="I298" s="105"/>
      <c r="J298" s="105"/>
    </row>
    <row r="299" spans="1:10" ht="30" customHeight="1" x14ac:dyDescent="0.3">
      <c r="A299" s="51">
        <v>295</v>
      </c>
      <c r="B299" s="162"/>
      <c r="C299" s="165"/>
      <c r="D299" s="105"/>
      <c r="E299" s="105"/>
      <c r="F299" s="105"/>
      <c r="G299" s="105"/>
      <c r="H299" s="105"/>
      <c r="I299" s="105"/>
      <c r="J299" s="105"/>
    </row>
    <row r="300" spans="1:10" ht="30" customHeight="1" x14ac:dyDescent="0.3">
      <c r="A300" s="51">
        <v>296</v>
      </c>
      <c r="B300" s="162"/>
      <c r="C300" s="165"/>
      <c r="D300" s="105"/>
      <c r="E300" s="105"/>
      <c r="F300" s="105"/>
      <c r="G300" s="105"/>
      <c r="H300" s="105"/>
      <c r="I300" s="105"/>
      <c r="J300" s="105"/>
    </row>
    <row r="301" spans="1:10" ht="30" customHeight="1" x14ac:dyDescent="0.3">
      <c r="A301" s="51">
        <v>297</v>
      </c>
      <c r="B301" s="162"/>
      <c r="C301" s="165"/>
      <c r="D301" s="105"/>
      <c r="E301" s="105"/>
      <c r="F301" s="105"/>
      <c r="G301" s="105"/>
      <c r="H301" s="105"/>
      <c r="I301" s="105"/>
      <c r="J301" s="105"/>
    </row>
    <row r="302" spans="1:10" ht="30" customHeight="1" x14ac:dyDescent="0.3">
      <c r="A302" s="51">
        <v>298</v>
      </c>
      <c r="B302" s="162"/>
      <c r="C302" s="165"/>
      <c r="D302" s="105"/>
      <c r="E302" s="105"/>
      <c r="F302" s="105"/>
      <c r="G302" s="105"/>
      <c r="H302" s="105"/>
      <c r="I302" s="105"/>
      <c r="J302" s="105"/>
    </row>
    <row r="303" spans="1:10" ht="30" customHeight="1" x14ac:dyDescent="0.3">
      <c r="A303" s="51">
        <v>299</v>
      </c>
      <c r="B303" s="162"/>
      <c r="C303" s="165"/>
      <c r="D303" s="105"/>
      <c r="E303" s="105"/>
      <c r="F303" s="105"/>
      <c r="G303" s="105"/>
      <c r="H303" s="105"/>
      <c r="I303" s="105"/>
      <c r="J303" s="105"/>
    </row>
    <row r="304" spans="1:10" ht="30" customHeight="1" x14ac:dyDescent="0.3">
      <c r="A304" s="51">
        <v>300</v>
      </c>
      <c r="B304" s="162"/>
      <c r="C304" s="165"/>
      <c r="D304" s="105"/>
      <c r="E304" s="105"/>
      <c r="F304" s="105"/>
      <c r="G304" s="105"/>
      <c r="H304" s="105"/>
      <c r="I304" s="105"/>
      <c r="J304" s="105"/>
    </row>
    <row r="305" spans="1:10" ht="30" customHeight="1" x14ac:dyDescent="0.3">
      <c r="A305" s="51">
        <v>301</v>
      </c>
      <c r="B305" s="162"/>
      <c r="C305" s="165"/>
      <c r="D305" s="105"/>
      <c r="E305" s="105"/>
      <c r="F305" s="105"/>
      <c r="G305" s="105"/>
      <c r="H305" s="105"/>
      <c r="I305" s="105"/>
      <c r="J305" s="105"/>
    </row>
    <row r="306" spans="1:10" ht="30" customHeight="1" x14ac:dyDescent="0.3">
      <c r="A306" s="51">
        <v>302</v>
      </c>
      <c r="B306" s="162"/>
      <c r="C306" s="165"/>
      <c r="D306" s="105"/>
      <c r="E306" s="105"/>
      <c r="F306" s="105"/>
      <c r="G306" s="105"/>
      <c r="H306" s="105"/>
      <c r="I306" s="105"/>
      <c r="J306" s="105"/>
    </row>
    <row r="307" spans="1:10" ht="30" customHeight="1" x14ac:dyDescent="0.3">
      <c r="A307" s="51">
        <v>303</v>
      </c>
      <c r="B307" s="162"/>
      <c r="C307" s="165"/>
      <c r="D307" s="105"/>
      <c r="E307" s="105"/>
      <c r="F307" s="105"/>
      <c r="G307" s="105"/>
      <c r="H307" s="105"/>
      <c r="I307" s="105"/>
      <c r="J307" s="105"/>
    </row>
    <row r="308" spans="1:10" ht="30" customHeight="1" x14ac:dyDescent="0.3">
      <c r="A308" s="51">
        <v>304</v>
      </c>
      <c r="B308" s="162"/>
      <c r="C308" s="165"/>
      <c r="D308" s="105"/>
      <c r="E308" s="105"/>
      <c r="F308" s="105"/>
      <c r="G308" s="105"/>
      <c r="H308" s="105"/>
      <c r="I308" s="105"/>
      <c r="J308" s="105"/>
    </row>
    <row r="309" spans="1:10" ht="30" customHeight="1" x14ac:dyDescent="0.3">
      <c r="A309" s="51">
        <v>305</v>
      </c>
      <c r="B309" s="162"/>
      <c r="C309" s="165"/>
      <c r="D309" s="105"/>
      <c r="E309" s="105"/>
      <c r="F309" s="105"/>
      <c r="G309" s="105"/>
      <c r="H309" s="105"/>
      <c r="I309" s="105"/>
      <c r="J309" s="105"/>
    </row>
    <row r="310" spans="1:10" ht="30" customHeight="1" x14ac:dyDescent="0.3">
      <c r="A310" s="51">
        <v>306</v>
      </c>
      <c r="B310" s="162"/>
      <c r="C310" s="165"/>
      <c r="D310" s="105"/>
      <c r="E310" s="105"/>
      <c r="F310" s="105"/>
      <c r="G310" s="105"/>
      <c r="H310" s="105"/>
      <c r="I310" s="105"/>
      <c r="J310" s="105"/>
    </row>
    <row r="311" spans="1:10" ht="30" customHeight="1" x14ac:dyDescent="0.3">
      <c r="A311" s="51">
        <v>307</v>
      </c>
      <c r="B311" s="162"/>
      <c r="C311" s="165"/>
      <c r="D311" s="105"/>
      <c r="E311" s="105"/>
      <c r="F311" s="105"/>
      <c r="G311" s="105"/>
      <c r="H311" s="105"/>
      <c r="I311" s="105"/>
      <c r="J311" s="105"/>
    </row>
    <row r="312" spans="1:10" ht="30" customHeight="1" x14ac:dyDescent="0.3">
      <c r="A312" s="51">
        <v>308</v>
      </c>
      <c r="B312" s="162"/>
      <c r="C312" s="165"/>
      <c r="D312" s="105"/>
      <c r="E312" s="105"/>
      <c r="F312" s="105"/>
      <c r="G312" s="105"/>
      <c r="H312" s="105"/>
      <c r="I312" s="105"/>
      <c r="J312" s="105"/>
    </row>
    <row r="313" spans="1:10" ht="30" customHeight="1" x14ac:dyDescent="0.3">
      <c r="A313" s="51">
        <v>309</v>
      </c>
      <c r="B313" s="162"/>
      <c r="C313" s="165"/>
      <c r="D313" s="105"/>
      <c r="E313" s="105"/>
      <c r="F313" s="105"/>
      <c r="G313" s="105"/>
      <c r="H313" s="105"/>
      <c r="I313" s="105"/>
      <c r="J313" s="105"/>
    </row>
    <row r="314" spans="1:10" ht="30" customHeight="1" x14ac:dyDescent="0.3">
      <c r="A314" s="51">
        <v>310</v>
      </c>
      <c r="B314" s="162"/>
      <c r="C314" s="165"/>
      <c r="D314" s="105"/>
      <c r="E314" s="105"/>
      <c r="F314" s="105"/>
      <c r="G314" s="105"/>
      <c r="H314" s="105"/>
      <c r="I314" s="105"/>
      <c r="J314" s="105"/>
    </row>
    <row r="315" spans="1:10" ht="30" customHeight="1" x14ac:dyDescent="0.3">
      <c r="A315" s="51">
        <v>311</v>
      </c>
      <c r="B315" s="162"/>
      <c r="C315" s="165"/>
      <c r="D315" s="105"/>
      <c r="E315" s="105"/>
      <c r="F315" s="105"/>
      <c r="G315" s="105"/>
      <c r="H315" s="105"/>
      <c r="I315" s="105"/>
      <c r="J315" s="105"/>
    </row>
    <row r="316" spans="1:10" ht="30" customHeight="1" x14ac:dyDescent="0.3">
      <c r="A316" s="51">
        <v>312</v>
      </c>
      <c r="B316" s="162"/>
      <c r="C316" s="165"/>
      <c r="D316" s="105"/>
      <c r="E316" s="105"/>
      <c r="F316" s="105"/>
      <c r="G316" s="105"/>
      <c r="H316" s="105"/>
      <c r="I316" s="105"/>
      <c r="J316" s="105"/>
    </row>
    <row r="317" spans="1:10" ht="30" customHeight="1" x14ac:dyDescent="0.3">
      <c r="A317" s="51">
        <v>313</v>
      </c>
      <c r="B317" s="162"/>
      <c r="C317" s="165"/>
      <c r="D317" s="105"/>
      <c r="E317" s="105"/>
      <c r="F317" s="105"/>
      <c r="G317" s="105"/>
      <c r="H317" s="105"/>
      <c r="I317" s="105"/>
      <c r="J317" s="105"/>
    </row>
    <row r="318" spans="1:10" ht="30" customHeight="1" x14ac:dyDescent="0.3">
      <c r="A318" s="51">
        <v>314</v>
      </c>
      <c r="B318" s="162"/>
      <c r="C318" s="165"/>
      <c r="D318" s="105"/>
      <c r="E318" s="105"/>
      <c r="F318" s="105"/>
      <c r="G318" s="105"/>
      <c r="H318" s="105"/>
      <c r="I318" s="105"/>
      <c r="J318" s="105"/>
    </row>
    <row r="319" spans="1:10" ht="30" customHeight="1" x14ac:dyDescent="0.3">
      <c r="A319" s="51">
        <v>315</v>
      </c>
      <c r="B319" s="162"/>
      <c r="C319" s="165"/>
      <c r="D319" s="105"/>
      <c r="E319" s="105"/>
      <c r="F319" s="105"/>
      <c r="G319" s="105"/>
      <c r="H319" s="105"/>
      <c r="I319" s="105"/>
      <c r="J319" s="105"/>
    </row>
    <row r="320" spans="1:10" ht="30" customHeight="1" x14ac:dyDescent="0.3">
      <c r="A320" s="51">
        <v>316</v>
      </c>
      <c r="B320" s="162"/>
      <c r="C320" s="165"/>
      <c r="D320" s="105"/>
      <c r="E320" s="105"/>
      <c r="F320" s="105"/>
      <c r="G320" s="105"/>
      <c r="H320" s="105"/>
      <c r="I320" s="105"/>
      <c r="J320" s="105"/>
    </row>
    <row r="321" spans="1:10" ht="30" customHeight="1" x14ac:dyDescent="0.3">
      <c r="A321" s="51">
        <v>317</v>
      </c>
      <c r="B321" s="162"/>
      <c r="C321" s="165"/>
      <c r="D321" s="105"/>
      <c r="E321" s="105"/>
      <c r="F321" s="105"/>
      <c r="G321" s="105"/>
      <c r="H321" s="105"/>
      <c r="I321" s="105"/>
      <c r="J321" s="105"/>
    </row>
    <row r="322" spans="1:10" ht="30" customHeight="1" x14ac:dyDescent="0.3">
      <c r="A322" s="51">
        <v>318</v>
      </c>
      <c r="B322" s="162"/>
      <c r="C322" s="165"/>
      <c r="D322" s="105"/>
      <c r="E322" s="105"/>
      <c r="F322" s="105"/>
      <c r="G322" s="105"/>
      <c r="H322" s="105"/>
      <c r="I322" s="105"/>
      <c r="J322" s="105"/>
    </row>
    <row r="323" spans="1:10" ht="30" customHeight="1" x14ac:dyDescent="0.3">
      <c r="A323" s="51">
        <v>319</v>
      </c>
      <c r="B323" s="162"/>
      <c r="C323" s="165"/>
      <c r="D323" s="105"/>
      <c r="E323" s="105"/>
      <c r="F323" s="105"/>
      <c r="G323" s="105"/>
      <c r="H323" s="105"/>
      <c r="I323" s="105"/>
      <c r="J323" s="105"/>
    </row>
    <row r="324" spans="1:10" ht="30" customHeight="1" x14ac:dyDescent="0.3">
      <c r="A324" s="51">
        <v>320</v>
      </c>
      <c r="B324" s="162"/>
      <c r="C324" s="165"/>
      <c r="D324" s="105"/>
      <c r="E324" s="105"/>
      <c r="F324" s="105"/>
      <c r="G324" s="105"/>
      <c r="H324" s="105"/>
      <c r="I324" s="105"/>
      <c r="J324" s="105"/>
    </row>
    <row r="325" spans="1:10" ht="30" customHeight="1" x14ac:dyDescent="0.3">
      <c r="A325" s="51">
        <v>321</v>
      </c>
      <c r="B325" s="162"/>
      <c r="C325" s="165"/>
      <c r="D325" s="105"/>
      <c r="E325" s="105"/>
      <c r="F325" s="105"/>
      <c r="G325" s="105"/>
      <c r="H325" s="105"/>
      <c r="I325" s="105"/>
      <c r="J325" s="105"/>
    </row>
    <row r="326" spans="1:10" ht="30" customHeight="1" x14ac:dyDescent="0.3">
      <c r="A326" s="51">
        <v>322</v>
      </c>
      <c r="B326" s="162"/>
      <c r="C326" s="165"/>
      <c r="D326" s="105"/>
      <c r="E326" s="105"/>
      <c r="F326" s="105"/>
      <c r="G326" s="105"/>
      <c r="H326" s="105"/>
      <c r="I326" s="105"/>
      <c r="J326" s="105"/>
    </row>
    <row r="327" spans="1:10" ht="30" customHeight="1" x14ac:dyDescent="0.3">
      <c r="A327" s="51">
        <v>323</v>
      </c>
      <c r="B327" s="162"/>
      <c r="C327" s="165"/>
      <c r="D327" s="105"/>
      <c r="E327" s="105"/>
      <c r="F327" s="105"/>
      <c r="G327" s="105"/>
      <c r="H327" s="105"/>
      <c r="I327" s="105"/>
      <c r="J327" s="105"/>
    </row>
    <row r="328" spans="1:10" ht="30" customHeight="1" x14ac:dyDescent="0.3">
      <c r="A328" s="51">
        <v>324</v>
      </c>
      <c r="B328" s="162"/>
      <c r="C328" s="165"/>
      <c r="D328" s="105"/>
      <c r="E328" s="105"/>
      <c r="F328" s="105"/>
      <c r="G328" s="105"/>
      <c r="H328" s="105"/>
      <c r="I328" s="105"/>
      <c r="J328" s="105"/>
    </row>
    <row r="329" spans="1:10" ht="30" customHeight="1" x14ac:dyDescent="0.3">
      <c r="A329" s="51">
        <v>325</v>
      </c>
      <c r="B329" s="162"/>
      <c r="C329" s="165"/>
      <c r="D329" s="105"/>
      <c r="E329" s="105"/>
      <c r="F329" s="105"/>
      <c r="G329" s="105"/>
      <c r="H329" s="105"/>
      <c r="I329" s="105"/>
      <c r="J329" s="105"/>
    </row>
    <row r="330" spans="1:10" ht="30" customHeight="1" x14ac:dyDescent="0.3">
      <c r="A330" s="51">
        <v>326</v>
      </c>
      <c r="B330" s="162"/>
      <c r="C330" s="165"/>
      <c r="D330" s="105"/>
      <c r="E330" s="105"/>
      <c r="F330" s="105"/>
      <c r="G330" s="105"/>
      <c r="H330" s="105"/>
      <c r="I330" s="105"/>
      <c r="J330" s="105"/>
    </row>
    <row r="331" spans="1:10" ht="30" customHeight="1" x14ac:dyDescent="0.3">
      <c r="A331" s="51">
        <v>327</v>
      </c>
      <c r="B331" s="162"/>
      <c r="C331" s="165"/>
      <c r="D331" s="105"/>
      <c r="E331" s="105"/>
      <c r="F331" s="105"/>
      <c r="G331" s="105"/>
      <c r="H331" s="105"/>
      <c r="I331" s="105"/>
      <c r="J331" s="105"/>
    </row>
    <row r="332" spans="1:10" ht="30" customHeight="1" x14ac:dyDescent="0.3">
      <c r="A332" s="51">
        <v>328</v>
      </c>
      <c r="B332" s="162"/>
      <c r="C332" s="165"/>
      <c r="D332" s="105"/>
      <c r="E332" s="105"/>
      <c r="F332" s="105"/>
      <c r="G332" s="105"/>
      <c r="H332" s="105"/>
      <c r="I332" s="105"/>
      <c r="J332" s="105"/>
    </row>
    <row r="333" spans="1:10" ht="30" customHeight="1" x14ac:dyDescent="0.3">
      <c r="A333" s="51">
        <v>329</v>
      </c>
      <c r="B333" s="162"/>
      <c r="C333" s="165"/>
      <c r="D333" s="105"/>
      <c r="E333" s="105"/>
      <c r="F333" s="105"/>
      <c r="G333" s="105"/>
      <c r="H333" s="105"/>
      <c r="I333" s="105"/>
      <c r="J333" s="105"/>
    </row>
    <row r="334" spans="1:10" ht="30" customHeight="1" x14ac:dyDescent="0.3">
      <c r="A334" s="51">
        <v>330</v>
      </c>
      <c r="B334" s="162"/>
      <c r="C334" s="165"/>
      <c r="D334" s="105"/>
      <c r="E334" s="105"/>
      <c r="F334" s="105"/>
      <c r="G334" s="105"/>
      <c r="H334" s="105"/>
      <c r="I334" s="105"/>
      <c r="J334" s="105"/>
    </row>
    <row r="335" spans="1:10" ht="30" customHeight="1" x14ac:dyDescent="0.3">
      <c r="A335" s="51">
        <v>331</v>
      </c>
      <c r="B335" s="162"/>
      <c r="C335" s="165"/>
      <c r="D335" s="105"/>
      <c r="E335" s="105"/>
      <c r="F335" s="105"/>
      <c r="G335" s="105"/>
      <c r="H335" s="105"/>
      <c r="I335" s="105"/>
      <c r="J335" s="105"/>
    </row>
    <row r="336" spans="1:10" ht="30" customHeight="1" x14ac:dyDescent="0.3">
      <c r="A336" s="51">
        <v>332</v>
      </c>
      <c r="B336" s="162"/>
      <c r="C336" s="165"/>
      <c r="D336" s="105"/>
      <c r="E336" s="105"/>
      <c r="F336" s="105"/>
      <c r="G336" s="105"/>
      <c r="H336" s="105"/>
      <c r="I336" s="105"/>
      <c r="J336" s="105"/>
    </row>
    <row r="337" spans="1:10" ht="30" customHeight="1" x14ac:dyDescent="0.3">
      <c r="A337" s="51">
        <v>333</v>
      </c>
      <c r="B337" s="162"/>
      <c r="C337" s="165"/>
      <c r="D337" s="105"/>
      <c r="E337" s="105"/>
      <c r="F337" s="105"/>
      <c r="G337" s="105"/>
      <c r="H337" s="105"/>
      <c r="I337" s="105"/>
      <c r="J337" s="105"/>
    </row>
    <row r="338" spans="1:10" ht="30" customHeight="1" x14ac:dyDescent="0.3">
      <c r="A338" s="51">
        <v>334</v>
      </c>
      <c r="B338" s="162"/>
      <c r="C338" s="165"/>
      <c r="D338" s="105"/>
      <c r="E338" s="105"/>
      <c r="F338" s="105"/>
      <c r="G338" s="105"/>
      <c r="H338" s="105"/>
      <c r="I338" s="105"/>
      <c r="J338" s="105"/>
    </row>
    <row r="339" spans="1:10" ht="30" customHeight="1" x14ac:dyDescent="0.3">
      <c r="A339" s="51">
        <v>335</v>
      </c>
      <c r="B339" s="162"/>
      <c r="C339" s="165"/>
      <c r="D339" s="105"/>
      <c r="E339" s="105"/>
      <c r="F339" s="105"/>
      <c r="G339" s="105"/>
      <c r="H339" s="105"/>
      <c r="I339" s="105"/>
      <c r="J339" s="105"/>
    </row>
    <row r="340" spans="1:10" ht="30" customHeight="1" x14ac:dyDescent="0.3">
      <c r="A340" s="51">
        <v>336</v>
      </c>
      <c r="B340" s="162"/>
      <c r="C340" s="165"/>
      <c r="D340" s="105"/>
      <c r="E340" s="105"/>
      <c r="F340" s="105"/>
      <c r="G340" s="105"/>
      <c r="H340" s="105"/>
      <c r="I340" s="105"/>
      <c r="J340" s="105"/>
    </row>
    <row r="341" spans="1:10" ht="30" customHeight="1" x14ac:dyDescent="0.3">
      <c r="A341" s="51">
        <v>337</v>
      </c>
      <c r="B341" s="162"/>
      <c r="C341" s="165"/>
      <c r="D341" s="105"/>
      <c r="E341" s="105"/>
      <c r="F341" s="105"/>
      <c r="G341" s="105"/>
      <c r="H341" s="105"/>
      <c r="I341" s="105"/>
      <c r="J341" s="105"/>
    </row>
    <row r="342" spans="1:10" ht="30" customHeight="1" x14ac:dyDescent="0.3">
      <c r="A342" s="51">
        <v>338</v>
      </c>
      <c r="B342" s="162"/>
      <c r="C342" s="165"/>
      <c r="D342" s="105"/>
      <c r="E342" s="105"/>
      <c r="F342" s="105"/>
      <c r="G342" s="105"/>
      <c r="H342" s="105"/>
      <c r="I342" s="105"/>
      <c r="J342" s="105"/>
    </row>
    <row r="343" spans="1:10" ht="30" customHeight="1" x14ac:dyDescent="0.3">
      <c r="A343" s="51">
        <v>339</v>
      </c>
      <c r="B343" s="162"/>
      <c r="C343" s="165"/>
      <c r="D343" s="105"/>
      <c r="E343" s="105"/>
      <c r="F343" s="105"/>
      <c r="G343" s="105"/>
      <c r="H343" s="105"/>
      <c r="I343" s="105"/>
      <c r="J343" s="105"/>
    </row>
    <row r="344" spans="1:10" ht="30" customHeight="1" x14ac:dyDescent="0.3">
      <c r="A344" s="51">
        <v>340</v>
      </c>
      <c r="B344" s="162"/>
      <c r="C344" s="165"/>
      <c r="D344" s="105"/>
      <c r="E344" s="105"/>
      <c r="F344" s="105"/>
      <c r="G344" s="105"/>
      <c r="H344" s="105"/>
      <c r="I344" s="105"/>
      <c r="J344" s="105"/>
    </row>
    <row r="345" spans="1:10" ht="30" customHeight="1" x14ac:dyDescent="0.3">
      <c r="A345" s="51">
        <v>341</v>
      </c>
      <c r="B345" s="162"/>
      <c r="C345" s="165"/>
      <c r="D345" s="105"/>
      <c r="E345" s="105"/>
      <c r="F345" s="105"/>
      <c r="G345" s="105"/>
      <c r="H345" s="105"/>
      <c r="I345" s="105"/>
      <c r="J345" s="105"/>
    </row>
    <row r="346" spans="1:10" ht="30" customHeight="1" x14ac:dyDescent="0.3">
      <c r="A346" s="51">
        <v>342</v>
      </c>
      <c r="B346" s="162"/>
      <c r="C346" s="165"/>
      <c r="D346" s="105"/>
      <c r="E346" s="105"/>
      <c r="F346" s="105"/>
      <c r="G346" s="105"/>
      <c r="H346" s="105"/>
      <c r="I346" s="105"/>
      <c r="J346" s="105"/>
    </row>
    <row r="347" spans="1:10" ht="30" customHeight="1" x14ac:dyDescent="0.3">
      <c r="A347" s="51">
        <v>343</v>
      </c>
      <c r="B347" s="162"/>
      <c r="C347" s="165"/>
      <c r="D347" s="105"/>
      <c r="E347" s="105"/>
      <c r="F347" s="105"/>
      <c r="G347" s="105"/>
      <c r="H347" s="105"/>
      <c r="I347" s="105"/>
      <c r="J347" s="105"/>
    </row>
    <row r="348" spans="1:10" ht="30" customHeight="1" x14ac:dyDescent="0.3">
      <c r="A348" s="51">
        <v>344</v>
      </c>
      <c r="B348" s="162"/>
      <c r="C348" s="165"/>
      <c r="D348" s="105"/>
      <c r="E348" s="105"/>
      <c r="F348" s="105"/>
      <c r="G348" s="105"/>
      <c r="H348" s="105"/>
      <c r="I348" s="105"/>
      <c r="J348" s="105"/>
    </row>
    <row r="349" spans="1:10" ht="30" customHeight="1" x14ac:dyDescent="0.3">
      <c r="A349" s="51">
        <v>345</v>
      </c>
      <c r="B349" s="162"/>
      <c r="C349" s="165"/>
      <c r="D349" s="105"/>
      <c r="E349" s="105"/>
      <c r="F349" s="105"/>
      <c r="G349" s="105"/>
      <c r="H349" s="105"/>
      <c r="I349" s="105"/>
      <c r="J349" s="105"/>
    </row>
    <row r="350" spans="1:10" ht="30" customHeight="1" x14ac:dyDescent="0.3">
      <c r="A350" s="51">
        <v>346</v>
      </c>
      <c r="B350" s="162"/>
      <c r="C350" s="165"/>
      <c r="D350" s="105"/>
      <c r="E350" s="105"/>
      <c r="F350" s="105"/>
      <c r="G350" s="105"/>
      <c r="H350" s="105"/>
      <c r="I350" s="105"/>
      <c r="J350" s="105"/>
    </row>
    <row r="351" spans="1:10" ht="30" customHeight="1" x14ac:dyDescent="0.3">
      <c r="A351" s="51">
        <v>347</v>
      </c>
      <c r="B351" s="162"/>
      <c r="C351" s="165"/>
      <c r="D351" s="105"/>
      <c r="E351" s="105"/>
      <c r="F351" s="105"/>
      <c r="G351" s="105"/>
      <c r="H351" s="105"/>
      <c r="I351" s="105"/>
      <c r="J351" s="105"/>
    </row>
    <row r="352" spans="1:10" ht="30" customHeight="1" x14ac:dyDescent="0.3">
      <c r="A352" s="51">
        <v>348</v>
      </c>
      <c r="B352" s="162"/>
      <c r="C352" s="165"/>
      <c r="D352" s="105"/>
      <c r="E352" s="105"/>
      <c r="F352" s="105"/>
      <c r="G352" s="105"/>
      <c r="H352" s="105"/>
      <c r="I352" s="105"/>
      <c r="J352" s="105"/>
    </row>
    <row r="353" spans="1:10" ht="30" customHeight="1" x14ac:dyDescent="0.3">
      <c r="A353" s="51">
        <v>349</v>
      </c>
      <c r="B353" s="162"/>
      <c r="C353" s="165"/>
      <c r="D353" s="105"/>
      <c r="E353" s="105"/>
      <c r="F353" s="105"/>
      <c r="G353" s="105"/>
      <c r="H353" s="105"/>
      <c r="I353" s="105"/>
      <c r="J353" s="105"/>
    </row>
    <row r="354" spans="1:10" ht="30" customHeight="1" x14ac:dyDescent="0.3">
      <c r="A354" s="51">
        <v>350</v>
      </c>
      <c r="B354" s="162"/>
      <c r="C354" s="165"/>
      <c r="D354" s="105"/>
      <c r="E354" s="105"/>
      <c r="F354" s="105"/>
      <c r="G354" s="105"/>
      <c r="H354" s="105"/>
      <c r="I354" s="105"/>
      <c r="J354" s="105"/>
    </row>
    <row r="355" spans="1:10" ht="30" customHeight="1" x14ac:dyDescent="0.3">
      <c r="A355" s="51">
        <v>351</v>
      </c>
      <c r="B355" s="162"/>
      <c r="C355" s="165"/>
      <c r="D355" s="105"/>
      <c r="E355" s="105"/>
      <c r="F355" s="105"/>
      <c r="G355" s="105"/>
      <c r="H355" s="105"/>
      <c r="I355" s="105"/>
      <c r="J355" s="105"/>
    </row>
    <row r="356" spans="1:10" ht="30" customHeight="1" x14ac:dyDescent="0.3">
      <c r="A356" s="51">
        <v>352</v>
      </c>
      <c r="B356" s="162"/>
      <c r="C356" s="165"/>
      <c r="D356" s="105"/>
      <c r="E356" s="105"/>
      <c r="F356" s="105"/>
      <c r="G356" s="105"/>
      <c r="H356" s="105"/>
      <c r="I356" s="105"/>
      <c r="J356" s="105"/>
    </row>
    <row r="357" spans="1:10" ht="30" customHeight="1" x14ac:dyDescent="0.3">
      <c r="A357" s="51">
        <v>353</v>
      </c>
      <c r="B357" s="162"/>
      <c r="C357" s="165"/>
      <c r="D357" s="105"/>
      <c r="E357" s="105"/>
      <c r="F357" s="105"/>
      <c r="G357" s="105"/>
      <c r="H357" s="105"/>
      <c r="I357" s="105"/>
      <c r="J357" s="105"/>
    </row>
    <row r="358" spans="1:10" ht="30" customHeight="1" x14ac:dyDescent="0.3">
      <c r="A358" s="51">
        <v>354</v>
      </c>
      <c r="B358" s="162"/>
      <c r="C358" s="165"/>
      <c r="D358" s="105"/>
      <c r="E358" s="105"/>
      <c r="F358" s="105"/>
      <c r="G358" s="105"/>
      <c r="H358" s="105"/>
      <c r="I358" s="105"/>
      <c r="J358" s="105"/>
    </row>
    <row r="359" spans="1:10" ht="30" customHeight="1" x14ac:dyDescent="0.3">
      <c r="A359" s="51">
        <v>355</v>
      </c>
      <c r="B359" s="162"/>
      <c r="C359" s="165"/>
      <c r="D359" s="105"/>
      <c r="E359" s="105"/>
      <c r="F359" s="105"/>
      <c r="G359" s="105"/>
      <c r="H359" s="105"/>
      <c r="I359" s="105"/>
      <c r="J359" s="105"/>
    </row>
    <row r="360" spans="1:10" ht="30" customHeight="1" x14ac:dyDescent="0.3">
      <c r="A360" s="51">
        <v>356</v>
      </c>
      <c r="B360" s="162"/>
      <c r="C360" s="165"/>
      <c r="D360" s="105"/>
      <c r="E360" s="105"/>
      <c r="F360" s="105"/>
      <c r="G360" s="105"/>
      <c r="H360" s="105"/>
      <c r="I360" s="105"/>
      <c r="J360" s="105"/>
    </row>
    <row r="361" spans="1:10" ht="30" customHeight="1" x14ac:dyDescent="0.3">
      <c r="A361" s="51">
        <v>357</v>
      </c>
      <c r="B361" s="162"/>
      <c r="C361" s="165"/>
      <c r="D361" s="105"/>
      <c r="E361" s="105"/>
      <c r="F361" s="105"/>
      <c r="G361" s="105"/>
      <c r="H361" s="105"/>
      <c r="I361" s="105"/>
      <c r="J361" s="105"/>
    </row>
    <row r="362" spans="1:10" ht="30" customHeight="1" x14ac:dyDescent="0.3">
      <c r="A362" s="51">
        <v>358</v>
      </c>
      <c r="B362" s="162"/>
      <c r="C362" s="165"/>
      <c r="D362" s="105"/>
      <c r="E362" s="105"/>
      <c r="F362" s="105"/>
      <c r="G362" s="105"/>
      <c r="H362" s="105"/>
      <c r="I362" s="105"/>
      <c r="J362" s="105"/>
    </row>
    <row r="363" spans="1:10" ht="30" customHeight="1" x14ac:dyDescent="0.3">
      <c r="A363" s="51">
        <v>359</v>
      </c>
      <c r="B363" s="162"/>
      <c r="C363" s="165"/>
      <c r="D363" s="105"/>
      <c r="E363" s="105"/>
      <c r="F363" s="105"/>
      <c r="G363" s="105"/>
      <c r="H363" s="105"/>
      <c r="I363" s="105"/>
      <c r="J363" s="105"/>
    </row>
    <row r="364" spans="1:10" ht="30" customHeight="1" x14ac:dyDescent="0.3">
      <c r="A364" s="51">
        <v>360</v>
      </c>
      <c r="B364" s="162"/>
      <c r="C364" s="165"/>
      <c r="D364" s="105"/>
      <c r="E364" s="105"/>
      <c r="F364" s="105"/>
      <c r="G364" s="105"/>
      <c r="H364" s="105"/>
      <c r="I364" s="105"/>
      <c r="J364" s="105"/>
    </row>
    <row r="365" spans="1:10" ht="30" customHeight="1" x14ac:dyDescent="0.3">
      <c r="A365" s="51">
        <v>361</v>
      </c>
      <c r="B365" s="162"/>
      <c r="C365" s="165"/>
      <c r="D365" s="105"/>
      <c r="E365" s="105"/>
      <c r="F365" s="105"/>
      <c r="G365" s="105"/>
      <c r="H365" s="105"/>
      <c r="I365" s="105"/>
      <c r="J365" s="105"/>
    </row>
    <row r="366" spans="1:10" ht="30" customHeight="1" x14ac:dyDescent="0.3">
      <c r="A366" s="51">
        <v>362</v>
      </c>
      <c r="B366" s="162"/>
      <c r="C366" s="165"/>
      <c r="D366" s="105"/>
      <c r="E366" s="105"/>
      <c r="F366" s="105"/>
      <c r="G366" s="105"/>
      <c r="H366" s="105"/>
      <c r="I366" s="105"/>
      <c r="J366" s="105"/>
    </row>
    <row r="367" spans="1:10" ht="30" customHeight="1" x14ac:dyDescent="0.3">
      <c r="A367" s="51">
        <v>363</v>
      </c>
      <c r="B367" s="162"/>
      <c r="C367" s="165"/>
      <c r="D367" s="105"/>
      <c r="E367" s="105"/>
      <c r="F367" s="105"/>
      <c r="G367" s="105"/>
      <c r="H367" s="105"/>
      <c r="I367" s="105"/>
      <c r="J367" s="105"/>
    </row>
    <row r="368" spans="1:10" ht="30" customHeight="1" x14ac:dyDescent="0.3">
      <c r="A368" s="51">
        <v>364</v>
      </c>
      <c r="B368" s="162"/>
      <c r="C368" s="165"/>
      <c r="D368" s="105"/>
      <c r="E368" s="105"/>
      <c r="F368" s="105"/>
      <c r="G368" s="105"/>
      <c r="H368" s="105"/>
      <c r="I368" s="105"/>
      <c r="J368" s="105"/>
    </row>
    <row r="369" spans="1:10" ht="30" customHeight="1" x14ac:dyDescent="0.3">
      <c r="A369" s="51">
        <v>365</v>
      </c>
      <c r="B369" s="162"/>
      <c r="C369" s="165"/>
      <c r="D369" s="105"/>
      <c r="E369" s="105"/>
      <c r="F369" s="105"/>
      <c r="G369" s="105"/>
      <c r="H369" s="105"/>
      <c r="I369" s="105"/>
      <c r="J369" s="105"/>
    </row>
    <row r="370" spans="1:10" ht="30" customHeight="1" x14ac:dyDescent="0.3">
      <c r="A370" s="51">
        <v>366</v>
      </c>
      <c r="B370" s="162"/>
      <c r="C370" s="165"/>
      <c r="D370" s="105"/>
      <c r="E370" s="105"/>
      <c r="F370" s="105"/>
      <c r="G370" s="105"/>
      <c r="H370" s="105"/>
      <c r="I370" s="105"/>
      <c r="J370" s="105"/>
    </row>
    <row r="371" spans="1:10" ht="30" customHeight="1" x14ac:dyDescent="0.3">
      <c r="A371" s="51">
        <v>367</v>
      </c>
      <c r="B371" s="162"/>
      <c r="C371" s="165"/>
      <c r="D371" s="105"/>
      <c r="E371" s="105"/>
      <c r="F371" s="105"/>
      <c r="G371" s="105"/>
      <c r="H371" s="105"/>
      <c r="I371" s="105"/>
      <c r="J371" s="105"/>
    </row>
    <row r="372" spans="1:10" ht="30" customHeight="1" x14ac:dyDescent="0.3">
      <c r="A372" s="51">
        <v>368</v>
      </c>
      <c r="B372" s="162"/>
      <c r="C372" s="165"/>
      <c r="D372" s="105"/>
      <c r="E372" s="105"/>
      <c r="F372" s="105"/>
      <c r="G372" s="105"/>
      <c r="H372" s="105"/>
      <c r="I372" s="105"/>
      <c r="J372" s="105"/>
    </row>
    <row r="373" spans="1:10" ht="30" customHeight="1" x14ac:dyDescent="0.3">
      <c r="A373" s="51">
        <v>369</v>
      </c>
      <c r="B373" s="162"/>
      <c r="C373" s="165"/>
      <c r="D373" s="105"/>
      <c r="E373" s="105"/>
      <c r="F373" s="105"/>
      <c r="G373" s="105"/>
      <c r="H373" s="105"/>
      <c r="I373" s="105"/>
      <c r="J373" s="105"/>
    </row>
    <row r="374" spans="1:10" ht="30" customHeight="1" x14ac:dyDescent="0.3">
      <c r="A374" s="51">
        <v>370</v>
      </c>
      <c r="B374" s="162"/>
      <c r="C374" s="165"/>
      <c r="D374" s="105"/>
      <c r="E374" s="105"/>
      <c r="F374" s="105"/>
      <c r="G374" s="105"/>
      <c r="H374" s="105"/>
      <c r="I374" s="105"/>
      <c r="J374" s="105"/>
    </row>
    <row r="375" spans="1:10" ht="30" customHeight="1" x14ac:dyDescent="0.3">
      <c r="A375" s="51">
        <v>371</v>
      </c>
      <c r="B375" s="162"/>
      <c r="C375" s="165"/>
      <c r="D375" s="105"/>
      <c r="E375" s="105"/>
      <c r="F375" s="105"/>
      <c r="G375" s="105"/>
      <c r="H375" s="105"/>
      <c r="I375" s="105"/>
      <c r="J375" s="105"/>
    </row>
    <row r="376" spans="1:10" ht="30" customHeight="1" x14ac:dyDescent="0.3">
      <c r="A376" s="51">
        <v>372</v>
      </c>
      <c r="B376" s="162"/>
      <c r="C376" s="165"/>
      <c r="D376" s="105"/>
      <c r="E376" s="105"/>
      <c r="F376" s="105"/>
      <c r="G376" s="105"/>
      <c r="H376" s="105"/>
      <c r="I376" s="105"/>
      <c r="J376" s="105"/>
    </row>
    <row r="377" spans="1:10" ht="30" customHeight="1" x14ac:dyDescent="0.3">
      <c r="A377" s="51">
        <v>373</v>
      </c>
      <c r="B377" s="162"/>
      <c r="C377" s="165"/>
      <c r="D377" s="105"/>
      <c r="E377" s="105"/>
      <c r="F377" s="105"/>
      <c r="G377" s="105"/>
      <c r="H377" s="105"/>
      <c r="I377" s="105"/>
      <c r="J377" s="105"/>
    </row>
    <row r="378" spans="1:10" ht="30" customHeight="1" x14ac:dyDescent="0.3">
      <c r="A378" s="51">
        <v>374</v>
      </c>
      <c r="B378" s="162"/>
      <c r="C378" s="165"/>
      <c r="D378" s="105"/>
      <c r="E378" s="105"/>
      <c r="F378" s="105"/>
      <c r="G378" s="105"/>
      <c r="H378" s="105"/>
      <c r="I378" s="105"/>
      <c r="J378" s="105"/>
    </row>
    <row r="379" spans="1:10" ht="30" customHeight="1" x14ac:dyDescent="0.3">
      <c r="A379" s="51">
        <v>375</v>
      </c>
      <c r="B379" s="162"/>
      <c r="C379" s="165"/>
      <c r="D379" s="105"/>
      <c r="E379" s="105"/>
      <c r="F379" s="105"/>
      <c r="G379" s="105"/>
      <c r="H379" s="105"/>
      <c r="I379" s="105"/>
      <c r="J379" s="105"/>
    </row>
    <row r="380" spans="1:10" ht="30" customHeight="1" x14ac:dyDescent="0.3">
      <c r="A380" s="51">
        <v>376</v>
      </c>
      <c r="B380" s="162"/>
      <c r="C380" s="165"/>
      <c r="D380" s="105"/>
      <c r="E380" s="105"/>
      <c r="F380" s="105"/>
      <c r="G380" s="105"/>
      <c r="H380" s="105"/>
      <c r="I380" s="105"/>
      <c r="J380" s="105"/>
    </row>
    <row r="381" spans="1:10" ht="30" customHeight="1" x14ac:dyDescent="0.3">
      <c r="A381" s="51">
        <v>377</v>
      </c>
      <c r="B381" s="162"/>
      <c r="C381" s="165"/>
      <c r="D381" s="105"/>
      <c r="E381" s="105"/>
      <c r="F381" s="105"/>
      <c r="G381" s="105"/>
      <c r="H381" s="105"/>
      <c r="I381" s="105"/>
      <c r="J381" s="105"/>
    </row>
    <row r="382" spans="1:10" ht="30" customHeight="1" x14ac:dyDescent="0.3">
      <c r="A382" s="51">
        <v>378</v>
      </c>
      <c r="B382" s="162"/>
      <c r="C382" s="165"/>
      <c r="D382" s="105"/>
      <c r="E382" s="105"/>
      <c r="F382" s="105"/>
      <c r="G382" s="105"/>
      <c r="H382" s="105"/>
      <c r="I382" s="105"/>
      <c r="J382" s="105"/>
    </row>
    <row r="383" spans="1:10" ht="30" customHeight="1" x14ac:dyDescent="0.3">
      <c r="A383" s="51">
        <v>379</v>
      </c>
      <c r="B383" s="162"/>
      <c r="C383" s="165"/>
      <c r="D383" s="105"/>
      <c r="E383" s="105"/>
      <c r="F383" s="105"/>
      <c r="G383" s="105"/>
      <c r="H383" s="105"/>
      <c r="I383" s="105"/>
      <c r="J383" s="105"/>
    </row>
    <row r="384" spans="1:10" ht="30" customHeight="1" x14ac:dyDescent="0.3">
      <c r="A384" s="51">
        <v>380</v>
      </c>
      <c r="B384" s="162"/>
      <c r="C384" s="165"/>
      <c r="D384" s="105"/>
      <c r="E384" s="105"/>
      <c r="F384" s="105"/>
      <c r="G384" s="105"/>
      <c r="H384" s="105"/>
      <c r="I384" s="105"/>
      <c r="J384" s="105"/>
    </row>
    <row r="385" spans="1:10" ht="30" customHeight="1" x14ac:dyDescent="0.3">
      <c r="A385" s="51">
        <v>381</v>
      </c>
      <c r="B385" s="162"/>
      <c r="C385" s="165"/>
      <c r="D385" s="105"/>
      <c r="E385" s="105"/>
      <c r="F385" s="105"/>
      <c r="G385" s="105"/>
      <c r="H385" s="105"/>
      <c r="I385" s="105"/>
      <c r="J385" s="105"/>
    </row>
    <row r="386" spans="1:10" ht="30" customHeight="1" x14ac:dyDescent="0.3">
      <c r="A386" s="51">
        <v>382</v>
      </c>
      <c r="B386" s="162"/>
      <c r="C386" s="165"/>
      <c r="D386" s="105"/>
      <c r="E386" s="105"/>
      <c r="F386" s="105"/>
      <c r="G386" s="105"/>
      <c r="H386" s="105"/>
      <c r="I386" s="105"/>
      <c r="J386" s="105"/>
    </row>
    <row r="387" spans="1:10" ht="30" customHeight="1" x14ac:dyDescent="0.3">
      <c r="A387" s="51">
        <v>383</v>
      </c>
      <c r="B387" s="162"/>
      <c r="C387" s="165"/>
      <c r="D387" s="105"/>
      <c r="E387" s="105"/>
      <c r="F387" s="105"/>
      <c r="G387" s="105"/>
      <c r="H387" s="105"/>
      <c r="I387" s="105"/>
      <c r="J387" s="105"/>
    </row>
    <row r="388" spans="1:10" ht="30" customHeight="1" x14ac:dyDescent="0.3">
      <c r="A388" s="51">
        <v>384</v>
      </c>
      <c r="B388" s="162"/>
      <c r="C388" s="165"/>
      <c r="D388" s="105"/>
      <c r="E388" s="105"/>
      <c r="F388" s="105"/>
      <c r="G388" s="105"/>
      <c r="H388" s="105"/>
      <c r="I388" s="105"/>
      <c r="J388" s="105"/>
    </row>
    <row r="389" spans="1:10" ht="30" customHeight="1" x14ac:dyDescent="0.3">
      <c r="A389" s="51">
        <v>385</v>
      </c>
      <c r="B389" s="162"/>
      <c r="C389" s="165"/>
      <c r="D389" s="105"/>
      <c r="E389" s="105"/>
      <c r="F389" s="105"/>
      <c r="G389" s="105"/>
      <c r="H389" s="105"/>
      <c r="I389" s="105"/>
      <c r="J389" s="105"/>
    </row>
    <row r="390" spans="1:10" ht="30" customHeight="1" x14ac:dyDescent="0.3">
      <c r="A390" s="51">
        <v>386</v>
      </c>
      <c r="B390" s="162"/>
      <c r="C390" s="165"/>
      <c r="D390" s="105"/>
      <c r="E390" s="105"/>
      <c r="F390" s="105"/>
      <c r="G390" s="105"/>
      <c r="H390" s="105"/>
      <c r="I390" s="105"/>
      <c r="J390" s="105"/>
    </row>
    <row r="391" spans="1:10" ht="30" customHeight="1" x14ac:dyDescent="0.3">
      <c r="A391" s="51">
        <v>387</v>
      </c>
      <c r="B391" s="162"/>
      <c r="C391" s="165"/>
      <c r="D391" s="105"/>
      <c r="E391" s="105"/>
      <c r="F391" s="105"/>
      <c r="G391" s="105"/>
      <c r="H391" s="105"/>
      <c r="I391" s="105"/>
      <c r="J391" s="105"/>
    </row>
    <row r="392" spans="1:10" ht="30" customHeight="1" x14ac:dyDescent="0.3">
      <c r="A392" s="51">
        <v>388</v>
      </c>
      <c r="B392" s="162"/>
      <c r="C392" s="165"/>
      <c r="D392" s="105"/>
      <c r="E392" s="105"/>
      <c r="F392" s="105"/>
      <c r="G392" s="105"/>
      <c r="H392" s="105"/>
      <c r="I392" s="105"/>
      <c r="J392" s="105"/>
    </row>
    <row r="393" spans="1:10" ht="30" customHeight="1" x14ac:dyDescent="0.3">
      <c r="A393" s="51">
        <v>389</v>
      </c>
      <c r="B393" s="162"/>
      <c r="C393" s="165"/>
      <c r="D393" s="105"/>
      <c r="E393" s="105"/>
      <c r="F393" s="105"/>
      <c r="G393" s="105"/>
      <c r="H393" s="105"/>
      <c r="I393" s="105"/>
      <c r="J393" s="105"/>
    </row>
    <row r="394" spans="1:10" ht="30" customHeight="1" x14ac:dyDescent="0.3">
      <c r="A394" s="51">
        <v>390</v>
      </c>
      <c r="B394" s="162"/>
      <c r="C394" s="165"/>
      <c r="D394" s="105"/>
      <c r="E394" s="105"/>
      <c r="F394" s="105"/>
      <c r="G394" s="105"/>
      <c r="H394" s="105"/>
      <c r="I394" s="105"/>
      <c r="J394" s="105"/>
    </row>
    <row r="395" spans="1:10" ht="30" customHeight="1" x14ac:dyDescent="0.3">
      <c r="A395" s="51">
        <v>391</v>
      </c>
      <c r="B395" s="162"/>
      <c r="C395" s="165"/>
      <c r="D395" s="105"/>
      <c r="E395" s="105"/>
      <c r="F395" s="105"/>
      <c r="G395" s="105"/>
      <c r="H395" s="105"/>
      <c r="I395" s="105"/>
      <c r="J395" s="105"/>
    </row>
    <row r="396" spans="1:10" ht="30" customHeight="1" x14ac:dyDescent="0.3">
      <c r="A396" s="51">
        <v>392</v>
      </c>
      <c r="B396" s="162"/>
      <c r="C396" s="165"/>
      <c r="D396" s="105"/>
      <c r="E396" s="105"/>
      <c r="F396" s="105"/>
      <c r="G396" s="105"/>
      <c r="H396" s="105"/>
      <c r="I396" s="105"/>
      <c r="J396" s="105"/>
    </row>
    <row r="397" spans="1:10" ht="30" customHeight="1" x14ac:dyDescent="0.3">
      <c r="A397" s="51">
        <v>393</v>
      </c>
      <c r="B397" s="162"/>
      <c r="C397" s="165"/>
      <c r="D397" s="105"/>
      <c r="E397" s="105"/>
      <c r="F397" s="105"/>
      <c r="G397" s="105"/>
      <c r="H397" s="105"/>
      <c r="I397" s="105"/>
      <c r="J397" s="105"/>
    </row>
    <row r="398" spans="1:10" ht="30" customHeight="1" x14ac:dyDescent="0.3">
      <c r="A398" s="51">
        <v>394</v>
      </c>
      <c r="B398" s="162"/>
      <c r="C398" s="165"/>
      <c r="D398" s="105"/>
      <c r="E398" s="105"/>
      <c r="F398" s="105"/>
      <c r="G398" s="105"/>
      <c r="H398" s="105"/>
      <c r="I398" s="105"/>
      <c r="J398" s="105"/>
    </row>
    <row r="399" spans="1:10" ht="30" customHeight="1" x14ac:dyDescent="0.3">
      <c r="A399" s="51">
        <v>395</v>
      </c>
      <c r="B399" s="162"/>
      <c r="C399" s="165"/>
      <c r="D399" s="105"/>
      <c r="E399" s="105"/>
      <c r="F399" s="105"/>
      <c r="G399" s="105"/>
      <c r="H399" s="105"/>
      <c r="I399" s="105"/>
      <c r="J399" s="105"/>
    </row>
    <row r="400" spans="1:10" ht="30" customHeight="1" x14ac:dyDescent="0.3">
      <c r="A400" s="51">
        <v>396</v>
      </c>
      <c r="B400" s="162"/>
      <c r="C400" s="165"/>
      <c r="D400" s="105"/>
      <c r="E400" s="105"/>
      <c r="F400" s="105"/>
      <c r="G400" s="105"/>
      <c r="H400" s="105"/>
      <c r="I400" s="105"/>
      <c r="J400" s="105"/>
    </row>
    <row r="401" spans="1:10" ht="30" customHeight="1" x14ac:dyDescent="0.3">
      <c r="A401" s="51">
        <v>397</v>
      </c>
      <c r="B401" s="162"/>
      <c r="C401" s="165"/>
      <c r="D401" s="105"/>
      <c r="E401" s="105"/>
      <c r="F401" s="105"/>
      <c r="G401" s="105"/>
      <c r="H401" s="105"/>
      <c r="I401" s="105"/>
      <c r="J401" s="105"/>
    </row>
    <row r="402" spans="1:10" ht="30" customHeight="1" x14ac:dyDescent="0.3">
      <c r="A402" s="51">
        <v>398</v>
      </c>
      <c r="B402" s="162"/>
      <c r="C402" s="165"/>
      <c r="D402" s="105"/>
      <c r="E402" s="105"/>
      <c r="F402" s="105"/>
      <c r="G402" s="105"/>
      <c r="H402" s="105"/>
      <c r="I402" s="105"/>
      <c r="J402" s="105"/>
    </row>
    <row r="403" spans="1:10" ht="30" customHeight="1" x14ac:dyDescent="0.3">
      <c r="A403" s="51">
        <v>399</v>
      </c>
      <c r="B403" s="162"/>
      <c r="C403" s="165"/>
      <c r="D403" s="105"/>
      <c r="E403" s="105"/>
      <c r="F403" s="105"/>
      <c r="G403" s="105"/>
      <c r="H403" s="105"/>
      <c r="I403" s="105"/>
      <c r="J403" s="105"/>
    </row>
    <row r="404" spans="1:10" ht="30" customHeight="1" x14ac:dyDescent="0.3">
      <c r="A404" s="51">
        <v>400</v>
      </c>
      <c r="B404" s="162"/>
      <c r="C404" s="165"/>
      <c r="D404" s="105"/>
      <c r="E404" s="105"/>
      <c r="F404" s="105"/>
      <c r="G404" s="105"/>
      <c r="H404" s="105"/>
      <c r="I404" s="105"/>
      <c r="J404" s="105"/>
    </row>
    <row r="405" spans="1:10" ht="30" customHeight="1" x14ac:dyDescent="0.3">
      <c r="A405" s="51">
        <v>401</v>
      </c>
      <c r="B405" s="162"/>
      <c r="C405" s="165"/>
      <c r="D405" s="105"/>
      <c r="E405" s="105"/>
      <c r="F405" s="105"/>
      <c r="G405" s="105"/>
      <c r="H405" s="105"/>
      <c r="I405" s="105"/>
      <c r="J405" s="105"/>
    </row>
    <row r="406" spans="1:10" ht="30" customHeight="1" x14ac:dyDescent="0.3">
      <c r="A406" s="51">
        <v>402</v>
      </c>
      <c r="B406" s="162"/>
      <c r="C406" s="165"/>
      <c r="D406" s="105"/>
      <c r="E406" s="105"/>
      <c r="F406" s="105"/>
      <c r="G406" s="105"/>
      <c r="H406" s="105"/>
      <c r="I406" s="105"/>
      <c r="J406" s="105"/>
    </row>
    <row r="407" spans="1:10" ht="30" customHeight="1" x14ac:dyDescent="0.3">
      <c r="A407" s="51">
        <v>403</v>
      </c>
      <c r="B407" s="162"/>
      <c r="C407" s="165"/>
      <c r="D407" s="105"/>
      <c r="E407" s="105"/>
      <c r="F407" s="105"/>
      <c r="G407" s="105"/>
      <c r="H407" s="105"/>
      <c r="I407" s="105"/>
      <c r="J407" s="105"/>
    </row>
    <row r="408" spans="1:10" ht="30" customHeight="1" x14ac:dyDescent="0.3">
      <c r="A408" s="51">
        <v>404</v>
      </c>
      <c r="B408" s="162"/>
      <c r="C408" s="165"/>
      <c r="D408" s="105"/>
      <c r="E408" s="105"/>
      <c r="F408" s="105"/>
      <c r="G408" s="105"/>
      <c r="H408" s="105"/>
      <c r="I408" s="105"/>
      <c r="J408" s="105"/>
    </row>
    <row r="409" spans="1:10" ht="30" customHeight="1" x14ac:dyDescent="0.3">
      <c r="A409" s="51">
        <v>405</v>
      </c>
      <c r="B409" s="162"/>
      <c r="C409" s="165"/>
      <c r="D409" s="105"/>
      <c r="E409" s="105"/>
      <c r="F409" s="105"/>
      <c r="G409" s="105"/>
      <c r="H409" s="105"/>
      <c r="I409" s="105"/>
      <c r="J409" s="105"/>
    </row>
    <row r="410" spans="1:10" ht="30" customHeight="1" x14ac:dyDescent="0.3">
      <c r="A410" s="51">
        <v>406</v>
      </c>
      <c r="B410" s="162"/>
      <c r="C410" s="165"/>
      <c r="D410" s="105"/>
      <c r="E410" s="105"/>
      <c r="F410" s="105"/>
      <c r="G410" s="105"/>
      <c r="H410" s="105"/>
      <c r="I410" s="105"/>
      <c r="J410" s="105"/>
    </row>
    <row r="411" spans="1:10" ht="30" customHeight="1" x14ac:dyDescent="0.3">
      <c r="A411" s="51">
        <v>407</v>
      </c>
      <c r="B411" s="162"/>
      <c r="C411" s="165"/>
      <c r="D411" s="105"/>
      <c r="E411" s="105"/>
      <c r="F411" s="105"/>
      <c r="G411" s="105"/>
      <c r="H411" s="105"/>
      <c r="I411" s="105"/>
      <c r="J411" s="105"/>
    </row>
    <row r="412" spans="1:10" ht="30" customHeight="1" x14ac:dyDescent="0.3">
      <c r="A412" s="51">
        <v>408</v>
      </c>
      <c r="B412" s="162"/>
      <c r="C412" s="165"/>
      <c r="D412" s="105"/>
      <c r="E412" s="105"/>
      <c r="F412" s="105"/>
      <c r="G412" s="105"/>
      <c r="H412" s="105"/>
      <c r="I412" s="105"/>
      <c r="J412" s="105"/>
    </row>
    <row r="413" spans="1:10" ht="30" customHeight="1" x14ac:dyDescent="0.3">
      <c r="A413" s="51">
        <v>409</v>
      </c>
      <c r="B413" s="162"/>
      <c r="C413" s="165"/>
      <c r="D413" s="105"/>
      <c r="E413" s="105"/>
      <c r="F413" s="105"/>
      <c r="G413" s="105"/>
      <c r="H413" s="105"/>
      <c r="I413" s="105"/>
      <c r="J413" s="105"/>
    </row>
    <row r="414" spans="1:10" ht="30" customHeight="1" x14ac:dyDescent="0.3">
      <c r="A414" s="51">
        <v>410</v>
      </c>
      <c r="B414" s="162"/>
      <c r="C414" s="165"/>
      <c r="D414" s="105"/>
      <c r="E414" s="105"/>
      <c r="F414" s="105"/>
      <c r="G414" s="105"/>
      <c r="H414" s="105"/>
      <c r="I414" s="105"/>
      <c r="J414" s="105"/>
    </row>
    <row r="415" spans="1:10" ht="30" customHeight="1" x14ac:dyDescent="0.3">
      <c r="A415" s="51">
        <v>411</v>
      </c>
      <c r="B415" s="162"/>
      <c r="C415" s="165"/>
      <c r="D415" s="105"/>
      <c r="E415" s="105"/>
      <c r="F415" s="105"/>
      <c r="G415" s="105"/>
      <c r="H415" s="105"/>
      <c r="I415" s="105"/>
      <c r="J415" s="105"/>
    </row>
    <row r="416" spans="1:10" ht="30" customHeight="1" x14ac:dyDescent="0.3">
      <c r="A416" s="51">
        <v>412</v>
      </c>
      <c r="B416" s="162"/>
      <c r="C416" s="165"/>
      <c r="D416" s="105"/>
      <c r="E416" s="105"/>
      <c r="F416" s="105"/>
      <c r="G416" s="105"/>
      <c r="H416" s="105"/>
      <c r="I416" s="105"/>
      <c r="J416" s="105"/>
    </row>
    <row r="417" spans="1:10" ht="30" customHeight="1" x14ac:dyDescent="0.3">
      <c r="A417" s="51">
        <v>413</v>
      </c>
      <c r="B417" s="162"/>
      <c r="C417" s="165"/>
      <c r="D417" s="105"/>
      <c r="E417" s="105"/>
      <c r="F417" s="105"/>
      <c r="G417" s="105"/>
      <c r="H417" s="105"/>
      <c r="I417" s="105"/>
      <c r="J417" s="105"/>
    </row>
    <row r="418" spans="1:10" ht="30" customHeight="1" x14ac:dyDescent="0.3">
      <c r="A418" s="51">
        <v>414</v>
      </c>
      <c r="B418" s="162"/>
      <c r="C418" s="165"/>
      <c r="D418" s="105"/>
      <c r="E418" s="105"/>
      <c r="F418" s="105"/>
      <c r="G418" s="105"/>
      <c r="H418" s="105"/>
      <c r="I418" s="105"/>
      <c r="J418" s="105"/>
    </row>
    <row r="419" spans="1:10" ht="30" customHeight="1" x14ac:dyDescent="0.3">
      <c r="A419" s="51">
        <v>415</v>
      </c>
      <c r="B419" s="162"/>
      <c r="C419" s="165"/>
      <c r="D419" s="105"/>
      <c r="E419" s="105"/>
      <c r="F419" s="105"/>
      <c r="G419" s="105"/>
      <c r="H419" s="105"/>
      <c r="I419" s="105"/>
      <c r="J419" s="105"/>
    </row>
    <row r="420" spans="1:10" ht="30" customHeight="1" x14ac:dyDescent="0.3">
      <c r="A420" s="51">
        <v>416</v>
      </c>
      <c r="B420" s="162"/>
      <c r="C420" s="165"/>
      <c r="D420" s="105"/>
      <c r="E420" s="105"/>
      <c r="F420" s="105"/>
      <c r="G420" s="105"/>
      <c r="H420" s="105"/>
      <c r="I420" s="105"/>
      <c r="J420" s="105"/>
    </row>
    <row r="421" spans="1:10" ht="30" customHeight="1" x14ac:dyDescent="0.3">
      <c r="A421" s="51">
        <v>417</v>
      </c>
      <c r="B421" s="162"/>
      <c r="C421" s="165"/>
      <c r="D421" s="105"/>
      <c r="E421" s="105"/>
      <c r="F421" s="105"/>
      <c r="G421" s="105"/>
      <c r="H421" s="105"/>
      <c r="I421" s="105"/>
      <c r="J421" s="105"/>
    </row>
    <row r="422" spans="1:10" ht="30" customHeight="1" x14ac:dyDescent="0.3">
      <c r="A422" s="51">
        <v>418</v>
      </c>
      <c r="B422" s="162"/>
      <c r="C422" s="165"/>
      <c r="D422" s="105"/>
      <c r="E422" s="105"/>
      <c r="F422" s="105"/>
      <c r="G422" s="105"/>
      <c r="H422" s="105"/>
      <c r="I422" s="105"/>
      <c r="J422" s="105"/>
    </row>
    <row r="423" spans="1:10" ht="30" customHeight="1" x14ac:dyDescent="0.3">
      <c r="A423" s="51">
        <v>419</v>
      </c>
      <c r="B423" s="162"/>
      <c r="C423" s="165"/>
      <c r="D423" s="105"/>
      <c r="E423" s="105"/>
      <c r="F423" s="105"/>
      <c r="G423" s="105"/>
      <c r="H423" s="105"/>
      <c r="I423" s="105"/>
      <c r="J423" s="105"/>
    </row>
    <row r="424" spans="1:10" ht="30" customHeight="1" x14ac:dyDescent="0.3">
      <c r="A424" s="51">
        <v>420</v>
      </c>
      <c r="B424" s="162"/>
      <c r="C424" s="165"/>
      <c r="D424" s="105"/>
      <c r="E424" s="105"/>
      <c r="F424" s="105"/>
      <c r="G424" s="105"/>
      <c r="H424" s="105"/>
      <c r="I424" s="105"/>
      <c r="J424" s="105"/>
    </row>
    <row r="425" spans="1:10" ht="30" customHeight="1" x14ac:dyDescent="0.3">
      <c r="A425" s="51">
        <v>421</v>
      </c>
      <c r="B425" s="162"/>
      <c r="C425" s="165"/>
      <c r="D425" s="105"/>
      <c r="E425" s="105"/>
      <c r="F425" s="105"/>
      <c r="G425" s="105"/>
      <c r="H425" s="105"/>
      <c r="I425" s="105"/>
      <c r="J425" s="105"/>
    </row>
    <row r="426" spans="1:10" ht="30" customHeight="1" x14ac:dyDescent="0.3">
      <c r="A426" s="51">
        <v>422</v>
      </c>
      <c r="B426" s="162"/>
      <c r="C426" s="165"/>
      <c r="D426" s="105"/>
      <c r="E426" s="105"/>
      <c r="F426" s="105"/>
      <c r="G426" s="105"/>
      <c r="H426" s="105"/>
      <c r="I426" s="105"/>
      <c r="J426" s="105"/>
    </row>
    <row r="427" spans="1:10" ht="30" customHeight="1" x14ac:dyDescent="0.3">
      <c r="A427" s="51">
        <v>423</v>
      </c>
      <c r="B427" s="162"/>
      <c r="C427" s="165"/>
      <c r="D427" s="105"/>
      <c r="E427" s="105"/>
      <c r="F427" s="105"/>
      <c r="G427" s="105"/>
      <c r="H427" s="105"/>
      <c r="I427" s="105"/>
      <c r="J427" s="105"/>
    </row>
    <row r="428" spans="1:10" ht="30" customHeight="1" x14ac:dyDescent="0.3">
      <c r="A428" s="51">
        <v>424</v>
      </c>
      <c r="B428" s="162"/>
      <c r="C428" s="165"/>
      <c r="D428" s="105"/>
      <c r="E428" s="105"/>
      <c r="F428" s="105"/>
      <c r="G428" s="105"/>
      <c r="H428" s="105"/>
      <c r="I428" s="105"/>
      <c r="J428" s="105"/>
    </row>
    <row r="429" spans="1:10" ht="30" customHeight="1" x14ac:dyDescent="0.3">
      <c r="A429" s="51">
        <v>425</v>
      </c>
      <c r="B429" s="162"/>
      <c r="C429" s="165"/>
      <c r="D429" s="105"/>
      <c r="E429" s="105"/>
      <c r="F429" s="105"/>
      <c r="G429" s="105"/>
      <c r="H429" s="105"/>
      <c r="I429" s="105"/>
      <c r="J429" s="105"/>
    </row>
    <row r="430" spans="1:10" ht="30" customHeight="1" x14ac:dyDescent="0.3">
      <c r="A430" s="51">
        <v>426</v>
      </c>
      <c r="B430" s="162"/>
      <c r="C430" s="165"/>
      <c r="D430" s="105"/>
      <c r="E430" s="105"/>
      <c r="F430" s="105"/>
      <c r="G430" s="105"/>
      <c r="H430" s="105"/>
      <c r="I430" s="105"/>
      <c r="J430" s="105"/>
    </row>
    <row r="431" spans="1:10" ht="30" customHeight="1" x14ac:dyDescent="0.3">
      <c r="A431" s="51">
        <v>427</v>
      </c>
      <c r="B431" s="162"/>
      <c r="C431" s="165"/>
      <c r="D431" s="105"/>
      <c r="E431" s="105"/>
      <c r="F431" s="105"/>
      <c r="G431" s="105"/>
      <c r="H431" s="105"/>
      <c r="I431" s="105"/>
      <c r="J431" s="105"/>
    </row>
    <row r="432" spans="1:10" ht="30" customHeight="1" x14ac:dyDescent="0.3">
      <c r="A432" s="51">
        <v>428</v>
      </c>
      <c r="B432" s="162"/>
      <c r="C432" s="165"/>
      <c r="D432" s="105"/>
      <c r="E432" s="105"/>
      <c r="F432" s="105"/>
      <c r="G432" s="105"/>
      <c r="H432" s="105"/>
      <c r="I432" s="105"/>
      <c r="J432" s="105"/>
    </row>
    <row r="433" spans="1:10" ht="30" customHeight="1" x14ac:dyDescent="0.3">
      <c r="A433" s="51">
        <v>429</v>
      </c>
      <c r="B433" s="162"/>
      <c r="C433" s="165"/>
      <c r="D433" s="105"/>
      <c r="E433" s="105"/>
      <c r="F433" s="105"/>
      <c r="G433" s="105"/>
      <c r="H433" s="105"/>
      <c r="I433" s="105"/>
      <c r="J433" s="105"/>
    </row>
    <row r="434" spans="1:10" ht="30" customHeight="1" x14ac:dyDescent="0.3">
      <c r="A434" s="51">
        <v>430</v>
      </c>
      <c r="B434" s="162"/>
      <c r="C434" s="165"/>
      <c r="D434" s="105"/>
      <c r="E434" s="105"/>
      <c r="F434" s="105"/>
      <c r="G434" s="105"/>
      <c r="H434" s="105"/>
      <c r="I434" s="105"/>
      <c r="J434" s="105"/>
    </row>
    <row r="435" spans="1:10" ht="30" customHeight="1" x14ac:dyDescent="0.3">
      <c r="A435" s="51">
        <v>431</v>
      </c>
      <c r="B435" s="162"/>
      <c r="C435" s="165"/>
      <c r="D435" s="105"/>
      <c r="E435" s="105"/>
      <c r="F435" s="105"/>
      <c r="G435" s="105"/>
      <c r="H435" s="105"/>
      <c r="I435" s="105"/>
      <c r="J435" s="105"/>
    </row>
    <row r="436" spans="1:10" ht="30" customHeight="1" x14ac:dyDescent="0.3">
      <c r="A436" s="51">
        <v>432</v>
      </c>
      <c r="B436" s="162"/>
      <c r="C436" s="165"/>
      <c r="D436" s="105"/>
      <c r="E436" s="105"/>
      <c r="F436" s="105"/>
      <c r="G436" s="105"/>
      <c r="H436" s="105"/>
      <c r="I436" s="105"/>
      <c r="J436" s="105"/>
    </row>
    <row r="437" spans="1:10" ht="30" customHeight="1" x14ac:dyDescent="0.3">
      <c r="A437" s="51">
        <v>433</v>
      </c>
      <c r="B437" s="162"/>
      <c r="C437" s="165"/>
      <c r="D437" s="105"/>
      <c r="E437" s="105"/>
      <c r="F437" s="105"/>
      <c r="G437" s="105"/>
      <c r="H437" s="105"/>
      <c r="I437" s="105"/>
      <c r="J437" s="105"/>
    </row>
    <row r="438" spans="1:10" ht="30" customHeight="1" x14ac:dyDescent="0.3">
      <c r="A438" s="51">
        <v>434</v>
      </c>
      <c r="B438" s="162"/>
      <c r="C438" s="165"/>
      <c r="D438" s="105"/>
      <c r="E438" s="105"/>
      <c r="F438" s="105"/>
      <c r="G438" s="105"/>
      <c r="H438" s="105"/>
      <c r="I438" s="105"/>
      <c r="J438" s="105"/>
    </row>
    <row r="439" spans="1:10" ht="30" customHeight="1" x14ac:dyDescent="0.3">
      <c r="A439" s="51">
        <v>435</v>
      </c>
      <c r="B439" s="162"/>
      <c r="C439" s="165"/>
      <c r="D439" s="105"/>
      <c r="E439" s="105"/>
      <c r="F439" s="105"/>
      <c r="G439" s="105"/>
      <c r="H439" s="105"/>
      <c r="I439" s="105"/>
      <c r="J439" s="105"/>
    </row>
    <row r="440" spans="1:10" ht="30" customHeight="1" x14ac:dyDescent="0.3">
      <c r="A440" s="51">
        <v>436</v>
      </c>
      <c r="B440" s="162"/>
      <c r="C440" s="165"/>
      <c r="D440" s="105"/>
      <c r="E440" s="105"/>
      <c r="F440" s="105"/>
      <c r="G440" s="105"/>
      <c r="H440" s="105"/>
      <c r="I440" s="105"/>
      <c r="J440" s="105"/>
    </row>
    <row r="441" spans="1:10" ht="30" customHeight="1" x14ac:dyDescent="0.3">
      <c r="A441" s="51">
        <v>437</v>
      </c>
      <c r="B441" s="162"/>
      <c r="C441" s="165"/>
      <c r="D441" s="105"/>
      <c r="E441" s="105"/>
      <c r="F441" s="105"/>
      <c r="G441" s="105"/>
      <c r="H441" s="105"/>
      <c r="I441" s="105"/>
      <c r="J441" s="105"/>
    </row>
    <row r="442" spans="1:10" ht="30" customHeight="1" x14ac:dyDescent="0.3">
      <c r="A442" s="51">
        <v>438</v>
      </c>
      <c r="B442" s="162"/>
      <c r="C442" s="165"/>
      <c r="D442" s="105"/>
      <c r="E442" s="105"/>
      <c r="F442" s="105"/>
      <c r="G442" s="105"/>
      <c r="H442" s="105"/>
      <c r="I442" s="105"/>
      <c r="J442" s="105"/>
    </row>
    <row r="443" spans="1:10" ht="30" customHeight="1" x14ac:dyDescent="0.3">
      <c r="A443" s="51">
        <v>439</v>
      </c>
      <c r="B443" s="162"/>
      <c r="C443" s="165"/>
      <c r="D443" s="105"/>
      <c r="E443" s="105"/>
      <c r="F443" s="105"/>
      <c r="G443" s="105"/>
      <c r="H443" s="105"/>
      <c r="I443" s="105"/>
      <c r="J443" s="105"/>
    </row>
    <row r="444" spans="1:10" ht="30" customHeight="1" x14ac:dyDescent="0.3">
      <c r="A444" s="51">
        <v>440</v>
      </c>
      <c r="B444" s="162"/>
      <c r="C444" s="165"/>
      <c r="D444" s="105"/>
      <c r="E444" s="105"/>
      <c r="F444" s="105"/>
      <c r="G444" s="105"/>
      <c r="H444" s="105"/>
      <c r="I444" s="105"/>
      <c r="J444" s="105"/>
    </row>
    <row r="445" spans="1:10" ht="30" customHeight="1" x14ac:dyDescent="0.3">
      <c r="A445" s="51">
        <v>441</v>
      </c>
      <c r="B445" s="162"/>
      <c r="C445" s="165"/>
      <c r="D445" s="105"/>
      <c r="E445" s="105"/>
      <c r="F445" s="105"/>
      <c r="G445" s="105"/>
      <c r="H445" s="105"/>
      <c r="I445" s="105"/>
      <c r="J445" s="105"/>
    </row>
    <row r="446" spans="1:10" ht="30" customHeight="1" x14ac:dyDescent="0.3">
      <c r="A446" s="51">
        <v>442</v>
      </c>
      <c r="B446" s="162"/>
      <c r="C446" s="165"/>
      <c r="D446" s="105"/>
      <c r="E446" s="105"/>
      <c r="F446" s="105"/>
      <c r="G446" s="105"/>
      <c r="H446" s="105"/>
      <c r="I446" s="105"/>
      <c r="J446" s="105"/>
    </row>
    <row r="447" spans="1:10" ht="30" customHeight="1" x14ac:dyDescent="0.3">
      <c r="A447" s="51">
        <v>443</v>
      </c>
      <c r="B447" s="162"/>
      <c r="C447" s="165"/>
      <c r="D447" s="105"/>
      <c r="E447" s="105"/>
      <c r="F447" s="105"/>
      <c r="G447" s="105"/>
      <c r="H447" s="105"/>
      <c r="I447" s="105"/>
      <c r="J447" s="105"/>
    </row>
    <row r="448" spans="1:10" ht="30" customHeight="1" x14ac:dyDescent="0.3">
      <c r="A448" s="51">
        <v>444</v>
      </c>
      <c r="B448" s="162"/>
      <c r="C448" s="165"/>
      <c r="D448" s="105"/>
      <c r="E448" s="105"/>
      <c r="F448" s="105"/>
      <c r="G448" s="105"/>
      <c r="H448" s="105"/>
      <c r="I448" s="105"/>
      <c r="J448" s="105"/>
    </row>
    <row r="449" spans="1:10" ht="30" customHeight="1" x14ac:dyDescent="0.3">
      <c r="A449" s="51">
        <v>445</v>
      </c>
      <c r="B449" s="162"/>
      <c r="C449" s="165"/>
      <c r="D449" s="105"/>
      <c r="E449" s="105"/>
      <c r="F449" s="105"/>
      <c r="G449" s="105"/>
      <c r="H449" s="105"/>
      <c r="I449" s="105"/>
      <c r="J449" s="105"/>
    </row>
    <row r="450" spans="1:10" ht="30" customHeight="1" x14ac:dyDescent="0.3">
      <c r="A450" s="51">
        <v>446</v>
      </c>
      <c r="B450" s="162"/>
      <c r="C450" s="165"/>
      <c r="D450" s="105"/>
      <c r="E450" s="105"/>
      <c r="F450" s="105"/>
      <c r="G450" s="105"/>
      <c r="H450" s="105"/>
      <c r="I450" s="105"/>
      <c r="J450" s="105"/>
    </row>
    <row r="451" spans="1:10" ht="30" customHeight="1" x14ac:dyDescent="0.3">
      <c r="A451" s="51">
        <v>447</v>
      </c>
      <c r="B451" s="162"/>
      <c r="C451" s="165"/>
      <c r="D451" s="105"/>
      <c r="E451" s="105"/>
      <c r="F451" s="105"/>
      <c r="G451" s="105"/>
      <c r="H451" s="105"/>
      <c r="I451" s="105"/>
      <c r="J451" s="105"/>
    </row>
    <row r="452" spans="1:10" ht="30" customHeight="1" x14ac:dyDescent="0.3">
      <c r="A452" s="51">
        <v>448</v>
      </c>
      <c r="B452" s="162"/>
      <c r="C452" s="165"/>
      <c r="D452" s="105"/>
      <c r="E452" s="105"/>
      <c r="F452" s="105"/>
      <c r="G452" s="105"/>
      <c r="H452" s="105"/>
      <c r="I452" s="105"/>
      <c r="J452" s="105"/>
    </row>
    <row r="453" spans="1:10" ht="30" customHeight="1" x14ac:dyDescent="0.3">
      <c r="A453" s="51">
        <v>449</v>
      </c>
      <c r="B453" s="162"/>
      <c r="C453" s="165"/>
      <c r="D453" s="105"/>
      <c r="E453" s="105"/>
      <c r="F453" s="105"/>
      <c r="G453" s="105"/>
      <c r="H453" s="105"/>
      <c r="I453" s="105"/>
      <c r="J453" s="105"/>
    </row>
    <row r="454" spans="1:10" ht="30" customHeight="1" x14ac:dyDescent="0.3">
      <c r="A454" s="51">
        <v>450</v>
      </c>
      <c r="B454" s="162"/>
      <c r="C454" s="165"/>
      <c r="D454" s="105"/>
      <c r="E454" s="105"/>
      <c r="F454" s="105"/>
      <c r="G454" s="105"/>
      <c r="H454" s="105"/>
      <c r="I454" s="105"/>
      <c r="J454" s="105"/>
    </row>
    <row r="455" spans="1:10" ht="30" customHeight="1" x14ac:dyDescent="0.3">
      <c r="A455" s="51">
        <v>451</v>
      </c>
      <c r="B455" s="162"/>
      <c r="C455" s="165"/>
      <c r="D455" s="105"/>
      <c r="E455" s="105"/>
      <c r="F455" s="105"/>
      <c r="G455" s="105"/>
      <c r="H455" s="105"/>
      <c r="I455" s="105"/>
      <c r="J455" s="105"/>
    </row>
    <row r="456" spans="1:10" ht="30" customHeight="1" x14ac:dyDescent="0.3">
      <c r="A456" s="51">
        <v>452</v>
      </c>
      <c r="B456" s="162"/>
      <c r="C456" s="165"/>
      <c r="D456" s="105"/>
      <c r="E456" s="105"/>
      <c r="F456" s="105"/>
      <c r="G456" s="105"/>
      <c r="H456" s="105"/>
      <c r="I456" s="105"/>
      <c r="J456" s="105"/>
    </row>
    <row r="457" spans="1:10" ht="30" customHeight="1" x14ac:dyDescent="0.3">
      <c r="A457" s="51">
        <v>453</v>
      </c>
      <c r="B457" s="162"/>
      <c r="C457" s="165"/>
      <c r="D457" s="105"/>
      <c r="E457" s="105"/>
      <c r="F457" s="105"/>
      <c r="G457" s="105"/>
      <c r="H457" s="105"/>
      <c r="I457" s="105"/>
      <c r="J457" s="105"/>
    </row>
    <row r="458" spans="1:10" ht="30" customHeight="1" x14ac:dyDescent="0.3">
      <c r="A458" s="51">
        <v>454</v>
      </c>
      <c r="B458" s="162"/>
      <c r="C458" s="165"/>
      <c r="D458" s="105"/>
      <c r="E458" s="105"/>
      <c r="F458" s="105"/>
      <c r="G458" s="105"/>
      <c r="H458" s="105"/>
      <c r="I458" s="105"/>
      <c r="J458" s="105"/>
    </row>
    <row r="459" spans="1:10" ht="30" customHeight="1" x14ac:dyDescent="0.3">
      <c r="A459" s="51">
        <v>455</v>
      </c>
      <c r="B459" s="162"/>
      <c r="C459" s="165"/>
      <c r="D459" s="105"/>
      <c r="E459" s="105"/>
      <c r="F459" s="105"/>
      <c r="G459" s="105"/>
      <c r="H459" s="105"/>
      <c r="I459" s="105"/>
      <c r="J459" s="105"/>
    </row>
    <row r="460" spans="1:10" ht="30" customHeight="1" x14ac:dyDescent="0.3">
      <c r="A460" s="51">
        <v>456</v>
      </c>
      <c r="B460" s="162"/>
      <c r="C460" s="165"/>
      <c r="D460" s="105"/>
      <c r="E460" s="105"/>
      <c r="F460" s="105"/>
      <c r="G460" s="105"/>
      <c r="H460" s="105"/>
      <c r="I460" s="105"/>
      <c r="J460" s="105"/>
    </row>
    <row r="461" spans="1:10" ht="30" customHeight="1" x14ac:dyDescent="0.3">
      <c r="A461" s="51">
        <v>457</v>
      </c>
      <c r="B461" s="162"/>
      <c r="C461" s="165"/>
      <c r="D461" s="105"/>
      <c r="E461" s="105"/>
      <c r="F461" s="105"/>
      <c r="G461" s="105"/>
      <c r="H461" s="105"/>
      <c r="I461" s="105"/>
      <c r="J461" s="105"/>
    </row>
    <row r="462" spans="1:10" ht="30" customHeight="1" x14ac:dyDescent="0.3">
      <c r="A462" s="51">
        <v>458</v>
      </c>
      <c r="B462" s="162"/>
      <c r="C462" s="165"/>
      <c r="D462" s="105"/>
      <c r="E462" s="105"/>
      <c r="F462" s="105"/>
      <c r="G462" s="105"/>
      <c r="H462" s="105"/>
      <c r="I462" s="105"/>
      <c r="J462" s="105"/>
    </row>
    <row r="463" spans="1:10" ht="30" customHeight="1" x14ac:dyDescent="0.3">
      <c r="A463" s="51">
        <v>459</v>
      </c>
      <c r="B463" s="162"/>
      <c r="C463" s="165"/>
      <c r="D463" s="105"/>
      <c r="E463" s="105"/>
      <c r="F463" s="105"/>
      <c r="G463" s="105"/>
      <c r="H463" s="105"/>
      <c r="I463" s="105"/>
      <c r="J463" s="105"/>
    </row>
    <row r="464" spans="1:10" ht="30" customHeight="1" x14ac:dyDescent="0.3">
      <c r="A464" s="51">
        <v>460</v>
      </c>
      <c r="B464" s="162"/>
      <c r="C464" s="165"/>
      <c r="D464" s="105"/>
      <c r="E464" s="105"/>
      <c r="F464" s="105"/>
      <c r="G464" s="105"/>
      <c r="H464" s="105"/>
      <c r="I464" s="105"/>
      <c r="J464" s="105"/>
    </row>
    <row r="465" spans="1:10" ht="30" customHeight="1" x14ac:dyDescent="0.3">
      <c r="A465" s="51">
        <v>461</v>
      </c>
      <c r="B465" s="162"/>
      <c r="C465" s="165"/>
      <c r="D465" s="105"/>
      <c r="E465" s="105"/>
      <c r="F465" s="105"/>
      <c r="G465" s="105"/>
      <c r="H465" s="105"/>
      <c r="I465" s="105"/>
      <c r="J465" s="105"/>
    </row>
    <row r="466" spans="1:10" ht="30" customHeight="1" x14ac:dyDescent="0.3">
      <c r="A466" s="51">
        <v>462</v>
      </c>
      <c r="B466" s="162"/>
      <c r="C466" s="165"/>
      <c r="D466" s="105"/>
      <c r="E466" s="105"/>
      <c r="F466" s="105"/>
      <c r="G466" s="105"/>
      <c r="H466" s="105"/>
      <c r="I466" s="105"/>
      <c r="J466" s="105"/>
    </row>
    <row r="467" spans="1:10" ht="30" customHeight="1" x14ac:dyDescent="0.3">
      <c r="A467" s="51">
        <v>463</v>
      </c>
      <c r="B467" s="162"/>
      <c r="C467" s="165"/>
      <c r="D467" s="105"/>
      <c r="E467" s="105"/>
      <c r="F467" s="105"/>
      <c r="G467" s="105"/>
      <c r="H467" s="105"/>
      <c r="I467" s="105"/>
      <c r="J467" s="105"/>
    </row>
    <row r="468" spans="1:10" ht="30" customHeight="1" x14ac:dyDescent="0.3">
      <c r="A468" s="51">
        <v>464</v>
      </c>
      <c r="B468" s="162"/>
      <c r="C468" s="165"/>
      <c r="D468" s="105"/>
      <c r="E468" s="105"/>
      <c r="F468" s="105"/>
      <c r="G468" s="105"/>
      <c r="H468" s="105"/>
      <c r="I468" s="105"/>
      <c r="J468" s="105"/>
    </row>
    <row r="469" spans="1:10" ht="30" customHeight="1" x14ac:dyDescent="0.3">
      <c r="A469" s="51">
        <v>465</v>
      </c>
      <c r="B469" s="162"/>
      <c r="C469" s="165"/>
      <c r="D469" s="105"/>
      <c r="E469" s="105"/>
      <c r="F469" s="105"/>
      <c r="G469" s="105"/>
      <c r="H469" s="105"/>
      <c r="I469" s="105"/>
      <c r="J469" s="105"/>
    </row>
    <row r="470" spans="1:10" ht="30" customHeight="1" x14ac:dyDescent="0.3">
      <c r="A470" s="51">
        <v>466</v>
      </c>
      <c r="B470" s="162"/>
      <c r="C470" s="165"/>
      <c r="D470" s="105"/>
      <c r="E470" s="105"/>
      <c r="F470" s="105"/>
      <c r="G470" s="105"/>
      <c r="H470" s="105"/>
      <c r="I470" s="105"/>
      <c r="J470" s="105"/>
    </row>
    <row r="471" spans="1:10" ht="30" customHeight="1" x14ac:dyDescent="0.3">
      <c r="A471" s="51">
        <v>467</v>
      </c>
      <c r="B471" s="162"/>
      <c r="C471" s="165"/>
      <c r="D471" s="105"/>
      <c r="E471" s="105"/>
      <c r="F471" s="105"/>
      <c r="G471" s="105"/>
      <c r="H471" s="105"/>
      <c r="I471" s="105"/>
      <c r="J471" s="105"/>
    </row>
    <row r="472" spans="1:10" ht="30" customHeight="1" x14ac:dyDescent="0.3">
      <c r="A472" s="51">
        <v>468</v>
      </c>
      <c r="B472" s="162"/>
      <c r="C472" s="165"/>
      <c r="D472" s="105"/>
      <c r="E472" s="105"/>
      <c r="F472" s="105"/>
      <c r="G472" s="105"/>
      <c r="H472" s="105"/>
      <c r="I472" s="105"/>
      <c r="J472" s="105"/>
    </row>
    <row r="473" spans="1:10" ht="30" customHeight="1" x14ac:dyDescent="0.3">
      <c r="A473" s="51">
        <v>469</v>
      </c>
      <c r="B473" s="162"/>
      <c r="C473" s="165"/>
      <c r="D473" s="105"/>
      <c r="E473" s="105"/>
      <c r="F473" s="105"/>
      <c r="G473" s="105"/>
      <c r="H473" s="105"/>
      <c r="I473" s="105"/>
      <c r="J473" s="105"/>
    </row>
    <row r="474" spans="1:10" ht="30" customHeight="1" x14ac:dyDescent="0.3">
      <c r="A474" s="51">
        <v>470</v>
      </c>
      <c r="B474" s="162"/>
      <c r="C474" s="165"/>
      <c r="D474" s="105"/>
      <c r="E474" s="105"/>
      <c r="F474" s="105"/>
      <c r="G474" s="105"/>
      <c r="H474" s="105"/>
      <c r="I474" s="105"/>
      <c r="J474" s="105"/>
    </row>
    <row r="475" spans="1:10" ht="30" customHeight="1" x14ac:dyDescent="0.3">
      <c r="A475" s="51">
        <v>471</v>
      </c>
      <c r="B475" s="162"/>
      <c r="C475" s="165"/>
      <c r="D475" s="105"/>
      <c r="E475" s="105"/>
      <c r="F475" s="105"/>
      <c r="G475" s="105"/>
      <c r="H475" s="105"/>
      <c r="I475" s="105"/>
      <c r="J475" s="105"/>
    </row>
    <row r="476" spans="1:10" ht="30" customHeight="1" x14ac:dyDescent="0.3">
      <c r="A476" s="51">
        <v>472</v>
      </c>
      <c r="B476" s="162"/>
      <c r="C476" s="165"/>
      <c r="D476" s="105"/>
      <c r="E476" s="105"/>
      <c r="F476" s="105"/>
      <c r="G476" s="105"/>
      <c r="H476" s="105"/>
      <c r="I476" s="105"/>
      <c r="J476" s="105"/>
    </row>
    <row r="477" spans="1:10" ht="30" customHeight="1" x14ac:dyDescent="0.3">
      <c r="A477" s="51">
        <v>473</v>
      </c>
      <c r="B477" s="162"/>
      <c r="C477" s="165"/>
      <c r="D477" s="105"/>
      <c r="E477" s="105"/>
      <c r="F477" s="105"/>
      <c r="G477" s="105"/>
      <c r="H477" s="105"/>
      <c r="I477" s="105"/>
      <c r="J477" s="105"/>
    </row>
    <row r="478" spans="1:10" ht="30" customHeight="1" x14ac:dyDescent="0.3">
      <c r="A478" s="51">
        <v>474</v>
      </c>
      <c r="B478" s="162"/>
      <c r="C478" s="165"/>
      <c r="D478" s="105"/>
      <c r="E478" s="105"/>
      <c r="F478" s="105"/>
      <c r="G478" s="105"/>
      <c r="H478" s="105"/>
      <c r="I478" s="105"/>
      <c r="J478" s="105"/>
    </row>
    <row r="479" spans="1:10" ht="30" customHeight="1" x14ac:dyDescent="0.3">
      <c r="A479" s="51">
        <v>475</v>
      </c>
      <c r="B479" s="162"/>
      <c r="C479" s="165"/>
      <c r="D479" s="105"/>
      <c r="E479" s="105"/>
      <c r="F479" s="105"/>
      <c r="G479" s="105"/>
      <c r="H479" s="105"/>
      <c r="I479" s="105"/>
      <c r="J479" s="105"/>
    </row>
    <row r="480" spans="1:10" ht="30" customHeight="1" x14ac:dyDescent="0.3">
      <c r="A480" s="51">
        <v>476</v>
      </c>
      <c r="B480" s="162"/>
      <c r="C480" s="165"/>
      <c r="D480" s="105"/>
      <c r="E480" s="105"/>
      <c r="F480" s="105"/>
      <c r="G480" s="105"/>
      <c r="H480" s="105"/>
      <c r="I480" s="105"/>
      <c r="J480" s="105"/>
    </row>
    <row r="481" spans="1:10" ht="30" customHeight="1" x14ac:dyDescent="0.3">
      <c r="A481" s="51">
        <v>477</v>
      </c>
      <c r="B481" s="162"/>
      <c r="C481" s="165"/>
      <c r="D481" s="105"/>
      <c r="E481" s="105"/>
      <c r="F481" s="105"/>
      <c r="G481" s="105"/>
      <c r="H481" s="105"/>
      <c r="I481" s="105"/>
      <c r="J481" s="105"/>
    </row>
    <row r="482" spans="1:10" ht="30" customHeight="1" x14ac:dyDescent="0.3">
      <c r="A482" s="51">
        <v>478</v>
      </c>
      <c r="B482" s="162"/>
      <c r="C482" s="165"/>
      <c r="D482" s="105"/>
      <c r="E482" s="105"/>
      <c r="F482" s="105"/>
      <c r="G482" s="105"/>
      <c r="H482" s="105"/>
      <c r="I482" s="105"/>
      <c r="J482" s="105"/>
    </row>
    <row r="483" spans="1:10" ht="30" customHeight="1" x14ac:dyDescent="0.3">
      <c r="A483" s="51">
        <v>479</v>
      </c>
      <c r="B483" s="162"/>
      <c r="C483" s="165"/>
      <c r="D483" s="105"/>
      <c r="E483" s="105"/>
      <c r="F483" s="105"/>
      <c r="G483" s="105"/>
      <c r="H483" s="105"/>
      <c r="I483" s="105"/>
      <c r="J483" s="105"/>
    </row>
    <row r="484" spans="1:10" ht="30" customHeight="1" x14ac:dyDescent="0.3">
      <c r="A484" s="51">
        <v>480</v>
      </c>
      <c r="B484" s="162"/>
      <c r="C484" s="165"/>
      <c r="D484" s="105"/>
      <c r="E484" s="105"/>
      <c r="F484" s="105"/>
      <c r="G484" s="105"/>
      <c r="H484" s="105"/>
      <c r="I484" s="105"/>
      <c r="J484" s="105"/>
    </row>
    <row r="485" spans="1:10" ht="30" customHeight="1" x14ac:dyDescent="0.3">
      <c r="A485" s="51">
        <v>481</v>
      </c>
      <c r="B485" s="162"/>
      <c r="C485" s="165"/>
      <c r="D485" s="105"/>
      <c r="E485" s="105"/>
      <c r="F485" s="105"/>
      <c r="G485" s="105"/>
      <c r="H485" s="105"/>
      <c r="I485" s="105"/>
      <c r="J485" s="105"/>
    </row>
    <row r="486" spans="1:10" ht="30" customHeight="1" x14ac:dyDescent="0.3">
      <c r="A486" s="51">
        <v>482</v>
      </c>
      <c r="B486" s="162"/>
      <c r="C486" s="165"/>
      <c r="D486" s="105"/>
      <c r="E486" s="105"/>
      <c r="F486" s="105"/>
      <c r="G486" s="105"/>
      <c r="H486" s="105"/>
      <c r="I486" s="105"/>
      <c r="J486" s="105"/>
    </row>
    <row r="487" spans="1:10" ht="30" customHeight="1" x14ac:dyDescent="0.3">
      <c r="A487" s="51">
        <v>483</v>
      </c>
      <c r="B487" s="162"/>
      <c r="C487" s="165"/>
      <c r="D487" s="105"/>
      <c r="E487" s="105"/>
      <c r="F487" s="105"/>
      <c r="G487" s="105"/>
      <c r="H487" s="105"/>
      <c r="I487" s="105"/>
      <c r="J487" s="105"/>
    </row>
    <row r="488" spans="1:10" ht="30" customHeight="1" x14ac:dyDescent="0.3">
      <c r="A488" s="51">
        <v>484</v>
      </c>
      <c r="B488" s="162"/>
      <c r="C488" s="165"/>
      <c r="D488" s="105"/>
      <c r="E488" s="105"/>
      <c r="F488" s="105"/>
      <c r="G488" s="105"/>
      <c r="H488" s="105"/>
      <c r="I488" s="105"/>
      <c r="J488" s="105"/>
    </row>
    <row r="489" spans="1:10" ht="30" customHeight="1" x14ac:dyDescent="0.3">
      <c r="A489" s="51">
        <v>485</v>
      </c>
      <c r="B489" s="162"/>
      <c r="C489" s="165"/>
      <c r="D489" s="105"/>
      <c r="E489" s="105"/>
      <c r="F489" s="105"/>
      <c r="G489" s="105"/>
      <c r="H489" s="105"/>
      <c r="I489" s="105"/>
      <c r="J489" s="105"/>
    </row>
    <row r="490" spans="1:10" ht="30" customHeight="1" x14ac:dyDescent="0.3">
      <c r="A490" s="51">
        <v>486</v>
      </c>
      <c r="B490" s="162"/>
      <c r="C490" s="165"/>
      <c r="D490" s="105"/>
      <c r="E490" s="105"/>
      <c r="F490" s="105"/>
      <c r="G490" s="105"/>
      <c r="H490" s="105"/>
      <c r="I490" s="105"/>
      <c r="J490" s="105"/>
    </row>
    <row r="491" spans="1:10" ht="30" customHeight="1" x14ac:dyDescent="0.3">
      <c r="A491" s="51">
        <v>487</v>
      </c>
      <c r="B491" s="162"/>
      <c r="C491" s="165"/>
      <c r="D491" s="105"/>
      <c r="E491" s="105"/>
      <c r="F491" s="105"/>
      <c r="G491" s="105"/>
      <c r="H491" s="105"/>
      <c r="I491" s="105"/>
      <c r="J491" s="105"/>
    </row>
    <row r="492" spans="1:10" ht="30" customHeight="1" x14ac:dyDescent="0.3">
      <c r="A492" s="51">
        <v>488</v>
      </c>
      <c r="B492" s="162"/>
      <c r="C492" s="165"/>
      <c r="D492" s="105"/>
      <c r="E492" s="105"/>
      <c r="F492" s="105"/>
      <c r="G492" s="105"/>
      <c r="H492" s="105"/>
      <c r="I492" s="105"/>
      <c r="J492" s="105"/>
    </row>
    <row r="493" spans="1:10" ht="30" customHeight="1" x14ac:dyDescent="0.3">
      <c r="A493" s="51">
        <v>489</v>
      </c>
      <c r="B493" s="162"/>
      <c r="C493" s="165"/>
      <c r="D493" s="105"/>
      <c r="E493" s="105"/>
      <c r="F493" s="105"/>
      <c r="G493" s="105"/>
      <c r="H493" s="105"/>
      <c r="I493" s="105"/>
      <c r="J493" s="105"/>
    </row>
    <row r="494" spans="1:10" ht="30" customHeight="1" x14ac:dyDescent="0.3">
      <c r="A494" s="51">
        <v>490</v>
      </c>
      <c r="B494" s="162"/>
      <c r="C494" s="165"/>
      <c r="D494" s="105"/>
      <c r="E494" s="105"/>
      <c r="F494" s="105"/>
      <c r="G494" s="105"/>
      <c r="H494" s="105"/>
      <c r="I494" s="105"/>
      <c r="J494" s="105"/>
    </row>
    <row r="495" spans="1:10" ht="30" customHeight="1" x14ac:dyDescent="0.3">
      <c r="A495" s="51">
        <v>491</v>
      </c>
      <c r="B495" s="162"/>
      <c r="C495" s="165"/>
      <c r="D495" s="105"/>
      <c r="E495" s="105"/>
      <c r="F495" s="105"/>
      <c r="G495" s="105"/>
      <c r="H495" s="105"/>
      <c r="I495" s="105"/>
      <c r="J495" s="105"/>
    </row>
    <row r="496" spans="1:10" ht="30" customHeight="1" x14ac:dyDescent="0.3">
      <c r="A496" s="51">
        <v>492</v>
      </c>
      <c r="B496" s="162"/>
      <c r="C496" s="165"/>
      <c r="D496" s="105"/>
      <c r="E496" s="105"/>
      <c r="F496" s="105"/>
      <c r="G496" s="105"/>
      <c r="H496" s="105"/>
      <c r="I496" s="105"/>
      <c r="J496" s="105"/>
    </row>
    <row r="497" spans="1:10" ht="30" customHeight="1" x14ac:dyDescent="0.3">
      <c r="A497" s="51">
        <v>493</v>
      </c>
      <c r="B497" s="162"/>
      <c r="C497" s="165"/>
      <c r="D497" s="105"/>
      <c r="E497" s="105"/>
      <c r="F497" s="105"/>
      <c r="G497" s="105"/>
      <c r="H497" s="105"/>
      <c r="I497" s="105"/>
      <c r="J497" s="105"/>
    </row>
    <row r="498" spans="1:10" ht="30" customHeight="1" x14ac:dyDescent="0.3">
      <c r="A498" s="51">
        <v>494</v>
      </c>
      <c r="B498" s="162"/>
      <c r="C498" s="165"/>
      <c r="D498" s="105"/>
      <c r="E498" s="105"/>
      <c r="F498" s="105"/>
      <c r="G498" s="105"/>
      <c r="H498" s="105"/>
      <c r="I498" s="105"/>
      <c r="J498" s="105"/>
    </row>
    <row r="499" spans="1:10" ht="30" customHeight="1" x14ac:dyDescent="0.3">
      <c r="A499" s="51">
        <v>495</v>
      </c>
      <c r="B499" s="162"/>
      <c r="C499" s="165"/>
      <c r="D499" s="105"/>
      <c r="E499" s="105"/>
      <c r="F499" s="105"/>
      <c r="G499" s="105"/>
      <c r="H499" s="105"/>
      <c r="I499" s="105"/>
      <c r="J499" s="105"/>
    </row>
    <row r="500" spans="1:10" ht="30" customHeight="1" x14ac:dyDescent="0.3">
      <c r="A500" s="51">
        <v>496</v>
      </c>
      <c r="B500" s="162"/>
      <c r="C500" s="165"/>
      <c r="D500" s="105"/>
      <c r="E500" s="105"/>
      <c r="F500" s="105"/>
      <c r="G500" s="105"/>
      <c r="H500" s="105"/>
      <c r="I500" s="105"/>
      <c r="J500" s="105"/>
    </row>
    <row r="501" spans="1:10" ht="30" customHeight="1" x14ac:dyDescent="0.3">
      <c r="A501" s="51">
        <v>497</v>
      </c>
      <c r="B501" s="162"/>
      <c r="C501" s="165"/>
      <c r="D501" s="105"/>
      <c r="E501" s="105"/>
      <c r="F501" s="105"/>
      <c r="G501" s="105"/>
      <c r="H501" s="105"/>
      <c r="I501" s="105"/>
      <c r="J501" s="105"/>
    </row>
    <row r="502" spans="1:10" ht="30" customHeight="1" x14ac:dyDescent="0.3">
      <c r="A502" s="51">
        <v>498</v>
      </c>
      <c r="B502" s="162"/>
      <c r="C502" s="165"/>
      <c r="D502" s="105"/>
      <c r="E502" s="105"/>
      <c r="F502" s="105"/>
      <c r="G502" s="105"/>
      <c r="H502" s="105"/>
      <c r="I502" s="105"/>
      <c r="J502" s="105"/>
    </row>
    <row r="503" spans="1:10" ht="30" customHeight="1" x14ac:dyDescent="0.3">
      <c r="A503" s="51">
        <v>499</v>
      </c>
      <c r="B503" s="162"/>
      <c r="C503" s="165"/>
      <c r="D503" s="105"/>
      <c r="E503" s="105"/>
      <c r="F503" s="105"/>
      <c r="G503" s="105"/>
      <c r="H503" s="105"/>
      <c r="I503" s="105"/>
      <c r="J503" s="105"/>
    </row>
    <row r="504" spans="1:10" ht="30" customHeight="1" x14ac:dyDescent="0.3">
      <c r="A504" s="51">
        <v>500</v>
      </c>
      <c r="B504" s="162"/>
      <c r="C504" s="165"/>
      <c r="D504" s="105"/>
      <c r="E504" s="105"/>
      <c r="F504" s="105"/>
      <c r="G504" s="105"/>
      <c r="H504" s="105"/>
      <c r="I504" s="105"/>
      <c r="J504" s="105"/>
    </row>
    <row r="505" spans="1:10" ht="30" customHeight="1" x14ac:dyDescent="0.3">
      <c r="A505" s="51">
        <v>501</v>
      </c>
      <c r="B505" s="162"/>
      <c r="C505" s="165"/>
      <c r="D505" s="105"/>
      <c r="E505" s="105"/>
      <c r="F505" s="105"/>
      <c r="G505" s="105"/>
      <c r="H505" s="105"/>
      <c r="I505" s="105"/>
      <c r="J505" s="105"/>
    </row>
    <row r="506" spans="1:10" ht="30" customHeight="1" x14ac:dyDescent="0.3">
      <c r="A506" s="51">
        <v>502</v>
      </c>
      <c r="B506" s="162"/>
      <c r="C506" s="165"/>
      <c r="D506" s="105"/>
      <c r="E506" s="105"/>
      <c r="F506" s="105"/>
      <c r="G506" s="105"/>
      <c r="H506" s="105"/>
      <c r="I506" s="105"/>
      <c r="J506" s="105"/>
    </row>
    <row r="507" spans="1:10" ht="30" customHeight="1" x14ac:dyDescent="0.3">
      <c r="A507" s="51">
        <v>503</v>
      </c>
      <c r="B507" s="162"/>
      <c r="C507" s="165"/>
      <c r="D507" s="105"/>
      <c r="E507" s="105"/>
      <c r="F507" s="105"/>
      <c r="G507" s="105"/>
      <c r="H507" s="105"/>
      <c r="I507" s="105"/>
      <c r="J507" s="105"/>
    </row>
    <row r="508" spans="1:10" ht="30" customHeight="1" x14ac:dyDescent="0.3">
      <c r="A508" s="51">
        <v>504</v>
      </c>
      <c r="B508" s="162"/>
      <c r="C508" s="165"/>
      <c r="D508" s="105"/>
      <c r="E508" s="105"/>
      <c r="F508" s="105"/>
      <c r="G508" s="105"/>
      <c r="H508" s="105"/>
      <c r="I508" s="105"/>
      <c r="J508" s="105"/>
    </row>
    <row r="509" spans="1:10" ht="30" customHeight="1" x14ac:dyDescent="0.3">
      <c r="A509" s="51">
        <v>505</v>
      </c>
      <c r="B509" s="162"/>
      <c r="C509" s="165"/>
      <c r="D509" s="105"/>
      <c r="E509" s="105"/>
      <c r="F509" s="105"/>
      <c r="G509" s="105"/>
      <c r="H509" s="105"/>
      <c r="I509" s="105"/>
      <c r="J509" s="105"/>
    </row>
    <row r="510" spans="1:10" ht="30" customHeight="1" x14ac:dyDescent="0.3">
      <c r="A510" s="51">
        <v>506</v>
      </c>
      <c r="B510" s="162"/>
      <c r="C510" s="165"/>
      <c r="D510" s="105"/>
      <c r="E510" s="105"/>
      <c r="F510" s="105"/>
      <c r="G510" s="105"/>
      <c r="H510" s="105"/>
      <c r="I510" s="105"/>
      <c r="J510" s="105"/>
    </row>
    <row r="511" spans="1:10" ht="30" customHeight="1" x14ac:dyDescent="0.3">
      <c r="A511" s="51">
        <v>507</v>
      </c>
      <c r="B511" s="162"/>
      <c r="C511" s="165"/>
      <c r="D511" s="105"/>
      <c r="E511" s="105"/>
      <c r="F511" s="105"/>
      <c r="G511" s="105"/>
      <c r="H511" s="105"/>
      <c r="I511" s="105"/>
      <c r="J511" s="105"/>
    </row>
    <row r="512" spans="1:10" ht="30" customHeight="1" x14ac:dyDescent="0.3">
      <c r="A512" s="51">
        <v>508</v>
      </c>
      <c r="B512" s="162"/>
      <c r="C512" s="165"/>
      <c r="D512" s="105"/>
      <c r="E512" s="105"/>
      <c r="F512" s="105"/>
      <c r="G512" s="105"/>
      <c r="H512" s="105"/>
      <c r="I512" s="105"/>
      <c r="J512" s="105"/>
    </row>
    <row r="513" spans="1:10" ht="30" customHeight="1" x14ac:dyDescent="0.3">
      <c r="A513" s="51">
        <v>509</v>
      </c>
      <c r="B513" s="162"/>
      <c r="C513" s="165"/>
      <c r="D513" s="105"/>
      <c r="E513" s="105"/>
      <c r="F513" s="105"/>
      <c r="G513" s="105"/>
      <c r="H513" s="105"/>
      <c r="I513" s="105"/>
      <c r="J513" s="105"/>
    </row>
    <row r="514" spans="1:10" ht="30" customHeight="1" x14ac:dyDescent="0.3">
      <c r="A514" s="51">
        <v>510</v>
      </c>
      <c r="B514" s="162"/>
      <c r="C514" s="165"/>
      <c r="D514" s="105"/>
      <c r="E514" s="105"/>
      <c r="F514" s="105"/>
      <c r="G514" s="105"/>
      <c r="H514" s="105"/>
      <c r="I514" s="105"/>
      <c r="J514" s="105"/>
    </row>
    <row r="515" spans="1:10" ht="30" customHeight="1" x14ac:dyDescent="0.3">
      <c r="A515" s="51">
        <v>511</v>
      </c>
      <c r="B515" s="162"/>
      <c r="C515" s="165"/>
      <c r="D515" s="105"/>
      <c r="E515" s="105"/>
      <c r="F515" s="105"/>
      <c r="G515" s="105"/>
      <c r="H515" s="105"/>
      <c r="I515" s="105"/>
      <c r="J515" s="105"/>
    </row>
    <row r="516" spans="1:10" ht="30" customHeight="1" x14ac:dyDescent="0.3">
      <c r="A516" s="51">
        <v>512</v>
      </c>
      <c r="B516" s="162"/>
      <c r="C516" s="165"/>
      <c r="D516" s="105"/>
      <c r="E516" s="105"/>
      <c r="F516" s="105"/>
      <c r="G516" s="105"/>
      <c r="H516" s="105"/>
      <c r="I516" s="105"/>
      <c r="J516" s="105"/>
    </row>
    <row r="517" spans="1:10" ht="30" customHeight="1" x14ac:dyDescent="0.3">
      <c r="A517" s="51">
        <v>513</v>
      </c>
      <c r="B517" s="162"/>
      <c r="C517" s="165"/>
      <c r="D517" s="105"/>
      <c r="E517" s="105"/>
      <c r="F517" s="105"/>
      <c r="G517" s="105"/>
      <c r="H517" s="105"/>
      <c r="I517" s="105"/>
      <c r="J517" s="105"/>
    </row>
    <row r="518" spans="1:10" ht="30" customHeight="1" x14ac:dyDescent="0.3">
      <c r="A518" s="51">
        <v>514</v>
      </c>
      <c r="B518" s="162"/>
      <c r="C518" s="165"/>
      <c r="D518" s="105"/>
      <c r="E518" s="105"/>
      <c r="F518" s="105"/>
      <c r="G518" s="105"/>
      <c r="H518" s="105"/>
      <c r="I518" s="105"/>
      <c r="J518" s="105"/>
    </row>
    <row r="519" spans="1:10" ht="30" customHeight="1" x14ac:dyDescent="0.3">
      <c r="A519" s="51">
        <v>515</v>
      </c>
      <c r="B519" s="162"/>
      <c r="C519" s="165"/>
      <c r="D519" s="105"/>
      <c r="E519" s="105"/>
      <c r="F519" s="105"/>
      <c r="G519" s="105"/>
      <c r="H519" s="105"/>
      <c r="I519" s="105"/>
      <c r="J519" s="105"/>
    </row>
    <row r="520" spans="1:10" ht="30" customHeight="1" x14ac:dyDescent="0.3">
      <c r="A520" s="51">
        <v>516</v>
      </c>
      <c r="B520" s="162"/>
      <c r="C520" s="165"/>
      <c r="D520" s="105"/>
      <c r="E520" s="105"/>
      <c r="F520" s="105"/>
      <c r="G520" s="105"/>
      <c r="H520" s="105"/>
      <c r="I520" s="105"/>
      <c r="J520" s="105"/>
    </row>
    <row r="521" spans="1:10" ht="30" customHeight="1" x14ac:dyDescent="0.3">
      <c r="A521" s="51">
        <v>517</v>
      </c>
      <c r="B521" s="162"/>
      <c r="C521" s="165"/>
      <c r="D521" s="105"/>
      <c r="E521" s="105"/>
      <c r="F521" s="105"/>
      <c r="G521" s="105"/>
      <c r="H521" s="105"/>
      <c r="I521" s="105"/>
      <c r="J521" s="105"/>
    </row>
    <row r="522" spans="1:10" ht="30" customHeight="1" x14ac:dyDescent="0.3">
      <c r="A522" s="51">
        <v>518</v>
      </c>
      <c r="B522" s="162"/>
      <c r="C522" s="165"/>
      <c r="D522" s="105"/>
      <c r="E522" s="105"/>
      <c r="F522" s="105"/>
      <c r="G522" s="105"/>
      <c r="H522" s="105"/>
      <c r="I522" s="105"/>
      <c r="J522" s="105"/>
    </row>
    <row r="523" spans="1:10" ht="30" customHeight="1" x14ac:dyDescent="0.3">
      <c r="A523" s="51">
        <v>519</v>
      </c>
      <c r="B523" s="162"/>
      <c r="C523" s="165"/>
      <c r="D523" s="105"/>
      <c r="E523" s="105"/>
      <c r="F523" s="105"/>
      <c r="G523" s="105"/>
      <c r="H523" s="105"/>
      <c r="I523" s="105"/>
      <c r="J523" s="105"/>
    </row>
    <row r="524" spans="1:10" ht="30" customHeight="1" x14ac:dyDescent="0.3">
      <c r="A524" s="51">
        <v>520</v>
      </c>
      <c r="B524" s="162"/>
      <c r="C524" s="165"/>
      <c r="D524" s="105"/>
      <c r="E524" s="105"/>
      <c r="F524" s="105"/>
      <c r="G524" s="105"/>
      <c r="H524" s="105"/>
      <c r="I524" s="105"/>
      <c r="J524" s="105"/>
    </row>
    <row r="525" spans="1:10" ht="30" customHeight="1" x14ac:dyDescent="0.3">
      <c r="A525" s="51">
        <v>521</v>
      </c>
      <c r="B525" s="162"/>
      <c r="C525" s="165"/>
      <c r="D525" s="105"/>
      <c r="E525" s="105"/>
      <c r="F525" s="105"/>
      <c r="G525" s="105"/>
      <c r="H525" s="105"/>
      <c r="I525" s="105"/>
      <c r="J525" s="105"/>
    </row>
    <row r="526" spans="1:10" ht="30" customHeight="1" x14ac:dyDescent="0.3">
      <c r="A526" s="51">
        <v>522</v>
      </c>
      <c r="B526" s="162"/>
      <c r="C526" s="165"/>
      <c r="D526" s="105"/>
      <c r="E526" s="105"/>
      <c r="F526" s="105"/>
      <c r="G526" s="105"/>
      <c r="H526" s="105"/>
      <c r="I526" s="105"/>
      <c r="J526" s="105"/>
    </row>
    <row r="527" spans="1:10" ht="30" customHeight="1" x14ac:dyDescent="0.3">
      <c r="A527" s="51">
        <v>523</v>
      </c>
      <c r="B527" s="162"/>
      <c r="C527" s="165"/>
      <c r="D527" s="105"/>
      <c r="E527" s="105"/>
      <c r="F527" s="105"/>
      <c r="G527" s="105"/>
      <c r="H527" s="105"/>
      <c r="I527" s="105"/>
      <c r="J527" s="105"/>
    </row>
    <row r="528" spans="1:10" ht="30" customHeight="1" x14ac:dyDescent="0.3">
      <c r="A528" s="51">
        <v>524</v>
      </c>
      <c r="B528" s="162"/>
      <c r="C528" s="165"/>
      <c r="D528" s="105"/>
      <c r="E528" s="105"/>
      <c r="F528" s="105"/>
      <c r="G528" s="105"/>
      <c r="H528" s="105"/>
      <c r="I528" s="105"/>
      <c r="J528" s="105"/>
    </row>
    <row r="529" spans="1:10" ht="30" customHeight="1" x14ac:dyDescent="0.3">
      <c r="A529" s="51">
        <v>525</v>
      </c>
      <c r="B529" s="162"/>
      <c r="C529" s="165"/>
      <c r="D529" s="105"/>
      <c r="E529" s="105"/>
      <c r="F529" s="105"/>
      <c r="G529" s="105"/>
      <c r="H529" s="105"/>
      <c r="I529" s="105"/>
      <c r="J529" s="105"/>
    </row>
    <row r="530" spans="1:10" ht="30" customHeight="1" x14ac:dyDescent="0.3">
      <c r="A530" s="51">
        <v>526</v>
      </c>
      <c r="B530" s="162"/>
      <c r="C530" s="165"/>
      <c r="D530" s="105"/>
      <c r="E530" s="105"/>
      <c r="F530" s="105"/>
      <c r="G530" s="105"/>
      <c r="H530" s="105"/>
      <c r="I530" s="105"/>
      <c r="J530" s="105"/>
    </row>
    <row r="531" spans="1:10" ht="30" customHeight="1" x14ac:dyDescent="0.3">
      <c r="A531" s="51">
        <v>527</v>
      </c>
      <c r="B531" s="162"/>
      <c r="C531" s="165"/>
      <c r="D531" s="105"/>
      <c r="E531" s="105"/>
      <c r="F531" s="105"/>
      <c r="G531" s="105"/>
      <c r="H531" s="105"/>
      <c r="I531" s="105"/>
      <c r="J531" s="105"/>
    </row>
    <row r="532" spans="1:10" ht="30" customHeight="1" x14ac:dyDescent="0.3">
      <c r="A532" s="51">
        <v>528</v>
      </c>
      <c r="B532" s="162"/>
      <c r="C532" s="165"/>
      <c r="D532" s="105"/>
      <c r="E532" s="105"/>
      <c r="F532" s="105"/>
      <c r="G532" s="105"/>
      <c r="H532" s="105"/>
      <c r="I532" s="105"/>
      <c r="J532" s="105"/>
    </row>
    <row r="533" spans="1:10" ht="30" customHeight="1" x14ac:dyDescent="0.3">
      <c r="A533" s="51">
        <v>529</v>
      </c>
      <c r="B533" s="162"/>
      <c r="C533" s="165"/>
      <c r="D533" s="105"/>
      <c r="E533" s="105"/>
      <c r="F533" s="105"/>
      <c r="G533" s="105"/>
      <c r="H533" s="105"/>
      <c r="I533" s="105"/>
      <c r="J533" s="105"/>
    </row>
    <row r="534" spans="1:10" ht="30" customHeight="1" x14ac:dyDescent="0.3">
      <c r="A534" s="51">
        <v>530</v>
      </c>
      <c r="B534" s="162"/>
      <c r="C534" s="165"/>
      <c r="D534" s="105"/>
      <c r="E534" s="105"/>
      <c r="F534" s="105"/>
      <c r="G534" s="105"/>
      <c r="H534" s="105"/>
      <c r="I534" s="105"/>
      <c r="J534" s="105"/>
    </row>
    <row r="535" spans="1:10" ht="30" customHeight="1" x14ac:dyDescent="0.3">
      <c r="A535" s="51">
        <v>531</v>
      </c>
      <c r="B535" s="162"/>
      <c r="C535" s="165"/>
      <c r="D535" s="105"/>
      <c r="E535" s="105"/>
      <c r="F535" s="105"/>
      <c r="G535" s="105"/>
      <c r="H535" s="105"/>
      <c r="I535" s="105"/>
      <c r="J535" s="105"/>
    </row>
    <row r="536" spans="1:10" ht="30" customHeight="1" x14ac:dyDescent="0.3">
      <c r="A536" s="51">
        <v>532</v>
      </c>
      <c r="B536" s="162"/>
      <c r="C536" s="165"/>
      <c r="D536" s="105"/>
      <c r="E536" s="105"/>
      <c r="F536" s="105"/>
      <c r="G536" s="105"/>
      <c r="H536" s="105"/>
      <c r="I536" s="105"/>
      <c r="J536" s="105"/>
    </row>
    <row r="537" spans="1:10" ht="30" customHeight="1" x14ac:dyDescent="0.3">
      <c r="A537" s="51">
        <v>533</v>
      </c>
      <c r="B537" s="162"/>
      <c r="C537" s="165"/>
      <c r="D537" s="105"/>
      <c r="E537" s="105"/>
      <c r="F537" s="105"/>
      <c r="G537" s="105"/>
      <c r="H537" s="105"/>
      <c r="I537" s="105"/>
      <c r="J537" s="105"/>
    </row>
    <row r="538" spans="1:10" ht="30" customHeight="1" x14ac:dyDescent="0.3">
      <c r="A538" s="51">
        <v>534</v>
      </c>
      <c r="B538" s="162"/>
      <c r="C538" s="165"/>
      <c r="D538" s="105"/>
      <c r="E538" s="105"/>
      <c r="F538" s="105"/>
      <c r="G538" s="105"/>
      <c r="H538" s="105"/>
      <c r="I538" s="105"/>
      <c r="J538" s="105"/>
    </row>
    <row r="539" spans="1:10" ht="30" customHeight="1" x14ac:dyDescent="0.3">
      <c r="A539" s="51">
        <v>535</v>
      </c>
      <c r="B539" s="162"/>
      <c r="C539" s="165"/>
      <c r="D539" s="105"/>
      <c r="E539" s="105"/>
      <c r="F539" s="105"/>
      <c r="G539" s="105"/>
      <c r="H539" s="105"/>
      <c r="I539" s="105"/>
      <c r="J539" s="105"/>
    </row>
    <row r="540" spans="1:10" ht="30" customHeight="1" x14ac:dyDescent="0.3">
      <c r="A540" s="51">
        <v>536</v>
      </c>
      <c r="B540" s="162"/>
      <c r="C540" s="165"/>
      <c r="D540" s="105"/>
      <c r="E540" s="105"/>
      <c r="F540" s="105"/>
      <c r="G540" s="105"/>
      <c r="H540" s="105"/>
      <c r="I540" s="105"/>
      <c r="J540" s="105"/>
    </row>
    <row r="541" spans="1:10" ht="30" customHeight="1" x14ac:dyDescent="0.3">
      <c r="A541" s="51">
        <v>537</v>
      </c>
      <c r="B541" s="162"/>
      <c r="C541" s="165"/>
      <c r="D541" s="105"/>
      <c r="E541" s="105"/>
      <c r="F541" s="105"/>
      <c r="G541" s="105"/>
      <c r="H541" s="105"/>
      <c r="I541" s="105"/>
      <c r="J541" s="105"/>
    </row>
    <row r="542" spans="1:10" ht="30" customHeight="1" x14ac:dyDescent="0.3">
      <c r="A542" s="51">
        <v>538</v>
      </c>
      <c r="B542" s="162"/>
      <c r="C542" s="165"/>
      <c r="D542" s="105"/>
      <c r="E542" s="105"/>
      <c r="F542" s="105"/>
      <c r="G542" s="105"/>
      <c r="H542" s="105"/>
      <c r="I542" s="105"/>
      <c r="J542" s="105"/>
    </row>
    <row r="543" spans="1:10" ht="30" customHeight="1" x14ac:dyDescent="0.3">
      <c r="A543" s="51">
        <v>539</v>
      </c>
      <c r="B543" s="162"/>
      <c r="C543" s="165"/>
      <c r="D543" s="105"/>
      <c r="E543" s="105"/>
      <c r="F543" s="105"/>
      <c r="G543" s="105"/>
      <c r="H543" s="105"/>
      <c r="I543" s="105"/>
      <c r="J543" s="105"/>
    </row>
    <row r="544" spans="1:10" ht="30" customHeight="1" x14ac:dyDescent="0.3">
      <c r="A544" s="51">
        <v>540</v>
      </c>
      <c r="B544" s="162"/>
      <c r="C544" s="165"/>
      <c r="D544" s="105"/>
      <c r="E544" s="105"/>
      <c r="F544" s="105"/>
      <c r="G544" s="105"/>
      <c r="H544" s="105"/>
      <c r="I544" s="105"/>
      <c r="J544" s="105"/>
    </row>
    <row r="545" spans="1:10" ht="30" customHeight="1" x14ac:dyDescent="0.3">
      <c r="A545" s="51">
        <v>541</v>
      </c>
      <c r="B545" s="162"/>
      <c r="C545" s="165"/>
      <c r="D545" s="105"/>
      <c r="E545" s="105"/>
      <c r="F545" s="105"/>
      <c r="G545" s="105"/>
      <c r="H545" s="105"/>
      <c r="I545" s="105"/>
      <c r="J545" s="105"/>
    </row>
    <row r="546" spans="1:10" ht="30" customHeight="1" x14ac:dyDescent="0.3">
      <c r="A546" s="51">
        <v>542</v>
      </c>
      <c r="B546" s="162"/>
      <c r="C546" s="165"/>
      <c r="D546" s="105"/>
      <c r="E546" s="105"/>
      <c r="F546" s="105"/>
      <c r="G546" s="105"/>
      <c r="H546" s="105"/>
      <c r="I546" s="105"/>
      <c r="J546" s="105"/>
    </row>
    <row r="547" spans="1:10" ht="30" customHeight="1" x14ac:dyDescent="0.3">
      <c r="A547" s="51">
        <v>543</v>
      </c>
      <c r="B547" s="162"/>
      <c r="C547" s="165"/>
      <c r="D547" s="105"/>
      <c r="E547" s="105"/>
      <c r="F547" s="105"/>
      <c r="G547" s="105"/>
      <c r="H547" s="105"/>
      <c r="I547" s="105"/>
      <c r="J547" s="105"/>
    </row>
    <row r="548" spans="1:10" ht="30" customHeight="1" x14ac:dyDescent="0.3">
      <c r="A548" s="51">
        <v>544</v>
      </c>
      <c r="B548" s="162"/>
      <c r="C548" s="165"/>
      <c r="D548" s="105"/>
      <c r="E548" s="105"/>
      <c r="F548" s="105"/>
      <c r="G548" s="105"/>
      <c r="H548" s="105"/>
      <c r="I548" s="105"/>
      <c r="J548" s="105"/>
    </row>
    <row r="549" spans="1:10" ht="30" customHeight="1" x14ac:dyDescent="0.3">
      <c r="A549" s="51">
        <v>545</v>
      </c>
      <c r="B549" s="162"/>
      <c r="C549" s="165"/>
      <c r="D549" s="105"/>
      <c r="E549" s="105"/>
      <c r="F549" s="105"/>
      <c r="G549" s="105"/>
      <c r="H549" s="105"/>
      <c r="I549" s="105"/>
      <c r="J549" s="105"/>
    </row>
    <row r="550" spans="1:10" ht="30" customHeight="1" x14ac:dyDescent="0.3">
      <c r="A550" s="51">
        <v>546</v>
      </c>
      <c r="B550" s="162"/>
      <c r="C550" s="165"/>
      <c r="D550" s="105"/>
      <c r="E550" s="105"/>
      <c r="F550" s="105"/>
      <c r="G550" s="105"/>
      <c r="H550" s="105"/>
      <c r="I550" s="105"/>
      <c r="J550" s="105"/>
    </row>
    <row r="551" spans="1:10" ht="30" customHeight="1" x14ac:dyDescent="0.3">
      <c r="A551" s="51">
        <v>547</v>
      </c>
      <c r="B551" s="162"/>
      <c r="C551" s="165"/>
      <c r="D551" s="105"/>
      <c r="E551" s="105"/>
      <c r="F551" s="105"/>
      <c r="G551" s="105"/>
      <c r="H551" s="105"/>
      <c r="I551" s="105"/>
      <c r="J551" s="105"/>
    </row>
    <row r="552" spans="1:10" ht="30" customHeight="1" x14ac:dyDescent="0.3">
      <c r="A552" s="51">
        <v>548</v>
      </c>
      <c r="B552" s="162"/>
      <c r="C552" s="165"/>
      <c r="D552" s="105"/>
      <c r="E552" s="105"/>
      <c r="F552" s="105"/>
      <c r="G552" s="105"/>
      <c r="H552" s="105"/>
      <c r="I552" s="105"/>
      <c r="J552" s="105"/>
    </row>
    <row r="553" spans="1:10" ht="30" customHeight="1" x14ac:dyDescent="0.3">
      <c r="A553" s="51">
        <v>549</v>
      </c>
      <c r="B553" s="162"/>
      <c r="C553" s="165"/>
      <c r="D553" s="105"/>
      <c r="E553" s="105"/>
      <c r="F553" s="105"/>
      <c r="G553" s="105"/>
      <c r="H553" s="105"/>
      <c r="I553" s="105"/>
      <c r="J553" s="105"/>
    </row>
    <row r="554" spans="1:10" ht="30" customHeight="1" x14ac:dyDescent="0.3">
      <c r="A554" s="51">
        <v>550</v>
      </c>
      <c r="B554" s="162"/>
      <c r="C554" s="165"/>
      <c r="D554" s="105"/>
      <c r="E554" s="105"/>
      <c r="F554" s="105"/>
      <c r="G554" s="105"/>
      <c r="H554" s="105"/>
      <c r="I554" s="105"/>
      <c r="J554" s="105"/>
    </row>
    <row r="555" spans="1:10" ht="30" customHeight="1" x14ac:dyDescent="0.3">
      <c r="A555" s="51">
        <v>551</v>
      </c>
      <c r="B555" s="162"/>
      <c r="C555" s="165"/>
      <c r="D555" s="105"/>
      <c r="E555" s="105"/>
      <c r="F555" s="105"/>
      <c r="G555" s="105"/>
      <c r="H555" s="105"/>
      <c r="I555" s="105"/>
      <c r="J555" s="105"/>
    </row>
    <row r="556" spans="1:10" ht="30" customHeight="1" x14ac:dyDescent="0.3">
      <c r="A556" s="51">
        <v>552</v>
      </c>
      <c r="B556" s="162"/>
      <c r="C556" s="165"/>
      <c r="D556" s="105"/>
      <c r="E556" s="105"/>
      <c r="F556" s="105"/>
      <c r="G556" s="105"/>
      <c r="H556" s="105"/>
      <c r="I556" s="105"/>
      <c r="J556" s="105"/>
    </row>
    <row r="557" spans="1:10" ht="30" customHeight="1" x14ac:dyDescent="0.3">
      <c r="A557" s="51">
        <v>553</v>
      </c>
      <c r="B557" s="162"/>
      <c r="C557" s="165"/>
      <c r="D557" s="105"/>
      <c r="E557" s="105"/>
      <c r="F557" s="105"/>
      <c r="G557" s="105"/>
      <c r="H557" s="105"/>
      <c r="I557" s="105"/>
      <c r="J557" s="105"/>
    </row>
    <row r="558" spans="1:10" ht="30" customHeight="1" x14ac:dyDescent="0.3">
      <c r="A558" s="51">
        <v>554</v>
      </c>
      <c r="B558" s="162"/>
      <c r="C558" s="165"/>
      <c r="D558" s="105"/>
      <c r="E558" s="105"/>
      <c r="F558" s="105"/>
      <c r="G558" s="105"/>
      <c r="H558" s="105"/>
      <c r="I558" s="105"/>
      <c r="J558" s="105"/>
    </row>
    <row r="559" spans="1:10" ht="30" customHeight="1" x14ac:dyDescent="0.3">
      <c r="A559" s="51">
        <v>555</v>
      </c>
      <c r="B559" s="162"/>
      <c r="C559" s="165"/>
      <c r="D559" s="105"/>
      <c r="E559" s="105"/>
      <c r="F559" s="105"/>
      <c r="G559" s="105"/>
      <c r="H559" s="105"/>
      <c r="I559" s="105"/>
      <c r="J559" s="105"/>
    </row>
    <row r="560" spans="1:10" ht="30" customHeight="1" x14ac:dyDescent="0.3">
      <c r="A560" s="51">
        <v>556</v>
      </c>
      <c r="B560" s="162"/>
      <c r="C560" s="165"/>
      <c r="D560" s="105"/>
      <c r="E560" s="105"/>
      <c r="F560" s="105"/>
      <c r="G560" s="105"/>
      <c r="H560" s="105"/>
      <c r="I560" s="105"/>
      <c r="J560" s="105"/>
    </row>
    <row r="561" spans="1:10" ht="30" customHeight="1" x14ac:dyDescent="0.3">
      <c r="A561" s="51">
        <v>557</v>
      </c>
      <c r="B561" s="162"/>
      <c r="C561" s="165"/>
      <c r="D561" s="105"/>
      <c r="E561" s="105"/>
      <c r="F561" s="105"/>
      <c r="G561" s="105"/>
      <c r="H561" s="105"/>
      <c r="I561" s="105"/>
      <c r="J561" s="105"/>
    </row>
    <row r="562" spans="1:10" ht="30" customHeight="1" x14ac:dyDescent="0.3">
      <c r="A562" s="51">
        <v>558</v>
      </c>
      <c r="B562" s="162"/>
      <c r="C562" s="165"/>
      <c r="D562" s="105"/>
      <c r="E562" s="105"/>
      <c r="F562" s="105"/>
      <c r="G562" s="105"/>
      <c r="H562" s="105"/>
      <c r="I562" s="105"/>
      <c r="J562" s="105"/>
    </row>
    <row r="563" spans="1:10" ht="30" customHeight="1" x14ac:dyDescent="0.3">
      <c r="A563" s="51">
        <v>559</v>
      </c>
      <c r="B563" s="162"/>
      <c r="C563" s="165"/>
      <c r="D563" s="105"/>
      <c r="E563" s="105"/>
      <c r="F563" s="105"/>
      <c r="G563" s="105"/>
      <c r="H563" s="105"/>
      <c r="I563" s="105"/>
      <c r="J563" s="105"/>
    </row>
    <row r="564" spans="1:10" ht="30" customHeight="1" x14ac:dyDescent="0.3">
      <c r="A564" s="51">
        <v>560</v>
      </c>
      <c r="B564" s="162"/>
      <c r="C564" s="165"/>
      <c r="D564" s="105"/>
      <c r="E564" s="105"/>
      <c r="F564" s="105"/>
      <c r="G564" s="105"/>
      <c r="H564" s="105"/>
      <c r="I564" s="105"/>
      <c r="J564" s="105"/>
    </row>
    <row r="565" spans="1:10" ht="30" customHeight="1" x14ac:dyDescent="0.3">
      <c r="A565" s="51">
        <v>561</v>
      </c>
      <c r="B565" s="162"/>
      <c r="C565" s="165"/>
      <c r="D565" s="105"/>
      <c r="E565" s="105"/>
      <c r="F565" s="105"/>
      <c r="G565" s="105"/>
      <c r="H565" s="105"/>
      <c r="I565" s="105"/>
      <c r="J565" s="105"/>
    </row>
    <row r="566" spans="1:10" ht="30" customHeight="1" x14ac:dyDescent="0.3">
      <c r="A566" s="51">
        <v>562</v>
      </c>
      <c r="B566" s="162"/>
      <c r="C566" s="165"/>
      <c r="D566" s="105"/>
      <c r="E566" s="105"/>
      <c r="F566" s="105"/>
      <c r="G566" s="105"/>
      <c r="H566" s="105"/>
      <c r="I566" s="105"/>
      <c r="J566" s="105"/>
    </row>
    <row r="567" spans="1:10" ht="30" customHeight="1" x14ac:dyDescent="0.3">
      <c r="A567" s="51">
        <v>563</v>
      </c>
      <c r="B567" s="162"/>
      <c r="C567" s="165"/>
      <c r="D567" s="105"/>
      <c r="E567" s="105"/>
      <c r="F567" s="105"/>
      <c r="G567" s="105"/>
      <c r="H567" s="105"/>
      <c r="I567" s="105"/>
      <c r="J567" s="105"/>
    </row>
    <row r="568" spans="1:10" ht="30" customHeight="1" x14ac:dyDescent="0.3">
      <c r="A568" s="51">
        <v>564</v>
      </c>
      <c r="B568" s="162"/>
      <c r="C568" s="165"/>
      <c r="D568" s="105"/>
      <c r="E568" s="105"/>
      <c r="F568" s="105"/>
      <c r="G568" s="105"/>
      <c r="H568" s="105"/>
      <c r="I568" s="105"/>
      <c r="J568" s="105"/>
    </row>
    <row r="569" spans="1:10" ht="30" customHeight="1" x14ac:dyDescent="0.3">
      <c r="A569" s="51">
        <v>565</v>
      </c>
      <c r="B569" s="162"/>
      <c r="C569" s="165"/>
      <c r="D569" s="105"/>
      <c r="E569" s="105"/>
      <c r="F569" s="105"/>
      <c r="G569" s="105"/>
      <c r="H569" s="105"/>
      <c r="I569" s="105"/>
      <c r="J569" s="105"/>
    </row>
    <row r="570" spans="1:10" ht="30" customHeight="1" x14ac:dyDescent="0.3">
      <c r="A570" s="51">
        <v>566</v>
      </c>
      <c r="B570" s="162"/>
      <c r="C570" s="165"/>
      <c r="D570" s="105"/>
      <c r="E570" s="105"/>
      <c r="F570" s="105"/>
      <c r="G570" s="105"/>
      <c r="H570" s="105"/>
      <c r="I570" s="105"/>
      <c r="J570" s="105"/>
    </row>
    <row r="571" spans="1:10" ht="30" customHeight="1" x14ac:dyDescent="0.3">
      <c r="A571" s="51">
        <v>567</v>
      </c>
      <c r="B571" s="162"/>
      <c r="C571" s="165"/>
      <c r="D571" s="105"/>
      <c r="E571" s="105"/>
      <c r="F571" s="105"/>
      <c r="G571" s="105"/>
      <c r="H571" s="105"/>
      <c r="I571" s="105"/>
      <c r="J571" s="105"/>
    </row>
    <row r="572" spans="1:10" ht="30" customHeight="1" x14ac:dyDescent="0.3">
      <c r="A572" s="51">
        <v>568</v>
      </c>
      <c r="B572" s="162"/>
      <c r="C572" s="165"/>
      <c r="D572" s="105"/>
      <c r="E572" s="105"/>
      <c r="F572" s="105"/>
      <c r="G572" s="105"/>
      <c r="H572" s="105"/>
      <c r="I572" s="105"/>
      <c r="J572" s="105"/>
    </row>
    <row r="573" spans="1:10" ht="30" customHeight="1" x14ac:dyDescent="0.3">
      <c r="A573" s="51">
        <v>569</v>
      </c>
      <c r="B573" s="162"/>
      <c r="C573" s="165"/>
      <c r="D573" s="105"/>
      <c r="E573" s="105"/>
      <c r="F573" s="105"/>
      <c r="G573" s="105"/>
      <c r="H573" s="105"/>
      <c r="I573" s="105"/>
      <c r="J573" s="105"/>
    </row>
    <row r="574" spans="1:10" ht="30" customHeight="1" x14ac:dyDescent="0.3">
      <c r="A574" s="51">
        <v>570</v>
      </c>
      <c r="B574" s="162"/>
      <c r="C574" s="165"/>
      <c r="D574" s="105"/>
      <c r="E574" s="105"/>
      <c r="F574" s="105"/>
      <c r="G574" s="105"/>
      <c r="H574" s="105"/>
      <c r="I574" s="105"/>
      <c r="J574" s="105"/>
    </row>
    <row r="575" spans="1:10" ht="30" customHeight="1" x14ac:dyDescent="0.3">
      <c r="A575" s="51">
        <v>571</v>
      </c>
      <c r="B575" s="162"/>
      <c r="C575" s="165"/>
      <c r="D575" s="105"/>
      <c r="E575" s="105"/>
      <c r="F575" s="105"/>
      <c r="G575" s="105"/>
      <c r="H575" s="105"/>
      <c r="I575" s="105"/>
      <c r="J575" s="105"/>
    </row>
    <row r="576" spans="1:10" ht="30" customHeight="1" x14ac:dyDescent="0.3">
      <c r="A576" s="51">
        <v>572</v>
      </c>
      <c r="B576" s="162"/>
      <c r="C576" s="165"/>
      <c r="D576" s="105"/>
      <c r="E576" s="105"/>
      <c r="F576" s="105"/>
      <c r="G576" s="105"/>
      <c r="H576" s="105"/>
      <c r="I576" s="105"/>
      <c r="J576" s="105"/>
    </row>
    <row r="577" spans="1:10" ht="30" customHeight="1" x14ac:dyDescent="0.3">
      <c r="A577" s="51">
        <v>573</v>
      </c>
      <c r="B577" s="162"/>
      <c r="C577" s="165"/>
      <c r="D577" s="105"/>
      <c r="E577" s="105"/>
      <c r="F577" s="105"/>
      <c r="G577" s="105"/>
      <c r="H577" s="105"/>
      <c r="I577" s="105"/>
      <c r="J577" s="105"/>
    </row>
    <row r="578" spans="1:10" ht="30" customHeight="1" x14ac:dyDescent="0.3">
      <c r="A578" s="51">
        <v>574</v>
      </c>
      <c r="B578" s="162"/>
      <c r="C578" s="165"/>
      <c r="D578" s="105"/>
      <c r="E578" s="105"/>
      <c r="F578" s="105"/>
      <c r="G578" s="105"/>
      <c r="H578" s="105"/>
      <c r="I578" s="105"/>
      <c r="J578" s="105"/>
    </row>
    <row r="579" spans="1:10" ht="30" customHeight="1" x14ac:dyDescent="0.3">
      <c r="A579" s="51">
        <v>575</v>
      </c>
      <c r="B579" s="162"/>
      <c r="C579" s="165"/>
      <c r="D579" s="105"/>
      <c r="E579" s="105"/>
      <c r="F579" s="105"/>
      <c r="G579" s="105"/>
      <c r="H579" s="105"/>
      <c r="I579" s="105"/>
      <c r="J579" s="105"/>
    </row>
    <row r="580" spans="1:10" ht="30" customHeight="1" x14ac:dyDescent="0.3">
      <c r="A580" s="51">
        <v>576</v>
      </c>
      <c r="B580" s="162"/>
      <c r="C580" s="165"/>
      <c r="D580" s="105"/>
      <c r="E580" s="105"/>
      <c r="F580" s="105"/>
      <c r="G580" s="105"/>
      <c r="H580" s="105"/>
      <c r="I580" s="105"/>
      <c r="J580" s="105"/>
    </row>
    <row r="581" spans="1:10" ht="30" customHeight="1" x14ac:dyDescent="0.3">
      <c r="A581" s="51">
        <v>577</v>
      </c>
      <c r="B581" s="162"/>
      <c r="C581" s="165"/>
      <c r="D581" s="105"/>
      <c r="E581" s="105"/>
      <c r="F581" s="105"/>
      <c r="G581" s="105"/>
      <c r="H581" s="105"/>
      <c r="I581" s="105"/>
      <c r="J581" s="105"/>
    </row>
    <row r="582" spans="1:10" ht="30" customHeight="1" x14ac:dyDescent="0.3">
      <c r="A582" s="51">
        <v>578</v>
      </c>
      <c r="B582" s="162"/>
      <c r="C582" s="165"/>
      <c r="D582" s="105"/>
      <c r="E582" s="105"/>
      <c r="F582" s="105"/>
      <c r="G582" s="105"/>
      <c r="H582" s="105"/>
      <c r="I582" s="105"/>
      <c r="J582" s="105"/>
    </row>
    <row r="583" spans="1:10" ht="30" customHeight="1" x14ac:dyDescent="0.3">
      <c r="A583" s="51">
        <v>579</v>
      </c>
      <c r="B583" s="162"/>
      <c r="C583" s="165"/>
      <c r="D583" s="105"/>
      <c r="E583" s="105"/>
      <c r="F583" s="105"/>
      <c r="G583" s="105"/>
      <c r="H583" s="105"/>
      <c r="I583" s="105"/>
      <c r="J583" s="105"/>
    </row>
    <row r="584" spans="1:10" ht="30" customHeight="1" x14ac:dyDescent="0.3">
      <c r="A584" s="51">
        <v>580</v>
      </c>
      <c r="B584" s="162"/>
      <c r="C584" s="165"/>
      <c r="D584" s="105"/>
      <c r="E584" s="105"/>
      <c r="F584" s="105"/>
      <c r="G584" s="105"/>
      <c r="H584" s="105"/>
      <c r="I584" s="105"/>
      <c r="J584" s="105"/>
    </row>
    <row r="585" spans="1:10" ht="30" customHeight="1" x14ac:dyDescent="0.3">
      <c r="A585" s="51">
        <v>581</v>
      </c>
      <c r="B585" s="162"/>
      <c r="C585" s="165"/>
      <c r="D585" s="105"/>
      <c r="E585" s="105"/>
      <c r="F585" s="105"/>
      <c r="G585" s="105"/>
      <c r="H585" s="105"/>
      <c r="I585" s="105"/>
      <c r="J585" s="105"/>
    </row>
    <row r="586" spans="1:10" ht="30" customHeight="1" x14ac:dyDescent="0.3">
      <c r="A586" s="51">
        <v>582</v>
      </c>
      <c r="B586" s="162"/>
      <c r="C586" s="165"/>
      <c r="D586" s="105"/>
      <c r="E586" s="105"/>
      <c r="F586" s="105"/>
      <c r="G586" s="105"/>
      <c r="H586" s="105"/>
      <c r="I586" s="105"/>
      <c r="J586" s="105"/>
    </row>
    <row r="587" spans="1:10" ht="30" customHeight="1" x14ac:dyDescent="0.3">
      <c r="A587" s="51">
        <v>583</v>
      </c>
      <c r="B587" s="162"/>
      <c r="C587" s="165"/>
      <c r="D587" s="105"/>
      <c r="E587" s="105"/>
      <c r="F587" s="105"/>
      <c r="G587" s="105"/>
      <c r="H587" s="105"/>
      <c r="I587" s="105"/>
      <c r="J587" s="105"/>
    </row>
    <row r="588" spans="1:10" ht="30" customHeight="1" x14ac:dyDescent="0.3">
      <c r="A588" s="51">
        <v>584</v>
      </c>
      <c r="B588" s="162"/>
      <c r="C588" s="165"/>
      <c r="D588" s="105"/>
      <c r="E588" s="105"/>
      <c r="F588" s="105"/>
      <c r="G588" s="105"/>
      <c r="H588" s="105"/>
      <c r="I588" s="105"/>
      <c r="J588" s="105"/>
    </row>
    <row r="589" spans="1:10" ht="30" customHeight="1" x14ac:dyDescent="0.3">
      <c r="A589" s="51">
        <v>585</v>
      </c>
      <c r="B589" s="162"/>
      <c r="C589" s="165"/>
      <c r="D589" s="105"/>
      <c r="E589" s="105"/>
      <c r="F589" s="105"/>
      <c r="G589" s="105"/>
      <c r="H589" s="105"/>
      <c r="I589" s="105"/>
      <c r="J589" s="105"/>
    </row>
    <row r="590" spans="1:10" ht="30" customHeight="1" x14ac:dyDescent="0.3">
      <c r="A590" s="51">
        <v>586</v>
      </c>
      <c r="B590" s="162"/>
      <c r="C590" s="165"/>
      <c r="D590" s="105"/>
      <c r="E590" s="105"/>
      <c r="F590" s="105"/>
      <c r="G590" s="105"/>
      <c r="H590" s="105"/>
      <c r="I590" s="105"/>
      <c r="J590" s="105"/>
    </row>
    <row r="591" spans="1:10" ht="30" customHeight="1" x14ac:dyDescent="0.3">
      <c r="A591" s="51">
        <v>587</v>
      </c>
      <c r="B591" s="162"/>
      <c r="C591" s="165"/>
      <c r="D591" s="105"/>
      <c r="E591" s="105"/>
      <c r="F591" s="105"/>
      <c r="G591" s="105"/>
      <c r="H591" s="105"/>
      <c r="I591" s="105"/>
      <c r="J591" s="105"/>
    </row>
    <row r="592" spans="1:10" ht="30" customHeight="1" x14ac:dyDescent="0.3">
      <c r="A592" s="51">
        <v>588</v>
      </c>
      <c r="B592" s="162"/>
      <c r="C592" s="165"/>
      <c r="D592" s="105"/>
      <c r="E592" s="105"/>
      <c r="F592" s="105"/>
      <c r="G592" s="105"/>
      <c r="H592" s="105"/>
      <c r="I592" s="105"/>
      <c r="J592" s="105"/>
    </row>
    <row r="593" spans="1:10" ht="30" customHeight="1" x14ac:dyDescent="0.3">
      <c r="A593" s="51">
        <v>589</v>
      </c>
      <c r="B593" s="162"/>
      <c r="C593" s="165"/>
      <c r="D593" s="105"/>
      <c r="E593" s="105"/>
      <c r="F593" s="105"/>
      <c r="G593" s="105"/>
      <c r="H593" s="105"/>
      <c r="I593" s="105"/>
      <c r="J593" s="105"/>
    </row>
    <row r="594" spans="1:10" ht="30" customHeight="1" x14ac:dyDescent="0.3">
      <c r="A594" s="51">
        <v>590</v>
      </c>
      <c r="B594" s="162"/>
      <c r="C594" s="165"/>
      <c r="D594" s="105"/>
      <c r="E594" s="105"/>
      <c r="F594" s="105"/>
      <c r="G594" s="105"/>
      <c r="H594" s="105"/>
      <c r="I594" s="105"/>
      <c r="J594" s="105"/>
    </row>
    <row r="595" spans="1:10" ht="30" customHeight="1" x14ac:dyDescent="0.3">
      <c r="A595" s="51">
        <v>591</v>
      </c>
      <c r="B595" s="162"/>
      <c r="C595" s="165"/>
      <c r="D595" s="105"/>
      <c r="E595" s="105"/>
      <c r="F595" s="105"/>
      <c r="G595" s="105"/>
      <c r="H595" s="105"/>
      <c r="I595" s="105"/>
      <c r="J595" s="105"/>
    </row>
    <row r="596" spans="1:10" ht="30" customHeight="1" x14ac:dyDescent="0.3">
      <c r="A596" s="51">
        <v>592</v>
      </c>
      <c r="B596" s="162"/>
      <c r="C596" s="165"/>
      <c r="D596" s="105"/>
      <c r="E596" s="105"/>
      <c r="F596" s="105"/>
      <c r="G596" s="105"/>
      <c r="H596" s="105"/>
      <c r="I596" s="105"/>
      <c r="J596" s="105"/>
    </row>
    <row r="597" spans="1:10" ht="30" customHeight="1" x14ac:dyDescent="0.3">
      <c r="A597" s="51">
        <v>593</v>
      </c>
      <c r="B597" s="162"/>
      <c r="C597" s="165"/>
      <c r="D597" s="105"/>
      <c r="E597" s="105"/>
      <c r="F597" s="105"/>
      <c r="G597" s="105"/>
      <c r="H597" s="105"/>
      <c r="I597" s="105"/>
      <c r="J597" s="105"/>
    </row>
    <row r="598" spans="1:10" ht="30" customHeight="1" x14ac:dyDescent="0.3">
      <c r="A598" s="51">
        <v>594</v>
      </c>
      <c r="B598" s="162"/>
      <c r="C598" s="165"/>
      <c r="D598" s="105"/>
      <c r="E598" s="105"/>
      <c r="F598" s="105"/>
      <c r="G598" s="105"/>
      <c r="H598" s="105"/>
      <c r="I598" s="105"/>
      <c r="J598" s="105"/>
    </row>
    <row r="599" spans="1:10" ht="30" customHeight="1" x14ac:dyDescent="0.3">
      <c r="A599" s="51">
        <v>595</v>
      </c>
      <c r="B599" s="162"/>
      <c r="C599" s="165"/>
      <c r="D599" s="105"/>
      <c r="E599" s="105"/>
      <c r="F599" s="105"/>
      <c r="G599" s="105"/>
      <c r="H599" s="105"/>
      <c r="I599" s="105"/>
      <c r="J599" s="105"/>
    </row>
    <row r="600" spans="1:10" ht="30" customHeight="1" x14ac:dyDescent="0.3">
      <c r="A600" s="51">
        <v>596</v>
      </c>
      <c r="B600" s="162"/>
      <c r="C600" s="165"/>
      <c r="D600" s="105"/>
      <c r="E600" s="105"/>
      <c r="F600" s="105"/>
      <c r="G600" s="105"/>
      <c r="H600" s="105"/>
      <c r="I600" s="105"/>
      <c r="J600" s="105"/>
    </row>
    <row r="601" spans="1:10" ht="30" customHeight="1" x14ac:dyDescent="0.3">
      <c r="A601" s="51">
        <v>597</v>
      </c>
      <c r="B601" s="162"/>
      <c r="C601" s="165"/>
      <c r="D601" s="105"/>
      <c r="E601" s="105"/>
      <c r="F601" s="105"/>
      <c r="G601" s="105"/>
      <c r="H601" s="105"/>
      <c r="I601" s="105"/>
      <c r="J601" s="105"/>
    </row>
    <row r="602" spans="1:10" ht="30" customHeight="1" x14ac:dyDescent="0.3">
      <c r="A602" s="51">
        <v>598</v>
      </c>
      <c r="B602" s="162"/>
      <c r="C602" s="165"/>
      <c r="D602" s="105"/>
      <c r="E602" s="105"/>
      <c r="F602" s="105"/>
      <c r="G602" s="105"/>
      <c r="H602" s="105"/>
      <c r="I602" s="105"/>
      <c r="J602" s="105"/>
    </row>
    <row r="603" spans="1:10" ht="30" customHeight="1" x14ac:dyDescent="0.3">
      <c r="A603" s="51">
        <v>599</v>
      </c>
      <c r="B603" s="162"/>
      <c r="C603" s="165"/>
      <c r="D603" s="105"/>
      <c r="E603" s="105"/>
      <c r="F603" s="105"/>
      <c r="G603" s="105"/>
      <c r="H603" s="105"/>
      <c r="I603" s="105"/>
      <c r="J603" s="105"/>
    </row>
    <row r="604" spans="1:10" ht="30" customHeight="1" x14ac:dyDescent="0.3">
      <c r="A604" s="51">
        <v>600</v>
      </c>
      <c r="B604" s="162"/>
      <c r="C604" s="165"/>
      <c r="D604" s="105"/>
      <c r="E604" s="105"/>
      <c r="F604" s="105"/>
      <c r="G604" s="105"/>
      <c r="H604" s="105"/>
      <c r="I604" s="105"/>
      <c r="J604" s="105"/>
    </row>
    <row r="605" spans="1:10" ht="30" customHeight="1" x14ac:dyDescent="0.3">
      <c r="A605" s="51">
        <v>601</v>
      </c>
      <c r="B605" s="162"/>
      <c r="C605" s="165"/>
      <c r="D605" s="105"/>
      <c r="E605" s="105"/>
      <c r="F605" s="105"/>
      <c r="G605" s="105"/>
      <c r="H605" s="105"/>
      <c r="I605" s="105"/>
      <c r="J605" s="105"/>
    </row>
    <row r="606" spans="1:10" ht="30" customHeight="1" x14ac:dyDescent="0.3">
      <c r="A606" s="51">
        <v>602</v>
      </c>
      <c r="B606" s="162"/>
      <c r="C606" s="165"/>
      <c r="D606" s="105"/>
      <c r="E606" s="105"/>
      <c r="F606" s="105"/>
      <c r="G606" s="105"/>
      <c r="H606" s="105"/>
      <c r="I606" s="105"/>
      <c r="J606" s="105"/>
    </row>
    <row r="607" spans="1:10" ht="30" customHeight="1" x14ac:dyDescent="0.3">
      <c r="A607" s="51">
        <v>603</v>
      </c>
      <c r="B607" s="162"/>
      <c r="C607" s="165"/>
      <c r="D607" s="105"/>
      <c r="E607" s="105"/>
      <c r="F607" s="105"/>
      <c r="G607" s="105"/>
      <c r="H607" s="105"/>
      <c r="I607" s="105"/>
      <c r="J607" s="105"/>
    </row>
    <row r="608" spans="1:10" ht="30" customHeight="1" x14ac:dyDescent="0.3">
      <c r="A608" s="51">
        <v>604</v>
      </c>
      <c r="B608" s="162"/>
      <c r="C608" s="165"/>
      <c r="D608" s="105"/>
      <c r="E608" s="105"/>
      <c r="F608" s="105"/>
      <c r="G608" s="105"/>
      <c r="H608" s="105"/>
      <c r="I608" s="105"/>
      <c r="J608" s="105"/>
    </row>
    <row r="609" spans="1:10" ht="30" customHeight="1" x14ac:dyDescent="0.3">
      <c r="A609" s="51">
        <v>605</v>
      </c>
      <c r="B609" s="162"/>
      <c r="C609" s="165"/>
      <c r="D609" s="105"/>
      <c r="E609" s="105"/>
      <c r="F609" s="105"/>
      <c r="G609" s="105"/>
      <c r="H609" s="105"/>
      <c r="I609" s="105"/>
      <c r="J609" s="105"/>
    </row>
    <row r="610" spans="1:10" ht="30" customHeight="1" x14ac:dyDescent="0.3">
      <c r="A610" s="51">
        <v>606</v>
      </c>
      <c r="B610" s="162"/>
      <c r="C610" s="165"/>
      <c r="D610" s="105"/>
      <c r="E610" s="105"/>
      <c r="F610" s="105"/>
      <c r="G610" s="105"/>
      <c r="H610" s="105"/>
      <c r="I610" s="105"/>
      <c r="J610" s="105"/>
    </row>
    <row r="611" spans="1:10" ht="30" customHeight="1" x14ac:dyDescent="0.3">
      <c r="A611" s="51">
        <v>607</v>
      </c>
      <c r="B611" s="162"/>
      <c r="C611" s="165"/>
      <c r="D611" s="105"/>
      <c r="E611" s="105"/>
      <c r="F611" s="105"/>
      <c r="G611" s="105"/>
      <c r="H611" s="105"/>
      <c r="I611" s="105"/>
      <c r="J611" s="105"/>
    </row>
    <row r="612" spans="1:10" ht="30" customHeight="1" x14ac:dyDescent="0.3">
      <c r="A612" s="51">
        <v>608</v>
      </c>
      <c r="B612" s="162"/>
      <c r="C612" s="165"/>
      <c r="D612" s="105"/>
      <c r="E612" s="105"/>
      <c r="F612" s="105"/>
      <c r="G612" s="105"/>
      <c r="H612" s="105"/>
      <c r="I612" s="105"/>
      <c r="J612" s="105"/>
    </row>
    <row r="613" spans="1:10" ht="30" customHeight="1" x14ac:dyDescent="0.3">
      <c r="A613" s="51">
        <v>609</v>
      </c>
      <c r="B613" s="162"/>
      <c r="C613" s="165"/>
      <c r="D613" s="105"/>
      <c r="E613" s="105"/>
      <c r="F613" s="105"/>
      <c r="G613" s="105"/>
      <c r="H613" s="105"/>
      <c r="I613" s="105"/>
      <c r="J613" s="105"/>
    </row>
    <row r="614" spans="1:10" ht="30" customHeight="1" x14ac:dyDescent="0.3">
      <c r="A614" s="51">
        <v>610</v>
      </c>
      <c r="B614" s="162"/>
      <c r="C614" s="165"/>
      <c r="D614" s="105"/>
      <c r="E614" s="105"/>
      <c r="F614" s="105"/>
      <c r="G614" s="105"/>
      <c r="H614" s="105"/>
      <c r="I614" s="105"/>
      <c r="J614" s="105"/>
    </row>
    <row r="615" spans="1:10" ht="30" customHeight="1" x14ac:dyDescent="0.3">
      <c r="A615" s="51">
        <v>611</v>
      </c>
      <c r="B615" s="162"/>
      <c r="C615" s="165"/>
      <c r="D615" s="105"/>
      <c r="E615" s="105"/>
      <c r="F615" s="105"/>
      <c r="G615" s="105"/>
      <c r="H615" s="105"/>
      <c r="I615" s="105"/>
      <c r="J615" s="105"/>
    </row>
    <row r="616" spans="1:10" ht="30" customHeight="1" x14ac:dyDescent="0.3">
      <c r="A616" s="51">
        <v>612</v>
      </c>
      <c r="B616" s="162"/>
      <c r="C616" s="165"/>
      <c r="D616" s="105"/>
      <c r="E616" s="105"/>
      <c r="F616" s="105"/>
      <c r="G616" s="105"/>
      <c r="H616" s="105"/>
      <c r="I616" s="105"/>
      <c r="J616" s="105"/>
    </row>
    <row r="617" spans="1:10" ht="30" customHeight="1" x14ac:dyDescent="0.3">
      <c r="A617" s="51">
        <v>613</v>
      </c>
      <c r="B617" s="162"/>
      <c r="C617" s="165"/>
      <c r="D617" s="105"/>
      <c r="E617" s="105"/>
      <c r="F617" s="105"/>
      <c r="G617" s="105"/>
      <c r="H617" s="105"/>
      <c r="I617" s="105"/>
      <c r="J617" s="105"/>
    </row>
    <row r="618" spans="1:10" ht="30" customHeight="1" x14ac:dyDescent="0.3">
      <c r="A618" s="51">
        <v>614</v>
      </c>
      <c r="B618" s="162"/>
      <c r="C618" s="165"/>
      <c r="D618" s="105"/>
      <c r="E618" s="105"/>
      <c r="F618" s="105"/>
      <c r="G618" s="105"/>
      <c r="H618" s="105"/>
      <c r="I618" s="105"/>
      <c r="J618" s="105"/>
    </row>
    <row r="619" spans="1:10" ht="30" customHeight="1" x14ac:dyDescent="0.3">
      <c r="A619" s="51">
        <v>615</v>
      </c>
      <c r="B619" s="162"/>
      <c r="C619" s="165"/>
      <c r="D619" s="105"/>
      <c r="E619" s="105"/>
      <c r="F619" s="105"/>
      <c r="G619" s="105"/>
      <c r="H619" s="105"/>
      <c r="I619" s="105"/>
      <c r="J619" s="105"/>
    </row>
    <row r="620" spans="1:10" ht="30" customHeight="1" x14ac:dyDescent="0.3">
      <c r="A620" s="51">
        <v>616</v>
      </c>
      <c r="B620" s="162"/>
      <c r="C620" s="165"/>
      <c r="D620" s="105"/>
      <c r="E620" s="105"/>
      <c r="F620" s="105"/>
      <c r="G620" s="105"/>
      <c r="H620" s="105"/>
      <c r="I620" s="105"/>
      <c r="J620" s="105"/>
    </row>
    <row r="621" spans="1:10" ht="30" customHeight="1" x14ac:dyDescent="0.3">
      <c r="A621" s="51">
        <v>617</v>
      </c>
      <c r="B621" s="162"/>
      <c r="C621" s="165"/>
      <c r="D621" s="105"/>
      <c r="E621" s="105"/>
      <c r="F621" s="105"/>
      <c r="G621" s="105"/>
      <c r="H621" s="105"/>
      <c r="I621" s="105"/>
      <c r="J621" s="105"/>
    </row>
    <row r="622" spans="1:10" ht="30" customHeight="1" x14ac:dyDescent="0.3">
      <c r="A622" s="51">
        <v>618</v>
      </c>
      <c r="B622" s="162"/>
      <c r="C622" s="165"/>
      <c r="D622" s="105"/>
      <c r="E622" s="105"/>
      <c r="F622" s="105"/>
      <c r="G622" s="105"/>
      <c r="H622" s="105"/>
      <c r="I622" s="105"/>
      <c r="J622" s="105"/>
    </row>
    <row r="623" spans="1:10" ht="30" customHeight="1" x14ac:dyDescent="0.3">
      <c r="A623" s="51">
        <v>619</v>
      </c>
      <c r="B623" s="162"/>
      <c r="C623" s="165"/>
      <c r="D623" s="105"/>
      <c r="E623" s="105"/>
      <c r="F623" s="105"/>
      <c r="G623" s="105"/>
      <c r="H623" s="105"/>
      <c r="I623" s="105"/>
      <c r="J623" s="105"/>
    </row>
    <row r="624" spans="1:10" ht="30" customHeight="1" x14ac:dyDescent="0.3">
      <c r="A624" s="51">
        <v>620</v>
      </c>
      <c r="B624" s="162"/>
      <c r="C624" s="165"/>
      <c r="D624" s="105"/>
      <c r="E624" s="105"/>
      <c r="F624" s="105"/>
      <c r="G624" s="105"/>
      <c r="H624" s="105"/>
      <c r="I624" s="105"/>
      <c r="J624" s="105"/>
    </row>
    <row r="625" spans="1:10" ht="30" customHeight="1" x14ac:dyDescent="0.3">
      <c r="A625" s="51">
        <v>621</v>
      </c>
      <c r="B625" s="162"/>
      <c r="C625" s="165"/>
      <c r="D625" s="105"/>
      <c r="E625" s="105"/>
      <c r="F625" s="105"/>
      <c r="G625" s="105"/>
      <c r="H625" s="105"/>
      <c r="I625" s="105"/>
      <c r="J625" s="105"/>
    </row>
    <row r="626" spans="1:10" ht="30" customHeight="1" x14ac:dyDescent="0.3">
      <c r="A626" s="51">
        <v>622</v>
      </c>
      <c r="B626" s="162"/>
      <c r="C626" s="165"/>
      <c r="D626" s="105"/>
      <c r="E626" s="105"/>
      <c r="F626" s="105"/>
      <c r="G626" s="105"/>
      <c r="H626" s="105"/>
      <c r="I626" s="105"/>
      <c r="J626" s="105"/>
    </row>
    <row r="627" spans="1:10" ht="30" customHeight="1" x14ac:dyDescent="0.3">
      <c r="A627" s="51">
        <v>623</v>
      </c>
      <c r="B627" s="162"/>
      <c r="C627" s="165"/>
      <c r="D627" s="105"/>
      <c r="E627" s="105"/>
      <c r="F627" s="105"/>
      <c r="G627" s="105"/>
      <c r="H627" s="105"/>
      <c r="I627" s="105"/>
      <c r="J627" s="105"/>
    </row>
    <row r="628" spans="1:10" ht="30" customHeight="1" x14ac:dyDescent="0.3">
      <c r="A628" s="51">
        <v>624</v>
      </c>
      <c r="B628" s="162"/>
      <c r="C628" s="165"/>
      <c r="D628" s="105"/>
      <c r="E628" s="105"/>
      <c r="F628" s="105"/>
      <c r="G628" s="105"/>
      <c r="H628" s="105"/>
      <c r="I628" s="105"/>
      <c r="J628" s="105"/>
    </row>
    <row r="629" spans="1:10" ht="30" customHeight="1" x14ac:dyDescent="0.3">
      <c r="A629" s="51">
        <v>625</v>
      </c>
      <c r="B629" s="162"/>
      <c r="C629" s="165"/>
      <c r="D629" s="105"/>
      <c r="E629" s="105"/>
      <c r="F629" s="105"/>
      <c r="G629" s="105"/>
      <c r="H629" s="105"/>
      <c r="I629" s="105"/>
      <c r="J629" s="105"/>
    </row>
    <row r="630" spans="1:10" ht="30" customHeight="1" x14ac:dyDescent="0.3">
      <c r="A630" s="51">
        <v>626</v>
      </c>
      <c r="B630" s="162"/>
      <c r="C630" s="165"/>
      <c r="D630" s="105"/>
      <c r="E630" s="105"/>
      <c r="F630" s="105"/>
      <c r="G630" s="105"/>
      <c r="H630" s="105"/>
      <c r="I630" s="105"/>
      <c r="J630" s="105"/>
    </row>
    <row r="631" spans="1:10" ht="30" customHeight="1" x14ac:dyDescent="0.3">
      <c r="A631" s="51">
        <v>627</v>
      </c>
      <c r="B631" s="162"/>
      <c r="C631" s="165"/>
      <c r="D631" s="105"/>
      <c r="E631" s="105"/>
      <c r="F631" s="105"/>
      <c r="G631" s="105"/>
      <c r="H631" s="105"/>
      <c r="I631" s="105"/>
      <c r="J631" s="105"/>
    </row>
    <row r="632" spans="1:10" ht="30" customHeight="1" x14ac:dyDescent="0.3">
      <c r="A632" s="51">
        <v>628</v>
      </c>
      <c r="B632" s="162"/>
      <c r="C632" s="165"/>
      <c r="D632" s="105"/>
      <c r="E632" s="105"/>
      <c r="F632" s="105"/>
      <c r="G632" s="105"/>
      <c r="H632" s="105"/>
      <c r="I632" s="105"/>
      <c r="J632" s="105"/>
    </row>
    <row r="633" spans="1:10" ht="30" customHeight="1" x14ac:dyDescent="0.3">
      <c r="A633" s="51">
        <v>629</v>
      </c>
      <c r="B633" s="162"/>
      <c r="C633" s="165"/>
      <c r="D633" s="105"/>
      <c r="E633" s="105"/>
      <c r="F633" s="105"/>
      <c r="G633" s="105"/>
      <c r="H633" s="105"/>
      <c r="I633" s="105"/>
      <c r="J633" s="105"/>
    </row>
    <row r="634" spans="1:10" ht="30" customHeight="1" x14ac:dyDescent="0.3">
      <c r="A634" s="51">
        <v>630</v>
      </c>
      <c r="B634" s="162"/>
      <c r="C634" s="165"/>
      <c r="D634" s="105"/>
      <c r="E634" s="105"/>
      <c r="F634" s="105"/>
      <c r="G634" s="105"/>
      <c r="H634" s="105"/>
      <c r="I634" s="105"/>
      <c r="J634" s="105"/>
    </row>
    <row r="635" spans="1:10" ht="30" customHeight="1" x14ac:dyDescent="0.3">
      <c r="A635" s="51">
        <v>631</v>
      </c>
      <c r="B635" s="162"/>
      <c r="C635" s="165"/>
      <c r="D635" s="105"/>
      <c r="E635" s="105"/>
      <c r="F635" s="105"/>
      <c r="G635" s="105"/>
      <c r="H635" s="105"/>
      <c r="I635" s="105"/>
      <c r="J635" s="105"/>
    </row>
    <row r="636" spans="1:10" ht="30" customHeight="1" x14ac:dyDescent="0.3">
      <c r="A636" s="51">
        <v>632</v>
      </c>
      <c r="B636" s="162"/>
      <c r="C636" s="165"/>
      <c r="D636" s="105"/>
      <c r="E636" s="105"/>
      <c r="F636" s="105"/>
      <c r="G636" s="105"/>
      <c r="H636" s="105"/>
      <c r="I636" s="105"/>
      <c r="J636" s="105"/>
    </row>
    <row r="637" spans="1:10" ht="30" customHeight="1" x14ac:dyDescent="0.3">
      <c r="A637" s="51">
        <v>633</v>
      </c>
      <c r="B637" s="162"/>
      <c r="C637" s="165"/>
      <c r="D637" s="105"/>
      <c r="E637" s="105"/>
      <c r="F637" s="105"/>
      <c r="G637" s="105"/>
      <c r="H637" s="105"/>
      <c r="I637" s="105"/>
      <c r="J637" s="105"/>
    </row>
    <row r="638" spans="1:10" ht="30" customHeight="1" x14ac:dyDescent="0.3">
      <c r="A638" s="51">
        <v>634</v>
      </c>
      <c r="B638" s="162"/>
      <c r="C638" s="165"/>
      <c r="D638" s="105"/>
      <c r="E638" s="105"/>
      <c r="F638" s="105"/>
      <c r="G638" s="105"/>
      <c r="H638" s="105"/>
      <c r="I638" s="105"/>
      <c r="J638" s="105"/>
    </row>
    <row r="639" spans="1:10" ht="30" customHeight="1" x14ac:dyDescent="0.3">
      <c r="A639" s="51">
        <v>635</v>
      </c>
      <c r="B639" s="162"/>
      <c r="C639" s="165"/>
      <c r="D639" s="105"/>
      <c r="E639" s="105"/>
      <c r="F639" s="105"/>
      <c r="G639" s="105"/>
      <c r="H639" s="105"/>
      <c r="I639" s="105"/>
      <c r="J639" s="105"/>
    </row>
    <row r="640" spans="1:10" ht="30" customHeight="1" x14ac:dyDescent="0.3">
      <c r="A640" s="51">
        <v>636</v>
      </c>
      <c r="B640" s="162"/>
      <c r="C640" s="165"/>
      <c r="D640" s="105"/>
      <c r="E640" s="105"/>
      <c r="F640" s="105"/>
      <c r="G640" s="105"/>
      <c r="H640" s="105"/>
      <c r="I640" s="105"/>
      <c r="J640" s="105"/>
    </row>
    <row r="641" spans="1:10" ht="30" customHeight="1" x14ac:dyDescent="0.3">
      <c r="A641" s="51">
        <v>637</v>
      </c>
      <c r="B641" s="162"/>
      <c r="C641" s="165"/>
      <c r="D641" s="105"/>
      <c r="E641" s="105"/>
      <c r="F641" s="105"/>
      <c r="G641" s="105"/>
      <c r="H641" s="105"/>
      <c r="I641" s="105"/>
      <c r="J641" s="105"/>
    </row>
    <row r="642" spans="1:10" ht="30" customHeight="1" x14ac:dyDescent="0.3">
      <c r="A642" s="51">
        <v>638</v>
      </c>
      <c r="B642" s="162"/>
      <c r="C642" s="165"/>
      <c r="D642" s="105"/>
      <c r="E642" s="105"/>
      <c r="F642" s="105"/>
      <c r="G642" s="105"/>
      <c r="H642" s="105"/>
      <c r="I642" s="105"/>
      <c r="J642" s="105"/>
    </row>
    <row r="643" spans="1:10" ht="30" customHeight="1" x14ac:dyDescent="0.3">
      <c r="A643" s="51">
        <v>639</v>
      </c>
      <c r="B643" s="162"/>
      <c r="C643" s="165"/>
      <c r="D643" s="105"/>
      <c r="E643" s="105"/>
      <c r="F643" s="105"/>
      <c r="G643" s="105"/>
      <c r="H643" s="105"/>
      <c r="I643" s="105"/>
      <c r="J643" s="105"/>
    </row>
    <row r="644" spans="1:10" ht="30" customHeight="1" x14ac:dyDescent="0.3">
      <c r="A644" s="51">
        <v>640</v>
      </c>
      <c r="B644" s="162"/>
      <c r="C644" s="165"/>
      <c r="D644" s="105"/>
      <c r="E644" s="105"/>
      <c r="F644" s="105"/>
      <c r="G644" s="105"/>
      <c r="H644" s="105"/>
      <c r="I644" s="105"/>
      <c r="J644" s="105"/>
    </row>
    <row r="645" spans="1:10" ht="30" customHeight="1" x14ac:dyDescent="0.3">
      <c r="A645" s="51">
        <v>641</v>
      </c>
      <c r="B645" s="162"/>
      <c r="C645" s="165"/>
      <c r="D645" s="105"/>
      <c r="E645" s="105"/>
      <c r="F645" s="105"/>
      <c r="G645" s="105"/>
      <c r="H645" s="105"/>
      <c r="I645" s="105"/>
      <c r="J645" s="105"/>
    </row>
    <row r="646" spans="1:10" ht="30" customHeight="1" x14ac:dyDescent="0.3">
      <c r="A646" s="51">
        <v>642</v>
      </c>
      <c r="B646" s="162"/>
      <c r="C646" s="165"/>
      <c r="D646" s="105"/>
      <c r="E646" s="105"/>
      <c r="F646" s="105"/>
      <c r="G646" s="105"/>
      <c r="H646" s="105"/>
      <c r="I646" s="105"/>
      <c r="J646" s="105"/>
    </row>
    <row r="647" spans="1:10" ht="30" customHeight="1" x14ac:dyDescent="0.3">
      <c r="A647" s="51">
        <v>643</v>
      </c>
      <c r="B647" s="162"/>
      <c r="C647" s="165"/>
      <c r="D647" s="105"/>
      <c r="E647" s="105"/>
      <c r="F647" s="105"/>
      <c r="G647" s="105"/>
      <c r="H647" s="105"/>
      <c r="I647" s="105"/>
      <c r="J647" s="105"/>
    </row>
    <row r="648" spans="1:10" ht="30" customHeight="1" x14ac:dyDescent="0.3">
      <c r="A648" s="51">
        <v>644</v>
      </c>
      <c r="B648" s="162"/>
      <c r="C648" s="165"/>
      <c r="D648" s="105"/>
      <c r="E648" s="105"/>
      <c r="F648" s="105"/>
      <c r="G648" s="105"/>
      <c r="H648" s="105"/>
      <c r="I648" s="105"/>
      <c r="J648" s="105"/>
    </row>
    <row r="649" spans="1:10" ht="30" customHeight="1" x14ac:dyDescent="0.3">
      <c r="A649" s="51">
        <v>645</v>
      </c>
      <c r="B649" s="162"/>
      <c r="C649" s="165"/>
      <c r="D649" s="105"/>
      <c r="E649" s="105"/>
      <c r="F649" s="105"/>
      <c r="G649" s="105"/>
      <c r="H649" s="105"/>
      <c r="I649" s="105"/>
      <c r="J649" s="105"/>
    </row>
    <row r="650" spans="1:10" ht="30" customHeight="1" x14ac:dyDescent="0.3">
      <c r="A650" s="51">
        <v>646</v>
      </c>
      <c r="B650" s="162"/>
      <c r="C650" s="165"/>
      <c r="D650" s="105"/>
      <c r="E650" s="105"/>
      <c r="F650" s="105"/>
      <c r="G650" s="105"/>
      <c r="H650" s="105"/>
      <c r="I650" s="105"/>
      <c r="J650" s="105"/>
    </row>
    <row r="651" spans="1:10" ht="30" customHeight="1" x14ac:dyDescent="0.3">
      <c r="A651" s="51">
        <v>647</v>
      </c>
      <c r="B651" s="162"/>
      <c r="C651" s="165"/>
      <c r="D651" s="105"/>
      <c r="E651" s="105"/>
      <c r="F651" s="105"/>
      <c r="G651" s="105"/>
      <c r="H651" s="105"/>
      <c r="I651" s="105"/>
      <c r="J651" s="105"/>
    </row>
    <row r="652" spans="1:10" ht="30" customHeight="1" x14ac:dyDescent="0.3">
      <c r="A652" s="51">
        <v>648</v>
      </c>
      <c r="B652" s="162"/>
      <c r="C652" s="165"/>
      <c r="D652" s="105"/>
      <c r="E652" s="105"/>
      <c r="F652" s="105"/>
      <c r="G652" s="105"/>
      <c r="H652" s="105"/>
      <c r="I652" s="105"/>
      <c r="J652" s="105"/>
    </row>
    <row r="653" spans="1:10" ht="30" customHeight="1" x14ac:dyDescent="0.3">
      <c r="A653" s="51">
        <v>649</v>
      </c>
      <c r="B653" s="162"/>
      <c r="C653" s="165"/>
      <c r="D653" s="105"/>
      <c r="E653" s="105"/>
      <c r="F653" s="105"/>
      <c r="G653" s="105"/>
      <c r="H653" s="105"/>
      <c r="I653" s="105"/>
      <c r="J653" s="105"/>
    </row>
    <row r="654" spans="1:10" ht="30" customHeight="1" x14ac:dyDescent="0.3">
      <c r="A654" s="51">
        <v>650</v>
      </c>
      <c r="B654" s="162"/>
      <c r="C654" s="165"/>
      <c r="D654" s="105"/>
      <c r="E654" s="105"/>
      <c r="F654" s="105"/>
      <c r="G654" s="105"/>
      <c r="H654" s="105"/>
      <c r="I654" s="105"/>
      <c r="J654" s="105"/>
    </row>
    <row r="655" spans="1:10" ht="30" customHeight="1" x14ac:dyDescent="0.3">
      <c r="A655" s="51">
        <v>651</v>
      </c>
      <c r="B655" s="162"/>
      <c r="C655" s="165"/>
      <c r="D655" s="105"/>
      <c r="E655" s="105"/>
      <c r="F655" s="105"/>
      <c r="G655" s="105"/>
      <c r="H655" s="105"/>
      <c r="I655" s="105"/>
      <c r="J655" s="105"/>
    </row>
    <row r="656" spans="1:10" ht="30" customHeight="1" x14ac:dyDescent="0.3">
      <c r="A656" s="51">
        <v>652</v>
      </c>
      <c r="B656" s="162"/>
      <c r="C656" s="165"/>
      <c r="D656" s="105"/>
      <c r="E656" s="105"/>
      <c r="F656" s="105"/>
      <c r="G656" s="105"/>
      <c r="H656" s="105"/>
      <c r="I656" s="105"/>
      <c r="J656" s="105"/>
    </row>
    <row r="657" spans="1:10" ht="30" customHeight="1" x14ac:dyDescent="0.3">
      <c r="A657" s="51">
        <v>653</v>
      </c>
      <c r="B657" s="162"/>
      <c r="C657" s="165"/>
      <c r="D657" s="105"/>
      <c r="E657" s="105"/>
      <c r="F657" s="105"/>
      <c r="G657" s="105"/>
      <c r="H657" s="105"/>
      <c r="I657" s="105"/>
      <c r="J657" s="105"/>
    </row>
    <row r="658" spans="1:10" ht="30" customHeight="1" x14ac:dyDescent="0.3">
      <c r="A658" s="51">
        <v>654</v>
      </c>
      <c r="B658" s="162"/>
      <c r="C658" s="165"/>
      <c r="D658" s="105"/>
      <c r="E658" s="105"/>
      <c r="F658" s="105"/>
      <c r="G658" s="105"/>
      <c r="H658" s="105"/>
      <c r="I658" s="105"/>
      <c r="J658" s="105"/>
    </row>
    <row r="659" spans="1:10" ht="30" customHeight="1" x14ac:dyDescent="0.3">
      <c r="A659" s="51">
        <v>655</v>
      </c>
      <c r="B659" s="162"/>
      <c r="C659" s="165"/>
      <c r="D659" s="105"/>
      <c r="E659" s="105"/>
      <c r="F659" s="105"/>
      <c r="G659" s="105"/>
      <c r="H659" s="105"/>
      <c r="I659" s="105"/>
      <c r="J659" s="105"/>
    </row>
    <row r="660" spans="1:10" ht="30" customHeight="1" x14ac:dyDescent="0.3">
      <c r="A660" s="51">
        <v>656</v>
      </c>
      <c r="B660" s="162"/>
      <c r="C660" s="165"/>
      <c r="D660" s="105"/>
      <c r="E660" s="105"/>
      <c r="F660" s="105"/>
      <c r="G660" s="105"/>
      <c r="H660" s="105"/>
      <c r="I660" s="105"/>
      <c r="J660" s="105"/>
    </row>
    <row r="661" spans="1:10" ht="30" customHeight="1" x14ac:dyDescent="0.3">
      <c r="A661" s="51">
        <v>657</v>
      </c>
      <c r="B661" s="162"/>
      <c r="C661" s="165"/>
      <c r="D661" s="105"/>
      <c r="E661" s="105"/>
      <c r="F661" s="105"/>
      <c r="G661" s="105"/>
      <c r="H661" s="105"/>
      <c r="I661" s="105"/>
      <c r="J661" s="105"/>
    </row>
    <row r="662" spans="1:10" ht="30" customHeight="1" x14ac:dyDescent="0.3">
      <c r="A662" s="51">
        <v>658</v>
      </c>
      <c r="B662" s="162"/>
      <c r="C662" s="165"/>
      <c r="D662" s="105"/>
      <c r="E662" s="105"/>
      <c r="F662" s="105"/>
      <c r="G662" s="105"/>
      <c r="H662" s="105"/>
      <c r="I662" s="105"/>
      <c r="J662" s="105"/>
    </row>
    <row r="663" spans="1:10" ht="30" customHeight="1" x14ac:dyDescent="0.3">
      <c r="A663" s="51">
        <v>659</v>
      </c>
      <c r="B663" s="162"/>
      <c r="C663" s="165"/>
      <c r="D663" s="105"/>
      <c r="E663" s="105"/>
      <c r="F663" s="105"/>
      <c r="G663" s="105"/>
      <c r="H663" s="105"/>
      <c r="I663" s="105"/>
      <c r="J663" s="105"/>
    </row>
    <row r="664" spans="1:10" ht="30" customHeight="1" x14ac:dyDescent="0.3">
      <c r="A664" s="51">
        <v>660</v>
      </c>
      <c r="B664" s="162"/>
      <c r="C664" s="165"/>
      <c r="D664" s="105"/>
      <c r="E664" s="105"/>
      <c r="F664" s="105"/>
      <c r="G664" s="105"/>
      <c r="H664" s="105"/>
      <c r="I664" s="105"/>
      <c r="J664" s="105"/>
    </row>
    <row r="665" spans="1:10" ht="30" customHeight="1" x14ac:dyDescent="0.3">
      <c r="A665" s="51">
        <v>661</v>
      </c>
      <c r="B665" s="162"/>
      <c r="C665" s="165"/>
      <c r="D665" s="105"/>
      <c r="E665" s="105"/>
      <c r="F665" s="105"/>
      <c r="G665" s="105"/>
      <c r="H665" s="105"/>
      <c r="I665" s="105"/>
      <c r="J665" s="105"/>
    </row>
    <row r="666" spans="1:10" ht="30" customHeight="1" x14ac:dyDescent="0.3">
      <c r="A666" s="51">
        <v>662</v>
      </c>
      <c r="B666" s="162"/>
      <c r="C666" s="165"/>
      <c r="D666" s="105"/>
      <c r="E666" s="105"/>
      <c r="F666" s="105"/>
      <c r="G666" s="105"/>
      <c r="H666" s="105"/>
      <c r="I666" s="105"/>
      <c r="J666" s="105"/>
    </row>
    <row r="667" spans="1:10" ht="30" customHeight="1" x14ac:dyDescent="0.3">
      <c r="A667" s="51">
        <v>663</v>
      </c>
      <c r="B667" s="162"/>
      <c r="C667" s="165"/>
      <c r="D667" s="105"/>
      <c r="E667" s="105"/>
      <c r="F667" s="105"/>
      <c r="G667" s="105"/>
      <c r="H667" s="105"/>
      <c r="I667" s="105"/>
      <c r="J667" s="105"/>
    </row>
    <row r="668" spans="1:10" ht="30" customHeight="1" x14ac:dyDescent="0.3">
      <c r="A668" s="51">
        <v>664</v>
      </c>
      <c r="B668" s="162"/>
      <c r="C668" s="165"/>
      <c r="D668" s="105"/>
      <c r="E668" s="105"/>
      <c r="F668" s="105"/>
      <c r="G668" s="105"/>
      <c r="H668" s="105"/>
      <c r="I668" s="105"/>
      <c r="J668" s="105"/>
    </row>
    <row r="669" spans="1:10" ht="30" customHeight="1" x14ac:dyDescent="0.3">
      <c r="A669" s="51">
        <v>665</v>
      </c>
      <c r="B669" s="162"/>
      <c r="C669" s="165"/>
      <c r="D669" s="105"/>
      <c r="E669" s="105"/>
      <c r="F669" s="105"/>
      <c r="G669" s="105"/>
      <c r="H669" s="105"/>
      <c r="I669" s="105"/>
      <c r="J669" s="105"/>
    </row>
    <row r="670" spans="1:10" ht="30" customHeight="1" x14ac:dyDescent="0.3">
      <c r="A670" s="51">
        <v>666</v>
      </c>
      <c r="B670" s="162"/>
      <c r="C670" s="165"/>
      <c r="D670" s="105"/>
      <c r="E670" s="105"/>
      <c r="F670" s="105"/>
      <c r="G670" s="105"/>
      <c r="H670" s="105"/>
      <c r="I670" s="105"/>
      <c r="J670" s="105"/>
    </row>
    <row r="671" spans="1:10" ht="30" customHeight="1" x14ac:dyDescent="0.3">
      <c r="A671" s="51">
        <v>667</v>
      </c>
      <c r="B671" s="162"/>
      <c r="C671" s="165"/>
      <c r="D671" s="105"/>
      <c r="E671" s="105"/>
      <c r="F671" s="105"/>
      <c r="G671" s="105"/>
      <c r="H671" s="105"/>
      <c r="I671" s="105"/>
      <c r="J671" s="105"/>
    </row>
    <row r="672" spans="1:10" ht="30" customHeight="1" x14ac:dyDescent="0.3">
      <c r="A672" s="51">
        <v>668</v>
      </c>
      <c r="B672" s="162"/>
      <c r="C672" s="165"/>
      <c r="D672" s="105"/>
      <c r="E672" s="105"/>
      <c r="F672" s="105"/>
      <c r="G672" s="105"/>
      <c r="H672" s="105"/>
      <c r="I672" s="105"/>
      <c r="J672" s="105"/>
    </row>
    <row r="673" spans="1:10" ht="30" customHeight="1" x14ac:dyDescent="0.3">
      <c r="A673" s="51">
        <v>669</v>
      </c>
      <c r="B673" s="162"/>
      <c r="C673" s="165"/>
      <c r="D673" s="105"/>
      <c r="E673" s="105"/>
      <c r="F673" s="105"/>
      <c r="G673" s="105"/>
      <c r="H673" s="105"/>
      <c r="I673" s="105"/>
      <c r="J673" s="105"/>
    </row>
    <row r="674" spans="1:10" ht="30" customHeight="1" x14ac:dyDescent="0.3">
      <c r="A674" s="51">
        <v>670</v>
      </c>
      <c r="B674" s="162"/>
      <c r="C674" s="165"/>
      <c r="D674" s="105"/>
      <c r="E674" s="105"/>
      <c r="F674" s="105"/>
      <c r="G674" s="105"/>
      <c r="H674" s="105"/>
      <c r="I674" s="105"/>
      <c r="J674" s="105"/>
    </row>
    <row r="675" spans="1:10" ht="30" customHeight="1" x14ac:dyDescent="0.3">
      <c r="A675" s="51">
        <v>671</v>
      </c>
      <c r="B675" s="162"/>
      <c r="C675" s="165"/>
      <c r="D675" s="105"/>
      <c r="E675" s="105"/>
      <c r="F675" s="105"/>
      <c r="G675" s="105"/>
      <c r="H675" s="105"/>
      <c r="I675" s="105"/>
      <c r="J675" s="105"/>
    </row>
    <row r="676" spans="1:10" ht="30" customHeight="1" x14ac:dyDescent="0.3">
      <c r="A676" s="51">
        <v>672</v>
      </c>
      <c r="B676" s="162"/>
      <c r="C676" s="165"/>
      <c r="D676" s="105"/>
      <c r="E676" s="105"/>
      <c r="F676" s="105"/>
      <c r="G676" s="105"/>
      <c r="H676" s="105"/>
      <c r="I676" s="105"/>
      <c r="J676" s="105"/>
    </row>
    <row r="677" spans="1:10" ht="30" customHeight="1" x14ac:dyDescent="0.3">
      <c r="A677" s="51">
        <v>673</v>
      </c>
      <c r="B677" s="162"/>
      <c r="C677" s="165"/>
      <c r="D677" s="105"/>
      <c r="E677" s="105"/>
      <c r="F677" s="105"/>
      <c r="G677" s="105"/>
      <c r="H677" s="105"/>
      <c r="I677" s="105"/>
      <c r="J677" s="105"/>
    </row>
    <row r="678" spans="1:10" ht="30" customHeight="1" x14ac:dyDescent="0.3">
      <c r="A678" s="51">
        <v>674</v>
      </c>
      <c r="B678" s="162"/>
      <c r="C678" s="165"/>
      <c r="D678" s="105"/>
      <c r="E678" s="105"/>
      <c r="F678" s="105"/>
      <c r="G678" s="105"/>
      <c r="H678" s="105"/>
      <c r="I678" s="105"/>
      <c r="J678" s="105"/>
    </row>
    <row r="679" spans="1:10" ht="30" customHeight="1" x14ac:dyDescent="0.3">
      <c r="A679" s="51">
        <v>675</v>
      </c>
      <c r="B679" s="162"/>
      <c r="C679" s="165"/>
      <c r="D679" s="105"/>
      <c r="E679" s="105"/>
      <c r="F679" s="105"/>
      <c r="G679" s="105"/>
      <c r="H679" s="105"/>
      <c r="I679" s="105"/>
      <c r="J679" s="105"/>
    </row>
    <row r="680" spans="1:10" ht="30" customHeight="1" x14ac:dyDescent="0.3">
      <c r="A680" s="51">
        <v>676</v>
      </c>
      <c r="B680" s="162"/>
      <c r="C680" s="165"/>
      <c r="D680" s="105"/>
      <c r="E680" s="105"/>
      <c r="F680" s="105"/>
      <c r="G680" s="105"/>
      <c r="H680" s="105"/>
      <c r="I680" s="105"/>
      <c r="J680" s="105"/>
    </row>
    <row r="681" spans="1:10" ht="30" customHeight="1" x14ac:dyDescent="0.3">
      <c r="A681" s="51">
        <v>677</v>
      </c>
      <c r="B681" s="162"/>
      <c r="C681" s="165"/>
      <c r="D681" s="105"/>
      <c r="E681" s="105"/>
      <c r="F681" s="105"/>
      <c r="G681" s="105"/>
      <c r="H681" s="105"/>
      <c r="I681" s="105"/>
      <c r="J681" s="105"/>
    </row>
    <row r="682" spans="1:10" ht="30" customHeight="1" x14ac:dyDescent="0.3">
      <c r="A682" s="51">
        <v>678</v>
      </c>
      <c r="B682" s="162"/>
      <c r="C682" s="165"/>
      <c r="D682" s="105"/>
      <c r="E682" s="105"/>
      <c r="F682" s="105"/>
      <c r="G682" s="105"/>
      <c r="H682" s="105"/>
      <c r="I682" s="105"/>
      <c r="J682" s="105"/>
    </row>
    <row r="683" spans="1:10" ht="30" customHeight="1" x14ac:dyDescent="0.3">
      <c r="A683" s="51">
        <v>679</v>
      </c>
      <c r="B683" s="162"/>
      <c r="C683" s="165"/>
      <c r="D683" s="105"/>
      <c r="E683" s="105"/>
      <c r="F683" s="105"/>
      <c r="G683" s="105"/>
      <c r="H683" s="105"/>
      <c r="I683" s="105"/>
      <c r="J683" s="105"/>
    </row>
    <row r="684" spans="1:10" ht="30" customHeight="1" x14ac:dyDescent="0.3">
      <c r="A684" s="51">
        <v>680</v>
      </c>
      <c r="B684" s="162"/>
      <c r="C684" s="165"/>
      <c r="D684" s="105"/>
      <c r="E684" s="105"/>
      <c r="F684" s="105"/>
      <c r="G684" s="105"/>
      <c r="H684" s="105"/>
      <c r="I684" s="105"/>
      <c r="J684" s="105"/>
    </row>
    <row r="685" spans="1:10" ht="30" customHeight="1" x14ac:dyDescent="0.3">
      <c r="A685" s="51">
        <v>681</v>
      </c>
      <c r="B685" s="162"/>
      <c r="C685" s="165"/>
      <c r="D685" s="105"/>
      <c r="E685" s="105"/>
      <c r="F685" s="105"/>
      <c r="G685" s="105"/>
      <c r="H685" s="105"/>
      <c r="I685" s="105"/>
      <c r="J685" s="105"/>
    </row>
    <row r="686" spans="1:10" ht="30" customHeight="1" x14ac:dyDescent="0.3">
      <c r="A686" s="51">
        <v>682</v>
      </c>
      <c r="B686" s="162"/>
      <c r="C686" s="165"/>
      <c r="D686" s="105"/>
      <c r="E686" s="105"/>
      <c r="F686" s="105"/>
      <c r="G686" s="105"/>
      <c r="H686" s="105"/>
      <c r="I686" s="105"/>
      <c r="J686" s="105"/>
    </row>
    <row r="687" spans="1:10" ht="30" customHeight="1" x14ac:dyDescent="0.3">
      <c r="A687" s="51">
        <v>683</v>
      </c>
      <c r="B687" s="162"/>
      <c r="C687" s="165"/>
      <c r="D687" s="105"/>
      <c r="E687" s="105"/>
      <c r="F687" s="105"/>
      <c r="G687" s="105"/>
      <c r="H687" s="105"/>
      <c r="I687" s="105"/>
      <c r="J687" s="105"/>
    </row>
    <row r="688" spans="1:10" ht="30" customHeight="1" x14ac:dyDescent="0.3">
      <c r="A688" s="51">
        <v>684</v>
      </c>
      <c r="B688" s="162"/>
      <c r="C688" s="165"/>
      <c r="D688" s="105"/>
      <c r="E688" s="105"/>
      <c r="F688" s="105"/>
      <c r="G688" s="105"/>
      <c r="H688" s="105"/>
      <c r="I688" s="105"/>
      <c r="J688" s="105"/>
    </row>
    <row r="689" spans="1:10" ht="30" customHeight="1" x14ac:dyDescent="0.3">
      <c r="A689" s="51">
        <v>685</v>
      </c>
      <c r="B689" s="162"/>
      <c r="C689" s="165"/>
      <c r="D689" s="105"/>
      <c r="E689" s="105"/>
      <c r="F689" s="105"/>
      <c r="G689" s="105"/>
      <c r="H689" s="105"/>
      <c r="I689" s="105"/>
      <c r="J689" s="105"/>
    </row>
    <row r="690" spans="1:10" ht="30" customHeight="1" x14ac:dyDescent="0.3">
      <c r="A690" s="51">
        <v>686</v>
      </c>
      <c r="B690" s="162"/>
      <c r="C690" s="165"/>
      <c r="D690" s="105"/>
      <c r="E690" s="105"/>
      <c r="F690" s="105"/>
      <c r="G690" s="105"/>
      <c r="H690" s="105"/>
      <c r="I690" s="105"/>
      <c r="J690" s="105"/>
    </row>
    <row r="691" spans="1:10" ht="30" customHeight="1" x14ac:dyDescent="0.3">
      <c r="A691" s="51">
        <v>687</v>
      </c>
      <c r="B691" s="162"/>
      <c r="C691" s="165"/>
      <c r="D691" s="105"/>
      <c r="E691" s="105"/>
      <c r="F691" s="105"/>
      <c r="G691" s="105"/>
      <c r="H691" s="105"/>
      <c r="I691" s="105"/>
      <c r="J691" s="105"/>
    </row>
    <row r="692" spans="1:10" ht="30" customHeight="1" x14ac:dyDescent="0.3">
      <c r="A692" s="51">
        <v>688</v>
      </c>
      <c r="B692" s="162"/>
      <c r="C692" s="165"/>
      <c r="D692" s="105"/>
      <c r="E692" s="105"/>
      <c r="F692" s="105"/>
      <c r="G692" s="105"/>
      <c r="H692" s="105"/>
      <c r="I692" s="105"/>
      <c r="J692" s="105"/>
    </row>
    <row r="693" spans="1:10" ht="30" customHeight="1" x14ac:dyDescent="0.3">
      <c r="A693" s="51">
        <v>689</v>
      </c>
      <c r="B693" s="162"/>
      <c r="C693" s="165"/>
      <c r="D693" s="105"/>
      <c r="E693" s="105"/>
      <c r="F693" s="105"/>
      <c r="G693" s="105"/>
      <c r="H693" s="105"/>
      <c r="I693" s="105"/>
      <c r="J693" s="105"/>
    </row>
    <row r="694" spans="1:10" ht="30" customHeight="1" x14ac:dyDescent="0.3">
      <c r="A694" s="51">
        <v>690</v>
      </c>
      <c r="B694" s="162"/>
      <c r="C694" s="165"/>
      <c r="D694" s="105"/>
      <c r="E694" s="105"/>
      <c r="F694" s="105"/>
      <c r="G694" s="105"/>
      <c r="H694" s="105"/>
      <c r="I694" s="105"/>
      <c r="J694" s="105"/>
    </row>
    <row r="695" spans="1:10" ht="30" customHeight="1" x14ac:dyDescent="0.3">
      <c r="A695" s="51">
        <v>691</v>
      </c>
      <c r="B695" s="162"/>
      <c r="C695" s="165"/>
      <c r="D695" s="105"/>
      <c r="E695" s="105"/>
      <c r="F695" s="105"/>
      <c r="G695" s="105"/>
      <c r="H695" s="105"/>
      <c r="I695" s="105"/>
      <c r="J695" s="105"/>
    </row>
    <row r="696" spans="1:10" ht="30" customHeight="1" x14ac:dyDescent="0.3">
      <c r="A696" s="51">
        <v>692</v>
      </c>
      <c r="B696" s="162"/>
      <c r="C696" s="165"/>
      <c r="D696" s="105"/>
      <c r="E696" s="105"/>
      <c r="F696" s="105"/>
      <c r="G696" s="105"/>
      <c r="H696" s="105"/>
      <c r="I696" s="105"/>
      <c r="J696" s="105"/>
    </row>
    <row r="697" spans="1:10" ht="30" customHeight="1" x14ac:dyDescent="0.3">
      <c r="A697" s="51">
        <v>693</v>
      </c>
      <c r="B697" s="162"/>
      <c r="C697" s="165"/>
      <c r="D697" s="105"/>
      <c r="E697" s="105"/>
      <c r="F697" s="105"/>
      <c r="G697" s="105"/>
      <c r="H697" s="105"/>
      <c r="I697" s="105"/>
      <c r="J697" s="105"/>
    </row>
    <row r="698" spans="1:10" ht="30" customHeight="1" x14ac:dyDescent="0.3">
      <c r="A698" s="51">
        <v>694</v>
      </c>
      <c r="B698" s="162"/>
      <c r="C698" s="165"/>
      <c r="D698" s="105"/>
      <c r="E698" s="105"/>
      <c r="F698" s="105"/>
      <c r="G698" s="105"/>
      <c r="H698" s="105"/>
      <c r="I698" s="105"/>
      <c r="J698" s="105"/>
    </row>
    <row r="699" spans="1:10" ht="30" customHeight="1" x14ac:dyDescent="0.3">
      <c r="A699" s="51">
        <v>695</v>
      </c>
      <c r="B699" s="162"/>
      <c r="C699" s="165"/>
      <c r="D699" s="105"/>
      <c r="E699" s="105"/>
      <c r="F699" s="105"/>
      <c r="G699" s="105"/>
      <c r="H699" s="105"/>
      <c r="I699" s="105"/>
      <c r="J699" s="105"/>
    </row>
    <row r="700" spans="1:10" ht="30" customHeight="1" x14ac:dyDescent="0.3">
      <c r="A700" s="51">
        <v>696</v>
      </c>
      <c r="B700" s="162"/>
      <c r="C700" s="165"/>
      <c r="D700" s="105"/>
      <c r="E700" s="105"/>
      <c r="F700" s="105"/>
      <c r="G700" s="105"/>
      <c r="H700" s="105"/>
      <c r="I700" s="105"/>
      <c r="J700" s="105"/>
    </row>
    <row r="701" spans="1:10" ht="30" customHeight="1" x14ac:dyDescent="0.3">
      <c r="A701" s="51">
        <v>697</v>
      </c>
      <c r="B701" s="162"/>
      <c r="C701" s="165"/>
      <c r="D701" s="105"/>
      <c r="E701" s="105"/>
      <c r="F701" s="105"/>
      <c r="G701" s="105"/>
      <c r="H701" s="105"/>
      <c r="I701" s="105"/>
      <c r="J701" s="105"/>
    </row>
    <row r="702" spans="1:10" ht="30" customHeight="1" x14ac:dyDescent="0.3">
      <c r="A702" s="51">
        <v>698</v>
      </c>
      <c r="B702" s="162"/>
      <c r="C702" s="165"/>
      <c r="D702" s="105"/>
      <c r="E702" s="105"/>
      <c r="F702" s="105"/>
      <c r="G702" s="105"/>
      <c r="H702" s="105"/>
      <c r="I702" s="105"/>
      <c r="J702" s="105"/>
    </row>
    <row r="703" spans="1:10" ht="30" customHeight="1" x14ac:dyDescent="0.3">
      <c r="A703" s="51">
        <v>699</v>
      </c>
      <c r="B703" s="162"/>
      <c r="C703" s="165"/>
      <c r="D703" s="105"/>
      <c r="E703" s="105"/>
      <c r="F703" s="105"/>
      <c r="G703" s="105"/>
      <c r="H703" s="105"/>
      <c r="I703" s="105"/>
      <c r="J703" s="105"/>
    </row>
    <row r="704" spans="1:10" ht="30" customHeight="1" x14ac:dyDescent="0.3">
      <c r="A704" s="51">
        <v>700</v>
      </c>
      <c r="B704" s="162"/>
      <c r="C704" s="165"/>
      <c r="D704" s="105"/>
      <c r="E704" s="105"/>
      <c r="F704" s="105"/>
      <c r="G704" s="105"/>
      <c r="H704" s="105"/>
      <c r="I704" s="105"/>
      <c r="J704" s="105"/>
    </row>
    <row r="705" spans="1:10" ht="30" customHeight="1" x14ac:dyDescent="0.3">
      <c r="A705" s="51">
        <v>701</v>
      </c>
      <c r="B705" s="162"/>
      <c r="C705" s="165"/>
      <c r="D705" s="105"/>
      <c r="E705" s="105"/>
      <c r="F705" s="105"/>
      <c r="G705" s="105"/>
      <c r="H705" s="105"/>
      <c r="I705" s="105"/>
      <c r="J705" s="105"/>
    </row>
    <row r="706" spans="1:10" ht="30" customHeight="1" x14ac:dyDescent="0.3">
      <c r="A706" s="51">
        <v>702</v>
      </c>
      <c r="B706" s="162"/>
      <c r="C706" s="165"/>
      <c r="D706" s="105"/>
      <c r="E706" s="105"/>
      <c r="F706" s="105"/>
      <c r="G706" s="105"/>
      <c r="H706" s="105"/>
      <c r="I706" s="105"/>
      <c r="J706" s="105"/>
    </row>
    <row r="707" spans="1:10" ht="30" customHeight="1" x14ac:dyDescent="0.3">
      <c r="A707" s="51">
        <v>703</v>
      </c>
      <c r="B707" s="162"/>
      <c r="C707" s="165"/>
      <c r="D707" s="105"/>
      <c r="E707" s="105"/>
      <c r="F707" s="105"/>
      <c r="G707" s="105"/>
      <c r="H707" s="105"/>
      <c r="I707" s="105"/>
      <c r="J707" s="105"/>
    </row>
    <row r="708" spans="1:10" ht="30" customHeight="1" x14ac:dyDescent="0.3">
      <c r="A708" s="51">
        <v>704</v>
      </c>
      <c r="B708" s="162"/>
      <c r="C708" s="165"/>
      <c r="D708" s="105"/>
      <c r="E708" s="105"/>
      <c r="F708" s="105"/>
      <c r="G708" s="105"/>
      <c r="H708" s="105"/>
      <c r="I708" s="105"/>
      <c r="J708" s="105"/>
    </row>
    <row r="709" spans="1:10" ht="30" customHeight="1" x14ac:dyDescent="0.3">
      <c r="A709" s="51">
        <v>705</v>
      </c>
      <c r="B709" s="162"/>
      <c r="C709" s="165"/>
      <c r="D709" s="105"/>
      <c r="E709" s="105"/>
      <c r="F709" s="105"/>
      <c r="G709" s="105"/>
      <c r="H709" s="105"/>
      <c r="I709" s="105"/>
      <c r="J709" s="105"/>
    </row>
    <row r="710" spans="1:10" ht="30" customHeight="1" x14ac:dyDescent="0.3">
      <c r="A710" s="51">
        <v>706</v>
      </c>
      <c r="B710" s="162"/>
      <c r="C710" s="165"/>
      <c r="D710" s="105"/>
      <c r="E710" s="105"/>
      <c r="F710" s="105"/>
      <c r="G710" s="105"/>
      <c r="H710" s="105"/>
      <c r="I710" s="105"/>
      <c r="J710" s="105"/>
    </row>
    <row r="711" spans="1:10" ht="30" customHeight="1" x14ac:dyDescent="0.3">
      <c r="A711" s="51">
        <v>707</v>
      </c>
      <c r="B711" s="162"/>
      <c r="C711" s="165"/>
      <c r="D711" s="105"/>
      <c r="E711" s="105"/>
      <c r="F711" s="105"/>
      <c r="G711" s="105"/>
      <c r="H711" s="105"/>
      <c r="I711" s="105"/>
      <c r="J711" s="105"/>
    </row>
    <row r="712" spans="1:10" ht="30" customHeight="1" x14ac:dyDescent="0.3">
      <c r="A712" s="51">
        <v>708</v>
      </c>
      <c r="B712" s="162"/>
      <c r="C712" s="165"/>
      <c r="D712" s="105"/>
      <c r="E712" s="105"/>
      <c r="F712" s="105"/>
      <c r="G712" s="105"/>
      <c r="H712" s="105"/>
      <c r="I712" s="105"/>
      <c r="J712" s="105"/>
    </row>
    <row r="713" spans="1:10" ht="30" customHeight="1" x14ac:dyDescent="0.3">
      <c r="A713" s="51">
        <v>709</v>
      </c>
      <c r="B713" s="162"/>
      <c r="C713" s="165"/>
      <c r="D713" s="105"/>
      <c r="E713" s="105"/>
      <c r="F713" s="105"/>
      <c r="G713" s="105"/>
      <c r="H713" s="105"/>
      <c r="I713" s="105"/>
      <c r="J713" s="105"/>
    </row>
    <row r="714" spans="1:10" ht="30" customHeight="1" x14ac:dyDescent="0.3">
      <c r="A714" s="51">
        <v>710</v>
      </c>
      <c r="B714" s="162"/>
      <c r="C714" s="165"/>
      <c r="D714" s="105"/>
      <c r="E714" s="105"/>
      <c r="F714" s="105"/>
      <c r="G714" s="105"/>
      <c r="H714" s="105"/>
      <c r="I714" s="105"/>
      <c r="J714" s="105"/>
    </row>
    <row r="715" spans="1:10" ht="30" customHeight="1" x14ac:dyDescent="0.3">
      <c r="A715" s="51">
        <v>711</v>
      </c>
      <c r="B715" s="162"/>
      <c r="C715" s="165"/>
      <c r="D715" s="105"/>
      <c r="E715" s="105"/>
      <c r="F715" s="105"/>
      <c r="G715" s="105"/>
      <c r="H715" s="105"/>
      <c r="I715" s="105"/>
      <c r="J715" s="105"/>
    </row>
    <row r="716" spans="1:10" ht="30" customHeight="1" x14ac:dyDescent="0.3">
      <c r="A716" s="51">
        <v>712</v>
      </c>
      <c r="B716" s="162"/>
      <c r="C716" s="165"/>
      <c r="D716" s="105"/>
      <c r="E716" s="105"/>
      <c r="F716" s="105"/>
      <c r="G716" s="105"/>
      <c r="H716" s="105"/>
      <c r="I716" s="105"/>
      <c r="J716" s="105"/>
    </row>
    <row r="717" spans="1:10" ht="30" customHeight="1" x14ac:dyDescent="0.3">
      <c r="A717" s="51">
        <v>713</v>
      </c>
      <c r="B717" s="162"/>
      <c r="C717" s="165"/>
      <c r="D717" s="105"/>
      <c r="E717" s="105"/>
      <c r="F717" s="105"/>
      <c r="G717" s="105"/>
      <c r="H717" s="105"/>
      <c r="I717" s="105"/>
      <c r="J717" s="105"/>
    </row>
    <row r="718" spans="1:10" ht="30" customHeight="1" x14ac:dyDescent="0.3">
      <c r="A718" s="51">
        <v>714</v>
      </c>
      <c r="B718" s="162"/>
      <c r="C718" s="165"/>
      <c r="D718" s="105"/>
      <c r="E718" s="105"/>
      <c r="F718" s="105"/>
      <c r="G718" s="105"/>
      <c r="H718" s="105"/>
      <c r="I718" s="105"/>
      <c r="J718" s="105"/>
    </row>
    <row r="719" spans="1:10" ht="30" customHeight="1" x14ac:dyDescent="0.3">
      <c r="A719" s="51">
        <v>715</v>
      </c>
      <c r="B719" s="162"/>
      <c r="C719" s="165"/>
      <c r="D719" s="105"/>
      <c r="E719" s="105"/>
      <c r="F719" s="105"/>
      <c r="G719" s="105"/>
      <c r="H719" s="105"/>
      <c r="I719" s="105"/>
      <c r="J719" s="105"/>
    </row>
    <row r="720" spans="1:10" ht="30" customHeight="1" x14ac:dyDescent="0.3">
      <c r="A720" s="51">
        <v>716</v>
      </c>
      <c r="B720" s="162"/>
      <c r="C720" s="165"/>
      <c r="D720" s="105"/>
      <c r="E720" s="105"/>
      <c r="F720" s="105"/>
      <c r="G720" s="105"/>
      <c r="H720" s="105"/>
      <c r="I720" s="105"/>
      <c r="J720" s="105"/>
    </row>
    <row r="721" spans="1:10" ht="30" customHeight="1" x14ac:dyDescent="0.3">
      <c r="A721" s="51">
        <v>717</v>
      </c>
      <c r="B721" s="162"/>
      <c r="C721" s="165"/>
      <c r="D721" s="105"/>
      <c r="E721" s="105"/>
      <c r="F721" s="105"/>
      <c r="G721" s="105"/>
      <c r="H721" s="105"/>
      <c r="I721" s="105"/>
      <c r="J721" s="105"/>
    </row>
    <row r="722" spans="1:10" ht="30" customHeight="1" x14ac:dyDescent="0.3">
      <c r="A722" s="51">
        <v>718</v>
      </c>
      <c r="B722" s="162"/>
      <c r="C722" s="165"/>
      <c r="D722" s="105"/>
      <c r="E722" s="105"/>
      <c r="F722" s="105"/>
      <c r="G722" s="105"/>
      <c r="H722" s="105"/>
      <c r="I722" s="105"/>
      <c r="J722" s="105"/>
    </row>
    <row r="723" spans="1:10" ht="30" customHeight="1" x14ac:dyDescent="0.3">
      <c r="A723" s="51">
        <v>719</v>
      </c>
      <c r="B723" s="162"/>
      <c r="C723" s="165"/>
      <c r="D723" s="105"/>
      <c r="E723" s="105"/>
      <c r="F723" s="105"/>
      <c r="G723" s="105"/>
      <c r="H723" s="105"/>
      <c r="I723" s="105"/>
      <c r="J723" s="105"/>
    </row>
    <row r="724" spans="1:10" ht="30" customHeight="1" x14ac:dyDescent="0.3">
      <c r="A724" s="51">
        <v>720</v>
      </c>
      <c r="B724" s="162"/>
      <c r="C724" s="165"/>
      <c r="D724" s="105"/>
      <c r="E724" s="105"/>
      <c r="F724" s="105"/>
      <c r="G724" s="105"/>
      <c r="H724" s="105"/>
      <c r="I724" s="105"/>
      <c r="J724" s="105"/>
    </row>
    <row r="725" spans="1:10" ht="30" customHeight="1" x14ac:dyDescent="0.3">
      <c r="A725" s="51">
        <v>721</v>
      </c>
      <c r="B725" s="162"/>
      <c r="C725" s="165"/>
      <c r="D725" s="105"/>
      <c r="E725" s="105"/>
      <c r="F725" s="105"/>
      <c r="G725" s="105"/>
      <c r="H725" s="105"/>
      <c r="I725" s="105"/>
      <c r="J725" s="105"/>
    </row>
    <row r="726" spans="1:10" ht="30" customHeight="1" x14ac:dyDescent="0.3">
      <c r="A726" s="51">
        <v>722</v>
      </c>
      <c r="B726" s="162"/>
      <c r="C726" s="165"/>
      <c r="D726" s="105"/>
      <c r="E726" s="105"/>
      <c r="F726" s="105"/>
      <c r="G726" s="105"/>
      <c r="H726" s="105"/>
      <c r="I726" s="105"/>
      <c r="J726" s="105"/>
    </row>
    <row r="727" spans="1:10" ht="30" customHeight="1" x14ac:dyDescent="0.3">
      <c r="A727" s="51">
        <v>723</v>
      </c>
      <c r="B727" s="162"/>
      <c r="C727" s="165"/>
      <c r="D727" s="105"/>
      <c r="E727" s="105"/>
      <c r="F727" s="105"/>
      <c r="G727" s="105"/>
      <c r="H727" s="105"/>
      <c r="I727" s="105"/>
      <c r="J727" s="105"/>
    </row>
    <row r="728" spans="1:10" ht="30" customHeight="1" x14ac:dyDescent="0.3">
      <c r="A728" s="51">
        <v>724</v>
      </c>
      <c r="B728" s="162"/>
      <c r="C728" s="165"/>
      <c r="D728" s="105"/>
      <c r="E728" s="105"/>
      <c r="F728" s="105"/>
      <c r="G728" s="105"/>
      <c r="H728" s="105"/>
      <c r="I728" s="105"/>
      <c r="J728" s="105"/>
    </row>
    <row r="729" spans="1:10" ht="30" customHeight="1" x14ac:dyDescent="0.3">
      <c r="A729" s="51">
        <v>725</v>
      </c>
      <c r="B729" s="162"/>
      <c r="C729" s="165"/>
      <c r="D729" s="105"/>
      <c r="E729" s="105"/>
      <c r="F729" s="105"/>
      <c r="G729" s="105"/>
      <c r="H729" s="105"/>
      <c r="I729" s="105"/>
      <c r="J729" s="105"/>
    </row>
    <row r="730" spans="1:10" ht="30" customHeight="1" x14ac:dyDescent="0.3">
      <c r="A730" s="51">
        <v>726</v>
      </c>
      <c r="B730" s="162"/>
      <c r="C730" s="165"/>
      <c r="D730" s="105"/>
      <c r="E730" s="105"/>
      <c r="F730" s="105"/>
      <c r="G730" s="105"/>
      <c r="H730" s="105"/>
      <c r="I730" s="105"/>
      <c r="J730" s="105"/>
    </row>
    <row r="731" spans="1:10" ht="30" customHeight="1" x14ac:dyDescent="0.3">
      <c r="A731" s="51">
        <v>727</v>
      </c>
      <c r="B731" s="162"/>
      <c r="C731" s="165"/>
      <c r="D731" s="105"/>
      <c r="E731" s="105"/>
      <c r="F731" s="105"/>
      <c r="G731" s="105"/>
      <c r="H731" s="105"/>
      <c r="I731" s="105"/>
      <c r="J731" s="105"/>
    </row>
    <row r="732" spans="1:10" ht="30" customHeight="1" x14ac:dyDescent="0.3">
      <c r="A732" s="51">
        <v>728</v>
      </c>
      <c r="B732" s="162"/>
      <c r="C732" s="165"/>
      <c r="D732" s="105"/>
      <c r="E732" s="105"/>
      <c r="F732" s="105"/>
      <c r="G732" s="105"/>
      <c r="H732" s="105"/>
      <c r="I732" s="105"/>
      <c r="J732" s="105"/>
    </row>
    <row r="733" spans="1:10" ht="30" customHeight="1" x14ac:dyDescent="0.3">
      <c r="A733" s="51">
        <v>729</v>
      </c>
      <c r="B733" s="162"/>
      <c r="C733" s="165"/>
      <c r="D733" s="105"/>
      <c r="E733" s="105"/>
      <c r="F733" s="105"/>
      <c r="G733" s="105"/>
      <c r="H733" s="105"/>
      <c r="I733" s="105"/>
      <c r="J733" s="105"/>
    </row>
    <row r="734" spans="1:10" ht="30" customHeight="1" x14ac:dyDescent="0.3">
      <c r="A734" s="51">
        <v>730</v>
      </c>
      <c r="B734" s="162"/>
      <c r="C734" s="165"/>
      <c r="D734" s="105"/>
      <c r="E734" s="105"/>
      <c r="F734" s="105"/>
      <c r="G734" s="105"/>
      <c r="H734" s="105"/>
      <c r="I734" s="105"/>
      <c r="J734" s="105"/>
    </row>
    <row r="735" spans="1:10" ht="30" customHeight="1" x14ac:dyDescent="0.3">
      <c r="A735" s="51">
        <v>731</v>
      </c>
      <c r="B735" s="162"/>
      <c r="C735" s="165"/>
      <c r="D735" s="105"/>
      <c r="E735" s="105"/>
      <c r="F735" s="105"/>
      <c r="G735" s="105"/>
      <c r="H735" s="105"/>
      <c r="I735" s="105"/>
      <c r="J735" s="105"/>
    </row>
    <row r="736" spans="1:10" ht="30" customHeight="1" x14ac:dyDescent="0.3">
      <c r="A736" s="51">
        <v>732</v>
      </c>
      <c r="B736" s="162"/>
      <c r="C736" s="165"/>
      <c r="D736" s="105"/>
      <c r="E736" s="105"/>
      <c r="F736" s="105"/>
      <c r="G736" s="105"/>
      <c r="H736" s="105"/>
      <c r="I736" s="105"/>
      <c r="J736" s="105"/>
    </row>
    <row r="737" spans="1:10" ht="30" customHeight="1" x14ac:dyDescent="0.3">
      <c r="A737" s="51">
        <v>733</v>
      </c>
      <c r="B737" s="162"/>
      <c r="C737" s="165"/>
      <c r="D737" s="105"/>
      <c r="E737" s="105"/>
      <c r="F737" s="105"/>
      <c r="G737" s="105"/>
      <c r="H737" s="105"/>
      <c r="I737" s="105"/>
      <c r="J737" s="105"/>
    </row>
    <row r="738" spans="1:10" ht="30" customHeight="1" x14ac:dyDescent="0.3">
      <c r="A738" s="51">
        <v>734</v>
      </c>
      <c r="B738" s="162"/>
      <c r="C738" s="165"/>
      <c r="D738" s="105"/>
      <c r="E738" s="105"/>
      <c r="F738" s="105"/>
      <c r="G738" s="105"/>
      <c r="H738" s="105"/>
      <c r="I738" s="105"/>
      <c r="J738" s="105"/>
    </row>
    <row r="739" spans="1:10" ht="30" customHeight="1" x14ac:dyDescent="0.3">
      <c r="A739" s="51">
        <v>735</v>
      </c>
      <c r="B739" s="162"/>
      <c r="C739" s="165"/>
      <c r="D739" s="105"/>
      <c r="E739" s="105"/>
      <c r="F739" s="105"/>
      <c r="G739" s="105"/>
      <c r="H739" s="105"/>
      <c r="I739" s="105"/>
      <c r="J739" s="105"/>
    </row>
    <row r="740" spans="1:10" ht="30" customHeight="1" x14ac:dyDescent="0.3">
      <c r="A740" s="51">
        <v>736</v>
      </c>
      <c r="B740" s="162"/>
      <c r="C740" s="165"/>
      <c r="D740" s="105"/>
      <c r="E740" s="105"/>
      <c r="F740" s="105"/>
      <c r="G740" s="105"/>
      <c r="H740" s="105"/>
      <c r="I740" s="105"/>
      <c r="J740" s="105"/>
    </row>
    <row r="741" spans="1:10" ht="30" customHeight="1" x14ac:dyDescent="0.3">
      <c r="A741" s="51">
        <v>737</v>
      </c>
      <c r="B741" s="162"/>
      <c r="C741" s="165"/>
      <c r="D741" s="105"/>
      <c r="E741" s="105"/>
      <c r="F741" s="105"/>
      <c r="G741" s="105"/>
      <c r="H741" s="105"/>
      <c r="I741" s="105"/>
      <c r="J741" s="105"/>
    </row>
    <row r="742" spans="1:10" ht="30" customHeight="1" x14ac:dyDescent="0.3">
      <c r="A742" s="51">
        <v>738</v>
      </c>
      <c r="B742" s="162"/>
      <c r="C742" s="165"/>
      <c r="D742" s="105"/>
      <c r="E742" s="105"/>
      <c r="F742" s="105"/>
      <c r="G742" s="105"/>
      <c r="H742" s="105"/>
      <c r="I742" s="105"/>
      <c r="J742" s="105"/>
    </row>
    <row r="743" spans="1:10" ht="30" customHeight="1" x14ac:dyDescent="0.3">
      <c r="A743" s="51">
        <v>739</v>
      </c>
      <c r="B743" s="162"/>
      <c r="C743" s="165"/>
      <c r="D743" s="105"/>
      <c r="E743" s="105"/>
      <c r="F743" s="105"/>
      <c r="G743" s="105"/>
      <c r="H743" s="105"/>
      <c r="I743" s="105"/>
      <c r="J743" s="105"/>
    </row>
    <row r="744" spans="1:10" ht="30" customHeight="1" x14ac:dyDescent="0.3">
      <c r="A744" s="51">
        <v>740</v>
      </c>
      <c r="B744" s="162"/>
      <c r="C744" s="165"/>
      <c r="D744" s="105"/>
      <c r="E744" s="105"/>
      <c r="F744" s="105"/>
      <c r="G744" s="105"/>
      <c r="H744" s="105"/>
      <c r="I744" s="105"/>
      <c r="J744" s="105"/>
    </row>
    <row r="745" spans="1:10" ht="30" customHeight="1" x14ac:dyDescent="0.3">
      <c r="A745" s="51">
        <v>741</v>
      </c>
      <c r="B745" s="162"/>
      <c r="C745" s="165"/>
      <c r="D745" s="105"/>
      <c r="E745" s="105"/>
      <c r="F745" s="105"/>
      <c r="G745" s="105"/>
      <c r="H745" s="105"/>
      <c r="I745" s="105"/>
      <c r="J745" s="105"/>
    </row>
    <row r="746" spans="1:10" ht="30" customHeight="1" x14ac:dyDescent="0.3">
      <c r="A746" s="51">
        <v>742</v>
      </c>
      <c r="B746" s="162"/>
      <c r="C746" s="165"/>
      <c r="D746" s="105"/>
      <c r="E746" s="105"/>
      <c r="F746" s="105"/>
      <c r="G746" s="105"/>
      <c r="H746" s="105"/>
      <c r="I746" s="105"/>
      <c r="J746" s="105"/>
    </row>
    <row r="747" spans="1:10" ht="30" customHeight="1" x14ac:dyDescent="0.3">
      <c r="A747" s="51">
        <v>743</v>
      </c>
      <c r="B747" s="162"/>
      <c r="C747" s="165"/>
      <c r="D747" s="105"/>
      <c r="E747" s="105"/>
      <c r="F747" s="105"/>
      <c r="G747" s="105"/>
      <c r="H747" s="105"/>
      <c r="I747" s="105"/>
      <c r="J747" s="105"/>
    </row>
    <row r="748" spans="1:10" ht="30" customHeight="1" x14ac:dyDescent="0.3">
      <c r="A748" s="51">
        <v>744</v>
      </c>
      <c r="B748" s="162"/>
      <c r="C748" s="165"/>
      <c r="D748" s="105"/>
      <c r="E748" s="105"/>
      <c r="F748" s="105"/>
      <c r="G748" s="105"/>
      <c r="H748" s="105"/>
      <c r="I748" s="105"/>
      <c r="J748" s="105"/>
    </row>
    <row r="749" spans="1:10" ht="30" customHeight="1" x14ac:dyDescent="0.3">
      <c r="A749" s="51">
        <v>745</v>
      </c>
      <c r="B749" s="162"/>
      <c r="C749" s="165"/>
      <c r="D749" s="105"/>
      <c r="E749" s="105"/>
      <c r="F749" s="105"/>
      <c r="G749" s="105"/>
      <c r="H749" s="105"/>
      <c r="I749" s="105"/>
      <c r="J749" s="105"/>
    </row>
    <row r="750" spans="1:10" ht="30" customHeight="1" x14ac:dyDescent="0.3">
      <c r="A750" s="51">
        <v>746</v>
      </c>
      <c r="B750" s="162"/>
      <c r="C750" s="165"/>
      <c r="D750" s="105"/>
      <c r="E750" s="105"/>
      <c r="F750" s="105"/>
      <c r="G750" s="105"/>
      <c r="H750" s="105"/>
      <c r="I750" s="105"/>
      <c r="J750" s="105"/>
    </row>
    <row r="751" spans="1:10" ht="30" customHeight="1" x14ac:dyDescent="0.3">
      <c r="A751" s="51">
        <v>747</v>
      </c>
      <c r="B751" s="162"/>
      <c r="C751" s="165"/>
      <c r="D751" s="105"/>
      <c r="E751" s="105"/>
      <c r="F751" s="105"/>
      <c r="G751" s="105"/>
      <c r="H751" s="105"/>
      <c r="I751" s="105"/>
      <c r="J751" s="105"/>
    </row>
    <row r="752" spans="1:10" ht="30" customHeight="1" x14ac:dyDescent="0.3">
      <c r="A752" s="51">
        <v>748</v>
      </c>
      <c r="B752" s="162"/>
      <c r="C752" s="165"/>
      <c r="D752" s="105"/>
      <c r="E752" s="105"/>
      <c r="F752" s="105"/>
      <c r="G752" s="105"/>
      <c r="H752" s="105"/>
      <c r="I752" s="105"/>
      <c r="J752" s="105"/>
    </row>
    <row r="753" spans="1:10" ht="30" customHeight="1" x14ac:dyDescent="0.3">
      <c r="A753" s="51">
        <v>749</v>
      </c>
      <c r="B753" s="162"/>
      <c r="C753" s="165"/>
      <c r="D753" s="105"/>
      <c r="E753" s="105"/>
      <c r="F753" s="105"/>
      <c r="G753" s="105"/>
      <c r="H753" s="105"/>
      <c r="I753" s="105"/>
      <c r="J753" s="105"/>
    </row>
    <row r="754" spans="1:10" ht="30" customHeight="1" x14ac:dyDescent="0.3">
      <c r="A754" s="51">
        <v>750</v>
      </c>
      <c r="B754" s="162"/>
      <c r="C754" s="165"/>
      <c r="D754" s="105"/>
      <c r="E754" s="105"/>
      <c r="F754" s="105"/>
      <c r="G754" s="105"/>
      <c r="H754" s="105"/>
      <c r="I754" s="105"/>
      <c r="J754" s="105"/>
    </row>
    <row r="755" spans="1:10" ht="30" customHeight="1" x14ac:dyDescent="0.3">
      <c r="A755" s="51">
        <v>751</v>
      </c>
      <c r="B755" s="162"/>
      <c r="C755" s="165"/>
      <c r="D755" s="105"/>
      <c r="E755" s="105"/>
      <c r="F755" s="105"/>
      <c r="G755" s="105"/>
      <c r="H755" s="105"/>
      <c r="I755" s="105"/>
      <c r="J755" s="105"/>
    </row>
    <row r="756" spans="1:10" ht="30" customHeight="1" x14ac:dyDescent="0.3">
      <c r="A756" s="51">
        <v>752</v>
      </c>
      <c r="B756" s="162"/>
      <c r="C756" s="165"/>
      <c r="D756" s="105"/>
      <c r="E756" s="105"/>
      <c r="F756" s="105"/>
      <c r="G756" s="105"/>
      <c r="H756" s="105"/>
      <c r="I756" s="105"/>
      <c r="J756" s="105"/>
    </row>
    <row r="757" spans="1:10" ht="30" customHeight="1" x14ac:dyDescent="0.3">
      <c r="A757" s="51">
        <v>753</v>
      </c>
      <c r="B757" s="162"/>
      <c r="C757" s="165"/>
      <c r="D757" s="105"/>
      <c r="E757" s="105"/>
      <c r="F757" s="105"/>
      <c r="G757" s="105"/>
      <c r="H757" s="105"/>
      <c r="I757" s="105"/>
      <c r="J757" s="105"/>
    </row>
    <row r="758" spans="1:10" ht="30" customHeight="1" x14ac:dyDescent="0.3">
      <c r="A758" s="51">
        <v>754</v>
      </c>
      <c r="B758" s="162"/>
      <c r="C758" s="165"/>
      <c r="D758" s="105"/>
      <c r="E758" s="105"/>
      <c r="F758" s="105"/>
      <c r="G758" s="105"/>
      <c r="H758" s="105"/>
      <c r="I758" s="105"/>
      <c r="J758" s="105"/>
    </row>
    <row r="759" spans="1:10" ht="30" customHeight="1" x14ac:dyDescent="0.3">
      <c r="A759" s="51">
        <v>755</v>
      </c>
      <c r="B759" s="162"/>
      <c r="C759" s="165"/>
      <c r="D759" s="105"/>
      <c r="E759" s="105"/>
      <c r="F759" s="105"/>
      <c r="G759" s="105"/>
      <c r="H759" s="105"/>
      <c r="I759" s="105"/>
      <c r="J759" s="105"/>
    </row>
    <row r="760" spans="1:10" ht="30" customHeight="1" x14ac:dyDescent="0.3">
      <c r="A760" s="51">
        <v>756</v>
      </c>
      <c r="B760" s="162"/>
      <c r="C760" s="165"/>
      <c r="D760" s="105"/>
      <c r="E760" s="105"/>
      <c r="F760" s="105"/>
      <c r="G760" s="105"/>
      <c r="H760" s="105"/>
      <c r="I760" s="105"/>
      <c r="J760" s="105"/>
    </row>
    <row r="761" spans="1:10" ht="30" customHeight="1" x14ac:dyDescent="0.3">
      <c r="A761" s="51">
        <v>757</v>
      </c>
      <c r="B761" s="162"/>
      <c r="C761" s="165"/>
      <c r="D761" s="105"/>
      <c r="E761" s="105"/>
      <c r="F761" s="105"/>
      <c r="G761" s="105"/>
      <c r="H761" s="105"/>
      <c r="I761" s="105"/>
      <c r="J761" s="105"/>
    </row>
    <row r="762" spans="1:10" ht="30" customHeight="1" x14ac:dyDescent="0.3">
      <c r="A762" s="51">
        <v>758</v>
      </c>
      <c r="B762" s="162"/>
      <c r="C762" s="165"/>
      <c r="D762" s="105"/>
      <c r="E762" s="105"/>
      <c r="F762" s="105"/>
      <c r="G762" s="105"/>
      <c r="H762" s="105"/>
      <c r="I762" s="105"/>
      <c r="J762" s="105"/>
    </row>
    <row r="763" spans="1:10" ht="30" customHeight="1" x14ac:dyDescent="0.3">
      <c r="A763" s="51">
        <v>759</v>
      </c>
      <c r="B763" s="162"/>
      <c r="C763" s="165"/>
      <c r="D763" s="105"/>
      <c r="E763" s="105"/>
      <c r="F763" s="105"/>
      <c r="G763" s="105"/>
      <c r="H763" s="105"/>
      <c r="I763" s="105"/>
      <c r="J763" s="105"/>
    </row>
    <row r="764" spans="1:10" ht="30" customHeight="1" x14ac:dyDescent="0.3">
      <c r="A764" s="51">
        <v>760</v>
      </c>
      <c r="B764" s="162"/>
      <c r="C764" s="165"/>
      <c r="D764" s="105"/>
      <c r="E764" s="105"/>
      <c r="F764" s="105"/>
      <c r="G764" s="105"/>
      <c r="H764" s="105"/>
      <c r="I764" s="105"/>
      <c r="J764" s="105"/>
    </row>
    <row r="765" spans="1:10" ht="30" customHeight="1" x14ac:dyDescent="0.3">
      <c r="A765" s="51">
        <v>761</v>
      </c>
      <c r="B765" s="162"/>
      <c r="C765" s="165"/>
      <c r="D765" s="105"/>
      <c r="E765" s="105"/>
      <c r="F765" s="105"/>
      <c r="G765" s="105"/>
      <c r="H765" s="105"/>
      <c r="I765" s="105"/>
      <c r="J765" s="105"/>
    </row>
    <row r="766" spans="1:10" ht="30" customHeight="1" x14ac:dyDescent="0.3">
      <c r="A766" s="51">
        <v>762</v>
      </c>
      <c r="B766" s="162"/>
      <c r="C766" s="165"/>
      <c r="D766" s="105"/>
      <c r="E766" s="105"/>
      <c r="F766" s="105"/>
      <c r="G766" s="105"/>
      <c r="H766" s="105"/>
      <c r="I766" s="105"/>
      <c r="J766" s="105"/>
    </row>
    <row r="767" spans="1:10" ht="30" customHeight="1" x14ac:dyDescent="0.3">
      <c r="A767" s="51">
        <v>763</v>
      </c>
      <c r="B767" s="162"/>
      <c r="C767" s="165"/>
      <c r="D767" s="105"/>
      <c r="E767" s="105"/>
      <c r="F767" s="105"/>
      <c r="G767" s="105"/>
      <c r="H767" s="105"/>
      <c r="I767" s="105"/>
      <c r="J767" s="105"/>
    </row>
    <row r="768" spans="1:10" ht="30" customHeight="1" x14ac:dyDescent="0.3">
      <c r="A768" s="51">
        <v>764</v>
      </c>
      <c r="B768" s="162"/>
      <c r="C768" s="165"/>
      <c r="D768" s="105"/>
      <c r="E768" s="105"/>
      <c r="F768" s="105"/>
      <c r="G768" s="105"/>
      <c r="H768" s="105"/>
      <c r="I768" s="105"/>
      <c r="J768" s="105"/>
    </row>
    <row r="769" spans="1:10" ht="30" customHeight="1" x14ac:dyDescent="0.3">
      <c r="A769" s="51">
        <v>765</v>
      </c>
      <c r="B769" s="162"/>
      <c r="C769" s="165"/>
      <c r="D769" s="105"/>
      <c r="E769" s="105"/>
      <c r="F769" s="105"/>
      <c r="G769" s="105"/>
      <c r="H769" s="105"/>
      <c r="I769" s="105"/>
      <c r="J769" s="105"/>
    </row>
    <row r="770" spans="1:10" ht="30" customHeight="1" x14ac:dyDescent="0.3">
      <c r="A770" s="51">
        <v>766</v>
      </c>
      <c r="B770" s="162"/>
      <c r="C770" s="165"/>
      <c r="D770" s="105"/>
      <c r="E770" s="105"/>
      <c r="F770" s="105"/>
      <c r="G770" s="105"/>
      <c r="H770" s="105"/>
      <c r="I770" s="105"/>
      <c r="J770" s="105"/>
    </row>
    <row r="771" spans="1:10" ht="30" customHeight="1" x14ac:dyDescent="0.3">
      <c r="A771" s="51">
        <v>767</v>
      </c>
      <c r="B771" s="162"/>
      <c r="C771" s="165"/>
      <c r="D771" s="105"/>
      <c r="E771" s="105"/>
      <c r="F771" s="105"/>
      <c r="G771" s="105"/>
      <c r="H771" s="105"/>
      <c r="I771" s="105"/>
      <c r="J771" s="105"/>
    </row>
    <row r="772" spans="1:10" ht="30" customHeight="1" x14ac:dyDescent="0.3">
      <c r="A772" s="51">
        <v>768</v>
      </c>
      <c r="B772" s="162"/>
      <c r="C772" s="165"/>
      <c r="D772" s="105"/>
      <c r="E772" s="105"/>
      <c r="F772" s="105"/>
      <c r="G772" s="105"/>
      <c r="H772" s="105"/>
      <c r="I772" s="105"/>
      <c r="J772" s="105"/>
    </row>
    <row r="773" spans="1:10" ht="30" customHeight="1" x14ac:dyDescent="0.3">
      <c r="A773" s="51">
        <v>769</v>
      </c>
      <c r="B773" s="162"/>
      <c r="C773" s="165"/>
      <c r="D773" s="105"/>
      <c r="E773" s="105"/>
      <c r="F773" s="105"/>
      <c r="G773" s="105"/>
      <c r="H773" s="105"/>
      <c r="I773" s="105"/>
      <c r="J773" s="105"/>
    </row>
    <row r="774" spans="1:10" ht="30" customHeight="1" x14ac:dyDescent="0.3">
      <c r="A774" s="51">
        <v>770</v>
      </c>
      <c r="B774" s="162"/>
      <c r="C774" s="165"/>
      <c r="D774" s="105"/>
      <c r="E774" s="105"/>
      <c r="F774" s="105"/>
      <c r="G774" s="105"/>
      <c r="H774" s="105"/>
      <c r="I774" s="105"/>
      <c r="J774" s="105"/>
    </row>
    <row r="775" spans="1:10" ht="30" customHeight="1" x14ac:dyDescent="0.3">
      <c r="A775" s="51">
        <v>771</v>
      </c>
      <c r="B775" s="162"/>
      <c r="C775" s="165"/>
      <c r="D775" s="105"/>
      <c r="E775" s="105"/>
      <c r="F775" s="105"/>
      <c r="G775" s="105"/>
      <c r="H775" s="105"/>
      <c r="I775" s="105"/>
      <c r="J775" s="105"/>
    </row>
    <row r="776" spans="1:10" ht="30" customHeight="1" x14ac:dyDescent="0.3">
      <c r="A776" s="51">
        <v>772</v>
      </c>
      <c r="B776" s="162"/>
      <c r="C776" s="165"/>
      <c r="D776" s="105"/>
      <c r="E776" s="105"/>
      <c r="F776" s="105"/>
      <c r="G776" s="105"/>
      <c r="H776" s="105"/>
      <c r="I776" s="105"/>
      <c r="J776" s="105"/>
    </row>
    <row r="777" spans="1:10" ht="30" customHeight="1" x14ac:dyDescent="0.3">
      <c r="A777" s="51">
        <v>773</v>
      </c>
      <c r="B777" s="162"/>
      <c r="C777" s="165"/>
      <c r="D777" s="105"/>
      <c r="E777" s="105"/>
      <c r="F777" s="105"/>
      <c r="G777" s="105"/>
      <c r="H777" s="105"/>
      <c r="I777" s="105"/>
      <c r="J777" s="105"/>
    </row>
    <row r="778" spans="1:10" ht="30" customHeight="1" x14ac:dyDescent="0.3">
      <c r="A778" s="51">
        <v>774</v>
      </c>
      <c r="B778" s="162"/>
      <c r="C778" s="165"/>
      <c r="D778" s="105"/>
      <c r="E778" s="105"/>
      <c r="F778" s="105"/>
      <c r="G778" s="105"/>
      <c r="H778" s="105"/>
      <c r="I778" s="105"/>
      <c r="J778" s="105"/>
    </row>
    <row r="779" spans="1:10" ht="30" customHeight="1" x14ac:dyDescent="0.3">
      <c r="A779" s="51">
        <v>775</v>
      </c>
      <c r="B779" s="162"/>
      <c r="C779" s="165"/>
      <c r="D779" s="105"/>
      <c r="E779" s="105"/>
      <c r="F779" s="105"/>
      <c r="G779" s="105"/>
      <c r="H779" s="105"/>
      <c r="I779" s="105"/>
      <c r="J779" s="105"/>
    </row>
    <row r="780" spans="1:10" ht="30" customHeight="1" x14ac:dyDescent="0.3">
      <c r="A780" s="51">
        <v>776</v>
      </c>
      <c r="B780" s="162"/>
      <c r="C780" s="165"/>
      <c r="D780" s="105"/>
      <c r="E780" s="105"/>
      <c r="F780" s="105"/>
      <c r="G780" s="105"/>
      <c r="H780" s="105"/>
      <c r="I780" s="105"/>
      <c r="J780" s="105"/>
    </row>
    <row r="781" spans="1:10" ht="30" customHeight="1" x14ac:dyDescent="0.3">
      <c r="A781" s="51">
        <v>777</v>
      </c>
      <c r="B781" s="162"/>
      <c r="C781" s="165"/>
      <c r="D781" s="105"/>
      <c r="E781" s="105"/>
      <c r="F781" s="105"/>
      <c r="G781" s="105"/>
      <c r="H781" s="105"/>
      <c r="I781" s="105"/>
      <c r="J781" s="105"/>
    </row>
    <row r="782" spans="1:10" ht="30" customHeight="1" x14ac:dyDescent="0.3">
      <c r="A782" s="51">
        <v>778</v>
      </c>
      <c r="B782" s="162"/>
      <c r="C782" s="165"/>
      <c r="D782" s="105"/>
      <c r="E782" s="105"/>
      <c r="F782" s="105"/>
      <c r="G782" s="105"/>
      <c r="H782" s="105"/>
      <c r="I782" s="105"/>
      <c r="J782" s="105"/>
    </row>
    <row r="783" spans="1:10" ht="30" customHeight="1" x14ac:dyDescent="0.3">
      <c r="A783" s="51">
        <v>779</v>
      </c>
      <c r="B783" s="162"/>
      <c r="C783" s="165"/>
      <c r="D783" s="105"/>
      <c r="E783" s="105"/>
      <c r="F783" s="105"/>
      <c r="G783" s="105"/>
      <c r="H783" s="105"/>
      <c r="I783" s="105"/>
      <c r="J783" s="105"/>
    </row>
    <row r="784" spans="1:10" ht="30" customHeight="1" x14ac:dyDescent="0.3">
      <c r="A784" s="51">
        <v>780</v>
      </c>
      <c r="B784" s="162"/>
      <c r="C784" s="165"/>
      <c r="D784" s="105"/>
      <c r="E784" s="105"/>
      <c r="F784" s="105"/>
      <c r="G784" s="105"/>
      <c r="H784" s="105"/>
      <c r="I784" s="105"/>
      <c r="J784" s="105"/>
    </row>
    <row r="785" spans="1:10" ht="30" customHeight="1" x14ac:dyDescent="0.3">
      <c r="A785" s="51">
        <v>781</v>
      </c>
      <c r="B785" s="162"/>
      <c r="C785" s="165"/>
      <c r="D785" s="105"/>
      <c r="E785" s="105"/>
      <c r="F785" s="105"/>
      <c r="G785" s="105"/>
      <c r="H785" s="105"/>
      <c r="I785" s="105"/>
      <c r="J785" s="105"/>
    </row>
    <row r="786" spans="1:10" ht="30" customHeight="1" x14ac:dyDescent="0.3">
      <c r="A786" s="51">
        <v>782</v>
      </c>
      <c r="B786" s="162"/>
      <c r="C786" s="165"/>
      <c r="D786" s="105"/>
      <c r="E786" s="105"/>
      <c r="F786" s="105"/>
      <c r="G786" s="105"/>
      <c r="H786" s="105"/>
      <c r="I786" s="105"/>
      <c r="J786" s="105"/>
    </row>
    <row r="787" spans="1:10" ht="30" customHeight="1" x14ac:dyDescent="0.3">
      <c r="A787" s="51">
        <v>783</v>
      </c>
      <c r="B787" s="162"/>
      <c r="C787" s="165"/>
      <c r="D787" s="105"/>
      <c r="E787" s="105"/>
      <c r="F787" s="105"/>
      <c r="G787" s="105"/>
      <c r="H787" s="105"/>
      <c r="I787" s="105"/>
      <c r="J787" s="105"/>
    </row>
    <row r="788" spans="1:10" ht="30" customHeight="1" x14ac:dyDescent="0.3">
      <c r="A788" s="51">
        <v>784</v>
      </c>
      <c r="B788" s="162"/>
      <c r="C788" s="165"/>
      <c r="D788" s="105"/>
      <c r="E788" s="105"/>
      <c r="F788" s="105"/>
      <c r="G788" s="105"/>
      <c r="H788" s="105"/>
      <c r="I788" s="105"/>
      <c r="J788" s="105"/>
    </row>
    <row r="789" spans="1:10" ht="30" customHeight="1" x14ac:dyDescent="0.3">
      <c r="A789" s="51">
        <v>785</v>
      </c>
      <c r="B789" s="162"/>
      <c r="C789" s="165"/>
      <c r="D789" s="105"/>
      <c r="E789" s="105"/>
      <c r="F789" s="105"/>
      <c r="G789" s="105"/>
      <c r="H789" s="105"/>
      <c r="I789" s="105"/>
      <c r="J789" s="105"/>
    </row>
    <row r="790" spans="1:10" ht="30" customHeight="1" x14ac:dyDescent="0.3">
      <c r="A790" s="51">
        <v>786</v>
      </c>
      <c r="B790" s="162"/>
      <c r="C790" s="165"/>
      <c r="D790" s="105"/>
      <c r="E790" s="105"/>
      <c r="F790" s="105"/>
      <c r="G790" s="105"/>
      <c r="H790" s="105"/>
      <c r="I790" s="105"/>
      <c r="J790" s="105"/>
    </row>
    <row r="791" spans="1:10" ht="30" customHeight="1" x14ac:dyDescent="0.3">
      <c r="A791" s="51">
        <v>787</v>
      </c>
      <c r="B791" s="162"/>
      <c r="C791" s="165"/>
      <c r="D791" s="105"/>
      <c r="E791" s="105"/>
      <c r="F791" s="105"/>
      <c r="G791" s="105"/>
      <c r="H791" s="105"/>
      <c r="I791" s="105"/>
      <c r="J791" s="105"/>
    </row>
    <row r="792" spans="1:10" ht="30" customHeight="1" x14ac:dyDescent="0.3">
      <c r="A792" s="51">
        <v>788</v>
      </c>
      <c r="B792" s="162"/>
      <c r="C792" s="165"/>
      <c r="D792" s="105"/>
      <c r="E792" s="105"/>
      <c r="F792" s="105"/>
      <c r="G792" s="105"/>
      <c r="H792" s="105"/>
      <c r="I792" s="105"/>
      <c r="J792" s="105"/>
    </row>
    <row r="793" spans="1:10" ht="30" customHeight="1" x14ac:dyDescent="0.3">
      <c r="A793" s="51">
        <v>789</v>
      </c>
      <c r="B793" s="162"/>
      <c r="C793" s="165"/>
      <c r="D793" s="105"/>
      <c r="E793" s="105"/>
      <c r="F793" s="105"/>
      <c r="G793" s="105"/>
      <c r="H793" s="105"/>
      <c r="I793" s="105"/>
      <c r="J793" s="105"/>
    </row>
    <row r="794" spans="1:10" ht="30" customHeight="1" x14ac:dyDescent="0.3">
      <c r="A794" s="51">
        <v>790</v>
      </c>
      <c r="B794" s="162"/>
      <c r="C794" s="165"/>
      <c r="D794" s="105"/>
      <c r="E794" s="105"/>
      <c r="F794" s="105"/>
      <c r="G794" s="105"/>
      <c r="H794" s="105"/>
      <c r="I794" s="105"/>
      <c r="J794" s="105"/>
    </row>
    <row r="795" spans="1:10" ht="30" customHeight="1" x14ac:dyDescent="0.3">
      <c r="A795" s="51">
        <v>791</v>
      </c>
      <c r="B795" s="162"/>
      <c r="C795" s="165"/>
      <c r="D795" s="105"/>
      <c r="E795" s="105"/>
      <c r="F795" s="105"/>
      <c r="G795" s="105"/>
      <c r="H795" s="105"/>
      <c r="I795" s="105"/>
      <c r="J795" s="105"/>
    </row>
    <row r="796" spans="1:10" ht="30" customHeight="1" x14ac:dyDescent="0.3">
      <c r="A796" s="51">
        <v>792</v>
      </c>
      <c r="B796" s="162"/>
      <c r="C796" s="165"/>
      <c r="D796" s="105"/>
      <c r="E796" s="105"/>
      <c r="F796" s="105"/>
      <c r="G796" s="105"/>
      <c r="H796" s="105"/>
      <c r="I796" s="105"/>
      <c r="J796" s="105"/>
    </row>
    <row r="797" spans="1:10" ht="30" customHeight="1" x14ac:dyDescent="0.3">
      <c r="A797" s="51">
        <v>793</v>
      </c>
      <c r="B797" s="162"/>
      <c r="C797" s="165"/>
      <c r="D797" s="105"/>
      <c r="E797" s="105"/>
      <c r="F797" s="105"/>
      <c r="G797" s="105"/>
      <c r="H797" s="105"/>
      <c r="I797" s="105"/>
      <c r="J797" s="105"/>
    </row>
    <row r="798" spans="1:10" ht="30" customHeight="1" x14ac:dyDescent="0.3">
      <c r="A798" s="51">
        <v>794</v>
      </c>
      <c r="B798" s="162"/>
      <c r="C798" s="165"/>
      <c r="D798" s="105"/>
      <c r="E798" s="105"/>
      <c r="F798" s="105"/>
      <c r="G798" s="105"/>
      <c r="H798" s="105"/>
      <c r="I798" s="105"/>
      <c r="J798" s="105"/>
    </row>
    <row r="799" spans="1:10" ht="30" customHeight="1" x14ac:dyDescent="0.3">
      <c r="A799" s="51">
        <v>795</v>
      </c>
      <c r="B799" s="162"/>
      <c r="C799" s="165"/>
      <c r="D799" s="105"/>
      <c r="E799" s="105"/>
      <c r="F799" s="105"/>
      <c r="G799" s="105"/>
      <c r="H799" s="105"/>
      <c r="I799" s="105"/>
      <c r="J799" s="105"/>
    </row>
    <row r="800" spans="1:10" ht="30" customHeight="1" x14ac:dyDescent="0.3">
      <c r="A800" s="51">
        <v>796</v>
      </c>
      <c r="B800" s="162"/>
      <c r="C800" s="165"/>
      <c r="D800" s="105"/>
      <c r="E800" s="105"/>
      <c r="F800" s="105"/>
      <c r="G800" s="105"/>
      <c r="H800" s="105"/>
      <c r="I800" s="105"/>
      <c r="J800" s="105"/>
    </row>
    <row r="801" spans="1:10" ht="30" customHeight="1" x14ac:dyDescent="0.3">
      <c r="A801" s="51">
        <v>797</v>
      </c>
      <c r="B801" s="162"/>
      <c r="C801" s="165"/>
      <c r="D801" s="105"/>
      <c r="E801" s="105"/>
      <c r="F801" s="105"/>
      <c r="G801" s="105"/>
      <c r="H801" s="105"/>
      <c r="I801" s="105"/>
      <c r="J801" s="105"/>
    </row>
    <row r="802" spans="1:10" ht="30" customHeight="1" x14ac:dyDescent="0.3">
      <c r="A802" s="51">
        <v>798</v>
      </c>
      <c r="B802" s="162"/>
      <c r="C802" s="165"/>
      <c r="D802" s="105"/>
      <c r="E802" s="105"/>
      <c r="F802" s="105"/>
      <c r="G802" s="105"/>
      <c r="H802" s="105"/>
      <c r="I802" s="105"/>
      <c r="J802" s="105"/>
    </row>
    <row r="803" spans="1:10" ht="30" customHeight="1" x14ac:dyDescent="0.3">
      <c r="A803" s="51">
        <v>799</v>
      </c>
      <c r="B803" s="162"/>
      <c r="C803" s="165"/>
      <c r="D803" s="105"/>
      <c r="E803" s="105"/>
      <c r="F803" s="105"/>
      <c r="G803" s="105"/>
      <c r="H803" s="105"/>
      <c r="I803" s="105"/>
      <c r="J803" s="105"/>
    </row>
    <row r="804" spans="1:10" ht="30" customHeight="1" x14ac:dyDescent="0.3">
      <c r="A804" s="51">
        <v>800</v>
      </c>
      <c r="B804" s="162"/>
      <c r="C804" s="165"/>
      <c r="D804" s="105"/>
      <c r="E804" s="105"/>
      <c r="F804" s="105"/>
      <c r="G804" s="105"/>
      <c r="H804" s="105"/>
      <c r="I804" s="105"/>
      <c r="J804" s="105"/>
    </row>
    <row r="805" spans="1:10" ht="30" customHeight="1" x14ac:dyDescent="0.3">
      <c r="A805" s="51">
        <v>801</v>
      </c>
      <c r="B805" s="162"/>
      <c r="C805" s="165"/>
      <c r="D805" s="105"/>
      <c r="E805" s="105"/>
      <c r="F805" s="105"/>
      <c r="G805" s="105"/>
      <c r="H805" s="105"/>
      <c r="I805" s="105"/>
      <c r="J805" s="105"/>
    </row>
    <row r="806" spans="1:10" ht="30" customHeight="1" x14ac:dyDescent="0.3">
      <c r="A806" s="51">
        <v>802</v>
      </c>
      <c r="B806" s="162"/>
      <c r="C806" s="165"/>
      <c r="D806" s="105"/>
      <c r="E806" s="105"/>
      <c r="F806" s="105"/>
      <c r="G806" s="105"/>
      <c r="H806" s="105"/>
      <c r="I806" s="105"/>
      <c r="J806" s="105"/>
    </row>
    <row r="807" spans="1:10" ht="30" customHeight="1" x14ac:dyDescent="0.3">
      <c r="A807" s="51">
        <v>803</v>
      </c>
      <c r="B807" s="162"/>
      <c r="C807" s="165"/>
      <c r="D807" s="105"/>
      <c r="E807" s="105"/>
      <c r="F807" s="105"/>
      <c r="G807" s="105"/>
      <c r="H807" s="105"/>
      <c r="I807" s="105"/>
      <c r="J807" s="105"/>
    </row>
    <row r="808" spans="1:10" ht="30" customHeight="1" x14ac:dyDescent="0.3">
      <c r="A808" s="51">
        <v>804</v>
      </c>
      <c r="B808" s="162"/>
      <c r="C808" s="165"/>
      <c r="D808" s="105"/>
      <c r="E808" s="105"/>
      <c r="F808" s="105"/>
      <c r="G808" s="105"/>
      <c r="H808" s="105"/>
      <c r="I808" s="105"/>
      <c r="J808" s="105"/>
    </row>
    <row r="809" spans="1:10" ht="30" customHeight="1" x14ac:dyDescent="0.3">
      <c r="A809" s="51">
        <v>805</v>
      </c>
      <c r="B809" s="162"/>
      <c r="C809" s="165"/>
      <c r="D809" s="105"/>
      <c r="E809" s="105"/>
      <c r="F809" s="105"/>
      <c r="G809" s="105"/>
      <c r="H809" s="105"/>
      <c r="I809" s="105"/>
      <c r="J809" s="105"/>
    </row>
    <row r="810" spans="1:10" ht="30" customHeight="1" x14ac:dyDescent="0.3">
      <c r="A810" s="51">
        <v>806</v>
      </c>
      <c r="B810" s="162"/>
      <c r="C810" s="165"/>
      <c r="D810" s="105"/>
      <c r="E810" s="105"/>
      <c r="F810" s="105"/>
      <c r="G810" s="105"/>
      <c r="H810" s="105"/>
      <c r="I810" s="105"/>
      <c r="J810" s="105"/>
    </row>
    <row r="811" spans="1:10" ht="30" customHeight="1" x14ac:dyDescent="0.3">
      <c r="A811" s="51">
        <v>807</v>
      </c>
      <c r="B811" s="162"/>
      <c r="C811" s="165"/>
      <c r="D811" s="105"/>
      <c r="E811" s="105"/>
      <c r="F811" s="105"/>
      <c r="G811" s="105"/>
      <c r="H811" s="105"/>
      <c r="I811" s="105"/>
      <c r="J811" s="105"/>
    </row>
    <row r="812" spans="1:10" ht="30" customHeight="1" x14ac:dyDescent="0.3">
      <c r="A812" s="51">
        <v>808</v>
      </c>
      <c r="B812" s="162"/>
      <c r="C812" s="165"/>
      <c r="D812" s="105"/>
      <c r="E812" s="105"/>
      <c r="F812" s="105"/>
      <c r="G812" s="105"/>
      <c r="H812" s="105"/>
      <c r="I812" s="105"/>
      <c r="J812" s="105"/>
    </row>
    <row r="813" spans="1:10" ht="30" customHeight="1" x14ac:dyDescent="0.3">
      <c r="A813" s="51">
        <v>809</v>
      </c>
      <c r="B813" s="162"/>
      <c r="C813" s="165"/>
      <c r="D813" s="105"/>
      <c r="E813" s="105"/>
      <c r="F813" s="105"/>
      <c r="G813" s="105"/>
      <c r="H813" s="105"/>
      <c r="I813" s="105"/>
      <c r="J813" s="105"/>
    </row>
    <row r="814" spans="1:10" ht="30" customHeight="1" x14ac:dyDescent="0.3">
      <c r="A814" s="51">
        <v>810</v>
      </c>
      <c r="B814" s="162"/>
      <c r="C814" s="165"/>
      <c r="D814" s="105"/>
      <c r="E814" s="105"/>
      <c r="F814" s="105"/>
      <c r="G814" s="105"/>
      <c r="H814" s="105"/>
      <c r="I814" s="105"/>
      <c r="J814" s="105"/>
    </row>
    <row r="815" spans="1:10" ht="30" customHeight="1" x14ac:dyDescent="0.3">
      <c r="A815" s="51">
        <v>811</v>
      </c>
      <c r="B815" s="162"/>
      <c r="C815" s="165"/>
      <c r="D815" s="105"/>
      <c r="E815" s="105"/>
      <c r="F815" s="105"/>
      <c r="G815" s="105"/>
      <c r="H815" s="105"/>
      <c r="I815" s="105"/>
      <c r="J815" s="105"/>
    </row>
    <row r="816" spans="1:10" ht="30" customHeight="1" x14ac:dyDescent="0.3">
      <c r="A816" s="51">
        <v>812</v>
      </c>
      <c r="B816" s="162"/>
      <c r="C816" s="165"/>
      <c r="D816" s="105"/>
      <c r="E816" s="105"/>
      <c r="F816" s="105"/>
      <c r="G816" s="105"/>
      <c r="H816" s="105"/>
      <c r="I816" s="105"/>
      <c r="J816" s="105"/>
    </row>
    <row r="817" spans="1:10" ht="30" customHeight="1" x14ac:dyDescent="0.3">
      <c r="A817" s="51">
        <v>813</v>
      </c>
      <c r="B817" s="162"/>
      <c r="C817" s="165"/>
      <c r="D817" s="105"/>
      <c r="E817" s="105"/>
      <c r="F817" s="105"/>
      <c r="G817" s="105"/>
      <c r="H817" s="105"/>
      <c r="I817" s="105"/>
      <c r="J817" s="105"/>
    </row>
    <row r="818" spans="1:10" ht="30" customHeight="1" x14ac:dyDescent="0.3">
      <c r="A818" s="51">
        <v>814</v>
      </c>
      <c r="B818" s="162"/>
      <c r="C818" s="165"/>
      <c r="D818" s="105"/>
      <c r="E818" s="105"/>
      <c r="F818" s="105"/>
      <c r="G818" s="105"/>
      <c r="H818" s="105"/>
      <c r="I818" s="105"/>
      <c r="J818" s="105"/>
    </row>
    <row r="819" spans="1:10" ht="30" customHeight="1" x14ac:dyDescent="0.3">
      <c r="A819" s="51">
        <v>815</v>
      </c>
      <c r="B819" s="162"/>
      <c r="C819" s="165"/>
      <c r="D819" s="105"/>
      <c r="E819" s="105"/>
      <c r="F819" s="105"/>
      <c r="G819" s="105"/>
      <c r="H819" s="105"/>
      <c r="I819" s="105"/>
      <c r="J819" s="105"/>
    </row>
    <row r="820" spans="1:10" ht="30" customHeight="1" x14ac:dyDescent="0.3">
      <c r="A820" s="51">
        <v>816</v>
      </c>
      <c r="B820" s="162"/>
      <c r="C820" s="165"/>
      <c r="D820" s="105"/>
      <c r="E820" s="105"/>
      <c r="F820" s="105"/>
      <c r="G820" s="105"/>
      <c r="H820" s="105"/>
      <c r="I820" s="105"/>
      <c r="J820" s="105"/>
    </row>
    <row r="821" spans="1:10" ht="30" customHeight="1" x14ac:dyDescent="0.3">
      <c r="A821" s="51">
        <v>817</v>
      </c>
      <c r="B821" s="162"/>
      <c r="C821" s="165"/>
      <c r="D821" s="105"/>
      <c r="E821" s="105"/>
      <c r="F821" s="105"/>
      <c r="G821" s="105"/>
      <c r="H821" s="105"/>
      <c r="I821" s="105"/>
      <c r="J821" s="105"/>
    </row>
    <row r="822" spans="1:10" ht="30" customHeight="1" x14ac:dyDescent="0.3">
      <c r="A822" s="51">
        <v>818</v>
      </c>
      <c r="B822" s="162"/>
      <c r="C822" s="165"/>
      <c r="D822" s="105"/>
      <c r="E822" s="105"/>
      <c r="F822" s="105"/>
      <c r="G822" s="105"/>
      <c r="H822" s="105"/>
      <c r="I822" s="105"/>
      <c r="J822" s="105"/>
    </row>
    <row r="823" spans="1:10" ht="30" customHeight="1" x14ac:dyDescent="0.3">
      <c r="A823" s="51">
        <v>819</v>
      </c>
      <c r="B823" s="162"/>
      <c r="C823" s="165"/>
      <c r="D823" s="105"/>
      <c r="E823" s="105"/>
      <c r="F823" s="105"/>
      <c r="G823" s="105"/>
      <c r="H823" s="105"/>
      <c r="I823" s="105"/>
      <c r="J823" s="105"/>
    </row>
    <row r="824" spans="1:10" ht="30" customHeight="1" x14ac:dyDescent="0.3">
      <c r="A824" s="51">
        <v>820</v>
      </c>
      <c r="B824" s="162"/>
      <c r="C824" s="165"/>
      <c r="D824" s="105"/>
      <c r="E824" s="105"/>
      <c r="F824" s="105"/>
      <c r="G824" s="105"/>
      <c r="H824" s="105"/>
      <c r="I824" s="105"/>
      <c r="J824" s="105"/>
    </row>
    <row r="825" spans="1:10" ht="30" customHeight="1" x14ac:dyDescent="0.3">
      <c r="A825" s="51">
        <v>821</v>
      </c>
      <c r="B825" s="162"/>
      <c r="C825" s="165"/>
      <c r="D825" s="105"/>
      <c r="E825" s="105"/>
      <c r="F825" s="105"/>
      <c r="G825" s="105"/>
      <c r="H825" s="105"/>
      <c r="I825" s="105"/>
      <c r="J825" s="105"/>
    </row>
    <row r="826" spans="1:10" ht="30" customHeight="1" x14ac:dyDescent="0.3">
      <c r="A826" s="51">
        <v>822</v>
      </c>
      <c r="B826" s="162"/>
      <c r="C826" s="165"/>
      <c r="D826" s="105"/>
      <c r="E826" s="105"/>
      <c r="F826" s="105"/>
      <c r="G826" s="105"/>
      <c r="H826" s="105"/>
      <c r="I826" s="105"/>
      <c r="J826" s="105"/>
    </row>
    <row r="827" spans="1:10" ht="30" customHeight="1" x14ac:dyDescent="0.3">
      <c r="A827" s="51">
        <v>823</v>
      </c>
      <c r="B827" s="162"/>
      <c r="C827" s="165"/>
      <c r="D827" s="105"/>
      <c r="E827" s="105"/>
      <c r="F827" s="105"/>
      <c r="G827" s="105"/>
      <c r="H827" s="105"/>
      <c r="I827" s="105"/>
      <c r="J827" s="105"/>
    </row>
    <row r="828" spans="1:10" ht="30" customHeight="1" x14ac:dyDescent="0.3">
      <c r="A828" s="51">
        <v>824</v>
      </c>
      <c r="B828" s="162"/>
      <c r="C828" s="165"/>
      <c r="D828" s="105"/>
      <c r="E828" s="105"/>
      <c r="F828" s="105"/>
      <c r="G828" s="105"/>
      <c r="H828" s="105"/>
      <c r="I828" s="105"/>
      <c r="J828" s="105"/>
    </row>
    <row r="829" spans="1:10" ht="30" customHeight="1" x14ac:dyDescent="0.3">
      <c r="A829" s="51">
        <v>825</v>
      </c>
      <c r="B829" s="162"/>
      <c r="C829" s="165"/>
      <c r="D829" s="105"/>
      <c r="E829" s="105"/>
      <c r="F829" s="105"/>
      <c r="G829" s="105"/>
      <c r="H829" s="105"/>
      <c r="I829" s="105"/>
      <c r="J829" s="105"/>
    </row>
    <row r="830" spans="1:10" ht="30" customHeight="1" x14ac:dyDescent="0.3">
      <c r="A830" s="51">
        <v>826</v>
      </c>
      <c r="B830" s="162"/>
      <c r="C830" s="165"/>
      <c r="D830" s="105"/>
      <c r="E830" s="105"/>
      <c r="F830" s="105"/>
      <c r="G830" s="105"/>
      <c r="H830" s="105"/>
      <c r="I830" s="105"/>
      <c r="J830" s="105"/>
    </row>
    <row r="831" spans="1:10" ht="30" customHeight="1" x14ac:dyDescent="0.3">
      <c r="A831" s="51">
        <v>827</v>
      </c>
      <c r="B831" s="162"/>
      <c r="C831" s="165"/>
      <c r="D831" s="105"/>
      <c r="E831" s="105"/>
      <c r="F831" s="105"/>
      <c r="G831" s="105"/>
      <c r="H831" s="105"/>
      <c r="I831" s="105"/>
      <c r="J831" s="105"/>
    </row>
    <row r="832" spans="1:10" ht="30" customHeight="1" x14ac:dyDescent="0.3">
      <c r="A832" s="51">
        <v>828</v>
      </c>
      <c r="B832" s="162"/>
      <c r="C832" s="165"/>
      <c r="D832" s="105"/>
      <c r="E832" s="105"/>
      <c r="F832" s="105"/>
      <c r="G832" s="105"/>
      <c r="H832" s="105"/>
      <c r="I832" s="105"/>
      <c r="J832" s="105"/>
    </row>
    <row r="833" spans="1:10" ht="30" customHeight="1" x14ac:dyDescent="0.3">
      <c r="A833" s="51">
        <v>829</v>
      </c>
      <c r="B833" s="162"/>
      <c r="C833" s="165"/>
      <c r="D833" s="105"/>
      <c r="E833" s="105"/>
      <c r="F833" s="105"/>
      <c r="G833" s="105"/>
      <c r="H833" s="105"/>
      <c r="I833" s="105"/>
      <c r="J833" s="105"/>
    </row>
    <row r="834" spans="1:10" ht="30" customHeight="1" x14ac:dyDescent="0.3">
      <c r="A834" s="51">
        <v>830</v>
      </c>
      <c r="B834" s="162"/>
      <c r="C834" s="165"/>
      <c r="D834" s="105"/>
      <c r="E834" s="105"/>
      <c r="F834" s="105"/>
      <c r="G834" s="105"/>
      <c r="H834" s="105"/>
      <c r="I834" s="105"/>
      <c r="J834" s="105"/>
    </row>
    <row r="835" spans="1:10" ht="30" customHeight="1" x14ac:dyDescent="0.3">
      <c r="A835" s="51">
        <v>831</v>
      </c>
      <c r="B835" s="162"/>
      <c r="C835" s="165"/>
      <c r="D835" s="105"/>
      <c r="E835" s="105"/>
      <c r="F835" s="105"/>
      <c r="G835" s="105"/>
      <c r="H835" s="105"/>
      <c r="I835" s="105"/>
      <c r="J835" s="105"/>
    </row>
    <row r="836" spans="1:10" ht="30" customHeight="1" x14ac:dyDescent="0.3">
      <c r="A836" s="51">
        <v>832</v>
      </c>
      <c r="B836" s="162"/>
      <c r="C836" s="165"/>
      <c r="D836" s="105"/>
      <c r="E836" s="105"/>
      <c r="F836" s="105"/>
      <c r="G836" s="105"/>
      <c r="H836" s="105"/>
      <c r="I836" s="105"/>
      <c r="J836" s="105"/>
    </row>
    <row r="837" spans="1:10" ht="30" customHeight="1" x14ac:dyDescent="0.3">
      <c r="A837" s="51">
        <v>833</v>
      </c>
      <c r="B837" s="162"/>
      <c r="C837" s="165"/>
      <c r="D837" s="105"/>
      <c r="E837" s="105"/>
      <c r="F837" s="105"/>
      <c r="G837" s="105"/>
      <c r="H837" s="105"/>
      <c r="I837" s="105"/>
      <c r="J837" s="105"/>
    </row>
    <row r="838" spans="1:10" ht="30" customHeight="1" x14ac:dyDescent="0.3">
      <c r="A838" s="51">
        <v>834</v>
      </c>
      <c r="B838" s="162"/>
      <c r="C838" s="165"/>
      <c r="D838" s="105"/>
      <c r="E838" s="105"/>
      <c r="F838" s="105"/>
      <c r="G838" s="105"/>
      <c r="H838" s="105"/>
      <c r="I838" s="105"/>
      <c r="J838" s="105"/>
    </row>
    <row r="839" spans="1:10" ht="30" customHeight="1" x14ac:dyDescent="0.3">
      <c r="A839" s="51">
        <v>835</v>
      </c>
      <c r="B839" s="162"/>
      <c r="C839" s="165"/>
      <c r="D839" s="105"/>
      <c r="E839" s="105"/>
      <c r="F839" s="105"/>
      <c r="G839" s="105"/>
      <c r="H839" s="105"/>
      <c r="I839" s="105"/>
      <c r="J839" s="105"/>
    </row>
    <row r="840" spans="1:10" ht="30" customHeight="1" x14ac:dyDescent="0.3">
      <c r="A840" s="51">
        <v>836</v>
      </c>
      <c r="B840" s="162"/>
      <c r="C840" s="165"/>
      <c r="D840" s="105"/>
      <c r="E840" s="105"/>
      <c r="F840" s="105"/>
      <c r="G840" s="105"/>
      <c r="H840" s="105"/>
      <c r="I840" s="105"/>
      <c r="J840" s="105"/>
    </row>
    <row r="841" spans="1:10" ht="30" customHeight="1" x14ac:dyDescent="0.3">
      <c r="A841" s="51">
        <v>837</v>
      </c>
      <c r="B841" s="162"/>
      <c r="C841" s="165"/>
      <c r="D841" s="105"/>
      <c r="E841" s="105"/>
      <c r="F841" s="105"/>
      <c r="G841" s="105"/>
      <c r="H841" s="105"/>
      <c r="I841" s="105"/>
      <c r="J841" s="105"/>
    </row>
    <row r="842" spans="1:10" ht="30" customHeight="1" x14ac:dyDescent="0.3">
      <c r="A842" s="51">
        <v>838</v>
      </c>
      <c r="B842" s="162"/>
      <c r="C842" s="165"/>
      <c r="D842" s="105"/>
      <c r="E842" s="105"/>
      <c r="F842" s="105"/>
      <c r="G842" s="105"/>
      <c r="H842" s="105"/>
      <c r="I842" s="105"/>
      <c r="J842" s="105"/>
    </row>
    <row r="843" spans="1:10" ht="30" customHeight="1" x14ac:dyDescent="0.3">
      <c r="A843" s="51">
        <v>839</v>
      </c>
      <c r="B843" s="162"/>
      <c r="C843" s="165"/>
      <c r="D843" s="105"/>
      <c r="E843" s="105"/>
      <c r="F843" s="105"/>
      <c r="G843" s="105"/>
      <c r="H843" s="105"/>
      <c r="I843" s="105"/>
      <c r="J843" s="105"/>
    </row>
    <row r="844" spans="1:10" ht="30" customHeight="1" x14ac:dyDescent="0.3">
      <c r="A844" s="51">
        <v>840</v>
      </c>
      <c r="B844" s="162"/>
      <c r="C844" s="165"/>
      <c r="D844" s="105"/>
      <c r="E844" s="105"/>
      <c r="F844" s="105"/>
      <c r="G844" s="105"/>
      <c r="H844" s="105"/>
      <c r="I844" s="105"/>
      <c r="J844" s="105"/>
    </row>
    <row r="845" spans="1:10" ht="30" customHeight="1" x14ac:dyDescent="0.3">
      <c r="A845" s="51">
        <v>841</v>
      </c>
      <c r="B845" s="162"/>
      <c r="C845" s="165"/>
      <c r="D845" s="105"/>
      <c r="E845" s="105"/>
      <c r="F845" s="105"/>
      <c r="G845" s="105"/>
      <c r="H845" s="105"/>
      <c r="I845" s="105"/>
      <c r="J845" s="105"/>
    </row>
    <row r="846" spans="1:10" ht="30" customHeight="1" x14ac:dyDescent="0.3">
      <c r="A846" s="51">
        <v>842</v>
      </c>
      <c r="B846" s="162"/>
      <c r="C846" s="165"/>
      <c r="D846" s="105"/>
      <c r="E846" s="105"/>
      <c r="F846" s="105"/>
      <c r="G846" s="105"/>
      <c r="H846" s="105"/>
      <c r="I846" s="105"/>
      <c r="J846" s="105"/>
    </row>
    <row r="847" spans="1:10" ht="30" customHeight="1" x14ac:dyDescent="0.3">
      <c r="A847" s="51">
        <v>843</v>
      </c>
      <c r="B847" s="162"/>
      <c r="C847" s="165"/>
      <c r="D847" s="105"/>
      <c r="E847" s="105"/>
      <c r="F847" s="105"/>
      <c r="G847" s="105"/>
      <c r="H847" s="105"/>
      <c r="I847" s="105"/>
      <c r="J847" s="105"/>
    </row>
    <row r="848" spans="1:10" ht="30" customHeight="1" x14ac:dyDescent="0.3">
      <c r="A848" s="51">
        <v>844</v>
      </c>
      <c r="B848" s="162"/>
      <c r="C848" s="165"/>
      <c r="D848" s="105"/>
      <c r="E848" s="105"/>
      <c r="F848" s="105"/>
      <c r="G848" s="105"/>
      <c r="H848" s="105"/>
      <c r="I848" s="105"/>
      <c r="J848" s="105"/>
    </row>
    <row r="849" spans="1:10" ht="30" customHeight="1" x14ac:dyDescent="0.3">
      <c r="A849" s="51">
        <v>845</v>
      </c>
      <c r="B849" s="162"/>
      <c r="C849" s="165"/>
      <c r="D849" s="105"/>
      <c r="E849" s="105"/>
      <c r="F849" s="105"/>
      <c r="G849" s="105"/>
      <c r="H849" s="105"/>
      <c r="I849" s="105"/>
      <c r="J849" s="105"/>
    </row>
    <row r="850" spans="1:10" ht="30" customHeight="1" x14ac:dyDescent="0.3">
      <c r="A850" s="51">
        <v>846</v>
      </c>
      <c r="B850" s="162"/>
      <c r="C850" s="165"/>
      <c r="D850" s="105"/>
      <c r="E850" s="105"/>
      <c r="F850" s="105"/>
      <c r="G850" s="105"/>
      <c r="H850" s="105"/>
      <c r="I850" s="105"/>
      <c r="J850" s="105"/>
    </row>
    <row r="851" spans="1:10" ht="30" customHeight="1" x14ac:dyDescent="0.3">
      <c r="A851" s="51">
        <v>847</v>
      </c>
      <c r="B851" s="162"/>
      <c r="C851" s="165"/>
      <c r="D851" s="105"/>
      <c r="E851" s="105"/>
      <c r="F851" s="105"/>
      <c r="G851" s="105"/>
      <c r="H851" s="105"/>
      <c r="I851" s="105"/>
      <c r="J851" s="105"/>
    </row>
    <row r="852" spans="1:10" ht="30" customHeight="1" x14ac:dyDescent="0.3">
      <c r="A852" s="51">
        <v>848</v>
      </c>
      <c r="B852" s="162"/>
      <c r="C852" s="165"/>
      <c r="D852" s="105"/>
      <c r="E852" s="105"/>
      <c r="F852" s="105"/>
      <c r="G852" s="105"/>
      <c r="H852" s="105"/>
      <c r="I852" s="105"/>
      <c r="J852" s="105"/>
    </row>
    <row r="853" spans="1:10" ht="30" customHeight="1" x14ac:dyDescent="0.3">
      <c r="A853" s="51">
        <v>849</v>
      </c>
      <c r="B853" s="162"/>
      <c r="C853" s="165"/>
      <c r="D853" s="105"/>
      <c r="E853" s="105"/>
      <c r="F853" s="105"/>
      <c r="G853" s="105"/>
      <c r="H853" s="105"/>
      <c r="I853" s="105"/>
      <c r="J853" s="105"/>
    </row>
    <row r="854" spans="1:10" ht="30" customHeight="1" x14ac:dyDescent="0.3">
      <c r="A854" s="51">
        <v>850</v>
      </c>
      <c r="B854" s="162"/>
      <c r="C854" s="165"/>
      <c r="D854" s="105"/>
      <c r="E854" s="105"/>
      <c r="F854" s="105"/>
      <c r="G854" s="105"/>
      <c r="H854" s="105"/>
      <c r="I854" s="105"/>
      <c r="J854" s="105"/>
    </row>
    <row r="855" spans="1:10" ht="30" customHeight="1" x14ac:dyDescent="0.3">
      <c r="A855" s="51">
        <v>851</v>
      </c>
      <c r="B855" s="162"/>
      <c r="C855" s="165"/>
      <c r="D855" s="105"/>
      <c r="E855" s="105"/>
      <c r="F855" s="105"/>
      <c r="G855" s="105"/>
      <c r="H855" s="105"/>
      <c r="I855" s="105"/>
      <c r="J855" s="105"/>
    </row>
    <row r="856" spans="1:10" ht="30" customHeight="1" x14ac:dyDescent="0.3">
      <c r="A856" s="51">
        <v>852</v>
      </c>
      <c r="B856" s="162"/>
      <c r="C856" s="165"/>
      <c r="D856" s="105"/>
      <c r="E856" s="105"/>
      <c r="F856" s="105"/>
      <c r="G856" s="105"/>
      <c r="H856" s="105"/>
      <c r="I856" s="105"/>
      <c r="J856" s="105"/>
    </row>
    <row r="857" spans="1:10" ht="30" customHeight="1" x14ac:dyDescent="0.3">
      <c r="A857" s="51">
        <v>853</v>
      </c>
      <c r="B857" s="162"/>
      <c r="C857" s="165"/>
      <c r="D857" s="105"/>
      <c r="E857" s="105"/>
      <c r="F857" s="105"/>
      <c r="G857" s="105"/>
      <c r="H857" s="105"/>
      <c r="I857" s="105"/>
      <c r="J857" s="105"/>
    </row>
    <row r="858" spans="1:10" ht="30" customHeight="1" x14ac:dyDescent="0.3">
      <c r="A858" s="51">
        <v>854</v>
      </c>
      <c r="B858" s="162"/>
      <c r="C858" s="165"/>
      <c r="D858" s="105"/>
      <c r="E858" s="105"/>
      <c r="F858" s="105"/>
      <c r="G858" s="105"/>
      <c r="H858" s="105"/>
      <c r="I858" s="105"/>
      <c r="J858" s="105"/>
    </row>
    <row r="859" spans="1:10" ht="30" customHeight="1" x14ac:dyDescent="0.3">
      <c r="A859" s="51">
        <v>855</v>
      </c>
      <c r="B859" s="162"/>
      <c r="C859" s="165"/>
      <c r="D859" s="105"/>
      <c r="E859" s="105"/>
      <c r="F859" s="105"/>
      <c r="G859" s="105"/>
      <c r="H859" s="105"/>
      <c r="I859" s="105"/>
      <c r="J859" s="105"/>
    </row>
    <row r="860" spans="1:10" ht="30" customHeight="1" x14ac:dyDescent="0.3">
      <c r="A860" s="51">
        <v>856</v>
      </c>
      <c r="B860" s="162"/>
      <c r="C860" s="165"/>
      <c r="D860" s="105"/>
      <c r="E860" s="105"/>
      <c r="F860" s="105"/>
      <c r="G860" s="105"/>
      <c r="H860" s="105"/>
      <c r="I860" s="105"/>
      <c r="J860" s="105"/>
    </row>
    <row r="861" spans="1:10" ht="30" customHeight="1" x14ac:dyDescent="0.3">
      <c r="A861" s="51">
        <v>857</v>
      </c>
      <c r="B861" s="162"/>
      <c r="C861" s="165"/>
      <c r="D861" s="105"/>
      <c r="E861" s="105"/>
      <c r="F861" s="105"/>
      <c r="G861" s="105"/>
      <c r="H861" s="105"/>
      <c r="I861" s="105"/>
      <c r="J861" s="105"/>
    </row>
    <row r="862" spans="1:10" ht="30" customHeight="1" x14ac:dyDescent="0.3">
      <c r="A862" s="51">
        <v>858</v>
      </c>
      <c r="B862" s="162"/>
      <c r="C862" s="165"/>
      <c r="D862" s="105"/>
      <c r="E862" s="105"/>
      <c r="F862" s="105"/>
      <c r="G862" s="105"/>
      <c r="H862" s="105"/>
      <c r="I862" s="105"/>
      <c r="J862" s="105"/>
    </row>
    <row r="863" spans="1:10" ht="30" customHeight="1" x14ac:dyDescent="0.3">
      <c r="A863" s="51">
        <v>859</v>
      </c>
      <c r="B863" s="162"/>
      <c r="C863" s="165"/>
      <c r="D863" s="105"/>
      <c r="E863" s="105"/>
      <c r="F863" s="105"/>
      <c r="G863" s="105"/>
      <c r="H863" s="105"/>
      <c r="I863" s="105"/>
      <c r="J863" s="105"/>
    </row>
    <row r="864" spans="1:10" ht="30" customHeight="1" x14ac:dyDescent="0.3">
      <c r="A864" s="51">
        <v>860</v>
      </c>
      <c r="B864" s="162"/>
      <c r="C864" s="165"/>
      <c r="D864" s="105"/>
      <c r="E864" s="105"/>
      <c r="F864" s="105"/>
      <c r="G864" s="105"/>
      <c r="H864" s="105"/>
      <c r="I864" s="105"/>
      <c r="J864" s="105"/>
    </row>
    <row r="865" spans="1:10" ht="30" customHeight="1" x14ac:dyDescent="0.3">
      <c r="A865" s="51">
        <v>861</v>
      </c>
      <c r="B865" s="162"/>
      <c r="C865" s="165"/>
      <c r="D865" s="105"/>
      <c r="E865" s="105"/>
      <c r="F865" s="105"/>
      <c r="G865" s="105"/>
      <c r="H865" s="105"/>
      <c r="I865" s="105"/>
      <c r="J865" s="105"/>
    </row>
    <row r="866" spans="1:10" ht="30" customHeight="1" x14ac:dyDescent="0.3">
      <c r="A866" s="51">
        <v>862</v>
      </c>
      <c r="B866" s="162"/>
      <c r="C866" s="165"/>
      <c r="D866" s="105"/>
      <c r="E866" s="105"/>
      <c r="F866" s="105"/>
      <c r="G866" s="105"/>
      <c r="H866" s="105"/>
      <c r="I866" s="105"/>
      <c r="J866" s="105"/>
    </row>
    <row r="867" spans="1:10" ht="30" customHeight="1" x14ac:dyDescent="0.3">
      <c r="A867" s="51">
        <v>863</v>
      </c>
      <c r="B867" s="162"/>
      <c r="C867" s="165"/>
      <c r="D867" s="105"/>
      <c r="E867" s="105"/>
      <c r="F867" s="105"/>
      <c r="G867" s="105"/>
      <c r="H867" s="105"/>
      <c r="I867" s="105"/>
      <c r="J867" s="105"/>
    </row>
    <row r="868" spans="1:10" ht="30" customHeight="1" x14ac:dyDescent="0.3">
      <c r="A868" s="51">
        <v>864</v>
      </c>
      <c r="B868" s="162"/>
      <c r="C868" s="165"/>
      <c r="D868" s="105"/>
      <c r="E868" s="105"/>
      <c r="F868" s="105"/>
      <c r="G868" s="105"/>
      <c r="H868" s="105"/>
      <c r="I868" s="105"/>
      <c r="J868" s="105"/>
    </row>
    <row r="869" spans="1:10" ht="30" customHeight="1" x14ac:dyDescent="0.3">
      <c r="A869" s="51">
        <v>865</v>
      </c>
      <c r="B869" s="162"/>
      <c r="C869" s="165"/>
      <c r="D869" s="105"/>
      <c r="E869" s="105"/>
      <c r="F869" s="105"/>
      <c r="G869" s="105"/>
      <c r="H869" s="105"/>
      <c r="I869" s="105"/>
      <c r="J869" s="105"/>
    </row>
    <row r="870" spans="1:10" ht="30" customHeight="1" x14ac:dyDescent="0.3">
      <c r="A870" s="51">
        <v>866</v>
      </c>
      <c r="B870" s="162"/>
      <c r="C870" s="165"/>
      <c r="D870" s="105"/>
      <c r="E870" s="105"/>
      <c r="F870" s="105"/>
      <c r="G870" s="105"/>
      <c r="H870" s="105"/>
      <c r="I870" s="105"/>
      <c r="J870" s="105"/>
    </row>
    <row r="871" spans="1:10" ht="30" customHeight="1" x14ac:dyDescent="0.3">
      <c r="A871" s="51">
        <v>867</v>
      </c>
      <c r="B871" s="162"/>
      <c r="C871" s="165"/>
      <c r="D871" s="105"/>
      <c r="E871" s="105"/>
      <c r="F871" s="105"/>
      <c r="G871" s="105"/>
      <c r="H871" s="105"/>
      <c r="I871" s="105"/>
      <c r="J871" s="105"/>
    </row>
    <row r="872" spans="1:10" ht="30" customHeight="1" x14ac:dyDescent="0.3">
      <c r="A872" s="51">
        <v>868</v>
      </c>
      <c r="B872" s="162"/>
      <c r="C872" s="165"/>
      <c r="D872" s="105"/>
      <c r="E872" s="105"/>
      <c r="F872" s="105"/>
      <c r="G872" s="105"/>
      <c r="H872" s="105"/>
      <c r="I872" s="105"/>
      <c r="J872" s="105"/>
    </row>
    <row r="873" spans="1:10" ht="30" customHeight="1" x14ac:dyDescent="0.3">
      <c r="A873" s="51">
        <v>869</v>
      </c>
      <c r="B873" s="162"/>
      <c r="C873" s="165"/>
      <c r="D873" s="105"/>
      <c r="E873" s="105"/>
      <c r="F873" s="105"/>
      <c r="G873" s="105"/>
      <c r="H873" s="105"/>
      <c r="I873" s="105"/>
      <c r="J873" s="105"/>
    </row>
    <row r="874" spans="1:10" ht="30" customHeight="1" x14ac:dyDescent="0.3">
      <c r="A874" s="51">
        <v>870</v>
      </c>
      <c r="B874" s="162"/>
      <c r="C874" s="165"/>
      <c r="D874" s="105"/>
      <c r="E874" s="105"/>
      <c r="F874" s="105"/>
      <c r="G874" s="105"/>
      <c r="H874" s="105"/>
      <c r="I874" s="105"/>
      <c r="J874" s="105"/>
    </row>
    <row r="875" spans="1:10" ht="30" customHeight="1" x14ac:dyDescent="0.3">
      <c r="A875" s="51">
        <v>871</v>
      </c>
      <c r="B875" s="162"/>
      <c r="C875" s="165"/>
      <c r="D875" s="105"/>
      <c r="E875" s="105"/>
      <c r="F875" s="105"/>
      <c r="G875" s="105"/>
      <c r="H875" s="105"/>
      <c r="I875" s="105"/>
      <c r="J875" s="105"/>
    </row>
    <row r="876" spans="1:10" ht="30" customHeight="1" x14ac:dyDescent="0.3">
      <c r="A876" s="51">
        <v>872</v>
      </c>
      <c r="B876" s="162"/>
      <c r="C876" s="165"/>
      <c r="D876" s="105"/>
      <c r="E876" s="105"/>
      <c r="F876" s="105"/>
      <c r="G876" s="105"/>
      <c r="H876" s="105"/>
      <c r="I876" s="105"/>
      <c r="J876" s="105"/>
    </row>
    <row r="877" spans="1:10" ht="30" customHeight="1" x14ac:dyDescent="0.3">
      <c r="A877" s="51">
        <v>873</v>
      </c>
      <c r="B877" s="162"/>
      <c r="C877" s="165"/>
      <c r="D877" s="105"/>
      <c r="E877" s="105"/>
      <c r="F877" s="105"/>
      <c r="G877" s="105"/>
      <c r="H877" s="105"/>
      <c r="I877" s="105"/>
      <c r="J877" s="105"/>
    </row>
    <row r="878" spans="1:10" ht="30" customHeight="1" x14ac:dyDescent="0.3">
      <c r="A878" s="51">
        <v>874</v>
      </c>
      <c r="B878" s="162"/>
      <c r="C878" s="165"/>
      <c r="D878" s="105"/>
      <c r="E878" s="105"/>
      <c r="F878" s="105"/>
      <c r="G878" s="105"/>
      <c r="H878" s="105"/>
      <c r="I878" s="105"/>
      <c r="J878" s="105"/>
    </row>
    <row r="879" spans="1:10" ht="30" customHeight="1" x14ac:dyDescent="0.3">
      <c r="A879" s="51">
        <v>875</v>
      </c>
      <c r="B879" s="162"/>
      <c r="C879" s="165"/>
      <c r="D879" s="105"/>
      <c r="E879" s="105"/>
      <c r="F879" s="105"/>
      <c r="G879" s="105"/>
      <c r="H879" s="105"/>
      <c r="I879" s="105"/>
      <c r="J879" s="105"/>
    </row>
    <row r="880" spans="1:10" ht="30" customHeight="1" x14ac:dyDescent="0.3">
      <c r="A880" s="51">
        <v>876</v>
      </c>
      <c r="B880" s="162"/>
      <c r="C880" s="165"/>
      <c r="D880" s="105"/>
      <c r="E880" s="105"/>
      <c r="F880" s="105"/>
      <c r="G880" s="105"/>
      <c r="H880" s="105"/>
      <c r="I880" s="105"/>
      <c r="J880" s="105"/>
    </row>
    <row r="881" spans="1:10" ht="30" customHeight="1" x14ac:dyDescent="0.3">
      <c r="A881" s="51">
        <v>877</v>
      </c>
      <c r="B881" s="162"/>
      <c r="C881" s="165"/>
      <c r="D881" s="105"/>
      <c r="E881" s="105"/>
      <c r="F881" s="105"/>
      <c r="G881" s="105"/>
      <c r="H881" s="105"/>
      <c r="I881" s="105"/>
      <c r="J881" s="105"/>
    </row>
    <row r="882" spans="1:10" ht="30" customHeight="1" x14ac:dyDescent="0.3">
      <c r="A882" s="51">
        <v>878</v>
      </c>
      <c r="B882" s="162"/>
      <c r="C882" s="165"/>
      <c r="D882" s="105"/>
      <c r="E882" s="105"/>
      <c r="F882" s="105"/>
      <c r="G882" s="105"/>
      <c r="H882" s="105"/>
      <c r="I882" s="105"/>
      <c r="J882" s="105"/>
    </row>
    <row r="883" spans="1:10" ht="30" customHeight="1" x14ac:dyDescent="0.3">
      <c r="A883" s="51">
        <v>879</v>
      </c>
      <c r="B883" s="162"/>
      <c r="C883" s="165"/>
      <c r="D883" s="105"/>
      <c r="E883" s="105"/>
      <c r="F883" s="105"/>
      <c r="G883" s="105"/>
      <c r="H883" s="105"/>
      <c r="I883" s="105"/>
      <c r="J883" s="105"/>
    </row>
    <row r="884" spans="1:10" ht="30" customHeight="1" x14ac:dyDescent="0.3">
      <c r="A884" s="51">
        <v>880</v>
      </c>
      <c r="B884" s="162"/>
      <c r="C884" s="165"/>
      <c r="D884" s="105"/>
      <c r="E884" s="105"/>
      <c r="F884" s="105"/>
      <c r="G884" s="105"/>
      <c r="H884" s="105"/>
      <c r="I884" s="105"/>
      <c r="J884" s="105"/>
    </row>
    <row r="885" spans="1:10" ht="30" customHeight="1" x14ac:dyDescent="0.3">
      <c r="A885" s="51">
        <v>881</v>
      </c>
      <c r="B885" s="162"/>
      <c r="C885" s="165"/>
      <c r="D885" s="105"/>
      <c r="E885" s="105"/>
      <c r="F885" s="105"/>
      <c r="G885" s="105"/>
      <c r="H885" s="105"/>
      <c r="I885" s="105"/>
      <c r="J885" s="105"/>
    </row>
    <row r="886" spans="1:10" ht="30" customHeight="1" x14ac:dyDescent="0.3">
      <c r="A886" s="51">
        <v>882</v>
      </c>
      <c r="B886" s="162"/>
      <c r="C886" s="165"/>
      <c r="D886" s="105"/>
      <c r="E886" s="105"/>
      <c r="F886" s="105"/>
      <c r="G886" s="105"/>
      <c r="H886" s="105"/>
      <c r="I886" s="105"/>
      <c r="J886" s="105"/>
    </row>
    <row r="887" spans="1:10" ht="30" customHeight="1" x14ac:dyDescent="0.3">
      <c r="A887" s="51">
        <v>883</v>
      </c>
      <c r="B887" s="162"/>
      <c r="C887" s="165"/>
      <c r="D887" s="105"/>
      <c r="E887" s="105"/>
      <c r="F887" s="105"/>
      <c r="G887" s="105"/>
      <c r="H887" s="105"/>
      <c r="I887" s="105"/>
      <c r="J887" s="105"/>
    </row>
    <row r="888" spans="1:10" ht="30" customHeight="1" x14ac:dyDescent="0.3">
      <c r="A888" s="51">
        <v>884</v>
      </c>
      <c r="B888" s="162"/>
      <c r="C888" s="165"/>
      <c r="D888" s="105"/>
      <c r="E888" s="105"/>
      <c r="F888" s="105"/>
      <c r="G888" s="105"/>
      <c r="H888" s="105"/>
      <c r="I888" s="105"/>
      <c r="J888" s="105"/>
    </row>
    <row r="889" spans="1:10" ht="30" customHeight="1" x14ac:dyDescent="0.3">
      <c r="A889" s="51">
        <v>885</v>
      </c>
      <c r="B889" s="162"/>
      <c r="C889" s="165"/>
      <c r="D889" s="105"/>
      <c r="E889" s="105"/>
      <c r="F889" s="105"/>
      <c r="G889" s="105"/>
      <c r="H889" s="105"/>
      <c r="I889" s="105"/>
      <c r="J889" s="105"/>
    </row>
    <row r="890" spans="1:10" ht="30" customHeight="1" x14ac:dyDescent="0.3">
      <c r="A890" s="51">
        <v>886</v>
      </c>
      <c r="B890" s="162"/>
      <c r="C890" s="165"/>
      <c r="D890" s="105"/>
      <c r="E890" s="105"/>
      <c r="F890" s="105"/>
      <c r="G890" s="105"/>
      <c r="H890" s="105"/>
      <c r="I890" s="105"/>
      <c r="J890" s="105"/>
    </row>
    <row r="891" spans="1:10" ht="30" customHeight="1" x14ac:dyDescent="0.3">
      <c r="A891" s="51">
        <v>887</v>
      </c>
      <c r="B891" s="162"/>
      <c r="C891" s="165"/>
      <c r="D891" s="105"/>
      <c r="E891" s="105"/>
      <c r="F891" s="105"/>
      <c r="G891" s="105"/>
      <c r="H891" s="105"/>
      <c r="I891" s="105"/>
      <c r="J891" s="105"/>
    </row>
    <row r="892" spans="1:10" ht="30" customHeight="1" x14ac:dyDescent="0.3">
      <c r="A892" s="51">
        <v>888</v>
      </c>
      <c r="B892" s="162"/>
      <c r="C892" s="165"/>
      <c r="D892" s="105"/>
      <c r="E892" s="105"/>
      <c r="F892" s="105"/>
      <c r="G892" s="105"/>
      <c r="H892" s="105"/>
      <c r="I892" s="105"/>
      <c r="J892" s="105"/>
    </row>
    <row r="893" spans="1:10" ht="30" customHeight="1" x14ac:dyDescent="0.3">
      <c r="A893" s="51">
        <v>889</v>
      </c>
      <c r="B893" s="162"/>
      <c r="C893" s="165"/>
      <c r="D893" s="105"/>
      <c r="E893" s="105"/>
      <c r="F893" s="105"/>
      <c r="G893" s="105"/>
      <c r="H893" s="105"/>
      <c r="I893" s="105"/>
      <c r="J893" s="105"/>
    </row>
    <row r="894" spans="1:10" ht="30" customHeight="1" x14ac:dyDescent="0.3">
      <c r="A894" s="51">
        <v>890</v>
      </c>
      <c r="B894" s="162"/>
      <c r="C894" s="165"/>
      <c r="D894" s="105"/>
      <c r="E894" s="105"/>
      <c r="F894" s="105"/>
      <c r="G894" s="105"/>
      <c r="H894" s="105"/>
      <c r="I894" s="105"/>
      <c r="J894" s="105"/>
    </row>
    <row r="895" spans="1:10" ht="30" customHeight="1" x14ac:dyDescent="0.3">
      <c r="A895" s="51">
        <v>891</v>
      </c>
      <c r="B895" s="162"/>
      <c r="C895" s="165"/>
      <c r="D895" s="105"/>
      <c r="E895" s="105"/>
      <c r="F895" s="105"/>
      <c r="G895" s="105"/>
      <c r="H895" s="105"/>
      <c r="I895" s="105"/>
      <c r="J895" s="105"/>
    </row>
    <row r="896" spans="1:10" ht="30" customHeight="1" x14ac:dyDescent="0.3">
      <c r="A896" s="51">
        <v>892</v>
      </c>
      <c r="B896" s="162"/>
      <c r="C896" s="165"/>
      <c r="D896" s="105"/>
      <c r="E896" s="105"/>
      <c r="F896" s="105"/>
      <c r="G896" s="105"/>
      <c r="H896" s="105"/>
      <c r="I896" s="105"/>
      <c r="J896" s="105"/>
    </row>
    <row r="897" spans="1:10" ht="30" customHeight="1" x14ac:dyDescent="0.3">
      <c r="A897" s="51">
        <v>893</v>
      </c>
      <c r="B897" s="162"/>
      <c r="C897" s="165"/>
      <c r="D897" s="105"/>
      <c r="E897" s="105"/>
      <c r="F897" s="105"/>
      <c r="G897" s="105"/>
      <c r="H897" s="105"/>
      <c r="I897" s="105"/>
      <c r="J897" s="105"/>
    </row>
    <row r="898" spans="1:10" ht="30" customHeight="1" x14ac:dyDescent="0.3">
      <c r="A898" s="51">
        <v>894</v>
      </c>
      <c r="B898" s="162"/>
      <c r="C898" s="165"/>
      <c r="D898" s="105"/>
      <c r="E898" s="105"/>
      <c r="F898" s="105"/>
      <c r="G898" s="105"/>
      <c r="H898" s="105"/>
      <c r="I898" s="105"/>
      <c r="J898" s="105"/>
    </row>
    <row r="899" spans="1:10" ht="30" customHeight="1" x14ac:dyDescent="0.3">
      <c r="A899" s="51">
        <v>895</v>
      </c>
      <c r="B899" s="162"/>
      <c r="C899" s="165"/>
      <c r="D899" s="105"/>
      <c r="E899" s="105"/>
      <c r="F899" s="105"/>
      <c r="G899" s="105"/>
      <c r="H899" s="105"/>
      <c r="I899" s="105"/>
      <c r="J899" s="105"/>
    </row>
    <row r="900" spans="1:10" ht="30" customHeight="1" x14ac:dyDescent="0.3">
      <c r="A900" s="51">
        <v>896</v>
      </c>
      <c r="B900" s="162"/>
      <c r="C900" s="165"/>
      <c r="D900" s="105"/>
      <c r="E900" s="105"/>
      <c r="F900" s="105"/>
      <c r="G900" s="105"/>
      <c r="H900" s="105"/>
      <c r="I900" s="105"/>
      <c r="J900" s="105"/>
    </row>
    <row r="901" spans="1:10" ht="30" customHeight="1" x14ac:dyDescent="0.3">
      <c r="A901" s="51">
        <v>897</v>
      </c>
      <c r="B901" s="162"/>
      <c r="C901" s="165"/>
      <c r="D901" s="105"/>
      <c r="E901" s="105"/>
      <c r="F901" s="105"/>
      <c r="G901" s="105"/>
      <c r="H901" s="105"/>
      <c r="I901" s="105"/>
      <c r="J901" s="105"/>
    </row>
    <row r="902" spans="1:10" ht="30" customHeight="1" x14ac:dyDescent="0.3">
      <c r="A902" s="51">
        <v>898</v>
      </c>
      <c r="B902" s="162"/>
      <c r="C902" s="165"/>
      <c r="D902" s="105"/>
      <c r="E902" s="105"/>
      <c r="F902" s="105"/>
      <c r="G902" s="105"/>
      <c r="H902" s="105"/>
      <c r="I902" s="105"/>
      <c r="J902" s="105"/>
    </row>
    <row r="903" spans="1:10" ht="30" customHeight="1" x14ac:dyDescent="0.3">
      <c r="A903" s="51">
        <v>899</v>
      </c>
      <c r="B903" s="162"/>
      <c r="C903" s="165"/>
      <c r="D903" s="105"/>
      <c r="E903" s="105"/>
      <c r="F903" s="105"/>
      <c r="G903" s="105"/>
      <c r="H903" s="105"/>
      <c r="I903" s="105"/>
      <c r="J903" s="105"/>
    </row>
    <row r="904" spans="1:10" ht="30" customHeight="1" x14ac:dyDescent="0.3">
      <c r="A904" s="51">
        <v>900</v>
      </c>
      <c r="B904" s="162"/>
      <c r="C904" s="165"/>
      <c r="D904" s="105"/>
      <c r="E904" s="105"/>
      <c r="F904" s="105"/>
      <c r="G904" s="105"/>
      <c r="H904" s="105"/>
      <c r="I904" s="105"/>
      <c r="J904" s="105"/>
    </row>
    <row r="905" spans="1:10" ht="30" customHeight="1" x14ac:dyDescent="0.3">
      <c r="A905" s="51">
        <v>901</v>
      </c>
      <c r="B905" s="162"/>
      <c r="C905" s="165"/>
      <c r="D905" s="105"/>
      <c r="E905" s="105"/>
      <c r="F905" s="105"/>
      <c r="G905" s="105"/>
      <c r="H905" s="105"/>
      <c r="I905" s="105"/>
      <c r="J905" s="105"/>
    </row>
    <row r="906" spans="1:10" ht="30" customHeight="1" x14ac:dyDescent="0.3">
      <c r="A906" s="51">
        <v>902</v>
      </c>
      <c r="B906" s="162"/>
      <c r="C906" s="165"/>
      <c r="D906" s="105"/>
      <c r="E906" s="105"/>
      <c r="F906" s="105"/>
      <c r="G906" s="105"/>
      <c r="H906" s="105"/>
      <c r="I906" s="105"/>
      <c r="J906" s="105"/>
    </row>
    <row r="907" spans="1:10" ht="30" customHeight="1" x14ac:dyDescent="0.3">
      <c r="A907" s="51">
        <v>903</v>
      </c>
      <c r="B907" s="162"/>
      <c r="C907" s="165"/>
      <c r="D907" s="105"/>
      <c r="E907" s="105"/>
      <c r="F907" s="105"/>
      <c r="G907" s="105"/>
      <c r="H907" s="105"/>
      <c r="I907" s="105"/>
      <c r="J907" s="105"/>
    </row>
    <row r="908" spans="1:10" ht="30" customHeight="1" x14ac:dyDescent="0.3">
      <c r="A908" s="51">
        <v>904</v>
      </c>
      <c r="B908" s="162"/>
      <c r="C908" s="165"/>
      <c r="D908" s="105"/>
      <c r="E908" s="105"/>
      <c r="F908" s="105"/>
      <c r="G908" s="105"/>
      <c r="H908" s="105"/>
      <c r="I908" s="105"/>
      <c r="J908" s="105"/>
    </row>
    <row r="909" spans="1:10" ht="30" customHeight="1" x14ac:dyDescent="0.3">
      <c r="A909" s="51">
        <v>905</v>
      </c>
      <c r="B909" s="162"/>
      <c r="C909" s="165"/>
      <c r="D909" s="105"/>
      <c r="E909" s="105"/>
      <c r="F909" s="105"/>
      <c r="G909" s="105"/>
      <c r="H909" s="105"/>
      <c r="I909" s="105"/>
      <c r="J909" s="105"/>
    </row>
    <row r="910" spans="1:10" ht="30" customHeight="1" x14ac:dyDescent="0.3">
      <c r="A910" s="51">
        <v>906</v>
      </c>
      <c r="B910" s="162"/>
      <c r="C910" s="165"/>
      <c r="D910" s="105"/>
      <c r="E910" s="105"/>
      <c r="F910" s="105"/>
      <c r="G910" s="105"/>
      <c r="H910" s="105"/>
      <c r="I910" s="105"/>
      <c r="J910" s="105"/>
    </row>
    <row r="911" spans="1:10" ht="30" customHeight="1" x14ac:dyDescent="0.3">
      <c r="A911" s="51">
        <v>907</v>
      </c>
      <c r="B911" s="162"/>
      <c r="C911" s="165"/>
      <c r="D911" s="105"/>
      <c r="E911" s="105"/>
      <c r="F911" s="105"/>
      <c r="G911" s="105"/>
      <c r="H911" s="105"/>
      <c r="I911" s="105"/>
      <c r="J911" s="105"/>
    </row>
    <row r="912" spans="1:10" ht="30" customHeight="1" x14ac:dyDescent="0.3">
      <c r="A912" s="51">
        <v>908</v>
      </c>
      <c r="B912" s="162"/>
      <c r="C912" s="165"/>
      <c r="D912" s="105"/>
      <c r="E912" s="105"/>
      <c r="F912" s="105"/>
      <c r="G912" s="105"/>
      <c r="H912" s="105"/>
      <c r="I912" s="105"/>
      <c r="J912" s="105"/>
    </row>
    <row r="913" spans="1:10" ht="30" customHeight="1" x14ac:dyDescent="0.3">
      <c r="A913" s="51">
        <v>909</v>
      </c>
      <c r="B913" s="162"/>
      <c r="C913" s="165"/>
      <c r="D913" s="105"/>
      <c r="E913" s="105"/>
      <c r="F913" s="105"/>
      <c r="G913" s="105"/>
      <c r="H913" s="105"/>
      <c r="I913" s="105"/>
      <c r="J913" s="105"/>
    </row>
    <row r="914" spans="1:10" ht="30" customHeight="1" x14ac:dyDescent="0.3">
      <c r="A914" s="51">
        <v>910</v>
      </c>
      <c r="B914" s="162"/>
      <c r="C914" s="165"/>
      <c r="D914" s="105"/>
      <c r="E914" s="105"/>
      <c r="F914" s="105"/>
      <c r="G914" s="105"/>
      <c r="H914" s="105"/>
      <c r="I914" s="105"/>
      <c r="J914" s="105"/>
    </row>
    <row r="915" spans="1:10" ht="30" customHeight="1" x14ac:dyDescent="0.3">
      <c r="A915" s="51">
        <v>911</v>
      </c>
      <c r="B915" s="162"/>
      <c r="C915" s="165"/>
      <c r="D915" s="105"/>
      <c r="E915" s="105"/>
      <c r="F915" s="105"/>
      <c r="G915" s="105"/>
      <c r="H915" s="105"/>
      <c r="I915" s="105"/>
      <c r="J915" s="105"/>
    </row>
    <row r="916" spans="1:10" ht="30" customHeight="1" x14ac:dyDescent="0.3">
      <c r="A916" s="51">
        <v>912</v>
      </c>
      <c r="B916" s="162"/>
      <c r="C916" s="165"/>
      <c r="D916" s="105"/>
      <c r="E916" s="105"/>
      <c r="F916" s="105"/>
      <c r="G916" s="105"/>
      <c r="H916" s="105"/>
      <c r="I916" s="105"/>
      <c r="J916" s="105"/>
    </row>
    <row r="917" spans="1:10" ht="30" customHeight="1" x14ac:dyDescent="0.3">
      <c r="A917" s="51">
        <v>913</v>
      </c>
      <c r="B917" s="162"/>
      <c r="C917" s="165"/>
      <c r="D917" s="105"/>
      <c r="E917" s="105"/>
      <c r="F917" s="105"/>
      <c r="G917" s="105"/>
      <c r="H917" s="105"/>
      <c r="I917" s="105"/>
      <c r="J917" s="105"/>
    </row>
    <row r="918" spans="1:10" ht="30" customHeight="1" x14ac:dyDescent="0.3">
      <c r="A918" s="51">
        <v>914</v>
      </c>
      <c r="B918" s="162"/>
      <c r="C918" s="165"/>
      <c r="D918" s="105"/>
      <c r="E918" s="105"/>
      <c r="F918" s="105"/>
      <c r="G918" s="105"/>
      <c r="H918" s="105"/>
      <c r="I918" s="105"/>
      <c r="J918" s="105"/>
    </row>
    <row r="919" spans="1:10" ht="30" customHeight="1" x14ac:dyDescent="0.3">
      <c r="A919" s="51">
        <v>915</v>
      </c>
      <c r="B919" s="162"/>
      <c r="C919" s="165"/>
      <c r="D919" s="105"/>
      <c r="E919" s="105"/>
      <c r="F919" s="105"/>
      <c r="G919" s="105"/>
      <c r="H919" s="105"/>
      <c r="I919" s="105"/>
      <c r="J919" s="105"/>
    </row>
    <row r="920" spans="1:10" ht="30" customHeight="1" x14ac:dyDescent="0.3">
      <c r="A920" s="51">
        <v>916</v>
      </c>
      <c r="B920" s="162"/>
      <c r="C920" s="165"/>
      <c r="D920" s="105"/>
      <c r="E920" s="105"/>
      <c r="F920" s="105"/>
      <c r="G920" s="105"/>
      <c r="H920" s="105"/>
      <c r="I920" s="105"/>
      <c r="J920" s="105"/>
    </row>
    <row r="921" spans="1:10" ht="30" customHeight="1" x14ac:dyDescent="0.3">
      <c r="A921" s="51">
        <v>917</v>
      </c>
      <c r="B921" s="162"/>
      <c r="C921" s="165"/>
      <c r="D921" s="105"/>
      <c r="E921" s="105"/>
      <c r="F921" s="105"/>
      <c r="G921" s="105"/>
      <c r="H921" s="105"/>
      <c r="I921" s="105"/>
      <c r="J921" s="105"/>
    </row>
    <row r="922" spans="1:10" ht="30" customHeight="1" x14ac:dyDescent="0.3">
      <c r="A922" s="51">
        <v>918</v>
      </c>
      <c r="B922" s="162"/>
      <c r="C922" s="165"/>
      <c r="D922" s="105"/>
      <c r="E922" s="105"/>
      <c r="F922" s="105"/>
      <c r="G922" s="105"/>
      <c r="H922" s="105"/>
      <c r="I922" s="105"/>
      <c r="J922" s="105"/>
    </row>
    <row r="923" spans="1:10" ht="30" customHeight="1" x14ac:dyDescent="0.3">
      <c r="A923" s="51">
        <v>919</v>
      </c>
      <c r="B923" s="162"/>
      <c r="C923" s="165"/>
      <c r="D923" s="105"/>
      <c r="E923" s="105"/>
      <c r="F923" s="105"/>
      <c r="G923" s="105"/>
      <c r="H923" s="105"/>
      <c r="I923" s="105"/>
      <c r="J923" s="105"/>
    </row>
    <row r="924" spans="1:10" ht="30" customHeight="1" x14ac:dyDescent="0.3">
      <c r="A924" s="51">
        <v>920</v>
      </c>
      <c r="B924" s="162"/>
      <c r="C924" s="165"/>
      <c r="D924" s="105"/>
      <c r="E924" s="105"/>
      <c r="F924" s="105"/>
      <c r="G924" s="105"/>
      <c r="H924" s="105"/>
      <c r="I924" s="105"/>
      <c r="J924" s="105"/>
    </row>
    <row r="925" spans="1:10" ht="30" customHeight="1" x14ac:dyDescent="0.3">
      <c r="A925" s="51">
        <v>921</v>
      </c>
      <c r="B925" s="162"/>
      <c r="C925" s="165"/>
      <c r="D925" s="105"/>
      <c r="E925" s="105"/>
      <c r="F925" s="105"/>
      <c r="G925" s="105"/>
      <c r="H925" s="105"/>
      <c r="I925" s="105"/>
      <c r="J925" s="105"/>
    </row>
    <row r="926" spans="1:10" ht="30" customHeight="1" x14ac:dyDescent="0.3">
      <c r="A926" s="51">
        <v>922</v>
      </c>
      <c r="B926" s="162"/>
      <c r="C926" s="165"/>
      <c r="D926" s="105"/>
      <c r="E926" s="105"/>
      <c r="F926" s="105"/>
      <c r="G926" s="105"/>
      <c r="H926" s="105"/>
      <c r="I926" s="105"/>
      <c r="J926" s="105"/>
    </row>
    <row r="927" spans="1:10" ht="30" customHeight="1" x14ac:dyDescent="0.3">
      <c r="A927" s="51">
        <v>923</v>
      </c>
      <c r="B927" s="162"/>
      <c r="C927" s="165"/>
      <c r="D927" s="105"/>
      <c r="E927" s="105"/>
      <c r="F927" s="105"/>
      <c r="G927" s="105"/>
      <c r="H927" s="105"/>
      <c r="I927" s="105"/>
      <c r="J927" s="105"/>
    </row>
    <row r="928" spans="1:10" ht="30" customHeight="1" x14ac:dyDescent="0.3">
      <c r="A928" s="51">
        <v>924</v>
      </c>
      <c r="B928" s="162"/>
      <c r="C928" s="165"/>
      <c r="D928" s="105"/>
      <c r="E928" s="105"/>
      <c r="F928" s="105"/>
      <c r="G928" s="105"/>
      <c r="H928" s="105"/>
      <c r="I928" s="105"/>
      <c r="J928" s="105"/>
    </row>
    <row r="929" spans="1:10" ht="30" customHeight="1" x14ac:dyDescent="0.3">
      <c r="A929" s="51">
        <v>925</v>
      </c>
      <c r="B929" s="162"/>
      <c r="C929" s="165"/>
      <c r="D929" s="105"/>
      <c r="E929" s="105"/>
      <c r="F929" s="105"/>
      <c r="G929" s="105"/>
      <c r="H929" s="105"/>
      <c r="I929" s="105"/>
      <c r="J929" s="105"/>
    </row>
    <row r="930" spans="1:10" ht="30" customHeight="1" x14ac:dyDescent="0.3">
      <c r="A930" s="51">
        <v>926</v>
      </c>
      <c r="B930" s="162"/>
      <c r="C930" s="165"/>
      <c r="D930" s="105"/>
      <c r="E930" s="105"/>
      <c r="F930" s="105"/>
      <c r="G930" s="105"/>
      <c r="H930" s="105"/>
      <c r="I930" s="105"/>
      <c r="J930" s="105"/>
    </row>
    <row r="931" spans="1:10" ht="30" customHeight="1" x14ac:dyDescent="0.3">
      <c r="A931" s="51">
        <v>927</v>
      </c>
      <c r="B931" s="162"/>
      <c r="C931" s="165"/>
      <c r="D931" s="105"/>
      <c r="E931" s="105"/>
      <c r="F931" s="105"/>
      <c r="G931" s="105"/>
      <c r="H931" s="105"/>
      <c r="I931" s="105"/>
      <c r="J931" s="105"/>
    </row>
    <row r="932" spans="1:10" ht="30" customHeight="1" x14ac:dyDescent="0.3">
      <c r="A932" s="51">
        <v>928</v>
      </c>
      <c r="B932" s="162"/>
      <c r="C932" s="165"/>
      <c r="D932" s="105"/>
      <c r="E932" s="105"/>
      <c r="F932" s="105"/>
      <c r="G932" s="105"/>
      <c r="H932" s="105"/>
      <c r="I932" s="105"/>
      <c r="J932" s="105"/>
    </row>
    <row r="933" spans="1:10" ht="30" customHeight="1" x14ac:dyDescent="0.3">
      <c r="A933" s="51">
        <v>929</v>
      </c>
      <c r="B933" s="162"/>
      <c r="C933" s="165"/>
      <c r="D933" s="105"/>
      <c r="E933" s="105"/>
      <c r="F933" s="105"/>
      <c r="G933" s="105"/>
      <c r="H933" s="105"/>
      <c r="I933" s="105"/>
      <c r="J933" s="105"/>
    </row>
    <row r="934" spans="1:10" ht="30" customHeight="1" x14ac:dyDescent="0.3">
      <c r="A934" s="51">
        <v>930</v>
      </c>
      <c r="B934" s="162"/>
      <c r="C934" s="165"/>
      <c r="D934" s="105"/>
      <c r="E934" s="105"/>
      <c r="F934" s="105"/>
      <c r="G934" s="105"/>
      <c r="H934" s="105"/>
      <c r="I934" s="105"/>
      <c r="J934" s="105"/>
    </row>
    <row r="935" spans="1:10" ht="30" customHeight="1" x14ac:dyDescent="0.3">
      <c r="A935" s="51">
        <v>931</v>
      </c>
      <c r="B935" s="162"/>
      <c r="C935" s="165"/>
      <c r="D935" s="105"/>
      <c r="E935" s="105"/>
      <c r="F935" s="105"/>
      <c r="G935" s="105"/>
      <c r="H935" s="105"/>
      <c r="I935" s="105"/>
      <c r="J935" s="105"/>
    </row>
    <row r="936" spans="1:10" ht="30" customHeight="1" x14ac:dyDescent="0.3">
      <c r="A936" s="51">
        <v>932</v>
      </c>
      <c r="B936" s="162"/>
      <c r="C936" s="165"/>
      <c r="D936" s="105"/>
      <c r="E936" s="105"/>
      <c r="F936" s="105"/>
      <c r="G936" s="105"/>
      <c r="H936" s="105"/>
      <c r="I936" s="105"/>
      <c r="J936" s="105"/>
    </row>
    <row r="937" spans="1:10" ht="30" customHeight="1" x14ac:dyDescent="0.3">
      <c r="A937" s="51">
        <v>933</v>
      </c>
      <c r="B937" s="162"/>
      <c r="C937" s="165"/>
      <c r="D937" s="105"/>
      <c r="E937" s="105"/>
      <c r="F937" s="105"/>
      <c r="G937" s="105"/>
      <c r="H937" s="105"/>
      <c r="I937" s="105"/>
      <c r="J937" s="105"/>
    </row>
    <row r="938" spans="1:10" ht="30" customHeight="1" x14ac:dyDescent="0.3">
      <c r="A938" s="51">
        <v>934</v>
      </c>
      <c r="B938" s="162"/>
      <c r="C938" s="165"/>
      <c r="D938" s="105"/>
      <c r="E938" s="105"/>
      <c r="F938" s="105"/>
      <c r="G938" s="105"/>
      <c r="H938" s="105"/>
      <c r="I938" s="105"/>
      <c r="J938" s="105"/>
    </row>
    <row r="939" spans="1:10" ht="30" customHeight="1" x14ac:dyDescent="0.3">
      <c r="A939" s="51">
        <v>935</v>
      </c>
      <c r="B939" s="162"/>
      <c r="C939" s="165"/>
      <c r="D939" s="105"/>
      <c r="E939" s="105"/>
      <c r="F939" s="105"/>
      <c r="G939" s="105"/>
      <c r="H939" s="105"/>
      <c r="I939" s="105"/>
      <c r="J939" s="105"/>
    </row>
    <row r="940" spans="1:10" ht="30" customHeight="1" x14ac:dyDescent="0.3">
      <c r="A940" s="51">
        <v>936</v>
      </c>
      <c r="B940" s="162"/>
      <c r="C940" s="165"/>
      <c r="D940" s="105"/>
      <c r="E940" s="105"/>
      <c r="F940" s="105"/>
      <c r="G940" s="105"/>
      <c r="H940" s="105"/>
      <c r="I940" s="105"/>
      <c r="J940" s="105"/>
    </row>
    <row r="941" spans="1:10" ht="30" customHeight="1" x14ac:dyDescent="0.3">
      <c r="A941" s="51">
        <v>937</v>
      </c>
      <c r="B941" s="162"/>
      <c r="C941" s="165"/>
      <c r="D941" s="105"/>
      <c r="E941" s="105"/>
      <c r="F941" s="105"/>
      <c r="G941" s="105"/>
      <c r="H941" s="105"/>
      <c r="I941" s="105"/>
      <c r="J941" s="105"/>
    </row>
    <row r="942" spans="1:10" ht="30" customHeight="1" x14ac:dyDescent="0.3">
      <c r="A942" s="51">
        <v>938</v>
      </c>
      <c r="B942" s="162"/>
      <c r="C942" s="165"/>
      <c r="D942" s="105"/>
      <c r="E942" s="105"/>
      <c r="F942" s="105"/>
      <c r="G942" s="105"/>
      <c r="H942" s="105"/>
      <c r="I942" s="105"/>
      <c r="J942" s="105"/>
    </row>
    <row r="943" spans="1:10" ht="30" customHeight="1" x14ac:dyDescent="0.3">
      <c r="A943" s="51">
        <v>939</v>
      </c>
      <c r="B943" s="162"/>
      <c r="C943" s="165"/>
      <c r="D943" s="105"/>
      <c r="E943" s="105"/>
      <c r="F943" s="105"/>
      <c r="G943" s="105"/>
      <c r="H943" s="105"/>
      <c r="I943" s="105"/>
      <c r="J943" s="105"/>
    </row>
    <row r="944" spans="1:10" ht="30" customHeight="1" x14ac:dyDescent="0.3">
      <c r="A944" s="51">
        <v>940</v>
      </c>
      <c r="B944" s="162"/>
      <c r="C944" s="165"/>
      <c r="D944" s="105"/>
      <c r="E944" s="105"/>
      <c r="F944" s="105"/>
      <c r="G944" s="105"/>
      <c r="H944" s="105"/>
      <c r="I944" s="105"/>
      <c r="J944" s="105"/>
    </row>
    <row r="945" spans="1:10" ht="30" customHeight="1" x14ac:dyDescent="0.3">
      <c r="A945" s="51">
        <v>941</v>
      </c>
      <c r="B945" s="162"/>
      <c r="C945" s="165"/>
      <c r="D945" s="105"/>
      <c r="E945" s="105"/>
      <c r="F945" s="105"/>
      <c r="G945" s="105"/>
      <c r="H945" s="105"/>
      <c r="I945" s="105"/>
      <c r="J945" s="105"/>
    </row>
    <row r="946" spans="1:10" ht="30" customHeight="1" x14ac:dyDescent="0.3">
      <c r="A946" s="51">
        <v>942</v>
      </c>
      <c r="B946" s="162"/>
      <c r="C946" s="165"/>
      <c r="D946" s="105"/>
      <c r="E946" s="105"/>
      <c r="F946" s="105"/>
      <c r="G946" s="105"/>
      <c r="H946" s="105"/>
      <c r="I946" s="105"/>
      <c r="J946" s="105"/>
    </row>
    <row r="947" spans="1:10" ht="30" customHeight="1" x14ac:dyDescent="0.3">
      <c r="A947" s="51">
        <v>943</v>
      </c>
      <c r="B947" s="162"/>
      <c r="C947" s="165"/>
      <c r="D947" s="105"/>
      <c r="E947" s="105"/>
      <c r="F947" s="105"/>
      <c r="G947" s="105"/>
      <c r="H947" s="105"/>
      <c r="I947" s="105"/>
      <c r="J947" s="105"/>
    </row>
    <row r="948" spans="1:10" ht="30" customHeight="1" x14ac:dyDescent="0.3">
      <c r="A948" s="51">
        <v>944</v>
      </c>
      <c r="B948" s="162"/>
      <c r="C948" s="165"/>
      <c r="D948" s="105"/>
      <c r="E948" s="105"/>
      <c r="F948" s="105"/>
      <c r="G948" s="105"/>
      <c r="H948" s="105"/>
      <c r="I948" s="105"/>
      <c r="J948" s="105"/>
    </row>
    <row r="949" spans="1:10" ht="30" customHeight="1" x14ac:dyDescent="0.3">
      <c r="A949" s="51">
        <v>945</v>
      </c>
      <c r="B949" s="162"/>
      <c r="C949" s="165"/>
      <c r="D949" s="105"/>
      <c r="E949" s="105"/>
      <c r="F949" s="105"/>
      <c r="G949" s="105"/>
      <c r="H949" s="105"/>
      <c r="I949" s="105"/>
      <c r="J949" s="105"/>
    </row>
    <row r="950" spans="1:10" ht="30" customHeight="1" x14ac:dyDescent="0.3">
      <c r="A950" s="51">
        <v>946</v>
      </c>
      <c r="B950" s="162"/>
      <c r="C950" s="165"/>
      <c r="D950" s="105"/>
      <c r="E950" s="105"/>
      <c r="F950" s="105"/>
      <c r="G950" s="105"/>
      <c r="H950" s="105"/>
      <c r="I950" s="105"/>
      <c r="J950" s="105"/>
    </row>
    <row r="951" spans="1:10" ht="30" customHeight="1" x14ac:dyDescent="0.3">
      <c r="A951" s="51">
        <v>947</v>
      </c>
      <c r="B951" s="162"/>
      <c r="C951" s="165"/>
      <c r="D951" s="105"/>
      <c r="E951" s="105"/>
      <c r="F951" s="105"/>
      <c r="G951" s="105"/>
      <c r="H951" s="105"/>
      <c r="I951" s="105"/>
      <c r="J951" s="105"/>
    </row>
    <row r="952" spans="1:10" ht="30" customHeight="1" x14ac:dyDescent="0.3">
      <c r="A952" s="51">
        <v>948</v>
      </c>
      <c r="B952" s="162"/>
      <c r="C952" s="165"/>
      <c r="D952" s="105"/>
      <c r="E952" s="105"/>
      <c r="F952" s="105"/>
      <c r="G952" s="105"/>
      <c r="H952" s="105"/>
      <c r="I952" s="105"/>
      <c r="J952" s="105"/>
    </row>
    <row r="953" spans="1:10" ht="30" customHeight="1" x14ac:dyDescent="0.3">
      <c r="A953" s="51">
        <v>949</v>
      </c>
      <c r="B953" s="162"/>
      <c r="C953" s="165"/>
      <c r="D953" s="105"/>
      <c r="E953" s="105"/>
      <c r="F953" s="105"/>
      <c r="G953" s="105"/>
      <c r="H953" s="105"/>
      <c r="I953" s="105"/>
      <c r="J953" s="105"/>
    </row>
    <row r="954" spans="1:10" ht="30" customHeight="1" x14ac:dyDescent="0.3">
      <c r="A954" s="51">
        <v>950</v>
      </c>
      <c r="B954" s="162"/>
      <c r="C954" s="165"/>
      <c r="D954" s="105"/>
      <c r="E954" s="105"/>
      <c r="F954" s="105"/>
      <c r="G954" s="105"/>
      <c r="H954" s="105"/>
      <c r="I954" s="105"/>
      <c r="J954" s="105"/>
    </row>
    <row r="955" spans="1:10" ht="30" customHeight="1" x14ac:dyDescent="0.3">
      <c r="A955" s="51">
        <v>951</v>
      </c>
      <c r="B955" s="162"/>
      <c r="C955" s="165"/>
      <c r="D955" s="105"/>
      <c r="E955" s="105"/>
      <c r="F955" s="105"/>
      <c r="G955" s="105"/>
      <c r="H955" s="105"/>
      <c r="I955" s="105"/>
      <c r="J955" s="105"/>
    </row>
    <row r="956" spans="1:10" ht="30" customHeight="1" x14ac:dyDescent="0.3">
      <c r="A956" s="51">
        <v>952</v>
      </c>
      <c r="B956" s="162"/>
      <c r="C956" s="165"/>
      <c r="D956" s="105"/>
      <c r="E956" s="105"/>
      <c r="F956" s="105"/>
      <c r="G956" s="105"/>
      <c r="H956" s="105"/>
      <c r="I956" s="105"/>
      <c r="J956" s="105"/>
    </row>
    <row r="957" spans="1:10" ht="30" customHeight="1" x14ac:dyDescent="0.3">
      <c r="A957" s="51">
        <v>953</v>
      </c>
      <c r="B957" s="162"/>
      <c r="C957" s="165"/>
      <c r="D957" s="105"/>
      <c r="E957" s="105"/>
      <c r="F957" s="105"/>
      <c r="G957" s="105"/>
      <c r="H957" s="105"/>
      <c r="I957" s="105"/>
      <c r="J957" s="105"/>
    </row>
    <row r="958" spans="1:10" ht="30" customHeight="1" x14ac:dyDescent="0.3">
      <c r="A958" s="51">
        <v>954</v>
      </c>
      <c r="B958" s="162"/>
      <c r="C958" s="165"/>
      <c r="D958" s="105"/>
      <c r="E958" s="105"/>
      <c r="F958" s="105"/>
      <c r="G958" s="105"/>
      <c r="H958" s="105"/>
      <c r="I958" s="105"/>
      <c r="J958" s="105"/>
    </row>
    <row r="959" spans="1:10" ht="30" customHeight="1" x14ac:dyDescent="0.3">
      <c r="A959" s="51">
        <v>955</v>
      </c>
      <c r="B959" s="162"/>
      <c r="C959" s="165"/>
      <c r="D959" s="105"/>
      <c r="E959" s="105"/>
      <c r="F959" s="105"/>
      <c r="G959" s="105"/>
      <c r="H959" s="105"/>
      <c r="I959" s="105"/>
      <c r="J959" s="105"/>
    </row>
    <row r="960" spans="1:10" ht="30" customHeight="1" x14ac:dyDescent="0.3">
      <c r="A960" s="51">
        <v>956</v>
      </c>
      <c r="B960" s="162"/>
      <c r="C960" s="165"/>
      <c r="D960" s="105"/>
      <c r="E960" s="105"/>
      <c r="F960" s="105"/>
      <c r="G960" s="105"/>
      <c r="H960" s="105"/>
      <c r="I960" s="105"/>
      <c r="J960" s="105"/>
    </row>
    <row r="961" spans="1:10" ht="30" customHeight="1" x14ac:dyDescent="0.3">
      <c r="A961" s="51">
        <v>957</v>
      </c>
      <c r="B961" s="162"/>
      <c r="C961" s="165"/>
      <c r="D961" s="105"/>
      <c r="E961" s="105"/>
      <c r="F961" s="105"/>
      <c r="G961" s="105"/>
      <c r="H961" s="105"/>
      <c r="I961" s="105"/>
      <c r="J961" s="105"/>
    </row>
    <row r="962" spans="1:10" ht="30" customHeight="1" x14ac:dyDescent="0.3">
      <c r="A962" s="51">
        <v>958</v>
      </c>
      <c r="B962" s="162"/>
      <c r="C962" s="165"/>
      <c r="D962" s="105"/>
      <c r="E962" s="105"/>
      <c r="F962" s="105"/>
      <c r="G962" s="105"/>
      <c r="H962" s="105"/>
      <c r="I962" s="105"/>
      <c r="J962" s="105"/>
    </row>
    <row r="963" spans="1:10" ht="30" customHeight="1" x14ac:dyDescent="0.3">
      <c r="A963" s="51">
        <v>959</v>
      </c>
      <c r="B963" s="162"/>
      <c r="C963" s="165"/>
      <c r="D963" s="105"/>
      <c r="E963" s="105"/>
      <c r="F963" s="105"/>
      <c r="G963" s="105"/>
      <c r="H963" s="105"/>
      <c r="I963" s="105"/>
      <c r="J963" s="105"/>
    </row>
    <row r="964" spans="1:10" ht="30" customHeight="1" x14ac:dyDescent="0.3">
      <c r="A964" s="51">
        <v>960</v>
      </c>
      <c r="B964" s="162"/>
      <c r="C964" s="165"/>
      <c r="D964" s="105"/>
      <c r="E964" s="105"/>
      <c r="F964" s="105"/>
      <c r="G964" s="105"/>
      <c r="H964" s="105"/>
      <c r="I964" s="105"/>
      <c r="J964" s="105"/>
    </row>
    <row r="965" spans="1:10" ht="30" customHeight="1" x14ac:dyDescent="0.3">
      <c r="A965" s="51">
        <v>961</v>
      </c>
      <c r="B965" s="162"/>
      <c r="C965" s="165"/>
      <c r="D965" s="105"/>
      <c r="E965" s="105"/>
      <c r="F965" s="105"/>
      <c r="G965" s="105"/>
      <c r="H965" s="105"/>
      <c r="I965" s="105"/>
      <c r="J965" s="105"/>
    </row>
    <row r="966" spans="1:10" ht="30" customHeight="1" x14ac:dyDescent="0.3">
      <c r="A966" s="51">
        <v>962</v>
      </c>
      <c r="B966" s="162"/>
      <c r="C966" s="165"/>
      <c r="D966" s="105"/>
      <c r="E966" s="105"/>
      <c r="F966" s="105"/>
      <c r="G966" s="105"/>
      <c r="H966" s="105"/>
      <c r="I966" s="105"/>
      <c r="J966" s="105"/>
    </row>
    <row r="967" spans="1:10" ht="30" customHeight="1" x14ac:dyDescent="0.3">
      <c r="A967" s="51">
        <v>963</v>
      </c>
      <c r="B967" s="162"/>
      <c r="C967" s="165"/>
      <c r="D967" s="105"/>
      <c r="E967" s="105"/>
      <c r="F967" s="105"/>
      <c r="G967" s="105"/>
      <c r="H967" s="105"/>
      <c r="I967" s="105"/>
      <c r="J967" s="105"/>
    </row>
    <row r="968" spans="1:10" ht="30" customHeight="1" x14ac:dyDescent="0.3">
      <c r="A968" s="51">
        <v>964</v>
      </c>
      <c r="B968" s="162"/>
      <c r="C968" s="165"/>
      <c r="D968" s="105"/>
      <c r="E968" s="105"/>
      <c r="F968" s="105"/>
      <c r="G968" s="105"/>
      <c r="H968" s="105"/>
      <c r="I968" s="105"/>
      <c r="J968" s="105"/>
    </row>
    <row r="969" spans="1:10" ht="30" customHeight="1" x14ac:dyDescent="0.3">
      <c r="A969" s="51">
        <v>965</v>
      </c>
      <c r="B969" s="162"/>
      <c r="C969" s="165"/>
      <c r="D969" s="105"/>
      <c r="E969" s="105"/>
      <c r="F969" s="105"/>
      <c r="G969" s="105"/>
      <c r="H969" s="105"/>
      <c r="I969" s="105"/>
      <c r="J969" s="105"/>
    </row>
    <row r="970" spans="1:10" ht="30" customHeight="1" x14ac:dyDescent="0.3">
      <c r="A970" s="51">
        <v>966</v>
      </c>
      <c r="B970" s="162"/>
      <c r="C970" s="165"/>
      <c r="D970" s="105"/>
      <c r="E970" s="105"/>
      <c r="F970" s="105"/>
      <c r="G970" s="105"/>
      <c r="H970" s="105"/>
      <c r="I970" s="105"/>
      <c r="J970" s="105"/>
    </row>
    <row r="971" spans="1:10" ht="30" customHeight="1" x14ac:dyDescent="0.3">
      <c r="A971" s="51">
        <v>967</v>
      </c>
      <c r="B971" s="162"/>
      <c r="C971" s="165"/>
      <c r="D971" s="105"/>
      <c r="E971" s="105"/>
      <c r="F971" s="105"/>
      <c r="G971" s="105"/>
      <c r="H971" s="105"/>
      <c r="I971" s="105"/>
      <c r="J971" s="105"/>
    </row>
    <row r="972" spans="1:10" ht="30" customHeight="1" x14ac:dyDescent="0.3">
      <c r="A972" s="51">
        <v>968</v>
      </c>
      <c r="B972" s="162"/>
      <c r="C972" s="165"/>
      <c r="D972" s="105"/>
      <c r="E972" s="105"/>
      <c r="F972" s="105"/>
      <c r="G972" s="105"/>
      <c r="H972" s="105"/>
      <c r="I972" s="105"/>
      <c r="J972" s="105"/>
    </row>
    <row r="973" spans="1:10" ht="30" customHeight="1" x14ac:dyDescent="0.3">
      <c r="A973" s="51">
        <v>969</v>
      </c>
      <c r="B973" s="162"/>
      <c r="C973" s="165"/>
      <c r="D973" s="105"/>
      <c r="E973" s="105"/>
      <c r="F973" s="105"/>
      <c r="G973" s="105"/>
      <c r="H973" s="105"/>
      <c r="I973" s="105"/>
      <c r="J973" s="105"/>
    </row>
    <row r="974" spans="1:10" ht="30" customHeight="1" x14ac:dyDescent="0.3">
      <c r="A974" s="51">
        <v>970</v>
      </c>
      <c r="B974" s="162"/>
      <c r="C974" s="165"/>
      <c r="D974" s="105"/>
      <c r="E974" s="105"/>
      <c r="F974" s="105"/>
      <c r="G974" s="105"/>
      <c r="H974" s="105"/>
      <c r="I974" s="105"/>
      <c r="J974" s="105"/>
    </row>
    <row r="975" spans="1:10" ht="30" customHeight="1" x14ac:dyDescent="0.3">
      <c r="A975" s="51">
        <v>971</v>
      </c>
      <c r="B975" s="162"/>
      <c r="C975" s="165"/>
      <c r="D975" s="105"/>
      <c r="E975" s="105"/>
      <c r="F975" s="105"/>
      <c r="G975" s="105"/>
      <c r="H975" s="105"/>
      <c r="I975" s="105"/>
      <c r="J975" s="105"/>
    </row>
    <row r="976" spans="1:10" ht="30" customHeight="1" x14ac:dyDescent="0.3">
      <c r="A976" s="51">
        <v>972</v>
      </c>
      <c r="B976" s="162"/>
      <c r="C976" s="165"/>
      <c r="D976" s="105"/>
      <c r="E976" s="105"/>
      <c r="F976" s="105"/>
      <c r="G976" s="105"/>
      <c r="H976" s="105"/>
      <c r="I976" s="105"/>
      <c r="J976" s="105"/>
    </row>
    <row r="977" spans="1:10" ht="30" customHeight="1" x14ac:dyDescent="0.3">
      <c r="A977" s="51">
        <v>973</v>
      </c>
      <c r="B977" s="162"/>
      <c r="C977" s="165"/>
      <c r="D977" s="105"/>
      <c r="E977" s="105"/>
      <c r="F977" s="105"/>
      <c r="G977" s="105"/>
      <c r="H977" s="105"/>
      <c r="I977" s="105"/>
      <c r="J977" s="105"/>
    </row>
    <row r="978" spans="1:10" ht="30" customHeight="1" x14ac:dyDescent="0.3">
      <c r="A978" s="51">
        <v>974</v>
      </c>
      <c r="B978" s="162"/>
      <c r="C978" s="165"/>
      <c r="D978" s="105"/>
      <c r="E978" s="105"/>
      <c r="F978" s="105"/>
      <c r="G978" s="105"/>
      <c r="H978" s="105"/>
      <c r="I978" s="105"/>
      <c r="J978" s="105"/>
    </row>
    <row r="979" spans="1:10" ht="30" customHeight="1" x14ac:dyDescent="0.3">
      <c r="A979" s="51">
        <v>975</v>
      </c>
      <c r="B979" s="162"/>
      <c r="C979" s="165"/>
      <c r="D979" s="105"/>
      <c r="E979" s="105"/>
      <c r="F979" s="105"/>
      <c r="G979" s="105"/>
      <c r="H979" s="105"/>
      <c r="I979" s="105"/>
      <c r="J979" s="105"/>
    </row>
    <row r="980" spans="1:10" ht="30" customHeight="1" x14ac:dyDescent="0.3">
      <c r="A980" s="51">
        <v>976</v>
      </c>
      <c r="B980" s="162"/>
      <c r="C980" s="165"/>
      <c r="D980" s="105"/>
      <c r="E980" s="105"/>
      <c r="F980" s="105"/>
      <c r="G980" s="105"/>
      <c r="H980" s="105"/>
      <c r="I980" s="105"/>
      <c r="J980" s="105"/>
    </row>
    <row r="981" spans="1:10" ht="30" customHeight="1" x14ac:dyDescent="0.3">
      <c r="A981" s="51">
        <v>977</v>
      </c>
      <c r="B981" s="162"/>
      <c r="C981" s="165"/>
      <c r="D981" s="105"/>
      <c r="E981" s="105"/>
      <c r="F981" s="105"/>
      <c r="G981" s="105"/>
      <c r="H981" s="105"/>
      <c r="I981" s="105"/>
      <c r="J981" s="105"/>
    </row>
    <row r="982" spans="1:10" ht="30" customHeight="1" x14ac:dyDescent="0.3">
      <c r="A982" s="51">
        <v>978</v>
      </c>
      <c r="B982" s="162"/>
      <c r="C982" s="165"/>
      <c r="D982" s="105"/>
      <c r="E982" s="105"/>
      <c r="F982" s="105"/>
      <c r="G982" s="105"/>
      <c r="H982" s="105"/>
      <c r="I982" s="105"/>
      <c r="J982" s="105"/>
    </row>
    <row r="983" spans="1:10" ht="30" customHeight="1" x14ac:dyDescent="0.3">
      <c r="A983" s="51">
        <v>979</v>
      </c>
      <c r="B983" s="162"/>
      <c r="C983" s="165"/>
      <c r="D983" s="105"/>
      <c r="E983" s="105"/>
      <c r="F983" s="105"/>
      <c r="G983" s="105"/>
      <c r="H983" s="105"/>
      <c r="I983" s="105"/>
      <c r="J983" s="105"/>
    </row>
    <row r="984" spans="1:10" ht="30" customHeight="1" x14ac:dyDescent="0.3">
      <c r="A984" s="51">
        <v>980</v>
      </c>
      <c r="B984" s="162"/>
      <c r="C984" s="165"/>
      <c r="D984" s="105"/>
      <c r="E984" s="105"/>
      <c r="F984" s="105"/>
      <c r="G984" s="105"/>
      <c r="H984" s="105"/>
      <c r="I984" s="105"/>
      <c r="J984" s="105"/>
    </row>
    <row r="985" spans="1:10" ht="30" customHeight="1" x14ac:dyDescent="0.3">
      <c r="A985" s="51">
        <v>981</v>
      </c>
      <c r="B985" s="162"/>
      <c r="C985" s="165"/>
      <c r="D985" s="105"/>
      <c r="E985" s="105"/>
      <c r="F985" s="105"/>
      <c r="G985" s="105"/>
      <c r="H985" s="105"/>
      <c r="I985" s="105"/>
      <c r="J985" s="105"/>
    </row>
    <row r="986" spans="1:10" ht="30" customHeight="1" x14ac:dyDescent="0.3">
      <c r="A986" s="51">
        <v>982</v>
      </c>
      <c r="B986" s="162"/>
      <c r="C986" s="165"/>
      <c r="D986" s="105"/>
      <c r="E986" s="105"/>
      <c r="F986" s="105"/>
      <c r="G986" s="105"/>
      <c r="H986" s="105"/>
      <c r="I986" s="105"/>
      <c r="J986" s="105"/>
    </row>
    <row r="987" spans="1:10" ht="30" customHeight="1" x14ac:dyDescent="0.3">
      <c r="A987" s="51">
        <v>983</v>
      </c>
      <c r="B987" s="162"/>
      <c r="C987" s="165"/>
      <c r="D987" s="105"/>
      <c r="E987" s="105"/>
      <c r="F987" s="105"/>
      <c r="G987" s="105"/>
      <c r="H987" s="105"/>
      <c r="I987" s="105"/>
      <c r="J987" s="105"/>
    </row>
    <row r="988" spans="1:10" ht="30" customHeight="1" x14ac:dyDescent="0.3">
      <c r="A988" s="51">
        <v>984</v>
      </c>
      <c r="B988" s="162"/>
      <c r="C988" s="165"/>
      <c r="D988" s="105"/>
      <c r="E988" s="105"/>
      <c r="F988" s="105"/>
      <c r="G988" s="105"/>
      <c r="H988" s="105"/>
      <c r="I988" s="105"/>
      <c r="J988" s="105"/>
    </row>
    <row r="989" spans="1:10" ht="30" customHeight="1" x14ac:dyDescent="0.3">
      <c r="A989" s="51">
        <v>985</v>
      </c>
      <c r="B989" s="162"/>
      <c r="C989" s="165"/>
      <c r="D989" s="105"/>
      <c r="E989" s="105"/>
      <c r="F989" s="105"/>
      <c r="G989" s="105"/>
      <c r="H989" s="105"/>
      <c r="I989" s="105"/>
      <c r="J989" s="105"/>
    </row>
    <row r="990" spans="1:10" ht="30" customHeight="1" x14ac:dyDescent="0.3">
      <c r="A990" s="51">
        <v>986</v>
      </c>
      <c r="B990" s="162"/>
      <c r="C990" s="165"/>
      <c r="D990" s="105"/>
      <c r="E990" s="105"/>
      <c r="F990" s="105"/>
      <c r="G990" s="105"/>
      <c r="H990" s="105"/>
      <c r="I990" s="105"/>
      <c r="J990" s="105"/>
    </row>
    <row r="991" spans="1:10" ht="30" customHeight="1" x14ac:dyDescent="0.3">
      <c r="A991" s="51">
        <v>987</v>
      </c>
      <c r="B991" s="162"/>
      <c r="C991" s="165"/>
      <c r="D991" s="105"/>
      <c r="E991" s="105"/>
      <c r="F991" s="105"/>
      <c r="G991" s="105"/>
      <c r="H991" s="105"/>
      <c r="I991" s="105"/>
      <c r="J991" s="105"/>
    </row>
    <row r="992" spans="1:10" ht="30" customHeight="1" x14ac:dyDescent="0.3">
      <c r="A992" s="51">
        <v>988</v>
      </c>
      <c r="B992" s="162"/>
      <c r="C992" s="165"/>
      <c r="D992" s="105"/>
      <c r="E992" s="105"/>
      <c r="F992" s="105"/>
      <c r="G992" s="105"/>
      <c r="H992" s="105"/>
      <c r="I992" s="105"/>
      <c r="J992" s="105"/>
    </row>
    <row r="993" spans="1:10" ht="30" customHeight="1" x14ac:dyDescent="0.3">
      <c r="A993" s="51">
        <v>989</v>
      </c>
      <c r="B993" s="162"/>
      <c r="C993" s="165"/>
      <c r="D993" s="105"/>
      <c r="E993" s="105"/>
      <c r="F993" s="105"/>
      <c r="G993" s="105"/>
      <c r="H993" s="105"/>
      <c r="I993" s="105"/>
      <c r="J993" s="105"/>
    </row>
    <row r="994" spans="1:10" ht="30" customHeight="1" x14ac:dyDescent="0.3">
      <c r="A994" s="51">
        <v>990</v>
      </c>
      <c r="B994" s="162"/>
      <c r="C994" s="165"/>
      <c r="D994" s="105"/>
      <c r="E994" s="105"/>
      <c r="F994" s="105"/>
      <c r="G994" s="105"/>
      <c r="H994" s="105"/>
      <c r="I994" s="105"/>
      <c r="J994" s="105"/>
    </row>
    <row r="995" spans="1:10" ht="30" customHeight="1" x14ac:dyDescent="0.3">
      <c r="A995" s="51">
        <v>991</v>
      </c>
      <c r="B995" s="162"/>
      <c r="C995" s="165"/>
      <c r="D995" s="105"/>
      <c r="E995" s="105"/>
      <c r="F995" s="105"/>
      <c r="G995" s="105"/>
      <c r="H995" s="105"/>
      <c r="I995" s="105"/>
      <c r="J995" s="105"/>
    </row>
    <row r="996" spans="1:10" ht="30" customHeight="1" x14ac:dyDescent="0.3">
      <c r="A996" s="51">
        <v>992</v>
      </c>
      <c r="B996" s="162"/>
      <c r="C996" s="165"/>
      <c r="D996" s="105"/>
      <c r="E996" s="105"/>
      <c r="F996" s="105"/>
      <c r="G996" s="105"/>
      <c r="H996" s="105"/>
      <c r="I996" s="105"/>
      <c r="J996" s="105"/>
    </row>
    <row r="997" spans="1:10" ht="30" customHeight="1" x14ac:dyDescent="0.3">
      <c r="A997" s="51">
        <v>993</v>
      </c>
      <c r="B997" s="162"/>
      <c r="C997" s="165"/>
      <c r="D997" s="105"/>
      <c r="E997" s="105"/>
      <c r="F997" s="105"/>
      <c r="G997" s="105"/>
      <c r="H997" s="105"/>
      <c r="I997" s="105"/>
      <c r="J997" s="105"/>
    </row>
    <row r="998" spans="1:10" ht="30" customHeight="1" x14ac:dyDescent="0.3">
      <c r="A998" s="51">
        <v>994</v>
      </c>
      <c r="B998" s="162"/>
      <c r="C998" s="165"/>
      <c r="D998" s="105"/>
      <c r="E998" s="105"/>
      <c r="F998" s="105"/>
      <c r="G998" s="105"/>
      <c r="H998" s="105"/>
      <c r="I998" s="105"/>
      <c r="J998" s="105"/>
    </row>
    <row r="999" spans="1:10" ht="30" customHeight="1" x14ac:dyDescent="0.3">
      <c r="A999" s="51">
        <v>995</v>
      </c>
      <c r="B999" s="162"/>
      <c r="C999" s="165"/>
      <c r="D999" s="105"/>
      <c r="E999" s="105"/>
      <c r="F999" s="105"/>
      <c r="G999" s="105"/>
      <c r="H999" s="105"/>
      <c r="I999" s="105"/>
      <c r="J999" s="105"/>
    </row>
    <row r="1000" spans="1:10" ht="30" customHeight="1" x14ac:dyDescent="0.3">
      <c r="A1000" s="51">
        <v>996</v>
      </c>
      <c r="B1000" s="162"/>
      <c r="C1000" s="165"/>
      <c r="D1000" s="105"/>
      <c r="E1000" s="105"/>
      <c r="F1000" s="105"/>
      <c r="G1000" s="105"/>
      <c r="H1000" s="105"/>
      <c r="I1000" s="105"/>
      <c r="J1000" s="105"/>
    </row>
    <row r="1001" spans="1:10" ht="30" customHeight="1" x14ac:dyDescent="0.3">
      <c r="A1001" s="51">
        <v>997</v>
      </c>
      <c r="B1001" s="162"/>
      <c r="C1001" s="165"/>
      <c r="D1001" s="105"/>
      <c r="E1001" s="105"/>
      <c r="F1001" s="105"/>
      <c r="G1001" s="105"/>
      <c r="H1001" s="105"/>
      <c r="I1001" s="105"/>
      <c r="J1001" s="105"/>
    </row>
    <row r="1002" spans="1:10" ht="30" customHeight="1" x14ac:dyDescent="0.3">
      <c r="A1002" s="51">
        <v>998</v>
      </c>
      <c r="B1002" s="162"/>
      <c r="C1002" s="165"/>
      <c r="D1002" s="105"/>
      <c r="E1002" s="105"/>
      <c r="F1002" s="105"/>
      <c r="G1002" s="105"/>
      <c r="H1002" s="105"/>
      <c r="I1002" s="105"/>
      <c r="J1002" s="105"/>
    </row>
    <row r="1003" spans="1:10" ht="30" customHeight="1" x14ac:dyDescent="0.3">
      <c r="A1003" s="51">
        <v>999</v>
      </c>
      <c r="B1003" s="162"/>
      <c r="C1003" s="165"/>
      <c r="D1003" s="105"/>
      <c r="E1003" s="105"/>
      <c r="F1003" s="105"/>
      <c r="G1003" s="105"/>
      <c r="H1003" s="105"/>
      <c r="I1003" s="105"/>
      <c r="J1003" s="105"/>
    </row>
    <row r="1004" spans="1:10" ht="30" customHeight="1" x14ac:dyDescent="0.3">
      <c r="A1004" s="51">
        <v>1000</v>
      </c>
      <c r="B1004" s="162"/>
      <c r="C1004" s="165"/>
      <c r="D1004" s="105"/>
      <c r="E1004" s="105"/>
      <c r="F1004" s="105"/>
      <c r="G1004" s="105"/>
      <c r="H1004" s="105"/>
      <c r="I1004" s="105"/>
      <c r="J1004" s="105"/>
    </row>
    <row r="1005" spans="1:10" ht="30" customHeight="1" x14ac:dyDescent="0.3">
      <c r="A1005" s="51">
        <v>1001</v>
      </c>
      <c r="B1005" s="162"/>
      <c r="C1005" s="165"/>
      <c r="D1005" s="105"/>
      <c r="E1005" s="105"/>
      <c r="F1005" s="105"/>
      <c r="G1005" s="105"/>
      <c r="H1005" s="105"/>
      <c r="I1005" s="105"/>
      <c r="J1005" s="105"/>
    </row>
    <row r="1006" spans="1:10" ht="30" customHeight="1" x14ac:dyDescent="0.3">
      <c r="A1006" s="51">
        <v>1002</v>
      </c>
      <c r="B1006" s="162"/>
      <c r="C1006" s="165"/>
      <c r="D1006" s="105"/>
      <c r="E1006" s="105"/>
      <c r="F1006" s="105"/>
      <c r="G1006" s="105"/>
      <c r="H1006" s="105"/>
      <c r="I1006" s="105"/>
      <c r="J1006" s="105"/>
    </row>
    <row r="1007" spans="1:10" ht="30" customHeight="1" x14ac:dyDescent="0.3">
      <c r="A1007" s="51">
        <v>1003</v>
      </c>
      <c r="B1007" s="162"/>
      <c r="C1007" s="165"/>
      <c r="D1007" s="105"/>
      <c r="E1007" s="105"/>
      <c r="F1007" s="105"/>
      <c r="G1007" s="105"/>
      <c r="H1007" s="105"/>
      <c r="I1007" s="105"/>
      <c r="J1007" s="105"/>
    </row>
    <row r="1008" spans="1:10" ht="30" customHeight="1" x14ac:dyDescent="0.3">
      <c r="A1008" s="51">
        <v>1004</v>
      </c>
      <c r="B1008" s="162"/>
      <c r="C1008" s="165"/>
      <c r="D1008" s="105"/>
      <c r="E1008" s="105"/>
      <c r="F1008" s="105"/>
      <c r="G1008" s="105"/>
      <c r="H1008" s="105"/>
      <c r="I1008" s="105"/>
      <c r="J1008" s="105"/>
    </row>
    <row r="1009" spans="1:10" ht="30" customHeight="1" x14ac:dyDescent="0.3">
      <c r="A1009" s="51">
        <v>1005</v>
      </c>
      <c r="B1009" s="162"/>
      <c r="C1009" s="165"/>
      <c r="D1009" s="105"/>
      <c r="E1009" s="105"/>
      <c r="F1009" s="105"/>
      <c r="G1009" s="105"/>
      <c r="H1009" s="105"/>
      <c r="I1009" s="105"/>
      <c r="J1009" s="105"/>
    </row>
    <row r="1010" spans="1:10" ht="30" customHeight="1" x14ac:dyDescent="0.3">
      <c r="A1010" s="51">
        <v>1006</v>
      </c>
      <c r="B1010" s="162"/>
      <c r="C1010" s="165"/>
      <c r="D1010" s="105"/>
      <c r="E1010" s="105"/>
      <c r="F1010" s="105"/>
      <c r="G1010" s="105"/>
      <c r="H1010" s="105"/>
      <c r="I1010" s="105"/>
      <c r="J1010" s="105"/>
    </row>
    <row r="1011" spans="1:10" ht="30" customHeight="1" x14ac:dyDescent="0.3">
      <c r="A1011" s="51">
        <v>1007</v>
      </c>
      <c r="B1011" s="162"/>
      <c r="C1011" s="165"/>
      <c r="D1011" s="105"/>
      <c r="E1011" s="105"/>
      <c r="F1011" s="105"/>
      <c r="G1011" s="105"/>
      <c r="H1011" s="105"/>
      <c r="I1011" s="105"/>
      <c r="J1011" s="105"/>
    </row>
    <row r="1012" spans="1:10" ht="30" customHeight="1" x14ac:dyDescent="0.3">
      <c r="A1012" s="51">
        <v>1008</v>
      </c>
      <c r="B1012" s="162"/>
      <c r="C1012" s="165"/>
      <c r="D1012" s="105"/>
      <c r="E1012" s="105"/>
      <c r="F1012" s="105"/>
      <c r="G1012" s="105"/>
      <c r="H1012" s="105"/>
      <c r="I1012" s="105"/>
      <c r="J1012" s="105"/>
    </row>
    <row r="1013" spans="1:10" ht="30" customHeight="1" x14ac:dyDescent="0.3">
      <c r="A1013" s="51">
        <v>1009</v>
      </c>
      <c r="B1013" s="162"/>
      <c r="C1013" s="165"/>
      <c r="D1013" s="105"/>
      <c r="E1013" s="105"/>
      <c r="F1013" s="105"/>
      <c r="G1013" s="105"/>
      <c r="H1013" s="105"/>
      <c r="I1013" s="105"/>
      <c r="J1013" s="105"/>
    </row>
    <row r="1014" spans="1:10" ht="30" customHeight="1" x14ac:dyDescent="0.3">
      <c r="A1014" s="51">
        <v>1010</v>
      </c>
      <c r="B1014" s="162"/>
      <c r="C1014" s="165"/>
      <c r="D1014" s="105"/>
      <c r="E1014" s="105"/>
      <c r="F1014" s="105"/>
      <c r="G1014" s="105"/>
      <c r="H1014" s="105"/>
      <c r="I1014" s="105"/>
      <c r="J1014" s="105"/>
    </row>
    <row r="1015" spans="1:10" ht="30" customHeight="1" x14ac:dyDescent="0.3">
      <c r="A1015" s="51">
        <v>1011</v>
      </c>
      <c r="B1015" s="162"/>
      <c r="C1015" s="165"/>
      <c r="D1015" s="105"/>
      <c r="E1015" s="105"/>
      <c r="F1015" s="105"/>
      <c r="G1015" s="105"/>
      <c r="H1015" s="105"/>
      <c r="I1015" s="105"/>
      <c r="J1015" s="105"/>
    </row>
    <row r="1016" spans="1:10" ht="30" customHeight="1" x14ac:dyDescent="0.3">
      <c r="A1016" s="51">
        <v>1012</v>
      </c>
      <c r="B1016" s="162"/>
      <c r="C1016" s="165"/>
      <c r="D1016" s="105"/>
      <c r="E1016" s="105"/>
      <c r="F1016" s="105"/>
      <c r="G1016" s="105"/>
      <c r="H1016" s="105"/>
      <c r="I1016" s="105"/>
      <c r="J1016" s="105"/>
    </row>
    <row r="1017" spans="1:10" ht="30" customHeight="1" x14ac:dyDescent="0.3">
      <c r="A1017" s="51">
        <v>1013</v>
      </c>
      <c r="B1017" s="162"/>
      <c r="C1017" s="165"/>
      <c r="D1017" s="105"/>
      <c r="E1017" s="105"/>
      <c r="F1017" s="105"/>
      <c r="G1017" s="105"/>
      <c r="H1017" s="105"/>
      <c r="I1017" s="105"/>
      <c r="J1017" s="105"/>
    </row>
    <row r="1018" spans="1:10" ht="30" customHeight="1" x14ac:dyDescent="0.3">
      <c r="A1018" s="51">
        <v>1014</v>
      </c>
      <c r="B1018" s="162"/>
      <c r="C1018" s="165"/>
      <c r="D1018" s="105"/>
      <c r="E1018" s="105"/>
      <c r="F1018" s="105"/>
      <c r="G1018" s="105"/>
      <c r="H1018" s="105"/>
      <c r="I1018" s="105"/>
      <c r="J1018" s="105"/>
    </row>
    <row r="1019" spans="1:10" ht="30" customHeight="1" x14ac:dyDescent="0.3">
      <c r="A1019" s="51">
        <v>1015</v>
      </c>
      <c r="B1019" s="162"/>
      <c r="C1019" s="165"/>
      <c r="D1019" s="105"/>
      <c r="E1019" s="105"/>
      <c r="F1019" s="105"/>
      <c r="G1019" s="105"/>
      <c r="H1019" s="105"/>
      <c r="I1019" s="105"/>
      <c r="J1019" s="105"/>
    </row>
    <row r="1020" spans="1:10" ht="30" customHeight="1" x14ac:dyDescent="0.3">
      <c r="A1020" s="51">
        <v>1016</v>
      </c>
      <c r="B1020" s="162"/>
      <c r="C1020" s="165"/>
      <c r="D1020" s="105"/>
      <c r="E1020" s="105"/>
      <c r="F1020" s="105"/>
      <c r="G1020" s="105"/>
      <c r="H1020" s="105"/>
      <c r="I1020" s="105"/>
      <c r="J1020" s="105"/>
    </row>
    <row r="1021" spans="1:10" ht="30" customHeight="1" x14ac:dyDescent="0.3">
      <c r="A1021" s="51">
        <v>1017</v>
      </c>
      <c r="B1021" s="162"/>
      <c r="C1021" s="165"/>
      <c r="D1021" s="105"/>
      <c r="E1021" s="105"/>
      <c r="F1021" s="105"/>
      <c r="G1021" s="105"/>
      <c r="H1021" s="105"/>
      <c r="I1021" s="105"/>
      <c r="J1021" s="105"/>
    </row>
    <row r="1022" spans="1:10" ht="30" customHeight="1" x14ac:dyDescent="0.3">
      <c r="A1022" s="51">
        <v>1018</v>
      </c>
      <c r="B1022" s="162"/>
      <c r="C1022" s="165"/>
      <c r="D1022" s="105"/>
      <c r="E1022" s="105"/>
      <c r="F1022" s="105"/>
      <c r="G1022" s="105"/>
      <c r="H1022" s="105"/>
      <c r="I1022" s="105"/>
      <c r="J1022" s="105"/>
    </row>
    <row r="1023" spans="1:10" ht="30" customHeight="1" x14ac:dyDescent="0.3">
      <c r="A1023" s="51">
        <v>1019</v>
      </c>
      <c r="B1023" s="162"/>
      <c r="C1023" s="165"/>
      <c r="D1023" s="105"/>
      <c r="E1023" s="105"/>
      <c r="F1023" s="105"/>
      <c r="G1023" s="105"/>
      <c r="H1023" s="105"/>
      <c r="I1023" s="105"/>
      <c r="J1023" s="105"/>
    </row>
    <row r="1024" spans="1:10" ht="30" customHeight="1" x14ac:dyDescent="0.3">
      <c r="A1024" s="51">
        <v>1020</v>
      </c>
      <c r="B1024" s="162"/>
      <c r="C1024" s="165"/>
      <c r="D1024" s="105"/>
      <c r="E1024" s="105"/>
      <c r="F1024" s="105"/>
      <c r="G1024" s="105"/>
      <c r="H1024" s="105"/>
      <c r="I1024" s="105"/>
      <c r="J1024" s="105"/>
    </row>
    <row r="1025" spans="1:10" ht="30" customHeight="1" x14ac:dyDescent="0.3">
      <c r="A1025" s="51">
        <v>1021</v>
      </c>
      <c r="B1025" s="162"/>
      <c r="C1025" s="165"/>
      <c r="D1025" s="105"/>
      <c r="E1025" s="105"/>
      <c r="F1025" s="105"/>
      <c r="G1025" s="105"/>
      <c r="H1025" s="105"/>
      <c r="I1025" s="105"/>
      <c r="J1025" s="105"/>
    </row>
    <row r="1026" spans="1:10" ht="30" customHeight="1" x14ac:dyDescent="0.3">
      <c r="A1026" s="51">
        <v>1022</v>
      </c>
      <c r="B1026" s="162"/>
      <c r="C1026" s="165"/>
      <c r="D1026" s="105"/>
      <c r="E1026" s="105"/>
      <c r="F1026" s="105"/>
      <c r="G1026" s="105"/>
      <c r="H1026" s="105"/>
      <c r="I1026" s="105"/>
      <c r="J1026" s="105"/>
    </row>
    <row r="1027" spans="1:10" ht="30" customHeight="1" x14ac:dyDescent="0.3">
      <c r="A1027" s="51">
        <v>1023</v>
      </c>
      <c r="B1027" s="162"/>
      <c r="C1027" s="165"/>
      <c r="D1027" s="105"/>
      <c r="E1027" s="105"/>
      <c r="F1027" s="105"/>
      <c r="G1027" s="105"/>
      <c r="H1027" s="105"/>
      <c r="I1027" s="105"/>
      <c r="J1027" s="105"/>
    </row>
    <row r="1028" spans="1:10" ht="30" customHeight="1" x14ac:dyDescent="0.3">
      <c r="A1028" s="51">
        <v>1024</v>
      </c>
      <c r="B1028" s="162"/>
      <c r="C1028" s="165"/>
      <c r="D1028" s="105"/>
      <c r="E1028" s="105"/>
      <c r="F1028" s="105"/>
      <c r="G1028" s="105"/>
      <c r="H1028" s="105"/>
      <c r="I1028" s="105"/>
      <c r="J1028" s="105"/>
    </row>
    <row r="1029" spans="1:10" ht="30" customHeight="1" x14ac:dyDescent="0.3">
      <c r="A1029" s="51">
        <v>1025</v>
      </c>
      <c r="B1029" s="162"/>
      <c r="C1029" s="165"/>
      <c r="D1029" s="105"/>
      <c r="E1029" s="105"/>
      <c r="F1029" s="105"/>
      <c r="G1029" s="105"/>
      <c r="H1029" s="105"/>
      <c r="I1029" s="105"/>
      <c r="J1029" s="105"/>
    </row>
    <row r="1030" spans="1:10" ht="30" customHeight="1" x14ac:dyDescent="0.3">
      <c r="A1030" s="51">
        <v>1026</v>
      </c>
      <c r="B1030" s="162"/>
      <c r="C1030" s="165"/>
      <c r="D1030" s="105"/>
      <c r="E1030" s="105"/>
      <c r="F1030" s="105"/>
      <c r="G1030" s="105"/>
      <c r="H1030" s="105"/>
      <c r="I1030" s="105"/>
      <c r="J1030" s="105"/>
    </row>
    <row r="1031" spans="1:10" ht="30" customHeight="1" x14ac:dyDescent="0.3">
      <c r="A1031" s="51">
        <v>1027</v>
      </c>
      <c r="B1031" s="162"/>
      <c r="C1031" s="165"/>
      <c r="D1031" s="105"/>
      <c r="E1031" s="105"/>
      <c r="F1031" s="105"/>
      <c r="G1031" s="105"/>
      <c r="H1031" s="105"/>
      <c r="I1031" s="105"/>
      <c r="J1031" s="105"/>
    </row>
    <row r="1032" spans="1:10" ht="30" customHeight="1" x14ac:dyDescent="0.3">
      <c r="A1032" s="51">
        <v>1028</v>
      </c>
      <c r="B1032" s="162"/>
      <c r="C1032" s="165"/>
      <c r="D1032" s="105"/>
      <c r="E1032" s="105"/>
      <c r="F1032" s="105"/>
      <c r="G1032" s="105"/>
      <c r="H1032" s="105"/>
      <c r="I1032" s="105"/>
      <c r="J1032" s="105"/>
    </row>
    <row r="1033" spans="1:10" ht="30" customHeight="1" x14ac:dyDescent="0.3">
      <c r="A1033" s="51">
        <v>1029</v>
      </c>
      <c r="B1033" s="162"/>
      <c r="C1033" s="165"/>
      <c r="D1033" s="105"/>
      <c r="E1033" s="105"/>
      <c r="F1033" s="105"/>
      <c r="G1033" s="105"/>
      <c r="H1033" s="105"/>
      <c r="I1033" s="105"/>
      <c r="J1033" s="105"/>
    </row>
    <row r="1034" spans="1:10" ht="30" customHeight="1" x14ac:dyDescent="0.3">
      <c r="A1034" s="51">
        <v>1030</v>
      </c>
      <c r="B1034" s="162"/>
      <c r="C1034" s="165"/>
      <c r="D1034" s="105"/>
      <c r="E1034" s="105"/>
      <c r="F1034" s="105"/>
      <c r="G1034" s="105"/>
      <c r="H1034" s="105"/>
      <c r="I1034" s="105"/>
      <c r="J1034" s="105"/>
    </row>
    <row r="1035" spans="1:10" ht="30" customHeight="1" x14ac:dyDescent="0.3">
      <c r="A1035" s="51">
        <v>1031</v>
      </c>
      <c r="B1035" s="162"/>
      <c r="C1035" s="165"/>
      <c r="D1035" s="105"/>
      <c r="E1035" s="105"/>
      <c r="F1035" s="105"/>
      <c r="G1035" s="105"/>
      <c r="H1035" s="105"/>
      <c r="I1035" s="105"/>
      <c r="J1035" s="105"/>
    </row>
    <row r="1036" spans="1:10" ht="30" customHeight="1" x14ac:dyDescent="0.3">
      <c r="A1036" s="51">
        <v>1032</v>
      </c>
      <c r="B1036" s="162"/>
      <c r="C1036" s="165"/>
      <c r="D1036" s="105"/>
      <c r="E1036" s="105"/>
      <c r="F1036" s="105"/>
      <c r="G1036" s="105"/>
      <c r="H1036" s="105"/>
      <c r="I1036" s="105"/>
      <c r="J1036" s="105"/>
    </row>
    <row r="1037" spans="1:10" ht="30" customHeight="1" x14ac:dyDescent="0.3">
      <c r="A1037" s="51">
        <v>1033</v>
      </c>
      <c r="B1037" s="162"/>
      <c r="C1037" s="165"/>
      <c r="D1037" s="105"/>
      <c r="E1037" s="105"/>
      <c r="F1037" s="105"/>
      <c r="G1037" s="105"/>
      <c r="H1037" s="105"/>
      <c r="I1037" s="105"/>
      <c r="J1037" s="105"/>
    </row>
    <row r="1038" spans="1:10" ht="30" customHeight="1" x14ac:dyDescent="0.3">
      <c r="A1038" s="51">
        <v>1034</v>
      </c>
      <c r="B1038" s="162"/>
      <c r="C1038" s="165"/>
      <c r="D1038" s="105"/>
      <c r="E1038" s="105"/>
      <c r="F1038" s="105"/>
      <c r="G1038" s="105"/>
      <c r="H1038" s="105"/>
      <c r="I1038" s="105"/>
      <c r="J1038" s="105"/>
    </row>
    <row r="1039" spans="1:10" ht="30" customHeight="1" x14ac:dyDescent="0.3">
      <c r="A1039" s="51">
        <v>1035</v>
      </c>
      <c r="B1039" s="162"/>
      <c r="C1039" s="165"/>
      <c r="D1039" s="105"/>
      <c r="E1039" s="105"/>
      <c r="F1039" s="105"/>
      <c r="G1039" s="105"/>
      <c r="H1039" s="105"/>
      <c r="I1039" s="105"/>
      <c r="J1039" s="105"/>
    </row>
    <row r="1040" spans="1:10" ht="30" customHeight="1" x14ac:dyDescent="0.3">
      <c r="A1040" s="51">
        <v>1036</v>
      </c>
      <c r="B1040" s="162"/>
      <c r="C1040" s="165"/>
      <c r="D1040" s="105"/>
      <c r="E1040" s="105"/>
      <c r="F1040" s="105"/>
      <c r="G1040" s="105"/>
      <c r="H1040" s="105"/>
      <c r="I1040" s="105"/>
      <c r="J1040" s="105"/>
    </row>
    <row r="1041" spans="1:10" ht="30" customHeight="1" x14ac:dyDescent="0.3">
      <c r="A1041" s="51">
        <v>1037</v>
      </c>
      <c r="B1041" s="162"/>
      <c r="C1041" s="165"/>
      <c r="D1041" s="105"/>
      <c r="E1041" s="105"/>
      <c r="F1041" s="105"/>
      <c r="G1041" s="105"/>
      <c r="H1041" s="105"/>
      <c r="I1041" s="105"/>
      <c r="J1041" s="105"/>
    </row>
    <row r="1042" spans="1:10" ht="30" customHeight="1" x14ac:dyDescent="0.3">
      <c r="A1042" s="51">
        <v>1038</v>
      </c>
      <c r="B1042" s="162"/>
      <c r="C1042" s="165"/>
      <c r="D1042" s="105"/>
      <c r="E1042" s="105"/>
      <c r="F1042" s="105"/>
      <c r="G1042" s="105"/>
      <c r="H1042" s="105"/>
      <c r="I1042" s="105"/>
      <c r="J1042" s="105"/>
    </row>
    <row r="1043" spans="1:10" ht="30" customHeight="1" x14ac:dyDescent="0.3">
      <c r="A1043" s="51">
        <v>1039</v>
      </c>
      <c r="B1043" s="162"/>
      <c r="C1043" s="165"/>
      <c r="D1043" s="105"/>
      <c r="E1043" s="105"/>
      <c r="F1043" s="105"/>
      <c r="G1043" s="105"/>
      <c r="H1043" s="105"/>
      <c r="I1043" s="105"/>
      <c r="J1043" s="105"/>
    </row>
    <row r="1044" spans="1:10" ht="30" customHeight="1" x14ac:dyDescent="0.3">
      <c r="A1044" s="51">
        <v>1040</v>
      </c>
      <c r="B1044" s="162"/>
      <c r="C1044" s="165"/>
      <c r="D1044" s="105"/>
      <c r="E1044" s="105"/>
      <c r="F1044" s="105"/>
      <c r="G1044" s="105"/>
      <c r="H1044" s="105"/>
      <c r="I1044" s="105"/>
      <c r="J1044" s="105"/>
    </row>
    <row r="1045" spans="1:10" ht="30" customHeight="1" x14ac:dyDescent="0.3">
      <c r="A1045" s="51">
        <v>1041</v>
      </c>
      <c r="B1045" s="162"/>
      <c r="C1045" s="165"/>
      <c r="D1045" s="105"/>
      <c r="E1045" s="105"/>
      <c r="F1045" s="105"/>
      <c r="G1045" s="105"/>
      <c r="H1045" s="105"/>
      <c r="I1045" s="105"/>
      <c r="J1045" s="105"/>
    </row>
    <row r="1046" spans="1:10" ht="30" customHeight="1" x14ac:dyDescent="0.3">
      <c r="A1046" s="51">
        <v>1042</v>
      </c>
      <c r="B1046" s="162"/>
      <c r="C1046" s="165"/>
      <c r="D1046" s="105"/>
      <c r="E1046" s="105"/>
      <c r="F1046" s="105"/>
      <c r="G1046" s="105"/>
      <c r="H1046" s="105"/>
      <c r="I1046" s="105"/>
      <c r="J1046" s="105"/>
    </row>
    <row r="1047" spans="1:10" ht="30" customHeight="1" x14ac:dyDescent="0.3">
      <c r="A1047" s="51">
        <v>1043</v>
      </c>
      <c r="B1047" s="162"/>
      <c r="C1047" s="165"/>
      <c r="D1047" s="105"/>
      <c r="E1047" s="105"/>
      <c r="F1047" s="105"/>
      <c r="G1047" s="105"/>
      <c r="H1047" s="105"/>
      <c r="I1047" s="105"/>
      <c r="J1047" s="105"/>
    </row>
    <row r="1048" spans="1:10" ht="30" customHeight="1" x14ac:dyDescent="0.3">
      <c r="A1048" s="51">
        <v>1044</v>
      </c>
      <c r="B1048" s="162"/>
      <c r="C1048" s="165"/>
      <c r="D1048" s="105"/>
      <c r="E1048" s="105"/>
      <c r="F1048" s="105"/>
      <c r="G1048" s="105"/>
      <c r="H1048" s="105"/>
      <c r="I1048" s="105"/>
      <c r="J1048" s="105"/>
    </row>
    <row r="1049" spans="1:10" ht="30" customHeight="1" x14ac:dyDescent="0.3">
      <c r="A1049" s="51">
        <v>1045</v>
      </c>
      <c r="B1049" s="162"/>
      <c r="C1049" s="165"/>
      <c r="D1049" s="105"/>
      <c r="E1049" s="105"/>
      <c r="F1049" s="105"/>
      <c r="G1049" s="105"/>
      <c r="H1049" s="105"/>
      <c r="I1049" s="105"/>
      <c r="J1049" s="105"/>
    </row>
    <row r="1050" spans="1:10" ht="30" customHeight="1" x14ac:dyDescent="0.3">
      <c r="A1050" s="51">
        <v>1046</v>
      </c>
      <c r="B1050" s="162"/>
      <c r="C1050" s="165"/>
      <c r="D1050" s="105"/>
      <c r="E1050" s="105"/>
      <c r="F1050" s="105"/>
      <c r="G1050" s="105"/>
      <c r="H1050" s="105"/>
      <c r="I1050" s="105"/>
      <c r="J1050" s="105"/>
    </row>
    <row r="1051" spans="1:10" ht="30" customHeight="1" x14ac:dyDescent="0.3">
      <c r="A1051" s="51">
        <v>1047</v>
      </c>
      <c r="B1051" s="162"/>
      <c r="C1051" s="165"/>
      <c r="D1051" s="105"/>
      <c r="E1051" s="105"/>
      <c r="F1051" s="105"/>
      <c r="G1051" s="105"/>
      <c r="H1051" s="105"/>
      <c r="I1051" s="105"/>
      <c r="J1051" s="105"/>
    </row>
    <row r="1052" spans="1:10" ht="30" customHeight="1" x14ac:dyDescent="0.3">
      <c r="A1052" s="51">
        <v>1048</v>
      </c>
      <c r="B1052" s="162"/>
      <c r="C1052" s="165"/>
      <c r="D1052" s="105"/>
      <c r="E1052" s="105"/>
      <c r="F1052" s="105"/>
      <c r="G1052" s="105"/>
      <c r="H1052" s="105"/>
      <c r="I1052" s="105"/>
      <c r="J1052" s="105"/>
    </row>
    <row r="1053" spans="1:10" ht="30" customHeight="1" x14ac:dyDescent="0.3">
      <c r="A1053" s="51">
        <v>1049</v>
      </c>
      <c r="B1053" s="162"/>
      <c r="C1053" s="165"/>
      <c r="D1053" s="105"/>
      <c r="E1053" s="105"/>
      <c r="F1053" s="105"/>
      <c r="G1053" s="105"/>
      <c r="H1053" s="105"/>
      <c r="I1053" s="105"/>
      <c r="J1053" s="105"/>
    </row>
    <row r="1054" spans="1:10" ht="30" customHeight="1" x14ac:dyDescent="0.3">
      <c r="A1054" s="51">
        <v>1050</v>
      </c>
      <c r="B1054" s="162"/>
      <c r="C1054" s="165"/>
      <c r="D1054" s="105"/>
      <c r="E1054" s="105"/>
      <c r="F1054" s="105"/>
      <c r="G1054" s="105"/>
      <c r="H1054" s="105"/>
      <c r="I1054" s="105"/>
      <c r="J1054" s="105"/>
    </row>
    <row r="1055" spans="1:10" ht="30" customHeight="1" x14ac:dyDescent="0.3">
      <c r="A1055" s="51">
        <v>1051</v>
      </c>
      <c r="B1055" s="162"/>
      <c r="C1055" s="165"/>
      <c r="D1055" s="105"/>
      <c r="E1055" s="105"/>
      <c r="F1055" s="105"/>
      <c r="G1055" s="105"/>
      <c r="H1055" s="105"/>
      <c r="I1055" s="105"/>
      <c r="J1055" s="105"/>
    </row>
    <row r="1056" spans="1:10" ht="30" customHeight="1" x14ac:dyDescent="0.3">
      <c r="A1056" s="51">
        <v>1052</v>
      </c>
      <c r="B1056" s="162"/>
      <c r="C1056" s="165"/>
      <c r="D1056" s="105"/>
      <c r="E1056" s="105"/>
      <c r="F1056" s="105"/>
      <c r="G1056" s="105"/>
      <c r="H1056" s="105"/>
      <c r="I1056" s="105"/>
      <c r="J1056" s="105"/>
    </row>
    <row r="1057" spans="1:10" ht="30" customHeight="1" x14ac:dyDescent="0.3">
      <c r="A1057" s="51">
        <v>1053</v>
      </c>
      <c r="B1057" s="162"/>
      <c r="C1057" s="165"/>
      <c r="D1057" s="105"/>
      <c r="E1057" s="105"/>
      <c r="F1057" s="105"/>
      <c r="G1057" s="105"/>
      <c r="H1057" s="105"/>
      <c r="I1057" s="105"/>
      <c r="J1057" s="105"/>
    </row>
    <row r="1058" spans="1:10" ht="30" customHeight="1" x14ac:dyDescent="0.3">
      <c r="A1058" s="51">
        <v>1054</v>
      </c>
      <c r="B1058" s="162"/>
      <c r="C1058" s="165"/>
      <c r="D1058" s="105"/>
      <c r="E1058" s="105"/>
      <c r="F1058" s="105"/>
      <c r="G1058" s="105"/>
      <c r="H1058" s="105"/>
      <c r="I1058" s="105"/>
      <c r="J1058" s="105"/>
    </row>
    <row r="1059" spans="1:10" ht="30" customHeight="1" x14ac:dyDescent="0.3">
      <c r="A1059" s="51">
        <v>1055</v>
      </c>
      <c r="B1059" s="162"/>
      <c r="C1059" s="165"/>
      <c r="D1059" s="105"/>
      <c r="E1059" s="105"/>
      <c r="F1059" s="105"/>
      <c r="G1059" s="105"/>
      <c r="H1059" s="105"/>
      <c r="I1059" s="105"/>
      <c r="J1059" s="105"/>
    </row>
    <row r="1060" spans="1:10" ht="30" customHeight="1" x14ac:dyDescent="0.3">
      <c r="A1060" s="51">
        <v>1056</v>
      </c>
      <c r="B1060" s="162"/>
      <c r="C1060" s="165"/>
      <c r="D1060" s="105"/>
      <c r="E1060" s="105"/>
      <c r="F1060" s="105"/>
      <c r="G1060" s="105"/>
      <c r="H1060" s="105"/>
      <c r="I1060" s="105"/>
      <c r="J1060" s="105"/>
    </row>
    <row r="1061" spans="1:10" ht="30" customHeight="1" x14ac:dyDescent="0.3">
      <c r="A1061" s="51">
        <v>1057</v>
      </c>
      <c r="B1061" s="162"/>
      <c r="C1061" s="165"/>
      <c r="D1061" s="105"/>
      <c r="E1061" s="105"/>
      <c r="F1061" s="105"/>
      <c r="G1061" s="105"/>
      <c r="H1061" s="105"/>
      <c r="I1061" s="105"/>
      <c r="J1061" s="105"/>
    </row>
    <row r="1062" spans="1:10" ht="30" customHeight="1" x14ac:dyDescent="0.3">
      <c r="A1062" s="51">
        <v>1058</v>
      </c>
      <c r="B1062" s="162"/>
      <c r="C1062" s="165"/>
      <c r="D1062" s="105"/>
      <c r="E1062" s="105"/>
      <c r="F1062" s="105"/>
      <c r="G1062" s="105"/>
      <c r="H1062" s="105"/>
      <c r="I1062" s="105"/>
      <c r="J1062" s="105"/>
    </row>
    <row r="1063" spans="1:10" ht="30" customHeight="1" x14ac:dyDescent="0.3">
      <c r="A1063" s="51">
        <v>1059</v>
      </c>
      <c r="B1063" s="162"/>
      <c r="C1063" s="165"/>
      <c r="D1063" s="105"/>
      <c r="E1063" s="105"/>
      <c r="F1063" s="105"/>
      <c r="G1063" s="105"/>
      <c r="H1063" s="105"/>
      <c r="I1063" s="105"/>
      <c r="J1063" s="105"/>
    </row>
    <row r="1064" spans="1:10" ht="30" customHeight="1" x14ac:dyDescent="0.3">
      <c r="A1064" s="51">
        <v>1060</v>
      </c>
      <c r="B1064" s="162"/>
      <c r="C1064" s="165"/>
      <c r="D1064" s="105"/>
      <c r="E1064" s="105"/>
      <c r="F1064" s="105"/>
      <c r="G1064" s="105"/>
      <c r="H1064" s="105"/>
      <c r="I1064" s="105"/>
      <c r="J1064" s="105"/>
    </row>
    <row r="1065" spans="1:10" ht="30" customHeight="1" x14ac:dyDescent="0.3">
      <c r="A1065" s="51">
        <v>1061</v>
      </c>
      <c r="B1065" s="162"/>
      <c r="C1065" s="165"/>
      <c r="D1065" s="105"/>
      <c r="E1065" s="105"/>
      <c r="F1065" s="105"/>
      <c r="G1065" s="105"/>
      <c r="H1065" s="105"/>
      <c r="I1065" s="105"/>
      <c r="J1065" s="105"/>
    </row>
    <row r="1066" spans="1:10" ht="30" customHeight="1" x14ac:dyDescent="0.3">
      <c r="A1066" s="51">
        <v>1062</v>
      </c>
      <c r="B1066" s="162"/>
      <c r="C1066" s="165"/>
      <c r="D1066" s="105"/>
      <c r="E1066" s="105"/>
      <c r="F1066" s="105"/>
      <c r="G1066" s="105"/>
      <c r="H1066" s="105"/>
      <c r="I1066" s="105"/>
      <c r="J1066" s="105"/>
    </row>
    <row r="1067" spans="1:10" ht="30" customHeight="1" x14ac:dyDescent="0.3">
      <c r="A1067" s="51">
        <v>1063</v>
      </c>
      <c r="B1067" s="162"/>
      <c r="C1067" s="165"/>
      <c r="D1067" s="105"/>
      <c r="E1067" s="105"/>
      <c r="F1067" s="105"/>
      <c r="G1067" s="105"/>
      <c r="H1067" s="105"/>
      <c r="I1067" s="105"/>
      <c r="J1067" s="105"/>
    </row>
    <row r="1068" spans="1:10" ht="30" customHeight="1" x14ac:dyDescent="0.3">
      <c r="A1068" s="51">
        <v>1064</v>
      </c>
      <c r="B1068" s="162"/>
      <c r="C1068" s="165"/>
      <c r="D1068" s="105"/>
      <c r="E1068" s="105"/>
      <c r="F1068" s="105"/>
      <c r="G1068" s="105"/>
      <c r="H1068" s="105"/>
      <c r="I1068" s="105"/>
      <c r="J1068" s="105"/>
    </row>
    <row r="1069" spans="1:10" ht="30" customHeight="1" x14ac:dyDescent="0.3">
      <c r="A1069" s="51">
        <v>1065</v>
      </c>
      <c r="B1069" s="162"/>
      <c r="C1069" s="165"/>
      <c r="D1069" s="105"/>
      <c r="E1069" s="105"/>
      <c r="F1069" s="105"/>
      <c r="G1069" s="105"/>
      <c r="H1069" s="105"/>
      <c r="I1069" s="105"/>
      <c r="J1069" s="105"/>
    </row>
    <row r="1070" spans="1:10" ht="30" customHeight="1" x14ac:dyDescent="0.3">
      <c r="A1070" s="51">
        <v>1066</v>
      </c>
      <c r="B1070" s="162"/>
      <c r="C1070" s="165"/>
      <c r="D1070" s="105"/>
      <c r="E1070" s="105"/>
      <c r="F1070" s="105"/>
      <c r="G1070" s="105"/>
      <c r="H1070" s="105"/>
      <c r="I1070" s="105"/>
      <c r="J1070" s="105"/>
    </row>
    <row r="1071" spans="1:10" ht="30" customHeight="1" x14ac:dyDescent="0.3">
      <c r="A1071" s="51">
        <v>1067</v>
      </c>
      <c r="B1071" s="162"/>
      <c r="C1071" s="165"/>
      <c r="D1071" s="105"/>
      <c r="E1071" s="105"/>
      <c r="F1071" s="105"/>
      <c r="G1071" s="105"/>
      <c r="H1071" s="105"/>
      <c r="I1071" s="105"/>
      <c r="J1071" s="105"/>
    </row>
    <row r="1072" spans="1:10" ht="30" customHeight="1" x14ac:dyDescent="0.3">
      <c r="A1072" s="51">
        <v>1068</v>
      </c>
      <c r="B1072" s="162"/>
      <c r="C1072" s="165"/>
      <c r="D1072" s="105"/>
      <c r="E1072" s="105"/>
      <c r="F1072" s="105"/>
      <c r="G1072" s="105"/>
      <c r="H1072" s="105"/>
      <c r="I1072" s="105"/>
      <c r="J1072" s="105"/>
    </row>
    <row r="1073" spans="1:10" ht="30" customHeight="1" x14ac:dyDescent="0.3">
      <c r="A1073" s="51">
        <v>1069</v>
      </c>
      <c r="B1073" s="162"/>
      <c r="C1073" s="165"/>
      <c r="D1073" s="105"/>
      <c r="E1073" s="105"/>
      <c r="F1073" s="105"/>
      <c r="G1073" s="105"/>
      <c r="H1073" s="105"/>
      <c r="I1073" s="105"/>
      <c r="J1073" s="105"/>
    </row>
    <row r="1074" spans="1:10" ht="30" customHeight="1" x14ac:dyDescent="0.3">
      <c r="A1074" s="51">
        <v>1070</v>
      </c>
      <c r="B1074" s="162"/>
      <c r="C1074" s="165"/>
      <c r="D1074" s="105"/>
      <c r="E1074" s="105"/>
      <c r="F1074" s="105"/>
      <c r="G1074" s="105"/>
      <c r="H1074" s="105"/>
      <c r="I1074" s="105"/>
      <c r="J1074" s="105"/>
    </row>
    <row r="1075" spans="1:10" ht="30" customHeight="1" x14ac:dyDescent="0.3">
      <c r="A1075" s="51">
        <v>1071</v>
      </c>
      <c r="B1075" s="162"/>
      <c r="C1075" s="165"/>
      <c r="D1075" s="105"/>
      <c r="E1075" s="105"/>
      <c r="F1075" s="105"/>
      <c r="G1075" s="105"/>
      <c r="H1075" s="105"/>
      <c r="I1075" s="105"/>
      <c r="J1075" s="105"/>
    </row>
    <row r="1076" spans="1:10" ht="30" customHeight="1" x14ac:dyDescent="0.3">
      <c r="A1076" s="51">
        <v>1072</v>
      </c>
      <c r="B1076" s="162"/>
      <c r="C1076" s="165"/>
      <c r="D1076" s="105"/>
      <c r="E1076" s="105"/>
      <c r="F1076" s="105"/>
      <c r="G1076" s="105"/>
      <c r="H1076" s="105"/>
      <c r="I1076" s="105"/>
      <c r="J1076" s="105"/>
    </row>
    <row r="1077" spans="1:10" ht="30" customHeight="1" x14ac:dyDescent="0.3">
      <c r="A1077" s="51">
        <v>1073</v>
      </c>
      <c r="B1077" s="162"/>
      <c r="C1077" s="165"/>
      <c r="D1077" s="105"/>
      <c r="E1077" s="105"/>
      <c r="F1077" s="105"/>
      <c r="G1077" s="105"/>
      <c r="H1077" s="105"/>
      <c r="I1077" s="105"/>
      <c r="J1077" s="105"/>
    </row>
    <row r="1078" spans="1:10" ht="30" customHeight="1" x14ac:dyDescent="0.3">
      <c r="A1078" s="51">
        <v>1074</v>
      </c>
      <c r="B1078" s="162"/>
      <c r="C1078" s="165"/>
      <c r="D1078" s="105"/>
      <c r="E1078" s="105"/>
      <c r="F1078" s="105"/>
      <c r="G1078" s="105"/>
      <c r="H1078" s="105"/>
      <c r="I1078" s="105"/>
      <c r="J1078" s="105"/>
    </row>
    <row r="1079" spans="1:10" ht="30" customHeight="1" x14ac:dyDescent="0.3">
      <c r="A1079" s="51">
        <v>1075</v>
      </c>
      <c r="B1079" s="162"/>
      <c r="C1079" s="165"/>
      <c r="D1079" s="105"/>
      <c r="E1079" s="105"/>
      <c r="F1079" s="105"/>
      <c r="G1079" s="105"/>
      <c r="H1079" s="105"/>
      <c r="I1079" s="105"/>
      <c r="J1079" s="105"/>
    </row>
    <row r="1080" spans="1:10" ht="30" customHeight="1" x14ac:dyDescent="0.3">
      <c r="A1080" s="51">
        <v>1076</v>
      </c>
      <c r="B1080" s="162"/>
      <c r="C1080" s="165"/>
      <c r="D1080" s="105"/>
      <c r="E1080" s="105"/>
      <c r="F1080" s="105"/>
      <c r="G1080" s="105"/>
      <c r="H1080" s="105"/>
      <c r="I1080" s="105"/>
      <c r="J1080" s="105"/>
    </row>
    <row r="1081" spans="1:10" ht="30" customHeight="1" x14ac:dyDescent="0.3">
      <c r="A1081" s="51">
        <v>1077</v>
      </c>
      <c r="B1081" s="162"/>
      <c r="C1081" s="165"/>
      <c r="D1081" s="105"/>
      <c r="E1081" s="105"/>
      <c r="F1081" s="105"/>
      <c r="G1081" s="105"/>
      <c r="H1081" s="105"/>
      <c r="I1081" s="105"/>
      <c r="J1081" s="105"/>
    </row>
    <row r="1082" spans="1:10" ht="30" customHeight="1" x14ac:dyDescent="0.3">
      <c r="A1082" s="51">
        <v>1078</v>
      </c>
      <c r="B1082" s="162"/>
      <c r="C1082" s="165"/>
      <c r="D1082" s="105"/>
      <c r="E1082" s="105"/>
      <c r="F1082" s="105"/>
      <c r="G1082" s="105"/>
      <c r="H1082" s="105"/>
      <c r="I1082" s="105"/>
      <c r="J1082" s="105"/>
    </row>
    <row r="1083" spans="1:10" ht="30" customHeight="1" x14ac:dyDescent="0.3">
      <c r="A1083" s="51">
        <v>1079</v>
      </c>
      <c r="B1083" s="162"/>
      <c r="C1083" s="165"/>
      <c r="D1083" s="105"/>
      <c r="E1083" s="105"/>
      <c r="F1083" s="105"/>
      <c r="G1083" s="105"/>
      <c r="H1083" s="105"/>
      <c r="I1083" s="105"/>
      <c r="J1083" s="105"/>
    </row>
    <row r="1084" spans="1:10" ht="30" customHeight="1" x14ac:dyDescent="0.3">
      <c r="A1084" s="51">
        <v>1080</v>
      </c>
      <c r="B1084" s="162"/>
      <c r="C1084" s="165"/>
      <c r="D1084" s="105"/>
      <c r="E1084" s="105"/>
      <c r="F1084" s="105"/>
      <c r="G1084" s="105"/>
      <c r="H1084" s="105"/>
      <c r="I1084" s="105"/>
      <c r="J1084" s="105"/>
    </row>
    <row r="1085" spans="1:10" ht="30" customHeight="1" x14ac:dyDescent="0.3">
      <c r="A1085" s="51">
        <v>1081</v>
      </c>
      <c r="B1085" s="162"/>
      <c r="C1085" s="165"/>
      <c r="D1085" s="105"/>
      <c r="E1085" s="105"/>
      <c r="F1085" s="105"/>
      <c r="G1085" s="105"/>
      <c r="H1085" s="105"/>
      <c r="I1085" s="105"/>
      <c r="J1085" s="105"/>
    </row>
    <row r="1086" spans="1:10" ht="30" customHeight="1" x14ac:dyDescent="0.3">
      <c r="A1086" s="51">
        <v>1082</v>
      </c>
      <c r="B1086" s="162"/>
      <c r="C1086" s="165"/>
      <c r="D1086" s="105"/>
      <c r="E1086" s="105"/>
      <c r="F1086" s="105"/>
      <c r="G1086" s="105"/>
      <c r="H1086" s="105"/>
      <c r="I1086" s="105"/>
      <c r="J1086" s="105"/>
    </row>
    <row r="1087" spans="1:10" ht="30" customHeight="1" x14ac:dyDescent="0.3">
      <c r="A1087" s="51">
        <v>1083</v>
      </c>
      <c r="B1087" s="162"/>
      <c r="C1087" s="165"/>
      <c r="D1087" s="105"/>
      <c r="E1087" s="105"/>
      <c r="F1087" s="105"/>
      <c r="G1087" s="105"/>
      <c r="H1087" s="105"/>
      <c r="I1087" s="105"/>
      <c r="J1087" s="105"/>
    </row>
    <row r="1088" spans="1:10" ht="30" customHeight="1" x14ac:dyDescent="0.3">
      <c r="A1088" s="51">
        <v>1084</v>
      </c>
      <c r="B1088" s="162"/>
      <c r="C1088" s="165"/>
      <c r="D1088" s="105"/>
      <c r="E1088" s="105"/>
      <c r="F1088" s="105"/>
      <c r="G1088" s="105"/>
      <c r="H1088" s="105"/>
      <c r="I1088" s="105"/>
      <c r="J1088" s="105"/>
    </row>
    <row r="1089" spans="1:10" ht="30" customHeight="1" x14ac:dyDescent="0.3">
      <c r="A1089" s="51">
        <v>1085</v>
      </c>
      <c r="B1089" s="162"/>
      <c r="C1089" s="165"/>
      <c r="D1089" s="105"/>
      <c r="E1089" s="105"/>
      <c r="F1089" s="105"/>
      <c r="G1089" s="105"/>
      <c r="H1089" s="105"/>
      <c r="I1089" s="105"/>
      <c r="J1089" s="105"/>
    </row>
    <row r="1090" spans="1:10" ht="30" customHeight="1" x14ac:dyDescent="0.3">
      <c r="A1090" s="51">
        <v>1086</v>
      </c>
      <c r="B1090" s="162"/>
      <c r="C1090" s="165"/>
      <c r="D1090" s="105"/>
      <c r="E1090" s="105"/>
      <c r="F1090" s="105"/>
      <c r="G1090" s="105"/>
      <c r="H1090" s="105"/>
      <c r="I1090" s="105"/>
      <c r="J1090" s="105"/>
    </row>
    <row r="1091" spans="1:10" ht="30" customHeight="1" x14ac:dyDescent="0.3">
      <c r="A1091" s="51">
        <v>1087</v>
      </c>
      <c r="B1091" s="162"/>
      <c r="C1091" s="165"/>
      <c r="D1091" s="105"/>
      <c r="E1091" s="105"/>
      <c r="F1091" s="105"/>
      <c r="G1091" s="105"/>
      <c r="H1091" s="105"/>
      <c r="I1091" s="105"/>
      <c r="J1091" s="105"/>
    </row>
    <row r="1092" spans="1:10" ht="30" customHeight="1" x14ac:dyDescent="0.3">
      <c r="A1092" s="51">
        <v>1088</v>
      </c>
      <c r="B1092" s="162"/>
      <c r="C1092" s="165"/>
      <c r="D1092" s="105"/>
      <c r="E1092" s="105"/>
      <c r="F1092" s="105"/>
      <c r="G1092" s="105"/>
      <c r="H1092" s="105"/>
      <c r="I1092" s="105"/>
      <c r="J1092" s="105"/>
    </row>
    <row r="1093" spans="1:10" ht="30" customHeight="1" x14ac:dyDescent="0.3">
      <c r="A1093" s="51">
        <v>1089</v>
      </c>
      <c r="B1093" s="162"/>
      <c r="C1093" s="165"/>
      <c r="D1093" s="105"/>
      <c r="E1093" s="105"/>
      <c r="F1093" s="105"/>
      <c r="G1093" s="105"/>
      <c r="H1093" s="105"/>
      <c r="I1093" s="105"/>
      <c r="J1093" s="105"/>
    </row>
    <row r="1094" spans="1:10" ht="30" customHeight="1" x14ac:dyDescent="0.3">
      <c r="A1094" s="51">
        <v>1090</v>
      </c>
      <c r="B1094" s="162"/>
      <c r="C1094" s="165"/>
      <c r="D1094" s="105"/>
      <c r="E1094" s="105"/>
      <c r="F1094" s="105"/>
      <c r="G1094" s="105"/>
      <c r="H1094" s="105"/>
      <c r="I1094" s="105"/>
      <c r="J1094" s="105"/>
    </row>
    <row r="1095" spans="1:10" ht="30" customHeight="1" x14ac:dyDescent="0.3">
      <c r="A1095" s="51">
        <v>1091</v>
      </c>
      <c r="B1095" s="162"/>
      <c r="C1095" s="165"/>
      <c r="D1095" s="105"/>
      <c r="E1095" s="105"/>
      <c r="F1095" s="105"/>
      <c r="G1095" s="105"/>
      <c r="H1095" s="105"/>
      <c r="I1095" s="105"/>
      <c r="J1095" s="105"/>
    </row>
    <row r="1096" spans="1:10" ht="30" customHeight="1" x14ac:dyDescent="0.3">
      <c r="A1096" s="51">
        <v>1092</v>
      </c>
      <c r="B1096" s="162"/>
      <c r="C1096" s="165"/>
      <c r="D1096" s="105"/>
      <c r="E1096" s="105"/>
      <c r="F1096" s="105"/>
      <c r="G1096" s="105"/>
      <c r="H1096" s="105"/>
      <c r="I1096" s="105"/>
      <c r="J1096" s="105"/>
    </row>
    <row r="1097" spans="1:10" ht="30" customHeight="1" x14ac:dyDescent="0.3">
      <c r="A1097" s="51">
        <v>1093</v>
      </c>
      <c r="B1097" s="162"/>
      <c r="C1097" s="165"/>
      <c r="D1097" s="105"/>
      <c r="E1097" s="105"/>
      <c r="F1097" s="105"/>
      <c r="G1097" s="105"/>
      <c r="H1097" s="105"/>
      <c r="I1097" s="105"/>
      <c r="J1097" s="105"/>
    </row>
    <row r="1098" spans="1:10" ht="30" customHeight="1" x14ac:dyDescent="0.3">
      <c r="A1098" s="51">
        <v>1094</v>
      </c>
      <c r="B1098" s="162"/>
      <c r="C1098" s="165"/>
      <c r="D1098" s="105"/>
      <c r="E1098" s="105"/>
      <c r="F1098" s="105"/>
      <c r="G1098" s="105"/>
      <c r="H1098" s="105"/>
      <c r="I1098" s="105"/>
      <c r="J1098" s="105"/>
    </row>
    <row r="1099" spans="1:10" ht="30" customHeight="1" x14ac:dyDescent="0.3">
      <c r="A1099" s="51">
        <v>1095</v>
      </c>
      <c r="B1099" s="162"/>
      <c r="C1099" s="165"/>
      <c r="D1099" s="105"/>
      <c r="E1099" s="105"/>
      <c r="F1099" s="105"/>
      <c r="G1099" s="105"/>
      <c r="H1099" s="105"/>
      <c r="I1099" s="105"/>
      <c r="J1099" s="105"/>
    </row>
    <row r="1100" spans="1:10" ht="30" customHeight="1" x14ac:dyDescent="0.3">
      <c r="A1100" s="51">
        <v>1096</v>
      </c>
      <c r="B1100" s="162"/>
      <c r="C1100" s="165"/>
      <c r="D1100" s="105"/>
      <c r="E1100" s="105"/>
      <c r="F1100" s="105"/>
      <c r="G1100" s="105"/>
      <c r="H1100" s="105"/>
      <c r="I1100" s="105"/>
      <c r="J1100" s="105"/>
    </row>
    <row r="1101" spans="1:10" ht="30" customHeight="1" x14ac:dyDescent="0.3">
      <c r="A1101" s="51">
        <v>1097</v>
      </c>
      <c r="B1101" s="162"/>
      <c r="C1101" s="165"/>
      <c r="D1101" s="105"/>
      <c r="E1101" s="105"/>
      <c r="F1101" s="105"/>
      <c r="G1101" s="105"/>
      <c r="H1101" s="105"/>
      <c r="I1101" s="105"/>
      <c r="J1101" s="105"/>
    </row>
    <row r="1102" spans="1:10" ht="30" customHeight="1" x14ac:dyDescent="0.3">
      <c r="A1102" s="51">
        <v>1098</v>
      </c>
      <c r="B1102" s="162"/>
      <c r="C1102" s="165"/>
      <c r="D1102" s="105"/>
      <c r="E1102" s="105"/>
      <c r="F1102" s="105"/>
      <c r="G1102" s="105"/>
      <c r="H1102" s="105"/>
      <c r="I1102" s="105"/>
      <c r="J1102" s="105"/>
    </row>
    <row r="1103" spans="1:10" ht="30" customHeight="1" x14ac:dyDescent="0.3">
      <c r="A1103" s="51">
        <v>1099</v>
      </c>
      <c r="B1103" s="162"/>
      <c r="C1103" s="165"/>
      <c r="D1103" s="105"/>
      <c r="E1103" s="105"/>
      <c r="F1103" s="105"/>
      <c r="G1103" s="105"/>
      <c r="H1103" s="105"/>
      <c r="I1103" s="105"/>
      <c r="J1103" s="105"/>
    </row>
    <row r="1104" spans="1:10" ht="30" customHeight="1" x14ac:dyDescent="0.3">
      <c r="A1104" s="51">
        <v>1100</v>
      </c>
      <c r="B1104" s="162"/>
      <c r="C1104" s="165"/>
      <c r="D1104" s="105"/>
      <c r="E1104" s="105"/>
      <c r="F1104" s="105"/>
      <c r="G1104" s="105"/>
      <c r="H1104" s="105"/>
      <c r="I1104" s="105"/>
      <c r="J1104" s="105"/>
    </row>
    <row r="1105" spans="1:10" ht="30" customHeight="1" x14ac:dyDescent="0.3">
      <c r="A1105" s="51">
        <v>1101</v>
      </c>
      <c r="B1105" s="162"/>
      <c r="C1105" s="165"/>
      <c r="D1105" s="105"/>
      <c r="E1105" s="105"/>
      <c r="F1105" s="105"/>
      <c r="G1105" s="105"/>
      <c r="H1105" s="105"/>
      <c r="I1105" s="105"/>
      <c r="J1105" s="105"/>
    </row>
    <row r="1106" spans="1:10" ht="30" customHeight="1" x14ac:dyDescent="0.3">
      <c r="A1106" s="51">
        <v>1102</v>
      </c>
      <c r="B1106" s="162"/>
      <c r="C1106" s="165"/>
      <c r="D1106" s="105"/>
      <c r="E1106" s="105"/>
      <c r="F1106" s="105"/>
      <c r="G1106" s="105"/>
      <c r="H1106" s="105"/>
      <c r="I1106" s="105"/>
      <c r="J1106" s="105"/>
    </row>
    <row r="1107" spans="1:10" ht="30" customHeight="1" x14ac:dyDescent="0.3">
      <c r="A1107" s="51">
        <v>1103</v>
      </c>
      <c r="B1107" s="162"/>
      <c r="C1107" s="165"/>
      <c r="D1107" s="105"/>
      <c r="E1107" s="105"/>
      <c r="F1107" s="105"/>
      <c r="G1107" s="105"/>
      <c r="H1107" s="105"/>
      <c r="I1107" s="105"/>
      <c r="J1107" s="105"/>
    </row>
    <row r="1108" spans="1:10" ht="30" customHeight="1" x14ac:dyDescent="0.3">
      <c r="A1108" s="51">
        <v>1104</v>
      </c>
      <c r="B1108" s="162"/>
      <c r="C1108" s="165"/>
      <c r="D1108" s="105"/>
      <c r="E1108" s="105"/>
      <c r="F1108" s="105"/>
      <c r="G1108" s="105"/>
      <c r="H1108" s="105"/>
      <c r="I1108" s="105"/>
      <c r="J1108" s="105"/>
    </row>
    <row r="1109" spans="1:10" ht="30" customHeight="1" x14ac:dyDescent="0.3">
      <c r="A1109" s="51">
        <v>1105</v>
      </c>
      <c r="B1109" s="162"/>
      <c r="C1109" s="165"/>
      <c r="D1109" s="105"/>
      <c r="E1109" s="105"/>
      <c r="F1109" s="105"/>
      <c r="G1109" s="105"/>
      <c r="H1109" s="105"/>
      <c r="I1109" s="105"/>
      <c r="J1109" s="105"/>
    </row>
    <row r="1110" spans="1:10" ht="30" customHeight="1" x14ac:dyDescent="0.3">
      <c r="A1110" s="51">
        <v>1106</v>
      </c>
      <c r="B1110" s="162"/>
      <c r="C1110" s="165"/>
      <c r="D1110" s="105"/>
      <c r="E1110" s="105"/>
      <c r="F1110" s="105"/>
      <c r="G1110" s="105"/>
      <c r="H1110" s="105"/>
      <c r="I1110" s="105"/>
      <c r="J1110" s="105"/>
    </row>
    <row r="1111" spans="1:10" ht="30" customHeight="1" x14ac:dyDescent="0.3">
      <c r="A1111" s="51">
        <v>1107</v>
      </c>
      <c r="B1111" s="162"/>
      <c r="C1111" s="165"/>
      <c r="D1111" s="105"/>
      <c r="E1111" s="105"/>
      <c r="F1111" s="105"/>
      <c r="G1111" s="105"/>
      <c r="H1111" s="105"/>
      <c r="I1111" s="105"/>
      <c r="J1111" s="105"/>
    </row>
    <row r="1112" spans="1:10" ht="30" customHeight="1" x14ac:dyDescent="0.3">
      <c r="A1112" s="51">
        <v>1108</v>
      </c>
      <c r="B1112" s="162"/>
      <c r="C1112" s="165"/>
      <c r="D1112" s="105"/>
      <c r="E1112" s="105"/>
      <c r="F1112" s="105"/>
      <c r="G1112" s="105"/>
      <c r="H1112" s="105"/>
      <c r="I1112" s="105"/>
      <c r="J1112" s="105"/>
    </row>
    <row r="1113" spans="1:10" ht="30" customHeight="1" x14ac:dyDescent="0.3">
      <c r="A1113" s="51">
        <v>1109</v>
      </c>
      <c r="B1113" s="162"/>
      <c r="C1113" s="165"/>
      <c r="D1113" s="105"/>
      <c r="E1113" s="105"/>
      <c r="F1113" s="105"/>
      <c r="G1113" s="105"/>
      <c r="H1113" s="105"/>
      <c r="I1113" s="105"/>
      <c r="J1113" s="105"/>
    </row>
    <row r="1114" spans="1:10" ht="30" customHeight="1" x14ac:dyDescent="0.3">
      <c r="A1114" s="51">
        <v>1110</v>
      </c>
      <c r="B1114" s="162"/>
      <c r="C1114" s="165"/>
      <c r="D1114" s="105"/>
      <c r="E1114" s="105"/>
      <c r="F1114" s="105"/>
      <c r="G1114" s="105"/>
      <c r="H1114" s="105"/>
      <c r="I1114" s="105"/>
      <c r="J1114" s="105"/>
    </row>
    <row r="1115" spans="1:10" ht="30" customHeight="1" x14ac:dyDescent="0.3">
      <c r="A1115" s="51">
        <v>1111</v>
      </c>
      <c r="B1115" s="162"/>
      <c r="C1115" s="165"/>
      <c r="D1115" s="105"/>
      <c r="E1115" s="105"/>
      <c r="F1115" s="105"/>
      <c r="G1115" s="105"/>
      <c r="H1115" s="105"/>
      <c r="I1115" s="105"/>
      <c r="J1115" s="105"/>
    </row>
    <row r="1116" spans="1:10" ht="30" customHeight="1" x14ac:dyDescent="0.3">
      <c r="A1116" s="51">
        <v>1112</v>
      </c>
      <c r="B1116" s="162"/>
      <c r="C1116" s="165"/>
      <c r="D1116" s="105"/>
      <c r="E1116" s="105"/>
      <c r="F1116" s="105"/>
      <c r="G1116" s="105"/>
      <c r="H1116" s="105"/>
      <c r="I1116" s="105"/>
      <c r="J1116" s="105"/>
    </row>
    <row r="1117" spans="1:10" ht="30" customHeight="1" x14ac:dyDescent="0.3">
      <c r="A1117" s="51">
        <v>1113</v>
      </c>
      <c r="B1117" s="162"/>
      <c r="C1117" s="165"/>
      <c r="D1117" s="105"/>
      <c r="E1117" s="105"/>
      <c r="F1117" s="105"/>
      <c r="G1117" s="105"/>
      <c r="H1117" s="105"/>
      <c r="I1117" s="105"/>
      <c r="J1117" s="105"/>
    </row>
    <row r="1118" spans="1:10" ht="30" customHeight="1" x14ac:dyDescent="0.3">
      <c r="A1118" s="51">
        <v>1114</v>
      </c>
      <c r="B1118" s="162"/>
      <c r="C1118" s="165"/>
      <c r="D1118" s="105"/>
      <c r="E1118" s="105"/>
      <c r="F1118" s="105"/>
      <c r="G1118" s="105"/>
      <c r="H1118" s="105"/>
      <c r="I1118" s="105"/>
      <c r="J1118" s="105"/>
    </row>
    <row r="1119" spans="1:10" ht="30" customHeight="1" x14ac:dyDescent="0.3">
      <c r="A1119" s="51">
        <v>1115</v>
      </c>
      <c r="B1119" s="162"/>
      <c r="C1119" s="165"/>
      <c r="D1119" s="105"/>
      <c r="E1119" s="105"/>
      <c r="F1119" s="105"/>
      <c r="G1119" s="105"/>
      <c r="H1119" s="105"/>
      <c r="I1119" s="105"/>
      <c r="J1119" s="105"/>
    </row>
    <row r="1120" spans="1:10" ht="30" customHeight="1" x14ac:dyDescent="0.3">
      <c r="A1120" s="51">
        <v>1116</v>
      </c>
      <c r="B1120" s="162"/>
      <c r="C1120" s="165"/>
      <c r="D1120" s="105"/>
      <c r="E1120" s="105"/>
      <c r="F1120" s="105"/>
      <c r="G1120" s="105"/>
      <c r="H1120" s="105"/>
      <c r="I1120" s="105"/>
      <c r="J1120" s="105"/>
    </row>
    <row r="1121" spans="1:10" ht="30" customHeight="1" x14ac:dyDescent="0.3">
      <c r="A1121" s="51">
        <v>1117</v>
      </c>
      <c r="B1121" s="162"/>
      <c r="C1121" s="165"/>
      <c r="D1121" s="105"/>
      <c r="E1121" s="105"/>
      <c r="F1121" s="105"/>
      <c r="G1121" s="105"/>
      <c r="H1121" s="105"/>
      <c r="I1121" s="105"/>
      <c r="J1121" s="105"/>
    </row>
    <row r="1122" spans="1:10" ht="30" customHeight="1" x14ac:dyDescent="0.3">
      <c r="A1122" s="51">
        <v>1118</v>
      </c>
      <c r="B1122" s="162"/>
      <c r="C1122" s="165"/>
      <c r="D1122" s="105"/>
      <c r="E1122" s="105"/>
      <c r="F1122" s="105"/>
      <c r="G1122" s="105"/>
      <c r="H1122" s="105"/>
      <c r="I1122" s="105"/>
      <c r="J1122" s="105"/>
    </row>
    <row r="1123" spans="1:10" ht="30" customHeight="1" x14ac:dyDescent="0.3">
      <c r="A1123" s="51">
        <v>1119</v>
      </c>
      <c r="B1123" s="162"/>
      <c r="C1123" s="165"/>
      <c r="D1123" s="105"/>
      <c r="E1123" s="105"/>
      <c r="F1123" s="105"/>
      <c r="G1123" s="105"/>
      <c r="H1123" s="105"/>
      <c r="I1123" s="105"/>
      <c r="J1123" s="105"/>
    </row>
    <row r="1124" spans="1:10" ht="30" customHeight="1" x14ac:dyDescent="0.3">
      <c r="A1124" s="51">
        <v>1120</v>
      </c>
      <c r="B1124" s="162"/>
      <c r="C1124" s="165"/>
      <c r="D1124" s="105"/>
      <c r="E1124" s="105"/>
      <c r="F1124" s="105"/>
      <c r="G1124" s="105"/>
      <c r="H1124" s="105"/>
      <c r="I1124" s="105"/>
      <c r="J1124" s="105"/>
    </row>
    <row r="1125" spans="1:10" ht="30" customHeight="1" x14ac:dyDescent="0.3">
      <c r="A1125" s="51">
        <v>1121</v>
      </c>
      <c r="B1125" s="162"/>
      <c r="C1125" s="165"/>
      <c r="D1125" s="105"/>
      <c r="E1125" s="105"/>
      <c r="F1125" s="105"/>
      <c r="G1125" s="105"/>
      <c r="H1125" s="105"/>
      <c r="I1125" s="105"/>
      <c r="J1125" s="105"/>
    </row>
    <row r="1126" spans="1:10" ht="30" customHeight="1" x14ac:dyDescent="0.3">
      <c r="A1126" s="51">
        <v>1122</v>
      </c>
      <c r="B1126" s="162"/>
      <c r="C1126" s="165"/>
      <c r="D1126" s="105"/>
      <c r="E1126" s="105"/>
      <c r="F1126" s="105"/>
      <c r="G1126" s="105"/>
      <c r="H1126" s="105"/>
      <c r="I1126" s="105"/>
      <c r="J1126" s="105"/>
    </row>
    <row r="1127" spans="1:10" ht="30" customHeight="1" x14ac:dyDescent="0.3">
      <c r="A1127" s="51">
        <v>1123</v>
      </c>
      <c r="B1127" s="162"/>
      <c r="C1127" s="165"/>
      <c r="D1127" s="105"/>
      <c r="E1127" s="105"/>
      <c r="F1127" s="105"/>
      <c r="G1127" s="105"/>
      <c r="H1127" s="105"/>
      <c r="I1127" s="105"/>
      <c r="J1127" s="105"/>
    </row>
    <row r="1128" spans="1:10" ht="30" customHeight="1" x14ac:dyDescent="0.3">
      <c r="A1128" s="51">
        <v>1124</v>
      </c>
      <c r="B1128" s="162"/>
      <c r="C1128" s="165"/>
      <c r="D1128" s="105"/>
      <c r="E1128" s="105"/>
      <c r="F1128" s="105"/>
      <c r="G1128" s="105"/>
      <c r="H1128" s="105"/>
      <c r="I1128" s="105"/>
      <c r="J1128" s="105"/>
    </row>
    <row r="1129" spans="1:10" ht="30" customHeight="1" x14ac:dyDescent="0.3">
      <c r="A1129" s="51">
        <v>1125</v>
      </c>
      <c r="B1129" s="162"/>
      <c r="C1129" s="165"/>
      <c r="D1129" s="105"/>
      <c r="E1129" s="105"/>
      <c r="F1129" s="105"/>
      <c r="G1129" s="105"/>
      <c r="H1129" s="105"/>
      <c r="I1129" s="105"/>
      <c r="J1129" s="105"/>
    </row>
    <row r="1130" spans="1:10" ht="30" customHeight="1" x14ac:dyDescent="0.3">
      <c r="A1130" s="51">
        <v>1126</v>
      </c>
      <c r="B1130" s="162"/>
      <c r="C1130" s="165"/>
      <c r="D1130" s="105"/>
      <c r="E1130" s="105"/>
      <c r="F1130" s="105"/>
      <c r="G1130" s="105"/>
      <c r="H1130" s="105"/>
      <c r="I1130" s="105"/>
      <c r="J1130" s="105"/>
    </row>
    <row r="1131" spans="1:10" ht="30" customHeight="1" x14ac:dyDescent="0.3">
      <c r="A1131" s="51">
        <v>1127</v>
      </c>
      <c r="B1131" s="162"/>
      <c r="C1131" s="165"/>
      <c r="D1131" s="105"/>
      <c r="E1131" s="105"/>
      <c r="F1131" s="105"/>
      <c r="G1131" s="105"/>
      <c r="H1131" s="105"/>
      <c r="I1131" s="105"/>
      <c r="J1131" s="105"/>
    </row>
    <row r="1132" spans="1:10" ht="30" customHeight="1" x14ac:dyDescent="0.3">
      <c r="A1132" s="51">
        <v>1128</v>
      </c>
      <c r="B1132" s="162"/>
      <c r="C1132" s="165"/>
      <c r="D1132" s="105"/>
      <c r="E1132" s="105"/>
      <c r="F1132" s="105"/>
      <c r="G1132" s="105"/>
      <c r="H1132" s="105"/>
      <c r="I1132" s="105"/>
      <c r="J1132" s="105"/>
    </row>
    <row r="1133" spans="1:10" ht="30" customHeight="1" x14ac:dyDescent="0.3">
      <c r="A1133" s="51">
        <v>1129</v>
      </c>
      <c r="B1133" s="162"/>
      <c r="C1133" s="165"/>
      <c r="D1133" s="105"/>
      <c r="E1133" s="105"/>
      <c r="F1133" s="105"/>
      <c r="G1133" s="105"/>
      <c r="H1133" s="105"/>
      <c r="I1133" s="105"/>
      <c r="J1133" s="105"/>
    </row>
    <row r="1134" spans="1:10" ht="30" customHeight="1" x14ac:dyDescent="0.3">
      <c r="A1134" s="51">
        <v>1130</v>
      </c>
      <c r="B1134" s="162"/>
      <c r="C1134" s="165"/>
      <c r="D1134" s="105"/>
      <c r="E1134" s="105"/>
      <c r="F1134" s="105"/>
      <c r="G1134" s="105"/>
      <c r="H1134" s="105"/>
      <c r="I1134" s="105"/>
      <c r="J1134" s="105"/>
    </row>
    <row r="1135" spans="1:10" ht="30" customHeight="1" x14ac:dyDescent="0.3">
      <c r="A1135" s="51">
        <v>1131</v>
      </c>
      <c r="B1135" s="162"/>
      <c r="C1135" s="165"/>
      <c r="D1135" s="105"/>
      <c r="E1135" s="105"/>
      <c r="F1135" s="105"/>
      <c r="G1135" s="105"/>
      <c r="H1135" s="105"/>
      <c r="I1135" s="105"/>
      <c r="J1135" s="105"/>
    </row>
    <row r="1136" spans="1:10" ht="30" customHeight="1" x14ac:dyDescent="0.3">
      <c r="A1136" s="51">
        <v>1132</v>
      </c>
      <c r="B1136" s="162"/>
      <c r="C1136" s="165"/>
      <c r="D1136" s="105"/>
      <c r="E1136" s="105"/>
      <c r="F1136" s="105"/>
      <c r="G1136" s="105"/>
      <c r="H1136" s="105"/>
      <c r="I1136" s="105"/>
      <c r="J1136" s="105"/>
    </row>
    <row r="1137" spans="1:10" ht="30" customHeight="1" x14ac:dyDescent="0.3">
      <c r="A1137" s="51">
        <v>1133</v>
      </c>
      <c r="B1137" s="162"/>
      <c r="C1137" s="165"/>
      <c r="D1137" s="105"/>
      <c r="E1137" s="105"/>
      <c r="F1137" s="105"/>
      <c r="G1137" s="105"/>
      <c r="H1137" s="105"/>
      <c r="I1137" s="105"/>
      <c r="J1137" s="105"/>
    </row>
    <row r="1138" spans="1:10" ht="30" customHeight="1" x14ac:dyDescent="0.3">
      <c r="A1138" s="51">
        <v>1134</v>
      </c>
      <c r="B1138" s="162"/>
      <c r="C1138" s="165"/>
      <c r="D1138" s="105"/>
      <c r="E1138" s="105"/>
      <c r="F1138" s="105"/>
      <c r="G1138" s="105"/>
      <c r="H1138" s="105"/>
      <c r="I1138" s="105"/>
      <c r="J1138" s="105"/>
    </row>
    <row r="1139" spans="1:10" ht="30" customHeight="1" x14ac:dyDescent="0.3">
      <c r="A1139" s="51">
        <v>1135</v>
      </c>
      <c r="B1139" s="162"/>
      <c r="C1139" s="165"/>
      <c r="D1139" s="105"/>
      <c r="E1139" s="105"/>
      <c r="F1139" s="105"/>
      <c r="G1139" s="105"/>
      <c r="H1139" s="105"/>
      <c r="I1139" s="105"/>
      <c r="J1139" s="105"/>
    </row>
    <row r="1140" spans="1:10" ht="30" customHeight="1" x14ac:dyDescent="0.3">
      <c r="A1140" s="51">
        <v>1136</v>
      </c>
      <c r="B1140" s="162"/>
      <c r="C1140" s="165"/>
      <c r="D1140" s="105"/>
      <c r="E1140" s="105"/>
      <c r="F1140" s="105"/>
      <c r="G1140" s="105"/>
      <c r="H1140" s="105"/>
      <c r="I1140" s="105"/>
      <c r="J1140" s="105"/>
    </row>
    <row r="1141" spans="1:10" ht="30" customHeight="1" x14ac:dyDescent="0.3">
      <c r="A1141" s="51">
        <v>1137</v>
      </c>
      <c r="B1141" s="162"/>
      <c r="C1141" s="165"/>
      <c r="D1141" s="105"/>
      <c r="E1141" s="105"/>
      <c r="F1141" s="105"/>
      <c r="G1141" s="105"/>
      <c r="H1141" s="105"/>
      <c r="I1141" s="105"/>
      <c r="J1141" s="105"/>
    </row>
    <row r="1142" spans="1:10" ht="30" customHeight="1" x14ac:dyDescent="0.3">
      <c r="A1142" s="51">
        <v>1138</v>
      </c>
      <c r="B1142" s="162"/>
      <c r="C1142" s="165"/>
      <c r="D1142" s="105"/>
      <c r="E1142" s="105"/>
      <c r="F1142" s="105"/>
      <c r="G1142" s="105"/>
      <c r="H1142" s="105"/>
      <c r="I1142" s="105"/>
      <c r="J1142" s="105"/>
    </row>
    <row r="1143" spans="1:10" ht="30" customHeight="1" x14ac:dyDescent="0.3">
      <c r="A1143" s="51">
        <v>1139</v>
      </c>
      <c r="B1143" s="162"/>
      <c r="C1143" s="165"/>
      <c r="D1143" s="105"/>
      <c r="E1143" s="105"/>
      <c r="F1143" s="105"/>
      <c r="G1143" s="105"/>
      <c r="H1143" s="105"/>
      <c r="I1143" s="105"/>
      <c r="J1143" s="105"/>
    </row>
    <row r="1144" spans="1:10" ht="30" customHeight="1" x14ac:dyDescent="0.3">
      <c r="A1144" s="51">
        <v>1140</v>
      </c>
      <c r="B1144" s="162"/>
      <c r="C1144" s="165"/>
      <c r="D1144" s="105"/>
      <c r="E1144" s="105"/>
      <c r="F1144" s="105"/>
      <c r="G1144" s="105"/>
      <c r="H1144" s="105"/>
      <c r="I1144" s="105"/>
      <c r="J1144" s="105"/>
    </row>
    <row r="1145" spans="1:10" ht="30" customHeight="1" x14ac:dyDescent="0.3">
      <c r="A1145" s="51">
        <v>1141</v>
      </c>
      <c r="B1145" s="162"/>
      <c r="C1145" s="165"/>
      <c r="D1145" s="105"/>
      <c r="E1145" s="105"/>
      <c r="F1145" s="105"/>
      <c r="G1145" s="105"/>
      <c r="H1145" s="105"/>
      <c r="I1145" s="105"/>
      <c r="J1145" s="105"/>
    </row>
    <row r="1146" spans="1:10" ht="30" customHeight="1" x14ac:dyDescent="0.3">
      <c r="A1146" s="51">
        <v>1142</v>
      </c>
      <c r="B1146" s="162"/>
      <c r="C1146" s="165"/>
      <c r="D1146" s="105"/>
      <c r="E1146" s="105"/>
      <c r="F1146" s="105"/>
      <c r="G1146" s="105"/>
      <c r="H1146" s="105"/>
      <c r="I1146" s="105"/>
      <c r="J1146" s="105"/>
    </row>
    <row r="1147" spans="1:10" ht="30" customHeight="1" x14ac:dyDescent="0.3">
      <c r="A1147" s="51">
        <v>1143</v>
      </c>
      <c r="B1147" s="162"/>
      <c r="C1147" s="165"/>
      <c r="D1147" s="105"/>
      <c r="E1147" s="105"/>
      <c r="F1147" s="105"/>
      <c r="G1147" s="105"/>
      <c r="H1147" s="105"/>
      <c r="I1147" s="105"/>
      <c r="J1147" s="105"/>
    </row>
    <row r="1148" spans="1:10" ht="30" customHeight="1" x14ac:dyDescent="0.3">
      <c r="A1148" s="51">
        <v>1144</v>
      </c>
      <c r="B1148" s="162"/>
      <c r="C1148" s="165"/>
      <c r="D1148" s="105"/>
      <c r="E1148" s="105"/>
      <c r="F1148" s="105"/>
      <c r="G1148" s="105"/>
      <c r="H1148" s="105"/>
      <c r="I1148" s="105"/>
      <c r="J1148" s="105"/>
    </row>
    <row r="1149" spans="1:10" ht="30" customHeight="1" x14ac:dyDescent="0.3">
      <c r="A1149" s="51">
        <v>1145</v>
      </c>
      <c r="B1149" s="162"/>
      <c r="C1149" s="165"/>
      <c r="D1149" s="105"/>
      <c r="E1149" s="105"/>
      <c r="F1149" s="105"/>
      <c r="G1149" s="105"/>
      <c r="H1149" s="105"/>
      <c r="I1149" s="105"/>
      <c r="J1149" s="105"/>
    </row>
    <row r="1150" spans="1:10" ht="30" customHeight="1" x14ac:dyDescent="0.3">
      <c r="A1150" s="51">
        <v>1146</v>
      </c>
      <c r="B1150" s="162"/>
      <c r="C1150" s="165"/>
      <c r="D1150" s="105"/>
      <c r="E1150" s="105"/>
      <c r="F1150" s="105"/>
      <c r="G1150" s="105"/>
      <c r="H1150" s="105"/>
      <c r="I1150" s="105"/>
      <c r="J1150" s="105"/>
    </row>
    <row r="1151" spans="1:10" ht="30" customHeight="1" x14ac:dyDescent="0.3">
      <c r="A1151" s="51">
        <v>1147</v>
      </c>
      <c r="B1151" s="162"/>
      <c r="C1151" s="165"/>
      <c r="D1151" s="105"/>
      <c r="E1151" s="105"/>
      <c r="F1151" s="105"/>
      <c r="G1151" s="105"/>
      <c r="H1151" s="105"/>
      <c r="I1151" s="105"/>
      <c r="J1151" s="105"/>
    </row>
    <row r="1152" spans="1:10" ht="30" customHeight="1" x14ac:dyDescent="0.3">
      <c r="A1152" s="51">
        <v>1148</v>
      </c>
      <c r="B1152" s="162"/>
      <c r="C1152" s="165"/>
      <c r="D1152" s="105"/>
      <c r="E1152" s="105"/>
      <c r="F1152" s="105"/>
      <c r="G1152" s="105"/>
      <c r="H1152" s="105"/>
      <c r="I1152" s="105"/>
      <c r="J1152" s="105"/>
    </row>
    <row r="1153" spans="1:10" ht="30" customHeight="1" x14ac:dyDescent="0.3">
      <c r="A1153" s="51">
        <v>1149</v>
      </c>
      <c r="B1153" s="162"/>
      <c r="C1153" s="165"/>
      <c r="D1153" s="105"/>
      <c r="E1153" s="105"/>
      <c r="F1153" s="105"/>
      <c r="G1153" s="105"/>
      <c r="H1153" s="105"/>
      <c r="I1153" s="105"/>
      <c r="J1153" s="105"/>
    </row>
    <row r="1154" spans="1:10" ht="30" customHeight="1" x14ac:dyDescent="0.3">
      <c r="A1154" s="51">
        <v>1150</v>
      </c>
      <c r="B1154" s="162"/>
      <c r="C1154" s="165"/>
      <c r="D1154" s="105"/>
      <c r="E1154" s="105"/>
      <c r="F1154" s="105"/>
      <c r="G1154" s="105"/>
      <c r="H1154" s="105"/>
      <c r="I1154" s="105"/>
      <c r="J1154" s="105"/>
    </row>
    <row r="1155" spans="1:10" ht="30" customHeight="1" x14ac:dyDescent="0.3">
      <c r="A1155" s="51">
        <v>1151</v>
      </c>
      <c r="B1155" s="162"/>
      <c r="C1155" s="165"/>
      <c r="D1155" s="105"/>
      <c r="E1155" s="105"/>
      <c r="F1155" s="105"/>
      <c r="G1155" s="105"/>
      <c r="H1155" s="105"/>
      <c r="I1155" s="105"/>
      <c r="J1155" s="105"/>
    </row>
    <row r="1156" spans="1:10" ht="30" customHeight="1" x14ac:dyDescent="0.3">
      <c r="A1156" s="51">
        <v>1152</v>
      </c>
      <c r="B1156" s="162"/>
      <c r="C1156" s="165"/>
      <c r="D1156" s="105"/>
      <c r="E1156" s="105"/>
      <c r="F1156" s="105"/>
      <c r="G1156" s="105"/>
      <c r="H1156" s="105"/>
      <c r="I1156" s="105"/>
      <c r="J1156" s="105"/>
    </row>
    <row r="1157" spans="1:10" ht="30" customHeight="1" x14ac:dyDescent="0.3">
      <c r="A1157" s="51">
        <v>1153</v>
      </c>
      <c r="B1157" s="162"/>
      <c r="C1157" s="165"/>
      <c r="D1157" s="105"/>
      <c r="E1157" s="105"/>
      <c r="F1157" s="105"/>
      <c r="G1157" s="105"/>
      <c r="H1157" s="105"/>
      <c r="I1157" s="105"/>
      <c r="J1157" s="105"/>
    </row>
    <row r="1158" spans="1:10" ht="30" customHeight="1" x14ac:dyDescent="0.3">
      <c r="A1158" s="51">
        <v>1154</v>
      </c>
      <c r="B1158" s="162"/>
      <c r="C1158" s="165"/>
      <c r="D1158" s="105"/>
      <c r="E1158" s="105"/>
      <c r="F1158" s="105"/>
      <c r="G1158" s="105"/>
      <c r="H1158" s="105"/>
      <c r="I1158" s="105"/>
      <c r="J1158" s="105"/>
    </row>
    <row r="1159" spans="1:10" ht="30" customHeight="1" x14ac:dyDescent="0.3">
      <c r="A1159" s="51">
        <v>1155</v>
      </c>
      <c r="B1159" s="162"/>
      <c r="C1159" s="165"/>
      <c r="D1159" s="105"/>
      <c r="E1159" s="105"/>
      <c r="F1159" s="105"/>
      <c r="G1159" s="105"/>
      <c r="H1159" s="105"/>
      <c r="I1159" s="105"/>
      <c r="J1159" s="105"/>
    </row>
    <row r="1160" spans="1:10" ht="30" customHeight="1" x14ac:dyDescent="0.3">
      <c r="A1160" s="51">
        <v>1156</v>
      </c>
      <c r="B1160" s="162"/>
      <c r="C1160" s="165"/>
      <c r="D1160" s="105"/>
      <c r="E1160" s="105"/>
      <c r="F1160" s="105"/>
      <c r="G1160" s="105"/>
      <c r="H1160" s="105"/>
      <c r="I1160" s="105"/>
      <c r="J1160" s="105"/>
    </row>
    <row r="1161" spans="1:10" ht="30" customHeight="1" x14ac:dyDescent="0.3">
      <c r="A1161" s="51">
        <v>1157</v>
      </c>
      <c r="B1161" s="162"/>
      <c r="C1161" s="165"/>
      <c r="D1161" s="105"/>
      <c r="E1161" s="105"/>
      <c r="F1161" s="105"/>
      <c r="G1161" s="105"/>
      <c r="H1161" s="105"/>
      <c r="I1161" s="105"/>
      <c r="J1161" s="105"/>
    </row>
    <row r="1162" spans="1:10" ht="30" customHeight="1" x14ac:dyDescent="0.3">
      <c r="A1162" s="51">
        <v>1158</v>
      </c>
      <c r="B1162" s="162"/>
      <c r="C1162" s="165"/>
      <c r="D1162" s="105"/>
      <c r="E1162" s="105"/>
      <c r="F1162" s="105"/>
      <c r="G1162" s="105"/>
      <c r="H1162" s="105"/>
      <c r="I1162" s="105"/>
      <c r="J1162" s="105"/>
    </row>
    <row r="1163" spans="1:10" ht="30" customHeight="1" x14ac:dyDescent="0.3">
      <c r="A1163" s="51">
        <v>1159</v>
      </c>
      <c r="B1163" s="162"/>
      <c r="C1163" s="165"/>
      <c r="D1163" s="105"/>
      <c r="E1163" s="105"/>
      <c r="F1163" s="105"/>
      <c r="G1163" s="105"/>
      <c r="H1163" s="105"/>
      <c r="I1163" s="105"/>
      <c r="J1163" s="105"/>
    </row>
    <row r="1164" spans="1:10" ht="30" customHeight="1" x14ac:dyDescent="0.3">
      <c r="A1164" s="51">
        <v>1160</v>
      </c>
      <c r="B1164" s="162"/>
      <c r="C1164" s="165"/>
      <c r="D1164" s="105"/>
      <c r="E1164" s="105"/>
      <c r="F1164" s="105"/>
      <c r="G1164" s="105"/>
      <c r="H1164" s="105"/>
      <c r="I1164" s="105"/>
      <c r="J1164" s="105"/>
    </row>
    <row r="1165" spans="1:10" ht="30" customHeight="1" x14ac:dyDescent="0.3">
      <c r="A1165" s="51">
        <v>1161</v>
      </c>
      <c r="B1165" s="162"/>
      <c r="C1165" s="165"/>
      <c r="D1165" s="105"/>
      <c r="E1165" s="105"/>
      <c r="F1165" s="105"/>
      <c r="G1165" s="105"/>
      <c r="H1165" s="105"/>
      <c r="I1165" s="105"/>
      <c r="J1165" s="105"/>
    </row>
    <row r="1166" spans="1:10" ht="30" customHeight="1" x14ac:dyDescent="0.3">
      <c r="A1166" s="51">
        <v>1162</v>
      </c>
      <c r="B1166" s="162"/>
      <c r="C1166" s="165"/>
      <c r="D1166" s="105"/>
      <c r="E1166" s="105"/>
      <c r="F1166" s="105"/>
      <c r="G1166" s="105"/>
      <c r="H1166" s="105"/>
      <c r="I1166" s="105"/>
      <c r="J1166" s="105"/>
    </row>
    <row r="1167" spans="1:10" ht="30" customHeight="1" x14ac:dyDescent="0.3">
      <c r="A1167" s="51">
        <v>1163</v>
      </c>
      <c r="B1167" s="162"/>
      <c r="C1167" s="165"/>
      <c r="D1167" s="105"/>
      <c r="E1167" s="105"/>
      <c r="F1167" s="105"/>
      <c r="G1167" s="105"/>
      <c r="H1167" s="105"/>
      <c r="I1167" s="105"/>
      <c r="J1167" s="105"/>
    </row>
    <row r="1168" spans="1:10" ht="30" customHeight="1" x14ac:dyDescent="0.3">
      <c r="A1168" s="51">
        <v>1164</v>
      </c>
      <c r="B1168" s="162"/>
      <c r="C1168" s="165"/>
      <c r="D1168" s="105"/>
      <c r="E1168" s="105"/>
      <c r="F1168" s="105"/>
      <c r="G1168" s="105"/>
      <c r="H1168" s="105"/>
      <c r="I1168" s="105"/>
      <c r="J1168" s="105"/>
    </row>
    <row r="1169" spans="1:10" ht="30" customHeight="1" x14ac:dyDescent="0.3">
      <c r="A1169" s="51">
        <v>1165</v>
      </c>
      <c r="B1169" s="162"/>
      <c r="C1169" s="165"/>
      <c r="D1169" s="105"/>
      <c r="E1169" s="105"/>
      <c r="F1169" s="105"/>
      <c r="G1169" s="105"/>
      <c r="H1169" s="105"/>
      <c r="I1169" s="105"/>
      <c r="J1169" s="105"/>
    </row>
    <row r="1170" spans="1:10" ht="30" customHeight="1" x14ac:dyDescent="0.3">
      <c r="A1170" s="51">
        <v>1166</v>
      </c>
      <c r="B1170" s="162"/>
      <c r="C1170" s="165"/>
      <c r="D1170" s="105"/>
      <c r="E1170" s="105"/>
      <c r="F1170" s="105"/>
      <c r="G1170" s="105"/>
      <c r="H1170" s="105"/>
      <c r="I1170" s="105"/>
      <c r="J1170" s="105"/>
    </row>
    <row r="1171" spans="1:10" ht="30" customHeight="1" x14ac:dyDescent="0.3">
      <c r="A1171" s="51">
        <v>1167</v>
      </c>
      <c r="B1171" s="162"/>
      <c r="C1171" s="165"/>
      <c r="D1171" s="105"/>
      <c r="E1171" s="105"/>
      <c r="F1171" s="105"/>
      <c r="G1171" s="105"/>
      <c r="H1171" s="105"/>
      <c r="I1171" s="105"/>
      <c r="J1171" s="105"/>
    </row>
    <row r="1172" spans="1:10" ht="30" customHeight="1" x14ac:dyDescent="0.3">
      <c r="A1172" s="51">
        <v>1168</v>
      </c>
      <c r="B1172" s="162"/>
      <c r="C1172" s="165"/>
      <c r="D1172" s="105"/>
      <c r="E1172" s="105"/>
      <c r="F1172" s="105"/>
      <c r="G1172" s="105"/>
      <c r="H1172" s="105"/>
      <c r="I1172" s="105"/>
      <c r="J1172" s="105"/>
    </row>
    <row r="1173" spans="1:10" ht="30" customHeight="1" x14ac:dyDescent="0.3">
      <c r="A1173" s="51">
        <v>1169</v>
      </c>
      <c r="B1173" s="162"/>
      <c r="C1173" s="165"/>
      <c r="D1173" s="105"/>
      <c r="E1173" s="105"/>
      <c r="F1173" s="105"/>
      <c r="G1173" s="105"/>
      <c r="H1173" s="105"/>
      <c r="I1173" s="105"/>
      <c r="J1173" s="105"/>
    </row>
    <row r="1174" spans="1:10" ht="30" customHeight="1" x14ac:dyDescent="0.3">
      <c r="A1174" s="51">
        <v>1170</v>
      </c>
      <c r="B1174" s="162"/>
      <c r="C1174" s="165"/>
      <c r="D1174" s="105"/>
      <c r="E1174" s="105"/>
      <c r="F1174" s="105"/>
      <c r="G1174" s="105"/>
      <c r="H1174" s="105"/>
      <c r="I1174" s="105"/>
      <c r="J1174" s="105"/>
    </row>
    <row r="1175" spans="1:10" ht="30" customHeight="1" x14ac:dyDescent="0.3">
      <c r="A1175" s="51">
        <v>1171</v>
      </c>
      <c r="B1175" s="162"/>
      <c r="C1175" s="165"/>
      <c r="D1175" s="105"/>
      <c r="E1175" s="105"/>
      <c r="F1175" s="105"/>
      <c r="G1175" s="105"/>
      <c r="H1175" s="105"/>
      <c r="I1175" s="105"/>
      <c r="J1175" s="105"/>
    </row>
    <row r="1176" spans="1:10" ht="30" customHeight="1" x14ac:dyDescent="0.3">
      <c r="A1176" s="51">
        <v>1172</v>
      </c>
      <c r="B1176" s="162"/>
      <c r="C1176" s="165"/>
      <c r="D1176" s="105"/>
      <c r="E1176" s="105"/>
      <c r="F1176" s="105"/>
      <c r="G1176" s="105"/>
      <c r="H1176" s="105"/>
      <c r="I1176" s="105"/>
      <c r="J1176" s="105"/>
    </row>
    <row r="1177" spans="1:10" ht="30" customHeight="1" x14ac:dyDescent="0.3">
      <c r="A1177" s="51">
        <v>1173</v>
      </c>
      <c r="B1177" s="162"/>
      <c r="C1177" s="165"/>
      <c r="D1177" s="105"/>
      <c r="E1177" s="105"/>
      <c r="F1177" s="105"/>
      <c r="G1177" s="105"/>
      <c r="H1177" s="105"/>
      <c r="I1177" s="105"/>
      <c r="J1177" s="105"/>
    </row>
    <row r="1178" spans="1:10" ht="30" customHeight="1" x14ac:dyDescent="0.3">
      <c r="A1178" s="51">
        <v>1174</v>
      </c>
      <c r="B1178" s="162"/>
      <c r="C1178" s="165"/>
      <c r="D1178" s="105"/>
      <c r="E1178" s="105"/>
      <c r="F1178" s="105"/>
      <c r="G1178" s="105"/>
      <c r="H1178" s="105"/>
      <c r="I1178" s="105"/>
      <c r="J1178" s="105"/>
    </row>
    <row r="1179" spans="1:10" ht="30" customHeight="1" x14ac:dyDescent="0.3">
      <c r="A1179" s="51">
        <v>1175</v>
      </c>
      <c r="B1179" s="162"/>
      <c r="C1179" s="165"/>
      <c r="D1179" s="105"/>
      <c r="E1179" s="105"/>
      <c r="F1179" s="105"/>
      <c r="G1179" s="105"/>
      <c r="H1179" s="105"/>
      <c r="I1179" s="105"/>
      <c r="J1179" s="105"/>
    </row>
    <row r="1180" spans="1:10" ht="30" customHeight="1" x14ac:dyDescent="0.3">
      <c r="A1180" s="51">
        <v>1176</v>
      </c>
      <c r="B1180" s="162"/>
      <c r="C1180" s="165"/>
      <c r="D1180" s="105"/>
      <c r="E1180" s="105"/>
      <c r="F1180" s="105"/>
      <c r="G1180" s="105"/>
      <c r="H1180" s="105"/>
      <c r="I1180" s="105"/>
      <c r="J1180" s="105"/>
    </row>
    <row r="1181" spans="1:10" ht="30" customHeight="1" x14ac:dyDescent="0.3">
      <c r="A1181" s="51">
        <v>1177</v>
      </c>
      <c r="B1181" s="162"/>
      <c r="C1181" s="165"/>
      <c r="D1181" s="105"/>
      <c r="E1181" s="105"/>
      <c r="F1181" s="105"/>
      <c r="G1181" s="105"/>
      <c r="H1181" s="105"/>
      <c r="I1181" s="105"/>
      <c r="J1181" s="105"/>
    </row>
    <row r="1182" spans="1:10" ht="30" customHeight="1" x14ac:dyDescent="0.3">
      <c r="A1182" s="51">
        <v>1178</v>
      </c>
      <c r="B1182" s="162"/>
      <c r="C1182" s="165"/>
      <c r="D1182" s="105"/>
      <c r="E1182" s="105"/>
      <c r="F1182" s="105"/>
      <c r="G1182" s="105"/>
      <c r="H1182" s="105"/>
      <c r="I1182" s="105"/>
      <c r="J1182" s="105"/>
    </row>
    <row r="1183" spans="1:10" ht="30" customHeight="1" x14ac:dyDescent="0.3">
      <c r="A1183" s="51">
        <v>1179</v>
      </c>
      <c r="B1183" s="162"/>
      <c r="C1183" s="165"/>
      <c r="D1183" s="105"/>
      <c r="E1183" s="105"/>
      <c r="F1183" s="105"/>
      <c r="G1183" s="105"/>
      <c r="H1183" s="105"/>
      <c r="I1183" s="105"/>
      <c r="J1183" s="105"/>
    </row>
    <row r="1184" spans="1:10" ht="30" customHeight="1" x14ac:dyDescent="0.3">
      <c r="A1184" s="51">
        <v>1180</v>
      </c>
      <c r="B1184" s="162"/>
      <c r="C1184" s="165"/>
      <c r="D1184" s="105"/>
      <c r="E1184" s="105"/>
      <c r="F1184" s="105"/>
      <c r="G1184" s="105"/>
      <c r="H1184" s="105"/>
      <c r="I1184" s="105"/>
      <c r="J1184" s="105"/>
    </row>
    <row r="1185" spans="1:10" ht="30" customHeight="1" x14ac:dyDescent="0.3">
      <c r="A1185" s="51">
        <v>1181</v>
      </c>
      <c r="B1185" s="162"/>
      <c r="C1185" s="165"/>
      <c r="D1185" s="105"/>
      <c r="E1185" s="105"/>
      <c r="F1185" s="105"/>
      <c r="G1185" s="105"/>
      <c r="H1185" s="105"/>
      <c r="I1185" s="105"/>
      <c r="J1185" s="105"/>
    </row>
    <row r="1186" spans="1:10" ht="30" customHeight="1" x14ac:dyDescent="0.3">
      <c r="A1186" s="51">
        <v>1182</v>
      </c>
      <c r="B1186" s="162"/>
      <c r="C1186" s="165"/>
      <c r="D1186" s="105"/>
      <c r="E1186" s="105"/>
      <c r="F1186" s="105"/>
      <c r="G1186" s="105"/>
      <c r="H1186" s="105"/>
      <c r="I1186" s="105"/>
      <c r="J1186" s="105"/>
    </row>
    <row r="1187" spans="1:10" ht="30" customHeight="1" x14ac:dyDescent="0.3">
      <c r="A1187" s="51">
        <v>1183</v>
      </c>
      <c r="B1187" s="162"/>
      <c r="C1187" s="165"/>
      <c r="D1187" s="105"/>
      <c r="E1187" s="105"/>
      <c r="F1187" s="105"/>
      <c r="G1187" s="105"/>
      <c r="H1187" s="105"/>
      <c r="I1187" s="105"/>
      <c r="J1187" s="105"/>
    </row>
    <row r="1188" spans="1:10" ht="30" customHeight="1" x14ac:dyDescent="0.3">
      <c r="A1188" s="51">
        <v>1184</v>
      </c>
      <c r="B1188" s="162"/>
      <c r="C1188" s="165"/>
      <c r="D1188" s="105"/>
      <c r="E1188" s="105"/>
      <c r="F1188" s="105"/>
      <c r="G1188" s="105"/>
      <c r="H1188" s="105"/>
      <c r="I1188" s="105"/>
      <c r="J1188" s="105"/>
    </row>
    <row r="1189" spans="1:10" ht="30" customHeight="1" x14ac:dyDescent="0.3">
      <c r="A1189" s="51">
        <v>1185</v>
      </c>
      <c r="B1189" s="162"/>
      <c r="C1189" s="165"/>
      <c r="D1189" s="105"/>
      <c r="E1189" s="105"/>
      <c r="F1189" s="105"/>
      <c r="G1189" s="105"/>
      <c r="H1189" s="105"/>
      <c r="I1189" s="105"/>
      <c r="J1189" s="105"/>
    </row>
    <row r="1190" spans="1:10" ht="30" customHeight="1" x14ac:dyDescent="0.3">
      <c r="A1190" s="51">
        <v>1186</v>
      </c>
      <c r="B1190" s="162"/>
      <c r="C1190" s="165"/>
      <c r="D1190" s="105"/>
      <c r="E1190" s="105"/>
      <c r="F1190" s="105"/>
      <c r="G1190" s="105"/>
      <c r="H1190" s="105"/>
      <c r="I1190" s="105"/>
      <c r="J1190" s="105"/>
    </row>
    <row r="1191" spans="1:10" ht="30" customHeight="1" x14ac:dyDescent="0.3">
      <c r="A1191" s="51">
        <v>1187</v>
      </c>
      <c r="B1191" s="162"/>
      <c r="C1191" s="165"/>
      <c r="D1191" s="105"/>
      <c r="E1191" s="105"/>
      <c r="F1191" s="105"/>
      <c r="G1191" s="105"/>
      <c r="H1191" s="105"/>
      <c r="I1191" s="105"/>
      <c r="J1191" s="105"/>
    </row>
    <row r="1192" spans="1:10" ht="30" customHeight="1" x14ac:dyDescent="0.3">
      <c r="A1192" s="51">
        <v>1188</v>
      </c>
      <c r="B1192" s="162"/>
      <c r="C1192" s="165"/>
      <c r="D1192" s="105"/>
      <c r="E1192" s="105"/>
      <c r="F1192" s="105"/>
      <c r="G1192" s="105"/>
      <c r="H1192" s="105"/>
      <c r="I1192" s="105"/>
      <c r="J1192" s="105"/>
    </row>
    <row r="1193" spans="1:10" ht="30" customHeight="1" x14ac:dyDescent="0.3">
      <c r="A1193" s="51">
        <v>1189</v>
      </c>
      <c r="B1193" s="162"/>
      <c r="C1193" s="165"/>
      <c r="D1193" s="105"/>
      <c r="E1193" s="105"/>
      <c r="F1193" s="105"/>
      <c r="G1193" s="105"/>
      <c r="H1193" s="105"/>
      <c r="I1193" s="105"/>
      <c r="J1193" s="105"/>
    </row>
    <row r="1194" spans="1:10" ht="30" customHeight="1" x14ac:dyDescent="0.3">
      <c r="A1194" s="51">
        <v>1190</v>
      </c>
      <c r="B1194" s="162"/>
      <c r="C1194" s="165"/>
      <c r="D1194" s="105"/>
      <c r="E1194" s="105"/>
      <c r="F1194" s="105"/>
      <c r="G1194" s="105"/>
      <c r="H1194" s="105"/>
      <c r="I1194" s="105"/>
      <c r="J1194" s="105"/>
    </row>
    <row r="1195" spans="1:10" ht="30" customHeight="1" x14ac:dyDescent="0.3">
      <c r="A1195" s="51">
        <v>1191</v>
      </c>
      <c r="B1195" s="162"/>
      <c r="C1195" s="165"/>
      <c r="D1195" s="105"/>
      <c r="E1195" s="105"/>
      <c r="F1195" s="105"/>
      <c r="G1195" s="105"/>
      <c r="H1195" s="105"/>
      <c r="I1195" s="105"/>
      <c r="J1195" s="105"/>
    </row>
    <row r="1196" spans="1:10" ht="30" customHeight="1" x14ac:dyDescent="0.3">
      <c r="A1196" s="51">
        <v>1192</v>
      </c>
      <c r="B1196" s="162"/>
      <c r="C1196" s="165"/>
      <c r="D1196" s="105"/>
      <c r="E1196" s="105"/>
      <c r="F1196" s="105"/>
      <c r="G1196" s="105"/>
      <c r="H1196" s="105"/>
      <c r="I1196" s="105"/>
      <c r="J1196" s="105"/>
    </row>
    <row r="1197" spans="1:10" ht="30" customHeight="1" x14ac:dyDescent="0.3">
      <c r="A1197" s="51">
        <v>1193</v>
      </c>
      <c r="B1197" s="162"/>
      <c r="C1197" s="165"/>
      <c r="D1197" s="105"/>
      <c r="E1197" s="105"/>
      <c r="F1197" s="105"/>
      <c r="G1197" s="105"/>
      <c r="H1197" s="105"/>
      <c r="I1197" s="105"/>
      <c r="J1197" s="105"/>
    </row>
    <row r="1198" spans="1:10" ht="30" customHeight="1" x14ac:dyDescent="0.3">
      <c r="A1198" s="51">
        <v>1194</v>
      </c>
      <c r="B1198" s="162"/>
      <c r="C1198" s="165"/>
      <c r="D1198" s="105"/>
      <c r="E1198" s="105"/>
      <c r="F1198" s="105"/>
      <c r="G1198" s="105"/>
      <c r="H1198" s="105"/>
      <c r="I1198" s="105"/>
      <c r="J1198" s="105"/>
    </row>
    <row r="1199" spans="1:10" ht="30" customHeight="1" x14ac:dyDescent="0.3">
      <c r="A1199" s="51">
        <v>1195</v>
      </c>
      <c r="B1199" s="162"/>
      <c r="C1199" s="165"/>
      <c r="D1199" s="105"/>
      <c r="E1199" s="105"/>
      <c r="F1199" s="105"/>
      <c r="G1199" s="105"/>
      <c r="H1199" s="105"/>
      <c r="I1199" s="105"/>
      <c r="J1199" s="105"/>
    </row>
    <row r="1200" spans="1:10" ht="30" customHeight="1" x14ac:dyDescent="0.3">
      <c r="A1200" s="51">
        <v>1196</v>
      </c>
      <c r="B1200" s="162"/>
      <c r="C1200" s="165"/>
      <c r="D1200" s="105"/>
      <c r="E1200" s="105"/>
      <c r="F1200" s="105"/>
      <c r="G1200" s="105"/>
      <c r="H1200" s="105"/>
      <c r="I1200" s="105"/>
      <c r="J1200" s="105"/>
    </row>
    <row r="1201" spans="1:10" ht="30" customHeight="1" x14ac:dyDescent="0.3">
      <c r="A1201" s="51">
        <v>1197</v>
      </c>
      <c r="B1201" s="162"/>
      <c r="C1201" s="165"/>
      <c r="D1201" s="105"/>
      <c r="E1201" s="105"/>
      <c r="F1201" s="105"/>
      <c r="G1201" s="105"/>
      <c r="H1201" s="105"/>
      <c r="I1201" s="105"/>
      <c r="J1201" s="105"/>
    </row>
    <row r="1202" spans="1:10" ht="30" customHeight="1" x14ac:dyDescent="0.3">
      <c r="A1202" s="51">
        <v>1198</v>
      </c>
      <c r="B1202" s="162"/>
      <c r="C1202" s="165"/>
      <c r="D1202" s="105"/>
      <c r="E1202" s="105"/>
      <c r="F1202" s="105"/>
      <c r="G1202" s="105"/>
      <c r="H1202" s="105"/>
      <c r="I1202" s="105"/>
      <c r="J1202" s="105"/>
    </row>
    <row r="1203" spans="1:10" ht="30" customHeight="1" x14ac:dyDescent="0.3">
      <c r="A1203" s="51">
        <v>1199</v>
      </c>
      <c r="B1203" s="162"/>
      <c r="C1203" s="165"/>
      <c r="D1203" s="105"/>
      <c r="E1203" s="105"/>
      <c r="F1203" s="105"/>
      <c r="G1203" s="105"/>
      <c r="H1203" s="105"/>
      <c r="I1203" s="105"/>
      <c r="J1203" s="105"/>
    </row>
    <row r="1204" spans="1:10" ht="30" customHeight="1" x14ac:dyDescent="0.3">
      <c r="A1204" s="51">
        <v>1200</v>
      </c>
      <c r="B1204" s="162"/>
      <c r="C1204" s="165"/>
      <c r="D1204" s="105"/>
      <c r="E1204" s="105"/>
      <c r="F1204" s="105"/>
      <c r="G1204" s="105"/>
      <c r="H1204" s="105"/>
      <c r="I1204" s="105"/>
      <c r="J1204" s="105"/>
    </row>
    <row r="1205" spans="1:10" ht="30" customHeight="1" x14ac:dyDescent="0.3">
      <c r="A1205" s="51">
        <v>1201</v>
      </c>
      <c r="B1205" s="162"/>
      <c r="C1205" s="165"/>
      <c r="D1205" s="105"/>
      <c r="E1205" s="105"/>
      <c r="F1205" s="105"/>
      <c r="G1205" s="105"/>
      <c r="H1205" s="105"/>
      <c r="I1205" s="105"/>
      <c r="J1205" s="105"/>
    </row>
    <row r="1206" spans="1:10" ht="30" customHeight="1" x14ac:dyDescent="0.3">
      <c r="A1206" s="51">
        <v>1202</v>
      </c>
      <c r="B1206" s="162"/>
      <c r="C1206" s="165"/>
      <c r="D1206" s="105"/>
      <c r="E1206" s="105"/>
      <c r="F1206" s="105"/>
      <c r="G1206" s="105"/>
      <c r="H1206" s="105"/>
      <c r="I1206" s="105"/>
      <c r="J1206" s="105"/>
    </row>
    <row r="1207" spans="1:10" ht="30" customHeight="1" x14ac:dyDescent="0.3">
      <c r="A1207" s="51">
        <v>1203</v>
      </c>
      <c r="B1207" s="162"/>
      <c r="C1207" s="165"/>
      <c r="D1207" s="105"/>
      <c r="E1207" s="105"/>
      <c r="F1207" s="105"/>
      <c r="G1207" s="105"/>
      <c r="H1207" s="105"/>
      <c r="I1207" s="105"/>
      <c r="J1207" s="105"/>
    </row>
    <row r="1208" spans="1:10" ht="30" customHeight="1" x14ac:dyDescent="0.3">
      <c r="A1208" s="51">
        <v>1204</v>
      </c>
      <c r="B1208" s="162"/>
      <c r="C1208" s="165"/>
      <c r="D1208" s="105"/>
      <c r="E1208" s="105"/>
      <c r="F1208" s="105"/>
      <c r="G1208" s="105"/>
      <c r="H1208" s="105"/>
      <c r="I1208" s="105"/>
      <c r="J1208" s="105"/>
    </row>
    <row r="1209" spans="1:10" ht="30" customHeight="1" x14ac:dyDescent="0.3">
      <c r="A1209" s="51">
        <v>1205</v>
      </c>
      <c r="B1209" s="162"/>
      <c r="C1209" s="165"/>
      <c r="D1209" s="105"/>
      <c r="E1209" s="105"/>
      <c r="F1209" s="105"/>
      <c r="G1209" s="105"/>
      <c r="H1209" s="105"/>
      <c r="I1209" s="105"/>
      <c r="J1209" s="105"/>
    </row>
    <row r="1210" spans="1:10" ht="30" customHeight="1" x14ac:dyDescent="0.3">
      <c r="A1210" s="51">
        <v>1206</v>
      </c>
      <c r="B1210" s="162"/>
      <c r="C1210" s="165"/>
      <c r="D1210" s="105"/>
      <c r="E1210" s="105"/>
      <c r="F1210" s="105"/>
      <c r="G1210" s="105"/>
      <c r="H1210" s="105"/>
      <c r="I1210" s="105"/>
      <c r="J1210" s="105"/>
    </row>
    <row r="1211" spans="1:10" ht="30" customHeight="1" x14ac:dyDescent="0.3">
      <c r="A1211" s="51">
        <v>1207</v>
      </c>
      <c r="B1211" s="162"/>
      <c r="C1211" s="165"/>
      <c r="D1211" s="105"/>
      <c r="E1211" s="105"/>
      <c r="F1211" s="105"/>
      <c r="G1211" s="105"/>
      <c r="H1211" s="105"/>
      <c r="I1211" s="105"/>
      <c r="J1211" s="105"/>
    </row>
    <row r="1212" spans="1:10" ht="30" customHeight="1" x14ac:dyDescent="0.3">
      <c r="A1212" s="51">
        <v>1208</v>
      </c>
      <c r="B1212" s="162"/>
      <c r="C1212" s="165"/>
      <c r="D1212" s="105"/>
      <c r="E1212" s="105"/>
      <c r="F1212" s="105"/>
      <c r="G1212" s="105"/>
      <c r="H1212" s="105"/>
      <c r="I1212" s="105"/>
      <c r="J1212" s="105"/>
    </row>
    <row r="1213" spans="1:10" ht="30" customHeight="1" x14ac:dyDescent="0.3">
      <c r="A1213" s="51">
        <v>1209</v>
      </c>
      <c r="B1213" s="162"/>
      <c r="C1213" s="165"/>
      <c r="D1213" s="105"/>
      <c r="E1213" s="105"/>
      <c r="F1213" s="105"/>
      <c r="G1213" s="105"/>
      <c r="H1213" s="105"/>
      <c r="I1213" s="105"/>
      <c r="J1213" s="105"/>
    </row>
    <row r="1214" spans="1:10" ht="30" customHeight="1" x14ac:dyDescent="0.3">
      <c r="A1214" s="51">
        <v>1210</v>
      </c>
      <c r="B1214" s="162"/>
      <c r="C1214" s="165"/>
      <c r="D1214" s="105"/>
      <c r="E1214" s="105"/>
      <c r="F1214" s="105"/>
      <c r="G1214" s="105"/>
      <c r="H1214" s="105"/>
      <c r="I1214" s="105"/>
      <c r="J1214" s="105"/>
    </row>
    <row r="1215" spans="1:10" ht="30" customHeight="1" x14ac:dyDescent="0.3">
      <c r="A1215" s="51">
        <v>1211</v>
      </c>
      <c r="B1215" s="162"/>
      <c r="C1215" s="165"/>
      <c r="D1215" s="105"/>
      <c r="E1215" s="105"/>
      <c r="F1215" s="105"/>
      <c r="G1215" s="105"/>
      <c r="H1215" s="105"/>
      <c r="I1215" s="105"/>
      <c r="J1215" s="105"/>
    </row>
    <row r="1216" spans="1:10" ht="30" customHeight="1" x14ac:dyDescent="0.3">
      <c r="A1216" s="51">
        <v>1212</v>
      </c>
      <c r="B1216" s="162"/>
      <c r="C1216" s="165"/>
      <c r="D1216" s="105"/>
      <c r="E1216" s="105"/>
      <c r="F1216" s="105"/>
      <c r="G1216" s="105"/>
      <c r="H1216" s="105"/>
      <c r="I1216" s="105"/>
      <c r="J1216" s="105"/>
    </row>
    <row r="1217" spans="1:10" ht="30" customHeight="1" x14ac:dyDescent="0.3">
      <c r="A1217" s="51">
        <v>1213</v>
      </c>
      <c r="B1217" s="162"/>
      <c r="C1217" s="165"/>
      <c r="D1217" s="105"/>
      <c r="E1217" s="105"/>
      <c r="F1217" s="105"/>
      <c r="G1217" s="105"/>
      <c r="H1217" s="105"/>
      <c r="I1217" s="105"/>
      <c r="J1217" s="105"/>
    </row>
    <row r="1218" spans="1:10" ht="30" customHeight="1" x14ac:dyDescent="0.3">
      <c r="A1218" s="51">
        <v>1214</v>
      </c>
      <c r="B1218" s="162"/>
      <c r="C1218" s="165"/>
      <c r="D1218" s="105"/>
      <c r="E1218" s="105"/>
      <c r="F1218" s="105"/>
      <c r="G1218" s="105"/>
      <c r="H1218" s="105"/>
      <c r="I1218" s="105"/>
      <c r="J1218" s="105"/>
    </row>
    <row r="1219" spans="1:10" ht="30" customHeight="1" x14ac:dyDescent="0.3">
      <c r="A1219" s="51">
        <v>1215</v>
      </c>
      <c r="B1219" s="162"/>
      <c r="C1219" s="165"/>
      <c r="D1219" s="105"/>
      <c r="E1219" s="105"/>
      <c r="F1219" s="105"/>
      <c r="G1219" s="105"/>
      <c r="H1219" s="105"/>
      <c r="I1219" s="105"/>
      <c r="J1219" s="105"/>
    </row>
    <row r="1220" spans="1:10" ht="30" customHeight="1" x14ac:dyDescent="0.3">
      <c r="A1220" s="51">
        <v>1216</v>
      </c>
      <c r="B1220" s="162"/>
      <c r="C1220" s="165"/>
      <c r="D1220" s="105"/>
      <c r="E1220" s="105"/>
      <c r="F1220" s="105"/>
      <c r="G1220" s="105"/>
      <c r="H1220" s="105"/>
      <c r="I1220" s="105"/>
      <c r="J1220" s="105"/>
    </row>
    <row r="1221" spans="1:10" ht="30" customHeight="1" x14ac:dyDescent="0.3">
      <c r="A1221" s="51">
        <v>1217</v>
      </c>
      <c r="B1221" s="162"/>
      <c r="C1221" s="165"/>
      <c r="D1221" s="105"/>
      <c r="E1221" s="105"/>
      <c r="F1221" s="105"/>
      <c r="G1221" s="105"/>
      <c r="H1221" s="105"/>
      <c r="I1221" s="105"/>
      <c r="J1221" s="105"/>
    </row>
    <row r="1222" spans="1:10" ht="30" customHeight="1" x14ac:dyDescent="0.3">
      <c r="A1222" s="51">
        <v>1218</v>
      </c>
      <c r="B1222" s="162"/>
      <c r="C1222" s="165"/>
      <c r="D1222" s="105"/>
      <c r="E1222" s="105"/>
      <c r="F1222" s="105"/>
      <c r="G1222" s="105"/>
      <c r="H1222" s="105"/>
      <c r="I1222" s="105"/>
      <c r="J1222" s="105"/>
    </row>
    <row r="1223" spans="1:10" ht="30" customHeight="1" x14ac:dyDescent="0.3">
      <c r="A1223" s="51">
        <v>1219</v>
      </c>
      <c r="B1223" s="162"/>
      <c r="C1223" s="165"/>
      <c r="D1223" s="105"/>
      <c r="E1223" s="105"/>
      <c r="F1223" s="105"/>
      <c r="G1223" s="105"/>
      <c r="H1223" s="105"/>
      <c r="I1223" s="105"/>
      <c r="J1223" s="105"/>
    </row>
    <row r="1224" spans="1:10" ht="30" customHeight="1" x14ac:dyDescent="0.3">
      <c r="A1224" s="51">
        <v>1220</v>
      </c>
      <c r="B1224" s="162"/>
      <c r="C1224" s="165"/>
      <c r="D1224" s="105"/>
      <c r="E1224" s="105"/>
      <c r="F1224" s="105"/>
      <c r="G1224" s="105"/>
      <c r="H1224" s="105"/>
      <c r="I1224" s="105"/>
      <c r="J1224" s="105"/>
    </row>
    <row r="1225" spans="1:10" ht="30" customHeight="1" x14ac:dyDescent="0.3">
      <c r="A1225" s="51">
        <v>1221</v>
      </c>
      <c r="B1225" s="162"/>
      <c r="C1225" s="165"/>
      <c r="D1225" s="105"/>
      <c r="E1225" s="105"/>
      <c r="F1225" s="105"/>
      <c r="G1225" s="105"/>
      <c r="H1225" s="105"/>
      <c r="I1225" s="105"/>
      <c r="J1225" s="105"/>
    </row>
    <row r="1226" spans="1:10" ht="30" customHeight="1" x14ac:dyDescent="0.3">
      <c r="A1226" s="51">
        <v>1222</v>
      </c>
      <c r="B1226" s="162"/>
      <c r="C1226" s="165"/>
      <c r="D1226" s="105"/>
      <c r="E1226" s="105"/>
      <c r="F1226" s="105"/>
      <c r="G1226" s="105"/>
      <c r="H1226" s="105"/>
      <c r="I1226" s="105"/>
      <c r="J1226" s="105"/>
    </row>
    <row r="1227" spans="1:10" ht="30" customHeight="1" x14ac:dyDescent="0.3">
      <c r="A1227" s="51">
        <v>1223</v>
      </c>
      <c r="B1227" s="162"/>
      <c r="C1227" s="165"/>
      <c r="D1227" s="105"/>
      <c r="E1227" s="105"/>
      <c r="F1227" s="105"/>
      <c r="G1227" s="105"/>
      <c r="H1227" s="105"/>
      <c r="I1227" s="105"/>
      <c r="J1227" s="105"/>
    </row>
    <row r="1228" spans="1:10" ht="30" customHeight="1" x14ac:dyDescent="0.3">
      <c r="A1228" s="51">
        <v>1224</v>
      </c>
      <c r="B1228" s="162"/>
      <c r="C1228" s="165"/>
      <c r="D1228" s="105"/>
      <c r="E1228" s="105"/>
      <c r="F1228" s="105"/>
      <c r="G1228" s="105"/>
      <c r="H1228" s="105"/>
      <c r="I1228" s="105"/>
      <c r="J1228" s="105"/>
    </row>
    <row r="1229" spans="1:10" ht="30" customHeight="1" x14ac:dyDescent="0.3">
      <c r="A1229" s="51">
        <v>1225</v>
      </c>
      <c r="B1229" s="162"/>
      <c r="C1229" s="165"/>
      <c r="D1229" s="105"/>
      <c r="E1229" s="105"/>
      <c r="F1229" s="105"/>
      <c r="G1229" s="105"/>
      <c r="H1229" s="105"/>
      <c r="I1229" s="105"/>
      <c r="J1229" s="105"/>
    </row>
    <row r="1230" spans="1:10" ht="30" customHeight="1" x14ac:dyDescent="0.3">
      <c r="A1230" s="51">
        <v>1226</v>
      </c>
      <c r="B1230" s="162"/>
      <c r="C1230" s="165"/>
      <c r="D1230" s="105"/>
      <c r="E1230" s="105"/>
      <c r="F1230" s="105"/>
      <c r="G1230" s="105"/>
      <c r="H1230" s="105"/>
      <c r="I1230" s="105"/>
      <c r="J1230" s="105"/>
    </row>
    <row r="1231" spans="1:10" ht="30" customHeight="1" x14ac:dyDescent="0.3">
      <c r="A1231" s="51">
        <v>1227</v>
      </c>
      <c r="B1231" s="162"/>
      <c r="C1231" s="165"/>
      <c r="D1231" s="105"/>
      <c r="E1231" s="105"/>
      <c r="F1231" s="105"/>
      <c r="G1231" s="105"/>
      <c r="H1231" s="105"/>
      <c r="I1231" s="105"/>
      <c r="J1231" s="105"/>
    </row>
    <row r="1232" spans="1:10" ht="30" customHeight="1" x14ac:dyDescent="0.3">
      <c r="A1232" s="51">
        <v>1228</v>
      </c>
      <c r="B1232" s="162"/>
      <c r="C1232" s="165"/>
      <c r="D1232" s="105"/>
      <c r="E1232" s="105"/>
      <c r="F1232" s="105"/>
      <c r="G1232" s="105"/>
      <c r="H1232" s="105"/>
      <c r="I1232" s="105"/>
      <c r="J1232" s="105"/>
    </row>
    <row r="1233" spans="1:10" ht="30" customHeight="1" x14ac:dyDescent="0.3">
      <c r="A1233" s="51">
        <v>1229</v>
      </c>
      <c r="B1233" s="162"/>
      <c r="C1233" s="165"/>
      <c r="D1233" s="105"/>
      <c r="E1233" s="105"/>
      <c r="F1233" s="105"/>
      <c r="G1233" s="105"/>
      <c r="H1233" s="105"/>
      <c r="I1233" s="105"/>
      <c r="J1233" s="105"/>
    </row>
    <row r="1234" spans="1:10" ht="30" customHeight="1" x14ac:dyDescent="0.3">
      <c r="A1234" s="51">
        <v>1230</v>
      </c>
      <c r="B1234" s="162"/>
      <c r="C1234" s="165"/>
      <c r="D1234" s="105"/>
      <c r="E1234" s="105"/>
      <c r="F1234" s="105"/>
      <c r="G1234" s="105"/>
      <c r="H1234" s="105"/>
      <c r="I1234" s="105"/>
      <c r="J1234" s="105"/>
    </row>
    <row r="1235" spans="1:10" ht="30" customHeight="1" x14ac:dyDescent="0.3">
      <c r="A1235" s="51">
        <v>1231</v>
      </c>
      <c r="B1235" s="162"/>
      <c r="C1235" s="165"/>
      <c r="D1235" s="105"/>
      <c r="E1235" s="105"/>
      <c r="F1235" s="105"/>
      <c r="G1235" s="105"/>
      <c r="H1235" s="105"/>
      <c r="I1235" s="105"/>
      <c r="J1235" s="105"/>
    </row>
    <row r="1236" spans="1:10" ht="30" customHeight="1" x14ac:dyDescent="0.3">
      <c r="A1236" s="51">
        <v>1232</v>
      </c>
      <c r="B1236" s="162"/>
      <c r="C1236" s="165"/>
      <c r="D1236" s="105"/>
      <c r="E1236" s="105"/>
      <c r="F1236" s="105"/>
      <c r="G1236" s="105"/>
      <c r="H1236" s="105"/>
      <c r="I1236" s="105"/>
      <c r="J1236" s="105"/>
    </row>
    <row r="1237" spans="1:10" ht="30" customHeight="1" x14ac:dyDescent="0.3">
      <c r="A1237" s="51">
        <v>1233</v>
      </c>
      <c r="B1237" s="162"/>
      <c r="C1237" s="165"/>
      <c r="D1237" s="105"/>
      <c r="E1237" s="105"/>
      <c r="F1237" s="105"/>
      <c r="G1237" s="105"/>
      <c r="H1237" s="105"/>
      <c r="I1237" s="105"/>
      <c r="J1237" s="105"/>
    </row>
    <row r="1238" spans="1:10" ht="30" customHeight="1" x14ac:dyDescent="0.3">
      <c r="A1238" s="51">
        <v>1234</v>
      </c>
      <c r="B1238" s="162"/>
      <c r="C1238" s="165"/>
      <c r="D1238" s="105"/>
      <c r="E1238" s="105"/>
      <c r="F1238" s="105"/>
      <c r="G1238" s="105"/>
      <c r="H1238" s="105"/>
      <c r="I1238" s="105"/>
      <c r="J1238" s="105"/>
    </row>
    <row r="1239" spans="1:10" ht="30" customHeight="1" x14ac:dyDescent="0.3">
      <c r="A1239" s="51">
        <v>1235</v>
      </c>
      <c r="B1239" s="162"/>
      <c r="C1239" s="165"/>
      <c r="D1239" s="105"/>
      <c r="E1239" s="105"/>
      <c r="F1239" s="105"/>
      <c r="G1239" s="105"/>
      <c r="H1239" s="105"/>
      <c r="I1239" s="105"/>
      <c r="J1239" s="105"/>
    </row>
    <row r="1240" spans="1:10" ht="30" customHeight="1" x14ac:dyDescent="0.3">
      <c r="A1240" s="51">
        <v>1236</v>
      </c>
      <c r="B1240" s="162"/>
      <c r="C1240" s="165"/>
      <c r="D1240" s="105"/>
      <c r="E1240" s="105"/>
      <c r="F1240" s="105"/>
      <c r="G1240" s="105"/>
      <c r="H1240" s="105"/>
      <c r="I1240" s="105"/>
      <c r="J1240" s="105"/>
    </row>
    <row r="1241" spans="1:10" ht="30" customHeight="1" x14ac:dyDescent="0.3">
      <c r="A1241" s="51">
        <v>1237</v>
      </c>
      <c r="B1241" s="162"/>
      <c r="C1241" s="165"/>
      <c r="D1241" s="105"/>
      <c r="E1241" s="105"/>
      <c r="F1241" s="105"/>
      <c r="G1241" s="105"/>
      <c r="H1241" s="105"/>
      <c r="I1241" s="105"/>
      <c r="J1241" s="105"/>
    </row>
    <row r="1242" spans="1:10" ht="30" customHeight="1" x14ac:dyDescent="0.3">
      <c r="A1242" s="51">
        <v>1238</v>
      </c>
      <c r="B1242" s="162"/>
      <c r="C1242" s="165"/>
      <c r="D1242" s="105"/>
      <c r="E1242" s="105"/>
      <c r="F1242" s="105"/>
      <c r="G1242" s="105"/>
      <c r="H1242" s="105"/>
      <c r="I1242" s="105"/>
      <c r="J1242" s="105"/>
    </row>
    <row r="1243" spans="1:10" ht="30" customHeight="1" x14ac:dyDescent="0.3">
      <c r="A1243" s="51">
        <v>1239</v>
      </c>
      <c r="B1243" s="162"/>
      <c r="C1243" s="165"/>
      <c r="D1243" s="105"/>
      <c r="E1243" s="105"/>
      <c r="F1243" s="105"/>
      <c r="G1243" s="105"/>
      <c r="H1243" s="105"/>
      <c r="I1243" s="105"/>
      <c r="J1243" s="105"/>
    </row>
    <row r="1244" spans="1:10" ht="30" customHeight="1" x14ac:dyDescent="0.3">
      <c r="A1244" s="51">
        <v>1240</v>
      </c>
      <c r="B1244" s="162"/>
      <c r="C1244" s="165"/>
      <c r="D1244" s="105"/>
      <c r="E1244" s="105"/>
      <c r="F1244" s="105"/>
      <c r="G1244" s="105"/>
      <c r="H1244" s="105"/>
      <c r="I1244" s="105"/>
      <c r="J1244" s="105"/>
    </row>
    <row r="1245" spans="1:10" ht="30" customHeight="1" x14ac:dyDescent="0.3">
      <c r="A1245" s="51">
        <v>1241</v>
      </c>
      <c r="B1245" s="162"/>
      <c r="C1245" s="165"/>
      <c r="D1245" s="105"/>
      <c r="E1245" s="105"/>
      <c r="F1245" s="105"/>
      <c r="G1245" s="105"/>
      <c r="H1245" s="105"/>
      <c r="I1245" s="105"/>
      <c r="J1245" s="105"/>
    </row>
    <row r="1246" spans="1:10" ht="30" customHeight="1" x14ac:dyDescent="0.3">
      <c r="A1246" s="51">
        <v>1242</v>
      </c>
      <c r="B1246" s="162"/>
      <c r="C1246" s="165"/>
      <c r="D1246" s="105"/>
      <c r="E1246" s="105"/>
      <c r="F1246" s="105"/>
      <c r="G1246" s="105"/>
      <c r="H1246" s="105"/>
      <c r="I1246" s="105"/>
      <c r="J1246" s="105"/>
    </row>
    <row r="1247" spans="1:10" ht="30" customHeight="1" x14ac:dyDescent="0.3">
      <c r="A1247" s="51">
        <v>1243</v>
      </c>
      <c r="B1247" s="162"/>
      <c r="C1247" s="165"/>
      <c r="D1247" s="105"/>
      <c r="E1247" s="105"/>
      <c r="F1247" s="105"/>
      <c r="G1247" s="105"/>
      <c r="H1247" s="105"/>
      <c r="I1247" s="105"/>
      <c r="J1247" s="105"/>
    </row>
    <row r="1248" spans="1:10" ht="30" customHeight="1" x14ac:dyDescent="0.3">
      <c r="A1248" s="51">
        <v>1244</v>
      </c>
      <c r="B1248" s="162"/>
      <c r="C1248" s="165"/>
      <c r="D1248" s="105"/>
      <c r="E1248" s="105"/>
      <c r="F1248" s="105"/>
      <c r="G1248" s="105"/>
      <c r="H1248" s="105"/>
      <c r="I1248" s="105"/>
      <c r="J1248" s="105"/>
    </row>
    <row r="1249" spans="1:10" ht="30" customHeight="1" x14ac:dyDescent="0.3">
      <c r="A1249" s="51">
        <v>1245</v>
      </c>
      <c r="B1249" s="162"/>
      <c r="C1249" s="165"/>
      <c r="D1249" s="105"/>
      <c r="E1249" s="105"/>
      <c r="F1249" s="105"/>
      <c r="G1249" s="105"/>
      <c r="H1249" s="105"/>
      <c r="I1249" s="105"/>
      <c r="J1249" s="105"/>
    </row>
    <row r="1250" spans="1:10" ht="30" customHeight="1" x14ac:dyDescent="0.3">
      <c r="A1250" s="51">
        <v>1246</v>
      </c>
      <c r="B1250" s="162"/>
      <c r="C1250" s="165"/>
      <c r="D1250" s="105"/>
      <c r="E1250" s="105"/>
      <c r="F1250" s="105"/>
      <c r="G1250" s="105"/>
      <c r="H1250" s="105"/>
      <c r="I1250" s="105"/>
      <c r="J1250" s="105"/>
    </row>
    <row r="1251" spans="1:10" ht="30" customHeight="1" x14ac:dyDescent="0.3">
      <c r="A1251" s="51">
        <v>1247</v>
      </c>
      <c r="B1251" s="162"/>
      <c r="C1251" s="165"/>
      <c r="D1251" s="105"/>
      <c r="E1251" s="105"/>
      <c r="F1251" s="105"/>
      <c r="G1251" s="105"/>
      <c r="H1251" s="105"/>
      <c r="I1251" s="105"/>
      <c r="J1251" s="105"/>
    </row>
    <row r="1252" spans="1:10" ht="30" customHeight="1" x14ac:dyDescent="0.3">
      <c r="A1252" s="51">
        <v>1248</v>
      </c>
      <c r="B1252" s="162"/>
      <c r="C1252" s="165"/>
      <c r="D1252" s="105"/>
      <c r="E1252" s="105"/>
      <c r="F1252" s="105"/>
      <c r="G1252" s="105"/>
      <c r="H1252" s="105"/>
      <c r="I1252" s="105"/>
      <c r="J1252" s="105"/>
    </row>
    <row r="1253" spans="1:10" ht="30" customHeight="1" x14ac:dyDescent="0.3">
      <c r="A1253" s="51">
        <v>1249</v>
      </c>
      <c r="B1253" s="162"/>
      <c r="C1253" s="165"/>
      <c r="D1253" s="105"/>
      <c r="E1253" s="105"/>
      <c r="F1253" s="105"/>
      <c r="G1253" s="105"/>
      <c r="H1253" s="105"/>
      <c r="I1253" s="105"/>
      <c r="J1253" s="105"/>
    </row>
    <row r="1254" spans="1:10" ht="30" customHeight="1" x14ac:dyDescent="0.3">
      <c r="A1254" s="51">
        <v>1250</v>
      </c>
      <c r="B1254" s="162"/>
      <c r="C1254" s="165"/>
      <c r="D1254" s="105"/>
      <c r="E1254" s="105"/>
      <c r="F1254" s="105"/>
      <c r="G1254" s="105"/>
      <c r="H1254" s="105"/>
      <c r="I1254" s="105"/>
      <c r="J1254" s="105"/>
    </row>
    <row r="1255" spans="1:10" ht="30" customHeight="1" x14ac:dyDescent="0.3">
      <c r="A1255" s="51">
        <v>1251</v>
      </c>
      <c r="B1255" s="162"/>
      <c r="C1255" s="165"/>
      <c r="D1255" s="105"/>
      <c r="E1255" s="105"/>
      <c r="F1255" s="105"/>
      <c r="G1255" s="105"/>
      <c r="H1255" s="105"/>
      <c r="I1255" s="105"/>
      <c r="J1255" s="105"/>
    </row>
    <row r="1256" spans="1:10" ht="30" customHeight="1" x14ac:dyDescent="0.3">
      <c r="A1256" s="51">
        <v>1252</v>
      </c>
      <c r="B1256" s="162"/>
      <c r="C1256" s="165"/>
      <c r="D1256" s="105"/>
      <c r="E1256" s="105"/>
      <c r="F1256" s="105"/>
      <c r="G1256" s="105"/>
      <c r="H1256" s="105"/>
      <c r="I1256" s="105"/>
      <c r="J1256" s="105"/>
    </row>
    <row r="1257" spans="1:10" ht="30" customHeight="1" x14ac:dyDescent="0.3">
      <c r="A1257" s="51">
        <v>1253</v>
      </c>
      <c r="B1257" s="162"/>
      <c r="C1257" s="165"/>
      <c r="D1257" s="105"/>
      <c r="E1257" s="105"/>
      <c r="F1257" s="105"/>
      <c r="G1257" s="105"/>
      <c r="H1257" s="105"/>
      <c r="I1257" s="105"/>
      <c r="J1257" s="105"/>
    </row>
    <row r="1258" spans="1:10" ht="30" customHeight="1" x14ac:dyDescent="0.3">
      <c r="A1258" s="51">
        <v>1254</v>
      </c>
      <c r="B1258" s="162"/>
      <c r="C1258" s="165"/>
      <c r="D1258" s="105"/>
      <c r="E1258" s="105"/>
      <c r="F1258" s="105"/>
      <c r="G1258" s="105"/>
      <c r="H1258" s="105"/>
      <c r="I1258" s="105"/>
      <c r="J1258" s="105"/>
    </row>
    <row r="1259" spans="1:10" ht="30" customHeight="1" x14ac:dyDescent="0.3">
      <c r="A1259" s="51">
        <v>1255</v>
      </c>
      <c r="B1259" s="162"/>
      <c r="C1259" s="165"/>
      <c r="D1259" s="105"/>
      <c r="E1259" s="105"/>
      <c r="F1259" s="105"/>
      <c r="G1259" s="105"/>
      <c r="H1259" s="105"/>
      <c r="I1259" s="105"/>
      <c r="J1259" s="105"/>
    </row>
    <row r="1260" spans="1:10" ht="30" customHeight="1" x14ac:dyDescent="0.3">
      <c r="A1260" s="51">
        <v>1256</v>
      </c>
      <c r="B1260" s="162"/>
      <c r="C1260" s="165"/>
      <c r="D1260" s="105"/>
      <c r="E1260" s="105"/>
      <c r="F1260" s="105"/>
      <c r="G1260" s="105"/>
      <c r="H1260" s="105"/>
      <c r="I1260" s="105"/>
      <c r="J1260" s="105"/>
    </row>
    <row r="1261" spans="1:10" ht="30" customHeight="1" x14ac:dyDescent="0.3">
      <c r="A1261" s="51">
        <v>1257</v>
      </c>
      <c r="B1261" s="162"/>
      <c r="C1261" s="165"/>
      <c r="D1261" s="105"/>
      <c r="E1261" s="105"/>
      <c r="F1261" s="105"/>
      <c r="G1261" s="105"/>
      <c r="H1261" s="105"/>
      <c r="I1261" s="105"/>
      <c r="J1261" s="105"/>
    </row>
    <row r="1262" spans="1:10" ht="30" customHeight="1" x14ac:dyDescent="0.3">
      <c r="A1262" s="51">
        <v>1258</v>
      </c>
      <c r="B1262" s="162"/>
      <c r="C1262" s="165"/>
      <c r="D1262" s="105"/>
      <c r="E1262" s="105"/>
      <c r="F1262" s="105"/>
      <c r="G1262" s="105"/>
      <c r="H1262" s="105"/>
      <c r="I1262" s="105"/>
      <c r="J1262" s="105"/>
    </row>
    <row r="1263" spans="1:10" ht="30" customHeight="1" x14ac:dyDescent="0.3">
      <c r="A1263" s="51">
        <v>1259</v>
      </c>
      <c r="B1263" s="162"/>
      <c r="C1263" s="165"/>
      <c r="D1263" s="105"/>
      <c r="E1263" s="105"/>
      <c r="F1263" s="105"/>
      <c r="G1263" s="105"/>
      <c r="H1263" s="105"/>
      <c r="I1263" s="105"/>
      <c r="J1263" s="105"/>
    </row>
    <row r="1264" spans="1:10" ht="30" customHeight="1" x14ac:dyDescent="0.3">
      <c r="A1264" s="51">
        <v>1260</v>
      </c>
      <c r="B1264" s="162"/>
      <c r="C1264" s="165"/>
      <c r="D1264" s="105"/>
      <c r="E1264" s="105"/>
      <c r="F1264" s="105"/>
      <c r="G1264" s="105"/>
      <c r="H1264" s="105"/>
      <c r="I1264" s="105"/>
      <c r="J1264" s="105"/>
    </row>
    <row r="1265" spans="1:10" ht="30" customHeight="1" x14ac:dyDescent="0.3">
      <c r="A1265" s="51">
        <v>1261</v>
      </c>
      <c r="B1265" s="162"/>
      <c r="C1265" s="165"/>
      <c r="D1265" s="105"/>
      <c r="E1265" s="105"/>
      <c r="F1265" s="105"/>
      <c r="G1265" s="105"/>
      <c r="H1265" s="105"/>
      <c r="I1265" s="105"/>
      <c r="J1265" s="105"/>
    </row>
    <row r="1266" spans="1:10" ht="30" customHeight="1" x14ac:dyDescent="0.3">
      <c r="A1266" s="51">
        <v>1262</v>
      </c>
      <c r="B1266" s="162"/>
      <c r="C1266" s="165"/>
      <c r="D1266" s="105"/>
      <c r="E1266" s="105"/>
      <c r="F1266" s="105"/>
      <c r="G1266" s="105"/>
      <c r="H1266" s="105"/>
      <c r="I1266" s="105"/>
      <c r="J1266" s="105"/>
    </row>
    <row r="1267" spans="1:10" ht="30" customHeight="1" x14ac:dyDescent="0.3">
      <c r="A1267" s="51">
        <v>1263</v>
      </c>
      <c r="B1267" s="162"/>
      <c r="C1267" s="165"/>
      <c r="D1267" s="105"/>
      <c r="E1267" s="105"/>
      <c r="F1267" s="105"/>
      <c r="G1267" s="105"/>
      <c r="H1267" s="105"/>
      <c r="I1267" s="105"/>
      <c r="J1267" s="105"/>
    </row>
    <row r="1268" spans="1:10" ht="30" customHeight="1" x14ac:dyDescent="0.3">
      <c r="A1268" s="51">
        <v>1264</v>
      </c>
      <c r="B1268" s="162"/>
      <c r="C1268" s="165"/>
      <c r="D1268" s="105"/>
      <c r="E1268" s="105"/>
      <c r="F1268" s="105"/>
      <c r="G1268" s="105"/>
      <c r="H1268" s="105"/>
      <c r="I1268" s="105"/>
      <c r="J1268" s="105"/>
    </row>
    <row r="1269" spans="1:10" ht="30" customHeight="1" x14ac:dyDescent="0.3">
      <c r="A1269" s="51">
        <v>1265</v>
      </c>
      <c r="B1269" s="162"/>
      <c r="C1269" s="165"/>
      <c r="D1269" s="105"/>
      <c r="E1269" s="105"/>
      <c r="F1269" s="105"/>
      <c r="G1269" s="105"/>
      <c r="H1269" s="105"/>
      <c r="I1269" s="105"/>
      <c r="J1269" s="105"/>
    </row>
    <row r="1270" spans="1:10" ht="30" customHeight="1" x14ac:dyDescent="0.3">
      <c r="A1270" s="51">
        <v>1266</v>
      </c>
      <c r="B1270" s="162"/>
      <c r="C1270" s="165"/>
      <c r="D1270" s="105"/>
      <c r="E1270" s="105"/>
      <c r="F1270" s="105"/>
      <c r="G1270" s="105"/>
      <c r="H1270" s="105"/>
      <c r="I1270" s="105"/>
      <c r="J1270" s="105"/>
    </row>
    <row r="1271" spans="1:10" ht="30" customHeight="1" x14ac:dyDescent="0.3">
      <c r="A1271" s="51">
        <v>1267</v>
      </c>
      <c r="B1271" s="162"/>
      <c r="C1271" s="165"/>
      <c r="D1271" s="105"/>
      <c r="E1271" s="105"/>
      <c r="F1271" s="105"/>
      <c r="G1271" s="105"/>
      <c r="H1271" s="105"/>
      <c r="I1271" s="105"/>
      <c r="J1271" s="105"/>
    </row>
    <row r="1272" spans="1:10" ht="30" customHeight="1" x14ac:dyDescent="0.3">
      <c r="A1272" s="51">
        <v>1268</v>
      </c>
      <c r="B1272" s="162"/>
      <c r="C1272" s="165"/>
      <c r="D1272" s="105"/>
      <c r="E1272" s="105"/>
      <c r="F1272" s="105"/>
      <c r="G1272" s="105"/>
      <c r="H1272" s="105"/>
      <c r="I1272" s="105"/>
      <c r="J1272" s="105"/>
    </row>
    <row r="1273" spans="1:10" ht="30" customHeight="1" x14ac:dyDescent="0.3">
      <c r="A1273" s="51">
        <v>1269</v>
      </c>
      <c r="B1273" s="162"/>
      <c r="C1273" s="165"/>
      <c r="D1273" s="105"/>
      <c r="E1273" s="105"/>
      <c r="F1273" s="105"/>
      <c r="G1273" s="105"/>
      <c r="H1273" s="105"/>
      <c r="I1273" s="105"/>
      <c r="J1273" s="105"/>
    </row>
    <row r="1274" spans="1:10" ht="30" customHeight="1" x14ac:dyDescent="0.3">
      <c r="A1274" s="51">
        <v>1270</v>
      </c>
      <c r="B1274" s="162"/>
      <c r="C1274" s="165"/>
      <c r="D1274" s="105"/>
      <c r="E1274" s="105"/>
      <c r="F1274" s="105"/>
      <c r="G1274" s="105"/>
      <c r="H1274" s="105"/>
      <c r="I1274" s="105"/>
      <c r="J1274" s="105"/>
    </row>
    <row r="1275" spans="1:10" ht="30" customHeight="1" x14ac:dyDescent="0.3">
      <c r="A1275" s="51">
        <v>1271</v>
      </c>
      <c r="B1275" s="162"/>
      <c r="C1275" s="165"/>
      <c r="D1275" s="105"/>
      <c r="E1275" s="105"/>
      <c r="F1275" s="105"/>
      <c r="G1275" s="105"/>
      <c r="H1275" s="105"/>
      <c r="I1275" s="105"/>
      <c r="J1275" s="105"/>
    </row>
    <row r="1276" spans="1:10" ht="30" customHeight="1" x14ac:dyDescent="0.3">
      <c r="A1276" s="51">
        <v>1272</v>
      </c>
      <c r="B1276" s="162"/>
      <c r="C1276" s="165"/>
      <c r="D1276" s="105"/>
      <c r="E1276" s="105"/>
      <c r="F1276" s="105"/>
      <c r="G1276" s="105"/>
      <c r="H1276" s="105"/>
      <c r="I1276" s="105"/>
      <c r="J1276" s="105"/>
    </row>
    <row r="1277" spans="1:10" ht="30" customHeight="1" x14ac:dyDescent="0.3">
      <c r="A1277" s="51">
        <v>1273</v>
      </c>
      <c r="B1277" s="162"/>
      <c r="C1277" s="165"/>
      <c r="D1277" s="105"/>
      <c r="E1277" s="105"/>
      <c r="F1277" s="105"/>
      <c r="G1277" s="105"/>
      <c r="H1277" s="105"/>
      <c r="I1277" s="105"/>
      <c r="J1277" s="105"/>
    </row>
    <row r="1278" spans="1:10" ht="30" customHeight="1" x14ac:dyDescent="0.3">
      <c r="A1278" s="51">
        <v>1274</v>
      </c>
      <c r="B1278" s="162"/>
      <c r="C1278" s="165"/>
      <c r="D1278" s="105"/>
      <c r="E1278" s="105"/>
      <c r="F1278" s="105"/>
      <c r="G1278" s="105"/>
      <c r="H1278" s="105"/>
      <c r="I1278" s="105"/>
      <c r="J1278" s="105"/>
    </row>
    <row r="1279" spans="1:10" ht="30" customHeight="1" x14ac:dyDescent="0.3">
      <c r="A1279" s="51">
        <v>1275</v>
      </c>
      <c r="B1279" s="162"/>
      <c r="C1279" s="165"/>
      <c r="D1279" s="105"/>
      <c r="E1279" s="105"/>
      <c r="F1279" s="105"/>
      <c r="G1279" s="105"/>
      <c r="H1279" s="105"/>
      <c r="I1279" s="105"/>
      <c r="J1279" s="105"/>
    </row>
    <row r="1280" spans="1:10" ht="30" customHeight="1" x14ac:dyDescent="0.3">
      <c r="A1280" s="51">
        <v>1276</v>
      </c>
      <c r="B1280" s="162"/>
      <c r="C1280" s="165"/>
      <c r="D1280" s="105"/>
      <c r="E1280" s="105"/>
      <c r="F1280" s="105"/>
      <c r="G1280" s="105"/>
      <c r="H1280" s="105"/>
      <c r="I1280" s="105"/>
      <c r="J1280" s="105"/>
    </row>
    <row r="1281" spans="1:10" ht="30" customHeight="1" x14ac:dyDescent="0.3">
      <c r="A1281" s="51">
        <v>1277</v>
      </c>
      <c r="B1281" s="162"/>
      <c r="C1281" s="165"/>
      <c r="D1281" s="105"/>
      <c r="E1281" s="105"/>
      <c r="F1281" s="105"/>
      <c r="G1281" s="105"/>
      <c r="H1281" s="105"/>
      <c r="I1281" s="105"/>
      <c r="J1281" s="105"/>
    </row>
    <row r="1282" spans="1:10" ht="30" customHeight="1" x14ac:dyDescent="0.3">
      <c r="A1282" s="51">
        <v>1278</v>
      </c>
      <c r="B1282" s="162"/>
      <c r="C1282" s="165"/>
      <c r="D1282" s="105"/>
      <c r="E1282" s="105"/>
      <c r="F1282" s="105"/>
      <c r="G1282" s="105"/>
      <c r="H1282" s="105"/>
      <c r="I1282" s="105"/>
      <c r="J1282" s="105"/>
    </row>
    <row r="1283" spans="1:10" ht="30" customHeight="1" x14ac:dyDescent="0.3">
      <c r="A1283" s="51">
        <v>1279</v>
      </c>
      <c r="B1283" s="162"/>
      <c r="C1283" s="165"/>
      <c r="D1283" s="105"/>
      <c r="E1283" s="105"/>
      <c r="F1283" s="105"/>
      <c r="G1283" s="105"/>
      <c r="H1283" s="105"/>
      <c r="I1283" s="105"/>
      <c r="J1283" s="105"/>
    </row>
    <row r="1284" spans="1:10" ht="30" customHeight="1" x14ac:dyDescent="0.3">
      <c r="A1284" s="51">
        <v>1280</v>
      </c>
      <c r="B1284" s="162"/>
      <c r="C1284" s="165"/>
      <c r="D1284" s="105"/>
      <c r="E1284" s="105"/>
      <c r="F1284" s="105"/>
      <c r="G1284" s="105"/>
      <c r="H1284" s="105"/>
      <c r="I1284" s="105"/>
      <c r="J1284" s="105"/>
    </row>
    <row r="1285" spans="1:10" ht="30" customHeight="1" x14ac:dyDescent="0.3">
      <c r="A1285" s="51">
        <v>1281</v>
      </c>
      <c r="B1285" s="162"/>
      <c r="C1285" s="165"/>
      <c r="D1285" s="105"/>
      <c r="E1285" s="105"/>
      <c r="F1285" s="105"/>
      <c r="G1285" s="105"/>
      <c r="H1285" s="105"/>
      <c r="I1285" s="105"/>
      <c r="J1285" s="105"/>
    </row>
    <row r="1286" spans="1:10" ht="30" customHeight="1" x14ac:dyDescent="0.3">
      <c r="A1286" s="51">
        <v>1282</v>
      </c>
      <c r="B1286" s="162"/>
      <c r="C1286" s="165"/>
      <c r="D1286" s="105"/>
      <c r="E1286" s="105"/>
      <c r="F1286" s="105"/>
      <c r="G1286" s="105"/>
      <c r="H1286" s="105"/>
      <c r="I1286" s="105"/>
      <c r="J1286" s="105"/>
    </row>
    <row r="1287" spans="1:10" ht="30" customHeight="1" x14ac:dyDescent="0.3">
      <c r="A1287" s="51">
        <v>1283</v>
      </c>
      <c r="B1287" s="162"/>
      <c r="C1287" s="165"/>
      <c r="D1287" s="105"/>
      <c r="E1287" s="105"/>
      <c r="F1287" s="105"/>
      <c r="G1287" s="105"/>
      <c r="H1287" s="105"/>
      <c r="I1287" s="105"/>
      <c r="J1287" s="105"/>
    </row>
    <row r="1288" spans="1:10" ht="30" customHeight="1" x14ac:dyDescent="0.3">
      <c r="A1288" s="51">
        <v>1284</v>
      </c>
      <c r="B1288" s="162"/>
      <c r="C1288" s="165"/>
      <c r="D1288" s="105"/>
      <c r="E1288" s="105"/>
      <c r="F1288" s="105"/>
      <c r="G1288" s="105"/>
      <c r="H1288" s="105"/>
      <c r="I1288" s="105"/>
      <c r="J1288" s="105"/>
    </row>
    <row r="1289" spans="1:10" ht="30" customHeight="1" x14ac:dyDescent="0.3">
      <c r="A1289" s="51">
        <v>1285</v>
      </c>
      <c r="B1289" s="162"/>
      <c r="C1289" s="165"/>
      <c r="D1289" s="105"/>
      <c r="E1289" s="105"/>
      <c r="F1289" s="105"/>
      <c r="G1289" s="105"/>
      <c r="H1289" s="105"/>
      <c r="I1289" s="105"/>
      <c r="J1289" s="105"/>
    </row>
    <row r="1290" spans="1:10" ht="30" customHeight="1" x14ac:dyDescent="0.3">
      <c r="A1290" s="51">
        <v>1286</v>
      </c>
      <c r="B1290" s="162"/>
      <c r="C1290" s="165"/>
      <c r="D1290" s="105"/>
      <c r="E1290" s="105"/>
      <c r="F1290" s="105"/>
      <c r="G1290" s="105"/>
      <c r="H1290" s="105"/>
      <c r="I1290" s="105"/>
      <c r="J1290" s="105"/>
    </row>
    <row r="1291" spans="1:10" ht="30" customHeight="1" x14ac:dyDescent="0.3">
      <c r="A1291" s="51">
        <v>1287</v>
      </c>
      <c r="B1291" s="162"/>
      <c r="C1291" s="165"/>
      <c r="D1291" s="105"/>
      <c r="E1291" s="105"/>
      <c r="F1291" s="105"/>
      <c r="G1291" s="105"/>
      <c r="H1291" s="105"/>
      <c r="I1291" s="105"/>
      <c r="J1291" s="105"/>
    </row>
    <row r="1292" spans="1:10" ht="30" customHeight="1" x14ac:dyDescent="0.3">
      <c r="A1292" s="51">
        <v>1288</v>
      </c>
      <c r="B1292" s="162"/>
      <c r="C1292" s="165"/>
      <c r="D1292" s="105"/>
      <c r="E1292" s="105"/>
      <c r="F1292" s="105"/>
      <c r="G1292" s="105"/>
      <c r="H1292" s="105"/>
      <c r="I1292" s="105"/>
      <c r="J1292" s="105"/>
    </row>
    <row r="1293" spans="1:10" ht="30" customHeight="1" x14ac:dyDescent="0.3">
      <c r="A1293" s="51">
        <v>1289</v>
      </c>
      <c r="B1293" s="162"/>
      <c r="C1293" s="165"/>
      <c r="D1293" s="105"/>
      <c r="E1293" s="105"/>
      <c r="F1293" s="105"/>
      <c r="G1293" s="105"/>
      <c r="H1293" s="105"/>
      <c r="I1293" s="105"/>
      <c r="J1293" s="105"/>
    </row>
    <row r="1294" spans="1:10" ht="30" customHeight="1" x14ac:dyDescent="0.3">
      <c r="A1294" s="51">
        <v>1290</v>
      </c>
      <c r="B1294" s="162"/>
      <c r="C1294" s="165"/>
      <c r="D1294" s="105"/>
      <c r="E1294" s="105"/>
      <c r="F1294" s="105"/>
      <c r="G1294" s="105"/>
      <c r="H1294" s="105"/>
      <c r="I1294" s="105"/>
      <c r="J1294" s="105"/>
    </row>
    <row r="1295" spans="1:10" ht="30" customHeight="1" x14ac:dyDescent="0.3">
      <c r="A1295" s="51">
        <v>1291</v>
      </c>
      <c r="B1295" s="162"/>
      <c r="C1295" s="165"/>
      <c r="D1295" s="105"/>
      <c r="E1295" s="105"/>
      <c r="F1295" s="105"/>
      <c r="G1295" s="105"/>
      <c r="H1295" s="105"/>
      <c r="I1295" s="105"/>
      <c r="J1295" s="105"/>
    </row>
    <row r="1296" spans="1:10" ht="30" customHeight="1" x14ac:dyDescent="0.3">
      <c r="A1296" s="51">
        <v>1292</v>
      </c>
      <c r="B1296" s="162"/>
      <c r="C1296" s="165"/>
      <c r="D1296" s="105"/>
      <c r="E1296" s="105"/>
      <c r="F1296" s="105"/>
      <c r="G1296" s="105"/>
      <c r="H1296" s="105"/>
      <c r="I1296" s="105"/>
      <c r="J1296" s="105"/>
    </row>
    <row r="1297" spans="1:10" ht="30" customHeight="1" x14ac:dyDescent="0.3">
      <c r="A1297" s="51">
        <v>1293</v>
      </c>
      <c r="B1297" s="162"/>
      <c r="C1297" s="165"/>
      <c r="D1297" s="105"/>
      <c r="E1297" s="105"/>
      <c r="F1297" s="105"/>
      <c r="G1297" s="105"/>
      <c r="H1297" s="105"/>
      <c r="I1297" s="105"/>
      <c r="J1297" s="105"/>
    </row>
    <row r="1298" spans="1:10" ht="30" customHeight="1" x14ac:dyDescent="0.3">
      <c r="A1298" s="51">
        <v>1294</v>
      </c>
      <c r="B1298" s="162"/>
      <c r="C1298" s="165"/>
      <c r="D1298" s="105"/>
      <c r="E1298" s="105"/>
      <c r="F1298" s="105"/>
      <c r="G1298" s="105"/>
      <c r="H1298" s="105"/>
      <c r="I1298" s="105"/>
      <c r="J1298" s="105"/>
    </row>
    <row r="1299" spans="1:10" ht="30" customHeight="1" x14ac:dyDescent="0.3">
      <c r="A1299" s="51">
        <v>1295</v>
      </c>
      <c r="B1299" s="162"/>
      <c r="C1299" s="165"/>
      <c r="D1299" s="105"/>
      <c r="E1299" s="105"/>
      <c r="F1299" s="105"/>
      <c r="G1299" s="105"/>
      <c r="H1299" s="105"/>
      <c r="I1299" s="105"/>
      <c r="J1299" s="105"/>
    </row>
    <row r="1300" spans="1:10" ht="30" customHeight="1" x14ac:dyDescent="0.3">
      <c r="A1300" s="51">
        <v>1296</v>
      </c>
      <c r="B1300" s="162"/>
      <c r="C1300" s="165"/>
      <c r="D1300" s="105"/>
      <c r="E1300" s="105"/>
      <c r="F1300" s="105"/>
      <c r="G1300" s="105"/>
      <c r="H1300" s="105"/>
      <c r="I1300" s="105"/>
      <c r="J1300" s="105"/>
    </row>
    <row r="1301" spans="1:10" ht="30" customHeight="1" x14ac:dyDescent="0.3">
      <c r="A1301" s="51">
        <v>1297</v>
      </c>
      <c r="B1301" s="162"/>
      <c r="C1301" s="165"/>
      <c r="D1301" s="105"/>
      <c r="E1301" s="105"/>
      <c r="F1301" s="105"/>
      <c r="G1301" s="105"/>
      <c r="H1301" s="105"/>
      <c r="I1301" s="105"/>
      <c r="J1301" s="105"/>
    </row>
    <row r="1302" spans="1:10" ht="30" customHeight="1" x14ac:dyDescent="0.3">
      <c r="A1302" s="51">
        <v>1298</v>
      </c>
      <c r="B1302" s="162"/>
      <c r="C1302" s="165"/>
      <c r="D1302" s="105"/>
      <c r="E1302" s="105"/>
      <c r="F1302" s="105"/>
      <c r="G1302" s="105"/>
      <c r="H1302" s="105"/>
      <c r="I1302" s="105"/>
      <c r="J1302" s="105"/>
    </row>
    <row r="1303" spans="1:10" ht="30" customHeight="1" x14ac:dyDescent="0.3">
      <c r="A1303" s="51">
        <v>1299</v>
      </c>
      <c r="B1303" s="162"/>
      <c r="C1303" s="165"/>
      <c r="D1303" s="105"/>
      <c r="E1303" s="105"/>
      <c r="F1303" s="105"/>
      <c r="G1303" s="105"/>
      <c r="H1303" s="105"/>
      <c r="I1303" s="105"/>
      <c r="J1303" s="105"/>
    </row>
    <row r="1304" spans="1:10" ht="30" customHeight="1" x14ac:dyDescent="0.3">
      <c r="A1304" s="51">
        <v>1300</v>
      </c>
      <c r="B1304" s="162"/>
      <c r="C1304" s="165"/>
      <c r="D1304" s="105"/>
      <c r="E1304" s="105"/>
      <c r="F1304" s="105"/>
      <c r="G1304" s="105"/>
      <c r="H1304" s="105"/>
      <c r="I1304" s="105"/>
      <c r="J1304" s="105"/>
    </row>
    <row r="1305" spans="1:10" ht="30" customHeight="1" x14ac:dyDescent="0.3">
      <c r="A1305" s="51">
        <v>1301</v>
      </c>
      <c r="B1305" s="162"/>
      <c r="C1305" s="165"/>
      <c r="D1305" s="105"/>
      <c r="E1305" s="105"/>
      <c r="F1305" s="105"/>
      <c r="G1305" s="105"/>
      <c r="H1305" s="105"/>
      <c r="I1305" s="105"/>
      <c r="J1305" s="105"/>
    </row>
    <row r="1306" spans="1:10" ht="30" customHeight="1" x14ac:dyDescent="0.3">
      <c r="A1306" s="51">
        <v>1302</v>
      </c>
      <c r="B1306" s="162"/>
      <c r="C1306" s="165"/>
      <c r="D1306" s="105"/>
      <c r="E1306" s="105"/>
      <c r="F1306" s="105"/>
      <c r="G1306" s="105"/>
      <c r="H1306" s="105"/>
      <c r="I1306" s="105"/>
      <c r="J1306" s="105"/>
    </row>
    <row r="1307" spans="1:10" ht="30" customHeight="1" x14ac:dyDescent="0.3">
      <c r="A1307" s="51">
        <v>1303</v>
      </c>
      <c r="B1307" s="162"/>
      <c r="C1307" s="165"/>
      <c r="D1307" s="105"/>
      <c r="E1307" s="105"/>
      <c r="F1307" s="105"/>
      <c r="G1307" s="105"/>
      <c r="H1307" s="105"/>
      <c r="I1307" s="105"/>
      <c r="J1307" s="105"/>
    </row>
    <row r="1308" spans="1:10" ht="30" customHeight="1" x14ac:dyDescent="0.3">
      <c r="A1308" s="51">
        <v>1304</v>
      </c>
      <c r="B1308" s="162"/>
      <c r="C1308" s="165"/>
      <c r="D1308" s="105"/>
      <c r="E1308" s="105"/>
      <c r="F1308" s="105"/>
      <c r="G1308" s="105"/>
      <c r="H1308" s="105"/>
      <c r="I1308" s="105"/>
      <c r="J1308" s="105"/>
    </row>
    <row r="1309" spans="1:10" ht="30" customHeight="1" x14ac:dyDescent="0.3">
      <c r="A1309" s="51">
        <v>1305</v>
      </c>
      <c r="B1309" s="162"/>
      <c r="C1309" s="165"/>
      <c r="D1309" s="105"/>
      <c r="E1309" s="105"/>
      <c r="F1309" s="105"/>
      <c r="G1309" s="105"/>
      <c r="H1309" s="105"/>
      <c r="I1309" s="105"/>
      <c r="J1309" s="105"/>
    </row>
    <row r="1310" spans="1:10" ht="30" customHeight="1" x14ac:dyDescent="0.3">
      <c r="A1310" s="51">
        <v>1306</v>
      </c>
      <c r="B1310" s="162"/>
      <c r="C1310" s="165"/>
      <c r="D1310" s="105"/>
      <c r="E1310" s="105"/>
      <c r="F1310" s="105"/>
      <c r="G1310" s="105"/>
      <c r="H1310" s="105"/>
      <c r="I1310" s="105"/>
      <c r="J1310" s="105"/>
    </row>
    <row r="1311" spans="1:10" ht="30" customHeight="1" x14ac:dyDescent="0.3">
      <c r="A1311" s="51">
        <v>1307</v>
      </c>
      <c r="B1311" s="162"/>
      <c r="C1311" s="165"/>
      <c r="D1311" s="105"/>
      <c r="E1311" s="105"/>
      <c r="F1311" s="105"/>
      <c r="G1311" s="105"/>
      <c r="H1311" s="105"/>
      <c r="I1311" s="105"/>
      <c r="J1311" s="105"/>
    </row>
    <row r="1312" spans="1:10" ht="30" customHeight="1" x14ac:dyDescent="0.3">
      <c r="A1312" s="51">
        <v>1308</v>
      </c>
      <c r="B1312" s="162"/>
      <c r="C1312" s="165"/>
      <c r="D1312" s="105"/>
      <c r="E1312" s="105"/>
      <c r="F1312" s="105"/>
      <c r="G1312" s="105"/>
      <c r="H1312" s="105"/>
      <c r="I1312" s="105"/>
      <c r="J1312" s="105"/>
    </row>
    <row r="1313" spans="1:10" ht="30" customHeight="1" x14ac:dyDescent="0.3">
      <c r="A1313" s="51">
        <v>1309</v>
      </c>
      <c r="B1313" s="162"/>
      <c r="C1313" s="165"/>
      <c r="D1313" s="105"/>
      <c r="E1313" s="105"/>
      <c r="F1313" s="105"/>
      <c r="G1313" s="105"/>
      <c r="H1313" s="105"/>
      <c r="I1313" s="105"/>
      <c r="J1313" s="105"/>
    </row>
    <row r="1314" spans="1:10" ht="30" customHeight="1" x14ac:dyDescent="0.3">
      <c r="A1314" s="51">
        <v>1310</v>
      </c>
      <c r="B1314" s="162"/>
      <c r="C1314" s="165"/>
      <c r="D1314" s="105"/>
      <c r="E1314" s="105"/>
      <c r="F1314" s="105"/>
      <c r="G1314" s="105"/>
      <c r="H1314" s="105"/>
      <c r="I1314" s="105"/>
      <c r="J1314" s="105"/>
    </row>
    <row r="1315" spans="1:10" ht="30" customHeight="1" x14ac:dyDescent="0.3">
      <c r="A1315" s="51">
        <v>1311</v>
      </c>
      <c r="B1315" s="162"/>
      <c r="C1315" s="165"/>
      <c r="D1315" s="105"/>
      <c r="E1315" s="105"/>
      <c r="F1315" s="105"/>
      <c r="G1315" s="105"/>
      <c r="H1315" s="105"/>
      <c r="I1315" s="105"/>
      <c r="J1315" s="105"/>
    </row>
    <row r="1316" spans="1:10" ht="30" customHeight="1" x14ac:dyDescent="0.3">
      <c r="A1316" s="51">
        <v>1312</v>
      </c>
      <c r="B1316" s="162"/>
      <c r="C1316" s="165"/>
      <c r="D1316" s="105"/>
      <c r="E1316" s="105"/>
      <c r="F1316" s="105"/>
      <c r="G1316" s="105"/>
      <c r="H1316" s="105"/>
      <c r="I1316" s="105"/>
      <c r="J1316" s="105"/>
    </row>
    <row r="1317" spans="1:10" ht="30" customHeight="1" x14ac:dyDescent="0.3">
      <c r="A1317" s="51">
        <v>1313</v>
      </c>
      <c r="B1317" s="162"/>
      <c r="C1317" s="165"/>
      <c r="D1317" s="105"/>
      <c r="E1317" s="105"/>
      <c r="F1317" s="105"/>
      <c r="G1317" s="105"/>
      <c r="H1317" s="105"/>
      <c r="I1317" s="105"/>
      <c r="J1317" s="105"/>
    </row>
    <row r="1318" spans="1:10" ht="30" customHeight="1" x14ac:dyDescent="0.3">
      <c r="A1318" s="51">
        <v>1314</v>
      </c>
      <c r="B1318" s="162"/>
      <c r="C1318" s="165"/>
      <c r="D1318" s="105"/>
      <c r="E1318" s="105"/>
      <c r="F1318" s="105"/>
      <c r="G1318" s="105"/>
      <c r="H1318" s="105"/>
      <c r="I1318" s="105"/>
      <c r="J1318" s="105"/>
    </row>
    <row r="1319" spans="1:10" ht="30" customHeight="1" x14ac:dyDescent="0.3">
      <c r="A1319" s="51">
        <v>1315</v>
      </c>
      <c r="B1319" s="162"/>
      <c r="C1319" s="165"/>
      <c r="D1319" s="105"/>
      <c r="E1319" s="105"/>
      <c r="F1319" s="105"/>
      <c r="G1319" s="105"/>
      <c r="H1319" s="105"/>
      <c r="I1319" s="105"/>
      <c r="J1319" s="105"/>
    </row>
    <row r="1320" spans="1:10" ht="30" customHeight="1" x14ac:dyDescent="0.3">
      <c r="A1320" s="51">
        <v>1316</v>
      </c>
      <c r="B1320" s="162"/>
      <c r="C1320" s="165"/>
      <c r="D1320" s="105"/>
      <c r="E1320" s="105"/>
      <c r="F1320" s="105"/>
      <c r="G1320" s="105"/>
      <c r="H1320" s="105"/>
      <c r="I1320" s="105"/>
      <c r="J1320" s="105"/>
    </row>
    <row r="1321" spans="1:10" ht="30" customHeight="1" x14ac:dyDescent="0.3">
      <c r="A1321" s="51">
        <v>1317</v>
      </c>
      <c r="B1321" s="162"/>
      <c r="C1321" s="165"/>
      <c r="D1321" s="105"/>
      <c r="E1321" s="105"/>
      <c r="F1321" s="105"/>
      <c r="G1321" s="105"/>
      <c r="H1321" s="105"/>
      <c r="I1321" s="105"/>
      <c r="J1321" s="105"/>
    </row>
    <row r="1322" spans="1:10" ht="30" customHeight="1" x14ac:dyDescent="0.3">
      <c r="A1322" s="51">
        <v>1318</v>
      </c>
      <c r="B1322" s="162"/>
      <c r="C1322" s="165"/>
      <c r="D1322" s="105"/>
      <c r="E1322" s="105"/>
      <c r="F1322" s="105"/>
      <c r="G1322" s="105"/>
      <c r="H1322" s="105"/>
      <c r="I1322" s="105"/>
      <c r="J1322" s="105"/>
    </row>
    <row r="1323" spans="1:10" ht="30" customHeight="1" x14ac:dyDescent="0.3">
      <c r="A1323" s="51">
        <v>1319</v>
      </c>
      <c r="B1323" s="162"/>
      <c r="C1323" s="165"/>
      <c r="D1323" s="105"/>
      <c r="E1323" s="105"/>
      <c r="F1323" s="105"/>
      <c r="G1323" s="105"/>
      <c r="H1323" s="105"/>
      <c r="I1323" s="105"/>
      <c r="J1323" s="105"/>
    </row>
    <row r="1324" spans="1:10" ht="30" customHeight="1" x14ac:dyDescent="0.3">
      <c r="A1324" s="51">
        <v>1320</v>
      </c>
      <c r="B1324" s="162"/>
      <c r="C1324" s="165"/>
      <c r="D1324" s="105"/>
      <c r="E1324" s="105"/>
      <c r="F1324" s="105"/>
      <c r="G1324" s="105"/>
      <c r="H1324" s="105"/>
      <c r="I1324" s="105"/>
      <c r="J1324" s="105"/>
    </row>
    <row r="1325" spans="1:10" ht="30" customHeight="1" x14ac:dyDescent="0.3">
      <c r="A1325" s="51">
        <v>1321</v>
      </c>
      <c r="B1325" s="162"/>
      <c r="C1325" s="165"/>
      <c r="D1325" s="105"/>
      <c r="E1325" s="105"/>
      <c r="F1325" s="105"/>
      <c r="G1325" s="105"/>
      <c r="H1325" s="105"/>
      <c r="I1325" s="105"/>
      <c r="J1325" s="105"/>
    </row>
    <row r="1326" spans="1:10" ht="30" customHeight="1" x14ac:dyDescent="0.3">
      <c r="A1326" s="51">
        <v>1322</v>
      </c>
      <c r="B1326" s="162"/>
      <c r="C1326" s="165"/>
      <c r="D1326" s="105"/>
      <c r="E1326" s="105"/>
      <c r="F1326" s="105"/>
      <c r="G1326" s="105"/>
      <c r="H1326" s="105"/>
      <c r="I1326" s="105"/>
      <c r="J1326" s="105"/>
    </row>
    <row r="1327" spans="1:10" ht="30" customHeight="1" x14ac:dyDescent="0.3">
      <c r="A1327" s="51">
        <v>1323</v>
      </c>
      <c r="B1327" s="162"/>
      <c r="C1327" s="165"/>
      <c r="D1327" s="105"/>
      <c r="E1327" s="105"/>
      <c r="F1327" s="105"/>
      <c r="G1327" s="105"/>
      <c r="H1327" s="105"/>
      <c r="I1327" s="105"/>
      <c r="J1327" s="105"/>
    </row>
    <row r="1328" spans="1:10" ht="30" customHeight="1" x14ac:dyDescent="0.3">
      <c r="A1328" s="51">
        <v>1324</v>
      </c>
      <c r="B1328" s="162"/>
      <c r="C1328" s="165"/>
      <c r="D1328" s="105"/>
      <c r="E1328" s="105"/>
      <c r="F1328" s="105"/>
      <c r="G1328" s="105"/>
      <c r="H1328" s="105"/>
      <c r="I1328" s="105"/>
      <c r="J1328" s="105"/>
    </row>
    <row r="1329" spans="1:10" ht="30" customHeight="1" x14ac:dyDescent="0.3">
      <c r="A1329" s="51">
        <v>1325</v>
      </c>
      <c r="B1329" s="162"/>
      <c r="C1329" s="165"/>
      <c r="D1329" s="105"/>
      <c r="E1329" s="105"/>
      <c r="F1329" s="105"/>
      <c r="G1329" s="105"/>
      <c r="H1329" s="105"/>
      <c r="I1329" s="105"/>
      <c r="J1329" s="105"/>
    </row>
    <row r="1330" spans="1:10" ht="30" customHeight="1" x14ac:dyDescent="0.3">
      <c r="A1330" s="51">
        <v>1326</v>
      </c>
      <c r="B1330" s="162"/>
      <c r="C1330" s="165"/>
      <c r="D1330" s="105"/>
      <c r="E1330" s="105"/>
      <c r="F1330" s="105"/>
      <c r="G1330" s="105"/>
      <c r="H1330" s="105"/>
      <c r="I1330" s="105"/>
      <c r="J1330" s="105"/>
    </row>
    <row r="1331" spans="1:10" ht="30" customHeight="1" x14ac:dyDescent="0.3">
      <c r="A1331" s="51">
        <v>1327</v>
      </c>
      <c r="B1331" s="162"/>
      <c r="C1331" s="165"/>
      <c r="D1331" s="105"/>
      <c r="E1331" s="105"/>
      <c r="F1331" s="105"/>
      <c r="G1331" s="105"/>
      <c r="H1331" s="105"/>
      <c r="I1331" s="105"/>
      <c r="J1331" s="105"/>
    </row>
    <row r="1332" spans="1:10" ht="30" customHeight="1" x14ac:dyDescent="0.3">
      <c r="A1332" s="51">
        <v>1328</v>
      </c>
      <c r="B1332" s="162"/>
      <c r="C1332" s="165"/>
      <c r="D1332" s="105"/>
      <c r="E1332" s="105"/>
      <c r="F1332" s="105"/>
      <c r="G1332" s="105"/>
      <c r="H1332" s="105"/>
      <c r="I1332" s="105"/>
      <c r="J1332" s="105"/>
    </row>
    <row r="1333" spans="1:10" ht="30" customHeight="1" x14ac:dyDescent="0.3">
      <c r="A1333" s="51">
        <v>1329</v>
      </c>
      <c r="B1333" s="162"/>
      <c r="C1333" s="165"/>
      <c r="D1333" s="105"/>
      <c r="E1333" s="105"/>
      <c r="F1333" s="105"/>
      <c r="G1333" s="105"/>
      <c r="H1333" s="105"/>
      <c r="I1333" s="105"/>
      <c r="J1333" s="105"/>
    </row>
    <row r="1334" spans="1:10" ht="30" customHeight="1" x14ac:dyDescent="0.3">
      <c r="A1334" s="51">
        <v>1330</v>
      </c>
      <c r="B1334" s="162"/>
      <c r="C1334" s="165"/>
      <c r="D1334" s="105"/>
      <c r="E1334" s="105"/>
      <c r="F1334" s="105"/>
      <c r="G1334" s="105"/>
      <c r="H1334" s="105"/>
      <c r="I1334" s="105"/>
      <c r="J1334" s="105"/>
    </row>
    <row r="1335" spans="1:10" ht="30" customHeight="1" x14ac:dyDescent="0.3">
      <c r="A1335" s="51">
        <v>1331</v>
      </c>
      <c r="B1335" s="162"/>
      <c r="C1335" s="165"/>
      <c r="D1335" s="105"/>
      <c r="E1335" s="105"/>
      <c r="F1335" s="105"/>
      <c r="G1335" s="105"/>
      <c r="H1335" s="105"/>
      <c r="I1335" s="105"/>
      <c r="J1335" s="105"/>
    </row>
    <row r="1336" spans="1:10" ht="30" customHeight="1" x14ac:dyDescent="0.3">
      <c r="A1336" s="51">
        <v>1332</v>
      </c>
      <c r="B1336" s="162"/>
      <c r="C1336" s="165"/>
      <c r="D1336" s="105"/>
      <c r="E1336" s="105"/>
      <c r="F1336" s="105"/>
      <c r="G1336" s="105"/>
      <c r="H1336" s="105"/>
      <c r="I1336" s="105"/>
      <c r="J1336" s="105"/>
    </row>
    <row r="1337" spans="1:10" ht="30" customHeight="1" x14ac:dyDescent="0.3">
      <c r="A1337" s="51">
        <v>1333</v>
      </c>
      <c r="B1337" s="162"/>
      <c r="C1337" s="165"/>
      <c r="D1337" s="105"/>
      <c r="E1337" s="105"/>
      <c r="F1337" s="105"/>
      <c r="G1337" s="105"/>
      <c r="H1337" s="105"/>
      <c r="I1337" s="105"/>
      <c r="J1337" s="105"/>
    </row>
    <row r="1338" spans="1:10" ht="30" customHeight="1" x14ac:dyDescent="0.3">
      <c r="A1338" s="51">
        <v>1334</v>
      </c>
      <c r="B1338" s="162"/>
      <c r="C1338" s="165"/>
      <c r="D1338" s="105"/>
      <c r="E1338" s="105"/>
      <c r="F1338" s="105"/>
      <c r="G1338" s="105"/>
      <c r="H1338" s="105"/>
      <c r="I1338" s="105"/>
      <c r="J1338" s="105"/>
    </row>
    <row r="1339" spans="1:10" ht="30" customHeight="1" x14ac:dyDescent="0.3">
      <c r="A1339" s="51">
        <v>1335</v>
      </c>
      <c r="B1339" s="162"/>
      <c r="C1339" s="165"/>
      <c r="D1339" s="105"/>
      <c r="E1339" s="105"/>
      <c r="F1339" s="105"/>
      <c r="G1339" s="105"/>
      <c r="H1339" s="105"/>
      <c r="I1339" s="105"/>
      <c r="J1339" s="105"/>
    </row>
    <row r="1340" spans="1:10" ht="30" customHeight="1" x14ac:dyDescent="0.3">
      <c r="A1340" s="51">
        <v>1336</v>
      </c>
      <c r="B1340" s="162"/>
      <c r="C1340" s="165"/>
      <c r="D1340" s="105"/>
      <c r="E1340" s="105"/>
      <c r="F1340" s="105"/>
      <c r="G1340" s="105"/>
      <c r="H1340" s="105"/>
      <c r="I1340" s="105"/>
      <c r="J1340" s="105"/>
    </row>
    <row r="1341" spans="1:10" ht="30" customHeight="1" x14ac:dyDescent="0.3">
      <c r="A1341" s="51">
        <v>1337</v>
      </c>
      <c r="B1341" s="162"/>
      <c r="C1341" s="165"/>
      <c r="D1341" s="105"/>
      <c r="E1341" s="105"/>
      <c r="F1341" s="105"/>
      <c r="G1341" s="105"/>
      <c r="H1341" s="105"/>
      <c r="I1341" s="105"/>
      <c r="J1341" s="105"/>
    </row>
    <row r="1342" spans="1:10" ht="30" customHeight="1" x14ac:dyDescent="0.3">
      <c r="A1342" s="51">
        <v>1338</v>
      </c>
      <c r="B1342" s="162"/>
      <c r="C1342" s="165"/>
      <c r="D1342" s="105"/>
      <c r="E1342" s="105"/>
      <c r="F1342" s="105"/>
      <c r="G1342" s="105"/>
      <c r="H1342" s="105"/>
      <c r="I1342" s="105"/>
      <c r="J1342" s="105"/>
    </row>
    <row r="1343" spans="1:10" ht="30" customHeight="1" x14ac:dyDescent="0.3">
      <c r="A1343" s="51">
        <v>1339</v>
      </c>
      <c r="B1343" s="162"/>
      <c r="C1343" s="165"/>
      <c r="D1343" s="105"/>
      <c r="E1343" s="105"/>
      <c r="F1343" s="105"/>
      <c r="G1343" s="105"/>
      <c r="H1343" s="105"/>
      <c r="I1343" s="105"/>
      <c r="J1343" s="105"/>
    </row>
    <row r="1344" spans="1:10" ht="30" customHeight="1" x14ac:dyDescent="0.3">
      <c r="A1344" s="51">
        <v>1340</v>
      </c>
      <c r="B1344" s="162"/>
      <c r="C1344" s="165"/>
      <c r="D1344" s="105"/>
      <c r="E1344" s="105"/>
      <c r="F1344" s="105"/>
      <c r="G1344" s="105"/>
      <c r="H1344" s="105"/>
      <c r="I1344" s="105"/>
      <c r="J1344" s="105"/>
    </row>
    <row r="1345" spans="1:10" ht="30" customHeight="1" x14ac:dyDescent="0.3">
      <c r="A1345" s="51">
        <v>1341</v>
      </c>
      <c r="B1345" s="162"/>
      <c r="C1345" s="165"/>
      <c r="D1345" s="105"/>
      <c r="E1345" s="105"/>
      <c r="F1345" s="105"/>
      <c r="G1345" s="105"/>
      <c r="H1345" s="105"/>
      <c r="I1345" s="105"/>
      <c r="J1345" s="105"/>
    </row>
    <row r="1346" spans="1:10" ht="30" customHeight="1" x14ac:dyDescent="0.3">
      <c r="A1346" s="51">
        <v>1342</v>
      </c>
      <c r="B1346" s="162"/>
      <c r="C1346" s="165"/>
      <c r="D1346" s="105"/>
      <c r="E1346" s="105"/>
      <c r="F1346" s="105"/>
      <c r="G1346" s="105"/>
      <c r="H1346" s="105"/>
      <c r="I1346" s="105"/>
      <c r="J1346" s="105"/>
    </row>
    <row r="1347" spans="1:10" ht="30" customHeight="1" x14ac:dyDescent="0.3">
      <c r="A1347" s="51">
        <v>1343</v>
      </c>
      <c r="B1347" s="162"/>
      <c r="C1347" s="165"/>
      <c r="D1347" s="105"/>
      <c r="E1347" s="105"/>
      <c r="F1347" s="105"/>
      <c r="G1347" s="105"/>
      <c r="H1347" s="105"/>
      <c r="I1347" s="105"/>
      <c r="J1347" s="105"/>
    </row>
    <row r="1348" spans="1:10" ht="30" customHeight="1" x14ac:dyDescent="0.3">
      <c r="A1348" s="51">
        <v>1344</v>
      </c>
      <c r="B1348" s="162"/>
      <c r="C1348" s="165"/>
      <c r="D1348" s="105"/>
      <c r="E1348" s="105"/>
      <c r="F1348" s="105"/>
      <c r="G1348" s="105"/>
      <c r="H1348" s="105"/>
      <c r="I1348" s="105"/>
      <c r="J1348" s="105"/>
    </row>
    <row r="1349" spans="1:10" ht="30" customHeight="1" x14ac:dyDescent="0.3">
      <c r="A1349" s="51">
        <v>1345</v>
      </c>
      <c r="B1349" s="162"/>
      <c r="C1349" s="165"/>
      <c r="D1349" s="105"/>
      <c r="E1349" s="105"/>
      <c r="F1349" s="105"/>
      <c r="G1349" s="105"/>
      <c r="H1349" s="105"/>
      <c r="I1349" s="105"/>
      <c r="J1349" s="105"/>
    </row>
    <row r="1350" spans="1:10" ht="30" customHeight="1" x14ac:dyDescent="0.3">
      <c r="A1350" s="51">
        <v>1346</v>
      </c>
      <c r="B1350" s="162"/>
      <c r="C1350" s="165"/>
      <c r="D1350" s="105"/>
      <c r="E1350" s="105"/>
      <c r="F1350" s="105"/>
      <c r="G1350" s="105"/>
      <c r="H1350" s="105"/>
      <c r="I1350" s="105"/>
      <c r="J1350" s="105"/>
    </row>
    <row r="1351" spans="1:10" ht="30" customHeight="1" x14ac:dyDescent="0.3">
      <c r="A1351" s="51">
        <v>1347</v>
      </c>
      <c r="B1351" s="162"/>
      <c r="C1351" s="165"/>
      <c r="D1351" s="105"/>
      <c r="E1351" s="105"/>
      <c r="F1351" s="105"/>
      <c r="G1351" s="105"/>
      <c r="H1351" s="105"/>
      <c r="I1351" s="105"/>
      <c r="J1351" s="105"/>
    </row>
    <row r="1352" spans="1:10" ht="30" customHeight="1" x14ac:dyDescent="0.3">
      <c r="A1352" s="51">
        <v>1348</v>
      </c>
      <c r="B1352" s="162"/>
      <c r="C1352" s="165"/>
      <c r="D1352" s="105"/>
      <c r="E1352" s="105"/>
      <c r="F1352" s="105"/>
      <c r="G1352" s="105"/>
      <c r="H1352" s="105"/>
      <c r="I1352" s="105"/>
      <c r="J1352" s="105"/>
    </row>
    <row r="1353" spans="1:10" ht="30" customHeight="1" x14ac:dyDescent="0.3">
      <c r="A1353" s="51">
        <v>1349</v>
      </c>
      <c r="B1353" s="162"/>
      <c r="C1353" s="165"/>
      <c r="D1353" s="105"/>
      <c r="E1353" s="105"/>
      <c r="F1353" s="105"/>
      <c r="G1353" s="105"/>
      <c r="H1353" s="105"/>
      <c r="I1353" s="105"/>
      <c r="J1353" s="105"/>
    </row>
    <row r="1354" spans="1:10" ht="30" customHeight="1" x14ac:dyDescent="0.3">
      <c r="A1354" s="51">
        <v>1350</v>
      </c>
      <c r="B1354" s="162"/>
      <c r="C1354" s="165"/>
      <c r="D1354" s="105"/>
      <c r="E1354" s="105"/>
      <c r="F1354" s="105"/>
      <c r="G1354" s="105"/>
      <c r="H1354" s="105"/>
      <c r="I1354" s="105"/>
      <c r="J1354" s="105"/>
    </row>
    <row r="1355" spans="1:10" ht="30" customHeight="1" x14ac:dyDescent="0.3">
      <c r="A1355" s="51">
        <v>1351</v>
      </c>
      <c r="B1355" s="162"/>
      <c r="C1355" s="165"/>
      <c r="D1355" s="105"/>
      <c r="E1355" s="105"/>
      <c r="F1355" s="105"/>
      <c r="G1355" s="105"/>
      <c r="H1355" s="105"/>
      <c r="I1355" s="105"/>
      <c r="J1355" s="105"/>
    </row>
    <row r="1356" spans="1:10" ht="30" customHeight="1" x14ac:dyDescent="0.3">
      <c r="A1356" s="51">
        <v>1352</v>
      </c>
      <c r="B1356" s="162"/>
      <c r="C1356" s="165"/>
      <c r="D1356" s="105"/>
      <c r="E1356" s="105"/>
      <c r="F1356" s="105"/>
      <c r="G1356" s="105"/>
      <c r="H1356" s="105"/>
      <c r="I1356" s="105"/>
      <c r="J1356" s="105"/>
    </row>
    <row r="1357" spans="1:10" ht="30" customHeight="1" x14ac:dyDescent="0.3">
      <c r="A1357" s="51">
        <v>1353</v>
      </c>
      <c r="B1357" s="162"/>
      <c r="C1357" s="165"/>
      <c r="D1357" s="105"/>
      <c r="E1357" s="105"/>
      <c r="F1357" s="105"/>
      <c r="G1357" s="105"/>
      <c r="H1357" s="105"/>
      <c r="I1357" s="105"/>
      <c r="J1357" s="105"/>
    </row>
    <row r="1358" spans="1:10" ht="30" customHeight="1" x14ac:dyDescent="0.3">
      <c r="A1358" s="51">
        <v>1354</v>
      </c>
      <c r="B1358" s="162"/>
      <c r="C1358" s="165"/>
      <c r="D1358" s="105"/>
      <c r="E1358" s="105"/>
      <c r="F1358" s="105"/>
      <c r="G1358" s="105"/>
      <c r="H1358" s="105"/>
      <c r="I1358" s="105"/>
      <c r="J1358" s="105"/>
    </row>
    <row r="1359" spans="1:10" ht="30" customHeight="1" x14ac:dyDescent="0.3">
      <c r="A1359" s="51">
        <v>1355</v>
      </c>
      <c r="B1359" s="162"/>
      <c r="C1359" s="165"/>
      <c r="D1359" s="105"/>
      <c r="E1359" s="105"/>
      <c r="F1359" s="105"/>
      <c r="G1359" s="105"/>
      <c r="H1359" s="105"/>
      <c r="I1359" s="105"/>
      <c r="J1359" s="105"/>
    </row>
    <row r="1360" spans="1:10" ht="30" customHeight="1" x14ac:dyDescent="0.3">
      <c r="A1360" s="51">
        <v>1356</v>
      </c>
      <c r="B1360" s="162"/>
      <c r="C1360" s="165"/>
      <c r="D1360" s="105"/>
      <c r="E1360" s="105"/>
      <c r="F1360" s="105"/>
      <c r="G1360" s="105"/>
      <c r="H1360" s="105"/>
      <c r="I1360" s="105"/>
      <c r="J1360" s="105"/>
    </row>
    <row r="1361" spans="1:10" ht="30" customHeight="1" x14ac:dyDescent="0.3">
      <c r="A1361" s="51">
        <v>1357</v>
      </c>
      <c r="B1361" s="162"/>
      <c r="C1361" s="165"/>
      <c r="D1361" s="105"/>
      <c r="E1361" s="105"/>
      <c r="F1361" s="105"/>
      <c r="G1361" s="105"/>
      <c r="H1361" s="105"/>
      <c r="I1361" s="105"/>
      <c r="J1361" s="105"/>
    </row>
    <row r="1362" spans="1:10" ht="30" customHeight="1" x14ac:dyDescent="0.3">
      <c r="A1362" s="51">
        <v>1358</v>
      </c>
      <c r="B1362" s="162"/>
      <c r="C1362" s="165"/>
      <c r="D1362" s="105"/>
      <c r="E1362" s="105"/>
      <c r="F1362" s="105"/>
      <c r="G1362" s="105"/>
      <c r="H1362" s="105"/>
      <c r="I1362" s="105"/>
      <c r="J1362" s="105"/>
    </row>
    <row r="1363" spans="1:10" ht="30" customHeight="1" x14ac:dyDescent="0.3">
      <c r="A1363" s="51">
        <v>1359</v>
      </c>
      <c r="B1363" s="162"/>
      <c r="C1363" s="165"/>
      <c r="D1363" s="105"/>
      <c r="E1363" s="105"/>
      <c r="F1363" s="105"/>
      <c r="G1363" s="105"/>
      <c r="H1363" s="105"/>
      <c r="I1363" s="105"/>
      <c r="J1363" s="105"/>
    </row>
    <row r="1364" spans="1:10" ht="30" customHeight="1" x14ac:dyDescent="0.3">
      <c r="A1364" s="51">
        <v>1360</v>
      </c>
      <c r="B1364" s="162"/>
      <c r="C1364" s="165"/>
      <c r="D1364" s="105"/>
      <c r="E1364" s="105"/>
      <c r="F1364" s="105"/>
      <c r="G1364" s="105"/>
      <c r="H1364" s="105"/>
      <c r="I1364" s="105"/>
      <c r="J1364" s="105"/>
    </row>
    <row r="1365" spans="1:10" ht="30" customHeight="1" x14ac:dyDescent="0.3">
      <c r="A1365" s="51">
        <v>1361</v>
      </c>
      <c r="B1365" s="162"/>
      <c r="C1365" s="165"/>
      <c r="D1365" s="105"/>
      <c r="E1365" s="105"/>
      <c r="F1365" s="105"/>
      <c r="G1365" s="105"/>
      <c r="H1365" s="105"/>
      <c r="I1365" s="105"/>
      <c r="J1365" s="105"/>
    </row>
    <row r="1366" spans="1:10" ht="30" customHeight="1" x14ac:dyDescent="0.3">
      <c r="A1366" s="51">
        <v>1362</v>
      </c>
      <c r="B1366" s="162"/>
      <c r="C1366" s="165"/>
      <c r="D1366" s="105"/>
      <c r="E1366" s="105"/>
      <c r="F1366" s="105"/>
      <c r="G1366" s="105"/>
      <c r="H1366" s="105"/>
      <c r="I1366" s="105"/>
      <c r="J1366" s="105"/>
    </row>
    <row r="1367" spans="1:10" ht="30" customHeight="1" x14ac:dyDescent="0.3">
      <c r="A1367" s="51">
        <v>1363</v>
      </c>
      <c r="B1367" s="162"/>
      <c r="C1367" s="165"/>
      <c r="D1367" s="105"/>
      <c r="E1367" s="105"/>
      <c r="F1367" s="105"/>
      <c r="G1367" s="105"/>
      <c r="H1367" s="105"/>
      <c r="I1367" s="105"/>
      <c r="J1367" s="105"/>
    </row>
    <row r="1368" spans="1:10" ht="30" customHeight="1" x14ac:dyDescent="0.3">
      <c r="A1368" s="51">
        <v>1364</v>
      </c>
      <c r="B1368" s="162"/>
      <c r="C1368" s="165"/>
      <c r="D1368" s="105"/>
      <c r="E1368" s="105"/>
      <c r="F1368" s="105"/>
      <c r="G1368" s="105"/>
      <c r="H1368" s="105"/>
      <c r="I1368" s="105"/>
      <c r="J1368" s="105"/>
    </row>
    <row r="1369" spans="1:10" ht="30" customHeight="1" x14ac:dyDescent="0.3">
      <c r="A1369" s="51">
        <v>1365</v>
      </c>
      <c r="B1369" s="162"/>
      <c r="C1369" s="165"/>
      <c r="D1369" s="105"/>
      <c r="E1369" s="105"/>
      <c r="F1369" s="105"/>
      <c r="G1369" s="105"/>
      <c r="H1369" s="105"/>
      <c r="I1369" s="105"/>
      <c r="J1369" s="105"/>
    </row>
    <row r="1370" spans="1:10" ht="30" customHeight="1" x14ac:dyDescent="0.3">
      <c r="A1370" s="51">
        <v>1366</v>
      </c>
      <c r="B1370" s="162"/>
      <c r="C1370" s="165"/>
      <c r="D1370" s="105"/>
      <c r="E1370" s="105"/>
      <c r="F1370" s="105"/>
      <c r="G1370" s="105"/>
      <c r="H1370" s="105"/>
      <c r="I1370" s="105"/>
      <c r="J1370" s="105"/>
    </row>
    <row r="1371" spans="1:10" ht="30" customHeight="1" x14ac:dyDescent="0.3">
      <c r="A1371" s="51">
        <v>1367</v>
      </c>
      <c r="B1371" s="162"/>
      <c r="C1371" s="165"/>
      <c r="D1371" s="105"/>
      <c r="E1371" s="105"/>
      <c r="F1371" s="105"/>
      <c r="G1371" s="105"/>
      <c r="H1371" s="105"/>
      <c r="I1371" s="105"/>
      <c r="J1371" s="105"/>
    </row>
    <row r="1372" spans="1:10" ht="30" customHeight="1" x14ac:dyDescent="0.3">
      <c r="A1372" s="51">
        <v>1368</v>
      </c>
      <c r="B1372" s="162"/>
      <c r="C1372" s="165"/>
      <c r="D1372" s="105"/>
      <c r="E1372" s="105"/>
      <c r="F1372" s="105"/>
      <c r="G1372" s="105"/>
      <c r="H1372" s="105"/>
      <c r="I1372" s="105"/>
      <c r="J1372" s="105"/>
    </row>
    <row r="1373" spans="1:10" ht="30" customHeight="1" x14ac:dyDescent="0.3">
      <c r="A1373" s="51">
        <v>1369</v>
      </c>
      <c r="B1373" s="162"/>
      <c r="C1373" s="165"/>
      <c r="D1373" s="105"/>
      <c r="E1373" s="105"/>
      <c r="F1373" s="105"/>
      <c r="G1373" s="105"/>
      <c r="H1373" s="105"/>
      <c r="I1373" s="105"/>
      <c r="J1373" s="105"/>
    </row>
    <row r="1374" spans="1:10" ht="30" customHeight="1" x14ac:dyDescent="0.3">
      <c r="A1374" s="51">
        <v>1370</v>
      </c>
      <c r="B1374" s="162"/>
      <c r="C1374" s="165"/>
      <c r="D1374" s="105"/>
      <c r="E1374" s="105"/>
      <c r="F1374" s="105"/>
      <c r="G1374" s="105"/>
      <c r="H1374" s="105"/>
      <c r="I1374" s="105"/>
      <c r="J1374" s="105"/>
    </row>
    <row r="1375" spans="1:10" ht="30" customHeight="1" x14ac:dyDescent="0.3">
      <c r="A1375" s="51">
        <v>1371</v>
      </c>
      <c r="B1375" s="162"/>
      <c r="C1375" s="165"/>
      <c r="D1375" s="105"/>
      <c r="E1375" s="105"/>
      <c r="F1375" s="105"/>
      <c r="G1375" s="105"/>
      <c r="H1375" s="105"/>
      <c r="I1375" s="105"/>
      <c r="J1375" s="105"/>
    </row>
    <row r="1376" spans="1:10" ht="30" customHeight="1" x14ac:dyDescent="0.3">
      <c r="A1376" s="51">
        <v>1372</v>
      </c>
      <c r="B1376" s="162"/>
      <c r="C1376" s="165"/>
      <c r="D1376" s="105"/>
      <c r="E1376" s="105"/>
      <c r="F1376" s="105"/>
      <c r="G1376" s="105"/>
      <c r="H1376" s="105"/>
      <c r="I1376" s="105"/>
      <c r="J1376" s="105"/>
    </row>
    <row r="1377" spans="1:10" ht="30" customHeight="1" x14ac:dyDescent="0.3">
      <c r="A1377" s="51">
        <v>1373</v>
      </c>
      <c r="B1377" s="162"/>
      <c r="C1377" s="165"/>
      <c r="D1377" s="105"/>
      <c r="E1377" s="105"/>
      <c r="F1377" s="105"/>
      <c r="G1377" s="105"/>
      <c r="H1377" s="105"/>
      <c r="I1377" s="105"/>
      <c r="J1377" s="105"/>
    </row>
    <row r="1378" spans="1:10" ht="30" customHeight="1" x14ac:dyDescent="0.3">
      <c r="A1378" s="51">
        <v>1374</v>
      </c>
      <c r="B1378" s="162"/>
      <c r="C1378" s="165"/>
      <c r="D1378" s="105"/>
      <c r="E1378" s="105"/>
      <c r="F1378" s="105"/>
      <c r="G1378" s="105"/>
      <c r="H1378" s="105"/>
      <c r="I1378" s="105"/>
      <c r="J1378" s="105"/>
    </row>
    <row r="1379" spans="1:10" ht="30" customHeight="1" x14ac:dyDescent="0.3">
      <c r="A1379" s="51">
        <v>1375</v>
      </c>
      <c r="B1379" s="162"/>
      <c r="C1379" s="165"/>
      <c r="D1379" s="105"/>
      <c r="E1379" s="105"/>
      <c r="F1379" s="105"/>
      <c r="G1379" s="105"/>
      <c r="H1379" s="105"/>
      <c r="I1379" s="105"/>
      <c r="J1379" s="105"/>
    </row>
    <row r="1380" spans="1:10" ht="30" customHeight="1" x14ac:dyDescent="0.3">
      <c r="A1380" s="51">
        <v>1376</v>
      </c>
      <c r="B1380" s="162"/>
      <c r="C1380" s="165"/>
      <c r="D1380" s="105"/>
      <c r="E1380" s="105"/>
      <c r="F1380" s="105"/>
      <c r="G1380" s="105"/>
      <c r="H1380" s="105"/>
      <c r="I1380" s="105"/>
      <c r="J1380" s="105"/>
    </row>
    <row r="1381" spans="1:10" ht="30" customHeight="1" x14ac:dyDescent="0.3">
      <c r="A1381" s="51">
        <v>1377</v>
      </c>
      <c r="B1381" s="162"/>
      <c r="C1381" s="165"/>
      <c r="D1381" s="105"/>
      <c r="E1381" s="105"/>
      <c r="F1381" s="105"/>
      <c r="G1381" s="105"/>
      <c r="H1381" s="105"/>
      <c r="I1381" s="105"/>
      <c r="J1381" s="105"/>
    </row>
    <row r="1382" spans="1:10" ht="30" customHeight="1" x14ac:dyDescent="0.3">
      <c r="A1382" s="51">
        <v>1378</v>
      </c>
      <c r="B1382" s="162"/>
      <c r="C1382" s="165"/>
      <c r="D1382" s="105"/>
      <c r="E1382" s="105"/>
      <c r="F1382" s="105"/>
      <c r="G1382" s="105"/>
      <c r="H1382" s="105"/>
      <c r="I1382" s="105"/>
      <c r="J1382" s="105"/>
    </row>
    <row r="1383" spans="1:10" ht="30" customHeight="1" x14ac:dyDescent="0.3">
      <c r="A1383" s="51">
        <v>1379</v>
      </c>
      <c r="B1383" s="162"/>
      <c r="C1383" s="165"/>
      <c r="D1383" s="105"/>
      <c r="E1383" s="105"/>
      <c r="F1383" s="105"/>
      <c r="G1383" s="105"/>
      <c r="H1383" s="105"/>
      <c r="I1383" s="105"/>
      <c r="J1383" s="105"/>
    </row>
    <row r="1384" spans="1:10" ht="30" customHeight="1" x14ac:dyDescent="0.3">
      <c r="A1384" s="51">
        <v>1380</v>
      </c>
      <c r="B1384" s="162"/>
      <c r="C1384" s="165"/>
      <c r="D1384" s="105"/>
      <c r="E1384" s="105"/>
      <c r="F1384" s="105"/>
      <c r="G1384" s="105"/>
      <c r="H1384" s="105"/>
      <c r="I1384" s="105"/>
      <c r="J1384" s="105"/>
    </row>
    <row r="1385" spans="1:10" ht="30" customHeight="1" x14ac:dyDescent="0.3">
      <c r="A1385" s="51">
        <v>1381</v>
      </c>
      <c r="B1385" s="162"/>
      <c r="C1385" s="165"/>
      <c r="D1385" s="105"/>
      <c r="E1385" s="105"/>
      <c r="F1385" s="105"/>
      <c r="G1385" s="105"/>
      <c r="H1385" s="105"/>
      <c r="I1385" s="105"/>
      <c r="J1385" s="105"/>
    </row>
    <row r="1386" spans="1:10" ht="30" customHeight="1" x14ac:dyDescent="0.3">
      <c r="A1386" s="51">
        <v>1382</v>
      </c>
      <c r="B1386" s="162"/>
      <c r="C1386" s="165"/>
      <c r="D1386" s="105"/>
      <c r="E1386" s="105"/>
      <c r="F1386" s="105"/>
      <c r="G1386" s="105"/>
      <c r="H1386" s="105"/>
      <c r="I1386" s="105"/>
      <c r="J1386" s="105"/>
    </row>
    <row r="1387" spans="1:10" ht="30" customHeight="1" x14ac:dyDescent="0.3">
      <c r="A1387" s="51">
        <v>1383</v>
      </c>
      <c r="B1387" s="162"/>
      <c r="C1387" s="165"/>
      <c r="D1387" s="105"/>
      <c r="E1387" s="105"/>
      <c r="F1387" s="105"/>
      <c r="G1387" s="105"/>
      <c r="H1387" s="105"/>
      <c r="I1387" s="105"/>
      <c r="J1387" s="105"/>
    </row>
    <row r="1388" spans="1:10" ht="30" customHeight="1" x14ac:dyDescent="0.3">
      <c r="A1388" s="51">
        <v>1384</v>
      </c>
      <c r="B1388" s="162"/>
      <c r="C1388" s="165"/>
      <c r="D1388" s="105"/>
      <c r="E1388" s="105"/>
      <c r="F1388" s="105"/>
      <c r="G1388" s="105"/>
      <c r="H1388" s="105"/>
      <c r="I1388" s="105"/>
      <c r="J1388" s="105"/>
    </row>
    <row r="1389" spans="1:10" ht="30" customHeight="1" x14ac:dyDescent="0.3">
      <c r="A1389" s="51">
        <v>1385</v>
      </c>
      <c r="B1389" s="162"/>
      <c r="C1389" s="165"/>
      <c r="D1389" s="105"/>
      <c r="E1389" s="105"/>
      <c r="F1389" s="105"/>
      <c r="G1389" s="105"/>
      <c r="H1389" s="105"/>
      <c r="I1389" s="105"/>
      <c r="J1389" s="105"/>
    </row>
    <row r="1390" spans="1:10" ht="30" customHeight="1" x14ac:dyDescent="0.3">
      <c r="A1390" s="51">
        <v>1386</v>
      </c>
      <c r="B1390" s="162"/>
      <c r="C1390" s="165"/>
      <c r="D1390" s="105"/>
      <c r="E1390" s="105"/>
      <c r="F1390" s="105"/>
      <c r="G1390" s="105"/>
      <c r="H1390" s="105"/>
      <c r="I1390" s="105"/>
      <c r="J1390" s="105"/>
    </row>
    <row r="1391" spans="1:10" ht="30" customHeight="1" x14ac:dyDescent="0.3">
      <c r="A1391" s="51">
        <v>1387</v>
      </c>
      <c r="B1391" s="162"/>
      <c r="C1391" s="165"/>
      <c r="D1391" s="105"/>
      <c r="E1391" s="105"/>
      <c r="F1391" s="105"/>
      <c r="G1391" s="105"/>
      <c r="H1391" s="105"/>
      <c r="I1391" s="105"/>
      <c r="J1391" s="105"/>
    </row>
    <row r="1392" spans="1:10" ht="30" customHeight="1" x14ac:dyDescent="0.3">
      <c r="A1392" s="51">
        <v>1388</v>
      </c>
      <c r="B1392" s="162"/>
      <c r="C1392" s="165"/>
      <c r="D1392" s="105"/>
      <c r="E1392" s="105"/>
      <c r="F1392" s="105"/>
      <c r="G1392" s="105"/>
      <c r="H1392" s="105"/>
      <c r="I1392" s="105"/>
      <c r="J1392" s="105"/>
    </row>
    <row r="1393" spans="1:10" ht="30" customHeight="1" x14ac:dyDescent="0.3">
      <c r="A1393" s="51">
        <v>1389</v>
      </c>
      <c r="B1393" s="162"/>
      <c r="C1393" s="165"/>
      <c r="D1393" s="105"/>
      <c r="E1393" s="105"/>
      <c r="F1393" s="105"/>
      <c r="G1393" s="105"/>
      <c r="H1393" s="105"/>
      <c r="I1393" s="105"/>
      <c r="J1393" s="105"/>
    </row>
    <row r="1394" spans="1:10" ht="30" customHeight="1" x14ac:dyDescent="0.3">
      <c r="A1394" s="51">
        <v>1390</v>
      </c>
      <c r="B1394" s="162"/>
      <c r="C1394" s="165"/>
      <c r="D1394" s="105"/>
      <c r="E1394" s="105"/>
      <c r="F1394" s="105"/>
      <c r="G1394" s="105"/>
      <c r="H1394" s="105"/>
      <c r="I1394" s="105"/>
      <c r="J1394" s="105"/>
    </row>
    <row r="1395" spans="1:10" ht="30" customHeight="1" x14ac:dyDescent="0.3">
      <c r="A1395" s="51">
        <v>1391</v>
      </c>
      <c r="B1395" s="162"/>
      <c r="C1395" s="165"/>
      <c r="D1395" s="105"/>
      <c r="E1395" s="105"/>
      <c r="F1395" s="105"/>
      <c r="G1395" s="105"/>
      <c r="H1395" s="105"/>
      <c r="I1395" s="105"/>
      <c r="J1395" s="105"/>
    </row>
    <row r="1396" spans="1:10" ht="30" customHeight="1" x14ac:dyDescent="0.3">
      <c r="A1396" s="51">
        <v>1392</v>
      </c>
      <c r="B1396" s="162"/>
      <c r="C1396" s="165"/>
      <c r="D1396" s="105"/>
      <c r="E1396" s="105"/>
      <c r="F1396" s="105"/>
      <c r="G1396" s="105"/>
      <c r="H1396" s="105"/>
      <c r="I1396" s="105"/>
      <c r="J1396" s="105"/>
    </row>
    <row r="1397" spans="1:10" ht="30" customHeight="1" x14ac:dyDescent="0.3">
      <c r="A1397" s="51">
        <v>1393</v>
      </c>
      <c r="B1397" s="162"/>
      <c r="C1397" s="165"/>
      <c r="D1397" s="105"/>
      <c r="E1397" s="105"/>
      <c r="F1397" s="105"/>
      <c r="G1397" s="105"/>
      <c r="H1397" s="105"/>
      <c r="I1397" s="105"/>
      <c r="J1397" s="105"/>
    </row>
    <row r="1398" spans="1:10" ht="30" customHeight="1" x14ac:dyDescent="0.3">
      <c r="A1398" s="51">
        <v>1394</v>
      </c>
      <c r="B1398" s="162"/>
      <c r="C1398" s="165"/>
      <c r="D1398" s="105"/>
      <c r="E1398" s="105"/>
      <c r="F1398" s="105"/>
      <c r="G1398" s="105"/>
      <c r="H1398" s="105"/>
      <c r="I1398" s="105"/>
      <c r="J1398" s="105"/>
    </row>
    <row r="1399" spans="1:10" ht="30" customHeight="1" x14ac:dyDescent="0.3">
      <c r="A1399" s="51">
        <v>1395</v>
      </c>
      <c r="B1399" s="162"/>
      <c r="C1399" s="165"/>
      <c r="D1399" s="105"/>
      <c r="E1399" s="105"/>
      <c r="F1399" s="105"/>
      <c r="G1399" s="105"/>
      <c r="H1399" s="105"/>
      <c r="I1399" s="105"/>
      <c r="J1399" s="105"/>
    </row>
    <row r="1400" spans="1:10" ht="30" customHeight="1" x14ac:dyDescent="0.3">
      <c r="A1400" s="51">
        <v>1396</v>
      </c>
      <c r="B1400" s="162"/>
      <c r="C1400" s="165"/>
      <c r="D1400" s="105"/>
      <c r="E1400" s="105"/>
      <c r="F1400" s="105"/>
      <c r="G1400" s="105"/>
      <c r="H1400" s="105"/>
      <c r="I1400" s="105"/>
      <c r="J1400" s="105"/>
    </row>
    <row r="1401" spans="1:10" ht="30" customHeight="1" x14ac:dyDescent="0.3">
      <c r="A1401" s="51">
        <v>1397</v>
      </c>
      <c r="B1401" s="162"/>
      <c r="C1401" s="165"/>
      <c r="D1401" s="105"/>
      <c r="E1401" s="105"/>
      <c r="F1401" s="105"/>
      <c r="G1401" s="105"/>
      <c r="H1401" s="105"/>
      <c r="I1401" s="105"/>
      <c r="J1401" s="105"/>
    </row>
    <row r="1402" spans="1:10" ht="30" customHeight="1" x14ac:dyDescent="0.3">
      <c r="A1402" s="51">
        <v>1398</v>
      </c>
      <c r="B1402" s="162"/>
      <c r="C1402" s="165"/>
      <c r="D1402" s="105"/>
      <c r="E1402" s="105"/>
      <c r="F1402" s="105"/>
      <c r="G1402" s="105"/>
      <c r="H1402" s="105"/>
      <c r="I1402" s="105"/>
      <c r="J1402" s="105"/>
    </row>
    <row r="1403" spans="1:10" ht="30" customHeight="1" x14ac:dyDescent="0.3">
      <c r="A1403" s="51">
        <v>1399</v>
      </c>
      <c r="B1403" s="162"/>
      <c r="C1403" s="165"/>
      <c r="D1403" s="105"/>
      <c r="E1403" s="105"/>
      <c r="F1403" s="105"/>
      <c r="G1403" s="105"/>
      <c r="H1403" s="105"/>
      <c r="I1403" s="105"/>
      <c r="J1403" s="105"/>
    </row>
    <row r="1404" spans="1:10" ht="30" customHeight="1" x14ac:dyDescent="0.3">
      <c r="A1404" s="51">
        <v>1400</v>
      </c>
      <c r="B1404" s="162"/>
      <c r="C1404" s="165"/>
      <c r="D1404" s="105"/>
      <c r="E1404" s="105"/>
      <c r="F1404" s="105"/>
      <c r="G1404" s="105"/>
      <c r="H1404" s="105"/>
      <c r="I1404" s="105"/>
      <c r="J1404" s="105"/>
    </row>
    <row r="1405" spans="1:10" ht="30" customHeight="1" x14ac:dyDescent="0.3">
      <c r="A1405" s="51">
        <v>1401</v>
      </c>
      <c r="B1405" s="162"/>
      <c r="C1405" s="165"/>
      <c r="D1405" s="105"/>
      <c r="E1405" s="105"/>
      <c r="F1405" s="105"/>
      <c r="G1405" s="105"/>
      <c r="H1405" s="105"/>
      <c r="I1405" s="105"/>
      <c r="J1405" s="105"/>
    </row>
    <row r="1406" spans="1:10" ht="30" customHeight="1" x14ac:dyDescent="0.3">
      <c r="A1406" s="51">
        <v>1402</v>
      </c>
      <c r="B1406" s="162"/>
      <c r="C1406" s="165"/>
      <c r="D1406" s="105"/>
      <c r="E1406" s="105"/>
      <c r="F1406" s="105"/>
      <c r="G1406" s="105"/>
      <c r="H1406" s="105"/>
      <c r="I1406" s="105"/>
      <c r="J1406" s="105"/>
    </row>
    <row r="1407" spans="1:10" ht="30" customHeight="1" x14ac:dyDescent="0.3">
      <c r="A1407" s="51">
        <v>1403</v>
      </c>
      <c r="B1407" s="162"/>
      <c r="C1407" s="165"/>
      <c r="D1407" s="105"/>
      <c r="E1407" s="105"/>
      <c r="F1407" s="105"/>
      <c r="G1407" s="105"/>
      <c r="H1407" s="105"/>
      <c r="I1407" s="105"/>
      <c r="J1407" s="105"/>
    </row>
    <row r="1408" spans="1:10" ht="30" customHeight="1" x14ac:dyDescent="0.3">
      <c r="A1408" s="51">
        <v>1404</v>
      </c>
      <c r="B1408" s="162"/>
      <c r="C1408" s="165"/>
      <c r="D1408" s="105"/>
      <c r="E1408" s="105"/>
      <c r="F1408" s="105"/>
      <c r="G1408" s="105"/>
      <c r="H1408" s="105"/>
      <c r="I1408" s="105"/>
      <c r="J1408" s="105"/>
    </row>
    <row r="1409" spans="1:10" ht="30" customHeight="1" x14ac:dyDescent="0.3">
      <c r="A1409" s="51">
        <v>1405</v>
      </c>
      <c r="B1409" s="162"/>
      <c r="C1409" s="165"/>
      <c r="D1409" s="105"/>
      <c r="E1409" s="105"/>
      <c r="F1409" s="105"/>
      <c r="G1409" s="105"/>
      <c r="H1409" s="105"/>
      <c r="I1409" s="105"/>
      <c r="J1409" s="105"/>
    </row>
    <row r="1410" spans="1:10" ht="30" customHeight="1" x14ac:dyDescent="0.3">
      <c r="A1410" s="51">
        <v>1406</v>
      </c>
      <c r="B1410" s="162"/>
      <c r="C1410" s="165"/>
      <c r="D1410" s="105"/>
      <c r="E1410" s="105"/>
      <c r="F1410" s="105"/>
      <c r="G1410" s="105"/>
      <c r="H1410" s="105"/>
      <c r="I1410" s="105"/>
      <c r="J1410" s="105"/>
    </row>
    <row r="1411" spans="1:10" ht="30" customHeight="1" x14ac:dyDescent="0.3">
      <c r="A1411" s="51">
        <v>1407</v>
      </c>
      <c r="B1411" s="162"/>
      <c r="C1411" s="165"/>
      <c r="D1411" s="105"/>
      <c r="E1411" s="105"/>
      <c r="F1411" s="105"/>
      <c r="G1411" s="105"/>
      <c r="H1411" s="105"/>
      <c r="I1411" s="105"/>
      <c r="J1411" s="105"/>
    </row>
    <row r="1412" spans="1:10" ht="30" customHeight="1" x14ac:dyDescent="0.3">
      <c r="A1412" s="51">
        <v>1408</v>
      </c>
      <c r="B1412" s="162"/>
      <c r="C1412" s="165"/>
      <c r="D1412" s="105"/>
      <c r="E1412" s="105"/>
      <c r="F1412" s="105"/>
      <c r="G1412" s="105"/>
      <c r="H1412" s="105"/>
      <c r="I1412" s="105"/>
      <c r="J1412" s="105"/>
    </row>
    <row r="1413" spans="1:10" ht="30" customHeight="1" x14ac:dyDescent="0.3">
      <c r="A1413" s="51">
        <v>1409</v>
      </c>
      <c r="B1413" s="162"/>
      <c r="C1413" s="165"/>
      <c r="D1413" s="105"/>
      <c r="E1413" s="105"/>
      <c r="F1413" s="105"/>
      <c r="G1413" s="105"/>
      <c r="H1413" s="105"/>
      <c r="I1413" s="105"/>
      <c r="J1413" s="105"/>
    </row>
    <row r="1414" spans="1:10" ht="30" customHeight="1" x14ac:dyDescent="0.3">
      <c r="A1414" s="51">
        <v>1410</v>
      </c>
      <c r="B1414" s="162"/>
      <c r="C1414" s="165"/>
      <c r="D1414" s="105"/>
      <c r="E1414" s="105"/>
      <c r="F1414" s="105"/>
      <c r="G1414" s="105"/>
      <c r="H1414" s="105"/>
      <c r="I1414" s="105"/>
      <c r="J1414" s="105"/>
    </row>
    <row r="1415" spans="1:10" ht="30" customHeight="1" x14ac:dyDescent="0.3">
      <c r="A1415" s="51">
        <v>1411</v>
      </c>
      <c r="B1415" s="162"/>
      <c r="C1415" s="165"/>
      <c r="D1415" s="105"/>
      <c r="E1415" s="105"/>
      <c r="F1415" s="105"/>
      <c r="G1415" s="105"/>
      <c r="H1415" s="105"/>
      <c r="I1415" s="105"/>
      <c r="J1415" s="105"/>
    </row>
    <row r="1416" spans="1:10" ht="30" customHeight="1" x14ac:dyDescent="0.3">
      <c r="A1416" s="51">
        <v>1412</v>
      </c>
      <c r="B1416" s="162"/>
      <c r="C1416" s="165"/>
      <c r="D1416" s="105"/>
      <c r="E1416" s="105"/>
      <c r="F1416" s="105"/>
      <c r="G1416" s="105"/>
      <c r="H1416" s="105"/>
      <c r="I1416" s="105"/>
      <c r="J1416" s="105"/>
    </row>
    <row r="1417" spans="1:10" ht="30" customHeight="1" x14ac:dyDescent="0.3">
      <c r="A1417" s="51">
        <v>1413</v>
      </c>
      <c r="B1417" s="162"/>
      <c r="C1417" s="165"/>
      <c r="D1417" s="105"/>
      <c r="E1417" s="105"/>
      <c r="F1417" s="105"/>
      <c r="G1417" s="105"/>
      <c r="H1417" s="105"/>
      <c r="I1417" s="105"/>
      <c r="J1417" s="105"/>
    </row>
    <row r="1418" spans="1:10" ht="30" customHeight="1" x14ac:dyDescent="0.3">
      <c r="A1418" s="51">
        <v>1414</v>
      </c>
      <c r="B1418" s="162"/>
      <c r="C1418" s="165"/>
      <c r="D1418" s="105"/>
      <c r="E1418" s="105"/>
      <c r="F1418" s="105"/>
      <c r="G1418" s="105"/>
      <c r="H1418" s="105"/>
      <c r="I1418" s="105"/>
      <c r="J1418" s="105"/>
    </row>
    <row r="1419" spans="1:10" ht="30" customHeight="1" x14ac:dyDescent="0.3">
      <c r="A1419" s="51">
        <v>1415</v>
      </c>
      <c r="B1419" s="162"/>
      <c r="C1419" s="165"/>
      <c r="D1419" s="105"/>
      <c r="E1419" s="105"/>
      <c r="F1419" s="105"/>
      <c r="G1419" s="105"/>
      <c r="H1419" s="105"/>
      <c r="I1419" s="105"/>
      <c r="J1419" s="105"/>
    </row>
    <row r="1420" spans="1:10" ht="30" customHeight="1" x14ac:dyDescent="0.3">
      <c r="A1420" s="51">
        <v>1416</v>
      </c>
      <c r="B1420" s="162"/>
      <c r="C1420" s="165"/>
      <c r="D1420" s="105"/>
      <c r="E1420" s="105"/>
      <c r="F1420" s="105"/>
      <c r="G1420" s="105"/>
      <c r="H1420" s="105"/>
      <c r="I1420" s="105"/>
      <c r="J1420" s="105"/>
    </row>
    <row r="1421" spans="1:10" ht="30" customHeight="1" x14ac:dyDescent="0.3">
      <c r="A1421" s="51">
        <v>1417</v>
      </c>
      <c r="B1421" s="162"/>
      <c r="C1421" s="165"/>
      <c r="D1421" s="105"/>
      <c r="E1421" s="105"/>
      <c r="F1421" s="105"/>
      <c r="G1421" s="105"/>
      <c r="H1421" s="105"/>
      <c r="I1421" s="105"/>
      <c r="J1421" s="105"/>
    </row>
    <row r="1422" spans="1:10" ht="30" customHeight="1" x14ac:dyDescent="0.3">
      <c r="A1422" s="51">
        <v>1418</v>
      </c>
      <c r="B1422" s="162"/>
      <c r="C1422" s="165"/>
      <c r="D1422" s="105"/>
      <c r="E1422" s="105"/>
      <c r="F1422" s="105"/>
      <c r="G1422" s="105"/>
      <c r="H1422" s="105"/>
      <c r="I1422" s="105"/>
      <c r="J1422" s="105"/>
    </row>
    <row r="1423" spans="1:10" ht="30" customHeight="1" x14ac:dyDescent="0.3">
      <c r="A1423" s="51">
        <v>1419</v>
      </c>
      <c r="B1423" s="162"/>
      <c r="C1423" s="165"/>
      <c r="D1423" s="105"/>
      <c r="E1423" s="105"/>
      <c r="F1423" s="105"/>
      <c r="G1423" s="105"/>
      <c r="H1423" s="105"/>
      <c r="I1423" s="105"/>
      <c r="J1423" s="105"/>
    </row>
    <row r="1424" spans="1:10" ht="30" customHeight="1" x14ac:dyDescent="0.3">
      <c r="A1424" s="51">
        <v>1420</v>
      </c>
      <c r="B1424" s="162"/>
      <c r="C1424" s="165"/>
      <c r="D1424" s="105"/>
      <c r="E1424" s="105"/>
      <c r="F1424" s="105"/>
      <c r="G1424" s="105"/>
      <c r="H1424" s="105"/>
      <c r="I1424" s="105"/>
      <c r="J1424" s="105"/>
    </row>
    <row r="1425" spans="1:10" ht="30" customHeight="1" x14ac:dyDescent="0.3">
      <c r="A1425" s="51">
        <v>1421</v>
      </c>
      <c r="B1425" s="162"/>
      <c r="C1425" s="165"/>
      <c r="D1425" s="105"/>
      <c r="E1425" s="105"/>
      <c r="F1425" s="105"/>
      <c r="G1425" s="105"/>
      <c r="H1425" s="105"/>
      <c r="I1425" s="105"/>
      <c r="J1425" s="105"/>
    </row>
    <row r="1426" spans="1:10" ht="30" customHeight="1" x14ac:dyDescent="0.3">
      <c r="A1426" s="51">
        <v>1422</v>
      </c>
      <c r="B1426" s="162"/>
      <c r="C1426" s="165"/>
      <c r="D1426" s="105"/>
      <c r="E1426" s="105"/>
      <c r="F1426" s="105"/>
      <c r="G1426" s="105"/>
      <c r="H1426" s="105"/>
      <c r="I1426" s="105"/>
      <c r="J1426" s="105"/>
    </row>
    <row r="1427" spans="1:10" ht="30" customHeight="1" x14ac:dyDescent="0.3">
      <c r="A1427" s="51">
        <v>1423</v>
      </c>
      <c r="B1427" s="162"/>
      <c r="C1427" s="165"/>
      <c r="D1427" s="105"/>
      <c r="E1427" s="105"/>
      <c r="F1427" s="105"/>
      <c r="G1427" s="105"/>
      <c r="H1427" s="105"/>
      <c r="I1427" s="105"/>
      <c r="J1427" s="105"/>
    </row>
    <row r="1428" spans="1:10" ht="30" customHeight="1" x14ac:dyDescent="0.3">
      <c r="A1428" s="51">
        <v>1424</v>
      </c>
      <c r="B1428" s="162"/>
      <c r="C1428" s="165"/>
      <c r="D1428" s="105"/>
      <c r="E1428" s="105"/>
      <c r="F1428" s="105"/>
      <c r="G1428" s="105"/>
      <c r="H1428" s="105"/>
      <c r="I1428" s="105"/>
      <c r="J1428" s="105"/>
    </row>
    <row r="1429" spans="1:10" ht="30" customHeight="1" x14ac:dyDescent="0.3">
      <c r="A1429" s="51">
        <v>1425</v>
      </c>
      <c r="B1429" s="162"/>
      <c r="C1429" s="165"/>
      <c r="D1429" s="105"/>
      <c r="E1429" s="105"/>
      <c r="F1429" s="105"/>
      <c r="G1429" s="105"/>
      <c r="H1429" s="105"/>
      <c r="I1429" s="105"/>
      <c r="J1429" s="105"/>
    </row>
    <row r="1430" spans="1:10" ht="30" customHeight="1" x14ac:dyDescent="0.3">
      <c r="A1430" s="51">
        <v>1426</v>
      </c>
      <c r="B1430" s="162"/>
      <c r="C1430" s="165"/>
      <c r="D1430" s="105"/>
      <c r="E1430" s="105"/>
      <c r="F1430" s="105"/>
      <c r="G1430" s="105"/>
      <c r="H1430" s="105"/>
      <c r="I1430" s="105"/>
      <c r="J1430" s="105"/>
    </row>
    <row r="1431" spans="1:10" ht="30" customHeight="1" x14ac:dyDescent="0.3">
      <c r="A1431" s="51">
        <v>1427</v>
      </c>
      <c r="B1431" s="162"/>
      <c r="C1431" s="165"/>
      <c r="D1431" s="105"/>
      <c r="E1431" s="105"/>
      <c r="F1431" s="105"/>
      <c r="G1431" s="105"/>
      <c r="H1431" s="105"/>
      <c r="I1431" s="105"/>
      <c r="J1431" s="105"/>
    </row>
    <row r="1432" spans="1:10" ht="30" customHeight="1" x14ac:dyDescent="0.3">
      <c r="A1432" s="51">
        <v>1428</v>
      </c>
      <c r="B1432" s="162"/>
      <c r="C1432" s="165"/>
      <c r="D1432" s="105"/>
      <c r="E1432" s="105"/>
      <c r="F1432" s="105"/>
      <c r="G1432" s="105"/>
      <c r="H1432" s="105"/>
      <c r="I1432" s="105"/>
      <c r="J1432" s="105"/>
    </row>
    <row r="1433" spans="1:10" ht="30" customHeight="1" x14ac:dyDescent="0.3">
      <c r="A1433" s="51">
        <v>1429</v>
      </c>
      <c r="B1433" s="162"/>
      <c r="C1433" s="165"/>
      <c r="D1433" s="105"/>
      <c r="E1433" s="105"/>
      <c r="F1433" s="105"/>
      <c r="G1433" s="105"/>
      <c r="H1433" s="105"/>
      <c r="I1433" s="105"/>
      <c r="J1433" s="105"/>
    </row>
    <row r="1434" spans="1:10" ht="30" customHeight="1" x14ac:dyDescent="0.3">
      <c r="A1434" s="51">
        <v>1430</v>
      </c>
      <c r="B1434" s="162"/>
      <c r="C1434" s="165"/>
      <c r="D1434" s="105"/>
      <c r="E1434" s="105"/>
      <c r="F1434" s="105"/>
      <c r="G1434" s="105"/>
      <c r="H1434" s="105"/>
      <c r="I1434" s="105"/>
      <c r="J1434" s="105"/>
    </row>
    <row r="1435" spans="1:10" ht="30" customHeight="1" x14ac:dyDescent="0.3">
      <c r="A1435" s="51">
        <v>1431</v>
      </c>
      <c r="B1435" s="162"/>
      <c r="C1435" s="165"/>
      <c r="D1435" s="105"/>
      <c r="E1435" s="105"/>
      <c r="F1435" s="105"/>
      <c r="G1435" s="105"/>
      <c r="H1435" s="105"/>
      <c r="I1435" s="105"/>
      <c r="J1435" s="105"/>
    </row>
    <row r="1436" spans="1:10" ht="30" customHeight="1" x14ac:dyDescent="0.3">
      <c r="A1436" s="51">
        <v>1432</v>
      </c>
      <c r="B1436" s="162"/>
      <c r="C1436" s="165"/>
      <c r="D1436" s="105"/>
      <c r="E1436" s="105"/>
      <c r="F1436" s="105"/>
      <c r="G1436" s="105"/>
      <c r="H1436" s="105"/>
      <c r="I1436" s="105"/>
      <c r="J1436" s="105"/>
    </row>
    <row r="1437" spans="1:10" ht="30" customHeight="1" x14ac:dyDescent="0.3">
      <c r="A1437" s="51">
        <v>1433</v>
      </c>
      <c r="B1437" s="162"/>
      <c r="C1437" s="165"/>
      <c r="D1437" s="105"/>
      <c r="E1437" s="105"/>
      <c r="F1437" s="105"/>
      <c r="G1437" s="105"/>
      <c r="H1437" s="105"/>
      <c r="I1437" s="105"/>
      <c r="J1437" s="105"/>
    </row>
    <row r="1438" spans="1:10" ht="30" customHeight="1" x14ac:dyDescent="0.3">
      <c r="A1438" s="51">
        <v>1434</v>
      </c>
      <c r="B1438" s="162"/>
      <c r="C1438" s="165"/>
      <c r="D1438" s="105"/>
      <c r="E1438" s="105"/>
      <c r="F1438" s="105"/>
      <c r="G1438" s="105"/>
      <c r="H1438" s="105"/>
      <c r="I1438" s="105"/>
      <c r="J1438" s="105"/>
    </row>
    <row r="1439" spans="1:10" ht="30" customHeight="1" x14ac:dyDescent="0.3">
      <c r="A1439" s="51">
        <v>1435</v>
      </c>
      <c r="B1439" s="162"/>
      <c r="C1439" s="165"/>
      <c r="D1439" s="105"/>
      <c r="E1439" s="105"/>
      <c r="F1439" s="105"/>
      <c r="G1439" s="105"/>
      <c r="H1439" s="105"/>
      <c r="I1439" s="105"/>
      <c r="J1439" s="105"/>
    </row>
    <row r="1440" spans="1:10" ht="30" customHeight="1" x14ac:dyDescent="0.3">
      <c r="A1440" s="51">
        <v>1436</v>
      </c>
      <c r="B1440" s="162"/>
      <c r="C1440" s="165"/>
      <c r="D1440" s="105"/>
      <c r="E1440" s="105"/>
      <c r="F1440" s="105"/>
      <c r="G1440" s="105"/>
      <c r="H1440" s="105"/>
      <c r="I1440" s="105"/>
      <c r="J1440" s="105"/>
    </row>
    <row r="1441" spans="1:10" ht="30" customHeight="1" x14ac:dyDescent="0.3">
      <c r="A1441" s="51">
        <v>1437</v>
      </c>
      <c r="B1441" s="162"/>
      <c r="C1441" s="165"/>
      <c r="D1441" s="105"/>
      <c r="E1441" s="105"/>
      <c r="F1441" s="105"/>
      <c r="G1441" s="105"/>
      <c r="H1441" s="105"/>
      <c r="I1441" s="105"/>
      <c r="J1441" s="105"/>
    </row>
    <row r="1442" spans="1:10" ht="30" customHeight="1" x14ac:dyDescent="0.3">
      <c r="A1442" s="51">
        <v>1438</v>
      </c>
      <c r="B1442" s="162"/>
      <c r="C1442" s="165"/>
      <c r="D1442" s="105"/>
      <c r="E1442" s="105"/>
      <c r="F1442" s="105"/>
      <c r="G1442" s="105"/>
      <c r="H1442" s="105"/>
      <c r="I1442" s="105"/>
      <c r="J1442" s="105"/>
    </row>
    <row r="1443" spans="1:10" ht="30" customHeight="1" x14ac:dyDescent="0.3">
      <c r="A1443" s="51">
        <v>1439</v>
      </c>
      <c r="B1443" s="162"/>
      <c r="C1443" s="165"/>
      <c r="D1443" s="105"/>
      <c r="E1443" s="105"/>
      <c r="F1443" s="105"/>
      <c r="G1443" s="105"/>
      <c r="H1443" s="105"/>
      <c r="I1443" s="105"/>
      <c r="J1443" s="105"/>
    </row>
    <row r="1444" spans="1:10" ht="30" customHeight="1" x14ac:dyDescent="0.3">
      <c r="A1444" s="51">
        <v>1440</v>
      </c>
      <c r="B1444" s="162"/>
      <c r="C1444" s="165"/>
      <c r="D1444" s="105"/>
      <c r="E1444" s="105"/>
      <c r="F1444" s="105"/>
      <c r="G1444" s="105"/>
      <c r="H1444" s="105"/>
      <c r="I1444" s="105"/>
      <c r="J1444" s="105"/>
    </row>
    <row r="1445" spans="1:10" ht="30" customHeight="1" x14ac:dyDescent="0.3">
      <c r="A1445" s="51">
        <v>1441</v>
      </c>
      <c r="B1445" s="162"/>
      <c r="C1445" s="165"/>
      <c r="D1445" s="105"/>
      <c r="E1445" s="105"/>
      <c r="F1445" s="105"/>
      <c r="G1445" s="105"/>
      <c r="H1445" s="105"/>
      <c r="I1445" s="105"/>
      <c r="J1445" s="105"/>
    </row>
    <row r="1446" spans="1:10" ht="30" customHeight="1" x14ac:dyDescent="0.3">
      <c r="A1446" s="51">
        <v>1442</v>
      </c>
      <c r="B1446" s="162"/>
      <c r="C1446" s="165"/>
      <c r="D1446" s="105"/>
      <c r="E1446" s="105"/>
      <c r="F1446" s="105"/>
      <c r="G1446" s="105"/>
      <c r="H1446" s="105"/>
      <c r="I1446" s="105"/>
      <c r="J1446" s="105"/>
    </row>
    <row r="1447" spans="1:10" ht="30" customHeight="1" x14ac:dyDescent="0.3">
      <c r="A1447" s="51">
        <v>1443</v>
      </c>
      <c r="B1447" s="162"/>
      <c r="C1447" s="165"/>
      <c r="D1447" s="105"/>
      <c r="E1447" s="105"/>
      <c r="F1447" s="105"/>
      <c r="G1447" s="105"/>
      <c r="H1447" s="105"/>
      <c r="I1447" s="105"/>
      <c r="J1447" s="105"/>
    </row>
    <row r="1448" spans="1:10" ht="30" customHeight="1" x14ac:dyDescent="0.3">
      <c r="A1448" s="51">
        <v>1444</v>
      </c>
      <c r="B1448" s="162"/>
      <c r="C1448" s="165"/>
      <c r="D1448" s="105"/>
      <c r="E1448" s="105"/>
      <c r="F1448" s="105"/>
      <c r="G1448" s="105"/>
      <c r="H1448" s="105"/>
      <c r="I1448" s="105"/>
      <c r="J1448" s="105"/>
    </row>
    <row r="1449" spans="1:10" ht="30" customHeight="1" x14ac:dyDescent="0.3">
      <c r="A1449" s="51">
        <v>1445</v>
      </c>
      <c r="B1449" s="162"/>
      <c r="C1449" s="165"/>
      <c r="D1449" s="105"/>
      <c r="E1449" s="105"/>
      <c r="F1449" s="105"/>
      <c r="G1449" s="105"/>
      <c r="H1449" s="105"/>
      <c r="I1449" s="105"/>
      <c r="J1449" s="105"/>
    </row>
    <row r="1450" spans="1:10" ht="30" customHeight="1" x14ac:dyDescent="0.3">
      <c r="A1450" s="51">
        <v>1446</v>
      </c>
      <c r="B1450" s="162"/>
      <c r="C1450" s="165"/>
      <c r="D1450" s="105"/>
      <c r="E1450" s="105"/>
      <c r="F1450" s="105"/>
      <c r="G1450" s="105"/>
      <c r="H1450" s="105"/>
      <c r="I1450" s="105"/>
      <c r="J1450" s="105"/>
    </row>
    <row r="1451" spans="1:10" ht="30" customHeight="1" x14ac:dyDescent="0.3">
      <c r="A1451" s="51">
        <v>1447</v>
      </c>
      <c r="B1451" s="162"/>
      <c r="C1451" s="165"/>
      <c r="D1451" s="105"/>
      <c r="E1451" s="105"/>
      <c r="F1451" s="105"/>
      <c r="G1451" s="105"/>
      <c r="H1451" s="105"/>
      <c r="I1451" s="105"/>
      <c r="J1451" s="105"/>
    </row>
    <row r="1452" spans="1:10" ht="30" customHeight="1" x14ac:dyDescent="0.3">
      <c r="A1452" s="51">
        <v>1448</v>
      </c>
      <c r="B1452" s="162"/>
      <c r="C1452" s="165"/>
      <c r="D1452" s="105"/>
      <c r="E1452" s="105"/>
      <c r="F1452" s="105"/>
      <c r="G1452" s="105"/>
      <c r="H1452" s="105"/>
      <c r="I1452" s="105"/>
      <c r="J1452" s="105"/>
    </row>
    <row r="1453" spans="1:10" ht="30" customHeight="1" x14ac:dyDescent="0.3">
      <c r="A1453" s="51">
        <v>1449</v>
      </c>
      <c r="B1453" s="162"/>
      <c r="C1453" s="165"/>
      <c r="D1453" s="105"/>
      <c r="E1453" s="105"/>
      <c r="F1453" s="105"/>
      <c r="G1453" s="105"/>
      <c r="H1453" s="105"/>
      <c r="I1453" s="105"/>
      <c r="J1453" s="105"/>
    </row>
    <row r="1454" spans="1:10" ht="30" customHeight="1" x14ac:dyDescent="0.3">
      <c r="A1454" s="51">
        <v>1450</v>
      </c>
      <c r="B1454" s="162"/>
      <c r="C1454" s="165"/>
      <c r="D1454" s="105"/>
      <c r="E1454" s="105"/>
      <c r="F1454" s="105"/>
      <c r="G1454" s="105"/>
      <c r="H1454" s="105"/>
      <c r="I1454" s="105"/>
      <c r="J1454" s="105"/>
    </row>
    <row r="1455" spans="1:10" ht="30" customHeight="1" x14ac:dyDescent="0.3">
      <c r="A1455" s="51">
        <v>1451</v>
      </c>
      <c r="B1455" s="162"/>
      <c r="C1455" s="165"/>
      <c r="D1455" s="105"/>
      <c r="E1455" s="105"/>
      <c r="F1455" s="105"/>
      <c r="G1455" s="105"/>
      <c r="H1455" s="105"/>
      <c r="I1455" s="105"/>
      <c r="J1455" s="105"/>
    </row>
    <row r="1456" spans="1:10" ht="30" customHeight="1" x14ac:dyDescent="0.3">
      <c r="A1456" s="51">
        <v>1452</v>
      </c>
      <c r="B1456" s="162"/>
      <c r="C1456" s="165"/>
      <c r="D1456" s="105"/>
      <c r="E1456" s="105"/>
      <c r="F1456" s="105"/>
      <c r="G1456" s="105"/>
      <c r="H1456" s="105"/>
      <c r="I1456" s="105"/>
      <c r="J1456" s="105"/>
    </row>
    <row r="1457" spans="1:10" ht="30" customHeight="1" x14ac:dyDescent="0.3">
      <c r="A1457" s="51">
        <v>1453</v>
      </c>
      <c r="B1457" s="162"/>
      <c r="C1457" s="165"/>
      <c r="D1457" s="105"/>
      <c r="E1457" s="105"/>
      <c r="F1457" s="105"/>
      <c r="G1457" s="105"/>
      <c r="H1457" s="105"/>
      <c r="I1457" s="105"/>
      <c r="J1457" s="105"/>
    </row>
    <row r="1458" spans="1:10" ht="30" customHeight="1" x14ac:dyDescent="0.3">
      <c r="A1458" s="51">
        <v>1454</v>
      </c>
      <c r="B1458" s="162"/>
      <c r="C1458" s="165"/>
      <c r="D1458" s="105"/>
      <c r="E1458" s="105"/>
      <c r="F1458" s="105"/>
      <c r="G1458" s="105"/>
      <c r="H1458" s="105"/>
      <c r="I1458" s="105"/>
      <c r="J1458" s="105"/>
    </row>
    <row r="1459" spans="1:10" ht="30" customHeight="1" x14ac:dyDescent="0.3">
      <c r="A1459" s="51">
        <v>1455</v>
      </c>
      <c r="B1459" s="162"/>
      <c r="C1459" s="165"/>
      <c r="D1459" s="105"/>
      <c r="E1459" s="105"/>
      <c r="F1459" s="105"/>
      <c r="G1459" s="105"/>
      <c r="H1459" s="105"/>
      <c r="I1459" s="105"/>
      <c r="J1459" s="105"/>
    </row>
    <row r="1460" spans="1:10" ht="30" customHeight="1" x14ac:dyDescent="0.3">
      <c r="A1460" s="51">
        <v>1456</v>
      </c>
      <c r="B1460" s="162"/>
      <c r="C1460" s="165"/>
      <c r="D1460" s="105"/>
      <c r="E1460" s="105"/>
      <c r="F1460" s="105"/>
      <c r="G1460" s="105"/>
      <c r="H1460" s="105"/>
      <c r="I1460" s="105"/>
      <c r="J1460" s="105"/>
    </row>
    <row r="1461" spans="1:10" ht="30" customHeight="1" x14ac:dyDescent="0.3">
      <c r="A1461" s="51">
        <v>1457</v>
      </c>
      <c r="B1461" s="162"/>
      <c r="C1461" s="165"/>
      <c r="D1461" s="105"/>
      <c r="E1461" s="105"/>
      <c r="F1461" s="105"/>
      <c r="G1461" s="105"/>
      <c r="H1461" s="105"/>
      <c r="I1461" s="105"/>
      <c r="J1461" s="105"/>
    </row>
    <row r="1462" spans="1:10" ht="30" customHeight="1" x14ac:dyDescent="0.3">
      <c r="A1462" s="51">
        <v>1458</v>
      </c>
      <c r="B1462" s="162"/>
      <c r="C1462" s="165"/>
      <c r="D1462" s="105"/>
      <c r="E1462" s="105"/>
      <c r="F1462" s="105"/>
      <c r="G1462" s="105"/>
      <c r="H1462" s="105"/>
      <c r="I1462" s="105"/>
      <c r="J1462" s="105"/>
    </row>
    <row r="1463" spans="1:10" ht="30" customHeight="1" x14ac:dyDescent="0.3">
      <c r="A1463" s="51">
        <v>1459</v>
      </c>
      <c r="B1463" s="162"/>
      <c r="C1463" s="165"/>
      <c r="D1463" s="105"/>
      <c r="E1463" s="105"/>
      <c r="F1463" s="105"/>
      <c r="G1463" s="105"/>
      <c r="H1463" s="105"/>
      <c r="I1463" s="105"/>
      <c r="J1463" s="105"/>
    </row>
    <row r="1464" spans="1:10" ht="30" customHeight="1" x14ac:dyDescent="0.3">
      <c r="A1464" s="51">
        <v>1460</v>
      </c>
      <c r="B1464" s="162"/>
      <c r="C1464" s="165"/>
      <c r="D1464" s="105"/>
      <c r="E1464" s="105"/>
      <c r="F1464" s="105"/>
      <c r="G1464" s="105"/>
      <c r="H1464" s="105"/>
      <c r="I1464" s="105"/>
      <c r="J1464" s="105"/>
    </row>
    <row r="1465" spans="1:10" ht="30" customHeight="1" x14ac:dyDescent="0.3">
      <c r="A1465" s="51">
        <v>1461</v>
      </c>
      <c r="B1465" s="162"/>
      <c r="C1465" s="165"/>
      <c r="D1465" s="105"/>
      <c r="E1465" s="105"/>
      <c r="F1465" s="105"/>
      <c r="G1465" s="105"/>
      <c r="H1465" s="105"/>
      <c r="I1465" s="105"/>
      <c r="J1465" s="105"/>
    </row>
    <row r="1466" spans="1:10" ht="30" customHeight="1" x14ac:dyDescent="0.3">
      <c r="A1466" s="51">
        <v>1462</v>
      </c>
      <c r="B1466" s="162"/>
      <c r="C1466" s="165"/>
      <c r="D1466" s="105"/>
      <c r="E1466" s="105"/>
      <c r="F1466" s="105"/>
      <c r="G1466" s="105"/>
      <c r="H1466" s="105"/>
      <c r="I1466" s="105"/>
      <c r="J1466" s="105"/>
    </row>
    <row r="1467" spans="1:10" ht="30" customHeight="1" x14ac:dyDescent="0.3">
      <c r="A1467" s="51">
        <v>1463</v>
      </c>
      <c r="B1467" s="162"/>
      <c r="C1467" s="165"/>
      <c r="D1467" s="105"/>
      <c r="E1467" s="105"/>
      <c r="F1467" s="105"/>
      <c r="G1467" s="105"/>
      <c r="H1467" s="105"/>
      <c r="I1467" s="105"/>
      <c r="J1467" s="105"/>
    </row>
    <row r="1468" spans="1:10" ht="30" customHeight="1" x14ac:dyDescent="0.3">
      <c r="A1468" s="51">
        <v>1464</v>
      </c>
      <c r="B1468" s="162"/>
      <c r="C1468" s="165"/>
      <c r="D1468" s="105"/>
      <c r="E1468" s="105"/>
      <c r="F1468" s="105"/>
      <c r="G1468" s="105"/>
      <c r="H1468" s="105"/>
      <c r="I1468" s="105"/>
      <c r="J1468" s="105"/>
    </row>
    <row r="1469" spans="1:10" ht="30" customHeight="1" x14ac:dyDescent="0.3">
      <c r="A1469" s="51">
        <v>1465</v>
      </c>
      <c r="B1469" s="162"/>
      <c r="C1469" s="165"/>
      <c r="D1469" s="105"/>
      <c r="E1469" s="105"/>
      <c r="F1469" s="105"/>
      <c r="G1469" s="105"/>
      <c r="H1469" s="105"/>
      <c r="I1469" s="105"/>
      <c r="J1469" s="105"/>
    </row>
    <row r="1470" spans="1:10" ht="30" customHeight="1" x14ac:dyDescent="0.3">
      <c r="A1470" s="51">
        <v>1466</v>
      </c>
      <c r="B1470" s="162"/>
      <c r="C1470" s="165"/>
      <c r="D1470" s="105"/>
      <c r="E1470" s="105"/>
      <c r="F1470" s="105"/>
      <c r="G1470" s="105"/>
      <c r="H1470" s="105"/>
      <c r="I1470" s="105"/>
      <c r="J1470" s="105"/>
    </row>
    <row r="1471" spans="1:10" ht="30" customHeight="1" x14ac:dyDescent="0.3">
      <c r="A1471" s="51">
        <v>1467</v>
      </c>
      <c r="B1471" s="162"/>
      <c r="C1471" s="165"/>
      <c r="D1471" s="105"/>
      <c r="E1471" s="105"/>
      <c r="F1471" s="105"/>
      <c r="G1471" s="105"/>
      <c r="H1471" s="105"/>
      <c r="I1471" s="105"/>
      <c r="J1471" s="105"/>
    </row>
    <row r="1472" spans="1:10" ht="30" customHeight="1" x14ac:dyDescent="0.3">
      <c r="A1472" s="51">
        <v>1468</v>
      </c>
      <c r="B1472" s="162"/>
      <c r="C1472" s="165"/>
      <c r="D1472" s="105"/>
      <c r="E1472" s="105"/>
      <c r="F1472" s="105"/>
      <c r="G1472" s="105"/>
      <c r="H1472" s="105"/>
      <c r="I1472" s="105"/>
      <c r="J1472" s="105"/>
    </row>
    <row r="1473" spans="1:10" ht="30" customHeight="1" x14ac:dyDescent="0.3">
      <c r="A1473" s="51">
        <v>1469</v>
      </c>
      <c r="B1473" s="162"/>
      <c r="C1473" s="165"/>
      <c r="D1473" s="105"/>
      <c r="E1473" s="105"/>
      <c r="F1473" s="105"/>
      <c r="G1473" s="105"/>
      <c r="H1473" s="105"/>
      <c r="I1473" s="105"/>
      <c r="J1473" s="105"/>
    </row>
    <row r="1474" spans="1:10" ht="30" customHeight="1" x14ac:dyDescent="0.3">
      <c r="A1474" s="51">
        <v>1470</v>
      </c>
      <c r="B1474" s="162"/>
      <c r="C1474" s="165"/>
      <c r="D1474" s="105"/>
      <c r="E1474" s="105"/>
      <c r="F1474" s="105"/>
      <c r="G1474" s="105"/>
      <c r="H1474" s="105"/>
      <c r="I1474" s="105"/>
      <c r="J1474" s="105"/>
    </row>
    <row r="1475" spans="1:10" ht="30" customHeight="1" x14ac:dyDescent="0.3">
      <c r="A1475" s="51">
        <v>1471</v>
      </c>
      <c r="B1475" s="162"/>
      <c r="C1475" s="165"/>
      <c r="D1475" s="105"/>
      <c r="E1475" s="105"/>
      <c r="F1475" s="105"/>
      <c r="G1475" s="105"/>
      <c r="H1475" s="105"/>
      <c r="I1475" s="105"/>
      <c r="J1475" s="105"/>
    </row>
    <row r="1476" spans="1:10" ht="30" customHeight="1" x14ac:dyDescent="0.3">
      <c r="A1476" s="51">
        <v>1472</v>
      </c>
      <c r="B1476" s="162"/>
      <c r="C1476" s="165"/>
      <c r="D1476" s="105"/>
      <c r="E1476" s="105"/>
      <c r="F1476" s="105"/>
      <c r="G1476" s="105"/>
      <c r="H1476" s="105"/>
      <c r="I1476" s="105"/>
      <c r="J1476" s="105"/>
    </row>
    <row r="1477" spans="1:10" ht="30" customHeight="1" x14ac:dyDescent="0.3">
      <c r="A1477" s="51">
        <v>1473</v>
      </c>
      <c r="B1477" s="162"/>
      <c r="C1477" s="165"/>
      <c r="D1477" s="105"/>
      <c r="E1477" s="105"/>
      <c r="F1477" s="105"/>
      <c r="G1477" s="105"/>
      <c r="H1477" s="105"/>
      <c r="I1477" s="105"/>
      <c r="J1477" s="105"/>
    </row>
    <row r="1478" spans="1:10" ht="30" customHeight="1" x14ac:dyDescent="0.3">
      <c r="A1478" s="51">
        <v>1474</v>
      </c>
      <c r="B1478" s="162"/>
      <c r="C1478" s="165"/>
      <c r="D1478" s="105"/>
      <c r="E1478" s="105"/>
      <c r="F1478" s="105"/>
      <c r="G1478" s="105"/>
      <c r="H1478" s="105"/>
      <c r="I1478" s="105"/>
      <c r="J1478" s="105"/>
    </row>
    <row r="1479" spans="1:10" ht="30" customHeight="1" x14ac:dyDescent="0.3">
      <c r="A1479" s="51">
        <v>1475</v>
      </c>
      <c r="B1479" s="162"/>
      <c r="C1479" s="165"/>
      <c r="D1479" s="105"/>
      <c r="E1479" s="105"/>
      <c r="F1479" s="105"/>
      <c r="G1479" s="105"/>
      <c r="H1479" s="105"/>
      <c r="I1479" s="105"/>
      <c r="J1479" s="105"/>
    </row>
    <row r="1480" spans="1:10" ht="30" customHeight="1" x14ac:dyDescent="0.3">
      <c r="A1480" s="51">
        <v>1476</v>
      </c>
      <c r="B1480" s="162"/>
      <c r="C1480" s="165"/>
      <c r="D1480" s="105"/>
      <c r="E1480" s="105"/>
      <c r="F1480" s="105"/>
      <c r="G1480" s="105"/>
      <c r="H1480" s="105"/>
      <c r="I1480" s="105"/>
      <c r="J1480" s="105"/>
    </row>
    <row r="1481" spans="1:10" ht="30" customHeight="1" x14ac:dyDescent="0.3">
      <c r="A1481" s="51">
        <v>1477</v>
      </c>
      <c r="B1481" s="162"/>
      <c r="C1481" s="165"/>
      <c r="D1481" s="105"/>
      <c r="E1481" s="105"/>
      <c r="F1481" s="105"/>
      <c r="G1481" s="105"/>
      <c r="H1481" s="105"/>
      <c r="I1481" s="105"/>
      <c r="J1481" s="105"/>
    </row>
    <row r="1482" spans="1:10" ht="30" customHeight="1" x14ac:dyDescent="0.3">
      <c r="A1482" s="51">
        <v>1478</v>
      </c>
      <c r="B1482" s="162"/>
      <c r="C1482" s="165"/>
      <c r="D1482" s="105"/>
      <c r="E1482" s="105"/>
      <c r="F1482" s="105"/>
      <c r="G1482" s="105"/>
      <c r="H1482" s="105"/>
      <c r="I1482" s="105"/>
      <c r="J1482" s="105"/>
    </row>
    <row r="1483" spans="1:10" ht="30" customHeight="1" x14ac:dyDescent="0.3">
      <c r="A1483" s="51">
        <v>1479</v>
      </c>
      <c r="B1483" s="162"/>
      <c r="C1483" s="165"/>
      <c r="D1483" s="105"/>
      <c r="E1483" s="105"/>
      <c r="F1483" s="105"/>
      <c r="G1483" s="105"/>
      <c r="H1483" s="105"/>
      <c r="I1483" s="105"/>
      <c r="J1483" s="105"/>
    </row>
    <row r="1484" spans="1:10" ht="30" customHeight="1" x14ac:dyDescent="0.3">
      <c r="A1484" s="51">
        <v>1480</v>
      </c>
      <c r="B1484" s="162"/>
      <c r="C1484" s="165"/>
      <c r="D1484" s="105"/>
      <c r="E1484" s="105"/>
      <c r="F1484" s="105"/>
      <c r="G1484" s="105"/>
      <c r="H1484" s="105"/>
      <c r="I1484" s="105"/>
      <c r="J1484" s="105"/>
    </row>
    <row r="1485" spans="1:10" ht="30" customHeight="1" x14ac:dyDescent="0.3">
      <c r="A1485" s="51">
        <v>1481</v>
      </c>
      <c r="B1485" s="162"/>
      <c r="C1485" s="165"/>
      <c r="D1485" s="105"/>
      <c r="E1485" s="105"/>
      <c r="F1485" s="105"/>
      <c r="G1485" s="105"/>
      <c r="H1485" s="105"/>
      <c r="I1485" s="105"/>
      <c r="J1485" s="105"/>
    </row>
    <row r="1486" spans="1:10" ht="30" customHeight="1" x14ac:dyDescent="0.3">
      <c r="A1486" s="51">
        <v>1482</v>
      </c>
      <c r="B1486" s="162"/>
      <c r="C1486" s="165"/>
      <c r="D1486" s="105"/>
      <c r="E1486" s="105"/>
      <c r="F1486" s="105"/>
      <c r="G1486" s="105"/>
      <c r="H1486" s="105"/>
      <c r="I1486" s="105"/>
      <c r="J1486" s="105"/>
    </row>
    <row r="1487" spans="1:10" ht="30" customHeight="1" x14ac:dyDescent="0.3">
      <c r="A1487" s="51">
        <v>1483</v>
      </c>
      <c r="B1487" s="162"/>
      <c r="C1487" s="165"/>
      <c r="D1487" s="105"/>
      <c r="E1487" s="105"/>
      <c r="F1487" s="105"/>
      <c r="G1487" s="105"/>
      <c r="H1487" s="105"/>
      <c r="I1487" s="105"/>
      <c r="J1487" s="105"/>
    </row>
    <row r="1488" spans="1:10" ht="30" customHeight="1" x14ac:dyDescent="0.3">
      <c r="A1488" s="51">
        <v>1484</v>
      </c>
      <c r="B1488" s="162"/>
      <c r="C1488" s="165"/>
      <c r="D1488" s="105"/>
      <c r="E1488" s="105"/>
      <c r="F1488" s="105"/>
      <c r="G1488" s="105"/>
      <c r="H1488" s="105"/>
      <c r="I1488" s="105"/>
      <c r="J1488" s="105"/>
    </row>
    <row r="1489" spans="1:10" ht="30" customHeight="1" x14ac:dyDescent="0.3">
      <c r="A1489" s="51">
        <v>1485</v>
      </c>
      <c r="B1489" s="162"/>
      <c r="C1489" s="165"/>
      <c r="D1489" s="105"/>
      <c r="E1489" s="105"/>
      <c r="F1489" s="105"/>
      <c r="G1489" s="105"/>
      <c r="H1489" s="105"/>
      <c r="I1489" s="105"/>
      <c r="J1489" s="105"/>
    </row>
    <row r="1490" spans="1:10" ht="30" customHeight="1" x14ac:dyDescent="0.3">
      <c r="A1490" s="51">
        <v>1486</v>
      </c>
      <c r="B1490" s="162"/>
      <c r="C1490" s="165"/>
      <c r="D1490" s="105"/>
      <c r="E1490" s="105"/>
      <c r="F1490" s="105"/>
      <c r="G1490" s="105"/>
      <c r="H1490" s="105"/>
      <c r="I1490" s="105"/>
      <c r="J1490" s="105"/>
    </row>
    <row r="1491" spans="1:10" ht="30" customHeight="1" x14ac:dyDescent="0.3">
      <c r="A1491" s="51">
        <v>1487</v>
      </c>
      <c r="B1491" s="162"/>
      <c r="C1491" s="165"/>
      <c r="D1491" s="105"/>
      <c r="E1491" s="105"/>
      <c r="F1491" s="105"/>
      <c r="G1491" s="105"/>
      <c r="H1491" s="105"/>
      <c r="I1491" s="105"/>
      <c r="J1491" s="105"/>
    </row>
    <row r="1492" spans="1:10" ht="30" customHeight="1" x14ac:dyDescent="0.3">
      <c r="A1492" s="51">
        <v>1488</v>
      </c>
      <c r="B1492" s="162"/>
      <c r="C1492" s="165"/>
      <c r="D1492" s="105"/>
      <c r="E1492" s="105"/>
      <c r="F1492" s="105"/>
      <c r="G1492" s="105"/>
      <c r="H1492" s="105"/>
      <c r="I1492" s="105"/>
      <c r="J1492" s="105"/>
    </row>
    <row r="1493" spans="1:10" ht="30" customHeight="1" x14ac:dyDescent="0.3">
      <c r="A1493" s="51">
        <v>1489</v>
      </c>
      <c r="B1493" s="162"/>
      <c r="C1493" s="165"/>
      <c r="D1493" s="105"/>
      <c r="E1493" s="105"/>
      <c r="F1493" s="105"/>
      <c r="G1493" s="105"/>
      <c r="H1493" s="105"/>
      <c r="I1493" s="105"/>
      <c r="J1493" s="105"/>
    </row>
    <row r="1494" spans="1:10" ht="30" customHeight="1" x14ac:dyDescent="0.3">
      <c r="A1494" s="51">
        <v>1490</v>
      </c>
      <c r="B1494" s="162"/>
      <c r="C1494" s="165"/>
      <c r="D1494" s="105"/>
      <c r="E1494" s="105"/>
      <c r="F1494" s="105"/>
      <c r="G1494" s="105"/>
      <c r="H1494" s="105"/>
      <c r="I1494" s="105"/>
      <c r="J1494" s="105"/>
    </row>
    <row r="1495" spans="1:10" ht="30" customHeight="1" x14ac:dyDescent="0.3">
      <c r="A1495" s="51">
        <v>1491</v>
      </c>
      <c r="B1495" s="162"/>
      <c r="C1495" s="165"/>
      <c r="D1495" s="105"/>
      <c r="E1495" s="105"/>
      <c r="F1495" s="105"/>
      <c r="G1495" s="105"/>
      <c r="H1495" s="105"/>
      <c r="I1495" s="105"/>
      <c r="J1495" s="105"/>
    </row>
    <row r="1496" spans="1:10" ht="30" customHeight="1" x14ac:dyDescent="0.3">
      <c r="A1496" s="51">
        <v>1492</v>
      </c>
      <c r="B1496" s="162"/>
      <c r="C1496" s="165"/>
      <c r="D1496" s="105"/>
      <c r="E1496" s="105"/>
      <c r="F1496" s="105"/>
      <c r="G1496" s="105"/>
      <c r="H1496" s="105"/>
      <c r="I1496" s="105"/>
      <c r="J1496" s="105"/>
    </row>
    <row r="1497" spans="1:10" ht="30" customHeight="1" x14ac:dyDescent="0.3">
      <c r="A1497" s="51">
        <v>1493</v>
      </c>
      <c r="B1497" s="162"/>
      <c r="C1497" s="165"/>
      <c r="D1497" s="105"/>
      <c r="E1497" s="105"/>
      <c r="F1497" s="105"/>
      <c r="G1497" s="105"/>
      <c r="H1497" s="105"/>
      <c r="I1497" s="105"/>
      <c r="J1497" s="105"/>
    </row>
    <row r="1498" spans="1:10" ht="30" customHeight="1" x14ac:dyDescent="0.3">
      <c r="A1498" s="51">
        <v>1494</v>
      </c>
      <c r="B1498" s="162"/>
      <c r="C1498" s="165"/>
      <c r="D1498" s="105"/>
      <c r="E1498" s="105"/>
      <c r="F1498" s="105"/>
      <c r="G1498" s="105"/>
      <c r="H1498" s="105"/>
      <c r="I1498" s="105"/>
      <c r="J1498" s="105"/>
    </row>
    <row r="1499" spans="1:10" ht="30" customHeight="1" x14ac:dyDescent="0.3">
      <c r="A1499" s="51">
        <v>1495</v>
      </c>
      <c r="B1499" s="162"/>
      <c r="C1499" s="165"/>
      <c r="D1499" s="105"/>
      <c r="E1499" s="105"/>
      <c r="F1499" s="105"/>
      <c r="G1499" s="105"/>
      <c r="H1499" s="105"/>
      <c r="I1499" s="105"/>
      <c r="J1499" s="105"/>
    </row>
    <row r="1500" spans="1:10" ht="30" customHeight="1" x14ac:dyDescent="0.3">
      <c r="A1500" s="51">
        <v>1496</v>
      </c>
      <c r="B1500" s="162"/>
      <c r="C1500" s="165"/>
      <c r="D1500" s="105"/>
      <c r="E1500" s="105"/>
      <c r="F1500" s="105"/>
      <c r="G1500" s="105"/>
      <c r="H1500" s="105"/>
      <c r="I1500" s="105"/>
      <c r="J1500" s="105"/>
    </row>
    <row r="1501" spans="1:10" ht="30" customHeight="1" x14ac:dyDescent="0.3">
      <c r="A1501" s="51">
        <v>1497</v>
      </c>
      <c r="B1501" s="162"/>
      <c r="C1501" s="165"/>
      <c r="D1501" s="105"/>
      <c r="E1501" s="105"/>
      <c r="F1501" s="105"/>
      <c r="G1501" s="105"/>
      <c r="H1501" s="105"/>
      <c r="I1501" s="105"/>
      <c r="J1501" s="105"/>
    </row>
    <row r="1502" spans="1:10" ht="30" customHeight="1" x14ac:dyDescent="0.3">
      <c r="A1502" s="51">
        <v>1498</v>
      </c>
      <c r="B1502" s="162"/>
      <c r="C1502" s="165"/>
      <c r="D1502" s="105"/>
      <c r="E1502" s="105"/>
      <c r="F1502" s="105"/>
      <c r="G1502" s="105"/>
      <c r="H1502" s="105"/>
      <c r="I1502" s="105"/>
      <c r="J1502" s="105"/>
    </row>
    <row r="1503" spans="1:10" ht="30" customHeight="1" x14ac:dyDescent="0.3">
      <c r="A1503" s="51">
        <v>1499</v>
      </c>
      <c r="B1503" s="162"/>
      <c r="C1503" s="165"/>
      <c r="D1503" s="105"/>
      <c r="E1503" s="105"/>
      <c r="F1503" s="105"/>
      <c r="G1503" s="105"/>
      <c r="H1503" s="105"/>
      <c r="I1503" s="105"/>
      <c r="J1503" s="105"/>
    </row>
    <row r="1504" spans="1:10" ht="30" customHeight="1" x14ac:dyDescent="0.3">
      <c r="A1504" s="51">
        <v>1500</v>
      </c>
      <c r="B1504" s="162"/>
      <c r="C1504" s="165"/>
      <c r="D1504" s="105"/>
      <c r="E1504" s="105"/>
      <c r="F1504" s="105"/>
      <c r="G1504" s="105"/>
      <c r="H1504" s="105"/>
      <c r="I1504" s="105"/>
      <c r="J1504" s="105"/>
    </row>
    <row r="1505" spans="1:10" ht="30" customHeight="1" x14ac:dyDescent="0.3">
      <c r="A1505" s="51">
        <v>1501</v>
      </c>
      <c r="B1505" s="162"/>
      <c r="C1505" s="165"/>
      <c r="D1505" s="105"/>
      <c r="E1505" s="105"/>
      <c r="F1505" s="105"/>
      <c r="G1505" s="105"/>
      <c r="H1505" s="105"/>
      <c r="I1505" s="105"/>
      <c r="J1505" s="105"/>
    </row>
    <row r="1506" spans="1:10" ht="30" customHeight="1" x14ac:dyDescent="0.3">
      <c r="A1506" s="51">
        <v>1502</v>
      </c>
      <c r="B1506" s="162"/>
      <c r="C1506" s="165"/>
      <c r="D1506" s="105"/>
      <c r="E1506" s="105"/>
      <c r="F1506" s="105"/>
      <c r="G1506" s="105"/>
      <c r="H1506" s="105"/>
      <c r="I1506" s="105"/>
      <c r="J1506" s="105"/>
    </row>
    <row r="1507" spans="1:10" ht="30" customHeight="1" x14ac:dyDescent="0.3">
      <c r="A1507" s="51">
        <v>1503</v>
      </c>
      <c r="B1507" s="162"/>
      <c r="C1507" s="165"/>
      <c r="D1507" s="105"/>
      <c r="E1507" s="105"/>
      <c r="F1507" s="105"/>
      <c r="G1507" s="105"/>
      <c r="H1507" s="105"/>
      <c r="I1507" s="105"/>
      <c r="J1507" s="105"/>
    </row>
    <row r="1508" spans="1:10" ht="30" customHeight="1" x14ac:dyDescent="0.3">
      <c r="A1508" s="51">
        <v>1504</v>
      </c>
      <c r="B1508" s="162"/>
      <c r="C1508" s="165"/>
      <c r="D1508" s="105"/>
      <c r="E1508" s="105"/>
      <c r="F1508" s="105"/>
      <c r="G1508" s="105"/>
      <c r="H1508" s="105"/>
      <c r="I1508" s="105"/>
      <c r="J1508" s="105"/>
    </row>
    <row r="1509" spans="1:10" ht="30" customHeight="1" x14ac:dyDescent="0.3">
      <c r="A1509" s="51">
        <v>1505</v>
      </c>
      <c r="B1509" s="162"/>
      <c r="C1509" s="165"/>
      <c r="D1509" s="105"/>
      <c r="E1509" s="105"/>
      <c r="F1509" s="105"/>
      <c r="G1509" s="105"/>
      <c r="H1509" s="105"/>
      <c r="I1509" s="105"/>
      <c r="J1509" s="105"/>
    </row>
    <row r="1510" spans="1:10" ht="30" customHeight="1" x14ac:dyDescent="0.3">
      <c r="A1510" s="51">
        <v>1506</v>
      </c>
      <c r="B1510" s="162"/>
      <c r="C1510" s="165"/>
      <c r="D1510" s="105"/>
      <c r="E1510" s="105"/>
      <c r="F1510" s="105"/>
      <c r="G1510" s="105"/>
      <c r="H1510" s="105"/>
      <c r="I1510" s="105"/>
      <c r="J1510" s="105"/>
    </row>
    <row r="1511" spans="1:10" ht="30" customHeight="1" x14ac:dyDescent="0.3">
      <c r="A1511" s="51">
        <v>1507</v>
      </c>
      <c r="B1511" s="162"/>
      <c r="C1511" s="165"/>
      <c r="D1511" s="105"/>
      <c r="E1511" s="105"/>
      <c r="F1511" s="105"/>
      <c r="G1511" s="105"/>
      <c r="H1511" s="105"/>
      <c r="I1511" s="105"/>
      <c r="J1511" s="105"/>
    </row>
    <row r="1512" spans="1:10" ht="30" customHeight="1" x14ac:dyDescent="0.3">
      <c r="A1512" s="51">
        <v>1508</v>
      </c>
      <c r="B1512" s="162"/>
      <c r="C1512" s="165"/>
      <c r="D1512" s="105"/>
      <c r="E1512" s="105"/>
      <c r="F1512" s="105"/>
      <c r="G1512" s="105"/>
      <c r="H1512" s="105"/>
      <c r="I1512" s="105"/>
      <c r="J1512" s="105"/>
    </row>
    <row r="1513" spans="1:10" ht="30" customHeight="1" x14ac:dyDescent="0.3">
      <c r="A1513" s="51">
        <v>1509</v>
      </c>
      <c r="B1513" s="162"/>
      <c r="C1513" s="165"/>
      <c r="D1513" s="105"/>
      <c r="E1513" s="105"/>
      <c r="F1513" s="105"/>
      <c r="G1513" s="105"/>
      <c r="H1513" s="105"/>
      <c r="I1513" s="105"/>
      <c r="J1513" s="105"/>
    </row>
    <row r="1514" spans="1:10" ht="30" customHeight="1" x14ac:dyDescent="0.3">
      <c r="A1514" s="51">
        <v>1510</v>
      </c>
      <c r="B1514" s="162"/>
      <c r="C1514" s="165"/>
      <c r="D1514" s="105"/>
      <c r="E1514" s="105"/>
      <c r="F1514" s="105"/>
      <c r="G1514" s="105"/>
      <c r="H1514" s="105"/>
      <c r="I1514" s="105"/>
      <c r="J1514" s="105"/>
    </row>
    <row r="1515" spans="1:10" ht="30" customHeight="1" x14ac:dyDescent="0.3">
      <c r="A1515" s="51">
        <v>1511</v>
      </c>
      <c r="B1515" s="162"/>
      <c r="C1515" s="165"/>
      <c r="D1515" s="105"/>
      <c r="E1515" s="105"/>
      <c r="F1515" s="105"/>
      <c r="G1515" s="105"/>
      <c r="H1515" s="105"/>
      <c r="I1515" s="105"/>
      <c r="J1515" s="105"/>
    </row>
    <row r="1516" spans="1:10" ht="30" customHeight="1" x14ac:dyDescent="0.3">
      <c r="A1516" s="51">
        <v>1512</v>
      </c>
      <c r="B1516" s="162"/>
      <c r="C1516" s="165"/>
      <c r="D1516" s="105"/>
      <c r="E1516" s="105"/>
      <c r="F1516" s="105"/>
      <c r="G1516" s="105"/>
      <c r="H1516" s="105"/>
      <c r="I1516" s="105"/>
      <c r="J1516" s="105"/>
    </row>
    <row r="1517" spans="1:10" ht="30" customHeight="1" x14ac:dyDescent="0.3">
      <c r="A1517" s="51">
        <v>1513</v>
      </c>
      <c r="B1517" s="162"/>
      <c r="C1517" s="165"/>
      <c r="D1517" s="105"/>
      <c r="E1517" s="105"/>
      <c r="F1517" s="105"/>
      <c r="G1517" s="105"/>
      <c r="H1517" s="105"/>
      <c r="I1517" s="105"/>
      <c r="J1517" s="105"/>
    </row>
    <row r="1518" spans="1:10" ht="30" customHeight="1" x14ac:dyDescent="0.3">
      <c r="A1518" s="51">
        <v>1514</v>
      </c>
      <c r="B1518" s="162"/>
      <c r="C1518" s="165"/>
      <c r="D1518" s="105"/>
      <c r="E1518" s="105"/>
      <c r="F1518" s="105"/>
      <c r="G1518" s="105"/>
      <c r="H1518" s="105"/>
      <c r="I1518" s="105"/>
      <c r="J1518" s="105"/>
    </row>
    <row r="1519" spans="1:10" ht="30" customHeight="1" x14ac:dyDescent="0.3">
      <c r="A1519" s="51">
        <v>1515</v>
      </c>
      <c r="B1519" s="162"/>
      <c r="C1519" s="165"/>
      <c r="D1519" s="105"/>
      <c r="E1519" s="105"/>
      <c r="F1519" s="105"/>
      <c r="G1519" s="105"/>
      <c r="H1519" s="105"/>
      <c r="I1519" s="105"/>
      <c r="J1519" s="105"/>
    </row>
    <row r="1520" spans="1:10" ht="30" customHeight="1" x14ac:dyDescent="0.3">
      <c r="A1520" s="51">
        <v>1516</v>
      </c>
      <c r="B1520" s="162"/>
      <c r="C1520" s="165"/>
      <c r="D1520" s="105"/>
      <c r="E1520" s="105"/>
      <c r="F1520" s="105"/>
      <c r="G1520" s="105"/>
      <c r="H1520" s="105"/>
      <c r="I1520" s="105"/>
      <c r="J1520" s="105"/>
    </row>
    <row r="1521" spans="1:10" ht="30" customHeight="1" x14ac:dyDescent="0.3">
      <c r="A1521" s="51">
        <v>1517</v>
      </c>
      <c r="B1521" s="162"/>
      <c r="C1521" s="165"/>
      <c r="D1521" s="105"/>
      <c r="E1521" s="105"/>
      <c r="F1521" s="105"/>
      <c r="G1521" s="105"/>
      <c r="H1521" s="105"/>
      <c r="I1521" s="105"/>
      <c r="J1521" s="105"/>
    </row>
    <row r="1522" spans="1:10" ht="30" customHeight="1" x14ac:dyDescent="0.3">
      <c r="A1522" s="51">
        <v>1518</v>
      </c>
      <c r="B1522" s="162"/>
      <c r="C1522" s="165"/>
      <c r="D1522" s="105"/>
      <c r="E1522" s="105"/>
      <c r="F1522" s="105"/>
      <c r="G1522" s="105"/>
      <c r="H1522" s="105"/>
      <c r="I1522" s="105"/>
      <c r="J1522" s="105"/>
    </row>
    <row r="1523" spans="1:10" ht="30" customHeight="1" x14ac:dyDescent="0.3">
      <c r="A1523" s="51">
        <v>1519</v>
      </c>
      <c r="B1523" s="162"/>
      <c r="C1523" s="165"/>
      <c r="D1523" s="105"/>
      <c r="E1523" s="105"/>
      <c r="F1523" s="105"/>
      <c r="G1523" s="105"/>
      <c r="H1523" s="105"/>
      <c r="I1523" s="105"/>
      <c r="J1523" s="105"/>
    </row>
    <row r="1524" spans="1:10" ht="30" customHeight="1" x14ac:dyDescent="0.3">
      <c r="A1524" s="51">
        <v>1520</v>
      </c>
      <c r="B1524" s="162"/>
      <c r="C1524" s="165"/>
      <c r="D1524" s="105"/>
      <c r="E1524" s="105"/>
      <c r="F1524" s="105"/>
      <c r="G1524" s="105"/>
      <c r="H1524" s="105"/>
      <c r="I1524" s="105"/>
      <c r="J1524" s="105"/>
    </row>
    <row r="1525" spans="1:10" ht="30" customHeight="1" x14ac:dyDescent="0.3">
      <c r="A1525" s="51">
        <v>1521</v>
      </c>
      <c r="B1525" s="162"/>
      <c r="C1525" s="165"/>
      <c r="D1525" s="105"/>
      <c r="E1525" s="105"/>
      <c r="F1525" s="105"/>
      <c r="G1525" s="105"/>
      <c r="H1525" s="105"/>
      <c r="I1525" s="105"/>
      <c r="J1525" s="105"/>
    </row>
    <row r="1526" spans="1:10" ht="30" customHeight="1" x14ac:dyDescent="0.3">
      <c r="A1526" s="51">
        <v>1522</v>
      </c>
      <c r="B1526" s="162"/>
      <c r="C1526" s="165"/>
      <c r="D1526" s="105"/>
      <c r="E1526" s="105"/>
      <c r="F1526" s="105"/>
      <c r="G1526" s="105"/>
      <c r="H1526" s="105"/>
      <c r="I1526" s="105"/>
      <c r="J1526" s="105"/>
    </row>
    <row r="1527" spans="1:10" ht="30" customHeight="1" x14ac:dyDescent="0.3">
      <c r="A1527" s="51">
        <v>1523</v>
      </c>
      <c r="B1527" s="162"/>
      <c r="C1527" s="165"/>
      <c r="D1527" s="105"/>
      <c r="E1527" s="105"/>
      <c r="F1527" s="105"/>
      <c r="G1527" s="105"/>
      <c r="H1527" s="105"/>
      <c r="I1527" s="105"/>
      <c r="J1527" s="105"/>
    </row>
    <row r="1528" spans="1:10" ht="30" customHeight="1" x14ac:dyDescent="0.3">
      <c r="A1528" s="51">
        <v>1524</v>
      </c>
      <c r="B1528" s="162"/>
      <c r="C1528" s="165"/>
      <c r="D1528" s="105"/>
      <c r="E1528" s="105"/>
      <c r="F1528" s="105"/>
      <c r="G1528" s="105"/>
      <c r="H1528" s="105"/>
      <c r="I1528" s="105"/>
      <c r="J1528" s="105"/>
    </row>
    <row r="1529" spans="1:10" ht="30" customHeight="1" x14ac:dyDescent="0.3">
      <c r="A1529" s="51">
        <v>1525</v>
      </c>
      <c r="B1529" s="162"/>
      <c r="C1529" s="165"/>
      <c r="D1529" s="105"/>
      <c r="E1529" s="105"/>
      <c r="F1529" s="105"/>
      <c r="G1529" s="105"/>
      <c r="H1529" s="105"/>
      <c r="I1529" s="105"/>
      <c r="J1529" s="105"/>
    </row>
    <row r="1530" spans="1:10" ht="30" customHeight="1" x14ac:dyDescent="0.3">
      <c r="A1530" s="51">
        <v>1526</v>
      </c>
      <c r="B1530" s="162"/>
      <c r="C1530" s="165"/>
      <c r="D1530" s="105"/>
      <c r="E1530" s="105"/>
      <c r="F1530" s="105"/>
      <c r="G1530" s="105"/>
      <c r="H1530" s="105"/>
      <c r="I1530" s="105"/>
      <c r="J1530" s="105"/>
    </row>
    <row r="1531" spans="1:10" ht="30" customHeight="1" x14ac:dyDescent="0.3">
      <c r="A1531" s="51">
        <v>1527</v>
      </c>
      <c r="B1531" s="162"/>
      <c r="C1531" s="165"/>
      <c r="D1531" s="105"/>
      <c r="E1531" s="105"/>
      <c r="F1531" s="105"/>
      <c r="G1531" s="105"/>
      <c r="H1531" s="105"/>
      <c r="I1531" s="105"/>
      <c r="J1531" s="105"/>
    </row>
    <row r="1532" spans="1:10" ht="30" customHeight="1" x14ac:dyDescent="0.3">
      <c r="A1532" s="51">
        <v>1528</v>
      </c>
      <c r="B1532" s="162"/>
      <c r="C1532" s="165"/>
      <c r="D1532" s="105"/>
      <c r="E1532" s="105"/>
      <c r="F1532" s="105"/>
      <c r="G1532" s="105"/>
      <c r="H1532" s="105"/>
      <c r="I1532" s="105"/>
      <c r="J1532" s="105"/>
    </row>
    <row r="1533" spans="1:10" ht="30" customHeight="1" x14ac:dyDescent="0.3">
      <c r="A1533" s="51">
        <v>1529</v>
      </c>
      <c r="B1533" s="162"/>
      <c r="C1533" s="165"/>
      <c r="D1533" s="105"/>
      <c r="E1533" s="105"/>
      <c r="F1533" s="105"/>
      <c r="G1533" s="105"/>
      <c r="H1533" s="105"/>
      <c r="I1533" s="105"/>
      <c r="J1533" s="105"/>
    </row>
    <row r="1534" spans="1:10" ht="30" customHeight="1" x14ac:dyDescent="0.3">
      <c r="A1534" s="51">
        <v>1530</v>
      </c>
      <c r="B1534" s="162"/>
      <c r="C1534" s="165"/>
      <c r="D1534" s="105"/>
      <c r="E1534" s="105"/>
      <c r="F1534" s="105"/>
      <c r="G1534" s="105"/>
      <c r="H1534" s="105"/>
      <c r="I1534" s="105"/>
      <c r="J1534" s="105"/>
    </row>
    <row r="1535" spans="1:10" ht="30" customHeight="1" x14ac:dyDescent="0.3">
      <c r="A1535" s="51">
        <v>1531</v>
      </c>
      <c r="B1535" s="162"/>
      <c r="C1535" s="165"/>
      <c r="D1535" s="105"/>
      <c r="E1535" s="105"/>
      <c r="F1535" s="105"/>
      <c r="G1535" s="105"/>
      <c r="H1535" s="105"/>
      <c r="I1535" s="105"/>
      <c r="J1535" s="105"/>
    </row>
    <row r="1536" spans="1:10" ht="30" customHeight="1" x14ac:dyDescent="0.3">
      <c r="A1536" s="51">
        <v>1532</v>
      </c>
      <c r="B1536" s="162"/>
      <c r="C1536" s="165"/>
      <c r="D1536" s="105"/>
      <c r="E1536" s="105"/>
      <c r="F1536" s="105"/>
      <c r="G1536" s="105"/>
      <c r="H1536" s="105"/>
      <c r="I1536" s="105"/>
      <c r="J1536" s="105"/>
    </row>
    <row r="1537" spans="1:10" ht="30" customHeight="1" x14ac:dyDescent="0.3">
      <c r="A1537" s="51">
        <v>1533</v>
      </c>
      <c r="B1537" s="162"/>
      <c r="C1537" s="165"/>
      <c r="D1537" s="105"/>
      <c r="E1537" s="105"/>
      <c r="F1537" s="105"/>
      <c r="G1537" s="105"/>
      <c r="H1537" s="105"/>
      <c r="I1537" s="105"/>
      <c r="J1537" s="105"/>
    </row>
    <row r="1538" spans="1:10" ht="30" customHeight="1" x14ac:dyDescent="0.3">
      <c r="A1538" s="51">
        <v>1534</v>
      </c>
      <c r="B1538" s="162"/>
      <c r="C1538" s="165"/>
      <c r="D1538" s="105"/>
      <c r="E1538" s="105"/>
      <c r="F1538" s="105"/>
      <c r="G1538" s="105"/>
      <c r="H1538" s="105"/>
      <c r="I1538" s="105"/>
      <c r="J1538" s="105"/>
    </row>
    <row r="1539" spans="1:10" ht="30" customHeight="1" x14ac:dyDescent="0.3">
      <c r="A1539" s="51">
        <v>1535</v>
      </c>
      <c r="B1539" s="162"/>
      <c r="C1539" s="165"/>
      <c r="D1539" s="105"/>
      <c r="E1539" s="105"/>
      <c r="F1539" s="105"/>
      <c r="G1539" s="105"/>
      <c r="H1539" s="105"/>
      <c r="I1539" s="105"/>
      <c r="J1539" s="105"/>
    </row>
    <row r="1540" spans="1:10" ht="30" customHeight="1" x14ac:dyDescent="0.3">
      <c r="A1540" s="51">
        <v>1536</v>
      </c>
      <c r="B1540" s="162"/>
      <c r="C1540" s="165"/>
      <c r="D1540" s="105"/>
      <c r="E1540" s="105"/>
      <c r="F1540" s="105"/>
      <c r="G1540" s="105"/>
      <c r="H1540" s="105"/>
      <c r="I1540" s="105"/>
      <c r="J1540" s="105"/>
    </row>
    <row r="1541" spans="1:10" ht="30" customHeight="1" x14ac:dyDescent="0.3">
      <c r="A1541" s="51">
        <v>1537</v>
      </c>
      <c r="B1541" s="162"/>
      <c r="C1541" s="165"/>
      <c r="D1541" s="105"/>
      <c r="E1541" s="105"/>
      <c r="F1541" s="105"/>
      <c r="G1541" s="105"/>
      <c r="H1541" s="105"/>
      <c r="I1541" s="105"/>
      <c r="J1541" s="105"/>
    </row>
    <row r="1542" spans="1:10" ht="30" customHeight="1" x14ac:dyDescent="0.3">
      <c r="A1542" s="51">
        <v>1538</v>
      </c>
      <c r="B1542" s="162"/>
      <c r="C1542" s="165"/>
      <c r="D1542" s="105"/>
      <c r="E1542" s="105"/>
      <c r="F1542" s="105"/>
      <c r="G1542" s="105"/>
      <c r="H1542" s="105"/>
      <c r="I1542" s="105"/>
      <c r="J1542" s="105"/>
    </row>
    <row r="1543" spans="1:10" ht="30" customHeight="1" x14ac:dyDescent="0.3">
      <c r="A1543" s="51">
        <v>1539</v>
      </c>
      <c r="B1543" s="162"/>
      <c r="C1543" s="165"/>
      <c r="D1543" s="105"/>
      <c r="E1543" s="105"/>
      <c r="F1543" s="105"/>
      <c r="G1543" s="105"/>
      <c r="H1543" s="105"/>
      <c r="I1543" s="105"/>
      <c r="J1543" s="105"/>
    </row>
    <row r="1544" spans="1:10" ht="30" customHeight="1" x14ac:dyDescent="0.3">
      <c r="A1544" s="51">
        <v>1540</v>
      </c>
      <c r="B1544" s="162"/>
      <c r="C1544" s="165"/>
      <c r="D1544" s="105"/>
      <c r="E1544" s="105"/>
      <c r="F1544" s="105"/>
      <c r="G1544" s="105"/>
      <c r="H1544" s="105"/>
      <c r="I1544" s="105"/>
      <c r="J1544" s="105"/>
    </row>
    <row r="1545" spans="1:10" ht="30" customHeight="1" x14ac:dyDescent="0.3">
      <c r="A1545" s="51">
        <v>1541</v>
      </c>
      <c r="B1545" s="162"/>
      <c r="C1545" s="165"/>
      <c r="D1545" s="105"/>
      <c r="E1545" s="105"/>
      <c r="F1545" s="105"/>
      <c r="G1545" s="105"/>
      <c r="H1545" s="105"/>
      <c r="I1545" s="105"/>
      <c r="J1545" s="105"/>
    </row>
    <row r="1546" spans="1:10" ht="30" customHeight="1" x14ac:dyDescent="0.3">
      <c r="A1546" s="51">
        <v>1542</v>
      </c>
      <c r="B1546" s="162"/>
      <c r="C1546" s="165"/>
      <c r="D1546" s="105"/>
      <c r="E1546" s="105"/>
      <c r="F1546" s="105"/>
      <c r="G1546" s="105"/>
      <c r="H1546" s="105"/>
      <c r="I1546" s="105"/>
      <c r="J1546" s="105"/>
    </row>
    <row r="1547" spans="1:10" ht="30" customHeight="1" x14ac:dyDescent="0.3">
      <c r="A1547" s="51">
        <v>1543</v>
      </c>
      <c r="B1547" s="162"/>
      <c r="C1547" s="165"/>
      <c r="D1547" s="105"/>
      <c r="E1547" s="105"/>
      <c r="F1547" s="105"/>
      <c r="G1547" s="105"/>
      <c r="H1547" s="105"/>
      <c r="I1547" s="105"/>
      <c r="J1547" s="105"/>
    </row>
    <row r="1548" spans="1:10" ht="30" customHeight="1" x14ac:dyDescent="0.3">
      <c r="A1548" s="51">
        <v>1544</v>
      </c>
      <c r="B1548" s="162"/>
      <c r="C1548" s="165"/>
      <c r="D1548" s="105"/>
      <c r="E1548" s="105"/>
      <c r="F1548" s="105"/>
      <c r="G1548" s="105"/>
      <c r="H1548" s="105"/>
      <c r="I1548" s="105"/>
      <c r="J1548" s="105"/>
    </row>
    <row r="1549" spans="1:10" ht="30" customHeight="1" x14ac:dyDescent="0.3">
      <c r="A1549" s="51">
        <v>1545</v>
      </c>
      <c r="B1549" s="162"/>
      <c r="C1549" s="165"/>
      <c r="D1549" s="105"/>
      <c r="E1549" s="105"/>
      <c r="F1549" s="105"/>
      <c r="G1549" s="105"/>
      <c r="H1549" s="105"/>
      <c r="I1549" s="105"/>
      <c r="J1549" s="105"/>
    </row>
    <row r="1550" spans="1:10" ht="30" customHeight="1" x14ac:dyDescent="0.3">
      <c r="A1550" s="51">
        <v>1546</v>
      </c>
      <c r="B1550" s="162"/>
      <c r="C1550" s="165"/>
      <c r="D1550" s="105"/>
      <c r="E1550" s="105"/>
      <c r="F1550" s="105"/>
      <c r="G1550" s="105"/>
      <c r="H1550" s="105"/>
      <c r="I1550" s="105"/>
      <c r="J1550" s="105"/>
    </row>
    <row r="1551" spans="1:10" ht="30" customHeight="1" x14ac:dyDescent="0.3">
      <c r="A1551" s="51">
        <v>1547</v>
      </c>
      <c r="B1551" s="162"/>
      <c r="C1551" s="165"/>
      <c r="D1551" s="105"/>
      <c r="E1551" s="105"/>
      <c r="F1551" s="105"/>
      <c r="G1551" s="105"/>
      <c r="H1551" s="105"/>
      <c r="I1551" s="105"/>
      <c r="J1551" s="105"/>
    </row>
    <row r="1552" spans="1:10" ht="30" customHeight="1" x14ac:dyDescent="0.3">
      <c r="A1552" s="51">
        <v>1548</v>
      </c>
      <c r="B1552" s="162"/>
      <c r="C1552" s="165"/>
      <c r="D1552" s="105"/>
      <c r="E1552" s="105"/>
      <c r="F1552" s="105"/>
      <c r="G1552" s="105"/>
      <c r="H1552" s="105"/>
      <c r="I1552" s="105"/>
      <c r="J1552" s="105"/>
    </row>
    <row r="1553" spans="1:10" ht="30" customHeight="1" x14ac:dyDescent="0.3">
      <c r="A1553" s="51">
        <v>1549</v>
      </c>
      <c r="B1553" s="162"/>
      <c r="C1553" s="165"/>
      <c r="D1553" s="105"/>
      <c r="E1553" s="105"/>
      <c r="F1553" s="105"/>
      <c r="G1553" s="105"/>
      <c r="H1553" s="105"/>
      <c r="I1553" s="105"/>
      <c r="J1553" s="105"/>
    </row>
    <row r="1554" spans="1:10" ht="30" customHeight="1" x14ac:dyDescent="0.3">
      <c r="A1554" s="51">
        <v>1550</v>
      </c>
      <c r="B1554" s="162"/>
      <c r="C1554" s="165"/>
      <c r="D1554" s="105"/>
      <c r="E1554" s="105"/>
      <c r="F1554" s="105"/>
      <c r="G1554" s="105"/>
      <c r="H1554" s="105"/>
      <c r="I1554" s="105"/>
      <c r="J1554" s="105"/>
    </row>
    <row r="1555" spans="1:10" ht="30" customHeight="1" x14ac:dyDescent="0.3">
      <c r="A1555" s="51">
        <v>1551</v>
      </c>
      <c r="B1555" s="162"/>
      <c r="C1555" s="165"/>
      <c r="D1555" s="105"/>
      <c r="E1555" s="105"/>
      <c r="F1555" s="105"/>
      <c r="G1555" s="105"/>
      <c r="H1555" s="105"/>
      <c r="I1555" s="105"/>
      <c r="J1555" s="105"/>
    </row>
    <row r="1556" spans="1:10" ht="30" customHeight="1" x14ac:dyDescent="0.3">
      <c r="A1556" s="51">
        <v>1552</v>
      </c>
      <c r="B1556" s="162"/>
      <c r="C1556" s="165"/>
      <c r="D1556" s="105"/>
      <c r="E1556" s="105"/>
      <c r="F1556" s="105"/>
      <c r="G1556" s="105"/>
      <c r="H1556" s="105"/>
      <c r="I1556" s="105"/>
      <c r="J1556" s="105"/>
    </row>
    <row r="1557" spans="1:10" ht="30" customHeight="1" x14ac:dyDescent="0.3">
      <c r="A1557" s="51">
        <v>1553</v>
      </c>
      <c r="B1557" s="162"/>
      <c r="C1557" s="165"/>
      <c r="D1557" s="105"/>
      <c r="E1557" s="105"/>
      <c r="F1557" s="105"/>
      <c r="G1557" s="105"/>
      <c r="H1557" s="105"/>
      <c r="I1557" s="105"/>
      <c r="J1557" s="105"/>
    </row>
    <row r="1558" spans="1:10" ht="30" customHeight="1" x14ac:dyDescent="0.3">
      <c r="A1558" s="51">
        <v>1554</v>
      </c>
      <c r="B1558" s="162"/>
      <c r="C1558" s="165"/>
      <c r="D1558" s="105"/>
      <c r="E1558" s="105"/>
      <c r="F1558" s="105"/>
      <c r="G1558" s="105"/>
      <c r="H1558" s="105"/>
      <c r="I1558" s="105"/>
      <c r="J1558" s="105"/>
    </row>
    <row r="1559" spans="1:10" ht="30" customHeight="1" x14ac:dyDescent="0.3">
      <c r="A1559" s="51">
        <v>1555</v>
      </c>
      <c r="B1559" s="162"/>
      <c r="C1559" s="165"/>
      <c r="D1559" s="105"/>
      <c r="E1559" s="105"/>
      <c r="F1559" s="105"/>
      <c r="G1559" s="105"/>
      <c r="H1559" s="105"/>
      <c r="I1559" s="105"/>
      <c r="J1559" s="105"/>
    </row>
    <row r="1560" spans="1:10" ht="30" customHeight="1" x14ac:dyDescent="0.3">
      <c r="A1560" s="51">
        <v>1556</v>
      </c>
      <c r="B1560" s="162"/>
      <c r="C1560" s="165"/>
      <c r="D1560" s="105"/>
      <c r="E1560" s="105"/>
      <c r="F1560" s="105"/>
      <c r="G1560" s="105"/>
      <c r="H1560" s="105"/>
      <c r="I1560" s="105"/>
      <c r="J1560" s="105"/>
    </row>
    <row r="1561" spans="1:10" ht="30" customHeight="1" x14ac:dyDescent="0.3">
      <c r="A1561" s="51">
        <v>1557</v>
      </c>
      <c r="B1561" s="162"/>
      <c r="C1561" s="165"/>
      <c r="D1561" s="105"/>
      <c r="E1561" s="105"/>
      <c r="F1561" s="105"/>
      <c r="G1561" s="105"/>
      <c r="H1561" s="105"/>
      <c r="I1561" s="105"/>
      <c r="J1561" s="105"/>
    </row>
    <row r="1562" spans="1:10" ht="30" customHeight="1" x14ac:dyDescent="0.3">
      <c r="A1562" s="51">
        <v>1558</v>
      </c>
      <c r="B1562" s="162"/>
      <c r="C1562" s="165"/>
      <c r="D1562" s="105"/>
      <c r="E1562" s="105"/>
      <c r="F1562" s="105"/>
      <c r="G1562" s="105"/>
      <c r="H1562" s="105"/>
      <c r="I1562" s="105"/>
      <c r="J1562" s="105"/>
    </row>
    <row r="1563" spans="1:10" ht="30" customHeight="1" x14ac:dyDescent="0.3">
      <c r="A1563" s="51">
        <v>1559</v>
      </c>
      <c r="B1563" s="162"/>
      <c r="C1563" s="165"/>
      <c r="D1563" s="105"/>
      <c r="E1563" s="105"/>
      <c r="F1563" s="105"/>
      <c r="G1563" s="105"/>
      <c r="H1563" s="105"/>
      <c r="I1563" s="105"/>
      <c r="J1563" s="105"/>
    </row>
    <row r="1564" spans="1:10" ht="30" customHeight="1" x14ac:dyDescent="0.3">
      <c r="A1564" s="51">
        <v>1560</v>
      </c>
      <c r="B1564" s="162"/>
      <c r="C1564" s="165"/>
      <c r="D1564" s="105"/>
      <c r="E1564" s="105"/>
      <c r="F1564" s="105"/>
      <c r="G1564" s="105"/>
      <c r="H1564" s="105"/>
      <c r="I1564" s="105"/>
      <c r="J1564" s="105"/>
    </row>
    <row r="1565" spans="1:10" ht="30" customHeight="1" x14ac:dyDescent="0.3">
      <c r="A1565" s="51">
        <v>1561</v>
      </c>
      <c r="B1565" s="162"/>
      <c r="C1565" s="165"/>
      <c r="D1565" s="105"/>
      <c r="E1565" s="105"/>
      <c r="F1565" s="105"/>
      <c r="G1565" s="105"/>
      <c r="H1565" s="105"/>
      <c r="I1565" s="105"/>
      <c r="J1565" s="105"/>
    </row>
    <row r="1566" spans="1:10" ht="30" customHeight="1" x14ac:dyDescent="0.3">
      <c r="A1566" s="51">
        <v>1562</v>
      </c>
      <c r="B1566" s="162"/>
      <c r="C1566" s="165"/>
      <c r="D1566" s="105"/>
      <c r="E1566" s="105"/>
      <c r="F1566" s="105"/>
      <c r="G1566" s="105"/>
      <c r="H1566" s="105"/>
      <c r="I1566" s="105"/>
      <c r="J1566" s="105"/>
    </row>
    <row r="1567" spans="1:10" ht="30" customHeight="1" x14ac:dyDescent="0.3">
      <c r="A1567" s="51">
        <v>1563</v>
      </c>
      <c r="B1567" s="162"/>
      <c r="C1567" s="165"/>
      <c r="D1567" s="105"/>
      <c r="E1567" s="105"/>
      <c r="F1567" s="105"/>
      <c r="G1567" s="105"/>
      <c r="H1567" s="105"/>
      <c r="I1567" s="105"/>
      <c r="J1567" s="105"/>
    </row>
    <row r="1568" spans="1:10" ht="30" customHeight="1" x14ac:dyDescent="0.3">
      <c r="A1568" s="51">
        <v>1564</v>
      </c>
      <c r="B1568" s="162"/>
      <c r="C1568" s="165"/>
      <c r="D1568" s="105"/>
      <c r="E1568" s="105"/>
      <c r="F1568" s="105"/>
      <c r="G1568" s="105"/>
      <c r="H1568" s="105"/>
      <c r="I1568" s="105"/>
      <c r="J1568" s="105"/>
    </row>
    <row r="1569" spans="1:10" ht="30" customHeight="1" x14ac:dyDescent="0.3">
      <c r="A1569" s="51">
        <v>1565</v>
      </c>
      <c r="B1569" s="162"/>
      <c r="C1569" s="165"/>
      <c r="D1569" s="105"/>
      <c r="E1569" s="105"/>
      <c r="F1569" s="105"/>
      <c r="G1569" s="105"/>
      <c r="H1569" s="105"/>
      <c r="I1569" s="105"/>
      <c r="J1569" s="105"/>
    </row>
    <row r="1570" spans="1:10" ht="30" customHeight="1" x14ac:dyDescent="0.3">
      <c r="A1570" s="51">
        <v>1566</v>
      </c>
      <c r="B1570" s="162"/>
      <c r="C1570" s="165"/>
      <c r="D1570" s="105"/>
      <c r="E1570" s="105"/>
      <c r="F1570" s="105"/>
      <c r="G1570" s="105"/>
      <c r="H1570" s="105"/>
      <c r="I1570" s="105"/>
      <c r="J1570" s="105"/>
    </row>
    <row r="1571" spans="1:10" ht="30" customHeight="1" x14ac:dyDescent="0.3">
      <c r="A1571" s="51">
        <v>1567</v>
      </c>
      <c r="B1571" s="162"/>
      <c r="C1571" s="165"/>
      <c r="D1571" s="105"/>
      <c r="E1571" s="105"/>
      <c r="F1571" s="105"/>
      <c r="G1571" s="105"/>
      <c r="H1571" s="105"/>
      <c r="I1571" s="105"/>
      <c r="J1571" s="105"/>
    </row>
    <row r="1572" spans="1:10" ht="30" customHeight="1" x14ac:dyDescent="0.3">
      <c r="A1572" s="51">
        <v>1568</v>
      </c>
      <c r="B1572" s="162"/>
      <c r="C1572" s="165"/>
      <c r="D1572" s="105"/>
      <c r="E1572" s="105"/>
      <c r="F1572" s="105"/>
      <c r="G1572" s="105"/>
      <c r="H1572" s="105"/>
      <c r="I1572" s="105"/>
      <c r="J1572" s="105"/>
    </row>
    <row r="1573" spans="1:10" ht="30" customHeight="1" x14ac:dyDescent="0.3">
      <c r="A1573" s="51">
        <v>1569</v>
      </c>
      <c r="B1573" s="162"/>
      <c r="C1573" s="165"/>
      <c r="D1573" s="105"/>
      <c r="E1573" s="105"/>
      <c r="F1573" s="105"/>
      <c r="G1573" s="105"/>
      <c r="H1573" s="105"/>
      <c r="I1573" s="105"/>
      <c r="J1573" s="105"/>
    </row>
    <row r="1574" spans="1:10" ht="30" customHeight="1" x14ac:dyDescent="0.3">
      <c r="A1574" s="51">
        <v>1570</v>
      </c>
      <c r="B1574" s="162"/>
      <c r="C1574" s="165"/>
      <c r="D1574" s="105"/>
      <c r="E1574" s="105"/>
      <c r="F1574" s="105"/>
      <c r="G1574" s="105"/>
      <c r="H1574" s="105"/>
      <c r="I1574" s="105"/>
      <c r="J1574" s="105"/>
    </row>
    <row r="1575" spans="1:10" ht="30" customHeight="1" x14ac:dyDescent="0.3">
      <c r="A1575" s="51">
        <v>1571</v>
      </c>
      <c r="B1575" s="162"/>
      <c r="C1575" s="165"/>
      <c r="D1575" s="105"/>
      <c r="E1575" s="105"/>
      <c r="F1575" s="105"/>
      <c r="G1575" s="105"/>
      <c r="H1575" s="105"/>
      <c r="I1575" s="105"/>
      <c r="J1575" s="105"/>
    </row>
    <row r="1576" spans="1:10" ht="30" customHeight="1" x14ac:dyDescent="0.3">
      <c r="A1576" s="51">
        <v>1572</v>
      </c>
      <c r="B1576" s="162"/>
      <c r="C1576" s="165"/>
      <c r="D1576" s="105"/>
      <c r="E1576" s="105"/>
      <c r="F1576" s="105"/>
      <c r="G1576" s="105"/>
      <c r="H1576" s="105"/>
      <c r="I1576" s="105"/>
      <c r="J1576" s="105"/>
    </row>
    <row r="1577" spans="1:10" ht="30" customHeight="1" x14ac:dyDescent="0.3">
      <c r="A1577" s="51">
        <v>1573</v>
      </c>
      <c r="B1577" s="162"/>
      <c r="C1577" s="165"/>
      <c r="D1577" s="105"/>
      <c r="E1577" s="105"/>
      <c r="F1577" s="105"/>
      <c r="G1577" s="105"/>
      <c r="H1577" s="105"/>
      <c r="I1577" s="105"/>
      <c r="J1577" s="105"/>
    </row>
    <row r="1578" spans="1:10" ht="30" customHeight="1" x14ac:dyDescent="0.3">
      <c r="A1578" s="51">
        <v>1574</v>
      </c>
      <c r="B1578" s="162"/>
      <c r="C1578" s="165"/>
      <c r="D1578" s="105"/>
      <c r="E1578" s="105"/>
      <c r="F1578" s="105"/>
      <c r="G1578" s="105"/>
      <c r="H1578" s="105"/>
      <c r="I1578" s="105"/>
      <c r="J1578" s="105"/>
    </row>
    <row r="1579" spans="1:10" ht="30" customHeight="1" x14ac:dyDescent="0.3">
      <c r="A1579" s="51">
        <v>1575</v>
      </c>
      <c r="B1579" s="162"/>
      <c r="C1579" s="165"/>
      <c r="D1579" s="105"/>
      <c r="E1579" s="105"/>
      <c r="F1579" s="105"/>
      <c r="G1579" s="105"/>
      <c r="H1579" s="105"/>
      <c r="I1579" s="105"/>
      <c r="J1579" s="105"/>
    </row>
    <row r="1580" spans="1:10" ht="30" customHeight="1" x14ac:dyDescent="0.3">
      <c r="A1580" s="51">
        <v>1576</v>
      </c>
      <c r="B1580" s="162"/>
      <c r="C1580" s="165"/>
      <c r="D1580" s="105"/>
      <c r="E1580" s="105"/>
      <c r="F1580" s="105"/>
      <c r="G1580" s="105"/>
      <c r="H1580" s="105"/>
      <c r="I1580" s="105"/>
      <c r="J1580" s="105"/>
    </row>
    <row r="1581" spans="1:10" ht="30" customHeight="1" x14ac:dyDescent="0.3">
      <c r="A1581" s="51">
        <v>1577</v>
      </c>
      <c r="B1581" s="162"/>
      <c r="C1581" s="165"/>
      <c r="D1581" s="105"/>
      <c r="E1581" s="105"/>
      <c r="F1581" s="105"/>
      <c r="G1581" s="105"/>
      <c r="H1581" s="105"/>
      <c r="I1581" s="105"/>
      <c r="J1581" s="105"/>
    </row>
    <row r="1582" spans="1:10" ht="30" customHeight="1" x14ac:dyDescent="0.3">
      <c r="A1582" s="51">
        <v>1578</v>
      </c>
      <c r="B1582" s="162"/>
      <c r="C1582" s="165"/>
      <c r="D1582" s="105"/>
      <c r="E1582" s="105"/>
      <c r="F1582" s="105"/>
      <c r="G1582" s="105"/>
      <c r="H1582" s="105"/>
      <c r="I1582" s="105"/>
      <c r="J1582" s="105"/>
    </row>
    <row r="1583" spans="1:10" ht="30" customHeight="1" x14ac:dyDescent="0.3">
      <c r="A1583" s="51">
        <v>1579</v>
      </c>
      <c r="B1583" s="162"/>
      <c r="C1583" s="165"/>
      <c r="D1583" s="105"/>
      <c r="E1583" s="105"/>
      <c r="F1583" s="105"/>
      <c r="G1583" s="105"/>
      <c r="H1583" s="105"/>
      <c r="I1583" s="105"/>
      <c r="J1583" s="105"/>
    </row>
    <row r="1584" spans="1:10" ht="30" customHeight="1" x14ac:dyDescent="0.3">
      <c r="A1584" s="51">
        <v>1580</v>
      </c>
      <c r="B1584" s="162"/>
      <c r="C1584" s="165"/>
      <c r="D1584" s="105"/>
      <c r="E1584" s="105"/>
      <c r="F1584" s="105"/>
      <c r="G1584" s="105"/>
      <c r="H1584" s="105"/>
      <c r="I1584" s="105"/>
      <c r="J1584" s="105"/>
    </row>
    <row r="1585" spans="1:10" ht="30" customHeight="1" x14ac:dyDescent="0.3">
      <c r="A1585" s="51">
        <v>1581</v>
      </c>
      <c r="B1585" s="162"/>
      <c r="C1585" s="165"/>
      <c r="D1585" s="105"/>
      <c r="E1585" s="105"/>
      <c r="F1585" s="105"/>
      <c r="G1585" s="105"/>
      <c r="H1585" s="105"/>
      <c r="I1585" s="105"/>
      <c r="J1585" s="105"/>
    </row>
    <row r="1586" spans="1:10" ht="30" customHeight="1" x14ac:dyDescent="0.3">
      <c r="A1586" s="51">
        <v>1582</v>
      </c>
      <c r="B1586" s="162"/>
      <c r="C1586" s="165"/>
      <c r="D1586" s="105"/>
      <c r="E1586" s="105"/>
      <c r="F1586" s="105"/>
      <c r="G1586" s="105"/>
      <c r="H1586" s="105"/>
      <c r="I1586" s="105"/>
      <c r="J1586" s="105"/>
    </row>
    <row r="1587" spans="1:10" ht="30" customHeight="1" x14ac:dyDescent="0.3">
      <c r="A1587" s="51">
        <v>1583</v>
      </c>
      <c r="B1587" s="162"/>
      <c r="C1587" s="165"/>
      <c r="D1587" s="105"/>
      <c r="E1587" s="105"/>
      <c r="F1587" s="105"/>
      <c r="G1587" s="105"/>
      <c r="H1587" s="105"/>
      <c r="I1587" s="105"/>
      <c r="J1587" s="105"/>
    </row>
    <row r="1588" spans="1:10" ht="30" customHeight="1" x14ac:dyDescent="0.3">
      <c r="A1588" s="51">
        <v>1584</v>
      </c>
      <c r="B1588" s="162"/>
      <c r="C1588" s="165"/>
      <c r="D1588" s="105"/>
      <c r="E1588" s="105"/>
      <c r="F1588" s="105"/>
      <c r="G1588" s="105"/>
      <c r="H1588" s="105"/>
      <c r="I1588" s="105"/>
      <c r="J1588" s="105"/>
    </row>
    <row r="1589" spans="1:10" ht="30" customHeight="1" x14ac:dyDescent="0.3">
      <c r="A1589" s="51">
        <v>1585</v>
      </c>
      <c r="B1589" s="162"/>
      <c r="C1589" s="165"/>
      <c r="D1589" s="105"/>
      <c r="E1589" s="105"/>
      <c r="F1589" s="105"/>
      <c r="G1589" s="105"/>
      <c r="H1589" s="105"/>
      <c r="I1589" s="105"/>
      <c r="J1589" s="105"/>
    </row>
    <row r="1590" spans="1:10" ht="30" customHeight="1" x14ac:dyDescent="0.3">
      <c r="A1590" s="51">
        <v>1586</v>
      </c>
      <c r="B1590" s="162"/>
      <c r="C1590" s="165"/>
      <c r="D1590" s="105"/>
      <c r="E1590" s="105"/>
      <c r="F1590" s="105"/>
      <c r="G1590" s="105"/>
      <c r="H1590" s="105"/>
      <c r="I1590" s="105"/>
      <c r="J1590" s="105"/>
    </row>
    <row r="1591" spans="1:10" ht="30" customHeight="1" x14ac:dyDescent="0.3">
      <c r="A1591" s="51">
        <v>1587</v>
      </c>
      <c r="B1591" s="162"/>
      <c r="C1591" s="165"/>
      <c r="D1591" s="105"/>
      <c r="E1591" s="105"/>
      <c r="F1591" s="105"/>
      <c r="G1591" s="105"/>
      <c r="H1591" s="105"/>
      <c r="I1591" s="105"/>
      <c r="J1591" s="105"/>
    </row>
    <row r="1592" spans="1:10" ht="30" customHeight="1" x14ac:dyDescent="0.3">
      <c r="A1592" s="51">
        <v>1588</v>
      </c>
      <c r="B1592" s="162"/>
      <c r="C1592" s="165"/>
      <c r="D1592" s="105"/>
      <c r="E1592" s="105"/>
      <c r="F1592" s="105"/>
      <c r="G1592" s="105"/>
      <c r="H1592" s="105"/>
      <c r="I1592" s="105"/>
      <c r="J1592" s="105"/>
    </row>
    <row r="1593" spans="1:10" ht="30" customHeight="1" x14ac:dyDescent="0.3">
      <c r="A1593" s="51">
        <v>1589</v>
      </c>
      <c r="B1593" s="162"/>
      <c r="C1593" s="165"/>
      <c r="D1593" s="105"/>
      <c r="E1593" s="105"/>
      <c r="F1593" s="105"/>
      <c r="G1593" s="105"/>
      <c r="H1593" s="105"/>
      <c r="I1593" s="105"/>
      <c r="J1593" s="105"/>
    </row>
    <row r="1594" spans="1:10" ht="30" customHeight="1" x14ac:dyDescent="0.3">
      <c r="A1594" s="51">
        <v>1590</v>
      </c>
      <c r="B1594" s="162"/>
      <c r="C1594" s="165"/>
      <c r="D1594" s="105"/>
      <c r="E1594" s="105"/>
      <c r="F1594" s="105"/>
      <c r="G1594" s="105"/>
      <c r="H1594" s="105"/>
      <c r="I1594" s="105"/>
      <c r="J1594" s="105"/>
    </row>
    <row r="1595" spans="1:10" ht="30" customHeight="1" x14ac:dyDescent="0.3">
      <c r="A1595" s="51">
        <v>1591</v>
      </c>
      <c r="B1595" s="162"/>
      <c r="C1595" s="165"/>
      <c r="D1595" s="105"/>
      <c r="E1595" s="105"/>
      <c r="F1595" s="105"/>
      <c r="G1595" s="105"/>
      <c r="H1595" s="105"/>
      <c r="I1595" s="105"/>
      <c r="J1595" s="105"/>
    </row>
    <row r="1596" spans="1:10" ht="30" customHeight="1" x14ac:dyDescent="0.3">
      <c r="A1596" s="51">
        <v>1592</v>
      </c>
      <c r="B1596" s="162"/>
      <c r="C1596" s="165"/>
      <c r="D1596" s="105"/>
      <c r="E1596" s="105"/>
      <c r="F1596" s="105"/>
      <c r="G1596" s="105"/>
      <c r="H1596" s="105"/>
      <c r="I1596" s="105"/>
      <c r="J1596" s="105"/>
    </row>
    <row r="1597" spans="1:10" ht="30" customHeight="1" x14ac:dyDescent="0.3">
      <c r="A1597" s="51">
        <v>1593</v>
      </c>
      <c r="B1597" s="162"/>
      <c r="C1597" s="165"/>
      <c r="D1597" s="105"/>
      <c r="E1597" s="105"/>
      <c r="F1597" s="105"/>
      <c r="G1597" s="105"/>
      <c r="H1597" s="105"/>
      <c r="I1597" s="105"/>
      <c r="J1597" s="105"/>
    </row>
    <row r="1598" spans="1:10" ht="30" customHeight="1" x14ac:dyDescent="0.3">
      <c r="A1598" s="51">
        <v>1594</v>
      </c>
      <c r="B1598" s="162"/>
      <c r="C1598" s="165"/>
      <c r="D1598" s="105"/>
      <c r="E1598" s="105"/>
      <c r="F1598" s="105"/>
      <c r="G1598" s="105"/>
      <c r="H1598" s="105"/>
      <c r="I1598" s="105"/>
      <c r="J1598" s="105"/>
    </row>
    <row r="1599" spans="1:10" ht="30" customHeight="1" x14ac:dyDescent="0.3">
      <c r="A1599" s="51">
        <v>1595</v>
      </c>
      <c r="B1599" s="162"/>
      <c r="C1599" s="165"/>
      <c r="D1599" s="105"/>
      <c r="E1599" s="105"/>
      <c r="F1599" s="105"/>
      <c r="G1599" s="105"/>
      <c r="H1599" s="105"/>
      <c r="I1599" s="105"/>
      <c r="J1599" s="105"/>
    </row>
    <row r="1600" spans="1:10" ht="30" customHeight="1" x14ac:dyDescent="0.3">
      <c r="A1600" s="51">
        <v>1596</v>
      </c>
      <c r="B1600" s="162"/>
      <c r="C1600" s="165"/>
      <c r="D1600" s="105"/>
      <c r="E1600" s="105"/>
      <c r="F1600" s="105"/>
      <c r="G1600" s="105"/>
      <c r="H1600" s="105"/>
      <c r="I1600" s="105"/>
      <c r="J1600" s="105"/>
    </row>
    <row r="1601" spans="1:10" ht="30" customHeight="1" x14ac:dyDescent="0.3">
      <c r="A1601" s="51">
        <v>1597</v>
      </c>
      <c r="B1601" s="162"/>
      <c r="C1601" s="165"/>
      <c r="D1601" s="105"/>
      <c r="E1601" s="105"/>
      <c r="F1601" s="105"/>
      <c r="G1601" s="105"/>
      <c r="H1601" s="105"/>
      <c r="I1601" s="105"/>
      <c r="J1601" s="105"/>
    </row>
    <row r="1602" spans="1:10" ht="30" customHeight="1" x14ac:dyDescent="0.3">
      <c r="A1602" s="51">
        <v>1598</v>
      </c>
      <c r="B1602" s="162"/>
      <c r="C1602" s="165"/>
      <c r="D1602" s="105"/>
      <c r="E1602" s="105"/>
      <c r="F1602" s="105"/>
      <c r="G1602" s="105"/>
      <c r="H1602" s="105"/>
      <c r="I1602" s="105"/>
      <c r="J1602" s="105"/>
    </row>
    <row r="1603" spans="1:10" ht="30" customHeight="1" x14ac:dyDescent="0.3">
      <c r="A1603" s="51">
        <v>1599</v>
      </c>
      <c r="B1603" s="162"/>
      <c r="C1603" s="165"/>
      <c r="D1603" s="105"/>
      <c r="E1603" s="105"/>
      <c r="F1603" s="105"/>
      <c r="G1603" s="105"/>
      <c r="H1603" s="105"/>
      <c r="I1603" s="105"/>
      <c r="J1603" s="105"/>
    </row>
    <row r="1604" spans="1:10" ht="30" customHeight="1" x14ac:dyDescent="0.3">
      <c r="A1604" s="51">
        <v>1600</v>
      </c>
      <c r="B1604" s="162"/>
      <c r="C1604" s="165"/>
      <c r="D1604" s="105"/>
      <c r="E1604" s="105"/>
      <c r="F1604" s="105"/>
      <c r="G1604" s="105"/>
      <c r="H1604" s="105"/>
      <c r="I1604" s="105"/>
      <c r="J1604" s="105"/>
    </row>
    <row r="1605" spans="1:10" ht="30" customHeight="1" x14ac:dyDescent="0.3">
      <c r="A1605" s="51">
        <v>1601</v>
      </c>
      <c r="B1605" s="162"/>
      <c r="C1605" s="165"/>
      <c r="D1605" s="105"/>
      <c r="E1605" s="105"/>
      <c r="F1605" s="105"/>
      <c r="G1605" s="105"/>
      <c r="H1605" s="105"/>
      <c r="I1605" s="105"/>
      <c r="J1605" s="105"/>
    </row>
    <row r="1606" spans="1:10" ht="30" customHeight="1" x14ac:dyDescent="0.3">
      <c r="A1606" s="51">
        <v>1602</v>
      </c>
      <c r="B1606" s="162"/>
      <c r="C1606" s="165"/>
      <c r="D1606" s="105"/>
      <c r="E1606" s="105"/>
      <c r="F1606" s="105"/>
      <c r="G1606" s="105"/>
      <c r="H1606" s="105"/>
      <c r="I1606" s="105"/>
      <c r="J1606" s="105"/>
    </row>
    <row r="1607" spans="1:10" ht="30" customHeight="1" x14ac:dyDescent="0.3">
      <c r="A1607" s="51">
        <v>1603</v>
      </c>
      <c r="B1607" s="162"/>
      <c r="C1607" s="165"/>
      <c r="D1607" s="105"/>
      <c r="E1607" s="105"/>
      <c r="F1607" s="105"/>
      <c r="G1607" s="105"/>
      <c r="H1607" s="105"/>
      <c r="I1607" s="105"/>
      <c r="J1607" s="105"/>
    </row>
    <row r="1608" spans="1:10" ht="30" customHeight="1" x14ac:dyDescent="0.3">
      <c r="A1608" s="51">
        <v>1604</v>
      </c>
      <c r="B1608" s="162"/>
      <c r="C1608" s="165"/>
      <c r="D1608" s="105"/>
      <c r="E1608" s="105"/>
      <c r="F1608" s="105"/>
      <c r="G1608" s="105"/>
      <c r="H1608" s="105"/>
      <c r="I1608" s="105"/>
      <c r="J1608" s="105"/>
    </row>
    <row r="1609" spans="1:10" ht="30" customHeight="1" x14ac:dyDescent="0.3">
      <c r="A1609" s="51">
        <v>1605</v>
      </c>
      <c r="B1609" s="162"/>
      <c r="C1609" s="165"/>
      <c r="D1609" s="105"/>
      <c r="E1609" s="105"/>
      <c r="F1609" s="105"/>
      <c r="G1609" s="105"/>
      <c r="H1609" s="105"/>
      <c r="I1609" s="105"/>
      <c r="J1609" s="105"/>
    </row>
    <row r="1610" spans="1:10" ht="30" customHeight="1" x14ac:dyDescent="0.3">
      <c r="A1610" s="51">
        <v>1606</v>
      </c>
      <c r="B1610" s="162"/>
      <c r="C1610" s="165"/>
      <c r="D1610" s="105"/>
      <c r="E1610" s="105"/>
      <c r="F1610" s="105"/>
      <c r="G1610" s="105"/>
      <c r="H1610" s="105"/>
      <c r="I1610" s="105"/>
      <c r="J1610" s="105"/>
    </row>
    <row r="1611" spans="1:10" ht="30" customHeight="1" x14ac:dyDescent="0.3">
      <c r="A1611" s="51">
        <v>1607</v>
      </c>
      <c r="B1611" s="162"/>
      <c r="C1611" s="165"/>
      <c r="D1611" s="105"/>
      <c r="E1611" s="105"/>
      <c r="F1611" s="105"/>
      <c r="G1611" s="105"/>
      <c r="H1611" s="105"/>
      <c r="I1611" s="105"/>
      <c r="J1611" s="105"/>
    </row>
    <row r="1612" spans="1:10" ht="30" customHeight="1" x14ac:dyDescent="0.3">
      <c r="A1612" s="51">
        <v>1608</v>
      </c>
      <c r="B1612" s="162"/>
      <c r="C1612" s="165"/>
      <c r="D1612" s="105"/>
      <c r="E1612" s="105"/>
      <c r="F1612" s="105"/>
      <c r="G1612" s="105"/>
      <c r="H1612" s="105"/>
      <c r="I1612" s="105"/>
      <c r="J1612" s="105"/>
    </row>
    <row r="1613" spans="1:10" ht="30" customHeight="1" x14ac:dyDescent="0.3">
      <c r="A1613" s="51">
        <v>1609</v>
      </c>
      <c r="B1613" s="162"/>
      <c r="C1613" s="165"/>
      <c r="D1613" s="105"/>
      <c r="E1613" s="105"/>
      <c r="F1613" s="105"/>
      <c r="G1613" s="105"/>
      <c r="H1613" s="105"/>
      <c r="I1613" s="105"/>
      <c r="J1613" s="105"/>
    </row>
    <row r="1614" spans="1:10" ht="30" customHeight="1" x14ac:dyDescent="0.3">
      <c r="A1614" s="51">
        <v>1610</v>
      </c>
      <c r="B1614" s="162"/>
      <c r="C1614" s="165"/>
      <c r="D1614" s="105"/>
      <c r="E1614" s="105"/>
      <c r="F1614" s="105"/>
      <c r="G1614" s="105"/>
      <c r="H1614" s="105"/>
      <c r="I1614" s="105"/>
      <c r="J1614" s="105"/>
    </row>
    <row r="1615" spans="1:10" ht="30" customHeight="1" x14ac:dyDescent="0.3">
      <c r="A1615" s="51">
        <v>1611</v>
      </c>
      <c r="B1615" s="162"/>
      <c r="C1615" s="165"/>
      <c r="D1615" s="105"/>
      <c r="E1615" s="105"/>
      <c r="F1615" s="105"/>
      <c r="G1615" s="105"/>
      <c r="H1615" s="105"/>
      <c r="I1615" s="105"/>
      <c r="J1615" s="105"/>
    </row>
    <row r="1616" spans="1:10" ht="30" customHeight="1" x14ac:dyDescent="0.3">
      <c r="A1616" s="51">
        <v>1612</v>
      </c>
      <c r="B1616" s="162"/>
      <c r="C1616" s="165"/>
      <c r="D1616" s="105"/>
      <c r="E1616" s="105"/>
      <c r="F1616" s="105"/>
      <c r="G1616" s="105"/>
      <c r="H1616" s="105"/>
      <c r="I1616" s="105"/>
      <c r="J1616" s="105"/>
    </row>
    <row r="1617" spans="1:10" ht="30" customHeight="1" x14ac:dyDescent="0.3">
      <c r="A1617" s="51">
        <v>1613</v>
      </c>
      <c r="B1617" s="162"/>
      <c r="C1617" s="165"/>
      <c r="D1617" s="105"/>
      <c r="E1617" s="105"/>
      <c r="F1617" s="105"/>
      <c r="G1617" s="105"/>
      <c r="H1617" s="105"/>
      <c r="I1617" s="105"/>
      <c r="J1617" s="105"/>
    </row>
    <row r="1618" spans="1:10" ht="30" customHeight="1" x14ac:dyDescent="0.3">
      <c r="A1618" s="51">
        <v>1614</v>
      </c>
      <c r="B1618" s="162"/>
      <c r="C1618" s="165"/>
      <c r="D1618" s="105"/>
      <c r="E1618" s="105"/>
      <c r="F1618" s="105"/>
      <c r="G1618" s="105"/>
      <c r="H1618" s="105"/>
      <c r="I1618" s="105"/>
      <c r="J1618" s="105"/>
    </row>
    <row r="1619" spans="1:10" ht="30" customHeight="1" x14ac:dyDescent="0.3">
      <c r="A1619" s="51">
        <v>1615</v>
      </c>
      <c r="B1619" s="162"/>
      <c r="C1619" s="165"/>
      <c r="D1619" s="105"/>
      <c r="E1619" s="105"/>
      <c r="F1619" s="105"/>
      <c r="G1619" s="105"/>
      <c r="H1619" s="105"/>
      <c r="I1619" s="105"/>
      <c r="J1619" s="105"/>
    </row>
    <row r="1620" spans="1:10" ht="30" customHeight="1" x14ac:dyDescent="0.3">
      <c r="A1620" s="51">
        <v>1616</v>
      </c>
      <c r="B1620" s="162"/>
      <c r="C1620" s="165"/>
      <c r="D1620" s="105"/>
      <c r="E1620" s="105"/>
      <c r="F1620" s="105"/>
      <c r="G1620" s="105"/>
      <c r="H1620" s="105"/>
      <c r="I1620" s="105"/>
      <c r="J1620" s="105"/>
    </row>
    <row r="1621" spans="1:10" ht="30" customHeight="1" x14ac:dyDescent="0.3">
      <c r="A1621" s="51">
        <v>1617</v>
      </c>
      <c r="B1621" s="162"/>
      <c r="C1621" s="165"/>
      <c r="D1621" s="105"/>
      <c r="E1621" s="105"/>
      <c r="F1621" s="105"/>
      <c r="G1621" s="105"/>
      <c r="H1621" s="105"/>
      <c r="I1621" s="105"/>
      <c r="J1621" s="105"/>
    </row>
    <row r="1622" spans="1:10" ht="30" customHeight="1" x14ac:dyDescent="0.3">
      <c r="A1622" s="51">
        <v>1618</v>
      </c>
      <c r="B1622" s="162"/>
      <c r="C1622" s="165"/>
      <c r="D1622" s="105"/>
      <c r="E1622" s="105"/>
      <c r="F1622" s="105"/>
      <c r="G1622" s="105"/>
      <c r="H1622" s="105"/>
      <c r="I1622" s="105"/>
      <c r="J1622" s="105"/>
    </row>
    <row r="1623" spans="1:10" ht="30" customHeight="1" x14ac:dyDescent="0.3">
      <c r="A1623" s="51">
        <v>1619</v>
      </c>
      <c r="B1623" s="162"/>
      <c r="C1623" s="165"/>
      <c r="D1623" s="105"/>
      <c r="E1623" s="105"/>
      <c r="F1623" s="105"/>
      <c r="G1623" s="105"/>
      <c r="H1623" s="105"/>
      <c r="I1623" s="105"/>
      <c r="J1623" s="105"/>
    </row>
    <row r="1624" spans="1:10" ht="30" customHeight="1" x14ac:dyDescent="0.3">
      <c r="A1624" s="51">
        <v>1620</v>
      </c>
      <c r="B1624" s="162"/>
      <c r="C1624" s="165"/>
      <c r="D1624" s="105"/>
      <c r="E1624" s="105"/>
      <c r="F1624" s="105"/>
      <c r="G1624" s="105"/>
      <c r="H1624" s="105"/>
      <c r="I1624" s="105"/>
      <c r="J1624" s="105"/>
    </row>
    <row r="1625" spans="1:10" ht="30" customHeight="1" x14ac:dyDescent="0.3">
      <c r="A1625" s="51">
        <v>1621</v>
      </c>
      <c r="B1625" s="162"/>
      <c r="C1625" s="165"/>
      <c r="D1625" s="105"/>
      <c r="E1625" s="105"/>
      <c r="F1625" s="105"/>
      <c r="G1625" s="105"/>
      <c r="H1625" s="105"/>
      <c r="I1625" s="105"/>
      <c r="J1625" s="105"/>
    </row>
    <row r="1626" spans="1:10" ht="30" customHeight="1" x14ac:dyDescent="0.3">
      <c r="A1626" s="51">
        <v>1622</v>
      </c>
      <c r="B1626" s="162"/>
      <c r="C1626" s="165"/>
      <c r="D1626" s="105"/>
      <c r="E1626" s="105"/>
      <c r="F1626" s="105"/>
      <c r="G1626" s="105"/>
      <c r="H1626" s="105"/>
      <c r="I1626" s="105"/>
      <c r="J1626" s="105"/>
    </row>
    <row r="1627" spans="1:10" ht="30" customHeight="1" x14ac:dyDescent="0.3">
      <c r="A1627" s="51">
        <v>1623</v>
      </c>
      <c r="B1627" s="162"/>
      <c r="C1627" s="165"/>
      <c r="D1627" s="105"/>
      <c r="E1627" s="105"/>
      <c r="F1627" s="105"/>
      <c r="G1627" s="105"/>
      <c r="H1627" s="105"/>
      <c r="I1627" s="105"/>
      <c r="J1627" s="105"/>
    </row>
    <row r="1628" spans="1:10" ht="30" customHeight="1" x14ac:dyDescent="0.3">
      <c r="A1628" s="51">
        <v>1624</v>
      </c>
      <c r="B1628" s="162"/>
      <c r="C1628" s="165"/>
      <c r="D1628" s="105"/>
      <c r="E1628" s="105"/>
      <c r="F1628" s="105"/>
      <c r="G1628" s="105"/>
      <c r="H1628" s="105"/>
      <c r="I1628" s="105"/>
      <c r="J1628" s="105"/>
    </row>
    <row r="1629" spans="1:10" ht="30" customHeight="1" x14ac:dyDescent="0.3">
      <c r="A1629" s="51">
        <v>1625</v>
      </c>
      <c r="B1629" s="162"/>
      <c r="C1629" s="165"/>
      <c r="D1629" s="105"/>
      <c r="E1629" s="105"/>
      <c r="F1629" s="105"/>
      <c r="G1629" s="105"/>
      <c r="H1629" s="105"/>
      <c r="I1629" s="105"/>
      <c r="J1629" s="105"/>
    </row>
    <row r="1630" spans="1:10" ht="30" customHeight="1" x14ac:dyDescent="0.3">
      <c r="A1630" s="51">
        <v>1626</v>
      </c>
      <c r="B1630" s="162"/>
      <c r="C1630" s="165"/>
      <c r="D1630" s="105"/>
      <c r="E1630" s="105"/>
      <c r="F1630" s="105"/>
      <c r="G1630" s="105"/>
      <c r="H1630" s="105"/>
      <c r="I1630" s="105"/>
      <c r="J1630" s="105"/>
    </row>
    <row r="1631" spans="1:10" ht="30" customHeight="1" x14ac:dyDescent="0.3">
      <c r="A1631" s="51">
        <v>1627</v>
      </c>
      <c r="B1631" s="162"/>
      <c r="C1631" s="165"/>
      <c r="D1631" s="105"/>
      <c r="E1631" s="105"/>
      <c r="F1631" s="105"/>
      <c r="G1631" s="105"/>
      <c r="H1631" s="105"/>
      <c r="I1631" s="105"/>
      <c r="J1631" s="105"/>
    </row>
    <row r="1632" spans="1:10" ht="30" customHeight="1" x14ac:dyDescent="0.3">
      <c r="A1632" s="51">
        <v>1628</v>
      </c>
      <c r="B1632" s="162"/>
      <c r="C1632" s="165"/>
      <c r="D1632" s="105"/>
      <c r="E1632" s="105"/>
      <c r="F1632" s="105"/>
      <c r="G1632" s="105"/>
      <c r="H1632" s="105"/>
      <c r="I1632" s="105"/>
      <c r="J1632" s="105"/>
    </row>
    <row r="1633" spans="1:10" ht="30" customHeight="1" x14ac:dyDescent="0.3">
      <c r="A1633" s="51">
        <v>1629</v>
      </c>
      <c r="B1633" s="162"/>
      <c r="C1633" s="165"/>
      <c r="D1633" s="105"/>
      <c r="E1633" s="105"/>
      <c r="F1633" s="105"/>
      <c r="G1633" s="105"/>
      <c r="H1633" s="105"/>
      <c r="I1633" s="105"/>
      <c r="J1633" s="105"/>
    </row>
    <row r="1634" spans="1:10" ht="30" customHeight="1" x14ac:dyDescent="0.3">
      <c r="A1634" s="51">
        <v>1630</v>
      </c>
      <c r="B1634" s="162"/>
      <c r="C1634" s="165"/>
      <c r="D1634" s="105"/>
      <c r="E1634" s="105"/>
      <c r="F1634" s="105"/>
      <c r="G1634" s="105"/>
      <c r="H1634" s="105"/>
      <c r="I1634" s="105"/>
      <c r="J1634" s="105"/>
    </row>
    <row r="1635" spans="1:10" ht="30" customHeight="1" x14ac:dyDescent="0.3">
      <c r="A1635" s="51">
        <v>1631</v>
      </c>
      <c r="B1635" s="162"/>
      <c r="C1635" s="165"/>
      <c r="D1635" s="105"/>
      <c r="E1635" s="105"/>
      <c r="F1635" s="105"/>
      <c r="G1635" s="105"/>
      <c r="H1635" s="105"/>
      <c r="I1635" s="105"/>
      <c r="J1635" s="105"/>
    </row>
    <row r="1636" spans="1:10" ht="30" customHeight="1" x14ac:dyDescent="0.3">
      <c r="A1636" s="51">
        <v>1632</v>
      </c>
      <c r="B1636" s="162"/>
      <c r="C1636" s="165"/>
      <c r="D1636" s="105"/>
      <c r="E1636" s="105"/>
      <c r="F1636" s="105"/>
      <c r="G1636" s="105"/>
      <c r="H1636" s="105"/>
      <c r="I1636" s="105"/>
      <c r="J1636" s="105"/>
    </row>
    <row r="1637" spans="1:10" ht="30" customHeight="1" x14ac:dyDescent="0.3">
      <c r="A1637" s="51">
        <v>1633</v>
      </c>
      <c r="B1637" s="162"/>
      <c r="C1637" s="165"/>
      <c r="D1637" s="105"/>
      <c r="E1637" s="105"/>
      <c r="F1637" s="105"/>
      <c r="G1637" s="105"/>
      <c r="H1637" s="105"/>
      <c r="I1637" s="105"/>
      <c r="J1637" s="105"/>
    </row>
    <row r="1638" spans="1:10" ht="30" customHeight="1" x14ac:dyDescent="0.3">
      <c r="A1638" s="51">
        <v>1634</v>
      </c>
      <c r="B1638" s="162"/>
      <c r="C1638" s="165"/>
      <c r="D1638" s="105"/>
      <c r="E1638" s="105"/>
      <c r="F1638" s="105"/>
      <c r="G1638" s="105"/>
      <c r="H1638" s="105"/>
      <c r="I1638" s="105"/>
      <c r="J1638" s="105"/>
    </row>
    <row r="1639" spans="1:10" ht="30" customHeight="1" x14ac:dyDescent="0.3">
      <c r="A1639" s="51">
        <v>1635</v>
      </c>
      <c r="B1639" s="162"/>
      <c r="C1639" s="165"/>
      <c r="D1639" s="105"/>
      <c r="E1639" s="105"/>
      <c r="F1639" s="105"/>
      <c r="G1639" s="105"/>
      <c r="H1639" s="105"/>
      <c r="I1639" s="105"/>
      <c r="J1639" s="105"/>
    </row>
    <row r="1640" spans="1:10" ht="30" customHeight="1" x14ac:dyDescent="0.3">
      <c r="A1640" s="51">
        <v>1636</v>
      </c>
      <c r="B1640" s="162"/>
      <c r="C1640" s="165"/>
      <c r="D1640" s="105"/>
      <c r="E1640" s="105"/>
      <c r="F1640" s="105"/>
      <c r="G1640" s="105"/>
      <c r="H1640" s="105"/>
      <c r="I1640" s="105"/>
      <c r="J1640" s="105"/>
    </row>
    <row r="1641" spans="1:10" ht="30" customHeight="1" x14ac:dyDescent="0.3">
      <c r="A1641" s="51">
        <v>1637</v>
      </c>
      <c r="B1641" s="162"/>
      <c r="C1641" s="165"/>
      <c r="D1641" s="105"/>
      <c r="E1641" s="105"/>
      <c r="F1641" s="105"/>
      <c r="G1641" s="105"/>
      <c r="H1641" s="105"/>
      <c r="I1641" s="105"/>
      <c r="J1641" s="105"/>
    </row>
    <row r="1642" spans="1:10" ht="30" customHeight="1" x14ac:dyDescent="0.3">
      <c r="A1642" s="51">
        <v>1638</v>
      </c>
      <c r="B1642" s="162"/>
      <c r="C1642" s="165"/>
      <c r="D1642" s="105"/>
      <c r="E1642" s="105"/>
      <c r="F1642" s="105"/>
      <c r="G1642" s="105"/>
      <c r="H1642" s="105"/>
      <c r="I1642" s="105"/>
      <c r="J1642" s="105"/>
    </row>
    <row r="1643" spans="1:10" ht="30" customHeight="1" x14ac:dyDescent="0.3">
      <c r="A1643" s="51">
        <v>1639</v>
      </c>
      <c r="B1643" s="162"/>
      <c r="C1643" s="165"/>
      <c r="D1643" s="105"/>
      <c r="E1643" s="105"/>
      <c r="F1643" s="105"/>
      <c r="G1643" s="105"/>
      <c r="H1643" s="105"/>
      <c r="I1643" s="105"/>
      <c r="J1643" s="105"/>
    </row>
    <row r="1644" spans="1:10" ht="30" customHeight="1" x14ac:dyDescent="0.3">
      <c r="A1644" s="51">
        <v>1640</v>
      </c>
      <c r="B1644" s="162"/>
      <c r="C1644" s="165"/>
      <c r="D1644" s="105"/>
      <c r="E1644" s="105"/>
      <c r="F1644" s="105"/>
      <c r="G1644" s="105"/>
      <c r="H1644" s="105"/>
      <c r="I1644" s="105"/>
      <c r="J1644" s="105"/>
    </row>
    <row r="1645" spans="1:10" ht="30" customHeight="1" x14ac:dyDescent="0.3">
      <c r="A1645" s="51">
        <v>1641</v>
      </c>
      <c r="B1645" s="162"/>
      <c r="C1645" s="165"/>
      <c r="D1645" s="105"/>
      <c r="E1645" s="105"/>
      <c r="F1645" s="105"/>
      <c r="G1645" s="105"/>
      <c r="H1645" s="105"/>
      <c r="I1645" s="105"/>
      <c r="J1645" s="105"/>
    </row>
    <row r="1646" spans="1:10" ht="30" customHeight="1" x14ac:dyDescent="0.3">
      <c r="A1646" s="51">
        <v>1642</v>
      </c>
      <c r="B1646" s="162"/>
      <c r="C1646" s="165"/>
      <c r="D1646" s="105"/>
      <c r="E1646" s="105"/>
      <c r="F1646" s="105"/>
      <c r="G1646" s="105"/>
      <c r="H1646" s="105"/>
      <c r="I1646" s="105"/>
      <c r="J1646" s="105"/>
    </row>
    <row r="1647" spans="1:10" ht="30" customHeight="1" x14ac:dyDescent="0.3">
      <c r="A1647" s="51">
        <v>1643</v>
      </c>
      <c r="B1647" s="162"/>
      <c r="C1647" s="165"/>
      <c r="D1647" s="105"/>
      <c r="E1647" s="105"/>
      <c r="F1647" s="105"/>
      <c r="G1647" s="105"/>
      <c r="H1647" s="105"/>
      <c r="I1647" s="105"/>
      <c r="J1647" s="105"/>
    </row>
    <row r="1648" spans="1:10" ht="30" customHeight="1" x14ac:dyDescent="0.3">
      <c r="A1648" s="51">
        <v>1644</v>
      </c>
      <c r="B1648" s="162"/>
      <c r="C1648" s="165"/>
      <c r="D1648" s="105"/>
      <c r="E1648" s="105"/>
      <c r="F1648" s="105"/>
      <c r="G1648" s="105"/>
      <c r="H1648" s="105"/>
      <c r="I1648" s="105"/>
      <c r="J1648" s="105"/>
    </row>
    <row r="1649" spans="1:10" ht="30" customHeight="1" x14ac:dyDescent="0.3">
      <c r="A1649" s="51">
        <v>1645</v>
      </c>
      <c r="B1649" s="162"/>
      <c r="C1649" s="165"/>
      <c r="D1649" s="105"/>
      <c r="E1649" s="105"/>
      <c r="F1649" s="105"/>
      <c r="G1649" s="105"/>
      <c r="H1649" s="105"/>
      <c r="I1649" s="105"/>
      <c r="J1649" s="105"/>
    </row>
    <row r="1650" spans="1:10" ht="30" customHeight="1" x14ac:dyDescent="0.3">
      <c r="A1650" s="51">
        <v>1646</v>
      </c>
      <c r="B1650" s="162"/>
      <c r="C1650" s="165"/>
      <c r="D1650" s="105"/>
      <c r="E1650" s="105"/>
      <c r="F1650" s="105"/>
      <c r="G1650" s="105"/>
      <c r="H1650" s="105"/>
      <c r="I1650" s="105"/>
      <c r="J1650" s="105"/>
    </row>
    <row r="1651" spans="1:10" ht="30" customHeight="1" x14ac:dyDescent="0.3">
      <c r="A1651" s="51">
        <v>1647</v>
      </c>
      <c r="B1651" s="162"/>
      <c r="C1651" s="165"/>
      <c r="D1651" s="105"/>
      <c r="E1651" s="105"/>
      <c r="F1651" s="105"/>
      <c r="G1651" s="105"/>
      <c r="H1651" s="105"/>
      <c r="I1651" s="105"/>
      <c r="J1651" s="105"/>
    </row>
    <row r="1652" spans="1:10" ht="30" customHeight="1" x14ac:dyDescent="0.3">
      <c r="A1652" s="51">
        <v>1648</v>
      </c>
      <c r="B1652" s="162"/>
      <c r="C1652" s="165"/>
      <c r="D1652" s="105"/>
      <c r="E1652" s="105"/>
      <c r="F1652" s="105"/>
      <c r="G1652" s="105"/>
      <c r="H1652" s="105"/>
      <c r="I1652" s="105"/>
      <c r="J1652" s="105"/>
    </row>
    <row r="1653" spans="1:10" ht="30" customHeight="1" x14ac:dyDescent="0.3">
      <c r="A1653" s="51">
        <v>1649</v>
      </c>
      <c r="B1653" s="162"/>
      <c r="C1653" s="165"/>
      <c r="D1653" s="105"/>
      <c r="E1653" s="105"/>
      <c r="F1653" s="105"/>
      <c r="G1653" s="105"/>
      <c r="H1653" s="105"/>
      <c r="I1653" s="105"/>
      <c r="J1653" s="105"/>
    </row>
    <row r="1654" spans="1:10" ht="30" customHeight="1" x14ac:dyDescent="0.3">
      <c r="A1654" s="51">
        <v>1650</v>
      </c>
      <c r="B1654" s="162"/>
      <c r="C1654" s="165"/>
      <c r="D1654" s="105"/>
      <c r="E1654" s="105"/>
      <c r="F1654" s="105"/>
      <c r="G1654" s="105"/>
      <c r="H1654" s="105"/>
      <c r="I1654" s="105"/>
      <c r="J1654" s="105"/>
    </row>
    <row r="1655" spans="1:10" ht="30" customHeight="1" x14ac:dyDescent="0.3">
      <c r="A1655" s="51">
        <v>1651</v>
      </c>
      <c r="B1655" s="162"/>
      <c r="C1655" s="165"/>
      <c r="D1655" s="105"/>
      <c r="E1655" s="105"/>
      <c r="F1655" s="105"/>
      <c r="G1655" s="105"/>
      <c r="H1655" s="105"/>
      <c r="I1655" s="105"/>
      <c r="J1655" s="105"/>
    </row>
    <row r="1656" spans="1:10" ht="30" customHeight="1" x14ac:dyDescent="0.3">
      <c r="A1656" s="51">
        <v>1652</v>
      </c>
      <c r="B1656" s="162"/>
      <c r="C1656" s="165"/>
      <c r="D1656" s="105"/>
      <c r="E1656" s="105"/>
      <c r="F1656" s="105"/>
      <c r="G1656" s="105"/>
      <c r="H1656" s="105"/>
      <c r="I1656" s="105"/>
      <c r="J1656" s="105"/>
    </row>
    <row r="1657" spans="1:10" ht="30" customHeight="1" x14ac:dyDescent="0.3">
      <c r="A1657" s="51">
        <v>1653</v>
      </c>
      <c r="B1657" s="162"/>
      <c r="C1657" s="165"/>
      <c r="D1657" s="105"/>
      <c r="E1657" s="105"/>
      <c r="F1657" s="105"/>
      <c r="G1657" s="105"/>
      <c r="H1657" s="105"/>
      <c r="I1657" s="105"/>
      <c r="J1657" s="105"/>
    </row>
    <row r="1658" spans="1:10" ht="30" customHeight="1" x14ac:dyDescent="0.3">
      <c r="A1658" s="51">
        <v>1654</v>
      </c>
      <c r="B1658" s="162"/>
      <c r="C1658" s="165"/>
      <c r="D1658" s="105"/>
      <c r="E1658" s="105"/>
      <c r="F1658" s="105"/>
      <c r="G1658" s="105"/>
      <c r="H1658" s="105"/>
      <c r="I1658" s="105"/>
      <c r="J1658" s="105"/>
    </row>
    <row r="1659" spans="1:10" ht="30" customHeight="1" x14ac:dyDescent="0.3">
      <c r="A1659" s="51">
        <v>1655</v>
      </c>
      <c r="B1659" s="162"/>
      <c r="C1659" s="165"/>
      <c r="D1659" s="105"/>
      <c r="E1659" s="105"/>
      <c r="F1659" s="105"/>
      <c r="G1659" s="105"/>
      <c r="H1659" s="105"/>
      <c r="I1659" s="105"/>
      <c r="J1659" s="105"/>
    </row>
    <row r="1660" spans="1:10" ht="30" customHeight="1" x14ac:dyDescent="0.3">
      <c r="A1660" s="51">
        <v>1656</v>
      </c>
      <c r="B1660" s="162"/>
      <c r="C1660" s="165"/>
      <c r="D1660" s="105"/>
      <c r="E1660" s="105"/>
      <c r="F1660" s="105"/>
      <c r="G1660" s="105"/>
      <c r="H1660" s="105"/>
      <c r="I1660" s="105"/>
      <c r="J1660" s="105"/>
    </row>
    <row r="1661" spans="1:10" ht="30" customHeight="1" x14ac:dyDescent="0.3">
      <c r="A1661" s="51">
        <v>1657</v>
      </c>
      <c r="B1661" s="162"/>
      <c r="C1661" s="165"/>
      <c r="D1661" s="105"/>
      <c r="E1661" s="105"/>
      <c r="F1661" s="105"/>
      <c r="G1661" s="105"/>
      <c r="H1661" s="105"/>
      <c r="I1661" s="105"/>
      <c r="J1661" s="105"/>
    </row>
    <row r="1662" spans="1:10" ht="30" customHeight="1" x14ac:dyDescent="0.3">
      <c r="A1662" s="51">
        <v>1658</v>
      </c>
      <c r="B1662" s="162"/>
      <c r="C1662" s="165"/>
      <c r="D1662" s="105"/>
      <c r="E1662" s="105"/>
      <c r="F1662" s="105"/>
      <c r="G1662" s="105"/>
      <c r="H1662" s="105"/>
      <c r="I1662" s="105"/>
      <c r="J1662" s="105"/>
    </row>
    <row r="1663" spans="1:10" ht="30" customHeight="1" x14ac:dyDescent="0.3">
      <c r="A1663" s="51">
        <v>1659</v>
      </c>
      <c r="B1663" s="162"/>
      <c r="C1663" s="165"/>
      <c r="D1663" s="105"/>
      <c r="E1663" s="105"/>
      <c r="F1663" s="105"/>
      <c r="G1663" s="105"/>
      <c r="H1663" s="105"/>
      <c r="I1663" s="105"/>
      <c r="J1663" s="105"/>
    </row>
    <row r="1664" spans="1:10" ht="30" customHeight="1" x14ac:dyDescent="0.3">
      <c r="A1664" s="51">
        <v>1660</v>
      </c>
      <c r="B1664" s="162"/>
      <c r="C1664" s="165"/>
      <c r="D1664" s="105"/>
      <c r="E1664" s="105"/>
      <c r="F1664" s="105"/>
      <c r="G1664" s="105"/>
      <c r="H1664" s="105"/>
      <c r="I1664" s="105"/>
      <c r="J1664" s="105"/>
    </row>
    <row r="1665" spans="1:10" ht="30" customHeight="1" x14ac:dyDescent="0.3">
      <c r="A1665" s="51">
        <v>1661</v>
      </c>
      <c r="B1665" s="162"/>
      <c r="C1665" s="165"/>
      <c r="D1665" s="105"/>
      <c r="E1665" s="105"/>
      <c r="F1665" s="105"/>
      <c r="G1665" s="105"/>
      <c r="H1665" s="105"/>
      <c r="I1665" s="105"/>
      <c r="J1665" s="105"/>
    </row>
    <row r="1666" spans="1:10" ht="30" customHeight="1" x14ac:dyDescent="0.3">
      <c r="A1666" s="51">
        <v>1662</v>
      </c>
      <c r="B1666" s="162"/>
      <c r="C1666" s="165"/>
      <c r="D1666" s="105"/>
      <c r="E1666" s="105"/>
      <c r="F1666" s="105"/>
      <c r="G1666" s="105"/>
      <c r="H1666" s="105"/>
      <c r="I1666" s="105"/>
      <c r="J1666" s="105"/>
    </row>
    <row r="1667" spans="1:10" ht="30" customHeight="1" x14ac:dyDescent="0.3">
      <c r="A1667" s="51">
        <v>1663</v>
      </c>
      <c r="B1667" s="162"/>
      <c r="C1667" s="165"/>
      <c r="D1667" s="105"/>
      <c r="E1667" s="105"/>
      <c r="F1667" s="105"/>
      <c r="G1667" s="105"/>
      <c r="H1667" s="105"/>
      <c r="I1667" s="105"/>
      <c r="J1667" s="105"/>
    </row>
    <row r="1668" spans="1:10" ht="30" customHeight="1" x14ac:dyDescent="0.3">
      <c r="A1668" s="51">
        <v>1664</v>
      </c>
      <c r="B1668" s="162"/>
      <c r="C1668" s="165"/>
      <c r="D1668" s="105"/>
      <c r="E1668" s="105"/>
      <c r="F1668" s="105"/>
      <c r="G1668" s="105"/>
      <c r="H1668" s="105"/>
      <c r="I1668" s="105"/>
      <c r="J1668" s="105"/>
    </row>
    <row r="1669" spans="1:10" ht="30" customHeight="1" x14ac:dyDescent="0.3">
      <c r="A1669" s="51">
        <v>1665</v>
      </c>
      <c r="B1669" s="162"/>
      <c r="C1669" s="165"/>
      <c r="D1669" s="105"/>
      <c r="E1669" s="105"/>
      <c r="F1669" s="105"/>
      <c r="G1669" s="105"/>
      <c r="H1669" s="105"/>
      <c r="I1669" s="105"/>
      <c r="J1669" s="105"/>
    </row>
    <row r="1670" spans="1:10" ht="30" customHeight="1" x14ac:dyDescent="0.3">
      <c r="A1670" s="51">
        <v>1666</v>
      </c>
      <c r="B1670" s="162"/>
      <c r="C1670" s="165"/>
      <c r="D1670" s="105"/>
      <c r="E1670" s="105"/>
      <c r="F1670" s="105"/>
      <c r="G1670" s="105"/>
      <c r="H1670" s="105"/>
      <c r="I1670" s="105"/>
      <c r="J1670" s="105"/>
    </row>
    <row r="1671" spans="1:10" ht="30" customHeight="1" x14ac:dyDescent="0.3">
      <c r="A1671" s="51">
        <v>1667</v>
      </c>
      <c r="B1671" s="162"/>
      <c r="C1671" s="165"/>
      <c r="D1671" s="105"/>
      <c r="E1671" s="105"/>
      <c r="F1671" s="105"/>
      <c r="G1671" s="105"/>
      <c r="H1671" s="105"/>
      <c r="I1671" s="105"/>
      <c r="J1671" s="105"/>
    </row>
    <row r="1672" spans="1:10" ht="30" customHeight="1" x14ac:dyDescent="0.3">
      <c r="A1672" s="51">
        <v>1668</v>
      </c>
      <c r="B1672" s="162"/>
      <c r="C1672" s="165"/>
      <c r="D1672" s="105"/>
      <c r="E1672" s="105"/>
      <c r="F1672" s="105"/>
      <c r="G1672" s="105"/>
      <c r="H1672" s="105"/>
      <c r="I1672" s="105"/>
      <c r="J1672" s="105"/>
    </row>
    <row r="1673" spans="1:10" ht="30" customHeight="1" x14ac:dyDescent="0.3">
      <c r="A1673" s="51">
        <v>1669</v>
      </c>
      <c r="B1673" s="162"/>
      <c r="C1673" s="165"/>
      <c r="D1673" s="105"/>
      <c r="E1673" s="105"/>
      <c r="F1673" s="105"/>
      <c r="G1673" s="105"/>
      <c r="H1673" s="105"/>
      <c r="I1673" s="105"/>
      <c r="J1673" s="105"/>
    </row>
    <row r="1674" spans="1:10" ht="30" customHeight="1" x14ac:dyDescent="0.3">
      <c r="A1674" s="51">
        <v>1670</v>
      </c>
      <c r="B1674" s="162"/>
      <c r="C1674" s="165"/>
      <c r="D1674" s="105"/>
      <c r="E1674" s="105"/>
      <c r="F1674" s="105"/>
      <c r="G1674" s="105"/>
      <c r="H1674" s="105"/>
      <c r="I1674" s="105"/>
      <c r="J1674" s="105"/>
    </row>
    <row r="1675" spans="1:10" ht="30" customHeight="1" x14ac:dyDescent="0.3">
      <c r="A1675" s="51">
        <v>1671</v>
      </c>
      <c r="B1675" s="162"/>
      <c r="C1675" s="165"/>
      <c r="D1675" s="105"/>
      <c r="E1675" s="105"/>
      <c r="F1675" s="105"/>
      <c r="G1675" s="105"/>
      <c r="H1675" s="105"/>
      <c r="I1675" s="105"/>
      <c r="J1675" s="105"/>
    </row>
    <row r="1676" spans="1:10" ht="30" customHeight="1" x14ac:dyDescent="0.3">
      <c r="A1676" s="51">
        <v>1672</v>
      </c>
      <c r="B1676" s="162"/>
      <c r="C1676" s="165"/>
      <c r="D1676" s="105"/>
      <c r="E1676" s="105"/>
      <c r="F1676" s="105"/>
      <c r="G1676" s="105"/>
      <c r="H1676" s="105"/>
      <c r="I1676" s="105"/>
      <c r="J1676" s="105"/>
    </row>
    <row r="1677" spans="1:10" ht="30" customHeight="1" x14ac:dyDescent="0.3">
      <c r="A1677" s="51">
        <v>1673</v>
      </c>
      <c r="B1677" s="162"/>
      <c r="C1677" s="165"/>
      <c r="D1677" s="105"/>
      <c r="E1677" s="105"/>
      <c r="F1677" s="105"/>
      <c r="G1677" s="105"/>
      <c r="H1677" s="105"/>
      <c r="I1677" s="105"/>
      <c r="J1677" s="105"/>
    </row>
    <row r="1678" spans="1:10" ht="30" customHeight="1" x14ac:dyDescent="0.3">
      <c r="A1678" s="51">
        <v>1674</v>
      </c>
      <c r="B1678" s="162"/>
      <c r="C1678" s="165"/>
      <c r="D1678" s="105"/>
      <c r="E1678" s="105"/>
      <c r="F1678" s="105"/>
      <c r="G1678" s="105"/>
      <c r="H1678" s="105"/>
      <c r="I1678" s="105"/>
      <c r="J1678" s="105"/>
    </row>
    <row r="1679" spans="1:10" ht="30" customHeight="1" x14ac:dyDescent="0.3">
      <c r="A1679" s="51">
        <v>1675</v>
      </c>
      <c r="B1679" s="162"/>
      <c r="C1679" s="165"/>
      <c r="D1679" s="105"/>
      <c r="E1679" s="105"/>
      <c r="F1679" s="105"/>
      <c r="G1679" s="105"/>
      <c r="H1679" s="105"/>
      <c r="I1679" s="105"/>
      <c r="J1679" s="105"/>
    </row>
    <row r="1680" spans="1:10" ht="30" customHeight="1" x14ac:dyDescent="0.3">
      <c r="A1680" s="51">
        <v>1676</v>
      </c>
      <c r="B1680" s="162"/>
      <c r="C1680" s="165"/>
      <c r="D1680" s="105"/>
      <c r="E1680" s="105"/>
      <c r="F1680" s="105"/>
      <c r="G1680" s="105"/>
      <c r="H1680" s="105"/>
      <c r="I1680" s="105"/>
      <c r="J1680" s="105"/>
    </row>
    <row r="1681" spans="1:10" ht="30" customHeight="1" x14ac:dyDescent="0.3">
      <c r="A1681" s="51">
        <v>1677</v>
      </c>
      <c r="B1681" s="162"/>
      <c r="C1681" s="165"/>
      <c r="D1681" s="105"/>
      <c r="E1681" s="105"/>
      <c r="F1681" s="105"/>
      <c r="G1681" s="105"/>
      <c r="H1681" s="105"/>
      <c r="I1681" s="105"/>
      <c r="J1681" s="105"/>
    </row>
    <row r="1682" spans="1:10" ht="30" customHeight="1" x14ac:dyDescent="0.3">
      <c r="A1682" s="51">
        <v>1678</v>
      </c>
      <c r="B1682" s="162"/>
      <c r="C1682" s="165"/>
      <c r="D1682" s="105"/>
      <c r="E1682" s="105"/>
      <c r="F1682" s="105"/>
      <c r="G1682" s="105"/>
      <c r="H1682" s="105"/>
      <c r="I1682" s="105"/>
      <c r="J1682" s="105"/>
    </row>
    <row r="1683" spans="1:10" ht="30" customHeight="1" x14ac:dyDescent="0.3">
      <c r="A1683" s="51">
        <v>1679</v>
      </c>
      <c r="B1683" s="162"/>
      <c r="C1683" s="165"/>
      <c r="D1683" s="105"/>
      <c r="E1683" s="105"/>
      <c r="F1683" s="105"/>
      <c r="G1683" s="105"/>
      <c r="H1683" s="105"/>
      <c r="I1683" s="105"/>
      <c r="J1683" s="105"/>
    </row>
    <row r="1684" spans="1:10" ht="30" customHeight="1" x14ac:dyDescent="0.3">
      <c r="A1684" s="51">
        <v>1680</v>
      </c>
      <c r="B1684" s="162"/>
      <c r="C1684" s="165"/>
      <c r="D1684" s="105"/>
      <c r="E1684" s="105"/>
      <c r="F1684" s="105"/>
      <c r="G1684" s="105"/>
      <c r="H1684" s="105"/>
      <c r="I1684" s="105"/>
      <c r="J1684" s="105"/>
    </row>
    <row r="1685" spans="1:10" ht="30" customHeight="1" x14ac:dyDescent="0.3">
      <c r="A1685" s="51">
        <v>1681</v>
      </c>
      <c r="B1685" s="162"/>
      <c r="C1685" s="165"/>
      <c r="D1685" s="105"/>
      <c r="E1685" s="105"/>
      <c r="F1685" s="105"/>
      <c r="G1685" s="105"/>
      <c r="H1685" s="105"/>
      <c r="I1685" s="105"/>
      <c r="J1685" s="105"/>
    </row>
    <row r="1686" spans="1:10" ht="30" customHeight="1" x14ac:dyDescent="0.3">
      <c r="A1686" s="51">
        <v>1682</v>
      </c>
      <c r="B1686" s="162"/>
      <c r="C1686" s="165"/>
      <c r="D1686" s="105"/>
      <c r="E1686" s="105"/>
      <c r="F1686" s="105"/>
      <c r="G1686" s="105"/>
      <c r="H1686" s="105"/>
      <c r="I1686" s="105"/>
      <c r="J1686" s="105"/>
    </row>
    <row r="1687" spans="1:10" ht="30" customHeight="1" x14ac:dyDescent="0.3">
      <c r="A1687" s="51">
        <v>1683</v>
      </c>
      <c r="B1687" s="162"/>
      <c r="C1687" s="165"/>
      <c r="D1687" s="105"/>
      <c r="E1687" s="105"/>
      <c r="F1687" s="105"/>
      <c r="G1687" s="105"/>
      <c r="H1687" s="105"/>
      <c r="I1687" s="105"/>
      <c r="J1687" s="105"/>
    </row>
    <row r="1688" spans="1:10" ht="30" customHeight="1" x14ac:dyDescent="0.3">
      <c r="A1688" s="51">
        <v>1684</v>
      </c>
      <c r="B1688" s="162"/>
      <c r="C1688" s="165"/>
      <c r="D1688" s="105"/>
      <c r="E1688" s="105"/>
      <c r="F1688" s="105"/>
      <c r="G1688" s="105"/>
      <c r="H1688" s="105"/>
      <c r="I1688" s="105"/>
      <c r="J1688" s="105"/>
    </row>
    <row r="1689" spans="1:10" ht="30" customHeight="1" x14ac:dyDescent="0.3">
      <c r="A1689" s="51">
        <v>1685</v>
      </c>
      <c r="B1689" s="162"/>
      <c r="C1689" s="165"/>
      <c r="D1689" s="105"/>
      <c r="E1689" s="105"/>
      <c r="F1689" s="105"/>
      <c r="G1689" s="105"/>
      <c r="H1689" s="105"/>
      <c r="I1689" s="105"/>
      <c r="J1689" s="105"/>
    </row>
    <row r="1690" spans="1:10" ht="30" customHeight="1" x14ac:dyDescent="0.3">
      <c r="A1690" s="51">
        <v>1686</v>
      </c>
      <c r="B1690" s="162"/>
      <c r="C1690" s="165"/>
      <c r="D1690" s="105"/>
      <c r="E1690" s="105"/>
      <c r="F1690" s="105"/>
      <c r="G1690" s="105"/>
      <c r="H1690" s="105"/>
      <c r="I1690" s="105"/>
      <c r="J1690" s="105"/>
    </row>
    <row r="1691" spans="1:10" ht="30" customHeight="1" x14ac:dyDescent="0.3">
      <c r="A1691" s="51">
        <v>1687</v>
      </c>
      <c r="B1691" s="162"/>
      <c r="C1691" s="165"/>
      <c r="D1691" s="105"/>
      <c r="E1691" s="105"/>
      <c r="F1691" s="105"/>
      <c r="G1691" s="105"/>
      <c r="H1691" s="105"/>
      <c r="I1691" s="105"/>
      <c r="J1691" s="105"/>
    </row>
    <row r="1692" spans="1:10" ht="30" customHeight="1" x14ac:dyDescent="0.3">
      <c r="A1692" s="51">
        <v>1688</v>
      </c>
      <c r="B1692" s="162"/>
      <c r="C1692" s="165"/>
      <c r="D1692" s="105"/>
      <c r="E1692" s="105"/>
      <c r="F1692" s="105"/>
      <c r="G1692" s="105"/>
      <c r="H1692" s="105"/>
      <c r="I1692" s="105"/>
      <c r="J1692" s="105"/>
    </row>
    <row r="1693" spans="1:10" ht="30" customHeight="1" x14ac:dyDescent="0.3">
      <c r="A1693" s="51">
        <v>1689</v>
      </c>
      <c r="B1693" s="162"/>
      <c r="C1693" s="165"/>
      <c r="D1693" s="105"/>
      <c r="E1693" s="105"/>
      <c r="F1693" s="105"/>
      <c r="G1693" s="105"/>
      <c r="H1693" s="105"/>
      <c r="I1693" s="105"/>
      <c r="J1693" s="105"/>
    </row>
    <row r="1694" spans="1:10" ht="30" customHeight="1" x14ac:dyDescent="0.3">
      <c r="A1694" s="51">
        <v>1690</v>
      </c>
      <c r="B1694" s="162"/>
      <c r="C1694" s="165"/>
      <c r="D1694" s="105"/>
      <c r="E1694" s="105"/>
      <c r="F1694" s="105"/>
      <c r="G1694" s="105"/>
      <c r="H1694" s="105"/>
      <c r="I1694" s="105"/>
      <c r="J1694" s="105"/>
    </row>
    <row r="1695" spans="1:10" ht="30" customHeight="1" x14ac:dyDescent="0.3">
      <c r="A1695" s="51">
        <v>1691</v>
      </c>
      <c r="B1695" s="162"/>
      <c r="C1695" s="165"/>
      <c r="D1695" s="105"/>
      <c r="E1695" s="105"/>
      <c r="F1695" s="105"/>
      <c r="G1695" s="105"/>
      <c r="H1695" s="105"/>
      <c r="I1695" s="105"/>
      <c r="J1695" s="105"/>
    </row>
    <row r="1696" spans="1:10" ht="30" customHeight="1" x14ac:dyDescent="0.3">
      <c r="A1696" s="51">
        <v>1692</v>
      </c>
      <c r="B1696" s="162"/>
      <c r="C1696" s="165"/>
      <c r="D1696" s="105"/>
      <c r="E1696" s="105"/>
      <c r="F1696" s="105"/>
      <c r="G1696" s="105"/>
      <c r="H1696" s="105"/>
      <c r="I1696" s="105"/>
      <c r="J1696" s="105"/>
    </row>
    <row r="1697" spans="1:10" ht="30" customHeight="1" x14ac:dyDescent="0.3">
      <c r="A1697" s="51">
        <v>1693</v>
      </c>
      <c r="B1697" s="162"/>
      <c r="C1697" s="165"/>
      <c r="D1697" s="105"/>
      <c r="E1697" s="105"/>
      <c r="F1697" s="105"/>
      <c r="G1697" s="105"/>
      <c r="H1697" s="105"/>
      <c r="I1697" s="105"/>
      <c r="J1697" s="105"/>
    </row>
    <row r="1698" spans="1:10" ht="30" customHeight="1" x14ac:dyDescent="0.3">
      <c r="A1698" s="51">
        <v>1694</v>
      </c>
      <c r="B1698" s="162"/>
      <c r="C1698" s="165"/>
      <c r="D1698" s="105"/>
      <c r="E1698" s="105"/>
      <c r="F1698" s="105"/>
      <c r="G1698" s="105"/>
      <c r="H1698" s="105"/>
      <c r="I1698" s="105"/>
      <c r="J1698" s="105"/>
    </row>
    <row r="1699" spans="1:10" ht="30" customHeight="1" x14ac:dyDescent="0.3">
      <c r="A1699" s="51">
        <v>1695</v>
      </c>
      <c r="B1699" s="162"/>
      <c r="C1699" s="165"/>
      <c r="D1699" s="105"/>
      <c r="E1699" s="105"/>
      <c r="F1699" s="105"/>
      <c r="G1699" s="105"/>
      <c r="H1699" s="105"/>
      <c r="I1699" s="105"/>
      <c r="J1699" s="105"/>
    </row>
    <row r="1700" spans="1:10" ht="30" customHeight="1" x14ac:dyDescent="0.3">
      <c r="A1700" s="51">
        <v>1696</v>
      </c>
      <c r="B1700" s="162"/>
      <c r="C1700" s="165"/>
      <c r="D1700" s="105"/>
      <c r="E1700" s="105"/>
      <c r="F1700" s="105"/>
      <c r="G1700" s="105"/>
      <c r="H1700" s="105"/>
      <c r="I1700" s="105"/>
      <c r="J1700" s="105"/>
    </row>
    <row r="1701" spans="1:10" ht="30" customHeight="1" x14ac:dyDescent="0.3">
      <c r="A1701" s="51">
        <v>1697</v>
      </c>
      <c r="B1701" s="162"/>
      <c r="C1701" s="165"/>
      <c r="D1701" s="105"/>
      <c r="E1701" s="105"/>
      <c r="F1701" s="105"/>
      <c r="G1701" s="105"/>
      <c r="H1701" s="105"/>
      <c r="I1701" s="105"/>
      <c r="J1701" s="105"/>
    </row>
    <row r="1702" spans="1:10" ht="30" customHeight="1" x14ac:dyDescent="0.3">
      <c r="A1702" s="51">
        <v>1698</v>
      </c>
      <c r="B1702" s="162"/>
      <c r="C1702" s="165"/>
      <c r="D1702" s="105"/>
      <c r="E1702" s="105"/>
      <c r="F1702" s="105"/>
      <c r="G1702" s="105"/>
      <c r="H1702" s="105"/>
      <c r="I1702" s="105"/>
      <c r="J1702" s="105"/>
    </row>
    <row r="1703" spans="1:10" ht="30" customHeight="1" x14ac:dyDescent="0.3">
      <c r="A1703" s="51">
        <v>1699</v>
      </c>
      <c r="B1703" s="162"/>
      <c r="C1703" s="165"/>
      <c r="D1703" s="105"/>
      <c r="E1703" s="105"/>
      <c r="F1703" s="105"/>
      <c r="G1703" s="105"/>
      <c r="H1703" s="105"/>
      <c r="I1703" s="105"/>
      <c r="J1703" s="105"/>
    </row>
    <row r="1704" spans="1:10" ht="30" customHeight="1" x14ac:dyDescent="0.3">
      <c r="A1704" s="51">
        <v>1700</v>
      </c>
      <c r="B1704" s="162"/>
      <c r="C1704" s="165"/>
      <c r="D1704" s="105"/>
      <c r="E1704" s="105"/>
      <c r="F1704" s="105"/>
      <c r="G1704" s="105"/>
      <c r="H1704" s="105"/>
      <c r="I1704" s="105"/>
      <c r="J1704" s="105"/>
    </row>
    <row r="1705" spans="1:10" ht="30" customHeight="1" x14ac:dyDescent="0.3">
      <c r="A1705" s="51">
        <v>1701</v>
      </c>
      <c r="B1705" s="162"/>
      <c r="C1705" s="165"/>
      <c r="D1705" s="105"/>
      <c r="E1705" s="105"/>
      <c r="F1705" s="105"/>
      <c r="G1705" s="105"/>
      <c r="H1705" s="105"/>
      <c r="I1705" s="105"/>
      <c r="J1705" s="105"/>
    </row>
    <row r="1706" spans="1:10" ht="30" customHeight="1" x14ac:dyDescent="0.3">
      <c r="A1706" s="51">
        <v>1702</v>
      </c>
      <c r="B1706" s="162"/>
      <c r="C1706" s="165"/>
      <c r="D1706" s="105"/>
      <c r="E1706" s="105"/>
      <c r="F1706" s="105"/>
      <c r="G1706" s="105"/>
      <c r="H1706" s="105"/>
      <c r="I1706" s="105"/>
      <c r="J1706" s="105"/>
    </row>
    <row r="1707" spans="1:10" ht="30" customHeight="1" x14ac:dyDescent="0.3">
      <c r="A1707" s="51">
        <v>1703</v>
      </c>
      <c r="B1707" s="162"/>
      <c r="C1707" s="165"/>
      <c r="D1707" s="105"/>
      <c r="E1707" s="105"/>
      <c r="F1707" s="105"/>
      <c r="G1707" s="105"/>
      <c r="H1707" s="105"/>
      <c r="I1707" s="105"/>
      <c r="J1707" s="105"/>
    </row>
    <row r="1708" spans="1:10" ht="30" customHeight="1" x14ac:dyDescent="0.3">
      <c r="A1708" s="51">
        <v>1704</v>
      </c>
      <c r="B1708" s="162"/>
      <c r="C1708" s="165"/>
      <c r="D1708" s="105"/>
      <c r="E1708" s="105"/>
      <c r="F1708" s="105"/>
      <c r="G1708" s="105"/>
      <c r="H1708" s="105"/>
      <c r="I1708" s="105"/>
      <c r="J1708" s="105"/>
    </row>
    <row r="1709" spans="1:10" ht="30" customHeight="1" x14ac:dyDescent="0.3">
      <c r="A1709" s="51">
        <v>1705</v>
      </c>
      <c r="B1709" s="162"/>
      <c r="C1709" s="165"/>
      <c r="D1709" s="105"/>
      <c r="E1709" s="105"/>
      <c r="F1709" s="105"/>
      <c r="G1709" s="105"/>
      <c r="H1709" s="105"/>
      <c r="I1709" s="105"/>
      <c r="J1709" s="105"/>
    </row>
    <row r="1710" spans="1:10" ht="30" customHeight="1" x14ac:dyDescent="0.3">
      <c r="A1710" s="51">
        <v>1706</v>
      </c>
      <c r="B1710" s="162"/>
      <c r="C1710" s="165"/>
      <c r="D1710" s="105"/>
      <c r="E1710" s="105"/>
      <c r="F1710" s="105"/>
      <c r="G1710" s="105"/>
      <c r="H1710" s="105"/>
      <c r="I1710" s="105"/>
      <c r="J1710" s="105"/>
    </row>
    <row r="1711" spans="1:10" ht="30" customHeight="1" x14ac:dyDescent="0.3">
      <c r="A1711" s="51">
        <v>1707</v>
      </c>
      <c r="B1711" s="162"/>
      <c r="C1711" s="165"/>
      <c r="D1711" s="105"/>
      <c r="E1711" s="105"/>
      <c r="F1711" s="105"/>
      <c r="G1711" s="105"/>
      <c r="H1711" s="105"/>
      <c r="I1711" s="105"/>
      <c r="J1711" s="105"/>
    </row>
    <row r="1712" spans="1:10" ht="30" customHeight="1" x14ac:dyDescent="0.3">
      <c r="A1712" s="51">
        <v>1708</v>
      </c>
      <c r="B1712" s="162"/>
      <c r="C1712" s="165"/>
      <c r="D1712" s="105"/>
      <c r="E1712" s="105"/>
      <c r="F1712" s="105"/>
      <c r="G1712" s="105"/>
      <c r="H1712" s="105"/>
      <c r="I1712" s="105"/>
      <c r="J1712" s="105"/>
    </row>
    <row r="1713" spans="1:10" ht="30" customHeight="1" x14ac:dyDescent="0.3">
      <c r="A1713" s="51">
        <v>1709</v>
      </c>
      <c r="B1713" s="162"/>
      <c r="C1713" s="165"/>
      <c r="D1713" s="105"/>
      <c r="E1713" s="105"/>
      <c r="F1713" s="105"/>
      <c r="G1713" s="105"/>
      <c r="H1713" s="105"/>
      <c r="I1713" s="105"/>
      <c r="J1713" s="105"/>
    </row>
    <row r="1714" spans="1:10" ht="30" customHeight="1" x14ac:dyDescent="0.3">
      <c r="A1714" s="51">
        <v>1710</v>
      </c>
      <c r="B1714" s="162"/>
      <c r="C1714" s="165"/>
      <c r="D1714" s="105"/>
      <c r="E1714" s="105"/>
      <c r="F1714" s="105"/>
      <c r="G1714" s="105"/>
      <c r="H1714" s="105"/>
      <c r="I1714" s="105"/>
      <c r="J1714" s="105"/>
    </row>
    <row r="1715" spans="1:10" ht="30" customHeight="1" x14ac:dyDescent="0.3">
      <c r="A1715" s="51">
        <v>1711</v>
      </c>
      <c r="B1715" s="162"/>
      <c r="C1715" s="165"/>
      <c r="D1715" s="105"/>
      <c r="E1715" s="105"/>
      <c r="F1715" s="105"/>
      <c r="G1715" s="105"/>
      <c r="H1715" s="105"/>
      <c r="I1715" s="105"/>
      <c r="J1715" s="105"/>
    </row>
    <row r="1716" spans="1:10" ht="30" customHeight="1" x14ac:dyDescent="0.3">
      <c r="A1716" s="51">
        <v>1712</v>
      </c>
      <c r="B1716" s="162"/>
      <c r="C1716" s="165"/>
      <c r="D1716" s="105"/>
      <c r="E1716" s="105"/>
      <c r="F1716" s="105"/>
      <c r="G1716" s="105"/>
      <c r="H1716" s="105"/>
      <c r="I1716" s="105"/>
      <c r="J1716" s="105"/>
    </row>
    <row r="1717" spans="1:10" ht="30" customHeight="1" x14ac:dyDescent="0.3">
      <c r="A1717" s="51">
        <v>1713</v>
      </c>
      <c r="B1717" s="162"/>
      <c r="C1717" s="165"/>
      <c r="D1717" s="105"/>
      <c r="E1717" s="105"/>
      <c r="F1717" s="105"/>
      <c r="G1717" s="105"/>
      <c r="H1717" s="105"/>
      <c r="I1717" s="105"/>
      <c r="J1717" s="105"/>
    </row>
    <row r="1718" spans="1:10" ht="30" customHeight="1" x14ac:dyDescent="0.3">
      <c r="A1718" s="51">
        <v>1714</v>
      </c>
      <c r="B1718" s="162"/>
      <c r="C1718" s="165"/>
      <c r="D1718" s="105"/>
      <c r="E1718" s="105"/>
      <c r="F1718" s="105"/>
      <c r="G1718" s="105"/>
      <c r="H1718" s="105"/>
      <c r="I1718" s="105"/>
      <c r="J1718" s="105"/>
    </row>
    <row r="1719" spans="1:10" ht="30" customHeight="1" x14ac:dyDescent="0.3">
      <c r="A1719" s="51">
        <v>1715</v>
      </c>
      <c r="B1719" s="162"/>
      <c r="C1719" s="165"/>
      <c r="D1719" s="105"/>
      <c r="E1719" s="105"/>
      <c r="F1719" s="105"/>
      <c r="G1719" s="105"/>
      <c r="H1719" s="105"/>
      <c r="I1719" s="105"/>
      <c r="J1719" s="105"/>
    </row>
    <row r="1720" spans="1:10" ht="30" customHeight="1" x14ac:dyDescent="0.3">
      <c r="A1720" s="51">
        <v>1716</v>
      </c>
      <c r="B1720" s="162"/>
      <c r="C1720" s="165"/>
      <c r="D1720" s="105"/>
      <c r="E1720" s="105"/>
      <c r="F1720" s="105"/>
      <c r="G1720" s="105"/>
      <c r="H1720" s="105"/>
      <c r="I1720" s="105"/>
      <c r="J1720" s="105"/>
    </row>
    <row r="1721" spans="1:10" ht="30" customHeight="1" x14ac:dyDescent="0.3">
      <c r="A1721" s="51">
        <v>1717</v>
      </c>
      <c r="B1721" s="162"/>
      <c r="C1721" s="165"/>
      <c r="D1721" s="105"/>
      <c r="E1721" s="105"/>
      <c r="F1721" s="105"/>
      <c r="G1721" s="105"/>
      <c r="H1721" s="105"/>
      <c r="I1721" s="105"/>
      <c r="J1721" s="105"/>
    </row>
    <row r="1722" spans="1:10" ht="30" customHeight="1" x14ac:dyDescent="0.3">
      <c r="A1722" s="51">
        <v>1718</v>
      </c>
      <c r="B1722" s="162"/>
      <c r="C1722" s="165"/>
      <c r="D1722" s="105"/>
      <c r="E1722" s="105"/>
      <c r="F1722" s="105"/>
      <c r="G1722" s="105"/>
      <c r="H1722" s="105"/>
      <c r="I1722" s="105"/>
      <c r="J1722" s="105"/>
    </row>
    <row r="1723" spans="1:10" ht="30" customHeight="1" x14ac:dyDescent="0.3">
      <c r="A1723" s="51">
        <v>1719</v>
      </c>
      <c r="B1723" s="162"/>
      <c r="C1723" s="165"/>
      <c r="D1723" s="105"/>
      <c r="E1723" s="105"/>
      <c r="F1723" s="105"/>
      <c r="G1723" s="105"/>
      <c r="H1723" s="105"/>
      <c r="I1723" s="105"/>
      <c r="J1723" s="105"/>
    </row>
    <row r="1724" spans="1:10" ht="30" customHeight="1" x14ac:dyDescent="0.3">
      <c r="A1724" s="51">
        <v>1720</v>
      </c>
      <c r="B1724" s="162"/>
      <c r="C1724" s="165"/>
      <c r="D1724" s="105"/>
      <c r="E1724" s="105"/>
      <c r="F1724" s="105"/>
      <c r="G1724" s="105"/>
      <c r="H1724" s="105"/>
      <c r="I1724" s="105"/>
      <c r="J1724" s="105"/>
    </row>
    <row r="1725" spans="1:10" ht="30" customHeight="1" x14ac:dyDescent="0.3">
      <c r="A1725" s="51">
        <v>1721</v>
      </c>
      <c r="B1725" s="162"/>
      <c r="C1725" s="165"/>
      <c r="D1725" s="105"/>
      <c r="E1725" s="105"/>
      <c r="F1725" s="105"/>
      <c r="G1725" s="105"/>
      <c r="H1725" s="105"/>
      <c r="I1725" s="105"/>
      <c r="J1725" s="105"/>
    </row>
    <row r="1726" spans="1:10" ht="30" customHeight="1" x14ac:dyDescent="0.3">
      <c r="A1726" s="51">
        <v>1722</v>
      </c>
      <c r="B1726" s="162"/>
      <c r="C1726" s="165"/>
      <c r="D1726" s="105"/>
      <c r="E1726" s="105"/>
      <c r="F1726" s="105"/>
      <c r="G1726" s="105"/>
      <c r="H1726" s="105"/>
      <c r="I1726" s="105"/>
      <c r="J1726" s="105"/>
    </row>
    <row r="1727" spans="1:10" ht="30" customHeight="1" x14ac:dyDescent="0.3">
      <c r="A1727" s="51">
        <v>1723</v>
      </c>
      <c r="B1727" s="162"/>
      <c r="C1727" s="165"/>
      <c r="D1727" s="105"/>
      <c r="E1727" s="105"/>
      <c r="F1727" s="105"/>
      <c r="G1727" s="105"/>
      <c r="H1727" s="105"/>
      <c r="I1727" s="105"/>
      <c r="J1727" s="105"/>
    </row>
    <row r="1728" spans="1:10" ht="30" customHeight="1" x14ac:dyDescent="0.3">
      <c r="A1728" s="51">
        <v>1724</v>
      </c>
      <c r="B1728" s="162"/>
      <c r="C1728" s="165"/>
      <c r="D1728" s="105"/>
      <c r="E1728" s="105"/>
      <c r="F1728" s="105"/>
      <c r="G1728" s="105"/>
      <c r="H1728" s="105"/>
      <c r="I1728" s="105"/>
      <c r="J1728" s="105"/>
    </row>
    <row r="1729" spans="1:10" ht="30" customHeight="1" x14ac:dyDescent="0.3">
      <c r="A1729" s="51">
        <v>1725</v>
      </c>
      <c r="B1729" s="162"/>
      <c r="C1729" s="165"/>
      <c r="D1729" s="105"/>
      <c r="E1729" s="105"/>
      <c r="F1729" s="105"/>
      <c r="G1729" s="105"/>
      <c r="H1729" s="105"/>
      <c r="I1729" s="105"/>
      <c r="J1729" s="105"/>
    </row>
    <row r="1730" spans="1:10" ht="30" customHeight="1" x14ac:dyDescent="0.3">
      <c r="A1730" s="51">
        <v>1726</v>
      </c>
      <c r="B1730" s="162"/>
      <c r="C1730" s="165"/>
      <c r="D1730" s="105"/>
      <c r="E1730" s="105"/>
      <c r="F1730" s="105"/>
      <c r="G1730" s="105"/>
      <c r="H1730" s="105"/>
      <c r="I1730" s="105"/>
      <c r="J1730" s="105"/>
    </row>
    <row r="1731" spans="1:10" ht="30" customHeight="1" x14ac:dyDescent="0.3">
      <c r="A1731" s="51">
        <v>1727</v>
      </c>
      <c r="B1731" s="162"/>
      <c r="C1731" s="165"/>
      <c r="D1731" s="105"/>
      <c r="E1731" s="105"/>
      <c r="F1731" s="105"/>
      <c r="G1731" s="105"/>
      <c r="H1731" s="105"/>
      <c r="I1731" s="105"/>
      <c r="J1731" s="105"/>
    </row>
    <row r="1732" spans="1:10" ht="30" customHeight="1" x14ac:dyDescent="0.3">
      <c r="A1732" s="51">
        <v>1728</v>
      </c>
      <c r="B1732" s="162"/>
      <c r="C1732" s="165"/>
      <c r="D1732" s="105"/>
      <c r="E1732" s="105"/>
      <c r="F1732" s="105"/>
      <c r="G1732" s="105"/>
      <c r="H1732" s="105"/>
      <c r="I1732" s="105"/>
      <c r="J1732" s="105"/>
    </row>
    <row r="1733" spans="1:10" ht="30" customHeight="1" x14ac:dyDescent="0.3">
      <c r="A1733" s="51">
        <v>1729</v>
      </c>
      <c r="B1733" s="162"/>
      <c r="C1733" s="165"/>
      <c r="D1733" s="105"/>
      <c r="E1733" s="105"/>
      <c r="F1733" s="105"/>
      <c r="G1733" s="105"/>
      <c r="H1733" s="105"/>
      <c r="I1733" s="105"/>
      <c r="J1733" s="105"/>
    </row>
    <row r="1734" spans="1:10" ht="30" customHeight="1" x14ac:dyDescent="0.3">
      <c r="A1734" s="51">
        <v>1730</v>
      </c>
      <c r="B1734" s="162"/>
      <c r="C1734" s="165"/>
      <c r="D1734" s="105"/>
      <c r="E1734" s="105"/>
      <c r="F1734" s="105"/>
      <c r="G1734" s="105"/>
      <c r="H1734" s="105"/>
      <c r="I1734" s="105"/>
      <c r="J1734" s="105"/>
    </row>
    <row r="1735" spans="1:10" ht="30" customHeight="1" x14ac:dyDescent="0.3">
      <c r="A1735" s="51">
        <v>1731</v>
      </c>
      <c r="B1735" s="162"/>
      <c r="C1735" s="165"/>
      <c r="D1735" s="105"/>
      <c r="E1735" s="105"/>
      <c r="F1735" s="105"/>
      <c r="G1735" s="105"/>
      <c r="H1735" s="105"/>
      <c r="I1735" s="105"/>
      <c r="J1735" s="105"/>
    </row>
    <row r="1736" spans="1:10" ht="30" customHeight="1" x14ac:dyDescent="0.3">
      <c r="A1736" s="51">
        <v>1732</v>
      </c>
      <c r="B1736" s="162"/>
      <c r="C1736" s="165"/>
      <c r="D1736" s="105"/>
      <c r="E1736" s="105"/>
      <c r="F1736" s="105"/>
      <c r="G1736" s="105"/>
      <c r="H1736" s="105"/>
      <c r="I1736" s="105"/>
      <c r="J1736" s="105"/>
    </row>
    <row r="1737" spans="1:10" ht="30" customHeight="1" x14ac:dyDescent="0.3">
      <c r="A1737" s="51">
        <v>1733</v>
      </c>
      <c r="B1737" s="162"/>
      <c r="C1737" s="165"/>
      <c r="D1737" s="105"/>
      <c r="E1737" s="105"/>
      <c r="F1737" s="105"/>
      <c r="G1737" s="105"/>
      <c r="H1737" s="105"/>
      <c r="I1737" s="105"/>
      <c r="J1737" s="105"/>
    </row>
    <row r="1738" spans="1:10" ht="30" customHeight="1" x14ac:dyDescent="0.3">
      <c r="A1738" s="51">
        <v>1734</v>
      </c>
      <c r="B1738" s="162"/>
      <c r="C1738" s="165"/>
      <c r="D1738" s="105"/>
      <c r="E1738" s="105"/>
      <c r="F1738" s="105"/>
      <c r="G1738" s="105"/>
      <c r="H1738" s="105"/>
      <c r="I1738" s="105"/>
      <c r="J1738" s="105"/>
    </row>
    <row r="1739" spans="1:10" ht="30" customHeight="1" x14ac:dyDescent="0.3">
      <c r="A1739" s="51">
        <v>1735</v>
      </c>
      <c r="B1739" s="162"/>
      <c r="C1739" s="165"/>
      <c r="D1739" s="105"/>
      <c r="E1739" s="105"/>
      <c r="F1739" s="105"/>
      <c r="G1739" s="105"/>
      <c r="H1739" s="105"/>
      <c r="I1739" s="105"/>
      <c r="J1739" s="105"/>
    </row>
    <row r="1740" spans="1:10" ht="30" customHeight="1" x14ac:dyDescent="0.3">
      <c r="A1740" s="51">
        <v>1736</v>
      </c>
      <c r="B1740" s="162"/>
      <c r="C1740" s="165"/>
      <c r="D1740" s="105"/>
      <c r="E1740" s="105"/>
      <c r="F1740" s="105"/>
      <c r="G1740" s="105"/>
      <c r="H1740" s="105"/>
      <c r="I1740" s="105"/>
      <c r="J1740" s="105"/>
    </row>
    <row r="1741" spans="1:10" ht="30" customHeight="1" x14ac:dyDescent="0.3">
      <c r="A1741" s="51">
        <v>1737</v>
      </c>
      <c r="B1741" s="162"/>
      <c r="C1741" s="165"/>
      <c r="D1741" s="105"/>
      <c r="E1741" s="105"/>
      <c r="F1741" s="105"/>
      <c r="G1741" s="105"/>
      <c r="H1741" s="105"/>
      <c r="I1741" s="105"/>
      <c r="J1741" s="105"/>
    </row>
    <row r="1742" spans="1:10" ht="30" customHeight="1" x14ac:dyDescent="0.3">
      <c r="A1742" s="51">
        <v>1738</v>
      </c>
      <c r="B1742" s="162"/>
      <c r="C1742" s="165"/>
      <c r="D1742" s="105"/>
      <c r="E1742" s="105"/>
      <c r="F1742" s="105"/>
      <c r="G1742" s="105"/>
      <c r="H1742" s="105"/>
      <c r="I1742" s="105"/>
      <c r="J1742" s="105"/>
    </row>
    <row r="1743" spans="1:10" ht="30" customHeight="1" x14ac:dyDescent="0.3">
      <c r="A1743" s="51">
        <v>1739</v>
      </c>
      <c r="B1743" s="162"/>
      <c r="C1743" s="165"/>
      <c r="D1743" s="105"/>
      <c r="E1743" s="105"/>
      <c r="F1743" s="105"/>
      <c r="G1743" s="105"/>
      <c r="H1743" s="105"/>
      <c r="I1743" s="105"/>
      <c r="J1743" s="105"/>
    </row>
    <row r="1744" spans="1:10" ht="30" customHeight="1" x14ac:dyDescent="0.3">
      <c r="A1744" s="51">
        <v>1740</v>
      </c>
      <c r="B1744" s="162"/>
      <c r="C1744" s="165"/>
      <c r="D1744" s="105"/>
      <c r="E1744" s="105"/>
      <c r="F1744" s="105"/>
      <c r="G1744" s="105"/>
      <c r="H1744" s="105"/>
      <c r="I1744" s="105"/>
      <c r="J1744" s="105"/>
    </row>
    <row r="1745" spans="1:10" ht="30" customHeight="1" x14ac:dyDescent="0.3">
      <c r="A1745" s="51">
        <v>1741</v>
      </c>
      <c r="B1745" s="162"/>
      <c r="C1745" s="165"/>
      <c r="D1745" s="105"/>
      <c r="E1745" s="105"/>
      <c r="F1745" s="105"/>
      <c r="G1745" s="105"/>
      <c r="H1745" s="105"/>
      <c r="I1745" s="105"/>
      <c r="J1745" s="105"/>
    </row>
    <row r="1746" spans="1:10" ht="30" customHeight="1" x14ac:dyDescent="0.3">
      <c r="A1746" s="51">
        <v>1742</v>
      </c>
      <c r="B1746" s="162"/>
      <c r="C1746" s="165"/>
      <c r="D1746" s="105"/>
      <c r="E1746" s="105"/>
      <c r="F1746" s="105"/>
      <c r="G1746" s="105"/>
      <c r="H1746" s="105"/>
      <c r="I1746" s="105"/>
      <c r="J1746" s="105"/>
    </row>
    <row r="1747" spans="1:10" ht="30" customHeight="1" x14ac:dyDescent="0.3">
      <c r="A1747" s="51">
        <v>1743</v>
      </c>
      <c r="B1747" s="162"/>
      <c r="C1747" s="165"/>
      <c r="D1747" s="105"/>
      <c r="E1747" s="105"/>
      <c r="F1747" s="105"/>
      <c r="G1747" s="105"/>
      <c r="H1747" s="105"/>
      <c r="I1747" s="105"/>
      <c r="J1747" s="105"/>
    </row>
    <row r="1748" spans="1:10" ht="30" customHeight="1" x14ac:dyDescent="0.3">
      <c r="A1748" s="51">
        <v>1744</v>
      </c>
      <c r="B1748" s="162"/>
      <c r="C1748" s="165"/>
      <c r="D1748" s="105"/>
      <c r="E1748" s="105"/>
      <c r="F1748" s="105"/>
      <c r="G1748" s="105"/>
      <c r="H1748" s="105"/>
      <c r="I1748" s="105"/>
      <c r="J1748" s="105"/>
    </row>
    <row r="1749" spans="1:10" ht="30" customHeight="1" x14ac:dyDescent="0.3">
      <c r="A1749" s="51">
        <v>1745</v>
      </c>
      <c r="B1749" s="162"/>
      <c r="C1749" s="165"/>
      <c r="D1749" s="105"/>
      <c r="E1749" s="105"/>
      <c r="F1749" s="105"/>
      <c r="G1749" s="105"/>
      <c r="H1749" s="105"/>
      <c r="I1749" s="105"/>
      <c r="J1749" s="105"/>
    </row>
    <row r="1750" spans="1:10" ht="30" customHeight="1" x14ac:dyDescent="0.3">
      <c r="A1750" s="51">
        <v>1746</v>
      </c>
      <c r="B1750" s="162"/>
      <c r="C1750" s="165"/>
      <c r="D1750" s="105"/>
      <c r="E1750" s="105"/>
      <c r="F1750" s="105"/>
      <c r="G1750" s="105"/>
      <c r="H1750" s="105"/>
      <c r="I1750" s="105"/>
      <c r="J1750" s="105"/>
    </row>
    <row r="1751" spans="1:10" ht="30" customHeight="1" x14ac:dyDescent="0.3">
      <c r="A1751" s="51">
        <v>1747</v>
      </c>
      <c r="B1751" s="162"/>
      <c r="C1751" s="165"/>
      <c r="D1751" s="105"/>
      <c r="E1751" s="105"/>
      <c r="F1751" s="105"/>
      <c r="G1751" s="105"/>
      <c r="H1751" s="105"/>
      <c r="I1751" s="105"/>
      <c r="J1751" s="105"/>
    </row>
    <row r="1752" spans="1:10" ht="30" customHeight="1" x14ac:dyDescent="0.3">
      <c r="A1752" s="51">
        <v>1748</v>
      </c>
      <c r="B1752" s="162"/>
      <c r="C1752" s="165"/>
      <c r="D1752" s="105"/>
      <c r="E1752" s="105"/>
      <c r="F1752" s="105"/>
      <c r="G1752" s="105"/>
      <c r="H1752" s="105"/>
      <c r="I1752" s="105"/>
      <c r="J1752" s="105"/>
    </row>
    <row r="1753" spans="1:10" ht="30" customHeight="1" x14ac:dyDescent="0.3">
      <c r="A1753" s="51">
        <v>1749</v>
      </c>
      <c r="B1753" s="162"/>
      <c r="C1753" s="165"/>
      <c r="D1753" s="105"/>
      <c r="E1753" s="105"/>
      <c r="F1753" s="105"/>
      <c r="G1753" s="105"/>
      <c r="H1753" s="105"/>
      <c r="I1753" s="105"/>
      <c r="J1753" s="105"/>
    </row>
    <row r="1754" spans="1:10" ht="30" customHeight="1" x14ac:dyDescent="0.3">
      <c r="A1754" s="51">
        <v>1750</v>
      </c>
      <c r="B1754" s="162"/>
      <c r="C1754" s="165"/>
      <c r="D1754" s="105"/>
      <c r="E1754" s="105"/>
      <c r="F1754" s="105"/>
      <c r="G1754" s="105"/>
      <c r="H1754" s="105"/>
      <c r="I1754" s="105"/>
      <c r="J1754" s="105"/>
    </row>
    <row r="1755" spans="1:10" ht="30" customHeight="1" x14ac:dyDescent="0.3">
      <c r="A1755" s="51">
        <v>1751</v>
      </c>
      <c r="B1755" s="162"/>
      <c r="C1755" s="165"/>
      <c r="D1755" s="105"/>
      <c r="E1755" s="105"/>
      <c r="F1755" s="105"/>
      <c r="G1755" s="105"/>
      <c r="H1755" s="105"/>
      <c r="I1755" s="105"/>
      <c r="J1755" s="105"/>
    </row>
    <row r="1756" spans="1:10" ht="30" customHeight="1" x14ac:dyDescent="0.3">
      <c r="A1756" s="51">
        <v>1752</v>
      </c>
      <c r="B1756" s="162"/>
      <c r="C1756" s="165"/>
      <c r="D1756" s="105"/>
      <c r="E1756" s="105"/>
      <c r="F1756" s="105"/>
      <c r="G1756" s="105"/>
      <c r="H1756" s="105"/>
      <c r="I1756" s="105"/>
      <c r="J1756" s="105"/>
    </row>
    <row r="1757" spans="1:10" ht="30" customHeight="1" x14ac:dyDescent="0.3">
      <c r="A1757" s="51">
        <v>1753</v>
      </c>
      <c r="B1757" s="162"/>
      <c r="C1757" s="165"/>
      <c r="D1757" s="105"/>
      <c r="E1757" s="105"/>
      <c r="F1757" s="105"/>
      <c r="G1757" s="105"/>
      <c r="H1757" s="105"/>
      <c r="I1757" s="105"/>
      <c r="J1757" s="105"/>
    </row>
    <row r="1758" spans="1:10" ht="30" customHeight="1" x14ac:dyDescent="0.3">
      <c r="A1758" s="51">
        <v>1754</v>
      </c>
      <c r="B1758" s="162"/>
      <c r="C1758" s="165"/>
      <c r="D1758" s="105"/>
      <c r="E1758" s="105"/>
      <c r="F1758" s="105"/>
      <c r="G1758" s="105"/>
      <c r="H1758" s="105"/>
      <c r="I1758" s="105"/>
      <c r="J1758" s="105"/>
    </row>
    <row r="1759" spans="1:10" ht="30" customHeight="1" x14ac:dyDescent="0.3">
      <c r="A1759" s="51">
        <v>1755</v>
      </c>
      <c r="B1759" s="162"/>
      <c r="C1759" s="165"/>
      <c r="D1759" s="105"/>
      <c r="E1759" s="105"/>
      <c r="F1759" s="105"/>
      <c r="G1759" s="105"/>
      <c r="H1759" s="105"/>
      <c r="I1759" s="105"/>
      <c r="J1759" s="105"/>
    </row>
    <row r="1760" spans="1:10" ht="30" customHeight="1" x14ac:dyDescent="0.3">
      <c r="A1760" s="51">
        <v>1756</v>
      </c>
      <c r="B1760" s="162"/>
      <c r="C1760" s="165"/>
      <c r="D1760" s="105"/>
      <c r="E1760" s="105"/>
      <c r="F1760" s="105"/>
      <c r="G1760" s="105"/>
      <c r="H1760" s="105"/>
      <c r="I1760" s="105"/>
      <c r="J1760" s="105"/>
    </row>
    <row r="1761" spans="1:10" ht="30" customHeight="1" x14ac:dyDescent="0.3">
      <c r="A1761" s="51">
        <v>1757</v>
      </c>
      <c r="B1761" s="162"/>
      <c r="C1761" s="165"/>
      <c r="D1761" s="105"/>
      <c r="E1761" s="105"/>
      <c r="F1761" s="105"/>
      <c r="G1761" s="105"/>
      <c r="H1761" s="105"/>
      <c r="I1761" s="105"/>
      <c r="J1761" s="105"/>
    </row>
    <row r="1762" spans="1:10" ht="30" customHeight="1" x14ac:dyDescent="0.3">
      <c r="A1762" s="51">
        <v>1758</v>
      </c>
      <c r="B1762" s="162"/>
      <c r="C1762" s="165"/>
      <c r="D1762" s="105"/>
      <c r="E1762" s="105"/>
      <c r="F1762" s="105"/>
      <c r="G1762" s="105"/>
      <c r="H1762" s="105"/>
      <c r="I1762" s="105"/>
      <c r="J1762" s="105"/>
    </row>
    <row r="1763" spans="1:10" ht="30" customHeight="1" x14ac:dyDescent="0.3">
      <c r="A1763" s="51">
        <v>1759</v>
      </c>
      <c r="B1763" s="162"/>
      <c r="C1763" s="165"/>
      <c r="D1763" s="105"/>
      <c r="E1763" s="105"/>
      <c r="F1763" s="105"/>
      <c r="G1763" s="105"/>
      <c r="H1763" s="105"/>
      <c r="I1763" s="105"/>
      <c r="J1763" s="105"/>
    </row>
    <row r="1764" spans="1:10" ht="30" customHeight="1" x14ac:dyDescent="0.3">
      <c r="A1764" s="51">
        <v>1760</v>
      </c>
      <c r="B1764" s="162"/>
      <c r="C1764" s="165"/>
      <c r="D1764" s="105"/>
      <c r="E1764" s="105"/>
      <c r="F1764" s="105"/>
      <c r="G1764" s="105"/>
      <c r="H1764" s="105"/>
      <c r="I1764" s="105"/>
      <c r="J1764" s="105"/>
    </row>
    <row r="1765" spans="1:10" ht="30" customHeight="1" x14ac:dyDescent="0.3">
      <c r="A1765" s="51">
        <v>1761</v>
      </c>
      <c r="B1765" s="162"/>
      <c r="C1765" s="165"/>
      <c r="D1765" s="105"/>
      <c r="E1765" s="105"/>
      <c r="F1765" s="105"/>
      <c r="G1765" s="105"/>
      <c r="H1765" s="105"/>
      <c r="I1765" s="105"/>
      <c r="J1765" s="105"/>
    </row>
    <row r="1766" spans="1:10" ht="30" customHeight="1" x14ac:dyDescent="0.3">
      <c r="A1766" s="51">
        <v>1762</v>
      </c>
      <c r="B1766" s="162"/>
      <c r="C1766" s="165"/>
      <c r="D1766" s="105"/>
      <c r="E1766" s="105"/>
      <c r="F1766" s="105"/>
      <c r="G1766" s="105"/>
      <c r="H1766" s="105"/>
      <c r="I1766" s="105"/>
      <c r="J1766" s="105"/>
    </row>
    <row r="1767" spans="1:10" ht="30" customHeight="1" x14ac:dyDescent="0.3">
      <c r="A1767" s="51">
        <v>1763</v>
      </c>
      <c r="B1767" s="162"/>
      <c r="C1767" s="165"/>
      <c r="D1767" s="105"/>
      <c r="E1767" s="105"/>
      <c r="F1767" s="105"/>
      <c r="G1767" s="105"/>
      <c r="H1767" s="105"/>
      <c r="I1767" s="105"/>
      <c r="J1767" s="105"/>
    </row>
    <row r="1768" spans="1:10" ht="30" customHeight="1" x14ac:dyDescent="0.3">
      <c r="A1768" s="51">
        <v>1764</v>
      </c>
      <c r="B1768" s="162"/>
      <c r="C1768" s="165"/>
      <c r="D1768" s="105"/>
      <c r="E1768" s="105"/>
      <c r="F1768" s="105"/>
      <c r="G1768" s="105"/>
      <c r="H1768" s="105"/>
      <c r="I1768" s="105"/>
      <c r="J1768" s="105"/>
    </row>
    <row r="1769" spans="1:10" ht="30" customHeight="1" x14ac:dyDescent="0.3">
      <c r="A1769" s="51">
        <v>1765</v>
      </c>
      <c r="B1769" s="162"/>
      <c r="C1769" s="165"/>
      <c r="D1769" s="105"/>
      <c r="E1769" s="105"/>
      <c r="F1769" s="105"/>
      <c r="G1769" s="105"/>
      <c r="H1769" s="105"/>
      <c r="I1769" s="105"/>
      <c r="J1769" s="105"/>
    </row>
    <row r="1770" spans="1:10" ht="30" customHeight="1" x14ac:dyDescent="0.3">
      <c r="A1770" s="51">
        <v>1766</v>
      </c>
      <c r="B1770" s="162"/>
      <c r="C1770" s="165"/>
      <c r="D1770" s="105"/>
      <c r="E1770" s="105"/>
      <c r="F1770" s="105"/>
      <c r="G1770" s="105"/>
      <c r="H1770" s="105"/>
      <c r="I1770" s="105"/>
      <c r="J1770" s="105"/>
    </row>
    <row r="1771" spans="1:10" ht="30" customHeight="1" x14ac:dyDescent="0.3">
      <c r="A1771" s="51">
        <v>1767</v>
      </c>
      <c r="B1771" s="162"/>
      <c r="C1771" s="165"/>
      <c r="D1771" s="105"/>
      <c r="E1771" s="105"/>
      <c r="F1771" s="105"/>
      <c r="G1771" s="105"/>
      <c r="H1771" s="105"/>
      <c r="I1771" s="105"/>
      <c r="J1771" s="105"/>
    </row>
    <row r="1772" spans="1:10" ht="30" customHeight="1" x14ac:dyDescent="0.3">
      <c r="A1772" s="51">
        <v>1768</v>
      </c>
      <c r="B1772" s="162"/>
      <c r="C1772" s="165"/>
      <c r="D1772" s="105"/>
      <c r="E1772" s="105"/>
      <c r="F1772" s="105"/>
      <c r="G1772" s="105"/>
      <c r="H1772" s="105"/>
      <c r="I1772" s="105"/>
      <c r="J1772" s="105"/>
    </row>
    <row r="1773" spans="1:10" ht="30" customHeight="1" x14ac:dyDescent="0.3">
      <c r="A1773" s="51">
        <v>1769</v>
      </c>
      <c r="B1773" s="162"/>
      <c r="C1773" s="165"/>
      <c r="D1773" s="105"/>
      <c r="E1773" s="105"/>
      <c r="F1773" s="105"/>
      <c r="G1773" s="105"/>
      <c r="H1773" s="105"/>
      <c r="I1773" s="105"/>
      <c r="J1773" s="105"/>
    </row>
    <row r="1774" spans="1:10" ht="30" customHeight="1" x14ac:dyDescent="0.3">
      <c r="A1774" s="51">
        <v>1770</v>
      </c>
      <c r="B1774" s="162"/>
      <c r="C1774" s="165"/>
      <c r="D1774" s="105"/>
      <c r="E1774" s="105"/>
      <c r="F1774" s="105"/>
      <c r="G1774" s="105"/>
      <c r="H1774" s="105"/>
      <c r="I1774" s="105"/>
      <c r="J1774" s="105"/>
    </row>
    <row r="1775" spans="1:10" ht="30" customHeight="1" x14ac:dyDescent="0.3">
      <c r="A1775" s="51">
        <v>1771</v>
      </c>
      <c r="B1775" s="162"/>
      <c r="C1775" s="165"/>
      <c r="D1775" s="105"/>
      <c r="E1775" s="105"/>
      <c r="F1775" s="105"/>
      <c r="G1775" s="105"/>
      <c r="H1775" s="105"/>
      <c r="I1775" s="105"/>
      <c r="J1775" s="105"/>
    </row>
    <row r="1776" spans="1:10" ht="30" customHeight="1" x14ac:dyDescent="0.3">
      <c r="A1776" s="51">
        <v>1772</v>
      </c>
      <c r="B1776" s="162"/>
      <c r="C1776" s="165"/>
      <c r="D1776" s="105"/>
      <c r="E1776" s="105"/>
      <c r="F1776" s="105"/>
      <c r="G1776" s="105"/>
      <c r="H1776" s="105"/>
      <c r="I1776" s="105"/>
      <c r="J1776" s="105"/>
    </row>
    <row r="1777" spans="1:10" ht="30" customHeight="1" x14ac:dyDescent="0.3">
      <c r="A1777" s="51">
        <v>1773</v>
      </c>
      <c r="B1777" s="162"/>
      <c r="C1777" s="165"/>
      <c r="D1777" s="105"/>
      <c r="E1777" s="105"/>
      <c r="F1777" s="105"/>
      <c r="G1777" s="105"/>
      <c r="H1777" s="105"/>
      <c r="I1777" s="105"/>
      <c r="J1777" s="105"/>
    </row>
    <row r="1778" spans="1:10" ht="30" customHeight="1" x14ac:dyDescent="0.3">
      <c r="A1778" s="51">
        <v>1774</v>
      </c>
      <c r="B1778" s="162"/>
      <c r="C1778" s="165"/>
      <c r="D1778" s="105"/>
      <c r="E1778" s="105"/>
      <c r="F1778" s="105"/>
      <c r="G1778" s="105"/>
      <c r="H1778" s="105"/>
      <c r="I1778" s="105"/>
      <c r="J1778" s="105"/>
    </row>
    <row r="1779" spans="1:10" ht="30" customHeight="1" x14ac:dyDescent="0.3">
      <c r="A1779" s="51">
        <v>1775</v>
      </c>
      <c r="B1779" s="162"/>
      <c r="C1779" s="165"/>
      <c r="D1779" s="105"/>
      <c r="E1779" s="105"/>
      <c r="F1779" s="105"/>
      <c r="G1779" s="105"/>
      <c r="H1779" s="105"/>
      <c r="I1779" s="105"/>
      <c r="J1779" s="105"/>
    </row>
    <row r="1780" spans="1:10" ht="30" customHeight="1" x14ac:dyDescent="0.3">
      <c r="A1780" s="51">
        <v>1776</v>
      </c>
      <c r="B1780" s="162"/>
      <c r="C1780" s="165"/>
      <c r="D1780" s="105"/>
      <c r="E1780" s="105"/>
      <c r="F1780" s="105"/>
      <c r="G1780" s="105"/>
      <c r="H1780" s="105"/>
      <c r="I1780" s="105"/>
      <c r="J1780" s="105"/>
    </row>
    <row r="1781" spans="1:10" ht="30" customHeight="1" x14ac:dyDescent="0.3">
      <c r="A1781" s="51">
        <v>1777</v>
      </c>
      <c r="B1781" s="162"/>
      <c r="C1781" s="165"/>
      <c r="D1781" s="105"/>
      <c r="E1781" s="105"/>
      <c r="F1781" s="105"/>
      <c r="G1781" s="105"/>
      <c r="H1781" s="105"/>
      <c r="I1781" s="105"/>
      <c r="J1781" s="105"/>
    </row>
    <row r="1782" spans="1:10" ht="30" customHeight="1" x14ac:dyDescent="0.3">
      <c r="A1782" s="51">
        <v>1778</v>
      </c>
      <c r="B1782" s="162"/>
      <c r="C1782" s="165"/>
      <c r="D1782" s="105"/>
      <c r="E1782" s="105"/>
      <c r="F1782" s="105"/>
      <c r="G1782" s="105"/>
      <c r="H1782" s="105"/>
      <c r="I1782" s="105"/>
      <c r="J1782" s="105"/>
    </row>
    <row r="1783" spans="1:10" ht="30" customHeight="1" x14ac:dyDescent="0.3">
      <c r="A1783" s="51">
        <v>1779</v>
      </c>
      <c r="B1783" s="162"/>
      <c r="C1783" s="165"/>
      <c r="D1783" s="105"/>
      <c r="E1783" s="105"/>
      <c r="F1783" s="105"/>
      <c r="G1783" s="105"/>
      <c r="H1783" s="105"/>
      <c r="I1783" s="105"/>
      <c r="J1783" s="105"/>
    </row>
    <row r="1784" spans="1:10" ht="30" customHeight="1" x14ac:dyDescent="0.3">
      <c r="A1784" s="51">
        <v>1780</v>
      </c>
      <c r="B1784" s="162"/>
      <c r="C1784" s="165"/>
      <c r="D1784" s="105"/>
      <c r="E1784" s="105"/>
      <c r="F1784" s="105"/>
      <c r="G1784" s="105"/>
      <c r="H1784" s="105"/>
      <c r="I1784" s="105"/>
      <c r="J1784" s="105"/>
    </row>
    <row r="1785" spans="1:10" ht="30" customHeight="1" x14ac:dyDescent="0.3">
      <c r="A1785" s="51">
        <v>1781</v>
      </c>
      <c r="B1785" s="162"/>
      <c r="C1785" s="165"/>
      <c r="D1785" s="105"/>
      <c r="E1785" s="105"/>
      <c r="F1785" s="105"/>
      <c r="G1785" s="105"/>
      <c r="H1785" s="105"/>
      <c r="I1785" s="105"/>
      <c r="J1785" s="105"/>
    </row>
    <row r="1786" spans="1:10" ht="30" customHeight="1" x14ac:dyDescent="0.3">
      <c r="A1786" s="51">
        <v>1782</v>
      </c>
      <c r="B1786" s="162"/>
      <c r="C1786" s="165"/>
      <c r="D1786" s="105"/>
      <c r="E1786" s="105"/>
      <c r="F1786" s="105"/>
      <c r="G1786" s="105"/>
      <c r="H1786" s="105"/>
      <c r="I1786" s="105"/>
      <c r="J1786" s="105"/>
    </row>
    <row r="1787" spans="1:10" ht="30" customHeight="1" x14ac:dyDescent="0.3">
      <c r="A1787" s="51">
        <v>1783</v>
      </c>
      <c r="B1787" s="162"/>
      <c r="C1787" s="165"/>
      <c r="D1787" s="105"/>
      <c r="E1787" s="105"/>
      <c r="F1787" s="105"/>
      <c r="G1787" s="105"/>
      <c r="H1787" s="105"/>
      <c r="I1787" s="105"/>
      <c r="J1787" s="105"/>
    </row>
    <row r="1788" spans="1:10" ht="30" customHeight="1" x14ac:dyDescent="0.3">
      <c r="A1788" s="51">
        <v>1784</v>
      </c>
      <c r="B1788" s="162"/>
      <c r="C1788" s="165"/>
      <c r="D1788" s="105"/>
      <c r="E1788" s="105"/>
      <c r="F1788" s="105"/>
      <c r="G1788" s="105"/>
      <c r="H1788" s="105"/>
      <c r="I1788" s="105"/>
      <c r="J1788" s="105"/>
    </row>
    <row r="1789" spans="1:10" ht="30" customHeight="1" x14ac:dyDescent="0.3">
      <c r="A1789" s="51">
        <v>1785</v>
      </c>
      <c r="B1789" s="162"/>
      <c r="C1789" s="165"/>
      <c r="D1789" s="105"/>
      <c r="E1789" s="105"/>
      <c r="F1789" s="105"/>
      <c r="G1789" s="105"/>
      <c r="H1789" s="105"/>
      <c r="I1789" s="105"/>
      <c r="J1789" s="105"/>
    </row>
    <row r="1790" spans="1:10" ht="30" customHeight="1" x14ac:dyDescent="0.3">
      <c r="A1790" s="51">
        <v>1786</v>
      </c>
      <c r="B1790" s="162"/>
      <c r="C1790" s="165"/>
      <c r="D1790" s="105"/>
      <c r="E1790" s="105"/>
      <c r="F1790" s="105"/>
      <c r="G1790" s="105"/>
      <c r="H1790" s="105"/>
      <c r="I1790" s="105"/>
      <c r="J1790" s="105"/>
    </row>
    <row r="1791" spans="1:10" ht="30" customHeight="1" x14ac:dyDescent="0.3">
      <c r="A1791" s="51">
        <v>1787</v>
      </c>
      <c r="B1791" s="162"/>
      <c r="C1791" s="165"/>
      <c r="D1791" s="105"/>
      <c r="E1791" s="105"/>
      <c r="F1791" s="105"/>
      <c r="G1791" s="105"/>
      <c r="H1791" s="105"/>
      <c r="I1791" s="105"/>
      <c r="J1791" s="105"/>
    </row>
    <row r="1792" spans="1:10" ht="30" customHeight="1" x14ac:dyDescent="0.3">
      <c r="A1792" s="51">
        <v>1788</v>
      </c>
      <c r="B1792" s="162"/>
      <c r="C1792" s="165"/>
      <c r="D1792" s="105"/>
      <c r="E1792" s="105"/>
      <c r="F1792" s="105"/>
      <c r="G1792" s="105"/>
      <c r="H1792" s="105"/>
      <c r="I1792" s="105"/>
      <c r="J1792" s="105"/>
    </row>
    <row r="1793" spans="1:10" ht="30" customHeight="1" x14ac:dyDescent="0.3">
      <c r="A1793" s="51">
        <v>1789</v>
      </c>
      <c r="B1793" s="162"/>
      <c r="C1793" s="165"/>
      <c r="D1793" s="105"/>
      <c r="E1793" s="105"/>
      <c r="F1793" s="105"/>
      <c r="G1793" s="105"/>
      <c r="H1793" s="105"/>
      <c r="I1793" s="105"/>
      <c r="J1793" s="105"/>
    </row>
    <row r="1794" spans="1:10" ht="30" customHeight="1" x14ac:dyDescent="0.3">
      <c r="A1794" s="51">
        <v>1790</v>
      </c>
      <c r="B1794" s="162"/>
      <c r="C1794" s="165"/>
      <c r="D1794" s="105"/>
      <c r="E1794" s="105"/>
      <c r="F1794" s="105"/>
      <c r="G1794" s="105"/>
      <c r="H1794" s="105"/>
      <c r="I1794" s="105"/>
      <c r="J1794" s="105"/>
    </row>
    <row r="1795" spans="1:10" ht="30" customHeight="1" x14ac:dyDescent="0.3">
      <c r="A1795" s="51">
        <v>1791</v>
      </c>
      <c r="B1795" s="162"/>
      <c r="C1795" s="165"/>
      <c r="D1795" s="105"/>
      <c r="E1795" s="105"/>
      <c r="F1795" s="105"/>
      <c r="G1795" s="105"/>
      <c r="H1795" s="105"/>
      <c r="I1795" s="105"/>
      <c r="J1795" s="105"/>
    </row>
    <row r="1796" spans="1:10" ht="30" customHeight="1" x14ac:dyDescent="0.3">
      <c r="A1796" s="51">
        <v>1792</v>
      </c>
      <c r="B1796" s="162"/>
      <c r="C1796" s="165"/>
      <c r="D1796" s="105"/>
      <c r="E1796" s="105"/>
      <c r="F1796" s="105"/>
      <c r="G1796" s="105"/>
      <c r="H1796" s="105"/>
      <c r="I1796" s="105"/>
      <c r="J1796" s="105"/>
    </row>
    <row r="1797" spans="1:10" ht="30" customHeight="1" x14ac:dyDescent="0.3">
      <c r="A1797" s="51">
        <v>1793</v>
      </c>
      <c r="B1797" s="162"/>
      <c r="C1797" s="165"/>
      <c r="D1797" s="105"/>
      <c r="E1797" s="105"/>
      <c r="F1797" s="105"/>
      <c r="G1797" s="105"/>
      <c r="H1797" s="105"/>
      <c r="I1797" s="105"/>
      <c r="J1797" s="105"/>
    </row>
    <row r="1798" spans="1:10" ht="30" customHeight="1" x14ac:dyDescent="0.3">
      <c r="A1798" s="51">
        <v>1794</v>
      </c>
      <c r="B1798" s="162"/>
      <c r="C1798" s="165"/>
      <c r="D1798" s="105"/>
      <c r="E1798" s="105"/>
      <c r="F1798" s="105"/>
      <c r="G1798" s="105"/>
      <c r="H1798" s="105"/>
      <c r="I1798" s="105"/>
      <c r="J1798" s="105"/>
    </row>
    <row r="1799" spans="1:10" ht="30" customHeight="1" x14ac:dyDescent="0.3">
      <c r="A1799" s="51">
        <v>1795</v>
      </c>
      <c r="B1799" s="162"/>
      <c r="C1799" s="165"/>
      <c r="D1799" s="105"/>
      <c r="E1799" s="105"/>
      <c r="F1799" s="105"/>
      <c r="G1799" s="105"/>
      <c r="H1799" s="105"/>
      <c r="I1799" s="105"/>
      <c r="J1799" s="105"/>
    </row>
    <row r="1800" spans="1:10" ht="30" customHeight="1" x14ac:dyDescent="0.3">
      <c r="A1800" s="51">
        <v>1796</v>
      </c>
      <c r="B1800" s="162"/>
      <c r="C1800" s="165"/>
      <c r="D1800" s="105"/>
      <c r="E1800" s="105"/>
      <c r="F1800" s="105"/>
      <c r="G1800" s="105"/>
      <c r="H1800" s="105"/>
      <c r="I1800" s="105"/>
      <c r="J1800" s="105"/>
    </row>
    <row r="1801" spans="1:10" ht="30" customHeight="1" x14ac:dyDescent="0.3">
      <c r="A1801" s="51">
        <v>1797</v>
      </c>
      <c r="B1801" s="162"/>
      <c r="C1801" s="165"/>
      <c r="D1801" s="105"/>
      <c r="E1801" s="105"/>
      <c r="F1801" s="105"/>
      <c r="G1801" s="105"/>
      <c r="H1801" s="105"/>
      <c r="I1801" s="105"/>
      <c r="J1801" s="105"/>
    </row>
    <row r="1802" spans="1:10" ht="30" customHeight="1" x14ac:dyDescent="0.3">
      <c r="A1802" s="51">
        <v>1798</v>
      </c>
      <c r="B1802" s="162"/>
      <c r="C1802" s="165"/>
      <c r="D1802" s="105"/>
      <c r="E1802" s="105"/>
      <c r="F1802" s="105"/>
      <c r="G1802" s="105"/>
      <c r="H1802" s="105"/>
      <c r="I1802" s="105"/>
      <c r="J1802" s="105"/>
    </row>
    <row r="1803" spans="1:10" ht="30" customHeight="1" x14ac:dyDescent="0.3">
      <c r="A1803" s="51">
        <v>1799</v>
      </c>
      <c r="B1803" s="162"/>
      <c r="C1803" s="165"/>
      <c r="D1803" s="105"/>
      <c r="E1803" s="105"/>
      <c r="F1803" s="105"/>
      <c r="G1803" s="105"/>
      <c r="H1803" s="105"/>
      <c r="I1803" s="105"/>
      <c r="J1803" s="105"/>
    </row>
    <row r="1804" spans="1:10" ht="30" customHeight="1" x14ac:dyDescent="0.3">
      <c r="A1804" s="51">
        <v>1800</v>
      </c>
      <c r="B1804" s="162"/>
      <c r="C1804" s="165"/>
      <c r="D1804" s="105"/>
      <c r="E1804" s="105"/>
      <c r="F1804" s="105"/>
      <c r="G1804" s="105"/>
      <c r="H1804" s="105"/>
      <c r="I1804" s="105"/>
      <c r="J1804" s="105"/>
    </row>
    <row r="1805" spans="1:10" ht="30" customHeight="1" x14ac:dyDescent="0.3">
      <c r="A1805" s="51">
        <v>1801</v>
      </c>
      <c r="B1805" s="162"/>
      <c r="C1805" s="165"/>
      <c r="D1805" s="105"/>
      <c r="E1805" s="105"/>
      <c r="F1805" s="105"/>
      <c r="G1805" s="105"/>
      <c r="H1805" s="105"/>
      <c r="I1805" s="105"/>
      <c r="J1805" s="105"/>
    </row>
    <row r="1806" spans="1:10" ht="30" customHeight="1" x14ac:dyDescent="0.3">
      <c r="A1806" s="51">
        <v>1802</v>
      </c>
      <c r="B1806" s="162"/>
      <c r="C1806" s="165"/>
      <c r="D1806" s="105"/>
      <c r="E1806" s="105"/>
      <c r="F1806" s="105"/>
      <c r="G1806" s="105"/>
      <c r="H1806" s="105"/>
      <c r="I1806" s="105"/>
      <c r="J1806" s="105"/>
    </row>
    <row r="1807" spans="1:10" ht="30" customHeight="1" x14ac:dyDescent="0.3">
      <c r="A1807" s="51">
        <v>1803</v>
      </c>
      <c r="B1807" s="162"/>
      <c r="C1807" s="165"/>
      <c r="D1807" s="105"/>
      <c r="E1807" s="105"/>
      <c r="F1807" s="105"/>
      <c r="G1807" s="105"/>
      <c r="H1807" s="105"/>
      <c r="I1807" s="105"/>
      <c r="J1807" s="105"/>
    </row>
    <row r="1808" spans="1:10" ht="30" customHeight="1" x14ac:dyDescent="0.3">
      <c r="A1808" s="51">
        <v>1804</v>
      </c>
      <c r="B1808" s="162"/>
      <c r="C1808" s="165"/>
      <c r="D1808" s="105"/>
      <c r="E1808" s="105"/>
      <c r="F1808" s="105"/>
      <c r="G1808" s="105"/>
      <c r="H1808" s="105"/>
      <c r="I1808" s="105"/>
      <c r="J1808" s="105"/>
    </row>
    <row r="1809" spans="1:10" ht="30" customHeight="1" x14ac:dyDescent="0.3">
      <c r="A1809" s="51">
        <v>1805</v>
      </c>
      <c r="B1809" s="162"/>
      <c r="C1809" s="165"/>
      <c r="D1809" s="105"/>
      <c r="E1809" s="105"/>
      <c r="F1809" s="105"/>
      <c r="G1809" s="105"/>
      <c r="H1809" s="105"/>
      <c r="I1809" s="105"/>
      <c r="J1809" s="105"/>
    </row>
    <row r="1810" spans="1:10" ht="30" customHeight="1" x14ac:dyDescent="0.3">
      <c r="A1810" s="51">
        <v>1806</v>
      </c>
      <c r="B1810" s="162"/>
      <c r="C1810" s="165"/>
      <c r="D1810" s="105"/>
      <c r="E1810" s="105"/>
      <c r="F1810" s="105"/>
      <c r="G1810" s="105"/>
      <c r="H1810" s="105"/>
      <c r="I1810" s="105"/>
      <c r="J1810" s="105"/>
    </row>
    <row r="1811" spans="1:10" ht="30" customHeight="1" x14ac:dyDescent="0.3">
      <c r="A1811" s="51">
        <v>1807</v>
      </c>
      <c r="B1811" s="162"/>
      <c r="C1811" s="165"/>
      <c r="D1811" s="105"/>
      <c r="E1811" s="105"/>
      <c r="F1811" s="105"/>
      <c r="G1811" s="105"/>
      <c r="H1811" s="105"/>
      <c r="I1811" s="105"/>
      <c r="J1811" s="105"/>
    </row>
    <row r="1812" spans="1:10" ht="30" customHeight="1" x14ac:dyDescent="0.3">
      <c r="A1812" s="51">
        <v>1808</v>
      </c>
      <c r="B1812" s="162"/>
      <c r="C1812" s="165"/>
      <c r="D1812" s="105"/>
      <c r="E1812" s="105"/>
      <c r="F1812" s="105"/>
      <c r="G1812" s="105"/>
      <c r="H1812" s="105"/>
      <c r="I1812" s="105"/>
      <c r="J1812" s="105"/>
    </row>
    <row r="1813" spans="1:10" ht="30" customHeight="1" x14ac:dyDescent="0.3">
      <c r="A1813" s="51">
        <v>1809</v>
      </c>
      <c r="B1813" s="162"/>
      <c r="C1813" s="165"/>
      <c r="D1813" s="105"/>
      <c r="E1813" s="105"/>
      <c r="F1813" s="105"/>
      <c r="G1813" s="105"/>
      <c r="H1813" s="105"/>
      <c r="I1813" s="105"/>
      <c r="J1813" s="105"/>
    </row>
    <row r="1814" spans="1:10" ht="30" customHeight="1" x14ac:dyDescent="0.3">
      <c r="A1814" s="51">
        <v>1810</v>
      </c>
      <c r="B1814" s="162"/>
      <c r="C1814" s="165"/>
      <c r="D1814" s="105"/>
      <c r="E1814" s="105"/>
      <c r="F1814" s="105"/>
      <c r="G1814" s="105"/>
      <c r="H1814" s="105"/>
      <c r="I1814" s="105"/>
      <c r="J1814" s="105"/>
    </row>
    <row r="1815" spans="1:10" ht="30" customHeight="1" x14ac:dyDescent="0.3">
      <c r="A1815" s="51">
        <v>1811</v>
      </c>
      <c r="B1815" s="162"/>
      <c r="C1815" s="165"/>
      <c r="D1815" s="105"/>
      <c r="E1815" s="105"/>
      <c r="F1815" s="105"/>
      <c r="G1815" s="105"/>
      <c r="H1815" s="105"/>
      <c r="I1815" s="105"/>
      <c r="J1815" s="105"/>
    </row>
    <row r="1816" spans="1:10" ht="30" customHeight="1" x14ac:dyDescent="0.3">
      <c r="A1816" s="51">
        <v>1812</v>
      </c>
      <c r="B1816" s="162"/>
      <c r="C1816" s="165"/>
      <c r="D1816" s="105"/>
      <c r="E1816" s="105"/>
      <c r="F1816" s="105"/>
      <c r="G1816" s="105"/>
      <c r="H1816" s="105"/>
      <c r="I1816" s="105"/>
      <c r="J1816" s="105"/>
    </row>
    <row r="1817" spans="1:10" ht="30" customHeight="1" x14ac:dyDescent="0.3">
      <c r="A1817" s="51">
        <v>1813</v>
      </c>
      <c r="B1817" s="162"/>
      <c r="C1817" s="165"/>
      <c r="D1817" s="105"/>
      <c r="E1817" s="105"/>
      <c r="F1817" s="105"/>
      <c r="G1817" s="105"/>
      <c r="H1817" s="105"/>
      <c r="I1817" s="105"/>
      <c r="J1817" s="105"/>
    </row>
    <row r="1818" spans="1:10" ht="30" customHeight="1" x14ac:dyDescent="0.3">
      <c r="A1818" s="51">
        <v>1814</v>
      </c>
      <c r="B1818" s="162"/>
      <c r="C1818" s="165"/>
      <c r="D1818" s="105"/>
      <c r="E1818" s="105"/>
      <c r="F1818" s="105"/>
      <c r="G1818" s="105"/>
      <c r="H1818" s="105"/>
      <c r="I1818" s="105"/>
      <c r="J1818" s="105"/>
    </row>
    <row r="1819" spans="1:10" ht="30" customHeight="1" x14ac:dyDescent="0.3">
      <c r="A1819" s="51">
        <v>1815</v>
      </c>
      <c r="B1819" s="162"/>
      <c r="C1819" s="165"/>
      <c r="D1819" s="105"/>
      <c r="E1819" s="105"/>
      <c r="F1819" s="105"/>
      <c r="G1819" s="105"/>
      <c r="H1819" s="105"/>
      <c r="I1819" s="105"/>
      <c r="J1819" s="105"/>
    </row>
    <row r="1820" spans="1:10" ht="30" customHeight="1" x14ac:dyDescent="0.3">
      <c r="A1820" s="51">
        <v>1816</v>
      </c>
      <c r="B1820" s="162"/>
      <c r="C1820" s="165"/>
      <c r="D1820" s="105"/>
      <c r="E1820" s="105"/>
      <c r="F1820" s="105"/>
      <c r="G1820" s="105"/>
      <c r="H1820" s="105"/>
      <c r="I1820" s="105"/>
      <c r="J1820" s="105"/>
    </row>
    <row r="1821" spans="1:10" ht="30" customHeight="1" x14ac:dyDescent="0.3">
      <c r="A1821" s="51">
        <v>1817</v>
      </c>
      <c r="B1821" s="162"/>
      <c r="C1821" s="165"/>
      <c r="D1821" s="105"/>
      <c r="E1821" s="105"/>
      <c r="F1821" s="105"/>
      <c r="G1821" s="105"/>
      <c r="H1821" s="105"/>
      <c r="I1821" s="105"/>
      <c r="J1821" s="105"/>
    </row>
    <row r="1822" spans="1:10" ht="30" customHeight="1" x14ac:dyDescent="0.3">
      <c r="A1822" s="51">
        <v>1818</v>
      </c>
      <c r="B1822" s="162"/>
      <c r="C1822" s="165"/>
      <c r="D1822" s="105"/>
      <c r="E1822" s="105"/>
      <c r="F1822" s="105"/>
      <c r="G1822" s="105"/>
      <c r="H1822" s="105"/>
      <c r="I1822" s="105"/>
      <c r="J1822" s="105"/>
    </row>
    <row r="1823" spans="1:10" ht="30" customHeight="1" x14ac:dyDescent="0.3">
      <c r="A1823" s="51">
        <v>1819</v>
      </c>
      <c r="B1823" s="162"/>
      <c r="C1823" s="165"/>
      <c r="D1823" s="105"/>
      <c r="E1823" s="105"/>
      <c r="F1823" s="105"/>
      <c r="G1823" s="105"/>
      <c r="H1823" s="105"/>
      <c r="I1823" s="105"/>
      <c r="J1823" s="105"/>
    </row>
    <row r="1824" spans="1:10" ht="30" customHeight="1" x14ac:dyDescent="0.3">
      <c r="A1824" s="51">
        <v>1820</v>
      </c>
      <c r="B1824" s="162"/>
      <c r="C1824" s="165"/>
      <c r="D1824" s="105"/>
      <c r="E1824" s="105"/>
      <c r="F1824" s="105"/>
      <c r="G1824" s="105"/>
      <c r="H1824" s="105"/>
      <c r="I1824" s="105"/>
      <c r="J1824" s="105"/>
    </row>
    <row r="1825" spans="1:10" ht="30" customHeight="1" x14ac:dyDescent="0.3">
      <c r="A1825" s="51">
        <v>1821</v>
      </c>
      <c r="B1825" s="162"/>
      <c r="C1825" s="165"/>
      <c r="D1825" s="105"/>
      <c r="E1825" s="105"/>
      <c r="F1825" s="105"/>
      <c r="G1825" s="105"/>
      <c r="H1825" s="105"/>
      <c r="I1825" s="105"/>
      <c r="J1825" s="105"/>
    </row>
    <row r="1826" spans="1:10" ht="30" customHeight="1" x14ac:dyDescent="0.3">
      <c r="A1826" s="51">
        <v>1822</v>
      </c>
      <c r="B1826" s="162"/>
      <c r="C1826" s="165"/>
      <c r="D1826" s="105"/>
      <c r="E1826" s="105"/>
      <c r="F1826" s="105"/>
      <c r="G1826" s="105"/>
      <c r="H1826" s="105"/>
      <c r="I1826" s="105"/>
      <c r="J1826" s="105"/>
    </row>
    <row r="1827" spans="1:10" ht="30" customHeight="1" x14ac:dyDescent="0.3">
      <c r="A1827" s="51">
        <v>1823</v>
      </c>
      <c r="B1827" s="162"/>
      <c r="C1827" s="165"/>
      <c r="D1827" s="105"/>
      <c r="E1827" s="105"/>
      <c r="F1827" s="105"/>
      <c r="G1827" s="105"/>
      <c r="H1827" s="105"/>
      <c r="I1827" s="105"/>
      <c r="J1827" s="105"/>
    </row>
    <row r="1828" spans="1:10" ht="30" customHeight="1" x14ac:dyDescent="0.3">
      <c r="A1828" s="51">
        <v>1824</v>
      </c>
      <c r="B1828" s="162"/>
      <c r="C1828" s="165"/>
      <c r="D1828" s="105"/>
      <c r="E1828" s="105"/>
      <c r="F1828" s="105"/>
      <c r="G1828" s="105"/>
      <c r="H1828" s="105"/>
      <c r="I1828" s="105"/>
      <c r="J1828" s="105"/>
    </row>
    <row r="1829" spans="1:10" ht="30" customHeight="1" x14ac:dyDescent="0.3">
      <c r="A1829" s="51">
        <v>1825</v>
      </c>
      <c r="B1829" s="162"/>
      <c r="C1829" s="165"/>
      <c r="D1829" s="105"/>
      <c r="E1829" s="105"/>
      <c r="F1829" s="105"/>
      <c r="G1829" s="105"/>
      <c r="H1829" s="105"/>
      <c r="I1829" s="105"/>
      <c r="J1829" s="105"/>
    </row>
    <row r="1830" spans="1:10" ht="30" customHeight="1" x14ac:dyDescent="0.3">
      <c r="A1830" s="51">
        <v>1826</v>
      </c>
      <c r="B1830" s="162"/>
      <c r="C1830" s="165"/>
      <c r="D1830" s="105"/>
      <c r="E1830" s="105"/>
      <c r="F1830" s="105"/>
      <c r="G1830" s="105"/>
      <c r="H1830" s="105"/>
      <c r="I1830" s="105"/>
      <c r="J1830" s="105"/>
    </row>
    <row r="1831" spans="1:10" ht="30" customHeight="1" x14ac:dyDescent="0.3">
      <c r="A1831" s="51">
        <v>1827</v>
      </c>
      <c r="B1831" s="162"/>
      <c r="C1831" s="165"/>
      <c r="D1831" s="105"/>
      <c r="E1831" s="105"/>
      <c r="F1831" s="105"/>
      <c r="G1831" s="105"/>
      <c r="H1831" s="105"/>
      <c r="I1831" s="105"/>
      <c r="J1831" s="105"/>
    </row>
    <row r="1832" spans="1:10" ht="30" customHeight="1" x14ac:dyDescent="0.3">
      <c r="A1832" s="51">
        <v>1828</v>
      </c>
      <c r="B1832" s="162"/>
      <c r="C1832" s="165"/>
      <c r="D1832" s="105"/>
      <c r="E1832" s="105"/>
      <c r="F1832" s="105"/>
      <c r="G1832" s="105"/>
      <c r="H1832" s="105"/>
      <c r="I1832" s="105"/>
      <c r="J1832" s="105"/>
    </row>
    <row r="1833" spans="1:10" ht="30" customHeight="1" x14ac:dyDescent="0.3">
      <c r="A1833" s="51">
        <v>1829</v>
      </c>
      <c r="B1833" s="162"/>
      <c r="C1833" s="165"/>
      <c r="D1833" s="105"/>
      <c r="E1833" s="105"/>
      <c r="F1833" s="105"/>
      <c r="G1833" s="105"/>
      <c r="H1833" s="105"/>
      <c r="I1833" s="105"/>
      <c r="J1833" s="105"/>
    </row>
    <row r="1834" spans="1:10" ht="30" customHeight="1" x14ac:dyDescent="0.3">
      <c r="A1834" s="51">
        <v>1830</v>
      </c>
      <c r="B1834" s="162"/>
      <c r="C1834" s="165"/>
      <c r="D1834" s="105"/>
      <c r="E1834" s="105"/>
      <c r="F1834" s="105"/>
      <c r="G1834" s="105"/>
      <c r="H1834" s="105"/>
      <c r="I1834" s="105"/>
      <c r="J1834" s="105"/>
    </row>
    <row r="1835" spans="1:10" ht="30" customHeight="1" x14ac:dyDescent="0.3">
      <c r="A1835" s="51">
        <v>1831</v>
      </c>
      <c r="B1835" s="162"/>
      <c r="C1835" s="165"/>
      <c r="D1835" s="105"/>
      <c r="E1835" s="105"/>
      <c r="F1835" s="105"/>
      <c r="G1835" s="105"/>
      <c r="H1835" s="105"/>
      <c r="I1835" s="105"/>
      <c r="J1835" s="105"/>
    </row>
    <row r="1836" spans="1:10" ht="30" customHeight="1" x14ac:dyDescent="0.3">
      <c r="A1836" s="51">
        <v>1832</v>
      </c>
      <c r="B1836" s="162"/>
      <c r="C1836" s="165"/>
      <c r="D1836" s="105"/>
      <c r="E1836" s="105"/>
      <c r="F1836" s="105"/>
      <c r="G1836" s="105"/>
      <c r="H1836" s="105"/>
      <c r="I1836" s="105"/>
      <c r="J1836" s="105"/>
    </row>
    <row r="1837" spans="1:10" ht="30" customHeight="1" x14ac:dyDescent="0.3">
      <c r="A1837" s="51">
        <v>1833</v>
      </c>
      <c r="B1837" s="162"/>
      <c r="C1837" s="165"/>
      <c r="D1837" s="105"/>
      <c r="E1837" s="105"/>
      <c r="F1837" s="105"/>
      <c r="G1837" s="105"/>
      <c r="H1837" s="105"/>
      <c r="I1837" s="105"/>
      <c r="J1837" s="105"/>
    </row>
    <row r="1838" spans="1:10" ht="30" customHeight="1" x14ac:dyDescent="0.3">
      <c r="A1838" s="51">
        <v>1834</v>
      </c>
      <c r="B1838" s="162"/>
      <c r="C1838" s="165"/>
      <c r="D1838" s="105"/>
      <c r="E1838" s="105"/>
      <c r="F1838" s="105"/>
      <c r="G1838" s="105"/>
      <c r="H1838" s="105"/>
      <c r="I1838" s="105"/>
      <c r="J1838" s="105"/>
    </row>
    <row r="1839" spans="1:10" ht="30" customHeight="1" x14ac:dyDescent="0.3">
      <c r="A1839" s="51">
        <v>1835</v>
      </c>
      <c r="B1839" s="162"/>
      <c r="C1839" s="165"/>
      <c r="D1839" s="105"/>
      <c r="E1839" s="105"/>
      <c r="F1839" s="105"/>
      <c r="G1839" s="105"/>
      <c r="H1839" s="105"/>
      <c r="I1839" s="105"/>
      <c r="J1839" s="105"/>
    </row>
    <row r="1840" spans="1:10" ht="30" customHeight="1" x14ac:dyDescent="0.3">
      <c r="A1840" s="51">
        <v>1836</v>
      </c>
      <c r="B1840" s="162"/>
      <c r="C1840" s="165"/>
      <c r="D1840" s="105"/>
      <c r="E1840" s="105"/>
      <c r="F1840" s="105"/>
      <c r="G1840" s="105"/>
      <c r="H1840" s="105"/>
      <c r="I1840" s="105"/>
      <c r="J1840" s="105"/>
    </row>
    <row r="1841" spans="1:10" ht="30" customHeight="1" x14ac:dyDescent="0.3">
      <c r="A1841" s="51">
        <v>1837</v>
      </c>
      <c r="B1841" s="162"/>
      <c r="C1841" s="165"/>
      <c r="D1841" s="105"/>
      <c r="E1841" s="105"/>
      <c r="F1841" s="105"/>
      <c r="G1841" s="105"/>
      <c r="H1841" s="105"/>
      <c r="I1841" s="105"/>
      <c r="J1841" s="105"/>
    </row>
    <row r="1842" spans="1:10" ht="30" customHeight="1" x14ac:dyDescent="0.3">
      <c r="A1842" s="51">
        <v>1838</v>
      </c>
      <c r="B1842" s="162"/>
      <c r="C1842" s="165"/>
      <c r="D1842" s="105"/>
      <c r="E1842" s="105"/>
      <c r="F1842" s="105"/>
      <c r="G1842" s="105"/>
      <c r="H1842" s="105"/>
      <c r="I1842" s="105"/>
      <c r="J1842" s="105"/>
    </row>
    <row r="1843" spans="1:10" ht="30" customHeight="1" x14ac:dyDescent="0.3">
      <c r="A1843" s="51">
        <v>1839</v>
      </c>
      <c r="B1843" s="162"/>
      <c r="C1843" s="165"/>
      <c r="D1843" s="105"/>
      <c r="E1843" s="105"/>
      <c r="F1843" s="105"/>
      <c r="G1843" s="105"/>
      <c r="H1843" s="105"/>
      <c r="I1843" s="105"/>
      <c r="J1843" s="105"/>
    </row>
    <row r="1844" spans="1:10" ht="30" customHeight="1" x14ac:dyDescent="0.3">
      <c r="A1844" s="51">
        <v>1840</v>
      </c>
      <c r="B1844" s="162"/>
      <c r="C1844" s="165"/>
      <c r="D1844" s="105"/>
      <c r="E1844" s="105"/>
      <c r="F1844" s="105"/>
      <c r="G1844" s="105"/>
      <c r="H1844" s="105"/>
      <c r="I1844" s="105"/>
      <c r="J1844" s="105"/>
    </row>
    <row r="1845" spans="1:10" ht="30" customHeight="1" x14ac:dyDescent="0.3">
      <c r="A1845" s="51">
        <v>1841</v>
      </c>
      <c r="B1845" s="162"/>
      <c r="C1845" s="165"/>
      <c r="D1845" s="105"/>
      <c r="E1845" s="105"/>
      <c r="F1845" s="105"/>
      <c r="G1845" s="105"/>
      <c r="H1845" s="105"/>
      <c r="I1845" s="105"/>
      <c r="J1845" s="105"/>
    </row>
    <row r="1846" spans="1:10" ht="30" customHeight="1" x14ac:dyDescent="0.3">
      <c r="A1846" s="51">
        <v>1842</v>
      </c>
      <c r="B1846" s="162"/>
      <c r="C1846" s="165"/>
      <c r="D1846" s="105"/>
      <c r="E1846" s="105"/>
      <c r="F1846" s="105"/>
      <c r="G1846" s="105"/>
      <c r="H1846" s="105"/>
      <c r="I1846" s="105"/>
      <c r="J1846" s="105"/>
    </row>
    <row r="1847" spans="1:10" ht="30" customHeight="1" x14ac:dyDescent="0.3">
      <c r="A1847" s="51">
        <v>1843</v>
      </c>
      <c r="B1847" s="162"/>
      <c r="C1847" s="165"/>
      <c r="D1847" s="105"/>
      <c r="E1847" s="105"/>
      <c r="F1847" s="105"/>
      <c r="G1847" s="105"/>
      <c r="H1847" s="105"/>
      <c r="I1847" s="105"/>
      <c r="J1847" s="105"/>
    </row>
    <row r="1848" spans="1:10" ht="30" customHeight="1" x14ac:dyDescent="0.3">
      <c r="A1848" s="51">
        <v>1844</v>
      </c>
      <c r="B1848" s="162"/>
      <c r="C1848" s="165"/>
      <c r="D1848" s="105"/>
      <c r="E1848" s="105"/>
      <c r="F1848" s="105"/>
      <c r="G1848" s="105"/>
      <c r="H1848" s="105"/>
      <c r="I1848" s="105"/>
      <c r="J1848" s="105"/>
    </row>
    <row r="1849" spans="1:10" ht="30" customHeight="1" x14ac:dyDescent="0.3">
      <c r="A1849" s="51">
        <v>1845</v>
      </c>
      <c r="B1849" s="162"/>
      <c r="C1849" s="165"/>
      <c r="D1849" s="105"/>
      <c r="E1849" s="105"/>
      <c r="F1849" s="105"/>
      <c r="G1849" s="105"/>
      <c r="H1849" s="105"/>
      <c r="I1849" s="105"/>
      <c r="J1849" s="105"/>
    </row>
    <row r="1850" spans="1:10" ht="30" customHeight="1" x14ac:dyDescent="0.3">
      <c r="A1850" s="51">
        <v>1846</v>
      </c>
      <c r="B1850" s="162"/>
      <c r="C1850" s="165"/>
      <c r="D1850" s="105"/>
      <c r="E1850" s="105"/>
      <c r="F1850" s="105"/>
      <c r="G1850" s="105"/>
      <c r="H1850" s="105"/>
      <c r="I1850" s="105"/>
      <c r="J1850" s="105"/>
    </row>
    <row r="1851" spans="1:10" ht="30" customHeight="1" x14ac:dyDescent="0.3">
      <c r="A1851" s="51">
        <v>1847</v>
      </c>
      <c r="B1851" s="162"/>
      <c r="C1851" s="165"/>
      <c r="D1851" s="105"/>
      <c r="E1851" s="105"/>
      <c r="F1851" s="105"/>
      <c r="G1851" s="105"/>
      <c r="H1851" s="105"/>
      <c r="I1851" s="105"/>
      <c r="J1851" s="105"/>
    </row>
    <row r="1852" spans="1:10" ht="30" customHeight="1" x14ac:dyDescent="0.3">
      <c r="A1852" s="51">
        <v>1848</v>
      </c>
      <c r="B1852" s="162"/>
      <c r="C1852" s="165"/>
      <c r="D1852" s="105"/>
      <c r="E1852" s="105"/>
      <c r="F1852" s="105"/>
      <c r="G1852" s="105"/>
      <c r="H1852" s="105"/>
      <c r="I1852" s="105"/>
      <c r="J1852" s="105"/>
    </row>
    <row r="1853" spans="1:10" ht="30" customHeight="1" x14ac:dyDescent="0.3">
      <c r="A1853" s="51">
        <v>1849</v>
      </c>
      <c r="B1853" s="162"/>
      <c r="C1853" s="165"/>
      <c r="D1853" s="105"/>
      <c r="E1853" s="105"/>
      <c r="F1853" s="105"/>
      <c r="G1853" s="105"/>
      <c r="H1853" s="105"/>
      <c r="I1853" s="105"/>
      <c r="J1853" s="105"/>
    </row>
    <row r="1854" spans="1:10" ht="30" customHeight="1" x14ac:dyDescent="0.3">
      <c r="A1854" s="51">
        <v>1850</v>
      </c>
      <c r="B1854" s="162"/>
      <c r="C1854" s="165"/>
      <c r="D1854" s="105"/>
      <c r="E1854" s="105"/>
      <c r="F1854" s="105"/>
      <c r="G1854" s="105"/>
      <c r="H1854" s="105"/>
      <c r="I1854" s="105"/>
      <c r="J1854" s="105"/>
    </row>
    <row r="1855" spans="1:10" ht="30" customHeight="1" x14ac:dyDescent="0.3">
      <c r="A1855" s="51">
        <v>1851</v>
      </c>
      <c r="B1855" s="162"/>
      <c r="C1855" s="165"/>
      <c r="D1855" s="105"/>
      <c r="E1855" s="105"/>
      <c r="F1855" s="105"/>
      <c r="G1855" s="105"/>
      <c r="H1855" s="105"/>
      <c r="I1855" s="105"/>
      <c r="J1855" s="105"/>
    </row>
    <row r="1856" spans="1:10" ht="30" customHeight="1" x14ac:dyDescent="0.3">
      <c r="A1856" s="51">
        <v>1852</v>
      </c>
      <c r="B1856" s="162"/>
      <c r="C1856" s="165"/>
      <c r="D1856" s="105"/>
      <c r="E1856" s="105"/>
      <c r="F1856" s="105"/>
      <c r="G1856" s="105"/>
      <c r="H1856" s="105"/>
      <c r="I1856" s="105"/>
      <c r="J1856" s="105"/>
    </row>
    <row r="1857" spans="1:10" ht="30" customHeight="1" x14ac:dyDescent="0.3">
      <c r="A1857" s="51">
        <v>1853</v>
      </c>
      <c r="B1857" s="162"/>
      <c r="C1857" s="165"/>
      <c r="D1857" s="105"/>
      <c r="E1857" s="105"/>
      <c r="F1857" s="105"/>
      <c r="G1857" s="105"/>
      <c r="H1857" s="105"/>
      <c r="I1857" s="105"/>
      <c r="J1857" s="105"/>
    </row>
    <row r="1858" spans="1:10" ht="30" customHeight="1" x14ac:dyDescent="0.3">
      <c r="A1858" s="51">
        <v>1854</v>
      </c>
      <c r="B1858" s="162"/>
      <c r="C1858" s="165"/>
      <c r="D1858" s="105"/>
      <c r="E1858" s="105"/>
      <c r="F1858" s="105"/>
      <c r="G1858" s="105"/>
      <c r="H1858" s="105"/>
      <c r="I1858" s="105"/>
      <c r="J1858" s="105"/>
    </row>
    <row r="1859" spans="1:10" ht="30" customHeight="1" x14ac:dyDescent="0.3">
      <c r="A1859" s="51">
        <v>1855</v>
      </c>
      <c r="B1859" s="162"/>
      <c r="C1859" s="165"/>
      <c r="D1859" s="105"/>
      <c r="E1859" s="105"/>
      <c r="F1859" s="105"/>
      <c r="G1859" s="105"/>
      <c r="H1859" s="105"/>
      <c r="I1859" s="105"/>
      <c r="J1859" s="105"/>
    </row>
    <row r="1860" spans="1:10" ht="30" customHeight="1" x14ac:dyDescent="0.3">
      <c r="A1860" s="51">
        <v>1856</v>
      </c>
      <c r="B1860" s="162"/>
      <c r="C1860" s="165"/>
      <c r="D1860" s="105"/>
      <c r="E1860" s="105"/>
      <c r="F1860" s="105"/>
      <c r="G1860" s="105"/>
      <c r="H1860" s="105"/>
      <c r="I1860" s="105"/>
      <c r="J1860" s="105"/>
    </row>
    <row r="1861" spans="1:10" ht="30" customHeight="1" x14ac:dyDescent="0.3">
      <c r="A1861" s="51">
        <v>1857</v>
      </c>
      <c r="B1861" s="162"/>
      <c r="C1861" s="165"/>
      <c r="D1861" s="105"/>
      <c r="E1861" s="105"/>
      <c r="F1861" s="105"/>
      <c r="G1861" s="105"/>
      <c r="H1861" s="105"/>
      <c r="I1861" s="105"/>
      <c r="J1861" s="105"/>
    </row>
    <row r="1862" spans="1:10" ht="30" customHeight="1" x14ac:dyDescent="0.3">
      <c r="A1862" s="51">
        <v>1858</v>
      </c>
      <c r="B1862" s="162"/>
      <c r="C1862" s="165"/>
      <c r="D1862" s="105"/>
      <c r="E1862" s="105"/>
      <c r="F1862" s="105"/>
      <c r="G1862" s="105"/>
      <c r="H1862" s="105"/>
      <c r="I1862" s="105"/>
      <c r="J1862" s="105"/>
    </row>
    <row r="1863" spans="1:10" ht="30" customHeight="1" x14ac:dyDescent="0.3">
      <c r="A1863" s="51">
        <v>1859</v>
      </c>
      <c r="B1863" s="162"/>
      <c r="C1863" s="165"/>
      <c r="D1863" s="105"/>
      <c r="E1863" s="105"/>
      <c r="F1863" s="105"/>
      <c r="G1863" s="105"/>
      <c r="H1863" s="105"/>
      <c r="I1863" s="105"/>
      <c r="J1863" s="105"/>
    </row>
    <row r="1864" spans="1:10" ht="30" customHeight="1" x14ac:dyDescent="0.3">
      <c r="A1864" s="51">
        <v>1860</v>
      </c>
      <c r="B1864" s="162"/>
      <c r="C1864" s="165"/>
      <c r="D1864" s="105"/>
      <c r="E1864" s="105"/>
      <c r="F1864" s="105"/>
      <c r="G1864" s="105"/>
      <c r="H1864" s="105"/>
      <c r="I1864" s="105"/>
      <c r="J1864" s="105"/>
    </row>
    <row r="1865" spans="1:10" ht="30" customHeight="1" x14ac:dyDescent="0.3">
      <c r="A1865" s="51">
        <v>1861</v>
      </c>
      <c r="B1865" s="162"/>
      <c r="C1865" s="165"/>
      <c r="D1865" s="105"/>
      <c r="E1865" s="105"/>
      <c r="F1865" s="105"/>
      <c r="G1865" s="105"/>
      <c r="H1865" s="105"/>
      <c r="I1865" s="105"/>
      <c r="J1865" s="105"/>
    </row>
    <row r="1866" spans="1:10" ht="30" customHeight="1" x14ac:dyDescent="0.3">
      <c r="A1866" s="51">
        <v>1862</v>
      </c>
      <c r="B1866" s="162"/>
      <c r="C1866" s="165"/>
      <c r="D1866" s="105"/>
      <c r="E1866" s="105"/>
      <c r="F1866" s="105"/>
      <c r="G1866" s="105"/>
      <c r="H1866" s="105"/>
      <c r="I1866" s="105"/>
      <c r="J1866" s="105"/>
    </row>
    <row r="1867" spans="1:10" ht="30" customHeight="1" x14ac:dyDescent="0.3">
      <c r="A1867" s="51">
        <v>1863</v>
      </c>
      <c r="B1867" s="162"/>
      <c r="C1867" s="165"/>
      <c r="D1867" s="105"/>
      <c r="E1867" s="105"/>
      <c r="F1867" s="105"/>
      <c r="G1867" s="105"/>
      <c r="H1867" s="105"/>
      <c r="I1867" s="105"/>
      <c r="J1867" s="105"/>
    </row>
    <row r="1868" spans="1:10" ht="30" customHeight="1" x14ac:dyDescent="0.3">
      <c r="A1868" s="51">
        <v>1864</v>
      </c>
      <c r="B1868" s="162"/>
      <c r="C1868" s="165"/>
      <c r="D1868" s="105"/>
      <c r="E1868" s="105"/>
      <c r="F1868" s="105"/>
      <c r="G1868" s="105"/>
      <c r="H1868" s="105"/>
      <c r="I1868" s="105"/>
      <c r="J1868" s="105"/>
    </row>
    <row r="1869" spans="1:10" ht="30" customHeight="1" x14ac:dyDescent="0.3">
      <c r="A1869" s="51">
        <v>1865</v>
      </c>
      <c r="B1869" s="162"/>
      <c r="C1869" s="165"/>
      <c r="D1869" s="105"/>
      <c r="E1869" s="105"/>
      <c r="F1869" s="105"/>
      <c r="G1869" s="105"/>
      <c r="H1869" s="105"/>
      <c r="I1869" s="105"/>
      <c r="J1869" s="105"/>
    </row>
    <row r="1870" spans="1:10" ht="30" customHeight="1" x14ac:dyDescent="0.3">
      <c r="A1870" s="51">
        <v>1866</v>
      </c>
      <c r="B1870" s="162"/>
      <c r="C1870" s="165"/>
      <c r="D1870" s="105"/>
      <c r="E1870" s="105"/>
      <c r="F1870" s="105"/>
      <c r="G1870" s="105"/>
      <c r="H1870" s="105"/>
      <c r="I1870" s="105"/>
      <c r="J1870" s="105"/>
    </row>
    <row r="1871" spans="1:10" ht="30" customHeight="1" x14ac:dyDescent="0.3">
      <c r="A1871" s="51">
        <v>1867</v>
      </c>
      <c r="B1871" s="162"/>
      <c r="C1871" s="165"/>
      <c r="D1871" s="105"/>
      <c r="E1871" s="105"/>
      <c r="F1871" s="105"/>
      <c r="G1871" s="105"/>
      <c r="H1871" s="105"/>
      <c r="I1871" s="105"/>
      <c r="J1871" s="105"/>
    </row>
    <row r="1872" spans="1:10" ht="30" customHeight="1" x14ac:dyDescent="0.3">
      <c r="A1872" s="51">
        <v>1868</v>
      </c>
      <c r="B1872" s="162"/>
      <c r="C1872" s="165"/>
      <c r="D1872" s="105"/>
      <c r="E1872" s="105"/>
      <c r="F1872" s="105"/>
      <c r="G1872" s="105"/>
      <c r="H1872" s="105"/>
      <c r="I1872" s="105"/>
      <c r="J1872" s="105"/>
    </row>
    <row r="1873" spans="1:10" ht="30" customHeight="1" x14ac:dyDescent="0.3">
      <c r="A1873" s="51">
        <v>1869</v>
      </c>
      <c r="B1873" s="162"/>
      <c r="C1873" s="165"/>
      <c r="D1873" s="105"/>
      <c r="E1873" s="105"/>
      <c r="F1873" s="105"/>
      <c r="G1873" s="105"/>
      <c r="H1873" s="105"/>
      <c r="I1873" s="105"/>
      <c r="J1873" s="105"/>
    </row>
    <row r="1874" spans="1:10" ht="30" customHeight="1" x14ac:dyDescent="0.3">
      <c r="A1874" s="51">
        <v>1870</v>
      </c>
      <c r="B1874" s="162"/>
      <c r="C1874" s="165"/>
      <c r="D1874" s="105"/>
      <c r="E1874" s="105"/>
      <c r="F1874" s="105"/>
      <c r="G1874" s="105"/>
      <c r="H1874" s="105"/>
      <c r="I1874" s="105"/>
      <c r="J1874" s="105"/>
    </row>
    <row r="1875" spans="1:10" ht="30" customHeight="1" x14ac:dyDescent="0.3">
      <c r="A1875" s="51">
        <v>1871</v>
      </c>
      <c r="B1875" s="162"/>
      <c r="C1875" s="165"/>
      <c r="D1875" s="105"/>
      <c r="E1875" s="105"/>
      <c r="F1875" s="105"/>
      <c r="G1875" s="105"/>
      <c r="H1875" s="105"/>
      <c r="I1875" s="105"/>
      <c r="J1875" s="105"/>
    </row>
    <row r="1876" spans="1:10" ht="30" customHeight="1" x14ac:dyDescent="0.3">
      <c r="A1876" s="51">
        <v>1872</v>
      </c>
      <c r="B1876" s="162"/>
      <c r="C1876" s="165"/>
      <c r="D1876" s="105"/>
      <c r="E1876" s="105"/>
      <c r="F1876" s="105"/>
      <c r="G1876" s="105"/>
      <c r="H1876" s="105"/>
      <c r="I1876" s="105"/>
      <c r="J1876" s="105"/>
    </row>
    <row r="1877" spans="1:10" ht="30" customHeight="1" x14ac:dyDescent="0.3">
      <c r="A1877" s="51">
        <v>1873</v>
      </c>
      <c r="B1877" s="162"/>
      <c r="C1877" s="165"/>
      <c r="D1877" s="105"/>
      <c r="E1877" s="105"/>
      <c r="F1877" s="105"/>
      <c r="G1877" s="105"/>
      <c r="H1877" s="105"/>
      <c r="I1877" s="105"/>
      <c r="J1877" s="105"/>
    </row>
    <row r="1878" spans="1:10" ht="30" customHeight="1" x14ac:dyDescent="0.3">
      <c r="A1878" s="51">
        <v>1874</v>
      </c>
      <c r="B1878" s="162"/>
      <c r="C1878" s="165"/>
      <c r="D1878" s="105"/>
      <c r="E1878" s="105"/>
      <c r="F1878" s="105"/>
      <c r="G1878" s="105"/>
      <c r="H1878" s="105"/>
      <c r="I1878" s="105"/>
      <c r="J1878" s="105"/>
    </row>
    <row r="1879" spans="1:10" ht="30" customHeight="1" x14ac:dyDescent="0.3">
      <c r="A1879" s="51">
        <v>1875</v>
      </c>
      <c r="B1879" s="162"/>
      <c r="C1879" s="165"/>
      <c r="D1879" s="105"/>
      <c r="E1879" s="105"/>
      <c r="F1879" s="105"/>
      <c r="G1879" s="105"/>
      <c r="H1879" s="105"/>
      <c r="I1879" s="105"/>
      <c r="J1879" s="105"/>
    </row>
    <row r="1880" spans="1:10" ht="30" customHeight="1" x14ac:dyDescent="0.3">
      <c r="A1880" s="51">
        <v>1876</v>
      </c>
      <c r="B1880" s="162"/>
      <c r="C1880" s="165"/>
      <c r="D1880" s="105"/>
      <c r="E1880" s="105"/>
      <c r="F1880" s="105"/>
      <c r="G1880" s="105"/>
      <c r="H1880" s="105"/>
      <c r="I1880" s="105"/>
      <c r="J1880" s="105"/>
    </row>
    <row r="1881" spans="1:10" ht="30" customHeight="1" x14ac:dyDescent="0.3">
      <c r="A1881" s="51">
        <v>1877</v>
      </c>
      <c r="B1881" s="162"/>
      <c r="C1881" s="165"/>
      <c r="D1881" s="105"/>
      <c r="E1881" s="105"/>
      <c r="F1881" s="105"/>
      <c r="G1881" s="105"/>
      <c r="H1881" s="105"/>
      <c r="I1881" s="105"/>
      <c r="J1881" s="105"/>
    </row>
    <row r="1882" spans="1:10" ht="30" customHeight="1" x14ac:dyDescent="0.3">
      <c r="A1882" s="51">
        <v>1878</v>
      </c>
      <c r="B1882" s="162"/>
      <c r="C1882" s="165"/>
      <c r="D1882" s="105"/>
      <c r="E1882" s="105"/>
      <c r="F1882" s="105"/>
      <c r="G1882" s="105"/>
      <c r="H1882" s="105"/>
      <c r="I1882" s="105"/>
      <c r="J1882" s="105"/>
    </row>
    <row r="1883" spans="1:10" ht="30" customHeight="1" x14ac:dyDescent="0.3">
      <c r="A1883" s="51">
        <v>1879</v>
      </c>
      <c r="B1883" s="162"/>
      <c r="C1883" s="165"/>
      <c r="D1883" s="105"/>
      <c r="E1883" s="105"/>
      <c r="F1883" s="105"/>
      <c r="G1883" s="105"/>
      <c r="H1883" s="105"/>
      <c r="I1883" s="105"/>
      <c r="J1883" s="105"/>
    </row>
    <row r="1884" spans="1:10" ht="30" customHeight="1" x14ac:dyDescent="0.3">
      <c r="A1884" s="51">
        <v>1880</v>
      </c>
      <c r="B1884" s="162"/>
      <c r="C1884" s="165"/>
      <c r="D1884" s="105"/>
      <c r="E1884" s="105"/>
      <c r="F1884" s="105"/>
      <c r="G1884" s="105"/>
      <c r="H1884" s="105"/>
      <c r="I1884" s="105"/>
      <c r="J1884" s="105"/>
    </row>
    <row r="1885" spans="1:10" ht="30" customHeight="1" x14ac:dyDescent="0.3">
      <c r="A1885" s="51">
        <v>1881</v>
      </c>
      <c r="B1885" s="162"/>
      <c r="C1885" s="165"/>
      <c r="D1885" s="105"/>
      <c r="E1885" s="105"/>
      <c r="F1885" s="105"/>
      <c r="G1885" s="105"/>
      <c r="H1885" s="105"/>
      <c r="I1885" s="105"/>
      <c r="J1885" s="105"/>
    </row>
    <row r="1886" spans="1:10" ht="30" customHeight="1" x14ac:dyDescent="0.3">
      <c r="A1886" s="51">
        <v>1882</v>
      </c>
      <c r="B1886" s="162"/>
      <c r="C1886" s="165"/>
      <c r="D1886" s="105"/>
      <c r="E1886" s="105"/>
      <c r="F1886" s="105"/>
      <c r="G1886" s="105"/>
      <c r="H1886" s="105"/>
      <c r="I1886" s="105"/>
      <c r="J1886" s="105"/>
    </row>
    <row r="1887" spans="1:10" ht="30" customHeight="1" x14ac:dyDescent="0.3">
      <c r="A1887" s="51">
        <v>1883</v>
      </c>
      <c r="B1887" s="162"/>
      <c r="C1887" s="165"/>
      <c r="D1887" s="105"/>
      <c r="E1887" s="105"/>
      <c r="F1887" s="105"/>
      <c r="G1887" s="105"/>
      <c r="H1887" s="105"/>
      <c r="I1887" s="105"/>
      <c r="J1887" s="105"/>
    </row>
    <row r="1888" spans="1:10" ht="30" customHeight="1" x14ac:dyDescent="0.3">
      <c r="A1888" s="51">
        <v>1884</v>
      </c>
      <c r="B1888" s="162"/>
      <c r="C1888" s="165"/>
      <c r="D1888" s="105"/>
      <c r="E1888" s="105"/>
      <c r="F1888" s="105"/>
      <c r="G1888" s="105"/>
      <c r="H1888" s="105"/>
      <c r="I1888" s="105"/>
      <c r="J1888" s="105"/>
    </row>
    <row r="1889" spans="1:10" ht="30" customHeight="1" x14ac:dyDescent="0.3">
      <c r="A1889" s="51">
        <v>1885</v>
      </c>
      <c r="B1889" s="162"/>
      <c r="C1889" s="165"/>
      <c r="D1889" s="105"/>
      <c r="E1889" s="105"/>
      <c r="F1889" s="105"/>
      <c r="G1889" s="105"/>
      <c r="H1889" s="105"/>
      <c r="I1889" s="105"/>
      <c r="J1889" s="105"/>
    </row>
    <row r="1890" spans="1:10" ht="30" customHeight="1" x14ac:dyDescent="0.3">
      <c r="A1890" s="51">
        <v>1886</v>
      </c>
      <c r="B1890" s="162"/>
      <c r="C1890" s="165"/>
      <c r="D1890" s="105"/>
      <c r="E1890" s="105"/>
      <c r="F1890" s="105"/>
      <c r="G1890" s="105"/>
      <c r="H1890" s="105"/>
      <c r="I1890" s="105"/>
      <c r="J1890" s="105"/>
    </row>
    <row r="1891" spans="1:10" ht="30" customHeight="1" x14ac:dyDescent="0.3">
      <c r="A1891" s="51">
        <v>1887</v>
      </c>
      <c r="B1891" s="162"/>
      <c r="C1891" s="165"/>
      <c r="D1891" s="105"/>
      <c r="E1891" s="105"/>
      <c r="F1891" s="105"/>
      <c r="G1891" s="105"/>
      <c r="H1891" s="105"/>
      <c r="I1891" s="105"/>
      <c r="J1891" s="105"/>
    </row>
    <row r="1892" spans="1:10" ht="30" customHeight="1" x14ac:dyDescent="0.3">
      <c r="A1892" s="51">
        <v>1888</v>
      </c>
      <c r="B1892" s="162"/>
      <c r="C1892" s="165"/>
      <c r="D1892" s="105"/>
      <c r="E1892" s="105"/>
      <c r="F1892" s="105"/>
      <c r="G1892" s="105"/>
      <c r="H1892" s="105"/>
      <c r="I1892" s="105"/>
      <c r="J1892" s="105"/>
    </row>
    <row r="1893" spans="1:10" ht="30" customHeight="1" x14ac:dyDescent="0.3">
      <c r="A1893" s="51">
        <v>1889</v>
      </c>
      <c r="B1893" s="162"/>
      <c r="C1893" s="165"/>
      <c r="D1893" s="105"/>
      <c r="E1893" s="105"/>
      <c r="F1893" s="105"/>
      <c r="G1893" s="105"/>
      <c r="H1893" s="105"/>
      <c r="I1893" s="105"/>
      <c r="J1893" s="105"/>
    </row>
    <row r="1894" spans="1:10" ht="30" customHeight="1" x14ac:dyDescent="0.3">
      <c r="A1894" s="51">
        <v>1890</v>
      </c>
      <c r="B1894" s="162"/>
      <c r="C1894" s="165"/>
      <c r="D1894" s="105"/>
      <c r="E1894" s="105"/>
      <c r="F1894" s="105"/>
      <c r="G1894" s="105"/>
      <c r="H1894" s="105"/>
      <c r="I1894" s="105"/>
      <c r="J1894" s="105"/>
    </row>
    <row r="1895" spans="1:10" ht="30" customHeight="1" x14ac:dyDescent="0.3">
      <c r="A1895" s="51">
        <v>1891</v>
      </c>
      <c r="B1895" s="162"/>
      <c r="C1895" s="165"/>
      <c r="D1895" s="105"/>
      <c r="E1895" s="105"/>
      <c r="F1895" s="105"/>
      <c r="G1895" s="105"/>
      <c r="H1895" s="105"/>
      <c r="I1895" s="105"/>
      <c r="J1895" s="105"/>
    </row>
    <row r="1896" spans="1:10" ht="30" customHeight="1" x14ac:dyDescent="0.3">
      <c r="A1896" s="51">
        <v>1892</v>
      </c>
      <c r="B1896" s="162"/>
      <c r="C1896" s="165"/>
      <c r="D1896" s="105"/>
      <c r="E1896" s="105"/>
      <c r="F1896" s="105"/>
      <c r="G1896" s="105"/>
      <c r="H1896" s="105"/>
      <c r="I1896" s="105"/>
      <c r="J1896" s="105"/>
    </row>
    <row r="1897" spans="1:10" ht="30" customHeight="1" x14ac:dyDescent="0.3">
      <c r="A1897" s="51">
        <v>1893</v>
      </c>
      <c r="B1897" s="162"/>
      <c r="C1897" s="165"/>
      <c r="D1897" s="105"/>
      <c r="E1897" s="105"/>
      <c r="F1897" s="105"/>
      <c r="G1897" s="105"/>
      <c r="H1897" s="105"/>
      <c r="I1897" s="105"/>
      <c r="J1897" s="105"/>
    </row>
    <row r="1898" spans="1:10" ht="30" customHeight="1" x14ac:dyDescent="0.3">
      <c r="A1898" s="51">
        <v>1894</v>
      </c>
      <c r="B1898" s="162"/>
      <c r="C1898" s="165"/>
      <c r="D1898" s="105"/>
      <c r="E1898" s="105"/>
      <c r="F1898" s="105"/>
      <c r="G1898" s="105"/>
      <c r="H1898" s="105"/>
      <c r="I1898" s="105"/>
      <c r="J1898" s="105"/>
    </row>
    <row r="1899" spans="1:10" ht="30" customHeight="1" x14ac:dyDescent="0.3">
      <c r="A1899" s="51">
        <v>1895</v>
      </c>
      <c r="B1899" s="162"/>
      <c r="C1899" s="165"/>
      <c r="D1899" s="105"/>
      <c r="E1899" s="105"/>
      <c r="F1899" s="105"/>
      <c r="G1899" s="105"/>
      <c r="H1899" s="105"/>
      <c r="I1899" s="105"/>
      <c r="J1899" s="105"/>
    </row>
    <row r="1900" spans="1:10" ht="30" customHeight="1" x14ac:dyDescent="0.3">
      <c r="A1900" s="51">
        <v>1896</v>
      </c>
      <c r="B1900" s="162"/>
      <c r="C1900" s="165"/>
      <c r="D1900" s="105"/>
      <c r="E1900" s="105"/>
      <c r="F1900" s="105"/>
      <c r="G1900" s="105"/>
      <c r="H1900" s="105"/>
      <c r="I1900" s="105"/>
      <c r="J1900" s="105"/>
    </row>
    <row r="1901" spans="1:10" ht="30" customHeight="1" x14ac:dyDescent="0.3">
      <c r="A1901" s="51">
        <v>1897</v>
      </c>
      <c r="B1901" s="162"/>
      <c r="C1901" s="165"/>
      <c r="D1901" s="105"/>
      <c r="E1901" s="105"/>
      <c r="F1901" s="105"/>
      <c r="G1901" s="105"/>
      <c r="H1901" s="105"/>
      <c r="I1901" s="105"/>
      <c r="J1901" s="105"/>
    </row>
    <row r="1902" spans="1:10" ht="30" customHeight="1" x14ac:dyDescent="0.3">
      <c r="A1902" s="51">
        <v>1898</v>
      </c>
      <c r="B1902" s="162"/>
      <c r="C1902" s="165"/>
      <c r="D1902" s="105"/>
      <c r="E1902" s="105"/>
      <c r="F1902" s="105"/>
      <c r="G1902" s="105"/>
      <c r="H1902" s="105"/>
      <c r="I1902" s="105"/>
      <c r="J1902" s="105"/>
    </row>
    <row r="1903" spans="1:10" ht="30" customHeight="1" x14ac:dyDescent="0.3">
      <c r="A1903" s="51">
        <v>1899</v>
      </c>
      <c r="B1903" s="162"/>
      <c r="C1903" s="165"/>
      <c r="D1903" s="105"/>
      <c r="E1903" s="105"/>
      <c r="F1903" s="105"/>
      <c r="G1903" s="105"/>
      <c r="H1903" s="105"/>
      <c r="I1903" s="105"/>
      <c r="J1903" s="105"/>
    </row>
    <row r="1904" spans="1:10" ht="30" customHeight="1" x14ac:dyDescent="0.3">
      <c r="A1904" s="51">
        <v>1900</v>
      </c>
      <c r="B1904" s="162"/>
      <c r="C1904" s="165"/>
      <c r="D1904" s="105"/>
      <c r="E1904" s="105"/>
      <c r="F1904" s="105"/>
      <c r="G1904" s="105"/>
      <c r="H1904" s="105"/>
      <c r="I1904" s="105"/>
      <c r="J1904" s="105"/>
    </row>
    <row r="1905" spans="1:10" ht="30" customHeight="1" x14ac:dyDescent="0.3">
      <c r="A1905" s="51">
        <v>1901</v>
      </c>
      <c r="B1905" s="162"/>
      <c r="C1905" s="165"/>
      <c r="D1905" s="105"/>
      <c r="E1905" s="105"/>
      <c r="F1905" s="105"/>
      <c r="G1905" s="105"/>
      <c r="H1905" s="105"/>
      <c r="I1905" s="105"/>
      <c r="J1905" s="105"/>
    </row>
    <row r="1906" spans="1:10" ht="30" customHeight="1" x14ac:dyDescent="0.3">
      <c r="A1906" s="51">
        <v>1902</v>
      </c>
      <c r="B1906" s="162"/>
      <c r="C1906" s="165"/>
      <c r="D1906" s="105"/>
      <c r="E1906" s="105"/>
      <c r="F1906" s="105"/>
      <c r="G1906" s="105"/>
      <c r="H1906" s="105"/>
      <c r="I1906" s="105"/>
      <c r="J1906" s="105"/>
    </row>
    <row r="1907" spans="1:10" ht="30" customHeight="1" x14ac:dyDescent="0.3">
      <c r="A1907" s="51">
        <v>1903</v>
      </c>
      <c r="B1907" s="162"/>
      <c r="C1907" s="165"/>
      <c r="D1907" s="105"/>
      <c r="E1907" s="105"/>
      <c r="F1907" s="105"/>
      <c r="G1907" s="105"/>
      <c r="H1907" s="105"/>
      <c r="I1907" s="105"/>
      <c r="J1907" s="105"/>
    </row>
    <row r="1908" spans="1:10" ht="30" customHeight="1" x14ac:dyDescent="0.3">
      <c r="A1908" s="51">
        <v>1904</v>
      </c>
      <c r="B1908" s="162"/>
      <c r="C1908" s="165"/>
      <c r="D1908" s="105"/>
      <c r="E1908" s="105"/>
      <c r="F1908" s="105"/>
      <c r="G1908" s="105"/>
      <c r="H1908" s="105"/>
      <c r="I1908" s="105"/>
      <c r="J1908" s="105"/>
    </row>
    <row r="1909" spans="1:10" ht="30" customHeight="1" x14ac:dyDescent="0.3">
      <c r="A1909" s="51">
        <v>1905</v>
      </c>
      <c r="B1909" s="162"/>
      <c r="C1909" s="165"/>
      <c r="D1909" s="105"/>
      <c r="E1909" s="105"/>
      <c r="F1909" s="105"/>
      <c r="G1909" s="105"/>
      <c r="H1909" s="105"/>
      <c r="I1909" s="105"/>
      <c r="J1909" s="105"/>
    </row>
    <row r="1910" spans="1:10" ht="30" customHeight="1" x14ac:dyDescent="0.3">
      <c r="A1910" s="51">
        <v>1906</v>
      </c>
      <c r="B1910" s="162"/>
      <c r="C1910" s="165"/>
      <c r="D1910" s="105"/>
      <c r="E1910" s="105"/>
      <c r="F1910" s="105"/>
      <c r="G1910" s="105"/>
      <c r="H1910" s="105"/>
      <c r="I1910" s="105"/>
      <c r="J1910" s="105"/>
    </row>
    <row r="1911" spans="1:10" ht="30" customHeight="1" x14ac:dyDescent="0.3">
      <c r="A1911" s="51">
        <v>1907</v>
      </c>
      <c r="B1911" s="162"/>
      <c r="C1911" s="165"/>
      <c r="D1911" s="105"/>
      <c r="E1911" s="105"/>
      <c r="F1911" s="105"/>
      <c r="G1911" s="105"/>
      <c r="H1911" s="105"/>
      <c r="I1911" s="105"/>
      <c r="J1911" s="105"/>
    </row>
    <row r="1912" spans="1:10" ht="30" customHeight="1" x14ac:dyDescent="0.3">
      <c r="A1912" s="51">
        <v>1908</v>
      </c>
      <c r="B1912" s="162"/>
      <c r="C1912" s="165"/>
      <c r="D1912" s="105"/>
      <c r="E1912" s="105"/>
      <c r="F1912" s="105"/>
      <c r="G1912" s="105"/>
      <c r="H1912" s="105"/>
      <c r="I1912" s="105"/>
      <c r="J1912" s="105"/>
    </row>
    <row r="1913" spans="1:10" ht="30" customHeight="1" x14ac:dyDescent="0.3">
      <c r="A1913" s="51">
        <v>1909</v>
      </c>
      <c r="B1913" s="162"/>
      <c r="C1913" s="165"/>
      <c r="D1913" s="105"/>
      <c r="E1913" s="105"/>
      <c r="F1913" s="105"/>
      <c r="G1913" s="105"/>
      <c r="H1913" s="105"/>
      <c r="I1913" s="105"/>
      <c r="J1913" s="105"/>
    </row>
    <row r="1914" spans="1:10" ht="30" customHeight="1" x14ac:dyDescent="0.3">
      <c r="A1914" s="51">
        <v>1910</v>
      </c>
      <c r="B1914" s="162"/>
      <c r="C1914" s="165"/>
      <c r="D1914" s="105"/>
      <c r="E1914" s="105"/>
      <c r="F1914" s="105"/>
      <c r="G1914" s="105"/>
      <c r="H1914" s="105"/>
      <c r="I1914" s="105"/>
      <c r="J1914" s="105"/>
    </row>
    <row r="1915" spans="1:10" ht="30" customHeight="1" x14ac:dyDescent="0.3">
      <c r="A1915" s="51">
        <v>1911</v>
      </c>
      <c r="B1915" s="162"/>
      <c r="C1915" s="165"/>
      <c r="D1915" s="105"/>
      <c r="E1915" s="105"/>
      <c r="F1915" s="105"/>
      <c r="G1915" s="105"/>
      <c r="H1915" s="105"/>
      <c r="I1915" s="105"/>
      <c r="J1915" s="105"/>
    </row>
    <row r="1916" spans="1:10" ht="30" customHeight="1" x14ac:dyDescent="0.3">
      <c r="A1916" s="51">
        <v>1912</v>
      </c>
      <c r="B1916" s="162"/>
      <c r="C1916" s="165"/>
      <c r="D1916" s="105"/>
      <c r="E1916" s="105"/>
      <c r="F1916" s="105"/>
      <c r="G1916" s="105"/>
      <c r="H1916" s="105"/>
      <c r="I1916" s="105"/>
      <c r="J1916" s="105"/>
    </row>
    <row r="1917" spans="1:10" ht="30" customHeight="1" x14ac:dyDescent="0.3">
      <c r="A1917" s="51">
        <v>1913</v>
      </c>
      <c r="B1917" s="162"/>
      <c r="C1917" s="165"/>
      <c r="D1917" s="105"/>
      <c r="E1917" s="105"/>
      <c r="F1917" s="105"/>
      <c r="G1917" s="105"/>
      <c r="H1917" s="105"/>
      <c r="I1917" s="105"/>
      <c r="J1917" s="105"/>
    </row>
    <row r="1918" spans="1:10" ht="30" customHeight="1" x14ac:dyDescent="0.3">
      <c r="A1918" s="51">
        <v>1914</v>
      </c>
      <c r="B1918" s="162"/>
      <c r="C1918" s="165"/>
      <c r="D1918" s="105"/>
      <c r="E1918" s="105"/>
      <c r="F1918" s="105"/>
      <c r="G1918" s="105"/>
      <c r="H1918" s="105"/>
      <c r="I1918" s="105"/>
      <c r="J1918" s="105"/>
    </row>
    <row r="1919" spans="1:10" ht="30" customHeight="1" x14ac:dyDescent="0.3">
      <c r="A1919" s="51">
        <v>1915</v>
      </c>
      <c r="B1919" s="162"/>
      <c r="C1919" s="165"/>
      <c r="D1919" s="105"/>
      <c r="E1919" s="105"/>
      <c r="F1919" s="105"/>
      <c r="G1919" s="105"/>
      <c r="H1919" s="105"/>
      <c r="I1919" s="105"/>
      <c r="J1919" s="105"/>
    </row>
    <row r="1920" spans="1:10" ht="30" customHeight="1" x14ac:dyDescent="0.3">
      <c r="A1920" s="51">
        <v>1916</v>
      </c>
      <c r="B1920" s="162"/>
      <c r="C1920" s="165"/>
      <c r="D1920" s="105"/>
      <c r="E1920" s="105"/>
      <c r="F1920" s="105"/>
      <c r="G1920" s="105"/>
      <c r="H1920" s="105"/>
      <c r="I1920" s="105"/>
      <c r="J1920" s="105"/>
    </row>
    <row r="1921" spans="1:10" ht="30" customHeight="1" x14ac:dyDescent="0.3">
      <c r="A1921" s="51">
        <v>1917</v>
      </c>
      <c r="B1921" s="162"/>
      <c r="C1921" s="165"/>
      <c r="D1921" s="105"/>
      <c r="E1921" s="105"/>
      <c r="F1921" s="105"/>
      <c r="G1921" s="105"/>
      <c r="H1921" s="105"/>
      <c r="I1921" s="105"/>
      <c r="J1921" s="105"/>
    </row>
    <row r="1922" spans="1:10" ht="30" customHeight="1" x14ac:dyDescent="0.3">
      <c r="A1922" s="51">
        <v>1918</v>
      </c>
      <c r="B1922" s="162"/>
      <c r="C1922" s="165"/>
      <c r="D1922" s="105"/>
      <c r="E1922" s="105"/>
      <c r="F1922" s="105"/>
      <c r="G1922" s="105"/>
      <c r="H1922" s="105"/>
      <c r="I1922" s="105"/>
      <c r="J1922" s="105"/>
    </row>
    <row r="1923" spans="1:10" ht="30" customHeight="1" x14ac:dyDescent="0.3">
      <c r="A1923" s="51">
        <v>1919</v>
      </c>
      <c r="B1923" s="162"/>
      <c r="C1923" s="165"/>
      <c r="D1923" s="105"/>
      <c r="E1923" s="105"/>
      <c r="F1923" s="105"/>
      <c r="G1923" s="105"/>
      <c r="H1923" s="105"/>
      <c r="I1923" s="105"/>
      <c r="J1923" s="105"/>
    </row>
    <row r="1924" spans="1:10" ht="30" customHeight="1" x14ac:dyDescent="0.3">
      <c r="A1924" s="51">
        <v>1920</v>
      </c>
      <c r="B1924" s="162"/>
      <c r="C1924" s="165"/>
      <c r="D1924" s="105"/>
      <c r="E1924" s="105"/>
      <c r="F1924" s="105"/>
      <c r="G1924" s="105"/>
      <c r="H1924" s="105"/>
      <c r="I1924" s="105"/>
      <c r="J1924" s="105"/>
    </row>
    <row r="1925" spans="1:10" ht="30" customHeight="1" x14ac:dyDescent="0.3">
      <c r="A1925" s="51">
        <v>1921</v>
      </c>
      <c r="B1925" s="162"/>
      <c r="C1925" s="165"/>
      <c r="D1925" s="105"/>
      <c r="E1925" s="105"/>
      <c r="F1925" s="105"/>
      <c r="G1925" s="105"/>
      <c r="H1925" s="105"/>
      <c r="I1925" s="105"/>
      <c r="J1925" s="105"/>
    </row>
    <row r="1926" spans="1:10" ht="30" customHeight="1" x14ac:dyDescent="0.3">
      <c r="A1926" s="51">
        <v>1922</v>
      </c>
      <c r="B1926" s="162"/>
      <c r="C1926" s="165"/>
      <c r="D1926" s="105"/>
      <c r="E1926" s="105"/>
      <c r="F1926" s="105"/>
      <c r="G1926" s="105"/>
      <c r="H1926" s="105"/>
      <c r="I1926" s="105"/>
      <c r="J1926" s="105"/>
    </row>
    <row r="1927" spans="1:10" ht="30" customHeight="1" x14ac:dyDescent="0.3">
      <c r="A1927" s="51">
        <v>1923</v>
      </c>
      <c r="B1927" s="162"/>
      <c r="C1927" s="165"/>
      <c r="D1927" s="105"/>
      <c r="E1927" s="105"/>
      <c r="F1927" s="105"/>
      <c r="G1927" s="105"/>
      <c r="H1927" s="105"/>
      <c r="I1927" s="105"/>
      <c r="J1927" s="105"/>
    </row>
    <row r="1928" spans="1:10" ht="30" customHeight="1" x14ac:dyDescent="0.3">
      <c r="A1928" s="51">
        <v>1924</v>
      </c>
      <c r="B1928" s="162"/>
      <c r="C1928" s="165"/>
      <c r="D1928" s="105"/>
      <c r="E1928" s="105"/>
      <c r="F1928" s="105"/>
      <c r="G1928" s="105"/>
      <c r="H1928" s="105"/>
      <c r="I1928" s="105"/>
      <c r="J1928" s="105"/>
    </row>
    <row r="1929" spans="1:10" ht="30" customHeight="1" x14ac:dyDescent="0.3">
      <c r="A1929" s="51">
        <v>1925</v>
      </c>
      <c r="B1929" s="162"/>
      <c r="C1929" s="165"/>
      <c r="D1929" s="105"/>
      <c r="E1929" s="105"/>
      <c r="F1929" s="105"/>
      <c r="G1929" s="105"/>
      <c r="H1929" s="105"/>
      <c r="I1929" s="105"/>
      <c r="J1929" s="105"/>
    </row>
    <row r="1930" spans="1:10" ht="30" customHeight="1" x14ac:dyDescent="0.3">
      <c r="A1930" s="51">
        <v>1926</v>
      </c>
      <c r="B1930" s="162"/>
      <c r="C1930" s="165"/>
      <c r="D1930" s="105"/>
      <c r="E1930" s="105"/>
      <c r="F1930" s="105"/>
      <c r="G1930" s="105"/>
      <c r="H1930" s="105"/>
      <c r="I1930" s="105"/>
      <c r="J1930" s="105"/>
    </row>
    <row r="1931" spans="1:10" ht="30" customHeight="1" x14ac:dyDescent="0.3">
      <c r="A1931" s="51">
        <v>1927</v>
      </c>
      <c r="B1931" s="162"/>
      <c r="C1931" s="165"/>
      <c r="D1931" s="105"/>
      <c r="E1931" s="105"/>
      <c r="F1931" s="105"/>
      <c r="G1931" s="105"/>
      <c r="H1931" s="105"/>
      <c r="I1931" s="105"/>
      <c r="J1931" s="105"/>
    </row>
    <row r="1932" spans="1:10" ht="30" customHeight="1" x14ac:dyDescent="0.3">
      <c r="A1932" s="51">
        <v>1928</v>
      </c>
      <c r="B1932" s="162"/>
      <c r="C1932" s="165"/>
      <c r="D1932" s="105"/>
      <c r="E1932" s="105"/>
      <c r="F1932" s="105"/>
      <c r="G1932" s="105"/>
      <c r="H1932" s="105"/>
      <c r="I1932" s="105"/>
      <c r="J1932" s="105"/>
    </row>
    <row r="1933" spans="1:10" ht="30" customHeight="1" x14ac:dyDescent="0.3">
      <c r="A1933" s="51">
        <v>1929</v>
      </c>
      <c r="B1933" s="162"/>
      <c r="C1933" s="165"/>
      <c r="D1933" s="105"/>
      <c r="E1933" s="105"/>
      <c r="F1933" s="105"/>
      <c r="G1933" s="105"/>
      <c r="H1933" s="105"/>
      <c r="I1933" s="105"/>
      <c r="J1933" s="105"/>
    </row>
    <row r="1934" spans="1:10" ht="30" customHeight="1" x14ac:dyDescent="0.3">
      <c r="A1934" s="51">
        <v>1930</v>
      </c>
      <c r="B1934" s="162"/>
      <c r="C1934" s="165"/>
      <c r="D1934" s="105"/>
      <c r="E1934" s="105"/>
      <c r="F1934" s="105"/>
      <c r="G1934" s="105"/>
      <c r="H1934" s="105"/>
      <c r="I1934" s="105"/>
      <c r="J1934" s="105"/>
    </row>
    <row r="1935" spans="1:10" ht="30" customHeight="1" x14ac:dyDescent="0.3">
      <c r="A1935" s="51">
        <v>1931</v>
      </c>
      <c r="B1935" s="162"/>
      <c r="C1935" s="165"/>
      <c r="D1935" s="105"/>
      <c r="E1935" s="105"/>
      <c r="F1935" s="105"/>
      <c r="G1935" s="105"/>
      <c r="H1935" s="105"/>
      <c r="I1935" s="105"/>
      <c r="J1935" s="105"/>
    </row>
    <row r="1936" spans="1:10" ht="30" customHeight="1" x14ac:dyDescent="0.3">
      <c r="A1936" s="51">
        <v>1932</v>
      </c>
      <c r="B1936" s="162"/>
      <c r="C1936" s="165"/>
      <c r="D1936" s="105"/>
      <c r="E1936" s="105"/>
      <c r="F1936" s="105"/>
      <c r="G1936" s="105"/>
      <c r="H1936" s="105"/>
      <c r="I1936" s="105"/>
      <c r="J1936" s="105"/>
    </row>
    <row r="1937" spans="1:10" ht="30" customHeight="1" x14ac:dyDescent="0.3">
      <c r="A1937" s="51">
        <v>1933</v>
      </c>
      <c r="B1937" s="162"/>
      <c r="C1937" s="165"/>
      <c r="D1937" s="105"/>
      <c r="E1937" s="105"/>
      <c r="F1937" s="105"/>
      <c r="G1937" s="105"/>
      <c r="H1937" s="105"/>
      <c r="I1937" s="105"/>
      <c r="J1937" s="105"/>
    </row>
    <row r="1938" spans="1:10" ht="30" customHeight="1" x14ac:dyDescent="0.3">
      <c r="A1938" s="51">
        <v>1934</v>
      </c>
      <c r="B1938" s="162"/>
      <c r="C1938" s="165"/>
      <c r="D1938" s="105"/>
      <c r="E1938" s="105"/>
      <c r="F1938" s="105"/>
      <c r="G1938" s="105"/>
      <c r="H1938" s="105"/>
      <c r="I1938" s="105"/>
      <c r="J1938" s="105"/>
    </row>
    <row r="1939" spans="1:10" ht="30" customHeight="1" x14ac:dyDescent="0.3">
      <c r="A1939" s="51">
        <v>1935</v>
      </c>
      <c r="B1939" s="162"/>
      <c r="C1939" s="165"/>
      <c r="D1939" s="105"/>
      <c r="E1939" s="105"/>
      <c r="F1939" s="105"/>
      <c r="G1939" s="105"/>
      <c r="H1939" s="105"/>
      <c r="I1939" s="105"/>
      <c r="J1939" s="105"/>
    </row>
    <row r="1940" spans="1:10" ht="30" customHeight="1" x14ac:dyDescent="0.3">
      <c r="A1940" s="51">
        <v>1936</v>
      </c>
      <c r="B1940" s="162"/>
      <c r="C1940" s="165"/>
      <c r="D1940" s="105"/>
      <c r="E1940" s="105"/>
      <c r="F1940" s="105"/>
      <c r="G1940" s="105"/>
      <c r="H1940" s="105"/>
      <c r="I1940" s="105"/>
      <c r="J1940" s="105"/>
    </row>
    <row r="1941" spans="1:10" ht="30" customHeight="1" x14ac:dyDescent="0.3">
      <c r="A1941" s="51">
        <v>1937</v>
      </c>
      <c r="B1941" s="162"/>
      <c r="C1941" s="165"/>
      <c r="D1941" s="105"/>
      <c r="E1941" s="105"/>
      <c r="F1941" s="105"/>
      <c r="G1941" s="105"/>
      <c r="H1941" s="105"/>
      <c r="I1941" s="105"/>
      <c r="J1941" s="105"/>
    </row>
    <row r="1942" spans="1:10" ht="30" customHeight="1" x14ac:dyDescent="0.3">
      <c r="A1942" s="51">
        <v>1938</v>
      </c>
      <c r="B1942" s="162"/>
      <c r="C1942" s="165"/>
      <c r="D1942" s="105"/>
      <c r="E1942" s="105"/>
      <c r="F1942" s="105"/>
      <c r="G1942" s="105"/>
      <c r="H1942" s="105"/>
      <c r="I1942" s="105"/>
      <c r="J1942" s="105"/>
    </row>
    <row r="1943" spans="1:10" ht="30" customHeight="1" x14ac:dyDescent="0.3">
      <c r="A1943" s="51">
        <v>1939</v>
      </c>
      <c r="B1943" s="162"/>
      <c r="C1943" s="165"/>
      <c r="D1943" s="105"/>
      <c r="E1943" s="105"/>
      <c r="F1943" s="105"/>
      <c r="G1943" s="105"/>
      <c r="H1943" s="105"/>
      <c r="I1943" s="105"/>
      <c r="J1943" s="105"/>
    </row>
    <row r="1944" spans="1:10" ht="30" customHeight="1" x14ac:dyDescent="0.3">
      <c r="A1944" s="51">
        <v>1940</v>
      </c>
      <c r="B1944" s="162"/>
      <c r="C1944" s="165"/>
      <c r="D1944" s="105"/>
      <c r="E1944" s="105"/>
      <c r="F1944" s="105"/>
      <c r="G1944" s="105"/>
      <c r="H1944" s="105"/>
      <c r="I1944" s="105"/>
      <c r="J1944" s="105"/>
    </row>
    <row r="1945" spans="1:10" ht="30" customHeight="1" x14ac:dyDescent="0.3">
      <c r="A1945" s="51">
        <v>1941</v>
      </c>
      <c r="B1945" s="162"/>
      <c r="C1945" s="165"/>
      <c r="D1945" s="105"/>
      <c r="E1945" s="105"/>
      <c r="F1945" s="105"/>
      <c r="G1945" s="105"/>
      <c r="H1945" s="105"/>
      <c r="I1945" s="105"/>
      <c r="J1945" s="105"/>
    </row>
    <row r="1946" spans="1:10" ht="30" customHeight="1" x14ac:dyDescent="0.3">
      <c r="A1946" s="51">
        <v>1942</v>
      </c>
      <c r="B1946" s="162"/>
      <c r="C1946" s="165"/>
      <c r="D1946" s="105"/>
      <c r="E1946" s="105"/>
      <c r="F1946" s="105"/>
      <c r="G1946" s="105"/>
      <c r="H1946" s="105"/>
      <c r="I1946" s="105"/>
      <c r="J1946" s="105"/>
    </row>
    <row r="1947" spans="1:10" ht="30" customHeight="1" x14ac:dyDescent="0.3">
      <c r="A1947" s="51">
        <v>1943</v>
      </c>
      <c r="B1947" s="162"/>
      <c r="C1947" s="165"/>
      <c r="D1947" s="105"/>
      <c r="E1947" s="105"/>
      <c r="F1947" s="105"/>
      <c r="G1947" s="105"/>
      <c r="H1947" s="105"/>
      <c r="I1947" s="105"/>
      <c r="J1947" s="105"/>
    </row>
    <row r="1948" spans="1:10" ht="30" customHeight="1" x14ac:dyDescent="0.3">
      <c r="A1948" s="51">
        <v>1944</v>
      </c>
      <c r="B1948" s="162"/>
      <c r="C1948" s="165"/>
      <c r="D1948" s="105"/>
      <c r="E1948" s="105"/>
      <c r="F1948" s="105"/>
      <c r="G1948" s="105"/>
      <c r="H1948" s="105"/>
      <c r="I1948" s="105"/>
      <c r="J1948" s="105"/>
    </row>
    <row r="1949" spans="1:10" ht="30" customHeight="1" x14ac:dyDescent="0.3">
      <c r="A1949" s="51">
        <v>1945</v>
      </c>
      <c r="B1949" s="162"/>
      <c r="C1949" s="165"/>
      <c r="D1949" s="105"/>
      <c r="E1949" s="105"/>
      <c r="F1949" s="105"/>
      <c r="G1949" s="105"/>
      <c r="H1949" s="105"/>
      <c r="I1949" s="105"/>
      <c r="J1949" s="105"/>
    </row>
    <row r="1950" spans="1:10" ht="30" customHeight="1" x14ac:dyDescent="0.3">
      <c r="A1950" s="51">
        <v>1946</v>
      </c>
      <c r="B1950" s="162"/>
      <c r="C1950" s="165"/>
      <c r="D1950" s="105"/>
      <c r="E1950" s="105"/>
      <c r="F1950" s="105"/>
      <c r="G1950" s="105"/>
      <c r="H1950" s="105"/>
      <c r="I1950" s="105"/>
      <c r="J1950" s="105"/>
    </row>
    <row r="1951" spans="1:10" ht="30" customHeight="1" x14ac:dyDescent="0.3">
      <c r="A1951" s="51">
        <v>1947</v>
      </c>
      <c r="B1951" s="162"/>
      <c r="C1951" s="165"/>
      <c r="D1951" s="105"/>
      <c r="E1951" s="105"/>
      <c r="F1951" s="105"/>
      <c r="G1951" s="105"/>
      <c r="H1951" s="105"/>
      <c r="I1951" s="105"/>
      <c r="J1951" s="105"/>
    </row>
    <row r="1952" spans="1:10" ht="30" customHeight="1" x14ac:dyDescent="0.3">
      <c r="A1952" s="51">
        <v>1948</v>
      </c>
      <c r="B1952" s="162"/>
      <c r="C1952" s="165"/>
      <c r="D1952" s="105"/>
      <c r="E1952" s="105"/>
      <c r="F1952" s="105"/>
      <c r="G1952" s="105"/>
      <c r="H1952" s="105"/>
      <c r="I1952" s="105"/>
      <c r="J1952" s="105"/>
    </row>
    <row r="1953" spans="1:10" ht="30" customHeight="1" x14ac:dyDescent="0.3">
      <c r="A1953" s="51">
        <v>1949</v>
      </c>
      <c r="B1953" s="162"/>
      <c r="C1953" s="165"/>
      <c r="D1953" s="105"/>
      <c r="E1953" s="105"/>
      <c r="F1953" s="105"/>
      <c r="G1953" s="105"/>
      <c r="H1953" s="105"/>
      <c r="I1953" s="105"/>
      <c r="J1953" s="105"/>
    </row>
    <row r="1954" spans="1:10" ht="30" customHeight="1" x14ac:dyDescent="0.3">
      <c r="A1954" s="51">
        <v>1950</v>
      </c>
      <c r="B1954" s="162"/>
      <c r="C1954" s="165"/>
      <c r="D1954" s="105"/>
      <c r="E1954" s="105"/>
      <c r="F1954" s="105"/>
      <c r="G1954" s="105"/>
      <c r="H1954" s="105"/>
      <c r="I1954" s="105"/>
      <c r="J1954" s="105"/>
    </row>
    <row r="1955" spans="1:10" ht="30" customHeight="1" x14ac:dyDescent="0.3">
      <c r="A1955" s="51">
        <v>1951</v>
      </c>
      <c r="B1955" s="162"/>
      <c r="C1955" s="165"/>
      <c r="D1955" s="105"/>
      <c r="E1955" s="105"/>
      <c r="F1955" s="105"/>
      <c r="G1955" s="105"/>
      <c r="H1955" s="105"/>
      <c r="I1955" s="105"/>
      <c r="J1955" s="105"/>
    </row>
    <row r="1956" spans="1:10" ht="30" customHeight="1" x14ac:dyDescent="0.3">
      <c r="A1956" s="51">
        <v>1952</v>
      </c>
      <c r="B1956" s="162"/>
      <c r="C1956" s="165"/>
      <c r="D1956" s="105"/>
      <c r="E1956" s="105"/>
      <c r="F1956" s="105"/>
      <c r="G1956" s="105"/>
      <c r="H1956" s="105"/>
      <c r="I1956" s="105"/>
      <c r="J1956" s="105"/>
    </row>
    <row r="1957" spans="1:10" ht="30" customHeight="1" x14ac:dyDescent="0.3">
      <c r="A1957" s="51">
        <v>1953</v>
      </c>
      <c r="B1957" s="162"/>
      <c r="C1957" s="165"/>
      <c r="D1957" s="105"/>
      <c r="E1957" s="105"/>
      <c r="F1957" s="105"/>
      <c r="G1957" s="105"/>
      <c r="H1957" s="105"/>
      <c r="I1957" s="105"/>
      <c r="J1957" s="105"/>
    </row>
    <row r="1958" spans="1:10" ht="30" customHeight="1" x14ac:dyDescent="0.3">
      <c r="A1958" s="51">
        <v>1954</v>
      </c>
      <c r="B1958" s="162"/>
      <c r="C1958" s="165"/>
      <c r="D1958" s="105"/>
      <c r="E1958" s="105"/>
      <c r="F1958" s="105"/>
      <c r="G1958" s="105"/>
      <c r="H1958" s="105"/>
      <c r="I1958" s="105"/>
      <c r="J1958" s="105"/>
    </row>
    <row r="1959" spans="1:10" ht="30" customHeight="1" x14ac:dyDescent="0.3">
      <c r="A1959" s="51">
        <v>1955</v>
      </c>
      <c r="B1959" s="162"/>
      <c r="C1959" s="165"/>
      <c r="D1959" s="105"/>
      <c r="E1959" s="105"/>
      <c r="F1959" s="105"/>
      <c r="G1959" s="105"/>
      <c r="H1959" s="105"/>
      <c r="I1959" s="105"/>
      <c r="J1959" s="105"/>
    </row>
    <row r="1960" spans="1:10" ht="30" customHeight="1" x14ac:dyDescent="0.3">
      <c r="A1960" s="51">
        <v>1956</v>
      </c>
      <c r="B1960" s="162"/>
      <c r="C1960" s="165"/>
      <c r="D1960" s="105"/>
      <c r="E1960" s="105"/>
      <c r="F1960" s="105"/>
      <c r="G1960" s="105"/>
      <c r="H1960" s="105"/>
      <c r="I1960" s="105"/>
      <c r="J1960" s="105"/>
    </row>
    <row r="1961" spans="1:10" ht="30" customHeight="1" x14ac:dyDescent="0.3">
      <c r="A1961" s="51">
        <v>1957</v>
      </c>
      <c r="B1961" s="162"/>
      <c r="C1961" s="165"/>
      <c r="D1961" s="105"/>
      <c r="E1961" s="105"/>
      <c r="F1961" s="105"/>
      <c r="G1961" s="105"/>
      <c r="H1961" s="105"/>
      <c r="I1961" s="105"/>
      <c r="J1961" s="105"/>
    </row>
    <row r="1962" spans="1:10" ht="30" customHeight="1" x14ac:dyDescent="0.3">
      <c r="A1962" s="51">
        <v>1958</v>
      </c>
      <c r="B1962" s="162"/>
      <c r="C1962" s="165"/>
      <c r="D1962" s="105"/>
      <c r="E1962" s="105"/>
      <c r="F1962" s="105"/>
      <c r="G1962" s="105"/>
      <c r="H1962" s="105"/>
      <c r="I1962" s="105"/>
      <c r="J1962" s="105"/>
    </row>
    <row r="1963" spans="1:10" ht="30" customHeight="1" x14ac:dyDescent="0.3">
      <c r="A1963" s="51">
        <v>1959</v>
      </c>
      <c r="B1963" s="162"/>
      <c r="C1963" s="165"/>
      <c r="D1963" s="105"/>
      <c r="E1963" s="105"/>
      <c r="F1963" s="105"/>
      <c r="G1963" s="105"/>
      <c r="H1963" s="105"/>
      <c r="I1963" s="105"/>
      <c r="J1963" s="105"/>
    </row>
    <row r="1964" spans="1:10" ht="30" customHeight="1" x14ac:dyDescent="0.3">
      <c r="A1964" s="51">
        <v>1960</v>
      </c>
      <c r="B1964" s="162"/>
      <c r="C1964" s="165"/>
      <c r="D1964" s="105"/>
      <c r="E1964" s="105"/>
      <c r="F1964" s="105"/>
      <c r="G1964" s="105"/>
      <c r="H1964" s="105"/>
      <c r="I1964" s="105"/>
      <c r="J1964" s="105"/>
    </row>
    <row r="1965" spans="1:10" ht="30" customHeight="1" x14ac:dyDescent="0.3">
      <c r="A1965" s="51">
        <v>1961</v>
      </c>
      <c r="B1965" s="162"/>
      <c r="C1965" s="165"/>
      <c r="D1965" s="105"/>
      <c r="E1965" s="105"/>
      <c r="F1965" s="105"/>
      <c r="G1965" s="105"/>
      <c r="H1965" s="105"/>
      <c r="I1965" s="105"/>
      <c r="J1965" s="105"/>
    </row>
    <row r="1966" spans="1:10" ht="30" customHeight="1" x14ac:dyDescent="0.3">
      <c r="A1966" s="51">
        <v>1962</v>
      </c>
      <c r="B1966" s="162"/>
      <c r="C1966" s="165"/>
      <c r="D1966" s="105"/>
      <c r="E1966" s="105"/>
      <c r="F1966" s="105"/>
      <c r="G1966" s="105"/>
      <c r="H1966" s="105"/>
      <c r="I1966" s="105"/>
      <c r="J1966" s="105"/>
    </row>
    <row r="1967" spans="1:10" ht="30" customHeight="1" x14ac:dyDescent="0.3">
      <c r="A1967" s="51">
        <v>1963</v>
      </c>
      <c r="B1967" s="162"/>
      <c r="C1967" s="165"/>
      <c r="D1967" s="105"/>
      <c r="E1967" s="105"/>
      <c r="F1967" s="105"/>
      <c r="G1967" s="105"/>
      <c r="H1967" s="105"/>
      <c r="I1967" s="105"/>
      <c r="J1967" s="105"/>
    </row>
    <row r="1968" spans="1:10" ht="30" customHeight="1" x14ac:dyDescent="0.3">
      <c r="A1968" s="51">
        <v>1964</v>
      </c>
      <c r="B1968" s="162"/>
      <c r="C1968" s="165"/>
      <c r="D1968" s="105"/>
      <c r="E1968" s="105"/>
      <c r="F1968" s="105"/>
      <c r="G1968" s="105"/>
      <c r="H1968" s="105"/>
      <c r="I1968" s="105"/>
      <c r="J1968" s="105"/>
    </row>
    <row r="1969" spans="1:10" ht="30" customHeight="1" x14ac:dyDescent="0.3">
      <c r="A1969" s="51">
        <v>1965</v>
      </c>
      <c r="B1969" s="162"/>
      <c r="C1969" s="165"/>
      <c r="D1969" s="105"/>
      <c r="E1969" s="105"/>
      <c r="F1969" s="105"/>
      <c r="G1969" s="105"/>
      <c r="H1969" s="105"/>
      <c r="I1969" s="105"/>
      <c r="J1969" s="105"/>
    </row>
    <row r="1970" spans="1:10" ht="30" customHeight="1" x14ac:dyDescent="0.3">
      <c r="A1970" s="51">
        <v>1966</v>
      </c>
      <c r="B1970" s="162"/>
      <c r="C1970" s="165"/>
      <c r="D1970" s="105"/>
      <c r="E1970" s="105"/>
      <c r="F1970" s="105"/>
      <c r="G1970" s="105"/>
      <c r="H1970" s="105"/>
      <c r="I1970" s="105"/>
      <c r="J1970" s="105"/>
    </row>
    <row r="1971" spans="1:10" ht="30" customHeight="1" x14ac:dyDescent="0.3">
      <c r="A1971" s="51">
        <v>1967</v>
      </c>
      <c r="B1971" s="162"/>
      <c r="C1971" s="165"/>
      <c r="D1971" s="105"/>
      <c r="E1971" s="105"/>
      <c r="F1971" s="105"/>
      <c r="G1971" s="105"/>
      <c r="H1971" s="105"/>
      <c r="I1971" s="105"/>
      <c r="J1971" s="105"/>
    </row>
    <row r="1972" spans="1:10" ht="30" customHeight="1" x14ac:dyDescent="0.3">
      <c r="A1972" s="51">
        <v>1968</v>
      </c>
      <c r="B1972" s="162"/>
      <c r="C1972" s="165"/>
      <c r="D1972" s="105"/>
      <c r="E1972" s="105"/>
      <c r="F1972" s="105"/>
      <c r="G1972" s="105"/>
      <c r="H1972" s="105"/>
      <c r="I1972" s="105"/>
      <c r="J1972" s="105"/>
    </row>
    <row r="1973" spans="1:10" ht="30" customHeight="1" x14ac:dyDescent="0.3">
      <c r="A1973" s="51">
        <v>1969</v>
      </c>
      <c r="B1973" s="162"/>
      <c r="C1973" s="165"/>
      <c r="D1973" s="105"/>
      <c r="E1973" s="105"/>
      <c r="F1973" s="105"/>
      <c r="G1973" s="105"/>
      <c r="H1973" s="105"/>
      <c r="I1973" s="105"/>
      <c r="J1973" s="105"/>
    </row>
    <row r="1974" spans="1:10" ht="30" customHeight="1" x14ac:dyDescent="0.3">
      <c r="A1974" s="51">
        <v>1970</v>
      </c>
      <c r="B1974" s="162"/>
      <c r="C1974" s="165"/>
      <c r="D1974" s="105"/>
      <c r="E1974" s="105"/>
      <c r="F1974" s="105"/>
      <c r="G1974" s="105"/>
      <c r="H1974" s="105"/>
      <c r="I1974" s="105"/>
      <c r="J1974" s="105"/>
    </row>
    <row r="1975" spans="1:10" ht="30" customHeight="1" x14ac:dyDescent="0.3">
      <c r="A1975" s="51">
        <v>1971</v>
      </c>
      <c r="B1975" s="162"/>
      <c r="C1975" s="165"/>
      <c r="D1975" s="105"/>
      <c r="E1975" s="105"/>
      <c r="F1975" s="105"/>
      <c r="G1975" s="105"/>
      <c r="H1975" s="105"/>
      <c r="I1975" s="105"/>
      <c r="J1975" s="105"/>
    </row>
    <row r="1976" spans="1:10" ht="30" customHeight="1" x14ac:dyDescent="0.3">
      <c r="A1976" s="51">
        <v>1972</v>
      </c>
      <c r="B1976" s="162"/>
      <c r="C1976" s="165"/>
      <c r="D1976" s="105"/>
      <c r="E1976" s="105"/>
      <c r="F1976" s="105"/>
      <c r="G1976" s="105"/>
      <c r="H1976" s="105"/>
      <c r="I1976" s="105"/>
      <c r="J1976" s="105"/>
    </row>
    <row r="1977" spans="1:10" ht="30" customHeight="1" x14ac:dyDescent="0.3">
      <c r="A1977" s="51">
        <v>1973</v>
      </c>
      <c r="B1977" s="162"/>
      <c r="C1977" s="165"/>
      <c r="D1977" s="105"/>
      <c r="E1977" s="105"/>
      <c r="F1977" s="105"/>
      <c r="G1977" s="105"/>
      <c r="H1977" s="105"/>
      <c r="I1977" s="105"/>
      <c r="J1977" s="105"/>
    </row>
    <row r="1978" spans="1:10" ht="30" customHeight="1" x14ac:dyDescent="0.3">
      <c r="A1978" s="51">
        <v>1974</v>
      </c>
      <c r="B1978" s="162"/>
      <c r="C1978" s="165"/>
      <c r="D1978" s="105"/>
      <c r="E1978" s="105"/>
      <c r="F1978" s="105"/>
      <c r="G1978" s="105"/>
      <c r="H1978" s="105"/>
      <c r="I1978" s="105"/>
      <c r="J1978" s="105"/>
    </row>
    <row r="1979" spans="1:10" ht="30" customHeight="1" x14ac:dyDescent="0.3">
      <c r="A1979" s="51">
        <v>1975</v>
      </c>
      <c r="B1979" s="162"/>
      <c r="C1979" s="165"/>
      <c r="D1979" s="105"/>
      <c r="E1979" s="105"/>
      <c r="F1979" s="105"/>
      <c r="G1979" s="105"/>
      <c r="H1979" s="105"/>
      <c r="I1979" s="105"/>
      <c r="J1979" s="105"/>
    </row>
    <row r="1980" spans="1:10" ht="30" customHeight="1" x14ac:dyDescent="0.3">
      <c r="A1980" s="51">
        <v>1976</v>
      </c>
      <c r="B1980" s="162"/>
      <c r="C1980" s="165"/>
      <c r="D1980" s="105"/>
      <c r="E1980" s="105"/>
      <c r="F1980" s="105"/>
      <c r="G1980" s="105"/>
      <c r="H1980" s="105"/>
      <c r="I1980" s="105"/>
      <c r="J1980" s="105"/>
    </row>
    <row r="1981" spans="1:10" ht="30" customHeight="1" x14ac:dyDescent="0.3">
      <c r="A1981" s="51">
        <v>1977</v>
      </c>
      <c r="B1981" s="162"/>
      <c r="C1981" s="165"/>
      <c r="D1981" s="105"/>
      <c r="E1981" s="105"/>
      <c r="F1981" s="105"/>
      <c r="G1981" s="105"/>
      <c r="H1981" s="105"/>
      <c r="I1981" s="105"/>
      <c r="J1981" s="105"/>
    </row>
    <row r="1982" spans="1:10" ht="30" customHeight="1" x14ac:dyDescent="0.3">
      <c r="A1982" s="51">
        <v>1978</v>
      </c>
      <c r="B1982" s="162"/>
      <c r="C1982" s="165"/>
      <c r="D1982" s="105"/>
      <c r="E1982" s="105"/>
      <c r="F1982" s="105"/>
      <c r="G1982" s="105"/>
      <c r="H1982" s="105"/>
      <c r="I1982" s="105"/>
      <c r="J1982" s="105"/>
    </row>
    <row r="1983" spans="1:10" ht="30" customHeight="1" x14ac:dyDescent="0.3">
      <c r="A1983" s="51">
        <v>1979</v>
      </c>
      <c r="B1983" s="162"/>
      <c r="C1983" s="165"/>
      <c r="D1983" s="105"/>
      <c r="E1983" s="105"/>
      <c r="F1983" s="105"/>
      <c r="G1983" s="105"/>
      <c r="H1983" s="105"/>
      <c r="I1983" s="105"/>
      <c r="J1983" s="105"/>
    </row>
    <row r="1984" spans="1:10" ht="30" customHeight="1" x14ac:dyDescent="0.3">
      <c r="A1984" s="51">
        <v>1980</v>
      </c>
      <c r="B1984" s="162"/>
      <c r="C1984" s="165"/>
      <c r="D1984" s="105"/>
      <c r="E1984" s="105"/>
      <c r="F1984" s="105"/>
      <c r="G1984" s="105"/>
      <c r="H1984" s="105"/>
      <c r="I1984" s="105"/>
      <c r="J1984" s="105"/>
    </row>
    <row r="1985" spans="1:10" ht="30" customHeight="1" x14ac:dyDescent="0.3">
      <c r="A1985" s="51">
        <v>1981</v>
      </c>
      <c r="B1985" s="162"/>
      <c r="C1985" s="165"/>
      <c r="D1985" s="105"/>
      <c r="E1985" s="105"/>
      <c r="F1985" s="105"/>
      <c r="G1985" s="105"/>
      <c r="H1985" s="105"/>
      <c r="I1985" s="105"/>
      <c r="J1985" s="105"/>
    </row>
    <row r="1986" spans="1:10" ht="30" customHeight="1" x14ac:dyDescent="0.3">
      <c r="A1986" s="51">
        <v>1982</v>
      </c>
      <c r="B1986" s="162"/>
      <c r="C1986" s="165"/>
      <c r="D1986" s="105"/>
      <c r="E1986" s="105"/>
      <c r="F1986" s="105"/>
      <c r="G1986" s="105"/>
      <c r="H1986" s="105"/>
      <c r="I1986" s="105"/>
      <c r="J1986" s="105"/>
    </row>
    <row r="1987" spans="1:10" ht="30" customHeight="1" x14ac:dyDescent="0.3">
      <c r="A1987" s="51">
        <v>1983</v>
      </c>
      <c r="B1987" s="162"/>
      <c r="C1987" s="165"/>
      <c r="D1987" s="105"/>
      <c r="E1987" s="105"/>
      <c r="F1987" s="105"/>
      <c r="G1987" s="105"/>
      <c r="H1987" s="105"/>
      <c r="I1987" s="105"/>
      <c r="J1987" s="105"/>
    </row>
    <row r="1988" spans="1:10" ht="30" customHeight="1" x14ac:dyDescent="0.3">
      <c r="A1988" s="51">
        <v>1984</v>
      </c>
      <c r="B1988" s="162"/>
      <c r="C1988" s="165"/>
      <c r="D1988" s="105"/>
      <c r="E1988" s="105"/>
      <c r="F1988" s="105"/>
      <c r="G1988" s="105"/>
      <c r="H1988" s="105"/>
      <c r="I1988" s="105"/>
      <c r="J1988" s="105"/>
    </row>
    <row r="1989" spans="1:10" ht="30" customHeight="1" x14ac:dyDescent="0.3">
      <c r="A1989" s="51">
        <v>1985</v>
      </c>
      <c r="B1989" s="162"/>
      <c r="C1989" s="165"/>
      <c r="D1989" s="105"/>
      <c r="E1989" s="105"/>
      <c r="F1989" s="105"/>
      <c r="G1989" s="105"/>
      <c r="H1989" s="105"/>
      <c r="I1989" s="105"/>
      <c r="J1989" s="105"/>
    </row>
    <row r="1990" spans="1:10" ht="30" customHeight="1" x14ac:dyDescent="0.3">
      <c r="A1990" s="51">
        <v>1986</v>
      </c>
      <c r="B1990" s="162"/>
      <c r="C1990" s="165"/>
      <c r="D1990" s="105"/>
      <c r="E1990" s="105"/>
      <c r="F1990" s="105"/>
      <c r="G1990" s="105"/>
      <c r="H1990" s="105"/>
      <c r="I1990" s="105"/>
      <c r="J1990" s="105"/>
    </row>
    <row r="1991" spans="1:10" ht="30" customHeight="1" x14ac:dyDescent="0.3">
      <c r="A1991" s="51">
        <v>1987</v>
      </c>
      <c r="B1991" s="162"/>
      <c r="C1991" s="165"/>
      <c r="D1991" s="105"/>
      <c r="E1991" s="105"/>
      <c r="F1991" s="105"/>
      <c r="G1991" s="105"/>
      <c r="H1991" s="105"/>
      <c r="I1991" s="105"/>
      <c r="J1991" s="105"/>
    </row>
    <row r="1992" spans="1:10" ht="30" customHeight="1" x14ac:dyDescent="0.3">
      <c r="A1992" s="51">
        <v>1988</v>
      </c>
      <c r="B1992" s="162"/>
      <c r="C1992" s="165"/>
      <c r="D1992" s="105"/>
      <c r="E1992" s="105"/>
      <c r="F1992" s="105"/>
      <c r="G1992" s="105"/>
      <c r="H1992" s="105"/>
      <c r="I1992" s="105"/>
      <c r="J1992" s="105"/>
    </row>
    <row r="1993" spans="1:10" ht="30" customHeight="1" x14ac:dyDescent="0.3">
      <c r="A1993" s="51">
        <v>1989</v>
      </c>
      <c r="B1993" s="162"/>
      <c r="C1993" s="165"/>
      <c r="D1993" s="105"/>
      <c r="E1993" s="105"/>
      <c r="F1993" s="105"/>
      <c r="G1993" s="105"/>
      <c r="H1993" s="105"/>
      <c r="I1993" s="105"/>
      <c r="J1993" s="105"/>
    </row>
    <row r="1994" spans="1:10" ht="30" customHeight="1" x14ac:dyDescent="0.3">
      <c r="A1994" s="51">
        <v>1990</v>
      </c>
      <c r="B1994" s="162"/>
      <c r="C1994" s="165"/>
      <c r="D1994" s="105"/>
      <c r="E1994" s="105"/>
      <c r="F1994" s="105"/>
      <c r="G1994" s="105"/>
      <c r="H1994" s="105"/>
      <c r="I1994" s="105"/>
      <c r="J1994" s="105"/>
    </row>
    <row r="1995" spans="1:10" ht="30" customHeight="1" x14ac:dyDescent="0.3">
      <c r="A1995" s="51">
        <v>1991</v>
      </c>
      <c r="B1995" s="162"/>
      <c r="C1995" s="165"/>
      <c r="D1995" s="105"/>
      <c r="E1995" s="105"/>
      <c r="F1995" s="105"/>
      <c r="G1995" s="105"/>
      <c r="H1995" s="105"/>
      <c r="I1995" s="105"/>
      <c r="J1995" s="105"/>
    </row>
    <row r="1996" spans="1:10" ht="30" customHeight="1" x14ac:dyDescent="0.3">
      <c r="A1996" s="51">
        <v>1992</v>
      </c>
      <c r="B1996" s="162"/>
      <c r="C1996" s="165"/>
      <c r="D1996" s="105"/>
      <c r="E1996" s="105"/>
      <c r="F1996" s="105"/>
      <c r="G1996" s="105"/>
      <c r="H1996" s="105"/>
      <c r="I1996" s="105"/>
      <c r="J1996" s="105"/>
    </row>
    <row r="1997" spans="1:10" ht="30" customHeight="1" x14ac:dyDescent="0.3">
      <c r="A1997" s="51">
        <v>1993</v>
      </c>
      <c r="B1997" s="162"/>
      <c r="C1997" s="165"/>
      <c r="D1997" s="105"/>
      <c r="E1997" s="105"/>
      <c r="F1997" s="105"/>
      <c r="G1997" s="105"/>
      <c r="H1997" s="105"/>
      <c r="I1997" s="105"/>
      <c r="J1997" s="105"/>
    </row>
    <row r="1998" spans="1:10" ht="30" customHeight="1" x14ac:dyDescent="0.3">
      <c r="A1998" s="51">
        <v>1994</v>
      </c>
      <c r="B1998" s="162"/>
      <c r="C1998" s="165"/>
      <c r="D1998" s="105"/>
      <c r="E1998" s="105"/>
      <c r="F1998" s="105"/>
      <c r="G1998" s="105"/>
      <c r="H1998" s="105"/>
      <c r="I1998" s="105"/>
      <c r="J1998" s="105"/>
    </row>
    <row r="1999" spans="1:10" ht="30" customHeight="1" x14ac:dyDescent="0.3">
      <c r="A1999" s="51">
        <v>1995</v>
      </c>
      <c r="B1999" s="162"/>
      <c r="C1999" s="165"/>
      <c r="D1999" s="105"/>
      <c r="E1999" s="105"/>
      <c r="F1999" s="105"/>
      <c r="G1999" s="105"/>
      <c r="H1999" s="105"/>
      <c r="I1999" s="105"/>
      <c r="J1999" s="105"/>
    </row>
    <row r="2000" spans="1:10" ht="30" customHeight="1" x14ac:dyDescent="0.3">
      <c r="A2000" s="51">
        <v>1996</v>
      </c>
      <c r="B2000" s="162"/>
      <c r="C2000" s="165"/>
      <c r="D2000" s="105"/>
      <c r="E2000" s="105"/>
      <c r="F2000" s="105"/>
      <c r="G2000" s="105"/>
      <c r="H2000" s="105"/>
      <c r="I2000" s="105"/>
      <c r="J2000" s="105"/>
    </row>
    <row r="2001" spans="1:10" ht="30" customHeight="1" x14ac:dyDescent="0.3">
      <c r="A2001" s="51">
        <v>1997</v>
      </c>
      <c r="B2001" s="162"/>
      <c r="C2001" s="165"/>
      <c r="D2001" s="105"/>
      <c r="E2001" s="105"/>
      <c r="F2001" s="105"/>
      <c r="G2001" s="105"/>
      <c r="H2001" s="105"/>
      <c r="I2001" s="105"/>
      <c r="J2001" s="105"/>
    </row>
    <row r="2002" spans="1:10" ht="30" customHeight="1" x14ac:dyDescent="0.3">
      <c r="A2002" s="51">
        <v>1998</v>
      </c>
      <c r="B2002" s="162"/>
      <c r="C2002" s="165"/>
      <c r="D2002" s="105"/>
      <c r="E2002" s="105"/>
      <c r="F2002" s="105"/>
      <c r="G2002" s="105"/>
      <c r="H2002" s="105"/>
      <c r="I2002" s="105"/>
      <c r="J2002" s="105"/>
    </row>
    <row r="2003" spans="1:10" x14ac:dyDescent="0.3">
      <c r="A2003" s="51">
        <v>1999</v>
      </c>
      <c r="B2003" s="162"/>
      <c r="C2003" s="165"/>
      <c r="D2003" s="105"/>
      <c r="E2003" s="105"/>
      <c r="F2003" s="105"/>
      <c r="G2003" s="105"/>
      <c r="H2003" s="105"/>
      <c r="I2003" s="105"/>
      <c r="J2003" s="105"/>
    </row>
  </sheetData>
  <autoFilter ref="B4:J2003" xr:uid="{00000000-0009-0000-0000-000015000000}"/>
  <conditionalFormatting sqref="C5:H2003">
    <cfRule type="expression" dxfId="13" priority="7">
      <formula>$C5="Concluída"</formula>
    </cfRule>
  </conditionalFormatting>
  <conditionalFormatting sqref="E1:E4 E15:E1048576">
    <cfRule type="cellIs" dxfId="12" priority="13" operator="equal">
      <formula>"Muito Urgente"</formula>
    </cfRule>
    <cfRule type="cellIs" dxfId="11" priority="14" operator="equal">
      <formula>"Requer Atenção"</formula>
    </cfRule>
    <cfRule type="cellIs" dxfId="10" priority="15" operator="equal">
      <formula>"Pouco Urgente"</formula>
    </cfRule>
    <cfRule type="cellIs" dxfId="9" priority="16" operator="equal">
      <formula>"Pode Esperar"</formula>
    </cfRule>
  </conditionalFormatting>
  <conditionalFormatting sqref="E1:E1048576">
    <cfRule type="cellIs" dxfId="8" priority="2" operator="equal">
      <formula>"Exige Atenção Imediata"</formula>
    </cfRule>
  </conditionalFormatting>
  <conditionalFormatting sqref="E5:E14">
    <cfRule type="cellIs" dxfId="7" priority="3" operator="equal">
      <formula>"Muito Urgente"</formula>
    </cfRule>
    <cfRule type="cellIs" dxfId="6" priority="4" operator="equal">
      <formula>"Requer Atenção"</formula>
    </cfRule>
    <cfRule type="cellIs" dxfId="5" priority="5" operator="equal">
      <formula>"Pouco Urgente"</formula>
    </cfRule>
    <cfRule type="cellIs" dxfId="4" priority="6" operator="equal">
      <formula>"Pode Esperar"</formula>
    </cfRule>
  </conditionalFormatting>
  <conditionalFormatting sqref="I5:J14">
    <cfRule type="expression" dxfId="3" priority="8">
      <formula>$S5=1</formula>
    </cfRule>
  </conditionalFormatting>
  <conditionalFormatting sqref="I15:J2003">
    <cfRule type="expression" dxfId="2" priority="10">
      <formula>$S15=1</formula>
    </cfRule>
  </conditionalFormatting>
  <dataValidations count="4">
    <dataValidation type="list" allowBlank="1" showInputMessage="1" showErrorMessage="1" sqref="E5:E2003" xr:uid="{00000000-0002-0000-1500-000000000000}">
      <formula1>"Pode Esperar,Pouco Urgente,Requer Atenção,Muito Urgente,Exige Atenção Imediata"</formula1>
      <formula2>0</formula2>
    </dataValidation>
    <dataValidation type="list" allowBlank="1" showInputMessage="1" showErrorMessage="1" errorTitle="Opção Inválida" error="Escolha entre as opções disponibilizadas na seta ao lado da célula." sqref="C5:C2003" xr:uid="{00000000-0002-0000-1500-000001000000}">
      <formula1>"Não iniciada,Em andamento,Concluída"</formula1>
      <formula2>0</formula2>
    </dataValidation>
    <dataValidation allowBlank="1" showInputMessage="1" showErrorMessage="1" errorTitle="Opção Inválida" error="Escolha entre as opções disponibilizadas na seta ao lado da célula." sqref="D5:D2003" xr:uid="{00000000-0002-0000-1500-000002000000}">
      <formula1>0</formula1>
      <formula2>0</formula2>
    </dataValidation>
    <dataValidation type="list" allowBlank="1" showInputMessage="1" showErrorMessage="1" sqref="I5:I2003" xr:uid="{00000000-0002-0000-1500-000003000000}">
      <formula1>"PF,PJ"</formula1>
      <formula2>0</formula2>
    </dataValidation>
  </dataValidations>
  <pageMargins left="0.51180555555555596" right="0.51180555555555596" top="0.78749999999999998" bottom="0.78749999999999998" header="0.511811023622047" footer="0.511811023622047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errorTitle="Opção Inválida" error="Escolha entre as opções disponibilizadas na seta ao lado da célula. Você pode adicionar mais opções indo em Configurações &gt;&gt; Tarefas &gt;&gt; Lista &quot;Responsável&quot;." xr:uid="{00000000-0002-0000-1500-000007000000}">
          <x14:formula1>
            <xm:f>OFFSET('Conf-T'!$B$4,1,,COUNTIF('Conf-T'!$B$5:$B$40,"?*"))</xm:f>
          </x14:formula1>
          <x14:formula2>
            <xm:f>0</xm:f>
          </x14:formula2>
          <xm:sqref>F15:F2003</xm:sqref>
        </x14:dataValidation>
        <x14:dataValidation type="list" allowBlank="1" showInputMessage="1" showErrorMessage="1" xr:uid="{00000000-0002-0000-1500-000008000000}">
          <x14:formula1>
            <xm:f>IF(I15="PF",OFFSET('Clie-F'!$D$4,1,,COUNTIF('Clie-F'!$D$5:$D$5000,"?*")),OFFSET('Clie-J'!$C$4,1,,COUNTIF('Clie-J'!$C$5:$C$3310,"?*")))</xm:f>
          </x14:formula1>
          <x14:formula2>
            <xm:f>0</xm:f>
          </x14:formula2>
          <xm:sqref>J15:J2003</xm:sqref>
        </x14:dataValidation>
        <x14:dataValidation type="list" allowBlank="1" showInputMessage="1" showErrorMessage="1" xr:uid="{00000000-0002-0000-1500-000009000000}">
          <x14:formula1>
            <xm:f>OFFSET('Proc-G'!$AI$6,1,,COUNTIF('Proc-G'!$AI$7:$AI$409,"?*"))</xm:f>
          </x14:formula1>
          <x14:formula2>
            <xm:f>0</xm:f>
          </x14:formula2>
          <xm:sqref>H15:H2003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1:AG37"/>
  <sheetViews>
    <sheetView showGridLines="0" zoomScaleNormal="100" workbookViewId="0"/>
  </sheetViews>
  <sheetFormatPr defaultColWidth="9.109375" defaultRowHeight="13.8" x14ac:dyDescent="0.3"/>
  <cols>
    <col min="1" max="1" width="6.109375" style="2" customWidth="1"/>
    <col min="2" max="2" width="13.33203125" style="2" customWidth="1"/>
    <col min="3" max="14" width="10.6640625" style="2" customWidth="1"/>
    <col min="15" max="15" width="13.6640625" style="3" customWidth="1"/>
    <col min="16" max="16" width="14.6640625" style="3" customWidth="1"/>
    <col min="17" max="17" width="25" style="2" customWidth="1"/>
    <col min="18" max="18" width="13.33203125" style="2" customWidth="1"/>
    <col min="19" max="19" width="16.109375" style="2" customWidth="1"/>
    <col min="20" max="20" width="14.44140625" style="2" customWidth="1"/>
    <col min="21" max="21" width="30.44140625" style="2" customWidth="1"/>
    <col min="22" max="22" width="27.44140625" style="2" customWidth="1"/>
    <col min="23" max="23" width="14" style="2" customWidth="1"/>
    <col min="24" max="24" width="35.33203125" style="2" customWidth="1"/>
    <col min="25" max="25" width="17.44140625" style="2" customWidth="1"/>
    <col min="26" max="26" width="39" style="2" customWidth="1"/>
    <col min="27" max="27" width="14.6640625" style="2" customWidth="1"/>
    <col min="28" max="28" width="17.109375" style="2" customWidth="1"/>
    <col min="29" max="29" width="12.33203125" style="2" customWidth="1"/>
    <col min="30" max="30" width="45.33203125" style="2" customWidth="1"/>
    <col min="31" max="31" width="40.6640625" style="2" customWidth="1"/>
    <col min="32" max="32" width="9.109375" style="2"/>
    <col min="33" max="33" width="40" style="2" hidden="1" customWidth="1"/>
    <col min="34" max="16384" width="9.109375" style="2"/>
  </cols>
  <sheetData>
    <row r="1" spans="2:24" s="4" customFormat="1" ht="50.25" customHeight="1" x14ac:dyDescent="0.3">
      <c r="O1" s="5"/>
      <c r="P1" s="5"/>
    </row>
    <row r="2" spans="2:24" s="6" customFormat="1" ht="36.75" customHeight="1" x14ac:dyDescent="0.3">
      <c r="O2" s="7"/>
      <c r="P2" s="7"/>
    </row>
    <row r="3" spans="2:24" s="11" customFormat="1" ht="10.5" customHeight="1" x14ac:dyDescent="0.3">
      <c r="O3" s="18"/>
      <c r="P3" s="18"/>
    </row>
    <row r="4" spans="2:24" s="11" customFormat="1" ht="12.75" customHeight="1" x14ac:dyDescent="0.3">
      <c r="H4" s="18"/>
      <c r="I4" s="18"/>
      <c r="O4" s="18"/>
      <c r="P4" s="18"/>
    </row>
    <row r="5" spans="2:24" s="11" customFormat="1" ht="26.25" customHeight="1" x14ac:dyDescent="0.7">
      <c r="B5" s="301" t="s">
        <v>1378</v>
      </c>
      <c r="C5" s="301"/>
      <c r="D5" s="301"/>
      <c r="E5" s="192">
        <v>2023</v>
      </c>
      <c r="H5" s="300"/>
      <c r="I5" s="300"/>
      <c r="J5" s="79"/>
      <c r="K5" s="18" t="s">
        <v>1311</v>
      </c>
      <c r="L5" s="18">
        <f>COUNTIF(Atend!C5:C8910,"&lt;&gt;")</f>
        <v>4</v>
      </c>
      <c r="M5" s="18"/>
      <c r="N5" s="18">
        <f>E5</f>
        <v>2023</v>
      </c>
      <c r="O5" s="18" t="s">
        <v>1312</v>
      </c>
      <c r="P5" s="18">
        <f>COUNTIFS(Atend!$C$5:$C$8910,CONCATENATE("&gt;=01/01/",N5),Atend!$C$5:$C$8910,CONCATENATE("&lt;=31/01/",N5))</f>
        <v>0</v>
      </c>
      <c r="Q5" s="18"/>
      <c r="R5" s="18"/>
      <c r="S5" s="18"/>
      <c r="T5" s="18"/>
      <c r="U5" s="18"/>
      <c r="V5" s="18"/>
      <c r="W5" s="79"/>
      <c r="X5" s="79"/>
    </row>
    <row r="6" spans="2:24" ht="7.5" customHeight="1" x14ac:dyDescent="0.3">
      <c r="B6" s="171"/>
      <c r="C6" s="172"/>
      <c r="D6" s="173"/>
      <c r="E6" s="174"/>
      <c r="H6" s="122"/>
      <c r="I6" s="123"/>
      <c r="J6" s="29"/>
      <c r="K6" s="20" t="s">
        <v>1359</v>
      </c>
      <c r="L6" s="21">
        <f>SUM(Atend!M5:M8910)</f>
        <v>0</v>
      </c>
      <c r="M6" s="3"/>
      <c r="N6" s="3"/>
      <c r="O6" s="20" t="s">
        <v>1315</v>
      </c>
      <c r="P6" s="3">
        <f>COUNTIFS(Atend!$C$5:$C$8910,CONCATENATE("&gt;=01/02/",N5),Atend!$C$5:$C$8910,CONCATENATE("&lt;=29/02/",N5))</f>
        <v>0</v>
      </c>
      <c r="Q6" s="3"/>
      <c r="R6" s="3"/>
      <c r="S6" s="3"/>
      <c r="T6" s="3"/>
      <c r="U6" s="3"/>
      <c r="V6" s="3"/>
      <c r="W6" s="29"/>
      <c r="X6" s="29"/>
    </row>
    <row r="7" spans="2:24" ht="29.25" customHeight="1" x14ac:dyDescent="0.3">
      <c r="B7" s="127" t="s">
        <v>1483</v>
      </c>
      <c r="C7" s="188" t="s">
        <v>1379</v>
      </c>
      <c r="D7" s="188" t="s">
        <v>1380</v>
      </c>
      <c r="E7" s="188" t="s">
        <v>1381</v>
      </c>
      <c r="F7" s="188" t="s">
        <v>1382</v>
      </c>
      <c r="G7" s="188" t="s">
        <v>1383</v>
      </c>
      <c r="H7" s="188" t="s">
        <v>1384</v>
      </c>
      <c r="I7" s="188" t="s">
        <v>1385</v>
      </c>
      <c r="J7" s="188" t="s">
        <v>1386</v>
      </c>
      <c r="K7" s="188" t="s">
        <v>1387</v>
      </c>
      <c r="L7" s="188" t="s">
        <v>1388</v>
      </c>
      <c r="M7" s="188" t="s">
        <v>1389</v>
      </c>
      <c r="N7" s="188" t="s">
        <v>1390</v>
      </c>
      <c r="O7" s="189" t="s">
        <v>1391</v>
      </c>
      <c r="P7" s="3">
        <f>COUNTIFS(Atend!$C$5:$C$8910,CONCATENATE("&gt;=01/03/",N5),Atend!$C$5:$C$8910,CONCATENATE("&lt;=31/03/",N5))</f>
        <v>0</v>
      </c>
      <c r="Q7" s="3"/>
      <c r="R7" s="3"/>
      <c r="S7" s="3"/>
      <c r="T7" s="3"/>
      <c r="U7" s="3"/>
      <c r="V7" s="3"/>
      <c r="W7" s="29"/>
      <c r="X7" s="29"/>
    </row>
    <row r="8" spans="2:24" ht="28.5" customHeight="1" x14ac:dyDescent="0.3">
      <c r="B8" s="193" t="s">
        <v>1484</v>
      </c>
      <c r="C8" s="126">
        <f>COUNTIFS(Taref!$B$5:$B$8910,CONCATENATE("&gt;=01/01/",E5),Taref!$B$5:$B$8910,CONCATENATE("&lt;=31/01/",E5),Taref!$C$5:$C$8910,"Concluída")</f>
        <v>0</v>
      </c>
      <c r="D8" s="126">
        <f>COUNTIFS(Taref!$B$5:$B$8910,CONCATENATE("&gt;=01/02/",E5),Taref!$B$5:$B$8910,CONCATENATE("&lt;=28/02/",E5),Taref!$C$5:$C$8910,"Concluída")</f>
        <v>0</v>
      </c>
      <c r="E8" s="126">
        <f>COUNTIFS(Taref!$B$5:$B$8910,CONCATENATE("&gt;=01/03/",E5),Taref!$B$5:$B$8910,CONCATENATE("&lt;=31/03/",E5),Taref!$C$5:$C$8910,"Concluída")</f>
        <v>0</v>
      </c>
      <c r="F8" s="126">
        <f>COUNTIFS(Taref!$B$5:$B$8910,CONCATENATE("&gt;=01/04/",E5),Taref!$B$5:$B$8910,CONCATENATE("&lt;=30/04/",E5),Taref!$C$5:$C$8910,"Concluída")</f>
        <v>8</v>
      </c>
      <c r="G8" s="126">
        <f>COUNTIFS(Taref!$B$5:$B$8910,CONCATENATE("&gt;=01/05/",E5),Taref!$B$5:$B$8910,CONCATENATE("&lt;=31/05/",E5),Taref!$C$5:$C$8910,"Concluída")</f>
        <v>15</v>
      </c>
      <c r="H8" s="126">
        <f>COUNTIFS(Taref!$B$5:$B$8910,CONCATENATE("&gt;=01/06/",E5),Taref!$B$5:$B$8910,CONCATENATE("&lt;=30/06/",E5),Taref!$C$5:$C$8910,"Concluída")</f>
        <v>5</v>
      </c>
      <c r="I8" s="126">
        <f>COUNTIFS(Taref!$B$5:$B$8910,CONCATENATE("&gt;=01/07/",E5),Taref!$B$5:$B$8910,CONCATENATE("&lt;=31/07/",E5),Taref!$C$5:$C$8910,"Concluída")</f>
        <v>2</v>
      </c>
      <c r="J8" s="126">
        <f>COUNTIFS(Taref!$B$5:$B$8910,CONCATENATE("&gt;=01/08/",E5),Taref!$B$5:$B$8910,CONCATENATE("&lt;=31/08/",E5),Taref!$C$5:$C$8910,"Concluída")</f>
        <v>4</v>
      </c>
      <c r="K8" s="126">
        <f>COUNTIFS(Taref!$B$5:$B$8910,CONCATENATE("&gt;=01/09/",E5),Taref!$B$5:$B$8910,CONCATENATE("&lt;=30/09/",E5),Taref!$C$5:$C$8910,"Concluída")</f>
        <v>1</v>
      </c>
      <c r="L8" s="126">
        <f>COUNTIFS(Taref!$B$5:$B$8910,CONCATENATE("&gt;=01/10/",E5),Taref!$B$5:$B$8910,CONCATENATE("&lt;=31/10/",E5),Taref!$C$5:$C$8910,"Concluída")</f>
        <v>0</v>
      </c>
      <c r="M8" s="126">
        <f>COUNTIFS(Taref!$B$5:$B$8910,CONCATENATE("&gt;=01/11/",E5),Taref!$B$5:$B$8910,CONCATENATE("&lt;=30/11/",E5),Taref!$C$5:$C$8910,"Concluída")</f>
        <v>0</v>
      </c>
      <c r="N8" s="126">
        <f>COUNTIFS(Taref!$B$5:$B$8910,CONCATENATE("&gt;=01/12/",E5),Taref!$B$5:$B$8910,CONCATENATE("&lt;=31/12/",E5),Taref!$C$5:$C$8910,"Concluída")</f>
        <v>0</v>
      </c>
      <c r="O8" s="194">
        <f>SUM(C8:N8)</f>
        <v>35</v>
      </c>
      <c r="P8" s="3">
        <f>COUNTIFS(Atend!$C$5:$C$8910,CONCATENATE("&gt;=01/04/",N5),Atend!$C$5:$C$8910,CONCATENATE("&lt;=30/04/",N5))</f>
        <v>3</v>
      </c>
      <c r="Q8" s="3"/>
      <c r="R8" s="3"/>
      <c r="S8" s="3"/>
      <c r="T8" s="3"/>
      <c r="U8" s="3"/>
      <c r="V8" s="3"/>
      <c r="W8" s="29"/>
      <c r="X8" s="29"/>
    </row>
    <row r="9" spans="2:24" ht="28.5" customHeight="1" x14ac:dyDescent="0.3">
      <c r="B9" s="193" t="s">
        <v>1485</v>
      </c>
      <c r="C9" s="126">
        <f>COUNTIFS(Taref!$B$5:$B$8910,CONCATENATE("&gt;=01/01/",E5),Taref!$B$5:$B$8910,CONCATENATE("&lt;=31/01/",E5),Taref!$C$5:$C$8910,"&lt;&gt;Concluída")</f>
        <v>0</v>
      </c>
      <c r="D9" s="126">
        <f>COUNTIFS(Taref!$B$5:$B$8910,CONCATENATE("&gt;=01/02/",E5),Taref!$B$5:$B$8910,CONCATENATE("&lt;=28/02/",E5),Taref!$C$5:$C$8910,"&lt;&gt;Concluída")</f>
        <v>0</v>
      </c>
      <c r="E9" s="126">
        <f>COUNTIFS(Taref!$B$5:$B$8910,CONCATENATE("&gt;=01/03/",E5),Taref!$B$5:$B$8910,CONCATENATE("&lt;=31/03/",E5),Taref!$C$5:$C$8910,"&lt;&gt;Concluída")</f>
        <v>0</v>
      </c>
      <c r="F9" s="126">
        <f>COUNTIFS(Taref!$B$5:$B$8910,CONCATENATE("&gt;=01/04/",E5),Taref!$B$5:$B$8910,CONCATENATE("&lt;=30/04/",E5),Taref!$C$5:$C$8910,"&lt;&gt;Concluída")</f>
        <v>0</v>
      </c>
      <c r="G9" s="126">
        <f>COUNTIFS(Taref!$B$5:$B$8910,CONCATENATE("&gt;=01/05/",E5),Taref!$B$5:$B$8910,CONCATENATE("&lt;=31/05/",E5),Taref!$C$5:$C$8910,"&lt;&gt;Concluída")</f>
        <v>1</v>
      </c>
      <c r="H9" s="126">
        <f>COUNTIFS(Taref!$B$5:$B$8910,CONCATENATE("&gt;=01/06/",E5),Taref!$B$5:$B$8910,CONCATENATE("&lt;=30/06/",E5),Taref!$C$5:$C$8910,"&lt;&gt;Concluída")</f>
        <v>0</v>
      </c>
      <c r="I9" s="126">
        <f>COUNTIFS(Taref!$B$5:$B$8910,CONCATENATE("&gt;=01/07/",E5),Taref!$B$5:$B$8910,CONCATENATE("&lt;=31/07/",E5),Taref!$C$5:$C$8910,"&lt;&gt;Concluída")</f>
        <v>1</v>
      </c>
      <c r="J9" s="126">
        <f>COUNTIFS(Taref!$B$5:$B$8910,CONCATENATE("&gt;=01/08/",E5),Taref!$B$5:$B$8910,CONCATENATE("&lt;=31/08/",E5),Taref!$C$5:$C$8910,"&lt;&gt;Concluída")</f>
        <v>0</v>
      </c>
      <c r="K9" s="126">
        <f>COUNTIFS(Taref!$B$5:$B$8910,CONCATENATE("&gt;=01/09/",E5),Taref!$B$5:$B$8910,CONCATENATE("&lt;=30/09/",E5),Taref!$C$5:$C$8910,"&lt;&gt;Concluída")</f>
        <v>0</v>
      </c>
      <c r="L9" s="126">
        <f>COUNTIFS(Taref!$B$5:$B$8910,CONCATENATE("&gt;=01/10/",E5),Taref!$B$5:$B$8910,CONCATENATE("&lt;=31/10/",E5),Taref!$C$5:$C$8910,"&lt;&gt;Concluída")</f>
        <v>0</v>
      </c>
      <c r="M9" s="126">
        <f>COUNTIFS(Taref!$B$5:$B$8910,CONCATENATE("&gt;=01/11/",E5),Taref!$B$5:$B$8910,CONCATENATE("&lt;=30/11/",E5),Taref!$C$5:$C$8910,"&lt;&gt;Concluída")</f>
        <v>0</v>
      </c>
      <c r="N9" s="126">
        <f>COUNTIFS(Taref!$B$5:$B$8910,CONCATENATE("&gt;=01/12/",E5),Taref!$B$5:$B$8910,CONCATENATE("&lt;=31/12/",E5),Taref!$C$5:$C$8910,"&lt;&gt;Concluída")</f>
        <v>0</v>
      </c>
      <c r="O9" s="194">
        <f>SUM(C9:N9)</f>
        <v>2</v>
      </c>
      <c r="P9" s="3">
        <f>COUNTIFS(Atend!$C$5:$C$8910,CONCATENATE("&gt;=01/05/",N5),Atend!$C$5:$C$8910,CONCATENATE("&lt;=31/05/",N5))</f>
        <v>0</v>
      </c>
      <c r="Q9" s="3"/>
      <c r="R9" s="3"/>
      <c r="S9" s="3"/>
      <c r="T9" s="3"/>
      <c r="U9" s="3"/>
      <c r="V9" s="3"/>
      <c r="W9" s="29"/>
      <c r="X9" s="29"/>
    </row>
    <row r="10" spans="2:24" ht="28.5" customHeight="1" x14ac:dyDescent="0.3">
      <c r="B10" s="193" t="s">
        <v>1391</v>
      </c>
      <c r="C10" s="126">
        <f t="shared" ref="C10:N10" si="0">SUM(C8:C9)</f>
        <v>0</v>
      </c>
      <c r="D10" s="126">
        <f t="shared" si="0"/>
        <v>0</v>
      </c>
      <c r="E10" s="126">
        <f t="shared" si="0"/>
        <v>0</v>
      </c>
      <c r="F10" s="126">
        <f t="shared" si="0"/>
        <v>8</v>
      </c>
      <c r="G10" s="126">
        <f t="shared" si="0"/>
        <v>16</v>
      </c>
      <c r="H10" s="126">
        <f t="shared" si="0"/>
        <v>5</v>
      </c>
      <c r="I10" s="126">
        <f t="shared" si="0"/>
        <v>3</v>
      </c>
      <c r="J10" s="126">
        <f t="shared" si="0"/>
        <v>4</v>
      </c>
      <c r="K10" s="126">
        <f t="shared" si="0"/>
        <v>1</v>
      </c>
      <c r="L10" s="126">
        <f t="shared" si="0"/>
        <v>0</v>
      </c>
      <c r="M10" s="126">
        <f t="shared" si="0"/>
        <v>0</v>
      </c>
      <c r="N10" s="126">
        <f t="shared" si="0"/>
        <v>0</v>
      </c>
      <c r="O10" s="194">
        <f>SUM(C10:N10)</f>
        <v>37</v>
      </c>
      <c r="P10" s="3">
        <f>COUNTIFS(Atend!$C$5:$C$8910,CONCATENATE("&gt;=01/06/",N5),Atend!$C$5:$C$8910,CONCATENATE("&lt;=30/06/",N5))</f>
        <v>1</v>
      </c>
      <c r="Q10" s="3"/>
      <c r="R10" s="3"/>
      <c r="S10" s="3"/>
      <c r="T10" s="3"/>
      <c r="U10" s="3"/>
      <c r="V10" s="3"/>
      <c r="W10" s="29"/>
      <c r="X10" s="29"/>
    </row>
    <row r="11" spans="2:24" ht="24.75" customHeight="1" x14ac:dyDescent="0.3">
      <c r="B11" s="122"/>
      <c r="C11" s="122"/>
      <c r="D11" s="122"/>
      <c r="E11" s="122"/>
      <c r="F11" s="122"/>
      <c r="H11" s="122"/>
      <c r="I11" s="123"/>
      <c r="J11" s="29"/>
      <c r="K11" s="3"/>
      <c r="L11" s="3"/>
      <c r="M11" s="3"/>
      <c r="N11" s="3"/>
      <c r="O11" s="18" t="s">
        <v>1327</v>
      </c>
      <c r="P11" s="26">
        <f>COUNTIFS(Atend!$C$5:$C$8910,CONCATENATE("&gt;=01/07/",N5),Atend!$C$5:$C$8910,CONCATENATE("&lt;=31/07/",N5))</f>
        <v>0</v>
      </c>
      <c r="Q11" s="3"/>
      <c r="R11" s="3"/>
      <c r="S11" s="3"/>
      <c r="T11" s="3"/>
      <c r="U11" s="3"/>
      <c r="V11" s="3"/>
      <c r="W11" s="29"/>
      <c r="X11" s="29"/>
    </row>
    <row r="12" spans="2:24" ht="30" customHeight="1" x14ac:dyDescent="0.3">
      <c r="B12" s="122"/>
      <c r="C12" s="122"/>
      <c r="D12" s="122"/>
      <c r="E12" s="122"/>
      <c r="F12" s="122"/>
      <c r="H12" s="149" t="str">
        <f>IF('Conf-G'!D11&lt;&gt;"",'Conf-G'!D11,"")</f>
        <v/>
      </c>
      <c r="I12" s="150" t="str">
        <f>IF(H12&lt;&gt;"",COUNTIF('Proc-G'!M13:M405,'T-Das1'!H12),"")</f>
        <v/>
      </c>
      <c r="J12" s="29"/>
      <c r="K12" s="3"/>
      <c r="L12" s="3"/>
      <c r="M12" s="3"/>
      <c r="N12" s="3"/>
      <c r="O12" s="20" t="s">
        <v>1328</v>
      </c>
      <c r="P12" s="3">
        <f>COUNTIFS(Atend!$C$5:$C$8910,CONCATENATE("&gt;=01/08/",N5),Atend!$C$5:$C$8910,CONCATENATE("&lt;=31/08/",N5))</f>
        <v>0</v>
      </c>
      <c r="Q12" s="3"/>
      <c r="R12" s="3"/>
      <c r="S12" s="3"/>
      <c r="T12" s="3"/>
      <c r="U12" s="3"/>
      <c r="V12" s="3"/>
      <c r="W12" s="29"/>
      <c r="X12" s="29"/>
    </row>
    <row r="13" spans="2:24" ht="30" customHeight="1" x14ac:dyDescent="0.3">
      <c r="H13" s="149" t="str">
        <f>IF('Conf-G'!D12&lt;&gt;"",'Conf-G'!D12,"")</f>
        <v/>
      </c>
      <c r="I13" s="150" t="str">
        <f>IF(H13&lt;&gt;"",COUNTIF('Proc-G'!M14:M406,'T-Das1'!H13),"")</f>
        <v/>
      </c>
      <c r="J13" s="29"/>
      <c r="K13" s="3"/>
      <c r="L13" s="3"/>
      <c r="M13" s="3"/>
      <c r="N13" s="3"/>
      <c r="O13" s="18" t="s">
        <v>1329</v>
      </c>
      <c r="P13" s="3">
        <f>COUNTIFS(Atend!$C$5:$C$8910,CONCATENATE("&gt;=01/09/",N5),Atend!$C$5:$C$8910,CONCATENATE("&lt;=30/09/",N5))</f>
        <v>0</v>
      </c>
      <c r="Q13" s="3"/>
      <c r="R13" s="3"/>
      <c r="S13" s="3"/>
      <c r="T13" s="3"/>
      <c r="U13" s="3"/>
      <c r="V13" s="3"/>
      <c r="W13" s="29"/>
      <c r="X13" s="29"/>
    </row>
    <row r="14" spans="2:24" ht="30" customHeight="1" x14ac:dyDescent="0.3">
      <c r="H14" s="149" t="str">
        <f>IF('Conf-G'!D13&lt;&gt;"",'Conf-G'!D13,"")</f>
        <v/>
      </c>
      <c r="I14" s="150" t="str">
        <f>IF(H14&lt;&gt;"",COUNTIF('Proc-G'!M15:M407,'T-Das1'!H14),"")</f>
        <v/>
      </c>
      <c r="J14" s="29"/>
      <c r="K14" s="3"/>
      <c r="L14" s="3"/>
      <c r="M14" s="3"/>
      <c r="N14" s="3"/>
      <c r="O14" s="20" t="s">
        <v>1330</v>
      </c>
      <c r="P14" s="3">
        <f>COUNTIFS(Atend!$C$5:$C$8910,CONCATENATE("&gt;=01/10/",N5),Atend!$C$5:$C$8910,CONCATENATE("&lt;=31/10/",N5))</f>
        <v>0</v>
      </c>
      <c r="Q14" s="3"/>
      <c r="R14" s="3"/>
      <c r="S14" s="3"/>
      <c r="T14" s="3"/>
      <c r="U14" s="3"/>
      <c r="V14" s="3"/>
      <c r="W14" s="29"/>
      <c r="X14" s="29"/>
    </row>
    <row r="15" spans="2:24" ht="30" customHeight="1" x14ac:dyDescent="0.3">
      <c r="H15" s="149" t="str">
        <f>IF('Conf-G'!D14&lt;&gt;"",'Conf-G'!D14,"")</f>
        <v/>
      </c>
      <c r="I15" s="150" t="str">
        <f>IF(H15&lt;&gt;"",COUNTIF('Proc-G'!M16:M408,'T-Das1'!H15),"")</f>
        <v/>
      </c>
      <c r="J15" s="29"/>
      <c r="K15" s="3"/>
      <c r="L15" s="3"/>
      <c r="M15" s="3"/>
      <c r="N15" s="3"/>
      <c r="O15" s="18" t="s">
        <v>1331</v>
      </c>
      <c r="P15" s="3">
        <f>COUNTIFS(Atend!$C$5:$C$8910,CONCATENATE("&gt;=01/11/",N5),Atend!$C$5:$C$8910,CONCATENATE("&lt;=30/11/",N5))</f>
        <v>0</v>
      </c>
      <c r="Q15" s="3"/>
      <c r="R15" s="3"/>
      <c r="S15" s="3"/>
      <c r="T15" s="3"/>
      <c r="U15" s="3"/>
      <c r="V15" s="3"/>
      <c r="W15" s="29"/>
      <c r="X15" s="29"/>
    </row>
    <row r="16" spans="2:24" ht="30" customHeight="1" x14ac:dyDescent="0.3">
      <c r="H16" s="149" t="str">
        <f>IF('Conf-G'!D15&lt;&gt;"",'Conf-G'!D15,"")</f>
        <v/>
      </c>
      <c r="I16" s="150" t="str">
        <f>IF(H16&lt;&gt;"",COUNTIF('Proc-G'!M17:M409,'T-Das1'!H16),"")</f>
        <v/>
      </c>
      <c r="J16" s="29"/>
      <c r="K16" s="3"/>
      <c r="L16" s="3"/>
      <c r="M16" s="3"/>
      <c r="N16" s="3"/>
      <c r="O16" s="20" t="s">
        <v>1332</v>
      </c>
      <c r="P16" s="3">
        <f>COUNTIFS(Atend!$C$5:$C$8910,CONCATENATE("&gt;=01/12/",N5),Atend!$C$5:$C$8910,CONCATENATE("&lt;=31/12/",N5))</f>
        <v>0</v>
      </c>
      <c r="Q16" s="3"/>
      <c r="R16" s="3"/>
      <c r="S16" s="3"/>
      <c r="T16" s="3"/>
      <c r="U16" s="3"/>
      <c r="V16" s="3"/>
      <c r="W16" s="29"/>
      <c r="X16" s="29"/>
    </row>
    <row r="17" spans="8:24" ht="30" customHeight="1" x14ac:dyDescent="0.3">
      <c r="H17" s="149" t="str">
        <f>IF('Conf-G'!D16&lt;&gt;"",'Conf-G'!D16,"")</f>
        <v/>
      </c>
      <c r="I17" s="150" t="str">
        <f>IF(H17&lt;&gt;"",COUNTIF('Proc-G'!M18:M410,'T-Das1'!H17),"")</f>
        <v/>
      </c>
      <c r="J17" s="29"/>
      <c r="K17" s="3"/>
      <c r="L17" s="3"/>
      <c r="M17" s="3"/>
      <c r="N17" s="3"/>
      <c r="Q17" s="3"/>
      <c r="R17" s="3"/>
      <c r="S17" s="3"/>
      <c r="T17" s="3"/>
      <c r="U17" s="3"/>
      <c r="V17" s="3"/>
      <c r="W17" s="29"/>
      <c r="X17" s="29"/>
    </row>
    <row r="18" spans="8:24" ht="30" customHeight="1" x14ac:dyDescent="0.3">
      <c r="H18" s="149" t="str">
        <f>IF('Conf-G'!D17&lt;&gt;"",'Conf-G'!D17,"")</f>
        <v/>
      </c>
      <c r="I18" s="150" t="str">
        <f>IF(H18&lt;&gt;"",COUNTIF('Proc-G'!M19:M411,'T-Das1'!H18),"")</f>
        <v/>
      </c>
      <c r="J18" s="29"/>
      <c r="K18" s="3"/>
      <c r="L18" s="3"/>
      <c r="M18" s="3"/>
      <c r="N18" s="3"/>
      <c r="Q18" s="3"/>
      <c r="R18" s="3"/>
      <c r="S18" s="3"/>
      <c r="T18" s="3"/>
      <c r="U18" s="3"/>
      <c r="V18" s="3"/>
    </row>
    <row r="19" spans="8:24" ht="30" customHeight="1" x14ac:dyDescent="0.3">
      <c r="H19" s="149" t="str">
        <f>IF('Conf-G'!D18&lt;&gt;"",'Conf-G'!D18,"")</f>
        <v/>
      </c>
      <c r="I19" s="150" t="str">
        <f>IF(H19&lt;&gt;"",COUNTIF('Proc-G'!M20:M412,'T-Das1'!H19),"")</f>
        <v/>
      </c>
      <c r="J19" s="29"/>
      <c r="K19" s="3"/>
      <c r="L19" s="3"/>
      <c r="M19" s="3"/>
      <c r="N19" s="3"/>
      <c r="Q19" s="3"/>
      <c r="R19" s="3"/>
      <c r="S19" s="3"/>
      <c r="T19" s="3"/>
      <c r="U19" s="3"/>
      <c r="V19" s="3"/>
    </row>
    <row r="20" spans="8:24" ht="30" customHeight="1" x14ac:dyDescent="0.3">
      <c r="H20" s="149" t="str">
        <f>IF('Conf-G'!D19&lt;&gt;"",'Conf-G'!D19,"")</f>
        <v/>
      </c>
      <c r="I20" s="150" t="str">
        <f>IF(H20&lt;&gt;"",COUNTIF('Proc-G'!M21:M413,'T-Das1'!H20),"")</f>
        <v/>
      </c>
      <c r="K20" s="3"/>
      <c r="L20" s="3"/>
      <c r="M20" s="3"/>
      <c r="N20" s="3"/>
      <c r="Q20" s="3"/>
      <c r="R20" s="3"/>
      <c r="S20" s="3"/>
      <c r="T20" s="3"/>
      <c r="U20" s="3"/>
      <c r="V20" s="3"/>
    </row>
    <row r="21" spans="8:24" ht="30" customHeight="1" x14ac:dyDescent="0.3">
      <c r="H21" s="149" t="str">
        <f>IF('Conf-G'!D20&lt;&gt;"",'Conf-G'!D20,"")</f>
        <v/>
      </c>
      <c r="I21" s="150" t="str">
        <f>IF(H21&lt;&gt;"",COUNTIF('Proc-G'!M22:M414,'T-Das1'!H21),"")</f>
        <v/>
      </c>
      <c r="K21" s="3"/>
      <c r="L21" s="3"/>
      <c r="M21" s="3"/>
      <c r="N21" s="3"/>
      <c r="Q21" s="3"/>
      <c r="R21" s="3"/>
      <c r="S21" s="3"/>
      <c r="T21" s="3"/>
      <c r="U21" s="3"/>
      <c r="V21" s="3"/>
    </row>
    <row r="22" spans="8:24" ht="30" customHeight="1" x14ac:dyDescent="0.3">
      <c r="H22" s="149" t="str">
        <f>IF('Conf-G'!D21&lt;&gt;"",'Conf-G'!D21,"")</f>
        <v/>
      </c>
      <c r="I22" s="150" t="str">
        <f>IF(H22&lt;&gt;"",COUNTIF('Proc-G'!M23:M415,'T-Das1'!H22),"")</f>
        <v/>
      </c>
      <c r="K22" s="3"/>
      <c r="L22" s="3"/>
      <c r="M22" s="3"/>
      <c r="N22" s="3"/>
      <c r="Q22" s="3"/>
      <c r="R22" s="3"/>
      <c r="S22" s="3"/>
      <c r="T22" s="3"/>
      <c r="U22" s="3"/>
      <c r="V22" s="3"/>
    </row>
    <row r="23" spans="8:24" ht="30" customHeight="1" x14ac:dyDescent="0.3">
      <c r="H23" s="149" t="str">
        <f>IF('Conf-G'!D22&lt;&gt;"",'Conf-G'!D22,"")</f>
        <v/>
      </c>
      <c r="I23" s="150" t="str">
        <f>IF(H23&lt;&gt;"",COUNTIF('Proc-G'!M24:M416,'T-Das1'!H23),"")</f>
        <v/>
      </c>
      <c r="K23" s="3"/>
      <c r="L23" s="3"/>
      <c r="M23" s="3"/>
      <c r="N23" s="3"/>
      <c r="Q23" s="3"/>
      <c r="R23" s="3"/>
      <c r="S23" s="3"/>
      <c r="T23" s="3"/>
      <c r="U23" s="3"/>
      <c r="V23" s="3"/>
    </row>
    <row r="24" spans="8:24" ht="30" customHeight="1" x14ac:dyDescent="0.3">
      <c r="K24" s="3"/>
      <c r="L24" s="3"/>
      <c r="M24" s="3"/>
      <c r="N24" s="3"/>
      <c r="Q24" s="3"/>
      <c r="R24" s="3"/>
      <c r="S24" s="3"/>
      <c r="T24" s="3"/>
      <c r="U24" s="3"/>
      <c r="V24" s="3"/>
    </row>
    <row r="25" spans="8:24" ht="30" customHeight="1" x14ac:dyDescent="0.3">
      <c r="K25" s="3"/>
      <c r="L25" s="3"/>
      <c r="M25" s="3"/>
      <c r="N25" s="3"/>
      <c r="Q25" s="3"/>
      <c r="R25" s="3"/>
      <c r="S25" s="3"/>
      <c r="T25" s="3"/>
      <c r="U25" s="3"/>
      <c r="V25" s="3"/>
    </row>
    <row r="26" spans="8:24" ht="30" customHeight="1" x14ac:dyDescent="0.3">
      <c r="K26" s="3"/>
      <c r="L26" s="3"/>
      <c r="M26" s="3"/>
      <c r="N26" s="3"/>
      <c r="Q26" s="3"/>
      <c r="R26" s="3"/>
      <c r="S26" s="3"/>
      <c r="T26" s="3"/>
      <c r="U26" s="3"/>
      <c r="V26" s="3"/>
    </row>
    <row r="27" spans="8:24" ht="30" customHeight="1" x14ac:dyDescent="0.3">
      <c r="K27" s="3"/>
      <c r="L27" s="3"/>
      <c r="M27" s="3"/>
      <c r="N27" s="3"/>
      <c r="Q27" s="3"/>
      <c r="R27" s="3"/>
      <c r="S27" s="3"/>
      <c r="T27" s="3"/>
      <c r="U27" s="3"/>
      <c r="V27" s="3"/>
    </row>
    <row r="28" spans="8:24" ht="30" customHeight="1" x14ac:dyDescent="0.3">
      <c r="K28" s="3"/>
      <c r="L28" s="3"/>
      <c r="M28" s="3"/>
      <c r="N28" s="3"/>
      <c r="Q28" s="3"/>
      <c r="R28" s="3"/>
      <c r="S28" s="3"/>
      <c r="T28" s="3"/>
      <c r="U28" s="3"/>
      <c r="V28" s="3"/>
    </row>
    <row r="29" spans="8:24" ht="30" customHeight="1" x14ac:dyDescent="0.3">
      <c r="K29" s="3"/>
      <c r="L29" s="3"/>
      <c r="M29" s="3"/>
      <c r="N29" s="3"/>
      <c r="Q29" s="3"/>
      <c r="R29" s="3"/>
      <c r="S29" s="3"/>
      <c r="T29" s="3"/>
      <c r="U29" s="3"/>
      <c r="V29" s="3"/>
    </row>
    <row r="30" spans="8:24" ht="30" customHeight="1" x14ac:dyDescent="0.3">
      <c r="K30" s="3"/>
      <c r="L30" s="3"/>
      <c r="M30" s="3"/>
      <c r="N30" s="3"/>
      <c r="Q30" s="3"/>
      <c r="R30" s="3"/>
      <c r="S30" s="3"/>
      <c r="T30" s="3"/>
      <c r="U30" s="3"/>
      <c r="V30" s="3"/>
    </row>
    <row r="31" spans="8:24" ht="30" customHeight="1" x14ac:dyDescent="0.3">
      <c r="K31" s="3"/>
      <c r="L31" s="3"/>
      <c r="M31" s="3"/>
      <c r="N31" s="3"/>
      <c r="Q31" s="3"/>
      <c r="R31" s="3"/>
      <c r="S31" s="3"/>
      <c r="T31" s="3"/>
      <c r="U31" s="3"/>
      <c r="V31" s="3"/>
    </row>
    <row r="32" spans="8:24" ht="30" customHeight="1" x14ac:dyDescent="0.3">
      <c r="K32" s="3"/>
      <c r="L32" s="3"/>
      <c r="M32" s="3"/>
      <c r="N32" s="3"/>
    </row>
    <row r="33" spans="3:14" s="3" customFormat="1" ht="21.6" x14ac:dyDescent="0.3">
      <c r="C33" s="86" t="str">
        <f>IF('Conf-G'!D23&lt;&gt;"",'Conf-G'!D23,"")</f>
        <v/>
      </c>
      <c r="D33" s="2" t="str">
        <f>IF(C33&lt;&gt;"",COUNTIF('Proc-G'!M25:M417,'T-Das1'!C33),"")</f>
        <v/>
      </c>
      <c r="E33" s="2"/>
      <c r="F33" s="2"/>
      <c r="G33" s="2"/>
      <c r="H33" s="2"/>
      <c r="I33" s="2"/>
      <c r="J33" s="2"/>
    </row>
    <row r="34" spans="3:14" s="3" customFormat="1" ht="21.6" x14ac:dyDescent="0.3">
      <c r="C34" s="86" t="str">
        <f>IF('Conf-G'!D24&lt;&gt;"",'Conf-G'!D24,"")</f>
        <v/>
      </c>
      <c r="D34" s="2" t="str">
        <f>IF(C34&lt;&gt;"",COUNTIF('Proc-G'!M26:M418,'T-Das1'!C34),"")</f>
        <v/>
      </c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3:14" s="3" customFormat="1" ht="21.6" x14ac:dyDescent="0.3">
      <c r="C35" s="86" t="str">
        <f>IF('Conf-G'!D25&lt;&gt;"",'Conf-G'!D25,"")</f>
        <v/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3:14" s="3" customFormat="1" ht="21.6" x14ac:dyDescent="0.3">
      <c r="C36" s="86" t="str">
        <f>IF('Conf-G'!D26&lt;&gt;"",'Conf-G'!D26,"")</f>
        <v/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3:14" s="3" customFormat="1" ht="21.6" x14ac:dyDescent="0.3">
      <c r="C37" s="86" t="str">
        <f>IF('Conf-G'!D27&lt;&gt;"",'Conf-G'!D27,"")</f>
        <v/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</sheetData>
  <sheetProtection sheet="1" objects="1" scenarios="1"/>
  <protectedRanges>
    <protectedRange sqref="E5" name="Intervalo1"/>
  </protectedRanges>
  <mergeCells count="2">
    <mergeCell ref="B5:D5"/>
    <mergeCell ref="H5:I5"/>
  </mergeCells>
  <conditionalFormatting sqref="C9:N9">
    <cfRule type="cellIs" dxfId="1" priority="2" operator="greaterThan">
      <formula>0</formula>
    </cfRule>
  </conditionalFormatting>
  <conditionalFormatting sqref="H6:I6 H11:I23">
    <cfRule type="expression" dxfId="0" priority="3">
      <formula>$H6=""</formula>
    </cfRule>
  </conditionalFormatting>
  <dataValidations count="1">
    <dataValidation type="whole" allowBlank="1" showInputMessage="1" showErrorMessage="1" sqref="E5" xr:uid="{00000000-0002-0000-1600-000000000000}">
      <formula1>1990</formula1>
      <formula2>2050</formula2>
    </dataValidation>
  </dataValidations>
  <pageMargins left="0.51180555555555596" right="0.51180555555555596" top="0.78749999999999998" bottom="0.78749999999999998" header="0.511811023622047" footer="0.511811023622047"/>
  <pageSetup paperSize="9" orientation="portrait" horizontalDpi="300" verticalDpi="300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B1:AE68"/>
  <sheetViews>
    <sheetView showGridLines="0" zoomScaleNormal="100" workbookViewId="0">
      <pane ySplit="4" topLeftCell="A5" activePane="bottomLeft" state="frozen"/>
      <selection pane="bottomLeft" activeCell="B5" sqref="B5"/>
    </sheetView>
  </sheetViews>
  <sheetFormatPr defaultColWidth="9.109375" defaultRowHeight="13.8" x14ac:dyDescent="0.3"/>
  <cols>
    <col min="1" max="1" width="4.6640625" style="2" customWidth="1"/>
    <col min="2" max="2" width="40" style="2" customWidth="1"/>
    <col min="3" max="3" width="1.44140625" style="124" customWidth="1"/>
    <col min="4" max="4" width="51.44140625" style="2" customWidth="1"/>
    <col min="5" max="5" width="1.44140625" style="124" customWidth="1"/>
    <col min="6" max="6" width="21.33203125" style="2" customWidth="1"/>
    <col min="7" max="7" width="1.44140625" style="124" customWidth="1"/>
    <col min="8" max="8" width="50.33203125" style="2" customWidth="1"/>
    <col min="9" max="9" width="1.44140625" style="2" customWidth="1"/>
    <col min="10" max="10" width="21" style="2" customWidth="1"/>
    <col min="11" max="11" width="15.33203125" style="2" customWidth="1"/>
    <col min="12" max="12" width="19.6640625" style="2" customWidth="1"/>
    <col min="13" max="13" width="19.109375" style="2" customWidth="1"/>
    <col min="14" max="14" width="22" style="2" customWidth="1"/>
    <col min="15" max="15" width="20.33203125" style="2" customWidth="1"/>
    <col min="16" max="16" width="17.44140625" style="2" customWidth="1"/>
    <col min="17" max="17" width="16.33203125" style="2" customWidth="1"/>
    <col min="18" max="18" width="13.44140625" style="2" customWidth="1"/>
    <col min="19" max="19" width="14" style="2" customWidth="1"/>
    <col min="20" max="20" width="20.109375" style="2" customWidth="1"/>
    <col min="21" max="21" width="20.6640625" style="2" customWidth="1"/>
    <col min="22" max="22" width="13.109375" style="2" customWidth="1"/>
    <col min="23" max="23" width="11.44140625" style="2" customWidth="1"/>
    <col min="24" max="24" width="12.33203125" style="2" customWidth="1"/>
    <col min="25" max="25" width="39" style="2" customWidth="1"/>
    <col min="26" max="26" width="21.44140625" style="2" customWidth="1"/>
    <col min="27" max="27" width="27.109375" style="2" customWidth="1"/>
    <col min="28" max="16384" width="9.109375" style="2"/>
  </cols>
  <sheetData>
    <row r="1" spans="2:31" s="303" customFormat="1" ht="50.25" customHeight="1" x14ac:dyDescent="0.3"/>
    <row r="2" spans="2:31" s="304" customFormat="1" ht="39" customHeight="1" x14ac:dyDescent="0.3"/>
    <row r="3" spans="2:31" s="132" customFormat="1" ht="16.5" customHeight="1" x14ac:dyDescent="0.3"/>
    <row r="4" spans="2:31" ht="32.25" customHeight="1" x14ac:dyDescent="0.3">
      <c r="B4" s="195" t="s">
        <v>1486</v>
      </c>
      <c r="C4" s="2"/>
      <c r="D4" s="195" t="s">
        <v>1487</v>
      </c>
      <c r="E4" s="2"/>
      <c r="F4" s="196"/>
      <c r="G4" s="196"/>
      <c r="H4" s="196"/>
      <c r="J4" s="197"/>
      <c r="K4" s="197"/>
      <c r="L4" s="197"/>
      <c r="M4" s="197"/>
      <c r="N4" s="197"/>
      <c r="O4" s="197"/>
      <c r="P4" s="197"/>
      <c r="Q4" s="197"/>
      <c r="R4" s="197"/>
      <c r="S4" s="197"/>
      <c r="T4" s="197"/>
      <c r="U4" s="197"/>
      <c r="V4" s="197"/>
      <c r="W4" s="197"/>
      <c r="X4" s="197"/>
      <c r="Y4" s="197"/>
      <c r="Z4" s="197"/>
      <c r="AA4" s="197"/>
      <c r="AB4" s="124"/>
      <c r="AC4" s="124"/>
      <c r="AD4" s="124"/>
      <c r="AE4" s="124"/>
    </row>
    <row r="5" spans="2:31" ht="30" customHeight="1" x14ac:dyDescent="0.3">
      <c r="B5" s="82" t="s">
        <v>1488</v>
      </c>
      <c r="C5" s="2"/>
      <c r="D5" s="82" t="s">
        <v>73</v>
      </c>
      <c r="E5" s="2"/>
      <c r="F5" s="196"/>
      <c r="G5" s="196"/>
      <c r="H5" s="196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198"/>
      <c r="AB5" s="124"/>
      <c r="AC5" s="124"/>
      <c r="AD5" s="124"/>
      <c r="AE5" s="124"/>
    </row>
    <row r="6" spans="2:31" ht="30" customHeight="1" x14ac:dyDescent="0.3">
      <c r="B6" s="196"/>
      <c r="C6" s="199"/>
      <c r="D6" s="84" t="s">
        <v>51</v>
      </c>
      <c r="E6" s="199"/>
      <c r="F6" s="196"/>
      <c r="G6" s="199"/>
      <c r="H6" s="196"/>
      <c r="I6" s="199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129"/>
      <c r="AB6" s="124"/>
      <c r="AC6" s="124"/>
      <c r="AD6" s="124"/>
      <c r="AE6" s="124"/>
    </row>
    <row r="7" spans="2:31" ht="30" customHeight="1" x14ac:dyDescent="0.3">
      <c r="B7" s="199"/>
      <c r="C7" s="54"/>
      <c r="D7" s="68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129"/>
      <c r="AB7" s="124"/>
      <c r="AC7" s="124"/>
      <c r="AD7" s="124"/>
      <c r="AE7" s="124"/>
    </row>
    <row r="8" spans="2:31" ht="30" customHeight="1" x14ac:dyDescent="0.3">
      <c r="B8" s="199"/>
      <c r="C8" s="54"/>
      <c r="D8" s="68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129"/>
      <c r="AB8" s="124"/>
      <c r="AC8" s="124"/>
      <c r="AD8" s="124"/>
      <c r="AE8" s="124"/>
    </row>
    <row r="9" spans="2:31" ht="30" customHeight="1" x14ac:dyDescent="0.3">
      <c r="B9" s="199"/>
      <c r="C9" s="54"/>
      <c r="D9" s="68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129"/>
      <c r="AB9" s="124"/>
      <c r="AC9" s="124"/>
      <c r="AD9" s="124"/>
      <c r="AE9" s="124"/>
    </row>
    <row r="10" spans="2:31" ht="30" customHeight="1" x14ac:dyDescent="0.3">
      <c r="B10" s="199"/>
      <c r="C10" s="54"/>
      <c r="D10" s="68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129"/>
      <c r="AB10" s="124"/>
      <c r="AC10" s="124"/>
      <c r="AD10" s="124"/>
      <c r="AE10" s="124"/>
    </row>
    <row r="11" spans="2:31" ht="30" customHeight="1" x14ac:dyDescent="0.3">
      <c r="B11" s="199"/>
      <c r="C11" s="54"/>
      <c r="D11" s="68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129"/>
      <c r="AB11" s="124"/>
      <c r="AC11" s="124"/>
      <c r="AD11" s="124"/>
      <c r="AE11" s="124"/>
    </row>
    <row r="12" spans="2:31" ht="30" customHeight="1" x14ac:dyDescent="0.3">
      <c r="B12" s="199"/>
      <c r="C12" s="54"/>
      <c r="D12" s="126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129"/>
      <c r="AB12" s="124"/>
      <c r="AC12" s="124"/>
      <c r="AD12" s="124"/>
      <c r="AE12" s="124"/>
    </row>
    <row r="13" spans="2:31" ht="30" customHeight="1" x14ac:dyDescent="0.3">
      <c r="B13" s="199"/>
      <c r="C13" s="54"/>
      <c r="D13" s="126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129"/>
      <c r="AB13" s="124"/>
      <c r="AC13" s="124"/>
      <c r="AD13" s="124"/>
      <c r="AE13" s="124"/>
    </row>
    <row r="14" spans="2:31" ht="30" customHeight="1" x14ac:dyDescent="0.3">
      <c r="B14" s="199"/>
      <c r="C14" s="54"/>
      <c r="D14" s="126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129"/>
      <c r="AB14" s="124"/>
      <c r="AC14" s="124"/>
      <c r="AD14" s="124"/>
      <c r="AE14" s="124"/>
    </row>
    <row r="15" spans="2:31" ht="30" customHeight="1" x14ac:dyDescent="0.3">
      <c r="B15" s="199"/>
      <c r="C15" s="54"/>
      <c r="D15" s="126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129"/>
      <c r="AB15" s="124"/>
      <c r="AC15" s="124"/>
      <c r="AD15" s="124"/>
      <c r="AE15" s="124"/>
    </row>
    <row r="16" spans="2:31" ht="30" customHeight="1" x14ac:dyDescent="0.3">
      <c r="B16" s="199"/>
      <c r="C16" s="54"/>
      <c r="D16" s="126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129"/>
      <c r="AB16" s="124"/>
      <c r="AC16" s="124"/>
      <c r="AD16" s="124"/>
      <c r="AE16" s="124"/>
    </row>
    <row r="17" spans="2:31" ht="30" customHeight="1" x14ac:dyDescent="0.3">
      <c r="B17" s="199"/>
      <c r="C17" s="54"/>
      <c r="D17" s="126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129"/>
      <c r="AB17" s="124"/>
      <c r="AC17" s="124"/>
      <c r="AD17" s="124"/>
      <c r="AE17" s="124"/>
    </row>
    <row r="18" spans="2:31" ht="30" customHeight="1" x14ac:dyDescent="0.3">
      <c r="B18" s="199"/>
      <c r="C18" s="54"/>
      <c r="D18" s="126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129"/>
      <c r="AB18" s="124"/>
      <c r="AC18" s="124"/>
      <c r="AD18" s="124"/>
      <c r="AE18" s="124"/>
    </row>
    <row r="19" spans="2:31" ht="30" customHeight="1" x14ac:dyDescent="0.3">
      <c r="B19" s="199"/>
      <c r="C19" s="54"/>
      <c r="D19" s="126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129"/>
      <c r="AB19" s="124"/>
      <c r="AC19" s="124"/>
      <c r="AD19" s="124"/>
      <c r="AE19" s="124"/>
    </row>
    <row r="20" spans="2:31" ht="30" customHeight="1" x14ac:dyDescent="0.3">
      <c r="B20" s="199"/>
      <c r="C20" s="54"/>
      <c r="D20" s="126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129"/>
      <c r="AB20" s="124"/>
      <c r="AC20" s="124"/>
      <c r="AD20" s="124"/>
      <c r="AE20" s="124"/>
    </row>
    <row r="21" spans="2:31" ht="30" customHeight="1" x14ac:dyDescent="0.3">
      <c r="B21" s="199"/>
      <c r="C21" s="54"/>
      <c r="D21" s="126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129"/>
      <c r="AB21" s="124"/>
      <c r="AC21" s="124"/>
      <c r="AD21" s="124"/>
      <c r="AE21" s="124"/>
    </row>
    <row r="22" spans="2:31" ht="30" customHeight="1" x14ac:dyDescent="0.3">
      <c r="B22" s="199"/>
      <c r="C22" s="54"/>
      <c r="D22" s="126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129"/>
      <c r="AB22" s="124"/>
      <c r="AC22" s="124"/>
      <c r="AD22" s="124"/>
      <c r="AE22" s="124"/>
    </row>
    <row r="23" spans="2:31" ht="30" customHeight="1" x14ac:dyDescent="0.3">
      <c r="B23" s="199"/>
      <c r="C23" s="54"/>
      <c r="D23" s="126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129"/>
      <c r="AB23" s="124"/>
      <c r="AC23" s="124"/>
      <c r="AD23" s="124"/>
      <c r="AE23" s="124"/>
    </row>
    <row r="24" spans="2:31" ht="30" customHeight="1" x14ac:dyDescent="0.3">
      <c r="B24" s="199"/>
      <c r="C24" s="54"/>
      <c r="D24" s="126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129"/>
      <c r="AB24" s="124"/>
      <c r="AC24" s="124"/>
      <c r="AD24" s="124"/>
      <c r="AE24" s="124"/>
    </row>
    <row r="25" spans="2:31" ht="30" customHeight="1" x14ac:dyDescent="0.3">
      <c r="B25" s="199"/>
      <c r="C25" s="54"/>
      <c r="D25" s="126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129"/>
      <c r="AB25" s="124"/>
      <c r="AC25" s="124"/>
      <c r="AD25" s="124"/>
      <c r="AE25" s="124"/>
    </row>
    <row r="26" spans="2:31" ht="30" customHeight="1" x14ac:dyDescent="0.3">
      <c r="B26" s="199"/>
      <c r="C26" s="54"/>
      <c r="D26" s="126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129"/>
      <c r="AB26" s="124"/>
      <c r="AC26" s="124"/>
      <c r="AD26" s="124"/>
      <c r="AE26" s="124"/>
    </row>
    <row r="27" spans="2:31" ht="30" customHeight="1" x14ac:dyDescent="0.3">
      <c r="B27" s="199"/>
      <c r="C27" s="54"/>
      <c r="D27" s="126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129"/>
      <c r="AB27" s="124"/>
      <c r="AC27" s="124"/>
      <c r="AD27" s="124"/>
      <c r="AE27" s="124"/>
    </row>
    <row r="28" spans="2:31" ht="30" customHeight="1" x14ac:dyDescent="0.3">
      <c r="B28" s="199"/>
      <c r="C28" s="54"/>
      <c r="D28" s="126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129"/>
      <c r="AB28" s="124"/>
      <c r="AC28" s="124"/>
      <c r="AD28" s="124"/>
      <c r="AE28" s="124"/>
    </row>
    <row r="29" spans="2:31" ht="30" customHeight="1" x14ac:dyDescent="0.3">
      <c r="B29" s="199"/>
      <c r="C29" s="54"/>
      <c r="D29" s="126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129"/>
      <c r="AB29" s="124"/>
      <c r="AC29" s="124"/>
      <c r="AD29" s="124"/>
      <c r="AE29" s="124"/>
    </row>
    <row r="30" spans="2:31" x14ac:dyDescent="0.3">
      <c r="B30" s="124"/>
      <c r="F30" s="124"/>
      <c r="H30" s="124"/>
    </row>
    <row r="31" spans="2:31" x14ac:dyDescent="0.3">
      <c r="B31" s="124"/>
      <c r="F31" s="124"/>
      <c r="H31" s="124"/>
    </row>
    <row r="32" spans="2:31" x14ac:dyDescent="0.3">
      <c r="B32" s="124"/>
      <c r="F32" s="124"/>
      <c r="H32" s="124"/>
    </row>
    <row r="33" spans="2:8" x14ac:dyDescent="0.3">
      <c r="B33" s="124"/>
      <c r="F33" s="124"/>
      <c r="H33" s="124"/>
    </row>
    <row r="34" spans="2:8" x14ac:dyDescent="0.3">
      <c r="B34" s="124"/>
      <c r="F34" s="124"/>
      <c r="H34" s="124"/>
    </row>
    <row r="35" spans="2:8" x14ac:dyDescent="0.3">
      <c r="B35" s="124"/>
      <c r="F35" s="124"/>
      <c r="H35" s="124"/>
    </row>
    <row r="36" spans="2:8" x14ac:dyDescent="0.3">
      <c r="B36" s="124"/>
      <c r="F36" s="124"/>
      <c r="H36" s="124"/>
    </row>
    <row r="37" spans="2:8" x14ac:dyDescent="0.3">
      <c r="B37" s="124"/>
      <c r="F37" s="124"/>
      <c r="H37" s="124"/>
    </row>
    <row r="38" spans="2:8" x14ac:dyDescent="0.3">
      <c r="B38" s="124"/>
      <c r="F38" s="124"/>
      <c r="H38" s="124"/>
    </row>
    <row r="39" spans="2:8" x14ac:dyDescent="0.3">
      <c r="B39" s="124"/>
      <c r="F39" s="124"/>
      <c r="H39" s="124"/>
    </row>
    <row r="40" spans="2:8" x14ac:dyDescent="0.3">
      <c r="B40" s="124"/>
      <c r="F40" s="124"/>
      <c r="H40" s="124"/>
    </row>
    <row r="41" spans="2:8" x14ac:dyDescent="0.3">
      <c r="B41" s="124"/>
      <c r="F41" s="124"/>
      <c r="H41" s="124"/>
    </row>
    <row r="42" spans="2:8" x14ac:dyDescent="0.3">
      <c r="B42" s="124"/>
      <c r="F42" s="124"/>
      <c r="H42" s="124"/>
    </row>
    <row r="43" spans="2:8" x14ac:dyDescent="0.3">
      <c r="B43" s="124"/>
      <c r="F43" s="124"/>
      <c r="H43" s="124"/>
    </row>
    <row r="44" spans="2:8" x14ac:dyDescent="0.3">
      <c r="B44" s="124"/>
      <c r="F44" s="124"/>
      <c r="H44" s="124"/>
    </row>
    <row r="45" spans="2:8" x14ac:dyDescent="0.3">
      <c r="B45" s="124"/>
      <c r="F45" s="124"/>
      <c r="H45" s="124"/>
    </row>
    <row r="46" spans="2:8" x14ac:dyDescent="0.3">
      <c r="B46" s="124"/>
      <c r="F46" s="124"/>
      <c r="H46" s="124"/>
    </row>
    <row r="47" spans="2:8" x14ac:dyDescent="0.3">
      <c r="B47" s="124"/>
      <c r="F47" s="124"/>
      <c r="H47" s="124"/>
    </row>
    <row r="48" spans="2:8" x14ac:dyDescent="0.3">
      <c r="B48" s="124"/>
      <c r="F48" s="124"/>
      <c r="H48" s="124"/>
    </row>
    <row r="49" spans="2:8" x14ac:dyDescent="0.3">
      <c r="B49" s="124"/>
      <c r="F49" s="124"/>
      <c r="H49" s="124"/>
    </row>
    <row r="50" spans="2:8" x14ac:dyDescent="0.3">
      <c r="B50" s="124"/>
      <c r="F50" s="124"/>
      <c r="H50" s="124"/>
    </row>
    <row r="51" spans="2:8" x14ac:dyDescent="0.3">
      <c r="B51" s="124"/>
      <c r="F51" s="124"/>
      <c r="H51" s="124"/>
    </row>
    <row r="52" spans="2:8" x14ac:dyDescent="0.3">
      <c r="B52" s="124"/>
      <c r="F52" s="124"/>
      <c r="H52" s="124"/>
    </row>
    <row r="53" spans="2:8" x14ac:dyDescent="0.3">
      <c r="B53" s="124"/>
      <c r="F53" s="124"/>
      <c r="H53" s="124"/>
    </row>
    <row r="54" spans="2:8" x14ac:dyDescent="0.3">
      <c r="B54" s="124"/>
      <c r="F54" s="124"/>
      <c r="H54" s="124"/>
    </row>
    <row r="55" spans="2:8" x14ac:dyDescent="0.3">
      <c r="B55" s="124"/>
      <c r="F55" s="124"/>
      <c r="H55" s="124"/>
    </row>
    <row r="56" spans="2:8" x14ac:dyDescent="0.3">
      <c r="B56" s="124"/>
      <c r="F56" s="124"/>
      <c r="H56" s="124"/>
    </row>
    <row r="57" spans="2:8" x14ac:dyDescent="0.3">
      <c r="B57" s="124"/>
      <c r="F57" s="124"/>
      <c r="H57" s="124"/>
    </row>
    <row r="58" spans="2:8" x14ac:dyDescent="0.3">
      <c r="B58" s="124"/>
      <c r="F58" s="124"/>
      <c r="H58" s="124"/>
    </row>
    <row r="59" spans="2:8" x14ac:dyDescent="0.3">
      <c r="B59" s="124"/>
      <c r="F59" s="124"/>
      <c r="H59" s="124"/>
    </row>
    <row r="60" spans="2:8" x14ac:dyDescent="0.3">
      <c r="F60" s="124"/>
      <c r="H60" s="124"/>
    </row>
    <row r="61" spans="2:8" x14ac:dyDescent="0.3">
      <c r="F61" s="124"/>
      <c r="H61" s="124"/>
    </row>
    <row r="62" spans="2:8" x14ac:dyDescent="0.3">
      <c r="F62" s="124"/>
      <c r="H62" s="124"/>
    </row>
    <row r="63" spans="2:8" x14ac:dyDescent="0.3">
      <c r="F63" s="124"/>
      <c r="H63" s="124"/>
    </row>
    <row r="64" spans="2:8" x14ac:dyDescent="0.3">
      <c r="F64" s="124"/>
      <c r="H64" s="124"/>
    </row>
    <row r="65" spans="6:8" x14ac:dyDescent="0.3">
      <c r="F65" s="124"/>
      <c r="H65" s="124"/>
    </row>
    <row r="66" spans="6:8" x14ac:dyDescent="0.3">
      <c r="F66" s="124"/>
      <c r="H66" s="124"/>
    </row>
    <row r="67" spans="6:8" x14ac:dyDescent="0.3">
      <c r="F67" s="124"/>
      <c r="H67" s="124"/>
    </row>
    <row r="68" spans="6:8" x14ac:dyDescent="0.3">
      <c r="F68" s="124"/>
      <c r="H68" s="124"/>
    </row>
  </sheetData>
  <mergeCells count="2">
    <mergeCell ref="A1:XFD1"/>
    <mergeCell ref="A2:XFD2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B1:AE522"/>
  <sheetViews>
    <sheetView showGridLines="0" zoomScaleNormal="100" workbookViewId="0">
      <pane ySplit="4" topLeftCell="A287" activePane="bottomLeft" state="frozen"/>
      <selection pane="bottomLeft" activeCell="B5" sqref="B5"/>
    </sheetView>
  </sheetViews>
  <sheetFormatPr defaultColWidth="9.109375" defaultRowHeight="13.8" x14ac:dyDescent="0.3"/>
  <cols>
    <col min="1" max="1" width="4.6640625" style="2" customWidth="1"/>
    <col min="2" max="2" width="20.33203125" style="2" customWidth="1"/>
    <col min="3" max="3" width="1.44140625" style="124" customWidth="1"/>
    <col min="4" max="4" width="51.44140625" style="2" customWidth="1"/>
    <col min="5" max="5" width="1.44140625" style="124" customWidth="1"/>
    <col min="6" max="6" width="21.33203125" style="2" customWidth="1"/>
    <col min="7" max="7" width="1.44140625" style="124" customWidth="1"/>
    <col min="8" max="8" width="50.33203125" style="2" customWidth="1"/>
    <col min="9" max="9" width="1.44140625" style="2" customWidth="1"/>
    <col min="10" max="10" width="24" style="2" customWidth="1"/>
    <col min="11" max="11" width="15.33203125" style="2" customWidth="1"/>
    <col min="12" max="12" width="19.6640625" style="2" customWidth="1"/>
    <col min="13" max="13" width="19.109375" style="2" customWidth="1"/>
    <col min="14" max="14" width="22" style="2" customWidth="1"/>
    <col min="15" max="15" width="20.33203125" style="2" customWidth="1"/>
    <col min="16" max="16" width="17.44140625" style="2" customWidth="1"/>
    <col min="17" max="17" width="16.33203125" style="2" customWidth="1"/>
    <col min="18" max="18" width="13.44140625" style="2" customWidth="1"/>
    <col min="19" max="19" width="14" style="2" customWidth="1"/>
    <col min="20" max="20" width="20.109375" style="2" customWidth="1"/>
    <col min="21" max="21" width="20.6640625" style="2" customWidth="1"/>
    <col min="22" max="22" width="13.109375" style="2" customWidth="1"/>
    <col min="23" max="23" width="11.44140625" style="2" customWidth="1"/>
    <col min="24" max="24" width="12.33203125" style="2" customWidth="1"/>
    <col min="25" max="25" width="39" style="2" customWidth="1"/>
    <col min="26" max="26" width="21.44140625" style="2" customWidth="1"/>
    <col min="27" max="27" width="27.109375" style="2" customWidth="1"/>
    <col min="28" max="16384" width="9.109375" style="2"/>
  </cols>
  <sheetData>
    <row r="1" spans="2:31" s="303" customFormat="1" ht="50.25" customHeight="1" x14ac:dyDescent="0.3"/>
    <row r="2" spans="2:31" s="304" customFormat="1" ht="39" customHeight="1" x14ac:dyDescent="0.3"/>
    <row r="3" spans="2:31" s="132" customFormat="1" ht="16.5" customHeight="1" x14ac:dyDescent="0.3"/>
    <row r="4" spans="2:31" ht="32.25" customHeight="1" x14ac:dyDescent="0.3">
      <c r="B4" s="195" t="s">
        <v>794</v>
      </c>
      <c r="C4" s="2"/>
      <c r="D4" s="195" t="s">
        <v>1489</v>
      </c>
      <c r="E4" s="2"/>
      <c r="F4" s="195" t="s">
        <v>1490</v>
      </c>
      <c r="G4" s="2"/>
      <c r="H4" s="195" t="s">
        <v>802</v>
      </c>
      <c r="J4" s="195" t="s">
        <v>807</v>
      </c>
      <c r="K4" s="197"/>
      <c r="L4" s="197"/>
      <c r="M4" s="197"/>
      <c r="N4" s="197"/>
      <c r="O4" s="197"/>
      <c r="P4" s="197"/>
      <c r="Q4" s="197"/>
      <c r="R4" s="197"/>
      <c r="S4" s="197"/>
      <c r="T4" s="197"/>
      <c r="U4" s="197"/>
      <c r="V4" s="197"/>
      <c r="W4" s="197"/>
      <c r="X4" s="197"/>
      <c r="Y4" s="197"/>
      <c r="Z4" s="197"/>
      <c r="AA4" s="197"/>
      <c r="AB4" s="124"/>
      <c r="AC4" s="124"/>
      <c r="AD4" s="124"/>
      <c r="AE4" s="124"/>
    </row>
    <row r="5" spans="2:31" ht="30" customHeight="1" x14ac:dyDescent="0.3">
      <c r="B5" s="82" t="s">
        <v>130</v>
      </c>
      <c r="C5" s="2"/>
      <c r="D5" s="82" t="s">
        <v>1491</v>
      </c>
      <c r="E5" s="2"/>
      <c r="F5" s="82" t="s">
        <v>1492</v>
      </c>
      <c r="G5" s="2"/>
      <c r="H5" s="82" t="s">
        <v>53</v>
      </c>
      <c r="J5" s="82" t="s">
        <v>117</v>
      </c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198"/>
      <c r="AB5" s="124"/>
      <c r="AC5" s="124"/>
      <c r="AD5" s="124"/>
      <c r="AE5" s="124"/>
    </row>
    <row r="6" spans="2:31" ht="30" customHeight="1" x14ac:dyDescent="0.3">
      <c r="B6" s="84" t="s">
        <v>337</v>
      </c>
      <c r="C6" s="199"/>
      <c r="D6" s="84" t="s">
        <v>1493</v>
      </c>
      <c r="E6" s="199"/>
      <c r="F6" s="84" t="s">
        <v>1494</v>
      </c>
      <c r="G6" s="199"/>
      <c r="H6" s="84" t="s">
        <v>1495</v>
      </c>
      <c r="I6" s="199"/>
      <c r="J6" s="84" t="s">
        <v>148</v>
      </c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129"/>
      <c r="AB6" s="124"/>
      <c r="AC6" s="124"/>
      <c r="AD6" s="124"/>
      <c r="AE6" s="124"/>
    </row>
    <row r="7" spans="2:31" ht="30" customHeight="1" x14ac:dyDescent="0.3">
      <c r="B7" s="85" t="s">
        <v>1496</v>
      </c>
      <c r="C7" s="54"/>
      <c r="D7" s="85" t="s">
        <v>1497</v>
      </c>
      <c r="E7" s="54"/>
      <c r="F7" s="126" t="s">
        <v>1498</v>
      </c>
      <c r="G7" s="54"/>
      <c r="H7" s="126" t="s">
        <v>1499</v>
      </c>
      <c r="I7" s="54"/>
      <c r="J7" s="85" t="s">
        <v>124</v>
      </c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129"/>
      <c r="AB7" s="124"/>
      <c r="AC7" s="124"/>
      <c r="AD7" s="124"/>
      <c r="AE7" s="124"/>
    </row>
    <row r="8" spans="2:31" ht="30" customHeight="1" x14ac:dyDescent="0.3">
      <c r="B8" s="85" t="s">
        <v>517</v>
      </c>
      <c r="C8" s="54"/>
      <c r="D8" s="85" t="s">
        <v>1500</v>
      </c>
      <c r="E8" s="54"/>
      <c r="F8" s="126" t="s">
        <v>1501</v>
      </c>
      <c r="G8" s="54"/>
      <c r="H8" s="126" t="s">
        <v>1502</v>
      </c>
      <c r="I8" s="54"/>
      <c r="J8" s="85" t="s">
        <v>85</v>
      </c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129"/>
      <c r="AB8" s="124"/>
      <c r="AC8" s="124"/>
      <c r="AD8" s="124"/>
      <c r="AE8" s="124"/>
    </row>
    <row r="9" spans="2:31" ht="30" customHeight="1" x14ac:dyDescent="0.3">
      <c r="B9" s="85" t="s">
        <v>171</v>
      </c>
      <c r="C9" s="54"/>
      <c r="D9" s="85" t="s">
        <v>1503</v>
      </c>
      <c r="E9" s="54"/>
      <c r="F9" s="126" t="s">
        <v>423</v>
      </c>
      <c r="G9" s="54"/>
      <c r="H9" s="126" t="s">
        <v>1504</v>
      </c>
      <c r="I9" s="54"/>
      <c r="J9" s="85" t="s">
        <v>57</v>
      </c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129"/>
      <c r="AB9" s="124"/>
      <c r="AC9" s="124"/>
      <c r="AD9" s="124"/>
      <c r="AE9" s="124"/>
    </row>
    <row r="10" spans="2:31" ht="30" customHeight="1" x14ac:dyDescent="0.3">
      <c r="B10" s="85" t="s">
        <v>43</v>
      </c>
      <c r="C10" s="54"/>
      <c r="D10" s="85" t="s">
        <v>1505</v>
      </c>
      <c r="E10" s="54"/>
      <c r="F10" s="126" t="s">
        <v>422</v>
      </c>
      <c r="G10" s="54"/>
      <c r="H10" s="126" t="s">
        <v>1506</v>
      </c>
      <c r="I10" s="54"/>
      <c r="J10" s="85" t="s">
        <v>1507</v>
      </c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129"/>
      <c r="AB10" s="124"/>
      <c r="AC10" s="124"/>
      <c r="AD10" s="124"/>
      <c r="AE10" s="124"/>
    </row>
    <row r="11" spans="2:31" ht="30" customHeight="1" x14ac:dyDescent="0.3">
      <c r="B11" s="85" t="s">
        <v>143</v>
      </c>
      <c r="C11" s="54"/>
      <c r="D11" s="85" t="s">
        <v>230</v>
      </c>
      <c r="E11" s="54"/>
      <c r="F11" s="126" t="s">
        <v>1508</v>
      </c>
      <c r="G11" s="54"/>
      <c r="H11" s="126" t="s">
        <v>1509</v>
      </c>
      <c r="I11" s="54"/>
      <c r="J11" s="68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129"/>
      <c r="AB11" s="124"/>
      <c r="AC11" s="124"/>
      <c r="AD11" s="124"/>
      <c r="AE11" s="124"/>
    </row>
    <row r="12" spans="2:31" ht="30" customHeight="1" x14ac:dyDescent="0.3">
      <c r="B12" s="85" t="s">
        <v>189</v>
      </c>
      <c r="C12" s="54"/>
      <c r="D12" s="126" t="s">
        <v>1510</v>
      </c>
      <c r="E12" s="54"/>
      <c r="F12" s="126" t="s">
        <v>1511</v>
      </c>
      <c r="G12" s="54"/>
      <c r="H12" s="126" t="s">
        <v>1512</v>
      </c>
      <c r="I12" s="54"/>
      <c r="J12" s="68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129"/>
      <c r="AB12" s="124"/>
      <c r="AC12" s="124"/>
      <c r="AD12" s="124"/>
      <c r="AE12" s="124"/>
    </row>
    <row r="13" spans="2:31" ht="30" customHeight="1" x14ac:dyDescent="0.3">
      <c r="B13" s="85" t="s">
        <v>119</v>
      </c>
      <c r="C13" s="54"/>
      <c r="D13" s="126" t="s">
        <v>429</v>
      </c>
      <c r="E13" s="54"/>
      <c r="F13" s="126" t="s">
        <v>48</v>
      </c>
      <c r="G13" s="54"/>
      <c r="H13" s="126" t="s">
        <v>1513</v>
      </c>
      <c r="I13" s="54"/>
      <c r="J13" s="68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129"/>
      <c r="AB13" s="124"/>
      <c r="AC13" s="124"/>
      <c r="AD13" s="124"/>
      <c r="AE13" s="124"/>
    </row>
    <row r="14" spans="2:31" ht="30" customHeight="1" x14ac:dyDescent="0.3">
      <c r="B14" s="85" t="s">
        <v>682</v>
      </c>
      <c r="C14" s="54"/>
      <c r="D14" s="126" t="s">
        <v>1514</v>
      </c>
      <c r="E14" s="54"/>
      <c r="F14" s="126" t="s">
        <v>1515</v>
      </c>
      <c r="G14" s="54"/>
      <c r="H14" s="126" t="s">
        <v>1516</v>
      </c>
      <c r="I14" s="54"/>
      <c r="J14" s="68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129"/>
      <c r="AB14" s="124"/>
      <c r="AC14" s="124"/>
      <c r="AD14" s="124"/>
      <c r="AE14" s="124"/>
    </row>
    <row r="15" spans="2:31" ht="30" customHeight="1" x14ac:dyDescent="0.3">
      <c r="B15" s="85" t="s">
        <v>576</v>
      </c>
      <c r="C15" s="54"/>
      <c r="D15" s="126" t="s">
        <v>1517</v>
      </c>
      <c r="E15" s="54"/>
      <c r="F15" s="126" t="s">
        <v>1518</v>
      </c>
      <c r="G15" s="54"/>
      <c r="H15" s="126" t="s">
        <v>1519</v>
      </c>
      <c r="I15" s="54"/>
      <c r="J15" s="68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129"/>
      <c r="AB15" s="124"/>
      <c r="AC15" s="124"/>
      <c r="AD15" s="124"/>
      <c r="AE15" s="124"/>
    </row>
    <row r="16" spans="2:31" ht="30" customHeight="1" x14ac:dyDescent="0.3">
      <c r="B16" s="85" t="s">
        <v>597</v>
      </c>
      <c r="C16" s="54"/>
      <c r="D16" s="126" t="s">
        <v>70</v>
      </c>
      <c r="E16" s="54"/>
      <c r="F16" s="126" t="s">
        <v>1520</v>
      </c>
      <c r="G16" s="54"/>
      <c r="H16" s="126" t="s">
        <v>1521</v>
      </c>
      <c r="I16" s="54"/>
      <c r="J16" s="68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129"/>
      <c r="AB16" s="124"/>
      <c r="AC16" s="124"/>
      <c r="AD16" s="124"/>
      <c r="AE16" s="124"/>
    </row>
    <row r="17" spans="2:31" ht="30" customHeight="1" x14ac:dyDescent="0.3">
      <c r="B17" s="85" t="s">
        <v>609</v>
      </c>
      <c r="C17" s="54"/>
      <c r="D17" s="126" t="s">
        <v>1522</v>
      </c>
      <c r="E17" s="54"/>
      <c r="F17" s="126" t="s">
        <v>1523</v>
      </c>
      <c r="G17" s="54"/>
      <c r="H17" s="126" t="s">
        <v>1524</v>
      </c>
      <c r="I17" s="54"/>
      <c r="J17" s="68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129"/>
      <c r="AB17" s="124"/>
      <c r="AC17" s="124"/>
      <c r="AD17" s="124"/>
      <c r="AE17" s="124"/>
    </row>
    <row r="18" spans="2:31" ht="30" customHeight="1" x14ac:dyDescent="0.3">
      <c r="B18" s="68"/>
      <c r="C18" s="54"/>
      <c r="D18" s="126" t="s">
        <v>1525</v>
      </c>
      <c r="E18" s="54"/>
      <c r="F18" s="126" t="s">
        <v>1526</v>
      </c>
      <c r="G18" s="54"/>
      <c r="H18" s="126" t="s">
        <v>1527</v>
      </c>
      <c r="I18" s="54"/>
      <c r="J18" s="68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129"/>
      <c r="AB18" s="124"/>
      <c r="AC18" s="124"/>
      <c r="AD18" s="124"/>
      <c r="AE18" s="124"/>
    </row>
    <row r="19" spans="2:31" ht="30" customHeight="1" x14ac:dyDescent="0.3">
      <c r="B19" s="68"/>
      <c r="C19" s="54"/>
      <c r="D19" s="126" t="s">
        <v>1528</v>
      </c>
      <c r="E19" s="54"/>
      <c r="F19" s="126" t="s">
        <v>243</v>
      </c>
      <c r="G19" s="54"/>
      <c r="H19" s="126" t="s">
        <v>1529</v>
      </c>
      <c r="I19" s="54"/>
      <c r="J19" s="68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129"/>
      <c r="AB19" s="124"/>
      <c r="AC19" s="124"/>
      <c r="AD19" s="124"/>
      <c r="AE19" s="124"/>
    </row>
    <row r="20" spans="2:31" ht="30" customHeight="1" x14ac:dyDescent="0.3">
      <c r="B20" s="68"/>
      <c r="C20" s="54"/>
      <c r="D20" s="126" t="s">
        <v>1530</v>
      </c>
      <c r="E20" s="54"/>
      <c r="F20" s="126" t="s">
        <v>1531</v>
      </c>
      <c r="G20" s="54"/>
      <c r="H20" s="126" t="s">
        <v>1532</v>
      </c>
      <c r="I20" s="54"/>
      <c r="J20" s="68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129"/>
      <c r="AB20" s="124"/>
      <c r="AC20" s="124"/>
      <c r="AD20" s="124"/>
      <c r="AE20" s="124"/>
    </row>
    <row r="21" spans="2:31" ht="30" customHeight="1" x14ac:dyDescent="0.3">
      <c r="B21" s="68"/>
      <c r="C21" s="54"/>
      <c r="D21" s="126" t="s">
        <v>1533</v>
      </c>
      <c r="E21" s="54"/>
      <c r="F21" s="126" t="s">
        <v>1534</v>
      </c>
      <c r="G21" s="54"/>
      <c r="H21" s="126" t="s">
        <v>1535</v>
      </c>
      <c r="I21" s="54"/>
      <c r="J21" s="68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129"/>
      <c r="AB21" s="124"/>
      <c r="AC21" s="124"/>
      <c r="AD21" s="124"/>
      <c r="AE21" s="124"/>
    </row>
    <row r="22" spans="2:31" ht="30" customHeight="1" x14ac:dyDescent="0.3">
      <c r="B22" s="68"/>
      <c r="C22" s="54"/>
      <c r="D22" s="126" t="s">
        <v>1536</v>
      </c>
      <c r="E22" s="54"/>
      <c r="F22" s="126" t="s">
        <v>98</v>
      </c>
      <c r="G22" s="54"/>
      <c r="H22" s="126" t="s">
        <v>1537</v>
      </c>
      <c r="I22" s="54"/>
      <c r="J22" s="68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129"/>
      <c r="AB22" s="124"/>
      <c r="AC22" s="124"/>
      <c r="AD22" s="124"/>
      <c r="AE22" s="124"/>
    </row>
    <row r="23" spans="2:31" ht="30" customHeight="1" x14ac:dyDescent="0.3">
      <c r="B23" s="68"/>
      <c r="C23" s="54"/>
      <c r="D23" s="126" t="s">
        <v>1538</v>
      </c>
      <c r="E23" s="54"/>
      <c r="F23" s="126" t="s">
        <v>97</v>
      </c>
      <c r="G23" s="54"/>
      <c r="H23" s="126" t="s">
        <v>1539</v>
      </c>
      <c r="I23" s="54"/>
      <c r="J23" s="68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129"/>
      <c r="AB23" s="124"/>
      <c r="AC23" s="124"/>
      <c r="AD23" s="124"/>
      <c r="AE23" s="124"/>
    </row>
    <row r="24" spans="2:31" ht="30" customHeight="1" x14ac:dyDescent="0.3">
      <c r="B24" s="68"/>
      <c r="C24" s="54"/>
      <c r="D24" s="126" t="s">
        <v>1540</v>
      </c>
      <c r="E24" s="54"/>
      <c r="F24" s="126" t="s">
        <v>1541</v>
      </c>
      <c r="G24" s="54"/>
      <c r="H24" s="126" t="s">
        <v>1542</v>
      </c>
      <c r="I24" s="54"/>
      <c r="J24" s="68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129"/>
      <c r="AB24" s="124"/>
      <c r="AC24" s="124"/>
      <c r="AD24" s="124"/>
      <c r="AE24" s="124"/>
    </row>
    <row r="25" spans="2:31" ht="30" customHeight="1" x14ac:dyDescent="0.3">
      <c r="B25" s="68"/>
      <c r="C25" s="54"/>
      <c r="D25" s="126" t="s">
        <v>1543</v>
      </c>
      <c r="E25" s="54"/>
      <c r="F25" s="126" t="s">
        <v>1544</v>
      </c>
      <c r="G25" s="54"/>
      <c r="H25" s="126" t="s">
        <v>1545</v>
      </c>
      <c r="I25" s="54"/>
      <c r="J25" s="68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129"/>
      <c r="AB25" s="124"/>
      <c r="AC25" s="124"/>
      <c r="AD25" s="124"/>
      <c r="AE25" s="124"/>
    </row>
    <row r="26" spans="2:31" ht="30" customHeight="1" x14ac:dyDescent="0.3">
      <c r="B26" s="68"/>
      <c r="C26" s="54"/>
      <c r="D26" s="126" t="s">
        <v>1546</v>
      </c>
      <c r="E26" s="54"/>
      <c r="F26" s="126" t="s">
        <v>1547</v>
      </c>
      <c r="G26" s="54"/>
      <c r="H26" s="126" t="s">
        <v>1548</v>
      </c>
      <c r="I26" s="54"/>
      <c r="J26" s="68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129"/>
      <c r="AB26" s="124"/>
      <c r="AC26" s="124"/>
      <c r="AD26" s="124"/>
      <c r="AE26" s="124"/>
    </row>
    <row r="27" spans="2:31" ht="30" customHeight="1" x14ac:dyDescent="0.3">
      <c r="B27" s="199"/>
      <c r="C27" s="54"/>
      <c r="D27" s="126" t="s">
        <v>1549</v>
      </c>
      <c r="E27" s="54"/>
      <c r="F27" s="126" t="s">
        <v>1550</v>
      </c>
      <c r="G27" s="54"/>
      <c r="H27" s="126" t="s">
        <v>1551</v>
      </c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129"/>
      <c r="AB27" s="124"/>
      <c r="AC27" s="124"/>
      <c r="AD27" s="124"/>
      <c r="AE27" s="124"/>
    </row>
    <row r="28" spans="2:31" ht="30" customHeight="1" x14ac:dyDescent="0.3">
      <c r="B28" s="199"/>
      <c r="C28" s="54"/>
      <c r="D28" s="126" t="s">
        <v>439</v>
      </c>
      <c r="E28" s="54"/>
      <c r="F28" s="126" t="s">
        <v>1552</v>
      </c>
      <c r="G28" s="54"/>
      <c r="H28" s="126" t="s">
        <v>1553</v>
      </c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129"/>
      <c r="AB28" s="124"/>
      <c r="AC28" s="124"/>
      <c r="AD28" s="124"/>
      <c r="AE28" s="124"/>
    </row>
    <row r="29" spans="2:31" ht="30" customHeight="1" x14ac:dyDescent="0.3">
      <c r="B29" s="199"/>
      <c r="C29" s="54"/>
      <c r="D29" s="126" t="s">
        <v>1554</v>
      </c>
      <c r="E29" s="54"/>
      <c r="F29" s="126" t="s">
        <v>1555</v>
      </c>
      <c r="G29" s="54"/>
      <c r="H29" s="126" t="s">
        <v>1556</v>
      </c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129"/>
      <c r="AB29" s="124"/>
      <c r="AC29" s="124"/>
      <c r="AD29" s="124"/>
      <c r="AE29" s="124"/>
    </row>
    <row r="30" spans="2:31" ht="30" customHeight="1" x14ac:dyDescent="0.3">
      <c r="B30" s="199"/>
      <c r="C30" s="54"/>
      <c r="D30" s="126" t="s">
        <v>1557</v>
      </c>
      <c r="E30" s="54"/>
      <c r="F30" s="126" t="s">
        <v>1558</v>
      </c>
      <c r="G30" s="54"/>
      <c r="H30" s="126" t="s">
        <v>1559</v>
      </c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129"/>
      <c r="AB30" s="124"/>
      <c r="AC30" s="124"/>
      <c r="AD30" s="124"/>
      <c r="AE30" s="124"/>
    </row>
    <row r="31" spans="2:31" ht="30" customHeight="1" x14ac:dyDescent="0.3">
      <c r="B31" s="199"/>
      <c r="C31" s="54"/>
      <c r="D31" s="126" t="s">
        <v>1560</v>
      </c>
      <c r="E31" s="54"/>
      <c r="F31" s="126" t="s">
        <v>1561</v>
      </c>
      <c r="G31" s="54"/>
      <c r="H31" s="126" t="s">
        <v>122</v>
      </c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129"/>
      <c r="AB31" s="124"/>
      <c r="AC31" s="124"/>
      <c r="AD31" s="124"/>
      <c r="AE31" s="124"/>
    </row>
    <row r="32" spans="2:31" ht="30" customHeight="1" x14ac:dyDescent="0.3">
      <c r="B32" s="199"/>
      <c r="C32" s="54"/>
      <c r="D32" s="126" t="s">
        <v>1562</v>
      </c>
      <c r="E32" s="54"/>
      <c r="F32" s="126" t="s">
        <v>65</v>
      </c>
      <c r="G32" s="54"/>
      <c r="H32" s="126" t="s">
        <v>1563</v>
      </c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129"/>
      <c r="AB32" s="124"/>
      <c r="AC32" s="124"/>
      <c r="AD32" s="124"/>
      <c r="AE32" s="124"/>
    </row>
    <row r="33" spans="2:31" ht="30" customHeight="1" x14ac:dyDescent="0.3">
      <c r="B33" s="199"/>
      <c r="C33" s="54"/>
      <c r="D33" s="126" t="s">
        <v>1564</v>
      </c>
      <c r="E33" s="54"/>
      <c r="F33" s="126" t="s">
        <v>63</v>
      </c>
      <c r="G33" s="54"/>
      <c r="H33" s="126" t="s">
        <v>1565</v>
      </c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129"/>
      <c r="AB33" s="124"/>
      <c r="AC33" s="124"/>
      <c r="AD33" s="124"/>
      <c r="AE33" s="124"/>
    </row>
    <row r="34" spans="2:31" ht="30" customHeight="1" x14ac:dyDescent="0.3">
      <c r="B34" s="199"/>
      <c r="C34" s="54"/>
      <c r="D34" s="126" t="s">
        <v>1566</v>
      </c>
      <c r="E34" s="54"/>
      <c r="F34" s="126" t="s">
        <v>1567</v>
      </c>
      <c r="G34" s="54"/>
      <c r="H34" s="126" t="s">
        <v>1568</v>
      </c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129"/>
      <c r="AB34" s="124"/>
      <c r="AC34" s="124"/>
      <c r="AD34" s="124"/>
      <c r="AE34" s="124"/>
    </row>
    <row r="35" spans="2:31" ht="30" customHeight="1" x14ac:dyDescent="0.3">
      <c r="B35" s="199"/>
      <c r="C35" s="54"/>
      <c r="D35" s="126" t="s">
        <v>1569</v>
      </c>
      <c r="E35" s="54"/>
      <c r="F35" s="126" t="s">
        <v>1570</v>
      </c>
      <c r="G35" s="54"/>
      <c r="H35" s="126" t="s">
        <v>734</v>
      </c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129"/>
      <c r="AB35" s="124"/>
      <c r="AC35" s="124"/>
      <c r="AD35" s="124"/>
      <c r="AE35" s="124"/>
    </row>
    <row r="36" spans="2:31" ht="30" customHeight="1" x14ac:dyDescent="0.3">
      <c r="B36" s="199"/>
      <c r="C36" s="54"/>
      <c r="D36" s="126" t="s">
        <v>1571</v>
      </c>
      <c r="E36" s="54"/>
      <c r="F36" s="126" t="s">
        <v>1572</v>
      </c>
      <c r="G36" s="54"/>
      <c r="H36" s="126" t="s">
        <v>1573</v>
      </c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129"/>
      <c r="AB36" s="124"/>
      <c r="AC36" s="124"/>
      <c r="AD36" s="124"/>
      <c r="AE36" s="124"/>
    </row>
    <row r="37" spans="2:31" ht="30" customHeight="1" x14ac:dyDescent="0.3">
      <c r="B37" s="199"/>
      <c r="C37" s="54"/>
      <c r="D37" s="126" t="s">
        <v>1574</v>
      </c>
      <c r="E37" s="54"/>
      <c r="F37" s="126" t="s">
        <v>1575</v>
      </c>
      <c r="G37" s="54"/>
      <c r="H37" s="126" t="s">
        <v>1576</v>
      </c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129"/>
      <c r="AB37" s="124"/>
      <c r="AC37" s="124"/>
      <c r="AD37" s="124"/>
      <c r="AE37" s="124"/>
    </row>
    <row r="38" spans="2:31" ht="30" customHeight="1" x14ac:dyDescent="0.3">
      <c r="B38" s="199"/>
      <c r="C38" s="54"/>
      <c r="D38" s="126" t="s">
        <v>1577</v>
      </c>
      <c r="E38" s="54"/>
      <c r="F38" s="126" t="s">
        <v>1578</v>
      </c>
      <c r="G38" s="54"/>
      <c r="H38" s="126" t="s">
        <v>1579</v>
      </c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129"/>
      <c r="AB38" s="124"/>
      <c r="AC38" s="124"/>
      <c r="AD38" s="124"/>
      <c r="AE38" s="124"/>
    </row>
    <row r="39" spans="2:31" ht="30" customHeight="1" x14ac:dyDescent="0.3">
      <c r="B39" s="199"/>
      <c r="C39" s="54"/>
      <c r="D39" s="126" t="s">
        <v>421</v>
      </c>
      <c r="E39" s="54"/>
      <c r="F39" s="126" t="s">
        <v>1580</v>
      </c>
      <c r="G39" s="54"/>
      <c r="H39" s="126" t="s">
        <v>1581</v>
      </c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129"/>
      <c r="AB39" s="124"/>
      <c r="AC39" s="124"/>
      <c r="AD39" s="124"/>
      <c r="AE39" s="124"/>
    </row>
    <row r="40" spans="2:31" ht="30" customHeight="1" x14ac:dyDescent="0.3">
      <c r="B40" s="199"/>
      <c r="C40" s="54"/>
      <c r="D40" s="126" t="s">
        <v>1582</v>
      </c>
      <c r="E40" s="54"/>
      <c r="F40" s="126" t="s">
        <v>1583</v>
      </c>
      <c r="G40" s="54"/>
      <c r="H40" s="126" t="s">
        <v>1584</v>
      </c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129"/>
      <c r="AB40" s="124"/>
      <c r="AC40" s="124"/>
      <c r="AD40" s="124"/>
      <c r="AE40" s="124"/>
    </row>
    <row r="41" spans="2:31" ht="30" customHeight="1" x14ac:dyDescent="0.3">
      <c r="B41" s="199"/>
      <c r="C41" s="54"/>
      <c r="D41" s="126" t="s">
        <v>1585</v>
      </c>
      <c r="E41" s="54"/>
      <c r="F41" s="126" t="s">
        <v>1586</v>
      </c>
      <c r="G41" s="54"/>
      <c r="H41" s="126" t="s">
        <v>1587</v>
      </c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129"/>
      <c r="AB41" s="124"/>
      <c r="AC41" s="124"/>
      <c r="AD41" s="124"/>
      <c r="AE41" s="124"/>
    </row>
    <row r="42" spans="2:31" ht="30" customHeight="1" x14ac:dyDescent="0.3">
      <c r="B42" s="199"/>
      <c r="C42" s="54"/>
      <c r="D42" s="126" t="s">
        <v>1588</v>
      </c>
      <c r="E42" s="54"/>
      <c r="F42" s="126" t="s">
        <v>1589</v>
      </c>
      <c r="G42" s="54"/>
      <c r="H42" s="126" t="s">
        <v>1590</v>
      </c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129"/>
      <c r="AB42" s="124"/>
      <c r="AC42" s="124"/>
      <c r="AD42" s="124"/>
      <c r="AE42" s="124"/>
    </row>
    <row r="43" spans="2:31" ht="30" customHeight="1" x14ac:dyDescent="0.3">
      <c r="B43" s="199"/>
      <c r="C43" s="54"/>
      <c r="D43" s="126" t="s">
        <v>1591</v>
      </c>
      <c r="E43" s="54"/>
      <c r="F43" s="126" t="s">
        <v>1592</v>
      </c>
      <c r="G43" s="54"/>
      <c r="H43" s="126" t="s">
        <v>1593</v>
      </c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129"/>
      <c r="AB43" s="124"/>
      <c r="AC43" s="124"/>
      <c r="AD43" s="124"/>
      <c r="AE43" s="124"/>
    </row>
    <row r="44" spans="2:31" ht="30" customHeight="1" x14ac:dyDescent="0.3">
      <c r="B44" s="199"/>
      <c r="C44" s="54"/>
      <c r="D44" s="126" t="s">
        <v>1594</v>
      </c>
      <c r="E44" s="54"/>
      <c r="F44" s="126" t="s">
        <v>1595</v>
      </c>
      <c r="G44" s="54"/>
      <c r="H44" s="126" t="s">
        <v>1596</v>
      </c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129"/>
      <c r="AB44" s="124"/>
      <c r="AC44" s="124"/>
      <c r="AD44" s="124"/>
      <c r="AE44" s="124"/>
    </row>
    <row r="45" spans="2:31" ht="30" customHeight="1" x14ac:dyDescent="0.3">
      <c r="B45" s="199"/>
      <c r="C45" s="54"/>
      <c r="D45" s="126" t="s">
        <v>1597</v>
      </c>
      <c r="E45" s="54"/>
      <c r="F45" s="126" t="s">
        <v>1598</v>
      </c>
      <c r="G45" s="54"/>
      <c r="H45" s="126" t="s">
        <v>1599</v>
      </c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129"/>
      <c r="AB45" s="124"/>
      <c r="AC45" s="124"/>
      <c r="AD45" s="124"/>
      <c r="AE45" s="124"/>
    </row>
    <row r="46" spans="2:31" ht="30" customHeight="1" x14ac:dyDescent="0.3">
      <c r="B46" s="199"/>
      <c r="C46" s="54"/>
      <c r="D46" s="126" t="s">
        <v>1600</v>
      </c>
      <c r="E46" s="54"/>
      <c r="F46" s="126" t="s">
        <v>292</v>
      </c>
      <c r="G46" s="54"/>
      <c r="H46" s="126" t="s">
        <v>1601</v>
      </c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129"/>
      <c r="AB46" s="124"/>
      <c r="AC46" s="124"/>
      <c r="AD46" s="124"/>
      <c r="AE46" s="124"/>
    </row>
    <row r="47" spans="2:31" ht="30" customHeight="1" x14ac:dyDescent="0.3">
      <c r="B47" s="199"/>
      <c r="C47" s="54"/>
      <c r="D47" s="126" t="s">
        <v>1602</v>
      </c>
      <c r="E47" s="54"/>
      <c r="F47" s="126" t="s">
        <v>290</v>
      </c>
      <c r="G47" s="54"/>
      <c r="H47" s="126" t="s">
        <v>1603</v>
      </c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129"/>
      <c r="AB47" s="124"/>
      <c r="AC47" s="124"/>
      <c r="AD47" s="124"/>
      <c r="AE47" s="124"/>
    </row>
    <row r="48" spans="2:31" ht="30" customHeight="1" x14ac:dyDescent="0.3">
      <c r="B48" s="199"/>
      <c r="C48" s="54"/>
      <c r="D48" s="126" t="s">
        <v>1604</v>
      </c>
      <c r="E48" s="54"/>
      <c r="F48" s="126" t="s">
        <v>92</v>
      </c>
      <c r="G48" s="54"/>
      <c r="H48" s="126" t="s">
        <v>1605</v>
      </c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129"/>
      <c r="AB48" s="124"/>
      <c r="AC48" s="124"/>
      <c r="AD48" s="124"/>
      <c r="AE48" s="124"/>
    </row>
    <row r="49" spans="2:31" ht="30" customHeight="1" x14ac:dyDescent="0.3">
      <c r="B49" s="199"/>
      <c r="C49" s="54"/>
      <c r="D49" s="126" t="s">
        <v>1606</v>
      </c>
      <c r="E49" s="54"/>
      <c r="F49" s="126" t="s">
        <v>90</v>
      </c>
      <c r="G49" s="54"/>
      <c r="H49" s="126" t="s">
        <v>1607</v>
      </c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129"/>
      <c r="AB49" s="124"/>
      <c r="AC49" s="124"/>
      <c r="AD49" s="124"/>
      <c r="AE49" s="124"/>
    </row>
    <row r="50" spans="2:31" ht="30" customHeight="1" x14ac:dyDescent="0.3">
      <c r="B50" s="199"/>
      <c r="C50" s="54"/>
      <c r="D50" s="126" t="s">
        <v>1608</v>
      </c>
      <c r="E50" s="54"/>
      <c r="F50" s="126" t="s">
        <v>1609</v>
      </c>
      <c r="G50" s="54"/>
      <c r="H50" s="126" t="s">
        <v>1610</v>
      </c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129"/>
      <c r="AB50" s="124"/>
      <c r="AC50" s="124"/>
      <c r="AD50" s="124"/>
      <c r="AE50" s="124"/>
    </row>
    <row r="51" spans="2:31" ht="30" customHeight="1" x14ac:dyDescent="0.3">
      <c r="B51" s="199"/>
      <c r="C51" s="54"/>
      <c r="D51" s="126" t="s">
        <v>1611</v>
      </c>
      <c r="E51" s="54"/>
      <c r="F51" s="126" t="s">
        <v>1612</v>
      </c>
      <c r="G51" s="54"/>
      <c r="H51" s="126" t="s">
        <v>1613</v>
      </c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129"/>
      <c r="AB51" s="124"/>
      <c r="AC51" s="124"/>
      <c r="AD51" s="124"/>
      <c r="AE51" s="124"/>
    </row>
    <row r="52" spans="2:31" ht="30" customHeight="1" x14ac:dyDescent="0.3">
      <c r="B52" s="199"/>
      <c r="C52" s="54"/>
      <c r="D52" s="126" t="s">
        <v>1614</v>
      </c>
      <c r="E52" s="54"/>
      <c r="F52" s="126" t="s">
        <v>113</v>
      </c>
      <c r="G52" s="54"/>
      <c r="H52" s="126" t="s">
        <v>293</v>
      </c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129"/>
      <c r="AB52" s="124"/>
      <c r="AC52" s="124"/>
      <c r="AD52" s="124"/>
      <c r="AE52" s="124"/>
    </row>
    <row r="53" spans="2:31" ht="30" customHeight="1" x14ac:dyDescent="0.3">
      <c r="B53" s="199"/>
      <c r="C53" s="54"/>
      <c r="D53" s="126" t="s">
        <v>1615</v>
      </c>
      <c r="E53" s="54"/>
      <c r="F53" s="126" t="s">
        <v>111</v>
      </c>
      <c r="G53" s="54"/>
      <c r="H53" s="126" t="s">
        <v>1616</v>
      </c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129"/>
      <c r="AB53" s="124"/>
      <c r="AC53" s="124"/>
      <c r="AD53" s="124"/>
      <c r="AE53" s="124"/>
    </row>
    <row r="54" spans="2:31" ht="30" customHeight="1" x14ac:dyDescent="0.3">
      <c r="B54" s="199"/>
      <c r="C54" s="54"/>
      <c r="D54" s="126" t="s">
        <v>1617</v>
      </c>
      <c r="E54" s="54"/>
      <c r="F54" s="126" t="s">
        <v>50</v>
      </c>
      <c r="G54" s="54"/>
      <c r="H54" s="126" t="s">
        <v>1618</v>
      </c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129"/>
      <c r="AB54" s="124"/>
      <c r="AC54" s="124"/>
      <c r="AD54" s="124"/>
      <c r="AE54" s="124"/>
    </row>
    <row r="55" spans="2:31" ht="30" customHeight="1" x14ac:dyDescent="0.3">
      <c r="B55" s="199"/>
      <c r="C55" s="54"/>
      <c r="D55" s="126" t="s">
        <v>1619</v>
      </c>
      <c r="E55" s="54"/>
      <c r="F55" s="126" t="s">
        <v>1620</v>
      </c>
      <c r="G55" s="54"/>
      <c r="H55" s="126" t="s">
        <v>1621</v>
      </c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129"/>
      <c r="AB55" s="124"/>
      <c r="AC55" s="124"/>
      <c r="AD55" s="124"/>
      <c r="AE55" s="124"/>
    </row>
    <row r="56" spans="2:31" ht="30" customHeight="1" x14ac:dyDescent="0.3">
      <c r="B56" s="199"/>
      <c r="C56" s="54"/>
      <c r="D56" s="126" t="s">
        <v>1622</v>
      </c>
      <c r="E56" s="54"/>
      <c r="F56" s="126" t="s">
        <v>1623</v>
      </c>
      <c r="G56" s="54"/>
      <c r="H56" s="126" t="s">
        <v>1624</v>
      </c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129"/>
      <c r="AB56" s="124"/>
      <c r="AC56" s="124"/>
      <c r="AD56" s="124"/>
      <c r="AE56" s="124"/>
    </row>
    <row r="57" spans="2:31" ht="30" customHeight="1" x14ac:dyDescent="0.3">
      <c r="B57" s="199"/>
      <c r="C57" s="54"/>
      <c r="D57" s="126" t="s">
        <v>1625</v>
      </c>
      <c r="E57" s="54"/>
      <c r="F57" s="126" t="s">
        <v>710</v>
      </c>
      <c r="G57" s="54"/>
      <c r="H57" s="126" t="s">
        <v>1626</v>
      </c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129"/>
      <c r="AB57" s="124"/>
      <c r="AC57" s="124"/>
      <c r="AD57" s="124"/>
      <c r="AE57" s="124"/>
    </row>
    <row r="58" spans="2:31" ht="30" customHeight="1" x14ac:dyDescent="0.3">
      <c r="B58" s="199"/>
      <c r="C58" s="54"/>
      <c r="D58" s="126" t="s">
        <v>1627</v>
      </c>
      <c r="E58" s="54"/>
      <c r="F58" s="126" t="s">
        <v>376</v>
      </c>
      <c r="G58" s="54"/>
      <c r="H58" s="126" t="s">
        <v>1628</v>
      </c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129"/>
      <c r="AB58" s="124"/>
      <c r="AC58" s="124"/>
      <c r="AD58" s="124"/>
      <c r="AE58" s="124"/>
    </row>
    <row r="59" spans="2:31" ht="30" customHeight="1" x14ac:dyDescent="0.3">
      <c r="B59" s="199"/>
      <c r="C59" s="54"/>
      <c r="D59" s="126" t="s">
        <v>1629</v>
      </c>
      <c r="E59" s="54"/>
      <c r="F59" s="126" t="s">
        <v>526</v>
      </c>
      <c r="G59" s="54"/>
      <c r="H59" s="126" t="s">
        <v>1630</v>
      </c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129"/>
      <c r="AB59" s="124"/>
      <c r="AC59" s="124"/>
      <c r="AD59" s="124"/>
      <c r="AE59" s="124"/>
    </row>
    <row r="60" spans="2:31" ht="30" customHeight="1" x14ac:dyDescent="0.3">
      <c r="B60" s="199"/>
      <c r="C60" s="54"/>
      <c r="D60" s="126" t="s">
        <v>1631</v>
      </c>
      <c r="E60" s="54"/>
      <c r="F60" s="126" t="s">
        <v>527</v>
      </c>
      <c r="G60" s="54"/>
      <c r="H60" s="126" t="s">
        <v>1632</v>
      </c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129"/>
      <c r="AB60" s="124"/>
      <c r="AC60" s="124"/>
      <c r="AD60" s="124"/>
      <c r="AE60" s="124"/>
    </row>
    <row r="61" spans="2:31" ht="30" customHeight="1" x14ac:dyDescent="0.3">
      <c r="B61" s="199"/>
      <c r="C61" s="54"/>
      <c r="D61" s="126" t="s">
        <v>1633</v>
      </c>
      <c r="E61" s="54"/>
      <c r="F61" s="126"/>
      <c r="G61" s="54"/>
      <c r="H61" s="126" t="s">
        <v>1634</v>
      </c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129"/>
      <c r="AB61" s="124"/>
      <c r="AC61" s="124"/>
      <c r="AD61" s="124"/>
      <c r="AE61" s="124"/>
    </row>
    <row r="62" spans="2:31" ht="30" customHeight="1" x14ac:dyDescent="0.3">
      <c r="B62" s="199"/>
      <c r="C62" s="54"/>
      <c r="D62" s="126" t="s">
        <v>1635</v>
      </c>
      <c r="E62" s="54"/>
      <c r="F62" s="126"/>
      <c r="G62" s="54"/>
      <c r="H62" s="126" t="s">
        <v>1636</v>
      </c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129"/>
      <c r="AB62" s="124"/>
      <c r="AC62" s="124"/>
      <c r="AD62" s="124"/>
      <c r="AE62" s="124"/>
    </row>
    <row r="63" spans="2:31" ht="30" customHeight="1" x14ac:dyDescent="0.3">
      <c r="B63" s="199"/>
      <c r="C63" s="54"/>
      <c r="D63" s="126" t="s">
        <v>1637</v>
      </c>
      <c r="E63" s="54"/>
      <c r="F63" s="126"/>
      <c r="G63" s="54"/>
      <c r="H63" s="126" t="s">
        <v>1638</v>
      </c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129"/>
      <c r="AB63" s="124"/>
      <c r="AC63" s="124"/>
      <c r="AD63" s="124"/>
      <c r="AE63" s="124"/>
    </row>
    <row r="64" spans="2:31" ht="30" customHeight="1" x14ac:dyDescent="0.3">
      <c r="B64" s="199"/>
      <c r="C64" s="54"/>
      <c r="D64" s="126" t="s">
        <v>1639</v>
      </c>
      <c r="E64" s="54"/>
      <c r="F64" s="126"/>
      <c r="G64" s="54"/>
      <c r="H64" s="126" t="s">
        <v>1640</v>
      </c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129"/>
      <c r="AB64" s="124"/>
      <c r="AC64" s="124"/>
      <c r="AD64" s="124"/>
      <c r="AE64" s="124"/>
    </row>
    <row r="65" spans="2:31" ht="30" customHeight="1" x14ac:dyDescent="0.3">
      <c r="B65" s="199"/>
      <c r="C65" s="54"/>
      <c r="D65" s="126" t="s">
        <v>1641</v>
      </c>
      <c r="E65" s="54"/>
      <c r="F65" s="126"/>
      <c r="G65" s="54"/>
      <c r="H65" s="126" t="s">
        <v>1642</v>
      </c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129"/>
      <c r="AB65" s="124"/>
      <c r="AC65" s="124"/>
      <c r="AD65" s="124"/>
      <c r="AE65" s="124"/>
    </row>
    <row r="66" spans="2:31" ht="30" customHeight="1" x14ac:dyDescent="0.3">
      <c r="B66" s="199"/>
      <c r="C66" s="54"/>
      <c r="D66" s="126" t="s">
        <v>1643</v>
      </c>
      <c r="E66" s="54"/>
      <c r="F66" s="126"/>
      <c r="G66" s="54"/>
      <c r="H66" s="126" t="s">
        <v>1644</v>
      </c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129"/>
      <c r="AB66" s="124"/>
      <c r="AC66" s="124"/>
      <c r="AD66" s="124"/>
      <c r="AE66" s="124"/>
    </row>
    <row r="67" spans="2:31" ht="30" customHeight="1" x14ac:dyDescent="0.3">
      <c r="B67" s="199"/>
      <c r="C67" s="54"/>
      <c r="D67" s="126" t="s">
        <v>1645</v>
      </c>
      <c r="E67" s="54"/>
      <c r="F67" s="126"/>
      <c r="G67" s="54"/>
      <c r="H67" s="126" t="s">
        <v>1646</v>
      </c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129"/>
      <c r="AB67" s="124"/>
      <c r="AC67" s="124"/>
      <c r="AD67" s="124"/>
      <c r="AE67" s="124"/>
    </row>
    <row r="68" spans="2:31" ht="30" customHeight="1" x14ac:dyDescent="0.3">
      <c r="B68" s="199"/>
      <c r="C68" s="54"/>
      <c r="D68" s="126" t="s">
        <v>1647</v>
      </c>
      <c r="E68" s="54"/>
      <c r="F68" s="126"/>
      <c r="G68" s="54"/>
      <c r="H68" s="126" t="s">
        <v>1648</v>
      </c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129"/>
      <c r="AB68" s="124"/>
      <c r="AC68" s="124"/>
      <c r="AD68" s="124"/>
      <c r="AE68" s="124"/>
    </row>
    <row r="69" spans="2:31" ht="30" customHeight="1" x14ac:dyDescent="0.3">
      <c r="B69" s="199"/>
      <c r="C69" s="54"/>
      <c r="D69" s="126" t="s">
        <v>1649</v>
      </c>
      <c r="E69" s="54"/>
      <c r="F69" s="126"/>
      <c r="G69" s="54"/>
      <c r="H69" s="126" t="s">
        <v>1650</v>
      </c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129"/>
      <c r="AB69" s="124"/>
      <c r="AC69" s="124"/>
      <c r="AD69" s="124"/>
      <c r="AE69" s="124"/>
    </row>
    <row r="70" spans="2:31" ht="30" customHeight="1" x14ac:dyDescent="0.3">
      <c r="B70" s="199"/>
      <c r="C70" s="54"/>
      <c r="D70" s="126" t="s">
        <v>1651</v>
      </c>
      <c r="E70" s="54"/>
      <c r="F70" s="126"/>
      <c r="G70" s="54"/>
      <c r="H70" s="126" t="s">
        <v>1652</v>
      </c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129"/>
      <c r="AB70" s="124"/>
      <c r="AC70" s="124"/>
      <c r="AD70" s="124"/>
      <c r="AE70" s="124"/>
    </row>
    <row r="71" spans="2:31" ht="30" customHeight="1" x14ac:dyDescent="0.3">
      <c r="B71" s="199"/>
      <c r="C71" s="54"/>
      <c r="D71" s="126" t="s">
        <v>1653</v>
      </c>
      <c r="E71" s="54"/>
      <c r="F71" s="54"/>
      <c r="G71" s="54"/>
      <c r="H71" s="126" t="s">
        <v>1654</v>
      </c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129"/>
      <c r="AB71" s="124"/>
      <c r="AC71" s="124"/>
      <c r="AD71" s="124"/>
      <c r="AE71" s="124"/>
    </row>
    <row r="72" spans="2:31" ht="30" customHeight="1" x14ac:dyDescent="0.3">
      <c r="B72" s="199"/>
      <c r="C72" s="54"/>
      <c r="D72" s="126" t="s">
        <v>1655</v>
      </c>
      <c r="E72" s="54"/>
      <c r="F72" s="54"/>
      <c r="G72" s="54"/>
      <c r="H72" s="126" t="s">
        <v>1656</v>
      </c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129"/>
      <c r="AB72" s="124"/>
      <c r="AC72" s="124"/>
      <c r="AD72" s="124"/>
      <c r="AE72" s="124"/>
    </row>
    <row r="73" spans="2:31" ht="30" customHeight="1" x14ac:dyDescent="0.3">
      <c r="B73" s="199"/>
      <c r="C73" s="54"/>
      <c r="D73" s="126" t="s">
        <v>1657</v>
      </c>
      <c r="E73" s="54"/>
      <c r="F73" s="54"/>
      <c r="G73" s="54"/>
      <c r="H73" s="126" t="s">
        <v>1658</v>
      </c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129"/>
      <c r="AB73" s="124"/>
      <c r="AC73" s="124"/>
      <c r="AD73" s="124"/>
      <c r="AE73" s="124"/>
    </row>
    <row r="74" spans="2:31" ht="30" customHeight="1" x14ac:dyDescent="0.3">
      <c r="B74" s="199"/>
      <c r="C74" s="54"/>
      <c r="D74" s="126" t="s">
        <v>1659</v>
      </c>
      <c r="E74" s="54"/>
      <c r="F74" s="54"/>
      <c r="G74" s="54"/>
      <c r="H74" s="126" t="s">
        <v>1660</v>
      </c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129"/>
      <c r="AB74" s="124"/>
      <c r="AC74" s="124"/>
      <c r="AD74" s="124"/>
      <c r="AE74" s="124"/>
    </row>
    <row r="75" spans="2:31" ht="30" customHeight="1" x14ac:dyDescent="0.3">
      <c r="B75" s="199"/>
      <c r="C75" s="54"/>
      <c r="D75" s="126" t="s">
        <v>1661</v>
      </c>
      <c r="E75" s="54"/>
      <c r="F75" s="54"/>
      <c r="G75" s="54"/>
      <c r="H75" s="126" t="s">
        <v>1662</v>
      </c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129"/>
      <c r="AB75" s="124"/>
      <c r="AC75" s="124"/>
      <c r="AD75" s="124"/>
      <c r="AE75" s="124"/>
    </row>
    <row r="76" spans="2:31" ht="30" customHeight="1" x14ac:dyDescent="0.3">
      <c r="B76" s="199"/>
      <c r="C76" s="54"/>
      <c r="D76" s="126" t="s">
        <v>1663</v>
      </c>
      <c r="E76" s="54"/>
      <c r="F76" s="54"/>
      <c r="G76" s="54"/>
      <c r="H76" s="126" t="s">
        <v>1664</v>
      </c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129"/>
      <c r="AB76" s="124"/>
      <c r="AC76" s="124"/>
      <c r="AD76" s="124"/>
      <c r="AE76" s="124"/>
    </row>
    <row r="77" spans="2:31" ht="30" customHeight="1" x14ac:dyDescent="0.3">
      <c r="B77" s="199"/>
      <c r="C77" s="54"/>
      <c r="D77" s="126" t="s">
        <v>1665</v>
      </c>
      <c r="E77" s="54"/>
      <c r="F77" s="54"/>
      <c r="G77" s="54"/>
      <c r="H77" s="126" t="s">
        <v>1666</v>
      </c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129"/>
      <c r="AB77" s="124"/>
      <c r="AC77" s="124"/>
      <c r="AD77" s="124"/>
      <c r="AE77" s="124"/>
    </row>
    <row r="78" spans="2:31" ht="30" customHeight="1" x14ac:dyDescent="0.3">
      <c r="B78" s="200"/>
      <c r="C78" s="54"/>
      <c r="D78" s="126" t="s">
        <v>1667</v>
      </c>
      <c r="E78" s="54"/>
      <c r="F78" s="54"/>
      <c r="G78" s="54"/>
      <c r="H78" s="126" t="s">
        <v>1668</v>
      </c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129"/>
      <c r="AB78" s="124"/>
      <c r="AC78" s="124"/>
      <c r="AD78" s="124"/>
      <c r="AE78" s="124"/>
    </row>
    <row r="79" spans="2:31" ht="30" customHeight="1" x14ac:dyDescent="0.3">
      <c r="B79" s="200"/>
      <c r="C79" s="54"/>
      <c r="D79" s="126" t="s">
        <v>1669</v>
      </c>
      <c r="E79" s="54"/>
      <c r="F79" s="54"/>
      <c r="G79" s="54"/>
      <c r="H79" s="126" t="s">
        <v>1670</v>
      </c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129"/>
      <c r="AB79" s="124"/>
      <c r="AC79" s="124"/>
      <c r="AD79" s="124"/>
      <c r="AE79" s="124"/>
    </row>
    <row r="80" spans="2:31" ht="30" customHeight="1" x14ac:dyDescent="0.3">
      <c r="B80" s="200"/>
      <c r="C80" s="54"/>
      <c r="D80" s="126" t="s">
        <v>1671</v>
      </c>
      <c r="E80" s="54"/>
      <c r="F80" s="54"/>
      <c r="G80" s="54"/>
      <c r="H80" s="126" t="s">
        <v>1672</v>
      </c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129"/>
      <c r="AB80" s="124"/>
      <c r="AC80" s="124"/>
      <c r="AD80" s="124"/>
      <c r="AE80" s="124"/>
    </row>
    <row r="81" spans="2:31" ht="30" customHeight="1" x14ac:dyDescent="0.3">
      <c r="B81" s="200"/>
      <c r="C81" s="54"/>
      <c r="D81" s="126" t="s">
        <v>1673</v>
      </c>
      <c r="E81" s="54"/>
      <c r="F81" s="54"/>
      <c r="G81" s="54"/>
      <c r="H81" s="126" t="s">
        <v>1674</v>
      </c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129"/>
      <c r="AB81" s="124"/>
      <c r="AC81" s="124"/>
      <c r="AD81" s="124"/>
      <c r="AE81" s="124"/>
    </row>
    <row r="82" spans="2:31" ht="30" customHeight="1" x14ac:dyDescent="0.3">
      <c r="B82" s="200"/>
      <c r="C82" s="54"/>
      <c r="D82" s="126" t="s">
        <v>1675</v>
      </c>
      <c r="E82" s="54"/>
      <c r="F82" s="54"/>
      <c r="G82" s="54"/>
      <c r="H82" s="126" t="s">
        <v>1676</v>
      </c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129"/>
      <c r="AB82" s="124"/>
      <c r="AC82" s="124"/>
      <c r="AD82" s="124"/>
      <c r="AE82" s="124"/>
    </row>
    <row r="83" spans="2:31" ht="30" customHeight="1" x14ac:dyDescent="0.3">
      <c r="B83" s="200"/>
      <c r="C83" s="54"/>
      <c r="D83" s="126" t="s">
        <v>1677</v>
      </c>
      <c r="E83" s="54"/>
      <c r="F83" s="54"/>
      <c r="G83" s="54"/>
      <c r="H83" s="126" t="s">
        <v>1678</v>
      </c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129"/>
      <c r="AB83" s="124"/>
      <c r="AC83" s="124"/>
      <c r="AD83" s="124"/>
      <c r="AE83" s="124"/>
    </row>
    <row r="84" spans="2:31" ht="30" customHeight="1" x14ac:dyDescent="0.3">
      <c r="B84" s="200"/>
      <c r="C84" s="54"/>
      <c r="D84" s="126" t="s">
        <v>1679</v>
      </c>
      <c r="E84" s="54"/>
      <c r="F84" s="54"/>
      <c r="G84" s="54"/>
      <c r="H84" s="126" t="s">
        <v>1680</v>
      </c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129"/>
      <c r="AB84" s="124"/>
      <c r="AC84" s="124"/>
      <c r="AD84" s="124"/>
      <c r="AE84" s="124"/>
    </row>
    <row r="85" spans="2:31" ht="30" customHeight="1" x14ac:dyDescent="0.3">
      <c r="B85" s="200"/>
      <c r="C85" s="54"/>
      <c r="D85" s="126" t="s">
        <v>1681</v>
      </c>
      <c r="E85" s="54"/>
      <c r="F85" s="54"/>
      <c r="G85" s="54"/>
      <c r="H85" s="126" t="s">
        <v>1682</v>
      </c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129"/>
      <c r="AB85" s="124"/>
      <c r="AC85" s="124"/>
      <c r="AD85" s="124"/>
      <c r="AE85" s="124"/>
    </row>
    <row r="86" spans="2:31" ht="30" customHeight="1" x14ac:dyDescent="0.3">
      <c r="B86" s="200"/>
      <c r="C86" s="54"/>
      <c r="D86" s="126" t="s">
        <v>1683</v>
      </c>
      <c r="E86" s="54"/>
      <c r="F86" s="54"/>
      <c r="G86" s="54"/>
      <c r="H86" s="126" t="s">
        <v>1684</v>
      </c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129"/>
      <c r="AB86" s="124"/>
      <c r="AC86" s="124"/>
      <c r="AD86" s="124"/>
      <c r="AE86" s="124"/>
    </row>
    <row r="87" spans="2:31" ht="30" customHeight="1" x14ac:dyDescent="0.3">
      <c r="B87" s="200"/>
      <c r="C87" s="54"/>
      <c r="D87" s="126" t="s">
        <v>1685</v>
      </c>
      <c r="E87" s="54"/>
      <c r="F87" s="54"/>
      <c r="G87" s="54"/>
      <c r="H87" s="126" t="s">
        <v>1686</v>
      </c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129"/>
      <c r="AB87" s="124"/>
      <c r="AC87" s="124"/>
      <c r="AD87" s="124"/>
      <c r="AE87" s="124"/>
    </row>
    <row r="88" spans="2:31" ht="30" customHeight="1" x14ac:dyDescent="0.3">
      <c r="B88" s="200"/>
      <c r="C88" s="54"/>
      <c r="D88" s="126" t="s">
        <v>1687</v>
      </c>
      <c r="E88" s="54"/>
      <c r="F88" s="54"/>
      <c r="G88" s="54"/>
      <c r="H88" s="126" t="s">
        <v>1688</v>
      </c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129"/>
      <c r="AB88" s="124"/>
      <c r="AC88" s="124"/>
      <c r="AD88" s="124"/>
      <c r="AE88" s="124"/>
    </row>
    <row r="89" spans="2:31" ht="30" customHeight="1" x14ac:dyDescent="0.3">
      <c r="B89" s="200"/>
      <c r="C89" s="54"/>
      <c r="D89" s="126" t="s">
        <v>1689</v>
      </c>
      <c r="E89" s="54"/>
      <c r="F89" s="54"/>
      <c r="G89" s="54"/>
      <c r="H89" s="126" t="s">
        <v>1690</v>
      </c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129"/>
      <c r="AB89" s="124"/>
      <c r="AC89" s="124"/>
      <c r="AD89" s="124"/>
      <c r="AE89" s="124"/>
    </row>
    <row r="90" spans="2:31" ht="30" customHeight="1" x14ac:dyDescent="0.3">
      <c r="B90" s="200"/>
      <c r="C90" s="54"/>
      <c r="D90" s="126" t="s">
        <v>1691</v>
      </c>
      <c r="E90" s="54"/>
      <c r="F90" s="54"/>
      <c r="G90" s="54"/>
      <c r="H90" s="126" t="s">
        <v>1692</v>
      </c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129"/>
      <c r="AB90" s="124"/>
      <c r="AC90" s="124"/>
      <c r="AD90" s="124"/>
      <c r="AE90" s="124"/>
    </row>
    <row r="91" spans="2:31" ht="30" customHeight="1" x14ac:dyDescent="0.3">
      <c r="B91" s="200"/>
      <c r="C91" s="54"/>
      <c r="D91" s="126" t="s">
        <v>1693</v>
      </c>
      <c r="E91" s="54"/>
      <c r="F91" s="54"/>
      <c r="G91" s="54"/>
      <c r="H91" s="126" t="s">
        <v>1694</v>
      </c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129"/>
      <c r="AB91" s="124"/>
      <c r="AC91" s="124"/>
      <c r="AD91" s="124"/>
      <c r="AE91" s="124"/>
    </row>
    <row r="92" spans="2:31" ht="30" customHeight="1" x14ac:dyDescent="0.3">
      <c r="B92" s="200"/>
      <c r="C92" s="54"/>
      <c r="D92" s="126" t="s">
        <v>1695</v>
      </c>
      <c r="E92" s="54"/>
      <c r="F92" s="54"/>
      <c r="G92" s="54"/>
      <c r="H92" s="126" t="s">
        <v>1696</v>
      </c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129"/>
      <c r="AB92" s="124"/>
      <c r="AC92" s="124"/>
      <c r="AD92" s="124"/>
      <c r="AE92" s="124"/>
    </row>
    <row r="93" spans="2:31" ht="30" customHeight="1" x14ac:dyDescent="0.3">
      <c r="B93" s="200"/>
      <c r="C93" s="54"/>
      <c r="D93" s="126" t="s">
        <v>1697</v>
      </c>
      <c r="E93" s="54"/>
      <c r="F93" s="54"/>
      <c r="G93" s="54"/>
      <c r="H93" s="126" t="s">
        <v>1698</v>
      </c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129"/>
      <c r="AB93" s="124"/>
      <c r="AC93" s="124"/>
      <c r="AD93" s="124"/>
      <c r="AE93" s="124"/>
    </row>
    <row r="94" spans="2:31" ht="30" customHeight="1" x14ac:dyDescent="0.3">
      <c r="B94" s="200"/>
      <c r="C94" s="54"/>
      <c r="D94" s="126" t="s">
        <v>1699</v>
      </c>
      <c r="E94" s="54"/>
      <c r="F94" s="54"/>
      <c r="G94" s="54"/>
      <c r="H94" s="126" t="s">
        <v>1700</v>
      </c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129"/>
      <c r="AB94" s="124"/>
      <c r="AC94" s="124"/>
      <c r="AD94" s="124"/>
      <c r="AE94" s="124"/>
    </row>
    <row r="95" spans="2:31" ht="30" customHeight="1" x14ac:dyDescent="0.3">
      <c r="B95" s="200"/>
      <c r="C95" s="54"/>
      <c r="D95" s="126" t="s">
        <v>1701</v>
      </c>
      <c r="E95" s="54"/>
      <c r="F95" s="54"/>
      <c r="G95" s="54"/>
      <c r="H95" s="126" t="s">
        <v>1702</v>
      </c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129"/>
      <c r="AB95" s="124"/>
      <c r="AC95" s="124"/>
      <c r="AD95" s="124"/>
      <c r="AE95" s="124"/>
    </row>
    <row r="96" spans="2:31" ht="30" customHeight="1" x14ac:dyDescent="0.3">
      <c r="B96" s="200"/>
      <c r="C96" s="54"/>
      <c r="D96" s="126" t="s">
        <v>1703</v>
      </c>
      <c r="E96" s="54"/>
      <c r="F96" s="54"/>
      <c r="G96" s="54"/>
      <c r="H96" s="126" t="s">
        <v>200</v>
      </c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129"/>
      <c r="AB96" s="124"/>
      <c r="AC96" s="124"/>
      <c r="AD96" s="124"/>
      <c r="AE96" s="124"/>
    </row>
    <row r="97" spans="2:31" ht="30" customHeight="1" x14ac:dyDescent="0.3">
      <c r="B97" s="200"/>
      <c r="C97" s="54"/>
      <c r="D97" s="126" t="s">
        <v>1704</v>
      </c>
      <c r="E97" s="54"/>
      <c r="F97" s="54"/>
      <c r="G97" s="54"/>
      <c r="H97" s="126" t="s">
        <v>669</v>
      </c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129"/>
      <c r="AB97" s="124"/>
      <c r="AC97" s="124"/>
      <c r="AD97" s="124"/>
      <c r="AE97" s="124"/>
    </row>
    <row r="98" spans="2:31" ht="30" customHeight="1" x14ac:dyDescent="0.3">
      <c r="B98" s="200"/>
      <c r="C98" s="54"/>
      <c r="D98" s="126" t="s">
        <v>1705</v>
      </c>
      <c r="E98" s="54"/>
      <c r="F98" s="54"/>
      <c r="G98" s="54"/>
      <c r="H98" s="126" t="s">
        <v>718</v>
      </c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129"/>
      <c r="AB98" s="124"/>
      <c r="AC98" s="124"/>
      <c r="AD98" s="124"/>
      <c r="AE98" s="124"/>
    </row>
    <row r="99" spans="2:31" ht="30" customHeight="1" x14ac:dyDescent="0.3">
      <c r="B99" s="200"/>
      <c r="C99" s="54"/>
      <c r="D99" s="126" t="s">
        <v>1706</v>
      </c>
      <c r="E99" s="54"/>
      <c r="F99" s="54"/>
      <c r="G99" s="54"/>
      <c r="H99" s="126" t="s">
        <v>1707</v>
      </c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129"/>
      <c r="AB99" s="124"/>
      <c r="AC99" s="124"/>
      <c r="AD99" s="124"/>
      <c r="AE99" s="124"/>
    </row>
    <row r="100" spans="2:31" ht="30" customHeight="1" x14ac:dyDescent="0.3">
      <c r="B100" s="200"/>
      <c r="C100" s="54"/>
      <c r="D100" s="126" t="s">
        <v>1708</v>
      </c>
      <c r="E100" s="54"/>
      <c r="F100" s="54"/>
      <c r="G100" s="54"/>
      <c r="H100" s="126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129"/>
      <c r="AB100" s="124"/>
      <c r="AC100" s="124"/>
      <c r="AD100" s="124"/>
      <c r="AE100" s="124"/>
    </row>
    <row r="101" spans="2:31" ht="30" customHeight="1" x14ac:dyDescent="0.3">
      <c r="B101" s="200"/>
      <c r="C101" s="54"/>
      <c r="D101" s="126" t="s">
        <v>1709</v>
      </c>
      <c r="E101" s="54"/>
      <c r="F101" s="54"/>
      <c r="G101" s="54"/>
      <c r="H101" s="126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129"/>
      <c r="AB101" s="124"/>
      <c r="AC101" s="124"/>
      <c r="AD101" s="124"/>
      <c r="AE101" s="124"/>
    </row>
    <row r="102" spans="2:31" ht="30" customHeight="1" x14ac:dyDescent="0.3">
      <c r="B102" s="200"/>
      <c r="C102" s="54"/>
      <c r="D102" s="126" t="s">
        <v>1710</v>
      </c>
      <c r="E102" s="54"/>
      <c r="F102" s="54"/>
      <c r="G102" s="54"/>
      <c r="H102" s="126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129"/>
      <c r="AB102" s="124"/>
      <c r="AC102" s="124"/>
      <c r="AD102" s="124"/>
      <c r="AE102" s="124"/>
    </row>
    <row r="103" spans="2:31" ht="30" customHeight="1" x14ac:dyDescent="0.3">
      <c r="B103" s="200"/>
      <c r="C103" s="54"/>
      <c r="D103" s="126" t="s">
        <v>1711</v>
      </c>
      <c r="E103" s="54"/>
      <c r="F103" s="54"/>
      <c r="G103" s="54"/>
      <c r="H103" s="126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129"/>
      <c r="AB103" s="124"/>
      <c r="AC103" s="124"/>
      <c r="AD103" s="124"/>
      <c r="AE103" s="124"/>
    </row>
    <row r="104" spans="2:31" ht="30" customHeight="1" x14ac:dyDescent="0.3">
      <c r="B104" s="200"/>
      <c r="C104" s="54"/>
      <c r="D104" s="126" t="s">
        <v>1712</v>
      </c>
      <c r="E104" s="54"/>
      <c r="F104" s="54"/>
      <c r="G104" s="54"/>
      <c r="H104" s="126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129"/>
      <c r="AB104" s="124"/>
      <c r="AC104" s="124"/>
      <c r="AD104" s="124"/>
      <c r="AE104" s="124"/>
    </row>
    <row r="105" spans="2:31" ht="30" customHeight="1" x14ac:dyDescent="0.3">
      <c r="B105" s="200"/>
      <c r="C105" s="54"/>
      <c r="D105" s="126" t="s">
        <v>1713</v>
      </c>
      <c r="E105" s="54"/>
      <c r="F105" s="54"/>
      <c r="G105" s="54"/>
      <c r="H105" s="126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129"/>
      <c r="AB105" s="124"/>
      <c r="AC105" s="124"/>
      <c r="AD105" s="124"/>
      <c r="AE105" s="124"/>
    </row>
    <row r="106" spans="2:31" ht="30" customHeight="1" x14ac:dyDescent="0.3">
      <c r="B106" s="200"/>
      <c r="C106" s="54"/>
      <c r="D106" s="126" t="s">
        <v>1714</v>
      </c>
      <c r="E106" s="54"/>
      <c r="F106" s="54"/>
      <c r="G106" s="54"/>
      <c r="H106" s="126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129"/>
      <c r="AB106" s="124"/>
      <c r="AC106" s="124"/>
      <c r="AD106" s="124"/>
      <c r="AE106" s="124"/>
    </row>
    <row r="107" spans="2:31" ht="30" customHeight="1" x14ac:dyDescent="0.3">
      <c r="B107" s="200"/>
      <c r="C107" s="54"/>
      <c r="D107" s="126" t="s">
        <v>1715</v>
      </c>
      <c r="E107" s="54"/>
      <c r="F107" s="54"/>
      <c r="G107" s="54"/>
      <c r="H107" s="126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129"/>
      <c r="AB107" s="124"/>
      <c r="AC107" s="124"/>
      <c r="AD107" s="124"/>
      <c r="AE107" s="124"/>
    </row>
    <row r="108" spans="2:31" ht="30" customHeight="1" x14ac:dyDescent="0.3">
      <c r="B108" s="200"/>
      <c r="C108" s="54"/>
      <c r="D108" s="126" t="s">
        <v>1716</v>
      </c>
      <c r="E108" s="54"/>
      <c r="F108" s="54"/>
      <c r="G108" s="54"/>
      <c r="H108" s="126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129"/>
      <c r="AB108" s="124"/>
      <c r="AC108" s="124"/>
      <c r="AD108" s="124"/>
      <c r="AE108" s="124"/>
    </row>
    <row r="109" spans="2:31" ht="30" customHeight="1" x14ac:dyDescent="0.3">
      <c r="B109" s="200"/>
      <c r="C109" s="54"/>
      <c r="D109" s="126" t="s">
        <v>1717</v>
      </c>
      <c r="E109" s="54"/>
      <c r="F109" s="54"/>
      <c r="G109" s="54"/>
      <c r="H109" s="126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129"/>
      <c r="AB109" s="124"/>
      <c r="AC109" s="124"/>
      <c r="AD109" s="124"/>
      <c r="AE109" s="124"/>
    </row>
    <row r="110" spans="2:31" ht="30" customHeight="1" x14ac:dyDescent="0.3">
      <c r="B110" s="200"/>
      <c r="C110" s="54"/>
      <c r="D110" s="126" t="s">
        <v>1718</v>
      </c>
      <c r="E110" s="54"/>
      <c r="F110" s="54"/>
      <c r="G110" s="54"/>
      <c r="H110" s="126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129"/>
      <c r="AB110" s="124"/>
      <c r="AC110" s="124"/>
      <c r="AD110" s="124"/>
      <c r="AE110" s="124"/>
    </row>
    <row r="111" spans="2:31" ht="30" customHeight="1" x14ac:dyDescent="0.3">
      <c r="B111" s="200"/>
      <c r="C111" s="54"/>
      <c r="D111" s="126" t="s">
        <v>1719</v>
      </c>
      <c r="E111" s="54"/>
      <c r="F111" s="54"/>
      <c r="G111" s="54"/>
      <c r="H111" s="126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129"/>
      <c r="AB111" s="124"/>
      <c r="AC111" s="124"/>
      <c r="AD111" s="124"/>
      <c r="AE111" s="124"/>
    </row>
    <row r="112" spans="2:31" ht="30" customHeight="1" x14ac:dyDescent="0.3">
      <c r="B112" s="200"/>
      <c r="C112" s="54"/>
      <c r="D112" s="126" t="s">
        <v>1720</v>
      </c>
      <c r="E112" s="54"/>
      <c r="F112" s="54"/>
      <c r="G112" s="54"/>
      <c r="H112" s="126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129"/>
      <c r="AB112" s="124"/>
      <c r="AC112" s="124"/>
      <c r="AD112" s="124"/>
      <c r="AE112" s="124"/>
    </row>
    <row r="113" spans="2:31" ht="30" customHeight="1" x14ac:dyDescent="0.3">
      <c r="B113" s="200"/>
      <c r="C113" s="54"/>
      <c r="D113" s="126" t="s">
        <v>1721</v>
      </c>
      <c r="E113" s="54"/>
      <c r="F113" s="54"/>
      <c r="G113" s="54"/>
      <c r="H113" s="126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129"/>
      <c r="AB113" s="124"/>
      <c r="AC113" s="124"/>
      <c r="AD113" s="124"/>
      <c r="AE113" s="124"/>
    </row>
    <row r="114" spans="2:31" ht="30" customHeight="1" x14ac:dyDescent="0.3">
      <c r="B114" s="200"/>
      <c r="C114" s="54"/>
      <c r="D114" s="126" t="s">
        <v>1722</v>
      </c>
      <c r="E114" s="54"/>
      <c r="F114" s="54"/>
      <c r="G114" s="54"/>
      <c r="H114" s="126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129"/>
      <c r="AB114" s="124"/>
      <c r="AC114" s="124"/>
      <c r="AD114" s="124"/>
      <c r="AE114" s="124"/>
    </row>
    <row r="115" spans="2:31" ht="30" customHeight="1" x14ac:dyDescent="0.3">
      <c r="B115" s="200"/>
      <c r="C115" s="54"/>
      <c r="D115" s="126" t="s">
        <v>1723</v>
      </c>
      <c r="E115" s="54"/>
      <c r="F115" s="54"/>
      <c r="G115" s="54"/>
      <c r="H115" s="126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129"/>
      <c r="AB115" s="124"/>
      <c r="AC115" s="124"/>
      <c r="AD115" s="124"/>
      <c r="AE115" s="124"/>
    </row>
    <row r="116" spans="2:31" ht="30" customHeight="1" x14ac:dyDescent="0.3">
      <c r="B116" s="200"/>
      <c r="C116" s="54"/>
      <c r="D116" s="126" t="s">
        <v>1724</v>
      </c>
      <c r="E116" s="54"/>
      <c r="F116" s="54"/>
      <c r="G116" s="54"/>
      <c r="H116" s="126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129"/>
      <c r="AB116" s="124"/>
      <c r="AC116" s="124"/>
      <c r="AD116" s="124"/>
      <c r="AE116" s="124"/>
    </row>
    <row r="117" spans="2:31" ht="30" customHeight="1" x14ac:dyDescent="0.3">
      <c r="B117" s="200"/>
      <c r="C117" s="54"/>
      <c r="D117" s="126" t="s">
        <v>1725</v>
      </c>
      <c r="E117" s="54"/>
      <c r="F117" s="54"/>
      <c r="G117" s="54"/>
      <c r="H117" s="126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129"/>
      <c r="AB117" s="124"/>
      <c r="AC117" s="124"/>
      <c r="AD117" s="124"/>
      <c r="AE117" s="124"/>
    </row>
    <row r="118" spans="2:31" ht="30" customHeight="1" x14ac:dyDescent="0.3">
      <c r="B118" s="200"/>
      <c r="C118" s="54"/>
      <c r="D118" s="126" t="s">
        <v>1726</v>
      </c>
      <c r="E118" s="54"/>
      <c r="F118" s="54"/>
      <c r="G118" s="54"/>
      <c r="H118" s="126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129"/>
      <c r="AB118" s="124"/>
      <c r="AC118" s="124"/>
      <c r="AD118" s="124"/>
      <c r="AE118" s="124"/>
    </row>
    <row r="119" spans="2:31" ht="30" customHeight="1" x14ac:dyDescent="0.3">
      <c r="B119" s="200"/>
      <c r="C119" s="54"/>
      <c r="D119" s="126" t="s">
        <v>1727</v>
      </c>
      <c r="E119" s="54"/>
      <c r="F119" s="54"/>
      <c r="G119" s="54"/>
      <c r="H119" s="126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129"/>
      <c r="AB119" s="124"/>
      <c r="AC119" s="124"/>
      <c r="AD119" s="124"/>
      <c r="AE119" s="124"/>
    </row>
    <row r="120" spans="2:31" ht="30" customHeight="1" x14ac:dyDescent="0.3">
      <c r="B120" s="200"/>
      <c r="C120" s="54"/>
      <c r="D120" s="126" t="s">
        <v>1728</v>
      </c>
      <c r="E120" s="54"/>
      <c r="F120" s="54"/>
      <c r="G120" s="54"/>
      <c r="H120" s="126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129"/>
      <c r="AB120" s="124"/>
      <c r="AC120" s="124"/>
      <c r="AD120" s="124"/>
      <c r="AE120" s="124"/>
    </row>
    <row r="121" spans="2:31" ht="30" customHeight="1" x14ac:dyDescent="0.3">
      <c r="B121" s="200"/>
      <c r="C121" s="54"/>
      <c r="D121" s="126" t="s">
        <v>1729</v>
      </c>
      <c r="E121" s="54"/>
      <c r="F121" s="54"/>
      <c r="G121" s="54"/>
      <c r="H121" s="126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129"/>
      <c r="AB121" s="124"/>
      <c r="AC121" s="124"/>
      <c r="AD121" s="124"/>
      <c r="AE121" s="124"/>
    </row>
    <row r="122" spans="2:31" ht="30" customHeight="1" x14ac:dyDescent="0.3">
      <c r="B122" s="200"/>
      <c r="C122" s="54"/>
      <c r="D122" s="126" t="s">
        <v>1730</v>
      </c>
      <c r="E122" s="54"/>
      <c r="F122" s="54"/>
      <c r="G122" s="54"/>
      <c r="H122" s="126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129"/>
      <c r="AB122" s="124"/>
      <c r="AC122" s="124"/>
      <c r="AD122" s="124"/>
      <c r="AE122" s="124"/>
    </row>
    <row r="123" spans="2:31" ht="30" customHeight="1" x14ac:dyDescent="0.3">
      <c r="B123" s="200"/>
      <c r="C123" s="54"/>
      <c r="D123" s="126" t="s">
        <v>1731</v>
      </c>
      <c r="E123" s="54"/>
      <c r="F123" s="54"/>
      <c r="G123" s="54"/>
      <c r="H123" s="126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129"/>
      <c r="AB123" s="124"/>
      <c r="AC123" s="124"/>
      <c r="AD123" s="124"/>
      <c r="AE123" s="124"/>
    </row>
    <row r="124" spans="2:31" ht="30" customHeight="1" x14ac:dyDescent="0.3">
      <c r="B124" s="200"/>
      <c r="C124" s="54"/>
      <c r="D124" s="126" t="s">
        <v>1732</v>
      </c>
      <c r="E124" s="54"/>
      <c r="F124" s="54"/>
      <c r="G124" s="54"/>
      <c r="H124" s="126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129"/>
      <c r="AB124" s="124"/>
      <c r="AC124" s="124"/>
      <c r="AD124" s="124"/>
      <c r="AE124" s="124"/>
    </row>
    <row r="125" spans="2:31" ht="30" customHeight="1" x14ac:dyDescent="0.3">
      <c r="B125" s="200"/>
      <c r="C125" s="54"/>
      <c r="D125" s="126" t="s">
        <v>1733</v>
      </c>
      <c r="E125" s="54"/>
      <c r="F125" s="54"/>
      <c r="G125" s="54"/>
      <c r="H125" s="126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129"/>
      <c r="AB125" s="124"/>
      <c r="AC125" s="124"/>
      <c r="AD125" s="124"/>
      <c r="AE125" s="124"/>
    </row>
    <row r="126" spans="2:31" ht="30" customHeight="1" x14ac:dyDescent="0.3">
      <c r="B126" s="200"/>
      <c r="C126" s="54"/>
      <c r="D126" s="126" t="s">
        <v>1734</v>
      </c>
      <c r="E126" s="54"/>
      <c r="F126" s="54"/>
      <c r="G126" s="54"/>
      <c r="H126" s="126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129"/>
      <c r="AB126" s="124"/>
      <c r="AC126" s="124"/>
      <c r="AD126" s="124"/>
      <c r="AE126" s="124"/>
    </row>
    <row r="127" spans="2:31" ht="30" customHeight="1" x14ac:dyDescent="0.3">
      <c r="B127" s="200"/>
      <c r="C127" s="54"/>
      <c r="D127" s="126" t="s">
        <v>1735</v>
      </c>
      <c r="E127" s="54"/>
      <c r="F127" s="54"/>
      <c r="G127" s="54"/>
      <c r="H127" s="126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129"/>
      <c r="AB127" s="124"/>
      <c r="AC127" s="124"/>
      <c r="AD127" s="124"/>
      <c r="AE127" s="124"/>
    </row>
    <row r="128" spans="2:31" ht="30" customHeight="1" x14ac:dyDescent="0.3">
      <c r="B128" s="200"/>
      <c r="C128" s="54"/>
      <c r="D128" s="126" t="s">
        <v>1736</v>
      </c>
      <c r="E128" s="54"/>
      <c r="F128" s="54"/>
      <c r="G128" s="54"/>
      <c r="H128" s="126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129"/>
      <c r="AB128" s="124"/>
      <c r="AC128" s="124"/>
      <c r="AD128" s="124"/>
      <c r="AE128" s="124"/>
    </row>
    <row r="129" spans="2:31" ht="30" customHeight="1" x14ac:dyDescent="0.3">
      <c r="B129" s="200"/>
      <c r="C129" s="54"/>
      <c r="D129" s="126" t="s">
        <v>553</v>
      </c>
      <c r="E129" s="54"/>
      <c r="F129" s="54"/>
      <c r="G129" s="54"/>
      <c r="H129" s="126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129"/>
      <c r="AB129" s="124"/>
      <c r="AC129" s="124"/>
      <c r="AD129" s="124"/>
      <c r="AE129" s="124"/>
    </row>
    <row r="130" spans="2:31" ht="30" customHeight="1" x14ac:dyDescent="0.3">
      <c r="B130" s="200"/>
      <c r="C130" s="54"/>
      <c r="D130" s="126" t="s">
        <v>1737</v>
      </c>
      <c r="E130" s="54"/>
      <c r="F130" s="54"/>
      <c r="G130" s="54"/>
      <c r="H130" s="126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129"/>
      <c r="AB130" s="124"/>
      <c r="AC130" s="124"/>
      <c r="AD130" s="124"/>
      <c r="AE130" s="124"/>
    </row>
    <row r="131" spans="2:31" ht="30" customHeight="1" x14ac:dyDescent="0.3">
      <c r="B131" s="200"/>
      <c r="C131" s="54"/>
      <c r="D131" s="126" t="s">
        <v>1738</v>
      </c>
      <c r="E131" s="54"/>
      <c r="F131" s="54"/>
      <c r="G131" s="54"/>
      <c r="H131" s="126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129"/>
      <c r="AB131" s="124"/>
      <c r="AC131" s="124"/>
      <c r="AD131" s="124"/>
      <c r="AE131" s="124"/>
    </row>
    <row r="132" spans="2:31" ht="30" customHeight="1" x14ac:dyDescent="0.3">
      <c r="B132" s="200"/>
      <c r="C132" s="54"/>
      <c r="D132" s="126" t="s">
        <v>1739</v>
      </c>
      <c r="E132" s="54"/>
      <c r="F132" s="54"/>
      <c r="G132" s="54"/>
      <c r="H132" s="126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129"/>
      <c r="AB132" s="124"/>
      <c r="AC132" s="124"/>
      <c r="AD132" s="124"/>
      <c r="AE132" s="124"/>
    </row>
    <row r="133" spans="2:31" ht="30" customHeight="1" x14ac:dyDescent="0.3">
      <c r="B133" s="200"/>
      <c r="C133" s="54"/>
      <c r="D133" s="126" t="s">
        <v>1740</v>
      </c>
      <c r="E133" s="54"/>
      <c r="F133" s="54"/>
      <c r="G133" s="54"/>
      <c r="H133" s="126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129"/>
      <c r="AB133" s="124"/>
      <c r="AC133" s="124"/>
      <c r="AD133" s="124"/>
      <c r="AE133" s="124"/>
    </row>
    <row r="134" spans="2:31" ht="30" customHeight="1" x14ac:dyDescent="0.3">
      <c r="B134" s="200"/>
      <c r="C134" s="54"/>
      <c r="D134" s="126" t="s">
        <v>1741</v>
      </c>
      <c r="E134" s="54"/>
      <c r="F134" s="54"/>
      <c r="G134" s="54"/>
      <c r="H134" s="126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129"/>
      <c r="AB134" s="124"/>
      <c r="AC134" s="124"/>
      <c r="AD134" s="124"/>
      <c r="AE134" s="124"/>
    </row>
    <row r="135" spans="2:31" ht="30" customHeight="1" x14ac:dyDescent="0.3">
      <c r="B135" s="200"/>
      <c r="C135" s="54"/>
      <c r="D135" s="126" t="s">
        <v>1742</v>
      </c>
      <c r="E135" s="54"/>
      <c r="F135" s="54"/>
      <c r="G135" s="54"/>
      <c r="H135" s="126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129"/>
      <c r="AB135" s="124"/>
      <c r="AC135" s="124"/>
      <c r="AD135" s="124"/>
      <c r="AE135" s="124"/>
    </row>
    <row r="136" spans="2:31" ht="30" customHeight="1" x14ac:dyDescent="0.3">
      <c r="B136" s="200"/>
      <c r="C136" s="54"/>
      <c r="D136" s="126" t="s">
        <v>1743</v>
      </c>
      <c r="E136" s="54"/>
      <c r="F136" s="54"/>
      <c r="G136" s="54"/>
      <c r="H136" s="126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129"/>
      <c r="AB136" s="124"/>
      <c r="AC136" s="124"/>
      <c r="AD136" s="124"/>
      <c r="AE136" s="124"/>
    </row>
    <row r="137" spans="2:31" ht="30" customHeight="1" x14ac:dyDescent="0.3">
      <c r="B137" s="200"/>
      <c r="C137" s="54"/>
      <c r="D137" s="126" t="s">
        <v>1744</v>
      </c>
      <c r="E137" s="54"/>
      <c r="F137" s="54"/>
      <c r="G137" s="54"/>
      <c r="H137" s="126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129"/>
      <c r="AB137" s="124"/>
      <c r="AC137" s="124"/>
      <c r="AD137" s="124"/>
      <c r="AE137" s="124"/>
    </row>
    <row r="138" spans="2:31" ht="30" customHeight="1" x14ac:dyDescent="0.3">
      <c r="B138" s="200"/>
      <c r="C138" s="54"/>
      <c r="D138" s="126" t="s">
        <v>1745</v>
      </c>
      <c r="E138" s="54"/>
      <c r="F138" s="54"/>
      <c r="G138" s="54"/>
      <c r="H138" s="126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129"/>
      <c r="AB138" s="124"/>
      <c r="AC138" s="124"/>
      <c r="AD138" s="124"/>
      <c r="AE138" s="124"/>
    </row>
    <row r="139" spans="2:31" ht="30" customHeight="1" x14ac:dyDescent="0.3">
      <c r="B139" s="200"/>
      <c r="C139" s="54"/>
      <c r="D139" s="126" t="s">
        <v>1746</v>
      </c>
      <c r="E139" s="54"/>
      <c r="F139" s="54"/>
      <c r="G139" s="54"/>
      <c r="H139" s="126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  <c r="AA139" s="129"/>
      <c r="AB139" s="124"/>
      <c r="AC139" s="124"/>
      <c r="AD139" s="124"/>
      <c r="AE139" s="124"/>
    </row>
    <row r="140" spans="2:31" ht="30" customHeight="1" x14ac:dyDescent="0.3">
      <c r="B140" s="200"/>
      <c r="C140" s="54"/>
      <c r="D140" s="126" t="s">
        <v>1747</v>
      </c>
      <c r="E140" s="54"/>
      <c r="F140" s="54"/>
      <c r="G140" s="54"/>
      <c r="H140" s="126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  <c r="AA140" s="129"/>
      <c r="AB140" s="124"/>
      <c r="AC140" s="124"/>
      <c r="AD140" s="124"/>
      <c r="AE140" s="124"/>
    </row>
    <row r="141" spans="2:31" ht="30" customHeight="1" x14ac:dyDescent="0.3">
      <c r="B141" s="200"/>
      <c r="C141" s="54"/>
      <c r="D141" s="126" t="s">
        <v>1748</v>
      </c>
      <c r="E141" s="54"/>
      <c r="F141" s="54"/>
      <c r="G141" s="54"/>
      <c r="H141" s="126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  <c r="AA141" s="129"/>
      <c r="AB141" s="124"/>
      <c r="AC141" s="124"/>
      <c r="AD141" s="124"/>
      <c r="AE141" s="124"/>
    </row>
    <row r="142" spans="2:31" ht="30" customHeight="1" x14ac:dyDescent="0.3">
      <c r="B142" s="200"/>
      <c r="C142" s="54"/>
      <c r="D142" s="126" t="s">
        <v>1749</v>
      </c>
      <c r="E142" s="54"/>
      <c r="F142" s="54"/>
      <c r="G142" s="54"/>
      <c r="H142" s="126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  <c r="AA142" s="129"/>
      <c r="AB142" s="124"/>
      <c r="AC142" s="124"/>
      <c r="AD142" s="124"/>
      <c r="AE142" s="124"/>
    </row>
    <row r="143" spans="2:31" ht="30" customHeight="1" x14ac:dyDescent="0.3">
      <c r="B143" s="200"/>
      <c r="C143" s="54"/>
      <c r="D143" s="126" t="s">
        <v>1750</v>
      </c>
      <c r="E143" s="54"/>
      <c r="F143" s="54"/>
      <c r="G143" s="54"/>
      <c r="H143" s="126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  <c r="AA143" s="129"/>
      <c r="AB143" s="124"/>
      <c r="AC143" s="124"/>
      <c r="AD143" s="124"/>
      <c r="AE143" s="124"/>
    </row>
    <row r="144" spans="2:31" ht="30" customHeight="1" x14ac:dyDescent="0.3">
      <c r="B144" s="200"/>
      <c r="C144" s="54"/>
      <c r="D144" s="126" t="s">
        <v>1751</v>
      </c>
      <c r="E144" s="54"/>
      <c r="F144" s="54"/>
      <c r="G144" s="54"/>
      <c r="H144" s="126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  <c r="AA144" s="129"/>
      <c r="AB144" s="124"/>
      <c r="AC144" s="124"/>
      <c r="AD144" s="124"/>
      <c r="AE144" s="124"/>
    </row>
    <row r="145" spans="2:31" ht="30" customHeight="1" x14ac:dyDescent="0.3">
      <c r="B145" s="200"/>
      <c r="C145" s="54"/>
      <c r="D145" s="126" t="s">
        <v>1752</v>
      </c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  <c r="AA145" s="129"/>
      <c r="AB145" s="124"/>
      <c r="AC145" s="124"/>
      <c r="AD145" s="124"/>
      <c r="AE145" s="124"/>
    </row>
    <row r="146" spans="2:31" ht="30" customHeight="1" x14ac:dyDescent="0.3">
      <c r="B146" s="200"/>
      <c r="C146" s="54"/>
      <c r="D146" s="126" t="s">
        <v>1753</v>
      </c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  <c r="AA146" s="129"/>
      <c r="AB146" s="124"/>
      <c r="AC146" s="124"/>
      <c r="AD146" s="124"/>
      <c r="AE146" s="124"/>
    </row>
    <row r="147" spans="2:31" ht="30" customHeight="1" x14ac:dyDescent="0.3">
      <c r="B147" s="200"/>
      <c r="C147" s="54"/>
      <c r="D147" s="126" t="s">
        <v>1754</v>
      </c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  <c r="AA147" s="129"/>
      <c r="AB147" s="124"/>
      <c r="AC147" s="124"/>
      <c r="AD147" s="124"/>
      <c r="AE147" s="124"/>
    </row>
    <row r="148" spans="2:31" ht="30" customHeight="1" x14ac:dyDescent="0.3">
      <c r="B148" s="200"/>
      <c r="C148" s="54"/>
      <c r="D148" s="126" t="s">
        <v>1755</v>
      </c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  <c r="AA148" s="129"/>
      <c r="AB148" s="124"/>
      <c r="AC148" s="124"/>
      <c r="AD148" s="124"/>
      <c r="AE148" s="124"/>
    </row>
    <row r="149" spans="2:31" ht="30" customHeight="1" x14ac:dyDescent="0.3">
      <c r="B149" s="200"/>
      <c r="C149" s="54"/>
      <c r="D149" s="126" t="s">
        <v>1756</v>
      </c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  <c r="AA149" s="129"/>
      <c r="AB149" s="124"/>
      <c r="AC149" s="124"/>
      <c r="AD149" s="124"/>
      <c r="AE149" s="124"/>
    </row>
    <row r="150" spans="2:31" ht="30" customHeight="1" x14ac:dyDescent="0.3">
      <c r="B150" s="200"/>
      <c r="C150" s="54"/>
      <c r="D150" s="126" t="s">
        <v>1757</v>
      </c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  <c r="AA150" s="129"/>
      <c r="AB150" s="124"/>
      <c r="AC150" s="124"/>
      <c r="AD150" s="124"/>
      <c r="AE150" s="124"/>
    </row>
    <row r="151" spans="2:31" ht="30" customHeight="1" x14ac:dyDescent="0.3">
      <c r="B151" s="200"/>
      <c r="C151" s="54"/>
      <c r="D151" s="126" t="s">
        <v>80</v>
      </c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  <c r="AA151" s="129"/>
      <c r="AB151" s="124"/>
      <c r="AC151" s="124"/>
      <c r="AD151" s="124"/>
      <c r="AE151" s="124"/>
    </row>
    <row r="152" spans="2:31" ht="30" customHeight="1" x14ac:dyDescent="0.3">
      <c r="B152" s="200"/>
      <c r="C152" s="54"/>
      <c r="D152" s="126" t="s">
        <v>1758</v>
      </c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  <c r="AA152" s="129"/>
      <c r="AB152" s="124"/>
      <c r="AC152" s="124"/>
      <c r="AD152" s="124"/>
      <c r="AE152" s="124"/>
    </row>
    <row r="153" spans="2:31" ht="30" customHeight="1" x14ac:dyDescent="0.3">
      <c r="B153" s="200"/>
      <c r="C153" s="54"/>
      <c r="D153" s="126" t="s">
        <v>1759</v>
      </c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  <c r="AA153" s="129"/>
      <c r="AB153" s="124"/>
      <c r="AC153" s="124"/>
      <c r="AD153" s="124"/>
      <c r="AE153" s="124"/>
    </row>
    <row r="154" spans="2:31" ht="30" customHeight="1" x14ac:dyDescent="0.3">
      <c r="B154" s="200"/>
      <c r="C154" s="54"/>
      <c r="D154" s="126" t="s">
        <v>1760</v>
      </c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  <c r="AA154" s="129"/>
      <c r="AB154" s="124"/>
      <c r="AC154" s="124"/>
      <c r="AD154" s="124"/>
      <c r="AE154" s="124"/>
    </row>
    <row r="155" spans="2:31" ht="30" customHeight="1" x14ac:dyDescent="0.3">
      <c r="B155" s="200"/>
      <c r="C155" s="54"/>
      <c r="D155" s="126" t="s">
        <v>1761</v>
      </c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129"/>
      <c r="AB155" s="124"/>
      <c r="AC155" s="124"/>
      <c r="AD155" s="124"/>
      <c r="AE155" s="124"/>
    </row>
    <row r="156" spans="2:31" ht="30" customHeight="1" x14ac:dyDescent="0.3">
      <c r="B156" s="200"/>
      <c r="C156" s="54"/>
      <c r="D156" s="126" t="s">
        <v>1762</v>
      </c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  <c r="AA156" s="129"/>
      <c r="AB156" s="124"/>
      <c r="AC156" s="124"/>
      <c r="AD156" s="124"/>
      <c r="AE156" s="124"/>
    </row>
    <row r="157" spans="2:31" ht="30" customHeight="1" x14ac:dyDescent="0.3">
      <c r="B157" s="200"/>
      <c r="C157" s="54"/>
      <c r="D157" s="126" t="s">
        <v>1763</v>
      </c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  <c r="AA157" s="129"/>
      <c r="AB157" s="124"/>
      <c r="AC157" s="124"/>
      <c r="AD157" s="124"/>
      <c r="AE157" s="124"/>
    </row>
    <row r="158" spans="2:31" ht="30" customHeight="1" x14ac:dyDescent="0.3">
      <c r="B158" s="200"/>
      <c r="C158" s="54"/>
      <c r="D158" s="126" t="s">
        <v>1764</v>
      </c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  <c r="AA158" s="129"/>
      <c r="AB158" s="124"/>
      <c r="AC158" s="124"/>
      <c r="AD158" s="124"/>
      <c r="AE158" s="124"/>
    </row>
    <row r="159" spans="2:31" ht="30" customHeight="1" x14ac:dyDescent="0.3">
      <c r="B159" s="200"/>
      <c r="C159" s="54"/>
      <c r="D159" s="126" t="s">
        <v>490</v>
      </c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  <c r="AA159" s="129"/>
      <c r="AB159" s="124"/>
      <c r="AC159" s="124"/>
      <c r="AD159" s="124"/>
      <c r="AE159" s="124"/>
    </row>
    <row r="160" spans="2:31" ht="30" customHeight="1" x14ac:dyDescent="0.3">
      <c r="B160" s="200"/>
      <c r="C160" s="54"/>
      <c r="D160" s="126" t="s">
        <v>1765</v>
      </c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  <c r="AA160" s="129"/>
      <c r="AB160" s="124"/>
      <c r="AC160" s="124"/>
      <c r="AD160" s="124"/>
      <c r="AE160" s="124"/>
    </row>
    <row r="161" spans="2:31" ht="30" customHeight="1" x14ac:dyDescent="0.3">
      <c r="B161" s="200"/>
      <c r="C161" s="54"/>
      <c r="D161" s="126" t="s">
        <v>1766</v>
      </c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  <c r="AA161" s="129"/>
      <c r="AB161" s="124"/>
      <c r="AC161" s="124"/>
      <c r="AD161" s="124"/>
      <c r="AE161" s="124"/>
    </row>
    <row r="162" spans="2:31" ht="30" customHeight="1" x14ac:dyDescent="0.3">
      <c r="B162" s="200"/>
      <c r="C162" s="54"/>
      <c r="D162" s="126" t="s">
        <v>1767</v>
      </c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  <c r="AA162" s="129"/>
      <c r="AB162" s="124"/>
      <c r="AC162" s="124"/>
      <c r="AD162" s="124"/>
      <c r="AE162" s="124"/>
    </row>
    <row r="163" spans="2:31" ht="30" customHeight="1" x14ac:dyDescent="0.3">
      <c r="B163" s="200"/>
      <c r="C163" s="54"/>
      <c r="D163" s="126" t="s">
        <v>1768</v>
      </c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  <c r="AA163" s="129"/>
      <c r="AB163" s="124"/>
      <c r="AC163" s="124"/>
      <c r="AD163" s="124"/>
      <c r="AE163" s="124"/>
    </row>
    <row r="164" spans="2:31" ht="30" customHeight="1" x14ac:dyDescent="0.3">
      <c r="B164" s="200"/>
      <c r="C164" s="54"/>
      <c r="D164" s="126" t="s">
        <v>1769</v>
      </c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  <c r="AA164" s="129"/>
      <c r="AB164" s="124"/>
      <c r="AC164" s="124"/>
      <c r="AD164" s="124"/>
      <c r="AE164" s="124"/>
    </row>
    <row r="165" spans="2:31" ht="30" customHeight="1" x14ac:dyDescent="0.3">
      <c r="B165" s="200"/>
      <c r="C165" s="54"/>
      <c r="D165" s="126" t="s">
        <v>1770</v>
      </c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  <c r="AA165" s="129"/>
      <c r="AB165" s="124"/>
      <c r="AC165" s="124"/>
      <c r="AD165" s="124"/>
      <c r="AE165" s="124"/>
    </row>
    <row r="166" spans="2:31" ht="30" customHeight="1" x14ac:dyDescent="0.3">
      <c r="B166" s="200"/>
      <c r="C166" s="54"/>
      <c r="D166" s="126" t="s">
        <v>1771</v>
      </c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  <c r="AA166" s="129"/>
      <c r="AB166" s="124"/>
      <c r="AC166" s="124"/>
      <c r="AD166" s="124"/>
      <c r="AE166" s="124"/>
    </row>
    <row r="167" spans="2:31" ht="30" customHeight="1" x14ac:dyDescent="0.3">
      <c r="B167" s="200"/>
      <c r="C167" s="54"/>
      <c r="D167" s="126" t="s">
        <v>1772</v>
      </c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  <c r="AA167" s="129"/>
      <c r="AB167" s="124"/>
      <c r="AC167" s="124"/>
      <c r="AD167" s="124"/>
      <c r="AE167" s="124"/>
    </row>
    <row r="168" spans="2:31" ht="30" customHeight="1" x14ac:dyDescent="0.3">
      <c r="B168" s="200"/>
      <c r="C168" s="54"/>
      <c r="D168" s="126" t="s">
        <v>1773</v>
      </c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  <c r="AA168" s="129"/>
      <c r="AB168" s="124"/>
      <c r="AC168" s="124"/>
      <c r="AD168" s="124"/>
      <c r="AE168" s="124"/>
    </row>
    <row r="169" spans="2:31" ht="30" customHeight="1" x14ac:dyDescent="0.3">
      <c r="B169" s="200"/>
      <c r="C169" s="54"/>
      <c r="D169" s="126" t="s">
        <v>1774</v>
      </c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129"/>
      <c r="AB169" s="124"/>
      <c r="AC169" s="124"/>
      <c r="AD169" s="124"/>
      <c r="AE169" s="124"/>
    </row>
    <row r="170" spans="2:31" ht="30" customHeight="1" x14ac:dyDescent="0.3">
      <c r="B170" s="200"/>
      <c r="C170" s="54"/>
      <c r="D170" s="126" t="s">
        <v>1775</v>
      </c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  <c r="AA170" s="129"/>
      <c r="AB170" s="124"/>
      <c r="AC170" s="124"/>
      <c r="AD170" s="124"/>
      <c r="AE170" s="124"/>
    </row>
    <row r="171" spans="2:31" ht="30" customHeight="1" x14ac:dyDescent="0.3">
      <c r="B171" s="200"/>
      <c r="C171" s="54"/>
      <c r="D171" s="126" t="s">
        <v>1776</v>
      </c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  <c r="AA171" s="129"/>
      <c r="AB171" s="124"/>
      <c r="AC171" s="124"/>
      <c r="AD171" s="124"/>
      <c r="AE171" s="124"/>
    </row>
    <row r="172" spans="2:31" ht="30" customHeight="1" x14ac:dyDescent="0.3">
      <c r="B172" s="200"/>
      <c r="C172" s="54"/>
      <c r="D172" s="126" t="s">
        <v>1777</v>
      </c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  <c r="AA172" s="129"/>
      <c r="AB172" s="124"/>
      <c r="AC172" s="124"/>
      <c r="AD172" s="124"/>
      <c r="AE172" s="124"/>
    </row>
    <row r="173" spans="2:31" ht="30" customHeight="1" x14ac:dyDescent="0.3">
      <c r="B173" s="200"/>
      <c r="C173" s="54"/>
      <c r="D173" s="126" t="s">
        <v>1778</v>
      </c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  <c r="AA173" s="129"/>
      <c r="AB173" s="124"/>
      <c r="AC173" s="124"/>
      <c r="AD173" s="124"/>
      <c r="AE173" s="124"/>
    </row>
    <row r="174" spans="2:31" ht="30" customHeight="1" x14ac:dyDescent="0.3">
      <c r="B174" s="200"/>
      <c r="C174" s="54"/>
      <c r="D174" s="126" t="s">
        <v>1779</v>
      </c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  <c r="AA174" s="129"/>
      <c r="AB174" s="124"/>
      <c r="AC174" s="124"/>
      <c r="AD174" s="124"/>
      <c r="AE174" s="124"/>
    </row>
    <row r="175" spans="2:31" ht="30" customHeight="1" x14ac:dyDescent="0.3">
      <c r="B175" s="200"/>
      <c r="C175" s="54"/>
      <c r="D175" s="126" t="s">
        <v>1780</v>
      </c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  <c r="AA175" s="129"/>
      <c r="AB175" s="124"/>
      <c r="AC175" s="124"/>
      <c r="AD175" s="124"/>
      <c r="AE175" s="124"/>
    </row>
    <row r="176" spans="2:31" ht="30" customHeight="1" x14ac:dyDescent="0.3">
      <c r="B176" s="200"/>
      <c r="C176" s="54"/>
      <c r="D176" s="126" t="s">
        <v>1781</v>
      </c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  <c r="AA176" s="129"/>
      <c r="AB176" s="124"/>
      <c r="AC176" s="124"/>
      <c r="AD176" s="124"/>
      <c r="AE176" s="124"/>
    </row>
    <row r="177" spans="2:31" ht="30" customHeight="1" x14ac:dyDescent="0.3">
      <c r="B177" s="200"/>
      <c r="C177" s="54"/>
      <c r="D177" s="126" t="s">
        <v>1782</v>
      </c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  <c r="AA177" s="129"/>
      <c r="AB177" s="124"/>
      <c r="AC177" s="124"/>
      <c r="AD177" s="124"/>
      <c r="AE177" s="124"/>
    </row>
    <row r="178" spans="2:31" ht="30" customHeight="1" x14ac:dyDescent="0.3">
      <c r="B178" s="200"/>
      <c r="C178" s="54"/>
      <c r="D178" s="126" t="s">
        <v>1783</v>
      </c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  <c r="AA178" s="129"/>
      <c r="AB178" s="124"/>
      <c r="AC178" s="124"/>
      <c r="AD178" s="124"/>
      <c r="AE178" s="124"/>
    </row>
    <row r="179" spans="2:31" ht="30" customHeight="1" x14ac:dyDescent="0.3">
      <c r="B179" s="200"/>
      <c r="C179" s="54"/>
      <c r="D179" s="126" t="s">
        <v>1784</v>
      </c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  <c r="AA179" s="129"/>
      <c r="AB179" s="124"/>
      <c r="AC179" s="124"/>
      <c r="AD179" s="124"/>
      <c r="AE179" s="124"/>
    </row>
    <row r="180" spans="2:31" ht="30" customHeight="1" x14ac:dyDescent="0.3">
      <c r="B180" s="200"/>
      <c r="C180" s="54"/>
      <c r="D180" s="126" t="s">
        <v>221</v>
      </c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  <c r="AA180" s="129"/>
      <c r="AB180" s="124"/>
      <c r="AC180" s="124"/>
      <c r="AD180" s="124"/>
      <c r="AE180" s="124"/>
    </row>
    <row r="181" spans="2:31" ht="30" customHeight="1" x14ac:dyDescent="0.3">
      <c r="B181" s="200"/>
      <c r="C181" s="54"/>
      <c r="D181" s="126" t="s">
        <v>461</v>
      </c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  <c r="AA181" s="129"/>
      <c r="AB181" s="124"/>
      <c r="AC181" s="124"/>
      <c r="AD181" s="124"/>
      <c r="AE181" s="124"/>
    </row>
    <row r="182" spans="2:31" ht="30" customHeight="1" x14ac:dyDescent="0.3">
      <c r="B182" s="200"/>
      <c r="C182" s="54"/>
      <c r="D182" s="126" t="s">
        <v>1785</v>
      </c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  <c r="AA182" s="129"/>
      <c r="AB182" s="124"/>
      <c r="AC182" s="124"/>
      <c r="AD182" s="124"/>
      <c r="AE182" s="124"/>
    </row>
    <row r="183" spans="2:31" ht="30" customHeight="1" x14ac:dyDescent="0.3">
      <c r="B183" s="200"/>
      <c r="C183" s="54"/>
      <c r="D183" s="126" t="s">
        <v>1786</v>
      </c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  <c r="AA183" s="129"/>
      <c r="AB183" s="124"/>
      <c r="AC183" s="124"/>
      <c r="AD183" s="124"/>
      <c r="AE183" s="124"/>
    </row>
    <row r="184" spans="2:31" ht="30" customHeight="1" x14ac:dyDescent="0.3">
      <c r="B184" s="200"/>
      <c r="C184" s="54"/>
      <c r="D184" s="126" t="s">
        <v>1787</v>
      </c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  <c r="AA184" s="129"/>
      <c r="AB184" s="124"/>
      <c r="AC184" s="124"/>
      <c r="AD184" s="124"/>
      <c r="AE184" s="124"/>
    </row>
    <row r="185" spans="2:31" ht="30" customHeight="1" x14ac:dyDescent="0.3">
      <c r="B185" s="200"/>
      <c r="C185" s="54"/>
      <c r="D185" s="126" t="s">
        <v>1788</v>
      </c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  <c r="AA185" s="129"/>
      <c r="AB185" s="124"/>
      <c r="AC185" s="124"/>
      <c r="AD185" s="124"/>
      <c r="AE185" s="124"/>
    </row>
    <row r="186" spans="2:31" ht="30" customHeight="1" x14ac:dyDescent="0.3">
      <c r="B186" s="200"/>
      <c r="C186" s="54"/>
      <c r="D186" s="126" t="s">
        <v>1789</v>
      </c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  <c r="AA186" s="129"/>
      <c r="AB186" s="124"/>
      <c r="AC186" s="124"/>
      <c r="AD186" s="124"/>
      <c r="AE186" s="124"/>
    </row>
    <row r="187" spans="2:31" ht="30" customHeight="1" x14ac:dyDescent="0.3">
      <c r="B187" s="200"/>
      <c r="C187" s="54"/>
      <c r="D187" s="126" t="s">
        <v>1790</v>
      </c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  <c r="AA187" s="129"/>
      <c r="AB187" s="124"/>
      <c r="AC187" s="124"/>
      <c r="AD187" s="124"/>
      <c r="AE187" s="124"/>
    </row>
    <row r="188" spans="2:31" ht="30" customHeight="1" x14ac:dyDescent="0.3">
      <c r="B188" s="200"/>
      <c r="C188" s="54"/>
      <c r="D188" s="126" t="s">
        <v>1791</v>
      </c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  <c r="AA188" s="129"/>
      <c r="AB188" s="124"/>
      <c r="AC188" s="124"/>
      <c r="AD188" s="124"/>
      <c r="AE188" s="124"/>
    </row>
    <row r="189" spans="2:31" ht="30" customHeight="1" x14ac:dyDescent="0.3">
      <c r="B189" s="200"/>
      <c r="C189" s="54"/>
      <c r="D189" s="126" t="s">
        <v>1792</v>
      </c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  <c r="AA189" s="129"/>
      <c r="AB189" s="124"/>
      <c r="AC189" s="124"/>
      <c r="AD189" s="124"/>
      <c r="AE189" s="124"/>
    </row>
    <row r="190" spans="2:31" ht="30" customHeight="1" x14ac:dyDescent="0.3">
      <c r="B190" s="200"/>
      <c r="C190" s="54"/>
      <c r="D190" s="126" t="s">
        <v>45</v>
      </c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  <c r="AA190" s="129"/>
      <c r="AB190" s="124"/>
      <c r="AC190" s="124"/>
      <c r="AD190" s="124"/>
      <c r="AE190" s="124"/>
    </row>
    <row r="191" spans="2:31" ht="30" customHeight="1" x14ac:dyDescent="0.3">
      <c r="B191" s="200"/>
      <c r="C191" s="54"/>
      <c r="D191" s="126" t="s">
        <v>1793</v>
      </c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  <c r="AA191" s="129"/>
      <c r="AB191" s="124"/>
      <c r="AC191" s="124"/>
      <c r="AD191" s="124"/>
      <c r="AE191" s="124"/>
    </row>
    <row r="192" spans="2:31" ht="30" customHeight="1" x14ac:dyDescent="0.3">
      <c r="B192" s="200"/>
      <c r="C192" s="54"/>
      <c r="D192" s="126" t="s">
        <v>1794</v>
      </c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  <c r="AA192" s="129"/>
      <c r="AB192" s="124"/>
      <c r="AC192" s="124"/>
      <c r="AD192" s="124"/>
      <c r="AE192" s="124"/>
    </row>
    <row r="193" spans="2:31" ht="30" customHeight="1" x14ac:dyDescent="0.3">
      <c r="B193" s="200"/>
      <c r="C193" s="54"/>
      <c r="D193" s="126" t="s">
        <v>1795</v>
      </c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  <c r="AA193" s="129"/>
      <c r="AB193" s="124"/>
      <c r="AC193" s="124"/>
      <c r="AD193" s="124"/>
      <c r="AE193" s="124"/>
    </row>
    <row r="194" spans="2:31" ht="30" customHeight="1" x14ac:dyDescent="0.3">
      <c r="B194" s="200"/>
      <c r="C194" s="54"/>
      <c r="D194" s="126" t="s">
        <v>1796</v>
      </c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  <c r="AA194" s="129"/>
      <c r="AB194" s="124"/>
      <c r="AC194" s="124"/>
      <c r="AD194" s="124"/>
      <c r="AE194" s="124"/>
    </row>
    <row r="195" spans="2:31" ht="30" customHeight="1" x14ac:dyDescent="0.3">
      <c r="B195" s="200"/>
      <c r="C195" s="54"/>
      <c r="D195" s="126" t="s">
        <v>1797</v>
      </c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  <c r="AA195" s="129"/>
      <c r="AB195" s="124"/>
      <c r="AC195" s="124"/>
      <c r="AD195" s="124"/>
      <c r="AE195" s="124"/>
    </row>
    <row r="196" spans="2:31" ht="30" customHeight="1" x14ac:dyDescent="0.3">
      <c r="B196" s="200"/>
      <c r="C196" s="54"/>
      <c r="D196" s="126" t="s">
        <v>1798</v>
      </c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  <c r="AA196" s="129"/>
      <c r="AB196" s="124"/>
      <c r="AC196" s="124"/>
      <c r="AD196" s="124"/>
      <c r="AE196" s="124"/>
    </row>
    <row r="197" spans="2:31" ht="30" customHeight="1" x14ac:dyDescent="0.3">
      <c r="B197" s="200"/>
      <c r="C197" s="54"/>
      <c r="D197" s="126" t="s">
        <v>1799</v>
      </c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  <c r="AA197" s="129"/>
      <c r="AB197" s="124"/>
      <c r="AC197" s="124"/>
      <c r="AD197" s="124"/>
      <c r="AE197" s="124"/>
    </row>
    <row r="198" spans="2:31" ht="30" customHeight="1" x14ac:dyDescent="0.3">
      <c r="B198" s="200"/>
      <c r="C198" s="54"/>
      <c r="D198" s="126" t="s">
        <v>1800</v>
      </c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  <c r="AA198" s="129"/>
      <c r="AB198" s="124"/>
      <c r="AC198" s="124"/>
      <c r="AD198" s="124"/>
      <c r="AE198" s="124"/>
    </row>
    <row r="199" spans="2:31" ht="30" customHeight="1" x14ac:dyDescent="0.3">
      <c r="B199" s="200"/>
      <c r="C199" s="54"/>
      <c r="D199" s="126" t="s">
        <v>1801</v>
      </c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  <c r="AA199" s="129"/>
      <c r="AB199" s="124"/>
      <c r="AC199" s="124"/>
      <c r="AD199" s="124"/>
      <c r="AE199" s="124"/>
    </row>
    <row r="200" spans="2:31" ht="30" customHeight="1" x14ac:dyDescent="0.3">
      <c r="B200" s="200"/>
      <c r="C200" s="54"/>
      <c r="D200" s="126" t="s">
        <v>1802</v>
      </c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  <c r="AA200" s="129"/>
      <c r="AB200" s="124"/>
      <c r="AC200" s="124"/>
      <c r="AD200" s="124"/>
      <c r="AE200" s="124"/>
    </row>
    <row r="201" spans="2:31" ht="30" customHeight="1" x14ac:dyDescent="0.3">
      <c r="B201" s="200"/>
      <c r="C201" s="54"/>
      <c r="D201" s="126" t="s">
        <v>1803</v>
      </c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  <c r="AA201" s="129"/>
      <c r="AB201" s="124"/>
      <c r="AC201" s="124"/>
      <c r="AD201" s="124"/>
      <c r="AE201" s="124"/>
    </row>
    <row r="202" spans="2:31" ht="30" customHeight="1" x14ac:dyDescent="0.3">
      <c r="B202" s="200"/>
      <c r="C202" s="54"/>
      <c r="D202" s="126" t="s">
        <v>1804</v>
      </c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  <c r="AA202" s="129"/>
      <c r="AB202" s="124"/>
      <c r="AC202" s="124"/>
      <c r="AD202" s="124"/>
      <c r="AE202" s="124"/>
    </row>
    <row r="203" spans="2:31" ht="30" customHeight="1" x14ac:dyDescent="0.3">
      <c r="B203" s="200"/>
      <c r="C203" s="54"/>
      <c r="D203" s="126" t="s">
        <v>1805</v>
      </c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  <c r="AA203" s="129"/>
      <c r="AB203" s="124"/>
      <c r="AC203" s="124"/>
      <c r="AD203" s="124"/>
      <c r="AE203" s="124"/>
    </row>
    <row r="204" spans="2:31" ht="30" customHeight="1" x14ac:dyDescent="0.3">
      <c r="B204" s="200"/>
      <c r="C204" s="54"/>
      <c r="D204" s="126" t="s">
        <v>1806</v>
      </c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  <c r="AA204" s="129"/>
      <c r="AB204" s="124"/>
      <c r="AC204" s="124"/>
      <c r="AD204" s="124"/>
      <c r="AE204" s="124"/>
    </row>
    <row r="205" spans="2:31" ht="30" customHeight="1" x14ac:dyDescent="0.3">
      <c r="B205" s="200"/>
      <c r="C205" s="54"/>
      <c r="D205" s="126" t="s">
        <v>1807</v>
      </c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  <c r="AA205" s="129"/>
      <c r="AB205" s="124"/>
      <c r="AC205" s="124"/>
      <c r="AD205" s="124"/>
      <c r="AE205" s="124"/>
    </row>
    <row r="206" spans="2:31" ht="30" customHeight="1" x14ac:dyDescent="0.3">
      <c r="B206" s="200"/>
      <c r="C206" s="54"/>
      <c r="D206" s="126" t="s">
        <v>1808</v>
      </c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  <c r="AA206" s="129"/>
      <c r="AB206" s="124"/>
      <c r="AC206" s="124"/>
      <c r="AD206" s="124"/>
      <c r="AE206" s="124"/>
    </row>
    <row r="207" spans="2:31" ht="30" customHeight="1" x14ac:dyDescent="0.3">
      <c r="B207" s="200"/>
      <c r="C207" s="54"/>
      <c r="D207" s="126" t="s">
        <v>1809</v>
      </c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  <c r="AA207" s="129"/>
      <c r="AB207" s="124"/>
      <c r="AC207" s="124"/>
      <c r="AD207" s="124"/>
      <c r="AE207" s="124"/>
    </row>
    <row r="208" spans="2:31" ht="30" customHeight="1" x14ac:dyDescent="0.3">
      <c r="B208" s="200"/>
      <c r="C208" s="54"/>
      <c r="D208" s="126" t="s">
        <v>1810</v>
      </c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  <c r="AA208" s="129"/>
      <c r="AB208" s="124"/>
      <c r="AC208" s="124"/>
      <c r="AD208" s="124"/>
      <c r="AE208" s="124"/>
    </row>
    <row r="209" spans="2:31" ht="30" customHeight="1" x14ac:dyDescent="0.3">
      <c r="B209" s="200"/>
      <c r="C209" s="54"/>
      <c r="D209" s="126" t="s">
        <v>1811</v>
      </c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  <c r="AA209" s="129"/>
      <c r="AB209" s="124"/>
      <c r="AC209" s="124"/>
      <c r="AD209" s="124"/>
      <c r="AE209" s="124"/>
    </row>
    <row r="210" spans="2:31" ht="30" customHeight="1" x14ac:dyDescent="0.3">
      <c r="B210" s="200"/>
      <c r="C210" s="54"/>
      <c r="D210" s="126" t="s">
        <v>1812</v>
      </c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  <c r="AA210" s="129"/>
      <c r="AB210" s="124"/>
      <c r="AC210" s="124"/>
      <c r="AD210" s="124"/>
      <c r="AE210" s="124"/>
    </row>
    <row r="211" spans="2:31" ht="30" customHeight="1" x14ac:dyDescent="0.3">
      <c r="B211" s="200"/>
      <c r="C211" s="54"/>
      <c r="D211" s="126" t="s">
        <v>1813</v>
      </c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  <c r="AA211" s="129"/>
      <c r="AB211" s="124"/>
      <c r="AC211" s="124"/>
      <c r="AD211" s="124"/>
      <c r="AE211" s="124"/>
    </row>
    <row r="212" spans="2:31" ht="30" customHeight="1" x14ac:dyDescent="0.3">
      <c r="B212" s="200"/>
      <c r="C212" s="54"/>
      <c r="D212" s="126" t="s">
        <v>1814</v>
      </c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  <c r="AA212" s="129"/>
      <c r="AB212" s="124"/>
      <c r="AC212" s="124"/>
      <c r="AD212" s="124"/>
      <c r="AE212" s="124"/>
    </row>
    <row r="213" spans="2:31" ht="30" customHeight="1" x14ac:dyDescent="0.3">
      <c r="B213" s="200"/>
      <c r="C213" s="54"/>
      <c r="D213" s="126" t="s">
        <v>1815</v>
      </c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  <c r="AA213" s="129"/>
      <c r="AB213" s="124"/>
      <c r="AC213" s="124"/>
      <c r="AD213" s="124"/>
      <c r="AE213" s="124"/>
    </row>
    <row r="214" spans="2:31" ht="30" customHeight="1" x14ac:dyDescent="0.3">
      <c r="B214" s="200"/>
      <c r="C214" s="54"/>
      <c r="D214" s="126" t="s">
        <v>1816</v>
      </c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  <c r="AA214" s="129"/>
      <c r="AB214" s="124"/>
      <c r="AC214" s="124"/>
      <c r="AD214" s="124"/>
      <c r="AE214" s="124"/>
    </row>
    <row r="215" spans="2:31" ht="30" customHeight="1" x14ac:dyDescent="0.3">
      <c r="B215" s="200"/>
      <c r="C215" s="54"/>
      <c r="D215" s="126" t="s">
        <v>1817</v>
      </c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  <c r="AA215" s="129"/>
      <c r="AB215" s="124"/>
      <c r="AC215" s="124"/>
      <c r="AD215" s="124"/>
      <c r="AE215" s="124"/>
    </row>
    <row r="216" spans="2:31" ht="30" customHeight="1" x14ac:dyDescent="0.3">
      <c r="B216" s="200"/>
      <c r="C216" s="54"/>
      <c r="D216" s="126" t="s">
        <v>1818</v>
      </c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  <c r="AA216" s="129"/>
      <c r="AB216" s="124"/>
      <c r="AC216" s="124"/>
      <c r="AD216" s="124"/>
      <c r="AE216" s="124"/>
    </row>
    <row r="217" spans="2:31" ht="30" customHeight="1" x14ac:dyDescent="0.3">
      <c r="B217" s="200"/>
      <c r="C217" s="54"/>
      <c r="D217" s="126" t="s">
        <v>1819</v>
      </c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  <c r="AA217" s="129"/>
      <c r="AB217" s="124"/>
      <c r="AC217" s="124"/>
      <c r="AD217" s="124"/>
      <c r="AE217" s="124"/>
    </row>
    <row r="218" spans="2:31" ht="30" customHeight="1" x14ac:dyDescent="0.3">
      <c r="B218" s="200"/>
      <c r="C218" s="54"/>
      <c r="D218" s="126" t="s">
        <v>1820</v>
      </c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  <c r="AA218" s="129"/>
      <c r="AB218" s="124"/>
      <c r="AC218" s="124"/>
      <c r="AD218" s="124"/>
      <c r="AE218" s="124"/>
    </row>
    <row r="219" spans="2:31" ht="30" customHeight="1" x14ac:dyDescent="0.3">
      <c r="B219" s="200"/>
      <c r="C219" s="54"/>
      <c r="D219" s="126" t="s">
        <v>1821</v>
      </c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  <c r="AA219" s="129"/>
      <c r="AB219" s="124"/>
      <c r="AC219" s="124"/>
      <c r="AD219" s="124"/>
      <c r="AE219" s="124"/>
    </row>
    <row r="220" spans="2:31" ht="30" customHeight="1" x14ac:dyDescent="0.3">
      <c r="B220" s="200"/>
      <c r="C220" s="54"/>
      <c r="D220" s="126" t="s">
        <v>1822</v>
      </c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  <c r="AA220" s="129"/>
      <c r="AB220" s="124"/>
      <c r="AC220" s="124"/>
      <c r="AD220" s="124"/>
      <c r="AE220" s="124"/>
    </row>
    <row r="221" spans="2:31" ht="30" customHeight="1" x14ac:dyDescent="0.3">
      <c r="B221" s="200"/>
      <c r="C221" s="54"/>
      <c r="D221" s="126" t="s">
        <v>1823</v>
      </c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  <c r="AA221" s="129"/>
      <c r="AB221" s="124"/>
      <c r="AC221" s="124"/>
      <c r="AD221" s="124"/>
      <c r="AE221" s="124"/>
    </row>
    <row r="222" spans="2:31" ht="30" customHeight="1" x14ac:dyDescent="0.3">
      <c r="B222" s="200"/>
      <c r="C222" s="54"/>
      <c r="D222" s="126" t="s">
        <v>1824</v>
      </c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  <c r="AA222" s="129"/>
      <c r="AB222" s="124"/>
      <c r="AC222" s="124"/>
      <c r="AD222" s="124"/>
      <c r="AE222" s="124"/>
    </row>
    <row r="223" spans="2:31" ht="30" customHeight="1" x14ac:dyDescent="0.3">
      <c r="B223" s="200"/>
      <c r="C223" s="54"/>
      <c r="D223" s="126" t="s">
        <v>1825</v>
      </c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  <c r="AA223" s="129"/>
      <c r="AB223" s="124"/>
      <c r="AC223" s="124"/>
      <c r="AD223" s="124"/>
      <c r="AE223" s="124"/>
    </row>
    <row r="224" spans="2:31" ht="30" customHeight="1" x14ac:dyDescent="0.3">
      <c r="B224" s="200"/>
      <c r="C224" s="54"/>
      <c r="D224" s="126" t="s">
        <v>1826</v>
      </c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  <c r="AA224" s="129"/>
      <c r="AB224" s="124"/>
      <c r="AC224" s="124"/>
      <c r="AD224" s="124"/>
      <c r="AE224" s="124"/>
    </row>
    <row r="225" spans="2:31" ht="30" customHeight="1" x14ac:dyDescent="0.3">
      <c r="B225" s="200"/>
      <c r="C225" s="54"/>
      <c r="D225" s="126" t="s">
        <v>1827</v>
      </c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  <c r="AA225" s="129"/>
      <c r="AB225" s="124"/>
      <c r="AC225" s="124"/>
      <c r="AD225" s="124"/>
      <c r="AE225" s="124"/>
    </row>
    <row r="226" spans="2:31" ht="30" customHeight="1" x14ac:dyDescent="0.3">
      <c r="B226" s="200"/>
      <c r="C226" s="54"/>
      <c r="D226" s="126" t="s">
        <v>1828</v>
      </c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  <c r="AA226" s="129"/>
      <c r="AB226" s="124"/>
      <c r="AC226" s="124"/>
      <c r="AD226" s="124"/>
      <c r="AE226" s="124"/>
    </row>
    <row r="227" spans="2:31" ht="30" customHeight="1" x14ac:dyDescent="0.3">
      <c r="B227" s="200"/>
      <c r="C227" s="54"/>
      <c r="D227" s="126" t="s">
        <v>556</v>
      </c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  <c r="AA227" s="129"/>
      <c r="AB227" s="124"/>
      <c r="AC227" s="124"/>
      <c r="AD227" s="124"/>
      <c r="AE227" s="124"/>
    </row>
    <row r="228" spans="2:31" ht="30" customHeight="1" x14ac:dyDescent="0.3">
      <c r="B228" s="200"/>
      <c r="C228" s="54"/>
      <c r="D228" s="126" t="s">
        <v>1829</v>
      </c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  <c r="AA228" s="129"/>
      <c r="AB228" s="124"/>
      <c r="AC228" s="124"/>
      <c r="AD228" s="124"/>
      <c r="AE228" s="124"/>
    </row>
    <row r="229" spans="2:31" ht="30" customHeight="1" x14ac:dyDescent="0.3">
      <c r="B229" s="200"/>
      <c r="C229" s="54"/>
      <c r="D229" s="126" t="s">
        <v>1830</v>
      </c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  <c r="AA229" s="129"/>
      <c r="AB229" s="124"/>
      <c r="AC229" s="124"/>
      <c r="AD229" s="124"/>
      <c r="AE229" s="124"/>
    </row>
    <row r="230" spans="2:31" ht="30" customHeight="1" x14ac:dyDescent="0.3">
      <c r="B230" s="200"/>
      <c r="C230" s="54"/>
      <c r="D230" s="126" t="s">
        <v>1831</v>
      </c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  <c r="AA230" s="129"/>
      <c r="AB230" s="124"/>
      <c r="AC230" s="124"/>
      <c r="AD230" s="124"/>
      <c r="AE230" s="124"/>
    </row>
    <row r="231" spans="2:31" ht="30" customHeight="1" x14ac:dyDescent="0.3">
      <c r="B231" s="200"/>
      <c r="C231" s="54"/>
      <c r="D231" s="126" t="s">
        <v>1832</v>
      </c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  <c r="AA231" s="129"/>
      <c r="AB231" s="124"/>
      <c r="AC231" s="124"/>
      <c r="AD231" s="124"/>
      <c r="AE231" s="124"/>
    </row>
    <row r="232" spans="2:31" ht="30" customHeight="1" x14ac:dyDescent="0.3">
      <c r="B232" s="200"/>
      <c r="C232" s="54"/>
      <c r="D232" s="126" t="s">
        <v>1833</v>
      </c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  <c r="AA232" s="129"/>
      <c r="AB232" s="124"/>
      <c r="AC232" s="124"/>
      <c r="AD232" s="124"/>
      <c r="AE232" s="124"/>
    </row>
    <row r="233" spans="2:31" ht="30" customHeight="1" x14ac:dyDescent="0.3">
      <c r="B233" s="200"/>
      <c r="C233" s="54"/>
      <c r="D233" s="126" t="s">
        <v>204</v>
      </c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  <c r="AA233" s="129"/>
      <c r="AB233" s="124"/>
      <c r="AC233" s="124"/>
      <c r="AD233" s="124"/>
      <c r="AE233" s="124"/>
    </row>
    <row r="234" spans="2:31" ht="30" customHeight="1" x14ac:dyDescent="0.3">
      <c r="B234" s="200"/>
      <c r="C234" s="54"/>
      <c r="D234" s="126" t="s">
        <v>1834</v>
      </c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  <c r="AA234" s="129"/>
      <c r="AB234" s="124"/>
      <c r="AC234" s="124"/>
      <c r="AD234" s="124"/>
      <c r="AE234" s="124"/>
    </row>
    <row r="235" spans="2:31" ht="30" customHeight="1" x14ac:dyDescent="0.3">
      <c r="B235" s="200"/>
      <c r="C235" s="54"/>
      <c r="D235" s="126" t="s">
        <v>1835</v>
      </c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  <c r="AA235" s="129"/>
      <c r="AB235" s="124"/>
      <c r="AC235" s="124"/>
      <c r="AD235" s="124"/>
      <c r="AE235" s="124"/>
    </row>
    <row r="236" spans="2:31" ht="30" customHeight="1" x14ac:dyDescent="0.3">
      <c r="B236" s="200"/>
      <c r="C236" s="54"/>
      <c r="D236" s="126" t="s">
        <v>1836</v>
      </c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  <c r="AA236" s="129"/>
      <c r="AB236" s="124"/>
      <c r="AC236" s="124"/>
      <c r="AD236" s="124"/>
      <c r="AE236" s="124"/>
    </row>
    <row r="237" spans="2:31" ht="30" customHeight="1" x14ac:dyDescent="0.3">
      <c r="B237" s="200"/>
      <c r="C237" s="54"/>
      <c r="D237" s="126" t="s">
        <v>1837</v>
      </c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  <c r="AA237" s="129"/>
      <c r="AB237" s="124"/>
      <c r="AC237" s="124"/>
      <c r="AD237" s="124"/>
      <c r="AE237" s="124"/>
    </row>
    <row r="238" spans="2:31" ht="30" customHeight="1" x14ac:dyDescent="0.3">
      <c r="B238" s="200"/>
      <c r="C238" s="54"/>
      <c r="D238" s="126" t="s">
        <v>1838</v>
      </c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  <c r="AA238" s="129"/>
      <c r="AB238" s="124"/>
      <c r="AC238" s="124"/>
      <c r="AD238" s="124"/>
      <c r="AE238" s="124"/>
    </row>
    <row r="239" spans="2:31" ht="30" customHeight="1" x14ac:dyDescent="0.3">
      <c r="B239" s="200"/>
      <c r="C239" s="54"/>
      <c r="D239" s="126" t="s">
        <v>1839</v>
      </c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  <c r="AA239" s="129"/>
      <c r="AB239" s="124"/>
      <c r="AC239" s="124"/>
      <c r="AD239" s="124"/>
      <c r="AE239" s="124"/>
    </row>
    <row r="240" spans="2:31" ht="30" customHeight="1" x14ac:dyDescent="0.3">
      <c r="B240" s="200"/>
      <c r="C240" s="54"/>
      <c r="D240" s="126" t="s">
        <v>1840</v>
      </c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  <c r="AA240" s="129"/>
      <c r="AB240" s="124"/>
      <c r="AC240" s="124"/>
      <c r="AD240" s="124"/>
      <c r="AE240" s="124"/>
    </row>
    <row r="241" spans="2:31" ht="30" customHeight="1" x14ac:dyDescent="0.3">
      <c r="B241" s="200"/>
      <c r="C241" s="54"/>
      <c r="D241" s="126" t="s">
        <v>1841</v>
      </c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  <c r="AA241" s="129"/>
      <c r="AB241" s="124"/>
      <c r="AC241" s="124"/>
      <c r="AD241" s="124"/>
      <c r="AE241" s="124"/>
    </row>
    <row r="242" spans="2:31" ht="30" customHeight="1" x14ac:dyDescent="0.3">
      <c r="B242" s="200"/>
      <c r="C242" s="54"/>
      <c r="D242" s="126" t="s">
        <v>1842</v>
      </c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  <c r="AA242" s="129"/>
      <c r="AB242" s="124"/>
      <c r="AC242" s="124"/>
      <c r="AD242" s="124"/>
      <c r="AE242" s="124"/>
    </row>
    <row r="243" spans="2:31" ht="30" customHeight="1" x14ac:dyDescent="0.3">
      <c r="B243" s="200"/>
      <c r="C243" s="54"/>
      <c r="D243" s="126" t="s">
        <v>1843</v>
      </c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  <c r="AA243" s="129"/>
      <c r="AB243" s="124"/>
      <c r="AC243" s="124"/>
      <c r="AD243" s="124"/>
      <c r="AE243" s="124"/>
    </row>
    <row r="244" spans="2:31" ht="30" customHeight="1" x14ac:dyDescent="0.3">
      <c r="B244" s="200"/>
      <c r="C244" s="54"/>
      <c r="D244" s="126" t="s">
        <v>1844</v>
      </c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  <c r="AA244" s="129"/>
      <c r="AB244" s="124"/>
      <c r="AC244" s="124"/>
      <c r="AD244" s="124"/>
      <c r="AE244" s="124"/>
    </row>
    <row r="245" spans="2:31" ht="30" customHeight="1" x14ac:dyDescent="0.3">
      <c r="B245" s="200"/>
      <c r="C245" s="54"/>
      <c r="D245" s="126" t="s">
        <v>1845</v>
      </c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  <c r="AA245" s="129"/>
      <c r="AB245" s="124"/>
      <c r="AC245" s="124"/>
      <c r="AD245" s="124"/>
      <c r="AE245" s="124"/>
    </row>
    <row r="246" spans="2:31" ht="30" customHeight="1" x14ac:dyDescent="0.3">
      <c r="B246" s="200"/>
      <c r="C246" s="54"/>
      <c r="D246" s="126" t="s">
        <v>1846</v>
      </c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  <c r="AA246" s="129"/>
      <c r="AB246" s="124"/>
      <c r="AC246" s="124"/>
      <c r="AD246" s="124"/>
      <c r="AE246" s="124"/>
    </row>
    <row r="247" spans="2:31" ht="30" customHeight="1" x14ac:dyDescent="0.3">
      <c r="B247" s="200"/>
      <c r="C247" s="54"/>
      <c r="D247" s="126" t="s">
        <v>1847</v>
      </c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  <c r="AA247" s="129"/>
      <c r="AB247" s="124"/>
      <c r="AC247" s="124"/>
      <c r="AD247" s="124"/>
      <c r="AE247" s="124"/>
    </row>
    <row r="248" spans="2:31" ht="30" customHeight="1" x14ac:dyDescent="0.3">
      <c r="B248" s="200"/>
      <c r="C248" s="54"/>
      <c r="D248" s="126" t="s">
        <v>1848</v>
      </c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  <c r="AA248" s="129"/>
      <c r="AB248" s="124"/>
      <c r="AC248" s="124"/>
      <c r="AD248" s="124"/>
      <c r="AE248" s="124"/>
    </row>
    <row r="249" spans="2:31" ht="30" customHeight="1" x14ac:dyDescent="0.3">
      <c r="B249" s="200"/>
      <c r="C249" s="54"/>
      <c r="D249" s="126" t="s">
        <v>1849</v>
      </c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  <c r="AA249" s="129"/>
      <c r="AB249" s="124"/>
      <c r="AC249" s="124"/>
      <c r="AD249" s="124"/>
      <c r="AE249" s="124"/>
    </row>
    <row r="250" spans="2:31" ht="30" customHeight="1" x14ac:dyDescent="0.3">
      <c r="B250" s="200"/>
      <c r="C250" s="54"/>
      <c r="D250" s="126" t="s">
        <v>1850</v>
      </c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  <c r="AA250" s="129"/>
      <c r="AB250" s="124"/>
      <c r="AC250" s="124"/>
      <c r="AD250" s="124"/>
      <c r="AE250" s="124"/>
    </row>
    <row r="251" spans="2:31" ht="30" customHeight="1" x14ac:dyDescent="0.3">
      <c r="B251" s="200"/>
      <c r="C251" s="54"/>
      <c r="D251" s="126" t="s">
        <v>1851</v>
      </c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  <c r="AA251" s="129"/>
      <c r="AB251" s="124"/>
      <c r="AC251" s="124"/>
      <c r="AD251" s="124"/>
      <c r="AE251" s="124"/>
    </row>
    <row r="252" spans="2:31" ht="30" customHeight="1" x14ac:dyDescent="0.3">
      <c r="B252" s="200"/>
      <c r="C252" s="54"/>
      <c r="D252" s="126" t="s">
        <v>1852</v>
      </c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  <c r="AA252" s="129"/>
      <c r="AB252" s="124"/>
      <c r="AC252" s="124"/>
      <c r="AD252" s="124"/>
      <c r="AE252" s="124"/>
    </row>
    <row r="253" spans="2:31" ht="30" customHeight="1" x14ac:dyDescent="0.3">
      <c r="B253" s="200"/>
      <c r="C253" s="54"/>
      <c r="D253" s="126" t="s">
        <v>1853</v>
      </c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  <c r="AA253" s="129"/>
      <c r="AB253" s="124"/>
      <c r="AC253" s="124"/>
      <c r="AD253" s="124"/>
      <c r="AE253" s="124"/>
    </row>
    <row r="254" spans="2:31" ht="30" customHeight="1" x14ac:dyDescent="0.3">
      <c r="B254" s="200"/>
      <c r="C254" s="54"/>
      <c r="D254" s="126" t="s">
        <v>1854</v>
      </c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  <c r="AA254" s="129"/>
      <c r="AB254" s="124"/>
      <c r="AC254" s="124"/>
      <c r="AD254" s="124"/>
      <c r="AE254" s="124"/>
    </row>
    <row r="255" spans="2:31" ht="30" customHeight="1" x14ac:dyDescent="0.3">
      <c r="B255" s="200"/>
      <c r="C255" s="54"/>
      <c r="D255" s="126" t="s">
        <v>1855</v>
      </c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  <c r="AA255" s="129"/>
      <c r="AB255" s="124"/>
      <c r="AC255" s="124"/>
      <c r="AD255" s="124"/>
      <c r="AE255" s="124"/>
    </row>
    <row r="256" spans="2:31" ht="30" customHeight="1" x14ac:dyDescent="0.3">
      <c r="B256" s="200"/>
      <c r="C256" s="54"/>
      <c r="D256" s="126" t="s">
        <v>1856</v>
      </c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  <c r="AA256" s="129"/>
      <c r="AB256" s="124"/>
      <c r="AC256" s="124"/>
      <c r="AD256" s="124"/>
      <c r="AE256" s="124"/>
    </row>
    <row r="257" spans="2:31" ht="30" customHeight="1" x14ac:dyDescent="0.3">
      <c r="B257" s="200"/>
      <c r="C257" s="54"/>
      <c r="D257" s="126" t="s">
        <v>1857</v>
      </c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  <c r="AA257" s="129"/>
      <c r="AB257" s="124"/>
      <c r="AC257" s="124"/>
      <c r="AD257" s="124"/>
      <c r="AE257" s="124"/>
    </row>
    <row r="258" spans="2:31" ht="30" customHeight="1" x14ac:dyDescent="0.3">
      <c r="B258" s="200"/>
      <c r="C258" s="54"/>
      <c r="D258" s="126" t="s">
        <v>1858</v>
      </c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  <c r="AA258" s="129"/>
      <c r="AB258" s="124"/>
      <c r="AC258" s="124"/>
      <c r="AD258" s="124"/>
      <c r="AE258" s="124"/>
    </row>
    <row r="259" spans="2:31" ht="30" customHeight="1" x14ac:dyDescent="0.3">
      <c r="B259" s="200"/>
      <c r="C259" s="54"/>
      <c r="D259" s="126" t="s">
        <v>1859</v>
      </c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  <c r="AA259" s="129"/>
      <c r="AB259" s="124"/>
      <c r="AC259" s="124"/>
      <c r="AD259" s="124"/>
      <c r="AE259" s="124"/>
    </row>
    <row r="260" spans="2:31" ht="30" customHeight="1" x14ac:dyDescent="0.3">
      <c r="B260" s="200"/>
      <c r="C260" s="54"/>
      <c r="D260" s="126" t="s">
        <v>1860</v>
      </c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  <c r="AA260" s="129"/>
      <c r="AB260" s="124"/>
      <c r="AC260" s="124"/>
      <c r="AD260" s="124"/>
      <c r="AE260" s="124"/>
    </row>
    <row r="261" spans="2:31" ht="30" customHeight="1" x14ac:dyDescent="0.3">
      <c r="B261" s="200"/>
      <c r="C261" s="54"/>
      <c r="D261" s="126" t="s">
        <v>1861</v>
      </c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  <c r="AA261" s="129"/>
      <c r="AB261" s="124"/>
      <c r="AC261" s="124"/>
      <c r="AD261" s="124"/>
      <c r="AE261" s="124"/>
    </row>
    <row r="262" spans="2:31" ht="30" customHeight="1" x14ac:dyDescent="0.3">
      <c r="B262" s="200"/>
      <c r="C262" s="54"/>
      <c r="D262" s="126" t="s">
        <v>1862</v>
      </c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  <c r="AA262" s="129"/>
      <c r="AB262" s="124"/>
      <c r="AC262" s="124"/>
      <c r="AD262" s="124"/>
      <c r="AE262" s="124"/>
    </row>
    <row r="263" spans="2:31" ht="30" customHeight="1" x14ac:dyDescent="0.3">
      <c r="B263" s="200"/>
      <c r="C263" s="54"/>
      <c r="D263" s="126" t="s">
        <v>1863</v>
      </c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  <c r="AA263" s="129"/>
      <c r="AB263" s="124"/>
      <c r="AC263" s="124"/>
      <c r="AD263" s="124"/>
      <c r="AE263" s="124"/>
    </row>
    <row r="264" spans="2:31" ht="30" customHeight="1" x14ac:dyDescent="0.3">
      <c r="B264" s="200"/>
      <c r="C264" s="54"/>
      <c r="D264" s="126" t="s">
        <v>1864</v>
      </c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  <c r="AA264" s="129"/>
      <c r="AB264" s="124"/>
      <c r="AC264" s="124"/>
      <c r="AD264" s="124"/>
      <c r="AE264" s="124"/>
    </row>
    <row r="265" spans="2:31" ht="30" customHeight="1" x14ac:dyDescent="0.3">
      <c r="B265" s="200"/>
      <c r="C265" s="54"/>
      <c r="D265" s="126" t="s">
        <v>1865</v>
      </c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  <c r="AA265" s="129"/>
      <c r="AB265" s="124"/>
      <c r="AC265" s="124"/>
      <c r="AD265" s="124"/>
      <c r="AE265" s="124"/>
    </row>
    <row r="266" spans="2:31" ht="30" customHeight="1" x14ac:dyDescent="0.3">
      <c r="B266" s="200"/>
      <c r="C266" s="54"/>
      <c r="D266" s="126" t="s">
        <v>1866</v>
      </c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  <c r="AA266" s="129"/>
      <c r="AB266" s="124"/>
      <c r="AC266" s="124"/>
      <c r="AD266" s="124"/>
      <c r="AE266" s="124"/>
    </row>
    <row r="267" spans="2:31" ht="30" customHeight="1" x14ac:dyDescent="0.3">
      <c r="B267" s="200"/>
      <c r="C267" s="54"/>
      <c r="D267" s="126" t="s">
        <v>1867</v>
      </c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  <c r="AA267" s="129"/>
      <c r="AB267" s="124"/>
      <c r="AC267" s="124"/>
      <c r="AD267" s="124"/>
      <c r="AE267" s="124"/>
    </row>
    <row r="268" spans="2:31" ht="30" customHeight="1" x14ac:dyDescent="0.3">
      <c r="B268" s="200"/>
      <c r="C268" s="54"/>
      <c r="D268" s="126" t="s">
        <v>1868</v>
      </c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  <c r="AA268" s="129"/>
      <c r="AB268" s="124"/>
      <c r="AC268" s="124"/>
      <c r="AD268" s="124"/>
      <c r="AE268" s="124"/>
    </row>
    <row r="269" spans="2:31" ht="30" customHeight="1" x14ac:dyDescent="0.3">
      <c r="B269" s="200"/>
      <c r="C269" s="54"/>
      <c r="D269" s="126" t="s">
        <v>1869</v>
      </c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  <c r="AA269" s="129"/>
      <c r="AB269" s="124"/>
      <c r="AC269" s="124"/>
      <c r="AD269" s="124"/>
      <c r="AE269" s="124"/>
    </row>
    <row r="270" spans="2:31" ht="30" customHeight="1" x14ac:dyDescent="0.3">
      <c r="B270" s="200"/>
      <c r="C270" s="54"/>
      <c r="D270" s="126" t="s">
        <v>1870</v>
      </c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  <c r="AA270" s="129"/>
      <c r="AB270" s="124"/>
      <c r="AC270" s="124"/>
      <c r="AD270" s="124"/>
      <c r="AE270" s="124"/>
    </row>
    <row r="271" spans="2:31" ht="30" customHeight="1" x14ac:dyDescent="0.3">
      <c r="B271" s="200"/>
      <c r="C271" s="54"/>
      <c r="D271" s="126" t="s">
        <v>1871</v>
      </c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  <c r="AA271" s="129"/>
      <c r="AB271" s="124"/>
      <c r="AC271" s="124"/>
      <c r="AD271" s="124"/>
      <c r="AE271" s="124"/>
    </row>
    <row r="272" spans="2:31" ht="30" customHeight="1" x14ac:dyDescent="0.3">
      <c r="B272" s="200"/>
      <c r="C272" s="54"/>
      <c r="D272" s="126" t="s">
        <v>1872</v>
      </c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  <c r="AA272" s="129"/>
      <c r="AB272" s="124"/>
      <c r="AC272" s="124"/>
      <c r="AD272" s="124"/>
      <c r="AE272" s="124"/>
    </row>
    <row r="273" spans="2:31" ht="30" customHeight="1" x14ac:dyDescent="0.3">
      <c r="B273" s="200"/>
      <c r="C273" s="54"/>
      <c r="D273" s="126" t="s">
        <v>1873</v>
      </c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  <c r="AA273" s="129"/>
      <c r="AB273" s="124"/>
      <c r="AC273" s="124"/>
      <c r="AD273" s="124"/>
      <c r="AE273" s="124"/>
    </row>
    <row r="274" spans="2:31" ht="30" customHeight="1" x14ac:dyDescent="0.3">
      <c r="B274" s="200"/>
      <c r="C274" s="54"/>
      <c r="D274" s="126" t="s">
        <v>1874</v>
      </c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  <c r="AA274" s="129"/>
      <c r="AB274" s="124"/>
      <c r="AC274" s="124"/>
      <c r="AD274" s="124"/>
      <c r="AE274" s="124"/>
    </row>
    <row r="275" spans="2:31" ht="30" customHeight="1" x14ac:dyDescent="0.3">
      <c r="B275" s="200"/>
      <c r="C275" s="54"/>
      <c r="D275" s="126" t="s">
        <v>1875</v>
      </c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  <c r="AA275" s="129"/>
      <c r="AB275" s="124"/>
      <c r="AC275" s="124"/>
      <c r="AD275" s="124"/>
      <c r="AE275" s="124"/>
    </row>
    <row r="276" spans="2:31" ht="30" customHeight="1" x14ac:dyDescent="0.3">
      <c r="B276" s="200"/>
      <c r="C276" s="54"/>
      <c r="D276" s="126" t="s">
        <v>1876</v>
      </c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  <c r="AA276" s="129"/>
      <c r="AB276" s="124"/>
      <c r="AC276" s="124"/>
      <c r="AD276" s="124"/>
      <c r="AE276" s="124"/>
    </row>
    <row r="277" spans="2:31" ht="30" customHeight="1" x14ac:dyDescent="0.3">
      <c r="B277" s="200"/>
      <c r="C277" s="54"/>
      <c r="D277" s="126" t="s">
        <v>1877</v>
      </c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  <c r="AA277" s="129"/>
      <c r="AB277" s="124"/>
      <c r="AC277" s="124"/>
      <c r="AD277" s="124"/>
      <c r="AE277" s="124"/>
    </row>
    <row r="278" spans="2:31" ht="30" customHeight="1" x14ac:dyDescent="0.3">
      <c r="B278" s="200"/>
      <c r="C278" s="54"/>
      <c r="D278" s="126" t="s">
        <v>1878</v>
      </c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  <c r="AA278" s="129"/>
      <c r="AB278" s="124"/>
      <c r="AC278" s="124"/>
      <c r="AD278" s="124"/>
      <c r="AE278" s="124"/>
    </row>
    <row r="279" spans="2:31" ht="30" customHeight="1" x14ac:dyDescent="0.3">
      <c r="B279" s="200"/>
      <c r="C279" s="54"/>
      <c r="D279" s="126" t="s">
        <v>1879</v>
      </c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  <c r="AA279" s="129"/>
      <c r="AB279" s="124"/>
      <c r="AC279" s="124"/>
      <c r="AD279" s="124"/>
      <c r="AE279" s="124"/>
    </row>
    <row r="280" spans="2:31" ht="30" customHeight="1" x14ac:dyDescent="0.3">
      <c r="B280" s="200"/>
      <c r="C280" s="54"/>
      <c r="D280" s="126" t="s">
        <v>1880</v>
      </c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  <c r="AA280" s="129"/>
      <c r="AB280" s="124"/>
      <c r="AC280" s="124"/>
      <c r="AD280" s="124"/>
      <c r="AE280" s="124"/>
    </row>
    <row r="281" spans="2:31" ht="30" customHeight="1" x14ac:dyDescent="0.3">
      <c r="B281" s="200"/>
      <c r="C281" s="54"/>
      <c r="D281" s="126" t="s">
        <v>1881</v>
      </c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  <c r="AA281" s="129"/>
      <c r="AB281" s="124"/>
      <c r="AC281" s="124"/>
      <c r="AD281" s="124"/>
      <c r="AE281" s="124"/>
    </row>
    <row r="282" spans="2:31" ht="30" customHeight="1" x14ac:dyDescent="0.3">
      <c r="B282" s="200"/>
      <c r="C282" s="54"/>
      <c r="D282" s="126" t="s">
        <v>1882</v>
      </c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  <c r="AA282" s="129"/>
      <c r="AB282" s="124"/>
      <c r="AC282" s="124"/>
      <c r="AD282" s="124"/>
      <c r="AE282" s="124"/>
    </row>
    <row r="283" spans="2:31" ht="30" customHeight="1" x14ac:dyDescent="0.3">
      <c r="B283" s="200"/>
      <c r="C283" s="54"/>
      <c r="D283" s="126" t="s">
        <v>1883</v>
      </c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  <c r="AA283" s="129"/>
      <c r="AB283" s="124"/>
      <c r="AC283" s="124"/>
      <c r="AD283" s="124"/>
      <c r="AE283" s="124"/>
    </row>
    <row r="284" spans="2:31" ht="30" customHeight="1" x14ac:dyDescent="0.3">
      <c r="B284" s="200"/>
      <c r="C284" s="54"/>
      <c r="D284" s="126" t="s">
        <v>1884</v>
      </c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  <c r="AA284" s="129"/>
      <c r="AB284" s="124"/>
      <c r="AC284" s="124"/>
      <c r="AD284" s="124"/>
      <c r="AE284" s="124"/>
    </row>
    <row r="285" spans="2:31" ht="30" customHeight="1" x14ac:dyDescent="0.3">
      <c r="B285" s="200"/>
      <c r="C285" s="54"/>
      <c r="D285" s="126" t="s">
        <v>1885</v>
      </c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  <c r="AA285" s="129"/>
      <c r="AB285" s="124"/>
      <c r="AC285" s="124"/>
      <c r="AD285" s="124"/>
      <c r="AE285" s="124"/>
    </row>
    <row r="286" spans="2:31" ht="30" customHeight="1" x14ac:dyDescent="0.3">
      <c r="B286" s="200"/>
      <c r="C286" s="54"/>
      <c r="D286" s="126" t="s">
        <v>1886</v>
      </c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  <c r="AA286" s="129"/>
      <c r="AB286" s="124"/>
      <c r="AC286" s="124"/>
      <c r="AD286" s="124"/>
      <c r="AE286" s="124"/>
    </row>
    <row r="287" spans="2:31" ht="30" customHeight="1" x14ac:dyDescent="0.3">
      <c r="B287" s="200"/>
      <c r="C287" s="54"/>
      <c r="D287" s="126" t="s">
        <v>1887</v>
      </c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  <c r="AA287" s="129"/>
      <c r="AB287" s="124"/>
      <c r="AC287" s="124"/>
      <c r="AD287" s="124"/>
      <c r="AE287" s="124"/>
    </row>
    <row r="288" spans="2:31" ht="30" customHeight="1" x14ac:dyDescent="0.3">
      <c r="B288" s="200"/>
      <c r="C288" s="54"/>
      <c r="D288" s="126" t="s">
        <v>1888</v>
      </c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  <c r="AA288" s="129"/>
      <c r="AB288" s="124"/>
      <c r="AC288" s="124"/>
      <c r="AD288" s="124"/>
      <c r="AE288" s="124"/>
    </row>
    <row r="289" spans="2:31" ht="30" customHeight="1" x14ac:dyDescent="0.3">
      <c r="B289" s="200"/>
      <c r="C289" s="54"/>
      <c r="D289" s="126" t="s">
        <v>1889</v>
      </c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  <c r="AA289" s="129"/>
      <c r="AB289" s="124"/>
      <c r="AC289" s="124"/>
      <c r="AD289" s="124"/>
      <c r="AE289" s="124"/>
    </row>
    <row r="290" spans="2:31" ht="30" customHeight="1" x14ac:dyDescent="0.3">
      <c r="B290" s="200"/>
      <c r="C290" s="54"/>
      <c r="D290" s="126" t="s">
        <v>1890</v>
      </c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  <c r="AA290" s="129"/>
      <c r="AB290" s="124"/>
      <c r="AC290" s="124"/>
      <c r="AD290" s="124"/>
      <c r="AE290" s="124"/>
    </row>
    <row r="291" spans="2:31" ht="30" customHeight="1" x14ac:dyDescent="0.3">
      <c r="B291" s="200"/>
      <c r="C291" s="54"/>
      <c r="D291" s="126" t="s">
        <v>1891</v>
      </c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  <c r="AA291" s="129"/>
      <c r="AB291" s="124"/>
      <c r="AC291" s="124"/>
      <c r="AD291" s="124"/>
      <c r="AE291" s="124"/>
    </row>
    <row r="292" spans="2:31" ht="30" customHeight="1" x14ac:dyDescent="0.3">
      <c r="B292" s="200"/>
      <c r="C292" s="54"/>
      <c r="D292" s="126" t="s">
        <v>60</v>
      </c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  <c r="AA292" s="129"/>
      <c r="AB292" s="124"/>
      <c r="AC292" s="124"/>
      <c r="AD292" s="124"/>
      <c r="AE292" s="124"/>
    </row>
    <row r="293" spans="2:31" ht="30" customHeight="1" x14ac:dyDescent="0.3">
      <c r="B293" s="200"/>
      <c r="C293" s="54"/>
      <c r="D293" s="126" t="s">
        <v>1892</v>
      </c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  <c r="AA293" s="129"/>
      <c r="AB293" s="124"/>
      <c r="AC293" s="124"/>
      <c r="AD293" s="124"/>
      <c r="AE293" s="124"/>
    </row>
    <row r="294" spans="2:31" ht="30" customHeight="1" x14ac:dyDescent="0.3">
      <c r="B294" s="200"/>
      <c r="C294" s="54"/>
      <c r="D294" s="126" t="s">
        <v>1893</v>
      </c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  <c r="AA294" s="129"/>
      <c r="AB294" s="124"/>
      <c r="AC294" s="124"/>
      <c r="AD294" s="124"/>
      <c r="AE294" s="124"/>
    </row>
    <row r="295" spans="2:31" ht="30" customHeight="1" x14ac:dyDescent="0.3">
      <c r="B295" s="200"/>
      <c r="C295" s="54"/>
      <c r="D295" s="126" t="s">
        <v>1894</v>
      </c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  <c r="AA295" s="129"/>
      <c r="AB295" s="124"/>
      <c r="AC295" s="124"/>
      <c r="AD295" s="124"/>
      <c r="AE295" s="124"/>
    </row>
    <row r="296" spans="2:31" ht="30" customHeight="1" x14ac:dyDescent="0.3">
      <c r="B296" s="200"/>
      <c r="C296" s="54"/>
      <c r="D296" s="126" t="s">
        <v>1895</v>
      </c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  <c r="AA296" s="129"/>
      <c r="AB296" s="124"/>
      <c r="AC296" s="124"/>
      <c r="AD296" s="124"/>
      <c r="AE296" s="124"/>
    </row>
    <row r="297" spans="2:31" ht="30" customHeight="1" x14ac:dyDescent="0.3">
      <c r="B297" s="200"/>
      <c r="C297" s="54"/>
      <c r="D297" s="126" t="s">
        <v>1896</v>
      </c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  <c r="AA297" s="129"/>
      <c r="AB297" s="124"/>
      <c r="AC297" s="124"/>
      <c r="AD297" s="124"/>
      <c r="AE297" s="124"/>
    </row>
    <row r="298" spans="2:31" ht="30" customHeight="1" x14ac:dyDescent="0.3">
      <c r="B298" s="200"/>
      <c r="C298" s="54"/>
      <c r="D298" s="126" t="s">
        <v>1897</v>
      </c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  <c r="AA298" s="129"/>
      <c r="AB298" s="124"/>
      <c r="AC298" s="124"/>
      <c r="AD298" s="124"/>
      <c r="AE298" s="124"/>
    </row>
    <row r="299" spans="2:31" ht="30" customHeight="1" x14ac:dyDescent="0.3">
      <c r="B299" s="200"/>
      <c r="C299" s="54"/>
      <c r="D299" s="126" t="s">
        <v>1898</v>
      </c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  <c r="AA299" s="129"/>
      <c r="AB299" s="124"/>
      <c r="AC299" s="124"/>
      <c r="AD299" s="124"/>
      <c r="AE299" s="124"/>
    </row>
    <row r="300" spans="2:31" ht="30" customHeight="1" x14ac:dyDescent="0.3">
      <c r="B300" s="200"/>
      <c r="C300" s="54"/>
      <c r="D300" s="126" t="s">
        <v>1899</v>
      </c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  <c r="AA300" s="129"/>
      <c r="AB300" s="124"/>
      <c r="AC300" s="124"/>
      <c r="AD300" s="124"/>
      <c r="AE300" s="124"/>
    </row>
    <row r="301" spans="2:31" ht="30" customHeight="1" x14ac:dyDescent="0.3">
      <c r="B301" s="200"/>
      <c r="C301" s="54"/>
      <c r="D301" s="126" t="s">
        <v>1900</v>
      </c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  <c r="AA301" s="129"/>
      <c r="AB301" s="124"/>
      <c r="AC301" s="124"/>
      <c r="AD301" s="124"/>
      <c r="AE301" s="124"/>
    </row>
    <row r="302" spans="2:31" ht="30" customHeight="1" x14ac:dyDescent="0.3">
      <c r="B302" s="200"/>
      <c r="C302" s="54"/>
      <c r="D302" s="126" t="s">
        <v>1901</v>
      </c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  <c r="AA302" s="129"/>
      <c r="AB302" s="124"/>
      <c r="AC302" s="124"/>
      <c r="AD302" s="124"/>
      <c r="AE302" s="124"/>
    </row>
    <row r="303" spans="2:31" ht="30" customHeight="1" x14ac:dyDescent="0.3">
      <c r="B303" s="200"/>
      <c r="C303" s="54"/>
      <c r="D303" s="126" t="s">
        <v>1902</v>
      </c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  <c r="AA303" s="129"/>
      <c r="AB303" s="124"/>
      <c r="AC303" s="124"/>
      <c r="AD303" s="124"/>
      <c r="AE303" s="124"/>
    </row>
    <row r="304" spans="2:31" ht="30" customHeight="1" x14ac:dyDescent="0.3">
      <c r="B304" s="200"/>
      <c r="C304" s="54"/>
      <c r="D304" s="126" t="s">
        <v>1903</v>
      </c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  <c r="AA304" s="129"/>
      <c r="AB304" s="124"/>
      <c r="AC304" s="124"/>
      <c r="AD304" s="124"/>
      <c r="AE304" s="124"/>
    </row>
    <row r="305" spans="2:31" ht="30" customHeight="1" x14ac:dyDescent="0.3">
      <c r="B305" s="124"/>
      <c r="D305" s="126" t="s">
        <v>1904</v>
      </c>
      <c r="F305" s="124"/>
      <c r="H305" s="124"/>
      <c r="I305" s="124"/>
      <c r="J305" s="124"/>
      <c r="K305" s="124"/>
      <c r="L305" s="124"/>
      <c r="M305" s="124"/>
      <c r="N305" s="124"/>
      <c r="O305" s="124"/>
      <c r="P305" s="124"/>
      <c r="Q305" s="124"/>
      <c r="R305" s="124"/>
      <c r="S305" s="124"/>
      <c r="T305" s="124"/>
      <c r="U305" s="124"/>
      <c r="V305" s="124"/>
      <c r="W305" s="124"/>
      <c r="X305" s="124"/>
      <c r="Y305" s="124"/>
      <c r="Z305" s="124"/>
      <c r="AA305" s="124"/>
      <c r="AB305" s="124"/>
      <c r="AC305" s="124"/>
      <c r="AD305" s="124"/>
      <c r="AE305" s="124"/>
    </row>
    <row r="306" spans="2:31" ht="30" customHeight="1" x14ac:dyDescent="0.3">
      <c r="B306" s="124"/>
      <c r="D306" s="126" t="s">
        <v>1905</v>
      </c>
      <c r="F306" s="124"/>
      <c r="H306" s="124"/>
      <c r="I306" s="124"/>
      <c r="J306" s="124"/>
      <c r="K306" s="124"/>
      <c r="L306" s="124"/>
      <c r="M306" s="124"/>
      <c r="N306" s="124"/>
      <c r="O306" s="124"/>
      <c r="P306" s="124"/>
      <c r="Q306" s="124"/>
      <c r="R306" s="124"/>
      <c r="S306" s="124"/>
      <c r="T306" s="124"/>
      <c r="U306" s="124"/>
      <c r="V306" s="124"/>
      <c r="W306" s="124"/>
      <c r="X306" s="124"/>
      <c r="Y306" s="124"/>
      <c r="Z306" s="124"/>
      <c r="AA306" s="124"/>
      <c r="AB306" s="124"/>
      <c r="AC306" s="124"/>
      <c r="AD306" s="124"/>
      <c r="AE306" s="124"/>
    </row>
    <row r="307" spans="2:31" ht="30" customHeight="1" x14ac:dyDescent="0.3">
      <c r="B307" s="124"/>
      <c r="D307" s="126" t="s">
        <v>1906</v>
      </c>
      <c r="F307" s="124"/>
      <c r="H307" s="124"/>
      <c r="I307" s="124"/>
      <c r="J307" s="124"/>
      <c r="K307" s="124"/>
      <c r="L307" s="124"/>
      <c r="M307" s="124"/>
      <c r="N307" s="124"/>
      <c r="O307" s="124"/>
      <c r="P307" s="124"/>
      <c r="Q307" s="124"/>
      <c r="R307" s="124"/>
      <c r="S307" s="124"/>
      <c r="T307" s="124"/>
      <c r="U307" s="124"/>
      <c r="V307" s="124"/>
      <c r="W307" s="124"/>
      <c r="X307" s="124"/>
      <c r="Y307" s="124"/>
      <c r="Z307" s="124"/>
      <c r="AA307" s="124"/>
      <c r="AB307" s="124"/>
      <c r="AC307" s="124"/>
      <c r="AD307" s="124"/>
      <c r="AE307" s="124"/>
    </row>
    <row r="308" spans="2:31" ht="30" customHeight="1" x14ac:dyDescent="0.3">
      <c r="B308" s="124"/>
      <c r="D308" s="126" t="s">
        <v>1907</v>
      </c>
      <c r="F308" s="124"/>
      <c r="H308" s="124"/>
      <c r="I308" s="124"/>
      <c r="J308" s="124"/>
      <c r="K308" s="124"/>
      <c r="L308" s="124"/>
      <c r="M308" s="124"/>
      <c r="N308" s="124"/>
      <c r="O308" s="124"/>
      <c r="P308" s="124"/>
      <c r="Q308" s="124"/>
      <c r="R308" s="124"/>
      <c r="S308" s="124"/>
      <c r="T308" s="124"/>
      <c r="U308" s="124"/>
      <c r="V308" s="124"/>
      <c r="W308" s="124"/>
      <c r="X308" s="124"/>
      <c r="Y308" s="124"/>
      <c r="Z308" s="124"/>
      <c r="AA308" s="124"/>
      <c r="AB308" s="124"/>
      <c r="AC308" s="124"/>
      <c r="AD308" s="124"/>
      <c r="AE308" s="124"/>
    </row>
    <row r="309" spans="2:31" ht="30" customHeight="1" x14ac:dyDescent="0.3">
      <c r="B309" s="124"/>
      <c r="D309" s="126" t="s">
        <v>397</v>
      </c>
      <c r="F309" s="124"/>
      <c r="H309" s="124"/>
      <c r="I309" s="124"/>
      <c r="J309" s="124"/>
      <c r="K309" s="124"/>
      <c r="L309" s="124"/>
      <c r="M309" s="124"/>
      <c r="N309" s="124"/>
      <c r="O309" s="124"/>
      <c r="P309" s="124"/>
      <c r="Q309" s="124"/>
      <c r="R309" s="124"/>
      <c r="S309" s="124"/>
      <c r="T309" s="124"/>
      <c r="U309" s="124"/>
      <c r="V309" s="124"/>
      <c r="W309" s="124"/>
      <c r="X309" s="124"/>
      <c r="Y309" s="124"/>
      <c r="Z309" s="124"/>
      <c r="AA309" s="124"/>
      <c r="AB309" s="124"/>
      <c r="AC309" s="124"/>
      <c r="AD309" s="124"/>
      <c r="AE309" s="124"/>
    </row>
    <row r="310" spans="2:31" ht="30" customHeight="1" x14ac:dyDescent="0.3">
      <c r="B310" s="124"/>
      <c r="D310" s="126" t="s">
        <v>1908</v>
      </c>
      <c r="F310" s="124"/>
      <c r="H310" s="124"/>
      <c r="I310" s="124"/>
      <c r="J310" s="124"/>
      <c r="K310" s="124"/>
      <c r="L310" s="124"/>
      <c r="M310" s="124"/>
      <c r="N310" s="124"/>
      <c r="O310" s="124"/>
      <c r="P310" s="124"/>
      <c r="Q310" s="124"/>
      <c r="R310" s="124"/>
      <c r="S310" s="124"/>
      <c r="T310" s="124"/>
      <c r="U310" s="124"/>
      <c r="V310" s="124"/>
      <c r="W310" s="124"/>
      <c r="X310" s="124"/>
      <c r="Y310" s="124"/>
      <c r="Z310" s="124"/>
      <c r="AA310" s="124"/>
      <c r="AB310" s="124"/>
      <c r="AC310" s="124"/>
      <c r="AD310" s="124"/>
      <c r="AE310" s="124"/>
    </row>
    <row r="311" spans="2:31" ht="30" customHeight="1" x14ac:dyDescent="0.3">
      <c r="B311" s="124"/>
      <c r="D311" s="126" t="s">
        <v>1909</v>
      </c>
      <c r="F311" s="124"/>
      <c r="H311" s="124"/>
      <c r="I311" s="124"/>
      <c r="J311" s="124"/>
      <c r="K311" s="124"/>
      <c r="L311" s="124"/>
      <c r="M311" s="124"/>
      <c r="N311" s="124"/>
      <c r="O311" s="124"/>
      <c r="P311" s="124"/>
      <c r="Q311" s="124"/>
      <c r="R311" s="124"/>
      <c r="S311" s="124"/>
      <c r="T311" s="124"/>
      <c r="U311" s="124"/>
      <c r="V311" s="124"/>
      <c r="W311" s="124"/>
      <c r="X311" s="124"/>
      <c r="Y311" s="124"/>
      <c r="Z311" s="124"/>
      <c r="AA311" s="124"/>
      <c r="AB311" s="124"/>
      <c r="AC311" s="124"/>
      <c r="AD311" s="124"/>
      <c r="AE311" s="124"/>
    </row>
    <row r="312" spans="2:31" ht="30" customHeight="1" x14ac:dyDescent="0.3">
      <c r="B312" s="124"/>
      <c r="D312" s="126" t="s">
        <v>1910</v>
      </c>
      <c r="F312" s="124"/>
      <c r="H312" s="124"/>
      <c r="I312" s="124"/>
      <c r="J312" s="124"/>
      <c r="K312" s="124"/>
      <c r="L312" s="124"/>
      <c r="M312" s="124"/>
      <c r="N312" s="124"/>
      <c r="O312" s="124"/>
      <c r="P312" s="124"/>
      <c r="Q312" s="124"/>
      <c r="R312" s="124"/>
      <c r="S312" s="124"/>
      <c r="T312" s="124"/>
      <c r="U312" s="124"/>
      <c r="V312" s="124"/>
      <c r="W312" s="124"/>
      <c r="X312" s="124"/>
      <c r="Y312" s="124"/>
      <c r="Z312" s="124"/>
      <c r="AA312" s="124"/>
      <c r="AB312" s="124"/>
      <c r="AC312" s="124"/>
      <c r="AD312" s="124"/>
      <c r="AE312" s="124"/>
    </row>
    <row r="313" spans="2:31" ht="30" customHeight="1" x14ac:dyDescent="0.3">
      <c r="B313" s="124"/>
      <c r="D313" s="126" t="s">
        <v>1911</v>
      </c>
      <c r="F313" s="124"/>
      <c r="H313" s="124"/>
      <c r="I313" s="124"/>
      <c r="J313" s="124"/>
      <c r="K313" s="124"/>
      <c r="L313" s="124"/>
      <c r="M313" s="124"/>
      <c r="N313" s="124"/>
      <c r="O313" s="124"/>
      <c r="P313" s="124"/>
      <c r="Q313" s="124"/>
      <c r="R313" s="124"/>
      <c r="S313" s="124"/>
      <c r="T313" s="124"/>
      <c r="U313" s="124"/>
      <c r="V313" s="124"/>
      <c r="W313" s="124"/>
      <c r="X313" s="124"/>
      <c r="Y313" s="124"/>
      <c r="Z313" s="124"/>
      <c r="AA313" s="124"/>
      <c r="AB313" s="124"/>
      <c r="AC313" s="124"/>
      <c r="AD313" s="124"/>
      <c r="AE313" s="124"/>
    </row>
    <row r="314" spans="2:31" ht="30" customHeight="1" x14ac:dyDescent="0.3">
      <c r="B314" s="124"/>
      <c r="D314" s="126" t="s">
        <v>1912</v>
      </c>
      <c r="F314" s="124"/>
      <c r="H314" s="124"/>
      <c r="I314" s="124"/>
      <c r="J314" s="124"/>
      <c r="K314" s="124"/>
      <c r="L314" s="124"/>
      <c r="M314" s="124"/>
      <c r="N314" s="124"/>
      <c r="O314" s="124"/>
      <c r="P314" s="124"/>
      <c r="Q314" s="124"/>
      <c r="R314" s="124"/>
      <c r="S314" s="124"/>
      <c r="T314" s="124"/>
      <c r="U314" s="124"/>
      <c r="V314" s="124"/>
      <c r="W314" s="124"/>
      <c r="X314" s="124"/>
      <c r="Y314" s="124"/>
      <c r="Z314" s="124"/>
      <c r="AA314" s="124"/>
      <c r="AB314" s="124"/>
      <c r="AC314" s="124"/>
      <c r="AD314" s="124"/>
      <c r="AE314" s="124"/>
    </row>
    <row r="315" spans="2:31" ht="30" customHeight="1" x14ac:dyDescent="0.3">
      <c r="B315" s="124"/>
      <c r="D315" s="126" t="s">
        <v>1913</v>
      </c>
      <c r="F315" s="124"/>
      <c r="H315" s="124"/>
      <c r="I315" s="124"/>
      <c r="J315" s="124"/>
      <c r="K315" s="124"/>
      <c r="L315" s="124"/>
      <c r="M315" s="124"/>
      <c r="N315" s="124"/>
      <c r="O315" s="124"/>
      <c r="P315" s="124"/>
      <c r="Q315" s="124"/>
      <c r="R315" s="124"/>
      <c r="S315" s="124"/>
      <c r="T315" s="124"/>
      <c r="U315" s="124"/>
      <c r="V315" s="124"/>
      <c r="W315" s="124"/>
      <c r="X315" s="124"/>
      <c r="Y315" s="124"/>
      <c r="Z315" s="124"/>
      <c r="AA315" s="124"/>
      <c r="AB315" s="124"/>
      <c r="AC315" s="124"/>
      <c r="AD315" s="124"/>
      <c r="AE315" s="124"/>
    </row>
    <row r="316" spans="2:31" ht="30" customHeight="1" x14ac:dyDescent="0.3">
      <c r="B316" s="124"/>
      <c r="D316" s="126" t="s">
        <v>1914</v>
      </c>
      <c r="F316" s="124"/>
      <c r="H316" s="124"/>
      <c r="I316" s="124"/>
      <c r="J316" s="124"/>
      <c r="K316" s="124"/>
      <c r="L316" s="124"/>
      <c r="M316" s="124"/>
      <c r="N316" s="124"/>
      <c r="O316" s="124"/>
      <c r="P316" s="124"/>
      <c r="Q316" s="124"/>
      <c r="R316" s="124"/>
      <c r="S316" s="124"/>
      <c r="T316" s="124"/>
      <c r="U316" s="124"/>
      <c r="V316" s="124"/>
      <c r="W316" s="124"/>
      <c r="X316" s="124"/>
      <c r="Y316" s="124"/>
      <c r="Z316" s="124"/>
      <c r="AA316" s="124"/>
      <c r="AB316" s="124"/>
      <c r="AC316" s="124"/>
      <c r="AD316" s="124"/>
      <c r="AE316" s="124"/>
    </row>
    <row r="317" spans="2:31" ht="30" customHeight="1" x14ac:dyDescent="0.3">
      <c r="B317" s="124"/>
      <c r="D317" s="126" t="s">
        <v>1915</v>
      </c>
      <c r="F317" s="124"/>
      <c r="H317" s="124"/>
      <c r="I317" s="124"/>
      <c r="J317" s="124"/>
      <c r="K317" s="124"/>
      <c r="L317" s="124"/>
      <c r="M317" s="124"/>
      <c r="N317" s="124"/>
      <c r="O317" s="124"/>
      <c r="P317" s="124"/>
      <c r="Q317" s="124"/>
      <c r="R317" s="124"/>
      <c r="S317" s="124"/>
      <c r="T317" s="124"/>
      <c r="U317" s="124"/>
      <c r="V317" s="124"/>
      <c r="W317" s="124"/>
      <c r="X317" s="124"/>
      <c r="Y317" s="124"/>
      <c r="Z317" s="124"/>
      <c r="AA317" s="124"/>
      <c r="AB317" s="124"/>
      <c r="AC317" s="124"/>
      <c r="AD317" s="124"/>
      <c r="AE317" s="124"/>
    </row>
    <row r="318" spans="2:31" ht="30" customHeight="1" x14ac:dyDescent="0.3">
      <c r="B318" s="124"/>
      <c r="D318" s="126" t="s">
        <v>1916</v>
      </c>
      <c r="F318" s="124"/>
      <c r="H318" s="124"/>
      <c r="I318" s="124"/>
      <c r="J318" s="124"/>
      <c r="K318" s="124"/>
      <c r="L318" s="124"/>
      <c r="M318" s="124"/>
      <c r="N318" s="124"/>
      <c r="O318" s="124"/>
      <c r="P318" s="124"/>
      <c r="Q318" s="124"/>
      <c r="R318" s="124"/>
      <c r="S318" s="124"/>
      <c r="T318" s="124"/>
      <c r="U318" s="124"/>
      <c r="V318" s="124"/>
      <c r="W318" s="124"/>
      <c r="X318" s="124"/>
      <c r="Y318" s="124"/>
      <c r="Z318" s="124"/>
      <c r="AA318" s="124"/>
      <c r="AB318" s="124"/>
      <c r="AC318" s="124"/>
      <c r="AD318" s="124"/>
      <c r="AE318" s="124"/>
    </row>
    <row r="319" spans="2:31" ht="30" customHeight="1" x14ac:dyDescent="0.3">
      <c r="B319" s="124"/>
      <c r="D319" s="126" t="s">
        <v>1917</v>
      </c>
      <c r="F319" s="124"/>
      <c r="H319" s="124"/>
      <c r="I319" s="124"/>
      <c r="J319" s="124"/>
      <c r="K319" s="124"/>
      <c r="L319" s="124"/>
      <c r="M319" s="124"/>
      <c r="N319" s="124"/>
      <c r="O319" s="124"/>
      <c r="P319" s="124"/>
      <c r="Q319" s="124"/>
      <c r="R319" s="124"/>
      <c r="S319" s="124"/>
      <c r="T319" s="124"/>
      <c r="U319" s="124"/>
      <c r="V319" s="124"/>
      <c r="W319" s="124"/>
      <c r="X319" s="124"/>
      <c r="Y319" s="124"/>
      <c r="Z319" s="124"/>
      <c r="AA319" s="124"/>
      <c r="AB319" s="124"/>
      <c r="AC319" s="124"/>
      <c r="AD319" s="124"/>
      <c r="AE319" s="124"/>
    </row>
    <row r="320" spans="2:31" ht="30" customHeight="1" x14ac:dyDescent="0.3">
      <c r="B320" s="124"/>
      <c r="D320" s="126" t="s">
        <v>1918</v>
      </c>
      <c r="F320" s="124"/>
      <c r="H320" s="124"/>
      <c r="I320" s="124"/>
      <c r="J320" s="124"/>
      <c r="K320" s="124"/>
      <c r="L320" s="124"/>
      <c r="M320" s="124"/>
      <c r="N320" s="124"/>
      <c r="O320" s="124"/>
      <c r="P320" s="124"/>
      <c r="Q320" s="124"/>
      <c r="R320" s="124"/>
      <c r="S320" s="124"/>
      <c r="T320" s="124"/>
      <c r="U320" s="124"/>
      <c r="V320" s="124"/>
      <c r="W320" s="124"/>
      <c r="X320" s="124"/>
      <c r="Y320" s="124"/>
      <c r="Z320" s="124"/>
      <c r="AA320" s="124"/>
      <c r="AB320" s="124"/>
      <c r="AC320" s="124"/>
      <c r="AD320" s="124"/>
      <c r="AE320" s="124"/>
    </row>
    <row r="321" spans="2:31" ht="30" customHeight="1" x14ac:dyDescent="0.3">
      <c r="B321" s="124"/>
      <c r="D321" s="126" t="s">
        <v>1919</v>
      </c>
      <c r="F321" s="124"/>
      <c r="H321" s="124"/>
      <c r="I321" s="124"/>
      <c r="J321" s="124"/>
      <c r="K321" s="124"/>
      <c r="L321" s="124"/>
      <c r="M321" s="124"/>
      <c r="N321" s="124"/>
      <c r="O321" s="124"/>
      <c r="P321" s="124"/>
      <c r="Q321" s="124"/>
      <c r="R321" s="124"/>
      <c r="S321" s="124"/>
      <c r="T321" s="124"/>
      <c r="U321" s="124"/>
      <c r="V321" s="124"/>
      <c r="W321" s="124"/>
      <c r="X321" s="124"/>
      <c r="Y321" s="124"/>
      <c r="Z321" s="124"/>
      <c r="AA321" s="124"/>
      <c r="AB321" s="124"/>
      <c r="AC321" s="124"/>
      <c r="AD321" s="124"/>
      <c r="AE321" s="124"/>
    </row>
    <row r="322" spans="2:31" ht="30" customHeight="1" x14ac:dyDescent="0.3">
      <c r="B322" s="124"/>
      <c r="D322" s="126" t="s">
        <v>1920</v>
      </c>
      <c r="F322" s="124"/>
      <c r="H322" s="124"/>
      <c r="I322" s="124"/>
      <c r="J322" s="124"/>
      <c r="K322" s="124"/>
      <c r="L322" s="124"/>
      <c r="M322" s="124"/>
      <c r="N322" s="124"/>
      <c r="O322" s="124"/>
      <c r="P322" s="124"/>
      <c r="Q322" s="124"/>
      <c r="R322" s="124"/>
      <c r="S322" s="124"/>
      <c r="T322" s="124"/>
      <c r="U322" s="124"/>
      <c r="V322" s="124"/>
      <c r="W322" s="124"/>
      <c r="X322" s="124"/>
      <c r="Y322" s="124"/>
      <c r="Z322" s="124"/>
      <c r="AA322" s="124"/>
      <c r="AB322" s="124"/>
      <c r="AC322" s="124"/>
      <c r="AD322" s="124"/>
      <c r="AE322" s="124"/>
    </row>
    <row r="323" spans="2:31" ht="30" customHeight="1" x14ac:dyDescent="0.3">
      <c r="B323" s="124"/>
      <c r="D323" s="126" t="s">
        <v>1921</v>
      </c>
      <c r="F323" s="124"/>
      <c r="H323" s="124"/>
      <c r="I323" s="124"/>
      <c r="J323" s="124"/>
      <c r="K323" s="124"/>
      <c r="L323" s="124"/>
      <c r="M323" s="124"/>
      <c r="N323" s="124"/>
      <c r="O323" s="124"/>
      <c r="P323" s="124"/>
      <c r="Q323" s="124"/>
      <c r="R323" s="124"/>
      <c r="S323" s="124"/>
      <c r="T323" s="124"/>
      <c r="U323" s="124"/>
      <c r="V323" s="124"/>
      <c r="W323" s="124"/>
      <c r="X323" s="124"/>
      <c r="Y323" s="124"/>
      <c r="Z323" s="124"/>
      <c r="AA323" s="124"/>
      <c r="AB323" s="124"/>
      <c r="AC323" s="124"/>
      <c r="AD323" s="124"/>
      <c r="AE323" s="124"/>
    </row>
    <row r="324" spans="2:31" ht="30" customHeight="1" x14ac:dyDescent="0.3">
      <c r="B324" s="124"/>
      <c r="D324" s="126" t="s">
        <v>1922</v>
      </c>
      <c r="F324" s="124"/>
      <c r="H324" s="124"/>
      <c r="I324" s="124"/>
      <c r="J324" s="124"/>
      <c r="K324" s="124"/>
      <c r="L324" s="124"/>
      <c r="M324" s="124"/>
      <c r="N324" s="124"/>
      <c r="O324" s="124"/>
      <c r="P324" s="124"/>
      <c r="Q324" s="124"/>
      <c r="R324" s="124"/>
      <c r="S324" s="124"/>
      <c r="T324" s="124"/>
      <c r="U324" s="124"/>
      <c r="V324" s="124"/>
      <c r="W324" s="124"/>
      <c r="X324" s="124"/>
      <c r="Y324" s="124"/>
      <c r="Z324" s="124"/>
      <c r="AA324" s="124"/>
      <c r="AB324" s="124"/>
      <c r="AC324" s="124"/>
      <c r="AD324" s="124"/>
      <c r="AE324" s="124"/>
    </row>
    <row r="325" spans="2:31" ht="30" customHeight="1" x14ac:dyDescent="0.3">
      <c r="B325" s="124"/>
      <c r="D325" s="126" t="s">
        <v>1923</v>
      </c>
      <c r="F325" s="124"/>
      <c r="H325" s="124"/>
      <c r="I325" s="124"/>
      <c r="J325" s="124"/>
      <c r="K325" s="124"/>
      <c r="L325" s="124"/>
      <c r="M325" s="124"/>
      <c r="N325" s="124"/>
      <c r="O325" s="124"/>
      <c r="P325" s="124"/>
      <c r="Q325" s="124"/>
      <c r="R325" s="124"/>
      <c r="S325" s="124"/>
      <c r="T325" s="124"/>
      <c r="U325" s="124"/>
      <c r="V325" s="124"/>
      <c r="W325" s="124"/>
      <c r="X325" s="124"/>
      <c r="Y325" s="124"/>
      <c r="Z325" s="124"/>
      <c r="AA325" s="124"/>
      <c r="AB325" s="124"/>
      <c r="AC325" s="124"/>
      <c r="AD325" s="124"/>
      <c r="AE325" s="124"/>
    </row>
    <row r="326" spans="2:31" ht="30" customHeight="1" x14ac:dyDescent="0.3">
      <c r="B326" s="124"/>
      <c r="D326" s="126" t="s">
        <v>1924</v>
      </c>
      <c r="F326" s="124"/>
      <c r="H326" s="124"/>
      <c r="I326" s="124"/>
      <c r="J326" s="124"/>
      <c r="K326" s="124"/>
      <c r="L326" s="124"/>
      <c r="M326" s="124"/>
      <c r="N326" s="124"/>
      <c r="O326" s="124"/>
      <c r="P326" s="124"/>
      <c r="Q326" s="124"/>
      <c r="R326" s="124"/>
      <c r="S326" s="124"/>
      <c r="T326" s="124"/>
      <c r="U326" s="124"/>
      <c r="V326" s="124"/>
      <c r="W326" s="124"/>
      <c r="X326" s="124"/>
      <c r="Y326" s="124"/>
      <c r="Z326" s="124"/>
      <c r="AA326" s="124"/>
      <c r="AB326" s="124"/>
      <c r="AC326" s="124"/>
      <c r="AD326" s="124"/>
      <c r="AE326" s="124"/>
    </row>
    <row r="327" spans="2:31" ht="30" customHeight="1" x14ac:dyDescent="0.3">
      <c r="B327" s="124"/>
      <c r="D327" s="126" t="s">
        <v>1925</v>
      </c>
      <c r="F327" s="124"/>
      <c r="H327" s="124"/>
      <c r="I327" s="124"/>
      <c r="J327" s="124"/>
      <c r="K327" s="124"/>
      <c r="L327" s="124"/>
      <c r="M327" s="124"/>
      <c r="N327" s="124"/>
      <c r="O327" s="124"/>
      <c r="P327" s="124"/>
      <c r="Q327" s="124"/>
      <c r="R327" s="124"/>
      <c r="S327" s="124"/>
      <c r="T327" s="124"/>
      <c r="U327" s="124"/>
      <c r="V327" s="124"/>
      <c r="W327" s="124"/>
      <c r="X327" s="124"/>
      <c r="Y327" s="124"/>
      <c r="Z327" s="124"/>
      <c r="AA327" s="124"/>
      <c r="AB327" s="124"/>
      <c r="AC327" s="124"/>
      <c r="AD327" s="124"/>
      <c r="AE327" s="124"/>
    </row>
    <row r="328" spans="2:31" ht="30" customHeight="1" x14ac:dyDescent="0.3">
      <c r="B328" s="124"/>
      <c r="D328" s="126" t="s">
        <v>1926</v>
      </c>
      <c r="F328" s="124"/>
      <c r="H328" s="124"/>
      <c r="I328" s="124"/>
      <c r="J328" s="124"/>
      <c r="K328" s="124"/>
      <c r="L328" s="124"/>
      <c r="M328" s="124"/>
      <c r="N328" s="124"/>
      <c r="O328" s="124"/>
      <c r="P328" s="124"/>
      <c r="Q328" s="124"/>
      <c r="R328" s="124"/>
      <c r="S328" s="124"/>
      <c r="T328" s="124"/>
      <c r="U328" s="124"/>
      <c r="V328" s="124"/>
      <c r="W328" s="124"/>
      <c r="X328" s="124"/>
      <c r="Y328" s="124"/>
      <c r="Z328" s="124"/>
      <c r="AA328" s="124"/>
      <c r="AB328" s="124"/>
      <c r="AC328" s="124"/>
      <c r="AD328" s="124"/>
      <c r="AE328" s="124"/>
    </row>
    <row r="329" spans="2:31" ht="30" customHeight="1" x14ac:dyDescent="0.3">
      <c r="B329" s="124"/>
      <c r="D329" s="126" t="s">
        <v>1927</v>
      </c>
      <c r="F329" s="124"/>
      <c r="H329" s="124"/>
      <c r="I329" s="124"/>
      <c r="J329" s="124"/>
      <c r="K329" s="124"/>
      <c r="L329" s="124"/>
      <c r="M329" s="124"/>
      <c r="N329" s="124"/>
      <c r="O329" s="124"/>
      <c r="P329" s="124"/>
      <c r="Q329" s="124"/>
      <c r="R329" s="124"/>
      <c r="S329" s="124"/>
      <c r="T329" s="124"/>
      <c r="U329" s="124"/>
      <c r="V329" s="124"/>
      <c r="W329" s="124"/>
      <c r="X329" s="124"/>
      <c r="Y329" s="124"/>
      <c r="Z329" s="124"/>
      <c r="AA329" s="124"/>
      <c r="AB329" s="124"/>
      <c r="AC329" s="124"/>
      <c r="AD329" s="124"/>
      <c r="AE329" s="124"/>
    </row>
    <row r="330" spans="2:31" ht="30" customHeight="1" x14ac:dyDescent="0.3">
      <c r="B330" s="124"/>
      <c r="D330" s="126" t="s">
        <v>1928</v>
      </c>
      <c r="F330" s="124"/>
      <c r="H330" s="124"/>
      <c r="I330" s="124"/>
      <c r="J330" s="124"/>
      <c r="K330" s="124"/>
      <c r="L330" s="124"/>
      <c r="M330" s="124"/>
      <c r="N330" s="124"/>
      <c r="O330" s="124"/>
      <c r="P330" s="124"/>
      <c r="Q330" s="124"/>
      <c r="R330" s="124"/>
      <c r="S330" s="124"/>
      <c r="T330" s="124"/>
      <c r="U330" s="124"/>
      <c r="V330" s="124"/>
      <c r="W330" s="124"/>
      <c r="X330" s="124"/>
      <c r="Y330" s="124"/>
      <c r="Z330" s="124"/>
      <c r="AA330" s="124"/>
      <c r="AB330" s="124"/>
      <c r="AC330" s="124"/>
      <c r="AD330" s="124"/>
      <c r="AE330" s="124"/>
    </row>
    <row r="331" spans="2:31" ht="30" customHeight="1" x14ac:dyDescent="0.3">
      <c r="B331" s="124"/>
      <c r="D331" s="126" t="s">
        <v>1929</v>
      </c>
      <c r="F331" s="124"/>
      <c r="H331" s="124"/>
      <c r="I331" s="124"/>
      <c r="J331" s="124"/>
      <c r="K331" s="124"/>
      <c r="L331" s="124"/>
      <c r="M331" s="124"/>
      <c r="N331" s="124"/>
      <c r="O331" s="124"/>
      <c r="P331" s="124"/>
      <c r="Q331" s="124"/>
      <c r="R331" s="124"/>
      <c r="S331" s="124"/>
      <c r="T331" s="124"/>
      <c r="U331" s="124"/>
      <c r="V331" s="124"/>
      <c r="W331" s="124"/>
      <c r="X331" s="124"/>
      <c r="Y331" s="124"/>
      <c r="Z331" s="124"/>
      <c r="AA331" s="124"/>
      <c r="AB331" s="124"/>
      <c r="AC331" s="124"/>
      <c r="AD331" s="124"/>
      <c r="AE331" s="124"/>
    </row>
    <row r="332" spans="2:31" ht="30" customHeight="1" x14ac:dyDescent="0.3">
      <c r="B332" s="124"/>
      <c r="D332" s="126" t="s">
        <v>1930</v>
      </c>
      <c r="F332" s="124"/>
      <c r="H332" s="124"/>
      <c r="I332" s="124"/>
      <c r="J332" s="124"/>
      <c r="K332" s="124"/>
      <c r="L332" s="124"/>
      <c r="M332" s="124"/>
      <c r="N332" s="124"/>
      <c r="O332" s="124"/>
      <c r="P332" s="124"/>
      <c r="Q332" s="124"/>
      <c r="R332" s="124"/>
      <c r="S332" s="124"/>
      <c r="T332" s="124"/>
      <c r="U332" s="124"/>
      <c r="V332" s="124"/>
      <c r="W332" s="124"/>
      <c r="X332" s="124"/>
      <c r="Y332" s="124"/>
      <c r="Z332" s="124"/>
      <c r="AA332" s="124"/>
      <c r="AB332" s="124"/>
      <c r="AC332" s="124"/>
      <c r="AD332" s="124"/>
      <c r="AE332" s="124"/>
    </row>
    <row r="333" spans="2:31" ht="30" customHeight="1" x14ac:dyDescent="0.3">
      <c r="B333" s="124"/>
      <c r="D333" s="126" t="s">
        <v>1931</v>
      </c>
      <c r="F333" s="124"/>
      <c r="H333" s="124"/>
      <c r="I333" s="124"/>
      <c r="J333" s="124"/>
      <c r="K333" s="124"/>
      <c r="L333" s="124"/>
      <c r="M333" s="124"/>
      <c r="N333" s="124"/>
      <c r="O333" s="124"/>
      <c r="P333" s="124"/>
      <c r="Q333" s="124"/>
      <c r="R333" s="124"/>
      <c r="S333" s="124"/>
      <c r="T333" s="124"/>
      <c r="U333" s="124"/>
      <c r="V333" s="124"/>
      <c r="W333" s="124"/>
      <c r="X333" s="124"/>
      <c r="Y333" s="124"/>
      <c r="Z333" s="124"/>
      <c r="AA333" s="124"/>
      <c r="AB333" s="124"/>
      <c r="AC333" s="124"/>
      <c r="AD333" s="124"/>
      <c r="AE333" s="124"/>
    </row>
    <row r="334" spans="2:31" ht="30" customHeight="1" x14ac:dyDescent="0.3">
      <c r="B334" s="124"/>
      <c r="D334" s="126" t="s">
        <v>1932</v>
      </c>
      <c r="F334" s="124"/>
      <c r="H334" s="124"/>
      <c r="I334" s="124"/>
      <c r="J334" s="124"/>
      <c r="K334" s="124"/>
      <c r="L334" s="124"/>
      <c r="M334" s="124"/>
      <c r="N334" s="124"/>
      <c r="O334" s="124"/>
      <c r="P334" s="124"/>
      <c r="Q334" s="124"/>
      <c r="R334" s="124"/>
      <c r="S334" s="124"/>
      <c r="T334" s="124"/>
      <c r="U334" s="124"/>
      <c r="V334" s="124"/>
      <c r="W334" s="124"/>
      <c r="X334" s="124"/>
      <c r="Y334" s="124"/>
      <c r="Z334" s="124"/>
      <c r="AA334" s="124"/>
      <c r="AB334" s="124"/>
      <c r="AC334" s="124"/>
      <c r="AD334" s="124"/>
      <c r="AE334" s="124"/>
    </row>
    <row r="335" spans="2:31" ht="30" customHeight="1" x14ac:dyDescent="0.3">
      <c r="B335" s="124"/>
      <c r="D335" s="126" t="s">
        <v>1933</v>
      </c>
      <c r="F335" s="124"/>
      <c r="H335" s="124"/>
      <c r="I335" s="124"/>
      <c r="J335" s="124"/>
      <c r="K335" s="124"/>
      <c r="L335" s="124"/>
      <c r="M335" s="124"/>
      <c r="N335" s="124"/>
      <c r="O335" s="124"/>
      <c r="P335" s="124"/>
      <c r="Q335" s="124"/>
      <c r="R335" s="124"/>
      <c r="S335" s="124"/>
      <c r="T335" s="124"/>
      <c r="U335" s="124"/>
      <c r="V335" s="124"/>
      <c r="W335" s="124"/>
      <c r="X335" s="124"/>
      <c r="Y335" s="124"/>
      <c r="Z335" s="124"/>
      <c r="AA335" s="124"/>
      <c r="AB335" s="124"/>
      <c r="AC335" s="124"/>
      <c r="AD335" s="124"/>
      <c r="AE335" s="124"/>
    </row>
    <row r="336" spans="2:31" ht="30" customHeight="1" x14ac:dyDescent="0.3">
      <c r="B336" s="124"/>
      <c r="D336" s="126" t="s">
        <v>1934</v>
      </c>
      <c r="F336" s="124"/>
      <c r="H336" s="124"/>
      <c r="I336" s="124"/>
      <c r="J336" s="124"/>
      <c r="K336" s="124"/>
      <c r="L336" s="124"/>
      <c r="M336" s="124"/>
      <c r="N336" s="124"/>
      <c r="O336" s="124"/>
      <c r="P336" s="124"/>
      <c r="Q336" s="124"/>
      <c r="R336" s="124"/>
      <c r="S336" s="124"/>
      <c r="T336" s="124"/>
      <c r="U336" s="124"/>
      <c r="V336" s="124"/>
      <c r="W336" s="124"/>
      <c r="X336" s="124"/>
      <c r="Y336" s="124"/>
      <c r="Z336" s="124"/>
      <c r="AA336" s="124"/>
      <c r="AB336" s="124"/>
      <c r="AC336" s="124"/>
      <c r="AD336" s="124"/>
      <c r="AE336" s="124"/>
    </row>
    <row r="337" spans="2:31" ht="30" customHeight="1" x14ac:dyDescent="0.3">
      <c r="B337" s="124"/>
      <c r="D337" s="126" t="s">
        <v>1935</v>
      </c>
      <c r="F337" s="124"/>
      <c r="H337" s="124"/>
      <c r="I337" s="124"/>
      <c r="J337" s="124"/>
      <c r="K337" s="124"/>
      <c r="L337" s="124"/>
      <c r="M337" s="124"/>
      <c r="N337" s="124"/>
      <c r="O337" s="124"/>
      <c r="P337" s="124"/>
      <c r="Q337" s="124"/>
      <c r="R337" s="124"/>
      <c r="S337" s="124"/>
      <c r="T337" s="124"/>
      <c r="U337" s="124"/>
      <c r="V337" s="124"/>
      <c r="W337" s="124"/>
      <c r="X337" s="124"/>
      <c r="Y337" s="124"/>
      <c r="Z337" s="124"/>
      <c r="AA337" s="124"/>
      <c r="AB337" s="124"/>
      <c r="AC337" s="124"/>
      <c r="AD337" s="124"/>
      <c r="AE337" s="124"/>
    </row>
    <row r="338" spans="2:31" ht="30" customHeight="1" x14ac:dyDescent="0.3">
      <c r="B338" s="124"/>
      <c r="D338" s="126" t="s">
        <v>1936</v>
      </c>
      <c r="F338" s="124"/>
      <c r="H338" s="124"/>
      <c r="I338" s="124"/>
      <c r="J338" s="124"/>
      <c r="K338" s="124"/>
      <c r="L338" s="124"/>
      <c r="M338" s="124"/>
      <c r="N338" s="124"/>
      <c r="O338" s="124"/>
      <c r="P338" s="124"/>
      <c r="Q338" s="124"/>
      <c r="R338" s="124"/>
      <c r="S338" s="124"/>
      <c r="T338" s="124"/>
      <c r="U338" s="124"/>
      <c r="V338" s="124"/>
      <c r="W338" s="124"/>
      <c r="X338" s="124"/>
      <c r="Y338" s="124"/>
      <c r="Z338" s="124"/>
      <c r="AA338" s="124"/>
      <c r="AB338" s="124"/>
      <c r="AC338" s="124"/>
      <c r="AD338" s="124"/>
      <c r="AE338" s="124"/>
    </row>
    <row r="339" spans="2:31" ht="30" customHeight="1" x14ac:dyDescent="0.3">
      <c r="B339" s="124"/>
      <c r="D339" s="126" t="s">
        <v>1937</v>
      </c>
      <c r="F339" s="124"/>
      <c r="H339" s="124"/>
      <c r="I339" s="124"/>
      <c r="J339" s="124"/>
      <c r="K339" s="124"/>
      <c r="L339" s="124"/>
      <c r="M339" s="124"/>
      <c r="N339" s="124"/>
      <c r="O339" s="124"/>
      <c r="P339" s="124"/>
      <c r="Q339" s="124"/>
      <c r="R339" s="124"/>
      <c r="S339" s="124"/>
      <c r="T339" s="124"/>
      <c r="U339" s="124"/>
      <c r="V339" s="124"/>
      <c r="W339" s="124"/>
      <c r="X339" s="124"/>
      <c r="Y339" s="124"/>
      <c r="Z339" s="124"/>
      <c r="AA339" s="124"/>
      <c r="AB339" s="124"/>
      <c r="AC339" s="124"/>
      <c r="AD339" s="124"/>
      <c r="AE339" s="124"/>
    </row>
    <row r="340" spans="2:31" ht="30" customHeight="1" x14ac:dyDescent="0.3">
      <c r="B340" s="124"/>
      <c r="D340" s="126" t="s">
        <v>1938</v>
      </c>
      <c r="F340" s="124"/>
      <c r="H340" s="124"/>
      <c r="I340" s="124"/>
      <c r="J340" s="124"/>
      <c r="K340" s="124"/>
      <c r="L340" s="124"/>
      <c r="M340" s="124"/>
      <c r="N340" s="124"/>
      <c r="O340" s="124"/>
      <c r="P340" s="124"/>
      <c r="Q340" s="124"/>
      <c r="R340" s="124"/>
      <c r="S340" s="124"/>
      <c r="T340" s="124"/>
      <c r="U340" s="124"/>
      <c r="V340" s="124"/>
      <c r="W340" s="124"/>
      <c r="X340" s="124"/>
      <c r="Y340" s="124"/>
      <c r="Z340" s="124"/>
      <c r="AA340" s="124"/>
      <c r="AB340" s="124"/>
      <c r="AC340" s="124"/>
      <c r="AD340" s="124"/>
      <c r="AE340" s="124"/>
    </row>
    <row r="341" spans="2:31" ht="30" customHeight="1" x14ac:dyDescent="0.3">
      <c r="B341" s="124"/>
      <c r="D341" s="126" t="s">
        <v>1939</v>
      </c>
      <c r="F341" s="124"/>
      <c r="H341" s="124"/>
      <c r="I341" s="124"/>
      <c r="J341" s="124"/>
      <c r="K341" s="124"/>
      <c r="L341" s="124"/>
      <c r="M341" s="124"/>
      <c r="N341" s="124"/>
      <c r="O341" s="124"/>
      <c r="P341" s="124"/>
      <c r="Q341" s="124"/>
      <c r="R341" s="124"/>
      <c r="S341" s="124"/>
      <c r="T341" s="124"/>
      <c r="U341" s="124"/>
      <c r="V341" s="124"/>
      <c r="W341" s="124"/>
      <c r="X341" s="124"/>
      <c r="Y341" s="124"/>
      <c r="Z341" s="124"/>
      <c r="AA341" s="124"/>
      <c r="AB341" s="124"/>
      <c r="AC341" s="124"/>
      <c r="AD341" s="124"/>
      <c r="AE341" s="124"/>
    </row>
    <row r="342" spans="2:31" ht="30" customHeight="1" x14ac:dyDescent="0.3">
      <c r="B342" s="124"/>
      <c r="D342" s="126" t="s">
        <v>1940</v>
      </c>
      <c r="F342" s="124"/>
      <c r="H342" s="124"/>
      <c r="I342" s="124"/>
      <c r="J342" s="124"/>
      <c r="K342" s="124"/>
      <c r="L342" s="124"/>
      <c r="M342" s="124"/>
      <c r="N342" s="124"/>
      <c r="O342" s="124"/>
      <c r="P342" s="124"/>
      <c r="Q342" s="124"/>
      <c r="R342" s="124"/>
      <c r="S342" s="124"/>
      <c r="T342" s="124"/>
      <c r="U342" s="124"/>
      <c r="V342" s="124"/>
      <c r="W342" s="124"/>
      <c r="X342" s="124"/>
      <c r="Y342" s="124"/>
      <c r="Z342" s="124"/>
      <c r="AA342" s="124"/>
      <c r="AB342" s="124"/>
      <c r="AC342" s="124"/>
      <c r="AD342" s="124"/>
      <c r="AE342" s="124"/>
    </row>
    <row r="343" spans="2:31" ht="30" customHeight="1" x14ac:dyDescent="0.3">
      <c r="B343" s="124"/>
      <c r="D343" s="126" t="s">
        <v>1941</v>
      </c>
      <c r="F343" s="124"/>
      <c r="H343" s="124"/>
      <c r="I343" s="124"/>
      <c r="J343" s="124"/>
      <c r="K343" s="124"/>
      <c r="L343" s="124"/>
      <c r="M343" s="124"/>
      <c r="N343" s="124"/>
      <c r="O343" s="124"/>
      <c r="P343" s="124"/>
      <c r="Q343" s="124"/>
      <c r="R343" s="124"/>
      <c r="S343" s="124"/>
      <c r="T343" s="124"/>
      <c r="U343" s="124"/>
      <c r="V343" s="124"/>
      <c r="W343" s="124"/>
      <c r="X343" s="124"/>
      <c r="Y343" s="124"/>
      <c r="Z343" s="124"/>
      <c r="AA343" s="124"/>
      <c r="AB343" s="124"/>
      <c r="AC343" s="124"/>
      <c r="AD343" s="124"/>
      <c r="AE343" s="124"/>
    </row>
    <row r="344" spans="2:31" ht="30" customHeight="1" x14ac:dyDescent="0.3">
      <c r="B344" s="124"/>
      <c r="D344" s="126" t="s">
        <v>1942</v>
      </c>
      <c r="F344" s="124"/>
      <c r="H344" s="124"/>
      <c r="I344" s="124"/>
      <c r="J344" s="124"/>
      <c r="K344" s="124"/>
      <c r="L344" s="124"/>
      <c r="M344" s="124"/>
      <c r="N344" s="124"/>
      <c r="O344" s="124"/>
      <c r="P344" s="124"/>
      <c r="Q344" s="124"/>
      <c r="R344" s="124"/>
      <c r="S344" s="124"/>
      <c r="T344" s="124"/>
      <c r="U344" s="124"/>
      <c r="V344" s="124"/>
      <c r="W344" s="124"/>
      <c r="X344" s="124"/>
      <c r="Y344" s="124"/>
      <c r="Z344" s="124"/>
      <c r="AA344" s="124"/>
      <c r="AB344" s="124"/>
      <c r="AC344" s="124"/>
      <c r="AD344" s="124"/>
      <c r="AE344" s="124"/>
    </row>
    <row r="345" spans="2:31" ht="30" customHeight="1" x14ac:dyDescent="0.3">
      <c r="B345" s="124"/>
      <c r="D345" s="126" t="s">
        <v>1943</v>
      </c>
      <c r="F345" s="124"/>
      <c r="H345" s="124"/>
      <c r="I345" s="124"/>
      <c r="J345" s="124"/>
      <c r="K345" s="124"/>
      <c r="L345" s="124"/>
      <c r="M345" s="124"/>
      <c r="N345" s="124"/>
      <c r="O345" s="124"/>
      <c r="P345" s="124"/>
      <c r="Q345" s="124"/>
      <c r="R345" s="124"/>
      <c r="S345" s="124"/>
      <c r="T345" s="124"/>
      <c r="U345" s="124"/>
      <c r="V345" s="124"/>
      <c r="W345" s="124"/>
      <c r="X345" s="124"/>
      <c r="Y345" s="124"/>
      <c r="Z345" s="124"/>
      <c r="AA345" s="124"/>
      <c r="AB345" s="124"/>
      <c r="AC345" s="124"/>
      <c r="AD345" s="124"/>
      <c r="AE345" s="124"/>
    </row>
    <row r="346" spans="2:31" ht="30" customHeight="1" x14ac:dyDescent="0.3">
      <c r="D346" s="126" t="s">
        <v>1944</v>
      </c>
      <c r="F346" s="124"/>
      <c r="H346" s="124"/>
      <c r="I346" s="124"/>
      <c r="J346" s="124"/>
      <c r="K346" s="124"/>
      <c r="L346" s="124"/>
      <c r="M346" s="124"/>
      <c r="N346" s="124"/>
      <c r="O346" s="124"/>
      <c r="P346" s="124"/>
      <c r="Q346" s="124"/>
      <c r="R346" s="124"/>
      <c r="S346" s="124"/>
      <c r="T346" s="124"/>
      <c r="U346" s="124"/>
      <c r="V346" s="124"/>
      <c r="W346" s="124"/>
      <c r="X346" s="124"/>
      <c r="Y346" s="124"/>
      <c r="Z346" s="124"/>
      <c r="AA346" s="124"/>
      <c r="AB346" s="124"/>
      <c r="AC346" s="124"/>
      <c r="AD346" s="124"/>
      <c r="AE346" s="124"/>
    </row>
    <row r="347" spans="2:31" ht="30" customHeight="1" x14ac:dyDescent="0.3">
      <c r="D347" s="126" t="s">
        <v>1945</v>
      </c>
      <c r="F347" s="124"/>
      <c r="H347" s="124"/>
      <c r="I347" s="124"/>
      <c r="J347" s="124"/>
      <c r="K347" s="124"/>
      <c r="L347" s="124"/>
      <c r="M347" s="124"/>
      <c r="N347" s="124"/>
      <c r="O347" s="124"/>
      <c r="P347" s="124"/>
      <c r="Q347" s="124"/>
      <c r="R347" s="124"/>
      <c r="S347" s="124"/>
      <c r="T347" s="124"/>
      <c r="U347" s="124"/>
      <c r="V347" s="124"/>
      <c r="W347" s="124"/>
      <c r="X347" s="124"/>
      <c r="Y347" s="124"/>
      <c r="Z347" s="124"/>
      <c r="AA347" s="124"/>
      <c r="AB347" s="124"/>
      <c r="AC347" s="124"/>
      <c r="AD347" s="124"/>
      <c r="AE347" s="124"/>
    </row>
    <row r="348" spans="2:31" ht="30" customHeight="1" x14ac:dyDescent="0.3">
      <c r="D348" s="126" t="s">
        <v>1946</v>
      </c>
      <c r="F348" s="124"/>
      <c r="H348" s="124"/>
      <c r="I348" s="124"/>
      <c r="J348" s="124"/>
      <c r="K348" s="124"/>
      <c r="L348" s="124"/>
      <c r="M348" s="124"/>
      <c r="N348" s="124"/>
      <c r="O348" s="124"/>
      <c r="P348" s="124"/>
      <c r="Q348" s="124"/>
      <c r="R348" s="124"/>
      <c r="S348" s="124"/>
      <c r="T348" s="124"/>
      <c r="U348" s="124"/>
      <c r="V348" s="124"/>
      <c r="W348" s="124"/>
      <c r="X348" s="124"/>
      <c r="Y348" s="124"/>
      <c r="Z348" s="124"/>
      <c r="AA348" s="124"/>
      <c r="AB348" s="124"/>
      <c r="AC348" s="124"/>
      <c r="AD348" s="124"/>
      <c r="AE348" s="124"/>
    </row>
    <row r="349" spans="2:31" ht="30" customHeight="1" x14ac:dyDescent="0.3">
      <c r="D349" s="126" t="s">
        <v>1947</v>
      </c>
      <c r="F349" s="124"/>
      <c r="H349" s="124"/>
      <c r="I349" s="124"/>
      <c r="J349" s="124"/>
      <c r="K349" s="124"/>
      <c r="L349" s="124"/>
      <c r="M349" s="124"/>
      <c r="N349" s="124"/>
      <c r="O349" s="124"/>
      <c r="P349" s="124"/>
      <c r="Q349" s="124"/>
      <c r="R349" s="124"/>
      <c r="S349" s="124"/>
      <c r="T349" s="124"/>
      <c r="U349" s="124"/>
      <c r="V349" s="124"/>
      <c r="W349" s="124"/>
      <c r="X349" s="124"/>
      <c r="Y349" s="124"/>
      <c r="Z349" s="124"/>
      <c r="AA349" s="124"/>
      <c r="AB349" s="124"/>
      <c r="AC349" s="124"/>
      <c r="AD349" s="124"/>
      <c r="AE349" s="124"/>
    </row>
    <row r="350" spans="2:31" ht="30" customHeight="1" x14ac:dyDescent="0.3">
      <c r="D350" s="126" t="s">
        <v>1948</v>
      </c>
      <c r="F350" s="124"/>
      <c r="H350" s="124"/>
      <c r="I350" s="124"/>
      <c r="J350" s="124"/>
      <c r="K350" s="124"/>
      <c r="L350" s="124"/>
      <c r="M350" s="124"/>
      <c r="N350" s="124"/>
      <c r="O350" s="124"/>
      <c r="P350" s="124"/>
      <c r="Q350" s="124"/>
      <c r="R350" s="124"/>
      <c r="S350" s="124"/>
      <c r="T350" s="124"/>
      <c r="U350" s="124"/>
      <c r="V350" s="124"/>
      <c r="W350" s="124"/>
      <c r="X350" s="124"/>
      <c r="Y350" s="124"/>
      <c r="Z350" s="124"/>
      <c r="AA350" s="124"/>
      <c r="AB350" s="124"/>
      <c r="AC350" s="124"/>
      <c r="AD350" s="124"/>
      <c r="AE350" s="124"/>
    </row>
    <row r="351" spans="2:31" ht="30" customHeight="1" x14ac:dyDescent="0.3">
      <c r="D351" s="126" t="s">
        <v>1949</v>
      </c>
      <c r="F351" s="124"/>
      <c r="H351" s="124"/>
      <c r="I351" s="124"/>
      <c r="J351" s="124"/>
      <c r="K351" s="124"/>
      <c r="L351" s="124"/>
      <c r="M351" s="124"/>
      <c r="N351" s="124"/>
      <c r="O351" s="124"/>
      <c r="P351" s="124"/>
      <c r="Q351" s="124"/>
      <c r="R351" s="124"/>
      <c r="S351" s="124"/>
      <c r="T351" s="124"/>
      <c r="U351" s="124"/>
      <c r="V351" s="124"/>
      <c r="W351" s="124"/>
      <c r="X351" s="124"/>
      <c r="Y351" s="124"/>
      <c r="Z351" s="124"/>
      <c r="AA351" s="124"/>
      <c r="AB351" s="124"/>
      <c r="AC351" s="124"/>
      <c r="AD351" s="124"/>
      <c r="AE351" s="124"/>
    </row>
    <row r="352" spans="2:31" ht="30" customHeight="1" x14ac:dyDescent="0.3">
      <c r="D352" s="126" t="s">
        <v>1950</v>
      </c>
      <c r="F352" s="124"/>
      <c r="H352" s="124"/>
      <c r="I352" s="124"/>
      <c r="J352" s="124"/>
      <c r="K352" s="124"/>
      <c r="L352" s="124"/>
      <c r="M352" s="124"/>
      <c r="N352" s="124"/>
      <c r="O352" s="124"/>
      <c r="P352" s="124"/>
      <c r="Q352" s="124"/>
      <c r="R352" s="124"/>
      <c r="S352" s="124"/>
      <c r="T352" s="124"/>
      <c r="U352" s="124"/>
      <c r="V352" s="124"/>
      <c r="W352" s="124"/>
      <c r="X352" s="124"/>
      <c r="Y352" s="124"/>
      <c r="Z352" s="124"/>
      <c r="AA352" s="124"/>
      <c r="AB352" s="124"/>
      <c r="AC352" s="124"/>
      <c r="AD352" s="124"/>
      <c r="AE352" s="124"/>
    </row>
    <row r="353" spans="4:31" ht="30" customHeight="1" x14ac:dyDescent="0.3">
      <c r="D353" s="126" t="s">
        <v>1951</v>
      </c>
      <c r="F353" s="124"/>
      <c r="H353" s="124"/>
      <c r="I353" s="124"/>
      <c r="J353" s="124"/>
      <c r="K353" s="124"/>
      <c r="L353" s="124"/>
      <c r="M353" s="124"/>
      <c r="N353" s="124"/>
      <c r="O353" s="124"/>
      <c r="P353" s="124"/>
      <c r="Q353" s="124"/>
      <c r="R353" s="124"/>
      <c r="S353" s="124"/>
      <c r="T353" s="124"/>
      <c r="U353" s="124"/>
      <c r="V353" s="124"/>
      <c r="W353" s="124"/>
      <c r="X353" s="124"/>
      <c r="Y353" s="124"/>
      <c r="Z353" s="124"/>
      <c r="AA353" s="124"/>
      <c r="AB353" s="124"/>
      <c r="AC353" s="124"/>
      <c r="AD353" s="124"/>
      <c r="AE353" s="124"/>
    </row>
    <row r="354" spans="4:31" ht="30" customHeight="1" x14ac:dyDescent="0.3">
      <c r="D354" s="126" t="s">
        <v>1952</v>
      </c>
      <c r="F354" s="124"/>
      <c r="H354" s="124"/>
      <c r="I354" s="124"/>
      <c r="J354" s="124"/>
      <c r="K354" s="124"/>
      <c r="L354" s="124"/>
      <c r="M354" s="124"/>
      <c r="N354" s="124"/>
      <c r="O354" s="124"/>
      <c r="P354" s="124"/>
      <c r="Q354" s="124"/>
      <c r="R354" s="124"/>
      <c r="S354" s="124"/>
      <c r="T354" s="124"/>
      <c r="U354" s="124"/>
      <c r="V354" s="124"/>
      <c r="W354" s="124"/>
      <c r="X354" s="124"/>
      <c r="Y354" s="124"/>
      <c r="Z354" s="124"/>
      <c r="AA354" s="124"/>
      <c r="AB354" s="124"/>
      <c r="AC354" s="124"/>
      <c r="AD354" s="124"/>
      <c r="AE354" s="124"/>
    </row>
    <row r="355" spans="4:31" ht="30" customHeight="1" x14ac:dyDescent="0.3">
      <c r="D355" s="126" t="s">
        <v>1953</v>
      </c>
      <c r="F355" s="124"/>
      <c r="H355" s="124"/>
      <c r="I355" s="124"/>
      <c r="J355" s="124"/>
      <c r="K355" s="124"/>
      <c r="L355" s="124"/>
      <c r="M355" s="124"/>
      <c r="N355" s="124"/>
      <c r="O355" s="124"/>
      <c r="P355" s="124"/>
      <c r="Q355" s="124"/>
      <c r="R355" s="124"/>
      <c r="S355" s="124"/>
      <c r="T355" s="124"/>
      <c r="U355" s="124"/>
      <c r="V355" s="124"/>
      <c r="W355" s="124"/>
      <c r="X355" s="124"/>
      <c r="Y355" s="124"/>
      <c r="Z355" s="124"/>
      <c r="AA355" s="124"/>
      <c r="AB355" s="124"/>
      <c r="AC355" s="124"/>
      <c r="AD355" s="124"/>
      <c r="AE355" s="124"/>
    </row>
    <row r="356" spans="4:31" ht="30" customHeight="1" x14ac:dyDescent="0.3">
      <c r="D356" s="126" t="s">
        <v>722</v>
      </c>
      <c r="H356" s="124"/>
      <c r="I356" s="124"/>
      <c r="J356" s="124"/>
      <c r="K356" s="124"/>
      <c r="L356" s="124"/>
      <c r="M356" s="124"/>
      <c r="N356" s="124"/>
      <c r="O356" s="124"/>
      <c r="P356" s="124"/>
      <c r="Q356" s="124"/>
      <c r="R356" s="124"/>
      <c r="S356" s="124"/>
      <c r="T356" s="124"/>
      <c r="U356" s="124"/>
      <c r="V356" s="124"/>
      <c r="W356" s="124"/>
      <c r="X356" s="124"/>
      <c r="Y356" s="124"/>
      <c r="Z356" s="124"/>
      <c r="AA356" s="124"/>
      <c r="AB356" s="124"/>
      <c r="AC356" s="124"/>
      <c r="AD356" s="124"/>
      <c r="AE356" s="124"/>
    </row>
    <row r="357" spans="4:31" ht="30" customHeight="1" x14ac:dyDescent="0.3">
      <c r="D357" s="126" t="s">
        <v>1954</v>
      </c>
      <c r="H357" s="124"/>
      <c r="I357" s="124"/>
      <c r="J357" s="124"/>
      <c r="K357" s="124"/>
      <c r="L357" s="124"/>
      <c r="M357" s="124"/>
      <c r="N357" s="124"/>
      <c r="O357" s="124"/>
      <c r="P357" s="124"/>
      <c r="Q357" s="124"/>
      <c r="R357" s="124"/>
      <c r="S357" s="124"/>
      <c r="T357" s="124"/>
      <c r="U357" s="124"/>
      <c r="V357" s="124"/>
      <c r="W357" s="124"/>
      <c r="X357" s="124"/>
      <c r="Y357" s="124"/>
      <c r="Z357" s="124"/>
      <c r="AA357" s="124"/>
      <c r="AB357" s="124"/>
      <c r="AC357" s="124"/>
      <c r="AD357" s="124"/>
      <c r="AE357" s="124"/>
    </row>
    <row r="358" spans="4:31" ht="30" customHeight="1" x14ac:dyDescent="0.3">
      <c r="D358" s="126" t="s">
        <v>1955</v>
      </c>
      <c r="H358" s="124"/>
      <c r="I358" s="124"/>
      <c r="J358" s="124"/>
      <c r="K358" s="124"/>
      <c r="L358" s="124"/>
      <c r="M358" s="124"/>
      <c r="N358" s="124"/>
      <c r="O358" s="124"/>
      <c r="P358" s="124"/>
      <c r="Q358" s="124"/>
      <c r="R358" s="124"/>
      <c r="S358" s="124"/>
      <c r="T358" s="124"/>
      <c r="U358" s="124"/>
      <c r="V358" s="124"/>
      <c r="W358" s="124"/>
      <c r="X358" s="124"/>
      <c r="Y358" s="124"/>
      <c r="Z358" s="124"/>
      <c r="AA358" s="124"/>
      <c r="AB358" s="124"/>
      <c r="AC358" s="124"/>
      <c r="AD358" s="124"/>
      <c r="AE358" s="124"/>
    </row>
    <row r="359" spans="4:31" ht="30" customHeight="1" x14ac:dyDescent="0.3">
      <c r="D359" s="126" t="s">
        <v>1956</v>
      </c>
      <c r="H359" s="124"/>
      <c r="J359" s="124"/>
      <c r="K359" s="124"/>
      <c r="L359" s="124"/>
      <c r="M359" s="124"/>
      <c r="N359" s="124"/>
      <c r="O359" s="124"/>
      <c r="P359" s="124"/>
      <c r="Q359" s="124"/>
      <c r="R359" s="124"/>
      <c r="S359" s="124"/>
      <c r="T359" s="124"/>
      <c r="U359" s="124"/>
      <c r="V359" s="124"/>
      <c r="W359" s="124"/>
      <c r="X359" s="124"/>
      <c r="Y359" s="124"/>
      <c r="Z359" s="124"/>
      <c r="AA359" s="124"/>
      <c r="AB359" s="124"/>
      <c r="AC359" s="124"/>
      <c r="AD359" s="124"/>
      <c r="AE359" s="124"/>
    </row>
    <row r="360" spans="4:31" ht="30" customHeight="1" x14ac:dyDescent="0.3">
      <c r="D360" s="126" t="s">
        <v>1957</v>
      </c>
      <c r="H360" s="124"/>
      <c r="J360" s="124"/>
      <c r="K360" s="124"/>
      <c r="L360" s="124"/>
      <c r="M360" s="124"/>
      <c r="N360" s="124"/>
      <c r="O360" s="124"/>
      <c r="P360" s="124"/>
      <c r="Q360" s="124"/>
      <c r="R360" s="124"/>
      <c r="S360" s="124"/>
      <c r="T360" s="124"/>
      <c r="U360" s="124"/>
      <c r="V360" s="124"/>
      <c r="W360" s="124"/>
      <c r="X360" s="124"/>
      <c r="Y360" s="124"/>
      <c r="Z360" s="124"/>
      <c r="AA360" s="124"/>
      <c r="AB360" s="124"/>
      <c r="AC360" s="124"/>
      <c r="AD360" s="124"/>
      <c r="AE360" s="124"/>
    </row>
    <row r="361" spans="4:31" ht="30" customHeight="1" x14ac:dyDescent="0.3">
      <c r="D361" s="126" t="s">
        <v>1958</v>
      </c>
      <c r="H361" s="124"/>
    </row>
    <row r="362" spans="4:31" ht="30" customHeight="1" x14ac:dyDescent="0.3">
      <c r="D362" s="126" t="s">
        <v>547</v>
      </c>
    </row>
    <row r="363" spans="4:31" ht="30" customHeight="1" x14ac:dyDescent="0.3">
      <c r="D363" s="126" t="s">
        <v>1959</v>
      </c>
    </row>
    <row r="364" spans="4:31" ht="30" customHeight="1" x14ac:dyDescent="0.3">
      <c r="D364" s="126" t="s">
        <v>1960</v>
      </c>
    </row>
    <row r="365" spans="4:31" ht="30" customHeight="1" x14ac:dyDescent="0.3">
      <c r="D365" s="126" t="s">
        <v>1961</v>
      </c>
    </row>
    <row r="366" spans="4:31" ht="30" customHeight="1" x14ac:dyDescent="0.3">
      <c r="D366" s="126" t="s">
        <v>1962</v>
      </c>
    </row>
    <row r="367" spans="4:31" ht="30" customHeight="1" x14ac:dyDescent="0.3">
      <c r="D367" s="126" t="s">
        <v>1963</v>
      </c>
    </row>
    <row r="368" spans="4:31" ht="30" customHeight="1" x14ac:dyDescent="0.3">
      <c r="D368" s="126" t="s">
        <v>1964</v>
      </c>
    </row>
    <row r="369" spans="4:4" ht="30" customHeight="1" x14ac:dyDescent="0.3">
      <c r="D369" s="126" t="s">
        <v>768</v>
      </c>
    </row>
    <row r="370" spans="4:4" ht="30" customHeight="1" x14ac:dyDescent="0.3">
      <c r="D370" s="126" t="s">
        <v>1965</v>
      </c>
    </row>
    <row r="371" spans="4:4" ht="30" customHeight="1" x14ac:dyDescent="0.3">
      <c r="D371" s="126" t="s">
        <v>1966</v>
      </c>
    </row>
    <row r="372" spans="4:4" ht="30" customHeight="1" x14ac:dyDescent="0.3">
      <c r="D372" s="126" t="s">
        <v>1967</v>
      </c>
    </row>
    <row r="373" spans="4:4" ht="30" customHeight="1" x14ac:dyDescent="0.3">
      <c r="D373" s="126" t="s">
        <v>1968</v>
      </c>
    </row>
    <row r="374" spans="4:4" ht="30" customHeight="1" x14ac:dyDescent="0.3">
      <c r="D374" s="126" t="s">
        <v>1969</v>
      </c>
    </row>
    <row r="375" spans="4:4" ht="30" customHeight="1" x14ac:dyDescent="0.3">
      <c r="D375" s="126" t="s">
        <v>1970</v>
      </c>
    </row>
    <row r="376" spans="4:4" ht="30" customHeight="1" x14ac:dyDescent="0.3">
      <c r="D376" s="126" t="s">
        <v>1971</v>
      </c>
    </row>
    <row r="377" spans="4:4" ht="30" customHeight="1" x14ac:dyDescent="0.3">
      <c r="D377" s="126" t="s">
        <v>1972</v>
      </c>
    </row>
    <row r="378" spans="4:4" ht="30" customHeight="1" x14ac:dyDescent="0.3">
      <c r="D378" s="126" t="s">
        <v>1973</v>
      </c>
    </row>
    <row r="379" spans="4:4" ht="30" customHeight="1" x14ac:dyDescent="0.3">
      <c r="D379" s="126" t="s">
        <v>1974</v>
      </c>
    </row>
    <row r="380" spans="4:4" ht="30" customHeight="1" x14ac:dyDescent="0.3">
      <c r="D380" s="126" t="s">
        <v>1975</v>
      </c>
    </row>
    <row r="381" spans="4:4" ht="30" customHeight="1" x14ac:dyDescent="0.3">
      <c r="D381" s="126" t="s">
        <v>1976</v>
      </c>
    </row>
    <row r="382" spans="4:4" ht="30" customHeight="1" x14ac:dyDescent="0.3">
      <c r="D382" s="126" t="s">
        <v>1977</v>
      </c>
    </row>
    <row r="383" spans="4:4" ht="30" customHeight="1" x14ac:dyDescent="0.3">
      <c r="D383" s="126" t="s">
        <v>1978</v>
      </c>
    </row>
    <row r="384" spans="4:4" ht="30" customHeight="1" x14ac:dyDescent="0.3">
      <c r="D384" s="126" t="s">
        <v>1979</v>
      </c>
    </row>
    <row r="385" spans="4:4" ht="30" customHeight="1" x14ac:dyDescent="0.3">
      <c r="D385" s="126" t="s">
        <v>1980</v>
      </c>
    </row>
    <row r="386" spans="4:4" ht="30" customHeight="1" x14ac:dyDescent="0.3">
      <c r="D386" s="126" t="s">
        <v>1981</v>
      </c>
    </row>
    <row r="387" spans="4:4" ht="30" customHeight="1" x14ac:dyDescent="0.3">
      <c r="D387" s="126" t="s">
        <v>1982</v>
      </c>
    </row>
    <row r="388" spans="4:4" ht="30" customHeight="1" x14ac:dyDescent="0.3">
      <c r="D388" s="126" t="s">
        <v>1983</v>
      </c>
    </row>
    <row r="389" spans="4:4" ht="30" customHeight="1" x14ac:dyDescent="0.3">
      <c r="D389" s="126" t="s">
        <v>1984</v>
      </c>
    </row>
    <row r="390" spans="4:4" ht="30" customHeight="1" x14ac:dyDescent="0.3">
      <c r="D390" s="126" t="s">
        <v>1985</v>
      </c>
    </row>
    <row r="391" spans="4:4" ht="30" customHeight="1" x14ac:dyDescent="0.3">
      <c r="D391" s="126" t="s">
        <v>1986</v>
      </c>
    </row>
    <row r="392" spans="4:4" ht="30" customHeight="1" x14ac:dyDescent="0.3">
      <c r="D392" s="126" t="s">
        <v>1987</v>
      </c>
    </row>
    <row r="393" spans="4:4" ht="30" customHeight="1" x14ac:dyDescent="0.3">
      <c r="D393" s="126" t="s">
        <v>1988</v>
      </c>
    </row>
    <row r="394" spans="4:4" ht="30" customHeight="1" x14ac:dyDescent="0.3">
      <c r="D394" s="126" t="s">
        <v>1989</v>
      </c>
    </row>
    <row r="395" spans="4:4" ht="30" customHeight="1" x14ac:dyDescent="0.3">
      <c r="D395" s="126" t="s">
        <v>1990</v>
      </c>
    </row>
    <row r="396" spans="4:4" ht="30" customHeight="1" x14ac:dyDescent="0.3">
      <c r="D396" s="126" t="s">
        <v>1991</v>
      </c>
    </row>
    <row r="397" spans="4:4" ht="30" customHeight="1" x14ac:dyDescent="0.3">
      <c r="D397" s="126" t="s">
        <v>1992</v>
      </c>
    </row>
    <row r="398" spans="4:4" ht="30" customHeight="1" x14ac:dyDescent="0.3">
      <c r="D398" s="126" t="s">
        <v>1993</v>
      </c>
    </row>
    <row r="399" spans="4:4" ht="30" customHeight="1" x14ac:dyDescent="0.3">
      <c r="D399" s="126" t="s">
        <v>1994</v>
      </c>
    </row>
    <row r="400" spans="4:4" ht="30" customHeight="1" x14ac:dyDescent="0.3">
      <c r="D400" s="126" t="s">
        <v>1995</v>
      </c>
    </row>
    <row r="401" spans="4:4" ht="30" customHeight="1" x14ac:dyDescent="0.3">
      <c r="D401" s="126" t="s">
        <v>1996</v>
      </c>
    </row>
    <row r="402" spans="4:4" ht="30" customHeight="1" x14ac:dyDescent="0.3">
      <c r="D402" s="126" t="s">
        <v>1997</v>
      </c>
    </row>
    <row r="403" spans="4:4" ht="30" customHeight="1" x14ac:dyDescent="0.3">
      <c r="D403" s="126" t="s">
        <v>1998</v>
      </c>
    </row>
    <row r="404" spans="4:4" ht="30" customHeight="1" x14ac:dyDescent="0.3">
      <c r="D404" s="126" t="s">
        <v>1999</v>
      </c>
    </row>
    <row r="405" spans="4:4" ht="30" customHeight="1" x14ac:dyDescent="0.3">
      <c r="D405" s="126" t="s">
        <v>2000</v>
      </c>
    </row>
    <row r="406" spans="4:4" ht="30" customHeight="1" x14ac:dyDescent="0.3">
      <c r="D406" s="126" t="s">
        <v>2001</v>
      </c>
    </row>
    <row r="407" spans="4:4" ht="30" customHeight="1" x14ac:dyDescent="0.3">
      <c r="D407" s="126" t="s">
        <v>2002</v>
      </c>
    </row>
    <row r="408" spans="4:4" ht="30" customHeight="1" x14ac:dyDescent="0.3">
      <c r="D408" s="126" t="s">
        <v>2003</v>
      </c>
    </row>
    <row r="409" spans="4:4" ht="30" customHeight="1" x14ac:dyDescent="0.3">
      <c r="D409" s="126" t="s">
        <v>2004</v>
      </c>
    </row>
    <row r="410" spans="4:4" ht="30" customHeight="1" x14ac:dyDescent="0.3">
      <c r="D410" s="126" t="s">
        <v>2005</v>
      </c>
    </row>
    <row r="411" spans="4:4" ht="30" customHeight="1" x14ac:dyDescent="0.3">
      <c r="D411" s="126" t="s">
        <v>2006</v>
      </c>
    </row>
    <row r="412" spans="4:4" ht="30" customHeight="1" x14ac:dyDescent="0.3">
      <c r="D412" s="126" t="s">
        <v>2007</v>
      </c>
    </row>
    <row r="413" spans="4:4" ht="30" customHeight="1" x14ac:dyDescent="0.3">
      <c r="D413" s="126" t="s">
        <v>2008</v>
      </c>
    </row>
    <row r="414" spans="4:4" ht="30" customHeight="1" x14ac:dyDescent="0.3">
      <c r="D414" s="126" t="s">
        <v>2009</v>
      </c>
    </row>
    <row r="415" spans="4:4" ht="30" customHeight="1" x14ac:dyDescent="0.3">
      <c r="D415" s="126" t="s">
        <v>2010</v>
      </c>
    </row>
    <row r="416" spans="4:4" ht="30" customHeight="1" x14ac:dyDescent="0.3">
      <c r="D416" s="126" t="s">
        <v>2011</v>
      </c>
    </row>
    <row r="417" spans="4:4" ht="30" customHeight="1" x14ac:dyDescent="0.3">
      <c r="D417" s="126" t="s">
        <v>2012</v>
      </c>
    </row>
    <row r="418" spans="4:4" ht="30" customHeight="1" x14ac:dyDescent="0.3">
      <c r="D418" s="126" t="s">
        <v>2013</v>
      </c>
    </row>
    <row r="419" spans="4:4" ht="30" customHeight="1" x14ac:dyDescent="0.3">
      <c r="D419" s="126" t="s">
        <v>2014</v>
      </c>
    </row>
    <row r="420" spans="4:4" ht="30" customHeight="1" x14ac:dyDescent="0.3">
      <c r="D420" s="126" t="s">
        <v>2015</v>
      </c>
    </row>
    <row r="421" spans="4:4" ht="30" customHeight="1" x14ac:dyDescent="0.3">
      <c r="D421" s="126" t="s">
        <v>2016</v>
      </c>
    </row>
    <row r="422" spans="4:4" ht="30" customHeight="1" x14ac:dyDescent="0.3">
      <c r="D422" s="126" t="s">
        <v>2017</v>
      </c>
    </row>
    <row r="423" spans="4:4" ht="30" customHeight="1" x14ac:dyDescent="0.3">
      <c r="D423" s="126" t="s">
        <v>2018</v>
      </c>
    </row>
    <row r="424" spans="4:4" ht="30" customHeight="1" x14ac:dyDescent="0.3">
      <c r="D424" s="126" t="s">
        <v>2019</v>
      </c>
    </row>
    <row r="425" spans="4:4" ht="30" customHeight="1" x14ac:dyDescent="0.3">
      <c r="D425" s="126" t="s">
        <v>2020</v>
      </c>
    </row>
    <row r="426" spans="4:4" ht="30" customHeight="1" x14ac:dyDescent="0.3">
      <c r="D426" s="126" t="s">
        <v>2021</v>
      </c>
    </row>
    <row r="427" spans="4:4" ht="30" customHeight="1" x14ac:dyDescent="0.3">
      <c r="D427" s="126" t="s">
        <v>2022</v>
      </c>
    </row>
    <row r="428" spans="4:4" ht="30" customHeight="1" x14ac:dyDescent="0.3">
      <c r="D428" s="126" t="s">
        <v>2023</v>
      </c>
    </row>
    <row r="429" spans="4:4" ht="30" customHeight="1" x14ac:dyDescent="0.3">
      <c r="D429" s="126" t="s">
        <v>2024</v>
      </c>
    </row>
    <row r="430" spans="4:4" ht="30" customHeight="1" x14ac:dyDescent="0.3">
      <c r="D430" s="126" t="s">
        <v>2025</v>
      </c>
    </row>
    <row r="431" spans="4:4" ht="30" customHeight="1" x14ac:dyDescent="0.3">
      <c r="D431" s="126" t="s">
        <v>2026</v>
      </c>
    </row>
    <row r="432" spans="4:4" ht="30" customHeight="1" x14ac:dyDescent="0.3">
      <c r="D432" s="126" t="s">
        <v>2027</v>
      </c>
    </row>
    <row r="433" spans="4:4" ht="30" customHeight="1" x14ac:dyDescent="0.3">
      <c r="D433" s="126" t="s">
        <v>2028</v>
      </c>
    </row>
    <row r="434" spans="4:4" ht="30" customHeight="1" x14ac:dyDescent="0.3">
      <c r="D434" s="126" t="s">
        <v>2029</v>
      </c>
    </row>
    <row r="435" spans="4:4" ht="30" customHeight="1" x14ac:dyDescent="0.3">
      <c r="D435" s="126" t="s">
        <v>2030</v>
      </c>
    </row>
    <row r="436" spans="4:4" ht="30" customHeight="1" x14ac:dyDescent="0.3">
      <c r="D436" s="126" t="s">
        <v>2031</v>
      </c>
    </row>
    <row r="437" spans="4:4" ht="30" customHeight="1" x14ac:dyDescent="0.3">
      <c r="D437" s="126" t="s">
        <v>2032</v>
      </c>
    </row>
    <row r="438" spans="4:4" ht="30" customHeight="1" x14ac:dyDescent="0.3">
      <c r="D438" s="126" t="s">
        <v>2033</v>
      </c>
    </row>
    <row r="439" spans="4:4" ht="30" customHeight="1" x14ac:dyDescent="0.3">
      <c r="D439" s="126" t="s">
        <v>2034</v>
      </c>
    </row>
    <row r="440" spans="4:4" ht="30" customHeight="1" x14ac:dyDescent="0.3">
      <c r="D440" s="126" t="s">
        <v>2035</v>
      </c>
    </row>
    <row r="441" spans="4:4" ht="30" customHeight="1" x14ac:dyDescent="0.3">
      <c r="D441" s="126" t="s">
        <v>2036</v>
      </c>
    </row>
    <row r="442" spans="4:4" ht="30" customHeight="1" x14ac:dyDescent="0.3">
      <c r="D442" s="126" t="s">
        <v>2037</v>
      </c>
    </row>
    <row r="443" spans="4:4" ht="30" customHeight="1" x14ac:dyDescent="0.3">
      <c r="D443" s="126" t="s">
        <v>2038</v>
      </c>
    </row>
    <row r="444" spans="4:4" ht="30" customHeight="1" x14ac:dyDescent="0.3">
      <c r="D444" s="126" t="s">
        <v>651</v>
      </c>
    </row>
    <row r="445" spans="4:4" ht="30" customHeight="1" x14ac:dyDescent="0.3">
      <c r="D445" s="126" t="s">
        <v>2039</v>
      </c>
    </row>
    <row r="446" spans="4:4" ht="30" customHeight="1" x14ac:dyDescent="0.3">
      <c r="D446" s="126" t="s">
        <v>2040</v>
      </c>
    </row>
    <row r="447" spans="4:4" ht="30" customHeight="1" x14ac:dyDescent="0.3">
      <c r="D447" s="126" t="s">
        <v>2041</v>
      </c>
    </row>
    <row r="448" spans="4:4" ht="30" customHeight="1" x14ac:dyDescent="0.3">
      <c r="D448" s="126" t="s">
        <v>2042</v>
      </c>
    </row>
    <row r="449" spans="4:4" ht="30" customHeight="1" x14ac:dyDescent="0.3">
      <c r="D449" s="126" t="s">
        <v>2043</v>
      </c>
    </row>
    <row r="450" spans="4:4" ht="30" customHeight="1" x14ac:dyDescent="0.3">
      <c r="D450" s="126" t="s">
        <v>2044</v>
      </c>
    </row>
    <row r="451" spans="4:4" ht="30" customHeight="1" x14ac:dyDescent="0.3">
      <c r="D451" s="126" t="s">
        <v>2045</v>
      </c>
    </row>
    <row r="452" spans="4:4" ht="30" customHeight="1" x14ac:dyDescent="0.3">
      <c r="D452" s="126" t="s">
        <v>2046</v>
      </c>
    </row>
    <row r="453" spans="4:4" ht="30" customHeight="1" x14ac:dyDescent="0.3">
      <c r="D453" s="126" t="s">
        <v>2047</v>
      </c>
    </row>
    <row r="454" spans="4:4" ht="30" customHeight="1" x14ac:dyDescent="0.3">
      <c r="D454" s="126" t="s">
        <v>2048</v>
      </c>
    </row>
    <row r="455" spans="4:4" ht="30" customHeight="1" x14ac:dyDescent="0.3">
      <c r="D455" s="126" t="s">
        <v>2049</v>
      </c>
    </row>
    <row r="456" spans="4:4" ht="30" customHeight="1" x14ac:dyDescent="0.3">
      <c r="D456" s="126" t="s">
        <v>2050</v>
      </c>
    </row>
    <row r="457" spans="4:4" ht="30" customHeight="1" x14ac:dyDescent="0.3">
      <c r="D457" s="126" t="s">
        <v>2051</v>
      </c>
    </row>
    <row r="458" spans="4:4" ht="30" customHeight="1" x14ac:dyDescent="0.3">
      <c r="D458" s="126" t="s">
        <v>2052</v>
      </c>
    </row>
    <row r="459" spans="4:4" ht="30" customHeight="1" x14ac:dyDescent="0.3">
      <c r="D459" s="126" t="s">
        <v>2053</v>
      </c>
    </row>
    <row r="460" spans="4:4" ht="30" customHeight="1" x14ac:dyDescent="0.3">
      <c r="D460" s="126" t="s">
        <v>2054</v>
      </c>
    </row>
    <row r="461" spans="4:4" ht="30" customHeight="1" x14ac:dyDescent="0.3">
      <c r="D461" s="126" t="s">
        <v>2055</v>
      </c>
    </row>
    <row r="462" spans="4:4" ht="30" customHeight="1" x14ac:dyDescent="0.3">
      <c r="D462" s="126" t="s">
        <v>2056</v>
      </c>
    </row>
    <row r="463" spans="4:4" ht="30" customHeight="1" x14ac:dyDescent="0.3">
      <c r="D463" s="126" t="s">
        <v>2057</v>
      </c>
    </row>
    <row r="464" spans="4:4" ht="30" customHeight="1" x14ac:dyDescent="0.3">
      <c r="D464" s="126" t="s">
        <v>2058</v>
      </c>
    </row>
    <row r="465" spans="4:4" ht="30" customHeight="1" x14ac:dyDescent="0.3">
      <c r="D465" s="126" t="s">
        <v>2059</v>
      </c>
    </row>
    <row r="466" spans="4:4" ht="30" customHeight="1" x14ac:dyDescent="0.3">
      <c r="D466" s="126" t="s">
        <v>2060</v>
      </c>
    </row>
    <row r="467" spans="4:4" ht="30" customHeight="1" x14ac:dyDescent="0.3">
      <c r="D467" s="126" t="s">
        <v>2061</v>
      </c>
    </row>
    <row r="468" spans="4:4" ht="30" customHeight="1" x14ac:dyDescent="0.3">
      <c r="D468" s="126" t="s">
        <v>2062</v>
      </c>
    </row>
    <row r="469" spans="4:4" ht="30" customHeight="1" x14ac:dyDescent="0.3">
      <c r="D469" s="126" t="s">
        <v>2063</v>
      </c>
    </row>
    <row r="470" spans="4:4" ht="30" customHeight="1" x14ac:dyDescent="0.3">
      <c r="D470" s="126" t="s">
        <v>2064</v>
      </c>
    </row>
    <row r="471" spans="4:4" ht="30" customHeight="1" x14ac:dyDescent="0.3">
      <c r="D471" s="126" t="s">
        <v>2065</v>
      </c>
    </row>
    <row r="472" spans="4:4" ht="30" customHeight="1" x14ac:dyDescent="0.3">
      <c r="D472" s="126" t="s">
        <v>2066</v>
      </c>
    </row>
    <row r="473" spans="4:4" ht="30" customHeight="1" x14ac:dyDescent="0.3">
      <c r="D473" s="126" t="s">
        <v>2067</v>
      </c>
    </row>
    <row r="474" spans="4:4" ht="30" customHeight="1" x14ac:dyDescent="0.3">
      <c r="D474" s="126" t="s">
        <v>2068</v>
      </c>
    </row>
    <row r="475" spans="4:4" ht="30" customHeight="1" x14ac:dyDescent="0.3">
      <c r="D475" s="126" t="s">
        <v>2069</v>
      </c>
    </row>
    <row r="476" spans="4:4" ht="30" customHeight="1" x14ac:dyDescent="0.3">
      <c r="D476" s="126" t="s">
        <v>2070</v>
      </c>
    </row>
    <row r="477" spans="4:4" ht="30" customHeight="1" x14ac:dyDescent="0.3">
      <c r="D477" s="126" t="s">
        <v>2071</v>
      </c>
    </row>
    <row r="478" spans="4:4" ht="30" customHeight="1" x14ac:dyDescent="0.3">
      <c r="D478" s="126" t="s">
        <v>2072</v>
      </c>
    </row>
    <row r="479" spans="4:4" ht="30" customHeight="1" x14ac:dyDescent="0.3">
      <c r="D479" s="126" t="s">
        <v>2073</v>
      </c>
    </row>
    <row r="480" spans="4:4" ht="30" customHeight="1" x14ac:dyDescent="0.3">
      <c r="D480" s="126" t="s">
        <v>2074</v>
      </c>
    </row>
    <row r="481" spans="4:4" ht="30" customHeight="1" x14ac:dyDescent="0.3">
      <c r="D481" s="126" t="s">
        <v>2075</v>
      </c>
    </row>
    <row r="482" spans="4:4" ht="30" customHeight="1" x14ac:dyDescent="0.3">
      <c r="D482" s="126" t="s">
        <v>2076</v>
      </c>
    </row>
    <row r="483" spans="4:4" ht="30" customHeight="1" x14ac:dyDescent="0.3">
      <c r="D483" s="126" t="s">
        <v>2077</v>
      </c>
    </row>
    <row r="484" spans="4:4" ht="30" customHeight="1" x14ac:dyDescent="0.3">
      <c r="D484" s="126" t="s">
        <v>2078</v>
      </c>
    </row>
    <row r="485" spans="4:4" ht="30" customHeight="1" x14ac:dyDescent="0.3">
      <c r="D485" s="126" t="s">
        <v>2079</v>
      </c>
    </row>
    <row r="486" spans="4:4" ht="30" customHeight="1" x14ac:dyDescent="0.3">
      <c r="D486" s="126" t="s">
        <v>2080</v>
      </c>
    </row>
    <row r="487" spans="4:4" ht="30" customHeight="1" x14ac:dyDescent="0.3">
      <c r="D487" s="126" t="s">
        <v>2081</v>
      </c>
    </row>
    <row r="488" spans="4:4" ht="30" customHeight="1" x14ac:dyDescent="0.3">
      <c r="D488" s="126" t="s">
        <v>2082</v>
      </c>
    </row>
    <row r="489" spans="4:4" ht="30" customHeight="1" x14ac:dyDescent="0.3">
      <c r="D489" s="126" t="s">
        <v>2083</v>
      </c>
    </row>
    <row r="490" spans="4:4" ht="30" customHeight="1" x14ac:dyDescent="0.3">
      <c r="D490" s="126" t="s">
        <v>2084</v>
      </c>
    </row>
    <row r="491" spans="4:4" ht="30" customHeight="1" x14ac:dyDescent="0.3">
      <c r="D491" s="126" t="s">
        <v>2085</v>
      </c>
    </row>
    <row r="492" spans="4:4" ht="30" customHeight="1" x14ac:dyDescent="0.3">
      <c r="D492" s="126" t="s">
        <v>2086</v>
      </c>
    </row>
    <row r="493" spans="4:4" ht="30" customHeight="1" x14ac:dyDescent="0.3">
      <c r="D493" s="126" t="s">
        <v>2087</v>
      </c>
    </row>
    <row r="494" spans="4:4" ht="30" customHeight="1" x14ac:dyDescent="0.3">
      <c r="D494" s="126" t="s">
        <v>2088</v>
      </c>
    </row>
    <row r="495" spans="4:4" ht="30" customHeight="1" x14ac:dyDescent="0.3">
      <c r="D495" s="126" t="s">
        <v>2089</v>
      </c>
    </row>
    <row r="496" spans="4:4" ht="30" customHeight="1" x14ac:dyDescent="0.3">
      <c r="D496" s="126" t="s">
        <v>2090</v>
      </c>
    </row>
    <row r="497" spans="4:4" ht="30" customHeight="1" x14ac:dyDescent="0.3">
      <c r="D497" s="201" t="s">
        <v>88</v>
      </c>
    </row>
    <row r="498" spans="4:4" ht="30" customHeight="1" x14ac:dyDescent="0.3">
      <c r="D498" s="201" t="s">
        <v>132</v>
      </c>
    </row>
    <row r="499" spans="4:4" ht="30" customHeight="1" x14ac:dyDescent="0.3">
      <c r="D499" s="201" t="s">
        <v>102</v>
      </c>
    </row>
    <row r="500" spans="4:4" ht="30" customHeight="1" x14ac:dyDescent="0.3">
      <c r="D500" s="201" t="s">
        <v>109</v>
      </c>
    </row>
    <row r="501" spans="4:4" ht="30" customHeight="1" x14ac:dyDescent="0.3">
      <c r="D501" s="201" t="s">
        <v>2091</v>
      </c>
    </row>
    <row r="502" spans="4:4" ht="30" customHeight="1" x14ac:dyDescent="0.3">
      <c r="D502" s="201" t="s">
        <v>2092</v>
      </c>
    </row>
    <row r="503" spans="4:4" ht="30" customHeight="1" x14ac:dyDescent="0.3">
      <c r="D503" s="201" t="s">
        <v>145</v>
      </c>
    </row>
    <row r="504" spans="4:4" ht="30" customHeight="1" x14ac:dyDescent="0.3">
      <c r="D504" s="201" t="s">
        <v>183</v>
      </c>
    </row>
    <row r="505" spans="4:4" ht="30" customHeight="1" x14ac:dyDescent="0.3">
      <c r="D505" s="201" t="s">
        <v>241</v>
      </c>
    </row>
    <row r="506" spans="4:4" ht="30" customHeight="1" x14ac:dyDescent="0.3">
      <c r="D506" s="201" t="s">
        <v>247</v>
      </c>
    </row>
    <row r="507" spans="4:4" ht="30" customHeight="1" x14ac:dyDescent="0.3">
      <c r="D507" s="201" t="s">
        <v>288</v>
      </c>
    </row>
    <row r="508" spans="4:4" ht="30" customHeight="1" x14ac:dyDescent="0.3">
      <c r="D508" s="201" t="s">
        <v>2093</v>
      </c>
    </row>
    <row r="509" spans="4:4" ht="30" customHeight="1" x14ac:dyDescent="0.3">
      <c r="D509" s="126" t="s">
        <v>443</v>
      </c>
    </row>
    <row r="510" spans="4:4" ht="30" customHeight="1" x14ac:dyDescent="0.3">
      <c r="D510" s="126" t="s">
        <v>569</v>
      </c>
    </row>
    <row r="511" spans="4:4" ht="30" customHeight="1" x14ac:dyDescent="0.3">
      <c r="D511" s="126" t="s">
        <v>2094</v>
      </c>
    </row>
    <row r="512" spans="4:4" ht="30" customHeight="1" x14ac:dyDescent="0.3">
      <c r="D512" s="126" t="s">
        <v>509</v>
      </c>
    </row>
    <row r="513" spans="4:4" ht="30" customHeight="1" x14ac:dyDescent="0.3">
      <c r="D513" s="126" t="s">
        <v>525</v>
      </c>
    </row>
    <row r="514" spans="4:4" ht="30" customHeight="1" x14ac:dyDescent="0.3">
      <c r="D514" s="126"/>
    </row>
    <row r="515" spans="4:4" ht="30" customHeight="1" x14ac:dyDescent="0.3">
      <c r="D515" s="126"/>
    </row>
    <row r="516" spans="4:4" ht="30" customHeight="1" x14ac:dyDescent="0.3">
      <c r="D516" s="126"/>
    </row>
    <row r="517" spans="4:4" ht="30" customHeight="1" x14ac:dyDescent="0.3">
      <c r="D517" s="126"/>
    </row>
    <row r="518" spans="4:4" ht="30" customHeight="1" x14ac:dyDescent="0.3">
      <c r="D518" s="126"/>
    </row>
    <row r="519" spans="4:4" ht="30" customHeight="1" x14ac:dyDescent="0.3">
      <c r="D519" s="126"/>
    </row>
    <row r="520" spans="4:4" ht="30" customHeight="1" x14ac:dyDescent="0.3">
      <c r="D520" s="126"/>
    </row>
    <row r="521" spans="4:4" ht="30" customHeight="1" x14ac:dyDescent="0.3">
      <c r="D521" s="126"/>
    </row>
    <row r="522" spans="4:4" ht="30" customHeight="1" x14ac:dyDescent="0.3">
      <c r="D522" s="126"/>
    </row>
  </sheetData>
  <mergeCells count="2">
    <mergeCell ref="A1:XFD1"/>
    <mergeCell ref="A2:XFD2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B1:AE68"/>
  <sheetViews>
    <sheetView showGridLines="0" zoomScaleNormal="100" workbookViewId="0">
      <pane ySplit="4" topLeftCell="A5" activePane="bottomLeft" state="frozen"/>
      <selection pane="bottomLeft" activeCell="D5" sqref="D5"/>
    </sheetView>
  </sheetViews>
  <sheetFormatPr defaultColWidth="9.109375" defaultRowHeight="13.8" x14ac:dyDescent="0.3"/>
  <cols>
    <col min="1" max="1" width="4.6640625" style="2" customWidth="1"/>
    <col min="2" max="2" width="28.44140625" style="2" customWidth="1"/>
    <col min="3" max="3" width="1.44140625" style="124" customWidth="1"/>
    <col min="4" max="4" width="28.44140625" style="2" customWidth="1"/>
    <col min="5" max="5" width="1.44140625" style="124" customWidth="1"/>
    <col min="6" max="6" width="21.33203125" style="2" customWidth="1"/>
    <col min="7" max="7" width="1.44140625" style="124" customWidth="1"/>
    <col min="8" max="8" width="50.33203125" style="2" customWidth="1"/>
    <col min="9" max="9" width="1.44140625" style="2" customWidth="1"/>
    <col min="10" max="10" width="21" style="2" customWidth="1"/>
    <col min="11" max="11" width="15.33203125" style="2" customWidth="1"/>
    <col min="12" max="12" width="19.6640625" style="2" customWidth="1"/>
    <col min="13" max="13" width="19.109375" style="2" customWidth="1"/>
    <col min="14" max="14" width="22" style="2" customWidth="1"/>
    <col min="15" max="15" width="20.33203125" style="2" customWidth="1"/>
    <col min="16" max="16" width="17.44140625" style="2" customWidth="1"/>
    <col min="17" max="17" width="16.33203125" style="2" customWidth="1"/>
    <col min="18" max="18" width="13.44140625" style="2" customWidth="1"/>
    <col min="19" max="19" width="14" style="2" customWidth="1"/>
    <col min="20" max="20" width="20.109375" style="2" customWidth="1"/>
    <col min="21" max="21" width="20.6640625" style="2" customWidth="1"/>
    <col min="22" max="22" width="13.109375" style="2" customWidth="1"/>
    <col min="23" max="23" width="11.44140625" style="2" customWidth="1"/>
    <col min="24" max="24" width="12.33203125" style="2" customWidth="1"/>
    <col min="25" max="25" width="39" style="2" customWidth="1"/>
    <col min="26" max="26" width="21.44140625" style="2" customWidth="1"/>
    <col min="27" max="27" width="27.109375" style="2" customWidth="1"/>
    <col min="28" max="16384" width="9.109375" style="2"/>
  </cols>
  <sheetData>
    <row r="1" spans="2:31" s="303" customFormat="1" ht="50.25" customHeight="1" x14ac:dyDescent="0.3"/>
    <row r="2" spans="2:31" s="304" customFormat="1" ht="39" customHeight="1" x14ac:dyDescent="0.3"/>
    <row r="3" spans="2:31" s="132" customFormat="1" ht="16.5" customHeight="1" x14ac:dyDescent="0.3"/>
    <row r="4" spans="2:31" ht="32.25" customHeight="1" x14ac:dyDescent="0.3">
      <c r="B4" s="195" t="s">
        <v>2095</v>
      </c>
      <c r="C4" s="2"/>
      <c r="D4" s="195" t="s">
        <v>2096</v>
      </c>
      <c r="E4" s="2"/>
      <c r="F4" s="196"/>
      <c r="G4" s="196"/>
      <c r="H4" s="196"/>
      <c r="J4" s="197"/>
      <c r="K4" s="197"/>
      <c r="L4" s="197"/>
      <c r="M4" s="197"/>
      <c r="N4" s="197"/>
      <c r="O4" s="197"/>
      <c r="P4" s="197"/>
      <c r="Q4" s="197"/>
      <c r="R4" s="197"/>
      <c r="S4" s="197"/>
      <c r="T4" s="197"/>
      <c r="U4" s="197"/>
      <c r="V4" s="197"/>
      <c r="W4" s="197"/>
      <c r="X4" s="197"/>
      <c r="Y4" s="197"/>
      <c r="Z4" s="197"/>
      <c r="AA4" s="197"/>
      <c r="AB4" s="124"/>
      <c r="AC4" s="124"/>
      <c r="AD4" s="124"/>
      <c r="AE4" s="124"/>
    </row>
    <row r="5" spans="2:31" ht="30" customHeight="1" x14ac:dyDescent="0.3">
      <c r="B5" s="82" t="s">
        <v>2097</v>
      </c>
      <c r="C5" s="2"/>
      <c r="D5" s="82" t="s">
        <v>1172</v>
      </c>
      <c r="E5" s="2"/>
      <c r="F5" s="196"/>
      <c r="G5" s="196"/>
      <c r="H5" s="196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198"/>
      <c r="AB5" s="124"/>
      <c r="AC5" s="124"/>
      <c r="AD5" s="124"/>
      <c r="AE5" s="124"/>
    </row>
    <row r="6" spans="2:31" ht="30" customHeight="1" x14ac:dyDescent="0.3">
      <c r="B6" s="84" t="s">
        <v>862</v>
      </c>
      <c r="C6" s="199"/>
      <c r="D6" s="84" t="s">
        <v>2098</v>
      </c>
      <c r="E6" s="199"/>
      <c r="F6" s="196"/>
      <c r="G6" s="199"/>
      <c r="H6" s="196"/>
      <c r="I6" s="199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129"/>
      <c r="AB6" s="124"/>
      <c r="AC6" s="124"/>
      <c r="AD6" s="124"/>
      <c r="AE6" s="124"/>
    </row>
    <row r="7" spans="2:31" ht="30" customHeight="1" x14ac:dyDescent="0.3">
      <c r="B7" s="85" t="s">
        <v>2099</v>
      </c>
      <c r="C7" s="54"/>
      <c r="D7" s="85" t="s">
        <v>2100</v>
      </c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129"/>
      <c r="AB7" s="124"/>
      <c r="AC7" s="124"/>
      <c r="AD7" s="124"/>
      <c r="AE7" s="124"/>
    </row>
    <row r="8" spans="2:31" ht="30" customHeight="1" x14ac:dyDescent="0.3">
      <c r="B8" s="85" t="s">
        <v>896</v>
      </c>
      <c r="C8" s="54"/>
      <c r="D8" s="85" t="s">
        <v>2101</v>
      </c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129"/>
      <c r="AB8" s="124"/>
      <c r="AC8" s="124"/>
      <c r="AD8" s="124"/>
      <c r="AE8" s="124"/>
    </row>
    <row r="9" spans="2:31" ht="30" customHeight="1" x14ac:dyDescent="0.3">
      <c r="B9" s="85" t="s">
        <v>844</v>
      </c>
      <c r="C9" s="54"/>
      <c r="D9" s="85" t="s">
        <v>2102</v>
      </c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129"/>
      <c r="AB9" s="124"/>
      <c r="AC9" s="124"/>
      <c r="AD9" s="124"/>
      <c r="AE9" s="124"/>
    </row>
    <row r="10" spans="2:31" ht="30" customHeight="1" x14ac:dyDescent="0.3">
      <c r="B10" s="85" t="s">
        <v>850</v>
      </c>
      <c r="C10" s="54"/>
      <c r="D10" s="85" t="s">
        <v>2103</v>
      </c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129"/>
      <c r="AB10" s="124"/>
      <c r="AC10" s="124"/>
      <c r="AD10" s="124"/>
      <c r="AE10" s="124"/>
    </row>
    <row r="11" spans="2:31" ht="30" customHeight="1" x14ac:dyDescent="0.3">
      <c r="B11" s="85" t="s">
        <v>2104</v>
      </c>
      <c r="C11" s="54"/>
      <c r="D11" s="85" t="s">
        <v>2105</v>
      </c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129"/>
      <c r="AB11" s="124"/>
      <c r="AC11" s="124"/>
      <c r="AD11" s="124"/>
      <c r="AE11" s="124"/>
    </row>
    <row r="12" spans="2:31" ht="30" customHeight="1" x14ac:dyDescent="0.3">
      <c r="B12" s="85" t="s">
        <v>2106</v>
      </c>
      <c r="C12" s="54"/>
      <c r="D12" s="85" t="s">
        <v>1075</v>
      </c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129"/>
      <c r="AB12" s="124"/>
      <c r="AC12" s="124"/>
      <c r="AD12" s="124"/>
      <c r="AE12" s="124"/>
    </row>
    <row r="13" spans="2:31" ht="30" customHeight="1" x14ac:dyDescent="0.3">
      <c r="B13" s="68"/>
      <c r="C13" s="54"/>
      <c r="D13" s="85" t="s">
        <v>2107</v>
      </c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129"/>
      <c r="AB13" s="124"/>
      <c r="AC13" s="124"/>
      <c r="AD13" s="124"/>
      <c r="AE13" s="124"/>
    </row>
    <row r="14" spans="2:31" ht="30" customHeight="1" x14ac:dyDescent="0.3">
      <c r="B14" s="68"/>
      <c r="C14" s="54"/>
      <c r="D14" s="85" t="s">
        <v>2108</v>
      </c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129"/>
      <c r="AB14" s="124"/>
      <c r="AC14" s="124"/>
      <c r="AD14" s="124"/>
      <c r="AE14" s="124"/>
    </row>
    <row r="15" spans="2:31" ht="30" customHeight="1" x14ac:dyDescent="0.3">
      <c r="B15" s="68"/>
      <c r="C15" s="54"/>
      <c r="D15" s="85" t="s">
        <v>2109</v>
      </c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129"/>
      <c r="AB15" s="124"/>
      <c r="AC15" s="124"/>
      <c r="AD15" s="124"/>
      <c r="AE15" s="124"/>
    </row>
    <row r="16" spans="2:31" ht="30" customHeight="1" x14ac:dyDescent="0.3">
      <c r="B16" s="68"/>
      <c r="C16" s="54"/>
      <c r="D16" s="85" t="s">
        <v>2110</v>
      </c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129"/>
      <c r="AB16" s="124"/>
      <c r="AC16" s="124"/>
      <c r="AD16" s="124"/>
      <c r="AE16" s="124"/>
    </row>
    <row r="17" spans="2:31" ht="30" customHeight="1" x14ac:dyDescent="0.3">
      <c r="B17" s="68"/>
      <c r="C17" s="54"/>
      <c r="D17" s="85" t="s">
        <v>2111</v>
      </c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129"/>
      <c r="AB17" s="124"/>
      <c r="AC17" s="124"/>
      <c r="AD17" s="124"/>
      <c r="AE17" s="124"/>
    </row>
    <row r="18" spans="2:31" ht="30" customHeight="1" x14ac:dyDescent="0.3">
      <c r="B18" s="68"/>
      <c r="C18" s="54"/>
      <c r="D18" s="85" t="s">
        <v>2112</v>
      </c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129"/>
      <c r="AB18" s="124"/>
      <c r="AC18" s="124"/>
      <c r="AD18" s="124"/>
      <c r="AE18" s="124"/>
    </row>
    <row r="19" spans="2:31" ht="30" customHeight="1" x14ac:dyDescent="0.3">
      <c r="B19" s="68"/>
      <c r="C19" s="54"/>
      <c r="D19" s="85" t="s">
        <v>1102</v>
      </c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129"/>
      <c r="AB19" s="124"/>
      <c r="AC19" s="124"/>
      <c r="AD19" s="124"/>
      <c r="AE19" s="124"/>
    </row>
    <row r="20" spans="2:31" ht="30" customHeight="1" x14ac:dyDescent="0.3">
      <c r="B20" s="68"/>
      <c r="C20" s="54"/>
      <c r="D20" s="85" t="s">
        <v>1134</v>
      </c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129"/>
      <c r="AB20" s="124"/>
      <c r="AC20" s="124"/>
      <c r="AD20" s="124"/>
      <c r="AE20" s="124"/>
    </row>
    <row r="21" spans="2:31" ht="30" customHeight="1" x14ac:dyDescent="0.3">
      <c r="B21" s="68"/>
      <c r="C21" s="54"/>
      <c r="D21" s="85" t="s">
        <v>1093</v>
      </c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129"/>
      <c r="AB21" s="124"/>
      <c r="AC21" s="124"/>
      <c r="AD21" s="124"/>
      <c r="AE21" s="124"/>
    </row>
    <row r="22" spans="2:31" ht="30" customHeight="1" x14ac:dyDescent="0.3">
      <c r="B22" s="68"/>
      <c r="C22" s="54"/>
      <c r="D22" s="85" t="s">
        <v>2113</v>
      </c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129"/>
      <c r="AB22" s="124"/>
      <c r="AC22" s="124"/>
      <c r="AD22" s="124"/>
      <c r="AE22" s="124"/>
    </row>
    <row r="23" spans="2:31" ht="30" customHeight="1" x14ac:dyDescent="0.3">
      <c r="B23" s="68"/>
      <c r="C23" s="54"/>
      <c r="D23" s="85" t="s">
        <v>2114</v>
      </c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129"/>
      <c r="AB23" s="124"/>
      <c r="AC23" s="124"/>
      <c r="AD23" s="124"/>
      <c r="AE23" s="124"/>
    </row>
    <row r="24" spans="2:31" ht="30" customHeight="1" x14ac:dyDescent="0.3">
      <c r="B24" s="68"/>
      <c r="C24" s="54"/>
      <c r="D24" s="85" t="s">
        <v>844</v>
      </c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129"/>
      <c r="AB24" s="124"/>
      <c r="AC24" s="124"/>
      <c r="AD24" s="124"/>
      <c r="AE24" s="124"/>
    </row>
    <row r="25" spans="2:31" ht="30" customHeight="1" x14ac:dyDescent="0.3">
      <c r="B25" s="68"/>
      <c r="C25" s="54"/>
      <c r="D25" s="85" t="s">
        <v>2115</v>
      </c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129"/>
      <c r="AB25" s="124"/>
      <c r="AC25" s="124"/>
      <c r="AD25" s="124"/>
      <c r="AE25" s="124"/>
    </row>
    <row r="26" spans="2:31" ht="30" customHeight="1" x14ac:dyDescent="0.3">
      <c r="B26" s="68"/>
      <c r="C26" s="54"/>
      <c r="D26" s="85" t="s">
        <v>1111</v>
      </c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129"/>
      <c r="AB26" s="124"/>
      <c r="AC26" s="124"/>
      <c r="AD26" s="124"/>
      <c r="AE26" s="124"/>
    </row>
    <row r="27" spans="2:31" ht="30" customHeight="1" x14ac:dyDescent="0.3">
      <c r="B27" s="68"/>
      <c r="C27" s="54"/>
      <c r="D27" s="85" t="s">
        <v>1119</v>
      </c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129"/>
      <c r="AB27" s="124"/>
      <c r="AC27" s="124"/>
      <c r="AD27" s="124"/>
      <c r="AE27" s="124"/>
    </row>
    <row r="28" spans="2:31" ht="30" customHeight="1" x14ac:dyDescent="0.3">
      <c r="B28" s="68"/>
      <c r="C28" s="54"/>
      <c r="D28" s="85" t="s">
        <v>1054</v>
      </c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129"/>
      <c r="AB28" s="124"/>
      <c r="AC28" s="124"/>
      <c r="AD28" s="124"/>
      <c r="AE28" s="124"/>
    </row>
    <row r="29" spans="2:31" ht="30" customHeight="1" x14ac:dyDescent="0.3">
      <c r="B29" s="68"/>
      <c r="C29" s="54"/>
      <c r="D29" s="85" t="s">
        <v>1045</v>
      </c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129"/>
      <c r="AB29" s="124"/>
      <c r="AC29" s="124"/>
      <c r="AD29" s="124"/>
      <c r="AE29" s="124"/>
    </row>
    <row r="30" spans="2:31" ht="30" customHeight="1" x14ac:dyDescent="0.3">
      <c r="D30" s="85" t="s">
        <v>1063</v>
      </c>
      <c r="F30" s="124"/>
      <c r="H30" s="124"/>
    </row>
    <row r="31" spans="2:31" ht="30" customHeight="1" x14ac:dyDescent="0.3">
      <c r="D31" s="68"/>
      <c r="F31" s="124"/>
      <c r="H31" s="124"/>
    </row>
    <row r="32" spans="2:31" ht="30" customHeight="1" x14ac:dyDescent="0.3">
      <c r="D32" s="68"/>
      <c r="F32" s="124"/>
      <c r="H32" s="124"/>
    </row>
    <row r="33" spans="4:8" ht="30" customHeight="1" x14ac:dyDescent="0.3">
      <c r="D33" s="68"/>
      <c r="F33" s="124"/>
      <c r="H33" s="124"/>
    </row>
    <row r="34" spans="4:8" ht="30" customHeight="1" x14ac:dyDescent="0.3">
      <c r="D34" s="68"/>
      <c r="F34" s="124"/>
      <c r="H34" s="124"/>
    </row>
    <row r="35" spans="4:8" ht="30" customHeight="1" x14ac:dyDescent="0.3">
      <c r="D35" s="68"/>
      <c r="F35" s="124"/>
      <c r="H35" s="124"/>
    </row>
    <row r="36" spans="4:8" ht="30" customHeight="1" x14ac:dyDescent="0.3">
      <c r="D36" s="68"/>
      <c r="F36" s="124"/>
      <c r="H36" s="124"/>
    </row>
    <row r="37" spans="4:8" ht="30" customHeight="1" x14ac:dyDescent="0.3">
      <c r="D37" s="68"/>
      <c r="F37" s="124"/>
      <c r="H37" s="124"/>
    </row>
    <row r="38" spans="4:8" ht="30" customHeight="1" x14ac:dyDescent="0.3">
      <c r="D38" s="68"/>
      <c r="F38" s="124"/>
      <c r="H38" s="124"/>
    </row>
    <row r="39" spans="4:8" ht="30" customHeight="1" x14ac:dyDescent="0.3">
      <c r="D39" s="68"/>
      <c r="F39" s="124"/>
      <c r="H39" s="124"/>
    </row>
    <row r="40" spans="4:8" ht="30" customHeight="1" x14ac:dyDescent="0.3">
      <c r="D40" s="68"/>
      <c r="F40" s="124"/>
      <c r="H40" s="124"/>
    </row>
    <row r="41" spans="4:8" ht="30" customHeight="1" x14ac:dyDescent="0.3">
      <c r="D41" s="68"/>
      <c r="F41" s="124"/>
      <c r="H41" s="124"/>
    </row>
    <row r="42" spans="4:8" ht="30" customHeight="1" x14ac:dyDescent="0.3">
      <c r="D42" s="68"/>
      <c r="F42" s="124"/>
      <c r="H42" s="124"/>
    </row>
    <row r="43" spans="4:8" ht="30" customHeight="1" x14ac:dyDescent="0.3">
      <c r="D43" s="68"/>
      <c r="F43" s="124"/>
      <c r="H43" s="124"/>
    </row>
    <row r="44" spans="4:8" ht="30" customHeight="1" x14ac:dyDescent="0.3">
      <c r="D44" s="68"/>
      <c r="F44" s="124"/>
      <c r="H44" s="124"/>
    </row>
    <row r="45" spans="4:8" ht="30" customHeight="1" x14ac:dyDescent="0.3">
      <c r="D45" s="68"/>
      <c r="F45" s="124"/>
      <c r="H45" s="124"/>
    </row>
    <row r="46" spans="4:8" ht="30" customHeight="1" x14ac:dyDescent="0.3">
      <c r="D46" s="68"/>
      <c r="F46" s="124"/>
      <c r="H46" s="124"/>
    </row>
    <row r="47" spans="4:8" ht="30" customHeight="1" x14ac:dyDescent="0.3">
      <c r="D47" s="68"/>
      <c r="F47" s="124"/>
      <c r="H47" s="124"/>
    </row>
    <row r="48" spans="4:8" ht="30" customHeight="1" x14ac:dyDescent="0.3">
      <c r="D48" s="68"/>
      <c r="F48" s="124"/>
      <c r="H48" s="124"/>
    </row>
    <row r="49" spans="6:8" x14ac:dyDescent="0.3">
      <c r="F49" s="124"/>
      <c r="H49" s="124"/>
    </row>
    <row r="50" spans="6:8" x14ac:dyDescent="0.3">
      <c r="F50" s="124"/>
      <c r="H50" s="124"/>
    </row>
    <row r="51" spans="6:8" x14ac:dyDescent="0.3">
      <c r="F51" s="124"/>
      <c r="H51" s="124"/>
    </row>
    <row r="52" spans="6:8" x14ac:dyDescent="0.3">
      <c r="F52" s="124"/>
      <c r="H52" s="124"/>
    </row>
    <row r="53" spans="6:8" x14ac:dyDescent="0.3">
      <c r="F53" s="124"/>
      <c r="H53" s="124"/>
    </row>
    <row r="54" spans="6:8" x14ac:dyDescent="0.3">
      <c r="F54" s="124"/>
      <c r="H54" s="124"/>
    </row>
    <row r="55" spans="6:8" x14ac:dyDescent="0.3">
      <c r="F55" s="124"/>
      <c r="H55" s="124"/>
    </row>
    <row r="56" spans="6:8" x14ac:dyDescent="0.3">
      <c r="F56" s="124"/>
      <c r="H56" s="124"/>
    </row>
    <row r="57" spans="6:8" x14ac:dyDescent="0.3">
      <c r="F57" s="124"/>
      <c r="H57" s="124"/>
    </row>
    <row r="58" spans="6:8" x14ac:dyDescent="0.3">
      <c r="F58" s="124"/>
      <c r="H58" s="124"/>
    </row>
    <row r="59" spans="6:8" x14ac:dyDescent="0.3">
      <c r="F59" s="124"/>
      <c r="H59" s="124"/>
    </row>
    <row r="60" spans="6:8" x14ac:dyDescent="0.3">
      <c r="F60" s="124"/>
      <c r="H60" s="124"/>
    </row>
    <row r="61" spans="6:8" x14ac:dyDescent="0.3">
      <c r="F61" s="124"/>
      <c r="H61" s="124"/>
    </row>
    <row r="62" spans="6:8" x14ac:dyDescent="0.3">
      <c r="F62" s="124"/>
      <c r="H62" s="124"/>
    </row>
    <row r="63" spans="6:8" x14ac:dyDescent="0.3">
      <c r="F63" s="124"/>
      <c r="H63" s="124"/>
    </row>
    <row r="64" spans="6:8" x14ac:dyDescent="0.3">
      <c r="F64" s="124"/>
      <c r="H64" s="124"/>
    </row>
    <row r="65" spans="6:8" x14ac:dyDescent="0.3">
      <c r="F65" s="124"/>
      <c r="H65" s="124"/>
    </row>
    <row r="66" spans="6:8" x14ac:dyDescent="0.3">
      <c r="F66" s="124"/>
      <c r="H66" s="124"/>
    </row>
    <row r="67" spans="6:8" x14ac:dyDescent="0.3">
      <c r="F67" s="124"/>
      <c r="H67" s="124"/>
    </row>
    <row r="68" spans="6:8" x14ac:dyDescent="0.3">
      <c r="F68" s="124"/>
      <c r="H68" s="124"/>
    </row>
  </sheetData>
  <mergeCells count="2">
    <mergeCell ref="A1:XFD1"/>
    <mergeCell ref="A2:XFD2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B1:AE68"/>
  <sheetViews>
    <sheetView showGridLines="0" zoomScaleNormal="100" workbookViewId="0">
      <pane ySplit="4" topLeftCell="A5" activePane="bottomLeft" state="frozen"/>
      <selection pane="bottomLeft" activeCell="B5" sqref="B5"/>
    </sheetView>
  </sheetViews>
  <sheetFormatPr defaultColWidth="9.109375" defaultRowHeight="13.8" x14ac:dyDescent="0.3"/>
  <cols>
    <col min="1" max="1" width="4.6640625" style="31" customWidth="1"/>
    <col min="2" max="2" width="28.44140625" style="31" customWidth="1"/>
    <col min="3" max="3" width="1.44140625" style="202" customWidth="1"/>
    <col min="4" max="4" width="30.33203125" style="31" customWidth="1"/>
    <col min="5" max="5" width="1.44140625" style="202" customWidth="1"/>
    <col min="6" max="6" width="21.33203125" style="31" customWidth="1"/>
    <col min="7" max="7" width="1.44140625" style="202" customWidth="1"/>
    <col min="8" max="8" width="50.33203125" style="31" customWidth="1"/>
    <col min="9" max="9" width="1.44140625" style="31" customWidth="1"/>
    <col min="10" max="10" width="21" style="31" customWidth="1"/>
    <col min="11" max="11" width="15.33203125" style="31" customWidth="1"/>
    <col min="12" max="12" width="19.6640625" style="31" customWidth="1"/>
    <col min="13" max="13" width="19.109375" style="31" customWidth="1"/>
    <col min="14" max="14" width="22" style="31" customWidth="1"/>
    <col min="15" max="15" width="20.33203125" style="31" customWidth="1"/>
    <col min="16" max="16" width="17.44140625" style="31" customWidth="1"/>
    <col min="17" max="17" width="16.33203125" style="31" customWidth="1"/>
    <col min="18" max="18" width="13.44140625" style="31" customWidth="1"/>
    <col min="19" max="19" width="14" style="31" customWidth="1"/>
    <col min="20" max="20" width="20.109375" style="31" customWidth="1"/>
    <col min="21" max="21" width="20.6640625" style="31" customWidth="1"/>
    <col min="22" max="22" width="13.109375" style="31" customWidth="1"/>
    <col min="23" max="23" width="11.44140625" style="31" customWidth="1"/>
    <col min="24" max="24" width="12.33203125" style="31" customWidth="1"/>
    <col min="25" max="25" width="39" style="31" customWidth="1"/>
    <col min="26" max="26" width="21.44140625" style="31" customWidth="1"/>
    <col min="27" max="27" width="27.109375" style="31" customWidth="1"/>
    <col min="28" max="16384" width="9.109375" style="31"/>
  </cols>
  <sheetData>
    <row r="1" spans="2:31" s="305" customFormat="1" ht="50.25" customHeight="1" x14ac:dyDescent="0.3"/>
    <row r="2" spans="2:31" s="306" customFormat="1" ht="39" customHeight="1" x14ac:dyDescent="0.3"/>
    <row r="3" spans="2:31" s="203" customFormat="1" ht="16.5" customHeight="1" x14ac:dyDescent="0.3"/>
    <row r="4" spans="2:31" ht="32.25" customHeight="1" x14ac:dyDescent="0.3">
      <c r="B4" s="204" t="s">
        <v>2116</v>
      </c>
      <c r="C4" s="31"/>
      <c r="D4" s="204" t="s">
        <v>2117</v>
      </c>
      <c r="E4" s="31"/>
      <c r="F4" s="205"/>
      <c r="G4" s="205"/>
      <c r="H4" s="205"/>
      <c r="J4" s="206"/>
      <c r="K4" s="206"/>
      <c r="L4" s="206"/>
      <c r="M4" s="206"/>
      <c r="N4" s="206"/>
      <c r="O4" s="206"/>
      <c r="P4" s="206"/>
      <c r="Q4" s="206"/>
      <c r="R4" s="206"/>
      <c r="S4" s="206"/>
      <c r="T4" s="206"/>
      <c r="U4" s="206"/>
      <c r="V4" s="206"/>
      <c r="W4" s="206"/>
      <c r="X4" s="206"/>
      <c r="Y4" s="206"/>
      <c r="Z4" s="206"/>
      <c r="AA4" s="206"/>
      <c r="AB4" s="202"/>
      <c r="AC4" s="202"/>
      <c r="AD4" s="202"/>
      <c r="AE4" s="202"/>
    </row>
    <row r="5" spans="2:31" ht="30" customHeight="1" x14ac:dyDescent="0.3">
      <c r="B5" s="207" t="s">
        <v>2118</v>
      </c>
      <c r="C5" s="31"/>
      <c r="D5" s="207" t="s">
        <v>2119</v>
      </c>
      <c r="E5" s="31"/>
      <c r="F5" s="205"/>
      <c r="G5" s="205"/>
      <c r="H5" s="205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50"/>
      <c r="AB5" s="202"/>
      <c r="AC5" s="202"/>
      <c r="AD5" s="202"/>
      <c r="AE5" s="202"/>
    </row>
    <row r="6" spans="2:31" ht="30" customHeight="1" x14ac:dyDescent="0.3">
      <c r="B6" s="208" t="s">
        <v>1738</v>
      </c>
      <c r="C6" s="37"/>
      <c r="D6" s="208" t="s">
        <v>2120</v>
      </c>
      <c r="E6" s="209"/>
      <c r="F6" s="210"/>
      <c r="G6" s="37"/>
      <c r="H6" s="205"/>
      <c r="I6" s="37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56"/>
      <c r="AB6" s="202"/>
      <c r="AC6" s="202"/>
      <c r="AD6" s="202"/>
      <c r="AE6" s="202"/>
    </row>
    <row r="7" spans="2:31" ht="30" customHeight="1" x14ac:dyDescent="0.3">
      <c r="B7" s="211" t="s">
        <v>2121</v>
      </c>
      <c r="C7" s="38"/>
      <c r="D7" s="148" t="s">
        <v>2122</v>
      </c>
      <c r="F7" s="202"/>
      <c r="G7" s="37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56"/>
      <c r="AB7" s="202"/>
      <c r="AC7" s="202"/>
      <c r="AD7" s="202"/>
      <c r="AE7" s="202"/>
    </row>
    <row r="8" spans="2:31" ht="30" customHeight="1" x14ac:dyDescent="0.3">
      <c r="B8" s="211" t="s">
        <v>2123</v>
      </c>
      <c r="C8" s="38"/>
      <c r="D8" s="148" t="s">
        <v>2124</v>
      </c>
      <c r="F8" s="202"/>
      <c r="G8" s="37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56"/>
      <c r="AB8" s="202"/>
      <c r="AC8" s="202"/>
      <c r="AD8" s="202"/>
      <c r="AE8" s="202"/>
    </row>
    <row r="9" spans="2:31" ht="30" customHeight="1" x14ac:dyDescent="0.3">
      <c r="B9" s="211" t="s">
        <v>2125</v>
      </c>
      <c r="C9" s="38"/>
      <c r="D9" s="148" t="s">
        <v>2126</v>
      </c>
      <c r="F9" s="202"/>
      <c r="G9" s="37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56"/>
      <c r="AB9" s="202"/>
      <c r="AC9" s="202"/>
      <c r="AD9" s="202"/>
      <c r="AE9" s="202"/>
    </row>
    <row r="10" spans="2:31" ht="30" customHeight="1" x14ac:dyDescent="0.3">
      <c r="B10" s="211" t="s">
        <v>2127</v>
      </c>
      <c r="C10" s="38"/>
      <c r="D10" s="148" t="s">
        <v>2128</v>
      </c>
      <c r="E10" s="212"/>
      <c r="F10" s="44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56"/>
      <c r="AB10" s="202"/>
      <c r="AC10" s="202"/>
      <c r="AD10" s="202"/>
      <c r="AE10" s="202"/>
    </row>
    <row r="11" spans="2:31" ht="30" customHeight="1" x14ac:dyDescent="0.3">
      <c r="B11" s="211" t="s">
        <v>844</v>
      </c>
      <c r="C11" s="38"/>
      <c r="D11" s="148" t="s">
        <v>2129</v>
      </c>
      <c r="E11" s="37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56"/>
      <c r="AB11" s="202"/>
      <c r="AC11" s="202"/>
      <c r="AD11" s="202"/>
      <c r="AE11" s="202"/>
    </row>
    <row r="12" spans="2:31" ht="30" customHeight="1" x14ac:dyDescent="0.3">
      <c r="B12" s="211"/>
      <c r="C12" s="38"/>
      <c r="D12" s="148" t="s">
        <v>2130</v>
      </c>
      <c r="E12" s="37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56"/>
      <c r="AB12" s="202"/>
      <c r="AC12" s="202"/>
      <c r="AD12" s="202"/>
      <c r="AE12" s="202"/>
    </row>
    <row r="13" spans="2:31" ht="30" customHeight="1" x14ac:dyDescent="0.3">
      <c r="B13" s="211"/>
      <c r="C13" s="38"/>
      <c r="D13" s="148" t="s">
        <v>2131</v>
      </c>
      <c r="E13" s="37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56"/>
      <c r="AB13" s="202"/>
      <c r="AC13" s="202"/>
      <c r="AD13" s="202"/>
      <c r="AE13" s="202"/>
    </row>
    <row r="14" spans="2:31" ht="30" customHeight="1" x14ac:dyDescent="0.3">
      <c r="B14" s="211"/>
      <c r="C14" s="38"/>
      <c r="D14" s="213" t="s">
        <v>2132</v>
      </c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56"/>
      <c r="AB14" s="202"/>
      <c r="AC14" s="202"/>
      <c r="AD14" s="202"/>
      <c r="AE14" s="202"/>
    </row>
    <row r="15" spans="2:31" ht="30" customHeight="1" x14ac:dyDescent="0.3">
      <c r="B15" s="211"/>
      <c r="C15" s="38"/>
      <c r="D15" s="213" t="s">
        <v>2133</v>
      </c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56"/>
      <c r="AB15" s="202"/>
      <c r="AC15" s="202"/>
      <c r="AD15" s="202"/>
      <c r="AE15" s="202"/>
    </row>
    <row r="16" spans="2:31" ht="30" customHeight="1" x14ac:dyDescent="0.3">
      <c r="B16" s="211"/>
      <c r="C16" s="38"/>
      <c r="D16" s="213" t="s">
        <v>2134</v>
      </c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56"/>
      <c r="AB16" s="202"/>
      <c r="AC16" s="202"/>
      <c r="AD16" s="202"/>
      <c r="AE16" s="202"/>
    </row>
    <row r="17" spans="2:31" ht="30" customHeight="1" x14ac:dyDescent="0.3">
      <c r="B17" s="211"/>
      <c r="C17" s="38"/>
      <c r="D17" s="213" t="s">
        <v>2135</v>
      </c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56"/>
      <c r="AB17" s="202"/>
      <c r="AC17" s="202"/>
      <c r="AD17" s="202"/>
      <c r="AE17" s="202"/>
    </row>
    <row r="18" spans="2:31" ht="30" customHeight="1" x14ac:dyDescent="0.3">
      <c r="B18" s="211"/>
      <c r="C18" s="38"/>
      <c r="D18" s="213" t="s">
        <v>2136</v>
      </c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56"/>
      <c r="AB18" s="202"/>
      <c r="AC18" s="202"/>
      <c r="AD18" s="202"/>
      <c r="AE18" s="202"/>
    </row>
    <row r="19" spans="2:31" ht="30" customHeight="1" x14ac:dyDescent="0.3">
      <c r="B19" s="211"/>
      <c r="C19" s="38"/>
      <c r="D19" s="213" t="s">
        <v>2137</v>
      </c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56"/>
      <c r="AB19" s="202"/>
      <c r="AC19" s="202"/>
      <c r="AD19" s="202"/>
      <c r="AE19" s="202"/>
    </row>
    <row r="20" spans="2:31" ht="30" customHeight="1" x14ac:dyDescent="0.3">
      <c r="B20" s="211"/>
      <c r="C20" s="38"/>
      <c r="D20" s="213" t="s">
        <v>2138</v>
      </c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56"/>
      <c r="AB20" s="202"/>
      <c r="AC20" s="202"/>
      <c r="AD20" s="202"/>
      <c r="AE20" s="202"/>
    </row>
    <row r="21" spans="2:31" ht="30" customHeight="1" x14ac:dyDescent="0.3">
      <c r="B21" s="211"/>
      <c r="C21" s="38"/>
      <c r="D21" s="213" t="s">
        <v>2139</v>
      </c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56"/>
      <c r="AB21" s="202"/>
      <c r="AC21" s="202"/>
      <c r="AD21" s="202"/>
      <c r="AE21" s="202"/>
    </row>
    <row r="22" spans="2:31" ht="30" customHeight="1" x14ac:dyDescent="0.3">
      <c r="B22" s="211"/>
      <c r="C22" s="38"/>
      <c r="D22" s="126" t="s">
        <v>2140</v>
      </c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56"/>
      <c r="AB22" s="202"/>
      <c r="AC22" s="202"/>
      <c r="AD22" s="202"/>
      <c r="AE22" s="202"/>
    </row>
    <row r="23" spans="2:31" ht="30" customHeight="1" x14ac:dyDescent="0.3">
      <c r="B23" s="211"/>
      <c r="C23" s="38"/>
      <c r="D23" s="213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56"/>
      <c r="AB23" s="202"/>
      <c r="AC23" s="202"/>
      <c r="AD23" s="202"/>
      <c r="AE23" s="202"/>
    </row>
    <row r="24" spans="2:31" ht="30" customHeight="1" x14ac:dyDescent="0.3">
      <c r="B24" s="211"/>
      <c r="C24" s="38"/>
      <c r="D24" s="213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56"/>
      <c r="AB24" s="202"/>
      <c r="AC24" s="202"/>
      <c r="AD24" s="202"/>
      <c r="AE24" s="202"/>
    </row>
    <row r="25" spans="2:31" ht="30" customHeight="1" x14ac:dyDescent="0.3">
      <c r="B25" s="211"/>
      <c r="C25" s="38"/>
      <c r="D25" s="213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56"/>
      <c r="AB25" s="202"/>
      <c r="AC25" s="202"/>
      <c r="AD25" s="202"/>
      <c r="AE25" s="202"/>
    </row>
    <row r="26" spans="2:31" ht="30" customHeight="1" x14ac:dyDescent="0.3">
      <c r="B26" s="211"/>
      <c r="C26" s="38"/>
      <c r="D26" s="213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56"/>
      <c r="AB26" s="202"/>
      <c r="AC26" s="202"/>
      <c r="AD26" s="202"/>
      <c r="AE26" s="202"/>
    </row>
    <row r="27" spans="2:31" ht="30" customHeight="1" x14ac:dyDescent="0.3">
      <c r="B27" s="211"/>
      <c r="C27" s="38"/>
      <c r="D27" s="213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56"/>
      <c r="AB27" s="202"/>
      <c r="AC27" s="202"/>
      <c r="AD27" s="202"/>
      <c r="AE27" s="202"/>
    </row>
    <row r="28" spans="2:31" ht="30" customHeight="1" x14ac:dyDescent="0.3">
      <c r="B28" s="211"/>
      <c r="C28" s="38"/>
      <c r="D28" s="213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56"/>
      <c r="AB28" s="202"/>
      <c r="AC28" s="202"/>
      <c r="AD28" s="202"/>
      <c r="AE28" s="202"/>
    </row>
    <row r="29" spans="2:31" ht="30" customHeight="1" x14ac:dyDescent="0.3">
      <c r="B29" s="211"/>
      <c r="C29" s="38"/>
      <c r="D29" s="213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56"/>
      <c r="AB29" s="202"/>
      <c r="AC29" s="202"/>
      <c r="AD29" s="202"/>
      <c r="AE29" s="202"/>
    </row>
    <row r="30" spans="2:31" x14ac:dyDescent="0.3">
      <c r="F30" s="202"/>
      <c r="H30" s="202"/>
    </row>
    <row r="31" spans="2:31" x14ac:dyDescent="0.3">
      <c r="F31" s="202"/>
      <c r="H31" s="202"/>
    </row>
    <row r="32" spans="2:31" x14ac:dyDescent="0.3">
      <c r="F32" s="202"/>
      <c r="H32" s="202"/>
    </row>
    <row r="33" spans="6:8" x14ac:dyDescent="0.3">
      <c r="F33" s="202"/>
      <c r="H33" s="202"/>
    </row>
    <row r="34" spans="6:8" x14ac:dyDescent="0.3">
      <c r="F34" s="202"/>
      <c r="H34" s="202"/>
    </row>
    <row r="35" spans="6:8" x14ac:dyDescent="0.3">
      <c r="F35" s="202"/>
      <c r="H35" s="202"/>
    </row>
    <row r="36" spans="6:8" x14ac:dyDescent="0.3">
      <c r="F36" s="202"/>
      <c r="H36" s="202"/>
    </row>
    <row r="37" spans="6:8" x14ac:dyDescent="0.3">
      <c r="F37" s="202"/>
      <c r="H37" s="202"/>
    </row>
    <row r="38" spans="6:8" x14ac:dyDescent="0.3">
      <c r="F38" s="202"/>
      <c r="H38" s="202"/>
    </row>
    <row r="39" spans="6:8" x14ac:dyDescent="0.3">
      <c r="F39" s="202"/>
      <c r="H39" s="202"/>
    </row>
    <row r="40" spans="6:8" x14ac:dyDescent="0.3">
      <c r="F40" s="202"/>
      <c r="H40" s="202"/>
    </row>
    <row r="41" spans="6:8" x14ac:dyDescent="0.3">
      <c r="F41" s="202"/>
      <c r="H41" s="202"/>
    </row>
    <row r="42" spans="6:8" x14ac:dyDescent="0.3">
      <c r="F42" s="202"/>
      <c r="H42" s="202"/>
    </row>
    <row r="43" spans="6:8" x14ac:dyDescent="0.3">
      <c r="F43" s="202"/>
      <c r="H43" s="202"/>
    </row>
    <row r="44" spans="6:8" x14ac:dyDescent="0.3">
      <c r="F44" s="202"/>
      <c r="H44" s="202"/>
    </row>
    <row r="45" spans="6:8" x14ac:dyDescent="0.3">
      <c r="F45" s="202"/>
      <c r="H45" s="202"/>
    </row>
    <row r="46" spans="6:8" x14ac:dyDescent="0.3">
      <c r="F46" s="202"/>
      <c r="H46" s="202"/>
    </row>
    <row r="47" spans="6:8" x14ac:dyDescent="0.3">
      <c r="F47" s="202"/>
      <c r="H47" s="202"/>
    </row>
    <row r="48" spans="6:8" x14ac:dyDescent="0.3">
      <c r="F48" s="202"/>
      <c r="H48" s="202"/>
    </row>
    <row r="49" spans="6:8" x14ac:dyDescent="0.3">
      <c r="F49" s="202"/>
      <c r="H49" s="202"/>
    </row>
    <row r="50" spans="6:8" x14ac:dyDescent="0.3">
      <c r="F50" s="202"/>
      <c r="H50" s="202"/>
    </row>
    <row r="51" spans="6:8" x14ac:dyDescent="0.3">
      <c r="F51" s="202"/>
      <c r="H51" s="202"/>
    </row>
    <row r="52" spans="6:8" x14ac:dyDescent="0.3">
      <c r="F52" s="202"/>
      <c r="H52" s="202"/>
    </row>
    <row r="53" spans="6:8" x14ac:dyDescent="0.3">
      <c r="F53" s="202"/>
      <c r="H53" s="202"/>
    </row>
    <row r="54" spans="6:8" x14ac:dyDescent="0.3">
      <c r="F54" s="202"/>
      <c r="H54" s="202"/>
    </row>
    <row r="55" spans="6:8" x14ac:dyDescent="0.3">
      <c r="F55" s="202"/>
      <c r="H55" s="202"/>
    </row>
    <row r="56" spans="6:8" x14ac:dyDescent="0.3">
      <c r="F56" s="202"/>
      <c r="H56" s="202"/>
    </row>
    <row r="57" spans="6:8" x14ac:dyDescent="0.3">
      <c r="F57" s="202"/>
      <c r="H57" s="202"/>
    </row>
    <row r="58" spans="6:8" x14ac:dyDescent="0.3">
      <c r="F58" s="202"/>
      <c r="H58" s="202"/>
    </row>
    <row r="59" spans="6:8" x14ac:dyDescent="0.3">
      <c r="F59" s="202"/>
      <c r="H59" s="202"/>
    </row>
    <row r="60" spans="6:8" x14ac:dyDescent="0.3">
      <c r="F60" s="202"/>
      <c r="H60" s="202"/>
    </row>
    <row r="61" spans="6:8" x14ac:dyDescent="0.3">
      <c r="F61" s="202"/>
      <c r="H61" s="202"/>
    </row>
    <row r="62" spans="6:8" x14ac:dyDescent="0.3">
      <c r="F62" s="202"/>
      <c r="H62" s="202"/>
    </row>
    <row r="63" spans="6:8" x14ac:dyDescent="0.3">
      <c r="F63" s="202"/>
      <c r="H63" s="202"/>
    </row>
    <row r="64" spans="6:8" x14ac:dyDescent="0.3">
      <c r="F64" s="202"/>
      <c r="H64" s="202"/>
    </row>
    <row r="65" spans="6:8" x14ac:dyDescent="0.3">
      <c r="F65" s="202"/>
      <c r="H65" s="202"/>
    </row>
    <row r="66" spans="6:8" x14ac:dyDescent="0.3">
      <c r="F66" s="202"/>
      <c r="H66" s="202"/>
    </row>
    <row r="67" spans="6:8" x14ac:dyDescent="0.3">
      <c r="F67" s="202"/>
      <c r="H67" s="202"/>
    </row>
    <row r="68" spans="6:8" x14ac:dyDescent="0.3">
      <c r="F68" s="202"/>
      <c r="H68" s="202"/>
    </row>
  </sheetData>
  <mergeCells count="2">
    <mergeCell ref="A1:XFD1"/>
    <mergeCell ref="A2:XFD2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B1:AE68"/>
  <sheetViews>
    <sheetView showGridLines="0" zoomScaleNormal="100" workbookViewId="0">
      <pane ySplit="4" topLeftCell="A7" activePane="bottomLeft" state="frozen"/>
      <selection pane="bottomLeft" activeCell="D7" sqref="D7"/>
    </sheetView>
  </sheetViews>
  <sheetFormatPr defaultColWidth="9.109375" defaultRowHeight="13.8" x14ac:dyDescent="0.3"/>
  <cols>
    <col min="1" max="1" width="4.6640625" style="31" customWidth="1"/>
    <col min="2" max="2" width="28.44140625" style="31" customWidth="1"/>
    <col min="3" max="3" width="1.44140625" style="202" customWidth="1"/>
    <col min="4" max="4" width="28.44140625" style="31" customWidth="1"/>
    <col min="5" max="5" width="1.44140625" style="202" customWidth="1"/>
    <col min="6" max="6" width="21.33203125" style="31" customWidth="1"/>
    <col min="7" max="7" width="1.44140625" style="202" customWidth="1"/>
    <col min="8" max="8" width="50.33203125" style="31" customWidth="1"/>
    <col min="9" max="9" width="1.44140625" style="31" customWidth="1"/>
    <col min="10" max="10" width="21" style="31" customWidth="1"/>
    <col min="11" max="11" width="15.33203125" style="31" customWidth="1"/>
    <col min="12" max="12" width="19.6640625" style="31" customWidth="1"/>
    <col min="13" max="13" width="19.109375" style="31" customWidth="1"/>
    <col min="14" max="14" width="22" style="31" customWidth="1"/>
    <col min="15" max="15" width="20.33203125" style="31" customWidth="1"/>
    <col min="16" max="16" width="17.44140625" style="31" customWidth="1"/>
    <col min="17" max="17" width="16.33203125" style="31" customWidth="1"/>
    <col min="18" max="18" width="13.44140625" style="31" customWidth="1"/>
    <col min="19" max="19" width="14" style="31" customWidth="1"/>
    <col min="20" max="20" width="20.109375" style="31" customWidth="1"/>
    <col min="21" max="21" width="20.6640625" style="31" customWidth="1"/>
    <col min="22" max="22" width="13.109375" style="31" customWidth="1"/>
    <col min="23" max="23" width="11.44140625" style="31" customWidth="1"/>
    <col min="24" max="24" width="12.33203125" style="31" customWidth="1"/>
    <col min="25" max="25" width="39" style="31" customWidth="1"/>
    <col min="26" max="26" width="21.44140625" style="31" customWidth="1"/>
    <col min="27" max="27" width="27.109375" style="31" customWidth="1"/>
    <col min="28" max="16384" width="9.109375" style="31"/>
  </cols>
  <sheetData>
    <row r="1" spans="2:31" s="305" customFormat="1" ht="50.25" customHeight="1" x14ac:dyDescent="0.3"/>
    <row r="2" spans="2:31" s="306" customFormat="1" ht="39" customHeight="1" x14ac:dyDescent="0.3"/>
    <row r="3" spans="2:31" s="203" customFormat="1" ht="16.5" customHeight="1" x14ac:dyDescent="0.3"/>
    <row r="4" spans="2:31" ht="32.25" customHeight="1" x14ac:dyDescent="0.3">
      <c r="B4" s="204" t="s">
        <v>2141</v>
      </c>
      <c r="C4" s="31"/>
      <c r="D4" s="204" t="s">
        <v>2142</v>
      </c>
      <c r="E4" s="31"/>
      <c r="F4" s="205"/>
      <c r="G4" s="205"/>
      <c r="H4" s="205"/>
      <c r="J4" s="206"/>
      <c r="K4" s="206"/>
      <c r="L4" s="206"/>
      <c r="M4" s="206"/>
      <c r="N4" s="206"/>
      <c r="O4" s="206"/>
      <c r="P4" s="206"/>
      <c r="Q4" s="206"/>
      <c r="R4" s="206"/>
      <c r="S4" s="206"/>
      <c r="T4" s="206"/>
      <c r="U4" s="206"/>
      <c r="V4" s="206"/>
      <c r="W4" s="206"/>
      <c r="X4" s="206"/>
      <c r="Y4" s="206"/>
      <c r="Z4" s="206"/>
      <c r="AA4" s="206"/>
      <c r="AB4" s="202"/>
      <c r="AC4" s="202"/>
      <c r="AD4" s="202"/>
      <c r="AE4" s="202"/>
    </row>
    <row r="5" spans="2:31" ht="30" customHeight="1" x14ac:dyDescent="0.3">
      <c r="B5" s="207" t="s">
        <v>1403</v>
      </c>
      <c r="C5" s="31"/>
      <c r="D5" s="207" t="s">
        <v>2143</v>
      </c>
      <c r="E5" s="31"/>
      <c r="F5" s="205"/>
      <c r="G5" s="205"/>
      <c r="H5" s="205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50"/>
      <c r="AB5" s="202"/>
      <c r="AC5" s="202"/>
      <c r="AD5" s="202"/>
      <c r="AE5" s="202"/>
    </row>
    <row r="6" spans="2:31" ht="30" customHeight="1" x14ac:dyDescent="0.3">
      <c r="B6" s="208" t="s">
        <v>1416</v>
      </c>
      <c r="C6" s="37"/>
      <c r="D6" s="208" t="s">
        <v>2144</v>
      </c>
      <c r="E6" s="209"/>
      <c r="F6" s="210"/>
      <c r="G6" s="37"/>
      <c r="H6" s="205"/>
      <c r="I6" s="37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56"/>
      <c r="AB6" s="202"/>
      <c r="AC6" s="202"/>
      <c r="AD6" s="202"/>
      <c r="AE6" s="202"/>
    </row>
    <row r="7" spans="2:31" ht="30" customHeight="1" x14ac:dyDescent="0.3">
      <c r="B7" s="211"/>
      <c r="C7" s="38"/>
      <c r="D7" s="214" t="s">
        <v>1265</v>
      </c>
      <c r="F7" s="202"/>
      <c r="G7" s="37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56"/>
      <c r="AB7" s="202"/>
      <c r="AC7" s="202"/>
      <c r="AD7" s="202"/>
      <c r="AE7" s="202"/>
    </row>
    <row r="8" spans="2:31" ht="30" customHeight="1" x14ac:dyDescent="0.3">
      <c r="B8" s="211"/>
      <c r="C8" s="38"/>
      <c r="D8" s="148"/>
      <c r="F8" s="202"/>
      <c r="G8" s="37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56"/>
      <c r="AB8" s="202"/>
      <c r="AC8" s="202"/>
      <c r="AD8" s="202"/>
      <c r="AE8" s="202"/>
    </row>
    <row r="9" spans="2:31" ht="30" customHeight="1" x14ac:dyDescent="0.3">
      <c r="B9" s="211"/>
      <c r="C9" s="38"/>
      <c r="D9" s="148"/>
      <c r="F9" s="202"/>
      <c r="G9" s="37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56"/>
      <c r="AB9" s="202"/>
      <c r="AC9" s="202"/>
      <c r="AD9" s="202"/>
      <c r="AE9" s="202"/>
    </row>
    <row r="10" spans="2:31" ht="30" customHeight="1" x14ac:dyDescent="0.3">
      <c r="B10" s="211"/>
      <c r="C10" s="38"/>
      <c r="D10" s="148"/>
      <c r="E10" s="212"/>
      <c r="F10" s="44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56"/>
      <c r="AB10" s="202"/>
      <c r="AC10" s="202"/>
      <c r="AD10" s="202"/>
      <c r="AE10" s="202"/>
    </row>
    <row r="11" spans="2:31" ht="30" customHeight="1" x14ac:dyDescent="0.3">
      <c r="B11" s="211"/>
      <c r="C11" s="38"/>
      <c r="D11" s="148"/>
      <c r="E11" s="37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56"/>
      <c r="AB11" s="202"/>
      <c r="AC11" s="202"/>
      <c r="AD11" s="202"/>
      <c r="AE11" s="202"/>
    </row>
    <row r="12" spans="2:31" ht="30" customHeight="1" x14ac:dyDescent="0.3">
      <c r="B12" s="211"/>
      <c r="C12" s="38"/>
      <c r="D12" s="148"/>
      <c r="E12" s="37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56"/>
      <c r="AB12" s="202"/>
      <c r="AC12" s="202"/>
      <c r="AD12" s="202"/>
      <c r="AE12" s="202"/>
    </row>
    <row r="13" spans="2:31" ht="30" customHeight="1" x14ac:dyDescent="0.3">
      <c r="B13" s="211"/>
      <c r="C13" s="38"/>
      <c r="D13" s="148"/>
      <c r="E13" s="37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56"/>
      <c r="AB13" s="202"/>
      <c r="AC13" s="202"/>
      <c r="AD13" s="202"/>
      <c r="AE13" s="202"/>
    </row>
    <row r="14" spans="2:31" ht="30" customHeight="1" x14ac:dyDescent="0.3">
      <c r="B14" s="211"/>
      <c r="C14" s="38"/>
      <c r="D14" s="213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56"/>
      <c r="AB14" s="202"/>
      <c r="AC14" s="202"/>
      <c r="AD14" s="202"/>
      <c r="AE14" s="202"/>
    </row>
    <row r="15" spans="2:31" ht="30" customHeight="1" x14ac:dyDescent="0.3">
      <c r="B15" s="211"/>
      <c r="C15" s="38"/>
      <c r="D15" s="213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56"/>
      <c r="AB15" s="202"/>
      <c r="AC15" s="202"/>
      <c r="AD15" s="202"/>
      <c r="AE15" s="202"/>
    </row>
    <row r="16" spans="2:31" ht="30" customHeight="1" x14ac:dyDescent="0.3">
      <c r="B16" s="211"/>
      <c r="C16" s="38"/>
      <c r="D16" s="213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56"/>
      <c r="AB16" s="202"/>
      <c r="AC16" s="202"/>
      <c r="AD16" s="202"/>
      <c r="AE16" s="202"/>
    </row>
    <row r="17" spans="2:31" ht="30" customHeight="1" x14ac:dyDescent="0.3">
      <c r="B17" s="211"/>
      <c r="C17" s="38"/>
      <c r="D17" s="213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56"/>
      <c r="AB17" s="202"/>
      <c r="AC17" s="202"/>
      <c r="AD17" s="202"/>
      <c r="AE17" s="202"/>
    </row>
    <row r="18" spans="2:31" ht="30" customHeight="1" x14ac:dyDescent="0.3">
      <c r="B18" s="211"/>
      <c r="C18" s="38"/>
      <c r="D18" s="213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56"/>
      <c r="AB18" s="202"/>
      <c r="AC18" s="202"/>
      <c r="AD18" s="202"/>
      <c r="AE18" s="202"/>
    </row>
    <row r="19" spans="2:31" ht="30" customHeight="1" x14ac:dyDescent="0.3">
      <c r="B19" s="211"/>
      <c r="C19" s="38"/>
      <c r="D19" s="213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56"/>
      <c r="AB19" s="202"/>
      <c r="AC19" s="202"/>
      <c r="AD19" s="202"/>
      <c r="AE19" s="202"/>
    </row>
    <row r="20" spans="2:31" ht="30" customHeight="1" x14ac:dyDescent="0.3">
      <c r="B20" s="211"/>
      <c r="C20" s="38"/>
      <c r="D20" s="213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56"/>
      <c r="AB20" s="202"/>
      <c r="AC20" s="202"/>
      <c r="AD20" s="202"/>
      <c r="AE20" s="202"/>
    </row>
    <row r="21" spans="2:31" ht="30" customHeight="1" x14ac:dyDescent="0.3">
      <c r="B21" s="211"/>
      <c r="C21" s="38"/>
      <c r="D21" s="213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56"/>
      <c r="AB21" s="202"/>
      <c r="AC21" s="202"/>
      <c r="AD21" s="202"/>
      <c r="AE21" s="202"/>
    </row>
    <row r="22" spans="2:31" ht="30" customHeight="1" x14ac:dyDescent="0.3">
      <c r="B22" s="211"/>
      <c r="C22" s="38"/>
      <c r="D22" s="213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56"/>
      <c r="AB22" s="202"/>
      <c r="AC22" s="202"/>
      <c r="AD22" s="202"/>
      <c r="AE22" s="202"/>
    </row>
    <row r="23" spans="2:31" ht="30" customHeight="1" x14ac:dyDescent="0.3">
      <c r="B23" s="211"/>
      <c r="C23" s="38"/>
      <c r="D23" s="213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56"/>
      <c r="AB23" s="202"/>
      <c r="AC23" s="202"/>
      <c r="AD23" s="202"/>
      <c r="AE23" s="202"/>
    </row>
    <row r="24" spans="2:31" ht="30" customHeight="1" x14ac:dyDescent="0.3">
      <c r="B24" s="211"/>
      <c r="C24" s="38"/>
      <c r="D24" s="213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56"/>
      <c r="AB24" s="202"/>
      <c r="AC24" s="202"/>
      <c r="AD24" s="202"/>
      <c r="AE24" s="202"/>
    </row>
    <row r="25" spans="2:31" ht="30" customHeight="1" x14ac:dyDescent="0.3">
      <c r="B25" s="211"/>
      <c r="C25" s="38"/>
      <c r="D25" s="213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56"/>
      <c r="AB25" s="202"/>
      <c r="AC25" s="202"/>
      <c r="AD25" s="202"/>
      <c r="AE25" s="202"/>
    </row>
    <row r="26" spans="2:31" ht="30" customHeight="1" x14ac:dyDescent="0.3">
      <c r="B26" s="211"/>
      <c r="C26" s="38"/>
      <c r="D26" s="213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56"/>
      <c r="AB26" s="202"/>
      <c r="AC26" s="202"/>
      <c r="AD26" s="202"/>
      <c r="AE26" s="202"/>
    </row>
    <row r="27" spans="2:31" ht="30" customHeight="1" x14ac:dyDescent="0.3">
      <c r="B27" s="211"/>
      <c r="C27" s="38"/>
      <c r="D27" s="213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56"/>
      <c r="AB27" s="202"/>
      <c r="AC27" s="202"/>
      <c r="AD27" s="202"/>
      <c r="AE27" s="202"/>
    </row>
    <row r="28" spans="2:31" ht="30" customHeight="1" x14ac:dyDescent="0.3">
      <c r="B28" s="211"/>
      <c r="C28" s="38"/>
      <c r="D28" s="213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56"/>
      <c r="AB28" s="202"/>
      <c r="AC28" s="202"/>
      <c r="AD28" s="202"/>
      <c r="AE28" s="202"/>
    </row>
    <row r="29" spans="2:31" ht="30" customHeight="1" x14ac:dyDescent="0.3">
      <c r="B29" s="211"/>
      <c r="C29" s="38"/>
      <c r="D29" s="213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56"/>
      <c r="AB29" s="202"/>
      <c r="AC29" s="202"/>
      <c r="AD29" s="202"/>
      <c r="AE29" s="202"/>
    </row>
    <row r="30" spans="2:31" x14ac:dyDescent="0.3">
      <c r="F30" s="202"/>
      <c r="H30" s="202"/>
    </row>
    <row r="31" spans="2:31" x14ac:dyDescent="0.3">
      <c r="F31" s="202"/>
      <c r="H31" s="202"/>
    </row>
    <row r="32" spans="2:31" x14ac:dyDescent="0.3">
      <c r="F32" s="202"/>
      <c r="H32" s="202"/>
    </row>
    <row r="33" spans="6:8" x14ac:dyDescent="0.3">
      <c r="F33" s="202"/>
      <c r="H33" s="202"/>
    </row>
    <row r="34" spans="6:8" x14ac:dyDescent="0.3">
      <c r="F34" s="202"/>
      <c r="H34" s="202"/>
    </row>
    <row r="35" spans="6:8" x14ac:dyDescent="0.3">
      <c r="F35" s="202"/>
      <c r="H35" s="202"/>
    </row>
    <row r="36" spans="6:8" x14ac:dyDescent="0.3">
      <c r="F36" s="202"/>
      <c r="H36" s="202"/>
    </row>
    <row r="37" spans="6:8" x14ac:dyDescent="0.3">
      <c r="F37" s="202"/>
      <c r="H37" s="202"/>
    </row>
    <row r="38" spans="6:8" x14ac:dyDescent="0.3">
      <c r="F38" s="202"/>
      <c r="H38" s="202"/>
    </row>
    <row r="39" spans="6:8" x14ac:dyDescent="0.3">
      <c r="F39" s="202"/>
      <c r="H39" s="202"/>
    </row>
    <row r="40" spans="6:8" x14ac:dyDescent="0.3">
      <c r="F40" s="202"/>
      <c r="H40" s="202"/>
    </row>
    <row r="41" spans="6:8" x14ac:dyDescent="0.3">
      <c r="F41" s="202"/>
      <c r="H41" s="202"/>
    </row>
    <row r="42" spans="6:8" x14ac:dyDescent="0.3">
      <c r="F42" s="202"/>
      <c r="H42" s="202"/>
    </row>
    <row r="43" spans="6:8" x14ac:dyDescent="0.3">
      <c r="F43" s="202"/>
      <c r="H43" s="202"/>
    </row>
    <row r="44" spans="6:8" x14ac:dyDescent="0.3">
      <c r="F44" s="202"/>
      <c r="H44" s="202"/>
    </row>
    <row r="45" spans="6:8" x14ac:dyDescent="0.3">
      <c r="F45" s="202"/>
      <c r="H45" s="202"/>
    </row>
    <row r="46" spans="6:8" x14ac:dyDescent="0.3">
      <c r="F46" s="202"/>
      <c r="H46" s="202"/>
    </row>
    <row r="47" spans="6:8" x14ac:dyDescent="0.3">
      <c r="F47" s="202"/>
      <c r="H47" s="202"/>
    </row>
    <row r="48" spans="6:8" x14ac:dyDescent="0.3">
      <c r="F48" s="202"/>
      <c r="H48" s="202"/>
    </row>
    <row r="49" spans="6:8" x14ac:dyDescent="0.3">
      <c r="F49" s="202"/>
      <c r="H49" s="202"/>
    </row>
    <row r="50" spans="6:8" x14ac:dyDescent="0.3">
      <c r="F50" s="202"/>
      <c r="H50" s="202"/>
    </row>
    <row r="51" spans="6:8" x14ac:dyDescent="0.3">
      <c r="F51" s="202"/>
      <c r="H51" s="202"/>
    </row>
    <row r="52" spans="6:8" x14ac:dyDescent="0.3">
      <c r="F52" s="202"/>
      <c r="H52" s="202"/>
    </row>
    <row r="53" spans="6:8" x14ac:dyDescent="0.3">
      <c r="F53" s="202"/>
      <c r="H53" s="202"/>
    </row>
    <row r="54" spans="6:8" x14ac:dyDescent="0.3">
      <c r="F54" s="202"/>
      <c r="H54" s="202"/>
    </row>
    <row r="55" spans="6:8" x14ac:dyDescent="0.3">
      <c r="F55" s="202"/>
      <c r="H55" s="202"/>
    </row>
    <row r="56" spans="6:8" x14ac:dyDescent="0.3">
      <c r="F56" s="202"/>
      <c r="H56" s="202"/>
    </row>
    <row r="57" spans="6:8" x14ac:dyDescent="0.3">
      <c r="F57" s="202"/>
      <c r="H57" s="202"/>
    </row>
    <row r="58" spans="6:8" x14ac:dyDescent="0.3">
      <c r="F58" s="202"/>
      <c r="H58" s="202"/>
    </row>
    <row r="59" spans="6:8" x14ac:dyDescent="0.3">
      <c r="F59" s="202"/>
      <c r="H59" s="202"/>
    </row>
    <row r="60" spans="6:8" x14ac:dyDescent="0.3">
      <c r="F60" s="202"/>
      <c r="H60" s="202"/>
    </row>
    <row r="61" spans="6:8" x14ac:dyDescent="0.3">
      <c r="F61" s="202"/>
      <c r="H61" s="202"/>
    </row>
    <row r="62" spans="6:8" x14ac:dyDescent="0.3">
      <c r="F62" s="202"/>
      <c r="H62" s="202"/>
    </row>
    <row r="63" spans="6:8" x14ac:dyDescent="0.3">
      <c r="F63" s="202"/>
      <c r="H63" s="202"/>
    </row>
    <row r="64" spans="6:8" x14ac:dyDescent="0.3">
      <c r="F64" s="202"/>
      <c r="H64" s="202"/>
    </row>
    <row r="65" spans="6:8" x14ac:dyDescent="0.3">
      <c r="F65" s="202"/>
      <c r="H65" s="202"/>
    </row>
    <row r="66" spans="6:8" x14ac:dyDescent="0.3">
      <c r="F66" s="202"/>
      <c r="H66" s="202"/>
    </row>
    <row r="67" spans="6:8" x14ac:dyDescent="0.3">
      <c r="F67" s="202"/>
      <c r="H67" s="202"/>
    </row>
    <row r="68" spans="6:8" x14ac:dyDescent="0.3">
      <c r="F68" s="202"/>
      <c r="H68" s="202"/>
    </row>
  </sheetData>
  <sheetProtection sheet="1" objects="1" scenarios="1"/>
  <mergeCells count="2">
    <mergeCell ref="A1:XFD1"/>
    <mergeCell ref="A2:XFD2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C1:AG37"/>
  <sheetViews>
    <sheetView showGridLines="0" zoomScaleNormal="100" workbookViewId="0">
      <pane ySplit="2" topLeftCell="A11" activePane="bottomLeft" state="frozen"/>
      <selection pane="bottomLeft" activeCell="M11" sqref="M11"/>
    </sheetView>
  </sheetViews>
  <sheetFormatPr defaultColWidth="9.109375" defaultRowHeight="13.8" x14ac:dyDescent="0.3"/>
  <cols>
    <col min="1" max="1" width="5.6640625" style="2" customWidth="1"/>
    <col min="2" max="2" width="24.44140625" style="2" customWidth="1"/>
    <col min="3" max="3" width="36.6640625" style="2" customWidth="1"/>
    <col min="4" max="4" width="13.44140625" style="2" customWidth="1"/>
    <col min="5" max="5" width="21.109375" style="2" customWidth="1"/>
    <col min="6" max="6" width="3.6640625" style="2" customWidth="1"/>
    <col min="7" max="7" width="7.44140625" style="2" customWidth="1"/>
    <col min="8" max="8" width="30.44140625" style="2" customWidth="1"/>
    <col min="9" max="9" width="28.6640625" style="2" customWidth="1"/>
    <col min="10" max="10" width="30.44140625" style="2" customWidth="1"/>
    <col min="11" max="11" width="14.6640625" style="2" customWidth="1"/>
    <col min="12" max="12" width="24.6640625" style="2" customWidth="1"/>
    <col min="13" max="13" width="27" style="2" customWidth="1"/>
    <col min="14" max="14" width="16" style="2" customWidth="1"/>
    <col min="15" max="16" width="14.6640625" style="3" customWidth="1"/>
    <col min="17" max="17" width="25" style="2" customWidth="1"/>
    <col min="18" max="18" width="13.33203125" style="2" customWidth="1"/>
    <col min="19" max="19" width="16.109375" style="2" customWidth="1"/>
    <col min="20" max="20" width="14.44140625" style="2" customWidth="1"/>
    <col min="21" max="21" width="30.44140625" style="2" customWidth="1"/>
    <col min="22" max="22" width="27.44140625" style="2" customWidth="1"/>
    <col min="23" max="23" width="14" style="2" customWidth="1"/>
    <col min="24" max="24" width="35.33203125" style="2" customWidth="1"/>
    <col min="25" max="25" width="17.44140625" style="2" customWidth="1"/>
    <col min="26" max="26" width="39" style="2" customWidth="1"/>
    <col min="27" max="27" width="14.6640625" style="2" customWidth="1"/>
    <col min="28" max="28" width="17.109375" style="2" customWidth="1"/>
    <col min="29" max="29" width="12.33203125" style="2" customWidth="1"/>
    <col min="30" max="30" width="45.33203125" style="2" customWidth="1"/>
    <col min="31" max="31" width="40.6640625" style="2" customWidth="1"/>
    <col min="32" max="32" width="9.109375" style="2"/>
    <col min="33" max="33" width="40" style="2" hidden="1" customWidth="1"/>
    <col min="34" max="16384" width="9.109375" style="2"/>
  </cols>
  <sheetData>
    <row r="1" spans="5:22" s="4" customFormat="1" ht="49.5" customHeight="1" x14ac:dyDescent="0.3">
      <c r="O1" s="5"/>
      <c r="P1" s="5"/>
    </row>
    <row r="2" spans="5:22" s="6" customFormat="1" ht="36.75" customHeight="1" x14ac:dyDescent="0.3">
      <c r="O2" s="7"/>
      <c r="P2" s="7"/>
    </row>
    <row r="3" spans="5:22" s="11" customFormat="1" ht="13.5" customHeight="1" x14ac:dyDescent="0.3">
      <c r="O3" s="18"/>
      <c r="P3" s="18"/>
    </row>
    <row r="4" spans="5:22" s="11" customFormat="1" ht="13.5" customHeight="1" x14ac:dyDescent="0.3">
      <c r="H4" s="307"/>
      <c r="I4" s="183"/>
      <c r="K4" s="215"/>
      <c r="L4" s="15">
        <f ca="1">TODAY()</f>
        <v>46079</v>
      </c>
      <c r="O4" s="18"/>
      <c r="P4" s="18"/>
    </row>
    <row r="5" spans="5:22" s="11" customFormat="1" ht="33.75" customHeight="1" x14ac:dyDescent="0.3">
      <c r="F5" s="216">
        <f ca="1">Q5</f>
        <v>0</v>
      </c>
      <c r="H5" s="307"/>
      <c r="I5" s="171"/>
      <c r="J5" s="79"/>
      <c r="K5" s="79"/>
      <c r="L5" s="18" t="s">
        <v>0</v>
      </c>
      <c r="M5" s="18" t="s">
        <v>1</v>
      </c>
      <c r="N5" s="18">
        <f>COUNTIFS(Taref!$E$5:$E$801,M5,Taref!$C$5:$C$801,"&lt;&gt;Concluída")</f>
        <v>0</v>
      </c>
      <c r="O5" s="18" t="s">
        <v>2</v>
      </c>
      <c r="P5" s="18" t="s">
        <v>3</v>
      </c>
      <c r="Q5" s="18">
        <f ca="1">COUNTIF('Proc-G'!U7:U809,TODAY())</f>
        <v>0</v>
      </c>
      <c r="R5" s="18" t="str">
        <f ca="1">IF(Q5&gt;0,IF(Q5=1,"Você tem 1 prazo em aberto para hoje!",CONCATENATE("Você tem ",Q5," prazos em aberto para hoje!")),"Você não tem prazos em aberto para hoje.")</f>
        <v>Você não tem prazos em aberto para hoje.</v>
      </c>
      <c r="S5" s="18"/>
      <c r="T5" s="18"/>
      <c r="U5" s="79"/>
      <c r="V5" s="79"/>
    </row>
    <row r="6" spans="5:22" ht="44.25" customHeight="1" x14ac:dyDescent="0.3">
      <c r="F6" s="216">
        <f ca="1">Q6</f>
        <v>0</v>
      </c>
      <c r="H6" s="307"/>
      <c r="I6" s="217"/>
      <c r="J6" s="218" t="s">
        <v>4</v>
      </c>
      <c r="K6" s="29"/>
      <c r="L6" s="3"/>
      <c r="M6" s="20" t="s">
        <v>5</v>
      </c>
      <c r="N6" s="18">
        <f>COUNTIFS(Taref!$E$5:$E$801,M6,Taref!$C$5:$C$801,"&lt;&gt;Concluída")</f>
        <v>0</v>
      </c>
      <c r="P6" s="20" t="s">
        <v>6</v>
      </c>
      <c r="Q6" s="3">
        <f ca="1">COUNTIFS('Proc-G'!AF7:AF809,"&lt;=7",'Proc-G'!AF7:AF809,"&gt;0")</f>
        <v>0</v>
      </c>
      <c r="R6" s="18" t="str">
        <f ca="1">IF(Q6&gt;0,IF(Q6=1,"Você tem 1 prazo em aberto para os próximos 7 dias.",CONCATENATE("Você tem ",Q6," prazos em aberto para os próximos 7 dias!")),"Você não tem prazos em aberto para os próximos 7 dias.")</f>
        <v>Você não tem prazos em aberto para os próximos 7 dias.</v>
      </c>
      <c r="S6" s="3"/>
      <c r="T6" s="3"/>
      <c r="U6" s="29"/>
      <c r="V6" s="29"/>
    </row>
    <row r="7" spans="5:22" ht="15" customHeight="1" x14ac:dyDescent="0.3">
      <c r="F7" s="216"/>
      <c r="H7" s="307"/>
      <c r="I7" s="217"/>
      <c r="J7" s="29"/>
      <c r="K7" s="29"/>
      <c r="L7" s="3"/>
      <c r="M7" s="20" t="s">
        <v>7</v>
      </c>
      <c r="N7" s="18">
        <f>COUNTIFS(Taref!$E$5:$E$801,M7,Taref!$C$5:$C$801,"&lt;&gt;Concluída")</f>
        <v>1</v>
      </c>
      <c r="O7" s="21"/>
      <c r="Q7" s="3"/>
      <c r="R7" s="18"/>
      <c r="S7" s="3"/>
      <c r="T7" s="3"/>
      <c r="U7" s="29"/>
      <c r="V7" s="29"/>
    </row>
    <row r="8" spans="5:22" ht="37.5" customHeight="1" x14ac:dyDescent="0.3">
      <c r="F8" s="216">
        <f ca="1">Q8</f>
        <v>0</v>
      </c>
      <c r="H8" s="307"/>
      <c r="I8" s="217"/>
      <c r="J8" s="29"/>
      <c r="K8" s="29"/>
      <c r="L8" s="3"/>
      <c r="M8" s="20" t="s">
        <v>8</v>
      </c>
      <c r="N8" s="18">
        <f>COUNTIFS(Taref!$E$5:$E$801,M8,Taref!$C$5:$C$801,"&lt;&gt;Concluída")</f>
        <v>0</v>
      </c>
      <c r="O8" s="23" t="s">
        <v>9</v>
      </c>
      <c r="P8" s="20" t="s">
        <v>3</v>
      </c>
      <c r="Q8" s="3">
        <f ca="1">COUNTIF(Audie!C7:C810,TODAY())</f>
        <v>0</v>
      </c>
      <c r="R8" s="18" t="str">
        <f ca="1">IF(Q8&gt;0,IF(Q8=1,"Você tem 1 audiência agendada para hoje!",CONCATENATE("Você tem ",Q8," audiências agendadas para hoje!")),"Você não tem audiências agendadas para hoje.")</f>
        <v>Você não tem audiências agendadas para hoje.</v>
      </c>
      <c r="S8" s="3"/>
      <c r="T8" s="3"/>
      <c r="U8" s="29"/>
      <c r="V8" s="29"/>
    </row>
    <row r="9" spans="5:22" ht="39.75" customHeight="1" x14ac:dyDescent="0.3">
      <c r="F9" s="216">
        <f ca="1">Q9</f>
        <v>0</v>
      </c>
      <c r="H9" s="307"/>
      <c r="I9" s="217"/>
      <c r="J9" s="29"/>
      <c r="K9" s="29"/>
      <c r="L9" s="3"/>
      <c r="M9" s="20" t="s">
        <v>10</v>
      </c>
      <c r="N9" s="18">
        <f>COUNTIFS(Taref!$E$5:$E$801,M9,Taref!$C$5:$C$801,"&lt;&gt;Concluída")</f>
        <v>1</v>
      </c>
      <c r="O9" s="21"/>
      <c r="P9" s="20" t="s">
        <v>6</v>
      </c>
      <c r="Q9" s="3">
        <f ca="1">COUNTIFS(Audie!D7:D810,"&lt;=7",Audie!D7:D810,"&gt;0")</f>
        <v>0</v>
      </c>
      <c r="R9" s="18" t="str">
        <f ca="1">IF(Q9&gt;0,IF(Q9=1,"Você tem 1 audiência agendada para os próximos 7 dias!",CONCATENATE("Você tem ",Q9," audiências agendadas para os próximos dias!")),"Você não tem audiências agendadas para os próximos 7 dias.")</f>
        <v>Você não tem audiências agendadas para os próximos 7 dias.</v>
      </c>
      <c r="S9" s="3"/>
      <c r="T9" s="3"/>
      <c r="U9" s="29"/>
      <c r="V9" s="29"/>
    </row>
    <row r="10" spans="5:22" ht="24" customHeight="1" x14ac:dyDescent="0.3">
      <c r="H10" s="307"/>
      <c r="I10" s="217"/>
      <c r="J10" s="29"/>
      <c r="K10" s="29"/>
      <c r="L10" s="3"/>
      <c r="M10" s="3"/>
      <c r="N10" s="3"/>
      <c r="O10" s="21"/>
      <c r="Q10" s="3"/>
      <c r="R10" s="3"/>
      <c r="S10" s="3"/>
      <c r="T10" s="3"/>
      <c r="U10" s="29"/>
      <c r="V10" s="29"/>
    </row>
    <row r="11" spans="5:22" ht="30" customHeight="1" x14ac:dyDescent="0.3">
      <c r="H11" s="219" t="str">
        <f>IF('Conf-G'!D10&lt;&gt;"",'Conf-G'!D10,"")</f>
        <v/>
      </c>
      <c r="I11" s="220"/>
      <c r="J11" s="29"/>
      <c r="K11" s="29"/>
      <c r="L11" s="3"/>
      <c r="M11" s="3"/>
      <c r="N11" s="3"/>
      <c r="O11" s="26"/>
      <c r="P11" s="26"/>
      <c r="Q11" s="3"/>
      <c r="R11" s="3"/>
      <c r="S11" s="3"/>
      <c r="T11" s="3"/>
      <c r="U11" s="29"/>
      <c r="V11" s="29"/>
    </row>
    <row r="12" spans="5:22" ht="30" customHeight="1" x14ac:dyDescent="0.3">
      <c r="E12" s="221" t="s">
        <v>0</v>
      </c>
      <c r="H12" s="122" t="str">
        <f>IF('Conf-G'!D11&lt;&gt;"",'Conf-G'!D11,"")</f>
        <v/>
      </c>
      <c r="I12" s="123"/>
      <c r="J12" s="29"/>
      <c r="K12" s="29"/>
      <c r="L12" s="3"/>
      <c r="M12" s="3"/>
      <c r="N12" s="3"/>
      <c r="Q12" s="3"/>
      <c r="R12" s="3"/>
      <c r="S12" s="3"/>
      <c r="T12" s="3"/>
      <c r="U12" s="29"/>
      <c r="V12" s="29"/>
    </row>
    <row r="13" spans="5:22" ht="30" customHeight="1" x14ac:dyDescent="0.3">
      <c r="H13" s="122" t="str">
        <f>IF('Conf-G'!D12&lt;&gt;"",'Conf-G'!D12,"")</f>
        <v/>
      </c>
      <c r="I13" s="123"/>
      <c r="J13" s="29"/>
      <c r="K13" s="29"/>
      <c r="L13" s="3"/>
      <c r="M13" s="3"/>
      <c r="N13" s="3"/>
      <c r="Q13" s="3"/>
      <c r="R13" s="3"/>
      <c r="S13" s="3"/>
      <c r="T13" s="3"/>
      <c r="U13" s="29"/>
      <c r="V13" s="29"/>
    </row>
    <row r="14" spans="5:22" ht="30" customHeight="1" x14ac:dyDescent="0.3">
      <c r="H14" s="122" t="str">
        <f>IF('Conf-G'!D13&lt;&gt;"",'Conf-G'!D13,"")</f>
        <v/>
      </c>
      <c r="I14" s="123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</row>
    <row r="15" spans="5:22" ht="30" customHeight="1" x14ac:dyDescent="0.3">
      <c r="H15" s="122" t="str">
        <f>IF('Conf-G'!D14&lt;&gt;"",'Conf-G'!D14,"")</f>
        <v/>
      </c>
      <c r="I15" s="123" t="str">
        <f>IF(H15&lt;&gt;"",COUNTIF('Proc-G'!M16:M408,Instruções!H15),"")</f>
        <v/>
      </c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</row>
    <row r="16" spans="5:22" ht="30" customHeight="1" x14ac:dyDescent="0.3">
      <c r="H16" s="122" t="str">
        <f>IF('Conf-G'!D15&lt;&gt;"",'Conf-G'!D15,"")</f>
        <v/>
      </c>
      <c r="I16" s="123" t="str">
        <f>IF(H16&lt;&gt;"",COUNTIF('Proc-G'!M17:M409,Instruções!H16),"")</f>
        <v/>
      </c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</row>
    <row r="17" spans="8:22" ht="30" customHeight="1" x14ac:dyDescent="0.3">
      <c r="H17" s="122" t="str">
        <f>IF('Conf-G'!D16&lt;&gt;"",'Conf-G'!D16,"")</f>
        <v/>
      </c>
      <c r="I17" s="123" t="str">
        <f>IF(H17&lt;&gt;"",COUNTIF('Proc-G'!M18:M410,Instruções!H17),"")</f>
        <v/>
      </c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</row>
    <row r="18" spans="8:22" ht="30" customHeight="1" x14ac:dyDescent="0.3">
      <c r="H18" s="122" t="str">
        <f>IF('Conf-G'!D17&lt;&gt;"",'Conf-G'!D17,"")</f>
        <v/>
      </c>
      <c r="I18" s="123" t="str">
        <f>IF(H18&lt;&gt;"",COUNTIF('Proc-G'!M19:M411,Instruções!H18),"")</f>
        <v/>
      </c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</row>
    <row r="19" spans="8:22" ht="30" customHeight="1" x14ac:dyDescent="0.3">
      <c r="H19" s="122" t="str">
        <f>IF('Conf-G'!D18&lt;&gt;"",'Conf-G'!D18,"")</f>
        <v/>
      </c>
      <c r="I19" s="123" t="str">
        <f>IF(H19&lt;&gt;"",COUNTIF('Proc-G'!M20:M412,Instruções!H19),"")</f>
        <v/>
      </c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</row>
    <row r="20" spans="8:22" ht="30" customHeight="1" x14ac:dyDescent="0.3">
      <c r="H20" s="122" t="str">
        <f>IF('Conf-G'!D19&lt;&gt;"",'Conf-G'!D19,"")</f>
        <v/>
      </c>
      <c r="I20" s="123" t="str">
        <f>IF(H20&lt;&gt;"",COUNTIF('Proc-G'!M21:M413,Instruções!H20),"")</f>
        <v/>
      </c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</row>
    <row r="21" spans="8:22" ht="30" customHeight="1" x14ac:dyDescent="0.3">
      <c r="H21" s="122" t="str">
        <f>IF('Conf-G'!D20&lt;&gt;"",'Conf-G'!D20,"")</f>
        <v/>
      </c>
      <c r="I21" s="123" t="str">
        <f>IF(H21&lt;&gt;"",COUNTIF('Proc-G'!M22:M414,Instruções!H21),"")</f>
        <v/>
      </c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</row>
    <row r="22" spans="8:22" ht="30" customHeight="1" x14ac:dyDescent="0.3">
      <c r="H22" s="122" t="str">
        <f>IF('Conf-G'!D21&lt;&gt;"",'Conf-G'!D21,"")</f>
        <v/>
      </c>
      <c r="I22" s="123" t="str">
        <f>IF(H22&lt;&gt;"",COUNTIF('Proc-G'!M23:M415,Instruções!H22),"")</f>
        <v/>
      </c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</row>
    <row r="23" spans="8:22" ht="30" customHeight="1" x14ac:dyDescent="0.3">
      <c r="H23" s="122" t="str">
        <f>IF('Conf-G'!D22&lt;&gt;"",'Conf-G'!D22,"")</f>
        <v/>
      </c>
      <c r="I23" s="123" t="str">
        <f>IF(H23&lt;&gt;"",COUNTIF('Proc-G'!M24:M416,Instruções!H23),"")</f>
        <v/>
      </c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</row>
    <row r="24" spans="8:22" ht="30" customHeight="1" x14ac:dyDescent="0.3"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</row>
    <row r="25" spans="8:22" ht="30" customHeight="1" x14ac:dyDescent="0.3"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</row>
    <row r="26" spans="8:22" ht="30" customHeight="1" x14ac:dyDescent="0.3"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</row>
    <row r="27" spans="8:22" ht="30" customHeight="1" x14ac:dyDescent="0.3"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</row>
    <row r="28" spans="8:22" ht="30" customHeight="1" x14ac:dyDescent="0.3"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</row>
    <row r="29" spans="8:22" ht="30" customHeight="1" x14ac:dyDescent="0.3"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</row>
    <row r="30" spans="8:22" ht="30" customHeight="1" x14ac:dyDescent="0.3"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</row>
    <row r="31" spans="8:22" ht="30" customHeight="1" x14ac:dyDescent="0.3"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</row>
    <row r="32" spans="8:22" ht="30" customHeight="1" x14ac:dyDescent="0.3"/>
    <row r="33" spans="3:4" ht="21.6" x14ac:dyDescent="0.3">
      <c r="C33" s="86" t="str">
        <f>IF('Conf-G'!D23&lt;&gt;"",'Conf-G'!D23,"")</f>
        <v/>
      </c>
      <c r="D33" s="2" t="str">
        <f>IF(C33&lt;&gt;"",COUNTIF('Proc-G'!M25:M417,Instruções!C33),"")</f>
        <v/>
      </c>
    </row>
    <row r="34" spans="3:4" ht="21.6" x14ac:dyDescent="0.3">
      <c r="C34" s="86" t="str">
        <f>IF('Conf-G'!D24&lt;&gt;"",'Conf-G'!D24,"")</f>
        <v/>
      </c>
      <c r="D34" s="2" t="str">
        <f>IF(C34&lt;&gt;"",COUNTIF('Proc-G'!M26:M418,Instruções!C34),"")</f>
        <v/>
      </c>
    </row>
    <row r="35" spans="3:4" ht="21.6" x14ac:dyDescent="0.3">
      <c r="C35" s="86" t="str">
        <f>IF('Conf-G'!D25&lt;&gt;"",'Conf-G'!D25,"")</f>
        <v/>
      </c>
    </row>
    <row r="36" spans="3:4" ht="21.6" x14ac:dyDescent="0.3">
      <c r="C36" s="86" t="str">
        <f>IF('Conf-G'!D26&lt;&gt;"",'Conf-G'!D26,"")</f>
        <v/>
      </c>
    </row>
    <row r="37" spans="3:4" ht="21.6" x14ac:dyDescent="0.3">
      <c r="C37" s="86" t="str">
        <f>IF('Conf-G'!D27&lt;&gt;"",'Conf-G'!D27,"")</f>
        <v/>
      </c>
    </row>
  </sheetData>
  <sheetProtection algorithmName="SHA-512" hashValue="WudnlC0MoYlaZVcZL9v7OKKNRxd58PQc9bqbYAFrFzomXbgyUbu9QszDqoFAMXYcsBdKslPwfxASYk6ulxerFA==" saltValue="y9M6vCXyUqeP4idCqt9DdQ==" spinCount="100000" sheet="1" objects="1" scenarios="1"/>
  <mergeCells count="1">
    <mergeCell ref="H4:H10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3C421A4F-871B-4F35-AB4A-9B5052B0EA83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NoIcons" iconId="0"/>
              <x14:cfIcon iconSet="NoIcons" iconId="0"/>
              <x14:cfIcon iconSet="3Flags" iconId="0"/>
            </x14:iconSet>
          </x14:cfRule>
          <xm:sqref>F5</xm:sqref>
        </x14:conditionalFormatting>
        <x14:conditionalFormatting xmlns:xm="http://schemas.microsoft.com/office/excel/2006/main">
          <x14:cfRule type="iconSet" priority="4" id="{312950A2-D7A4-4766-A176-90C5A4B22900}">
            <x14:iconSet iconSet="3Flags" custom="1">
              <x14:cfvo type="percent">
                <xm:f>0</xm:f>
              </x14:cfvo>
              <x14:cfvo type="percent">
                <xm:f>0</xm:f>
              </x14:cfvo>
              <x14:cfvo type="num">
                <xm:f>0</xm:f>
              </x14:cfvo>
              <x14:cfIcon iconSet="NoIcons" iconId="0"/>
              <x14:cfIcon iconSet="NoIcons" iconId="0"/>
              <x14:cfIcon iconSet="3Flags" iconId="1"/>
            </x14:iconSet>
          </x14:cfRule>
          <xm:sqref>F6</xm:sqref>
        </x14:conditionalFormatting>
        <x14:conditionalFormatting xmlns:xm="http://schemas.microsoft.com/office/excel/2006/main">
          <x14:cfRule type="iconSet" priority="3" id="{D06C937E-489A-422F-A26E-2094339088FC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NoIcons" iconId="0"/>
              <x14:cfIcon iconSet="NoIcons" iconId="0"/>
              <x14:cfIcon iconSet="3TrafficLights1" iconId="0"/>
            </x14:iconSet>
          </x14:cfRule>
          <xm:sqref>F7</xm:sqref>
        </x14:conditionalFormatting>
        <x14:conditionalFormatting xmlns:xm="http://schemas.microsoft.com/office/excel/2006/main">
          <x14:cfRule type="iconSet" priority="6" id="{3E91A39E-3570-46C1-B9BF-C96C23A048D4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NoIcons" iconId="0"/>
              <x14:cfIcon iconSet="NoIcons" iconId="0"/>
              <x14:cfIcon iconSet="3Flags" iconId="0"/>
            </x14:iconSet>
          </x14:cfRule>
          <xm:sqref>F8</xm:sqref>
        </x14:conditionalFormatting>
        <x14:conditionalFormatting xmlns:xm="http://schemas.microsoft.com/office/excel/2006/main">
          <x14:cfRule type="iconSet" priority="5" id="{6E2940B4-3CC1-40A4-9C2D-3075C792E014}">
            <x14:iconSet iconSet="3Flags" custom="1">
              <x14:cfvo type="percent">
                <xm:f>0</xm:f>
              </x14:cfvo>
              <x14:cfvo type="percent">
                <xm:f>0</xm:f>
              </x14:cfvo>
              <x14:cfvo type="num">
                <xm:f>0</xm:f>
              </x14:cfvo>
              <x14:cfIcon iconSet="NoIcons" iconId="0"/>
              <x14:cfIcon iconSet="NoIcons" iconId="0"/>
              <x14:cfIcon iconSet="3Flags" iconId="1"/>
            </x14:iconSet>
          </x14:cfRule>
          <xm:sqref>F9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28</vt:i4>
      </vt:variant>
    </vt:vector>
  </HeadingPairs>
  <TitlesOfParts>
    <vt:vector size="28" baseType="lpstr">
      <vt:lpstr>Painel</vt:lpstr>
      <vt:lpstr>Gráfico1</vt:lpstr>
      <vt:lpstr>Proc-G</vt:lpstr>
      <vt:lpstr>Proc-D</vt:lpstr>
      <vt:lpstr>Proc-M</vt:lpstr>
      <vt:lpstr>P-Das1</vt:lpstr>
      <vt:lpstr>Clie-F</vt:lpstr>
      <vt:lpstr>Clie-A</vt:lpstr>
      <vt:lpstr>Clie-J</vt:lpstr>
      <vt:lpstr>C-Das1</vt:lpstr>
      <vt:lpstr>C-Das2</vt:lpstr>
      <vt:lpstr>Audie</vt:lpstr>
      <vt:lpstr>A-Das1</vt:lpstr>
      <vt:lpstr>Atend</vt:lpstr>
      <vt:lpstr>At-Das</vt:lpstr>
      <vt:lpstr>Fina-R</vt:lpstr>
      <vt:lpstr>Fina-D</vt:lpstr>
      <vt:lpstr>F-Resu</vt:lpstr>
      <vt:lpstr>F-DasR</vt:lpstr>
      <vt:lpstr>F-DasD</vt:lpstr>
      <vt:lpstr>Taref</vt:lpstr>
      <vt:lpstr>T-Das1</vt:lpstr>
      <vt:lpstr>Conf-G</vt:lpstr>
      <vt:lpstr>Conf-P</vt:lpstr>
      <vt:lpstr>Conf-C</vt:lpstr>
      <vt:lpstr>Conf-F</vt:lpstr>
      <vt:lpstr>Conf-T</vt:lpstr>
      <vt:lpstr>Instruções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DTI</dc:creator>
  <cp:keywords/>
  <dc:description/>
  <cp:lastModifiedBy>Feres Najm</cp:lastModifiedBy>
  <cp:revision>0</cp:revision>
  <dcterms:created xsi:type="dcterms:W3CDTF">2022-05-26T01:57:44Z</dcterms:created>
  <dcterms:modified xsi:type="dcterms:W3CDTF">2026-02-26T19:39:59Z</dcterms:modified>
  <cp:category/>
  <cp:contentStatus/>
</cp:coreProperties>
</file>